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8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82.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8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worksheets/sheet7.xml" ContentType="application/vnd.openxmlformats-officedocument.spreadsheetml.worksheet+xml"/>
  <Override PartName="/xl/worksheets/sheet8.xml" ContentType="application/vnd.openxmlformats-officedocument.spreadsheetml.worksheet+xml"/>
  <Override PartName="/xl/worksheets/sheet40.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1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9.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5" yWindow="-15" windowWidth="7650" windowHeight="7200" tabRatio="709"/>
  </bookViews>
  <sheets>
    <sheet name="Lead Sheet" sheetId="63" r:id="rId1"/>
    <sheet name="Summary" sheetId="181" r:id="rId2"/>
    <sheet name="Per Books Data" sheetId="209" r:id="rId3"/>
    <sheet name="SAP301947" sheetId="237" r:id="rId4"/>
    <sheet name="Inputs" sheetId="46" r:id="rId5"/>
    <sheet name="Tax Proof" sheetId="211" r:id="rId6"/>
    <sheet name="Sep 1994" sheetId="71" r:id="rId7"/>
    <sheet name="Dec 1994" sheetId="123" r:id="rId8"/>
    <sheet name="Apr 1995" sheetId="124" r:id="rId9"/>
    <sheet name="May 1995" sheetId="125" r:id="rId10"/>
    <sheet name="Jun 1995" sheetId="126" r:id="rId11"/>
    <sheet name="Jul 1995" sheetId="127" r:id="rId12"/>
    <sheet name="Sep 1995" sheetId="128" r:id="rId13"/>
    <sheet name="Oct 1995" sheetId="129" r:id="rId14"/>
    <sheet name="Dec 1995" sheetId="130" r:id="rId15"/>
    <sheet name="Feb 1996" sheetId="131" r:id="rId16"/>
    <sheet name="Mar 1996" sheetId="132" r:id="rId17"/>
    <sheet name="Apr 1996" sheetId="133" r:id="rId18"/>
    <sheet name="Jun 1996" sheetId="134" r:id="rId19"/>
    <sheet name="Jul 1996" sheetId="135" r:id="rId20"/>
    <sheet name="Aug 1996" sheetId="136" r:id="rId21"/>
    <sheet name="Sep 1996" sheetId="137" r:id="rId22"/>
    <sheet name="Dec 1996" sheetId="138" r:id="rId23"/>
    <sheet name="Feb 1997" sheetId="139" r:id="rId24"/>
    <sheet name="Apr 1997" sheetId="141" r:id="rId25"/>
    <sheet name="May 1997" sheetId="142" r:id="rId26"/>
    <sheet name="Jun 1997" sheetId="143" r:id="rId27"/>
    <sheet name="Jul 1997" sheetId="144" r:id="rId28"/>
    <sheet name="Sep 1997" sheetId="145" r:id="rId29"/>
    <sheet name="Oct 1997" sheetId="146" r:id="rId30"/>
    <sheet name="Nov 1997" sheetId="147" r:id="rId31"/>
    <sheet name="Dec 1997" sheetId="148" r:id="rId32"/>
    <sheet name="Jan 1998" sheetId="149" r:id="rId33"/>
    <sheet name="Feb 1998" sheetId="150" r:id="rId34"/>
    <sheet name="Mar 1998" sheetId="151" r:id="rId35"/>
    <sheet name="Apr 1998" sheetId="152" r:id="rId36"/>
    <sheet name="May 1998" sheetId="153" r:id="rId37"/>
    <sheet name="Jul 1998" sheetId="154" r:id="rId38"/>
    <sheet name="Aug 1998" sheetId="156" r:id="rId39"/>
    <sheet name="Jun 1999" sheetId="157" r:id="rId40"/>
    <sheet name="Jul 1999" sheetId="158" r:id="rId41"/>
    <sheet name="Aug 1999" sheetId="159" r:id="rId42"/>
    <sheet name="Sep 1999" sheetId="160" r:id="rId43"/>
    <sheet name="Jun 2000" sheetId="161" r:id="rId44"/>
    <sheet name="Aug 2000" sheetId="162" r:id="rId45"/>
    <sheet name="Sep 2000" sheetId="163" r:id="rId46"/>
    <sheet name="Oct 2000" sheetId="164" r:id="rId47"/>
    <sheet name="Nov 2000" sheetId="165" r:id="rId48"/>
    <sheet name="Dec 2000" sheetId="166" r:id="rId49"/>
    <sheet name="Jan 2001" sheetId="167" r:id="rId50"/>
    <sheet name="Mar 2001" sheetId="168" r:id="rId51"/>
    <sheet name="May 2001" sheetId="170" r:id="rId52"/>
    <sheet name="Jun 2001" sheetId="171" r:id="rId53"/>
    <sheet name="Jul 2001" sheetId="172" r:id="rId54"/>
    <sheet name="Dec 2001" sheetId="173" r:id="rId55"/>
    <sheet name="May 2002" sheetId="174" r:id="rId56"/>
    <sheet name="Jun 2002" sheetId="175" r:id="rId57"/>
    <sheet name="Jul 2002" sheetId="176" r:id="rId58"/>
    <sheet name="Nov 2002" sheetId="177" r:id="rId59"/>
    <sheet name="July 2003" sheetId="179" r:id="rId60"/>
    <sheet name="Oct 2003" sheetId="184" r:id="rId61"/>
    <sheet name="May 2004" sheetId="188" r:id="rId62"/>
    <sheet name="June 2004" sheetId="189" r:id="rId63"/>
    <sheet name="May 2005" sheetId="191" r:id="rId64"/>
    <sheet name="June 2005" sheetId="192" r:id="rId65"/>
    <sheet name="Dec 2005" sheetId="193" r:id="rId66"/>
    <sheet name="Feb 2006" sheetId="194" r:id="rId67"/>
    <sheet name="May 2006" sheetId="197" r:id="rId68"/>
    <sheet name="June 2006" sheetId="206" r:id="rId69"/>
    <sheet name="Mar 2007" sheetId="212" r:id="rId70"/>
    <sheet name="Apr 2007" sheetId="213" r:id="rId71"/>
    <sheet name="May 2007" sheetId="214" r:id="rId72"/>
    <sheet name="Oct 2007" sheetId="215" r:id="rId73"/>
    <sheet name="Dec 2007" sheetId="216" r:id="rId74"/>
    <sheet name="Apr 2008" sheetId="217" r:id="rId75"/>
    <sheet name="Oct 2008" sheetId="219" r:id="rId76"/>
    <sheet name="Nov 2008" sheetId="220" r:id="rId77"/>
    <sheet name="Dec 2008" sheetId="221" r:id="rId78"/>
    <sheet name="Jan 2009" sheetId="234" r:id="rId79"/>
    <sheet name="Apr 2009" sheetId="231" r:id="rId80"/>
    <sheet name="Jun 2009" sheetId="229" r:id="rId81"/>
    <sheet name="Aug 2009" sheetId="235" r:id="rId82"/>
    <sheet name="Sep 2009" sheetId="236" r:id="rId83"/>
    <sheet name="Feb 2010" sheetId="239" r:id="rId84"/>
  </sheets>
  <externalReferences>
    <externalReference r:id="rId85"/>
  </externalReferences>
  <definedNames>
    <definedName name="__123Graph_A" localSheetId="3" hidden="1">[1]Inputs!#REF!</definedName>
    <definedName name="__123Graph_A" hidden="1">[1]Inputs!#REF!</definedName>
    <definedName name="__123Graph_B" localSheetId="3" hidden="1">[1]Inputs!#REF!</definedName>
    <definedName name="__123Graph_B" hidden="1">[1]Inputs!#REF!</definedName>
    <definedName name="__123Graph_D" localSheetId="3" hidden="1">[1]Inputs!#REF!</definedName>
    <definedName name="__123Graph_D" hidden="1">[1]Inputs!#REF!</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0</definedName>
    <definedName name="_Sort" localSheetId="3" hidden="1">#REF!</definedName>
    <definedName name="_Sort" hidden="1">#REF!</definedName>
    <definedName name="a" hidden="1">'[1]DSM Output'!$J$21:$J$23</definedName>
    <definedName name="extra2" localSheetId="3"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3"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3"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3" hidden="1">{#N/A,#N/A,FALSE,"Loans";#N/A,#N/A,FALSE,"Program Costs";#N/A,#N/A,FALSE,"Measures";#N/A,#N/A,FALSE,"Net Lost Rev";#N/A,#N/A,FALSE,"Incentive"}</definedName>
    <definedName name="extra5" hidden="1">{#N/A,#N/A,FALSE,"Loans";#N/A,#N/A,FALSE,"Program Costs";#N/A,#N/A,FALSE,"Measures";#N/A,#N/A,FALSE,"Net Lost Rev";#N/A,#N/A,FALSE,"Incentive"}</definedName>
    <definedName name="limcount" hidden="1">1</definedName>
    <definedName name="others" localSheetId="65" hidden="1">{"Factors Pages 1-2",#N/A,FALSE,"Factors";"Factors Page 3",#N/A,FALSE,"Factors";"Factors Page 4",#N/A,FALSE,"Factors";"Factors Page 5",#N/A,FALSE,"Factors";"Factors Pages 8-27",#N/A,FALSE,"Factors"}</definedName>
    <definedName name="others" localSheetId="66" hidden="1">{"Factors Pages 1-2",#N/A,FALSE,"Factors";"Factors Page 3",#N/A,FALSE,"Factors";"Factors Page 4",#N/A,FALSE,"Factors";"Factors Page 5",#N/A,FALSE,"Factors";"Factors Pages 8-27",#N/A,FALSE,"Factors"}</definedName>
    <definedName name="others" localSheetId="64" hidden="1">{"Factors Pages 1-2",#N/A,FALSE,"Factors";"Factors Page 3",#N/A,FALSE,"Factors";"Factors Page 4",#N/A,FALSE,"Factors";"Factors Page 5",#N/A,FALSE,"Factors";"Factors Pages 8-27",#N/A,FALSE,"Factors"}</definedName>
    <definedName name="others" localSheetId="68" hidden="1">{"Factors Pages 1-2",#N/A,FALSE,"Factors";"Factors Page 3",#N/A,FALSE,"Factors";"Factors Page 4",#N/A,FALSE,"Factors";"Factors Page 5",#N/A,FALSE,"Factors";"Factors Pages 8-27",#N/A,FALSE,"Factors"}</definedName>
    <definedName name="others" localSheetId="63" hidden="1">{"Factors Pages 1-2",#N/A,FALSE,"Factors";"Factors Page 3",#N/A,FALSE,"Factors";"Factors Page 4",#N/A,FALSE,"Factors";"Factors Page 5",#N/A,FALSE,"Factors";"Factors Pages 8-27",#N/A,FALSE,"Factors"}</definedName>
    <definedName name="others" localSheetId="67" hidden="1">{"Factors Pages 1-2",#N/A,FALSE,"Factors";"Factors Page 3",#N/A,FALSE,"Factors";"Factors Page 4",#N/A,FALSE,"Factors";"Factors Page 5",#N/A,FALSE,"Factors";"Factors Pages 8-27",#N/A,FALSE,"Factors"}</definedName>
    <definedName name="others" localSheetId="2" hidden="1">{"Factors Pages 1-2",#N/A,FALSE,"Factors";"Factors Page 3",#N/A,FALSE,"Factors";"Factors Page 4",#N/A,FALSE,"Factors";"Factors Page 5",#N/A,FALSE,"Factors";"Factors Pages 8-27",#N/A,FALSE,"Factors"}</definedName>
    <definedName name="others" localSheetId="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_xlnm.Print_Area" localSheetId="8">'Apr 1995'!$A$1:$T$192</definedName>
    <definedName name="_xlnm.Print_Area" localSheetId="17">'Apr 1996'!$A$1:$T$192</definedName>
    <definedName name="_xlnm.Print_Area" localSheetId="24">'Apr 1997'!$A$1:$T$192</definedName>
    <definedName name="_xlnm.Print_Area" localSheetId="35">'Apr 1998'!$A$1:$S$191</definedName>
    <definedName name="_xlnm.Print_Area" localSheetId="70">'Apr 2007'!$A$9:$T$190</definedName>
    <definedName name="_xlnm.Print_Area" localSheetId="74">'Apr 2008'!$A$9:$T$190</definedName>
    <definedName name="_xlnm.Print_Area" localSheetId="20">'Aug 1996'!$A$1:$T$192</definedName>
    <definedName name="_xlnm.Print_Area" localSheetId="38">'Aug 1998'!$A$1:$S$191</definedName>
    <definedName name="_xlnm.Print_Area" localSheetId="41">'Aug 1999'!$A$1:$S$191</definedName>
    <definedName name="_xlnm.Print_Area" localSheetId="44">'Aug 2000'!$A$1:$S$191</definedName>
    <definedName name="_xlnm.Print_Area" localSheetId="7">'Dec 1994'!$A$1:$T$192</definedName>
    <definedName name="_xlnm.Print_Area" localSheetId="14">'Dec 1995'!$A$1:$T$192</definedName>
    <definedName name="_xlnm.Print_Area" localSheetId="22">'Dec 1996'!$A$1:$T$192</definedName>
    <definedName name="_xlnm.Print_Area" localSheetId="31">'Dec 1997'!$A$1:$T$192</definedName>
    <definedName name="_xlnm.Print_Area" localSheetId="48">'Dec 2000'!$A$1:$S$191</definedName>
    <definedName name="_xlnm.Print_Area" localSheetId="54">'Dec 2001'!$A$1:$S$191</definedName>
    <definedName name="_xlnm.Print_Area" localSheetId="65">'Dec 2005'!$A$1:$S$193</definedName>
    <definedName name="_xlnm.Print_Area" localSheetId="73">'Dec 2007'!$A$9:$T$190</definedName>
    <definedName name="_xlnm.Print_Area" localSheetId="15">'Feb 1996'!$A$1:$T$192</definedName>
    <definedName name="_xlnm.Print_Area" localSheetId="23">'Feb 1997'!$A$1:$T$192</definedName>
    <definedName name="_xlnm.Print_Area" localSheetId="33">'Feb 1998'!$A$1:$S$191</definedName>
    <definedName name="_xlnm.Print_Area" localSheetId="66">'Feb 2006'!$A$1:$S$193</definedName>
    <definedName name="_xlnm.Print_Area" localSheetId="4">Inputs!$A$1:$H$40</definedName>
    <definedName name="_xlnm.Print_Area" localSheetId="32">'Jan 1998'!$A$1:$S$191</definedName>
    <definedName name="_xlnm.Print_Area" localSheetId="49">'Jan 2001'!$A$1:$S$191</definedName>
    <definedName name="_xlnm.Print_Area" localSheetId="11">'Jul 1995'!$A$1:$T$192</definedName>
    <definedName name="_xlnm.Print_Area" localSheetId="19">'Jul 1996'!$A$1:$T$192</definedName>
    <definedName name="_xlnm.Print_Area" localSheetId="27">'Jul 1997'!$A$1:$T$192</definedName>
    <definedName name="_xlnm.Print_Area" localSheetId="37">'Jul 1998'!$A$1:$S$191</definedName>
    <definedName name="_xlnm.Print_Area" localSheetId="40">'Jul 1999'!$A$1:$S$191</definedName>
    <definedName name="_xlnm.Print_Area" localSheetId="53">'Jul 2001'!$A$1:$S$191</definedName>
    <definedName name="_xlnm.Print_Area" localSheetId="57">'Jul 2002'!$A$1:$S$192</definedName>
    <definedName name="_xlnm.Print_Area" localSheetId="59">'July 2003'!$A$1:$S$193</definedName>
    <definedName name="_xlnm.Print_Area" localSheetId="10">'Jun 1995'!$A$1:$T$192</definedName>
    <definedName name="_xlnm.Print_Area" localSheetId="18">'Jun 1996'!$A$1:$T$192</definedName>
    <definedName name="_xlnm.Print_Area" localSheetId="26">'Jun 1997'!$A$1:$T$192</definedName>
    <definedName name="_xlnm.Print_Area" localSheetId="39">'Jun 1999'!$A$1:$S$191</definedName>
    <definedName name="_xlnm.Print_Area" localSheetId="43">'Jun 2000'!$A$1:$S$191</definedName>
    <definedName name="_xlnm.Print_Area" localSheetId="52">'Jun 2001'!$A$1:$S$191</definedName>
    <definedName name="_xlnm.Print_Area" localSheetId="56">'Jun 2002'!$A$1:$S$192</definedName>
    <definedName name="_xlnm.Print_Area" localSheetId="62">'June 2004'!$A$1:$S$193</definedName>
    <definedName name="_xlnm.Print_Area" localSheetId="64">'June 2005'!$A$1:$S$193</definedName>
    <definedName name="_xlnm.Print_Area" localSheetId="68">'June 2006'!$A$1:$S$193</definedName>
    <definedName name="_xlnm.Print_Area" localSheetId="16">'Mar 1996'!$A$1:$T$192</definedName>
    <definedName name="_xlnm.Print_Area" localSheetId="34">'Mar 1998'!$A$1:$S$191</definedName>
    <definedName name="_xlnm.Print_Area" localSheetId="50">'Mar 2001'!$A$1:$S$191</definedName>
    <definedName name="_xlnm.Print_Area" localSheetId="69">'Mar 2007'!$A$9:$T$190</definedName>
    <definedName name="_xlnm.Print_Area" localSheetId="9">'May 1995'!$A$1:$T$192</definedName>
    <definedName name="_xlnm.Print_Area" localSheetId="25">'May 1997'!$A$1:$T$192</definedName>
    <definedName name="_xlnm.Print_Area" localSheetId="36">'May 1998'!$A$1:$S$191</definedName>
    <definedName name="_xlnm.Print_Area" localSheetId="51">'May 2001'!$A$1:$S$191</definedName>
    <definedName name="_xlnm.Print_Area" localSheetId="55">'May 2002'!$A$1:$S$192</definedName>
    <definedName name="_xlnm.Print_Area" localSheetId="61">'May 2004'!$A$1:$S$193</definedName>
    <definedName name="_xlnm.Print_Area" localSheetId="63">'May 2005'!$A$1:$S$193</definedName>
    <definedName name="_xlnm.Print_Area" localSheetId="67">'May 2006'!$A$1:$S$193</definedName>
    <definedName name="_xlnm.Print_Area" localSheetId="71">'May 2007'!$A$9:$T$190</definedName>
    <definedName name="_xlnm.Print_Area" localSheetId="30">'Nov 1997'!$A$1:$T$192</definedName>
    <definedName name="_xlnm.Print_Area" localSheetId="47">'Nov 2000'!$A$1:$S$191</definedName>
    <definedName name="_xlnm.Print_Area" localSheetId="58">'Nov 2002'!$A$1:$S$192</definedName>
    <definedName name="_xlnm.Print_Area" localSheetId="13">'Oct 1995'!$A$1:$T$192</definedName>
    <definedName name="_xlnm.Print_Area" localSheetId="29">'Oct 1997'!$A$1:$T$192</definedName>
    <definedName name="_xlnm.Print_Area" localSheetId="46">'Oct 2000'!$A$1:$S$191</definedName>
    <definedName name="_xlnm.Print_Area" localSheetId="60">'Oct 2003'!$A$1:$S$193</definedName>
    <definedName name="_xlnm.Print_Area" localSheetId="72">'Oct 2007'!$A$9:$T$190</definedName>
    <definedName name="_xlnm.Print_Area" localSheetId="6">'Sep 1994'!$A$1:$T$192</definedName>
    <definedName name="_xlnm.Print_Area" localSheetId="12">'Sep 1995'!$A$1:$T$192</definedName>
    <definedName name="_xlnm.Print_Area" localSheetId="21">'Sep 1996'!$A$1:$T$192</definedName>
    <definedName name="_xlnm.Print_Area" localSheetId="28">'Sep 1997'!$A$1:$T$192</definedName>
    <definedName name="_xlnm.Print_Area" localSheetId="42">'Sep 1999'!$A$1:$S$191</definedName>
    <definedName name="_xlnm.Print_Area" localSheetId="45">'Sep 2000'!$A$1:$S$191</definedName>
    <definedName name="_xlnm.Print_Area" localSheetId="1">Summary!$A$1:$N$108</definedName>
    <definedName name="_xlnm.Print_Titles" localSheetId="8">'Apr 1995'!$1:$8</definedName>
    <definedName name="_xlnm.Print_Titles" localSheetId="17">'Apr 1996'!$1:$8</definedName>
    <definedName name="_xlnm.Print_Titles" localSheetId="24">'Apr 1997'!$1:$8</definedName>
    <definedName name="_xlnm.Print_Titles" localSheetId="35">'Apr 1998'!$1:$8</definedName>
    <definedName name="_xlnm.Print_Titles" localSheetId="70">'Apr 2007'!$1:$8</definedName>
    <definedName name="_xlnm.Print_Titles" localSheetId="74">'Apr 2008'!$1:$8</definedName>
    <definedName name="_xlnm.Print_Titles" localSheetId="20">'Aug 1996'!$1:$8</definedName>
    <definedName name="_xlnm.Print_Titles" localSheetId="38">'Aug 1998'!$1:$8</definedName>
    <definedName name="_xlnm.Print_Titles" localSheetId="41">'Aug 1999'!$1:$8</definedName>
    <definedName name="_xlnm.Print_Titles" localSheetId="44">'Aug 2000'!$1:$8</definedName>
    <definedName name="_xlnm.Print_Titles" localSheetId="7">'Dec 1994'!$1:$8</definedName>
    <definedName name="_xlnm.Print_Titles" localSheetId="14">'Dec 1995'!$1:$8</definedName>
    <definedName name="_xlnm.Print_Titles" localSheetId="22">'Dec 1996'!$1:$8</definedName>
    <definedName name="_xlnm.Print_Titles" localSheetId="31">'Dec 1997'!$1:$8</definedName>
    <definedName name="_xlnm.Print_Titles" localSheetId="48">'Dec 2000'!$1:$8</definedName>
    <definedName name="_xlnm.Print_Titles" localSheetId="54">'Dec 2001'!$1:$8</definedName>
    <definedName name="_xlnm.Print_Titles" localSheetId="65">'Dec 2005'!$1:$8</definedName>
    <definedName name="_xlnm.Print_Titles" localSheetId="73">'Dec 2007'!$1:$8</definedName>
    <definedName name="_xlnm.Print_Titles" localSheetId="15">'Feb 1996'!$1:$8</definedName>
    <definedName name="_xlnm.Print_Titles" localSheetId="23">'Feb 1997'!$1:$8</definedName>
    <definedName name="_xlnm.Print_Titles" localSheetId="33">'Feb 1998'!$1:$8</definedName>
    <definedName name="_xlnm.Print_Titles" localSheetId="66">'Feb 2006'!$1:$8</definedName>
    <definedName name="_xlnm.Print_Titles" localSheetId="32">'Jan 1998'!$1:$8</definedName>
    <definedName name="_xlnm.Print_Titles" localSheetId="49">'Jan 2001'!$1:$8</definedName>
    <definedName name="_xlnm.Print_Titles" localSheetId="11">'Jul 1995'!$1:$8</definedName>
    <definedName name="_xlnm.Print_Titles" localSheetId="19">'Jul 1996'!$1:$8</definedName>
    <definedName name="_xlnm.Print_Titles" localSheetId="27">'Jul 1997'!$1:$8</definedName>
    <definedName name="_xlnm.Print_Titles" localSheetId="37">'Jul 1998'!$1:$8</definedName>
    <definedName name="_xlnm.Print_Titles" localSheetId="40">'Jul 1999'!$1:$8</definedName>
    <definedName name="_xlnm.Print_Titles" localSheetId="53">'Jul 2001'!$1:$8</definedName>
    <definedName name="_xlnm.Print_Titles" localSheetId="57">'Jul 2002'!$1:$8</definedName>
    <definedName name="_xlnm.Print_Titles" localSheetId="59">'July 2003'!$1:$8</definedName>
    <definedName name="_xlnm.Print_Titles" localSheetId="10">'Jun 1995'!$1:$8</definedName>
    <definedName name="_xlnm.Print_Titles" localSheetId="18">'Jun 1996'!$1:$8</definedName>
    <definedName name="_xlnm.Print_Titles" localSheetId="26">'Jun 1997'!$1:$8</definedName>
    <definedName name="_xlnm.Print_Titles" localSheetId="39">'Jun 1999'!$1:$8</definedName>
    <definedName name="_xlnm.Print_Titles" localSheetId="43">'Jun 2000'!$1:$8</definedName>
    <definedName name="_xlnm.Print_Titles" localSheetId="52">'Jun 2001'!$1:$8</definedName>
    <definedName name="_xlnm.Print_Titles" localSheetId="56">'Jun 2002'!$1:$8</definedName>
    <definedName name="_xlnm.Print_Titles" localSheetId="62">'June 2004'!$1:$8</definedName>
    <definedName name="_xlnm.Print_Titles" localSheetId="64">'June 2005'!$1:$8</definedName>
    <definedName name="_xlnm.Print_Titles" localSheetId="68">'June 2006'!$1:$8</definedName>
    <definedName name="_xlnm.Print_Titles" localSheetId="16">'Mar 1996'!$1:$8</definedName>
    <definedName name="_xlnm.Print_Titles" localSheetId="34">'Mar 1998'!$1:$8</definedName>
    <definedName name="_xlnm.Print_Titles" localSheetId="50">'Mar 2001'!$1:$8</definedName>
    <definedName name="_xlnm.Print_Titles" localSheetId="69">'Mar 2007'!$1:$8</definedName>
    <definedName name="_xlnm.Print_Titles" localSheetId="9">'May 1995'!$1:$8</definedName>
    <definedName name="_xlnm.Print_Titles" localSheetId="25">'May 1997'!$1:$8</definedName>
    <definedName name="_xlnm.Print_Titles" localSheetId="36">'May 1998'!$1:$8</definedName>
    <definedName name="_xlnm.Print_Titles" localSheetId="51">'May 2001'!$1:$8</definedName>
    <definedName name="_xlnm.Print_Titles" localSheetId="55">'May 2002'!$1:$8</definedName>
    <definedName name="_xlnm.Print_Titles" localSheetId="61">'May 2004'!$1:$8</definedName>
    <definedName name="_xlnm.Print_Titles" localSheetId="63">'May 2005'!$1:$8</definedName>
    <definedName name="_xlnm.Print_Titles" localSheetId="67">'May 2006'!$1:$8</definedName>
    <definedName name="_xlnm.Print_Titles" localSheetId="71">'May 2007'!$1:$8</definedName>
    <definedName name="_xlnm.Print_Titles" localSheetId="30">'Nov 1997'!$1:$8</definedName>
    <definedName name="_xlnm.Print_Titles" localSheetId="47">'Nov 2000'!$1:$8</definedName>
    <definedName name="_xlnm.Print_Titles" localSheetId="58">'Nov 2002'!$1:$8</definedName>
    <definedName name="_xlnm.Print_Titles" localSheetId="13">'Oct 1995'!$1:$8</definedName>
    <definedName name="_xlnm.Print_Titles" localSheetId="29">'Oct 1997'!$1:$8</definedName>
    <definedName name="_xlnm.Print_Titles" localSheetId="46">'Oct 2000'!$1:$8</definedName>
    <definedName name="_xlnm.Print_Titles" localSheetId="60">'Oct 2003'!$1:$8</definedName>
    <definedName name="_xlnm.Print_Titles" localSheetId="72">'Oct 2007'!$1:$8</definedName>
    <definedName name="_xlnm.Print_Titles" localSheetId="6">'Sep 1994'!$1:$8</definedName>
    <definedName name="_xlnm.Print_Titles" localSheetId="12">'Sep 1995'!$1:$8</definedName>
    <definedName name="_xlnm.Print_Titles" localSheetId="21">'Sep 1996'!$1:$8</definedName>
    <definedName name="_xlnm.Print_Titles" localSheetId="28">'Sep 1997'!$1:$8</definedName>
    <definedName name="_xlnm.Print_Titles" localSheetId="42">'Sep 1999'!$1:$8</definedName>
    <definedName name="_xlnm.Print_Titles" localSheetId="45">'Sep 2000'!$1:$8</definedName>
    <definedName name="_xlnm.Print_Titles" localSheetId="1">Summary!$1:$6</definedName>
    <definedName name="retail" localSheetId="65" hidden="1">{#N/A,#N/A,FALSE,"Loans";#N/A,#N/A,FALSE,"Program Costs";#N/A,#N/A,FALSE,"Measures";#N/A,#N/A,FALSE,"Net Lost Rev";#N/A,#N/A,FALSE,"Incentive"}</definedName>
    <definedName name="retail" localSheetId="66" hidden="1">{#N/A,#N/A,FALSE,"Loans";#N/A,#N/A,FALSE,"Program Costs";#N/A,#N/A,FALSE,"Measures";#N/A,#N/A,FALSE,"Net Lost Rev";#N/A,#N/A,FALSE,"Incentive"}</definedName>
    <definedName name="retail" localSheetId="64" hidden="1">{#N/A,#N/A,FALSE,"Loans";#N/A,#N/A,FALSE,"Program Costs";#N/A,#N/A,FALSE,"Measures";#N/A,#N/A,FALSE,"Net Lost Rev";#N/A,#N/A,FALSE,"Incentive"}</definedName>
    <definedName name="retail" localSheetId="68" hidden="1">{#N/A,#N/A,FALSE,"Loans";#N/A,#N/A,FALSE,"Program Costs";#N/A,#N/A,FALSE,"Measures";#N/A,#N/A,FALSE,"Net Lost Rev";#N/A,#N/A,FALSE,"Incentive"}</definedName>
    <definedName name="retail" localSheetId="63" hidden="1">{#N/A,#N/A,FALSE,"Loans";#N/A,#N/A,FALSE,"Program Costs";#N/A,#N/A,FALSE,"Measures";#N/A,#N/A,FALSE,"Net Lost Rev";#N/A,#N/A,FALSE,"Incentive"}</definedName>
    <definedName name="retail" localSheetId="67" hidden="1">{#N/A,#N/A,FALSE,"Loans";#N/A,#N/A,FALSE,"Program Costs";#N/A,#N/A,FALSE,"Measures";#N/A,#N/A,FALSE,"Net Lost Rev";#N/A,#N/A,FALSE,"Incentive"}</definedName>
    <definedName name="retail" localSheetId="2"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65" hidden="1">{#N/A,#N/A,FALSE,"Loans";#N/A,#N/A,FALSE,"Program Costs";#N/A,#N/A,FALSE,"Measures";#N/A,#N/A,FALSE,"Net Lost Rev";#N/A,#N/A,FALSE,"Incentive"}</definedName>
    <definedName name="retail_CC" localSheetId="66" hidden="1">{#N/A,#N/A,FALSE,"Loans";#N/A,#N/A,FALSE,"Program Costs";#N/A,#N/A,FALSE,"Measures";#N/A,#N/A,FALSE,"Net Lost Rev";#N/A,#N/A,FALSE,"Incentive"}</definedName>
    <definedName name="retail_CC" localSheetId="64" hidden="1">{#N/A,#N/A,FALSE,"Loans";#N/A,#N/A,FALSE,"Program Costs";#N/A,#N/A,FALSE,"Measures";#N/A,#N/A,FALSE,"Net Lost Rev";#N/A,#N/A,FALSE,"Incentive"}</definedName>
    <definedName name="retail_CC" localSheetId="68" hidden="1">{#N/A,#N/A,FALSE,"Loans";#N/A,#N/A,FALSE,"Program Costs";#N/A,#N/A,FALSE,"Measures";#N/A,#N/A,FALSE,"Net Lost Rev";#N/A,#N/A,FALSE,"Incentive"}</definedName>
    <definedName name="retail_CC" localSheetId="63" hidden="1">{#N/A,#N/A,FALSE,"Loans";#N/A,#N/A,FALSE,"Program Costs";#N/A,#N/A,FALSE,"Measures";#N/A,#N/A,FALSE,"Net Lost Rev";#N/A,#N/A,FALSE,"Incentive"}</definedName>
    <definedName name="retail_CC" localSheetId="67"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65" hidden="1">{#N/A,#N/A,FALSE,"Loans";#N/A,#N/A,FALSE,"Program Costs";#N/A,#N/A,FALSE,"Measures";#N/A,#N/A,FALSE,"Net Lost Rev";#N/A,#N/A,FALSE,"Incentive"}</definedName>
    <definedName name="retail_CC1" localSheetId="66" hidden="1">{#N/A,#N/A,FALSE,"Loans";#N/A,#N/A,FALSE,"Program Costs";#N/A,#N/A,FALSE,"Measures";#N/A,#N/A,FALSE,"Net Lost Rev";#N/A,#N/A,FALSE,"Incentive"}</definedName>
    <definedName name="retail_CC1" localSheetId="64" hidden="1">{#N/A,#N/A,FALSE,"Loans";#N/A,#N/A,FALSE,"Program Costs";#N/A,#N/A,FALSE,"Measures";#N/A,#N/A,FALSE,"Net Lost Rev";#N/A,#N/A,FALSE,"Incentive"}</definedName>
    <definedName name="retail_CC1" localSheetId="68" hidden="1">{#N/A,#N/A,FALSE,"Loans";#N/A,#N/A,FALSE,"Program Costs";#N/A,#N/A,FALSE,"Measures";#N/A,#N/A,FALSE,"Net Lost Rev";#N/A,#N/A,FALSE,"Incentive"}</definedName>
    <definedName name="retail_CC1" localSheetId="63" hidden="1">{#N/A,#N/A,FALSE,"Loans";#N/A,#N/A,FALSE,"Program Costs";#N/A,#N/A,FALSE,"Measures";#N/A,#N/A,FALSE,"Net Lost Rev";#N/A,#N/A,FALSE,"Incentive"}</definedName>
    <definedName name="retail_CC1" localSheetId="67"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SAPBEXrevision" hidden="1">1</definedName>
    <definedName name="SAPBEXsysID" hidden="1">"BWP"</definedName>
    <definedName name="SAPBEXwbID" hidden="1">"45FIHJWMI3GHFVKWLVCY66MTN"</definedName>
    <definedName name="wrn.Adj._.Back_Up." localSheetId="8" hidden="1">{"Page 3.4.1",#N/A,FALSE,"Totals";"Page 3.4.2",#N/A,FALSE,"Totals"}</definedName>
    <definedName name="wrn.Adj._.Back_Up." localSheetId="17" hidden="1">{"Page 3.4.1",#N/A,FALSE,"Totals";"Page 3.4.2",#N/A,FALSE,"Totals"}</definedName>
    <definedName name="wrn.Adj._.Back_Up." localSheetId="24" hidden="1">{"Page 3.4.1",#N/A,FALSE,"Totals";"Page 3.4.2",#N/A,FALSE,"Totals"}</definedName>
    <definedName name="wrn.Adj._.Back_Up." localSheetId="35" hidden="1">{"Page 3.4.1",#N/A,FALSE,"Totals";"Page 3.4.2",#N/A,FALSE,"Totals"}</definedName>
    <definedName name="wrn.Adj._.Back_Up." localSheetId="20" hidden="1">{"Page 3.4.1",#N/A,FALSE,"Totals";"Page 3.4.2",#N/A,FALSE,"Totals"}</definedName>
    <definedName name="wrn.Adj._.Back_Up." localSheetId="38" hidden="1">{"Page 3.4.1",#N/A,FALSE,"Totals";"Page 3.4.2",#N/A,FALSE,"Totals"}</definedName>
    <definedName name="wrn.Adj._.Back_Up." localSheetId="41" hidden="1">{"Page 3.4.1",#N/A,FALSE,"Totals";"Page 3.4.2",#N/A,FALSE,"Totals"}</definedName>
    <definedName name="wrn.Adj._.Back_Up." localSheetId="44" hidden="1">{"Page 3.4.1",#N/A,FALSE,"Totals";"Page 3.4.2",#N/A,FALSE,"Totals"}</definedName>
    <definedName name="wrn.Adj._.Back_Up." localSheetId="7" hidden="1">{"Page 3.4.1",#N/A,FALSE,"Totals";"Page 3.4.2",#N/A,FALSE,"Totals"}</definedName>
    <definedName name="wrn.Adj._.Back_Up." localSheetId="14" hidden="1">{"Page 3.4.1",#N/A,FALSE,"Totals";"Page 3.4.2",#N/A,FALSE,"Totals"}</definedName>
    <definedName name="wrn.Adj._.Back_Up." localSheetId="22" hidden="1">{"Page 3.4.1",#N/A,FALSE,"Totals";"Page 3.4.2",#N/A,FALSE,"Totals"}</definedName>
    <definedName name="wrn.Adj._.Back_Up." localSheetId="31" hidden="1">{"Page 3.4.1",#N/A,FALSE,"Totals";"Page 3.4.2",#N/A,FALSE,"Totals"}</definedName>
    <definedName name="wrn.Adj._.Back_Up." localSheetId="48" hidden="1">{"Page 3.4.1",#N/A,FALSE,"Totals";"Page 3.4.2",#N/A,FALSE,"Totals"}</definedName>
    <definedName name="wrn.Adj._.Back_Up." localSheetId="54" hidden="1">{"Page 3.4.1",#N/A,FALSE,"Totals";"Page 3.4.2",#N/A,FALSE,"Totals"}</definedName>
    <definedName name="wrn.Adj._.Back_Up." localSheetId="65" hidden="1">{"Page 3.4.1",#N/A,FALSE,"Totals";"Page 3.4.2",#N/A,FALSE,"Totals"}</definedName>
    <definedName name="wrn.Adj._.Back_Up." localSheetId="15" hidden="1">{"Page 3.4.1",#N/A,FALSE,"Totals";"Page 3.4.2",#N/A,FALSE,"Totals"}</definedName>
    <definedName name="wrn.Adj._.Back_Up." localSheetId="23" hidden="1">{"Page 3.4.1",#N/A,FALSE,"Totals";"Page 3.4.2",#N/A,FALSE,"Totals"}</definedName>
    <definedName name="wrn.Adj._.Back_Up." localSheetId="33" hidden="1">{"Page 3.4.1",#N/A,FALSE,"Totals";"Page 3.4.2",#N/A,FALSE,"Totals"}</definedName>
    <definedName name="wrn.Adj._.Back_Up." localSheetId="66" hidden="1">{"Page 3.4.1",#N/A,FALSE,"Totals";"Page 3.4.2",#N/A,FALSE,"Totals"}</definedName>
    <definedName name="wrn.Adj._.Back_Up." localSheetId="32" hidden="1">{"Page 3.4.1",#N/A,FALSE,"Totals";"Page 3.4.2",#N/A,FALSE,"Totals"}</definedName>
    <definedName name="wrn.Adj._.Back_Up." localSheetId="49" hidden="1">{"Page 3.4.1",#N/A,FALSE,"Totals";"Page 3.4.2",#N/A,FALSE,"Totals"}</definedName>
    <definedName name="wrn.Adj._.Back_Up." localSheetId="11" hidden="1">{"Page 3.4.1",#N/A,FALSE,"Totals";"Page 3.4.2",#N/A,FALSE,"Totals"}</definedName>
    <definedName name="wrn.Adj._.Back_Up." localSheetId="19" hidden="1">{"Page 3.4.1",#N/A,FALSE,"Totals";"Page 3.4.2",#N/A,FALSE,"Totals"}</definedName>
    <definedName name="wrn.Adj._.Back_Up." localSheetId="27" hidden="1">{"Page 3.4.1",#N/A,FALSE,"Totals";"Page 3.4.2",#N/A,FALSE,"Totals"}</definedName>
    <definedName name="wrn.Adj._.Back_Up." localSheetId="37" hidden="1">{"Page 3.4.1",#N/A,FALSE,"Totals";"Page 3.4.2",#N/A,FALSE,"Totals"}</definedName>
    <definedName name="wrn.Adj._.Back_Up." localSheetId="40" hidden="1">{"Page 3.4.1",#N/A,FALSE,"Totals";"Page 3.4.2",#N/A,FALSE,"Totals"}</definedName>
    <definedName name="wrn.Adj._.Back_Up." localSheetId="53" hidden="1">{"Page 3.4.1",#N/A,FALSE,"Totals";"Page 3.4.2",#N/A,FALSE,"Totals"}</definedName>
    <definedName name="wrn.Adj._.Back_Up." localSheetId="57" hidden="1">{"Page 3.4.1",#N/A,FALSE,"Totals";"Page 3.4.2",#N/A,FALSE,"Totals"}</definedName>
    <definedName name="wrn.Adj._.Back_Up." localSheetId="59" hidden="1">{"Page 3.4.1",#N/A,FALSE,"Totals";"Page 3.4.2",#N/A,FALSE,"Totals"}</definedName>
    <definedName name="wrn.Adj._.Back_Up." localSheetId="10" hidden="1">{"Page 3.4.1",#N/A,FALSE,"Totals";"Page 3.4.2",#N/A,FALSE,"Totals"}</definedName>
    <definedName name="wrn.Adj._.Back_Up." localSheetId="18" hidden="1">{"Page 3.4.1",#N/A,FALSE,"Totals";"Page 3.4.2",#N/A,FALSE,"Totals"}</definedName>
    <definedName name="wrn.Adj._.Back_Up." localSheetId="26" hidden="1">{"Page 3.4.1",#N/A,FALSE,"Totals";"Page 3.4.2",#N/A,FALSE,"Totals"}</definedName>
    <definedName name="wrn.Adj._.Back_Up." localSheetId="39" hidden="1">{"Page 3.4.1",#N/A,FALSE,"Totals";"Page 3.4.2",#N/A,FALSE,"Totals"}</definedName>
    <definedName name="wrn.Adj._.Back_Up." localSheetId="43" hidden="1">{"Page 3.4.1",#N/A,FALSE,"Totals";"Page 3.4.2",#N/A,FALSE,"Totals"}</definedName>
    <definedName name="wrn.Adj._.Back_Up." localSheetId="52" hidden="1">{"Page 3.4.1",#N/A,FALSE,"Totals";"Page 3.4.2",#N/A,FALSE,"Totals"}</definedName>
    <definedName name="wrn.Adj._.Back_Up." localSheetId="56" hidden="1">{"Page 3.4.1",#N/A,FALSE,"Totals";"Page 3.4.2",#N/A,FALSE,"Totals"}</definedName>
    <definedName name="wrn.Adj._.Back_Up." localSheetId="62" hidden="1">{"Page 3.4.1",#N/A,FALSE,"Totals";"Page 3.4.2",#N/A,FALSE,"Totals"}</definedName>
    <definedName name="wrn.Adj._.Back_Up." localSheetId="64" hidden="1">{"Page 3.4.1",#N/A,FALSE,"Totals";"Page 3.4.2",#N/A,FALSE,"Totals"}</definedName>
    <definedName name="wrn.Adj._.Back_Up." localSheetId="68" hidden="1">{"Page 3.4.1",#N/A,FALSE,"Totals";"Page 3.4.2",#N/A,FALSE,"Totals"}</definedName>
    <definedName name="wrn.Adj._.Back_Up." localSheetId="16" hidden="1">{"Page 3.4.1",#N/A,FALSE,"Totals";"Page 3.4.2",#N/A,FALSE,"Totals"}</definedName>
    <definedName name="wrn.Adj._.Back_Up." localSheetId="34" hidden="1">{"Page 3.4.1",#N/A,FALSE,"Totals";"Page 3.4.2",#N/A,FALSE,"Totals"}</definedName>
    <definedName name="wrn.Adj._.Back_Up." localSheetId="50" hidden="1">{"Page 3.4.1",#N/A,FALSE,"Totals";"Page 3.4.2",#N/A,FALSE,"Totals"}</definedName>
    <definedName name="wrn.Adj._.Back_Up." localSheetId="9" hidden="1">{"Page 3.4.1",#N/A,FALSE,"Totals";"Page 3.4.2",#N/A,FALSE,"Totals"}</definedName>
    <definedName name="wrn.Adj._.Back_Up." localSheetId="25" hidden="1">{"Page 3.4.1",#N/A,FALSE,"Totals";"Page 3.4.2",#N/A,FALSE,"Totals"}</definedName>
    <definedName name="wrn.Adj._.Back_Up." localSheetId="36" hidden="1">{"Page 3.4.1",#N/A,FALSE,"Totals";"Page 3.4.2",#N/A,FALSE,"Totals"}</definedName>
    <definedName name="wrn.Adj._.Back_Up." localSheetId="51" hidden="1">{"Page 3.4.1",#N/A,FALSE,"Totals";"Page 3.4.2",#N/A,FALSE,"Totals"}</definedName>
    <definedName name="wrn.Adj._.Back_Up." localSheetId="55" hidden="1">{"Page 3.4.1",#N/A,FALSE,"Totals";"Page 3.4.2",#N/A,FALSE,"Totals"}</definedName>
    <definedName name="wrn.Adj._.Back_Up." localSheetId="61" hidden="1">{"Page 3.4.1",#N/A,FALSE,"Totals";"Page 3.4.2",#N/A,FALSE,"Totals"}</definedName>
    <definedName name="wrn.Adj._.Back_Up." localSheetId="63" hidden="1">{"Page 3.4.1",#N/A,FALSE,"Totals";"Page 3.4.2",#N/A,FALSE,"Totals"}</definedName>
    <definedName name="wrn.Adj._.Back_Up." localSheetId="67" hidden="1">{"Page 3.4.1",#N/A,FALSE,"Totals";"Page 3.4.2",#N/A,FALSE,"Totals"}</definedName>
    <definedName name="wrn.Adj._.Back_Up." localSheetId="30" hidden="1">{"Page 3.4.1",#N/A,FALSE,"Totals";"Page 3.4.2",#N/A,FALSE,"Totals"}</definedName>
    <definedName name="wrn.Adj._.Back_Up." localSheetId="47" hidden="1">{"Page 3.4.1",#N/A,FALSE,"Totals";"Page 3.4.2",#N/A,FALSE,"Totals"}</definedName>
    <definedName name="wrn.Adj._.Back_Up." localSheetId="58" hidden="1">{"Page 3.4.1",#N/A,FALSE,"Totals";"Page 3.4.2",#N/A,FALSE,"Totals"}</definedName>
    <definedName name="wrn.Adj._.Back_Up." localSheetId="13" hidden="1">{"Page 3.4.1",#N/A,FALSE,"Totals";"Page 3.4.2",#N/A,FALSE,"Totals"}</definedName>
    <definedName name="wrn.Adj._.Back_Up." localSheetId="29" hidden="1">{"Page 3.4.1",#N/A,FALSE,"Totals";"Page 3.4.2",#N/A,FALSE,"Totals"}</definedName>
    <definedName name="wrn.Adj._.Back_Up." localSheetId="46" hidden="1">{"Page 3.4.1",#N/A,FALSE,"Totals";"Page 3.4.2",#N/A,FALSE,"Totals"}</definedName>
    <definedName name="wrn.Adj._.Back_Up." localSheetId="60" hidden="1">{"Page 3.4.1",#N/A,FALSE,"Totals";"Page 3.4.2",#N/A,FALSE,"Totals"}</definedName>
    <definedName name="wrn.Adj._.Back_Up." localSheetId="2" hidden="1">{"Page 3.4.1",#N/A,FALSE,"Totals";"Page 3.4.2",#N/A,FALSE,"Totals"}</definedName>
    <definedName name="wrn.Adj._.Back_Up." localSheetId="3" hidden="1">{"Page 3.4.1",#N/A,FALSE,"Totals";"Page 3.4.2",#N/A,FALSE,"Totals"}</definedName>
    <definedName name="wrn.Adj._.Back_Up." localSheetId="6" hidden="1">{"Page 3.4.1",#N/A,FALSE,"Totals";"Page 3.4.2",#N/A,FALSE,"Totals"}</definedName>
    <definedName name="wrn.Adj._.Back_Up." localSheetId="12" hidden="1">{"Page 3.4.1",#N/A,FALSE,"Totals";"Page 3.4.2",#N/A,FALSE,"Totals"}</definedName>
    <definedName name="wrn.Adj._.Back_Up." localSheetId="21" hidden="1">{"Page 3.4.1",#N/A,FALSE,"Totals";"Page 3.4.2",#N/A,FALSE,"Totals"}</definedName>
    <definedName name="wrn.Adj._.Back_Up." localSheetId="28" hidden="1">{"Page 3.4.1",#N/A,FALSE,"Totals";"Page 3.4.2",#N/A,FALSE,"Totals"}</definedName>
    <definedName name="wrn.Adj._.Back_Up." localSheetId="42" hidden="1">{"Page 3.4.1",#N/A,FALSE,"Totals";"Page 3.4.2",#N/A,FALSE,"Totals"}</definedName>
    <definedName name="wrn.Adj._.Back_Up." localSheetId="45" hidden="1">{"Page 3.4.1",#N/A,FALSE,"Totals";"Page 3.4.2",#N/A,FALSE,"Totals"}</definedName>
    <definedName name="wrn.Adj._.Back_Up." localSheetId="1" hidden="1">{"Page 3.4.1",#N/A,FALSE,"Totals";"Page 3.4.2",#N/A,FALSE,"Totals"}</definedName>
    <definedName name="wrn.Adj._.Back_Up." hidden="1">{"Page 3.4.1",#N/A,FALSE,"Totals";"Page 3.4.2",#N/A,FALSE,"Totals"}</definedName>
    <definedName name="wrn.All._.Pages." localSheetId="8" hidden="1">{#N/A,#N/A,FALSE,"cover";#N/A,#N/A,FALSE,"lead sheet";#N/A,#N/A,FALSE,"Adj backup";#N/A,#N/A,FALSE,"t Accounts"}</definedName>
    <definedName name="wrn.All._.Pages." localSheetId="17" hidden="1">{#N/A,#N/A,FALSE,"cover";#N/A,#N/A,FALSE,"lead sheet";#N/A,#N/A,FALSE,"Adj backup";#N/A,#N/A,FALSE,"t Accounts"}</definedName>
    <definedName name="wrn.All._.Pages." localSheetId="24" hidden="1">{#N/A,#N/A,FALSE,"cover";#N/A,#N/A,FALSE,"lead sheet";#N/A,#N/A,FALSE,"Adj backup";#N/A,#N/A,FALSE,"t Accounts"}</definedName>
    <definedName name="wrn.All._.Pages." localSheetId="35" hidden="1">{#N/A,#N/A,FALSE,"cover";#N/A,#N/A,FALSE,"lead sheet";#N/A,#N/A,FALSE,"Adj backup";#N/A,#N/A,FALSE,"t Accounts"}</definedName>
    <definedName name="wrn.All._.Pages." localSheetId="20" hidden="1">{#N/A,#N/A,FALSE,"cover";#N/A,#N/A,FALSE,"lead sheet";#N/A,#N/A,FALSE,"Adj backup";#N/A,#N/A,FALSE,"t Accounts"}</definedName>
    <definedName name="wrn.All._.Pages." localSheetId="38" hidden="1">{#N/A,#N/A,FALSE,"cover";#N/A,#N/A,FALSE,"lead sheet";#N/A,#N/A,FALSE,"Adj backup";#N/A,#N/A,FALSE,"t Accounts"}</definedName>
    <definedName name="wrn.All._.Pages." localSheetId="41" hidden="1">{#N/A,#N/A,FALSE,"cover";#N/A,#N/A,FALSE,"lead sheet";#N/A,#N/A,FALSE,"Adj backup";#N/A,#N/A,FALSE,"t Accounts"}</definedName>
    <definedName name="wrn.All._.Pages." localSheetId="44" hidden="1">{#N/A,#N/A,FALSE,"cover";#N/A,#N/A,FALSE,"lead sheet";#N/A,#N/A,FALSE,"Adj backup";#N/A,#N/A,FALSE,"t Accounts"}</definedName>
    <definedName name="wrn.All._.Pages." localSheetId="7" hidden="1">{#N/A,#N/A,FALSE,"cover";#N/A,#N/A,FALSE,"lead sheet";#N/A,#N/A,FALSE,"Adj backup";#N/A,#N/A,FALSE,"t Accounts"}</definedName>
    <definedName name="wrn.All._.Pages." localSheetId="14" hidden="1">{#N/A,#N/A,FALSE,"cover";#N/A,#N/A,FALSE,"lead sheet";#N/A,#N/A,FALSE,"Adj backup";#N/A,#N/A,FALSE,"t Accounts"}</definedName>
    <definedName name="wrn.All._.Pages." localSheetId="22" hidden="1">{#N/A,#N/A,FALSE,"cover";#N/A,#N/A,FALSE,"lead sheet";#N/A,#N/A,FALSE,"Adj backup";#N/A,#N/A,FALSE,"t Accounts"}</definedName>
    <definedName name="wrn.All._.Pages." localSheetId="31" hidden="1">{#N/A,#N/A,FALSE,"cover";#N/A,#N/A,FALSE,"lead sheet";#N/A,#N/A,FALSE,"Adj backup";#N/A,#N/A,FALSE,"t Accounts"}</definedName>
    <definedName name="wrn.All._.Pages." localSheetId="48" hidden="1">{#N/A,#N/A,FALSE,"cover";#N/A,#N/A,FALSE,"lead sheet";#N/A,#N/A,FALSE,"Adj backup";#N/A,#N/A,FALSE,"t Accounts"}</definedName>
    <definedName name="wrn.All._.Pages." localSheetId="54" hidden="1">{#N/A,#N/A,FALSE,"cover";#N/A,#N/A,FALSE,"lead sheet";#N/A,#N/A,FALSE,"Adj backup";#N/A,#N/A,FALSE,"t Accounts"}</definedName>
    <definedName name="wrn.All._.Pages." localSheetId="65" hidden="1">{#N/A,#N/A,FALSE,"cover";#N/A,#N/A,FALSE,"lead sheet";#N/A,#N/A,FALSE,"Adj backup";#N/A,#N/A,FALSE,"t Accounts"}</definedName>
    <definedName name="wrn.All._.Pages." localSheetId="15" hidden="1">{#N/A,#N/A,FALSE,"cover";#N/A,#N/A,FALSE,"lead sheet";#N/A,#N/A,FALSE,"Adj backup";#N/A,#N/A,FALSE,"t Accounts"}</definedName>
    <definedName name="wrn.All._.Pages." localSheetId="23" hidden="1">{#N/A,#N/A,FALSE,"cover";#N/A,#N/A,FALSE,"lead sheet";#N/A,#N/A,FALSE,"Adj backup";#N/A,#N/A,FALSE,"t Accounts"}</definedName>
    <definedName name="wrn.All._.Pages." localSheetId="33" hidden="1">{#N/A,#N/A,FALSE,"cover";#N/A,#N/A,FALSE,"lead sheet";#N/A,#N/A,FALSE,"Adj backup";#N/A,#N/A,FALSE,"t Accounts"}</definedName>
    <definedName name="wrn.All._.Pages." localSheetId="66" hidden="1">{#N/A,#N/A,FALSE,"cover";#N/A,#N/A,FALSE,"lead sheet";#N/A,#N/A,FALSE,"Adj backup";#N/A,#N/A,FALSE,"t Accounts"}</definedName>
    <definedName name="wrn.All._.Pages." localSheetId="32" hidden="1">{#N/A,#N/A,FALSE,"cover";#N/A,#N/A,FALSE,"lead sheet";#N/A,#N/A,FALSE,"Adj backup";#N/A,#N/A,FALSE,"t Accounts"}</definedName>
    <definedName name="wrn.All._.Pages." localSheetId="49" hidden="1">{#N/A,#N/A,FALSE,"cover";#N/A,#N/A,FALSE,"lead sheet";#N/A,#N/A,FALSE,"Adj backup";#N/A,#N/A,FALSE,"t Accounts"}</definedName>
    <definedName name="wrn.All._.Pages." localSheetId="11" hidden="1">{#N/A,#N/A,FALSE,"cover";#N/A,#N/A,FALSE,"lead sheet";#N/A,#N/A,FALSE,"Adj backup";#N/A,#N/A,FALSE,"t Accounts"}</definedName>
    <definedName name="wrn.All._.Pages." localSheetId="19" hidden="1">{#N/A,#N/A,FALSE,"cover";#N/A,#N/A,FALSE,"lead sheet";#N/A,#N/A,FALSE,"Adj backup";#N/A,#N/A,FALSE,"t Accounts"}</definedName>
    <definedName name="wrn.All._.Pages." localSheetId="27" hidden="1">{#N/A,#N/A,FALSE,"cover";#N/A,#N/A,FALSE,"lead sheet";#N/A,#N/A,FALSE,"Adj backup";#N/A,#N/A,FALSE,"t Accounts"}</definedName>
    <definedName name="wrn.All._.Pages." localSheetId="37" hidden="1">{#N/A,#N/A,FALSE,"cover";#N/A,#N/A,FALSE,"lead sheet";#N/A,#N/A,FALSE,"Adj backup";#N/A,#N/A,FALSE,"t Accounts"}</definedName>
    <definedName name="wrn.All._.Pages." localSheetId="40" hidden="1">{#N/A,#N/A,FALSE,"cover";#N/A,#N/A,FALSE,"lead sheet";#N/A,#N/A,FALSE,"Adj backup";#N/A,#N/A,FALSE,"t Accounts"}</definedName>
    <definedName name="wrn.All._.Pages." localSheetId="53" hidden="1">{#N/A,#N/A,FALSE,"cover";#N/A,#N/A,FALSE,"lead sheet";#N/A,#N/A,FALSE,"Adj backup";#N/A,#N/A,FALSE,"t Accounts"}</definedName>
    <definedName name="wrn.All._.Pages." localSheetId="57" hidden="1">{#N/A,#N/A,FALSE,"cover";#N/A,#N/A,FALSE,"lead sheet";#N/A,#N/A,FALSE,"Adj backup";#N/A,#N/A,FALSE,"t Accounts"}</definedName>
    <definedName name="wrn.All._.Pages." localSheetId="59" hidden="1">{#N/A,#N/A,FALSE,"cover";#N/A,#N/A,FALSE,"lead sheet";#N/A,#N/A,FALSE,"Adj backup";#N/A,#N/A,FALSE,"t Accounts"}</definedName>
    <definedName name="wrn.All._.Pages." localSheetId="10" hidden="1">{#N/A,#N/A,FALSE,"cover";#N/A,#N/A,FALSE,"lead sheet";#N/A,#N/A,FALSE,"Adj backup";#N/A,#N/A,FALSE,"t Accounts"}</definedName>
    <definedName name="wrn.All._.Pages." localSheetId="18" hidden="1">{#N/A,#N/A,FALSE,"cover";#N/A,#N/A,FALSE,"lead sheet";#N/A,#N/A,FALSE,"Adj backup";#N/A,#N/A,FALSE,"t Accounts"}</definedName>
    <definedName name="wrn.All._.Pages." localSheetId="26" hidden="1">{#N/A,#N/A,FALSE,"cover";#N/A,#N/A,FALSE,"lead sheet";#N/A,#N/A,FALSE,"Adj backup";#N/A,#N/A,FALSE,"t Accounts"}</definedName>
    <definedName name="wrn.All._.Pages." localSheetId="39" hidden="1">{#N/A,#N/A,FALSE,"cover";#N/A,#N/A,FALSE,"lead sheet";#N/A,#N/A,FALSE,"Adj backup";#N/A,#N/A,FALSE,"t Accounts"}</definedName>
    <definedName name="wrn.All._.Pages." localSheetId="43" hidden="1">{#N/A,#N/A,FALSE,"cover";#N/A,#N/A,FALSE,"lead sheet";#N/A,#N/A,FALSE,"Adj backup";#N/A,#N/A,FALSE,"t Accounts"}</definedName>
    <definedName name="wrn.All._.Pages." localSheetId="52" hidden="1">{#N/A,#N/A,FALSE,"cover";#N/A,#N/A,FALSE,"lead sheet";#N/A,#N/A,FALSE,"Adj backup";#N/A,#N/A,FALSE,"t Accounts"}</definedName>
    <definedName name="wrn.All._.Pages." localSheetId="56" hidden="1">{#N/A,#N/A,FALSE,"cover";#N/A,#N/A,FALSE,"lead sheet";#N/A,#N/A,FALSE,"Adj backup";#N/A,#N/A,FALSE,"t Accounts"}</definedName>
    <definedName name="wrn.All._.Pages." localSheetId="62" hidden="1">{#N/A,#N/A,FALSE,"cover";#N/A,#N/A,FALSE,"lead sheet";#N/A,#N/A,FALSE,"Adj backup";#N/A,#N/A,FALSE,"t Accounts"}</definedName>
    <definedName name="wrn.All._.Pages." localSheetId="64" hidden="1">{#N/A,#N/A,FALSE,"cover";#N/A,#N/A,FALSE,"lead sheet";#N/A,#N/A,FALSE,"Adj backup";#N/A,#N/A,FALSE,"t Accounts"}</definedName>
    <definedName name="wrn.All._.Pages." localSheetId="68" hidden="1">{#N/A,#N/A,FALSE,"cover";#N/A,#N/A,FALSE,"lead sheet";#N/A,#N/A,FALSE,"Adj backup";#N/A,#N/A,FALSE,"t Accounts"}</definedName>
    <definedName name="wrn.All._.Pages." localSheetId="16" hidden="1">{#N/A,#N/A,FALSE,"cover";#N/A,#N/A,FALSE,"lead sheet";#N/A,#N/A,FALSE,"Adj backup";#N/A,#N/A,FALSE,"t Accounts"}</definedName>
    <definedName name="wrn.All._.Pages." localSheetId="34" hidden="1">{#N/A,#N/A,FALSE,"cover";#N/A,#N/A,FALSE,"lead sheet";#N/A,#N/A,FALSE,"Adj backup";#N/A,#N/A,FALSE,"t Accounts"}</definedName>
    <definedName name="wrn.All._.Pages." localSheetId="50" hidden="1">{#N/A,#N/A,FALSE,"cover";#N/A,#N/A,FALSE,"lead sheet";#N/A,#N/A,FALSE,"Adj backup";#N/A,#N/A,FALSE,"t Accounts"}</definedName>
    <definedName name="wrn.All._.Pages." localSheetId="9" hidden="1">{#N/A,#N/A,FALSE,"cover";#N/A,#N/A,FALSE,"lead sheet";#N/A,#N/A,FALSE,"Adj backup";#N/A,#N/A,FALSE,"t Accounts"}</definedName>
    <definedName name="wrn.All._.Pages." localSheetId="25" hidden="1">{#N/A,#N/A,FALSE,"cover";#N/A,#N/A,FALSE,"lead sheet";#N/A,#N/A,FALSE,"Adj backup";#N/A,#N/A,FALSE,"t Accounts"}</definedName>
    <definedName name="wrn.All._.Pages." localSheetId="36" hidden="1">{#N/A,#N/A,FALSE,"cover";#N/A,#N/A,FALSE,"lead sheet";#N/A,#N/A,FALSE,"Adj backup";#N/A,#N/A,FALSE,"t Accounts"}</definedName>
    <definedName name="wrn.All._.Pages." localSheetId="51" hidden="1">{#N/A,#N/A,FALSE,"cover";#N/A,#N/A,FALSE,"lead sheet";#N/A,#N/A,FALSE,"Adj backup";#N/A,#N/A,FALSE,"t Accounts"}</definedName>
    <definedName name="wrn.All._.Pages." localSheetId="55" hidden="1">{#N/A,#N/A,FALSE,"cover";#N/A,#N/A,FALSE,"lead sheet";#N/A,#N/A,FALSE,"Adj backup";#N/A,#N/A,FALSE,"t Accounts"}</definedName>
    <definedName name="wrn.All._.Pages." localSheetId="61" hidden="1">{#N/A,#N/A,FALSE,"cover";#N/A,#N/A,FALSE,"lead sheet";#N/A,#N/A,FALSE,"Adj backup";#N/A,#N/A,FALSE,"t Accounts"}</definedName>
    <definedName name="wrn.All._.Pages." localSheetId="63" hidden="1">{#N/A,#N/A,FALSE,"cover";#N/A,#N/A,FALSE,"lead sheet";#N/A,#N/A,FALSE,"Adj backup";#N/A,#N/A,FALSE,"t Accounts"}</definedName>
    <definedName name="wrn.All._.Pages." localSheetId="67" hidden="1">{#N/A,#N/A,FALSE,"cover";#N/A,#N/A,FALSE,"lead sheet";#N/A,#N/A,FALSE,"Adj backup";#N/A,#N/A,FALSE,"t Accounts"}</definedName>
    <definedName name="wrn.All._.Pages." localSheetId="30" hidden="1">{#N/A,#N/A,FALSE,"cover";#N/A,#N/A,FALSE,"lead sheet";#N/A,#N/A,FALSE,"Adj backup";#N/A,#N/A,FALSE,"t Accounts"}</definedName>
    <definedName name="wrn.All._.Pages." localSheetId="47" hidden="1">{#N/A,#N/A,FALSE,"cover";#N/A,#N/A,FALSE,"lead sheet";#N/A,#N/A,FALSE,"Adj backup";#N/A,#N/A,FALSE,"t Accounts"}</definedName>
    <definedName name="wrn.All._.Pages." localSheetId="58" hidden="1">{#N/A,#N/A,FALSE,"cover";#N/A,#N/A,FALSE,"lead sheet";#N/A,#N/A,FALSE,"Adj backup";#N/A,#N/A,FALSE,"t Accounts"}</definedName>
    <definedName name="wrn.All._.Pages." localSheetId="13" hidden="1">{#N/A,#N/A,FALSE,"cover";#N/A,#N/A,FALSE,"lead sheet";#N/A,#N/A,FALSE,"Adj backup";#N/A,#N/A,FALSE,"t Accounts"}</definedName>
    <definedName name="wrn.All._.Pages." localSheetId="29" hidden="1">{#N/A,#N/A,FALSE,"cover";#N/A,#N/A,FALSE,"lead sheet";#N/A,#N/A,FALSE,"Adj backup";#N/A,#N/A,FALSE,"t Accounts"}</definedName>
    <definedName name="wrn.All._.Pages." localSheetId="46" hidden="1">{#N/A,#N/A,FALSE,"cover";#N/A,#N/A,FALSE,"lead sheet";#N/A,#N/A,FALSE,"Adj backup";#N/A,#N/A,FALSE,"t Accounts"}</definedName>
    <definedName name="wrn.All._.Pages." localSheetId="60" hidden="1">{#N/A,#N/A,FALSE,"cover";#N/A,#N/A,FALSE,"lead sheet";#N/A,#N/A,FALSE,"Adj backup";#N/A,#N/A,FALSE,"t Accounts"}</definedName>
    <definedName name="wrn.All._.Pages." localSheetId="2" hidden="1">{#N/A,#N/A,FALSE,"cover";#N/A,#N/A,FALSE,"lead sheet";#N/A,#N/A,FALSE,"Adj backup";#N/A,#N/A,FALSE,"t Accounts"}</definedName>
    <definedName name="wrn.All._.Pages." localSheetId="3" hidden="1">{#N/A,#N/A,FALSE,"cover";#N/A,#N/A,FALSE,"lead sheet";#N/A,#N/A,FALSE,"Adj backup";#N/A,#N/A,FALSE,"t Accounts"}</definedName>
    <definedName name="wrn.All._.Pages." localSheetId="6" hidden="1">{#N/A,#N/A,FALSE,"cover";#N/A,#N/A,FALSE,"lead sheet";#N/A,#N/A,FALSE,"Adj backup";#N/A,#N/A,FALSE,"t Accounts"}</definedName>
    <definedName name="wrn.All._.Pages." localSheetId="12" hidden="1">{#N/A,#N/A,FALSE,"cover";#N/A,#N/A,FALSE,"lead sheet";#N/A,#N/A,FALSE,"Adj backup";#N/A,#N/A,FALSE,"t Accounts"}</definedName>
    <definedName name="wrn.All._.Pages." localSheetId="21" hidden="1">{#N/A,#N/A,FALSE,"cover";#N/A,#N/A,FALSE,"lead sheet";#N/A,#N/A,FALSE,"Adj backup";#N/A,#N/A,FALSE,"t Accounts"}</definedName>
    <definedName name="wrn.All._.Pages." localSheetId="28" hidden="1">{#N/A,#N/A,FALSE,"cover";#N/A,#N/A,FALSE,"lead sheet";#N/A,#N/A,FALSE,"Adj backup";#N/A,#N/A,FALSE,"t Accounts"}</definedName>
    <definedName name="wrn.All._.Pages." localSheetId="42" hidden="1">{#N/A,#N/A,FALSE,"cover";#N/A,#N/A,FALSE,"lead sheet";#N/A,#N/A,FALSE,"Adj backup";#N/A,#N/A,FALSE,"t Accounts"}</definedName>
    <definedName name="wrn.All._.Pages." localSheetId="45" hidden="1">{#N/A,#N/A,FALSE,"cover";#N/A,#N/A,FALSE,"lead sheet";#N/A,#N/A,FALSE,"Adj backup";#N/A,#N/A,FALSE,"t Accounts"}</definedName>
    <definedName name="wrn.All._.Pages." localSheetId="1" hidden="1">{#N/A,#N/A,FALSE,"cover";#N/A,#N/A,FALSE,"lead sheet";#N/A,#N/A,FALSE,"Adj backup";#N/A,#N/A,FALSE,"t Accounts"}</definedName>
    <definedName name="wrn.All._.Pages." hidden="1">{#N/A,#N/A,FALSE,"cover";#N/A,#N/A,FALSE,"lead sheet";#N/A,#N/A,FALSE,"Adj backup";#N/A,#N/A,FALSE,"t Accounts"}</definedName>
    <definedName name="wrn.Factors._.Tab._.10." localSheetId="65" hidden="1">{"Factors Pages 1-2",#N/A,FALSE,"Factors";"Factors Page 3",#N/A,FALSE,"Factors";"Factors Page 4",#N/A,FALSE,"Factors";"Factors Page 5",#N/A,FALSE,"Factors";"Factors Pages 8-27",#N/A,FALSE,"Factors"}</definedName>
    <definedName name="wrn.Factors._.Tab._.10." localSheetId="66" hidden="1">{"Factors Pages 1-2",#N/A,FALSE,"Factors";"Factors Page 3",#N/A,FALSE,"Factors";"Factors Page 4",#N/A,FALSE,"Factors";"Factors Page 5",#N/A,FALSE,"Factors";"Factors Pages 8-27",#N/A,FALSE,"Factors"}</definedName>
    <definedName name="wrn.Factors._.Tab._.10." localSheetId="64" hidden="1">{"Factors Pages 1-2",#N/A,FALSE,"Factors";"Factors Page 3",#N/A,FALSE,"Factors";"Factors Page 4",#N/A,FALSE,"Factors";"Factors Page 5",#N/A,FALSE,"Factors";"Factors Pages 8-27",#N/A,FALSE,"Factors"}</definedName>
    <definedName name="wrn.Factors._.Tab._.10." localSheetId="68" hidden="1">{"Factors Pages 1-2",#N/A,FALSE,"Factors";"Factors Page 3",#N/A,FALSE,"Factors";"Factors Page 4",#N/A,FALSE,"Factors";"Factors Page 5",#N/A,FALSE,"Factors";"Factors Pages 8-27",#N/A,FALSE,"Factors"}</definedName>
    <definedName name="wrn.Factors._.Tab._.10." localSheetId="63" hidden="1">{"Factors Pages 1-2",#N/A,FALSE,"Factors";"Factors Page 3",#N/A,FALSE,"Factors";"Factors Page 4",#N/A,FALSE,"Factors";"Factors Page 5",#N/A,FALSE,"Factors";"Factors Pages 8-27",#N/A,FALSE,"Factors"}</definedName>
    <definedName name="wrn.Factors._.Tab._.10." localSheetId="67"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GLReport." localSheetId="65"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8"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67"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OR._.Carrying._.Charge._.JV." localSheetId="65" hidden="1">{#N/A,#N/A,FALSE,"Loans";#N/A,#N/A,FALSE,"Program Costs";#N/A,#N/A,FALSE,"Measures";#N/A,#N/A,FALSE,"Net Lost Rev";#N/A,#N/A,FALSE,"Incentive"}</definedName>
    <definedName name="wrn.OR._.Carrying._.Charge._.JV." localSheetId="66" hidden="1">{#N/A,#N/A,FALSE,"Loans";#N/A,#N/A,FALSE,"Program Costs";#N/A,#N/A,FALSE,"Measures";#N/A,#N/A,FALSE,"Net Lost Rev";#N/A,#N/A,FALSE,"Incentive"}</definedName>
    <definedName name="wrn.OR._.Carrying._.Charge._.JV." localSheetId="64" hidden="1">{#N/A,#N/A,FALSE,"Loans";#N/A,#N/A,FALSE,"Program Costs";#N/A,#N/A,FALSE,"Measures";#N/A,#N/A,FALSE,"Net Lost Rev";#N/A,#N/A,FALSE,"Incentive"}</definedName>
    <definedName name="wrn.OR._.Carrying._.Charge._.JV." localSheetId="68" hidden="1">{#N/A,#N/A,FALSE,"Loans";#N/A,#N/A,FALSE,"Program Costs";#N/A,#N/A,FALSE,"Measures";#N/A,#N/A,FALSE,"Net Lost Rev";#N/A,#N/A,FALSE,"Incentive"}</definedName>
    <definedName name="wrn.OR._.Carrying._.Charge._.JV." localSheetId="63" hidden="1">{#N/A,#N/A,FALSE,"Loans";#N/A,#N/A,FALSE,"Program Costs";#N/A,#N/A,FALSE,"Measures";#N/A,#N/A,FALSE,"Net Lost Rev";#N/A,#N/A,FALSE,"Incentive"}</definedName>
    <definedName name="wrn.OR._.Carrying._.Charge._.JV." localSheetId="67"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65" hidden="1">{#N/A,#N/A,FALSE,"Loans";#N/A,#N/A,FALSE,"Program Costs";#N/A,#N/A,FALSE,"Measures";#N/A,#N/A,FALSE,"Net Lost Rev";#N/A,#N/A,FALSE,"Incentive"}</definedName>
    <definedName name="wrn.OR._.Carrying._.Charge._.JV.1" localSheetId="66" hidden="1">{#N/A,#N/A,FALSE,"Loans";#N/A,#N/A,FALSE,"Program Costs";#N/A,#N/A,FALSE,"Measures";#N/A,#N/A,FALSE,"Net Lost Rev";#N/A,#N/A,FALSE,"Incentive"}</definedName>
    <definedName name="wrn.OR._.Carrying._.Charge._.JV.1" localSheetId="64" hidden="1">{#N/A,#N/A,FALSE,"Loans";#N/A,#N/A,FALSE,"Program Costs";#N/A,#N/A,FALSE,"Measures";#N/A,#N/A,FALSE,"Net Lost Rev";#N/A,#N/A,FALSE,"Incentive"}</definedName>
    <definedName name="wrn.OR._.Carrying._.Charge._.JV.1" localSheetId="68" hidden="1">{#N/A,#N/A,FALSE,"Loans";#N/A,#N/A,FALSE,"Program Costs";#N/A,#N/A,FALSE,"Measures";#N/A,#N/A,FALSE,"Net Lost Rev";#N/A,#N/A,FALSE,"Incentive"}</definedName>
    <definedName name="wrn.OR._.Carrying._.Charge._.JV.1" localSheetId="63" hidden="1">{#N/A,#N/A,FALSE,"Loans";#N/A,#N/A,FALSE,"Program Costs";#N/A,#N/A,FALSE,"Measures";#N/A,#N/A,FALSE,"Net Lost Rev";#N/A,#N/A,FALSE,"Incentive"}</definedName>
    <definedName name="wrn.OR._.Carrying._.Charge._.JV.1" localSheetId="67"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YearEnd." localSheetId="65" hidden="1">{"Factors Pages 1-2",#N/A,FALSE,"Variables";"Factors Page 3",#N/A,FALSE,"Variables";"Factors Page 4",#N/A,FALSE,"Variables";"Factors Page 5",#N/A,FALSE,"Variables";"YE Pages 7-26",#N/A,FALSE,"Variables"}</definedName>
    <definedName name="wrn.YearEnd." localSheetId="66" hidden="1">{"Factors Pages 1-2",#N/A,FALSE,"Variables";"Factors Page 3",#N/A,FALSE,"Variables";"Factors Page 4",#N/A,FALSE,"Variables";"Factors Page 5",#N/A,FALSE,"Variables";"YE Pages 7-26",#N/A,FALSE,"Variables"}</definedName>
    <definedName name="wrn.YearEnd." localSheetId="64" hidden="1">{"Factors Pages 1-2",#N/A,FALSE,"Variables";"Factors Page 3",#N/A,FALSE,"Variables";"Factors Page 4",#N/A,FALSE,"Variables";"Factors Page 5",#N/A,FALSE,"Variables";"YE Pages 7-26",#N/A,FALSE,"Variables"}</definedName>
    <definedName name="wrn.YearEnd." localSheetId="68" hidden="1">{"Factors Pages 1-2",#N/A,FALSE,"Variables";"Factors Page 3",#N/A,FALSE,"Variables";"Factors Page 4",#N/A,FALSE,"Variables";"Factors Page 5",#N/A,FALSE,"Variables";"YE Pages 7-26",#N/A,FALSE,"Variables"}</definedName>
    <definedName name="wrn.YearEnd." localSheetId="63" hidden="1">{"Factors Pages 1-2",#N/A,FALSE,"Variables";"Factors Page 3",#N/A,FALSE,"Variables";"Factors Page 4",#N/A,FALSE,"Variables";"Factors Page 5",#N/A,FALSE,"Variables";"YE Pages 7-26",#N/A,FALSE,"Variables"}</definedName>
    <definedName name="wrn.YearEnd." localSheetId="67"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 hidden="1">'[1]DSM Output'!$G$21:$G$23</definedName>
    <definedName name="Z_38A31FDB_EF22_410C_8578_1EF68E4D4BC7_.wvu.PrintArea" localSheetId="1" hidden="1">Summary!$A$1:$L$89</definedName>
    <definedName name="Z_EDCD794B_D8F5_4D75_9F6F_65333E3C1E1C_.wvu.PrintArea" localSheetId="1" hidden="1">Summary!#REF!</definedName>
    <definedName name="Z_EDCD794B_D8F5_4D75_9F6F_65333E3C1E1C_.wvu.PrintTitles" localSheetId="1" hidden="1">Summary!#REF!</definedName>
  </definedNames>
  <calcPr calcId="125725" calcMode="manual" iterate="1"/>
  <customWorkbookViews>
    <customWorkbookView name="Deferred Sales" guid="{EDCD794B-D8F5-4D75-9F6F-65333E3C1E1C}" maximized="1" windowWidth="1020" windowHeight="582" tabRatio="599" activeSheetId="49"/>
    <customWorkbookView name="Page 1" guid="{38A31FDB-EF22-410C-8578-1EF68E4D4BC7}" maximized="1" windowWidth="1020" windowHeight="582" tabRatio="599" activeSheetId="49"/>
    <customWorkbookView name="everything" guid="{7CFED2AF-152F-4C75-A7D6-7D61135B933F}" maximized="1" windowWidth="1020" windowHeight="582" tabRatio="599" activeSheetId="49"/>
  </customWorkbookViews>
</workbook>
</file>

<file path=xl/calcChain.xml><?xml version="1.0" encoding="utf-8"?>
<calcChain xmlns="http://schemas.openxmlformats.org/spreadsheetml/2006/main">
  <c r="I10" i="63"/>
  <c r="I24"/>
  <c r="I23"/>
  <c r="I22"/>
  <c r="I21"/>
  <c r="I16"/>
  <c r="I15"/>
  <c r="I17" s="1"/>
  <c r="I11"/>
  <c r="I12" s="1"/>
  <c r="E1" i="181"/>
  <c r="E2"/>
  <c r="D6"/>
  <c r="E6"/>
  <c r="F6"/>
  <c r="H6"/>
  <c r="L6"/>
  <c r="M6"/>
  <c r="H83"/>
  <c r="H82"/>
  <c r="H81"/>
  <c r="H80"/>
  <c r="H79"/>
  <c r="H78"/>
  <c r="H77"/>
  <c r="H76"/>
  <c r="L84"/>
  <c r="F84"/>
  <c r="E84"/>
  <c r="D84"/>
  <c r="B190" i="239"/>
  <c r="G188"/>
  <c r="G187"/>
  <c r="D187"/>
  <c r="K187" s="1"/>
  <c r="M187" s="1"/>
  <c r="N187" s="1"/>
  <c r="G186"/>
  <c r="D186"/>
  <c r="K186" s="1"/>
  <c r="M186" s="1"/>
  <c r="N186" s="1"/>
  <c r="G185"/>
  <c r="D185"/>
  <c r="K185" s="1"/>
  <c r="M185" s="1"/>
  <c r="N185" s="1"/>
  <c r="G184"/>
  <c r="D184"/>
  <c r="K184" s="1"/>
  <c r="M184" s="1"/>
  <c r="N184" s="1"/>
  <c r="G183"/>
  <c r="D183"/>
  <c r="K183" s="1"/>
  <c r="M183" s="1"/>
  <c r="N183" s="1"/>
  <c r="G182"/>
  <c r="D182"/>
  <c r="K182" s="1"/>
  <c r="M182" s="1"/>
  <c r="N182" s="1"/>
  <c r="G181"/>
  <c r="D181"/>
  <c r="K181" s="1"/>
  <c r="M181" s="1"/>
  <c r="N181" s="1"/>
  <c r="G180"/>
  <c r="D180"/>
  <c r="K180" s="1"/>
  <c r="M180" s="1"/>
  <c r="N180" s="1"/>
  <c r="G179"/>
  <c r="D179"/>
  <c r="K179" s="1"/>
  <c r="M179" s="1"/>
  <c r="N179" s="1"/>
  <c r="G178"/>
  <c r="D178"/>
  <c r="K178" s="1"/>
  <c r="M178" s="1"/>
  <c r="N178" s="1"/>
  <c r="G177"/>
  <c r="D177"/>
  <c r="K177" s="1"/>
  <c r="M177" s="1"/>
  <c r="N177" s="1"/>
  <c r="G176"/>
  <c r="D176"/>
  <c r="K176" s="1"/>
  <c r="M176" s="1"/>
  <c r="N176" s="1"/>
  <c r="G175"/>
  <c r="D175"/>
  <c r="K175" s="1"/>
  <c r="M175" s="1"/>
  <c r="N175" s="1"/>
  <c r="G174"/>
  <c r="D174"/>
  <c r="K174" s="1"/>
  <c r="M174" s="1"/>
  <c r="N174" s="1"/>
  <c r="G173"/>
  <c r="D173"/>
  <c r="K173" s="1"/>
  <c r="M173" s="1"/>
  <c r="N173" s="1"/>
  <c r="G172"/>
  <c r="D172"/>
  <c r="K172" s="1"/>
  <c r="M172" s="1"/>
  <c r="N172" s="1"/>
  <c r="G171"/>
  <c r="D171"/>
  <c r="K171" s="1"/>
  <c r="M171" s="1"/>
  <c r="N171" s="1"/>
  <c r="G170"/>
  <c r="D170"/>
  <c r="K170" s="1"/>
  <c r="M170" s="1"/>
  <c r="N170" s="1"/>
  <c r="G169"/>
  <c r="D169"/>
  <c r="K169" s="1"/>
  <c r="M169" s="1"/>
  <c r="N169" s="1"/>
  <c r="G168"/>
  <c r="D168"/>
  <c r="K168" s="1"/>
  <c r="M168" s="1"/>
  <c r="N168" s="1"/>
  <c r="G167"/>
  <c r="D167"/>
  <c r="K167" s="1"/>
  <c r="M167" s="1"/>
  <c r="N167" s="1"/>
  <c r="G166"/>
  <c r="D166"/>
  <c r="K166" s="1"/>
  <c r="M166" s="1"/>
  <c r="N166" s="1"/>
  <c r="G165"/>
  <c r="D165"/>
  <c r="K165" s="1"/>
  <c r="M165" s="1"/>
  <c r="N165" s="1"/>
  <c r="G164"/>
  <c r="D164"/>
  <c r="K164" s="1"/>
  <c r="M164" s="1"/>
  <c r="N164" s="1"/>
  <c r="G163"/>
  <c r="D163"/>
  <c r="K163" s="1"/>
  <c r="M163" s="1"/>
  <c r="N163" s="1"/>
  <c r="G162"/>
  <c r="D162"/>
  <c r="K162" s="1"/>
  <c r="M162" s="1"/>
  <c r="N162" s="1"/>
  <c r="G161"/>
  <c r="D161"/>
  <c r="K161" s="1"/>
  <c r="M161" s="1"/>
  <c r="N161" s="1"/>
  <c r="G160"/>
  <c r="D160"/>
  <c r="K160" s="1"/>
  <c r="M160" s="1"/>
  <c r="N160" s="1"/>
  <c r="G159"/>
  <c r="D159"/>
  <c r="K159" s="1"/>
  <c r="M159" s="1"/>
  <c r="N159" s="1"/>
  <c r="G158"/>
  <c r="D158"/>
  <c r="K158" s="1"/>
  <c r="M158" s="1"/>
  <c r="N158" s="1"/>
  <c r="G157"/>
  <c r="D157"/>
  <c r="K157" s="1"/>
  <c r="M157" s="1"/>
  <c r="N157" s="1"/>
  <c r="G156"/>
  <c r="D156"/>
  <c r="K156" s="1"/>
  <c r="M156" s="1"/>
  <c r="N156" s="1"/>
  <c r="G155"/>
  <c r="D155"/>
  <c r="K155" s="1"/>
  <c r="M155" s="1"/>
  <c r="N155" s="1"/>
  <c r="G154"/>
  <c r="D154"/>
  <c r="K154" s="1"/>
  <c r="M154" s="1"/>
  <c r="N154" s="1"/>
  <c r="G153"/>
  <c r="D153"/>
  <c r="K153" s="1"/>
  <c r="M153" s="1"/>
  <c r="N153" s="1"/>
  <c r="G152"/>
  <c r="D152"/>
  <c r="K152" s="1"/>
  <c r="M152" s="1"/>
  <c r="N152" s="1"/>
  <c r="G151"/>
  <c r="D151"/>
  <c r="K151" s="1"/>
  <c r="M151" s="1"/>
  <c r="N151" s="1"/>
  <c r="G150"/>
  <c r="D150"/>
  <c r="K150" s="1"/>
  <c r="M150" s="1"/>
  <c r="N150" s="1"/>
  <c r="G149"/>
  <c r="D149"/>
  <c r="K149" s="1"/>
  <c r="M149" s="1"/>
  <c r="N149" s="1"/>
  <c r="G148"/>
  <c r="D148"/>
  <c r="K148" s="1"/>
  <c r="M148" s="1"/>
  <c r="N148" s="1"/>
  <c r="G147"/>
  <c r="D147"/>
  <c r="K147" s="1"/>
  <c r="M147" s="1"/>
  <c r="N147" s="1"/>
  <c r="G146"/>
  <c r="D146"/>
  <c r="K146" s="1"/>
  <c r="M146" s="1"/>
  <c r="N146" s="1"/>
  <c r="G145"/>
  <c r="D145"/>
  <c r="K145" s="1"/>
  <c r="M145" s="1"/>
  <c r="N145" s="1"/>
  <c r="G144"/>
  <c r="D144"/>
  <c r="K144" s="1"/>
  <c r="M144" s="1"/>
  <c r="N144" s="1"/>
  <c r="G143"/>
  <c r="D143"/>
  <c r="K143" s="1"/>
  <c r="M143" s="1"/>
  <c r="N143" s="1"/>
  <c r="G142"/>
  <c r="D142"/>
  <c r="K142" s="1"/>
  <c r="M142" s="1"/>
  <c r="N142" s="1"/>
  <c r="G141"/>
  <c r="D141"/>
  <c r="K141" s="1"/>
  <c r="M141" s="1"/>
  <c r="N141" s="1"/>
  <c r="G140"/>
  <c r="D140"/>
  <c r="K140" s="1"/>
  <c r="M140" s="1"/>
  <c r="N140" s="1"/>
  <c r="G139"/>
  <c r="D139"/>
  <c r="K139" s="1"/>
  <c r="M139" s="1"/>
  <c r="N139" s="1"/>
  <c r="G138"/>
  <c r="D138"/>
  <c r="K138" s="1"/>
  <c r="M138" s="1"/>
  <c r="N138" s="1"/>
  <c r="G137"/>
  <c r="D137"/>
  <c r="K137" s="1"/>
  <c r="M137" s="1"/>
  <c r="N137" s="1"/>
  <c r="G136"/>
  <c r="D136"/>
  <c r="K136" s="1"/>
  <c r="M136" s="1"/>
  <c r="N136" s="1"/>
  <c r="G135"/>
  <c r="D135"/>
  <c r="K135" s="1"/>
  <c r="M135" s="1"/>
  <c r="N135" s="1"/>
  <c r="G134"/>
  <c r="D134"/>
  <c r="K134" s="1"/>
  <c r="M134" s="1"/>
  <c r="N134" s="1"/>
  <c r="G133"/>
  <c r="D133"/>
  <c r="K133" s="1"/>
  <c r="M133" s="1"/>
  <c r="N133" s="1"/>
  <c r="G132"/>
  <c r="D132"/>
  <c r="K132" s="1"/>
  <c r="M132" s="1"/>
  <c r="N132" s="1"/>
  <c r="G131"/>
  <c r="D131"/>
  <c r="K131" s="1"/>
  <c r="M131" s="1"/>
  <c r="N131" s="1"/>
  <c r="G130"/>
  <c r="D130"/>
  <c r="K130" s="1"/>
  <c r="M130" s="1"/>
  <c r="N130" s="1"/>
  <c r="G129"/>
  <c r="D129"/>
  <c r="K129" s="1"/>
  <c r="M129" s="1"/>
  <c r="N129" s="1"/>
  <c r="G128"/>
  <c r="D128"/>
  <c r="K128" s="1"/>
  <c r="M128" s="1"/>
  <c r="N128" s="1"/>
  <c r="G127"/>
  <c r="D127"/>
  <c r="K127" s="1"/>
  <c r="M127" s="1"/>
  <c r="N127" s="1"/>
  <c r="G126"/>
  <c r="D126"/>
  <c r="K126" s="1"/>
  <c r="M126" s="1"/>
  <c r="N126" s="1"/>
  <c r="G125"/>
  <c r="D125"/>
  <c r="K125" s="1"/>
  <c r="M125" s="1"/>
  <c r="N125" s="1"/>
  <c r="G124"/>
  <c r="D124"/>
  <c r="K124" s="1"/>
  <c r="M124" s="1"/>
  <c r="N124" s="1"/>
  <c r="G123"/>
  <c r="D123"/>
  <c r="K123" s="1"/>
  <c r="M123" s="1"/>
  <c r="N123" s="1"/>
  <c r="G122"/>
  <c r="D122"/>
  <c r="K122" s="1"/>
  <c r="M122" s="1"/>
  <c r="N122" s="1"/>
  <c r="G121"/>
  <c r="D121"/>
  <c r="K121" s="1"/>
  <c r="M121" s="1"/>
  <c r="N121" s="1"/>
  <c r="G120"/>
  <c r="D120"/>
  <c r="K120" s="1"/>
  <c r="M120" s="1"/>
  <c r="N120" s="1"/>
  <c r="G119"/>
  <c r="D119"/>
  <c r="K119" s="1"/>
  <c r="M119" s="1"/>
  <c r="N119" s="1"/>
  <c r="G118"/>
  <c r="D118"/>
  <c r="K118" s="1"/>
  <c r="M118" s="1"/>
  <c r="N118" s="1"/>
  <c r="G117"/>
  <c r="D117"/>
  <c r="K117" s="1"/>
  <c r="M117" s="1"/>
  <c r="N117" s="1"/>
  <c r="G116"/>
  <c r="D116"/>
  <c r="K116" s="1"/>
  <c r="M116" s="1"/>
  <c r="N116" s="1"/>
  <c r="G115"/>
  <c r="D115"/>
  <c r="K115" s="1"/>
  <c r="M115" s="1"/>
  <c r="N115" s="1"/>
  <c r="G114"/>
  <c r="D114"/>
  <c r="K114" s="1"/>
  <c r="M114" s="1"/>
  <c r="N114" s="1"/>
  <c r="G113"/>
  <c r="D113"/>
  <c r="K113" s="1"/>
  <c r="M113" s="1"/>
  <c r="N113" s="1"/>
  <c r="G112"/>
  <c r="D112"/>
  <c r="K112" s="1"/>
  <c r="M112" s="1"/>
  <c r="N112" s="1"/>
  <c r="G111"/>
  <c r="D111"/>
  <c r="K111" s="1"/>
  <c r="M111" s="1"/>
  <c r="N111" s="1"/>
  <c r="G110"/>
  <c r="D110"/>
  <c r="K110" s="1"/>
  <c r="M110" s="1"/>
  <c r="N110" s="1"/>
  <c r="G109"/>
  <c r="D109"/>
  <c r="K109" s="1"/>
  <c r="M109" s="1"/>
  <c r="N109" s="1"/>
  <c r="G108"/>
  <c r="D108"/>
  <c r="K108" s="1"/>
  <c r="M108" s="1"/>
  <c r="N108" s="1"/>
  <c r="G107"/>
  <c r="D107"/>
  <c r="K107" s="1"/>
  <c r="M107" s="1"/>
  <c r="N107" s="1"/>
  <c r="G106"/>
  <c r="D106"/>
  <c r="K106" s="1"/>
  <c r="M106" s="1"/>
  <c r="N106" s="1"/>
  <c r="G105"/>
  <c r="D105"/>
  <c r="K105" s="1"/>
  <c r="M105" s="1"/>
  <c r="N105" s="1"/>
  <c r="G104"/>
  <c r="D104"/>
  <c r="K104" s="1"/>
  <c r="M104" s="1"/>
  <c r="N104" s="1"/>
  <c r="G103"/>
  <c r="D103"/>
  <c r="K103" s="1"/>
  <c r="M103" s="1"/>
  <c r="N103" s="1"/>
  <c r="G102"/>
  <c r="D102"/>
  <c r="K102" s="1"/>
  <c r="M102" s="1"/>
  <c r="N102" s="1"/>
  <c r="G101"/>
  <c r="D101"/>
  <c r="K101" s="1"/>
  <c r="M101" s="1"/>
  <c r="N101" s="1"/>
  <c r="G100"/>
  <c r="D100"/>
  <c r="K100" s="1"/>
  <c r="M100" s="1"/>
  <c r="N100" s="1"/>
  <c r="G99"/>
  <c r="D99"/>
  <c r="K99" s="1"/>
  <c r="M99" s="1"/>
  <c r="N99" s="1"/>
  <c r="G98"/>
  <c r="D98"/>
  <c r="K98" s="1"/>
  <c r="M98" s="1"/>
  <c r="N98" s="1"/>
  <c r="G97"/>
  <c r="D97"/>
  <c r="K97" s="1"/>
  <c r="M97" s="1"/>
  <c r="N97" s="1"/>
  <c r="G96"/>
  <c r="D96"/>
  <c r="K96" s="1"/>
  <c r="M96" s="1"/>
  <c r="N96" s="1"/>
  <c r="G95"/>
  <c r="D95"/>
  <c r="K95" s="1"/>
  <c r="M95" s="1"/>
  <c r="N95" s="1"/>
  <c r="G94"/>
  <c r="D94"/>
  <c r="K94" s="1"/>
  <c r="M94" s="1"/>
  <c r="N94" s="1"/>
  <c r="G93"/>
  <c r="D93"/>
  <c r="K93" s="1"/>
  <c r="M93" s="1"/>
  <c r="N93" s="1"/>
  <c r="G92"/>
  <c r="D92"/>
  <c r="K92" s="1"/>
  <c r="M92" s="1"/>
  <c r="N92" s="1"/>
  <c r="G91"/>
  <c r="D91"/>
  <c r="K91" s="1"/>
  <c r="M91" s="1"/>
  <c r="N91" s="1"/>
  <c r="G90"/>
  <c r="D90"/>
  <c r="K90" s="1"/>
  <c r="M90" s="1"/>
  <c r="N90" s="1"/>
  <c r="G89"/>
  <c r="D89"/>
  <c r="K89" s="1"/>
  <c r="M89" s="1"/>
  <c r="N89" s="1"/>
  <c r="G88"/>
  <c r="D88"/>
  <c r="K88" s="1"/>
  <c r="M88" s="1"/>
  <c r="N88" s="1"/>
  <c r="G87"/>
  <c r="D87"/>
  <c r="K87" s="1"/>
  <c r="M87" s="1"/>
  <c r="N87" s="1"/>
  <c r="G86"/>
  <c r="D86"/>
  <c r="K86" s="1"/>
  <c r="M86" s="1"/>
  <c r="N86" s="1"/>
  <c r="G85"/>
  <c r="D85"/>
  <c r="K85" s="1"/>
  <c r="M85" s="1"/>
  <c r="N85" s="1"/>
  <c r="G84"/>
  <c r="D84"/>
  <c r="K84" s="1"/>
  <c r="G83"/>
  <c r="D83"/>
  <c r="K83" s="1"/>
  <c r="M83" s="1"/>
  <c r="N83" s="1"/>
  <c r="G82"/>
  <c r="D82"/>
  <c r="K82" s="1"/>
  <c r="M82" s="1"/>
  <c r="N82" s="1"/>
  <c r="G81"/>
  <c r="D81"/>
  <c r="K81" s="1"/>
  <c r="M81" s="1"/>
  <c r="N81" s="1"/>
  <c r="G80"/>
  <c r="D80"/>
  <c r="K80" s="1"/>
  <c r="G79"/>
  <c r="D79"/>
  <c r="K79" s="1"/>
  <c r="M79" s="1"/>
  <c r="N79" s="1"/>
  <c r="G78"/>
  <c r="D78"/>
  <c r="K78" s="1"/>
  <c r="M78" s="1"/>
  <c r="N78" s="1"/>
  <c r="G77"/>
  <c r="D77"/>
  <c r="K77" s="1"/>
  <c r="M77" s="1"/>
  <c r="N77" s="1"/>
  <c r="G76"/>
  <c r="D76"/>
  <c r="K76" s="1"/>
  <c r="M76" s="1"/>
  <c r="N76" s="1"/>
  <c r="G75"/>
  <c r="D75"/>
  <c r="K75" s="1"/>
  <c r="M75" s="1"/>
  <c r="N75" s="1"/>
  <c r="G74"/>
  <c r="D74"/>
  <c r="K74" s="1"/>
  <c r="M74" s="1"/>
  <c r="N74" s="1"/>
  <c r="G73"/>
  <c r="D73"/>
  <c r="K73" s="1"/>
  <c r="M73" s="1"/>
  <c r="N73" s="1"/>
  <c r="G72"/>
  <c r="D72"/>
  <c r="K72" s="1"/>
  <c r="M72" s="1"/>
  <c r="N72" s="1"/>
  <c r="G71"/>
  <c r="D71"/>
  <c r="K71" s="1"/>
  <c r="M71" s="1"/>
  <c r="N71" s="1"/>
  <c r="G70"/>
  <c r="D70"/>
  <c r="K70" s="1"/>
  <c r="M70" s="1"/>
  <c r="N70" s="1"/>
  <c r="G69"/>
  <c r="D69"/>
  <c r="K69" s="1"/>
  <c r="M69" s="1"/>
  <c r="N69" s="1"/>
  <c r="G68"/>
  <c r="D68"/>
  <c r="K68" s="1"/>
  <c r="M68" s="1"/>
  <c r="N68" s="1"/>
  <c r="G67"/>
  <c r="D67"/>
  <c r="K67" s="1"/>
  <c r="M67" s="1"/>
  <c r="N67" s="1"/>
  <c r="G66"/>
  <c r="D66"/>
  <c r="K66" s="1"/>
  <c r="M66" s="1"/>
  <c r="N66" s="1"/>
  <c r="G65"/>
  <c r="D65"/>
  <c r="K65" s="1"/>
  <c r="M65" s="1"/>
  <c r="N65" s="1"/>
  <c r="G64"/>
  <c r="D64"/>
  <c r="K64" s="1"/>
  <c r="M64" s="1"/>
  <c r="N64" s="1"/>
  <c r="G63"/>
  <c r="D63"/>
  <c r="K63" s="1"/>
  <c r="M63" s="1"/>
  <c r="N63" s="1"/>
  <c r="G62"/>
  <c r="D62"/>
  <c r="K62" s="1"/>
  <c r="M62" s="1"/>
  <c r="N62" s="1"/>
  <c r="G61"/>
  <c r="D61"/>
  <c r="K61" s="1"/>
  <c r="M61" s="1"/>
  <c r="N61" s="1"/>
  <c r="G60"/>
  <c r="D60"/>
  <c r="K60" s="1"/>
  <c r="M60" s="1"/>
  <c r="N60" s="1"/>
  <c r="G59"/>
  <c r="D59"/>
  <c r="K59" s="1"/>
  <c r="M59" s="1"/>
  <c r="N59" s="1"/>
  <c r="G58"/>
  <c r="D58"/>
  <c r="K58" s="1"/>
  <c r="M58" s="1"/>
  <c r="N58" s="1"/>
  <c r="G57"/>
  <c r="D57"/>
  <c r="K57" s="1"/>
  <c r="M57" s="1"/>
  <c r="N57" s="1"/>
  <c r="G56"/>
  <c r="D56"/>
  <c r="K56" s="1"/>
  <c r="M56" s="1"/>
  <c r="N56" s="1"/>
  <c r="G55"/>
  <c r="D55"/>
  <c r="K55" s="1"/>
  <c r="M55" s="1"/>
  <c r="N55" s="1"/>
  <c r="G54"/>
  <c r="D54"/>
  <c r="K54" s="1"/>
  <c r="M54" s="1"/>
  <c r="N54" s="1"/>
  <c r="G53"/>
  <c r="D53"/>
  <c r="K53" s="1"/>
  <c r="M53" s="1"/>
  <c r="N53" s="1"/>
  <c r="G52"/>
  <c r="D52"/>
  <c r="K52" s="1"/>
  <c r="M52" s="1"/>
  <c r="N52" s="1"/>
  <c r="G51"/>
  <c r="D51"/>
  <c r="K51" s="1"/>
  <c r="M51" s="1"/>
  <c r="N51" s="1"/>
  <c r="G50"/>
  <c r="D50"/>
  <c r="K50" s="1"/>
  <c r="M50" s="1"/>
  <c r="N50" s="1"/>
  <c r="G49"/>
  <c r="D49"/>
  <c r="K49" s="1"/>
  <c r="M49" s="1"/>
  <c r="N49" s="1"/>
  <c r="G48"/>
  <c r="D48"/>
  <c r="K48" s="1"/>
  <c r="M48" s="1"/>
  <c r="N48" s="1"/>
  <c r="G47"/>
  <c r="D47"/>
  <c r="K47" s="1"/>
  <c r="M47" s="1"/>
  <c r="N47" s="1"/>
  <c r="G46"/>
  <c r="D46"/>
  <c r="K46" s="1"/>
  <c r="M46" s="1"/>
  <c r="N46" s="1"/>
  <c r="G45"/>
  <c r="D45"/>
  <c r="K45" s="1"/>
  <c r="M45" s="1"/>
  <c r="N45" s="1"/>
  <c r="G44"/>
  <c r="D44"/>
  <c r="K44" s="1"/>
  <c r="M44" s="1"/>
  <c r="N44" s="1"/>
  <c r="G43"/>
  <c r="D43"/>
  <c r="K43" s="1"/>
  <c r="M43" s="1"/>
  <c r="N43" s="1"/>
  <c r="G42"/>
  <c r="D42"/>
  <c r="K42" s="1"/>
  <c r="M42" s="1"/>
  <c r="N42" s="1"/>
  <c r="G41"/>
  <c r="D41"/>
  <c r="K41" s="1"/>
  <c r="M41" s="1"/>
  <c r="N41" s="1"/>
  <c r="G40"/>
  <c r="D40"/>
  <c r="K40" s="1"/>
  <c r="M40" s="1"/>
  <c r="N40" s="1"/>
  <c r="G39"/>
  <c r="D39"/>
  <c r="K39" s="1"/>
  <c r="M39" s="1"/>
  <c r="N39" s="1"/>
  <c r="G38"/>
  <c r="D38"/>
  <c r="K38" s="1"/>
  <c r="M38" s="1"/>
  <c r="N38" s="1"/>
  <c r="G37"/>
  <c r="D37"/>
  <c r="K37" s="1"/>
  <c r="M37" s="1"/>
  <c r="N37" s="1"/>
  <c r="G36"/>
  <c r="D36"/>
  <c r="K36" s="1"/>
  <c r="M36" s="1"/>
  <c r="N36" s="1"/>
  <c r="G35"/>
  <c r="D35"/>
  <c r="K35" s="1"/>
  <c r="M35" s="1"/>
  <c r="N35" s="1"/>
  <c r="G34"/>
  <c r="D34"/>
  <c r="K34" s="1"/>
  <c r="M34" s="1"/>
  <c r="N34" s="1"/>
  <c r="G33"/>
  <c r="D33"/>
  <c r="K33" s="1"/>
  <c r="M33" s="1"/>
  <c r="N33" s="1"/>
  <c r="G32"/>
  <c r="D32"/>
  <c r="K32" s="1"/>
  <c r="M32" s="1"/>
  <c r="N32" s="1"/>
  <c r="G31"/>
  <c r="D31"/>
  <c r="K31" s="1"/>
  <c r="M31" s="1"/>
  <c r="N31" s="1"/>
  <c r="G30"/>
  <c r="D30"/>
  <c r="K30" s="1"/>
  <c r="M30" s="1"/>
  <c r="N30" s="1"/>
  <c r="G29"/>
  <c r="D29"/>
  <c r="K29" s="1"/>
  <c r="M29" s="1"/>
  <c r="N29" s="1"/>
  <c r="G28"/>
  <c r="D28"/>
  <c r="K28" s="1"/>
  <c r="M28" s="1"/>
  <c r="N28" s="1"/>
  <c r="G27"/>
  <c r="D27"/>
  <c r="K27" s="1"/>
  <c r="M27" s="1"/>
  <c r="N27" s="1"/>
  <c r="G26"/>
  <c r="D26"/>
  <c r="K26" s="1"/>
  <c r="M26" s="1"/>
  <c r="N26" s="1"/>
  <c r="G25"/>
  <c r="D25"/>
  <c r="K25" s="1"/>
  <c r="M25" s="1"/>
  <c r="N25" s="1"/>
  <c r="G24"/>
  <c r="D24"/>
  <c r="K24" s="1"/>
  <c r="M24" s="1"/>
  <c r="N24" s="1"/>
  <c r="G23"/>
  <c r="D23"/>
  <c r="K23" s="1"/>
  <c r="M23" s="1"/>
  <c r="N23" s="1"/>
  <c r="G22"/>
  <c r="D22"/>
  <c r="K22" s="1"/>
  <c r="M22" s="1"/>
  <c r="N22" s="1"/>
  <c r="G21"/>
  <c r="D21"/>
  <c r="K21" s="1"/>
  <c r="M21" s="1"/>
  <c r="N21" s="1"/>
  <c r="G20"/>
  <c r="D20"/>
  <c r="K20" s="1"/>
  <c r="M20" s="1"/>
  <c r="N20" s="1"/>
  <c r="G19"/>
  <c r="D19"/>
  <c r="K19" s="1"/>
  <c r="M19" s="1"/>
  <c r="N19" s="1"/>
  <c r="G18"/>
  <c r="D18"/>
  <c r="K18" s="1"/>
  <c r="M18" s="1"/>
  <c r="N18" s="1"/>
  <c r="G17"/>
  <c r="D17"/>
  <c r="K17" s="1"/>
  <c r="M17" s="1"/>
  <c r="N17" s="1"/>
  <c r="G16"/>
  <c r="D16"/>
  <c r="K16" s="1"/>
  <c r="M16" s="1"/>
  <c r="N16" s="1"/>
  <c r="G15"/>
  <c r="D15"/>
  <c r="K15" s="1"/>
  <c r="M15" s="1"/>
  <c r="N15" s="1"/>
  <c r="G14"/>
  <c r="D14"/>
  <c r="K14" s="1"/>
  <c r="M14" s="1"/>
  <c r="N14" s="1"/>
  <c r="G13"/>
  <c r="D13"/>
  <c r="K13" s="1"/>
  <c r="M13" s="1"/>
  <c r="N13" s="1"/>
  <c r="G12"/>
  <c r="D12"/>
  <c r="K12" s="1"/>
  <c r="M12" s="1"/>
  <c r="N12" s="1"/>
  <c r="G11"/>
  <c r="D11"/>
  <c r="K11" s="1"/>
  <c r="M11" s="1"/>
  <c r="N11" s="1"/>
  <c r="G10"/>
  <c r="D10"/>
  <c r="K10" s="1"/>
  <c r="M10" s="1"/>
  <c r="N10" s="1"/>
  <c r="H9"/>
  <c r="H190" s="1"/>
  <c r="G9"/>
  <c r="D9"/>
  <c r="AE8"/>
  <c r="AE9" s="1"/>
  <c r="AD8"/>
  <c r="AD11" s="1"/>
  <c r="AC8"/>
  <c r="AC9" s="1"/>
  <c r="AB8"/>
  <c r="AB11" s="1"/>
  <c r="AA8"/>
  <c r="AA9" s="1"/>
  <c r="Z8"/>
  <c r="Z11" s="1"/>
  <c r="Y8"/>
  <c r="Y9" s="1"/>
  <c r="X8"/>
  <c r="X11" s="1"/>
  <c r="W8"/>
  <c r="W9" s="1"/>
  <c r="V8"/>
  <c r="V11" s="1"/>
  <c r="U8"/>
  <c r="U9" s="1"/>
  <c r="R8"/>
  <c r="Q8"/>
  <c r="D83" i="181"/>
  <c r="D82"/>
  <c r="B190" i="236"/>
  <c r="G188"/>
  <c r="G187"/>
  <c r="D187"/>
  <c r="K187" s="1"/>
  <c r="M187" s="1"/>
  <c r="N187" s="1"/>
  <c r="K186"/>
  <c r="G186"/>
  <c r="D186"/>
  <c r="G185"/>
  <c r="D185"/>
  <c r="K185" s="1"/>
  <c r="K184"/>
  <c r="G184"/>
  <c r="D184"/>
  <c r="G183"/>
  <c r="D183"/>
  <c r="K183" s="1"/>
  <c r="K182"/>
  <c r="G182"/>
  <c r="D182"/>
  <c r="G181"/>
  <c r="D181"/>
  <c r="K181" s="1"/>
  <c r="K180"/>
  <c r="G180"/>
  <c r="D180"/>
  <c r="G179"/>
  <c r="D179"/>
  <c r="K179" s="1"/>
  <c r="K178"/>
  <c r="G178"/>
  <c r="D178"/>
  <c r="G177"/>
  <c r="D177"/>
  <c r="K177" s="1"/>
  <c r="K176"/>
  <c r="G176"/>
  <c r="D176"/>
  <c r="G175"/>
  <c r="D175"/>
  <c r="K175" s="1"/>
  <c r="K174"/>
  <c r="G174"/>
  <c r="D174"/>
  <c r="G173"/>
  <c r="D173"/>
  <c r="K173" s="1"/>
  <c r="K172"/>
  <c r="G172"/>
  <c r="D172"/>
  <c r="G171"/>
  <c r="D171"/>
  <c r="K171" s="1"/>
  <c r="K170"/>
  <c r="G170"/>
  <c r="D170"/>
  <c r="G169"/>
  <c r="D169"/>
  <c r="K169" s="1"/>
  <c r="K168"/>
  <c r="G168"/>
  <c r="D168"/>
  <c r="G167"/>
  <c r="D167"/>
  <c r="K167" s="1"/>
  <c r="K166"/>
  <c r="G166"/>
  <c r="D166"/>
  <c r="G165"/>
  <c r="D165"/>
  <c r="K165" s="1"/>
  <c r="K164"/>
  <c r="G164"/>
  <c r="D164"/>
  <c r="G163"/>
  <c r="D163"/>
  <c r="K163" s="1"/>
  <c r="K162"/>
  <c r="G162"/>
  <c r="D162"/>
  <c r="G161"/>
  <c r="D161"/>
  <c r="K161" s="1"/>
  <c r="K160"/>
  <c r="G160"/>
  <c r="D160"/>
  <c r="G159"/>
  <c r="D159"/>
  <c r="K159" s="1"/>
  <c r="K158"/>
  <c r="G158"/>
  <c r="D158"/>
  <c r="G157"/>
  <c r="D157"/>
  <c r="K157" s="1"/>
  <c r="K156"/>
  <c r="G156"/>
  <c r="D156"/>
  <c r="G155"/>
  <c r="D155"/>
  <c r="K155" s="1"/>
  <c r="K154"/>
  <c r="G154"/>
  <c r="D154"/>
  <c r="G153"/>
  <c r="D153"/>
  <c r="K153" s="1"/>
  <c r="K152"/>
  <c r="G152"/>
  <c r="D152"/>
  <c r="G151"/>
  <c r="D151"/>
  <c r="K151" s="1"/>
  <c r="K150"/>
  <c r="G150"/>
  <c r="D150"/>
  <c r="G149"/>
  <c r="D149"/>
  <c r="K149" s="1"/>
  <c r="K148"/>
  <c r="G148"/>
  <c r="D148"/>
  <c r="G147"/>
  <c r="D147"/>
  <c r="K147" s="1"/>
  <c r="K146"/>
  <c r="G146"/>
  <c r="D146"/>
  <c r="G145"/>
  <c r="D145"/>
  <c r="K145" s="1"/>
  <c r="K144"/>
  <c r="G144"/>
  <c r="D144"/>
  <c r="G143"/>
  <c r="D143"/>
  <c r="K143" s="1"/>
  <c r="K142"/>
  <c r="G142"/>
  <c r="D142"/>
  <c r="G141"/>
  <c r="D141"/>
  <c r="K141" s="1"/>
  <c r="K140"/>
  <c r="G140"/>
  <c r="D140"/>
  <c r="G139"/>
  <c r="D139"/>
  <c r="K139" s="1"/>
  <c r="K138"/>
  <c r="G138"/>
  <c r="D138"/>
  <c r="G137"/>
  <c r="D137"/>
  <c r="K137" s="1"/>
  <c r="K136"/>
  <c r="G136"/>
  <c r="M136" s="1"/>
  <c r="N136" s="1"/>
  <c r="D136"/>
  <c r="G135"/>
  <c r="D135"/>
  <c r="K135" s="1"/>
  <c r="G134"/>
  <c r="D134"/>
  <c r="K134" s="1"/>
  <c r="G133"/>
  <c r="D133"/>
  <c r="K133" s="1"/>
  <c r="G132"/>
  <c r="D132"/>
  <c r="K132" s="1"/>
  <c r="G131"/>
  <c r="D131"/>
  <c r="K131" s="1"/>
  <c r="G130"/>
  <c r="D130"/>
  <c r="K130" s="1"/>
  <c r="G129"/>
  <c r="D129"/>
  <c r="K129" s="1"/>
  <c r="G128"/>
  <c r="D128"/>
  <c r="K128" s="1"/>
  <c r="G127"/>
  <c r="D127"/>
  <c r="K127" s="1"/>
  <c r="G126"/>
  <c r="D126"/>
  <c r="K126" s="1"/>
  <c r="G125"/>
  <c r="D125"/>
  <c r="K125" s="1"/>
  <c r="G124"/>
  <c r="D124"/>
  <c r="K124" s="1"/>
  <c r="G123"/>
  <c r="D123"/>
  <c r="K123" s="1"/>
  <c r="G122"/>
  <c r="D122"/>
  <c r="K122" s="1"/>
  <c r="G121"/>
  <c r="D121"/>
  <c r="K121" s="1"/>
  <c r="G120"/>
  <c r="D120"/>
  <c r="K120" s="1"/>
  <c r="G119"/>
  <c r="D119"/>
  <c r="K119" s="1"/>
  <c r="G118"/>
  <c r="D118"/>
  <c r="K118" s="1"/>
  <c r="K117"/>
  <c r="G117"/>
  <c r="D117"/>
  <c r="G116"/>
  <c r="D116"/>
  <c r="K116" s="1"/>
  <c r="K115"/>
  <c r="G115"/>
  <c r="D115"/>
  <c r="G114"/>
  <c r="D114"/>
  <c r="K114" s="1"/>
  <c r="K113"/>
  <c r="G113"/>
  <c r="D113"/>
  <c r="G112"/>
  <c r="D112"/>
  <c r="K112" s="1"/>
  <c r="K111"/>
  <c r="G111"/>
  <c r="D111"/>
  <c r="G110"/>
  <c r="D110"/>
  <c r="K110" s="1"/>
  <c r="K109"/>
  <c r="G109"/>
  <c r="D109"/>
  <c r="G108"/>
  <c r="D108"/>
  <c r="K108" s="1"/>
  <c r="K107"/>
  <c r="G107"/>
  <c r="D107"/>
  <c r="G106"/>
  <c r="D106"/>
  <c r="K106" s="1"/>
  <c r="G105"/>
  <c r="D105"/>
  <c r="K105" s="1"/>
  <c r="G104"/>
  <c r="D104"/>
  <c r="K104" s="1"/>
  <c r="G103"/>
  <c r="D103"/>
  <c r="K103" s="1"/>
  <c r="G102"/>
  <c r="D102"/>
  <c r="K102" s="1"/>
  <c r="G101"/>
  <c r="D101"/>
  <c r="K101" s="1"/>
  <c r="G100"/>
  <c r="D100"/>
  <c r="K100" s="1"/>
  <c r="G99"/>
  <c r="D99"/>
  <c r="K99" s="1"/>
  <c r="G98"/>
  <c r="D98"/>
  <c r="K98" s="1"/>
  <c r="G97"/>
  <c r="D97"/>
  <c r="K97" s="1"/>
  <c r="G96"/>
  <c r="D96"/>
  <c r="K96" s="1"/>
  <c r="G95"/>
  <c r="D95"/>
  <c r="K95" s="1"/>
  <c r="G94"/>
  <c r="D94"/>
  <c r="K94" s="1"/>
  <c r="M94" s="1"/>
  <c r="N94" s="1"/>
  <c r="G93"/>
  <c r="D93"/>
  <c r="K93" s="1"/>
  <c r="M93" s="1"/>
  <c r="N93" s="1"/>
  <c r="G92"/>
  <c r="D92"/>
  <c r="K92" s="1"/>
  <c r="M92" s="1"/>
  <c r="N92" s="1"/>
  <c r="G91"/>
  <c r="D91"/>
  <c r="K91" s="1"/>
  <c r="M91" s="1"/>
  <c r="N91" s="1"/>
  <c r="G90"/>
  <c r="D90"/>
  <c r="K90" s="1"/>
  <c r="M90" s="1"/>
  <c r="N90" s="1"/>
  <c r="K89"/>
  <c r="G89"/>
  <c r="D89"/>
  <c r="G88"/>
  <c r="D88"/>
  <c r="K88" s="1"/>
  <c r="G87"/>
  <c r="D87"/>
  <c r="K87" s="1"/>
  <c r="G86"/>
  <c r="D86"/>
  <c r="K86" s="1"/>
  <c r="G85"/>
  <c r="D85"/>
  <c r="K85" s="1"/>
  <c r="G84"/>
  <c r="D84"/>
  <c r="K84" s="1"/>
  <c r="G83"/>
  <c r="D83"/>
  <c r="K83" s="1"/>
  <c r="G82"/>
  <c r="D82"/>
  <c r="K82" s="1"/>
  <c r="G81"/>
  <c r="D81"/>
  <c r="K81" s="1"/>
  <c r="G80"/>
  <c r="D80"/>
  <c r="K80" s="1"/>
  <c r="K79"/>
  <c r="G79"/>
  <c r="D79"/>
  <c r="G78"/>
  <c r="D78"/>
  <c r="K78" s="1"/>
  <c r="M78" s="1"/>
  <c r="N78" s="1"/>
  <c r="K77"/>
  <c r="G77"/>
  <c r="D77"/>
  <c r="G76"/>
  <c r="D76"/>
  <c r="K76" s="1"/>
  <c r="K75"/>
  <c r="G75"/>
  <c r="D75"/>
  <c r="G74"/>
  <c r="D74"/>
  <c r="K74" s="1"/>
  <c r="K73"/>
  <c r="G73"/>
  <c r="D73"/>
  <c r="G72"/>
  <c r="D72"/>
  <c r="K72" s="1"/>
  <c r="K71"/>
  <c r="G71"/>
  <c r="D71"/>
  <c r="G70"/>
  <c r="D70"/>
  <c r="K70" s="1"/>
  <c r="K69"/>
  <c r="G69"/>
  <c r="D69"/>
  <c r="G68"/>
  <c r="D68"/>
  <c r="K68" s="1"/>
  <c r="K67"/>
  <c r="G67"/>
  <c r="D67"/>
  <c r="G66"/>
  <c r="D66"/>
  <c r="K66" s="1"/>
  <c r="K65"/>
  <c r="G65"/>
  <c r="D65"/>
  <c r="G64"/>
  <c r="D64"/>
  <c r="K64" s="1"/>
  <c r="K63"/>
  <c r="G63"/>
  <c r="D63"/>
  <c r="G62"/>
  <c r="D62"/>
  <c r="K62" s="1"/>
  <c r="K61"/>
  <c r="G61"/>
  <c r="D61"/>
  <c r="G60"/>
  <c r="D60"/>
  <c r="K60" s="1"/>
  <c r="K59"/>
  <c r="G59"/>
  <c r="D59"/>
  <c r="G58"/>
  <c r="D58"/>
  <c r="K58" s="1"/>
  <c r="K57"/>
  <c r="G57"/>
  <c r="D57"/>
  <c r="G56"/>
  <c r="D56"/>
  <c r="K56" s="1"/>
  <c r="K55"/>
  <c r="G55"/>
  <c r="D55"/>
  <c r="G54"/>
  <c r="D54"/>
  <c r="K54" s="1"/>
  <c r="K53"/>
  <c r="G53"/>
  <c r="D53"/>
  <c r="G52"/>
  <c r="D52"/>
  <c r="K52" s="1"/>
  <c r="K51"/>
  <c r="G51"/>
  <c r="D51"/>
  <c r="G50"/>
  <c r="D50"/>
  <c r="K50" s="1"/>
  <c r="K49"/>
  <c r="G49"/>
  <c r="D49"/>
  <c r="G48"/>
  <c r="D48"/>
  <c r="K48" s="1"/>
  <c r="K47"/>
  <c r="G47"/>
  <c r="D47"/>
  <c r="G46"/>
  <c r="D46"/>
  <c r="K46" s="1"/>
  <c r="K45"/>
  <c r="G45"/>
  <c r="D45"/>
  <c r="G44"/>
  <c r="D44"/>
  <c r="K44" s="1"/>
  <c r="K43"/>
  <c r="G43"/>
  <c r="D43"/>
  <c r="G42"/>
  <c r="D42"/>
  <c r="K42" s="1"/>
  <c r="K41"/>
  <c r="G41"/>
  <c r="D41"/>
  <c r="G40"/>
  <c r="D40"/>
  <c r="K40" s="1"/>
  <c r="K39"/>
  <c r="G39"/>
  <c r="D39"/>
  <c r="G38"/>
  <c r="D38"/>
  <c r="K38" s="1"/>
  <c r="K37"/>
  <c r="G37"/>
  <c r="D37"/>
  <c r="G36"/>
  <c r="D36"/>
  <c r="K36" s="1"/>
  <c r="K35"/>
  <c r="G35"/>
  <c r="D35"/>
  <c r="G34"/>
  <c r="D34"/>
  <c r="K34" s="1"/>
  <c r="K33"/>
  <c r="G33"/>
  <c r="D33"/>
  <c r="G32"/>
  <c r="D32"/>
  <c r="K32" s="1"/>
  <c r="K31"/>
  <c r="G31"/>
  <c r="D31"/>
  <c r="G30"/>
  <c r="D30"/>
  <c r="K30" s="1"/>
  <c r="K29"/>
  <c r="G29"/>
  <c r="D29"/>
  <c r="G28"/>
  <c r="D28"/>
  <c r="K28" s="1"/>
  <c r="K27"/>
  <c r="G27"/>
  <c r="D27"/>
  <c r="G26"/>
  <c r="D26"/>
  <c r="K26" s="1"/>
  <c r="K25"/>
  <c r="G25"/>
  <c r="D25"/>
  <c r="G24"/>
  <c r="D24"/>
  <c r="K24" s="1"/>
  <c r="K23"/>
  <c r="G23"/>
  <c r="D23"/>
  <c r="G22"/>
  <c r="D22"/>
  <c r="K22" s="1"/>
  <c r="K21"/>
  <c r="G21"/>
  <c r="D21"/>
  <c r="G20"/>
  <c r="D20"/>
  <c r="K20" s="1"/>
  <c r="K19"/>
  <c r="G19"/>
  <c r="D19"/>
  <c r="G18"/>
  <c r="D18"/>
  <c r="K18" s="1"/>
  <c r="K17"/>
  <c r="G17"/>
  <c r="D17"/>
  <c r="G16"/>
  <c r="D16"/>
  <c r="K16" s="1"/>
  <c r="K15"/>
  <c r="G15"/>
  <c r="D15"/>
  <c r="G14"/>
  <c r="D14"/>
  <c r="K14" s="1"/>
  <c r="K13"/>
  <c r="G13"/>
  <c r="D13"/>
  <c r="G12"/>
  <c r="D12"/>
  <c r="K12" s="1"/>
  <c r="G11"/>
  <c r="D11"/>
  <c r="K11" s="1"/>
  <c r="K10"/>
  <c r="G10"/>
  <c r="D10"/>
  <c r="K9"/>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H9"/>
  <c r="H190" s="1"/>
  <c r="G9"/>
  <c r="E9"/>
  <c r="E10" s="1"/>
  <c r="D9"/>
  <c r="AE8"/>
  <c r="AE9" s="1"/>
  <c r="AD8"/>
  <c r="AC8"/>
  <c r="AC9" s="1"/>
  <c r="AB8"/>
  <c r="AA8"/>
  <c r="AA9" s="1"/>
  <c r="Z8"/>
  <c r="Y8"/>
  <c r="Y9" s="1"/>
  <c r="X8"/>
  <c r="X11" s="1"/>
  <c r="W8"/>
  <c r="W9" s="1"/>
  <c r="V8"/>
  <c r="V11" s="1"/>
  <c r="U8"/>
  <c r="U9" s="1"/>
  <c r="R8"/>
  <c r="R13" s="1"/>
  <c r="Q8"/>
  <c r="Q13" s="1"/>
  <c r="B190" i="235"/>
  <c r="G188"/>
  <c r="G187"/>
  <c r="D187"/>
  <c r="K187" s="1"/>
  <c r="G186"/>
  <c r="D186"/>
  <c r="K186" s="1"/>
  <c r="K185"/>
  <c r="M185" s="1"/>
  <c r="N185" s="1"/>
  <c r="G185"/>
  <c r="D185"/>
  <c r="G184"/>
  <c r="D184"/>
  <c r="K184" s="1"/>
  <c r="M184" s="1"/>
  <c r="N184" s="1"/>
  <c r="K183"/>
  <c r="G183"/>
  <c r="D183"/>
  <c r="G182"/>
  <c r="D182"/>
  <c r="K182" s="1"/>
  <c r="K181"/>
  <c r="M181" s="1"/>
  <c r="N181" s="1"/>
  <c r="G181"/>
  <c r="D181"/>
  <c r="G180"/>
  <c r="D180"/>
  <c r="K180" s="1"/>
  <c r="M180" s="1"/>
  <c r="N180" s="1"/>
  <c r="K179"/>
  <c r="G179"/>
  <c r="D179"/>
  <c r="G178"/>
  <c r="D178"/>
  <c r="K178" s="1"/>
  <c r="K177"/>
  <c r="M177" s="1"/>
  <c r="N177" s="1"/>
  <c r="G177"/>
  <c r="D177"/>
  <c r="G176"/>
  <c r="D176"/>
  <c r="K176" s="1"/>
  <c r="M176" s="1"/>
  <c r="N176" s="1"/>
  <c r="K175"/>
  <c r="G175"/>
  <c r="D175"/>
  <c r="G174"/>
  <c r="D174"/>
  <c r="K174" s="1"/>
  <c r="G173"/>
  <c r="D173"/>
  <c r="K173" s="1"/>
  <c r="G172"/>
  <c r="D172"/>
  <c r="K172" s="1"/>
  <c r="K171"/>
  <c r="M171" s="1"/>
  <c r="N171" s="1"/>
  <c r="G171"/>
  <c r="D171"/>
  <c r="G170"/>
  <c r="D170"/>
  <c r="K170" s="1"/>
  <c r="M170" s="1"/>
  <c r="N170" s="1"/>
  <c r="G169"/>
  <c r="D169"/>
  <c r="K169" s="1"/>
  <c r="M169" s="1"/>
  <c r="N169" s="1"/>
  <c r="G168"/>
  <c r="D168"/>
  <c r="K168" s="1"/>
  <c r="M168" s="1"/>
  <c r="N168" s="1"/>
  <c r="G167"/>
  <c r="D167"/>
  <c r="K167" s="1"/>
  <c r="M167" s="1"/>
  <c r="N167" s="1"/>
  <c r="G166"/>
  <c r="D166"/>
  <c r="K166" s="1"/>
  <c r="M166" s="1"/>
  <c r="N166" s="1"/>
  <c r="G165"/>
  <c r="D165"/>
  <c r="K165" s="1"/>
  <c r="M165" s="1"/>
  <c r="N165" s="1"/>
  <c r="G164"/>
  <c r="D164"/>
  <c r="K164" s="1"/>
  <c r="M164" s="1"/>
  <c r="N164" s="1"/>
  <c r="G163"/>
  <c r="D163"/>
  <c r="K163" s="1"/>
  <c r="M163" s="1"/>
  <c r="N163" s="1"/>
  <c r="G162"/>
  <c r="D162"/>
  <c r="K162" s="1"/>
  <c r="M162" s="1"/>
  <c r="N162" s="1"/>
  <c r="G161"/>
  <c r="D161"/>
  <c r="K161" s="1"/>
  <c r="M161" s="1"/>
  <c r="N161" s="1"/>
  <c r="G160"/>
  <c r="D160"/>
  <c r="K160" s="1"/>
  <c r="M160" s="1"/>
  <c r="N160" s="1"/>
  <c r="G159"/>
  <c r="D159"/>
  <c r="K159" s="1"/>
  <c r="M159" s="1"/>
  <c r="N159" s="1"/>
  <c r="G158"/>
  <c r="D158"/>
  <c r="K158" s="1"/>
  <c r="M158" s="1"/>
  <c r="N158" s="1"/>
  <c r="G157"/>
  <c r="D157"/>
  <c r="K157" s="1"/>
  <c r="M157" s="1"/>
  <c r="N157" s="1"/>
  <c r="G156"/>
  <c r="D156"/>
  <c r="K156" s="1"/>
  <c r="M156" s="1"/>
  <c r="N156" s="1"/>
  <c r="G155"/>
  <c r="D155"/>
  <c r="K155" s="1"/>
  <c r="M155" s="1"/>
  <c r="N155" s="1"/>
  <c r="G154"/>
  <c r="D154"/>
  <c r="K154" s="1"/>
  <c r="M154" s="1"/>
  <c r="N154" s="1"/>
  <c r="G153"/>
  <c r="D153"/>
  <c r="K153" s="1"/>
  <c r="M153" s="1"/>
  <c r="N153" s="1"/>
  <c r="G152"/>
  <c r="D152"/>
  <c r="K152" s="1"/>
  <c r="M152" s="1"/>
  <c r="N152" s="1"/>
  <c r="G151"/>
  <c r="D151"/>
  <c r="K151" s="1"/>
  <c r="M151" s="1"/>
  <c r="N151" s="1"/>
  <c r="G150"/>
  <c r="D150"/>
  <c r="K150" s="1"/>
  <c r="M150" s="1"/>
  <c r="N150" s="1"/>
  <c r="G149"/>
  <c r="D149"/>
  <c r="K149" s="1"/>
  <c r="M149" s="1"/>
  <c r="N149" s="1"/>
  <c r="G148"/>
  <c r="D148"/>
  <c r="K148" s="1"/>
  <c r="M148" s="1"/>
  <c r="N148" s="1"/>
  <c r="G147"/>
  <c r="D147"/>
  <c r="K147" s="1"/>
  <c r="M147" s="1"/>
  <c r="N147" s="1"/>
  <c r="G146"/>
  <c r="D146"/>
  <c r="K146" s="1"/>
  <c r="M146" s="1"/>
  <c r="N146" s="1"/>
  <c r="G145"/>
  <c r="D145"/>
  <c r="K145" s="1"/>
  <c r="M145" s="1"/>
  <c r="N145" s="1"/>
  <c r="G144"/>
  <c r="D144"/>
  <c r="K144" s="1"/>
  <c r="M144" s="1"/>
  <c r="N144" s="1"/>
  <c r="G143"/>
  <c r="D143"/>
  <c r="K143" s="1"/>
  <c r="M143" s="1"/>
  <c r="N143" s="1"/>
  <c r="K142"/>
  <c r="G142"/>
  <c r="D142"/>
  <c r="G141"/>
  <c r="D141"/>
  <c r="K141" s="1"/>
  <c r="G140"/>
  <c r="D140"/>
  <c r="K140" s="1"/>
  <c r="G139"/>
  <c r="D139"/>
  <c r="K139" s="1"/>
  <c r="K138"/>
  <c r="M138" s="1"/>
  <c r="N138" s="1"/>
  <c r="G138"/>
  <c r="D138"/>
  <c r="G137"/>
  <c r="D137"/>
  <c r="K137" s="1"/>
  <c r="M137" s="1"/>
  <c r="N137" s="1"/>
  <c r="K136"/>
  <c r="G136"/>
  <c r="D136"/>
  <c r="G135"/>
  <c r="D135"/>
  <c r="K135" s="1"/>
  <c r="K134"/>
  <c r="M134" s="1"/>
  <c r="N134" s="1"/>
  <c r="G134"/>
  <c r="D134"/>
  <c r="G133"/>
  <c r="D133"/>
  <c r="K133" s="1"/>
  <c r="M133" s="1"/>
  <c r="N133" s="1"/>
  <c r="K132"/>
  <c r="G132"/>
  <c r="D132"/>
  <c r="G131"/>
  <c r="D131"/>
  <c r="K131" s="1"/>
  <c r="K130"/>
  <c r="M130" s="1"/>
  <c r="N130" s="1"/>
  <c r="G130"/>
  <c r="D130"/>
  <c r="G129"/>
  <c r="D129"/>
  <c r="K129" s="1"/>
  <c r="M129" s="1"/>
  <c r="N129" s="1"/>
  <c r="K128"/>
  <c r="G128"/>
  <c r="D128"/>
  <c r="G127"/>
  <c r="D127"/>
  <c r="K127" s="1"/>
  <c r="G126"/>
  <c r="D126"/>
  <c r="K126" s="1"/>
  <c r="G125"/>
  <c r="D125"/>
  <c r="K125" s="1"/>
  <c r="G124"/>
  <c r="D124"/>
  <c r="K124" s="1"/>
  <c r="G123"/>
  <c r="D123"/>
  <c r="K123" s="1"/>
  <c r="G122"/>
  <c r="D122"/>
  <c r="K122" s="1"/>
  <c r="G121"/>
  <c r="D121"/>
  <c r="K121" s="1"/>
  <c r="G120"/>
  <c r="D120"/>
  <c r="K120" s="1"/>
  <c r="G119"/>
  <c r="D119"/>
  <c r="K119" s="1"/>
  <c r="G118"/>
  <c r="D118"/>
  <c r="K118" s="1"/>
  <c r="G117"/>
  <c r="D117"/>
  <c r="K117" s="1"/>
  <c r="G116"/>
  <c r="D116"/>
  <c r="K116" s="1"/>
  <c r="G115"/>
  <c r="D115"/>
  <c r="K115" s="1"/>
  <c r="G114"/>
  <c r="D114"/>
  <c r="K114" s="1"/>
  <c r="G113"/>
  <c r="D113"/>
  <c r="K113" s="1"/>
  <c r="G112"/>
  <c r="D112"/>
  <c r="K112" s="1"/>
  <c r="G111"/>
  <c r="D111"/>
  <c r="K111" s="1"/>
  <c r="G110"/>
  <c r="D110"/>
  <c r="K110" s="1"/>
  <c r="G109"/>
  <c r="D109"/>
  <c r="K109" s="1"/>
  <c r="G108"/>
  <c r="D108"/>
  <c r="K108" s="1"/>
  <c r="G107"/>
  <c r="D107"/>
  <c r="K107" s="1"/>
  <c r="G106"/>
  <c r="D106"/>
  <c r="K106" s="1"/>
  <c r="G105"/>
  <c r="D105"/>
  <c r="K105" s="1"/>
  <c r="G104"/>
  <c r="D104"/>
  <c r="K104" s="1"/>
  <c r="G103"/>
  <c r="D103"/>
  <c r="K103" s="1"/>
  <c r="G102"/>
  <c r="D102"/>
  <c r="K102" s="1"/>
  <c r="G101"/>
  <c r="D101"/>
  <c r="K101" s="1"/>
  <c r="G100"/>
  <c r="D100"/>
  <c r="K100" s="1"/>
  <c r="G99"/>
  <c r="D99"/>
  <c r="K99" s="1"/>
  <c r="K98"/>
  <c r="M98" s="1"/>
  <c r="N98" s="1"/>
  <c r="G98"/>
  <c r="D98"/>
  <c r="G97"/>
  <c r="D97"/>
  <c r="K97" s="1"/>
  <c r="M97" s="1"/>
  <c r="N97" s="1"/>
  <c r="G96"/>
  <c r="D96"/>
  <c r="K96" s="1"/>
  <c r="M96" s="1"/>
  <c r="N96" s="1"/>
  <c r="G95"/>
  <c r="D95"/>
  <c r="K95" s="1"/>
  <c r="M95" s="1"/>
  <c r="N95" s="1"/>
  <c r="G94"/>
  <c r="D94"/>
  <c r="K94" s="1"/>
  <c r="M94" s="1"/>
  <c r="N94" s="1"/>
  <c r="G93"/>
  <c r="D93"/>
  <c r="K93" s="1"/>
  <c r="M93" s="1"/>
  <c r="N93" s="1"/>
  <c r="G92"/>
  <c r="D92"/>
  <c r="K92" s="1"/>
  <c r="M92" s="1"/>
  <c r="N92" s="1"/>
  <c r="G91"/>
  <c r="D91"/>
  <c r="K91" s="1"/>
  <c r="M91" s="1"/>
  <c r="N91" s="1"/>
  <c r="G90"/>
  <c r="D90"/>
  <c r="K90" s="1"/>
  <c r="M90" s="1"/>
  <c r="N90" s="1"/>
  <c r="G89"/>
  <c r="D89"/>
  <c r="K89" s="1"/>
  <c r="M89" s="1"/>
  <c r="N89" s="1"/>
  <c r="G88"/>
  <c r="D88"/>
  <c r="K88" s="1"/>
  <c r="M88" s="1"/>
  <c r="N88" s="1"/>
  <c r="G87"/>
  <c r="D87"/>
  <c r="K87" s="1"/>
  <c r="M87" s="1"/>
  <c r="N87" s="1"/>
  <c r="G86"/>
  <c r="D86"/>
  <c r="K86" s="1"/>
  <c r="M86" s="1"/>
  <c r="N86" s="1"/>
  <c r="G85"/>
  <c r="D85"/>
  <c r="K85" s="1"/>
  <c r="M85" s="1"/>
  <c r="N85" s="1"/>
  <c r="G84"/>
  <c r="D84"/>
  <c r="K84" s="1"/>
  <c r="M84" s="1"/>
  <c r="N84" s="1"/>
  <c r="G83"/>
  <c r="D83"/>
  <c r="K83" s="1"/>
  <c r="M83" s="1"/>
  <c r="N83" s="1"/>
  <c r="G82"/>
  <c r="D82"/>
  <c r="K82" s="1"/>
  <c r="M82" s="1"/>
  <c r="N82" s="1"/>
  <c r="G81"/>
  <c r="D81"/>
  <c r="K81" s="1"/>
  <c r="M81" s="1"/>
  <c r="N81" s="1"/>
  <c r="G80"/>
  <c r="D80"/>
  <c r="K80" s="1"/>
  <c r="M80" s="1"/>
  <c r="N80" s="1"/>
  <c r="G79"/>
  <c r="D79"/>
  <c r="K79" s="1"/>
  <c r="M79" s="1"/>
  <c r="N79" s="1"/>
  <c r="G78"/>
  <c r="D78"/>
  <c r="K78" s="1"/>
  <c r="M78" s="1"/>
  <c r="N78" s="1"/>
  <c r="G77"/>
  <c r="D77"/>
  <c r="K77" s="1"/>
  <c r="M77" s="1"/>
  <c r="N77" s="1"/>
  <c r="G76"/>
  <c r="D76"/>
  <c r="K76" s="1"/>
  <c r="M76" s="1"/>
  <c r="N76" s="1"/>
  <c r="G75"/>
  <c r="D75"/>
  <c r="K75" s="1"/>
  <c r="M75" s="1"/>
  <c r="N75" s="1"/>
  <c r="G74"/>
  <c r="D74"/>
  <c r="K74" s="1"/>
  <c r="M74" s="1"/>
  <c r="N74" s="1"/>
  <c r="G73"/>
  <c r="D73"/>
  <c r="K73" s="1"/>
  <c r="M73" s="1"/>
  <c r="N73" s="1"/>
  <c r="G72"/>
  <c r="D72"/>
  <c r="K72" s="1"/>
  <c r="M72" s="1"/>
  <c r="N72" s="1"/>
  <c r="G71"/>
  <c r="D71"/>
  <c r="K71" s="1"/>
  <c r="M71" s="1"/>
  <c r="N71" s="1"/>
  <c r="G70"/>
  <c r="D70"/>
  <c r="K70" s="1"/>
  <c r="M70" s="1"/>
  <c r="N70" s="1"/>
  <c r="G69"/>
  <c r="D69"/>
  <c r="K69" s="1"/>
  <c r="M69" s="1"/>
  <c r="N69" s="1"/>
  <c r="G68"/>
  <c r="D68"/>
  <c r="K68" s="1"/>
  <c r="M68" s="1"/>
  <c r="N68" s="1"/>
  <c r="G67"/>
  <c r="D67"/>
  <c r="K67" s="1"/>
  <c r="M67" s="1"/>
  <c r="N67" s="1"/>
  <c r="G66"/>
  <c r="D66"/>
  <c r="K66" s="1"/>
  <c r="M66" s="1"/>
  <c r="N66" s="1"/>
  <c r="G65"/>
  <c r="D65"/>
  <c r="K65" s="1"/>
  <c r="M65" s="1"/>
  <c r="N65" s="1"/>
  <c r="G64"/>
  <c r="D64"/>
  <c r="K64" s="1"/>
  <c r="M64" s="1"/>
  <c r="N64" s="1"/>
  <c r="G63"/>
  <c r="D63"/>
  <c r="K63" s="1"/>
  <c r="M63" s="1"/>
  <c r="N63" s="1"/>
  <c r="G62"/>
  <c r="D62"/>
  <c r="K62" s="1"/>
  <c r="M62" s="1"/>
  <c r="N62" s="1"/>
  <c r="G61"/>
  <c r="D61"/>
  <c r="K61" s="1"/>
  <c r="M61" s="1"/>
  <c r="N61" s="1"/>
  <c r="G60"/>
  <c r="D60"/>
  <c r="K60" s="1"/>
  <c r="M60" s="1"/>
  <c r="N60" s="1"/>
  <c r="G59"/>
  <c r="D59"/>
  <c r="K59" s="1"/>
  <c r="M59" s="1"/>
  <c r="N59" s="1"/>
  <c r="G58"/>
  <c r="D58"/>
  <c r="K58" s="1"/>
  <c r="M58" s="1"/>
  <c r="N58" s="1"/>
  <c r="G57"/>
  <c r="D57"/>
  <c r="K57" s="1"/>
  <c r="M57" s="1"/>
  <c r="N57" s="1"/>
  <c r="G56"/>
  <c r="D56"/>
  <c r="K56" s="1"/>
  <c r="M56" s="1"/>
  <c r="N56" s="1"/>
  <c r="G55"/>
  <c r="D55"/>
  <c r="K55" s="1"/>
  <c r="M55" s="1"/>
  <c r="N55" s="1"/>
  <c r="K54"/>
  <c r="G54"/>
  <c r="D54"/>
  <c r="G53"/>
  <c r="D53"/>
  <c r="K53" s="1"/>
  <c r="G52"/>
  <c r="D52"/>
  <c r="K52" s="1"/>
  <c r="G51"/>
  <c r="D51"/>
  <c r="K51" s="1"/>
  <c r="G50"/>
  <c r="D50"/>
  <c r="K50" s="1"/>
  <c r="G49"/>
  <c r="D49"/>
  <c r="K49" s="1"/>
  <c r="G48"/>
  <c r="D48"/>
  <c r="K48" s="1"/>
  <c r="G47"/>
  <c r="D47"/>
  <c r="K47" s="1"/>
  <c r="G46"/>
  <c r="D46"/>
  <c r="K46" s="1"/>
  <c r="G45"/>
  <c r="D45"/>
  <c r="K45" s="1"/>
  <c r="K44"/>
  <c r="M44" s="1"/>
  <c r="N44" s="1"/>
  <c r="G44"/>
  <c r="D44"/>
  <c r="G43"/>
  <c r="D43"/>
  <c r="K43" s="1"/>
  <c r="M43" s="1"/>
  <c r="N43" s="1"/>
  <c r="K42"/>
  <c r="G42"/>
  <c r="D42"/>
  <c r="G41"/>
  <c r="D41"/>
  <c r="K41" s="1"/>
  <c r="G40"/>
  <c r="D40"/>
  <c r="K40" s="1"/>
  <c r="G39"/>
  <c r="D39"/>
  <c r="K39" s="1"/>
  <c r="G38"/>
  <c r="D38"/>
  <c r="K38" s="1"/>
  <c r="G37"/>
  <c r="D37"/>
  <c r="K37" s="1"/>
  <c r="K36"/>
  <c r="M36" s="1"/>
  <c r="N36" s="1"/>
  <c r="G36"/>
  <c r="D36"/>
  <c r="G35"/>
  <c r="D35"/>
  <c r="K35" s="1"/>
  <c r="M35" s="1"/>
  <c r="N35" s="1"/>
  <c r="K34"/>
  <c r="G34"/>
  <c r="D34"/>
  <c r="G33"/>
  <c r="D33"/>
  <c r="K33" s="1"/>
  <c r="K32"/>
  <c r="M32" s="1"/>
  <c r="N32" s="1"/>
  <c r="G32"/>
  <c r="D32"/>
  <c r="G31"/>
  <c r="D31"/>
  <c r="K31" s="1"/>
  <c r="M31" s="1"/>
  <c r="N31" s="1"/>
  <c r="K30"/>
  <c r="G30"/>
  <c r="D30"/>
  <c r="G29"/>
  <c r="D29"/>
  <c r="K29" s="1"/>
  <c r="K28"/>
  <c r="M28" s="1"/>
  <c r="N28" s="1"/>
  <c r="G28"/>
  <c r="D28"/>
  <c r="G27"/>
  <c r="D27"/>
  <c r="K27" s="1"/>
  <c r="M27" s="1"/>
  <c r="N27" s="1"/>
  <c r="K26"/>
  <c r="G26"/>
  <c r="D26"/>
  <c r="G25"/>
  <c r="D25"/>
  <c r="K25" s="1"/>
  <c r="K24"/>
  <c r="M24" s="1"/>
  <c r="N24" s="1"/>
  <c r="G24"/>
  <c r="D24"/>
  <c r="G23"/>
  <c r="D23"/>
  <c r="K23" s="1"/>
  <c r="M23" s="1"/>
  <c r="N23" s="1"/>
  <c r="K22"/>
  <c r="G22"/>
  <c r="D22"/>
  <c r="G21"/>
  <c r="D21"/>
  <c r="K21" s="1"/>
  <c r="K20"/>
  <c r="M20" s="1"/>
  <c r="N20" s="1"/>
  <c r="G20"/>
  <c r="D20"/>
  <c r="G19"/>
  <c r="D19"/>
  <c r="K19" s="1"/>
  <c r="M19" s="1"/>
  <c r="N19" s="1"/>
  <c r="K18"/>
  <c r="G18"/>
  <c r="D18"/>
  <c r="G17"/>
  <c r="D17"/>
  <c r="K17" s="1"/>
  <c r="K16"/>
  <c r="M16" s="1"/>
  <c r="N16" s="1"/>
  <c r="G16"/>
  <c r="D16"/>
  <c r="G15"/>
  <c r="D15"/>
  <c r="K15" s="1"/>
  <c r="M15" s="1"/>
  <c r="N15" s="1"/>
  <c r="K14"/>
  <c r="G14"/>
  <c r="D14"/>
  <c r="G13"/>
  <c r="D13"/>
  <c r="K13" s="1"/>
  <c r="K12"/>
  <c r="M12" s="1"/>
  <c r="N12" s="1"/>
  <c r="G12"/>
  <c r="D12"/>
  <c r="K11"/>
  <c r="G11"/>
  <c r="D11"/>
  <c r="G10"/>
  <c r="D10"/>
  <c r="K10" s="1"/>
  <c r="H9"/>
  <c r="H190" s="1"/>
  <c r="G9"/>
  <c r="D9"/>
  <c r="K9" s="1"/>
  <c r="AE8"/>
  <c r="AD8"/>
  <c r="AC8"/>
  <c r="AB8"/>
  <c r="AB9" s="1"/>
  <c r="AA8"/>
  <c r="Z8"/>
  <c r="Z9" s="1"/>
  <c r="Y8"/>
  <c r="X8"/>
  <c r="X9" s="1"/>
  <c r="W8"/>
  <c r="W11" s="1"/>
  <c r="V8"/>
  <c r="V9" s="1"/>
  <c r="U8"/>
  <c r="U11" s="1"/>
  <c r="R8"/>
  <c r="Q8"/>
  <c r="Q14" s="1"/>
  <c r="D8" i="209"/>
  <c r="D9" s="1"/>
  <c r="D10" s="1"/>
  <c r="D11" s="1"/>
  <c r="D12" s="1"/>
  <c r="D13" s="1"/>
  <c r="D14" s="1"/>
  <c r="D15" s="1"/>
  <c r="D16" s="1"/>
  <c r="D17" s="1"/>
  <c r="D18" s="1"/>
  <c r="D19" s="1"/>
  <c r="G188" i="17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88" i="17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8" i="175"/>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88" i="17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188" i="17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188" i="172"/>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188" i="17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188" i="170"/>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188" i="16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188" i="16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188" i="16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188" i="165"/>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188" i="16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188" i="16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188" i="162"/>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188" i="16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188" i="160"/>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188" i="159"/>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188" i="15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188" i="15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188" i="15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188" i="15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188" i="15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188" i="152"/>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188" i="15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188" i="150"/>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188" i="149"/>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188" i="14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188" i="14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188" i="14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188" i="145"/>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188" i="14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188" i="14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188" i="142"/>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188" i="14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188" i="139"/>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188" i="13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188" i="13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188" i="13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188" i="135"/>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188" i="13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188" i="13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188" i="132"/>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188" i="13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188" i="130"/>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188" i="129"/>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188" i="12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88" i="12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88" i="12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88" i="125"/>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88" i="12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88" i="12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88" i="7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B9" i="220"/>
  <c r="B95" i="181"/>
  <c r="D76"/>
  <c r="D78"/>
  <c r="D79"/>
  <c r="D80"/>
  <c r="D81"/>
  <c r="D9" i="71"/>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9" i="123"/>
  <c r="E9"/>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9" i="124"/>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9" i="125"/>
  <c r="E9"/>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9" i="126"/>
  <c r="E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9" i="127"/>
  <c r="E9"/>
  <c r="D10"/>
  <c r="E10"/>
  <c r="D11"/>
  <c r="E11"/>
  <c r="D12"/>
  <c r="E12"/>
  <c r="D13"/>
  <c r="E13"/>
  <c r="D14"/>
  <c r="E14"/>
  <c r="D15"/>
  <c r="E15"/>
  <c r="D16"/>
  <c r="E16"/>
  <c r="D17"/>
  <c r="E17"/>
  <c r="D18"/>
  <c r="E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9" i="128"/>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F162" s="1"/>
  <c r="H13" i="181" s="1"/>
  <c r="D10" i="128"/>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9" i="129"/>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9" i="130"/>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9" i="131"/>
  <c r="E9"/>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9" i="132"/>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9" i="133"/>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9" i="134"/>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9" i="135"/>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F152" s="1"/>
  <c r="H20" i="181" s="1"/>
  <c r="D10" i="135"/>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9" i="136"/>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F151" s="1"/>
  <c r="H21" i="181" s="1"/>
  <c r="D10" i="136"/>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9" i="137"/>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F150" s="1"/>
  <c r="H22" i="181" s="1"/>
  <c r="D10" i="137"/>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9" i="138"/>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F147" s="1"/>
  <c r="H23" i="181" s="1"/>
  <c r="D10" i="138"/>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9" i="139"/>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9" i="141"/>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9" i="142"/>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9" i="143"/>
  <c r="E9"/>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9" i="144"/>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9" i="145"/>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9" i="146"/>
  <c r="E9"/>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9" i="147"/>
  <c r="E9" s="1"/>
  <c r="E1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9" i="148"/>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9" i="149"/>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9" i="150"/>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9" i="151"/>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9" i="152"/>
  <c r="E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9" i="153"/>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9" i="154"/>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9" i="156"/>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9" i="157"/>
  <c r="E9"/>
  <c r="D10"/>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9" i="158"/>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9" i="159"/>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9" i="160"/>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9" i="161"/>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9" i="162"/>
  <c r="E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9" i="163"/>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9" i="164"/>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9" i="165"/>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9" i="166"/>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9" i="167"/>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 i="168"/>
  <c r="E9"/>
  <c r="D10"/>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 i="170"/>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 i="171"/>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 i="172"/>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 i="173"/>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9" i="174"/>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9" i="175"/>
  <c r="E9"/>
  <c r="D10"/>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9" i="176"/>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9" i="177"/>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9" i="179"/>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9" i="184"/>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9" i="188"/>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9" i="189"/>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9" i="191"/>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D10"/>
  <c r="D11"/>
  <c r="D12"/>
  <c r="D13"/>
  <c r="D14"/>
  <c r="D15"/>
  <c r="D16"/>
  <c r="D17"/>
  <c r="D18"/>
  <c r="D19"/>
  <c r="D20"/>
  <c r="D21"/>
  <c r="D22"/>
  <c r="D23"/>
  <c r="D24"/>
  <c r="D25"/>
  <c r="D26"/>
  <c r="D27"/>
  <c r="D28"/>
  <c r="D29"/>
  <c r="D30"/>
  <c r="D31"/>
  <c r="D32"/>
  <c r="D33"/>
  <c r="D34"/>
  <c r="D35"/>
  <c r="D36"/>
  <c r="D37"/>
  <c r="D38"/>
  <c r="D39"/>
  <c r="D40"/>
  <c r="D41"/>
  <c r="D42"/>
  <c r="D43"/>
  <c r="D44"/>
  <c r="D45"/>
  <c r="D46"/>
  <c r="D9" i="192"/>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D10"/>
  <c r="D11"/>
  <c r="D12"/>
  <c r="D13"/>
  <c r="D14"/>
  <c r="D15"/>
  <c r="D16"/>
  <c r="D17"/>
  <c r="D18"/>
  <c r="D19"/>
  <c r="D20"/>
  <c r="D21"/>
  <c r="D22"/>
  <c r="D23"/>
  <c r="D24"/>
  <c r="D25"/>
  <c r="D26"/>
  <c r="D27"/>
  <c r="D28"/>
  <c r="D29"/>
  <c r="D30"/>
  <c r="D31"/>
  <c r="D32"/>
  <c r="D33"/>
  <c r="D34"/>
  <c r="D35"/>
  <c r="D36"/>
  <c r="D37"/>
  <c r="D38"/>
  <c r="D39"/>
  <c r="D40"/>
  <c r="D41"/>
  <c r="D42"/>
  <c r="D43"/>
  <c r="D44"/>
  <c r="D45"/>
  <c r="B9" i="193"/>
  <c r="D9"/>
  <c r="E9" s="1"/>
  <c r="D9" i="194"/>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D10"/>
  <c r="D11"/>
  <c r="D12"/>
  <c r="D13"/>
  <c r="D14"/>
  <c r="D15"/>
  <c r="D16"/>
  <c r="D17"/>
  <c r="D18"/>
  <c r="D19"/>
  <c r="D20"/>
  <c r="D21"/>
  <c r="D22"/>
  <c r="D23"/>
  <c r="D24"/>
  <c r="D25"/>
  <c r="D26"/>
  <c r="D27"/>
  <c r="D28"/>
  <c r="D29"/>
  <c r="D30"/>
  <c r="D31"/>
  <c r="D32"/>
  <c r="D33"/>
  <c r="D34"/>
  <c r="D35"/>
  <c r="D36"/>
  <c r="D37"/>
  <c r="D9" i="197"/>
  <c r="E9" s="1"/>
  <c r="E10" s="1"/>
  <c r="E11" s="1"/>
  <c r="E12" s="1"/>
  <c r="E13" s="1"/>
  <c r="E14" s="1"/>
  <c r="E15" s="1"/>
  <c r="E16" s="1"/>
  <c r="E17" s="1"/>
  <c r="E18" s="1"/>
  <c r="E19" s="1"/>
  <c r="E20" s="1"/>
  <c r="E21" s="1"/>
  <c r="E22" s="1"/>
  <c r="E23" s="1"/>
  <c r="E24" s="1"/>
  <c r="E25" s="1"/>
  <c r="E26" s="1"/>
  <c r="E27" s="1"/>
  <c r="E28" s="1"/>
  <c r="E29" s="1"/>
  <c r="E30" s="1"/>
  <c r="E31" s="1"/>
  <c r="E32" s="1"/>
  <c r="E33" s="1"/>
  <c r="E34" s="1"/>
  <c r="F34" s="1"/>
  <c r="H68" i="181" s="1"/>
  <c r="D10" i="197"/>
  <c r="D11"/>
  <c r="D12"/>
  <c r="D13"/>
  <c r="D14"/>
  <c r="D15"/>
  <c r="D16"/>
  <c r="D17"/>
  <c r="D18"/>
  <c r="D19"/>
  <c r="D20"/>
  <c r="D21"/>
  <c r="D22"/>
  <c r="D23"/>
  <c r="D24"/>
  <c r="D25"/>
  <c r="D26"/>
  <c r="D27"/>
  <c r="D28"/>
  <c r="D29"/>
  <c r="D30"/>
  <c r="D31"/>
  <c r="D32"/>
  <c r="D33"/>
  <c r="D34"/>
  <c r="D9" i="206"/>
  <c r="E9" s="1"/>
  <c r="E10" s="1"/>
  <c r="E11" s="1"/>
  <c r="E12" s="1"/>
  <c r="E13" s="1"/>
  <c r="E14" s="1"/>
  <c r="E15" s="1"/>
  <c r="E16" s="1"/>
  <c r="E17" s="1"/>
  <c r="E18" s="1"/>
  <c r="E19" s="1"/>
  <c r="E20" s="1"/>
  <c r="E21" s="1"/>
  <c r="E22" s="1"/>
  <c r="E23" s="1"/>
  <c r="E24" s="1"/>
  <c r="E25" s="1"/>
  <c r="E26" s="1"/>
  <c r="E27" s="1"/>
  <c r="E28" s="1"/>
  <c r="E29" s="1"/>
  <c r="E30" s="1"/>
  <c r="E31" s="1"/>
  <c r="E32" s="1"/>
  <c r="E33" s="1"/>
  <c r="D10"/>
  <c r="D11"/>
  <c r="D12"/>
  <c r="D13"/>
  <c r="D14"/>
  <c r="D15"/>
  <c r="D16"/>
  <c r="D17"/>
  <c r="D18"/>
  <c r="D19"/>
  <c r="D20"/>
  <c r="D21"/>
  <c r="D22"/>
  <c r="D23"/>
  <c r="D24"/>
  <c r="D25"/>
  <c r="D26"/>
  <c r="D27"/>
  <c r="D28"/>
  <c r="D29"/>
  <c r="D30"/>
  <c r="D31"/>
  <c r="D32"/>
  <c r="D33"/>
  <c r="D9" i="212"/>
  <c r="E9" s="1"/>
  <c r="E10" s="1"/>
  <c r="E11" s="1"/>
  <c r="E12" s="1"/>
  <c r="E13" s="1"/>
  <c r="E14" s="1"/>
  <c r="E15" s="1"/>
  <c r="E16" s="1"/>
  <c r="E17" s="1"/>
  <c r="E18" s="1"/>
  <c r="E19" s="1"/>
  <c r="E20" s="1"/>
  <c r="E21" s="1"/>
  <c r="E22" s="1"/>
  <c r="E23" s="1"/>
  <c r="E24" s="1"/>
  <c r="F24" s="1"/>
  <c r="H70" i="181" s="1"/>
  <c r="D10" i="212"/>
  <c r="D11"/>
  <c r="D12"/>
  <c r="D13"/>
  <c r="D14"/>
  <c r="D15"/>
  <c r="D16"/>
  <c r="D17"/>
  <c r="D18"/>
  <c r="D19"/>
  <c r="D20"/>
  <c r="D21"/>
  <c r="D22"/>
  <c r="D23"/>
  <c r="D24"/>
  <c r="D9" i="213"/>
  <c r="E9" s="1"/>
  <c r="E10" s="1"/>
  <c r="E11" s="1"/>
  <c r="E12" s="1"/>
  <c r="E13" s="1"/>
  <c r="E14" s="1"/>
  <c r="E15" s="1"/>
  <c r="E16" s="1"/>
  <c r="E17" s="1"/>
  <c r="E18" s="1"/>
  <c r="E19" s="1"/>
  <c r="E20" s="1"/>
  <c r="E21" s="1"/>
  <c r="E22" s="1"/>
  <c r="E23" s="1"/>
  <c r="D10"/>
  <c r="D11"/>
  <c r="D12"/>
  <c r="D13"/>
  <c r="D14"/>
  <c r="D15"/>
  <c r="D16"/>
  <c r="D17"/>
  <c r="D18"/>
  <c r="D19"/>
  <c r="D20"/>
  <c r="D21"/>
  <c r="D22"/>
  <c r="D23"/>
  <c r="D9" i="214"/>
  <c r="E9" s="1"/>
  <c r="E10" s="1"/>
  <c r="E11" s="1"/>
  <c r="E12" s="1"/>
  <c r="E13" s="1"/>
  <c r="E14" s="1"/>
  <c r="E15" s="1"/>
  <c r="E16" s="1"/>
  <c r="E17" s="1"/>
  <c r="E18" s="1"/>
  <c r="E19" s="1"/>
  <c r="E20" s="1"/>
  <c r="E21" s="1"/>
  <c r="E22" s="1"/>
  <c r="F22" s="1"/>
  <c r="H72" i="181" s="1"/>
  <c r="D10" i="214"/>
  <c r="D11"/>
  <c r="D12"/>
  <c r="D13"/>
  <c r="D14"/>
  <c r="D15"/>
  <c r="D16"/>
  <c r="D17"/>
  <c r="D18"/>
  <c r="D19"/>
  <c r="D20"/>
  <c r="D21"/>
  <c r="D22"/>
  <c r="D9" i="215"/>
  <c r="E9" s="1"/>
  <c r="E10" s="1"/>
  <c r="E11" s="1"/>
  <c r="E12" s="1"/>
  <c r="E13" s="1"/>
  <c r="E14" s="1"/>
  <c r="E15" s="1"/>
  <c r="E16" s="1"/>
  <c r="E17" s="1"/>
  <c r="D10"/>
  <c r="D11"/>
  <c r="D12"/>
  <c r="D13"/>
  <c r="D14"/>
  <c r="D15"/>
  <c r="D16"/>
  <c r="D17"/>
  <c r="D9" i="216"/>
  <c r="E9" s="1"/>
  <c r="E10" s="1"/>
  <c r="E11" s="1"/>
  <c r="E12" s="1"/>
  <c r="E13" s="1"/>
  <c r="E14" s="1"/>
  <c r="E15" s="1"/>
  <c r="F15" s="1"/>
  <c r="H74" i="181" s="1"/>
  <c r="D10" i="216"/>
  <c r="D11"/>
  <c r="D12"/>
  <c r="D13"/>
  <c r="D14"/>
  <c r="D15"/>
  <c r="D9" i="217"/>
  <c r="E9" s="1"/>
  <c r="E10" s="1"/>
  <c r="E11" s="1"/>
  <c r="D10"/>
  <c r="D11"/>
  <c r="U8" i="71"/>
  <c r="D175"/>
  <c r="U8" i="123"/>
  <c r="D172"/>
  <c r="U8" i="124"/>
  <c r="D168"/>
  <c r="U8" i="125"/>
  <c r="D167"/>
  <c r="U8" i="126"/>
  <c r="D166"/>
  <c r="U8" i="127"/>
  <c r="D165"/>
  <c r="U8" i="128"/>
  <c r="D163"/>
  <c r="E163" s="1"/>
  <c r="F163" s="1"/>
  <c r="U8" i="129"/>
  <c r="D162"/>
  <c r="U8" i="130"/>
  <c r="D160"/>
  <c r="U8" i="131"/>
  <c r="D158"/>
  <c r="U8" i="132"/>
  <c r="D157"/>
  <c r="U8" i="133"/>
  <c r="D156"/>
  <c r="U8" i="134"/>
  <c r="D154"/>
  <c r="U8" i="135"/>
  <c r="D153"/>
  <c r="E153" s="1"/>
  <c r="U8" i="136"/>
  <c r="D152"/>
  <c r="E152"/>
  <c r="F152" s="1"/>
  <c r="U9" s="1"/>
  <c r="U8" i="137"/>
  <c r="D151"/>
  <c r="E151" s="1"/>
  <c r="U8" i="138"/>
  <c r="D148"/>
  <c r="E148"/>
  <c r="F148" s="1"/>
  <c r="U9" s="1"/>
  <c r="U8" i="139"/>
  <c r="D146"/>
  <c r="U8" i="141"/>
  <c r="D144"/>
  <c r="U8" i="142"/>
  <c r="D143"/>
  <c r="U8" i="143"/>
  <c r="D142"/>
  <c r="U8" i="144"/>
  <c r="D141"/>
  <c r="U8" i="145"/>
  <c r="D139"/>
  <c r="U8" i="146"/>
  <c r="D138"/>
  <c r="U8" i="147"/>
  <c r="D137"/>
  <c r="U8" i="148"/>
  <c r="D136"/>
  <c r="U8" i="149"/>
  <c r="D135"/>
  <c r="U8" i="150"/>
  <c r="D134"/>
  <c r="U8" i="151"/>
  <c r="D133"/>
  <c r="U8" i="152"/>
  <c r="D132"/>
  <c r="U8" i="153"/>
  <c r="D131"/>
  <c r="U8" i="154"/>
  <c r="D129"/>
  <c r="U8" i="156"/>
  <c r="D128"/>
  <c r="U8" i="157"/>
  <c r="D118"/>
  <c r="U8" i="158"/>
  <c r="D117"/>
  <c r="U8" i="159"/>
  <c r="D116"/>
  <c r="U8" i="160"/>
  <c r="D115"/>
  <c r="U8" i="161"/>
  <c r="D106"/>
  <c r="U8" i="162"/>
  <c r="D104"/>
  <c r="U8" i="163"/>
  <c r="D103"/>
  <c r="U8" i="164"/>
  <c r="D102"/>
  <c r="U8" i="165"/>
  <c r="D101"/>
  <c r="U8" i="166"/>
  <c r="D100"/>
  <c r="U8" i="167"/>
  <c r="D99"/>
  <c r="U8" i="168"/>
  <c r="D97"/>
  <c r="U8" i="170"/>
  <c r="D95"/>
  <c r="U8" i="171"/>
  <c r="D94"/>
  <c r="U8" i="172"/>
  <c r="D93"/>
  <c r="U8" i="173"/>
  <c r="D88"/>
  <c r="U8" i="174"/>
  <c r="D83"/>
  <c r="U8" i="175"/>
  <c r="D82"/>
  <c r="U8" i="176"/>
  <c r="D81"/>
  <c r="U8" i="177"/>
  <c r="D77"/>
  <c r="U8" i="179"/>
  <c r="D69"/>
  <c r="U8" i="184"/>
  <c r="D66"/>
  <c r="U8" i="188"/>
  <c r="D59"/>
  <c r="U8" i="189"/>
  <c r="D58"/>
  <c r="U8" i="191"/>
  <c r="D47"/>
  <c r="U8" i="192"/>
  <c r="D46"/>
  <c r="U8" i="193"/>
  <c r="D40"/>
  <c r="U8" i="194"/>
  <c r="D38"/>
  <c r="U8" i="197"/>
  <c r="D35"/>
  <c r="U8" i="206"/>
  <c r="D34"/>
  <c r="U8" i="212"/>
  <c r="D25"/>
  <c r="U8" i="213"/>
  <c r="D24"/>
  <c r="U8" i="214"/>
  <c r="D23"/>
  <c r="U8" i="215"/>
  <c r="D18"/>
  <c r="U8" i="216"/>
  <c r="D16"/>
  <c r="U8" i="217"/>
  <c r="D12"/>
  <c r="U8" i="219"/>
  <c r="U9" s="1"/>
  <c r="U8" i="220"/>
  <c r="U9" s="1"/>
  <c r="U8" i="221"/>
  <c r="U9" s="1"/>
  <c r="U8" i="234"/>
  <c r="U9" s="1"/>
  <c r="U8" i="231"/>
  <c r="U9" s="1"/>
  <c r="U8" i="229"/>
  <c r="U9" s="1"/>
  <c r="V8" i="71"/>
  <c r="D176"/>
  <c r="V8" i="123"/>
  <c r="D173"/>
  <c r="V8" i="124"/>
  <c r="D169"/>
  <c r="V8" i="125"/>
  <c r="D168"/>
  <c r="V8" i="126"/>
  <c r="D167"/>
  <c r="V8" i="127"/>
  <c r="D166"/>
  <c r="V8" i="128"/>
  <c r="D164"/>
  <c r="V8" i="129"/>
  <c r="D163"/>
  <c r="V8" i="130"/>
  <c r="D161"/>
  <c r="V8" i="131"/>
  <c r="D159"/>
  <c r="V8" i="132"/>
  <c r="D158"/>
  <c r="V8" i="133"/>
  <c r="D157"/>
  <c r="V8" i="134"/>
  <c r="D155"/>
  <c r="V8" i="135"/>
  <c r="D154"/>
  <c r="V8" i="136"/>
  <c r="D153"/>
  <c r="V8" i="137"/>
  <c r="D152"/>
  <c r="V8" i="138"/>
  <c r="D149"/>
  <c r="V8" i="139"/>
  <c r="D147"/>
  <c r="V8" i="141"/>
  <c r="D145"/>
  <c r="V8" i="142"/>
  <c r="D144"/>
  <c r="V8" i="143"/>
  <c r="D143"/>
  <c r="V8" i="144"/>
  <c r="D142"/>
  <c r="V8" i="145"/>
  <c r="D140"/>
  <c r="V8" i="146"/>
  <c r="D139"/>
  <c r="V8" i="147"/>
  <c r="D138"/>
  <c r="V8" i="148"/>
  <c r="D137"/>
  <c r="V8" i="149"/>
  <c r="D136"/>
  <c r="V8" i="150"/>
  <c r="D135"/>
  <c r="V8" i="151"/>
  <c r="D134"/>
  <c r="V8" i="152"/>
  <c r="D133"/>
  <c r="V8" i="153"/>
  <c r="D132"/>
  <c r="V8" i="154"/>
  <c r="D130"/>
  <c r="V8" i="156"/>
  <c r="D129"/>
  <c r="V8" i="157"/>
  <c r="D119"/>
  <c r="V8" i="158"/>
  <c r="D118"/>
  <c r="V8" i="159"/>
  <c r="D117"/>
  <c r="V8" i="160"/>
  <c r="D116"/>
  <c r="V8" i="161"/>
  <c r="D107"/>
  <c r="V8" i="162"/>
  <c r="D105"/>
  <c r="V8" i="163"/>
  <c r="D104"/>
  <c r="V8" i="164"/>
  <c r="D103"/>
  <c r="V8" i="165"/>
  <c r="D102"/>
  <c r="V8" i="166"/>
  <c r="D101"/>
  <c r="V8" i="167"/>
  <c r="D100"/>
  <c r="V8" i="168"/>
  <c r="D98"/>
  <c r="V8" i="170"/>
  <c r="D96"/>
  <c r="V8" i="171"/>
  <c r="D95"/>
  <c r="V8" i="172"/>
  <c r="D94"/>
  <c r="V8" i="173"/>
  <c r="D89"/>
  <c r="V8" i="174"/>
  <c r="D84"/>
  <c r="V8" i="175"/>
  <c r="D83"/>
  <c r="V8" i="176"/>
  <c r="D82"/>
  <c r="V8" i="177"/>
  <c r="D78"/>
  <c r="V8" i="179"/>
  <c r="D70"/>
  <c r="V8" i="184"/>
  <c r="D67"/>
  <c r="V8" i="188"/>
  <c r="D60"/>
  <c r="V8" i="189"/>
  <c r="D59"/>
  <c r="V8" i="191"/>
  <c r="D48"/>
  <c r="V8" i="192"/>
  <c r="D47"/>
  <c r="V8" i="193"/>
  <c r="V8" i="194"/>
  <c r="D39"/>
  <c r="V8" i="197"/>
  <c r="D36"/>
  <c r="V8" i="206"/>
  <c r="D35"/>
  <c r="V8" i="212"/>
  <c r="D26"/>
  <c r="V8" i="213"/>
  <c r="D25"/>
  <c r="V8" i="214"/>
  <c r="D24"/>
  <c r="V8" i="215"/>
  <c r="D19"/>
  <c r="V8" i="216"/>
  <c r="D17"/>
  <c r="V8" i="217"/>
  <c r="D13"/>
  <c r="V8" i="219"/>
  <c r="V9"/>
  <c r="V8" i="220"/>
  <c r="V9"/>
  <c r="V8" i="221"/>
  <c r="V9"/>
  <c r="V8" i="234"/>
  <c r="V9"/>
  <c r="V8" i="231"/>
  <c r="V9"/>
  <c r="V8" i="229"/>
  <c r="V9"/>
  <c r="W8" i="71"/>
  <c r="D177"/>
  <c r="W8" i="123"/>
  <c r="D174"/>
  <c r="W8" i="124"/>
  <c r="D170"/>
  <c r="W8" i="125"/>
  <c r="D169"/>
  <c r="W8" i="126"/>
  <c r="D168"/>
  <c r="W8" i="127"/>
  <c r="D167"/>
  <c r="W8" i="128"/>
  <c r="D165"/>
  <c r="W8" i="129"/>
  <c r="D164"/>
  <c r="W8" i="130"/>
  <c r="D162"/>
  <c r="W8" i="131"/>
  <c r="D160"/>
  <c r="W8" i="132"/>
  <c r="D159"/>
  <c r="W8" i="133"/>
  <c r="D158"/>
  <c r="W8" i="134"/>
  <c r="D156"/>
  <c r="W8" i="135"/>
  <c r="D155"/>
  <c r="W8" i="136"/>
  <c r="D154"/>
  <c r="W8" i="137"/>
  <c r="D153"/>
  <c r="W8" i="138"/>
  <c r="D150"/>
  <c r="W8" i="139"/>
  <c r="D148"/>
  <c r="W8" i="141"/>
  <c r="D146"/>
  <c r="W8" i="142"/>
  <c r="D145"/>
  <c r="W8" i="143"/>
  <c r="D144"/>
  <c r="W8" i="144"/>
  <c r="D143"/>
  <c r="W8" i="145"/>
  <c r="D141"/>
  <c r="W8" i="146"/>
  <c r="D140"/>
  <c r="W8" i="147"/>
  <c r="D139"/>
  <c r="W8" i="148"/>
  <c r="D138"/>
  <c r="W8" i="149"/>
  <c r="D137"/>
  <c r="W8" i="150"/>
  <c r="D136"/>
  <c r="W8" i="151"/>
  <c r="D135"/>
  <c r="W8" i="152"/>
  <c r="D134"/>
  <c r="W8" i="153"/>
  <c r="D133"/>
  <c r="W8" i="154"/>
  <c r="D131"/>
  <c r="W8" i="156"/>
  <c r="D130"/>
  <c r="W8" i="157"/>
  <c r="D120"/>
  <c r="W8" i="158"/>
  <c r="D119"/>
  <c r="W8" i="159"/>
  <c r="D118"/>
  <c r="W8" i="160"/>
  <c r="D117"/>
  <c r="W8" i="161"/>
  <c r="D108"/>
  <c r="W8" i="162"/>
  <c r="D106"/>
  <c r="W8" i="163"/>
  <c r="D105"/>
  <c r="W8" i="164"/>
  <c r="D104"/>
  <c r="W8" i="165"/>
  <c r="D103"/>
  <c r="W8" i="166"/>
  <c r="D102"/>
  <c r="W8" i="167"/>
  <c r="D101"/>
  <c r="W8" i="168"/>
  <c r="D99"/>
  <c r="W8" i="170"/>
  <c r="D97"/>
  <c r="W8" i="171"/>
  <c r="D96"/>
  <c r="W8" i="172"/>
  <c r="D95"/>
  <c r="W8" i="173"/>
  <c r="D90"/>
  <c r="W8" i="174"/>
  <c r="D85"/>
  <c r="W8" i="175"/>
  <c r="D84"/>
  <c r="W8" i="176"/>
  <c r="D83"/>
  <c r="W8" i="177"/>
  <c r="D79"/>
  <c r="W8" i="179"/>
  <c r="D71"/>
  <c r="W8" i="184"/>
  <c r="D68"/>
  <c r="W8" i="188"/>
  <c r="D61"/>
  <c r="W8" i="189"/>
  <c r="D60"/>
  <c r="W8" i="191"/>
  <c r="D49"/>
  <c r="W8" i="192"/>
  <c r="D48"/>
  <c r="W8" i="193"/>
  <c r="D42"/>
  <c r="W8" i="194"/>
  <c r="D40"/>
  <c r="W8" i="197"/>
  <c r="D37"/>
  <c r="W8" i="206"/>
  <c r="D36"/>
  <c r="W8" i="212"/>
  <c r="D27"/>
  <c r="W8" i="213"/>
  <c r="D26"/>
  <c r="W8" i="214"/>
  <c r="D25"/>
  <c r="W8" i="215"/>
  <c r="D20"/>
  <c r="W8" i="216"/>
  <c r="D18"/>
  <c r="W8" i="217"/>
  <c r="D14"/>
  <c r="W8" i="219"/>
  <c r="W9" s="1"/>
  <c r="W8" i="220"/>
  <c r="W9" s="1"/>
  <c r="W8" i="221"/>
  <c r="W9" s="1"/>
  <c r="W8" i="234"/>
  <c r="W9" s="1"/>
  <c r="W8" i="231"/>
  <c r="W9" s="1"/>
  <c r="W8" i="229"/>
  <c r="W9" s="1"/>
  <c r="X8" i="71"/>
  <c r="D178"/>
  <c r="X8" i="123"/>
  <c r="D175"/>
  <c r="X8" i="124"/>
  <c r="D171"/>
  <c r="X8" i="125"/>
  <c r="D170"/>
  <c r="X8" i="126"/>
  <c r="D169"/>
  <c r="X8" i="127"/>
  <c r="D168"/>
  <c r="X8" i="128"/>
  <c r="D166"/>
  <c r="X8" i="129"/>
  <c r="D165"/>
  <c r="X8" i="130"/>
  <c r="D163"/>
  <c r="X8" i="131"/>
  <c r="D161"/>
  <c r="X8" i="132"/>
  <c r="D160"/>
  <c r="X8" i="133"/>
  <c r="D159"/>
  <c r="X8" i="134"/>
  <c r="D157"/>
  <c r="X8" i="135"/>
  <c r="D156"/>
  <c r="X8" i="136"/>
  <c r="D155"/>
  <c r="X8" i="137"/>
  <c r="D154"/>
  <c r="X8" i="138"/>
  <c r="D151"/>
  <c r="X8" i="139"/>
  <c r="D149"/>
  <c r="X8" i="141"/>
  <c r="D147"/>
  <c r="X8" i="142"/>
  <c r="D146"/>
  <c r="X8" i="143"/>
  <c r="D145"/>
  <c r="X8" i="144"/>
  <c r="D144"/>
  <c r="X8" i="145"/>
  <c r="D142"/>
  <c r="X8" i="146"/>
  <c r="D141"/>
  <c r="X8" i="147"/>
  <c r="D140"/>
  <c r="X8" i="148"/>
  <c r="D139"/>
  <c r="X8" i="149"/>
  <c r="D138"/>
  <c r="X8" i="150"/>
  <c r="D137"/>
  <c r="X8" i="151"/>
  <c r="D136"/>
  <c r="X8" i="152"/>
  <c r="D135"/>
  <c r="X8" i="153"/>
  <c r="D134"/>
  <c r="X8" i="154"/>
  <c r="D132"/>
  <c r="X8" i="156"/>
  <c r="D131"/>
  <c r="X8" i="157"/>
  <c r="D121"/>
  <c r="X8" i="158"/>
  <c r="D120"/>
  <c r="X8" i="159"/>
  <c r="D119"/>
  <c r="X8" i="160"/>
  <c r="D118"/>
  <c r="X8" i="161"/>
  <c r="D109"/>
  <c r="X8" i="162"/>
  <c r="D107"/>
  <c r="X8" i="163"/>
  <c r="D106"/>
  <c r="X8" i="164"/>
  <c r="D105"/>
  <c r="X8" i="165"/>
  <c r="D104"/>
  <c r="X8" i="166"/>
  <c r="D103"/>
  <c r="X8" i="167"/>
  <c r="D102"/>
  <c r="X8" i="168"/>
  <c r="D100"/>
  <c r="X8" i="170"/>
  <c r="D98"/>
  <c r="X8" i="171"/>
  <c r="D97"/>
  <c r="X8" i="172"/>
  <c r="D96"/>
  <c r="X8" i="173"/>
  <c r="D91"/>
  <c r="X8" i="174"/>
  <c r="D86"/>
  <c r="X8" i="175"/>
  <c r="D85"/>
  <c r="X8" i="176"/>
  <c r="D84"/>
  <c r="X8" i="177"/>
  <c r="D80"/>
  <c r="X8" i="179"/>
  <c r="D72"/>
  <c r="X8" i="184"/>
  <c r="D69"/>
  <c r="X8" i="188"/>
  <c r="D62"/>
  <c r="X8" i="189"/>
  <c r="D61"/>
  <c r="X8" i="191"/>
  <c r="D50"/>
  <c r="X8" i="192"/>
  <c r="D49"/>
  <c r="X8" i="193"/>
  <c r="D43"/>
  <c r="X8" i="194"/>
  <c r="D41"/>
  <c r="X8" i="197"/>
  <c r="D38"/>
  <c r="X8" i="206"/>
  <c r="D37"/>
  <c r="X8" i="212"/>
  <c r="D28"/>
  <c r="X8" i="213"/>
  <c r="D27"/>
  <c r="X8" i="214"/>
  <c r="D26"/>
  <c r="X8" i="215"/>
  <c r="D21"/>
  <c r="X8" i="216"/>
  <c r="D19"/>
  <c r="X8" i="217"/>
  <c r="D15"/>
  <c r="X8" i="219"/>
  <c r="D9"/>
  <c r="E9" s="1"/>
  <c r="X8" i="220"/>
  <c r="X9" s="1"/>
  <c r="X8" i="221"/>
  <c r="X9" s="1"/>
  <c r="X8" i="234"/>
  <c r="X9" s="1"/>
  <c r="X8" i="231"/>
  <c r="X9" s="1"/>
  <c r="X8" i="229"/>
  <c r="X9" s="1"/>
  <c r="Y8" i="71"/>
  <c r="D179"/>
  <c r="Y8" i="123"/>
  <c r="D176"/>
  <c r="Y8" i="124"/>
  <c r="D172"/>
  <c r="Y8" i="125"/>
  <c r="D171"/>
  <c r="Y8" i="126"/>
  <c r="D170"/>
  <c r="Y8" i="127"/>
  <c r="D169"/>
  <c r="Y8" i="128"/>
  <c r="D167"/>
  <c r="Y8" i="129"/>
  <c r="D166"/>
  <c r="Y8" i="130"/>
  <c r="D164"/>
  <c r="Y8" i="131"/>
  <c r="D162"/>
  <c r="Y8" i="132"/>
  <c r="D161"/>
  <c r="Y8" i="133"/>
  <c r="D160"/>
  <c r="Y8" i="134"/>
  <c r="D158"/>
  <c r="Y8" i="135"/>
  <c r="D157"/>
  <c r="Y8" i="136"/>
  <c r="D156"/>
  <c r="Y8" i="137"/>
  <c r="D155"/>
  <c r="Y8" i="138"/>
  <c r="D152"/>
  <c r="Y8" i="139"/>
  <c r="D150"/>
  <c r="Y8" i="141"/>
  <c r="D148"/>
  <c r="Y8" i="142"/>
  <c r="D147"/>
  <c r="Y8" i="143"/>
  <c r="D146"/>
  <c r="Y8" i="144"/>
  <c r="D145"/>
  <c r="Y8" i="145"/>
  <c r="D143"/>
  <c r="Y8" i="146"/>
  <c r="D142"/>
  <c r="Y8" i="147"/>
  <c r="D141"/>
  <c r="Y8" i="148"/>
  <c r="D140"/>
  <c r="Y8" i="149"/>
  <c r="D139"/>
  <c r="Y8" i="150"/>
  <c r="D138"/>
  <c r="Y8" i="151"/>
  <c r="D137"/>
  <c r="Y8" i="152"/>
  <c r="D136"/>
  <c r="Y8" i="153"/>
  <c r="D135"/>
  <c r="Y8" i="154"/>
  <c r="D133"/>
  <c r="Y8" i="156"/>
  <c r="D132"/>
  <c r="Y8" i="157"/>
  <c r="D122"/>
  <c r="Y8" i="158"/>
  <c r="D121"/>
  <c r="Y8" i="159"/>
  <c r="D120"/>
  <c r="Y8" i="160"/>
  <c r="D119"/>
  <c r="Y8" i="161"/>
  <c r="D110"/>
  <c r="Y8" i="162"/>
  <c r="D108"/>
  <c r="Y8" i="163"/>
  <c r="D107"/>
  <c r="Y8" i="164"/>
  <c r="D106"/>
  <c r="Y8" i="165"/>
  <c r="D105"/>
  <c r="Y8" i="166"/>
  <c r="D104"/>
  <c r="Y8" i="167"/>
  <c r="D103"/>
  <c r="Y8" i="168"/>
  <c r="D101"/>
  <c r="Y8" i="170"/>
  <c r="D99"/>
  <c r="Y8" i="171"/>
  <c r="D98"/>
  <c r="Y8" i="172"/>
  <c r="D97"/>
  <c r="Y8" i="173"/>
  <c r="D92"/>
  <c r="Y8" i="174"/>
  <c r="D87"/>
  <c r="Y8" i="175"/>
  <c r="D86"/>
  <c r="Y8" i="176"/>
  <c r="D85"/>
  <c r="Y8" i="177"/>
  <c r="D81"/>
  <c r="Y8" i="179"/>
  <c r="D73"/>
  <c r="Y8" i="184"/>
  <c r="D70"/>
  <c r="Y8" i="188"/>
  <c r="D63"/>
  <c r="Y8" i="189"/>
  <c r="D62"/>
  <c r="Y8" i="191"/>
  <c r="D51"/>
  <c r="Y8" i="192"/>
  <c r="D50"/>
  <c r="Y8" i="193"/>
  <c r="D44"/>
  <c r="Y8" i="194"/>
  <c r="D42"/>
  <c r="Y8" i="197"/>
  <c r="D39"/>
  <c r="Y8" i="206"/>
  <c r="D38"/>
  <c r="Y8" i="212"/>
  <c r="D29"/>
  <c r="Y8" i="213"/>
  <c r="D28"/>
  <c r="Y8" i="214"/>
  <c r="D27"/>
  <c r="Y8" i="215"/>
  <c r="D22"/>
  <c r="Y8" i="216"/>
  <c r="D20"/>
  <c r="Y8" i="217"/>
  <c r="D16"/>
  <c r="Y8" i="219"/>
  <c r="D10"/>
  <c r="Y8" i="220"/>
  <c r="D9"/>
  <c r="E9"/>
  <c r="F9" s="1"/>
  <c r="Y9" s="1"/>
  <c r="Y8" i="221"/>
  <c r="Y9" s="1"/>
  <c r="Y8" i="234"/>
  <c r="Y9" s="1"/>
  <c r="Y8" i="231"/>
  <c r="Y9" s="1"/>
  <c r="Y8" i="229"/>
  <c r="Y9" s="1"/>
  <c r="Z8" i="71"/>
  <c r="D180"/>
  <c r="Z8" i="123"/>
  <c r="D177"/>
  <c r="Z8" i="124"/>
  <c r="D173"/>
  <c r="Z8" i="125"/>
  <c r="D172"/>
  <c r="Z8" i="126"/>
  <c r="D171"/>
  <c r="Z8" i="127"/>
  <c r="D170"/>
  <c r="Z8" i="128"/>
  <c r="D168"/>
  <c r="Z8" i="129"/>
  <c r="D167"/>
  <c r="Z8" i="130"/>
  <c r="D165"/>
  <c r="Z8" i="131"/>
  <c r="D163"/>
  <c r="Z8" i="132"/>
  <c r="D162"/>
  <c r="Z8" i="133"/>
  <c r="D161"/>
  <c r="Z8" i="134"/>
  <c r="D159"/>
  <c r="Z8" i="135"/>
  <c r="D158"/>
  <c r="Z8" i="136"/>
  <c r="D157"/>
  <c r="Z8" i="137"/>
  <c r="D156"/>
  <c r="Z8" i="138"/>
  <c r="D153"/>
  <c r="Z8" i="139"/>
  <c r="D151"/>
  <c r="Z8" i="141"/>
  <c r="D149"/>
  <c r="Z8" i="142"/>
  <c r="D148"/>
  <c r="Z8" i="143"/>
  <c r="D147"/>
  <c r="Z8" i="144"/>
  <c r="D146"/>
  <c r="Z8" i="145"/>
  <c r="D144"/>
  <c r="Z8" i="146"/>
  <c r="D143"/>
  <c r="Z8" i="147"/>
  <c r="D142"/>
  <c r="Z8" i="148"/>
  <c r="D141"/>
  <c r="Z8" i="149"/>
  <c r="D140"/>
  <c r="Z8" i="150"/>
  <c r="D139"/>
  <c r="Z8" i="151"/>
  <c r="D138"/>
  <c r="Z8" i="152"/>
  <c r="D137"/>
  <c r="Z8" i="153"/>
  <c r="D136"/>
  <c r="Z8" i="154"/>
  <c r="D134"/>
  <c r="Z8" i="156"/>
  <c r="D133"/>
  <c r="Z8" i="157"/>
  <c r="D123"/>
  <c r="Z8" i="158"/>
  <c r="D122"/>
  <c r="Z8" i="159"/>
  <c r="D121"/>
  <c r="Z8" i="160"/>
  <c r="D120"/>
  <c r="Z8" i="161"/>
  <c r="D111"/>
  <c r="Z8" i="162"/>
  <c r="D109"/>
  <c r="Z8" i="163"/>
  <c r="D108"/>
  <c r="Z8" i="164"/>
  <c r="D107"/>
  <c r="Z8" i="165"/>
  <c r="D106"/>
  <c r="Z8" i="166"/>
  <c r="D105"/>
  <c r="Z8" i="167"/>
  <c r="D104"/>
  <c r="Z8" i="168"/>
  <c r="D102"/>
  <c r="Z8" i="170"/>
  <c r="D100"/>
  <c r="Z8" i="171"/>
  <c r="D99"/>
  <c r="Z8" i="172"/>
  <c r="D98"/>
  <c r="Z8" i="173"/>
  <c r="D93"/>
  <c r="Z8" i="174"/>
  <c r="D88"/>
  <c r="Z8" i="175"/>
  <c r="D87"/>
  <c r="Z8" i="176"/>
  <c r="D86"/>
  <c r="Z8" i="177"/>
  <c r="D82"/>
  <c r="Z8" i="179"/>
  <c r="D74"/>
  <c r="Z8" i="184"/>
  <c r="D71"/>
  <c r="Z8" i="188"/>
  <c r="D64"/>
  <c r="Z8" i="189"/>
  <c r="D63"/>
  <c r="Z8" i="191"/>
  <c r="D52"/>
  <c r="Z8" i="192"/>
  <c r="D51"/>
  <c r="Z8" i="193"/>
  <c r="D45"/>
  <c r="Z8" i="194"/>
  <c r="D43"/>
  <c r="Z8" i="197"/>
  <c r="D40"/>
  <c r="Z8" i="206"/>
  <c r="D39"/>
  <c r="Z8" i="212"/>
  <c r="D30"/>
  <c r="Z8" i="213"/>
  <c r="D29"/>
  <c r="Z8" i="214"/>
  <c r="D28"/>
  <c r="Z8" i="215"/>
  <c r="D23"/>
  <c r="Z8" i="216"/>
  <c r="D21"/>
  <c r="Z8" i="217"/>
  <c r="D17"/>
  <c r="Z8" i="219"/>
  <c r="D11"/>
  <c r="Z8" i="220"/>
  <c r="D10"/>
  <c r="Z8" i="221"/>
  <c r="D9"/>
  <c r="E9"/>
  <c r="F9" s="1"/>
  <c r="Z9" s="1"/>
  <c r="Z8" i="234"/>
  <c r="Z9" s="1"/>
  <c r="Z8" i="231"/>
  <c r="Z9" s="1"/>
  <c r="Z8" i="229"/>
  <c r="Z9" s="1"/>
  <c r="AA8" i="71"/>
  <c r="D181"/>
  <c r="AA8" i="123"/>
  <c r="D178"/>
  <c r="AA8" i="124"/>
  <c r="D174"/>
  <c r="AA8" i="125"/>
  <c r="D173"/>
  <c r="AA8" i="126"/>
  <c r="D172"/>
  <c r="AA8" i="127"/>
  <c r="D171"/>
  <c r="AA8" i="128"/>
  <c r="D169"/>
  <c r="AA8" i="129"/>
  <c r="D168"/>
  <c r="AA8" i="130"/>
  <c r="D166"/>
  <c r="AA8" i="131"/>
  <c r="D164"/>
  <c r="AA8" i="132"/>
  <c r="D163"/>
  <c r="AA8" i="133"/>
  <c r="D162"/>
  <c r="AA8" i="134"/>
  <c r="D160"/>
  <c r="AA8" i="135"/>
  <c r="D159"/>
  <c r="AA8" i="136"/>
  <c r="D158"/>
  <c r="AA8" i="137"/>
  <c r="D157"/>
  <c r="AA8" i="138"/>
  <c r="D154"/>
  <c r="AA8" i="139"/>
  <c r="D152"/>
  <c r="AA8" i="141"/>
  <c r="D150"/>
  <c r="AA8" i="142"/>
  <c r="D149"/>
  <c r="AA8" i="143"/>
  <c r="D148"/>
  <c r="AA8" i="144"/>
  <c r="D147"/>
  <c r="AA8" i="145"/>
  <c r="D145"/>
  <c r="AA8" i="146"/>
  <c r="D144"/>
  <c r="AA8" i="147"/>
  <c r="D143"/>
  <c r="AA8" i="148"/>
  <c r="D142"/>
  <c r="AA8" i="149"/>
  <c r="D141"/>
  <c r="AA8" i="150"/>
  <c r="D140"/>
  <c r="AA8" i="151"/>
  <c r="D139"/>
  <c r="AA8" i="152"/>
  <c r="D138"/>
  <c r="AA8" i="153"/>
  <c r="D137"/>
  <c r="AA8" i="154"/>
  <c r="D135"/>
  <c r="AA8" i="156"/>
  <c r="D134"/>
  <c r="AA8" i="157"/>
  <c r="D124"/>
  <c r="AA8" i="158"/>
  <c r="D123"/>
  <c r="AA8" i="159"/>
  <c r="D122"/>
  <c r="AA8" i="160"/>
  <c r="D121"/>
  <c r="AA8" i="161"/>
  <c r="D112"/>
  <c r="AA8" i="162"/>
  <c r="D110"/>
  <c r="AA8" i="163"/>
  <c r="D109"/>
  <c r="AA8" i="164"/>
  <c r="D108"/>
  <c r="AA8" i="165"/>
  <c r="D107"/>
  <c r="AA8" i="166"/>
  <c r="D106"/>
  <c r="AA8" i="167"/>
  <c r="D105"/>
  <c r="AA8" i="168"/>
  <c r="D103"/>
  <c r="AA8" i="170"/>
  <c r="D101"/>
  <c r="AA8" i="171"/>
  <c r="D100"/>
  <c r="AA8" i="172"/>
  <c r="D99"/>
  <c r="AA8" i="173"/>
  <c r="D94"/>
  <c r="AA8" i="174"/>
  <c r="D89"/>
  <c r="AA8" i="175"/>
  <c r="D88"/>
  <c r="AA8" i="176"/>
  <c r="D87"/>
  <c r="AA8" i="177"/>
  <c r="D83"/>
  <c r="AA8" i="179"/>
  <c r="D75"/>
  <c r="AA8" i="184"/>
  <c r="D72"/>
  <c r="AA8" i="188"/>
  <c r="D65"/>
  <c r="AA8" i="189"/>
  <c r="D64"/>
  <c r="AA8" i="191"/>
  <c r="D53"/>
  <c r="AA8" i="192"/>
  <c r="D52"/>
  <c r="AA8" i="193"/>
  <c r="D46"/>
  <c r="AA8" i="194"/>
  <c r="D44"/>
  <c r="AA8" i="197"/>
  <c r="D41"/>
  <c r="AA8" i="206"/>
  <c r="D40"/>
  <c r="AA8" i="212"/>
  <c r="D31"/>
  <c r="AA8" i="213"/>
  <c r="D30"/>
  <c r="AA8" i="214"/>
  <c r="D29"/>
  <c r="AA8" i="215"/>
  <c r="D24"/>
  <c r="AA8" i="216"/>
  <c r="D22"/>
  <c r="AA8" i="217"/>
  <c r="D18"/>
  <c r="AA8" i="219"/>
  <c r="D12"/>
  <c r="AA8" i="220"/>
  <c r="D11"/>
  <c r="AA8" i="221"/>
  <c r="D10"/>
  <c r="AA8" i="234"/>
  <c r="D9"/>
  <c r="E9"/>
  <c r="F9" s="1"/>
  <c r="AA9" s="1"/>
  <c r="AA8" i="231"/>
  <c r="AA9" s="1"/>
  <c r="AA8" i="229"/>
  <c r="AA9" s="1"/>
  <c r="AB8" i="71"/>
  <c r="D182"/>
  <c r="AB8" i="123"/>
  <c r="D179"/>
  <c r="AB8" i="124"/>
  <c r="D175"/>
  <c r="AB8" i="125"/>
  <c r="D174"/>
  <c r="AB8" i="126"/>
  <c r="D173"/>
  <c r="AB8" i="127"/>
  <c r="D172"/>
  <c r="AB8" i="128"/>
  <c r="D170"/>
  <c r="AB8" i="129"/>
  <c r="D169"/>
  <c r="AB8" i="130"/>
  <c r="D167"/>
  <c r="AB8" i="131"/>
  <c r="D165"/>
  <c r="AB8" i="132"/>
  <c r="D164"/>
  <c r="AB8" i="133"/>
  <c r="D163"/>
  <c r="AB8" i="134"/>
  <c r="D161"/>
  <c r="AB8" i="135"/>
  <c r="D160"/>
  <c r="AB8" i="136"/>
  <c r="D159"/>
  <c r="AB8" i="137"/>
  <c r="D158"/>
  <c r="AB8" i="138"/>
  <c r="D155"/>
  <c r="AB8" i="139"/>
  <c r="D153"/>
  <c r="AB8" i="141"/>
  <c r="D151"/>
  <c r="AB8" i="142"/>
  <c r="D150"/>
  <c r="AB8" i="143"/>
  <c r="D149"/>
  <c r="AB8" i="144"/>
  <c r="D148"/>
  <c r="AB8" i="145"/>
  <c r="D146"/>
  <c r="AB8" i="146"/>
  <c r="D145"/>
  <c r="AB8" i="147"/>
  <c r="D144"/>
  <c r="AB8" i="148"/>
  <c r="D143"/>
  <c r="AB8" i="149"/>
  <c r="D142"/>
  <c r="AB8" i="150"/>
  <c r="D141"/>
  <c r="AB8" i="151"/>
  <c r="D140"/>
  <c r="AB8" i="152"/>
  <c r="D139"/>
  <c r="AB8" i="153"/>
  <c r="D138"/>
  <c r="AB8" i="154"/>
  <c r="D136"/>
  <c r="AB8" i="156"/>
  <c r="D135"/>
  <c r="AB8" i="157"/>
  <c r="D125"/>
  <c r="AB8" i="158"/>
  <c r="D124"/>
  <c r="AB8" i="159"/>
  <c r="D123"/>
  <c r="AB8" i="160"/>
  <c r="D122"/>
  <c r="AB8" i="161"/>
  <c r="D113"/>
  <c r="AB8" i="162"/>
  <c r="D111"/>
  <c r="AB8" i="163"/>
  <c r="D110"/>
  <c r="AB8" i="164"/>
  <c r="D109"/>
  <c r="AB8" i="165"/>
  <c r="D108"/>
  <c r="AB8" i="166"/>
  <c r="D107"/>
  <c r="AB8" i="167"/>
  <c r="D106"/>
  <c r="AB8" i="168"/>
  <c r="D104"/>
  <c r="AB8" i="170"/>
  <c r="D102"/>
  <c r="AB8" i="171"/>
  <c r="D101"/>
  <c r="AB8" i="172"/>
  <c r="D100"/>
  <c r="AB8" i="173"/>
  <c r="D95"/>
  <c r="AB8" i="174"/>
  <c r="D90"/>
  <c r="AB8" i="175"/>
  <c r="D89"/>
  <c r="AB8" i="176"/>
  <c r="D88"/>
  <c r="AB8" i="177"/>
  <c r="D84"/>
  <c r="AB8" i="179"/>
  <c r="D76"/>
  <c r="AB8" i="184"/>
  <c r="D73"/>
  <c r="AB8" i="188"/>
  <c r="D66"/>
  <c r="AB8" i="189"/>
  <c r="D65"/>
  <c r="AB8" i="191"/>
  <c r="D54"/>
  <c r="AB8" i="192"/>
  <c r="D53"/>
  <c r="AB8" i="193"/>
  <c r="D47"/>
  <c r="AB8" i="194"/>
  <c r="D45"/>
  <c r="AB8" i="197"/>
  <c r="D42"/>
  <c r="AB8" i="206"/>
  <c r="D41"/>
  <c r="AB8" i="212"/>
  <c r="D32"/>
  <c r="AB8" i="213"/>
  <c r="D31"/>
  <c r="AB8" i="214"/>
  <c r="D30"/>
  <c r="AB8" i="215"/>
  <c r="D25"/>
  <c r="AB8" i="216"/>
  <c r="D23"/>
  <c r="AB8" i="217"/>
  <c r="D19"/>
  <c r="AB8" i="219"/>
  <c r="D13"/>
  <c r="AB8" i="220"/>
  <c r="D12"/>
  <c r="AB8" i="221"/>
  <c r="D11"/>
  <c r="AB8" i="234"/>
  <c r="D10"/>
  <c r="E10"/>
  <c r="F10" s="1"/>
  <c r="AB9" s="1"/>
  <c r="AB8" i="231"/>
  <c r="AB9" s="1"/>
  <c r="AB8" i="229"/>
  <c r="AB9" s="1"/>
  <c r="AC8" i="71"/>
  <c r="D183"/>
  <c r="AC8" i="123"/>
  <c r="D180"/>
  <c r="AC8" i="124"/>
  <c r="D176"/>
  <c r="AC8" i="125"/>
  <c r="D175"/>
  <c r="AC8" i="126"/>
  <c r="D174"/>
  <c r="AC8" i="127"/>
  <c r="D173"/>
  <c r="AC8" i="128"/>
  <c r="D171"/>
  <c r="AC8" i="129"/>
  <c r="D170"/>
  <c r="AC8" i="130"/>
  <c r="D168"/>
  <c r="AC8" i="131"/>
  <c r="D166"/>
  <c r="AC8" i="132"/>
  <c r="D165"/>
  <c r="AC8" i="133"/>
  <c r="D164"/>
  <c r="AC8" i="134"/>
  <c r="D162"/>
  <c r="AC8" i="135"/>
  <c r="D161"/>
  <c r="AC8" i="136"/>
  <c r="D160"/>
  <c r="AC8" i="137"/>
  <c r="D159"/>
  <c r="AC8" i="138"/>
  <c r="D156"/>
  <c r="AC8" i="139"/>
  <c r="D154"/>
  <c r="AC8" i="141"/>
  <c r="D152"/>
  <c r="AC8" i="142"/>
  <c r="D151"/>
  <c r="AC8" i="143"/>
  <c r="D150"/>
  <c r="AC8" i="144"/>
  <c r="D149"/>
  <c r="AC8" i="145"/>
  <c r="D147"/>
  <c r="AC8" i="146"/>
  <c r="D146"/>
  <c r="AC8" i="147"/>
  <c r="D145"/>
  <c r="AC8" i="148"/>
  <c r="D144"/>
  <c r="AC8" i="149"/>
  <c r="D143"/>
  <c r="AC8" i="150"/>
  <c r="D142"/>
  <c r="AC8" i="151"/>
  <c r="D141"/>
  <c r="AC8" i="152"/>
  <c r="D140"/>
  <c r="AC8" i="153"/>
  <c r="D139"/>
  <c r="AC8" i="154"/>
  <c r="D137"/>
  <c r="AC8" i="156"/>
  <c r="D136"/>
  <c r="AC8" i="157"/>
  <c r="D126"/>
  <c r="AC8" i="158"/>
  <c r="D125"/>
  <c r="AC8" i="159"/>
  <c r="D124"/>
  <c r="AC8" i="160"/>
  <c r="D123"/>
  <c r="AC8" i="161"/>
  <c r="D114"/>
  <c r="AC8" i="162"/>
  <c r="D112"/>
  <c r="AC8" i="163"/>
  <c r="D111"/>
  <c r="AC8" i="164"/>
  <c r="D110"/>
  <c r="AC8" i="165"/>
  <c r="D109"/>
  <c r="AC8" i="166"/>
  <c r="D108"/>
  <c r="AC8" i="167"/>
  <c r="D107"/>
  <c r="AC8" i="168"/>
  <c r="D105"/>
  <c r="AC8" i="170"/>
  <c r="D103"/>
  <c r="AC8" i="171"/>
  <c r="D102"/>
  <c r="AC8" i="172"/>
  <c r="D101"/>
  <c r="AC8" i="173"/>
  <c r="D96"/>
  <c r="AC8" i="174"/>
  <c r="D91"/>
  <c r="AC8" i="175"/>
  <c r="D90"/>
  <c r="AC8" i="176"/>
  <c r="D89"/>
  <c r="AC8" i="177"/>
  <c r="D85"/>
  <c r="AC8" i="179"/>
  <c r="D77"/>
  <c r="AC8" i="184"/>
  <c r="D74"/>
  <c r="AC8" i="188"/>
  <c r="D67"/>
  <c r="AC8" i="189"/>
  <c r="D66"/>
  <c r="AC8" i="191"/>
  <c r="D55"/>
  <c r="AC8" i="192"/>
  <c r="D54"/>
  <c r="AC8" i="193"/>
  <c r="D48"/>
  <c r="AC8" i="194"/>
  <c r="D46"/>
  <c r="AC8" i="197"/>
  <c r="D43"/>
  <c r="AC8" i="206"/>
  <c r="D42"/>
  <c r="AC8" i="212"/>
  <c r="D33"/>
  <c r="AC8" i="213"/>
  <c r="D32"/>
  <c r="AC8" i="214"/>
  <c r="D31"/>
  <c r="AC8" i="215"/>
  <c r="D26"/>
  <c r="AC8" i="216"/>
  <c r="D24"/>
  <c r="AC8" i="217"/>
  <c r="D20"/>
  <c r="AC8" i="219"/>
  <c r="D14"/>
  <c r="AC8" i="220"/>
  <c r="D13"/>
  <c r="AC8" i="221"/>
  <c r="D12"/>
  <c r="AC8" i="234"/>
  <c r="D11"/>
  <c r="AC8" i="231"/>
  <c r="AC9" s="1"/>
  <c r="AC8" i="229"/>
  <c r="AC9" s="1"/>
  <c r="AD8" i="71"/>
  <c r="D184"/>
  <c r="AD8" i="123"/>
  <c r="D181"/>
  <c r="AD8" i="124"/>
  <c r="D177"/>
  <c r="AD8" i="125"/>
  <c r="D176"/>
  <c r="AD8" i="126"/>
  <c r="D175"/>
  <c r="AD8" i="127"/>
  <c r="D174"/>
  <c r="AD8" i="128"/>
  <c r="D172"/>
  <c r="AD8" i="129"/>
  <c r="D171"/>
  <c r="AD8" i="130"/>
  <c r="D169"/>
  <c r="AD8" i="131"/>
  <c r="D167"/>
  <c r="AD8" i="132"/>
  <c r="D166"/>
  <c r="AD8" i="133"/>
  <c r="D165"/>
  <c r="AD8" i="134"/>
  <c r="D163"/>
  <c r="AD8" i="135"/>
  <c r="D162"/>
  <c r="AD8" i="136"/>
  <c r="D161"/>
  <c r="AD8" i="137"/>
  <c r="D160"/>
  <c r="AD8" i="138"/>
  <c r="D157"/>
  <c r="AD8" i="139"/>
  <c r="D155"/>
  <c r="AD8" i="141"/>
  <c r="D153"/>
  <c r="AD8" i="142"/>
  <c r="D152"/>
  <c r="AD8" i="143"/>
  <c r="D151"/>
  <c r="AD8" i="144"/>
  <c r="D150"/>
  <c r="AD8" i="145"/>
  <c r="D148"/>
  <c r="AD8" i="146"/>
  <c r="D147"/>
  <c r="AD8" i="147"/>
  <c r="D146"/>
  <c r="AD8" i="148"/>
  <c r="D145"/>
  <c r="AD8" i="149"/>
  <c r="D144"/>
  <c r="AD8" i="150"/>
  <c r="D143"/>
  <c r="AD8" i="151"/>
  <c r="D142"/>
  <c r="AD8" i="152"/>
  <c r="D141"/>
  <c r="AD8" i="153"/>
  <c r="D140"/>
  <c r="AD8" i="154"/>
  <c r="D138"/>
  <c r="AD8" i="156"/>
  <c r="D137"/>
  <c r="AD8" i="157"/>
  <c r="D127"/>
  <c r="AD8" i="158"/>
  <c r="D126"/>
  <c r="AD8" i="159"/>
  <c r="D125"/>
  <c r="AD8" i="160"/>
  <c r="D124"/>
  <c r="AD8" i="161"/>
  <c r="D115"/>
  <c r="AD8" i="162"/>
  <c r="D113"/>
  <c r="AD8" i="163"/>
  <c r="D112"/>
  <c r="AD8" i="164"/>
  <c r="D111"/>
  <c r="AD8" i="165"/>
  <c r="D110"/>
  <c r="AD8" i="166"/>
  <c r="D109"/>
  <c r="AD8" i="167"/>
  <c r="D108"/>
  <c r="AD8" i="168"/>
  <c r="D106"/>
  <c r="AD8" i="170"/>
  <c r="D104"/>
  <c r="AD8" i="171"/>
  <c r="D103"/>
  <c r="AD8" i="172"/>
  <c r="D102"/>
  <c r="AD8" i="173"/>
  <c r="D97"/>
  <c r="AD8" i="174"/>
  <c r="D92"/>
  <c r="AD8" i="175"/>
  <c r="D91"/>
  <c r="AD8" i="176"/>
  <c r="D90"/>
  <c r="AD8" i="177"/>
  <c r="D86"/>
  <c r="AD8" i="179"/>
  <c r="D78"/>
  <c r="AD8" i="184"/>
  <c r="D75"/>
  <c r="AD8" i="188"/>
  <c r="D68"/>
  <c r="AD8" i="189"/>
  <c r="D67"/>
  <c r="AD8" i="191"/>
  <c r="D56"/>
  <c r="AD8" i="192"/>
  <c r="D55"/>
  <c r="AD8" i="193"/>
  <c r="D49"/>
  <c r="AD8" i="194"/>
  <c r="D47"/>
  <c r="AD8" i="197"/>
  <c r="D44"/>
  <c r="AD8" i="206"/>
  <c r="D43"/>
  <c r="AD8" i="212"/>
  <c r="D34"/>
  <c r="AD8" i="213"/>
  <c r="D33"/>
  <c r="AD8" i="214"/>
  <c r="D32"/>
  <c r="AD8" i="215"/>
  <c r="D27"/>
  <c r="AD8" i="216"/>
  <c r="D25"/>
  <c r="AD8" i="217"/>
  <c r="D21"/>
  <c r="AD8" i="219"/>
  <c r="D15"/>
  <c r="AD8" i="220"/>
  <c r="D14"/>
  <c r="AD8" i="221"/>
  <c r="D13"/>
  <c r="AD8" i="234"/>
  <c r="D12"/>
  <c r="AD8" i="231"/>
  <c r="D9"/>
  <c r="E9"/>
  <c r="AD8" i="229"/>
  <c r="AD9" s="1"/>
  <c r="AE8" i="71"/>
  <c r="D185"/>
  <c r="AE8" i="123"/>
  <c r="D182"/>
  <c r="AE8" i="124"/>
  <c r="D178"/>
  <c r="AE8" i="125"/>
  <c r="D177"/>
  <c r="AE8" i="126"/>
  <c r="D176"/>
  <c r="AE8" i="127"/>
  <c r="D175"/>
  <c r="AE8" i="128"/>
  <c r="D173"/>
  <c r="AE8" i="129"/>
  <c r="D172"/>
  <c r="AE8" i="130"/>
  <c r="D170"/>
  <c r="AE8" i="131"/>
  <c r="D168"/>
  <c r="AE8" i="132"/>
  <c r="D167"/>
  <c r="AE8" i="133"/>
  <c r="D166"/>
  <c r="AE8" i="134"/>
  <c r="D164"/>
  <c r="AE8" i="135"/>
  <c r="D163"/>
  <c r="AE8" i="136"/>
  <c r="D162"/>
  <c r="AE8" i="137"/>
  <c r="D161"/>
  <c r="AE8" i="138"/>
  <c r="D158"/>
  <c r="AE8" i="139"/>
  <c r="D156"/>
  <c r="AE8" i="141"/>
  <c r="D154"/>
  <c r="AE8" i="142"/>
  <c r="D153"/>
  <c r="AE8" i="143"/>
  <c r="D152"/>
  <c r="AE8" i="144"/>
  <c r="D151"/>
  <c r="AE8" i="145"/>
  <c r="D149"/>
  <c r="AE8" i="146"/>
  <c r="D148"/>
  <c r="AE8" i="147"/>
  <c r="D147"/>
  <c r="AE8" i="148"/>
  <c r="D146"/>
  <c r="AE8" i="149"/>
  <c r="D145"/>
  <c r="AE8" i="150"/>
  <c r="D144"/>
  <c r="AE8" i="151"/>
  <c r="D143"/>
  <c r="AE8" i="152"/>
  <c r="D142"/>
  <c r="AE8" i="153"/>
  <c r="D141"/>
  <c r="AE8" i="154"/>
  <c r="D139"/>
  <c r="AE8" i="156"/>
  <c r="D138"/>
  <c r="AE8" i="157"/>
  <c r="D128"/>
  <c r="AE8" i="158"/>
  <c r="D127"/>
  <c r="AE8" i="159"/>
  <c r="D126"/>
  <c r="AE8" i="160"/>
  <c r="D125"/>
  <c r="AE8" i="161"/>
  <c r="D116"/>
  <c r="AE8" i="162"/>
  <c r="D114"/>
  <c r="AE8" i="163"/>
  <c r="D113"/>
  <c r="AE8" i="164"/>
  <c r="D112"/>
  <c r="AE8" i="165"/>
  <c r="D111"/>
  <c r="AE8" i="166"/>
  <c r="D110"/>
  <c r="AE8" i="167"/>
  <c r="D109"/>
  <c r="AE8" i="168"/>
  <c r="D107"/>
  <c r="AE8" i="170"/>
  <c r="D105"/>
  <c r="AE8" i="171"/>
  <c r="D104"/>
  <c r="AE8" i="172"/>
  <c r="D103"/>
  <c r="AE8" i="173"/>
  <c r="D98"/>
  <c r="AE8" i="174"/>
  <c r="D93"/>
  <c r="AE8" i="175"/>
  <c r="D92"/>
  <c r="AE8" i="176"/>
  <c r="D91"/>
  <c r="AE8" i="177"/>
  <c r="D87"/>
  <c r="AE8" i="179"/>
  <c r="D79"/>
  <c r="AE8" i="184"/>
  <c r="D76"/>
  <c r="AE8" i="188"/>
  <c r="D69"/>
  <c r="AE8" i="189"/>
  <c r="D68"/>
  <c r="AE8" i="191"/>
  <c r="D57"/>
  <c r="AE8" i="192"/>
  <c r="D56"/>
  <c r="AE8" i="193"/>
  <c r="D50"/>
  <c r="AE8" i="194"/>
  <c r="D48"/>
  <c r="AE8" i="197"/>
  <c r="D45"/>
  <c r="AE8" i="206"/>
  <c r="D44"/>
  <c r="AE8" i="212"/>
  <c r="D35"/>
  <c r="AE8" i="213"/>
  <c r="D34"/>
  <c r="AE8" i="214"/>
  <c r="D33"/>
  <c r="AE8" i="215"/>
  <c r="D28"/>
  <c r="AE8" i="216"/>
  <c r="D26"/>
  <c r="AE8" i="217"/>
  <c r="D22"/>
  <c r="AE8" i="219"/>
  <c r="D16"/>
  <c r="AE8" i="220"/>
  <c r="D15"/>
  <c r="AE8" i="221"/>
  <c r="D14"/>
  <c r="AE8" i="234"/>
  <c r="D13"/>
  <c r="AE8" i="231"/>
  <c r="D10"/>
  <c r="AE8" i="229"/>
  <c r="AE9" s="1"/>
  <c r="D186" i="71"/>
  <c r="D183" i="123"/>
  <c r="D179" i="124"/>
  <c r="D178" i="125"/>
  <c r="D177" i="126"/>
  <c r="D176" i="127"/>
  <c r="D174" i="128"/>
  <c r="D173" i="129"/>
  <c r="D171" i="130"/>
  <c r="D169" i="131"/>
  <c r="D168" i="132"/>
  <c r="D167" i="133"/>
  <c r="D165" i="134"/>
  <c r="D164" i="135"/>
  <c r="D163" i="136"/>
  <c r="D162" i="137"/>
  <c r="D159" i="138"/>
  <c r="D157" i="139"/>
  <c r="D155" i="141"/>
  <c r="D154" i="142"/>
  <c r="D153" i="143"/>
  <c r="D152" i="144"/>
  <c r="D150" i="145"/>
  <c r="D149" i="146"/>
  <c r="D148" i="147"/>
  <c r="D147" i="148"/>
  <c r="D146" i="149"/>
  <c r="D145" i="150"/>
  <c r="D144" i="151"/>
  <c r="D143" i="152"/>
  <c r="D142" i="153"/>
  <c r="D140" i="154"/>
  <c r="D139" i="156"/>
  <c r="D129" i="157"/>
  <c r="D128" i="158"/>
  <c r="D127" i="159"/>
  <c r="D126" i="160"/>
  <c r="D117" i="161"/>
  <c r="D115" i="162"/>
  <c r="D114" i="163"/>
  <c r="D113" i="164"/>
  <c r="D112" i="165"/>
  <c r="D111" i="166"/>
  <c r="D110" i="167"/>
  <c r="D108" i="168"/>
  <c r="D106" i="170"/>
  <c r="D105" i="171"/>
  <c r="D104" i="172"/>
  <c r="D99" i="173"/>
  <c r="D94" i="174"/>
  <c r="D93" i="175"/>
  <c r="D92" i="176"/>
  <c r="D88" i="177"/>
  <c r="D80" i="179"/>
  <c r="D77" i="184"/>
  <c r="D70" i="188"/>
  <c r="D69" i="189"/>
  <c r="D58" i="191"/>
  <c r="D57" i="192"/>
  <c r="D51" i="193"/>
  <c r="D49" i="194"/>
  <c r="D46" i="197"/>
  <c r="D45" i="206"/>
  <c r="D36" i="212"/>
  <c r="D35" i="213"/>
  <c r="D34" i="214"/>
  <c r="D29" i="215"/>
  <c r="D27" i="216"/>
  <c r="D23" i="217"/>
  <c r="D17" i="219"/>
  <c r="D16" i="220"/>
  <c r="D15" i="221"/>
  <c r="D14" i="234"/>
  <c r="D11" i="231"/>
  <c r="D9" i="229"/>
  <c r="E9"/>
  <c r="F9" s="1"/>
  <c r="F81" i="181" s="1"/>
  <c r="R8" i="71"/>
  <c r="H9"/>
  <c r="I9" s="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R13" s="1"/>
  <c r="Q8"/>
  <c r="R8" i="123"/>
  <c r="H9"/>
  <c r="I9" s="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Q8"/>
  <c r="R8" i="12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Q8"/>
  <c r="R8" i="12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Q8"/>
  <c r="R8" i="126"/>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Q8"/>
  <c r="R8" i="127"/>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R13" s="1"/>
  <c r="Q8"/>
  <c r="R8" i="128"/>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Q8"/>
  <c r="R8" i="12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Q8"/>
  <c r="R8" i="130"/>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Q8"/>
  <c r="R8" i="13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Q8"/>
  <c r="R8" i="132"/>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R13" s="1"/>
  <c r="Q8"/>
  <c r="R8" i="133"/>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Q8"/>
  <c r="R8" i="13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Q8"/>
  <c r="R8" i="13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Q8"/>
  <c r="R8" i="136"/>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Q8"/>
  <c r="R8" i="137"/>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Q8"/>
  <c r="Q13" s="1"/>
  <c r="R8" i="138"/>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Q8"/>
  <c r="R8" i="139"/>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Q8"/>
  <c r="R8" i="14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Q8"/>
  <c r="R8" i="142"/>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Q8"/>
  <c r="R8" i="143"/>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Q8"/>
  <c r="R8" i="144"/>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Q8"/>
  <c r="R8" i="14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Q8"/>
  <c r="R8" i="146"/>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Q8"/>
  <c r="R8" i="147"/>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Q8"/>
  <c r="R8" i="148"/>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Q8"/>
  <c r="R8" i="14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R13" s="1"/>
  <c r="Q8"/>
  <c r="R8" i="150"/>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Q8"/>
  <c r="R8" i="15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Q8"/>
  <c r="R8" i="152"/>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Q8"/>
  <c r="R8" i="153"/>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Q8"/>
  <c r="R8" i="15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Q8"/>
  <c r="R8" i="156"/>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Q8"/>
  <c r="R8" i="157"/>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Q8"/>
  <c r="R8" i="158"/>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Q8"/>
  <c r="R8" i="15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Q8"/>
  <c r="R8" i="160"/>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Q8"/>
  <c r="R8" i="161"/>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Q8"/>
  <c r="R8" i="162"/>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Q8"/>
  <c r="R8" i="163"/>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R13" s="1"/>
  <c r="Q8"/>
  <c r="R8" i="164"/>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Q8"/>
  <c r="R8" i="16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Q8"/>
  <c r="R8" i="166"/>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Q8"/>
  <c r="R8" i="167"/>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Q8"/>
  <c r="R8" i="168"/>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Q8"/>
  <c r="R8" i="170"/>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Q8"/>
  <c r="R8" i="17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Q8"/>
  <c r="R8" i="172"/>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Q8"/>
  <c r="R8" i="173"/>
  <c r="H9"/>
  <c r="I9" s="1"/>
  <c r="I10" s="1"/>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Q8"/>
  <c r="R8" i="174"/>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Q8"/>
  <c r="R8" i="175"/>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Q8"/>
  <c r="R8" i="176"/>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Q8"/>
  <c r="R8" i="177"/>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Q8"/>
  <c r="R8" i="17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Q8"/>
  <c r="R8" i="184"/>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Q8"/>
  <c r="R8" i="188"/>
  <c r="H9"/>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Q8"/>
  <c r="R8" i="189"/>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Q8"/>
  <c r="Q14" s="1"/>
  <c r="R8" i="191"/>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Q8"/>
  <c r="R8" i="192"/>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Q8"/>
  <c r="R8" i="193"/>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Q8"/>
  <c r="R8" i="194"/>
  <c r="H9"/>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Q8"/>
  <c r="R8" i="197"/>
  <c r="H9"/>
  <c r="I9" s="1"/>
  <c r="I10" s="1"/>
  <c r="I11" s="1"/>
  <c r="I12" s="1"/>
  <c r="I13" s="1"/>
  <c r="I14" s="1"/>
  <c r="I15" s="1"/>
  <c r="I16" s="1"/>
  <c r="I17" s="1"/>
  <c r="I18" s="1"/>
  <c r="I19" s="1"/>
  <c r="I20" s="1"/>
  <c r="I21" s="1"/>
  <c r="I22" s="1"/>
  <c r="I23" s="1"/>
  <c r="I24" s="1"/>
  <c r="I25" s="1"/>
  <c r="I26" s="1"/>
  <c r="I27" s="1"/>
  <c r="I28" s="1"/>
  <c r="I29" s="1"/>
  <c r="I30" s="1"/>
  <c r="I31" s="1"/>
  <c r="I32" s="1"/>
  <c r="I33" s="1"/>
  <c r="I34" s="1"/>
  <c r="Q8"/>
  <c r="R8" i="206"/>
  <c r="H9"/>
  <c r="I9" s="1"/>
  <c r="I10" s="1"/>
  <c r="I11" s="1"/>
  <c r="I12" s="1"/>
  <c r="I13" s="1"/>
  <c r="I14" s="1"/>
  <c r="I15" s="1"/>
  <c r="I16" s="1"/>
  <c r="I17" s="1"/>
  <c r="I18" s="1"/>
  <c r="I19" s="1"/>
  <c r="I20" s="1"/>
  <c r="I21" s="1"/>
  <c r="I22" s="1"/>
  <c r="I23" s="1"/>
  <c r="I24" s="1"/>
  <c r="I25" s="1"/>
  <c r="I26" s="1"/>
  <c r="I27" s="1"/>
  <c r="I28" s="1"/>
  <c r="I29" s="1"/>
  <c r="I30" s="1"/>
  <c r="I31" s="1"/>
  <c r="I32" s="1"/>
  <c r="I33" s="1"/>
  <c r="Q8"/>
  <c r="R8" i="212"/>
  <c r="H9"/>
  <c r="I9" s="1"/>
  <c r="I10" s="1"/>
  <c r="I11" s="1"/>
  <c r="I12" s="1"/>
  <c r="I13" s="1"/>
  <c r="I14" s="1"/>
  <c r="I15" s="1"/>
  <c r="I16" s="1"/>
  <c r="I17" s="1"/>
  <c r="I18" s="1"/>
  <c r="I19" s="1"/>
  <c r="I20" s="1"/>
  <c r="I21" s="1"/>
  <c r="I22" s="1"/>
  <c r="I23" s="1"/>
  <c r="I24" s="1"/>
  <c r="Q8"/>
  <c r="R8" i="213"/>
  <c r="H9"/>
  <c r="I9"/>
  <c r="I10" s="1"/>
  <c r="I11" s="1"/>
  <c r="I12" s="1"/>
  <c r="I13" s="1"/>
  <c r="I14" s="1"/>
  <c r="I15" s="1"/>
  <c r="I16" s="1"/>
  <c r="I17" s="1"/>
  <c r="I18" s="1"/>
  <c r="I19" s="1"/>
  <c r="I20" s="1"/>
  <c r="I21" s="1"/>
  <c r="I22" s="1"/>
  <c r="I23" s="1"/>
  <c r="Q8"/>
  <c r="R8" i="214"/>
  <c r="H9"/>
  <c r="I9" s="1"/>
  <c r="I10" s="1"/>
  <c r="I11" s="1"/>
  <c r="I12" s="1"/>
  <c r="I13" s="1"/>
  <c r="I14" s="1"/>
  <c r="I15" s="1"/>
  <c r="I16" s="1"/>
  <c r="I17" s="1"/>
  <c r="I18" s="1"/>
  <c r="I19" s="1"/>
  <c r="I20" s="1"/>
  <c r="I21" s="1"/>
  <c r="I22" s="1"/>
  <c r="Q8"/>
  <c r="R8" i="215"/>
  <c r="H9"/>
  <c r="I9" s="1"/>
  <c r="I10" s="1"/>
  <c r="I11" s="1"/>
  <c r="I12" s="1"/>
  <c r="I13" s="1"/>
  <c r="I14" s="1"/>
  <c r="I15" s="1"/>
  <c r="I16" s="1"/>
  <c r="I17" s="1"/>
  <c r="Q8"/>
  <c r="R8" i="216"/>
  <c r="H9"/>
  <c r="I9" s="1"/>
  <c r="I10" s="1"/>
  <c r="I11" s="1"/>
  <c r="I12" s="1"/>
  <c r="I13" s="1"/>
  <c r="I14" s="1"/>
  <c r="I15" s="1"/>
  <c r="Q8"/>
  <c r="R8" i="217"/>
  <c r="H9"/>
  <c r="I9" s="1"/>
  <c r="I10" s="1"/>
  <c r="I11" s="1"/>
  <c r="Q8"/>
  <c r="R8" i="219"/>
  <c r="H9"/>
  <c r="I9" s="1"/>
  <c r="I10" s="1"/>
  <c r="I11" s="1"/>
  <c r="I12" s="1"/>
  <c r="I13" s="1"/>
  <c r="I14" s="1"/>
  <c r="I15" s="1"/>
  <c r="I16" s="1"/>
  <c r="I17" s="1"/>
  <c r="R8" i="220"/>
  <c r="H9"/>
  <c r="I9" s="1"/>
  <c r="I10" s="1"/>
  <c r="I11" s="1"/>
  <c r="I12" s="1"/>
  <c r="I13" s="1"/>
  <c r="I14" s="1"/>
  <c r="I15" s="1"/>
  <c r="I16" s="1"/>
  <c r="R8" i="221"/>
  <c r="H9"/>
  <c r="I9" s="1"/>
  <c r="I10" s="1"/>
  <c r="I11" s="1"/>
  <c r="I12" s="1"/>
  <c r="I13" s="1"/>
  <c r="I14" s="1"/>
  <c r="I15" s="1"/>
  <c r="R8" i="234"/>
  <c r="H9"/>
  <c r="I9" s="1"/>
  <c r="I10" s="1"/>
  <c r="I11" s="1"/>
  <c r="I12" s="1"/>
  <c r="I13" s="1"/>
  <c r="I14" s="1"/>
  <c r="R8" i="231"/>
  <c r="H9"/>
  <c r="I9" s="1"/>
  <c r="I10" s="1"/>
  <c r="I11" s="1"/>
  <c r="R8" i="229"/>
  <c r="H9"/>
  <c r="I9" s="1"/>
  <c r="K9" i="179"/>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R14" s="1"/>
  <c r="Q14"/>
  <c r="K9" i="184"/>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R14" s="1"/>
  <c r="S14" s="1"/>
  <c r="J61" i="181" s="1"/>
  <c r="Q14" i="184"/>
  <c r="K9" i="188"/>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Q14"/>
  <c r="K9" i="189"/>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R14" s="1"/>
  <c r="K9" i="191"/>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R14" s="1"/>
  <c r="Q14"/>
  <c r="K9" i="192"/>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Q14"/>
  <c r="K9" i="193"/>
  <c r="L9"/>
  <c r="K40"/>
  <c r="K42"/>
  <c r="K43"/>
  <c r="K44"/>
  <c r="K45"/>
  <c r="K46"/>
  <c r="K47"/>
  <c r="K48"/>
  <c r="K49"/>
  <c r="K50"/>
  <c r="K51"/>
  <c r="K9" i="194"/>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9" i="197"/>
  <c r="L9" s="1"/>
  <c r="L10" s="1"/>
  <c r="L11" s="1"/>
  <c r="L12" s="1"/>
  <c r="L13" s="1"/>
  <c r="L14" s="1"/>
  <c r="L15" s="1"/>
  <c r="L16" s="1"/>
  <c r="L17" s="1"/>
  <c r="L18" s="1"/>
  <c r="L19" s="1"/>
  <c r="L20" s="1"/>
  <c r="L21" s="1"/>
  <c r="L22" s="1"/>
  <c r="L23" s="1"/>
  <c r="L24" s="1"/>
  <c r="L25" s="1"/>
  <c r="L26" s="1"/>
  <c r="L27" s="1"/>
  <c r="L28" s="1"/>
  <c r="L29" s="1"/>
  <c r="L30" s="1"/>
  <c r="L31" s="1"/>
  <c r="L32" s="1"/>
  <c r="L33" s="1"/>
  <c r="L34" s="1"/>
  <c r="K10"/>
  <c r="K11"/>
  <c r="K12"/>
  <c r="K13"/>
  <c r="K14"/>
  <c r="K15"/>
  <c r="K16"/>
  <c r="K17"/>
  <c r="K18"/>
  <c r="K19"/>
  <c r="K20"/>
  <c r="K21"/>
  <c r="K22"/>
  <c r="K23"/>
  <c r="K24"/>
  <c r="K25"/>
  <c r="K26"/>
  <c r="K27"/>
  <c r="K28"/>
  <c r="K29"/>
  <c r="K30"/>
  <c r="K31"/>
  <c r="K32"/>
  <c r="K33"/>
  <c r="K34"/>
  <c r="K35"/>
  <c r="K36"/>
  <c r="K37"/>
  <c r="K38"/>
  <c r="K39"/>
  <c r="K40"/>
  <c r="K41"/>
  <c r="K42"/>
  <c r="K43"/>
  <c r="K44"/>
  <c r="K45"/>
  <c r="K46"/>
  <c r="K9" i="206"/>
  <c r="L9" s="1"/>
  <c r="L10" s="1"/>
  <c r="L11" s="1"/>
  <c r="L12" s="1"/>
  <c r="L13" s="1"/>
  <c r="L14" s="1"/>
  <c r="L15" s="1"/>
  <c r="L16" s="1"/>
  <c r="L17" s="1"/>
  <c r="L18" s="1"/>
  <c r="L19" s="1"/>
  <c r="L20" s="1"/>
  <c r="L21" s="1"/>
  <c r="L22" s="1"/>
  <c r="L23" s="1"/>
  <c r="L24" s="1"/>
  <c r="L25" s="1"/>
  <c r="L26" s="1"/>
  <c r="L27" s="1"/>
  <c r="L28" s="1"/>
  <c r="L29" s="1"/>
  <c r="L30" s="1"/>
  <c r="L31" s="1"/>
  <c r="L32" s="1"/>
  <c r="L33" s="1"/>
  <c r="K10"/>
  <c r="K11"/>
  <c r="K12"/>
  <c r="K13"/>
  <c r="K14"/>
  <c r="K15"/>
  <c r="K16"/>
  <c r="K17"/>
  <c r="K18"/>
  <c r="K19"/>
  <c r="K20"/>
  <c r="K21"/>
  <c r="K22"/>
  <c r="K23"/>
  <c r="K24"/>
  <c r="K25"/>
  <c r="K26"/>
  <c r="K27"/>
  <c r="K28"/>
  <c r="K29"/>
  <c r="K30"/>
  <c r="K31"/>
  <c r="K32"/>
  <c r="K33"/>
  <c r="K34"/>
  <c r="K35"/>
  <c r="K36"/>
  <c r="K37"/>
  <c r="K38"/>
  <c r="K39"/>
  <c r="K40"/>
  <c r="K41"/>
  <c r="K42"/>
  <c r="K43"/>
  <c r="K44"/>
  <c r="K45"/>
  <c r="K9" i="71"/>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9" i="123"/>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9" i="124"/>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9" i="125"/>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9" i="126"/>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9" i="127"/>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9" i="128"/>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9" i="129"/>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9" i="130"/>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9" i="131"/>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163"/>
  <c r="L163"/>
  <c r="K164"/>
  <c r="L164"/>
  <c r="K165"/>
  <c r="L165"/>
  <c r="K166"/>
  <c r="L166"/>
  <c r="K167"/>
  <c r="L167"/>
  <c r="K168"/>
  <c r="L168"/>
  <c r="K169"/>
  <c r="L169"/>
  <c r="R14"/>
  <c r="Q14"/>
  <c r="K9" i="132"/>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163"/>
  <c r="L163"/>
  <c r="K164"/>
  <c r="L164"/>
  <c r="K165"/>
  <c r="L165"/>
  <c r="K166"/>
  <c r="L166"/>
  <c r="K167"/>
  <c r="L167"/>
  <c r="K168"/>
  <c r="L168"/>
  <c r="R14"/>
  <c r="Q14"/>
  <c r="K9" i="133"/>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163"/>
  <c r="L163"/>
  <c r="K164"/>
  <c r="L164"/>
  <c r="K165"/>
  <c r="L165"/>
  <c r="K166"/>
  <c r="L166"/>
  <c r="K167"/>
  <c r="L167"/>
  <c r="R14"/>
  <c r="Q14"/>
  <c r="K9" i="134"/>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163"/>
  <c r="L163"/>
  <c r="K164"/>
  <c r="L164"/>
  <c r="K165"/>
  <c r="L165"/>
  <c r="R14"/>
  <c r="Q14"/>
  <c r="K9" i="135"/>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163"/>
  <c r="L163"/>
  <c r="K164"/>
  <c r="L164"/>
  <c r="R14"/>
  <c r="Q14"/>
  <c r="K9" i="136"/>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163"/>
  <c r="L163"/>
  <c r="R14" s="1"/>
  <c r="S14" s="1"/>
  <c r="J21" i="181" s="1"/>
  <c r="Q14" i="136"/>
  <c r="K9" i="137"/>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R14"/>
  <c r="Q14"/>
  <c r="K9" i="138"/>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R14"/>
  <c r="Q14"/>
  <c r="K9" i="139"/>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9" i="141"/>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9" i="142"/>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9" i="143"/>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9" i="144"/>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9" i="145"/>
  <c r="L9"/>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9" i="146"/>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9" i="147"/>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R14"/>
  <c r="Q14"/>
  <c r="K9" i="148"/>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9" i="149"/>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9" i="150"/>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9" i="151"/>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9" i="152"/>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9" i="153"/>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9" i="154"/>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9" i="156"/>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9" i="157"/>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9" i="158"/>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9" i="159"/>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9" i="160"/>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K10"/>
  <c r="K11"/>
  <c r="K12"/>
  <c r="K13"/>
  <c r="K14"/>
  <c r="K15"/>
  <c r="K16"/>
  <c r="K17"/>
  <c r="K18"/>
  <c r="K19"/>
  <c r="K20"/>
  <c r="K21"/>
  <c r="K22"/>
  <c r="K23"/>
  <c r="K24"/>
  <c r="K25"/>
  <c r="K26"/>
  <c r="K27"/>
  <c r="K28"/>
  <c r="K29"/>
  <c r="K30"/>
  <c r="K31"/>
  <c r="K32"/>
  <c r="K33"/>
  <c r="K34"/>
  <c r="K35"/>
  <c r="K36"/>
  <c r="K37"/>
  <c r="K38"/>
  <c r="K39"/>
  <c r="K40"/>
  <c r="K41"/>
  <c r="K42"/>
  <c r="K43"/>
  <c r="K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R14" s="1"/>
  <c r="S14" s="1"/>
  <c r="J43" i="181" s="1"/>
  <c r="Q14" i="160"/>
  <c r="K9" i="161"/>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9" i="162"/>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9" i="163"/>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9" i="164"/>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9" i="165"/>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9" i="166"/>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9" i="167"/>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9" i="168"/>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9" i="170"/>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9" i="171"/>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9" i="172"/>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9" i="173"/>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9" i="174"/>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 i="175"/>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 i="176"/>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s="1"/>
  <c r="L64" s="1"/>
  <c r="L65" s="1"/>
  <c r="L66" s="1"/>
  <c r="L67" s="1"/>
  <c r="L68" s="1"/>
  <c r="L69" s="1"/>
  <c r="L70" s="1"/>
  <c r="L71" s="1"/>
  <c r="L72" s="1"/>
  <c r="L73" s="1"/>
  <c r="L74" s="1"/>
  <c r="L75" s="1"/>
  <c r="L76" s="1"/>
  <c r="L77" s="1"/>
  <c r="L78" s="1"/>
  <c r="L79" s="1"/>
  <c r="L80" s="1"/>
  <c r="K64"/>
  <c r="K65"/>
  <c r="K66"/>
  <c r="K67"/>
  <c r="K68"/>
  <c r="K69"/>
  <c r="K70"/>
  <c r="K71"/>
  <c r="K72"/>
  <c r="K73"/>
  <c r="K74"/>
  <c r="K75"/>
  <c r="K76"/>
  <c r="K77"/>
  <c r="K78"/>
  <c r="K79"/>
  <c r="K80"/>
  <c r="K81"/>
  <c r="K82"/>
  <c r="K83"/>
  <c r="K84"/>
  <c r="K85"/>
  <c r="K86"/>
  <c r="K87"/>
  <c r="K88"/>
  <c r="K89"/>
  <c r="K90"/>
  <c r="K91"/>
  <c r="K92"/>
  <c r="K9" i="177"/>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9" i="212"/>
  <c r="L9" s="1"/>
  <c r="L10" s="1"/>
  <c r="L11" s="1"/>
  <c r="L12" s="1"/>
  <c r="L13" s="1"/>
  <c r="L14" s="1"/>
  <c r="L15" s="1"/>
  <c r="L16" s="1"/>
  <c r="L17" s="1"/>
  <c r="L18" s="1"/>
  <c r="L19" s="1"/>
  <c r="L20" s="1"/>
  <c r="L21" s="1"/>
  <c r="L22" s="1"/>
  <c r="L23" s="1"/>
  <c r="L24" s="1"/>
  <c r="K10"/>
  <c r="K11"/>
  <c r="K12"/>
  <c r="K13"/>
  <c r="K14"/>
  <c r="K15"/>
  <c r="K16"/>
  <c r="K17"/>
  <c r="K18"/>
  <c r="K19"/>
  <c r="K20"/>
  <c r="K21"/>
  <c r="K22"/>
  <c r="K23"/>
  <c r="K24"/>
  <c r="K25"/>
  <c r="K26"/>
  <c r="K27"/>
  <c r="K28"/>
  <c r="K29"/>
  <c r="K30"/>
  <c r="K31"/>
  <c r="K32"/>
  <c r="K33"/>
  <c r="K34"/>
  <c r="K35"/>
  <c r="K36"/>
  <c r="K9" i="213"/>
  <c r="L9" s="1"/>
  <c r="L10" s="1"/>
  <c r="L11" s="1"/>
  <c r="L12" s="1"/>
  <c r="L13" s="1"/>
  <c r="L14" s="1"/>
  <c r="L15" s="1"/>
  <c r="L16" s="1"/>
  <c r="L17" s="1"/>
  <c r="L18" s="1"/>
  <c r="L19" s="1"/>
  <c r="L20" s="1"/>
  <c r="L21" s="1"/>
  <c r="L22" s="1"/>
  <c r="L23" s="1"/>
  <c r="K10"/>
  <c r="K11"/>
  <c r="K12"/>
  <c r="K13"/>
  <c r="K14"/>
  <c r="K15"/>
  <c r="K16"/>
  <c r="K17"/>
  <c r="K18"/>
  <c r="K19"/>
  <c r="K20"/>
  <c r="K21"/>
  <c r="K22"/>
  <c r="K23"/>
  <c r="K24"/>
  <c r="K25"/>
  <c r="K26"/>
  <c r="K27"/>
  <c r="K28"/>
  <c r="K29"/>
  <c r="K30"/>
  <c r="K31"/>
  <c r="K32"/>
  <c r="K33"/>
  <c r="K34"/>
  <c r="K35"/>
  <c r="K9" i="214"/>
  <c r="L9" s="1"/>
  <c r="L10" s="1"/>
  <c r="L11" s="1"/>
  <c r="L12" s="1"/>
  <c r="L13" s="1"/>
  <c r="L14" s="1"/>
  <c r="L15" s="1"/>
  <c r="L16" s="1"/>
  <c r="L17" s="1"/>
  <c r="L18" s="1"/>
  <c r="L19" s="1"/>
  <c r="L20" s="1"/>
  <c r="L21" s="1"/>
  <c r="L22" s="1"/>
  <c r="K10"/>
  <c r="K11"/>
  <c r="K12"/>
  <c r="K13"/>
  <c r="K14"/>
  <c r="K15"/>
  <c r="K16"/>
  <c r="K17"/>
  <c r="K18"/>
  <c r="K19"/>
  <c r="K20"/>
  <c r="K21"/>
  <c r="K22"/>
  <c r="K23"/>
  <c r="K24"/>
  <c r="K25"/>
  <c r="K26"/>
  <c r="K27"/>
  <c r="K28"/>
  <c r="K29"/>
  <c r="K30"/>
  <c r="K31"/>
  <c r="K32"/>
  <c r="K33"/>
  <c r="K34"/>
  <c r="K9" i="215"/>
  <c r="L9" s="1"/>
  <c r="L10" s="1"/>
  <c r="L11" s="1"/>
  <c r="L12" s="1"/>
  <c r="L13" s="1"/>
  <c r="L14" s="1"/>
  <c r="L15" s="1"/>
  <c r="L16" s="1"/>
  <c r="L17" s="1"/>
  <c r="K10"/>
  <c r="K11"/>
  <c r="K12"/>
  <c r="K13"/>
  <c r="K14"/>
  <c r="K15"/>
  <c r="K16"/>
  <c r="K17"/>
  <c r="K18"/>
  <c r="K19"/>
  <c r="K20"/>
  <c r="K21"/>
  <c r="K22"/>
  <c r="K23"/>
  <c r="K24"/>
  <c r="K25"/>
  <c r="K26"/>
  <c r="K27"/>
  <c r="K28"/>
  <c r="K29"/>
  <c r="K9" i="216"/>
  <c r="L9"/>
  <c r="L10" s="1"/>
  <c r="L11" s="1"/>
  <c r="L12" s="1"/>
  <c r="L13" s="1"/>
  <c r="L14" s="1"/>
  <c r="L15" s="1"/>
  <c r="K10"/>
  <c r="K11"/>
  <c r="K12"/>
  <c r="K13"/>
  <c r="K14"/>
  <c r="K15"/>
  <c r="K16"/>
  <c r="K17"/>
  <c r="K18"/>
  <c r="K19"/>
  <c r="K20"/>
  <c r="K21"/>
  <c r="K22"/>
  <c r="K23"/>
  <c r="K24"/>
  <c r="K25"/>
  <c r="K26"/>
  <c r="K27"/>
  <c r="K9" i="217"/>
  <c r="L9"/>
  <c r="L10" s="1"/>
  <c r="L11" s="1"/>
  <c r="K10"/>
  <c r="K11"/>
  <c r="K12"/>
  <c r="K13"/>
  <c r="K14"/>
  <c r="K15"/>
  <c r="K16"/>
  <c r="K17"/>
  <c r="K18"/>
  <c r="K19"/>
  <c r="K20"/>
  <c r="K21"/>
  <c r="K22"/>
  <c r="K23"/>
  <c r="K9" i="219"/>
  <c r="L9"/>
  <c r="L10" s="1"/>
  <c r="L11" s="1"/>
  <c r="L12" s="1"/>
  <c r="L13" s="1"/>
  <c r="L14" s="1"/>
  <c r="L15" s="1"/>
  <c r="L16" s="1"/>
  <c r="L17" s="1"/>
  <c r="R14" s="1"/>
  <c r="K10"/>
  <c r="K11"/>
  <c r="K12"/>
  <c r="K13"/>
  <c r="K14"/>
  <c r="K15"/>
  <c r="K16"/>
  <c r="K17"/>
  <c r="K9" i="220"/>
  <c r="L9" s="1"/>
  <c r="L10" s="1"/>
  <c r="L11" s="1"/>
  <c r="L12" s="1"/>
  <c r="L13" s="1"/>
  <c r="L14" s="1"/>
  <c r="L15" s="1"/>
  <c r="L16" s="1"/>
  <c r="R14" s="1"/>
  <c r="K10"/>
  <c r="K11"/>
  <c r="K12"/>
  <c r="K13"/>
  <c r="K14"/>
  <c r="K15"/>
  <c r="K16"/>
  <c r="K9" i="221"/>
  <c r="L9"/>
  <c r="L10" s="1"/>
  <c r="L11" s="1"/>
  <c r="L12" s="1"/>
  <c r="L13" s="1"/>
  <c r="L14" s="1"/>
  <c r="L15" s="1"/>
  <c r="R14" s="1"/>
  <c r="K10"/>
  <c r="K11"/>
  <c r="K12"/>
  <c r="K13"/>
  <c r="K14"/>
  <c r="K15"/>
  <c r="K9" i="234"/>
  <c r="L9" s="1"/>
  <c r="L10" s="1"/>
  <c r="L11" s="1"/>
  <c r="L12" s="1"/>
  <c r="L13" s="1"/>
  <c r="L14" s="1"/>
  <c r="R14" s="1"/>
  <c r="K10"/>
  <c r="K11"/>
  <c r="K12"/>
  <c r="K13"/>
  <c r="K14"/>
  <c r="K9" i="231"/>
  <c r="L9"/>
  <c r="K10"/>
  <c r="L10"/>
  <c r="K11"/>
  <c r="L11"/>
  <c r="R14" s="1"/>
  <c r="K9" i="229"/>
  <c r="L9" s="1"/>
  <c r="R14" s="1"/>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3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3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21"/>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20"/>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19"/>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17"/>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16"/>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15"/>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188" i="214"/>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M20" s="1"/>
  <c r="N20" s="1"/>
  <c r="G19"/>
  <c r="G18"/>
  <c r="M18" s="1"/>
  <c r="N18" s="1"/>
  <c r="G17"/>
  <c r="G16"/>
  <c r="M16" s="1"/>
  <c r="N16" s="1"/>
  <c r="G15"/>
  <c r="G14"/>
  <c r="M14" s="1"/>
  <c r="N14" s="1"/>
  <c r="G13"/>
  <c r="G12"/>
  <c r="M12" s="1"/>
  <c r="N12" s="1"/>
  <c r="G11"/>
  <c r="G10"/>
  <c r="M10" s="1"/>
  <c r="N10" s="1"/>
  <c r="G9"/>
  <c r="G188" i="213"/>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M22" s="1"/>
  <c r="N22" s="1"/>
  <c r="G21"/>
  <c r="G20"/>
  <c r="M20" s="1"/>
  <c r="N20" s="1"/>
  <c r="G19"/>
  <c r="G18"/>
  <c r="M18" s="1"/>
  <c r="N18" s="1"/>
  <c r="G17"/>
  <c r="G16"/>
  <c r="M16" s="1"/>
  <c r="N16" s="1"/>
  <c r="G15"/>
  <c r="G14"/>
  <c r="M14" s="1"/>
  <c r="N14" s="1"/>
  <c r="G13"/>
  <c r="G12"/>
  <c r="M12" s="1"/>
  <c r="N12" s="1"/>
  <c r="G11"/>
  <c r="G10"/>
  <c r="M10" s="1"/>
  <c r="N10" s="1"/>
  <c r="G9"/>
  <c r="G188" i="212"/>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M24" s="1"/>
  <c r="N24" s="1"/>
  <c r="G23"/>
  <c r="G22"/>
  <c r="M22" s="1"/>
  <c r="N22" s="1"/>
  <c r="G21"/>
  <c r="G20"/>
  <c r="M20" s="1"/>
  <c r="N20" s="1"/>
  <c r="G19"/>
  <c r="G18"/>
  <c r="M18" s="1"/>
  <c r="N18" s="1"/>
  <c r="G17"/>
  <c r="G16"/>
  <c r="M16" s="1"/>
  <c r="N16" s="1"/>
  <c r="G15"/>
  <c r="G14"/>
  <c r="M14" s="1"/>
  <c r="N14" s="1"/>
  <c r="G13"/>
  <c r="G12"/>
  <c r="M12" s="1"/>
  <c r="N12" s="1"/>
  <c r="G11"/>
  <c r="G10"/>
  <c r="M10" s="1"/>
  <c r="N10" s="1"/>
  <c r="G9"/>
  <c r="M9" s="1"/>
  <c r="J9"/>
  <c r="M11"/>
  <c r="N11" s="1"/>
  <c r="M13"/>
  <c r="N13" s="1"/>
  <c r="M15"/>
  <c r="N15" s="1"/>
  <c r="M17"/>
  <c r="N17" s="1"/>
  <c r="M19"/>
  <c r="N19" s="1"/>
  <c r="M21"/>
  <c r="N21" s="1"/>
  <c r="M23"/>
  <c r="N23" s="1"/>
  <c r="M9" i="213"/>
  <c r="J9"/>
  <c r="M11"/>
  <c r="N11" s="1"/>
  <c r="M13"/>
  <c r="N13" s="1"/>
  <c r="M15"/>
  <c r="N15" s="1"/>
  <c r="M17"/>
  <c r="N17" s="1"/>
  <c r="M19"/>
  <c r="N19" s="1"/>
  <c r="M21"/>
  <c r="N21" s="1"/>
  <c r="M23"/>
  <c r="N23" s="1"/>
  <c r="M9" i="214"/>
  <c r="J9"/>
  <c r="N9" s="1"/>
  <c r="P9" s="1"/>
  <c r="P10" s="1"/>
  <c r="M11"/>
  <c r="N11" s="1"/>
  <c r="M13"/>
  <c r="N13" s="1"/>
  <c r="M15"/>
  <c r="N15" s="1"/>
  <c r="M17"/>
  <c r="N17" s="1"/>
  <c r="M19"/>
  <c r="N19" s="1"/>
  <c r="M21"/>
  <c r="N21" s="1"/>
  <c r="M22"/>
  <c r="N22" s="1"/>
  <c r="M9" i="215"/>
  <c r="J9"/>
  <c r="M10"/>
  <c r="N10" s="1"/>
  <c r="M11"/>
  <c r="N11" s="1"/>
  <c r="M12"/>
  <c r="N12" s="1"/>
  <c r="M13"/>
  <c r="N13" s="1"/>
  <c r="M14"/>
  <c r="N14" s="1"/>
  <c r="M15"/>
  <c r="N15" s="1"/>
  <c r="M16"/>
  <c r="N16" s="1"/>
  <c r="M17"/>
  <c r="N17" s="1"/>
  <c r="M9" i="216"/>
  <c r="J9"/>
  <c r="M10"/>
  <c r="N10" s="1"/>
  <c r="M11"/>
  <c r="N11" s="1"/>
  <c r="M12"/>
  <c r="N12" s="1"/>
  <c r="M13"/>
  <c r="N13" s="1"/>
  <c r="M14"/>
  <c r="N14" s="1"/>
  <c r="M15"/>
  <c r="N15" s="1"/>
  <c r="M9" i="217"/>
  <c r="J9"/>
  <c r="M10"/>
  <c r="N10" s="1"/>
  <c r="M11"/>
  <c r="N11" s="1"/>
  <c r="G9" i="71"/>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s="1"/>
  <c r="N98" s="1"/>
  <c r="G99"/>
  <c r="M99" s="1"/>
  <c r="N99" s="1"/>
  <c r="G100"/>
  <c r="M100" s="1"/>
  <c r="N100" s="1"/>
  <c r="G101"/>
  <c r="M101" s="1"/>
  <c r="N101" s="1"/>
  <c r="G102"/>
  <c r="M102" s="1"/>
  <c r="N102" s="1"/>
  <c r="G103"/>
  <c r="M103" s="1"/>
  <c r="N103" s="1"/>
  <c r="G104"/>
  <c r="M104" s="1"/>
  <c r="N104" s="1"/>
  <c r="G105"/>
  <c r="M105" s="1"/>
  <c r="N105" s="1"/>
  <c r="G106"/>
  <c r="M106" s="1"/>
  <c r="N106" s="1"/>
  <c r="G107"/>
  <c r="M107" s="1"/>
  <c r="N107" s="1"/>
  <c r="G108"/>
  <c r="M108" s="1"/>
  <c r="N108" s="1"/>
  <c r="G109"/>
  <c r="M109" s="1"/>
  <c r="N109" s="1"/>
  <c r="G110"/>
  <c r="M110" s="1"/>
  <c r="N110" s="1"/>
  <c r="G111"/>
  <c r="M111" s="1"/>
  <c r="N111" s="1"/>
  <c r="G112"/>
  <c r="M112" s="1"/>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M167"/>
  <c r="N167" s="1"/>
  <c r="M168"/>
  <c r="N168" s="1"/>
  <c r="M169"/>
  <c r="N169" s="1"/>
  <c r="M170"/>
  <c r="N170" s="1"/>
  <c r="M171"/>
  <c r="N171" s="1"/>
  <c r="M172"/>
  <c r="N172" s="1"/>
  <c r="M173"/>
  <c r="N173" s="1"/>
  <c r="M174"/>
  <c r="N174" s="1"/>
  <c r="G9" i="123"/>
  <c r="M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c r="N97" s="1"/>
  <c r="G98"/>
  <c r="M98" s="1"/>
  <c r="N98" s="1"/>
  <c r="G99"/>
  <c r="M99" s="1"/>
  <c r="N99" s="1"/>
  <c r="G100"/>
  <c r="M100" s="1"/>
  <c r="N100" s="1"/>
  <c r="G101"/>
  <c r="M101" s="1"/>
  <c r="N101" s="1"/>
  <c r="G102"/>
  <c r="M102" s="1"/>
  <c r="N102" s="1"/>
  <c r="G103"/>
  <c r="M103" s="1"/>
  <c r="N103" s="1"/>
  <c r="G104"/>
  <c r="M104" s="1"/>
  <c r="N104" s="1"/>
  <c r="G105"/>
  <c r="M105" s="1"/>
  <c r="N105" s="1"/>
  <c r="G106"/>
  <c r="M106" s="1"/>
  <c r="N106" s="1"/>
  <c r="G107"/>
  <c r="M107" s="1"/>
  <c r="N107" s="1"/>
  <c r="G108"/>
  <c r="M108" s="1"/>
  <c r="N108" s="1"/>
  <c r="G109"/>
  <c r="M109" s="1"/>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M167"/>
  <c r="N167" s="1"/>
  <c r="M168"/>
  <c r="N168" s="1"/>
  <c r="M169"/>
  <c r="N169" s="1"/>
  <c r="M170"/>
  <c r="N170" s="1"/>
  <c r="M171"/>
  <c r="N171" s="1"/>
  <c r="G9" i="124"/>
  <c r="M9" s="1"/>
  <c r="G10"/>
  <c r="M10" s="1"/>
  <c r="N10" s="1"/>
  <c r="G11"/>
  <c r="M11" s="1"/>
  <c r="N11" s="1"/>
  <c r="G12"/>
  <c r="M12" s="1"/>
  <c r="N12" s="1"/>
  <c r="G13"/>
  <c r="M13" s="1"/>
  <c r="N13" s="1"/>
  <c r="G14"/>
  <c r="M14" s="1"/>
  <c r="N14" s="1"/>
  <c r="G15"/>
  <c r="M15"/>
  <c r="N15" s="1"/>
  <c r="G16"/>
  <c r="M16" s="1"/>
  <c r="N16" s="1"/>
  <c r="G17"/>
  <c r="M17" s="1"/>
  <c r="N17" s="1"/>
  <c r="G18"/>
  <c r="M18" s="1"/>
  <c r="N18" s="1"/>
  <c r="G19"/>
  <c r="M19" s="1"/>
  <c r="N19" s="1"/>
  <c r="G20"/>
  <c r="M20" s="1"/>
  <c r="N20" s="1"/>
  <c r="G21"/>
  <c r="M21" s="1"/>
  <c r="N21" s="1"/>
  <c r="G22"/>
  <c r="M22" s="1"/>
  <c r="N22" s="1"/>
  <c r="G23"/>
  <c r="M23"/>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s="1"/>
  <c r="N97" s="1"/>
  <c r="G98"/>
  <c r="M98" s="1"/>
  <c r="N98" s="1"/>
  <c r="G99"/>
  <c r="M99" s="1"/>
  <c r="N99" s="1"/>
  <c r="G100"/>
  <c r="M100" s="1"/>
  <c r="N100" s="1"/>
  <c r="G101"/>
  <c r="M101" s="1"/>
  <c r="N101" s="1"/>
  <c r="G102"/>
  <c r="M102" s="1"/>
  <c r="N102" s="1"/>
  <c r="G103"/>
  <c r="M103" s="1"/>
  <c r="N103" s="1"/>
  <c r="G104"/>
  <c r="M104" s="1"/>
  <c r="N104" s="1"/>
  <c r="G105"/>
  <c r="M105" s="1"/>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M167"/>
  <c r="N167" s="1"/>
  <c r="G9" i="125"/>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c r="N94" s="1"/>
  <c r="G95"/>
  <c r="M95" s="1"/>
  <c r="N95" s="1"/>
  <c r="G96"/>
  <c r="M96" s="1"/>
  <c r="N96" s="1"/>
  <c r="G97"/>
  <c r="M97" s="1"/>
  <c r="N97" s="1"/>
  <c r="G98"/>
  <c r="M98" s="1"/>
  <c r="N98" s="1"/>
  <c r="G99"/>
  <c r="M99" s="1"/>
  <c r="N99" s="1"/>
  <c r="G100"/>
  <c r="M100" s="1"/>
  <c r="N100" s="1"/>
  <c r="G101"/>
  <c r="M101" s="1"/>
  <c r="N101" s="1"/>
  <c r="G102"/>
  <c r="M102" s="1"/>
  <c r="N102" s="1"/>
  <c r="G103"/>
  <c r="M103" s="1"/>
  <c r="N103" s="1"/>
  <c r="G104"/>
  <c r="M104" s="1"/>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G9" i="126"/>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c r="N49" s="1"/>
  <c r="G50"/>
  <c r="M50" s="1"/>
  <c r="N50" s="1"/>
  <c r="G51"/>
  <c r="M51" s="1"/>
  <c r="N51" s="1"/>
  <c r="G52"/>
  <c r="M52" s="1"/>
  <c r="N52" s="1"/>
  <c r="G53"/>
  <c r="M53" s="1"/>
  <c r="N53" s="1"/>
  <c r="G54"/>
  <c r="M54" s="1"/>
  <c r="N54" s="1"/>
  <c r="G55"/>
  <c r="M55" s="1"/>
  <c r="N55" s="1"/>
  <c r="G56"/>
  <c r="M56" s="1"/>
  <c r="N56" s="1"/>
  <c r="G57"/>
  <c r="M57" s="1"/>
  <c r="N57" s="1"/>
  <c r="G58"/>
  <c r="M58"/>
  <c r="N58" s="1"/>
  <c r="G59"/>
  <c r="M59" s="1"/>
  <c r="N59" s="1"/>
  <c r="G60"/>
  <c r="M60" s="1"/>
  <c r="N60" s="1"/>
  <c r="G61"/>
  <c r="M61" s="1"/>
  <c r="N61" s="1"/>
  <c r="G62"/>
  <c r="M62" s="1"/>
  <c r="N62" s="1"/>
  <c r="G63"/>
  <c r="M63" s="1"/>
  <c r="N63" s="1"/>
  <c r="G64"/>
  <c r="M64" s="1"/>
  <c r="N64" s="1"/>
  <c r="G65"/>
  <c r="M65" s="1"/>
  <c r="N65" s="1"/>
  <c r="G66"/>
  <c r="M66"/>
  <c r="N66" s="1"/>
  <c r="G67"/>
  <c r="M67" s="1"/>
  <c r="N67" s="1"/>
  <c r="G68"/>
  <c r="M68" s="1"/>
  <c r="N68" s="1"/>
  <c r="G69"/>
  <c r="M69"/>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c r="N85" s="1"/>
  <c r="G86"/>
  <c r="M86" s="1"/>
  <c r="N86" s="1"/>
  <c r="G87"/>
  <c r="M87" s="1"/>
  <c r="N87" s="1"/>
  <c r="G88"/>
  <c r="M88" s="1"/>
  <c r="N88" s="1"/>
  <c r="G89"/>
  <c r="M89" s="1"/>
  <c r="N89" s="1"/>
  <c r="G90"/>
  <c r="M90" s="1"/>
  <c r="N90" s="1"/>
  <c r="G91"/>
  <c r="M91" s="1"/>
  <c r="N91" s="1"/>
  <c r="G92"/>
  <c r="M92" s="1"/>
  <c r="N92" s="1"/>
  <c r="G93"/>
  <c r="M93"/>
  <c r="N93" s="1"/>
  <c r="G94"/>
  <c r="M94" s="1"/>
  <c r="N94" s="1"/>
  <c r="G95"/>
  <c r="M95" s="1"/>
  <c r="N95" s="1"/>
  <c r="G96"/>
  <c r="M96" s="1"/>
  <c r="N96" s="1"/>
  <c r="G97"/>
  <c r="M97" s="1"/>
  <c r="N97" s="1"/>
  <c r="G98"/>
  <c r="M98" s="1"/>
  <c r="N98" s="1"/>
  <c r="G99"/>
  <c r="M99" s="1"/>
  <c r="N99" s="1"/>
  <c r="G100"/>
  <c r="M100" s="1"/>
  <c r="N100" s="1"/>
  <c r="G101"/>
  <c r="M101"/>
  <c r="N101" s="1"/>
  <c r="G102"/>
  <c r="M102" s="1"/>
  <c r="N102" s="1"/>
  <c r="G103"/>
  <c r="M103" s="1"/>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G9" i="127"/>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c r="N21" s="1"/>
  <c r="G22"/>
  <c r="M22" s="1"/>
  <c r="N22" s="1"/>
  <c r="G23"/>
  <c r="M23" s="1"/>
  <c r="N23" s="1"/>
  <c r="G24"/>
  <c r="M24" s="1"/>
  <c r="N24" s="1"/>
  <c r="G25"/>
  <c r="M25" s="1"/>
  <c r="N25" s="1"/>
  <c r="G26"/>
  <c r="M26" s="1"/>
  <c r="N26" s="1"/>
  <c r="G27"/>
  <c r="M27" s="1"/>
  <c r="N27" s="1"/>
  <c r="G28"/>
  <c r="M28" s="1"/>
  <c r="N28" s="1"/>
  <c r="G29"/>
  <c r="M29"/>
  <c r="N29" s="1"/>
  <c r="G30"/>
  <c r="M30" s="1"/>
  <c r="N30" s="1"/>
  <c r="G31"/>
  <c r="M31" s="1"/>
  <c r="N31" s="1"/>
  <c r="G32"/>
  <c r="M32" s="1"/>
  <c r="N32" s="1"/>
  <c r="G33"/>
  <c r="M33" s="1"/>
  <c r="N33" s="1"/>
  <c r="G34"/>
  <c r="M34" s="1"/>
  <c r="N34" s="1"/>
  <c r="G35"/>
  <c r="M35" s="1"/>
  <c r="N35" s="1"/>
  <c r="G36"/>
  <c r="M36" s="1"/>
  <c r="N36" s="1"/>
  <c r="G37"/>
  <c r="M37"/>
  <c r="N37" s="1"/>
  <c r="G38"/>
  <c r="M38" s="1"/>
  <c r="N38" s="1"/>
  <c r="G39"/>
  <c r="M39" s="1"/>
  <c r="N39" s="1"/>
  <c r="G40"/>
  <c r="M40" s="1"/>
  <c r="N40" s="1"/>
  <c r="G41"/>
  <c r="M41" s="1"/>
  <c r="N41" s="1"/>
  <c r="G42"/>
  <c r="M42" s="1"/>
  <c r="N42" s="1"/>
  <c r="G43"/>
  <c r="M43" s="1"/>
  <c r="N43" s="1"/>
  <c r="G44"/>
  <c r="M44" s="1"/>
  <c r="N44" s="1"/>
  <c r="G45"/>
  <c r="M45"/>
  <c r="N45" s="1"/>
  <c r="G46"/>
  <c r="M46" s="1"/>
  <c r="N46" s="1"/>
  <c r="G47"/>
  <c r="M47" s="1"/>
  <c r="N47" s="1"/>
  <c r="G48"/>
  <c r="M48" s="1"/>
  <c r="N48" s="1"/>
  <c r="G49"/>
  <c r="M49" s="1"/>
  <c r="N49" s="1"/>
  <c r="G50"/>
  <c r="M50" s="1"/>
  <c r="N50" s="1"/>
  <c r="G51"/>
  <c r="M51" s="1"/>
  <c r="N51" s="1"/>
  <c r="G52"/>
  <c r="M52" s="1"/>
  <c r="N52" s="1"/>
  <c r="G53"/>
  <c r="M53"/>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c r="N91" s="1"/>
  <c r="G92"/>
  <c r="M92" s="1"/>
  <c r="N92" s="1"/>
  <c r="G93"/>
  <c r="M93" s="1"/>
  <c r="N93" s="1"/>
  <c r="G94"/>
  <c r="M94" s="1"/>
  <c r="N94" s="1"/>
  <c r="G95"/>
  <c r="M95" s="1"/>
  <c r="N95" s="1"/>
  <c r="G96"/>
  <c r="M96" s="1"/>
  <c r="N96" s="1"/>
  <c r="G97"/>
  <c r="M97" s="1"/>
  <c r="N97" s="1"/>
  <c r="G98"/>
  <c r="M98" s="1"/>
  <c r="N98" s="1"/>
  <c r="G99"/>
  <c r="M99"/>
  <c r="N99" s="1"/>
  <c r="G100"/>
  <c r="M100" s="1"/>
  <c r="N100" s="1"/>
  <c r="G101"/>
  <c r="M101" s="1"/>
  <c r="N101" s="1"/>
  <c r="G102"/>
  <c r="M102" s="1"/>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c r="M138"/>
  <c r="N138"/>
  <c r="M139"/>
  <c r="N139"/>
  <c r="M140"/>
  <c r="N140"/>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G9" i="128"/>
  <c r="M9" s="1"/>
  <c r="J9"/>
  <c r="G10"/>
  <c r="M10"/>
  <c r="N10" s="1"/>
  <c r="G11"/>
  <c r="M11"/>
  <c r="N11" s="1"/>
  <c r="G12"/>
  <c r="M12"/>
  <c r="N12" s="1"/>
  <c r="G13"/>
  <c r="M13" s="1"/>
  <c r="N13" s="1"/>
  <c r="G14"/>
  <c r="M14" s="1"/>
  <c r="N14" s="1"/>
  <c r="G15"/>
  <c r="M15"/>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c r="N58" s="1"/>
  <c r="G59"/>
  <c r="M59"/>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c r="N97" s="1"/>
  <c r="G98"/>
  <c r="M98"/>
  <c r="N98" s="1"/>
  <c r="G99"/>
  <c r="M99"/>
  <c r="N99" s="1"/>
  <c r="G100"/>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G9" i="129"/>
  <c r="M9" s="1"/>
  <c r="G10"/>
  <c r="M10" s="1"/>
  <c r="N10" s="1"/>
  <c r="G11"/>
  <c r="M11"/>
  <c r="N11" s="1"/>
  <c r="G12"/>
  <c r="M12" s="1"/>
  <c r="N12" s="1"/>
  <c r="G13"/>
  <c r="M13" s="1"/>
  <c r="N13" s="1"/>
  <c r="G14"/>
  <c r="M14"/>
  <c r="N14" s="1"/>
  <c r="G15"/>
  <c r="M15" s="1"/>
  <c r="N15" s="1"/>
  <c r="G16"/>
  <c r="M16" s="1"/>
  <c r="N16" s="1"/>
  <c r="G17"/>
  <c r="M17" s="1"/>
  <c r="N17" s="1"/>
  <c r="G18"/>
  <c r="M18" s="1"/>
  <c r="N18" s="1"/>
  <c r="G19"/>
  <c r="M19"/>
  <c r="N19" s="1"/>
  <c r="G20"/>
  <c r="M20"/>
  <c r="N20" s="1"/>
  <c r="G21"/>
  <c r="M21" s="1"/>
  <c r="N21" s="1"/>
  <c r="G22"/>
  <c r="M22" s="1"/>
  <c r="N22" s="1"/>
  <c r="G23"/>
  <c r="M23" s="1"/>
  <c r="N23" s="1"/>
  <c r="G24"/>
  <c r="M24" s="1"/>
  <c r="N24" s="1"/>
  <c r="G25"/>
  <c r="M25" s="1"/>
  <c r="N25" s="1"/>
  <c r="G26"/>
  <c r="M26" s="1"/>
  <c r="N26" s="1"/>
  <c r="G27"/>
  <c r="M27" s="1"/>
  <c r="N27" s="1"/>
  <c r="G28"/>
  <c r="M28" s="1"/>
  <c r="N28" s="1"/>
  <c r="G29"/>
  <c r="M29" s="1"/>
  <c r="N29" s="1"/>
  <c r="G30"/>
  <c r="M30"/>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c r="N60" s="1"/>
  <c r="G61"/>
  <c r="M61" s="1"/>
  <c r="N61" s="1"/>
  <c r="G62"/>
  <c r="M62" s="1"/>
  <c r="N62" s="1"/>
  <c r="G63"/>
  <c r="M63" s="1"/>
  <c r="N63" s="1"/>
  <c r="G64"/>
  <c r="M64" s="1"/>
  <c r="N64" s="1"/>
  <c r="G65"/>
  <c r="M65"/>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G96"/>
  <c r="M96" s="1"/>
  <c r="N96" s="1"/>
  <c r="G97"/>
  <c r="M97"/>
  <c r="N97" s="1"/>
  <c r="G98"/>
  <c r="M98" s="1"/>
  <c r="N98" s="1"/>
  <c r="G99"/>
  <c r="M99" s="1"/>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G9" i="130"/>
  <c r="M9" s="1"/>
  <c r="G10"/>
  <c r="M10" s="1"/>
  <c r="N10" s="1"/>
  <c r="G11"/>
  <c r="M11" s="1"/>
  <c r="N11" s="1"/>
  <c r="G12"/>
  <c r="M12" s="1"/>
  <c r="N12" s="1"/>
  <c r="G13"/>
  <c r="M13" s="1"/>
  <c r="N13" s="1"/>
  <c r="G14"/>
  <c r="M14" s="1"/>
  <c r="N14" s="1"/>
  <c r="G15"/>
  <c r="M15" s="1"/>
  <c r="N15" s="1"/>
  <c r="G16"/>
  <c r="M16" s="1"/>
  <c r="N16" s="1"/>
  <c r="G17"/>
  <c r="M17"/>
  <c r="N17" s="1"/>
  <c r="G18"/>
  <c r="M18" s="1"/>
  <c r="N18" s="1"/>
  <c r="G19"/>
  <c r="M19" s="1"/>
  <c r="N19" s="1"/>
  <c r="G20"/>
  <c r="M20" s="1"/>
  <c r="N20" s="1"/>
  <c r="G21"/>
  <c r="M21"/>
  <c r="N21" s="1"/>
  <c r="G22"/>
  <c r="M22" s="1"/>
  <c r="N22" s="1"/>
  <c r="G23"/>
  <c r="M23" s="1"/>
  <c r="N23" s="1"/>
  <c r="G24"/>
  <c r="M24" s="1"/>
  <c r="N24" s="1"/>
  <c r="G25"/>
  <c r="M25"/>
  <c r="N25" s="1"/>
  <c r="G26"/>
  <c r="M26" s="1"/>
  <c r="N26" s="1"/>
  <c r="G27"/>
  <c r="M27" s="1"/>
  <c r="N27" s="1"/>
  <c r="G28"/>
  <c r="M28" s="1"/>
  <c r="N28" s="1"/>
  <c r="G29"/>
  <c r="M29"/>
  <c r="N29" s="1"/>
  <c r="G30"/>
  <c r="M30" s="1"/>
  <c r="N30" s="1"/>
  <c r="G31"/>
  <c r="M31" s="1"/>
  <c r="N31" s="1"/>
  <c r="G32"/>
  <c r="M32" s="1"/>
  <c r="N32" s="1"/>
  <c r="G33"/>
  <c r="M33"/>
  <c r="N33" s="1"/>
  <c r="G34"/>
  <c r="M34" s="1"/>
  <c r="N34" s="1"/>
  <c r="G35"/>
  <c r="M35" s="1"/>
  <c r="N35" s="1"/>
  <c r="G36"/>
  <c r="M36" s="1"/>
  <c r="N36" s="1"/>
  <c r="G37"/>
  <c r="M37"/>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c r="N49" s="1"/>
  <c r="G50"/>
  <c r="M50" s="1"/>
  <c r="N50" s="1"/>
  <c r="G51"/>
  <c r="M51" s="1"/>
  <c r="N51" s="1"/>
  <c r="G52"/>
  <c r="M52" s="1"/>
  <c r="N52" s="1"/>
  <c r="G53"/>
  <c r="M53"/>
  <c r="N53" s="1"/>
  <c r="G54"/>
  <c r="M54" s="1"/>
  <c r="N54" s="1"/>
  <c r="G55"/>
  <c r="M55" s="1"/>
  <c r="N55" s="1"/>
  <c r="G56"/>
  <c r="M56" s="1"/>
  <c r="N56" s="1"/>
  <c r="G57"/>
  <c r="M57"/>
  <c r="N57" s="1"/>
  <c r="G58"/>
  <c r="M58" s="1"/>
  <c r="N58" s="1"/>
  <c r="G59"/>
  <c r="M59" s="1"/>
  <c r="N59" s="1"/>
  <c r="G60"/>
  <c r="M60" s="1"/>
  <c r="N60" s="1"/>
  <c r="G61"/>
  <c r="M61" s="1"/>
  <c r="N61" s="1"/>
  <c r="G62"/>
  <c r="M62" s="1"/>
  <c r="N62" s="1"/>
  <c r="G63"/>
  <c r="M63" s="1"/>
  <c r="N63" s="1"/>
  <c r="G64"/>
  <c r="M64" s="1"/>
  <c r="N64" s="1"/>
  <c r="G65"/>
  <c r="M65"/>
  <c r="N65" s="1"/>
  <c r="G66"/>
  <c r="M66" s="1"/>
  <c r="N66" s="1"/>
  <c r="G67"/>
  <c r="M67" s="1"/>
  <c r="N67" s="1"/>
  <c r="G68"/>
  <c r="M68" s="1"/>
  <c r="N68" s="1"/>
  <c r="G69"/>
  <c r="M69" s="1"/>
  <c r="N69" s="1"/>
  <c r="G70"/>
  <c r="M70" s="1"/>
  <c r="N70" s="1"/>
  <c r="G71"/>
  <c r="M71" s="1"/>
  <c r="N71" s="1"/>
  <c r="G72"/>
  <c r="M72" s="1"/>
  <c r="N72" s="1"/>
  <c r="G73"/>
  <c r="M73"/>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c r="N89" s="1"/>
  <c r="G90"/>
  <c r="M90" s="1"/>
  <c r="N90" s="1"/>
  <c r="G91"/>
  <c r="M91" s="1"/>
  <c r="N91" s="1"/>
  <c r="G92"/>
  <c r="M92" s="1"/>
  <c r="N92" s="1"/>
  <c r="G93"/>
  <c r="M93" s="1"/>
  <c r="N93" s="1"/>
  <c r="G94"/>
  <c r="M94" s="1"/>
  <c r="N94" s="1"/>
  <c r="G95"/>
  <c r="M95" s="1"/>
  <c r="N95" s="1"/>
  <c r="G96"/>
  <c r="M96" s="1"/>
  <c r="N96" s="1"/>
  <c r="G97"/>
  <c r="M97" s="1"/>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c r="M151"/>
  <c r="N151"/>
  <c r="M152"/>
  <c r="N152"/>
  <c r="M153"/>
  <c r="N153"/>
  <c r="M154"/>
  <c r="N154"/>
  <c r="M155"/>
  <c r="N155"/>
  <c r="M156"/>
  <c r="N156"/>
  <c r="M157"/>
  <c r="N157"/>
  <c r="M158"/>
  <c r="N158"/>
  <c r="M159"/>
  <c r="N159"/>
  <c r="G9" i="131"/>
  <c r="M9"/>
  <c r="N9" s="1"/>
  <c r="P9" s="1"/>
  <c r="J9"/>
  <c r="G10"/>
  <c r="M10" s="1"/>
  <c r="N10" s="1"/>
  <c r="G11"/>
  <c r="M1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c r="N74" s="1"/>
  <c r="G75"/>
  <c r="M75"/>
  <c r="N75" s="1"/>
  <c r="G76"/>
  <c r="M76"/>
  <c r="N76" s="1"/>
  <c r="G77"/>
  <c r="M77" s="1"/>
  <c r="N77" s="1"/>
  <c r="G78"/>
  <c r="M78" s="1"/>
  <c r="N78" s="1"/>
  <c r="G79"/>
  <c r="M79" s="1"/>
  <c r="N79" s="1"/>
  <c r="G80"/>
  <c r="M80" s="1"/>
  <c r="N80" s="1"/>
  <c r="G81"/>
  <c r="M8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G95"/>
  <c r="M95" s="1"/>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G9" i="132"/>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c r="N68" s="1"/>
  <c r="G69"/>
  <c r="M69"/>
  <c r="N69" s="1"/>
  <c r="G70"/>
  <c r="M70"/>
  <c r="N70" s="1"/>
  <c r="G71"/>
  <c r="M71"/>
  <c r="N71" s="1"/>
  <c r="G72"/>
  <c r="M72" s="1"/>
  <c r="N72" s="1"/>
  <c r="G73"/>
  <c r="M73" s="1"/>
  <c r="N73" s="1"/>
  <c r="G74"/>
  <c r="M74"/>
  <c r="N74" s="1"/>
  <c r="G75"/>
  <c r="M75"/>
  <c r="N75" s="1"/>
  <c r="G76"/>
  <c r="M76"/>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G92"/>
  <c r="M92" s="1"/>
  <c r="N92" s="1"/>
  <c r="G93"/>
  <c r="M93" s="1"/>
  <c r="N93" s="1"/>
  <c r="G94"/>
  <c r="M94" s="1"/>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G9" i="133"/>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c r="N48" s="1"/>
  <c r="G49"/>
  <c r="M49" s="1"/>
  <c r="N49" s="1"/>
  <c r="G50"/>
  <c r="M50" s="1"/>
  <c r="N50" s="1"/>
  <c r="G51"/>
  <c r="M51" s="1"/>
  <c r="N51" s="1"/>
  <c r="G52"/>
  <c r="M52" s="1"/>
  <c r="N52" s="1"/>
  <c r="G53"/>
  <c r="M53" s="1"/>
  <c r="N53" s="1"/>
  <c r="G54"/>
  <c r="M54" s="1"/>
  <c r="N54" s="1"/>
  <c r="G55"/>
  <c r="M55" s="1"/>
  <c r="N55" s="1"/>
  <c r="G56"/>
  <c r="M56"/>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s="1"/>
  <c r="N83" s="1"/>
  <c r="G84"/>
  <c r="M84"/>
  <c r="N84" s="1"/>
  <c r="G85"/>
  <c r="M85" s="1"/>
  <c r="N85" s="1"/>
  <c r="G86"/>
  <c r="M86" s="1"/>
  <c r="N86" s="1"/>
  <c r="G87"/>
  <c r="M87" s="1"/>
  <c r="N87" s="1"/>
  <c r="G88"/>
  <c r="M88" s="1"/>
  <c r="N88" s="1"/>
  <c r="G89"/>
  <c r="M89" s="1"/>
  <c r="N89" s="1"/>
  <c r="G90"/>
  <c r="M90" s="1"/>
  <c r="N90" s="1"/>
  <c r="G91"/>
  <c r="M91" s="1"/>
  <c r="N91" s="1"/>
  <c r="G92"/>
  <c r="M92"/>
  <c r="N92" s="1"/>
  <c r="G93"/>
  <c r="M93" s="1"/>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G9" i="134"/>
  <c r="M9"/>
  <c r="J9"/>
  <c r="N9"/>
  <c r="P9" s="1"/>
  <c r="G10"/>
  <c r="M10"/>
  <c r="N10" s="1"/>
  <c r="G11"/>
  <c r="M11" s="1"/>
  <c r="N11" s="1"/>
  <c r="G12"/>
  <c r="M12" s="1"/>
  <c r="N12" s="1"/>
  <c r="G13"/>
  <c r="M13" s="1"/>
  <c r="N13" s="1"/>
  <c r="G14"/>
  <c r="M14" s="1"/>
  <c r="N14" s="1"/>
  <c r="G15"/>
  <c r="M15" s="1"/>
  <c r="N15" s="1"/>
  <c r="G16"/>
  <c r="M16" s="1"/>
  <c r="N16" s="1"/>
  <c r="G17"/>
  <c r="M17"/>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c r="N44" s="1"/>
  <c r="G45"/>
  <c r="M45" s="1"/>
  <c r="N45" s="1"/>
  <c r="G46"/>
  <c r="M46" s="1"/>
  <c r="N46" s="1"/>
  <c r="G47"/>
  <c r="M47" s="1"/>
  <c r="N47" s="1"/>
  <c r="G48"/>
  <c r="M48" s="1"/>
  <c r="N48" s="1"/>
  <c r="G49"/>
  <c r="M49" s="1"/>
  <c r="N49" s="1"/>
  <c r="G50"/>
  <c r="M50" s="1"/>
  <c r="N50" s="1"/>
  <c r="G51"/>
  <c r="M51" s="1"/>
  <c r="N51" s="1"/>
  <c r="G52"/>
  <c r="M52"/>
  <c r="N52" s="1"/>
  <c r="G53"/>
  <c r="M53" s="1"/>
  <c r="N53" s="1"/>
  <c r="G54"/>
  <c r="M54" s="1"/>
  <c r="N54" s="1"/>
  <c r="G55"/>
  <c r="M55" s="1"/>
  <c r="N55" s="1"/>
  <c r="G56"/>
  <c r="M56" s="1"/>
  <c r="N56" s="1"/>
  <c r="G57"/>
  <c r="M57" s="1"/>
  <c r="N57" s="1"/>
  <c r="G58"/>
  <c r="M58" s="1"/>
  <c r="N58" s="1"/>
  <c r="G59"/>
  <c r="M59" s="1"/>
  <c r="N59" s="1"/>
  <c r="G60"/>
  <c r="M60"/>
  <c r="N60" s="1"/>
  <c r="G61"/>
  <c r="M61" s="1"/>
  <c r="N61" s="1"/>
  <c r="G62"/>
  <c r="M62" s="1"/>
  <c r="N62" s="1"/>
  <c r="G63"/>
  <c r="M63" s="1"/>
  <c r="N63" s="1"/>
  <c r="G64"/>
  <c r="M64" s="1"/>
  <c r="N64" s="1"/>
  <c r="G65"/>
  <c r="M65" s="1"/>
  <c r="N65" s="1"/>
  <c r="G66"/>
  <c r="M66" s="1"/>
  <c r="N66" s="1"/>
  <c r="G67"/>
  <c r="M67" s="1"/>
  <c r="N67" s="1"/>
  <c r="G68"/>
  <c r="M68"/>
  <c r="N68" s="1"/>
  <c r="G69"/>
  <c r="M69" s="1"/>
  <c r="N69" s="1"/>
  <c r="G70"/>
  <c r="M70" s="1"/>
  <c r="N70" s="1"/>
  <c r="G71"/>
  <c r="M71" s="1"/>
  <c r="N71" s="1"/>
  <c r="G72"/>
  <c r="M72" s="1"/>
  <c r="N72" s="1"/>
  <c r="G73"/>
  <c r="M73" s="1"/>
  <c r="N73" s="1"/>
  <c r="G74"/>
  <c r="M74" s="1"/>
  <c r="N74" s="1"/>
  <c r="G75"/>
  <c r="M75" s="1"/>
  <c r="N75" s="1"/>
  <c r="G76"/>
  <c r="M76"/>
  <c r="N76" s="1"/>
  <c r="G77"/>
  <c r="M77" s="1"/>
  <c r="N77" s="1"/>
  <c r="G78"/>
  <c r="M78" s="1"/>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G91"/>
  <c r="M91" s="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G9" i="135"/>
  <c r="M9" s="1"/>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c r="N73" s="1"/>
  <c r="G74"/>
  <c r="M74" s="1"/>
  <c r="N74" s="1"/>
  <c r="G75"/>
  <c r="M75" s="1"/>
  <c r="N75" s="1"/>
  <c r="G76"/>
  <c r="M76" s="1"/>
  <c r="N76" s="1"/>
  <c r="G77"/>
  <c r="M77" s="1"/>
  <c r="N77" s="1"/>
  <c r="G78"/>
  <c r="M78"/>
  <c r="N78" s="1"/>
  <c r="G79"/>
  <c r="M79" s="1"/>
  <c r="N79" s="1"/>
  <c r="G80"/>
  <c r="M80" s="1"/>
  <c r="N80" s="1"/>
  <c r="G81"/>
  <c r="M81" s="1"/>
  <c r="N81" s="1"/>
  <c r="G82"/>
  <c r="M82" s="1"/>
  <c r="N82" s="1"/>
  <c r="G83"/>
  <c r="M83" s="1"/>
  <c r="N83" s="1"/>
  <c r="G84"/>
  <c r="M84" s="1"/>
  <c r="N84" s="1"/>
  <c r="G85"/>
  <c r="M85" s="1"/>
  <c r="N85" s="1"/>
  <c r="G86"/>
  <c r="M86" s="1"/>
  <c r="N86" s="1"/>
  <c r="G87"/>
  <c r="M87" s="1"/>
  <c r="N87" s="1"/>
  <c r="G88"/>
  <c r="M88" s="1"/>
  <c r="N88" s="1"/>
  <c r="G89"/>
  <c r="M89" s="1"/>
  <c r="N89" s="1"/>
  <c r="G90"/>
  <c r="M90" s="1"/>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G9" i="136"/>
  <c r="M9" s="1"/>
  <c r="G10"/>
  <c r="M10" s="1"/>
  <c r="N10" s="1"/>
  <c r="G11"/>
  <c r="M1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s="1"/>
  <c r="N23" s="1"/>
  <c r="G24"/>
  <c r="M24" s="1"/>
  <c r="N24" s="1"/>
  <c r="G25"/>
  <c r="M25" s="1"/>
  <c r="N25" s="1"/>
  <c r="G26"/>
  <c r="M26" s="1"/>
  <c r="N26" s="1"/>
  <c r="G27"/>
  <c r="M27"/>
  <c r="N27" s="1"/>
  <c r="G28"/>
  <c r="M28" s="1"/>
  <c r="N28" s="1"/>
  <c r="G29"/>
  <c r="M29" s="1"/>
  <c r="N29" s="1"/>
  <c r="G30"/>
  <c r="M30" s="1"/>
  <c r="N30" s="1"/>
  <c r="G31"/>
  <c r="M31" s="1"/>
  <c r="N31" s="1"/>
  <c r="G32"/>
  <c r="M32" s="1"/>
  <c r="N32" s="1"/>
  <c r="G33"/>
  <c r="M33" s="1"/>
  <c r="N33" s="1"/>
  <c r="G34"/>
  <c r="M34" s="1"/>
  <c r="N34" s="1"/>
  <c r="G35"/>
  <c r="M35"/>
  <c r="N35" s="1"/>
  <c r="G36"/>
  <c r="M36" s="1"/>
  <c r="N36" s="1"/>
  <c r="G37"/>
  <c r="M37" s="1"/>
  <c r="N37" s="1"/>
  <c r="G38"/>
  <c r="M38" s="1"/>
  <c r="N38" s="1"/>
  <c r="G39"/>
  <c r="M39" s="1"/>
  <c r="N39" s="1"/>
  <c r="G40"/>
  <c r="M40" s="1"/>
  <c r="N40" s="1"/>
  <c r="G41"/>
  <c r="M41" s="1"/>
  <c r="N41" s="1"/>
  <c r="G42"/>
  <c r="M42" s="1"/>
  <c r="N42" s="1"/>
  <c r="G43"/>
  <c r="M43"/>
  <c r="N43" s="1"/>
  <c r="G44"/>
  <c r="M44" s="1"/>
  <c r="N44" s="1"/>
  <c r="G45"/>
  <c r="M45" s="1"/>
  <c r="N45" s="1"/>
  <c r="G46"/>
  <c r="M46" s="1"/>
  <c r="N46" s="1"/>
  <c r="G47"/>
  <c r="M47" s="1"/>
  <c r="N47" s="1"/>
  <c r="G48"/>
  <c r="M48" s="1"/>
  <c r="N48" s="1"/>
  <c r="G49"/>
  <c r="M49" s="1"/>
  <c r="N49" s="1"/>
  <c r="G50"/>
  <c r="M50" s="1"/>
  <c r="N50" s="1"/>
  <c r="G51"/>
  <c r="M51"/>
  <c r="N51" s="1"/>
  <c r="G52"/>
  <c r="M52" s="1"/>
  <c r="N52" s="1"/>
  <c r="G53"/>
  <c r="M53" s="1"/>
  <c r="N53" s="1"/>
  <c r="G54"/>
  <c r="M54" s="1"/>
  <c r="N54" s="1"/>
  <c r="G55"/>
  <c r="M55" s="1"/>
  <c r="N55" s="1"/>
  <c r="G56"/>
  <c r="M56" s="1"/>
  <c r="N56" s="1"/>
  <c r="G57"/>
  <c r="M57" s="1"/>
  <c r="N57" s="1"/>
  <c r="G58"/>
  <c r="M58" s="1"/>
  <c r="N58" s="1"/>
  <c r="G59"/>
  <c r="M59"/>
  <c r="N59" s="1"/>
  <c r="G60"/>
  <c r="M60"/>
  <c r="N60" s="1"/>
  <c r="G61"/>
  <c r="M61" s="1"/>
  <c r="N61" s="1"/>
  <c r="G62"/>
  <c r="M62" s="1"/>
  <c r="N62" s="1"/>
  <c r="G63"/>
  <c r="M63" s="1"/>
  <c r="N63" s="1"/>
  <c r="G64"/>
  <c r="M64" s="1"/>
  <c r="N64" s="1"/>
  <c r="G65"/>
  <c r="M65"/>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c r="N82" s="1"/>
  <c r="G83"/>
  <c r="M83" s="1"/>
  <c r="N83" s="1"/>
  <c r="G84"/>
  <c r="M84" s="1"/>
  <c r="N84" s="1"/>
  <c r="G85"/>
  <c r="M85" s="1"/>
  <c r="N85" s="1"/>
  <c r="G86"/>
  <c r="M86" s="1"/>
  <c r="N86" s="1"/>
  <c r="G87"/>
  <c r="M87" s="1"/>
  <c r="N87" s="1"/>
  <c r="G88"/>
  <c r="M88" s="1"/>
  <c r="N88" s="1"/>
  <c r="G89"/>
  <c r="M89" s="1"/>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G9" i="137"/>
  <c r="M9" s="1"/>
  <c r="N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G82"/>
  <c r="M82" s="1"/>
  <c r="N82" s="1"/>
  <c r="G83"/>
  <c r="M83"/>
  <c r="N83" s="1"/>
  <c r="G84"/>
  <c r="M84"/>
  <c r="N84" s="1"/>
  <c r="G85"/>
  <c r="M85"/>
  <c r="N85" s="1"/>
  <c r="G86"/>
  <c r="M86"/>
  <c r="N86" s="1"/>
  <c r="G87"/>
  <c r="M87"/>
  <c r="N87" s="1"/>
  <c r="G88"/>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G9" i="138"/>
  <c r="M9" s="1"/>
  <c r="J9"/>
  <c r="G10"/>
  <c r="M10"/>
  <c r="N10" s="1"/>
  <c r="G11"/>
  <c r="M11" s="1"/>
  <c r="N11" s="1"/>
  <c r="G12"/>
  <c r="M12" s="1"/>
  <c r="N12" s="1"/>
  <c r="G13"/>
  <c r="M13" s="1"/>
  <c r="N13" s="1"/>
  <c r="G14"/>
  <c r="M14" s="1"/>
  <c r="N14" s="1"/>
  <c r="G15"/>
  <c r="M15" s="1"/>
  <c r="N15" s="1"/>
  <c r="G16"/>
  <c r="M16" s="1"/>
  <c r="N16" s="1"/>
  <c r="G17"/>
  <c r="M17" s="1"/>
  <c r="N17" s="1"/>
  <c r="G18"/>
  <c r="M18"/>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c r="N59" s="1"/>
  <c r="G60"/>
  <c r="M60" s="1"/>
  <c r="N60" s="1"/>
  <c r="G61"/>
  <c r="M61" s="1"/>
  <c r="N61" s="1"/>
  <c r="G62"/>
  <c r="M62" s="1"/>
  <c r="N62" s="1"/>
  <c r="G63"/>
  <c r="M63" s="1"/>
  <c r="N63" s="1"/>
  <c r="G64"/>
  <c r="M64" s="1"/>
  <c r="N64" s="1"/>
  <c r="G65"/>
  <c r="M65" s="1"/>
  <c r="N65" s="1"/>
  <c r="G66"/>
  <c r="M66" s="1"/>
  <c r="N66" s="1"/>
  <c r="G67"/>
  <c r="M67"/>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c r="N79" s="1"/>
  <c r="G80"/>
  <c r="M80" s="1"/>
  <c r="N80" s="1"/>
  <c r="G81"/>
  <c r="M81" s="1"/>
  <c r="N81" s="1"/>
  <c r="G82"/>
  <c r="M82" s="1"/>
  <c r="N82" s="1"/>
  <c r="G83"/>
  <c r="M83" s="1"/>
  <c r="N83" s="1"/>
  <c r="G84"/>
  <c r="M84" s="1"/>
  <c r="N84" s="1"/>
  <c r="G85"/>
  <c r="M85" s="1"/>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G9" i="139"/>
  <c r="M9" s="1"/>
  <c r="G10"/>
  <c r="M10" s="1"/>
  <c r="N10" s="1"/>
  <c r="G11"/>
  <c r="M11" s="1"/>
  <c r="N11" s="1"/>
  <c r="G12"/>
  <c r="M12" s="1"/>
  <c r="N12" s="1"/>
  <c r="G13"/>
  <c r="M13"/>
  <c r="N13" s="1"/>
  <c r="G14"/>
  <c r="M14" s="1"/>
  <c r="N14" s="1"/>
  <c r="G15"/>
  <c r="M15" s="1"/>
  <c r="N15" s="1"/>
  <c r="G16"/>
  <c r="M16" s="1"/>
  <c r="N16" s="1"/>
  <c r="G17"/>
  <c r="M17"/>
  <c r="N17" s="1"/>
  <c r="G18"/>
  <c r="M18" s="1"/>
  <c r="N18" s="1"/>
  <c r="G19"/>
  <c r="M19" s="1"/>
  <c r="N19" s="1"/>
  <c r="G20"/>
  <c r="M20" s="1"/>
  <c r="N20" s="1"/>
  <c r="G21"/>
  <c r="M21"/>
  <c r="N21" s="1"/>
  <c r="G22"/>
  <c r="M22" s="1"/>
  <c r="N22" s="1"/>
  <c r="G23"/>
  <c r="M23" s="1"/>
  <c r="N23" s="1"/>
  <c r="G24"/>
  <c r="M24" s="1"/>
  <c r="N24" s="1"/>
  <c r="G25"/>
  <c r="M25" s="1"/>
  <c r="N25" s="1"/>
  <c r="G26"/>
  <c r="M26" s="1"/>
  <c r="N26" s="1"/>
  <c r="G27"/>
  <c r="M27" s="1"/>
  <c r="N27" s="1"/>
  <c r="G28"/>
  <c r="M28" s="1"/>
  <c r="N28" s="1"/>
  <c r="G29"/>
  <c r="M29"/>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c r="N41" s="1"/>
  <c r="G42"/>
  <c r="M42" s="1"/>
  <c r="N42" s="1"/>
  <c r="G43"/>
  <c r="M43" s="1"/>
  <c r="N43" s="1"/>
  <c r="G44"/>
  <c r="M44" s="1"/>
  <c r="N44" s="1"/>
  <c r="G45"/>
  <c r="M45"/>
  <c r="N45" s="1"/>
  <c r="G46"/>
  <c r="M46" s="1"/>
  <c r="N46" s="1"/>
  <c r="G47"/>
  <c r="M47" s="1"/>
  <c r="N47" s="1"/>
  <c r="G48"/>
  <c r="M48" s="1"/>
  <c r="N48" s="1"/>
  <c r="G49"/>
  <c r="M49"/>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c r="N65" s="1"/>
  <c r="G66"/>
  <c r="M66" s="1"/>
  <c r="N66" s="1"/>
  <c r="G67"/>
  <c r="M67" s="1"/>
  <c r="N67" s="1"/>
  <c r="G68"/>
  <c r="M68" s="1"/>
  <c r="N68" s="1"/>
  <c r="G69"/>
  <c r="M69"/>
  <c r="N69" s="1"/>
  <c r="G70"/>
  <c r="M70" s="1"/>
  <c r="N70" s="1"/>
  <c r="G71"/>
  <c r="M71" s="1"/>
  <c r="N71" s="1"/>
  <c r="G72"/>
  <c r="M72" s="1"/>
  <c r="N72" s="1"/>
  <c r="G73"/>
  <c r="M73"/>
  <c r="N73" s="1"/>
  <c r="G74"/>
  <c r="M74" s="1"/>
  <c r="N74" s="1"/>
  <c r="G75"/>
  <c r="M75" s="1"/>
  <c r="N75" s="1"/>
  <c r="G76"/>
  <c r="M76" s="1"/>
  <c r="N76" s="1"/>
  <c r="G77"/>
  <c r="M77" s="1"/>
  <c r="N77" s="1"/>
  <c r="G78"/>
  <c r="M78" s="1"/>
  <c r="N78" s="1"/>
  <c r="G79"/>
  <c r="M79" s="1"/>
  <c r="N79" s="1"/>
  <c r="G80"/>
  <c r="M80" s="1"/>
  <c r="N80" s="1"/>
  <c r="G81"/>
  <c r="M81"/>
  <c r="N81" s="1"/>
  <c r="G82"/>
  <c r="M82" s="1"/>
  <c r="N82" s="1"/>
  <c r="G83"/>
  <c r="M83" s="1"/>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G9" i="141"/>
  <c r="M9" s="1"/>
  <c r="G10"/>
  <c r="M10" s="1"/>
  <c r="N10" s="1"/>
  <c r="G11"/>
  <c r="M11" s="1"/>
  <c r="N11" s="1"/>
  <c r="G12"/>
  <c r="M12" s="1"/>
  <c r="N12" s="1"/>
  <c r="G13"/>
  <c r="M13"/>
  <c r="N13" s="1"/>
  <c r="G14"/>
  <c r="M14" s="1"/>
  <c r="N14" s="1"/>
  <c r="G15"/>
  <c r="M15" s="1"/>
  <c r="N15" s="1"/>
  <c r="G16"/>
  <c r="M16" s="1"/>
  <c r="N16" s="1"/>
  <c r="G17"/>
  <c r="M17" s="1"/>
  <c r="N17" s="1"/>
  <c r="G18"/>
  <c r="M18" s="1"/>
  <c r="N18" s="1"/>
  <c r="G19"/>
  <c r="M19" s="1"/>
  <c r="N19" s="1"/>
  <c r="G20"/>
  <c r="M20" s="1"/>
  <c r="N20" s="1"/>
  <c r="G21"/>
  <c r="M21"/>
  <c r="N21" s="1"/>
  <c r="G22"/>
  <c r="M22" s="1"/>
  <c r="N22" s="1"/>
  <c r="G23"/>
  <c r="M23" s="1"/>
  <c r="N23" s="1"/>
  <c r="G24"/>
  <c r="M24" s="1"/>
  <c r="N24" s="1"/>
  <c r="G25"/>
  <c r="M25" s="1"/>
  <c r="N25" s="1"/>
  <c r="G26"/>
  <c r="M26" s="1"/>
  <c r="N26" s="1"/>
  <c r="G27"/>
  <c r="M27" s="1"/>
  <c r="N27" s="1"/>
  <c r="G28"/>
  <c r="M28" s="1"/>
  <c r="N28" s="1"/>
  <c r="G29"/>
  <c r="M29"/>
  <c r="N29" s="1"/>
  <c r="G30"/>
  <c r="M30" s="1"/>
  <c r="N30" s="1"/>
  <c r="G31"/>
  <c r="M31" s="1"/>
  <c r="N31" s="1"/>
  <c r="G32"/>
  <c r="M32" s="1"/>
  <c r="N32" s="1"/>
  <c r="G33"/>
  <c r="M33" s="1"/>
  <c r="N33" s="1"/>
  <c r="G34"/>
  <c r="M34" s="1"/>
  <c r="N34" s="1"/>
  <c r="G35"/>
  <c r="M35" s="1"/>
  <c r="N35" s="1"/>
  <c r="G36"/>
  <c r="M36" s="1"/>
  <c r="N36" s="1"/>
  <c r="G37"/>
  <c r="M37"/>
  <c r="N37" s="1"/>
  <c r="G38"/>
  <c r="M38" s="1"/>
  <c r="N38" s="1"/>
  <c r="G39"/>
  <c r="M39" s="1"/>
  <c r="N39" s="1"/>
  <c r="G40"/>
  <c r="M40" s="1"/>
  <c r="N40" s="1"/>
  <c r="G41"/>
  <c r="M41" s="1"/>
  <c r="N41" s="1"/>
  <c r="G42"/>
  <c r="M42" s="1"/>
  <c r="N42" s="1"/>
  <c r="G43"/>
  <c r="M43" s="1"/>
  <c r="N43" s="1"/>
  <c r="G44"/>
  <c r="M44" s="1"/>
  <c r="N44" s="1"/>
  <c r="G45"/>
  <c r="M45"/>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G80"/>
  <c r="M80" s="1"/>
  <c r="N80" s="1"/>
  <c r="G81"/>
  <c r="M81" s="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G9" i="142"/>
  <c r="M9" s="1"/>
  <c r="J9"/>
  <c r="G10"/>
  <c r="M10"/>
  <c r="N10" s="1"/>
  <c r="G11"/>
  <c r="M11" s="1"/>
  <c r="N11" s="1"/>
  <c r="G12"/>
  <c r="M12" s="1"/>
  <c r="N12" s="1"/>
  <c r="G13"/>
  <c r="M13" s="1"/>
  <c r="N13" s="1"/>
  <c r="G14"/>
  <c r="M14"/>
  <c r="N14" s="1"/>
  <c r="G15"/>
  <c r="M15" s="1"/>
  <c r="N15" s="1"/>
  <c r="G16"/>
  <c r="M16" s="1"/>
  <c r="N16" s="1"/>
  <c r="G17"/>
  <c r="M17" s="1"/>
  <c r="N17" s="1"/>
  <c r="G18"/>
  <c r="M18"/>
  <c r="N18" s="1"/>
  <c r="G19"/>
  <c r="M19" s="1"/>
  <c r="N19" s="1"/>
  <c r="G20"/>
  <c r="M20" s="1"/>
  <c r="N20" s="1"/>
  <c r="G21"/>
  <c r="M21" s="1"/>
  <c r="N21" s="1"/>
  <c r="G22"/>
  <c r="M22"/>
  <c r="N22" s="1"/>
  <c r="G23"/>
  <c r="M23" s="1"/>
  <c r="N23" s="1"/>
  <c r="G24"/>
  <c r="M24" s="1"/>
  <c r="N24" s="1"/>
  <c r="G25"/>
  <c r="M25" s="1"/>
  <c r="N25" s="1"/>
  <c r="G26"/>
  <c r="M26"/>
  <c r="N26" s="1"/>
  <c r="G27"/>
  <c r="M27" s="1"/>
  <c r="N27" s="1"/>
  <c r="G28"/>
  <c r="M28" s="1"/>
  <c r="N28" s="1"/>
  <c r="G29"/>
  <c r="M29" s="1"/>
  <c r="N29" s="1"/>
  <c r="G30"/>
  <c r="M30"/>
  <c r="N30" s="1"/>
  <c r="G31"/>
  <c r="M31" s="1"/>
  <c r="N31" s="1"/>
  <c r="G32"/>
  <c r="M32" s="1"/>
  <c r="N32" s="1"/>
  <c r="G33"/>
  <c r="M33" s="1"/>
  <c r="N33" s="1"/>
  <c r="G34"/>
  <c r="M34"/>
  <c r="N34" s="1"/>
  <c r="G35"/>
  <c r="M35" s="1"/>
  <c r="N35" s="1"/>
  <c r="G36"/>
  <c r="M36" s="1"/>
  <c r="N36" s="1"/>
  <c r="G37"/>
  <c r="M37" s="1"/>
  <c r="N37" s="1"/>
  <c r="G38"/>
  <c r="M38" s="1"/>
  <c r="N38" s="1"/>
  <c r="G39"/>
  <c r="M39" s="1"/>
  <c r="N39" s="1"/>
  <c r="G40"/>
  <c r="M40" s="1"/>
  <c r="N40" s="1"/>
  <c r="G41"/>
  <c r="M41" s="1"/>
  <c r="N41" s="1"/>
  <c r="G42"/>
  <c r="M42"/>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c r="N74" s="1"/>
  <c r="G75"/>
  <c r="M75" s="1"/>
  <c r="N75" s="1"/>
  <c r="G76"/>
  <c r="M76" s="1"/>
  <c r="N76" s="1"/>
  <c r="G77"/>
  <c r="M77" s="1"/>
  <c r="N77" s="1"/>
  <c r="G78"/>
  <c r="M78" s="1"/>
  <c r="N78" s="1"/>
  <c r="G79"/>
  <c r="M79" s="1"/>
  <c r="N79" s="1"/>
  <c r="G80"/>
  <c r="M80" s="1"/>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G9" i="143"/>
  <c r="M9" s="1"/>
  <c r="G10"/>
  <c r="M10" s="1"/>
  <c r="N10" s="1"/>
  <c r="G11"/>
  <c r="M11" s="1"/>
  <c r="N11" s="1"/>
  <c r="G12"/>
  <c r="M12" s="1"/>
  <c r="N12" s="1"/>
  <c r="G13"/>
  <c r="M13"/>
  <c r="N13" s="1"/>
  <c r="G14"/>
  <c r="M14" s="1"/>
  <c r="N14" s="1"/>
  <c r="G15"/>
  <c r="M15" s="1"/>
  <c r="N15" s="1"/>
  <c r="G16"/>
  <c r="M16" s="1"/>
  <c r="N16" s="1"/>
  <c r="G17"/>
  <c r="M17"/>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c r="N29" s="1"/>
  <c r="G30"/>
  <c r="M30" s="1"/>
  <c r="N30" s="1"/>
  <c r="G31"/>
  <c r="M31" s="1"/>
  <c r="N31" s="1"/>
  <c r="G32"/>
  <c r="M32" s="1"/>
  <c r="N32" s="1"/>
  <c r="G33"/>
  <c r="M33" s="1"/>
  <c r="N33" s="1"/>
  <c r="G34"/>
  <c r="M34" s="1"/>
  <c r="N34" s="1"/>
  <c r="G35"/>
  <c r="M35" s="1"/>
  <c r="N35" s="1"/>
  <c r="G36"/>
  <c r="M36" s="1"/>
  <c r="N36" s="1"/>
  <c r="G37"/>
  <c r="M37"/>
  <c r="N37" s="1"/>
  <c r="G38"/>
  <c r="M38" s="1"/>
  <c r="N38" s="1"/>
  <c r="G39"/>
  <c r="M39" s="1"/>
  <c r="N39" s="1"/>
  <c r="G40"/>
  <c r="M40" s="1"/>
  <c r="N40" s="1"/>
  <c r="G41"/>
  <c r="M41" s="1"/>
  <c r="N41" s="1"/>
  <c r="G42"/>
  <c r="M42" s="1"/>
  <c r="N42" s="1"/>
  <c r="G43"/>
  <c r="M43" s="1"/>
  <c r="N43" s="1"/>
  <c r="G44"/>
  <c r="M44" s="1"/>
  <c r="N44" s="1"/>
  <c r="G45"/>
  <c r="M45"/>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c r="N61" s="1"/>
  <c r="G62"/>
  <c r="M62" s="1"/>
  <c r="N62" s="1"/>
  <c r="G63"/>
  <c r="M63" s="1"/>
  <c r="N63" s="1"/>
  <c r="G64"/>
  <c r="M64" s="1"/>
  <c r="N64" s="1"/>
  <c r="G65"/>
  <c r="M65" s="1"/>
  <c r="N65" s="1"/>
  <c r="G66"/>
  <c r="M66" s="1"/>
  <c r="N66" s="1"/>
  <c r="G67"/>
  <c r="M67" s="1"/>
  <c r="N67" s="1"/>
  <c r="G68"/>
  <c r="M68" s="1"/>
  <c r="N68" s="1"/>
  <c r="G69"/>
  <c r="M69"/>
  <c r="N69" s="1"/>
  <c r="G70"/>
  <c r="M70" s="1"/>
  <c r="N70" s="1"/>
  <c r="G71"/>
  <c r="M71" s="1"/>
  <c r="N71" s="1"/>
  <c r="G72"/>
  <c r="M72" s="1"/>
  <c r="N72" s="1"/>
  <c r="G73"/>
  <c r="M73" s="1"/>
  <c r="N73" s="1"/>
  <c r="G74"/>
  <c r="M74" s="1"/>
  <c r="N74" s="1"/>
  <c r="G75"/>
  <c r="M75" s="1"/>
  <c r="N75" s="1"/>
  <c r="G76"/>
  <c r="M76" s="1"/>
  <c r="N76" s="1"/>
  <c r="G77"/>
  <c r="M77" s="1"/>
  <c r="N77" s="1"/>
  <c r="G78"/>
  <c r="M78" s="1"/>
  <c r="N78" s="1"/>
  <c r="G79"/>
  <c r="M79" s="1"/>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G9" i="144"/>
  <c r="M9" s="1"/>
  <c r="G10"/>
  <c r="M10" s="1"/>
  <c r="N10" s="1"/>
  <c r="G11"/>
  <c r="M11" s="1"/>
  <c r="N11" s="1"/>
  <c r="G12"/>
  <c r="M12" s="1"/>
  <c r="N12" s="1"/>
  <c r="G13"/>
  <c r="M13"/>
  <c r="N13" s="1"/>
  <c r="G14"/>
  <c r="M14" s="1"/>
  <c r="N14" s="1"/>
  <c r="G15"/>
  <c r="M15" s="1"/>
  <c r="N15" s="1"/>
  <c r="G16"/>
  <c r="M16" s="1"/>
  <c r="N16" s="1"/>
  <c r="G17"/>
  <c r="M17"/>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c r="N57" s="1"/>
  <c r="G58"/>
  <c r="M58" s="1"/>
  <c r="N58" s="1"/>
  <c r="G59"/>
  <c r="M59" s="1"/>
  <c r="N59" s="1"/>
  <c r="G60"/>
  <c r="M60" s="1"/>
  <c r="N60" s="1"/>
  <c r="G61"/>
  <c r="M61" s="1"/>
  <c r="N61" s="1"/>
  <c r="G62"/>
  <c r="M62" s="1"/>
  <c r="N62" s="1"/>
  <c r="G63"/>
  <c r="M63" s="1"/>
  <c r="N63" s="1"/>
  <c r="G64"/>
  <c r="M64" s="1"/>
  <c r="N64" s="1"/>
  <c r="G65"/>
  <c r="M65"/>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G77"/>
  <c r="M77" s="1"/>
  <c r="N77" s="1"/>
  <c r="G78"/>
  <c r="M78" s="1"/>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G9" i="145"/>
  <c r="M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c r="N38" s="1"/>
  <c r="G39"/>
  <c r="M39" s="1"/>
  <c r="N39" s="1"/>
  <c r="G40"/>
  <c r="M40" s="1"/>
  <c r="N40" s="1"/>
  <c r="G41"/>
  <c r="M41" s="1"/>
  <c r="N41" s="1"/>
  <c r="G42"/>
  <c r="M42" s="1"/>
  <c r="N42" s="1"/>
  <c r="G43"/>
  <c r="M43" s="1"/>
  <c r="N43" s="1"/>
  <c r="G44"/>
  <c r="M44" s="1"/>
  <c r="N44" s="1"/>
  <c r="G45"/>
  <c r="M45" s="1"/>
  <c r="N45" s="1"/>
  <c r="G46"/>
  <c r="M46"/>
  <c r="N46" s="1"/>
  <c r="G47"/>
  <c r="M47" s="1"/>
  <c r="N47" s="1"/>
  <c r="G48"/>
  <c r="M48" s="1"/>
  <c r="N48" s="1"/>
  <c r="G49"/>
  <c r="M49" s="1"/>
  <c r="N49" s="1"/>
  <c r="G50"/>
  <c r="M50" s="1"/>
  <c r="N50" s="1"/>
  <c r="G51"/>
  <c r="M51" s="1"/>
  <c r="N51" s="1"/>
  <c r="G52"/>
  <c r="M52" s="1"/>
  <c r="N52" s="1"/>
  <c r="G53"/>
  <c r="M53" s="1"/>
  <c r="N53" s="1"/>
  <c r="G54"/>
  <c r="M54"/>
  <c r="N54" s="1"/>
  <c r="G55"/>
  <c r="M55" s="1"/>
  <c r="N55" s="1"/>
  <c r="G56"/>
  <c r="M56" s="1"/>
  <c r="N56" s="1"/>
  <c r="G57"/>
  <c r="M57" s="1"/>
  <c r="N57" s="1"/>
  <c r="G58"/>
  <c r="M58" s="1"/>
  <c r="N58" s="1"/>
  <c r="G59"/>
  <c r="M59" s="1"/>
  <c r="N59" s="1"/>
  <c r="G60"/>
  <c r="M60" s="1"/>
  <c r="N60" s="1"/>
  <c r="G61"/>
  <c r="M61" s="1"/>
  <c r="N61" s="1"/>
  <c r="G62"/>
  <c r="M62"/>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G76"/>
  <c r="M76" s="1"/>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G9" i="146"/>
  <c r="M9" s="1"/>
  <c r="G10"/>
  <c r="M10" s="1"/>
  <c r="N10" s="1"/>
  <c r="G11"/>
  <c r="M11" s="1"/>
  <c r="N11" s="1"/>
  <c r="G12"/>
  <c r="M12"/>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c r="N28" s="1"/>
  <c r="G29"/>
  <c r="M29" s="1"/>
  <c r="N29" s="1"/>
  <c r="G30"/>
  <c r="M30" s="1"/>
  <c r="N30" s="1"/>
  <c r="G31"/>
  <c r="M31" s="1"/>
  <c r="N31" s="1"/>
  <c r="G32"/>
  <c r="M32" s="1"/>
  <c r="N32" s="1"/>
  <c r="G33"/>
  <c r="M33" s="1"/>
  <c r="N33" s="1"/>
  <c r="G34"/>
  <c r="M34" s="1"/>
  <c r="N34" s="1"/>
  <c r="G35"/>
  <c r="M35" s="1"/>
  <c r="N35" s="1"/>
  <c r="G36"/>
  <c r="M36"/>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c r="N50" s="1"/>
  <c r="G51"/>
  <c r="M51" s="1"/>
  <c r="N51" s="1"/>
  <c r="G52"/>
  <c r="M52" s="1"/>
  <c r="N52" s="1"/>
  <c r="G53"/>
  <c r="M53"/>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69"/>
  <c r="M69" s="1"/>
  <c r="N69" s="1"/>
  <c r="G70"/>
  <c r="M70" s="1"/>
  <c r="N70" s="1"/>
  <c r="G71"/>
  <c r="M71" s="1"/>
  <c r="N71" s="1"/>
  <c r="G72"/>
  <c r="M72" s="1"/>
  <c r="N72" s="1"/>
  <c r="G73"/>
  <c r="M73" s="1"/>
  <c r="N73" s="1"/>
  <c r="G74"/>
  <c r="M74" s="1"/>
  <c r="N74" s="1"/>
  <c r="G75"/>
  <c r="M75" s="1"/>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G9" i="147"/>
  <c r="M9" s="1"/>
  <c r="G10"/>
  <c r="M10" s="1"/>
  <c r="N10" s="1"/>
  <c r="G11"/>
  <c r="M11"/>
  <c r="N11" s="1"/>
  <c r="G12"/>
  <c r="M12" s="1"/>
  <c r="N12" s="1"/>
  <c r="G13"/>
  <c r="M13" s="1"/>
  <c r="N13" s="1"/>
  <c r="G14"/>
  <c r="M14" s="1"/>
  <c r="N14" s="1"/>
  <c r="G15"/>
  <c r="M15"/>
  <c r="N15" s="1"/>
  <c r="G16"/>
  <c r="M16" s="1"/>
  <c r="N16" s="1"/>
  <c r="G17"/>
  <c r="M17" s="1"/>
  <c r="N17" s="1"/>
  <c r="G18"/>
  <c r="M18" s="1"/>
  <c r="N18" s="1"/>
  <c r="G19"/>
  <c r="M19" s="1"/>
  <c r="N19" s="1"/>
  <c r="G20"/>
  <c r="M20" s="1"/>
  <c r="N20" s="1"/>
  <c r="G21"/>
  <c r="M21" s="1"/>
  <c r="N21" s="1"/>
  <c r="G22"/>
  <c r="M22" s="1"/>
  <c r="N22" s="1"/>
  <c r="G23"/>
  <c r="M23"/>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c r="N35" s="1"/>
  <c r="G36"/>
  <c r="M36" s="1"/>
  <c r="N36" s="1"/>
  <c r="G37"/>
  <c r="M37" s="1"/>
  <c r="N37" s="1"/>
  <c r="G38"/>
  <c r="M38" s="1"/>
  <c r="N38" s="1"/>
  <c r="G39"/>
  <c r="M39"/>
  <c r="N39" s="1"/>
  <c r="G40"/>
  <c r="M40" s="1"/>
  <c r="N40" s="1"/>
  <c r="G41"/>
  <c r="M41" s="1"/>
  <c r="N41" s="1"/>
  <c r="G42"/>
  <c r="M42" s="1"/>
  <c r="N42" s="1"/>
  <c r="G43"/>
  <c r="M43" s="1"/>
  <c r="N43" s="1"/>
  <c r="G44"/>
  <c r="M44" s="1"/>
  <c r="N44" s="1"/>
  <c r="G45"/>
  <c r="M45" s="1"/>
  <c r="N45" s="1"/>
  <c r="G46"/>
  <c r="M46" s="1"/>
  <c r="N46" s="1"/>
  <c r="G47"/>
  <c r="M47"/>
  <c r="N47" s="1"/>
  <c r="G48"/>
  <c r="M48" s="1"/>
  <c r="N48" s="1"/>
  <c r="G49"/>
  <c r="M49" s="1"/>
  <c r="N49" s="1"/>
  <c r="G50"/>
  <c r="M50"/>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c r="N66" s="1"/>
  <c r="G67"/>
  <c r="M67" s="1"/>
  <c r="N67" s="1"/>
  <c r="G68"/>
  <c r="M68" s="1"/>
  <c r="N68" s="1"/>
  <c r="G69"/>
  <c r="M69" s="1"/>
  <c r="N69" s="1"/>
  <c r="G70"/>
  <c r="M70" s="1"/>
  <c r="N70" s="1"/>
  <c r="G71"/>
  <c r="M71" s="1"/>
  <c r="N71" s="1"/>
  <c r="G72"/>
  <c r="M72" s="1"/>
  <c r="N72" s="1"/>
  <c r="G73"/>
  <c r="M73" s="1"/>
  <c r="N73" s="1"/>
  <c r="G74"/>
  <c r="M74" s="1"/>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G9" i="148"/>
  <c r="M9" s="1"/>
  <c r="G10"/>
  <c r="M10" s="1"/>
  <c r="N10" s="1"/>
  <c r="G11"/>
  <c r="M11"/>
  <c r="N11" s="1"/>
  <c r="G12"/>
  <c r="M12" s="1"/>
  <c r="N12" s="1"/>
  <c r="G13"/>
  <c r="M13" s="1"/>
  <c r="N13" s="1"/>
  <c r="G14"/>
  <c r="M14" s="1"/>
  <c r="N14" s="1"/>
  <c r="G15"/>
  <c r="M15"/>
  <c r="N15" s="1"/>
  <c r="G16"/>
  <c r="M16" s="1"/>
  <c r="N16" s="1"/>
  <c r="G17"/>
  <c r="M17" s="1"/>
  <c r="N17" s="1"/>
  <c r="G18"/>
  <c r="M18" s="1"/>
  <c r="N18" s="1"/>
  <c r="G19"/>
  <c r="M19" s="1"/>
  <c r="N19" s="1"/>
  <c r="G20"/>
  <c r="M20"/>
  <c r="N20" s="1"/>
  <c r="G21"/>
  <c r="M21" s="1"/>
  <c r="N21" s="1"/>
  <c r="G22"/>
  <c r="M22" s="1"/>
  <c r="N22" s="1"/>
  <c r="G23"/>
  <c r="M23" s="1"/>
  <c r="N23" s="1"/>
  <c r="G24"/>
  <c r="M24" s="1"/>
  <c r="N24" s="1"/>
  <c r="G25"/>
  <c r="M25" s="1"/>
  <c r="N25" s="1"/>
  <c r="G26"/>
  <c r="M26" s="1"/>
  <c r="N26" s="1"/>
  <c r="G27"/>
  <c r="M27"/>
  <c r="N27" s="1"/>
  <c r="G28"/>
  <c r="M28" s="1"/>
  <c r="N28" s="1"/>
  <c r="G29"/>
  <c r="M29" s="1"/>
  <c r="N29" s="1"/>
  <c r="G30"/>
  <c r="M30" s="1"/>
  <c r="N30" s="1"/>
  <c r="G31"/>
  <c r="M31" s="1"/>
  <c r="N31" s="1"/>
  <c r="G32"/>
  <c r="M32" s="1"/>
  <c r="N32" s="1"/>
  <c r="G33"/>
  <c r="M33" s="1"/>
  <c r="N33" s="1"/>
  <c r="G34"/>
  <c r="M34" s="1"/>
  <c r="N34" s="1"/>
  <c r="G35"/>
  <c r="M35"/>
  <c r="N35" s="1"/>
  <c r="G36"/>
  <c r="M36" s="1"/>
  <c r="N36" s="1"/>
  <c r="G37"/>
  <c r="M37" s="1"/>
  <c r="N37" s="1"/>
  <c r="G38"/>
  <c r="M38" s="1"/>
  <c r="N38" s="1"/>
  <c r="G39"/>
  <c r="M39" s="1"/>
  <c r="N39" s="1"/>
  <c r="G40"/>
  <c r="M40" s="1"/>
  <c r="N40" s="1"/>
  <c r="G41"/>
  <c r="M41" s="1"/>
  <c r="N41" s="1"/>
  <c r="G42"/>
  <c r="M42" s="1"/>
  <c r="N42" s="1"/>
  <c r="G43"/>
  <c r="M43"/>
  <c r="N43" s="1"/>
  <c r="G44"/>
  <c r="M44" s="1"/>
  <c r="N44" s="1"/>
  <c r="G45"/>
  <c r="M45" s="1"/>
  <c r="N45" s="1"/>
  <c r="G46"/>
  <c r="M46" s="1"/>
  <c r="N46" s="1"/>
  <c r="G47"/>
  <c r="M47"/>
  <c r="N47" s="1"/>
  <c r="G48"/>
  <c r="M48" s="1"/>
  <c r="N48" s="1"/>
  <c r="G49"/>
  <c r="M49" s="1"/>
  <c r="N49" s="1"/>
  <c r="G50"/>
  <c r="M50" s="1"/>
  <c r="N50" s="1"/>
  <c r="G51"/>
  <c r="M51"/>
  <c r="N51" s="1"/>
  <c r="G52"/>
  <c r="M52" s="1"/>
  <c r="N52" s="1"/>
  <c r="G53"/>
  <c r="M53" s="1"/>
  <c r="N53" s="1"/>
  <c r="G54"/>
  <c r="M54" s="1"/>
  <c r="N54" s="1"/>
  <c r="G55"/>
  <c r="M55" s="1"/>
  <c r="N55" s="1"/>
  <c r="G56"/>
  <c r="M56" s="1"/>
  <c r="N56" s="1"/>
  <c r="G57"/>
  <c r="M57" s="1"/>
  <c r="N57" s="1"/>
  <c r="G58"/>
  <c r="M58" s="1"/>
  <c r="N58" s="1"/>
  <c r="G59"/>
  <c r="M59"/>
  <c r="N59" s="1"/>
  <c r="G60"/>
  <c r="M60" s="1"/>
  <c r="N60" s="1"/>
  <c r="G61"/>
  <c r="M61" s="1"/>
  <c r="N61" s="1"/>
  <c r="G62"/>
  <c r="M62" s="1"/>
  <c r="N62" s="1"/>
  <c r="G63"/>
  <c r="M63"/>
  <c r="N63" s="1"/>
  <c r="G64"/>
  <c r="M64" s="1"/>
  <c r="N64" s="1"/>
  <c r="G65"/>
  <c r="M65" s="1"/>
  <c r="N65" s="1"/>
  <c r="G66"/>
  <c r="M66" s="1"/>
  <c r="N66" s="1"/>
  <c r="G67"/>
  <c r="M67"/>
  <c r="N67" s="1"/>
  <c r="G68"/>
  <c r="M68" s="1"/>
  <c r="N68" s="1"/>
  <c r="G69"/>
  <c r="M69" s="1"/>
  <c r="N69" s="1"/>
  <c r="G70"/>
  <c r="M70" s="1"/>
  <c r="N70" s="1"/>
  <c r="G71"/>
  <c r="M71"/>
  <c r="N71" s="1"/>
  <c r="G72"/>
  <c r="M72" s="1"/>
  <c r="N72" s="1"/>
  <c r="G73"/>
  <c r="M73" s="1"/>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G9" i="149"/>
  <c r="M9" s="1"/>
  <c r="G10"/>
  <c r="M10" s="1"/>
  <c r="N10" s="1"/>
  <c r="G11"/>
  <c r="M11" s="1"/>
  <c r="N11" s="1"/>
  <c r="G12"/>
  <c r="M12" s="1"/>
  <c r="N12" s="1"/>
  <c r="G13"/>
  <c r="M13"/>
  <c r="N13" s="1"/>
  <c r="G14"/>
  <c r="M14" s="1"/>
  <c r="N14" s="1"/>
  <c r="G15"/>
  <c r="M15" s="1"/>
  <c r="N15" s="1"/>
  <c r="G16"/>
  <c r="M16" s="1"/>
  <c r="N16" s="1"/>
  <c r="G17"/>
  <c r="M17"/>
  <c r="N17" s="1"/>
  <c r="G18"/>
  <c r="M18" s="1"/>
  <c r="N18" s="1"/>
  <c r="G19"/>
  <c r="M19" s="1"/>
  <c r="N19" s="1"/>
  <c r="G20"/>
  <c r="M20" s="1"/>
  <c r="N20" s="1"/>
  <c r="G21"/>
  <c r="M21"/>
  <c r="N21" s="1"/>
  <c r="G22"/>
  <c r="M22" s="1"/>
  <c r="N22" s="1"/>
  <c r="G23"/>
  <c r="M23" s="1"/>
  <c r="N23" s="1"/>
  <c r="G24"/>
  <c r="M24" s="1"/>
  <c r="N24" s="1"/>
  <c r="G25"/>
  <c r="M25"/>
  <c r="N25" s="1"/>
  <c r="G26"/>
  <c r="M26" s="1"/>
  <c r="N26" s="1"/>
  <c r="G27"/>
  <c r="M27" s="1"/>
  <c r="N27" s="1"/>
  <c r="G28"/>
  <c r="M28"/>
  <c r="N28" s="1"/>
  <c r="G29"/>
  <c r="M29" s="1"/>
  <c r="N29" s="1"/>
  <c r="G30"/>
  <c r="M30" s="1"/>
  <c r="N30" s="1"/>
  <c r="G31"/>
  <c r="M31" s="1"/>
  <c r="N31" s="1"/>
  <c r="G32"/>
  <c r="M32" s="1"/>
  <c r="N32" s="1"/>
  <c r="G33"/>
  <c r="M33" s="1"/>
  <c r="N33" s="1"/>
  <c r="G34"/>
  <c r="M34" s="1"/>
  <c r="N34" s="1"/>
  <c r="G35"/>
  <c r="M35" s="1"/>
  <c r="N35" s="1"/>
  <c r="G36"/>
  <c r="M36"/>
  <c r="N36" s="1"/>
  <c r="G37"/>
  <c r="M37" s="1"/>
  <c r="N37" s="1"/>
  <c r="G38"/>
  <c r="M38" s="1"/>
  <c r="N38" s="1"/>
  <c r="G39"/>
  <c r="M39" s="1"/>
  <c r="N39" s="1"/>
  <c r="G40"/>
  <c r="M40" s="1"/>
  <c r="N40" s="1"/>
  <c r="G41"/>
  <c r="M41" s="1"/>
  <c r="N41" s="1"/>
  <c r="G42"/>
  <c r="M42" s="1"/>
  <c r="N42" s="1"/>
  <c r="G43"/>
  <c r="M43" s="1"/>
  <c r="N43" s="1"/>
  <c r="G44"/>
  <c r="M44" s="1"/>
  <c r="N44" s="1"/>
  <c r="G45"/>
  <c r="M45" s="1"/>
  <c r="N45" s="1"/>
  <c r="G46"/>
  <c r="M46"/>
  <c r="N46" s="1"/>
  <c r="G47"/>
  <c r="M47" s="1"/>
  <c r="N47" s="1"/>
  <c r="G48"/>
  <c r="M48" s="1"/>
  <c r="N48" s="1"/>
  <c r="G49"/>
  <c r="M49" s="1"/>
  <c r="N49" s="1"/>
  <c r="G50"/>
  <c r="M50" s="1"/>
  <c r="N50" s="1"/>
  <c r="G51"/>
  <c r="M51" s="1"/>
  <c r="N51" s="1"/>
  <c r="G52"/>
  <c r="M52" s="1"/>
  <c r="N52" s="1"/>
  <c r="G53"/>
  <c r="M53"/>
  <c r="N53" s="1"/>
  <c r="G54"/>
  <c r="M54" s="1"/>
  <c r="N54" s="1"/>
  <c r="G55"/>
  <c r="M55" s="1"/>
  <c r="N55" s="1"/>
  <c r="G56"/>
  <c r="M56" s="1"/>
  <c r="N56" s="1"/>
  <c r="G57"/>
  <c r="M57" s="1"/>
  <c r="N57" s="1"/>
  <c r="G58"/>
  <c r="M58" s="1"/>
  <c r="N58" s="1"/>
  <c r="G59"/>
  <c r="M59" s="1"/>
  <c r="N59" s="1"/>
  <c r="G60"/>
  <c r="M60" s="1"/>
  <c r="N60" s="1"/>
  <c r="G61"/>
  <c r="M61"/>
  <c r="N61" s="1"/>
  <c r="G62"/>
  <c r="M62" s="1"/>
  <c r="N62" s="1"/>
  <c r="G63"/>
  <c r="M63" s="1"/>
  <c r="N63" s="1"/>
  <c r="G64"/>
  <c r="M64" s="1"/>
  <c r="N64" s="1"/>
  <c r="G65"/>
  <c r="M65" s="1"/>
  <c r="N65" s="1"/>
  <c r="G66"/>
  <c r="M66" s="1"/>
  <c r="N66" s="1"/>
  <c r="G67"/>
  <c r="M67" s="1"/>
  <c r="N67" s="1"/>
  <c r="G68"/>
  <c r="M68" s="1"/>
  <c r="N68" s="1"/>
  <c r="G69"/>
  <c r="M69" s="1"/>
  <c r="N69" s="1"/>
  <c r="G70"/>
  <c r="M70" s="1"/>
  <c r="N70" s="1"/>
  <c r="G71"/>
  <c r="M71"/>
  <c r="N71" s="1"/>
  <c r="G72"/>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G9" i="150"/>
  <c r="M9" s="1"/>
  <c r="G10"/>
  <c r="M10" s="1"/>
  <c r="N10" s="1"/>
  <c r="G11"/>
  <c r="M1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c r="N23" s="1"/>
  <c r="G24"/>
  <c r="M24" s="1"/>
  <c r="N24" s="1"/>
  <c r="G25"/>
  <c r="M25" s="1"/>
  <c r="N25" s="1"/>
  <c r="G26"/>
  <c r="M26" s="1"/>
  <c r="N26" s="1"/>
  <c r="G27"/>
  <c r="M27"/>
  <c r="N27" s="1"/>
  <c r="G28"/>
  <c r="M28" s="1"/>
  <c r="N28" s="1"/>
  <c r="G29"/>
  <c r="M29" s="1"/>
  <c r="N29" s="1"/>
  <c r="G30"/>
  <c r="M30" s="1"/>
  <c r="N30" s="1"/>
  <c r="G31"/>
  <c r="M31"/>
  <c r="N31" s="1"/>
  <c r="G32"/>
  <c r="M32" s="1"/>
  <c r="N32" s="1"/>
  <c r="G33"/>
  <c r="M33" s="1"/>
  <c r="N33" s="1"/>
  <c r="G34"/>
  <c r="M34" s="1"/>
  <c r="N34" s="1"/>
  <c r="G35"/>
  <c r="M35"/>
  <c r="N35" s="1"/>
  <c r="G36"/>
  <c r="M36" s="1"/>
  <c r="N36" s="1"/>
  <c r="G37"/>
  <c r="M37" s="1"/>
  <c r="N37" s="1"/>
  <c r="G38"/>
  <c r="M38" s="1"/>
  <c r="N38" s="1"/>
  <c r="G39"/>
  <c r="M39" s="1"/>
  <c r="N39" s="1"/>
  <c r="G40"/>
  <c r="M40" s="1"/>
  <c r="N40" s="1"/>
  <c r="G41"/>
  <c r="M41" s="1"/>
  <c r="N41" s="1"/>
  <c r="G42"/>
  <c r="M42" s="1"/>
  <c r="N42" s="1"/>
  <c r="G43"/>
  <c r="M43"/>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c r="N67" s="1"/>
  <c r="G68"/>
  <c r="M68" s="1"/>
  <c r="N68" s="1"/>
  <c r="G69"/>
  <c r="M69" s="1"/>
  <c r="N69" s="1"/>
  <c r="G70"/>
  <c r="M70" s="1"/>
  <c r="N70" s="1"/>
  <c r="G71"/>
  <c r="M71" s="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G9" i="151"/>
  <c r="M9" s="1"/>
  <c r="N9" s="1"/>
  <c r="P9" s="1"/>
  <c r="J9"/>
  <c r="G10"/>
  <c r="M10" s="1"/>
  <c r="N10" s="1"/>
  <c r="G11"/>
  <c r="M11" s="1"/>
  <c r="N11" s="1"/>
  <c r="G12"/>
  <c r="M12" s="1"/>
  <c r="N12" s="1"/>
  <c r="G13"/>
  <c r="M13"/>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c r="N45" s="1"/>
  <c r="G46"/>
  <c r="M46" s="1"/>
  <c r="N46" s="1"/>
  <c r="G47"/>
  <c r="M47" s="1"/>
  <c r="N47" s="1"/>
  <c r="G48"/>
  <c r="M48" s="1"/>
  <c r="N48" s="1"/>
  <c r="G49"/>
  <c r="M49" s="1"/>
  <c r="N49" s="1"/>
  <c r="G50"/>
  <c r="M50" s="1"/>
  <c r="N50" s="1"/>
  <c r="G51"/>
  <c r="M51" s="1"/>
  <c r="N51" s="1"/>
  <c r="G52"/>
  <c r="M52" s="1"/>
  <c r="N52" s="1"/>
  <c r="G53"/>
  <c r="M53"/>
  <c r="N53" s="1"/>
  <c r="G54"/>
  <c r="M54" s="1"/>
  <c r="N54" s="1"/>
  <c r="G55"/>
  <c r="M55" s="1"/>
  <c r="N55" s="1"/>
  <c r="G56"/>
  <c r="M56" s="1"/>
  <c r="N56" s="1"/>
  <c r="G57"/>
  <c r="M57"/>
  <c r="N57" s="1"/>
  <c r="G58"/>
  <c r="M58" s="1"/>
  <c r="N58" s="1"/>
  <c r="G59"/>
  <c r="M59" s="1"/>
  <c r="N59" s="1"/>
  <c r="G60"/>
  <c r="M60" s="1"/>
  <c r="N60" s="1"/>
  <c r="G61"/>
  <c r="M61"/>
  <c r="N61" s="1"/>
  <c r="G62"/>
  <c r="M62" s="1"/>
  <c r="N62" s="1"/>
  <c r="G63"/>
  <c r="M63" s="1"/>
  <c r="N63" s="1"/>
  <c r="G64"/>
  <c r="M64" s="1"/>
  <c r="N64" s="1"/>
  <c r="G65"/>
  <c r="M65"/>
  <c r="N65" s="1"/>
  <c r="G66"/>
  <c r="M66" s="1"/>
  <c r="N66" s="1"/>
  <c r="G67"/>
  <c r="M67" s="1"/>
  <c r="N67" s="1"/>
  <c r="G68"/>
  <c r="M68" s="1"/>
  <c r="N68" s="1"/>
  <c r="G69"/>
  <c r="M69" s="1"/>
  <c r="N69" s="1"/>
  <c r="G70"/>
  <c r="M70" s="1"/>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G9" i="152"/>
  <c r="M9" s="1"/>
  <c r="N9" s="1"/>
  <c r="P9" s="1"/>
  <c r="J9"/>
  <c r="G10"/>
  <c r="M10" s="1"/>
  <c r="N10" s="1"/>
  <c r="G11"/>
  <c r="M1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s="1"/>
  <c r="N23" s="1"/>
  <c r="G24"/>
  <c r="M24" s="1"/>
  <c r="N24" s="1"/>
  <c r="G25"/>
  <c r="M25" s="1"/>
  <c r="N25" s="1"/>
  <c r="G26"/>
  <c r="M26" s="1"/>
  <c r="N26" s="1"/>
  <c r="G27"/>
  <c r="M27"/>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c r="N67" s="1"/>
  <c r="G68"/>
  <c r="M68" s="1"/>
  <c r="N68" s="1"/>
  <c r="G69"/>
  <c r="M69" s="1"/>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G9" i="153"/>
  <c r="M9" s="1"/>
  <c r="G10"/>
  <c r="M10" s="1"/>
  <c r="N10" s="1"/>
  <c r="G11"/>
  <c r="M11" s="1"/>
  <c r="N11" s="1"/>
  <c r="G12"/>
  <c r="M12"/>
  <c r="N12" s="1"/>
  <c r="G13"/>
  <c r="M13" s="1"/>
  <c r="N13" s="1"/>
  <c r="G14"/>
  <c r="M14" s="1"/>
  <c r="N14" s="1"/>
  <c r="G15"/>
  <c r="M15" s="1"/>
  <c r="N15" s="1"/>
  <c r="G16"/>
  <c r="M16"/>
  <c r="N16" s="1"/>
  <c r="G17"/>
  <c r="M17" s="1"/>
  <c r="N17" s="1"/>
  <c r="G18"/>
  <c r="M18" s="1"/>
  <c r="N18" s="1"/>
  <c r="G19"/>
  <c r="M19" s="1"/>
  <c r="N19" s="1"/>
  <c r="G20"/>
  <c r="M20"/>
  <c r="N20" s="1"/>
  <c r="G21"/>
  <c r="M21" s="1"/>
  <c r="N21" s="1"/>
  <c r="G22"/>
  <c r="M22" s="1"/>
  <c r="N22" s="1"/>
  <c r="G23"/>
  <c r="M23" s="1"/>
  <c r="N23" s="1"/>
  <c r="G24"/>
  <c r="M24"/>
  <c r="N24" s="1"/>
  <c r="G25"/>
  <c r="M25" s="1"/>
  <c r="N25" s="1"/>
  <c r="G26"/>
  <c r="M26" s="1"/>
  <c r="N26" s="1"/>
  <c r="G27"/>
  <c r="M27" s="1"/>
  <c r="N27" s="1"/>
  <c r="G28"/>
  <c r="M28"/>
  <c r="N28" s="1"/>
  <c r="G29"/>
  <c r="M29" s="1"/>
  <c r="N29" s="1"/>
  <c r="G30"/>
  <c r="M30" s="1"/>
  <c r="N30" s="1"/>
  <c r="G31"/>
  <c r="M31" s="1"/>
  <c r="N31" s="1"/>
  <c r="G32"/>
  <c r="M32"/>
  <c r="N32" s="1"/>
  <c r="G33"/>
  <c r="M33" s="1"/>
  <c r="N33" s="1"/>
  <c r="G34"/>
  <c r="M34" s="1"/>
  <c r="N34" s="1"/>
  <c r="G35"/>
  <c r="M35" s="1"/>
  <c r="N35" s="1"/>
  <c r="G36"/>
  <c r="M36"/>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c r="N48" s="1"/>
  <c r="G49"/>
  <c r="M49" s="1"/>
  <c r="N49" s="1"/>
  <c r="G50"/>
  <c r="M50" s="1"/>
  <c r="N50" s="1"/>
  <c r="G51"/>
  <c r="M51" s="1"/>
  <c r="N51" s="1"/>
  <c r="G52"/>
  <c r="M52" s="1"/>
  <c r="N52" s="1"/>
  <c r="G53"/>
  <c r="M53" s="1"/>
  <c r="N53" s="1"/>
  <c r="G54"/>
  <c r="M54" s="1"/>
  <c r="N54" s="1"/>
  <c r="G55"/>
  <c r="M55" s="1"/>
  <c r="N55" s="1"/>
  <c r="G56"/>
  <c r="M56"/>
  <c r="N56" s="1"/>
  <c r="G57"/>
  <c r="M57" s="1"/>
  <c r="N57" s="1"/>
  <c r="G58"/>
  <c r="M58" s="1"/>
  <c r="N58" s="1"/>
  <c r="G59"/>
  <c r="M59" s="1"/>
  <c r="N59" s="1"/>
  <c r="G60"/>
  <c r="M60" s="1"/>
  <c r="N60" s="1"/>
  <c r="G61"/>
  <c r="M61" s="1"/>
  <c r="N61" s="1"/>
  <c r="G62"/>
  <c r="M62" s="1"/>
  <c r="N62" s="1"/>
  <c r="G63"/>
  <c r="M63" s="1"/>
  <c r="N63" s="1"/>
  <c r="G64"/>
  <c r="M64"/>
  <c r="N64" s="1"/>
  <c r="G65"/>
  <c r="M65" s="1"/>
  <c r="N65" s="1"/>
  <c r="G66"/>
  <c r="M66" s="1"/>
  <c r="N66" s="1"/>
  <c r="G67"/>
  <c r="M67" s="1"/>
  <c r="N67" s="1"/>
  <c r="G68"/>
  <c r="M68" s="1"/>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G9" i="154"/>
  <c r="M9" s="1"/>
  <c r="G10"/>
  <c r="M10" s="1"/>
  <c r="N10" s="1"/>
  <c r="G11"/>
  <c r="M11" s="1"/>
  <c r="N11" s="1"/>
  <c r="G12"/>
  <c r="M12" s="1"/>
  <c r="N12" s="1"/>
  <c r="G13"/>
  <c r="M13" s="1"/>
  <c r="N13" s="1"/>
  <c r="G14"/>
  <c r="M14"/>
  <c r="N14" s="1"/>
  <c r="G15"/>
  <c r="M15" s="1"/>
  <c r="N15" s="1"/>
  <c r="G16"/>
  <c r="M16" s="1"/>
  <c r="N16" s="1"/>
  <c r="G17"/>
  <c r="M17" s="1"/>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G9" i="156"/>
  <c r="M9" s="1"/>
  <c r="J9"/>
  <c r="G10"/>
  <c r="M10" s="1"/>
  <c r="N10" s="1"/>
  <c r="G11"/>
  <c r="M11" s="1"/>
  <c r="N11" s="1"/>
  <c r="G12"/>
  <c r="M12"/>
  <c r="N12" s="1"/>
  <c r="G13"/>
  <c r="M13" s="1"/>
  <c r="N13" s="1"/>
  <c r="G14"/>
  <c r="M14" s="1"/>
  <c r="N14" s="1"/>
  <c r="G15"/>
  <c r="M15" s="1"/>
  <c r="N15" s="1"/>
  <c r="G16"/>
  <c r="M16"/>
  <c r="N16" s="1"/>
  <c r="G17"/>
  <c r="M17" s="1"/>
  <c r="N17" s="1"/>
  <c r="G18"/>
  <c r="M18"/>
  <c r="N18" s="1"/>
  <c r="G19"/>
  <c r="M19" s="1"/>
  <c r="N19" s="1"/>
  <c r="G20"/>
  <c r="M20"/>
  <c r="N20" s="1"/>
  <c r="G21"/>
  <c r="M21" s="1"/>
  <c r="N21" s="1"/>
  <c r="G22"/>
  <c r="M22"/>
  <c r="N22" s="1"/>
  <c r="G23"/>
  <c r="M23" s="1"/>
  <c r="N23" s="1"/>
  <c r="G24"/>
  <c r="M24"/>
  <c r="N24" s="1"/>
  <c r="G25"/>
  <c r="M25" s="1"/>
  <c r="N25" s="1"/>
  <c r="G26"/>
  <c r="M26"/>
  <c r="N26" s="1"/>
  <c r="G27"/>
  <c r="M27" s="1"/>
  <c r="N27" s="1"/>
  <c r="G28"/>
  <c r="M28"/>
  <c r="N28" s="1"/>
  <c r="G29"/>
  <c r="M29" s="1"/>
  <c r="N29" s="1"/>
  <c r="G30"/>
  <c r="M30"/>
  <c r="N30" s="1"/>
  <c r="G31"/>
  <c r="M31" s="1"/>
  <c r="N31" s="1"/>
  <c r="G32"/>
  <c r="M32" s="1"/>
  <c r="N32" s="1"/>
  <c r="G33"/>
  <c r="M33" s="1"/>
  <c r="N33" s="1"/>
  <c r="G34"/>
  <c r="M34" s="1"/>
  <c r="N34" s="1"/>
  <c r="G35"/>
  <c r="M35" s="1"/>
  <c r="N35" s="1"/>
  <c r="G36"/>
  <c r="M36" s="1"/>
  <c r="N36" s="1"/>
  <c r="G37"/>
  <c r="M37" s="1"/>
  <c r="N37" s="1"/>
  <c r="G38"/>
  <c r="M38"/>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c r="N50" s="1"/>
  <c r="G51"/>
  <c r="M51" s="1"/>
  <c r="N51" s="1"/>
  <c r="G52"/>
  <c r="M52" s="1"/>
  <c r="N52" s="1"/>
  <c r="G53"/>
  <c r="M53" s="1"/>
  <c r="N53" s="1"/>
  <c r="G54"/>
  <c r="M54" s="1"/>
  <c r="N54" s="1"/>
  <c r="G55"/>
  <c r="M55" s="1"/>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M66"/>
  <c r="N66"/>
  <c r="M67"/>
  <c r="N67"/>
  <c r="M68"/>
  <c r="N68"/>
  <c r="M69"/>
  <c r="N69"/>
  <c r="M70"/>
  <c r="N70"/>
  <c r="M71"/>
  <c r="N71"/>
  <c r="M72"/>
  <c r="N72"/>
  <c r="M73"/>
  <c r="N73"/>
  <c r="M74"/>
  <c r="N74"/>
  <c r="M75"/>
  <c r="N75"/>
  <c r="M76"/>
  <c r="N76" s="1"/>
  <c r="M77"/>
  <c r="N77"/>
  <c r="M78"/>
  <c r="N78"/>
  <c r="M79"/>
  <c r="N79"/>
  <c r="M80"/>
  <c r="N80"/>
  <c r="M81"/>
  <c r="N8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G9" i="157"/>
  <c r="M9" s="1"/>
  <c r="G10"/>
  <c r="M10" s="1"/>
  <c r="N10" s="1"/>
  <c r="G11"/>
  <c r="M11" s="1"/>
  <c r="N11" s="1"/>
  <c r="G12"/>
  <c r="M12" s="1"/>
  <c r="N12" s="1"/>
  <c r="G13"/>
  <c r="M13" s="1"/>
  <c r="N13" s="1"/>
  <c r="G14"/>
  <c r="M14"/>
  <c r="N14" s="1"/>
  <c r="G15"/>
  <c r="M15" s="1"/>
  <c r="N15" s="1"/>
  <c r="G16"/>
  <c r="M16" s="1"/>
  <c r="N16" s="1"/>
  <c r="G17"/>
  <c r="M17" s="1"/>
  <c r="N17" s="1"/>
  <c r="G18"/>
  <c r="M18"/>
  <c r="N18" s="1"/>
  <c r="G19"/>
  <c r="M19" s="1"/>
  <c r="N19" s="1"/>
  <c r="G20"/>
  <c r="M20" s="1"/>
  <c r="N20" s="1"/>
  <c r="G21"/>
  <c r="M21" s="1"/>
  <c r="N21" s="1"/>
  <c r="G22"/>
  <c r="M22" s="1"/>
  <c r="N22" s="1"/>
  <c r="G23"/>
  <c r="M23" s="1"/>
  <c r="N23" s="1"/>
  <c r="G24"/>
  <c r="M24" s="1"/>
  <c r="N24" s="1"/>
  <c r="G25"/>
  <c r="M25" s="1"/>
  <c r="N25" s="1"/>
  <c r="G26"/>
  <c r="M26"/>
  <c r="N26" s="1"/>
  <c r="G27"/>
  <c r="M27" s="1"/>
  <c r="N27" s="1"/>
  <c r="G28"/>
  <c r="M28" s="1"/>
  <c r="N28" s="1"/>
  <c r="G29"/>
  <c r="M29" s="1"/>
  <c r="N29" s="1"/>
  <c r="G30"/>
  <c r="M30" s="1"/>
  <c r="N30" s="1"/>
  <c r="G31"/>
  <c r="M31" s="1"/>
  <c r="N31" s="1"/>
  <c r="G32"/>
  <c r="M32" s="1"/>
  <c r="N32" s="1"/>
  <c r="G33"/>
  <c r="M33" s="1"/>
  <c r="N33" s="1"/>
  <c r="G34"/>
  <c r="M34"/>
  <c r="N34" s="1"/>
  <c r="G35"/>
  <c r="M35" s="1"/>
  <c r="N35" s="1"/>
  <c r="G36"/>
  <c r="M36" s="1"/>
  <c r="N36" s="1"/>
  <c r="G37"/>
  <c r="M37" s="1"/>
  <c r="N37" s="1"/>
  <c r="G38"/>
  <c r="M38" s="1"/>
  <c r="N38" s="1"/>
  <c r="G39"/>
  <c r="M39" s="1"/>
  <c r="N39" s="1"/>
  <c r="G40"/>
  <c r="M40" s="1"/>
  <c r="N40" s="1"/>
  <c r="G41"/>
  <c r="M41" s="1"/>
  <c r="N41" s="1"/>
  <c r="G42"/>
  <c r="M42"/>
  <c r="N42" s="1"/>
  <c r="G43"/>
  <c r="M43" s="1"/>
  <c r="N43" s="1"/>
  <c r="G44"/>
  <c r="M44" s="1"/>
  <c r="N44" s="1"/>
  <c r="G45"/>
  <c r="M45" s="1"/>
  <c r="N45" s="1"/>
  <c r="G46"/>
  <c r="M46" s="1"/>
  <c r="N46" s="1"/>
  <c r="G47"/>
  <c r="M47" s="1"/>
  <c r="N47" s="1"/>
  <c r="G48"/>
  <c r="M48" s="1"/>
  <c r="N48" s="1"/>
  <c r="G49"/>
  <c r="M49" s="1"/>
  <c r="N49" s="1"/>
  <c r="G50"/>
  <c r="M50"/>
  <c r="N50" s="1"/>
  <c r="G51"/>
  <c r="M51"/>
  <c r="N51" s="1"/>
  <c r="G52"/>
  <c r="M52" s="1"/>
  <c r="N52" s="1"/>
  <c r="G53"/>
  <c r="M53" s="1"/>
  <c r="N53" s="1"/>
  <c r="G54"/>
  <c r="M54"/>
  <c r="N54" s="1"/>
  <c r="G55"/>
  <c r="M55" s="1"/>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G9" i="158"/>
  <c r="M9" s="1"/>
  <c r="G10"/>
  <c r="M10" s="1"/>
  <c r="N10" s="1"/>
  <c r="G11"/>
  <c r="M11" s="1"/>
  <c r="N11" s="1"/>
  <c r="G12"/>
  <c r="M12" s="1"/>
  <c r="N12" s="1"/>
  <c r="G13"/>
  <c r="M13"/>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c r="N48" s="1"/>
  <c r="G49"/>
  <c r="M49" s="1"/>
  <c r="N49" s="1"/>
  <c r="G50"/>
  <c r="M50" s="1"/>
  <c r="N50" s="1"/>
  <c r="G51"/>
  <c r="M51" s="1"/>
  <c r="N51" s="1"/>
  <c r="G52"/>
  <c r="M52" s="1"/>
  <c r="N52" s="1"/>
  <c r="G53"/>
  <c r="M53" s="1"/>
  <c r="N53" s="1"/>
  <c r="G54"/>
  <c r="M54" s="1"/>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G9" i="159"/>
  <c r="M9" s="1"/>
  <c r="N9" s="1"/>
  <c r="P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c r="N40" s="1"/>
  <c r="G41"/>
  <c r="M41" s="1"/>
  <c r="N41" s="1"/>
  <c r="G42"/>
  <c r="M42" s="1"/>
  <c r="N42" s="1"/>
  <c r="G43"/>
  <c r="M43" s="1"/>
  <c r="N43" s="1"/>
  <c r="G44"/>
  <c r="M44" s="1"/>
  <c r="N44" s="1"/>
  <c r="G45"/>
  <c r="M45" s="1"/>
  <c r="N45" s="1"/>
  <c r="G46"/>
  <c r="M46" s="1"/>
  <c r="N46" s="1"/>
  <c r="G47"/>
  <c r="M47" s="1"/>
  <c r="N47" s="1"/>
  <c r="G48"/>
  <c r="M48"/>
  <c r="N48" s="1"/>
  <c r="G49"/>
  <c r="M49" s="1"/>
  <c r="N49" s="1"/>
  <c r="G50"/>
  <c r="M50" s="1"/>
  <c r="N50" s="1"/>
  <c r="G51"/>
  <c r="M51" s="1"/>
  <c r="N51" s="1"/>
  <c r="G52"/>
  <c r="M52" s="1"/>
  <c r="N52" s="1"/>
  <c r="G53"/>
  <c r="M53" s="1"/>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G9" i="160"/>
  <c r="M9" s="1"/>
  <c r="G10"/>
  <c r="M10" s="1"/>
  <c r="N10" s="1"/>
  <c r="G11"/>
  <c r="M11" s="1"/>
  <c r="N11" s="1"/>
  <c r="G12"/>
  <c r="M12" s="1"/>
  <c r="N12" s="1"/>
  <c r="G13"/>
  <c r="M13" s="1"/>
  <c r="N13" s="1"/>
  <c r="G14"/>
  <c r="M14" s="1"/>
  <c r="N14" s="1"/>
  <c r="G15"/>
  <c r="M15" s="1"/>
  <c r="N15" s="1"/>
  <c r="G16"/>
  <c r="M16"/>
  <c r="N16" s="1"/>
  <c r="G17"/>
  <c r="M17" s="1"/>
  <c r="N17" s="1"/>
  <c r="G18"/>
  <c r="M18" s="1"/>
  <c r="N18" s="1"/>
  <c r="G19"/>
  <c r="M19" s="1"/>
  <c r="N19" s="1"/>
  <c r="G20"/>
  <c r="M20" s="1"/>
  <c r="N20" s="1"/>
  <c r="G21"/>
  <c r="M21" s="1"/>
  <c r="N21" s="1"/>
  <c r="G22"/>
  <c r="M22" s="1"/>
  <c r="N22" s="1"/>
  <c r="G23"/>
  <c r="M23" s="1"/>
  <c r="N23" s="1"/>
  <c r="G24"/>
  <c r="M24"/>
  <c r="N24" s="1"/>
  <c r="G25"/>
  <c r="M25" s="1"/>
  <c r="N25" s="1"/>
  <c r="G26"/>
  <c r="M26" s="1"/>
  <c r="N26" s="1"/>
  <c r="G27"/>
  <c r="M27" s="1"/>
  <c r="N27" s="1"/>
  <c r="G28"/>
  <c r="M28" s="1"/>
  <c r="N28" s="1"/>
  <c r="G29"/>
  <c r="M29" s="1"/>
  <c r="N29" s="1"/>
  <c r="G30"/>
  <c r="M30" s="1"/>
  <c r="N30" s="1"/>
  <c r="G31"/>
  <c r="M31" s="1"/>
  <c r="N31" s="1"/>
  <c r="G32"/>
  <c r="M32"/>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c r="N48" s="1"/>
  <c r="G49"/>
  <c r="M49" s="1"/>
  <c r="N49" s="1"/>
  <c r="G50"/>
  <c r="M50" s="1"/>
  <c r="N50" s="1"/>
  <c r="G51"/>
  <c r="M51" s="1"/>
  <c r="N51" s="1"/>
  <c r="G52"/>
  <c r="M52" s="1"/>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G9" i="161"/>
  <c r="M9" s="1"/>
  <c r="N9" s="1"/>
  <c r="P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G9" i="162"/>
  <c r="M9" s="1"/>
  <c r="G10"/>
  <c r="M10" s="1"/>
  <c r="N10" s="1"/>
  <c r="G11"/>
  <c r="M11"/>
  <c r="N11" s="1"/>
  <c r="G12"/>
  <c r="M12" s="1"/>
  <c r="N12" s="1"/>
  <c r="G13"/>
  <c r="M13"/>
  <c r="N13" s="1"/>
  <c r="G14"/>
  <c r="M14" s="1"/>
  <c r="N14" s="1"/>
  <c r="G15"/>
  <c r="M15"/>
  <c r="N15" s="1"/>
  <c r="G16"/>
  <c r="M16" s="1"/>
  <c r="N16" s="1"/>
  <c r="G17"/>
  <c r="M17"/>
  <c r="N17" s="1"/>
  <c r="G18"/>
  <c r="M18" s="1"/>
  <c r="N18" s="1"/>
  <c r="G19"/>
  <c r="M19"/>
  <c r="N19" s="1"/>
  <c r="G20"/>
  <c r="M20" s="1"/>
  <c r="N20" s="1"/>
  <c r="G21"/>
  <c r="M21" s="1"/>
  <c r="N21" s="1"/>
  <c r="G22"/>
  <c r="M22" s="1"/>
  <c r="N22" s="1"/>
  <c r="G23"/>
  <c r="M23"/>
  <c r="N23" s="1"/>
  <c r="G24"/>
  <c r="M24" s="1"/>
  <c r="N24" s="1"/>
  <c r="G25"/>
  <c r="M25" s="1"/>
  <c r="N25" s="1"/>
  <c r="G26"/>
  <c r="M26" s="1"/>
  <c r="N26" s="1"/>
  <c r="G27"/>
  <c r="M27"/>
  <c r="N27" s="1"/>
  <c r="G28"/>
  <c r="M28" s="1"/>
  <c r="N28" s="1"/>
  <c r="G29"/>
  <c r="M29"/>
  <c r="N29" s="1"/>
  <c r="G30"/>
  <c r="M30" s="1"/>
  <c r="N30" s="1"/>
  <c r="G31"/>
  <c r="M31"/>
  <c r="N31" s="1"/>
  <c r="G32"/>
  <c r="M32" s="1"/>
  <c r="N32" s="1"/>
  <c r="G33"/>
  <c r="M33" s="1"/>
  <c r="N33" s="1"/>
  <c r="G34"/>
  <c r="M34" s="1"/>
  <c r="N34" s="1"/>
  <c r="G35"/>
  <c r="M35" s="1"/>
  <c r="N35" s="1"/>
  <c r="G36"/>
  <c r="M36" s="1"/>
  <c r="N36" s="1"/>
  <c r="G37"/>
  <c r="M37" s="1"/>
  <c r="N37" s="1"/>
  <c r="G38"/>
  <c r="M38" s="1"/>
  <c r="N38" s="1"/>
  <c r="G39"/>
  <c r="M39"/>
  <c r="N39" s="1"/>
  <c r="G40"/>
  <c r="M40" s="1"/>
  <c r="N40" s="1"/>
  <c r="G41"/>
  <c r="M41" s="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G9" i="163"/>
  <c r="M9" s="1"/>
  <c r="N9" s="1"/>
  <c r="P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G9" i="164"/>
  <c r="M9" s="1"/>
  <c r="J9"/>
  <c r="G10"/>
  <c r="M10"/>
  <c r="N10" s="1"/>
  <c r="G11"/>
  <c r="M11" s="1"/>
  <c r="N11" s="1"/>
  <c r="G12"/>
  <c r="M12"/>
  <c r="N12" s="1"/>
  <c r="G13"/>
  <c r="M13" s="1"/>
  <c r="N13" s="1"/>
  <c r="G14"/>
  <c r="M14" s="1"/>
  <c r="N14" s="1"/>
  <c r="G15"/>
  <c r="M15" s="1"/>
  <c r="N15" s="1"/>
  <c r="G16"/>
  <c r="M16"/>
  <c r="N16" s="1"/>
  <c r="G17"/>
  <c r="M17" s="1"/>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c r="N30" s="1"/>
  <c r="G31"/>
  <c r="M31" s="1"/>
  <c r="N31" s="1"/>
  <c r="G32"/>
  <c r="M32" s="1"/>
  <c r="N32" s="1"/>
  <c r="G33"/>
  <c r="M33" s="1"/>
  <c r="N33" s="1"/>
  <c r="G34"/>
  <c r="M34" s="1"/>
  <c r="N34" s="1"/>
  <c r="G35"/>
  <c r="M35" s="1"/>
  <c r="N35" s="1"/>
  <c r="G36"/>
  <c r="M36" s="1"/>
  <c r="N36" s="1"/>
  <c r="G37"/>
  <c r="M37" s="1"/>
  <c r="N37" s="1"/>
  <c r="G38"/>
  <c r="M38"/>
  <c r="N38" s="1"/>
  <c r="G39"/>
  <c r="M39" s="1"/>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G9" i="165"/>
  <c r="M9"/>
  <c r="N9" s="1"/>
  <c r="P9" s="1"/>
  <c r="J9"/>
  <c r="G10"/>
  <c r="M10" s="1"/>
  <c r="N10" s="1"/>
  <c r="G11"/>
  <c r="M11"/>
  <c r="N11" s="1"/>
  <c r="G12"/>
  <c r="M12" s="1"/>
  <c r="N12" s="1"/>
  <c r="G13"/>
  <c r="M13" s="1"/>
  <c r="N13" s="1"/>
  <c r="G14"/>
  <c r="M14" s="1"/>
  <c r="N14" s="1"/>
  <c r="G15"/>
  <c r="M15" s="1"/>
  <c r="N15" s="1"/>
  <c r="G16"/>
  <c r="M16"/>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G9" i="166"/>
  <c r="M9" s="1"/>
  <c r="G10"/>
  <c r="M10" s="1"/>
  <c r="N10" s="1"/>
  <c r="G11"/>
  <c r="M11" s="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c r="N35" s="1"/>
  <c r="G36"/>
  <c r="M36" s="1"/>
  <c r="N36" s="1"/>
  <c r="G37"/>
  <c r="M37" s="1"/>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G9" i="167"/>
  <c r="M9" s="1"/>
  <c r="G10"/>
  <c r="M10" s="1"/>
  <c r="N10" s="1"/>
  <c r="G11"/>
  <c r="M11" s="1"/>
  <c r="N11" s="1"/>
  <c r="G12"/>
  <c r="M12"/>
  <c r="N12" s="1"/>
  <c r="G13"/>
  <c r="M13" s="1"/>
  <c r="N13" s="1"/>
  <c r="G14"/>
  <c r="M14" s="1"/>
  <c r="N14" s="1"/>
  <c r="G15"/>
  <c r="M15" s="1"/>
  <c r="N15" s="1"/>
  <c r="G16"/>
  <c r="M16"/>
  <c r="N16" s="1"/>
  <c r="G17"/>
  <c r="M17" s="1"/>
  <c r="N17" s="1"/>
  <c r="G18"/>
  <c r="M18" s="1"/>
  <c r="N18" s="1"/>
  <c r="G19"/>
  <c r="M19" s="1"/>
  <c r="N19" s="1"/>
  <c r="G20"/>
  <c r="M20"/>
  <c r="N20" s="1"/>
  <c r="G21"/>
  <c r="M21" s="1"/>
  <c r="N21" s="1"/>
  <c r="G22"/>
  <c r="M22" s="1"/>
  <c r="N22" s="1"/>
  <c r="G23"/>
  <c r="M23" s="1"/>
  <c r="N23" s="1"/>
  <c r="G24"/>
  <c r="M24" s="1"/>
  <c r="N24" s="1"/>
  <c r="G25"/>
  <c r="M25" s="1"/>
  <c r="N25" s="1"/>
  <c r="G26"/>
  <c r="M26" s="1"/>
  <c r="N26" s="1"/>
  <c r="G27"/>
  <c r="M27" s="1"/>
  <c r="N27" s="1"/>
  <c r="G28"/>
  <c r="M28"/>
  <c r="N28" s="1"/>
  <c r="G29"/>
  <c r="M29" s="1"/>
  <c r="N29" s="1"/>
  <c r="G30"/>
  <c r="M30" s="1"/>
  <c r="N30" s="1"/>
  <c r="G31"/>
  <c r="M31" s="1"/>
  <c r="N31" s="1"/>
  <c r="G32"/>
  <c r="M32" s="1"/>
  <c r="N32" s="1"/>
  <c r="G33"/>
  <c r="M33" s="1"/>
  <c r="N33" s="1"/>
  <c r="G34"/>
  <c r="M34" s="1"/>
  <c r="N34" s="1"/>
  <c r="G35"/>
  <c r="M35" s="1"/>
  <c r="N35" s="1"/>
  <c r="G36"/>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G9" i="168"/>
  <c r="M9" s="1"/>
  <c r="G10"/>
  <c r="M10" s="1"/>
  <c r="N10" s="1"/>
  <c r="G11"/>
  <c r="M1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c r="N23" s="1"/>
  <c r="G24"/>
  <c r="M24" s="1"/>
  <c r="N24" s="1"/>
  <c r="G25"/>
  <c r="M25" s="1"/>
  <c r="N25" s="1"/>
  <c r="G26"/>
  <c r="M26" s="1"/>
  <c r="N26" s="1"/>
  <c r="G27"/>
  <c r="M27" s="1"/>
  <c r="N27" s="1"/>
  <c r="G28"/>
  <c r="M28" s="1"/>
  <c r="N28" s="1"/>
  <c r="G29"/>
  <c r="M29" s="1"/>
  <c r="N29" s="1"/>
  <c r="G30"/>
  <c r="M30" s="1"/>
  <c r="N30" s="1"/>
  <c r="G31"/>
  <c r="M31"/>
  <c r="N31" s="1"/>
  <c r="G32"/>
  <c r="M32" s="1"/>
  <c r="N32" s="1"/>
  <c r="G33"/>
  <c r="M33" s="1"/>
  <c r="N33" s="1"/>
  <c r="G34"/>
  <c r="M34" s="1"/>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G9" i="170"/>
  <c r="M9" s="1"/>
  <c r="N9" s="1"/>
  <c r="P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G9" i="171"/>
  <c r="M9" s="1"/>
  <c r="G10"/>
  <c r="M10" s="1"/>
  <c r="N10" s="1"/>
  <c r="G11"/>
  <c r="M11"/>
  <c r="N11" s="1"/>
  <c r="G12"/>
  <c r="M12" s="1"/>
  <c r="N12" s="1"/>
  <c r="G13"/>
  <c r="M13"/>
  <c r="N13" s="1"/>
  <c r="G14"/>
  <c r="M14" s="1"/>
  <c r="N14" s="1"/>
  <c r="G15"/>
  <c r="M15" s="1"/>
  <c r="N15" s="1"/>
  <c r="G16"/>
  <c r="M16" s="1"/>
  <c r="N16" s="1"/>
  <c r="G17"/>
  <c r="M17"/>
  <c r="N17" s="1"/>
  <c r="G18"/>
  <c r="M18" s="1"/>
  <c r="N18" s="1"/>
  <c r="G19"/>
  <c r="M19" s="1"/>
  <c r="N19" s="1"/>
  <c r="G20"/>
  <c r="M20" s="1"/>
  <c r="N20" s="1"/>
  <c r="G21"/>
  <c r="M21"/>
  <c r="N21" s="1"/>
  <c r="G22"/>
  <c r="M22" s="1"/>
  <c r="N22" s="1"/>
  <c r="G23"/>
  <c r="M23"/>
  <c r="N23" s="1"/>
  <c r="G24"/>
  <c r="M24" s="1"/>
  <c r="N24" s="1"/>
  <c r="G25"/>
  <c r="M25"/>
  <c r="N25" s="1"/>
  <c r="G26"/>
  <c r="M26" s="1"/>
  <c r="N26" s="1"/>
  <c r="G27"/>
  <c r="M27"/>
  <c r="N27" s="1"/>
  <c r="G28"/>
  <c r="M28" s="1"/>
  <c r="N28" s="1"/>
  <c r="G29"/>
  <c r="M29"/>
  <c r="N29" s="1"/>
  <c r="G30"/>
  <c r="M30" s="1"/>
  <c r="N30" s="1"/>
  <c r="G31"/>
  <c r="M31" s="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G9" i="172"/>
  <c r="M9" s="1"/>
  <c r="N9" s="1"/>
  <c r="P9" s="1"/>
  <c r="J9"/>
  <c r="G10"/>
  <c r="M10" s="1"/>
  <c r="N10" s="1"/>
  <c r="G11"/>
  <c r="M1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c r="N24" s="1"/>
  <c r="G25"/>
  <c r="M25"/>
  <c r="N25" s="1"/>
  <c r="G26"/>
  <c r="M26" s="1"/>
  <c r="N26" s="1"/>
  <c r="G27"/>
  <c r="M27" s="1"/>
  <c r="N27" s="1"/>
  <c r="G28"/>
  <c r="M28"/>
  <c r="N28" s="1"/>
  <c r="G29"/>
  <c r="M29" s="1"/>
  <c r="N29" s="1"/>
  <c r="G30"/>
  <c r="M30" s="1"/>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87" i="173"/>
  <c r="J87"/>
  <c r="N87" s="1"/>
  <c r="G9" i="174"/>
  <c r="M9" s="1"/>
  <c r="G10"/>
  <c r="M10" s="1"/>
  <c r="N10" s="1"/>
  <c r="G11"/>
  <c r="M11" s="1"/>
  <c r="N11" s="1"/>
  <c r="G12"/>
  <c r="M12" s="1"/>
  <c r="N12" s="1"/>
  <c r="G13"/>
  <c r="M13" s="1"/>
  <c r="N13" s="1"/>
  <c r="G14"/>
  <c r="M14" s="1"/>
  <c r="N14" s="1"/>
  <c r="G15"/>
  <c r="M15" s="1"/>
  <c r="N15" s="1"/>
  <c r="G16"/>
  <c r="M16" s="1"/>
  <c r="N16" s="1"/>
  <c r="G17"/>
  <c r="M17" s="1"/>
  <c r="N17" s="1"/>
  <c r="G18"/>
  <c r="M18"/>
  <c r="N18" s="1"/>
  <c r="G19"/>
  <c r="M19" s="1"/>
  <c r="N19" s="1"/>
  <c r="G20"/>
  <c r="M20" s="1"/>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G9" i="175"/>
  <c r="M9" s="1"/>
  <c r="G10"/>
  <c r="M10" s="1"/>
  <c r="N10" s="1"/>
  <c r="G11"/>
  <c r="M11" s="1"/>
  <c r="N11" s="1"/>
  <c r="G12"/>
  <c r="M12" s="1"/>
  <c r="N12" s="1"/>
  <c r="G13"/>
  <c r="M13" s="1"/>
  <c r="N13" s="1"/>
  <c r="G14"/>
  <c r="M14" s="1"/>
  <c r="N14" s="1"/>
  <c r="G15"/>
  <c r="M15" s="1"/>
  <c r="N15" s="1"/>
  <c r="G16"/>
  <c r="M16"/>
  <c r="N16" s="1"/>
  <c r="G17"/>
  <c r="M17" s="1"/>
  <c r="N17" s="1"/>
  <c r="G18"/>
  <c r="M18" s="1"/>
  <c r="N18" s="1"/>
  <c r="G19"/>
  <c r="M19" s="1"/>
  <c r="N19" s="1"/>
  <c r="M20"/>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G9" i="176"/>
  <c r="M9" s="1"/>
  <c r="N9" s="1"/>
  <c r="J9"/>
  <c r="G10"/>
  <c r="M10" s="1"/>
  <c r="N10" s="1"/>
  <c r="G11"/>
  <c r="M11" s="1"/>
  <c r="N11" s="1"/>
  <c r="G12"/>
  <c r="M12" s="1"/>
  <c r="N12" s="1"/>
  <c r="G13"/>
  <c r="M13" s="1"/>
  <c r="N13" s="1"/>
  <c r="G14"/>
  <c r="M14" s="1"/>
  <c r="N14" s="1"/>
  <c r="G15"/>
  <c r="M15"/>
  <c r="N15" s="1"/>
  <c r="G16"/>
  <c r="M16" s="1"/>
  <c r="N16" s="1"/>
  <c r="G17"/>
  <c r="M17" s="1"/>
  <c r="N17" s="1"/>
  <c r="G18"/>
  <c r="M18" s="1"/>
  <c r="N18" s="1"/>
  <c r="M19"/>
  <c r="N19" s="1"/>
  <c r="M20"/>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G9" i="177"/>
  <c r="M9" s="1"/>
  <c r="G10"/>
  <c r="M10" s="1"/>
  <c r="N10" s="1"/>
  <c r="G11"/>
  <c r="M11" s="1"/>
  <c r="N11" s="1"/>
  <c r="G12"/>
  <c r="M12" s="1"/>
  <c r="N12" s="1"/>
  <c r="G13"/>
  <c r="M13" s="1"/>
  <c r="N13" s="1"/>
  <c r="G14"/>
  <c r="M14"/>
  <c r="N14" s="1"/>
  <c r="M15"/>
  <c r="N15" s="1"/>
  <c r="M16"/>
  <c r="N16" s="1"/>
  <c r="M17"/>
  <c r="N17" s="1"/>
  <c r="M18"/>
  <c r="N18" s="1"/>
  <c r="M19"/>
  <c r="N19" s="1"/>
  <c r="M20"/>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G9" i="179"/>
  <c r="M9" s="1"/>
  <c r="N9" s="1"/>
  <c r="P9" s="1"/>
  <c r="J9"/>
  <c r="G10"/>
  <c r="M10" s="1"/>
  <c r="N10" s="1"/>
  <c r="G11"/>
  <c r="M11" s="1"/>
  <c r="N11" s="1"/>
  <c r="G12"/>
  <c r="M12" s="1"/>
  <c r="N12" s="1"/>
  <c r="G13"/>
  <c r="M13" s="1"/>
  <c r="N13" s="1"/>
  <c r="G14"/>
  <c r="M14" s="1"/>
  <c r="N14" s="1"/>
  <c r="G15"/>
  <c r="M15" s="1"/>
  <c r="N15" s="1"/>
  <c r="G16"/>
  <c r="M16" s="1"/>
  <c r="N16" s="1"/>
  <c r="G17"/>
  <c r="M17"/>
  <c r="N17" s="1"/>
  <c r="G18"/>
  <c r="M18" s="1"/>
  <c r="N18" s="1"/>
  <c r="G19"/>
  <c r="M19" s="1"/>
  <c r="N19" s="1"/>
  <c r="G20"/>
  <c r="M20" s="1"/>
  <c r="N20" s="1"/>
  <c r="G21"/>
  <c r="M21" s="1"/>
  <c r="N21" s="1"/>
  <c r="G22"/>
  <c r="M22"/>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c r="N38" s="1"/>
  <c r="G39"/>
  <c r="M39" s="1"/>
  <c r="N39" s="1"/>
  <c r="G40"/>
  <c r="M40" s="1"/>
  <c r="N40" s="1"/>
  <c r="G41"/>
  <c r="M41"/>
  <c r="N41" s="1"/>
  <c r="G42"/>
  <c r="M42" s="1"/>
  <c r="N42" s="1"/>
  <c r="G43"/>
  <c r="M43" s="1"/>
  <c r="N43" s="1"/>
  <c r="G44"/>
  <c r="M44" s="1"/>
  <c r="N44" s="1"/>
  <c r="G45"/>
  <c r="M45" s="1"/>
  <c r="N45" s="1"/>
  <c r="G46"/>
  <c r="M46" s="1"/>
  <c r="N46" s="1"/>
  <c r="G47"/>
  <c r="M47" s="1"/>
  <c r="N47" s="1"/>
  <c r="G48"/>
  <c r="M48" s="1"/>
  <c r="N48" s="1"/>
  <c r="G49"/>
  <c r="M49" s="1"/>
  <c r="N49" s="1"/>
  <c r="G50"/>
  <c r="M50" s="1"/>
  <c r="N50" s="1"/>
  <c r="G51"/>
  <c r="M51"/>
  <c r="N51" s="1"/>
  <c r="G52"/>
  <c r="M52"/>
  <c r="N52" s="1"/>
  <c r="G53"/>
  <c r="M53" s="1"/>
  <c r="N53" s="1"/>
  <c r="G54"/>
  <c r="M54" s="1"/>
  <c r="N54" s="1"/>
  <c r="G55"/>
  <c r="M55"/>
  <c r="N55" s="1"/>
  <c r="G56"/>
  <c r="M56" s="1"/>
  <c r="N56" s="1"/>
  <c r="G57"/>
  <c r="M57" s="1"/>
  <c r="N57" s="1"/>
  <c r="G58"/>
  <c r="M58" s="1"/>
  <c r="N58" s="1"/>
  <c r="G59"/>
  <c r="M59" s="1"/>
  <c r="N59" s="1"/>
  <c r="G60"/>
  <c r="M60" s="1"/>
  <c r="N60" s="1"/>
  <c r="G61"/>
  <c r="M61" s="1"/>
  <c r="N61" s="1"/>
  <c r="G62"/>
  <c r="M62" s="1"/>
  <c r="N62" s="1"/>
  <c r="G63"/>
  <c r="M63" s="1"/>
  <c r="N63" s="1"/>
  <c r="G64"/>
  <c r="M64" s="1"/>
  <c r="N64" s="1"/>
  <c r="G65"/>
  <c r="M65" s="1"/>
  <c r="N65" s="1"/>
  <c r="G66"/>
  <c r="M66" s="1"/>
  <c r="N66" s="1"/>
  <c r="G67"/>
  <c r="M67" s="1"/>
  <c r="N67" s="1"/>
  <c r="G68"/>
  <c r="M68" s="1"/>
  <c r="N68" s="1"/>
  <c r="G9" i="184"/>
  <c r="M9"/>
  <c r="G10"/>
  <c r="M10"/>
  <c r="N10" s="1"/>
  <c r="G11"/>
  <c r="M11" s="1"/>
  <c r="N11" s="1"/>
  <c r="G12"/>
  <c r="M12" s="1"/>
  <c r="N12" s="1"/>
  <c r="G13"/>
  <c r="M13" s="1"/>
  <c r="N13" s="1"/>
  <c r="G14"/>
  <c r="M14" s="1"/>
  <c r="N14" s="1"/>
  <c r="G15"/>
  <c r="M15" s="1"/>
  <c r="N15" s="1"/>
  <c r="G16"/>
  <c r="M16" s="1"/>
  <c r="N16" s="1"/>
  <c r="G17"/>
  <c r="M17" s="1"/>
  <c r="N17" s="1"/>
  <c r="G18"/>
  <c r="M18"/>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c r="N29" s="1"/>
  <c r="G30"/>
  <c r="M30" s="1"/>
  <c r="N30" s="1"/>
  <c r="G31"/>
  <c r="M31" s="1"/>
  <c r="N31" s="1"/>
  <c r="G32"/>
  <c r="M32" s="1"/>
  <c r="N32" s="1"/>
  <c r="G33"/>
  <c r="M33" s="1"/>
  <c r="N33" s="1"/>
  <c r="G34"/>
  <c r="M34" s="1"/>
  <c r="N34" s="1"/>
  <c r="G35"/>
  <c r="M35" s="1"/>
  <c r="N35" s="1"/>
  <c r="G36"/>
  <c r="M36" s="1"/>
  <c r="N36" s="1"/>
  <c r="G37"/>
  <c r="M37"/>
  <c r="N37" s="1"/>
  <c r="G38"/>
  <c r="M38" s="1"/>
  <c r="N38" s="1"/>
  <c r="G39"/>
  <c r="M39" s="1"/>
  <c r="N39" s="1"/>
  <c r="G40"/>
  <c r="M40"/>
  <c r="N40" s="1"/>
  <c r="G41"/>
  <c r="M41"/>
  <c r="N41" s="1"/>
  <c r="G42"/>
  <c r="M42" s="1"/>
  <c r="N42" s="1"/>
  <c r="G43"/>
  <c r="M43" s="1"/>
  <c r="N43" s="1"/>
  <c r="G44"/>
  <c r="M44" s="1"/>
  <c r="N44" s="1"/>
  <c r="G45"/>
  <c r="M45" s="1"/>
  <c r="N45" s="1"/>
  <c r="G46"/>
  <c r="M46" s="1"/>
  <c r="N46" s="1"/>
  <c r="G47"/>
  <c r="M47" s="1"/>
  <c r="N47" s="1"/>
  <c r="G48"/>
  <c r="M48" s="1"/>
  <c r="N48" s="1"/>
  <c r="G49"/>
  <c r="M49"/>
  <c r="N49" s="1"/>
  <c r="G50"/>
  <c r="M50" s="1"/>
  <c r="N50" s="1"/>
  <c r="G51"/>
  <c r="M51" s="1"/>
  <c r="N51" s="1"/>
  <c r="G52"/>
  <c r="M52" s="1"/>
  <c r="N52" s="1"/>
  <c r="G53"/>
  <c r="M53" s="1"/>
  <c r="N53" s="1"/>
  <c r="G54"/>
  <c r="M54" s="1"/>
  <c r="N54" s="1"/>
  <c r="G55"/>
  <c r="M55" s="1"/>
  <c r="N55" s="1"/>
  <c r="G56"/>
  <c r="M56" s="1"/>
  <c r="N56" s="1"/>
  <c r="G57"/>
  <c r="M57"/>
  <c r="N57" s="1"/>
  <c r="G58"/>
  <c r="M58" s="1"/>
  <c r="N58" s="1"/>
  <c r="G59"/>
  <c r="M59" s="1"/>
  <c r="N59" s="1"/>
  <c r="G60"/>
  <c r="M60" s="1"/>
  <c r="N60" s="1"/>
  <c r="G61"/>
  <c r="M61" s="1"/>
  <c r="N61" s="1"/>
  <c r="G62"/>
  <c r="M62" s="1"/>
  <c r="N62" s="1"/>
  <c r="G63"/>
  <c r="M63" s="1"/>
  <c r="N63" s="1"/>
  <c r="G64"/>
  <c r="M64" s="1"/>
  <c r="N64" s="1"/>
  <c r="G65"/>
  <c r="M65"/>
  <c r="N65" s="1"/>
  <c r="G9" i="188"/>
  <c r="M9"/>
  <c r="N9" s="1"/>
  <c r="P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c r="N25" s="1"/>
  <c r="G26"/>
  <c r="M26" s="1"/>
  <c r="N26" s="1"/>
  <c r="G27"/>
  <c r="M27" s="1"/>
  <c r="N27" s="1"/>
  <c r="G28"/>
  <c r="M28" s="1"/>
  <c r="N28" s="1"/>
  <c r="G29"/>
  <c r="M29" s="1"/>
  <c r="N29" s="1"/>
  <c r="G30"/>
  <c r="M30" s="1"/>
  <c r="N30" s="1"/>
  <c r="G31"/>
  <c r="M31" s="1"/>
  <c r="N31" s="1"/>
  <c r="G32"/>
  <c r="M32" s="1"/>
  <c r="N32" s="1"/>
  <c r="G33"/>
  <c r="M33"/>
  <c r="N33" s="1"/>
  <c r="G34"/>
  <c r="M34" s="1"/>
  <c r="N34" s="1"/>
  <c r="G35"/>
  <c r="M35" s="1"/>
  <c r="N35" s="1"/>
  <c r="G36"/>
  <c r="M36" s="1"/>
  <c r="N36" s="1"/>
  <c r="G37"/>
  <c r="M37" s="1"/>
  <c r="N37" s="1"/>
  <c r="G38"/>
  <c r="M38" s="1"/>
  <c r="N38" s="1"/>
  <c r="G39"/>
  <c r="M39" s="1"/>
  <c r="N39" s="1"/>
  <c r="G40"/>
  <c r="M40" s="1"/>
  <c r="N40" s="1"/>
  <c r="G41"/>
  <c r="M41" s="1"/>
  <c r="N41" s="1"/>
  <c r="G42"/>
  <c r="M42" s="1"/>
  <c r="N42" s="1"/>
  <c r="G43"/>
  <c r="M43" s="1"/>
  <c r="N43" s="1"/>
  <c r="G44"/>
  <c r="M44" s="1"/>
  <c r="N44" s="1"/>
  <c r="G45"/>
  <c r="M45" s="1"/>
  <c r="N45" s="1"/>
  <c r="G46"/>
  <c r="M46" s="1"/>
  <c r="N46" s="1"/>
  <c r="G47"/>
  <c r="M47" s="1"/>
  <c r="N47" s="1"/>
  <c r="G48"/>
  <c r="M48" s="1"/>
  <c r="N48" s="1"/>
  <c r="G49"/>
  <c r="M49" s="1"/>
  <c r="N49" s="1"/>
  <c r="G50"/>
  <c r="M50" s="1"/>
  <c r="N50" s="1"/>
  <c r="G51"/>
  <c r="M51" s="1"/>
  <c r="N51" s="1"/>
  <c r="G52"/>
  <c r="M52" s="1"/>
  <c r="N52" s="1"/>
  <c r="G53"/>
  <c r="M53" s="1"/>
  <c r="N53" s="1"/>
  <c r="G54"/>
  <c r="M54" s="1"/>
  <c r="N54" s="1"/>
  <c r="G55"/>
  <c r="M55" s="1"/>
  <c r="N55" s="1"/>
  <c r="G56"/>
  <c r="M56" s="1"/>
  <c r="N56" s="1"/>
  <c r="G57"/>
  <c r="M57"/>
  <c r="N57" s="1"/>
  <c r="G58"/>
  <c r="M58" s="1"/>
  <c r="N58" s="1"/>
  <c r="G9" i="189"/>
  <c r="M9" s="1"/>
  <c r="G10"/>
  <c r="M10" s="1"/>
  <c r="N10" s="1"/>
  <c r="G11"/>
  <c r="M11"/>
  <c r="N11" s="1"/>
  <c r="G12"/>
  <c r="M12" s="1"/>
  <c r="N12" s="1"/>
  <c r="G13"/>
  <c r="M13" s="1"/>
  <c r="N13" s="1"/>
  <c r="G14"/>
  <c r="M14" s="1"/>
  <c r="N14" s="1"/>
  <c r="G15"/>
  <c r="M15" s="1"/>
  <c r="N15" s="1"/>
  <c r="G16"/>
  <c r="M16" s="1"/>
  <c r="N16" s="1"/>
  <c r="G17"/>
  <c r="M17" s="1"/>
  <c r="N17" s="1"/>
  <c r="G18"/>
  <c r="M18" s="1"/>
  <c r="N18" s="1"/>
  <c r="G19"/>
  <c r="M19"/>
  <c r="N19" s="1"/>
  <c r="G20"/>
  <c r="M20" s="1"/>
  <c r="N20" s="1"/>
  <c r="G21"/>
  <c r="M21" s="1"/>
  <c r="N21" s="1"/>
  <c r="G22"/>
  <c r="M22" s="1"/>
  <c r="N22" s="1"/>
  <c r="G23"/>
  <c r="M23" s="1"/>
  <c r="N23" s="1"/>
  <c r="G24"/>
  <c r="M24" s="1"/>
  <c r="N24" s="1"/>
  <c r="G25"/>
  <c r="M25" s="1"/>
  <c r="N25" s="1"/>
  <c r="G26"/>
  <c r="M26" s="1"/>
  <c r="N26" s="1"/>
  <c r="G27"/>
  <c r="M27"/>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38"/>
  <c r="M38" s="1"/>
  <c r="N38" s="1"/>
  <c r="G39"/>
  <c r="M39" s="1"/>
  <c r="N39" s="1"/>
  <c r="G40"/>
  <c r="M40" s="1"/>
  <c r="N40" s="1"/>
  <c r="G41"/>
  <c r="M41" s="1"/>
  <c r="N41" s="1"/>
  <c r="G42"/>
  <c r="M42" s="1"/>
  <c r="N42" s="1"/>
  <c r="G43"/>
  <c r="M43"/>
  <c r="N43" s="1"/>
  <c r="G44"/>
  <c r="M44" s="1"/>
  <c r="N44" s="1"/>
  <c r="G45"/>
  <c r="M45" s="1"/>
  <c r="N45" s="1"/>
  <c r="G46"/>
  <c r="M46" s="1"/>
  <c r="N46" s="1"/>
  <c r="G47"/>
  <c r="M47" s="1"/>
  <c r="N47" s="1"/>
  <c r="G48"/>
  <c r="M48" s="1"/>
  <c r="N48" s="1"/>
  <c r="G49"/>
  <c r="M49" s="1"/>
  <c r="N49" s="1"/>
  <c r="G50"/>
  <c r="M50" s="1"/>
  <c r="N50" s="1"/>
  <c r="G51"/>
  <c r="M51"/>
  <c r="N51" s="1"/>
  <c r="G52"/>
  <c r="M52" s="1"/>
  <c r="N52" s="1"/>
  <c r="G53"/>
  <c r="M53" s="1"/>
  <c r="N53" s="1"/>
  <c r="G54"/>
  <c r="M54" s="1"/>
  <c r="N54" s="1"/>
  <c r="G55"/>
  <c r="M55" s="1"/>
  <c r="N55" s="1"/>
  <c r="G56"/>
  <c r="M56" s="1"/>
  <c r="N56" s="1"/>
  <c r="G57"/>
  <c r="M57" s="1"/>
  <c r="N57" s="1"/>
  <c r="G9" i="191"/>
  <c r="M9" s="1"/>
  <c r="G10"/>
  <c r="M10" s="1"/>
  <c r="N10" s="1"/>
  <c r="G11"/>
  <c r="M11"/>
  <c r="N11" s="1"/>
  <c r="G12"/>
  <c r="M12" s="1"/>
  <c r="N12" s="1"/>
  <c r="G13"/>
  <c r="M13" s="1"/>
  <c r="N13" s="1"/>
  <c r="G14"/>
  <c r="M14" s="1"/>
  <c r="N14" s="1"/>
  <c r="G15"/>
  <c r="M15"/>
  <c r="N15" s="1"/>
  <c r="G16"/>
  <c r="M16" s="1"/>
  <c r="N16" s="1"/>
  <c r="G17"/>
  <c r="M17" s="1"/>
  <c r="N17" s="1"/>
  <c r="G18"/>
  <c r="M18" s="1"/>
  <c r="N18" s="1"/>
  <c r="G19"/>
  <c r="M19" s="1"/>
  <c r="N19" s="1"/>
  <c r="G20"/>
  <c r="M20" s="1"/>
  <c r="N20" s="1"/>
  <c r="G21"/>
  <c r="M21" s="1"/>
  <c r="N21" s="1"/>
  <c r="G22"/>
  <c r="M22" s="1"/>
  <c r="N22" s="1"/>
  <c r="G23"/>
  <c r="M23"/>
  <c r="N23" s="1"/>
  <c r="G24"/>
  <c r="M24" s="1"/>
  <c r="N24" s="1"/>
  <c r="G25"/>
  <c r="M25" s="1"/>
  <c r="N25" s="1"/>
  <c r="G26"/>
  <c r="M26" s="1"/>
  <c r="N26" s="1"/>
  <c r="G27"/>
  <c r="M27"/>
  <c r="N27" s="1"/>
  <c r="G28"/>
  <c r="M28" s="1"/>
  <c r="N28" s="1"/>
  <c r="G29"/>
  <c r="M29" s="1"/>
  <c r="N29" s="1"/>
  <c r="G30"/>
  <c r="M30" s="1"/>
  <c r="N30" s="1"/>
  <c r="G31"/>
  <c r="M31"/>
  <c r="N31" s="1"/>
  <c r="G32"/>
  <c r="M32"/>
  <c r="N32" s="1"/>
  <c r="G33"/>
  <c r="M33" s="1"/>
  <c r="N33" s="1"/>
  <c r="G34"/>
  <c r="M34" s="1"/>
  <c r="N34" s="1"/>
  <c r="G35"/>
  <c r="M35" s="1"/>
  <c r="N35" s="1"/>
  <c r="G36"/>
  <c r="M36"/>
  <c r="N36" s="1"/>
  <c r="G37"/>
  <c r="M37" s="1"/>
  <c r="N37" s="1"/>
  <c r="G38"/>
  <c r="M38" s="1"/>
  <c r="N38" s="1"/>
  <c r="G39"/>
  <c r="M39"/>
  <c r="N39" s="1"/>
  <c r="G40"/>
  <c r="M40"/>
  <c r="N40" s="1"/>
  <c r="G41"/>
  <c r="M41" s="1"/>
  <c r="N41" s="1"/>
  <c r="G42"/>
  <c r="M42" s="1"/>
  <c r="N42" s="1"/>
  <c r="G43"/>
  <c r="M43" s="1"/>
  <c r="N43" s="1"/>
  <c r="G44"/>
  <c r="M44" s="1"/>
  <c r="N44" s="1"/>
  <c r="G45"/>
  <c r="M45" s="1"/>
  <c r="N45" s="1"/>
  <c r="G46"/>
  <c r="M46" s="1"/>
  <c r="N46" s="1"/>
  <c r="G9" i="192"/>
  <c r="M9"/>
  <c r="J9"/>
  <c r="N9"/>
  <c r="P9" s="1"/>
  <c r="G10"/>
  <c r="M10" s="1"/>
  <c r="N10" s="1"/>
  <c r="P10" s="1"/>
  <c r="G11"/>
  <c r="M11" s="1"/>
  <c r="N11" s="1"/>
  <c r="G12"/>
  <c r="M12" s="1"/>
  <c r="N12" s="1"/>
  <c r="G13"/>
  <c r="M13" s="1"/>
  <c r="N13" s="1"/>
  <c r="G14"/>
  <c r="M14" s="1"/>
  <c r="N14" s="1"/>
  <c r="G15"/>
  <c r="M15" s="1"/>
  <c r="N15" s="1"/>
  <c r="G16"/>
  <c r="M16"/>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c r="N27" s="1"/>
  <c r="G28"/>
  <c r="M28" s="1"/>
  <c r="N28" s="1"/>
  <c r="G29"/>
  <c r="M29" s="1"/>
  <c r="N29" s="1"/>
  <c r="G30"/>
  <c r="M30" s="1"/>
  <c r="N30" s="1"/>
  <c r="G31"/>
  <c r="M31" s="1"/>
  <c r="N31" s="1"/>
  <c r="G32"/>
  <c r="M32" s="1"/>
  <c r="N32" s="1"/>
  <c r="G33"/>
  <c r="M33" s="1"/>
  <c r="N33" s="1"/>
  <c r="G34"/>
  <c r="M34"/>
  <c r="N34" s="1"/>
  <c r="G35"/>
  <c r="M35"/>
  <c r="N35" s="1"/>
  <c r="G36"/>
  <c r="M36"/>
  <c r="N36" s="1"/>
  <c r="G37"/>
  <c r="M37" s="1"/>
  <c r="N37" s="1"/>
  <c r="G38"/>
  <c r="M38" s="1"/>
  <c r="N38" s="1"/>
  <c r="G39"/>
  <c r="M39" s="1"/>
  <c r="N39" s="1"/>
  <c r="G40"/>
  <c r="M40" s="1"/>
  <c r="N40" s="1"/>
  <c r="G41"/>
  <c r="M41" s="1"/>
  <c r="N41" s="1"/>
  <c r="G42"/>
  <c r="M42" s="1"/>
  <c r="N42" s="1"/>
  <c r="G43"/>
  <c r="M43"/>
  <c r="N43" s="1"/>
  <c r="G44"/>
  <c r="M44" s="1"/>
  <c r="N44" s="1"/>
  <c r="G45"/>
  <c r="M45" s="1"/>
  <c r="N45" s="1"/>
  <c r="G9" i="193"/>
  <c r="M9" s="1"/>
  <c r="J9"/>
  <c r="G10"/>
  <c r="G11"/>
  <c r="G12"/>
  <c r="G13"/>
  <c r="G14"/>
  <c r="G15"/>
  <c r="G16"/>
  <c r="G17"/>
  <c r="G18"/>
  <c r="G19"/>
  <c r="G20"/>
  <c r="G21"/>
  <c r="G22"/>
  <c r="G23"/>
  <c r="G24"/>
  <c r="G25"/>
  <c r="G26"/>
  <c r="G27"/>
  <c r="G28"/>
  <c r="G29"/>
  <c r="G30"/>
  <c r="G31"/>
  <c r="G32"/>
  <c r="G33"/>
  <c r="G34"/>
  <c r="G35"/>
  <c r="G36"/>
  <c r="G37"/>
  <c r="G38"/>
  <c r="G39"/>
  <c r="G9" i="194"/>
  <c r="M9"/>
  <c r="N9" s="1"/>
  <c r="J9"/>
  <c r="G10"/>
  <c r="M10" s="1"/>
  <c r="N10" s="1"/>
  <c r="G11"/>
  <c r="M11"/>
  <c r="N11" s="1"/>
  <c r="G12"/>
  <c r="M12"/>
  <c r="N12" s="1"/>
  <c r="G13"/>
  <c r="M13" s="1"/>
  <c r="N13" s="1"/>
  <c r="G14"/>
  <c r="M14" s="1"/>
  <c r="N14" s="1"/>
  <c r="G15"/>
  <c r="M15"/>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s="1"/>
  <c r="N33" s="1"/>
  <c r="G34"/>
  <c r="M34" s="1"/>
  <c r="N34" s="1"/>
  <c r="G35"/>
  <c r="M35" s="1"/>
  <c r="N35" s="1"/>
  <c r="G36"/>
  <c r="M36" s="1"/>
  <c r="N36" s="1"/>
  <c r="G37"/>
  <c r="M37" s="1"/>
  <c r="N37" s="1"/>
  <c r="G9" i="197"/>
  <c r="M9" s="1"/>
  <c r="J9"/>
  <c r="G10"/>
  <c r="M10"/>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s="1"/>
  <c r="N32" s="1"/>
  <c r="G33"/>
  <c r="M33"/>
  <c r="N33" s="1"/>
  <c r="G34"/>
  <c r="M34"/>
  <c r="N34" s="1"/>
  <c r="G9" i="206"/>
  <c r="M9" s="1"/>
  <c r="J9"/>
  <c r="G10"/>
  <c r="M10" s="1"/>
  <c r="N10" s="1"/>
  <c r="G11"/>
  <c r="M11" s="1"/>
  <c r="N11" s="1"/>
  <c r="G12"/>
  <c r="M12" s="1"/>
  <c r="N12" s="1"/>
  <c r="G13"/>
  <c r="M13" s="1"/>
  <c r="N13" s="1"/>
  <c r="G14"/>
  <c r="M14" s="1"/>
  <c r="N14" s="1"/>
  <c r="G15"/>
  <c r="M15" s="1"/>
  <c r="N15" s="1"/>
  <c r="G16"/>
  <c r="M16" s="1"/>
  <c r="N16" s="1"/>
  <c r="G17"/>
  <c r="M17" s="1"/>
  <c r="N17" s="1"/>
  <c r="G18"/>
  <c r="M18" s="1"/>
  <c r="N18" s="1"/>
  <c r="G19"/>
  <c r="M19" s="1"/>
  <c r="N19" s="1"/>
  <c r="G20"/>
  <c r="M20" s="1"/>
  <c r="N20" s="1"/>
  <c r="G21"/>
  <c r="M21" s="1"/>
  <c r="N21" s="1"/>
  <c r="G22"/>
  <c r="M22" s="1"/>
  <c r="N22" s="1"/>
  <c r="G23"/>
  <c r="M23" s="1"/>
  <c r="N23" s="1"/>
  <c r="G24"/>
  <c r="M24" s="1"/>
  <c r="N24" s="1"/>
  <c r="G25"/>
  <c r="M25" s="1"/>
  <c r="N25" s="1"/>
  <c r="G26"/>
  <c r="M26" s="1"/>
  <c r="N26" s="1"/>
  <c r="G27"/>
  <c r="M27" s="1"/>
  <c r="N27" s="1"/>
  <c r="G28"/>
  <c r="M28" s="1"/>
  <c r="N28" s="1"/>
  <c r="G29"/>
  <c r="M29" s="1"/>
  <c r="N29" s="1"/>
  <c r="G30"/>
  <c r="M30" s="1"/>
  <c r="N30" s="1"/>
  <c r="G31"/>
  <c r="M31" s="1"/>
  <c r="N31" s="1"/>
  <c r="G32"/>
  <c r="M32"/>
  <c r="N32" s="1"/>
  <c r="G33"/>
  <c r="M33"/>
  <c r="N33" s="1"/>
  <c r="M25" i="212"/>
  <c r="N25" s="1"/>
  <c r="M24" i="213"/>
  <c r="N24" s="1"/>
  <c r="M23" i="214"/>
  <c r="N23" s="1"/>
  <c r="M18" i="215"/>
  <c r="N18" s="1"/>
  <c r="M16" i="216"/>
  <c r="N16" s="1"/>
  <c r="M12" i="217"/>
  <c r="N12" s="1"/>
  <c r="U11" i="231"/>
  <c r="U11" i="229"/>
  <c r="M175" i="71"/>
  <c r="N175" s="1"/>
  <c r="M172" i="123"/>
  <c r="N172" s="1"/>
  <c r="M168" i="124"/>
  <c r="N168" s="1"/>
  <c r="M167" i="125"/>
  <c r="N167" s="1"/>
  <c r="M166" i="126"/>
  <c r="N166" s="1"/>
  <c r="M165" i="127"/>
  <c r="N165" s="1"/>
  <c r="M163" i="128"/>
  <c r="N163" s="1"/>
  <c r="M162" i="129"/>
  <c r="N162" s="1"/>
  <c r="M160" i="130"/>
  <c r="N160" s="1"/>
  <c r="M158" i="131"/>
  <c r="N158" s="1"/>
  <c r="M157" i="132"/>
  <c r="N157" s="1"/>
  <c r="M156" i="133"/>
  <c r="N156" s="1"/>
  <c r="M154" i="134"/>
  <c r="N154" s="1"/>
  <c r="M153" i="135"/>
  <c r="N153" s="1"/>
  <c r="M152" i="136"/>
  <c r="N152" s="1"/>
  <c r="M151" i="137"/>
  <c r="N151" s="1"/>
  <c r="M148" i="138"/>
  <c r="N148" s="1"/>
  <c r="M146" i="139"/>
  <c r="N146" s="1"/>
  <c r="M144" i="141"/>
  <c r="N144" s="1"/>
  <c r="M143" i="142"/>
  <c r="N143" s="1"/>
  <c r="M142" i="143"/>
  <c r="N142" s="1"/>
  <c r="M141" i="144"/>
  <c r="N141" s="1"/>
  <c r="M139" i="145"/>
  <c r="N139" s="1"/>
  <c r="M138" i="146"/>
  <c r="N138" s="1"/>
  <c r="M137" i="147"/>
  <c r="N137" s="1"/>
  <c r="M136" i="148"/>
  <c r="N136" s="1"/>
  <c r="M135" i="149"/>
  <c r="N135" s="1"/>
  <c r="M134" i="150"/>
  <c r="N134" s="1"/>
  <c r="M133" i="151"/>
  <c r="N133" s="1"/>
  <c r="M132" i="152"/>
  <c r="N132" s="1"/>
  <c r="M131" i="153"/>
  <c r="N131" s="1"/>
  <c r="M129" i="154"/>
  <c r="N129" s="1"/>
  <c r="M128" i="156"/>
  <c r="N128" s="1"/>
  <c r="M118" i="157"/>
  <c r="N118" s="1"/>
  <c r="M117" i="158"/>
  <c r="N117" s="1"/>
  <c r="M116" i="159"/>
  <c r="N116" s="1"/>
  <c r="M115" i="160"/>
  <c r="N115" s="1"/>
  <c r="M106" i="161"/>
  <c r="N106" s="1"/>
  <c r="M104" i="162"/>
  <c r="N104" s="1"/>
  <c r="M103" i="163"/>
  <c r="N103" s="1"/>
  <c r="M102" i="164"/>
  <c r="N102" s="1"/>
  <c r="M101" i="165"/>
  <c r="N101" s="1"/>
  <c r="M100" i="166"/>
  <c r="N100" s="1"/>
  <c r="M99" i="167"/>
  <c r="N99" s="1"/>
  <c r="M97" i="168"/>
  <c r="N97" s="1"/>
  <c r="M95" i="170"/>
  <c r="N95" s="1"/>
  <c r="M94" i="171"/>
  <c r="N94" s="1"/>
  <c r="M93" i="172"/>
  <c r="N93" s="1"/>
  <c r="M88" i="173"/>
  <c r="J88"/>
  <c r="N88" s="1"/>
  <c r="M83" i="174"/>
  <c r="N83" s="1"/>
  <c r="M82" i="175"/>
  <c r="N82" s="1"/>
  <c r="M81" i="176"/>
  <c r="N81" s="1"/>
  <c r="M77" i="177"/>
  <c r="N77" s="1"/>
  <c r="G69" i="179"/>
  <c r="M69" s="1"/>
  <c r="N69" s="1"/>
  <c r="G66" i="184"/>
  <c r="M66" s="1"/>
  <c r="N66" s="1"/>
  <c r="G59" i="188"/>
  <c r="M59"/>
  <c r="N59" s="1"/>
  <c r="G58" i="189"/>
  <c r="M58" s="1"/>
  <c r="N58" s="1"/>
  <c r="G47" i="191"/>
  <c r="M47" s="1"/>
  <c r="N47" s="1"/>
  <c r="G46" i="192"/>
  <c r="M46" s="1"/>
  <c r="N46" s="1"/>
  <c r="G40" i="193"/>
  <c r="M40" s="1"/>
  <c r="N40" s="1"/>
  <c r="G38" i="194"/>
  <c r="M38" s="1"/>
  <c r="N38" s="1"/>
  <c r="G35" i="197"/>
  <c r="M35" s="1"/>
  <c r="N35" s="1"/>
  <c r="G34" i="206"/>
  <c r="M34" s="1"/>
  <c r="N34" s="1"/>
  <c r="M26" i="212"/>
  <c r="N26" s="1"/>
  <c r="M25" i="213"/>
  <c r="N25" s="1"/>
  <c r="M24" i="214"/>
  <c r="N24" s="1"/>
  <c r="M19" i="215"/>
  <c r="N19" s="1"/>
  <c r="M17" i="216"/>
  <c r="N17" s="1"/>
  <c r="M13" i="217"/>
  <c r="N13" s="1"/>
  <c r="V11" i="231"/>
  <c r="V11" i="229"/>
  <c r="M176" i="71"/>
  <c r="N176" s="1"/>
  <c r="M173" i="123"/>
  <c r="N173" s="1"/>
  <c r="M169" i="124"/>
  <c r="N169" s="1"/>
  <c r="M168" i="125"/>
  <c r="N168" s="1"/>
  <c r="M167" i="126"/>
  <c r="N167" s="1"/>
  <c r="M166" i="127"/>
  <c r="N166" s="1"/>
  <c r="M164" i="128"/>
  <c r="N164" s="1"/>
  <c r="M163" i="129"/>
  <c r="N163" s="1"/>
  <c r="M161" i="130"/>
  <c r="N161" s="1"/>
  <c r="M159" i="131"/>
  <c r="N159" s="1"/>
  <c r="M158" i="132"/>
  <c r="N158" s="1"/>
  <c r="M157" i="133"/>
  <c r="N157" s="1"/>
  <c r="M155" i="134"/>
  <c r="N155" s="1"/>
  <c r="M154" i="135"/>
  <c r="N154" s="1"/>
  <c r="M153" i="136"/>
  <c r="N153" s="1"/>
  <c r="M152" i="137"/>
  <c r="N152" s="1"/>
  <c r="M149" i="138"/>
  <c r="N149" s="1"/>
  <c r="M147" i="139"/>
  <c r="N147" s="1"/>
  <c r="M145" i="141"/>
  <c r="N145" s="1"/>
  <c r="M144" i="142"/>
  <c r="N144" s="1"/>
  <c r="M143" i="143"/>
  <c r="N143" s="1"/>
  <c r="M142" i="144"/>
  <c r="N142" s="1"/>
  <c r="M140" i="145"/>
  <c r="N140" s="1"/>
  <c r="M139" i="146"/>
  <c r="N139" s="1"/>
  <c r="M138" i="147"/>
  <c r="N138" s="1"/>
  <c r="M137" i="148"/>
  <c r="N137" s="1"/>
  <c r="M136" i="149"/>
  <c r="N136" s="1"/>
  <c r="M135" i="150"/>
  <c r="N135" s="1"/>
  <c r="M134" i="151"/>
  <c r="N134" s="1"/>
  <c r="M133" i="152"/>
  <c r="N133" s="1"/>
  <c r="M132" i="153"/>
  <c r="N132" s="1"/>
  <c r="M130" i="154"/>
  <c r="N130" s="1"/>
  <c r="M129" i="156"/>
  <c r="N129" s="1"/>
  <c r="M119" i="157"/>
  <c r="N119" s="1"/>
  <c r="M118" i="158"/>
  <c r="N118" s="1"/>
  <c r="M117" i="159"/>
  <c r="N117" s="1"/>
  <c r="M116" i="160"/>
  <c r="N116" s="1"/>
  <c r="M107" i="161"/>
  <c r="N107" s="1"/>
  <c r="M105" i="162"/>
  <c r="N105" s="1"/>
  <c r="M104" i="163"/>
  <c r="N104" s="1"/>
  <c r="M103" i="164"/>
  <c r="N103" s="1"/>
  <c r="M102" i="165"/>
  <c r="N102"/>
  <c r="M101" i="166"/>
  <c r="N101"/>
  <c r="M100" i="167"/>
  <c r="N100"/>
  <c r="M98" i="168"/>
  <c r="N98"/>
  <c r="M96" i="170"/>
  <c r="N96"/>
  <c r="M95" i="171"/>
  <c r="N95"/>
  <c r="M94" i="172"/>
  <c r="N94"/>
  <c r="M89" i="173"/>
  <c r="J89"/>
  <c r="N89" s="1"/>
  <c r="M84" i="174"/>
  <c r="N84"/>
  <c r="M83" i="175"/>
  <c r="N83"/>
  <c r="M82" i="176"/>
  <c r="N82"/>
  <c r="M78" i="177"/>
  <c r="N78"/>
  <c r="G70" i="179"/>
  <c r="M70"/>
  <c r="N70" s="1"/>
  <c r="G67" i="184"/>
  <c r="M67" s="1"/>
  <c r="N67" s="1"/>
  <c r="G60" i="188"/>
  <c r="M60" s="1"/>
  <c r="N60" s="1"/>
  <c r="G59" i="189"/>
  <c r="M59" s="1"/>
  <c r="N59" s="1"/>
  <c r="G48" i="191"/>
  <c r="M48" s="1"/>
  <c r="N48" s="1"/>
  <c r="G47" i="192"/>
  <c r="M47" s="1"/>
  <c r="N47" s="1"/>
  <c r="G41" i="193"/>
  <c r="G39" i="194"/>
  <c r="M39" s="1"/>
  <c r="N39" s="1"/>
  <c r="G36" i="197"/>
  <c r="M36" s="1"/>
  <c r="N36" s="1"/>
  <c r="G35" i="206"/>
  <c r="M35" s="1"/>
  <c r="N35" s="1"/>
  <c r="M27" i="212"/>
  <c r="N27" s="1"/>
  <c r="M26" i="213"/>
  <c r="N26" s="1"/>
  <c r="M25" i="214"/>
  <c r="N25" s="1"/>
  <c r="M20" i="215"/>
  <c r="N20" s="1"/>
  <c r="M18" i="216"/>
  <c r="N18" s="1"/>
  <c r="M14" i="217"/>
  <c r="N14" s="1"/>
  <c r="W11" i="231"/>
  <c r="W11" i="229"/>
  <c r="M177" i="71"/>
  <c r="N177" s="1"/>
  <c r="M174" i="123"/>
  <c r="N174" s="1"/>
  <c r="M170" i="124"/>
  <c r="N170" s="1"/>
  <c r="M169" i="125"/>
  <c r="N169" s="1"/>
  <c r="M168" i="126"/>
  <c r="N168" s="1"/>
  <c r="M167" i="127"/>
  <c r="N167" s="1"/>
  <c r="M165" i="128"/>
  <c r="N165" s="1"/>
  <c r="M164" i="129"/>
  <c r="N164" s="1"/>
  <c r="M162" i="130"/>
  <c r="N162" s="1"/>
  <c r="M160" i="131"/>
  <c r="N160" s="1"/>
  <c r="M159" i="132"/>
  <c r="N159" s="1"/>
  <c r="M158" i="133"/>
  <c r="N158" s="1"/>
  <c r="M156" i="134"/>
  <c r="N156" s="1"/>
  <c r="M155" i="135"/>
  <c r="N155" s="1"/>
  <c r="M154" i="136"/>
  <c r="N154" s="1"/>
  <c r="M153" i="137"/>
  <c r="N153" s="1"/>
  <c r="M150" i="138"/>
  <c r="N150" s="1"/>
  <c r="M148" i="139"/>
  <c r="N148" s="1"/>
  <c r="M146" i="141"/>
  <c r="N146" s="1"/>
  <c r="M145" i="142"/>
  <c r="N145" s="1"/>
  <c r="M144" i="143"/>
  <c r="N144" s="1"/>
  <c r="M143" i="144"/>
  <c r="N143" s="1"/>
  <c r="M141" i="145"/>
  <c r="N141" s="1"/>
  <c r="M140" i="146"/>
  <c r="N140" s="1"/>
  <c r="M139" i="147"/>
  <c r="N139" s="1"/>
  <c r="M138" i="148"/>
  <c r="N138" s="1"/>
  <c r="M137" i="149"/>
  <c r="N137" s="1"/>
  <c r="M136" i="150"/>
  <c r="N136" s="1"/>
  <c r="M135" i="151"/>
  <c r="N135" s="1"/>
  <c r="M134" i="152"/>
  <c r="N134" s="1"/>
  <c r="M133" i="153"/>
  <c r="N133" s="1"/>
  <c r="M131" i="154"/>
  <c r="N131" s="1"/>
  <c r="M130" i="156"/>
  <c r="N130" s="1"/>
  <c r="M120" i="157"/>
  <c r="N120" s="1"/>
  <c r="M119" i="158"/>
  <c r="N119" s="1"/>
  <c r="M118" i="159"/>
  <c r="N118" s="1"/>
  <c r="M117" i="160"/>
  <c r="N117" s="1"/>
  <c r="M108" i="161"/>
  <c r="N108" s="1"/>
  <c r="M106" i="162"/>
  <c r="N106" s="1"/>
  <c r="M105" i="163"/>
  <c r="N105" s="1"/>
  <c r="M104" i="164"/>
  <c r="N104" s="1"/>
  <c r="M103" i="165"/>
  <c r="N103" s="1"/>
  <c r="M102" i="166"/>
  <c r="N102" s="1"/>
  <c r="M101" i="167"/>
  <c r="N101" s="1"/>
  <c r="M99" i="168"/>
  <c r="N99" s="1"/>
  <c r="M97" i="170"/>
  <c r="N97" s="1"/>
  <c r="M96" i="171"/>
  <c r="N96" s="1"/>
  <c r="M95" i="172"/>
  <c r="N95" s="1"/>
  <c r="M90" i="173"/>
  <c r="J90"/>
  <c r="N90" s="1"/>
  <c r="M85" i="174"/>
  <c r="N85" s="1"/>
  <c r="M84" i="175"/>
  <c r="N84" s="1"/>
  <c r="M83" i="176"/>
  <c r="N83" s="1"/>
  <c r="M79" i="177"/>
  <c r="N79" s="1"/>
  <c r="G71" i="179"/>
  <c r="M71" s="1"/>
  <c r="N71" s="1"/>
  <c r="G68" i="184"/>
  <c r="M68" s="1"/>
  <c r="N68" s="1"/>
  <c r="G61" i="188"/>
  <c r="M61" s="1"/>
  <c r="N61" s="1"/>
  <c r="G60" i="189"/>
  <c r="M60" s="1"/>
  <c r="N60" s="1"/>
  <c r="G49" i="191"/>
  <c r="M49" s="1"/>
  <c r="N49" s="1"/>
  <c r="G48" i="192"/>
  <c r="M48" s="1"/>
  <c r="N48" s="1"/>
  <c r="G42" i="193"/>
  <c r="M42" s="1"/>
  <c r="N42" s="1"/>
  <c r="G40" i="194"/>
  <c r="M40" s="1"/>
  <c r="N40" s="1"/>
  <c r="G37" i="197"/>
  <c r="M37" s="1"/>
  <c r="N37" s="1"/>
  <c r="G36" i="206"/>
  <c r="M36" s="1"/>
  <c r="N36" s="1"/>
  <c r="M28" i="212"/>
  <c r="N28" s="1"/>
  <c r="M27" i="213"/>
  <c r="N27" s="1"/>
  <c r="M26" i="214"/>
  <c r="N26" s="1"/>
  <c r="M21" i="215"/>
  <c r="N21" s="1"/>
  <c r="M19" i="216"/>
  <c r="N19" s="1"/>
  <c r="M15" i="217"/>
  <c r="N15" s="1"/>
  <c r="M9" i="219"/>
  <c r="J9"/>
  <c r="X11" i="229"/>
  <c r="M178" i="71"/>
  <c r="N178"/>
  <c r="M175" i="123"/>
  <c r="N175"/>
  <c r="M171" i="124"/>
  <c r="N171"/>
  <c r="M170" i="125"/>
  <c r="N170"/>
  <c r="M169" i="126"/>
  <c r="N169"/>
  <c r="M168" i="127"/>
  <c r="N168"/>
  <c r="M166" i="128"/>
  <c r="N166"/>
  <c r="M165" i="129"/>
  <c r="N165"/>
  <c r="M163" i="130"/>
  <c r="N163"/>
  <c r="M161" i="131"/>
  <c r="N161"/>
  <c r="M160" i="132"/>
  <c r="N160"/>
  <c r="M159" i="133"/>
  <c r="N159"/>
  <c r="M157" i="134"/>
  <c r="N157"/>
  <c r="M156" i="135"/>
  <c r="N156"/>
  <c r="M155" i="136"/>
  <c r="N155"/>
  <c r="M154" i="137"/>
  <c r="N154"/>
  <c r="M151" i="138"/>
  <c r="N151"/>
  <c r="M149" i="139"/>
  <c r="N149"/>
  <c r="M147" i="141"/>
  <c r="N147"/>
  <c r="M146" i="142"/>
  <c r="N146"/>
  <c r="M145" i="143"/>
  <c r="N145"/>
  <c r="M144" i="144"/>
  <c r="N144"/>
  <c r="M142" i="145"/>
  <c r="N142"/>
  <c r="M141" i="146"/>
  <c r="N141"/>
  <c r="M140" i="147"/>
  <c r="N140"/>
  <c r="M139" i="148"/>
  <c r="N139"/>
  <c r="M138" i="149"/>
  <c r="N138"/>
  <c r="M137" i="150"/>
  <c r="N137"/>
  <c r="M136" i="151"/>
  <c r="N136"/>
  <c r="M135" i="152"/>
  <c r="N135"/>
  <c r="M134" i="153"/>
  <c r="N134"/>
  <c r="M132" i="154"/>
  <c r="N132"/>
  <c r="M131" i="156"/>
  <c r="N131"/>
  <c r="M121" i="157"/>
  <c r="N121"/>
  <c r="M120" i="158"/>
  <c r="N120"/>
  <c r="M119" i="159"/>
  <c r="N119"/>
  <c r="M118" i="160"/>
  <c r="N118"/>
  <c r="M109" i="161"/>
  <c r="N109"/>
  <c r="M107" i="162"/>
  <c r="N107"/>
  <c r="M106" i="163"/>
  <c r="N106"/>
  <c r="M105" i="164"/>
  <c r="N105"/>
  <c r="M104" i="165"/>
  <c r="N104"/>
  <c r="M103" i="166"/>
  <c r="N103"/>
  <c r="M102" i="167"/>
  <c r="N102"/>
  <c r="M100" i="168"/>
  <c r="N100"/>
  <c r="M98" i="170"/>
  <c r="N98"/>
  <c r="M97" i="171"/>
  <c r="N97"/>
  <c r="M96" i="172"/>
  <c r="N96"/>
  <c r="M91" i="173"/>
  <c r="J91"/>
  <c r="N91" s="1"/>
  <c r="M86" i="174"/>
  <c r="N86" s="1"/>
  <c r="M85" i="175"/>
  <c r="N85" s="1"/>
  <c r="M84" i="176"/>
  <c r="N84" s="1"/>
  <c r="M80" i="177"/>
  <c r="N80" s="1"/>
  <c r="G72" i="179"/>
  <c r="M72" s="1"/>
  <c r="N72" s="1"/>
  <c r="G69" i="184"/>
  <c r="M69" s="1"/>
  <c r="N69" s="1"/>
  <c r="G62" i="188"/>
  <c r="M62" s="1"/>
  <c r="N62" s="1"/>
  <c r="G61" i="189"/>
  <c r="M61" s="1"/>
  <c r="N61" s="1"/>
  <c r="G50" i="191"/>
  <c r="M50" s="1"/>
  <c r="N50" s="1"/>
  <c r="G49" i="192"/>
  <c r="M49" s="1"/>
  <c r="N49" s="1"/>
  <c r="G43" i="193"/>
  <c r="M43" s="1"/>
  <c r="N43" s="1"/>
  <c r="G41" i="194"/>
  <c r="M41" s="1"/>
  <c r="N41" s="1"/>
  <c r="G38" i="197"/>
  <c r="M38" s="1"/>
  <c r="N38" s="1"/>
  <c r="G37" i="206"/>
  <c r="M37" s="1"/>
  <c r="N37" s="1"/>
  <c r="M29" i="212"/>
  <c r="N29" s="1"/>
  <c r="M28" i="213"/>
  <c r="N28" s="1"/>
  <c r="M27" i="214"/>
  <c r="N27" s="1"/>
  <c r="M22" i="215"/>
  <c r="N22" s="1"/>
  <c r="M20" i="216"/>
  <c r="N20" s="1"/>
  <c r="M16" i="217"/>
  <c r="N16" s="1"/>
  <c r="M10" i="219"/>
  <c r="N10" s="1"/>
  <c r="M9" i="220"/>
  <c r="J9"/>
  <c r="Y11" i="229"/>
  <c r="M179" i="71"/>
  <c r="N179" s="1"/>
  <c r="M176" i="123"/>
  <c r="N176" s="1"/>
  <c r="M172" i="124"/>
  <c r="N172" s="1"/>
  <c r="M171" i="125"/>
  <c r="N171" s="1"/>
  <c r="M170" i="126"/>
  <c r="N170" s="1"/>
  <c r="M169" i="127"/>
  <c r="N169" s="1"/>
  <c r="M167" i="128"/>
  <c r="N167" s="1"/>
  <c r="M166" i="129"/>
  <c r="N166" s="1"/>
  <c r="M164" i="130"/>
  <c r="N164" s="1"/>
  <c r="M162" i="131"/>
  <c r="N162" s="1"/>
  <c r="M161" i="132"/>
  <c r="N161" s="1"/>
  <c r="M160" i="133"/>
  <c r="N160" s="1"/>
  <c r="M158" i="134"/>
  <c r="N158" s="1"/>
  <c r="M157" i="135"/>
  <c r="N157" s="1"/>
  <c r="M156" i="136"/>
  <c r="N156" s="1"/>
  <c r="M155" i="137"/>
  <c r="N155" s="1"/>
  <c r="M152" i="138"/>
  <c r="N152" s="1"/>
  <c r="M150" i="139"/>
  <c r="N150" s="1"/>
  <c r="M148" i="141"/>
  <c r="N148" s="1"/>
  <c r="M147" i="142"/>
  <c r="N147" s="1"/>
  <c r="M146" i="143"/>
  <c r="N146" s="1"/>
  <c r="M145" i="144"/>
  <c r="N145" s="1"/>
  <c r="M143" i="145"/>
  <c r="N143" s="1"/>
  <c r="M142" i="146"/>
  <c r="N142" s="1"/>
  <c r="M141" i="147"/>
  <c r="N141" s="1"/>
  <c r="M140" i="148"/>
  <c r="N140" s="1"/>
  <c r="M139" i="149"/>
  <c r="N139" s="1"/>
  <c r="M138" i="150"/>
  <c r="N138" s="1"/>
  <c r="M137" i="151"/>
  <c r="N137" s="1"/>
  <c r="M136" i="152"/>
  <c r="N136" s="1"/>
  <c r="M135" i="153"/>
  <c r="N135" s="1"/>
  <c r="M133" i="154"/>
  <c r="N133" s="1"/>
  <c r="M132" i="156"/>
  <c r="N132" s="1"/>
  <c r="M122" i="157"/>
  <c r="N122" s="1"/>
  <c r="M121" i="158"/>
  <c r="N121" s="1"/>
  <c r="M120" i="159"/>
  <c r="N120" s="1"/>
  <c r="M119" i="160"/>
  <c r="N119" s="1"/>
  <c r="M110" i="161"/>
  <c r="N110" s="1"/>
  <c r="M108" i="162"/>
  <c r="N108" s="1"/>
  <c r="M107" i="163"/>
  <c r="N107" s="1"/>
  <c r="M106" i="164"/>
  <c r="N106" s="1"/>
  <c r="M105" i="165"/>
  <c r="N105" s="1"/>
  <c r="M104" i="166"/>
  <c r="N104" s="1"/>
  <c r="M103" i="167"/>
  <c r="N103" s="1"/>
  <c r="M101" i="168"/>
  <c r="N101" s="1"/>
  <c r="M99" i="170"/>
  <c r="N99" s="1"/>
  <c r="M98" i="171"/>
  <c r="N98" s="1"/>
  <c r="M97" i="172"/>
  <c r="N97" s="1"/>
  <c r="M92" i="173"/>
  <c r="J92"/>
  <c r="M87" i="174"/>
  <c r="N87" s="1"/>
  <c r="M86" i="175"/>
  <c r="N86" s="1"/>
  <c r="M85" i="176"/>
  <c r="N85" s="1"/>
  <c r="M81" i="177"/>
  <c r="N81" s="1"/>
  <c r="G73" i="179"/>
  <c r="M73" s="1"/>
  <c r="N73" s="1"/>
  <c r="G70" i="184"/>
  <c r="M70" s="1"/>
  <c r="N70" s="1"/>
  <c r="G63" i="188"/>
  <c r="M63" s="1"/>
  <c r="N63" s="1"/>
  <c r="G62" i="189"/>
  <c r="M62" s="1"/>
  <c r="N62" s="1"/>
  <c r="G51" i="191"/>
  <c r="M51" s="1"/>
  <c r="N51" s="1"/>
  <c r="G50" i="192"/>
  <c r="M50" s="1"/>
  <c r="N50" s="1"/>
  <c r="G44" i="193"/>
  <c r="M44"/>
  <c r="N44" s="1"/>
  <c r="G42" i="194"/>
  <c r="M42" s="1"/>
  <c r="N42" s="1"/>
  <c r="G39" i="197"/>
  <c r="M39" s="1"/>
  <c r="N39" s="1"/>
  <c r="G38" i="206"/>
  <c r="M38" s="1"/>
  <c r="N38" s="1"/>
  <c r="M30" i="212"/>
  <c r="N30" s="1"/>
  <c r="M29" i="213"/>
  <c r="N29" s="1"/>
  <c r="M28" i="214"/>
  <c r="N28" s="1"/>
  <c r="M23" i="215"/>
  <c r="N23" s="1"/>
  <c r="M21" i="216"/>
  <c r="N21" s="1"/>
  <c r="M17" i="217"/>
  <c r="N17" s="1"/>
  <c r="M11" i="219"/>
  <c r="N11" s="1"/>
  <c r="M10" i="220"/>
  <c r="N10" s="1"/>
  <c r="M9" i="221"/>
  <c r="J9"/>
  <c r="M180" i="71"/>
  <c r="N180" s="1"/>
  <c r="M177" i="123"/>
  <c r="N177" s="1"/>
  <c r="M173" i="124"/>
  <c r="N173" s="1"/>
  <c r="M172" i="125"/>
  <c r="N172" s="1"/>
  <c r="M171" i="126"/>
  <c r="N171" s="1"/>
  <c r="M170" i="127"/>
  <c r="N170" s="1"/>
  <c r="M168" i="128"/>
  <c r="N168" s="1"/>
  <c r="M167" i="129"/>
  <c r="N167" s="1"/>
  <c r="M165" i="130"/>
  <c r="N165" s="1"/>
  <c r="M163" i="131"/>
  <c r="N163" s="1"/>
  <c r="M162" i="132"/>
  <c r="N162" s="1"/>
  <c r="M161" i="133"/>
  <c r="N161" s="1"/>
  <c r="M159" i="134"/>
  <c r="N159" s="1"/>
  <c r="M158" i="135"/>
  <c r="N158" s="1"/>
  <c r="M157" i="136"/>
  <c r="N157" s="1"/>
  <c r="M156" i="137"/>
  <c r="N156" s="1"/>
  <c r="M153" i="138"/>
  <c r="N153" s="1"/>
  <c r="M151" i="139"/>
  <c r="N151" s="1"/>
  <c r="M149" i="141"/>
  <c r="N149" s="1"/>
  <c r="M148" i="142"/>
  <c r="N148" s="1"/>
  <c r="M147" i="143"/>
  <c r="N147" s="1"/>
  <c r="M146" i="144"/>
  <c r="N146" s="1"/>
  <c r="M144" i="145"/>
  <c r="N144" s="1"/>
  <c r="M143" i="146"/>
  <c r="N143" s="1"/>
  <c r="M142" i="147"/>
  <c r="N142" s="1"/>
  <c r="M141" i="148"/>
  <c r="N141" s="1"/>
  <c r="M140" i="149"/>
  <c r="N140" s="1"/>
  <c r="M139" i="150"/>
  <c r="N139" s="1"/>
  <c r="M138" i="151"/>
  <c r="N138" s="1"/>
  <c r="M137" i="152"/>
  <c r="N137" s="1"/>
  <c r="M136" i="153"/>
  <c r="N136" s="1"/>
  <c r="M134" i="154"/>
  <c r="N134" s="1"/>
  <c r="M133" i="156"/>
  <c r="N133" s="1"/>
  <c r="M123" i="157"/>
  <c r="N123" s="1"/>
  <c r="M122" i="158"/>
  <c r="N122" s="1"/>
  <c r="M121" i="159"/>
  <c r="N121" s="1"/>
  <c r="M120" i="160"/>
  <c r="N120" s="1"/>
  <c r="M111" i="161"/>
  <c r="N111" s="1"/>
  <c r="M109" i="162"/>
  <c r="N109" s="1"/>
  <c r="M108" i="163"/>
  <c r="N108" s="1"/>
  <c r="M107" i="164"/>
  <c r="N107" s="1"/>
  <c r="M106" i="165"/>
  <c r="N106" s="1"/>
  <c r="M105" i="166"/>
  <c r="N105" s="1"/>
  <c r="M104" i="167"/>
  <c r="N104" s="1"/>
  <c r="M102" i="168"/>
  <c r="N102" s="1"/>
  <c r="M100" i="170"/>
  <c r="N100" s="1"/>
  <c r="M99" i="171"/>
  <c r="N99" s="1"/>
  <c r="M98" i="172"/>
  <c r="N98" s="1"/>
  <c r="M93" i="173"/>
  <c r="J93"/>
  <c r="M88" i="174"/>
  <c r="N88" s="1"/>
  <c r="M87" i="175"/>
  <c r="N87" s="1"/>
  <c r="M86" i="176"/>
  <c r="N86" s="1"/>
  <c r="M82" i="177"/>
  <c r="N82" s="1"/>
  <c r="G74" i="179"/>
  <c r="M74" s="1"/>
  <c r="N74" s="1"/>
  <c r="G71" i="184"/>
  <c r="M71" s="1"/>
  <c r="N71" s="1"/>
  <c r="G64" i="188"/>
  <c r="M64" s="1"/>
  <c r="N64" s="1"/>
  <c r="G63" i="189"/>
  <c r="M63" s="1"/>
  <c r="N63" s="1"/>
  <c r="G52" i="191"/>
  <c r="M52" s="1"/>
  <c r="N52" s="1"/>
  <c r="G51" i="192"/>
  <c r="M51" s="1"/>
  <c r="N51" s="1"/>
  <c r="G45" i="193"/>
  <c r="M45" s="1"/>
  <c r="N45" s="1"/>
  <c r="G43" i="194"/>
  <c r="M43" s="1"/>
  <c r="N43" s="1"/>
  <c r="G40" i="197"/>
  <c r="M40" s="1"/>
  <c r="N40" s="1"/>
  <c r="G39" i="206"/>
  <c r="M39" s="1"/>
  <c r="N39" s="1"/>
  <c r="M31" i="212"/>
  <c r="N31" s="1"/>
  <c r="M30" i="213"/>
  <c r="N30" s="1"/>
  <c r="M29" i="214"/>
  <c r="N29" s="1"/>
  <c r="M24" i="215"/>
  <c r="N24" s="1"/>
  <c r="M22" i="216"/>
  <c r="N22" s="1"/>
  <c r="M18" i="217"/>
  <c r="N18" s="1"/>
  <c r="M12" i="219"/>
  <c r="N12" s="1"/>
  <c r="M11" i="220"/>
  <c r="N11" s="1"/>
  <c r="M10" i="221"/>
  <c r="N10" s="1"/>
  <c r="M9" i="234"/>
  <c r="J9"/>
  <c r="N9" s="1"/>
  <c r="M181" i="71"/>
  <c r="N181" s="1"/>
  <c r="M178" i="123"/>
  <c r="N178" s="1"/>
  <c r="M174" i="124"/>
  <c r="N174" s="1"/>
  <c r="M173" i="125"/>
  <c r="N173" s="1"/>
  <c r="M172" i="126"/>
  <c r="N172" s="1"/>
  <c r="M171" i="127"/>
  <c r="N171" s="1"/>
  <c r="M169" i="128"/>
  <c r="N169" s="1"/>
  <c r="M168" i="129"/>
  <c r="N168" s="1"/>
  <c r="M166" i="130"/>
  <c r="N166" s="1"/>
  <c r="M164" i="131"/>
  <c r="N164" s="1"/>
  <c r="M163" i="132"/>
  <c r="N163" s="1"/>
  <c r="M162" i="133"/>
  <c r="N162" s="1"/>
  <c r="M160" i="134"/>
  <c r="N160" s="1"/>
  <c r="M159" i="135"/>
  <c r="N159" s="1"/>
  <c r="M158" i="136"/>
  <c r="N158" s="1"/>
  <c r="M157" i="137"/>
  <c r="N157" s="1"/>
  <c r="M154" i="138"/>
  <c r="N154" s="1"/>
  <c r="M152" i="139"/>
  <c r="N152" s="1"/>
  <c r="M150" i="141"/>
  <c r="N150" s="1"/>
  <c r="M149" i="142"/>
  <c r="N149" s="1"/>
  <c r="M148" i="143"/>
  <c r="N148" s="1"/>
  <c r="M147" i="144"/>
  <c r="N147" s="1"/>
  <c r="M145" i="145"/>
  <c r="N145" s="1"/>
  <c r="M144" i="146"/>
  <c r="N144" s="1"/>
  <c r="M143" i="147"/>
  <c r="N143" s="1"/>
  <c r="M142" i="148"/>
  <c r="N142" s="1"/>
  <c r="M141" i="149"/>
  <c r="N141" s="1"/>
  <c r="M140" i="150"/>
  <c r="N140" s="1"/>
  <c r="M139" i="151"/>
  <c r="N139" s="1"/>
  <c r="M138" i="152"/>
  <c r="N138" s="1"/>
  <c r="M137" i="153"/>
  <c r="N137" s="1"/>
  <c r="M135" i="154"/>
  <c r="N135" s="1"/>
  <c r="M134" i="156"/>
  <c r="N134" s="1"/>
  <c r="M124" i="157"/>
  <c r="N124" s="1"/>
  <c r="M123" i="158"/>
  <c r="N123" s="1"/>
  <c r="M122" i="159"/>
  <c r="N122" s="1"/>
  <c r="M121" i="160"/>
  <c r="N121" s="1"/>
  <c r="M112" i="161"/>
  <c r="N112" s="1"/>
  <c r="M110" i="162"/>
  <c r="N110" s="1"/>
  <c r="M109" i="163"/>
  <c r="N109" s="1"/>
  <c r="M108" i="164"/>
  <c r="N108" s="1"/>
  <c r="M107" i="165"/>
  <c r="N107" s="1"/>
  <c r="M106" i="166"/>
  <c r="N106" s="1"/>
  <c r="M105" i="167"/>
  <c r="N105" s="1"/>
  <c r="M103" i="168"/>
  <c r="N103" s="1"/>
  <c r="M101" i="170"/>
  <c r="N101" s="1"/>
  <c r="M100" i="171"/>
  <c r="N100" s="1"/>
  <c r="M99" i="172"/>
  <c r="N99" s="1"/>
  <c r="M94" i="173"/>
  <c r="J94"/>
  <c r="M89" i="174"/>
  <c r="N89" s="1"/>
  <c r="M88" i="175"/>
  <c r="N88" s="1"/>
  <c r="M87" i="176"/>
  <c r="N87" s="1"/>
  <c r="M83" i="177"/>
  <c r="N83" s="1"/>
  <c r="G75" i="179"/>
  <c r="M75" s="1"/>
  <c r="N75" s="1"/>
  <c r="G72" i="184"/>
  <c r="M72" s="1"/>
  <c r="N72" s="1"/>
  <c r="G65" i="188"/>
  <c r="M65" s="1"/>
  <c r="N65" s="1"/>
  <c r="G64" i="189"/>
  <c r="M64" s="1"/>
  <c r="N64" s="1"/>
  <c r="G53" i="191"/>
  <c r="M53" s="1"/>
  <c r="N53" s="1"/>
  <c r="G52" i="192"/>
  <c r="M52" s="1"/>
  <c r="N52" s="1"/>
  <c r="G46" i="193"/>
  <c r="M46"/>
  <c r="N46" s="1"/>
  <c r="G44" i="194"/>
  <c r="M44" s="1"/>
  <c r="N44" s="1"/>
  <c r="G41" i="197"/>
  <c r="M41" s="1"/>
  <c r="N41" s="1"/>
  <c r="G40" i="206"/>
  <c r="M40" s="1"/>
  <c r="N40" s="1"/>
  <c r="M32" i="212"/>
  <c r="N32" s="1"/>
  <c r="M31" i="213"/>
  <c r="N31" s="1"/>
  <c r="M30" i="214"/>
  <c r="N30" s="1"/>
  <c r="M25" i="215"/>
  <c r="N25" s="1"/>
  <c r="M23" i="216"/>
  <c r="N23" s="1"/>
  <c r="M19" i="217"/>
  <c r="N19" s="1"/>
  <c r="M13" i="219"/>
  <c r="N13" s="1"/>
  <c r="M12" i="220"/>
  <c r="N12" s="1"/>
  <c r="M11" i="221"/>
  <c r="N11" s="1"/>
  <c r="M10" i="234"/>
  <c r="N10" s="1"/>
  <c r="M182" i="71"/>
  <c r="N182" s="1"/>
  <c r="M179" i="123"/>
  <c r="N179" s="1"/>
  <c r="M175" i="124"/>
  <c r="N175" s="1"/>
  <c r="M174" i="125"/>
  <c r="N174" s="1"/>
  <c r="M173" i="126"/>
  <c r="N173" s="1"/>
  <c r="M172" i="127"/>
  <c r="N172" s="1"/>
  <c r="M170" i="128"/>
  <c r="N170" s="1"/>
  <c r="M169" i="129"/>
  <c r="N169" s="1"/>
  <c r="M167" i="130"/>
  <c r="N167" s="1"/>
  <c r="M165" i="131"/>
  <c r="N165" s="1"/>
  <c r="M164" i="132"/>
  <c r="N164" s="1"/>
  <c r="M163" i="133"/>
  <c r="N163" s="1"/>
  <c r="M161" i="134"/>
  <c r="N161" s="1"/>
  <c r="M160" i="135"/>
  <c r="N160" s="1"/>
  <c r="M159" i="136"/>
  <c r="N159" s="1"/>
  <c r="M158" i="137"/>
  <c r="N158" s="1"/>
  <c r="M155" i="138"/>
  <c r="N155" s="1"/>
  <c r="M153" i="139"/>
  <c r="N153" s="1"/>
  <c r="M151" i="141"/>
  <c r="N151" s="1"/>
  <c r="M150" i="142"/>
  <c r="N150" s="1"/>
  <c r="M149" i="143"/>
  <c r="N149" s="1"/>
  <c r="M148" i="144"/>
  <c r="N148" s="1"/>
  <c r="M146" i="145"/>
  <c r="N146" s="1"/>
  <c r="M145" i="146"/>
  <c r="N145" s="1"/>
  <c r="M144" i="147"/>
  <c r="N144" s="1"/>
  <c r="M143" i="148"/>
  <c r="N143" s="1"/>
  <c r="M142" i="149"/>
  <c r="N142" s="1"/>
  <c r="M141" i="150"/>
  <c r="N141" s="1"/>
  <c r="M140" i="151"/>
  <c r="N140" s="1"/>
  <c r="M139" i="152"/>
  <c r="N139" s="1"/>
  <c r="M138" i="153"/>
  <c r="N138" s="1"/>
  <c r="M136" i="154"/>
  <c r="N136" s="1"/>
  <c r="M135" i="156"/>
  <c r="N135" s="1"/>
  <c r="M125" i="157"/>
  <c r="N125" s="1"/>
  <c r="M124" i="158"/>
  <c r="N124" s="1"/>
  <c r="M123" i="159"/>
  <c r="N123" s="1"/>
  <c r="M122" i="160"/>
  <c r="N122" s="1"/>
  <c r="M113" i="161"/>
  <c r="N113" s="1"/>
  <c r="M111" i="162"/>
  <c r="N111" s="1"/>
  <c r="M110" i="163"/>
  <c r="N110" s="1"/>
  <c r="M109" i="164"/>
  <c r="N109" s="1"/>
  <c r="M108" i="165"/>
  <c r="N108" s="1"/>
  <c r="M107" i="166"/>
  <c r="N107" s="1"/>
  <c r="M106" i="167"/>
  <c r="N106" s="1"/>
  <c r="M104" i="168"/>
  <c r="N104" s="1"/>
  <c r="M102" i="170"/>
  <c r="N102" s="1"/>
  <c r="M101" i="171"/>
  <c r="N101" s="1"/>
  <c r="M100" i="172"/>
  <c r="N100" s="1"/>
  <c r="M95" i="173"/>
  <c r="J95"/>
  <c r="M90" i="174"/>
  <c r="N90" s="1"/>
  <c r="M89" i="175"/>
  <c r="N89" s="1"/>
  <c r="M88" i="176"/>
  <c r="N88" s="1"/>
  <c r="M84" i="177"/>
  <c r="N84" s="1"/>
  <c r="G76" i="179"/>
  <c r="M76" s="1"/>
  <c r="N76" s="1"/>
  <c r="G73" i="184"/>
  <c r="M73" s="1"/>
  <c r="N73" s="1"/>
  <c r="G66" i="188"/>
  <c r="M66" s="1"/>
  <c r="N66" s="1"/>
  <c r="G65" i="189"/>
  <c r="M65" s="1"/>
  <c r="N65" s="1"/>
  <c r="G54" i="191"/>
  <c r="M54" s="1"/>
  <c r="N54" s="1"/>
  <c r="G53" i="192"/>
  <c r="M53" s="1"/>
  <c r="N53" s="1"/>
  <c r="G47" i="193"/>
  <c r="M47" s="1"/>
  <c r="N47" s="1"/>
  <c r="G45" i="194"/>
  <c r="M45" s="1"/>
  <c r="N45" s="1"/>
  <c r="G42" i="197"/>
  <c r="M42" s="1"/>
  <c r="N42" s="1"/>
  <c r="G41" i="206"/>
  <c r="M41" s="1"/>
  <c r="N41" s="1"/>
  <c r="M33" i="212"/>
  <c r="N33" s="1"/>
  <c r="M32" i="213"/>
  <c r="N32" s="1"/>
  <c r="M31" i="214"/>
  <c r="N31" s="1"/>
  <c r="M26" i="215"/>
  <c r="N26" s="1"/>
  <c r="M24" i="216"/>
  <c r="N24" s="1"/>
  <c r="M20" i="217"/>
  <c r="N20" s="1"/>
  <c r="M14" i="219"/>
  <c r="N14" s="1"/>
  <c r="M13" i="220"/>
  <c r="N13" s="1"/>
  <c r="M12" i="221"/>
  <c r="N12" s="1"/>
  <c r="M11" i="234"/>
  <c r="N11" s="1"/>
  <c r="M183" i="71"/>
  <c r="N183" s="1"/>
  <c r="M180" i="123"/>
  <c r="N180" s="1"/>
  <c r="M176" i="124"/>
  <c r="N176" s="1"/>
  <c r="M175" i="125"/>
  <c r="N175" s="1"/>
  <c r="M174" i="126"/>
  <c r="N174" s="1"/>
  <c r="M173" i="127"/>
  <c r="N173" s="1"/>
  <c r="M171" i="128"/>
  <c r="N171" s="1"/>
  <c r="M170" i="129"/>
  <c r="N170" s="1"/>
  <c r="M168" i="130"/>
  <c r="N168" s="1"/>
  <c r="M166" i="131"/>
  <c r="N166" s="1"/>
  <c r="M165" i="132"/>
  <c r="N165" s="1"/>
  <c r="M164" i="133"/>
  <c r="N164" s="1"/>
  <c r="M162" i="134"/>
  <c r="N162" s="1"/>
  <c r="M161" i="135"/>
  <c r="N161" s="1"/>
  <c r="M160" i="136"/>
  <c r="N160" s="1"/>
  <c r="M159" i="137"/>
  <c r="N159" s="1"/>
  <c r="M156" i="138"/>
  <c r="N156" s="1"/>
  <c r="M154" i="139"/>
  <c r="N154" s="1"/>
  <c r="M152" i="141"/>
  <c r="N152" s="1"/>
  <c r="M151" i="142"/>
  <c r="N151" s="1"/>
  <c r="M150" i="143"/>
  <c r="N150" s="1"/>
  <c r="M149" i="144"/>
  <c r="N149" s="1"/>
  <c r="M147" i="145"/>
  <c r="N147" s="1"/>
  <c r="M146" i="146"/>
  <c r="N146" s="1"/>
  <c r="M145" i="147"/>
  <c r="N145" s="1"/>
  <c r="M144" i="148"/>
  <c r="N144" s="1"/>
  <c r="M143" i="149"/>
  <c r="N143" s="1"/>
  <c r="M142" i="150"/>
  <c r="N142" s="1"/>
  <c r="M141" i="151"/>
  <c r="N141"/>
  <c r="M140" i="152"/>
  <c r="N140"/>
  <c r="M139" i="153"/>
  <c r="N139"/>
  <c r="M137" i="154"/>
  <c r="N137"/>
  <c r="M136" i="156"/>
  <c r="N136"/>
  <c r="M126" i="157"/>
  <c r="N126"/>
  <c r="M125" i="158"/>
  <c r="N125"/>
  <c r="M124" i="159"/>
  <c r="N124"/>
  <c r="M123" i="160"/>
  <c r="N123"/>
  <c r="M114" i="161"/>
  <c r="N114"/>
  <c r="M112" i="162"/>
  <c r="N112"/>
  <c r="M111" i="163"/>
  <c r="N111"/>
  <c r="M110" i="164"/>
  <c r="N110"/>
  <c r="M109" i="165"/>
  <c r="N109"/>
  <c r="M108" i="166"/>
  <c r="N108"/>
  <c r="M107" i="167"/>
  <c r="N107"/>
  <c r="M105" i="168"/>
  <c r="N105"/>
  <c r="M103" i="170"/>
  <c r="N103"/>
  <c r="M102" i="171"/>
  <c r="N102"/>
  <c r="M101" i="172"/>
  <c r="N101" s="1"/>
  <c r="M96" i="173"/>
  <c r="J96"/>
  <c r="M91" i="174"/>
  <c r="N91" s="1"/>
  <c r="M90" i="175"/>
  <c r="N90" s="1"/>
  <c r="M89" i="176"/>
  <c r="N89" s="1"/>
  <c r="M85" i="177"/>
  <c r="N85" s="1"/>
  <c r="G77" i="179"/>
  <c r="M77" s="1"/>
  <c r="N77" s="1"/>
  <c r="G74" i="184"/>
  <c r="M74" s="1"/>
  <c r="N74" s="1"/>
  <c r="G67" i="188"/>
  <c r="M67" s="1"/>
  <c r="N67" s="1"/>
  <c r="G66" i="189"/>
  <c r="M66" s="1"/>
  <c r="N66" s="1"/>
  <c r="G55" i="191"/>
  <c r="M55" s="1"/>
  <c r="N55" s="1"/>
  <c r="G54" i="192"/>
  <c r="M54" s="1"/>
  <c r="N54" s="1"/>
  <c r="G48" i="193"/>
  <c r="M48" s="1"/>
  <c r="N48" s="1"/>
  <c r="G46" i="194"/>
  <c r="M46" s="1"/>
  <c r="N46" s="1"/>
  <c r="G43" i="197"/>
  <c r="M43" s="1"/>
  <c r="N43" s="1"/>
  <c r="G42" i="206"/>
  <c r="M42" s="1"/>
  <c r="N42" s="1"/>
  <c r="M34" i="212"/>
  <c r="N34" s="1"/>
  <c r="M33" i="213"/>
  <c r="N33" s="1"/>
  <c r="M32" i="214"/>
  <c r="N32" s="1"/>
  <c r="M27" i="215"/>
  <c r="N27" s="1"/>
  <c r="M25" i="216"/>
  <c r="N25" s="1"/>
  <c r="M21" i="217"/>
  <c r="N21" s="1"/>
  <c r="M15" i="219"/>
  <c r="N15" s="1"/>
  <c r="M14" i="220"/>
  <c r="N14" s="1"/>
  <c r="M13" i="221"/>
  <c r="N13" s="1"/>
  <c r="M12" i="234"/>
  <c r="N12" s="1"/>
  <c r="M9" i="231"/>
  <c r="J9"/>
  <c r="M184" i="71"/>
  <c r="N184" s="1"/>
  <c r="M181" i="123"/>
  <c r="N181" s="1"/>
  <c r="M177" i="124"/>
  <c r="N177" s="1"/>
  <c r="M176" i="125"/>
  <c r="N176" s="1"/>
  <c r="M175" i="126"/>
  <c r="N175" s="1"/>
  <c r="M174" i="127"/>
  <c r="N174" s="1"/>
  <c r="M172" i="128"/>
  <c r="N172" s="1"/>
  <c r="M171" i="129"/>
  <c r="N171" s="1"/>
  <c r="M169" i="130"/>
  <c r="N169" s="1"/>
  <c r="M167" i="131"/>
  <c r="N167" s="1"/>
  <c r="M166" i="132"/>
  <c r="N166" s="1"/>
  <c r="M165" i="133"/>
  <c r="N165" s="1"/>
  <c r="M163" i="134"/>
  <c r="N163" s="1"/>
  <c r="M162" i="135"/>
  <c r="N162" s="1"/>
  <c r="M161" i="136"/>
  <c r="N161" s="1"/>
  <c r="M160" i="137"/>
  <c r="N160" s="1"/>
  <c r="M157" i="138"/>
  <c r="N157" s="1"/>
  <c r="M155" i="139"/>
  <c r="N155" s="1"/>
  <c r="M153" i="141"/>
  <c r="N153" s="1"/>
  <c r="M152" i="142"/>
  <c r="N152" s="1"/>
  <c r="M151" i="143"/>
  <c r="N151" s="1"/>
  <c r="M150" i="144"/>
  <c r="N150" s="1"/>
  <c r="M148" i="145"/>
  <c r="N148" s="1"/>
  <c r="M147" i="146"/>
  <c r="N147" s="1"/>
  <c r="M146" i="147"/>
  <c r="N146" s="1"/>
  <c r="M145" i="148"/>
  <c r="N145" s="1"/>
  <c r="M144" i="149"/>
  <c r="N144" s="1"/>
  <c r="M143" i="150"/>
  <c r="N143" s="1"/>
  <c r="M142" i="151"/>
  <c r="N142" s="1"/>
  <c r="M141" i="152"/>
  <c r="N141" s="1"/>
  <c r="M140" i="153"/>
  <c r="N140" s="1"/>
  <c r="M138" i="154"/>
  <c r="N138" s="1"/>
  <c r="M137" i="156"/>
  <c r="N137" s="1"/>
  <c r="M127" i="157"/>
  <c r="N127" s="1"/>
  <c r="M126" i="158"/>
  <c r="N126" s="1"/>
  <c r="M125" i="159"/>
  <c r="N125" s="1"/>
  <c r="M124" i="160"/>
  <c r="N124" s="1"/>
  <c r="M115" i="161"/>
  <c r="N115" s="1"/>
  <c r="M113" i="162"/>
  <c r="N113" s="1"/>
  <c r="M112" i="163"/>
  <c r="N112" s="1"/>
  <c r="M111" i="164"/>
  <c r="N111" s="1"/>
  <c r="M110" i="165"/>
  <c r="N110" s="1"/>
  <c r="M109" i="166"/>
  <c r="N109" s="1"/>
  <c r="M108" i="167"/>
  <c r="N108" s="1"/>
  <c r="M106" i="168"/>
  <c r="N106" s="1"/>
  <c r="M104" i="170"/>
  <c r="N104" s="1"/>
  <c r="M103" i="171"/>
  <c r="N103" s="1"/>
  <c r="M102" i="172"/>
  <c r="N102" s="1"/>
  <c r="M97" i="173"/>
  <c r="J97"/>
  <c r="M92" i="174"/>
  <c r="N92" s="1"/>
  <c r="M91" i="175"/>
  <c r="N91" s="1"/>
  <c r="M90" i="176"/>
  <c r="N90" s="1"/>
  <c r="M86" i="177"/>
  <c r="N86" s="1"/>
  <c r="G78" i="179"/>
  <c r="M78" s="1"/>
  <c r="N78" s="1"/>
  <c r="G75" i="184"/>
  <c r="M75" s="1"/>
  <c r="N75" s="1"/>
  <c r="G68" i="188"/>
  <c r="M68" s="1"/>
  <c r="N68" s="1"/>
  <c r="G67" i="189"/>
  <c r="M67"/>
  <c r="N67" s="1"/>
  <c r="G56" i="191"/>
  <c r="M56" s="1"/>
  <c r="N56" s="1"/>
  <c r="G55" i="192"/>
  <c r="M55" s="1"/>
  <c r="N55" s="1"/>
  <c r="G49" i="193"/>
  <c r="M49" s="1"/>
  <c r="N49" s="1"/>
  <c r="G47" i="194"/>
  <c r="M47" s="1"/>
  <c r="N47" s="1"/>
  <c r="G44" i="197"/>
  <c r="M44" s="1"/>
  <c r="N44" s="1"/>
  <c r="G43" i="206"/>
  <c r="M43" s="1"/>
  <c r="N43" s="1"/>
  <c r="M35" i="212"/>
  <c r="N35" s="1"/>
  <c r="M34" i="213"/>
  <c r="N34" s="1"/>
  <c r="M33" i="214"/>
  <c r="N33" s="1"/>
  <c r="M28" i="215"/>
  <c r="N28" s="1"/>
  <c r="M26" i="216"/>
  <c r="N26" s="1"/>
  <c r="M22" i="217"/>
  <c r="N22" s="1"/>
  <c r="M16" i="219"/>
  <c r="N16" s="1"/>
  <c r="M15" i="220"/>
  <c r="N15" s="1"/>
  <c r="M14" i="221"/>
  <c r="N14" s="1"/>
  <c r="M13" i="234"/>
  <c r="N13" s="1"/>
  <c r="M10" i="231"/>
  <c r="N10" s="1"/>
  <c r="M185" i="71"/>
  <c r="N185" s="1"/>
  <c r="M182" i="123"/>
  <c r="N182" s="1"/>
  <c r="M178" i="124"/>
  <c r="N178" s="1"/>
  <c r="M177" i="125"/>
  <c r="N177" s="1"/>
  <c r="M176" i="126"/>
  <c r="N176" s="1"/>
  <c r="M175" i="127"/>
  <c r="N175" s="1"/>
  <c r="M173" i="128"/>
  <c r="N173" s="1"/>
  <c r="M172" i="129"/>
  <c r="N172" s="1"/>
  <c r="M170" i="130"/>
  <c r="N170" s="1"/>
  <c r="M168" i="131"/>
  <c r="N168" s="1"/>
  <c r="M167" i="132"/>
  <c r="N167" s="1"/>
  <c r="M166" i="133"/>
  <c r="N166" s="1"/>
  <c r="M164" i="134"/>
  <c r="N164" s="1"/>
  <c r="M163" i="135"/>
  <c r="N163" s="1"/>
  <c r="M162" i="136"/>
  <c r="N162" s="1"/>
  <c r="M161" i="137"/>
  <c r="N161" s="1"/>
  <c r="M158" i="138"/>
  <c r="N158" s="1"/>
  <c r="M156" i="139"/>
  <c r="N156" s="1"/>
  <c r="M154" i="141"/>
  <c r="N154" s="1"/>
  <c r="M153" i="142"/>
  <c r="N153" s="1"/>
  <c r="M152" i="143"/>
  <c r="N152" s="1"/>
  <c r="M151" i="144"/>
  <c r="N151" s="1"/>
  <c r="M149" i="145"/>
  <c r="N149" s="1"/>
  <c r="M148" i="146"/>
  <c r="N148" s="1"/>
  <c r="M147" i="147"/>
  <c r="N147" s="1"/>
  <c r="M146" i="148"/>
  <c r="N146" s="1"/>
  <c r="M145" i="149"/>
  <c r="N145" s="1"/>
  <c r="M144" i="150"/>
  <c r="N144" s="1"/>
  <c r="M143" i="151"/>
  <c r="N143" s="1"/>
  <c r="M142" i="152"/>
  <c r="N142" s="1"/>
  <c r="M141" i="153"/>
  <c r="N141" s="1"/>
  <c r="M139" i="154"/>
  <c r="N139" s="1"/>
  <c r="M138" i="156"/>
  <c r="N138" s="1"/>
  <c r="M128" i="157"/>
  <c r="N128" s="1"/>
  <c r="M127" i="158"/>
  <c r="N127" s="1"/>
  <c r="M126" i="159"/>
  <c r="N126" s="1"/>
  <c r="M125" i="160"/>
  <c r="N125" s="1"/>
  <c r="M116" i="161"/>
  <c r="N116" s="1"/>
  <c r="M114" i="162"/>
  <c r="N114" s="1"/>
  <c r="M113" i="163"/>
  <c r="N113" s="1"/>
  <c r="M112" i="164"/>
  <c r="N112" s="1"/>
  <c r="M111" i="165"/>
  <c r="N111" s="1"/>
  <c r="M110" i="166"/>
  <c r="N110" s="1"/>
  <c r="M109" i="167"/>
  <c r="N109" s="1"/>
  <c r="M107" i="168"/>
  <c r="N107" s="1"/>
  <c r="M105" i="170"/>
  <c r="N105" s="1"/>
  <c r="M104" i="171"/>
  <c r="N104" s="1"/>
  <c r="M103" i="172"/>
  <c r="N103" s="1"/>
  <c r="M98" i="173"/>
  <c r="J98"/>
  <c r="M93" i="174"/>
  <c r="N93" s="1"/>
  <c r="M92" i="175"/>
  <c r="N92" s="1"/>
  <c r="M91" i="176"/>
  <c r="N91" s="1"/>
  <c r="M87" i="177"/>
  <c r="N87" s="1"/>
  <c r="G79" i="179"/>
  <c r="M79" s="1"/>
  <c r="N79" s="1"/>
  <c r="G76" i="184"/>
  <c r="M76" s="1"/>
  <c r="N76" s="1"/>
  <c r="G69" i="188"/>
  <c r="M69" s="1"/>
  <c r="N69" s="1"/>
  <c r="G68" i="189"/>
  <c r="M68" s="1"/>
  <c r="N68" s="1"/>
  <c r="G57" i="191"/>
  <c r="M57" s="1"/>
  <c r="N57" s="1"/>
  <c r="G56" i="192"/>
  <c r="M56" s="1"/>
  <c r="N56" s="1"/>
  <c r="G50" i="193"/>
  <c r="M50" s="1"/>
  <c r="N50" s="1"/>
  <c r="G48" i="194"/>
  <c r="M48" s="1"/>
  <c r="N48" s="1"/>
  <c r="G45" i="197"/>
  <c r="M45" s="1"/>
  <c r="N45" s="1"/>
  <c r="G44" i="206"/>
  <c r="M44" s="1"/>
  <c r="N44" s="1"/>
  <c r="M36" i="212"/>
  <c r="N36" s="1"/>
  <c r="M35" i="213"/>
  <c r="N35" s="1"/>
  <c r="M34" i="214"/>
  <c r="N34" s="1"/>
  <c r="M29" i="215"/>
  <c r="N29" s="1"/>
  <c r="M27" i="216"/>
  <c r="N27" s="1"/>
  <c r="M23" i="217"/>
  <c r="N23" s="1"/>
  <c r="M17" i="219"/>
  <c r="N17" s="1"/>
  <c r="M16" i="220"/>
  <c r="N16" s="1"/>
  <c r="M15" i="221"/>
  <c r="N15" s="1"/>
  <c r="M14" i="234"/>
  <c r="N14" s="1"/>
  <c r="M11" i="231"/>
  <c r="N11" s="1"/>
  <c r="M9" i="229"/>
  <c r="J9"/>
  <c r="N9" s="1"/>
  <c r="M186" i="71"/>
  <c r="N186" s="1"/>
  <c r="M183" i="123"/>
  <c r="N183" s="1"/>
  <c r="M179" i="124"/>
  <c r="N179" s="1"/>
  <c r="M178" i="125"/>
  <c r="N178" s="1"/>
  <c r="M177" i="126"/>
  <c r="N177" s="1"/>
  <c r="M176" i="127"/>
  <c r="N176" s="1"/>
  <c r="M174" i="128"/>
  <c r="N174" s="1"/>
  <c r="M173" i="129"/>
  <c r="N173" s="1"/>
  <c r="M171" i="130"/>
  <c r="N171" s="1"/>
  <c r="M169" i="131"/>
  <c r="N169" s="1"/>
  <c r="M168" i="132"/>
  <c r="N168" s="1"/>
  <c r="M167" i="133"/>
  <c r="N167" s="1"/>
  <c r="M165" i="134"/>
  <c r="N165" s="1"/>
  <c r="M164" i="135"/>
  <c r="N164" s="1"/>
  <c r="M163" i="136"/>
  <c r="N163" s="1"/>
  <c r="M162" i="137"/>
  <c r="N162" s="1"/>
  <c r="M159" i="138"/>
  <c r="N159" s="1"/>
  <c r="M157" i="139"/>
  <c r="N157" s="1"/>
  <c r="M155" i="141"/>
  <c r="N155" s="1"/>
  <c r="M154" i="142"/>
  <c r="N154" s="1"/>
  <c r="M153" i="143"/>
  <c r="N153" s="1"/>
  <c r="M152" i="144"/>
  <c r="N152" s="1"/>
  <c r="M150" i="145"/>
  <c r="N150" s="1"/>
  <c r="M149" i="146"/>
  <c r="N149" s="1"/>
  <c r="M148" i="147"/>
  <c r="N148" s="1"/>
  <c r="M147" i="148"/>
  <c r="N147" s="1"/>
  <c r="M146" i="149"/>
  <c r="N146" s="1"/>
  <c r="M145" i="150"/>
  <c r="N145" s="1"/>
  <c r="M144" i="151"/>
  <c r="N144" s="1"/>
  <c r="M143" i="152"/>
  <c r="N143" s="1"/>
  <c r="M142" i="153"/>
  <c r="N142" s="1"/>
  <c r="M140" i="154"/>
  <c r="N140" s="1"/>
  <c r="M139" i="156"/>
  <c r="N139" s="1"/>
  <c r="M129" i="157"/>
  <c r="N129" s="1"/>
  <c r="M128" i="158"/>
  <c r="N128"/>
  <c r="M127" i="159"/>
  <c r="N127"/>
  <c r="M126" i="160"/>
  <c r="N126"/>
  <c r="M117" i="161"/>
  <c r="N117"/>
  <c r="M115" i="162"/>
  <c r="N115"/>
  <c r="M114" i="163"/>
  <c r="N114"/>
  <c r="M113" i="164"/>
  <c r="N113"/>
  <c r="M112" i="165"/>
  <c r="N112" s="1"/>
  <c r="M111" i="166"/>
  <c r="N111" s="1"/>
  <c r="M110" i="167"/>
  <c r="N110" s="1"/>
  <c r="M108" i="168"/>
  <c r="N108" s="1"/>
  <c r="M106" i="170"/>
  <c r="N106"/>
  <c r="M105" i="171"/>
  <c r="N105" s="1"/>
  <c r="M104" i="172"/>
  <c r="N104" s="1"/>
  <c r="M99" i="173"/>
  <c r="J99"/>
  <c r="N99" s="1"/>
  <c r="M94" i="174"/>
  <c r="N94" s="1"/>
  <c r="M93" i="175"/>
  <c r="N93" s="1"/>
  <c r="M92" i="176"/>
  <c r="N92" s="1"/>
  <c r="M88" i="177"/>
  <c r="N88" s="1"/>
  <c r="G80" i="179"/>
  <c r="M80" s="1"/>
  <c r="N80" s="1"/>
  <c r="G77" i="184"/>
  <c r="M77" s="1"/>
  <c r="N77" s="1"/>
  <c r="G70" i="188"/>
  <c r="M70" s="1"/>
  <c r="N70" s="1"/>
  <c r="G69" i="189"/>
  <c r="M69" s="1"/>
  <c r="N69" s="1"/>
  <c r="G58" i="191"/>
  <c r="M58" s="1"/>
  <c r="N58" s="1"/>
  <c r="G57" i="192"/>
  <c r="M57" s="1"/>
  <c r="N57" s="1"/>
  <c r="G51" i="193"/>
  <c r="M51" s="1"/>
  <c r="N51" s="1"/>
  <c r="G49" i="194"/>
  <c r="M49" s="1"/>
  <c r="N49" s="1"/>
  <c r="G46" i="197"/>
  <c r="M46" s="1"/>
  <c r="N46" s="1"/>
  <c r="G45" i="206"/>
  <c r="M45" s="1"/>
  <c r="N45" s="1"/>
  <c r="R9" i="229"/>
  <c r="E81" i="181"/>
  <c r="B81"/>
  <c r="B80"/>
  <c r="B79"/>
  <c r="D10" i="229"/>
  <c r="K10" s="1"/>
  <c r="D11"/>
  <c r="K11" s="1"/>
  <c r="M11" s="1"/>
  <c r="N11" s="1"/>
  <c r="D12"/>
  <c r="K12" s="1"/>
  <c r="M12" s="1"/>
  <c r="N12" s="1"/>
  <c r="D13"/>
  <c r="K13" s="1"/>
  <c r="M13" s="1"/>
  <c r="N13" s="1"/>
  <c r="D14"/>
  <c r="K14" s="1"/>
  <c r="M14" s="1"/>
  <c r="N14" s="1"/>
  <c r="D15"/>
  <c r="K15" s="1"/>
  <c r="M15" s="1"/>
  <c r="N15" s="1"/>
  <c r="D16"/>
  <c r="K16" s="1"/>
  <c r="M16" s="1"/>
  <c r="N16" s="1"/>
  <c r="D17"/>
  <c r="K17" s="1"/>
  <c r="M17" s="1"/>
  <c r="N17" s="1"/>
  <c r="D18"/>
  <c r="K18" s="1"/>
  <c r="M18" s="1"/>
  <c r="N18" s="1"/>
  <c r="D19"/>
  <c r="K19" s="1"/>
  <c r="M19" s="1"/>
  <c r="N19" s="1"/>
  <c r="D20"/>
  <c r="K20" s="1"/>
  <c r="M20" s="1"/>
  <c r="N20" s="1"/>
  <c r="D21"/>
  <c r="K21" s="1"/>
  <c r="M21" s="1"/>
  <c r="N21" s="1"/>
  <c r="D22"/>
  <c r="K22" s="1"/>
  <c r="M22" s="1"/>
  <c r="N22" s="1"/>
  <c r="D23"/>
  <c r="K23" s="1"/>
  <c r="M23" s="1"/>
  <c r="N23" s="1"/>
  <c r="D24"/>
  <c r="K24" s="1"/>
  <c r="M24" s="1"/>
  <c r="N24" s="1"/>
  <c r="D25"/>
  <c r="K25"/>
  <c r="M25" s="1"/>
  <c r="N25" s="1"/>
  <c r="D26"/>
  <c r="K26" s="1"/>
  <c r="M26" s="1"/>
  <c r="N26" s="1"/>
  <c r="D27"/>
  <c r="K27"/>
  <c r="M27" s="1"/>
  <c r="N27" s="1"/>
  <c r="D28"/>
  <c r="K28" s="1"/>
  <c r="M28" s="1"/>
  <c r="N28" s="1"/>
  <c r="D29"/>
  <c r="K29"/>
  <c r="M29" s="1"/>
  <c r="N29" s="1"/>
  <c r="D30"/>
  <c r="K30" s="1"/>
  <c r="M30" s="1"/>
  <c r="N30" s="1"/>
  <c r="D31"/>
  <c r="K31"/>
  <c r="M31" s="1"/>
  <c r="N31" s="1"/>
  <c r="D32"/>
  <c r="K32" s="1"/>
  <c r="M32" s="1"/>
  <c r="N32" s="1"/>
  <c r="D33"/>
  <c r="K33"/>
  <c r="M33" s="1"/>
  <c r="N33" s="1"/>
  <c r="D34"/>
  <c r="K34" s="1"/>
  <c r="M34" s="1"/>
  <c r="N34" s="1"/>
  <c r="D35"/>
  <c r="K35"/>
  <c r="M35" s="1"/>
  <c r="N35" s="1"/>
  <c r="D36"/>
  <c r="K36" s="1"/>
  <c r="M36" s="1"/>
  <c r="N36" s="1"/>
  <c r="D37"/>
  <c r="K37"/>
  <c r="M37" s="1"/>
  <c r="N37" s="1"/>
  <c r="D38"/>
  <c r="K38" s="1"/>
  <c r="M38" s="1"/>
  <c r="N38" s="1"/>
  <c r="D39"/>
  <c r="K39"/>
  <c r="M39" s="1"/>
  <c r="N39" s="1"/>
  <c r="D40"/>
  <c r="K40"/>
  <c r="M40" s="1"/>
  <c r="N40" s="1"/>
  <c r="D41"/>
  <c r="K41"/>
  <c r="M41" s="1"/>
  <c r="N41" s="1"/>
  <c r="D42"/>
  <c r="K42"/>
  <c r="M42" s="1"/>
  <c r="N42" s="1"/>
  <c r="D43"/>
  <c r="K43"/>
  <c r="M43" s="1"/>
  <c r="N43" s="1"/>
  <c r="D44"/>
  <c r="K44"/>
  <c r="M44" s="1"/>
  <c r="N44" s="1"/>
  <c r="D45"/>
  <c r="K45"/>
  <c r="M45" s="1"/>
  <c r="N45" s="1"/>
  <c r="D46"/>
  <c r="K46"/>
  <c r="M46" s="1"/>
  <c r="N46" s="1"/>
  <c r="D47"/>
  <c r="K47"/>
  <c r="M47" s="1"/>
  <c r="N47" s="1"/>
  <c r="D48"/>
  <c r="K48"/>
  <c r="M48" s="1"/>
  <c r="N48" s="1"/>
  <c r="D49"/>
  <c r="K49"/>
  <c r="M49" s="1"/>
  <c r="N49" s="1"/>
  <c r="D50"/>
  <c r="K50"/>
  <c r="M50" s="1"/>
  <c r="N50" s="1"/>
  <c r="D51"/>
  <c r="K51"/>
  <c r="M51" s="1"/>
  <c r="N51" s="1"/>
  <c r="D52"/>
  <c r="K52"/>
  <c r="M52" s="1"/>
  <c r="N52" s="1"/>
  <c r="D53"/>
  <c r="K53"/>
  <c r="M53" s="1"/>
  <c r="N53" s="1"/>
  <c r="D54"/>
  <c r="K54"/>
  <c r="M54" s="1"/>
  <c r="N54" s="1"/>
  <c r="D55"/>
  <c r="K55"/>
  <c r="M55" s="1"/>
  <c r="N55" s="1"/>
  <c r="D56"/>
  <c r="K56"/>
  <c r="M56" s="1"/>
  <c r="N56" s="1"/>
  <c r="D57"/>
  <c r="K57"/>
  <c r="M57" s="1"/>
  <c r="N57" s="1"/>
  <c r="D58"/>
  <c r="K58"/>
  <c r="M58"/>
  <c r="N58" s="1"/>
  <c r="D59"/>
  <c r="K59" s="1"/>
  <c r="M59" s="1"/>
  <c r="N59" s="1"/>
  <c r="D60"/>
  <c r="K60" s="1"/>
  <c r="M60" s="1"/>
  <c r="N60" s="1"/>
  <c r="D61"/>
  <c r="K61"/>
  <c r="M61" s="1"/>
  <c r="N61" s="1"/>
  <c r="D62"/>
  <c r="K62" s="1"/>
  <c r="M62" s="1"/>
  <c r="N62" s="1"/>
  <c r="D63"/>
  <c r="K63"/>
  <c r="M63" s="1"/>
  <c r="N63" s="1"/>
  <c r="D64"/>
  <c r="K64" s="1"/>
  <c r="M64" s="1"/>
  <c r="N64" s="1"/>
  <c r="D65"/>
  <c r="K65"/>
  <c r="M65" s="1"/>
  <c r="N65" s="1"/>
  <c r="D66"/>
  <c r="K66" s="1"/>
  <c r="M66" s="1"/>
  <c r="N66" s="1"/>
  <c r="D67"/>
  <c r="K67"/>
  <c r="M67" s="1"/>
  <c r="N67" s="1"/>
  <c r="D68"/>
  <c r="K68" s="1"/>
  <c r="M68" s="1"/>
  <c r="N68" s="1"/>
  <c r="D69"/>
  <c r="K69"/>
  <c r="M69" s="1"/>
  <c r="N69" s="1"/>
  <c r="D70"/>
  <c r="K70" s="1"/>
  <c r="M70" s="1"/>
  <c r="N70" s="1"/>
  <c r="D71"/>
  <c r="K71"/>
  <c r="M71" s="1"/>
  <c r="N71" s="1"/>
  <c r="D72"/>
  <c r="K72" s="1"/>
  <c r="M72" s="1"/>
  <c r="N72" s="1"/>
  <c r="D73"/>
  <c r="K73"/>
  <c r="M73" s="1"/>
  <c r="N73" s="1"/>
  <c r="D74"/>
  <c r="K74" s="1"/>
  <c r="M74" s="1"/>
  <c r="N74" s="1"/>
  <c r="D75"/>
  <c r="K75"/>
  <c r="M75"/>
  <c r="N75" s="1"/>
  <c r="D76"/>
  <c r="K76"/>
  <c r="M76" s="1"/>
  <c r="N76" s="1"/>
  <c r="D77"/>
  <c r="K77" s="1"/>
  <c r="M77" s="1"/>
  <c r="N77" s="1"/>
  <c r="D78"/>
  <c r="K78"/>
  <c r="M78" s="1"/>
  <c r="N78" s="1"/>
  <c r="D79"/>
  <c r="K79" s="1"/>
  <c r="M79" s="1"/>
  <c r="N79" s="1"/>
  <c r="D80"/>
  <c r="K80"/>
  <c r="M80"/>
  <c r="N80" s="1"/>
  <c r="D81"/>
  <c r="K81"/>
  <c r="M81" s="1"/>
  <c r="N81" s="1"/>
  <c r="D82"/>
  <c r="K82" s="1"/>
  <c r="M82" s="1"/>
  <c r="N82" s="1"/>
  <c r="D83"/>
  <c r="K83"/>
  <c r="M83" s="1"/>
  <c r="N83" s="1"/>
  <c r="D84"/>
  <c r="K84" s="1"/>
  <c r="M84" s="1"/>
  <c r="N84" s="1"/>
  <c r="D85"/>
  <c r="K85"/>
  <c r="M85" s="1"/>
  <c r="N85" s="1"/>
  <c r="D86"/>
  <c r="K86" s="1"/>
  <c r="M86" s="1"/>
  <c r="N86" s="1"/>
  <c r="D87"/>
  <c r="K87"/>
  <c r="M87" s="1"/>
  <c r="N87" s="1"/>
  <c r="D88"/>
  <c r="K88" s="1"/>
  <c r="M88" s="1"/>
  <c r="N88" s="1"/>
  <c r="D89"/>
  <c r="K89"/>
  <c r="M89" s="1"/>
  <c r="N89" s="1"/>
  <c r="D90"/>
  <c r="K90" s="1"/>
  <c r="M90" s="1"/>
  <c r="N90" s="1"/>
  <c r="D91"/>
  <c r="K91"/>
  <c r="M91" s="1"/>
  <c r="N91" s="1"/>
  <c r="D92"/>
  <c r="K92" s="1"/>
  <c r="M92" s="1"/>
  <c r="N92" s="1"/>
  <c r="D93"/>
  <c r="K93" s="1"/>
  <c r="M93" s="1"/>
  <c r="N93" s="1"/>
  <c r="D94"/>
  <c r="K94" s="1"/>
  <c r="M94" s="1"/>
  <c r="N94" s="1"/>
  <c r="D95"/>
  <c r="K95"/>
  <c r="M95" s="1"/>
  <c r="N95" s="1"/>
  <c r="D96"/>
  <c r="K96" s="1"/>
  <c r="M96" s="1"/>
  <c r="N96" s="1"/>
  <c r="D97"/>
  <c r="K97"/>
  <c r="M97" s="1"/>
  <c r="N97" s="1"/>
  <c r="D98"/>
  <c r="K98" s="1"/>
  <c r="M98" s="1"/>
  <c r="N98" s="1"/>
  <c r="D99"/>
  <c r="K99"/>
  <c r="M99" s="1"/>
  <c r="N99" s="1"/>
  <c r="D100"/>
  <c r="K100" s="1"/>
  <c r="M100" s="1"/>
  <c r="N100" s="1"/>
  <c r="D101"/>
  <c r="K101" s="1"/>
  <c r="M101" s="1"/>
  <c r="N101" s="1"/>
  <c r="D102"/>
  <c r="K102" s="1"/>
  <c r="M102" s="1"/>
  <c r="N102" s="1"/>
  <c r="D103"/>
  <c r="K103" s="1"/>
  <c r="M103" s="1"/>
  <c r="N103" s="1"/>
  <c r="D104"/>
  <c r="K104" s="1"/>
  <c r="M104" s="1"/>
  <c r="N104" s="1"/>
  <c r="D105"/>
  <c r="K105" s="1"/>
  <c r="M105" s="1"/>
  <c r="N105" s="1"/>
  <c r="D106"/>
  <c r="K106" s="1"/>
  <c r="M106" s="1"/>
  <c r="N106" s="1"/>
  <c r="D107"/>
  <c r="K107" s="1"/>
  <c r="M107" s="1"/>
  <c r="N107" s="1"/>
  <c r="D108"/>
  <c r="K108" s="1"/>
  <c r="M108" s="1"/>
  <c r="N108" s="1"/>
  <c r="D109"/>
  <c r="K109" s="1"/>
  <c r="M109" s="1"/>
  <c r="N109" s="1"/>
  <c r="D110"/>
  <c r="K110" s="1"/>
  <c r="M110" s="1"/>
  <c r="N110" s="1"/>
  <c r="D111"/>
  <c r="K111" s="1"/>
  <c r="M111" s="1"/>
  <c r="N111" s="1"/>
  <c r="D112"/>
  <c r="K112" s="1"/>
  <c r="M112" s="1"/>
  <c r="N112" s="1"/>
  <c r="D113"/>
  <c r="K113"/>
  <c r="M113" s="1"/>
  <c r="N113" s="1"/>
  <c r="D114"/>
  <c r="K114"/>
  <c r="M114" s="1"/>
  <c r="N114" s="1"/>
  <c r="D115"/>
  <c r="K115"/>
  <c r="M115" s="1"/>
  <c r="N115" s="1"/>
  <c r="D116"/>
  <c r="K116"/>
  <c r="M116" s="1"/>
  <c r="N116" s="1"/>
  <c r="D117"/>
  <c r="K117"/>
  <c r="M117" s="1"/>
  <c r="N117" s="1"/>
  <c r="D118"/>
  <c r="K118"/>
  <c r="M118" s="1"/>
  <c r="N118" s="1"/>
  <c r="D119"/>
  <c r="K119"/>
  <c r="M119" s="1"/>
  <c r="N119" s="1"/>
  <c r="D120"/>
  <c r="K120"/>
  <c r="M120" s="1"/>
  <c r="N120" s="1"/>
  <c r="D121"/>
  <c r="K121"/>
  <c r="M121" s="1"/>
  <c r="N121" s="1"/>
  <c r="D122"/>
  <c r="K122"/>
  <c r="M122" s="1"/>
  <c r="N122" s="1"/>
  <c r="D123"/>
  <c r="K123"/>
  <c r="M123" s="1"/>
  <c r="N123" s="1"/>
  <c r="D124"/>
  <c r="K124"/>
  <c r="M124" s="1"/>
  <c r="N124" s="1"/>
  <c r="D125"/>
  <c r="K125"/>
  <c r="M125" s="1"/>
  <c r="N125" s="1"/>
  <c r="D126"/>
  <c r="K126"/>
  <c r="M126"/>
  <c r="N126" s="1"/>
  <c r="D127"/>
  <c r="K127" s="1"/>
  <c r="M127" s="1"/>
  <c r="N127" s="1"/>
  <c r="D128"/>
  <c r="K128" s="1"/>
  <c r="M128" s="1"/>
  <c r="N128" s="1"/>
  <c r="D129"/>
  <c r="K129" s="1"/>
  <c r="M129" s="1"/>
  <c r="N129" s="1"/>
  <c r="D130"/>
  <c r="K130" s="1"/>
  <c r="M130" s="1"/>
  <c r="N130" s="1"/>
  <c r="D131"/>
  <c r="K131" s="1"/>
  <c r="M131" s="1"/>
  <c r="N131" s="1"/>
  <c r="D132"/>
  <c r="K132" s="1"/>
  <c r="M132" s="1"/>
  <c r="N132" s="1"/>
  <c r="D133"/>
  <c r="K133" s="1"/>
  <c r="M133" s="1"/>
  <c r="N133" s="1"/>
  <c r="D134"/>
  <c r="K134" s="1"/>
  <c r="M134" s="1"/>
  <c r="N134" s="1"/>
  <c r="D135"/>
  <c r="K135" s="1"/>
  <c r="M135" s="1"/>
  <c r="N135" s="1"/>
  <c r="D136"/>
  <c r="K136" s="1"/>
  <c r="M136" s="1"/>
  <c r="N136" s="1"/>
  <c r="D137"/>
  <c r="K137" s="1"/>
  <c r="M137" s="1"/>
  <c r="N137" s="1"/>
  <c r="D138"/>
  <c r="K138" s="1"/>
  <c r="M138" s="1"/>
  <c r="N138" s="1"/>
  <c r="D139"/>
  <c r="K139"/>
  <c r="M139" s="1"/>
  <c r="N139" s="1"/>
  <c r="D140"/>
  <c r="K140"/>
  <c r="M140" s="1"/>
  <c r="N140" s="1"/>
  <c r="D141"/>
  <c r="K141" s="1"/>
  <c r="M141" s="1"/>
  <c r="N141" s="1"/>
  <c r="D142"/>
  <c r="K142" s="1"/>
  <c r="M142" s="1"/>
  <c r="N142" s="1"/>
  <c r="D143"/>
  <c r="K143" s="1"/>
  <c r="M143" s="1"/>
  <c r="N143" s="1"/>
  <c r="D144"/>
  <c r="K144" s="1"/>
  <c r="M144" s="1"/>
  <c r="N144" s="1"/>
  <c r="D145"/>
  <c r="K145" s="1"/>
  <c r="M145" s="1"/>
  <c r="N145" s="1"/>
  <c r="D146"/>
  <c r="K146" s="1"/>
  <c r="M146" s="1"/>
  <c r="N146" s="1"/>
  <c r="D147"/>
  <c r="K147" s="1"/>
  <c r="M147" s="1"/>
  <c r="N147" s="1"/>
  <c r="D148"/>
  <c r="K148" s="1"/>
  <c r="M148" s="1"/>
  <c r="N148" s="1"/>
  <c r="D149"/>
  <c r="K149" s="1"/>
  <c r="M149" s="1"/>
  <c r="N149" s="1"/>
  <c r="D150"/>
  <c r="K150" s="1"/>
  <c r="M150" s="1"/>
  <c r="N150" s="1"/>
  <c r="D151"/>
  <c r="K151" s="1"/>
  <c r="M151" s="1"/>
  <c r="N151" s="1"/>
  <c r="D152"/>
  <c r="K152" s="1"/>
  <c r="M152" s="1"/>
  <c r="N152" s="1"/>
  <c r="D153"/>
  <c r="K153" s="1"/>
  <c r="M153" s="1"/>
  <c r="N153" s="1"/>
  <c r="D154"/>
  <c r="K154" s="1"/>
  <c r="M154" s="1"/>
  <c r="N154" s="1"/>
  <c r="D155"/>
  <c r="K155" s="1"/>
  <c r="M155" s="1"/>
  <c r="N155" s="1"/>
  <c r="D156"/>
  <c r="K156" s="1"/>
  <c r="M156" s="1"/>
  <c r="N156" s="1"/>
  <c r="D157"/>
  <c r="K157" s="1"/>
  <c r="M157" s="1"/>
  <c r="N157" s="1"/>
  <c r="D158"/>
  <c r="K158" s="1"/>
  <c r="M158" s="1"/>
  <c r="N158" s="1"/>
  <c r="D159"/>
  <c r="K159" s="1"/>
  <c r="M159" s="1"/>
  <c r="N159" s="1"/>
  <c r="D160"/>
  <c r="K160" s="1"/>
  <c r="M160" s="1"/>
  <c r="N160" s="1"/>
  <c r="D161"/>
  <c r="K161" s="1"/>
  <c r="M161" s="1"/>
  <c r="N161" s="1"/>
  <c r="D162"/>
  <c r="K162"/>
  <c r="M162" s="1"/>
  <c r="N162" s="1"/>
  <c r="D163"/>
  <c r="K163" s="1"/>
  <c r="M163" s="1"/>
  <c r="N163" s="1"/>
  <c r="D164"/>
  <c r="K164"/>
  <c r="M164" s="1"/>
  <c r="N164" s="1"/>
  <c r="D165"/>
  <c r="K165" s="1"/>
  <c r="M165" s="1"/>
  <c r="N165" s="1"/>
  <c r="D166"/>
  <c r="K166" s="1"/>
  <c r="M166" s="1"/>
  <c r="N166" s="1"/>
  <c r="D167"/>
  <c r="K167"/>
  <c r="M167" s="1"/>
  <c r="N167" s="1"/>
  <c r="D168"/>
  <c r="K168"/>
  <c r="M168" s="1"/>
  <c r="N168" s="1"/>
  <c r="D169"/>
  <c r="K169"/>
  <c r="M169" s="1"/>
  <c r="N169" s="1"/>
  <c r="D170"/>
  <c r="K170"/>
  <c r="M170" s="1"/>
  <c r="N170" s="1"/>
  <c r="D171"/>
  <c r="K171"/>
  <c r="M171" s="1"/>
  <c r="N171" s="1"/>
  <c r="D172"/>
  <c r="K172"/>
  <c r="M172" s="1"/>
  <c r="N172" s="1"/>
  <c r="D173"/>
  <c r="K173"/>
  <c r="M173" s="1"/>
  <c r="N173" s="1"/>
  <c r="D174"/>
  <c r="K174"/>
  <c r="M174" s="1"/>
  <c r="N174" s="1"/>
  <c r="D175"/>
  <c r="K175"/>
  <c r="M175" s="1"/>
  <c r="N175" s="1"/>
  <c r="D176"/>
  <c r="K176"/>
  <c r="M176" s="1"/>
  <c r="N176" s="1"/>
  <c r="D177"/>
  <c r="K177"/>
  <c r="M177" s="1"/>
  <c r="N177" s="1"/>
  <c r="D178"/>
  <c r="K178"/>
  <c r="M178" s="1"/>
  <c r="N178" s="1"/>
  <c r="D179"/>
  <c r="K179"/>
  <c r="M179" s="1"/>
  <c r="N179" s="1"/>
  <c r="D180"/>
  <c r="K180"/>
  <c r="M180" s="1"/>
  <c r="N180" s="1"/>
  <c r="D181"/>
  <c r="K181"/>
  <c r="M181" s="1"/>
  <c r="N181" s="1"/>
  <c r="D182"/>
  <c r="K182"/>
  <c r="M182" s="1"/>
  <c r="N182" s="1"/>
  <c r="D183"/>
  <c r="K183"/>
  <c r="M183" s="1"/>
  <c r="N183" s="1"/>
  <c r="D184"/>
  <c r="K184"/>
  <c r="M184" s="1"/>
  <c r="N184" s="1"/>
  <c r="D185"/>
  <c r="K185"/>
  <c r="M185" s="1"/>
  <c r="N185" s="1"/>
  <c r="D186"/>
  <c r="K186"/>
  <c r="M186" s="1"/>
  <c r="N186" s="1"/>
  <c r="D187"/>
  <c r="K187"/>
  <c r="M187" s="1"/>
  <c r="N187" s="1"/>
  <c r="E10"/>
  <c r="E11"/>
  <c r="J190"/>
  <c r="H190"/>
  <c r="B190"/>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Q8"/>
  <c r="D12" i="231"/>
  <c r="K12" s="1"/>
  <c r="M12" s="1"/>
  <c r="D13"/>
  <c r="K13"/>
  <c r="M13" s="1"/>
  <c r="N13" s="1"/>
  <c r="D14"/>
  <c r="K14" s="1"/>
  <c r="M14" s="1"/>
  <c r="N14" s="1"/>
  <c r="D15"/>
  <c r="K15"/>
  <c r="M15" s="1"/>
  <c r="N15" s="1"/>
  <c r="D16"/>
  <c r="K16" s="1"/>
  <c r="M16" s="1"/>
  <c r="N16" s="1"/>
  <c r="D17"/>
  <c r="K17"/>
  <c r="M17" s="1"/>
  <c r="N17" s="1"/>
  <c r="D18"/>
  <c r="K18" s="1"/>
  <c r="M18" s="1"/>
  <c r="N18" s="1"/>
  <c r="D19"/>
  <c r="K19"/>
  <c r="M19" s="1"/>
  <c r="N19" s="1"/>
  <c r="D20"/>
  <c r="K20" s="1"/>
  <c r="M20" s="1"/>
  <c r="N20" s="1"/>
  <c r="D21"/>
  <c r="K21"/>
  <c r="M21" s="1"/>
  <c r="N21" s="1"/>
  <c r="D22"/>
  <c r="K22" s="1"/>
  <c r="M22" s="1"/>
  <c r="N22" s="1"/>
  <c r="D23"/>
  <c r="K23"/>
  <c r="M23" s="1"/>
  <c r="N23" s="1"/>
  <c r="D24"/>
  <c r="K24" s="1"/>
  <c r="M24" s="1"/>
  <c r="N24" s="1"/>
  <c r="D25"/>
  <c r="K25"/>
  <c r="M25" s="1"/>
  <c r="N25" s="1"/>
  <c r="D26"/>
  <c r="K26" s="1"/>
  <c r="M26" s="1"/>
  <c r="N26" s="1"/>
  <c r="D27"/>
  <c r="K27"/>
  <c r="M27" s="1"/>
  <c r="N27" s="1"/>
  <c r="D28"/>
  <c r="K28" s="1"/>
  <c r="M28" s="1"/>
  <c r="N28" s="1"/>
  <c r="D29"/>
  <c r="K29"/>
  <c r="M29" s="1"/>
  <c r="N29" s="1"/>
  <c r="D30"/>
  <c r="K30" s="1"/>
  <c r="M30" s="1"/>
  <c r="N30" s="1"/>
  <c r="D31"/>
  <c r="K31"/>
  <c r="M31" s="1"/>
  <c r="N31" s="1"/>
  <c r="D32"/>
  <c r="K32" s="1"/>
  <c r="M32" s="1"/>
  <c r="N32" s="1"/>
  <c r="D33"/>
  <c r="K33"/>
  <c r="M33" s="1"/>
  <c r="N33" s="1"/>
  <c r="D34"/>
  <c r="K34" s="1"/>
  <c r="M34" s="1"/>
  <c r="N34" s="1"/>
  <c r="D35"/>
  <c r="K35"/>
  <c r="M35" s="1"/>
  <c r="N35" s="1"/>
  <c r="D36"/>
  <c r="K36" s="1"/>
  <c r="M36" s="1"/>
  <c r="N36" s="1"/>
  <c r="D37"/>
  <c r="K37"/>
  <c r="M37" s="1"/>
  <c r="N37" s="1"/>
  <c r="D38"/>
  <c r="K38" s="1"/>
  <c r="M38" s="1"/>
  <c r="N38" s="1"/>
  <c r="D39"/>
  <c r="K39"/>
  <c r="M39"/>
  <c r="N39" s="1"/>
  <c r="D40"/>
  <c r="K40"/>
  <c r="M40" s="1"/>
  <c r="N40" s="1"/>
  <c r="D41"/>
  <c r="K41" s="1"/>
  <c r="M41" s="1"/>
  <c r="N41" s="1"/>
  <c r="D42"/>
  <c r="K42"/>
  <c r="M42" s="1"/>
  <c r="N42" s="1"/>
  <c r="D43"/>
  <c r="K43" s="1"/>
  <c r="M43" s="1"/>
  <c r="N43" s="1"/>
  <c r="D44"/>
  <c r="K44"/>
  <c r="M44" s="1"/>
  <c r="N44" s="1"/>
  <c r="D45"/>
  <c r="K45"/>
  <c r="M45"/>
  <c r="N45" s="1"/>
  <c r="D46"/>
  <c r="K46" s="1"/>
  <c r="M46" s="1"/>
  <c r="N46" s="1"/>
  <c r="D47"/>
  <c r="K47" s="1"/>
  <c r="M47" s="1"/>
  <c r="N47" s="1"/>
  <c r="D48"/>
  <c r="K48" s="1"/>
  <c r="M48" s="1"/>
  <c r="N48" s="1"/>
  <c r="D49"/>
  <c r="K49" s="1"/>
  <c r="M49" s="1"/>
  <c r="N49" s="1"/>
  <c r="D50"/>
  <c r="K50" s="1"/>
  <c r="M50" s="1"/>
  <c r="N50" s="1"/>
  <c r="D51"/>
  <c r="K51" s="1"/>
  <c r="M51" s="1"/>
  <c r="N51" s="1"/>
  <c r="D52"/>
  <c r="K52"/>
  <c r="M52" s="1"/>
  <c r="N52" s="1"/>
  <c r="D53"/>
  <c r="K53"/>
  <c r="M53" s="1"/>
  <c r="N53" s="1"/>
  <c r="D54"/>
  <c r="K54"/>
  <c r="M54" s="1"/>
  <c r="N54" s="1"/>
  <c r="D55"/>
  <c r="K55"/>
  <c r="M55" s="1"/>
  <c r="N55" s="1"/>
  <c r="D56"/>
  <c r="K56"/>
  <c r="M56" s="1"/>
  <c r="N56" s="1"/>
  <c r="D57"/>
  <c r="K57"/>
  <c r="M57" s="1"/>
  <c r="N57" s="1"/>
  <c r="D58"/>
  <c r="K58" s="1"/>
  <c r="M58" s="1"/>
  <c r="N58" s="1"/>
  <c r="D59"/>
  <c r="K59" s="1"/>
  <c r="M59" s="1"/>
  <c r="N59" s="1"/>
  <c r="D60"/>
  <c r="K60" s="1"/>
  <c r="M60" s="1"/>
  <c r="N60" s="1"/>
  <c r="D61"/>
  <c r="K61" s="1"/>
  <c r="M61" s="1"/>
  <c r="N61" s="1"/>
  <c r="D62"/>
  <c r="K62" s="1"/>
  <c r="M62" s="1"/>
  <c r="N62" s="1"/>
  <c r="D63"/>
  <c r="K63" s="1"/>
  <c r="M63" s="1"/>
  <c r="N63" s="1"/>
  <c r="D64"/>
  <c r="K64" s="1"/>
  <c r="M64" s="1"/>
  <c r="N64" s="1"/>
  <c r="D65"/>
  <c r="K65" s="1"/>
  <c r="M65" s="1"/>
  <c r="N65" s="1"/>
  <c r="D66"/>
  <c r="K66" s="1"/>
  <c r="M66" s="1"/>
  <c r="N66" s="1"/>
  <c r="D67"/>
  <c r="K67" s="1"/>
  <c r="M67" s="1"/>
  <c r="N67" s="1"/>
  <c r="D68"/>
  <c r="K68" s="1"/>
  <c r="M68" s="1"/>
  <c r="N68" s="1"/>
  <c r="D69"/>
  <c r="K69"/>
  <c r="M69" s="1"/>
  <c r="N69" s="1"/>
  <c r="D70"/>
  <c r="K70" s="1"/>
  <c r="M70" s="1"/>
  <c r="N70" s="1"/>
  <c r="D71"/>
  <c r="K71"/>
  <c r="M71" s="1"/>
  <c r="N71" s="1"/>
  <c r="D72"/>
  <c r="K72" s="1"/>
  <c r="M72" s="1"/>
  <c r="N72" s="1"/>
  <c r="D73"/>
  <c r="K73"/>
  <c r="M73" s="1"/>
  <c r="N73" s="1"/>
  <c r="D74"/>
  <c r="K74" s="1"/>
  <c r="M74" s="1"/>
  <c r="N74" s="1"/>
  <c r="D75"/>
  <c r="K75"/>
  <c r="M75" s="1"/>
  <c r="N75" s="1"/>
  <c r="D76"/>
  <c r="K76" s="1"/>
  <c r="M76" s="1"/>
  <c r="N76" s="1"/>
  <c r="D77"/>
  <c r="K77"/>
  <c r="M77" s="1"/>
  <c r="N77" s="1"/>
  <c r="D78"/>
  <c r="K78" s="1"/>
  <c r="M78" s="1"/>
  <c r="N78" s="1"/>
  <c r="D79"/>
  <c r="K79"/>
  <c r="M79" s="1"/>
  <c r="N79" s="1"/>
  <c r="D80"/>
  <c r="K80" s="1"/>
  <c r="M80" s="1"/>
  <c r="N80" s="1"/>
  <c r="D81"/>
  <c r="K81"/>
  <c r="M81" s="1"/>
  <c r="N81" s="1"/>
  <c r="D82"/>
  <c r="K82" s="1"/>
  <c r="M82" s="1"/>
  <c r="N82" s="1"/>
  <c r="D83"/>
  <c r="K83"/>
  <c r="M83" s="1"/>
  <c r="N83" s="1"/>
  <c r="D84"/>
  <c r="K84" s="1"/>
  <c r="M84" s="1"/>
  <c r="N84" s="1"/>
  <c r="D85"/>
  <c r="K85"/>
  <c r="M85" s="1"/>
  <c r="N85" s="1"/>
  <c r="D86"/>
  <c r="K86" s="1"/>
  <c r="M86" s="1"/>
  <c r="N86" s="1"/>
  <c r="D87"/>
  <c r="K87"/>
  <c r="M87" s="1"/>
  <c r="N87" s="1"/>
  <c r="D88"/>
  <c r="K88" s="1"/>
  <c r="M88" s="1"/>
  <c r="N88" s="1"/>
  <c r="D89"/>
  <c r="K89"/>
  <c r="M89" s="1"/>
  <c r="N89" s="1"/>
  <c r="D90"/>
  <c r="K90" s="1"/>
  <c r="M90" s="1"/>
  <c r="N90" s="1"/>
  <c r="D91"/>
  <c r="K91"/>
  <c r="M91" s="1"/>
  <c r="N91" s="1"/>
  <c r="D92"/>
  <c r="K92" s="1"/>
  <c r="M92" s="1"/>
  <c r="N92" s="1"/>
  <c r="D93"/>
  <c r="K93"/>
  <c r="M93" s="1"/>
  <c r="N93" s="1"/>
  <c r="D94"/>
  <c r="K94" s="1"/>
  <c r="M94" s="1"/>
  <c r="N94" s="1"/>
  <c r="D95"/>
  <c r="K95"/>
  <c r="M95" s="1"/>
  <c r="N95" s="1"/>
  <c r="D96"/>
  <c r="K96" s="1"/>
  <c r="M96" s="1"/>
  <c r="N96" s="1"/>
  <c r="D97"/>
  <c r="K97"/>
  <c r="M97" s="1"/>
  <c r="N97" s="1"/>
  <c r="D98"/>
  <c r="K98" s="1"/>
  <c r="M98" s="1"/>
  <c r="N98" s="1"/>
  <c r="D99"/>
  <c r="K99"/>
  <c r="M99" s="1"/>
  <c r="N99" s="1"/>
  <c r="D100"/>
  <c r="K100" s="1"/>
  <c r="M100" s="1"/>
  <c r="N100" s="1"/>
  <c r="D101"/>
  <c r="K101"/>
  <c r="M101" s="1"/>
  <c r="N101" s="1"/>
  <c r="D102"/>
  <c r="K102" s="1"/>
  <c r="M102" s="1"/>
  <c r="N102" s="1"/>
  <c r="D103"/>
  <c r="K103"/>
  <c r="M103" s="1"/>
  <c r="N103" s="1"/>
  <c r="D104"/>
  <c r="K104" s="1"/>
  <c r="M104" s="1"/>
  <c r="N104" s="1"/>
  <c r="D105"/>
  <c r="K105"/>
  <c r="M105" s="1"/>
  <c r="N105" s="1"/>
  <c r="D106"/>
  <c r="K106" s="1"/>
  <c r="M106" s="1"/>
  <c r="N106" s="1"/>
  <c r="D107"/>
  <c r="K107"/>
  <c r="M107" s="1"/>
  <c r="N107" s="1"/>
  <c r="D108"/>
  <c r="K108" s="1"/>
  <c r="M108" s="1"/>
  <c r="N108" s="1"/>
  <c r="D109"/>
  <c r="K109"/>
  <c r="M109" s="1"/>
  <c r="N109" s="1"/>
  <c r="D110"/>
  <c r="K110" s="1"/>
  <c r="M110" s="1"/>
  <c r="N110" s="1"/>
  <c r="D111"/>
  <c r="K111"/>
  <c r="M111" s="1"/>
  <c r="N111" s="1"/>
  <c r="D112"/>
  <c r="K112" s="1"/>
  <c r="M112" s="1"/>
  <c r="N112" s="1"/>
  <c r="D113"/>
  <c r="K113"/>
  <c r="M113" s="1"/>
  <c r="N113" s="1"/>
  <c r="D114"/>
  <c r="K114" s="1"/>
  <c r="M114" s="1"/>
  <c r="N114" s="1"/>
  <c r="D115"/>
  <c r="K115"/>
  <c r="M115" s="1"/>
  <c r="N115" s="1"/>
  <c r="D116"/>
  <c r="K116" s="1"/>
  <c r="M116" s="1"/>
  <c r="N116" s="1"/>
  <c r="D117"/>
  <c r="K117"/>
  <c r="M117" s="1"/>
  <c r="N117" s="1"/>
  <c r="D118"/>
  <c r="K118" s="1"/>
  <c r="M118" s="1"/>
  <c r="N118" s="1"/>
  <c r="D119"/>
  <c r="K119"/>
  <c r="M119" s="1"/>
  <c r="N119" s="1"/>
  <c r="D120"/>
  <c r="K120" s="1"/>
  <c r="M120" s="1"/>
  <c r="N120" s="1"/>
  <c r="D121"/>
  <c r="K121"/>
  <c r="M121" s="1"/>
  <c r="N121" s="1"/>
  <c r="D122"/>
  <c r="K122" s="1"/>
  <c r="M122" s="1"/>
  <c r="N122" s="1"/>
  <c r="D123"/>
  <c r="K123"/>
  <c r="M123" s="1"/>
  <c r="N123" s="1"/>
  <c r="D124"/>
  <c r="K124" s="1"/>
  <c r="M124" s="1"/>
  <c r="N124" s="1"/>
  <c r="D125"/>
  <c r="K125"/>
  <c r="M125" s="1"/>
  <c r="N125" s="1"/>
  <c r="D126"/>
  <c r="K126" s="1"/>
  <c r="M126" s="1"/>
  <c r="N126" s="1"/>
  <c r="D127"/>
  <c r="K127"/>
  <c r="M127" s="1"/>
  <c r="N127" s="1"/>
  <c r="D128"/>
  <c r="K128" s="1"/>
  <c r="M128" s="1"/>
  <c r="N128" s="1"/>
  <c r="D129"/>
  <c r="K129"/>
  <c r="M129" s="1"/>
  <c r="N129" s="1"/>
  <c r="D130"/>
  <c r="K130" s="1"/>
  <c r="M130" s="1"/>
  <c r="N130" s="1"/>
  <c r="D131"/>
  <c r="K131"/>
  <c r="M131" s="1"/>
  <c r="N131" s="1"/>
  <c r="D132"/>
  <c r="K132" s="1"/>
  <c r="M132" s="1"/>
  <c r="N132" s="1"/>
  <c r="D133"/>
  <c r="K133"/>
  <c r="M133" s="1"/>
  <c r="N133" s="1"/>
  <c r="D134"/>
  <c r="K134" s="1"/>
  <c r="M134" s="1"/>
  <c r="N134" s="1"/>
  <c r="D135"/>
  <c r="K135"/>
  <c r="M135" s="1"/>
  <c r="N135" s="1"/>
  <c r="D136"/>
  <c r="K136" s="1"/>
  <c r="M136" s="1"/>
  <c r="N136" s="1"/>
  <c r="D137"/>
  <c r="K137"/>
  <c r="M137" s="1"/>
  <c r="N137" s="1"/>
  <c r="D138"/>
  <c r="K138" s="1"/>
  <c r="M138" s="1"/>
  <c r="N138" s="1"/>
  <c r="D139"/>
  <c r="K139"/>
  <c r="M139" s="1"/>
  <c r="N139" s="1"/>
  <c r="D140"/>
  <c r="K140" s="1"/>
  <c r="M140" s="1"/>
  <c r="N140" s="1"/>
  <c r="D141"/>
  <c r="K141"/>
  <c r="M141" s="1"/>
  <c r="N141" s="1"/>
  <c r="D142"/>
  <c r="K142" s="1"/>
  <c r="M142" s="1"/>
  <c r="N142" s="1"/>
  <c r="D143"/>
  <c r="K143"/>
  <c r="M143" s="1"/>
  <c r="N143" s="1"/>
  <c r="D144"/>
  <c r="K144" s="1"/>
  <c r="M144" s="1"/>
  <c r="N144" s="1"/>
  <c r="D145"/>
  <c r="K145"/>
  <c r="M145" s="1"/>
  <c r="N145" s="1"/>
  <c r="D146"/>
  <c r="K146" s="1"/>
  <c r="M146" s="1"/>
  <c r="N146" s="1"/>
  <c r="D147"/>
  <c r="K147"/>
  <c r="M147" s="1"/>
  <c r="N147" s="1"/>
  <c r="D148"/>
  <c r="K148" s="1"/>
  <c r="M148" s="1"/>
  <c r="N148" s="1"/>
  <c r="D149"/>
  <c r="K149"/>
  <c r="M149" s="1"/>
  <c r="N149" s="1"/>
  <c r="D150"/>
  <c r="K150" s="1"/>
  <c r="M150" s="1"/>
  <c r="N150" s="1"/>
  <c r="D151"/>
  <c r="K151"/>
  <c r="M151" s="1"/>
  <c r="N151" s="1"/>
  <c r="D152"/>
  <c r="K152" s="1"/>
  <c r="M152" s="1"/>
  <c r="N152" s="1"/>
  <c r="D153"/>
  <c r="K153"/>
  <c r="M153" s="1"/>
  <c r="N153" s="1"/>
  <c r="D154"/>
  <c r="K154" s="1"/>
  <c r="M154" s="1"/>
  <c r="N154" s="1"/>
  <c r="D155"/>
  <c r="K155"/>
  <c r="M155" s="1"/>
  <c r="N155" s="1"/>
  <c r="D156"/>
  <c r="K156" s="1"/>
  <c r="M156" s="1"/>
  <c r="N156" s="1"/>
  <c r="D157"/>
  <c r="K157"/>
  <c r="M157" s="1"/>
  <c r="N157" s="1"/>
  <c r="D158"/>
  <c r="K158" s="1"/>
  <c r="M158" s="1"/>
  <c r="N158" s="1"/>
  <c r="D159"/>
  <c r="K159"/>
  <c r="M159" s="1"/>
  <c r="N159" s="1"/>
  <c r="D160"/>
  <c r="K160" s="1"/>
  <c r="M160" s="1"/>
  <c r="N160" s="1"/>
  <c r="D161"/>
  <c r="K161"/>
  <c r="M161"/>
  <c r="N161" s="1"/>
  <c r="D162"/>
  <c r="K162"/>
  <c r="M162" s="1"/>
  <c r="N162" s="1"/>
  <c r="D163"/>
  <c r="K163" s="1"/>
  <c r="M163" s="1"/>
  <c r="N163" s="1"/>
  <c r="D164"/>
  <c r="K164"/>
  <c r="M164" s="1"/>
  <c r="N164" s="1"/>
  <c r="D165"/>
  <c r="K165" s="1"/>
  <c r="M165" s="1"/>
  <c r="N165" s="1"/>
  <c r="D166"/>
  <c r="K166"/>
  <c r="M166"/>
  <c r="N166" s="1"/>
  <c r="D167"/>
  <c r="K167"/>
  <c r="M167"/>
  <c r="N167" s="1"/>
  <c r="D168"/>
  <c r="K168" s="1"/>
  <c r="M168" s="1"/>
  <c r="N168" s="1"/>
  <c r="D169"/>
  <c r="K169" s="1"/>
  <c r="M169" s="1"/>
  <c r="N169" s="1"/>
  <c r="D170"/>
  <c r="K170"/>
  <c r="M170"/>
  <c r="N170" s="1"/>
  <c r="D171"/>
  <c r="K171" s="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J190"/>
  <c r="H190"/>
  <c r="B190"/>
  <c r="I12"/>
  <c r="I13"/>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Q8"/>
  <c r="D15" i="234"/>
  <c r="K15"/>
  <c r="D16"/>
  <c r="K16"/>
  <c r="M16" s="1"/>
  <c r="N16" s="1"/>
  <c r="D17"/>
  <c r="K17"/>
  <c r="M17" s="1"/>
  <c r="N17" s="1"/>
  <c r="D18"/>
  <c r="K18"/>
  <c r="M18" s="1"/>
  <c r="N18" s="1"/>
  <c r="D19"/>
  <c r="K19"/>
  <c r="M19"/>
  <c r="N19" s="1"/>
  <c r="D20"/>
  <c r="K20" s="1"/>
  <c r="M20" s="1"/>
  <c r="N20" s="1"/>
  <c r="D21"/>
  <c r="K21" s="1"/>
  <c r="M21" s="1"/>
  <c r="N21" s="1"/>
  <c r="D22"/>
  <c r="K22" s="1"/>
  <c r="M22" s="1"/>
  <c r="N22" s="1"/>
  <c r="D23"/>
  <c r="K23" s="1"/>
  <c r="M23" s="1"/>
  <c r="N23" s="1"/>
  <c r="D24"/>
  <c r="K24" s="1"/>
  <c r="M24" s="1"/>
  <c r="N24" s="1"/>
  <c r="D25"/>
  <c r="K25" s="1"/>
  <c r="M25" s="1"/>
  <c r="N25" s="1"/>
  <c r="D26"/>
  <c r="K26" s="1"/>
  <c r="M26" s="1"/>
  <c r="N26" s="1"/>
  <c r="D27"/>
  <c r="K27" s="1"/>
  <c r="M27" s="1"/>
  <c r="N27" s="1"/>
  <c r="D28"/>
  <c r="K28" s="1"/>
  <c r="M28" s="1"/>
  <c r="N28" s="1"/>
  <c r="D29"/>
  <c r="K29" s="1"/>
  <c r="M29" s="1"/>
  <c r="N29" s="1"/>
  <c r="D30"/>
  <c r="K30" s="1"/>
  <c r="M30" s="1"/>
  <c r="N30" s="1"/>
  <c r="D31"/>
  <c r="K31" s="1"/>
  <c r="M31" s="1"/>
  <c r="N31" s="1"/>
  <c r="D32"/>
  <c r="K32" s="1"/>
  <c r="M32" s="1"/>
  <c r="N32" s="1"/>
  <c r="D33"/>
  <c r="K33" s="1"/>
  <c r="M33" s="1"/>
  <c r="N33" s="1"/>
  <c r="D34"/>
  <c r="K34" s="1"/>
  <c r="M34" s="1"/>
  <c r="N34" s="1"/>
  <c r="D35"/>
  <c r="K35" s="1"/>
  <c r="M35" s="1"/>
  <c r="N35" s="1"/>
  <c r="D36"/>
  <c r="K36" s="1"/>
  <c r="M36" s="1"/>
  <c r="N36" s="1"/>
  <c r="D37"/>
  <c r="K37" s="1"/>
  <c r="M37" s="1"/>
  <c r="N37" s="1"/>
  <c r="D38"/>
  <c r="K38" s="1"/>
  <c r="M38" s="1"/>
  <c r="N38" s="1"/>
  <c r="D39"/>
  <c r="K39" s="1"/>
  <c r="M39" s="1"/>
  <c r="N39" s="1"/>
  <c r="D40"/>
  <c r="K40" s="1"/>
  <c r="M40" s="1"/>
  <c r="N40" s="1"/>
  <c r="D41"/>
  <c r="K41" s="1"/>
  <c r="M41" s="1"/>
  <c r="N41" s="1"/>
  <c r="D42"/>
  <c r="K42" s="1"/>
  <c r="M42" s="1"/>
  <c r="N42" s="1"/>
  <c r="D43"/>
  <c r="K43" s="1"/>
  <c r="M43" s="1"/>
  <c r="N43" s="1"/>
  <c r="D44"/>
  <c r="K44" s="1"/>
  <c r="M44" s="1"/>
  <c r="N44" s="1"/>
  <c r="D45"/>
  <c r="K45" s="1"/>
  <c r="M45" s="1"/>
  <c r="N45" s="1"/>
  <c r="D46"/>
  <c r="K46" s="1"/>
  <c r="M46" s="1"/>
  <c r="N46" s="1"/>
  <c r="D47"/>
  <c r="K47" s="1"/>
  <c r="M47" s="1"/>
  <c r="N47" s="1"/>
  <c r="D48"/>
  <c r="K48" s="1"/>
  <c r="M48" s="1"/>
  <c r="N48" s="1"/>
  <c r="D49"/>
  <c r="K49" s="1"/>
  <c r="M49" s="1"/>
  <c r="N49" s="1"/>
  <c r="D50"/>
  <c r="K50" s="1"/>
  <c r="M50" s="1"/>
  <c r="N50" s="1"/>
  <c r="D51"/>
  <c r="K51" s="1"/>
  <c r="M51" s="1"/>
  <c r="N51" s="1"/>
  <c r="D52"/>
  <c r="K52" s="1"/>
  <c r="M52" s="1"/>
  <c r="N52" s="1"/>
  <c r="D53"/>
  <c r="K53" s="1"/>
  <c r="M53" s="1"/>
  <c r="N53" s="1"/>
  <c r="D54"/>
  <c r="K54" s="1"/>
  <c r="M54" s="1"/>
  <c r="N54" s="1"/>
  <c r="D55"/>
  <c r="K55" s="1"/>
  <c r="M55" s="1"/>
  <c r="N55" s="1"/>
  <c r="D56"/>
  <c r="K56" s="1"/>
  <c r="M56" s="1"/>
  <c r="N56" s="1"/>
  <c r="D57"/>
  <c r="K57" s="1"/>
  <c r="M57" s="1"/>
  <c r="N57" s="1"/>
  <c r="D58"/>
  <c r="K58" s="1"/>
  <c r="M58" s="1"/>
  <c r="N58" s="1"/>
  <c r="D59"/>
  <c r="K59" s="1"/>
  <c r="M59" s="1"/>
  <c r="N59" s="1"/>
  <c r="D60"/>
  <c r="K60" s="1"/>
  <c r="M60" s="1"/>
  <c r="N60" s="1"/>
  <c r="D61"/>
  <c r="K61" s="1"/>
  <c r="M61" s="1"/>
  <c r="N61" s="1"/>
  <c r="D62"/>
  <c r="K62" s="1"/>
  <c r="M62" s="1"/>
  <c r="N62" s="1"/>
  <c r="D63"/>
  <c r="K63" s="1"/>
  <c r="M63" s="1"/>
  <c r="N63" s="1"/>
  <c r="D64"/>
  <c r="K64" s="1"/>
  <c r="M64" s="1"/>
  <c r="N64" s="1"/>
  <c r="D65"/>
  <c r="K65" s="1"/>
  <c r="M65" s="1"/>
  <c r="N65" s="1"/>
  <c r="D66"/>
  <c r="K66" s="1"/>
  <c r="M66" s="1"/>
  <c r="N66" s="1"/>
  <c r="D67"/>
  <c r="K67" s="1"/>
  <c r="M67" s="1"/>
  <c r="N67" s="1"/>
  <c r="D68"/>
  <c r="K68" s="1"/>
  <c r="M68" s="1"/>
  <c r="N68" s="1"/>
  <c r="D69"/>
  <c r="K69" s="1"/>
  <c r="M69" s="1"/>
  <c r="N69" s="1"/>
  <c r="D70"/>
  <c r="K70" s="1"/>
  <c r="M70" s="1"/>
  <c r="N70" s="1"/>
  <c r="D71"/>
  <c r="K71" s="1"/>
  <c r="M71" s="1"/>
  <c r="N71" s="1"/>
  <c r="D72"/>
  <c r="K72" s="1"/>
  <c r="M72" s="1"/>
  <c r="N72" s="1"/>
  <c r="D73"/>
  <c r="K73" s="1"/>
  <c r="M73" s="1"/>
  <c r="N73" s="1"/>
  <c r="D74"/>
  <c r="K74" s="1"/>
  <c r="M74" s="1"/>
  <c r="N74" s="1"/>
  <c r="D75"/>
  <c r="K75" s="1"/>
  <c r="M75" s="1"/>
  <c r="N75" s="1"/>
  <c r="D76"/>
  <c r="K76" s="1"/>
  <c r="M76" s="1"/>
  <c r="N76" s="1"/>
  <c r="D77"/>
  <c r="K77" s="1"/>
  <c r="M77" s="1"/>
  <c r="N77" s="1"/>
  <c r="D78"/>
  <c r="K78" s="1"/>
  <c r="M78" s="1"/>
  <c r="N78" s="1"/>
  <c r="D79"/>
  <c r="K79" s="1"/>
  <c r="M79" s="1"/>
  <c r="N79" s="1"/>
  <c r="D80"/>
  <c r="K80" s="1"/>
  <c r="M80" s="1"/>
  <c r="N80" s="1"/>
  <c r="D81"/>
  <c r="K81" s="1"/>
  <c r="M81" s="1"/>
  <c r="N81" s="1"/>
  <c r="D82"/>
  <c r="K82" s="1"/>
  <c r="M82" s="1"/>
  <c r="N82" s="1"/>
  <c r="D83"/>
  <c r="K83" s="1"/>
  <c r="M83" s="1"/>
  <c r="N83" s="1"/>
  <c r="D84"/>
  <c r="K84" s="1"/>
  <c r="M84" s="1"/>
  <c r="N84" s="1"/>
  <c r="D85"/>
  <c r="K85" s="1"/>
  <c r="M85" s="1"/>
  <c r="N85" s="1"/>
  <c r="D86"/>
  <c r="K86" s="1"/>
  <c r="M86" s="1"/>
  <c r="N86" s="1"/>
  <c r="D87"/>
  <c r="K87" s="1"/>
  <c r="M87" s="1"/>
  <c r="N87" s="1"/>
  <c r="D88"/>
  <c r="K88" s="1"/>
  <c r="M88" s="1"/>
  <c r="N88" s="1"/>
  <c r="D89"/>
  <c r="K89" s="1"/>
  <c r="M89" s="1"/>
  <c r="N89" s="1"/>
  <c r="D90"/>
  <c r="K90" s="1"/>
  <c r="M90" s="1"/>
  <c r="N90" s="1"/>
  <c r="D91"/>
  <c r="K91" s="1"/>
  <c r="M91" s="1"/>
  <c r="N91" s="1"/>
  <c r="D92"/>
  <c r="K92" s="1"/>
  <c r="M92" s="1"/>
  <c r="N92" s="1"/>
  <c r="D93"/>
  <c r="K93" s="1"/>
  <c r="M93" s="1"/>
  <c r="N93" s="1"/>
  <c r="D94"/>
  <c r="K94" s="1"/>
  <c r="M94" s="1"/>
  <c r="N94" s="1"/>
  <c r="D95"/>
  <c r="K95" s="1"/>
  <c r="M95" s="1"/>
  <c r="N95" s="1"/>
  <c r="D96"/>
  <c r="K96" s="1"/>
  <c r="M96" s="1"/>
  <c r="N96" s="1"/>
  <c r="D97"/>
  <c r="K97" s="1"/>
  <c r="M97" s="1"/>
  <c r="N97" s="1"/>
  <c r="D98"/>
  <c r="K98" s="1"/>
  <c r="M98" s="1"/>
  <c r="N98" s="1"/>
  <c r="D99"/>
  <c r="K99" s="1"/>
  <c r="M99" s="1"/>
  <c r="N99" s="1"/>
  <c r="D100"/>
  <c r="K100" s="1"/>
  <c r="M100" s="1"/>
  <c r="N100" s="1"/>
  <c r="D101"/>
  <c r="K101" s="1"/>
  <c r="M101" s="1"/>
  <c r="N101" s="1"/>
  <c r="D102"/>
  <c r="K102" s="1"/>
  <c r="M102" s="1"/>
  <c r="N102" s="1"/>
  <c r="D103"/>
  <c r="K103" s="1"/>
  <c r="M103" s="1"/>
  <c r="N103" s="1"/>
  <c r="D104"/>
  <c r="K104" s="1"/>
  <c r="M104" s="1"/>
  <c r="N104" s="1"/>
  <c r="D105"/>
  <c r="K105" s="1"/>
  <c r="M105" s="1"/>
  <c r="N105" s="1"/>
  <c r="D106"/>
  <c r="K106" s="1"/>
  <c r="M106" s="1"/>
  <c r="N106" s="1"/>
  <c r="D107"/>
  <c r="K107" s="1"/>
  <c r="M107" s="1"/>
  <c r="N107" s="1"/>
  <c r="D108"/>
  <c r="K108" s="1"/>
  <c r="M108" s="1"/>
  <c r="N108" s="1"/>
  <c r="D109"/>
  <c r="K109" s="1"/>
  <c r="M109" s="1"/>
  <c r="N109" s="1"/>
  <c r="D110"/>
  <c r="K110" s="1"/>
  <c r="M110" s="1"/>
  <c r="N110" s="1"/>
  <c r="D111"/>
  <c r="K111" s="1"/>
  <c r="M111" s="1"/>
  <c r="N111" s="1"/>
  <c r="D112"/>
  <c r="K112" s="1"/>
  <c r="M112" s="1"/>
  <c r="N112" s="1"/>
  <c r="D113"/>
  <c r="K113" s="1"/>
  <c r="M113" s="1"/>
  <c r="N113" s="1"/>
  <c r="D114"/>
  <c r="K114" s="1"/>
  <c r="M114" s="1"/>
  <c r="N114" s="1"/>
  <c r="D115"/>
  <c r="K115" s="1"/>
  <c r="M115" s="1"/>
  <c r="N115" s="1"/>
  <c r="D116"/>
  <c r="K116" s="1"/>
  <c r="M116"/>
  <c r="N116" s="1"/>
  <c r="D117"/>
  <c r="K117" s="1"/>
  <c r="M117"/>
  <c r="N117" s="1"/>
  <c r="D118"/>
  <c r="K118" s="1"/>
  <c r="M118"/>
  <c r="N118" s="1"/>
  <c r="D119"/>
  <c r="K119" s="1"/>
  <c r="M119"/>
  <c r="N119" s="1"/>
  <c r="D120"/>
  <c r="K120" s="1"/>
  <c r="M120"/>
  <c r="N120" s="1"/>
  <c r="D121"/>
  <c r="K121" s="1"/>
  <c r="M121"/>
  <c r="N121" s="1"/>
  <c r="D122"/>
  <c r="K122" s="1"/>
  <c r="M122"/>
  <c r="N122" s="1"/>
  <c r="D123"/>
  <c r="K123" s="1"/>
  <c r="M123"/>
  <c r="N123" s="1"/>
  <c r="D124"/>
  <c r="K124" s="1"/>
  <c r="M124"/>
  <c r="N124" s="1"/>
  <c r="D125"/>
  <c r="K125" s="1"/>
  <c r="M125"/>
  <c r="N125" s="1"/>
  <c r="D126"/>
  <c r="K126" s="1"/>
  <c r="M126"/>
  <c r="N126" s="1"/>
  <c r="D127"/>
  <c r="K127" s="1"/>
  <c r="M127"/>
  <c r="N127" s="1"/>
  <c r="D128"/>
  <c r="K128" s="1"/>
  <c r="M128"/>
  <c r="N128" s="1"/>
  <c r="D129"/>
  <c r="K129" s="1"/>
  <c r="M129"/>
  <c r="N129" s="1"/>
  <c r="D130"/>
  <c r="K130" s="1"/>
  <c r="M130"/>
  <c r="N130" s="1"/>
  <c r="D131"/>
  <c r="K131" s="1"/>
  <c r="M131"/>
  <c r="N131" s="1"/>
  <c r="D132"/>
  <c r="K132" s="1"/>
  <c r="M132"/>
  <c r="N132" s="1"/>
  <c r="D133"/>
  <c r="K133" s="1"/>
  <c r="M133"/>
  <c r="N133" s="1"/>
  <c r="D134"/>
  <c r="K134" s="1"/>
  <c r="M134"/>
  <c r="N134" s="1"/>
  <c r="D135"/>
  <c r="K135" s="1"/>
  <c r="M135"/>
  <c r="N135" s="1"/>
  <c r="D136"/>
  <c r="K136" s="1"/>
  <c r="M136"/>
  <c r="N136" s="1"/>
  <c r="D137"/>
  <c r="K137" s="1"/>
  <c r="M137"/>
  <c r="N137" s="1"/>
  <c r="D138"/>
  <c r="K138" s="1"/>
  <c r="M138" s="1"/>
  <c r="N138" s="1"/>
  <c r="D139"/>
  <c r="K139" s="1"/>
  <c r="M139" s="1"/>
  <c r="N139" s="1"/>
  <c r="D140"/>
  <c r="K140" s="1"/>
  <c r="M140" s="1"/>
  <c r="N140" s="1"/>
  <c r="D141"/>
  <c r="K141" s="1"/>
  <c r="M141" s="1"/>
  <c r="N141" s="1"/>
  <c r="D142"/>
  <c r="K142" s="1"/>
  <c r="M142" s="1"/>
  <c r="N142" s="1"/>
  <c r="D143"/>
  <c r="K143" s="1"/>
  <c r="M143" s="1"/>
  <c r="N143" s="1"/>
  <c r="D144"/>
  <c r="K144" s="1"/>
  <c r="M144" s="1"/>
  <c r="N144" s="1"/>
  <c r="D145"/>
  <c r="K145" s="1"/>
  <c r="M145" s="1"/>
  <c r="N145" s="1"/>
  <c r="D146"/>
  <c r="K146" s="1"/>
  <c r="M146" s="1"/>
  <c r="N146" s="1"/>
  <c r="D147"/>
  <c r="K147" s="1"/>
  <c r="M147" s="1"/>
  <c r="N147" s="1"/>
  <c r="D148"/>
  <c r="K148" s="1"/>
  <c r="M148" s="1"/>
  <c r="N148" s="1"/>
  <c r="D149"/>
  <c r="K149" s="1"/>
  <c r="M149" s="1"/>
  <c r="N149" s="1"/>
  <c r="D150"/>
  <c r="K150" s="1"/>
  <c r="M150" s="1"/>
  <c r="N150" s="1"/>
  <c r="D151"/>
  <c r="K151" s="1"/>
  <c r="M151" s="1"/>
  <c r="N151" s="1"/>
  <c r="D152"/>
  <c r="K152" s="1"/>
  <c r="M152" s="1"/>
  <c r="N152" s="1"/>
  <c r="D153"/>
  <c r="K153" s="1"/>
  <c r="M153" s="1"/>
  <c r="N153" s="1"/>
  <c r="D154"/>
  <c r="K154" s="1"/>
  <c r="M154" s="1"/>
  <c r="N154" s="1"/>
  <c r="D155"/>
  <c r="K155" s="1"/>
  <c r="M155" s="1"/>
  <c r="N155" s="1"/>
  <c r="D156"/>
  <c r="K156" s="1"/>
  <c r="M156" s="1"/>
  <c r="N156" s="1"/>
  <c r="D157"/>
  <c r="K157" s="1"/>
  <c r="M157" s="1"/>
  <c r="N157" s="1"/>
  <c r="D158"/>
  <c r="K158" s="1"/>
  <c r="M158" s="1"/>
  <c r="N158" s="1"/>
  <c r="D159"/>
  <c r="K159" s="1"/>
  <c r="M159" s="1"/>
  <c r="N159" s="1"/>
  <c r="D160"/>
  <c r="K160" s="1"/>
  <c r="M160" s="1"/>
  <c r="N160" s="1"/>
  <c r="D161"/>
  <c r="K161" s="1"/>
  <c r="M161" s="1"/>
  <c r="N161" s="1"/>
  <c r="D162"/>
  <c r="K162" s="1"/>
  <c r="M162" s="1"/>
  <c r="N162" s="1"/>
  <c r="D163"/>
  <c r="K163" s="1"/>
  <c r="M163" s="1"/>
  <c r="N163" s="1"/>
  <c r="D164"/>
  <c r="K164" s="1"/>
  <c r="M164" s="1"/>
  <c r="N164" s="1"/>
  <c r="D165"/>
  <c r="K165" s="1"/>
  <c r="M165" s="1"/>
  <c r="N165" s="1"/>
  <c r="D166"/>
  <c r="K166" s="1"/>
  <c r="M166" s="1"/>
  <c r="N166" s="1"/>
  <c r="D167"/>
  <c r="K167" s="1"/>
  <c r="M167" s="1"/>
  <c r="N167" s="1"/>
  <c r="D168"/>
  <c r="K168" s="1"/>
  <c r="M168" s="1"/>
  <c r="N168" s="1"/>
  <c r="D169"/>
  <c r="K169" s="1"/>
  <c r="M169" s="1"/>
  <c r="N169" s="1"/>
  <c r="D170"/>
  <c r="K170" s="1"/>
  <c r="M170" s="1"/>
  <c r="N170" s="1"/>
  <c r="D171"/>
  <c r="K171" s="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J190"/>
  <c r="H190"/>
  <c r="B190"/>
  <c r="I15"/>
  <c r="I16"/>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Q8"/>
  <c r="B78" i="181"/>
  <c r="A78"/>
  <c r="B77"/>
  <c r="A77"/>
  <c r="B76"/>
  <c r="A76"/>
  <c r="D16" i="221"/>
  <c r="K16" s="1"/>
  <c r="D17"/>
  <c r="K17" s="1"/>
  <c r="M17" s="1"/>
  <c r="N17" s="1"/>
  <c r="D18"/>
  <c r="K18" s="1"/>
  <c r="M18" s="1"/>
  <c r="N18" s="1"/>
  <c r="D19"/>
  <c r="K19" s="1"/>
  <c r="M19" s="1"/>
  <c r="N19" s="1"/>
  <c r="D20"/>
  <c r="K20" s="1"/>
  <c r="M20" s="1"/>
  <c r="N20" s="1"/>
  <c r="D21"/>
  <c r="K21" s="1"/>
  <c r="M21" s="1"/>
  <c r="N21" s="1"/>
  <c r="D22"/>
  <c r="K22" s="1"/>
  <c r="M22" s="1"/>
  <c r="N22" s="1"/>
  <c r="D23"/>
  <c r="K23" s="1"/>
  <c r="M23" s="1"/>
  <c r="N23" s="1"/>
  <c r="D24"/>
  <c r="K24" s="1"/>
  <c r="M24" s="1"/>
  <c r="N24" s="1"/>
  <c r="D25"/>
  <c r="K25" s="1"/>
  <c r="M25" s="1"/>
  <c r="N25" s="1"/>
  <c r="D26"/>
  <c r="K26" s="1"/>
  <c r="M26" s="1"/>
  <c r="N26" s="1"/>
  <c r="D27"/>
  <c r="K27" s="1"/>
  <c r="M27" s="1"/>
  <c r="N27" s="1"/>
  <c r="D28"/>
  <c r="K28" s="1"/>
  <c r="M28" s="1"/>
  <c r="N28" s="1"/>
  <c r="D29"/>
  <c r="K29" s="1"/>
  <c r="M29" s="1"/>
  <c r="N29" s="1"/>
  <c r="D30"/>
  <c r="K30" s="1"/>
  <c r="M30" s="1"/>
  <c r="N30" s="1"/>
  <c r="D31"/>
  <c r="K31" s="1"/>
  <c r="M31" s="1"/>
  <c r="N31" s="1"/>
  <c r="D32"/>
  <c r="K32" s="1"/>
  <c r="M32" s="1"/>
  <c r="N32" s="1"/>
  <c r="D33"/>
  <c r="K33" s="1"/>
  <c r="M33" s="1"/>
  <c r="N33" s="1"/>
  <c r="D34"/>
  <c r="K34" s="1"/>
  <c r="M34" s="1"/>
  <c r="N34" s="1"/>
  <c r="D35"/>
  <c r="K35" s="1"/>
  <c r="M35" s="1"/>
  <c r="N35" s="1"/>
  <c r="D36"/>
  <c r="K36" s="1"/>
  <c r="M36" s="1"/>
  <c r="N36" s="1"/>
  <c r="D37"/>
  <c r="K37" s="1"/>
  <c r="M37" s="1"/>
  <c r="N37" s="1"/>
  <c r="D38"/>
  <c r="K38" s="1"/>
  <c r="M38" s="1"/>
  <c r="N38" s="1"/>
  <c r="D39"/>
  <c r="K39" s="1"/>
  <c r="M39" s="1"/>
  <c r="N39" s="1"/>
  <c r="D40"/>
  <c r="K40" s="1"/>
  <c r="M40" s="1"/>
  <c r="N40" s="1"/>
  <c r="D41"/>
  <c r="K41" s="1"/>
  <c r="M41" s="1"/>
  <c r="N41" s="1"/>
  <c r="D42"/>
  <c r="K42" s="1"/>
  <c r="M42" s="1"/>
  <c r="N42" s="1"/>
  <c r="D43"/>
  <c r="K43" s="1"/>
  <c r="M43" s="1"/>
  <c r="N43" s="1"/>
  <c r="D44"/>
  <c r="K44" s="1"/>
  <c r="M44" s="1"/>
  <c r="N44" s="1"/>
  <c r="D45"/>
  <c r="K45" s="1"/>
  <c r="M45" s="1"/>
  <c r="N45" s="1"/>
  <c r="D46"/>
  <c r="K46" s="1"/>
  <c r="M46" s="1"/>
  <c r="N46" s="1"/>
  <c r="D47"/>
  <c r="K47" s="1"/>
  <c r="M47" s="1"/>
  <c r="N47" s="1"/>
  <c r="D48"/>
  <c r="K48" s="1"/>
  <c r="M48" s="1"/>
  <c r="N48" s="1"/>
  <c r="D49"/>
  <c r="K49" s="1"/>
  <c r="M49" s="1"/>
  <c r="N49" s="1"/>
  <c r="D50"/>
  <c r="K50" s="1"/>
  <c r="M50" s="1"/>
  <c r="N50" s="1"/>
  <c r="D51"/>
  <c r="K51" s="1"/>
  <c r="M51" s="1"/>
  <c r="N51" s="1"/>
  <c r="D52"/>
  <c r="K52" s="1"/>
  <c r="M52" s="1"/>
  <c r="N52" s="1"/>
  <c r="D53"/>
  <c r="K53" s="1"/>
  <c r="M53" s="1"/>
  <c r="N53" s="1"/>
  <c r="D54"/>
  <c r="K54" s="1"/>
  <c r="M54" s="1"/>
  <c r="N54" s="1"/>
  <c r="D55"/>
  <c r="K55" s="1"/>
  <c r="M55" s="1"/>
  <c r="N55" s="1"/>
  <c r="D56"/>
  <c r="K56" s="1"/>
  <c r="M56" s="1"/>
  <c r="N56" s="1"/>
  <c r="D57"/>
  <c r="K57" s="1"/>
  <c r="M57" s="1"/>
  <c r="N57" s="1"/>
  <c r="D58"/>
  <c r="K58" s="1"/>
  <c r="M58" s="1"/>
  <c r="N58" s="1"/>
  <c r="D59"/>
  <c r="K59" s="1"/>
  <c r="M59" s="1"/>
  <c r="N59" s="1"/>
  <c r="D60"/>
  <c r="K60" s="1"/>
  <c r="M60" s="1"/>
  <c r="N60" s="1"/>
  <c r="D61"/>
  <c r="K61" s="1"/>
  <c r="M61" s="1"/>
  <c r="N61" s="1"/>
  <c r="D62"/>
  <c r="K62" s="1"/>
  <c r="M62" s="1"/>
  <c r="N62" s="1"/>
  <c r="D63"/>
  <c r="K63" s="1"/>
  <c r="M63" s="1"/>
  <c r="N63" s="1"/>
  <c r="D64"/>
  <c r="K64" s="1"/>
  <c r="M64" s="1"/>
  <c r="N64" s="1"/>
  <c r="D65"/>
  <c r="K65" s="1"/>
  <c r="M65" s="1"/>
  <c r="N65" s="1"/>
  <c r="D66"/>
  <c r="K66" s="1"/>
  <c r="M66" s="1"/>
  <c r="N66" s="1"/>
  <c r="D67"/>
  <c r="K67" s="1"/>
  <c r="M67" s="1"/>
  <c r="N67" s="1"/>
  <c r="D68"/>
  <c r="K68" s="1"/>
  <c r="M68" s="1"/>
  <c r="N68" s="1"/>
  <c r="D69"/>
  <c r="K69" s="1"/>
  <c r="M69" s="1"/>
  <c r="N69" s="1"/>
  <c r="D70"/>
  <c r="K70" s="1"/>
  <c r="M70" s="1"/>
  <c r="N70" s="1"/>
  <c r="D71"/>
  <c r="K71" s="1"/>
  <c r="M71" s="1"/>
  <c r="N71" s="1"/>
  <c r="D72"/>
  <c r="K72" s="1"/>
  <c r="M72" s="1"/>
  <c r="N72" s="1"/>
  <c r="D73"/>
  <c r="K73" s="1"/>
  <c r="M73" s="1"/>
  <c r="N73" s="1"/>
  <c r="D74"/>
  <c r="K74" s="1"/>
  <c r="M74" s="1"/>
  <c r="N74" s="1"/>
  <c r="D75"/>
  <c r="K75" s="1"/>
  <c r="M75" s="1"/>
  <c r="N75" s="1"/>
  <c r="D76"/>
  <c r="K76" s="1"/>
  <c r="M76" s="1"/>
  <c r="N76" s="1"/>
  <c r="D77"/>
  <c r="K77" s="1"/>
  <c r="M77" s="1"/>
  <c r="N77" s="1"/>
  <c r="D78"/>
  <c r="K78" s="1"/>
  <c r="M78" s="1"/>
  <c r="N78" s="1"/>
  <c r="D79"/>
  <c r="K79" s="1"/>
  <c r="M79" s="1"/>
  <c r="N79" s="1"/>
  <c r="D80"/>
  <c r="K80" s="1"/>
  <c r="M80" s="1"/>
  <c r="N80" s="1"/>
  <c r="D81"/>
  <c r="K81" s="1"/>
  <c r="M81" s="1"/>
  <c r="N81" s="1"/>
  <c r="D82"/>
  <c r="K82" s="1"/>
  <c r="M82" s="1"/>
  <c r="N82" s="1"/>
  <c r="D83"/>
  <c r="K83" s="1"/>
  <c r="M83" s="1"/>
  <c r="N83" s="1"/>
  <c r="D84"/>
  <c r="K84" s="1"/>
  <c r="M84" s="1"/>
  <c r="N84" s="1"/>
  <c r="D85"/>
  <c r="K85" s="1"/>
  <c r="M85" s="1"/>
  <c r="N85" s="1"/>
  <c r="D86"/>
  <c r="K86" s="1"/>
  <c r="M86" s="1"/>
  <c r="N86" s="1"/>
  <c r="D87"/>
  <c r="K87" s="1"/>
  <c r="M87" s="1"/>
  <c r="N87" s="1"/>
  <c r="D88"/>
  <c r="K88" s="1"/>
  <c r="M88" s="1"/>
  <c r="N88" s="1"/>
  <c r="D89"/>
  <c r="K89" s="1"/>
  <c r="M89" s="1"/>
  <c r="N89" s="1"/>
  <c r="D90"/>
  <c r="K90" s="1"/>
  <c r="M90" s="1"/>
  <c r="N90" s="1"/>
  <c r="D91"/>
  <c r="K91" s="1"/>
  <c r="M91" s="1"/>
  <c r="N91" s="1"/>
  <c r="D92"/>
  <c r="K92" s="1"/>
  <c r="M92" s="1"/>
  <c r="N92" s="1"/>
  <c r="D93"/>
  <c r="K93" s="1"/>
  <c r="M93" s="1"/>
  <c r="N93" s="1"/>
  <c r="D94"/>
  <c r="K94" s="1"/>
  <c r="M94" s="1"/>
  <c r="N94" s="1"/>
  <c r="D95"/>
  <c r="K95" s="1"/>
  <c r="M95" s="1"/>
  <c r="N95" s="1"/>
  <c r="D96"/>
  <c r="K96" s="1"/>
  <c r="M96" s="1"/>
  <c r="N96" s="1"/>
  <c r="D97"/>
  <c r="K97" s="1"/>
  <c r="M97" s="1"/>
  <c r="N97" s="1"/>
  <c r="D98"/>
  <c r="K98" s="1"/>
  <c r="M98" s="1"/>
  <c r="N98" s="1"/>
  <c r="D99"/>
  <c r="K99" s="1"/>
  <c r="M99" s="1"/>
  <c r="N99" s="1"/>
  <c r="D100"/>
  <c r="K100" s="1"/>
  <c r="M100" s="1"/>
  <c r="N100" s="1"/>
  <c r="D101"/>
  <c r="K101" s="1"/>
  <c r="M101" s="1"/>
  <c r="N101" s="1"/>
  <c r="D102"/>
  <c r="K102" s="1"/>
  <c r="M102" s="1"/>
  <c r="N102" s="1"/>
  <c r="D103"/>
  <c r="K103" s="1"/>
  <c r="M103" s="1"/>
  <c r="N103" s="1"/>
  <c r="D104"/>
  <c r="K104" s="1"/>
  <c r="M104" s="1"/>
  <c r="N104" s="1"/>
  <c r="D105"/>
  <c r="K105" s="1"/>
  <c r="M105" s="1"/>
  <c r="N105" s="1"/>
  <c r="D106"/>
  <c r="K106" s="1"/>
  <c r="M106" s="1"/>
  <c r="N106" s="1"/>
  <c r="D107"/>
  <c r="K107" s="1"/>
  <c r="M107" s="1"/>
  <c r="N107" s="1"/>
  <c r="D108"/>
  <c r="K108" s="1"/>
  <c r="M108" s="1"/>
  <c r="N108" s="1"/>
  <c r="D109"/>
  <c r="K109" s="1"/>
  <c r="M109" s="1"/>
  <c r="N109" s="1"/>
  <c r="D110"/>
  <c r="K110" s="1"/>
  <c r="M110" s="1"/>
  <c r="N110" s="1"/>
  <c r="D111"/>
  <c r="K111" s="1"/>
  <c r="M111" s="1"/>
  <c r="N111" s="1"/>
  <c r="D112"/>
  <c r="K112" s="1"/>
  <c r="M112" s="1"/>
  <c r="N112" s="1"/>
  <c r="D113"/>
  <c r="K113" s="1"/>
  <c r="M113" s="1"/>
  <c r="N113" s="1"/>
  <c r="D114"/>
  <c r="K114" s="1"/>
  <c r="M114" s="1"/>
  <c r="N114" s="1"/>
  <c r="D115"/>
  <c r="K115" s="1"/>
  <c r="M115" s="1"/>
  <c r="N115" s="1"/>
  <c r="D116"/>
  <c r="K116" s="1"/>
  <c r="M116" s="1"/>
  <c r="N116" s="1"/>
  <c r="D117"/>
  <c r="K117" s="1"/>
  <c r="M117" s="1"/>
  <c r="N117" s="1"/>
  <c r="D118"/>
  <c r="K118" s="1"/>
  <c r="M118" s="1"/>
  <c r="N118" s="1"/>
  <c r="D119"/>
  <c r="K119" s="1"/>
  <c r="M119" s="1"/>
  <c r="N119" s="1"/>
  <c r="D120"/>
  <c r="K120" s="1"/>
  <c r="M120" s="1"/>
  <c r="N120" s="1"/>
  <c r="D121"/>
  <c r="K121" s="1"/>
  <c r="M121" s="1"/>
  <c r="N121" s="1"/>
  <c r="D122"/>
  <c r="K122" s="1"/>
  <c r="M122" s="1"/>
  <c r="N122" s="1"/>
  <c r="D123"/>
  <c r="K123" s="1"/>
  <c r="M123" s="1"/>
  <c r="N123" s="1"/>
  <c r="D124"/>
  <c r="K124" s="1"/>
  <c r="M124" s="1"/>
  <c r="N124" s="1"/>
  <c r="D125"/>
  <c r="K125" s="1"/>
  <c r="M125" s="1"/>
  <c r="N125" s="1"/>
  <c r="D126"/>
  <c r="K126" s="1"/>
  <c r="M126" s="1"/>
  <c r="N126" s="1"/>
  <c r="D127"/>
  <c r="K127" s="1"/>
  <c r="M127" s="1"/>
  <c r="N127" s="1"/>
  <c r="D128"/>
  <c r="K128" s="1"/>
  <c r="M128" s="1"/>
  <c r="N128" s="1"/>
  <c r="D129"/>
  <c r="K129" s="1"/>
  <c r="M129" s="1"/>
  <c r="N129" s="1"/>
  <c r="D130"/>
  <c r="K130" s="1"/>
  <c r="M130" s="1"/>
  <c r="N130" s="1"/>
  <c r="D131"/>
  <c r="K131" s="1"/>
  <c r="M131" s="1"/>
  <c r="N131" s="1"/>
  <c r="D132"/>
  <c r="K132" s="1"/>
  <c r="M132" s="1"/>
  <c r="N132" s="1"/>
  <c r="D133"/>
  <c r="K133" s="1"/>
  <c r="M133" s="1"/>
  <c r="N133" s="1"/>
  <c r="D134"/>
  <c r="K134" s="1"/>
  <c r="M134" s="1"/>
  <c r="N134" s="1"/>
  <c r="D135"/>
  <c r="K135" s="1"/>
  <c r="M135" s="1"/>
  <c r="N135" s="1"/>
  <c r="D136"/>
  <c r="K136" s="1"/>
  <c r="M136" s="1"/>
  <c r="N136" s="1"/>
  <c r="D137"/>
  <c r="K137" s="1"/>
  <c r="M137" s="1"/>
  <c r="N137" s="1"/>
  <c r="D138"/>
  <c r="K138" s="1"/>
  <c r="M138" s="1"/>
  <c r="N138" s="1"/>
  <c r="D139"/>
  <c r="K139" s="1"/>
  <c r="M139" s="1"/>
  <c r="N139" s="1"/>
  <c r="D140"/>
  <c r="K140" s="1"/>
  <c r="M140" s="1"/>
  <c r="N140" s="1"/>
  <c r="D141"/>
  <c r="K141" s="1"/>
  <c r="M141" s="1"/>
  <c r="N141" s="1"/>
  <c r="D142"/>
  <c r="K142" s="1"/>
  <c r="M142" s="1"/>
  <c r="N142" s="1"/>
  <c r="D143"/>
  <c r="K143" s="1"/>
  <c r="M143" s="1"/>
  <c r="N143" s="1"/>
  <c r="D144"/>
  <c r="K144" s="1"/>
  <c r="M144" s="1"/>
  <c r="N144" s="1"/>
  <c r="D145"/>
  <c r="K145" s="1"/>
  <c r="M145" s="1"/>
  <c r="N145" s="1"/>
  <c r="D146"/>
  <c r="K146" s="1"/>
  <c r="M146" s="1"/>
  <c r="N146" s="1"/>
  <c r="D147"/>
  <c r="K147" s="1"/>
  <c r="M147" s="1"/>
  <c r="N147" s="1"/>
  <c r="D148"/>
  <c r="K148" s="1"/>
  <c r="M148" s="1"/>
  <c r="N148" s="1"/>
  <c r="D149"/>
  <c r="K149" s="1"/>
  <c r="M149" s="1"/>
  <c r="N149" s="1"/>
  <c r="D150"/>
  <c r="K150" s="1"/>
  <c r="M150" s="1"/>
  <c r="N150" s="1"/>
  <c r="D151"/>
  <c r="K151" s="1"/>
  <c r="M151" s="1"/>
  <c r="N151" s="1"/>
  <c r="D152"/>
  <c r="K152" s="1"/>
  <c r="M152" s="1"/>
  <c r="N152" s="1"/>
  <c r="D153"/>
  <c r="K153" s="1"/>
  <c r="M153" s="1"/>
  <c r="N153" s="1"/>
  <c r="D154"/>
  <c r="K154" s="1"/>
  <c r="M154" s="1"/>
  <c r="N154" s="1"/>
  <c r="D155"/>
  <c r="K155" s="1"/>
  <c r="M155" s="1"/>
  <c r="N155" s="1"/>
  <c r="D156"/>
  <c r="K156" s="1"/>
  <c r="M156" s="1"/>
  <c r="N156" s="1"/>
  <c r="D157"/>
  <c r="K157" s="1"/>
  <c r="M157" s="1"/>
  <c r="N157" s="1"/>
  <c r="D158"/>
  <c r="K158" s="1"/>
  <c r="M158" s="1"/>
  <c r="N158" s="1"/>
  <c r="D159"/>
  <c r="K159" s="1"/>
  <c r="M159" s="1"/>
  <c r="N159" s="1"/>
  <c r="D160"/>
  <c r="K160" s="1"/>
  <c r="M160" s="1"/>
  <c r="N160" s="1"/>
  <c r="D161"/>
  <c r="K161" s="1"/>
  <c r="M161" s="1"/>
  <c r="N161" s="1"/>
  <c r="D162"/>
  <c r="K162" s="1"/>
  <c r="M162" s="1"/>
  <c r="N162" s="1"/>
  <c r="D163"/>
  <c r="K163" s="1"/>
  <c r="M163" s="1"/>
  <c r="N163" s="1"/>
  <c r="D164"/>
  <c r="K164" s="1"/>
  <c r="M164" s="1"/>
  <c r="N164" s="1"/>
  <c r="D165"/>
  <c r="K165" s="1"/>
  <c r="M165" s="1"/>
  <c r="N165" s="1"/>
  <c r="D166"/>
  <c r="K166" s="1"/>
  <c r="M166" s="1"/>
  <c r="N166" s="1"/>
  <c r="D167"/>
  <c r="K167" s="1"/>
  <c r="M167" s="1"/>
  <c r="N167" s="1"/>
  <c r="D168"/>
  <c r="K168" s="1"/>
  <c r="M168" s="1"/>
  <c r="N168" s="1"/>
  <c r="D169"/>
  <c r="K169" s="1"/>
  <c r="M169" s="1"/>
  <c r="N169" s="1"/>
  <c r="D170"/>
  <c r="K170" s="1"/>
  <c r="M170" s="1"/>
  <c r="N170" s="1"/>
  <c r="D171"/>
  <c r="K171" s="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c r="M181" s="1"/>
  <c r="N181" s="1"/>
  <c r="D182"/>
  <c r="K182"/>
  <c r="M182" s="1"/>
  <c r="N182" s="1"/>
  <c r="D183"/>
  <c r="K183"/>
  <c r="M183" s="1"/>
  <c r="N183" s="1"/>
  <c r="D184"/>
  <c r="K184"/>
  <c r="M184" s="1"/>
  <c r="N184" s="1"/>
  <c r="D185"/>
  <c r="K185"/>
  <c r="M185" s="1"/>
  <c r="N185" s="1"/>
  <c r="D186"/>
  <c r="K186"/>
  <c r="M186" s="1"/>
  <c r="N186" s="1"/>
  <c r="D187"/>
  <c r="K187"/>
  <c r="M187" s="1"/>
  <c r="N187" s="1"/>
  <c r="J190"/>
  <c r="H190"/>
  <c r="B190"/>
  <c r="I16"/>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Q8"/>
  <c r="D17" i="220"/>
  <c r="K17" s="1"/>
  <c r="D18"/>
  <c r="K18"/>
  <c r="M18" s="1"/>
  <c r="N18" s="1"/>
  <c r="D19"/>
  <c r="K19" s="1"/>
  <c r="M19" s="1"/>
  <c r="N19" s="1"/>
  <c r="D20"/>
  <c r="K20"/>
  <c r="M20" s="1"/>
  <c r="N20" s="1"/>
  <c r="D21"/>
  <c r="K21" s="1"/>
  <c r="M21" s="1"/>
  <c r="N21" s="1"/>
  <c r="D22"/>
  <c r="K22"/>
  <c r="M22" s="1"/>
  <c r="N22" s="1"/>
  <c r="D23"/>
  <c r="K23" s="1"/>
  <c r="M23" s="1"/>
  <c r="N23" s="1"/>
  <c r="D24"/>
  <c r="K24"/>
  <c r="M24" s="1"/>
  <c r="N24" s="1"/>
  <c r="D25"/>
  <c r="K25" s="1"/>
  <c r="M25" s="1"/>
  <c r="N25" s="1"/>
  <c r="D26"/>
  <c r="K26"/>
  <c r="M26" s="1"/>
  <c r="N26" s="1"/>
  <c r="D27"/>
  <c r="K27" s="1"/>
  <c r="M27" s="1"/>
  <c r="N27" s="1"/>
  <c r="D28"/>
  <c r="K28"/>
  <c r="M28" s="1"/>
  <c r="N28" s="1"/>
  <c r="D29"/>
  <c r="K29" s="1"/>
  <c r="M29" s="1"/>
  <c r="N29" s="1"/>
  <c r="D30"/>
  <c r="K30"/>
  <c r="M30" s="1"/>
  <c r="N30" s="1"/>
  <c r="D31"/>
  <c r="K31" s="1"/>
  <c r="M31" s="1"/>
  <c r="N31" s="1"/>
  <c r="D32"/>
  <c r="K32"/>
  <c r="M32" s="1"/>
  <c r="N32" s="1"/>
  <c r="D33"/>
  <c r="K33" s="1"/>
  <c r="M33" s="1"/>
  <c r="N33" s="1"/>
  <c r="D34"/>
  <c r="K34"/>
  <c r="M34" s="1"/>
  <c r="N34" s="1"/>
  <c r="D35"/>
  <c r="K35" s="1"/>
  <c r="M35" s="1"/>
  <c r="N35" s="1"/>
  <c r="D36"/>
  <c r="K36"/>
  <c r="M36" s="1"/>
  <c r="N36" s="1"/>
  <c r="D37"/>
  <c r="K37" s="1"/>
  <c r="M37" s="1"/>
  <c r="N37" s="1"/>
  <c r="D38"/>
  <c r="K38"/>
  <c r="M38" s="1"/>
  <c r="N38" s="1"/>
  <c r="D39"/>
  <c r="K39" s="1"/>
  <c r="M39" s="1"/>
  <c r="N39" s="1"/>
  <c r="D40"/>
  <c r="K40"/>
  <c r="M40" s="1"/>
  <c r="N40" s="1"/>
  <c r="D41"/>
  <c r="K41" s="1"/>
  <c r="M41" s="1"/>
  <c r="N41" s="1"/>
  <c r="D42"/>
  <c r="K42"/>
  <c r="M42" s="1"/>
  <c r="N42" s="1"/>
  <c r="D43"/>
  <c r="K43" s="1"/>
  <c r="M43" s="1"/>
  <c r="N43" s="1"/>
  <c r="D44"/>
  <c r="K44"/>
  <c r="M44" s="1"/>
  <c r="N44" s="1"/>
  <c r="D45"/>
  <c r="K45" s="1"/>
  <c r="M45" s="1"/>
  <c r="N45" s="1"/>
  <c r="D46"/>
  <c r="K46"/>
  <c r="M46" s="1"/>
  <c r="N46" s="1"/>
  <c r="D47"/>
  <c r="K47" s="1"/>
  <c r="M47" s="1"/>
  <c r="N47" s="1"/>
  <c r="D48"/>
  <c r="K48"/>
  <c r="M48" s="1"/>
  <c r="N48" s="1"/>
  <c r="D49"/>
  <c r="K49" s="1"/>
  <c r="M49" s="1"/>
  <c r="N49" s="1"/>
  <c r="D50"/>
  <c r="K50" s="1"/>
  <c r="M50" s="1"/>
  <c r="N50" s="1"/>
  <c r="D51"/>
  <c r="K51" s="1"/>
  <c r="M51" s="1"/>
  <c r="N51" s="1"/>
  <c r="D52"/>
  <c r="K52" s="1"/>
  <c r="M52" s="1"/>
  <c r="N52" s="1"/>
  <c r="D53"/>
  <c r="K53" s="1"/>
  <c r="M53" s="1"/>
  <c r="N53" s="1"/>
  <c r="D54"/>
  <c r="K54" s="1"/>
  <c r="M54" s="1"/>
  <c r="N54" s="1"/>
  <c r="D55"/>
  <c r="K55" s="1"/>
  <c r="M55" s="1"/>
  <c r="N55" s="1"/>
  <c r="D56"/>
  <c r="K56" s="1"/>
  <c r="M56" s="1"/>
  <c r="N56" s="1"/>
  <c r="D57"/>
  <c r="K57" s="1"/>
  <c r="M57" s="1"/>
  <c r="N57" s="1"/>
  <c r="D58"/>
  <c r="K58" s="1"/>
  <c r="M58" s="1"/>
  <c r="N58" s="1"/>
  <c r="D59"/>
  <c r="K59" s="1"/>
  <c r="M59" s="1"/>
  <c r="N59" s="1"/>
  <c r="D60"/>
  <c r="K60" s="1"/>
  <c r="M60" s="1"/>
  <c r="N60" s="1"/>
  <c r="D61"/>
  <c r="K61" s="1"/>
  <c r="M61" s="1"/>
  <c r="N61" s="1"/>
  <c r="D62"/>
  <c r="K62" s="1"/>
  <c r="M62" s="1"/>
  <c r="N62" s="1"/>
  <c r="D63"/>
  <c r="K63" s="1"/>
  <c r="M63" s="1"/>
  <c r="N63" s="1"/>
  <c r="D64"/>
  <c r="K64" s="1"/>
  <c r="M64" s="1"/>
  <c r="N64" s="1"/>
  <c r="D65"/>
  <c r="K65" s="1"/>
  <c r="M65" s="1"/>
  <c r="N65" s="1"/>
  <c r="D66"/>
  <c r="K66" s="1"/>
  <c r="M66" s="1"/>
  <c r="N66" s="1"/>
  <c r="D67"/>
  <c r="K67" s="1"/>
  <c r="M67" s="1"/>
  <c r="N67" s="1"/>
  <c r="D68"/>
  <c r="K68" s="1"/>
  <c r="M68" s="1"/>
  <c r="N68" s="1"/>
  <c r="D69"/>
  <c r="K69"/>
  <c r="M69" s="1"/>
  <c r="N69" s="1"/>
  <c r="D70"/>
  <c r="K70" s="1"/>
  <c r="M70" s="1"/>
  <c r="N70" s="1"/>
  <c r="D71"/>
  <c r="K71"/>
  <c r="M71" s="1"/>
  <c r="N71" s="1"/>
  <c r="D72"/>
  <c r="K72"/>
  <c r="M72" s="1"/>
  <c r="N72" s="1"/>
  <c r="D73"/>
  <c r="K73"/>
  <c r="M73" s="1"/>
  <c r="N73" s="1"/>
  <c r="D74"/>
  <c r="K74"/>
  <c r="M74" s="1"/>
  <c r="N74" s="1"/>
  <c r="D75"/>
  <c r="K75" s="1"/>
  <c r="M75" s="1"/>
  <c r="N75" s="1"/>
  <c r="D76"/>
  <c r="K76"/>
  <c r="M76" s="1"/>
  <c r="N76" s="1"/>
  <c r="D77"/>
  <c r="K77" s="1"/>
  <c r="M77" s="1"/>
  <c r="N77" s="1"/>
  <c r="D78"/>
  <c r="K78" s="1"/>
  <c r="M78" s="1"/>
  <c r="N78" s="1"/>
  <c r="D79"/>
  <c r="K79" s="1"/>
  <c r="M79" s="1"/>
  <c r="N79" s="1"/>
  <c r="D80"/>
  <c r="K80" s="1"/>
  <c r="M80" s="1"/>
  <c r="N80" s="1"/>
  <c r="D81"/>
  <c r="K81" s="1"/>
  <c r="M81" s="1"/>
  <c r="N81" s="1"/>
  <c r="D82"/>
  <c r="K82" s="1"/>
  <c r="M82" s="1"/>
  <c r="N82" s="1"/>
  <c r="D83"/>
  <c r="K83" s="1"/>
  <c r="M83" s="1"/>
  <c r="N83" s="1"/>
  <c r="D84"/>
  <c r="K84" s="1"/>
  <c r="M84" s="1"/>
  <c r="N84" s="1"/>
  <c r="D85"/>
  <c r="K85" s="1"/>
  <c r="M85" s="1"/>
  <c r="N85" s="1"/>
  <c r="D86"/>
  <c r="K86"/>
  <c r="M86" s="1"/>
  <c r="N86" s="1"/>
  <c r="D87"/>
  <c r="K87" s="1"/>
  <c r="M87" s="1"/>
  <c r="N87" s="1"/>
  <c r="D88"/>
  <c r="K88"/>
  <c r="M88" s="1"/>
  <c r="N88" s="1"/>
  <c r="D89"/>
  <c r="K89" s="1"/>
  <c r="M89" s="1"/>
  <c r="N89" s="1"/>
  <c r="D90"/>
  <c r="K90"/>
  <c r="M90" s="1"/>
  <c r="N90" s="1"/>
  <c r="D91"/>
  <c r="K91" s="1"/>
  <c r="M91" s="1"/>
  <c r="N91" s="1"/>
  <c r="D92"/>
  <c r="K92"/>
  <c r="M92" s="1"/>
  <c r="N92" s="1"/>
  <c r="D93"/>
  <c r="K93" s="1"/>
  <c r="M93" s="1"/>
  <c r="N93" s="1"/>
  <c r="D94"/>
  <c r="K94"/>
  <c r="M94" s="1"/>
  <c r="N94" s="1"/>
  <c r="D95"/>
  <c r="K95" s="1"/>
  <c r="M95" s="1"/>
  <c r="N95" s="1"/>
  <c r="D96"/>
  <c r="K96"/>
  <c r="M96" s="1"/>
  <c r="N96" s="1"/>
  <c r="D97"/>
  <c r="K97" s="1"/>
  <c r="M97" s="1"/>
  <c r="N97" s="1"/>
  <c r="D98"/>
  <c r="K98"/>
  <c r="M98" s="1"/>
  <c r="N98" s="1"/>
  <c r="D99"/>
  <c r="K99" s="1"/>
  <c r="M99" s="1"/>
  <c r="N99" s="1"/>
  <c r="D100"/>
  <c r="K100"/>
  <c r="M100" s="1"/>
  <c r="N100" s="1"/>
  <c r="D101"/>
  <c r="K101" s="1"/>
  <c r="M101" s="1"/>
  <c r="N101" s="1"/>
  <c r="D102"/>
  <c r="K102"/>
  <c r="M102" s="1"/>
  <c r="N102" s="1"/>
  <c r="D103"/>
  <c r="K103" s="1"/>
  <c r="M103" s="1"/>
  <c r="N103" s="1"/>
  <c r="D104"/>
  <c r="K104"/>
  <c r="M104" s="1"/>
  <c r="N104" s="1"/>
  <c r="D105"/>
  <c r="K105" s="1"/>
  <c r="M105" s="1"/>
  <c r="N105" s="1"/>
  <c r="D106"/>
  <c r="K106"/>
  <c r="M106" s="1"/>
  <c r="N106" s="1"/>
  <c r="D107"/>
  <c r="K107" s="1"/>
  <c r="M107" s="1"/>
  <c r="N107" s="1"/>
  <c r="D108"/>
  <c r="K108"/>
  <c r="M108" s="1"/>
  <c r="N108" s="1"/>
  <c r="D109"/>
  <c r="K109" s="1"/>
  <c r="M109" s="1"/>
  <c r="N109" s="1"/>
  <c r="D110"/>
  <c r="K110"/>
  <c r="M110" s="1"/>
  <c r="N110" s="1"/>
  <c r="D111"/>
  <c r="K111" s="1"/>
  <c r="M111" s="1"/>
  <c r="N111" s="1"/>
  <c r="D112"/>
  <c r="K112"/>
  <c r="M112" s="1"/>
  <c r="N112" s="1"/>
  <c r="D113"/>
  <c r="K113" s="1"/>
  <c r="M113" s="1"/>
  <c r="N113" s="1"/>
  <c r="D114"/>
  <c r="K114"/>
  <c r="M114" s="1"/>
  <c r="N114" s="1"/>
  <c r="D115"/>
  <c r="K115" s="1"/>
  <c r="M115" s="1"/>
  <c r="N115" s="1"/>
  <c r="D116"/>
  <c r="K116"/>
  <c r="M116" s="1"/>
  <c r="N116" s="1"/>
  <c r="D117"/>
  <c r="K117" s="1"/>
  <c r="M117" s="1"/>
  <c r="N117" s="1"/>
  <c r="D118"/>
  <c r="K118"/>
  <c r="M118" s="1"/>
  <c r="N118" s="1"/>
  <c r="D119"/>
  <c r="K119" s="1"/>
  <c r="M119" s="1"/>
  <c r="N119" s="1"/>
  <c r="D120"/>
  <c r="K120"/>
  <c r="M120" s="1"/>
  <c r="N120" s="1"/>
  <c r="D121"/>
  <c r="K121" s="1"/>
  <c r="M121" s="1"/>
  <c r="N121" s="1"/>
  <c r="D122"/>
  <c r="K122"/>
  <c r="M122" s="1"/>
  <c r="N122" s="1"/>
  <c r="D123"/>
  <c r="K123" s="1"/>
  <c r="M123" s="1"/>
  <c r="N123" s="1"/>
  <c r="D124"/>
  <c r="K124"/>
  <c r="M124" s="1"/>
  <c r="N124" s="1"/>
  <c r="D125"/>
  <c r="K125" s="1"/>
  <c r="M125" s="1"/>
  <c r="N125" s="1"/>
  <c r="D126"/>
  <c r="K126"/>
  <c r="M126" s="1"/>
  <c r="N126" s="1"/>
  <c r="D127"/>
  <c r="K127" s="1"/>
  <c r="M127" s="1"/>
  <c r="N127" s="1"/>
  <c r="D128"/>
  <c r="K128"/>
  <c r="M128" s="1"/>
  <c r="N128" s="1"/>
  <c r="D129"/>
  <c r="K129" s="1"/>
  <c r="M129" s="1"/>
  <c r="N129" s="1"/>
  <c r="D130"/>
  <c r="K130"/>
  <c r="M130" s="1"/>
  <c r="N130" s="1"/>
  <c r="D131"/>
  <c r="K131" s="1"/>
  <c r="M131" s="1"/>
  <c r="N131" s="1"/>
  <c r="D132"/>
  <c r="K132"/>
  <c r="M132" s="1"/>
  <c r="N132" s="1"/>
  <c r="D133"/>
  <c r="K133" s="1"/>
  <c r="M133" s="1"/>
  <c r="N133" s="1"/>
  <c r="D134"/>
  <c r="K134"/>
  <c r="M134" s="1"/>
  <c r="N134" s="1"/>
  <c r="D135"/>
  <c r="K135" s="1"/>
  <c r="M135" s="1"/>
  <c r="N135" s="1"/>
  <c r="D136"/>
  <c r="K136"/>
  <c r="M136" s="1"/>
  <c r="N136" s="1"/>
  <c r="D137"/>
  <c r="K137"/>
  <c r="M137" s="1"/>
  <c r="N137" s="1"/>
  <c r="D138"/>
  <c r="K138" s="1"/>
  <c r="M138" s="1"/>
  <c r="N138" s="1"/>
  <c r="D139"/>
  <c r="K139"/>
  <c r="M139" s="1"/>
  <c r="N139" s="1"/>
  <c r="D140"/>
  <c r="K140" s="1"/>
  <c r="M140" s="1"/>
  <c r="N140" s="1"/>
  <c r="D141"/>
  <c r="K141"/>
  <c r="M141" s="1"/>
  <c r="N141" s="1"/>
  <c r="D142"/>
  <c r="K142" s="1"/>
  <c r="M142" s="1"/>
  <c r="N142" s="1"/>
  <c r="D143"/>
  <c r="K143"/>
  <c r="M143" s="1"/>
  <c r="N143" s="1"/>
  <c r="D144"/>
  <c r="K144" s="1"/>
  <c r="M144" s="1"/>
  <c r="N144" s="1"/>
  <c r="D145"/>
  <c r="K145"/>
  <c r="M145" s="1"/>
  <c r="N145" s="1"/>
  <c r="D146"/>
  <c r="K146" s="1"/>
  <c r="M146" s="1"/>
  <c r="N146" s="1"/>
  <c r="D147"/>
  <c r="K147"/>
  <c r="M147" s="1"/>
  <c r="N147" s="1"/>
  <c r="D148"/>
  <c r="K148" s="1"/>
  <c r="M148" s="1"/>
  <c r="N148" s="1"/>
  <c r="D149"/>
  <c r="K149"/>
  <c r="M149" s="1"/>
  <c r="N149" s="1"/>
  <c r="D150"/>
  <c r="K150" s="1"/>
  <c r="M150" s="1"/>
  <c r="N150" s="1"/>
  <c r="D151"/>
  <c r="K151"/>
  <c r="M151" s="1"/>
  <c r="N151" s="1"/>
  <c r="D152"/>
  <c r="K152" s="1"/>
  <c r="M152" s="1"/>
  <c r="N152" s="1"/>
  <c r="D153"/>
  <c r="K153"/>
  <c r="M153" s="1"/>
  <c r="N153" s="1"/>
  <c r="D154"/>
  <c r="K154" s="1"/>
  <c r="M154" s="1"/>
  <c r="N154" s="1"/>
  <c r="D155"/>
  <c r="K155"/>
  <c r="M155" s="1"/>
  <c r="N155" s="1"/>
  <c r="D156"/>
  <c r="K156" s="1"/>
  <c r="M156" s="1"/>
  <c r="N156" s="1"/>
  <c r="D157"/>
  <c r="K157"/>
  <c r="M157" s="1"/>
  <c r="N157" s="1"/>
  <c r="D158"/>
  <c r="K158" s="1"/>
  <c r="M158" s="1"/>
  <c r="N158" s="1"/>
  <c r="D159"/>
  <c r="K159"/>
  <c r="M159" s="1"/>
  <c r="N159" s="1"/>
  <c r="D160"/>
  <c r="K160" s="1"/>
  <c r="M160" s="1"/>
  <c r="N160" s="1"/>
  <c r="D161"/>
  <c r="K161"/>
  <c r="M161" s="1"/>
  <c r="N161" s="1"/>
  <c r="D162"/>
  <c r="K162" s="1"/>
  <c r="M162" s="1"/>
  <c r="N162" s="1"/>
  <c r="D163"/>
  <c r="K163"/>
  <c r="M163" s="1"/>
  <c r="N163" s="1"/>
  <c r="D164"/>
  <c r="K164" s="1"/>
  <c r="M164" s="1"/>
  <c r="N164" s="1"/>
  <c r="D165"/>
  <c r="K165"/>
  <c r="M165" s="1"/>
  <c r="N165" s="1"/>
  <c r="D166"/>
  <c r="K166" s="1"/>
  <c r="M166" s="1"/>
  <c r="N166" s="1"/>
  <c r="D167"/>
  <c r="K167"/>
  <c r="M167" s="1"/>
  <c r="N167" s="1"/>
  <c r="D168"/>
  <c r="K168" s="1"/>
  <c r="M168" s="1"/>
  <c r="N168" s="1"/>
  <c r="D169"/>
  <c r="K169"/>
  <c r="M169" s="1"/>
  <c r="N169" s="1"/>
  <c r="D170"/>
  <c r="K170" s="1"/>
  <c r="M170" s="1"/>
  <c r="N170" s="1"/>
  <c r="D171"/>
  <c r="K171"/>
  <c r="M171" s="1"/>
  <c r="N171" s="1"/>
  <c r="D172"/>
  <c r="K172" s="1"/>
  <c r="M172" s="1"/>
  <c r="N172" s="1"/>
  <c r="D173"/>
  <c r="K173"/>
  <c r="M173" s="1"/>
  <c r="N173" s="1"/>
  <c r="D174"/>
  <c r="K174" s="1"/>
  <c r="M174" s="1"/>
  <c r="N174" s="1"/>
  <c r="D175"/>
  <c r="K175"/>
  <c r="M175" s="1"/>
  <c r="N175" s="1"/>
  <c r="D176"/>
  <c r="K176" s="1"/>
  <c r="M176" s="1"/>
  <c r="N176" s="1"/>
  <c r="D177"/>
  <c r="K177"/>
  <c r="M177" s="1"/>
  <c r="N177" s="1"/>
  <c r="D178"/>
  <c r="K178" s="1"/>
  <c r="M178" s="1"/>
  <c r="N178" s="1"/>
  <c r="D179"/>
  <c r="K179"/>
  <c r="M179" s="1"/>
  <c r="N179" s="1"/>
  <c r="D180"/>
  <c r="K180" s="1"/>
  <c r="M180" s="1"/>
  <c r="N180" s="1"/>
  <c r="D181"/>
  <c r="K181"/>
  <c r="M181" s="1"/>
  <c r="N181" s="1"/>
  <c r="D182"/>
  <c r="K182" s="1"/>
  <c r="M182" s="1"/>
  <c r="N182" s="1"/>
  <c r="D183"/>
  <c r="K183"/>
  <c r="M183" s="1"/>
  <c r="N183" s="1"/>
  <c r="D184"/>
  <c r="K184" s="1"/>
  <c r="M184" s="1"/>
  <c r="N184" s="1"/>
  <c r="D185"/>
  <c r="K185"/>
  <c r="M185" s="1"/>
  <c r="N185" s="1"/>
  <c r="D186"/>
  <c r="K186" s="1"/>
  <c r="M186" s="1"/>
  <c r="N186" s="1"/>
  <c r="D187"/>
  <c r="K187"/>
  <c r="M187" s="1"/>
  <c r="N187" s="1"/>
  <c r="J190"/>
  <c r="H190"/>
  <c r="B190"/>
  <c r="I17"/>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Q8"/>
  <c r="Q9" i="217"/>
  <c r="Q9" i="216"/>
  <c r="Q9" i="215"/>
  <c r="D18" i="219"/>
  <c r="K18" s="1"/>
  <c r="D19"/>
  <c r="K19"/>
  <c r="M19" s="1"/>
  <c r="N19" s="1"/>
  <c r="D20"/>
  <c r="K20" s="1"/>
  <c r="M20" s="1"/>
  <c r="N20" s="1"/>
  <c r="D21"/>
  <c r="K21"/>
  <c r="M21" s="1"/>
  <c r="N21" s="1"/>
  <c r="D22"/>
  <c r="K22" s="1"/>
  <c r="M22" s="1"/>
  <c r="N22" s="1"/>
  <c r="D23"/>
  <c r="K23"/>
  <c r="M23" s="1"/>
  <c r="N23" s="1"/>
  <c r="D24"/>
  <c r="K24" s="1"/>
  <c r="M24" s="1"/>
  <c r="N24" s="1"/>
  <c r="D25"/>
  <c r="K25"/>
  <c r="M25" s="1"/>
  <c r="N25" s="1"/>
  <c r="D26"/>
  <c r="K26" s="1"/>
  <c r="M26" s="1"/>
  <c r="N26" s="1"/>
  <c r="D27"/>
  <c r="K27"/>
  <c r="M27" s="1"/>
  <c r="N27" s="1"/>
  <c r="D28"/>
  <c r="K28" s="1"/>
  <c r="M28" s="1"/>
  <c r="N28" s="1"/>
  <c r="D29"/>
  <c r="K29"/>
  <c r="M29" s="1"/>
  <c r="N29" s="1"/>
  <c r="D30"/>
  <c r="K30" s="1"/>
  <c r="M30" s="1"/>
  <c r="N30" s="1"/>
  <c r="D31"/>
  <c r="K31"/>
  <c r="M31" s="1"/>
  <c r="N31" s="1"/>
  <c r="D32"/>
  <c r="K32" s="1"/>
  <c r="M32" s="1"/>
  <c r="N32" s="1"/>
  <c r="D33"/>
  <c r="K33"/>
  <c r="M33" s="1"/>
  <c r="N33" s="1"/>
  <c r="D34"/>
  <c r="K34" s="1"/>
  <c r="M34" s="1"/>
  <c r="N34" s="1"/>
  <c r="D35"/>
  <c r="K35"/>
  <c r="M35" s="1"/>
  <c r="N35" s="1"/>
  <c r="D36"/>
  <c r="K36" s="1"/>
  <c r="M36" s="1"/>
  <c r="N36" s="1"/>
  <c r="D37"/>
  <c r="K37"/>
  <c r="M37" s="1"/>
  <c r="N37" s="1"/>
  <c r="D38"/>
  <c r="K38" s="1"/>
  <c r="M38" s="1"/>
  <c r="N38" s="1"/>
  <c r="D39"/>
  <c r="K39"/>
  <c r="M39" s="1"/>
  <c r="N39" s="1"/>
  <c r="D40"/>
  <c r="K40" s="1"/>
  <c r="M40" s="1"/>
  <c r="N40" s="1"/>
  <c r="D41"/>
  <c r="K41"/>
  <c r="M41" s="1"/>
  <c r="N41" s="1"/>
  <c r="D42"/>
  <c r="K42" s="1"/>
  <c r="M42" s="1"/>
  <c r="N42" s="1"/>
  <c r="D43"/>
  <c r="K43"/>
  <c r="M43" s="1"/>
  <c r="N43" s="1"/>
  <c r="D44"/>
  <c r="K44" s="1"/>
  <c r="M44" s="1"/>
  <c r="N44" s="1"/>
  <c r="D45"/>
  <c r="K45"/>
  <c r="M45" s="1"/>
  <c r="N45" s="1"/>
  <c r="D46"/>
  <c r="K46" s="1"/>
  <c r="M46" s="1"/>
  <c r="N46" s="1"/>
  <c r="D47"/>
  <c r="K47"/>
  <c r="M47" s="1"/>
  <c r="N47" s="1"/>
  <c r="D48"/>
  <c r="K48" s="1"/>
  <c r="M48" s="1"/>
  <c r="N48" s="1"/>
  <c r="D49"/>
  <c r="K49"/>
  <c r="M49" s="1"/>
  <c r="N49" s="1"/>
  <c r="D50"/>
  <c r="K50" s="1"/>
  <c r="M50" s="1"/>
  <c r="N50" s="1"/>
  <c r="D51"/>
  <c r="K51"/>
  <c r="M51" s="1"/>
  <c r="N51" s="1"/>
  <c r="D52"/>
  <c r="K52" s="1"/>
  <c r="M52" s="1"/>
  <c r="N52" s="1"/>
  <c r="D53"/>
  <c r="K53"/>
  <c r="M53" s="1"/>
  <c r="N53" s="1"/>
  <c r="D54"/>
  <c r="K54" s="1"/>
  <c r="M54" s="1"/>
  <c r="N54" s="1"/>
  <c r="D55"/>
  <c r="K55"/>
  <c r="M55" s="1"/>
  <c r="N55" s="1"/>
  <c r="D56"/>
  <c r="K56" s="1"/>
  <c r="M56" s="1"/>
  <c r="N56" s="1"/>
  <c r="D57"/>
  <c r="K57"/>
  <c r="M57" s="1"/>
  <c r="N57" s="1"/>
  <c r="D58"/>
  <c r="K58" s="1"/>
  <c r="M58" s="1"/>
  <c r="N58" s="1"/>
  <c r="D59"/>
  <c r="K59"/>
  <c r="M59" s="1"/>
  <c r="N59" s="1"/>
  <c r="D60"/>
  <c r="K60" s="1"/>
  <c r="M60" s="1"/>
  <c r="N60" s="1"/>
  <c r="D61"/>
  <c r="K61"/>
  <c r="M61" s="1"/>
  <c r="N61" s="1"/>
  <c r="D62"/>
  <c r="K62" s="1"/>
  <c r="M62" s="1"/>
  <c r="N62" s="1"/>
  <c r="D63"/>
  <c r="K63"/>
  <c r="M63" s="1"/>
  <c r="N63" s="1"/>
  <c r="D64"/>
  <c r="K64" s="1"/>
  <c r="M64" s="1"/>
  <c r="N64" s="1"/>
  <c r="D65"/>
  <c r="K65"/>
  <c r="M65" s="1"/>
  <c r="N65" s="1"/>
  <c r="D66"/>
  <c r="K66" s="1"/>
  <c r="M66" s="1"/>
  <c r="N66" s="1"/>
  <c r="D67"/>
  <c r="K67"/>
  <c r="M67" s="1"/>
  <c r="N67" s="1"/>
  <c r="D68"/>
  <c r="K68" s="1"/>
  <c r="M68" s="1"/>
  <c r="N68" s="1"/>
  <c r="D69"/>
  <c r="K69"/>
  <c r="M69" s="1"/>
  <c r="N69" s="1"/>
  <c r="D70"/>
  <c r="K70" s="1"/>
  <c r="M70" s="1"/>
  <c r="N70" s="1"/>
  <c r="D71"/>
  <c r="K71"/>
  <c r="M71" s="1"/>
  <c r="N71" s="1"/>
  <c r="D72"/>
  <c r="K72" s="1"/>
  <c r="M72" s="1"/>
  <c r="N72" s="1"/>
  <c r="D73"/>
  <c r="K73"/>
  <c r="M73" s="1"/>
  <c r="N73" s="1"/>
  <c r="D74"/>
  <c r="K74" s="1"/>
  <c r="M74" s="1"/>
  <c r="N74" s="1"/>
  <c r="D75"/>
  <c r="K75"/>
  <c r="M75" s="1"/>
  <c r="N75" s="1"/>
  <c r="D76"/>
  <c r="K76" s="1"/>
  <c r="M76" s="1"/>
  <c r="N76" s="1"/>
  <c r="D77"/>
  <c r="K77"/>
  <c r="M77" s="1"/>
  <c r="N77" s="1"/>
  <c r="D78"/>
  <c r="K78" s="1"/>
  <c r="M78" s="1"/>
  <c r="N78" s="1"/>
  <c r="D79"/>
  <c r="K79"/>
  <c r="M79" s="1"/>
  <c r="N79" s="1"/>
  <c r="D80"/>
  <c r="K80" s="1"/>
  <c r="M80" s="1"/>
  <c r="N80" s="1"/>
  <c r="D81"/>
  <c r="K81"/>
  <c r="M81" s="1"/>
  <c r="N81" s="1"/>
  <c r="D82"/>
  <c r="K82" s="1"/>
  <c r="M82" s="1"/>
  <c r="N82" s="1"/>
  <c r="D83"/>
  <c r="K83"/>
  <c r="M83" s="1"/>
  <c r="N83" s="1"/>
  <c r="D84"/>
  <c r="K84" s="1"/>
  <c r="M84" s="1"/>
  <c r="N84" s="1"/>
  <c r="D85"/>
  <c r="K85"/>
  <c r="M85" s="1"/>
  <c r="N85" s="1"/>
  <c r="D86"/>
  <c r="K86" s="1"/>
  <c r="M86" s="1"/>
  <c r="N86" s="1"/>
  <c r="D87"/>
  <c r="K87"/>
  <c r="M87" s="1"/>
  <c r="N87" s="1"/>
  <c r="D88"/>
  <c r="K88" s="1"/>
  <c r="M88" s="1"/>
  <c r="N88" s="1"/>
  <c r="D89"/>
  <c r="K89"/>
  <c r="M89" s="1"/>
  <c r="N89" s="1"/>
  <c r="D90"/>
  <c r="K90" s="1"/>
  <c r="M90" s="1"/>
  <c r="N90" s="1"/>
  <c r="D91"/>
  <c r="K91"/>
  <c r="M91" s="1"/>
  <c r="N91" s="1"/>
  <c r="D92"/>
  <c r="K92" s="1"/>
  <c r="M92" s="1"/>
  <c r="N92" s="1"/>
  <c r="D93"/>
  <c r="K93"/>
  <c r="M93" s="1"/>
  <c r="N93" s="1"/>
  <c r="D94"/>
  <c r="K94" s="1"/>
  <c r="M94" s="1"/>
  <c r="N94" s="1"/>
  <c r="D95"/>
  <c r="K95"/>
  <c r="M95" s="1"/>
  <c r="N95" s="1"/>
  <c r="D96"/>
  <c r="K96" s="1"/>
  <c r="M96" s="1"/>
  <c r="N96" s="1"/>
  <c r="D97"/>
  <c r="K97"/>
  <c r="M97" s="1"/>
  <c r="N97" s="1"/>
  <c r="D98"/>
  <c r="K98" s="1"/>
  <c r="M98" s="1"/>
  <c r="N98" s="1"/>
  <c r="D99"/>
  <c r="K99"/>
  <c r="M99" s="1"/>
  <c r="N99" s="1"/>
  <c r="D100"/>
  <c r="K100" s="1"/>
  <c r="M100" s="1"/>
  <c r="N100" s="1"/>
  <c r="D101"/>
  <c r="K101"/>
  <c r="M101" s="1"/>
  <c r="N101" s="1"/>
  <c r="D102"/>
  <c r="K102" s="1"/>
  <c r="M102" s="1"/>
  <c r="N102" s="1"/>
  <c r="D103"/>
  <c r="K103"/>
  <c r="M103" s="1"/>
  <c r="N103" s="1"/>
  <c r="D104"/>
  <c r="K104" s="1"/>
  <c r="M104" s="1"/>
  <c r="N104" s="1"/>
  <c r="D105"/>
  <c r="K105"/>
  <c r="M105" s="1"/>
  <c r="N105" s="1"/>
  <c r="D106"/>
  <c r="K106" s="1"/>
  <c r="M106" s="1"/>
  <c r="N106" s="1"/>
  <c r="D107"/>
  <c r="K107"/>
  <c r="M107" s="1"/>
  <c r="N107" s="1"/>
  <c r="D108"/>
  <c r="K108" s="1"/>
  <c r="M108" s="1"/>
  <c r="N108" s="1"/>
  <c r="D109"/>
  <c r="K109"/>
  <c r="M109" s="1"/>
  <c r="N109" s="1"/>
  <c r="D110"/>
  <c r="K110" s="1"/>
  <c r="M110" s="1"/>
  <c r="N110" s="1"/>
  <c r="D111"/>
  <c r="K111"/>
  <c r="M111" s="1"/>
  <c r="N111" s="1"/>
  <c r="D112"/>
  <c r="K112" s="1"/>
  <c r="M112" s="1"/>
  <c r="N112" s="1"/>
  <c r="D113"/>
  <c r="K113"/>
  <c r="M113" s="1"/>
  <c r="N113" s="1"/>
  <c r="D114"/>
  <c r="K114" s="1"/>
  <c r="M114" s="1"/>
  <c r="N114" s="1"/>
  <c r="D115"/>
  <c r="K115"/>
  <c r="M115" s="1"/>
  <c r="N115" s="1"/>
  <c r="D116"/>
  <c r="K116" s="1"/>
  <c r="M116" s="1"/>
  <c r="N116" s="1"/>
  <c r="D117"/>
  <c r="K117"/>
  <c r="M117" s="1"/>
  <c r="N117" s="1"/>
  <c r="D118"/>
  <c r="K118" s="1"/>
  <c r="M118" s="1"/>
  <c r="N118" s="1"/>
  <c r="D119"/>
  <c r="K119"/>
  <c r="M119" s="1"/>
  <c r="N119" s="1"/>
  <c r="D120"/>
  <c r="K120" s="1"/>
  <c r="M120" s="1"/>
  <c r="N120" s="1"/>
  <c r="D121"/>
  <c r="K121"/>
  <c r="M121" s="1"/>
  <c r="N121" s="1"/>
  <c r="D122"/>
  <c r="K122" s="1"/>
  <c r="M122" s="1"/>
  <c r="N122" s="1"/>
  <c r="D123"/>
  <c r="K123"/>
  <c r="M123" s="1"/>
  <c r="N123" s="1"/>
  <c r="D124"/>
  <c r="K124" s="1"/>
  <c r="M124" s="1"/>
  <c r="N124" s="1"/>
  <c r="D125"/>
  <c r="K125"/>
  <c r="M125" s="1"/>
  <c r="N125" s="1"/>
  <c r="D126"/>
  <c r="K126" s="1"/>
  <c r="M126" s="1"/>
  <c r="N126" s="1"/>
  <c r="D127"/>
  <c r="K127"/>
  <c r="M127" s="1"/>
  <c r="N127" s="1"/>
  <c r="D128"/>
  <c r="K128" s="1"/>
  <c r="M128" s="1"/>
  <c r="N128" s="1"/>
  <c r="D129"/>
  <c r="K129"/>
  <c r="M129" s="1"/>
  <c r="N129" s="1"/>
  <c r="D130"/>
  <c r="K130" s="1"/>
  <c r="M130" s="1"/>
  <c r="N130" s="1"/>
  <c r="D131"/>
  <c r="K131"/>
  <c r="M131" s="1"/>
  <c r="N131" s="1"/>
  <c r="D132"/>
  <c r="K132" s="1"/>
  <c r="M132" s="1"/>
  <c r="N132" s="1"/>
  <c r="D133"/>
  <c r="K133"/>
  <c r="M133" s="1"/>
  <c r="N133" s="1"/>
  <c r="D134"/>
  <c r="K134" s="1"/>
  <c r="M134" s="1"/>
  <c r="N134" s="1"/>
  <c r="D135"/>
  <c r="K135"/>
  <c r="M135" s="1"/>
  <c r="N135" s="1"/>
  <c r="D136"/>
  <c r="K136" s="1"/>
  <c r="M136" s="1"/>
  <c r="N136" s="1"/>
  <c r="D137"/>
  <c r="K137"/>
  <c r="M137" s="1"/>
  <c r="N137" s="1"/>
  <c r="D138"/>
  <c r="K138" s="1"/>
  <c r="M138" s="1"/>
  <c r="N138" s="1"/>
  <c r="D139"/>
  <c r="K139"/>
  <c r="M139" s="1"/>
  <c r="N139" s="1"/>
  <c r="D140"/>
  <c r="K140" s="1"/>
  <c r="M140" s="1"/>
  <c r="N140" s="1"/>
  <c r="D141"/>
  <c r="K141"/>
  <c r="M141" s="1"/>
  <c r="N141" s="1"/>
  <c r="D142"/>
  <c r="K142" s="1"/>
  <c r="M142" s="1"/>
  <c r="N142" s="1"/>
  <c r="D143"/>
  <c r="K143"/>
  <c r="M143" s="1"/>
  <c r="N143" s="1"/>
  <c r="D144"/>
  <c r="K144" s="1"/>
  <c r="M144" s="1"/>
  <c r="N144" s="1"/>
  <c r="D145"/>
  <c r="K145"/>
  <c r="M145" s="1"/>
  <c r="N145" s="1"/>
  <c r="D146"/>
  <c r="K146" s="1"/>
  <c r="M146" s="1"/>
  <c r="N146" s="1"/>
  <c r="D147"/>
  <c r="K147"/>
  <c r="M147" s="1"/>
  <c r="N147" s="1"/>
  <c r="D148"/>
  <c r="K148" s="1"/>
  <c r="M148" s="1"/>
  <c r="N148" s="1"/>
  <c r="D149"/>
  <c r="K149"/>
  <c r="M149" s="1"/>
  <c r="N149" s="1"/>
  <c r="D150"/>
  <c r="K150" s="1"/>
  <c r="M150" s="1"/>
  <c r="N150" s="1"/>
  <c r="D151"/>
  <c r="K151"/>
  <c r="M151" s="1"/>
  <c r="N151" s="1"/>
  <c r="D152"/>
  <c r="K152" s="1"/>
  <c r="M152" s="1"/>
  <c r="N152" s="1"/>
  <c r="D153"/>
  <c r="K153"/>
  <c r="M153" s="1"/>
  <c r="N153" s="1"/>
  <c r="D154"/>
  <c r="K154" s="1"/>
  <c r="M154" s="1"/>
  <c r="N154" s="1"/>
  <c r="D155"/>
  <c r="K155"/>
  <c r="M155" s="1"/>
  <c r="N155" s="1"/>
  <c r="D156"/>
  <c r="K156" s="1"/>
  <c r="M156" s="1"/>
  <c r="N156" s="1"/>
  <c r="D157"/>
  <c r="K157"/>
  <c r="M157" s="1"/>
  <c r="N157" s="1"/>
  <c r="D158"/>
  <c r="K158" s="1"/>
  <c r="M158" s="1"/>
  <c r="N158" s="1"/>
  <c r="D159"/>
  <c r="K159"/>
  <c r="M159" s="1"/>
  <c r="N159" s="1"/>
  <c r="D160"/>
  <c r="K160" s="1"/>
  <c r="M160" s="1"/>
  <c r="N160" s="1"/>
  <c r="D161"/>
  <c r="K161"/>
  <c r="M161" s="1"/>
  <c r="N161" s="1"/>
  <c r="D162"/>
  <c r="K162" s="1"/>
  <c r="M162" s="1"/>
  <c r="N162" s="1"/>
  <c r="D163"/>
  <c r="K163"/>
  <c r="M163" s="1"/>
  <c r="N163" s="1"/>
  <c r="D164"/>
  <c r="K164" s="1"/>
  <c r="M164" s="1"/>
  <c r="N164" s="1"/>
  <c r="D165"/>
  <c r="K165"/>
  <c r="M165" s="1"/>
  <c r="N165" s="1"/>
  <c r="D166"/>
  <c r="K166" s="1"/>
  <c r="M166" s="1"/>
  <c r="N166" s="1"/>
  <c r="D167"/>
  <c r="K167"/>
  <c r="M167" s="1"/>
  <c r="N167" s="1"/>
  <c r="D168"/>
  <c r="K168" s="1"/>
  <c r="M168" s="1"/>
  <c r="N168" s="1"/>
  <c r="D169"/>
  <c r="K169"/>
  <c r="M169" s="1"/>
  <c r="N169" s="1"/>
  <c r="D170"/>
  <c r="K170" s="1"/>
  <c r="M170" s="1"/>
  <c r="N170" s="1"/>
  <c r="D171"/>
  <c r="K171"/>
  <c r="M171" s="1"/>
  <c r="N171" s="1"/>
  <c r="D172"/>
  <c r="K172" s="1"/>
  <c r="M172" s="1"/>
  <c r="N172" s="1"/>
  <c r="D173"/>
  <c r="K173"/>
  <c r="M173" s="1"/>
  <c r="N173" s="1"/>
  <c r="D174"/>
  <c r="K174"/>
  <c r="M174" s="1"/>
  <c r="N174" s="1"/>
  <c r="D175"/>
  <c r="K175"/>
  <c r="M175" s="1"/>
  <c r="N175" s="1"/>
  <c r="D176"/>
  <c r="K176"/>
  <c r="M176" s="1"/>
  <c r="N176" s="1"/>
  <c r="D177"/>
  <c r="K177"/>
  <c r="M177" s="1"/>
  <c r="N177" s="1"/>
  <c r="D178"/>
  <c r="K178"/>
  <c r="M178" s="1"/>
  <c r="N178" s="1"/>
  <c r="D179"/>
  <c r="K179"/>
  <c r="M179" s="1"/>
  <c r="N179" s="1"/>
  <c r="D180"/>
  <c r="K180"/>
  <c r="M180" s="1"/>
  <c r="N180" s="1"/>
  <c r="D181"/>
  <c r="K181"/>
  <c r="M181" s="1"/>
  <c r="N181" s="1"/>
  <c r="D182"/>
  <c r="K182"/>
  <c r="M182" s="1"/>
  <c r="N182" s="1"/>
  <c r="D183"/>
  <c r="K183"/>
  <c r="M183" s="1"/>
  <c r="N183" s="1"/>
  <c r="D184"/>
  <c r="K184"/>
  <c r="M184" s="1"/>
  <c r="N184" s="1"/>
  <c r="D185"/>
  <c r="K185"/>
  <c r="M185" s="1"/>
  <c r="N185" s="1"/>
  <c r="D186"/>
  <c r="K186"/>
  <c r="M186" s="1"/>
  <c r="N186" s="1"/>
  <c r="D187"/>
  <c r="K187"/>
  <c r="M187" s="1"/>
  <c r="N187" s="1"/>
  <c r="J190"/>
  <c r="H190"/>
  <c r="B190"/>
  <c r="I18"/>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Q8"/>
  <c r="D73" i="181"/>
  <c r="D74"/>
  <c r="D75"/>
  <c r="A75"/>
  <c r="A74"/>
  <c r="M75" i="173"/>
  <c r="J75"/>
  <c r="F162" i="71"/>
  <c r="F155" i="124"/>
  <c r="F150" i="128"/>
  <c r="F140" i="135"/>
  <c r="F139" i="136"/>
  <c r="F138" i="137"/>
  <c r="F135" i="138"/>
  <c r="F121" i="150"/>
  <c r="F120" i="151"/>
  <c r="F118" i="153"/>
  <c r="F116" i="154"/>
  <c r="F115" i="156"/>
  <c r="F105" i="157"/>
  <c r="F104" i="158"/>
  <c r="F103" i="159"/>
  <c r="F102" i="160"/>
  <c r="F93" i="161"/>
  <c r="F90" i="163"/>
  <c r="F89" i="164"/>
  <c r="F88" i="165"/>
  <c r="F87" i="166"/>
  <c r="F86" i="167"/>
  <c r="F84" i="168"/>
  <c r="F82" i="170"/>
  <c r="F81" i="171"/>
  <c r="F80" i="172"/>
  <c r="F75" i="173"/>
  <c r="F70" i="174"/>
  <c r="F69" i="175"/>
  <c r="F68" i="176"/>
  <c r="F64" i="177"/>
  <c r="F56" i="179"/>
  <c r="F53" i="184"/>
  <c r="F46" i="188"/>
  <c r="F45" i="189"/>
  <c r="F34" i="191"/>
  <c r="F33" i="192"/>
  <c r="F25" i="194"/>
  <c r="F22" i="197"/>
  <c r="F21" i="206"/>
  <c r="F12" i="212"/>
  <c r="F11" i="213"/>
  <c r="F10" i="214"/>
  <c r="M86" i="173"/>
  <c r="J86"/>
  <c r="M85"/>
  <c r="J85"/>
  <c r="N85"/>
  <c r="M84"/>
  <c r="J84"/>
  <c r="N84" s="1"/>
  <c r="M83"/>
  <c r="J83"/>
  <c r="N83" s="1"/>
  <c r="M82"/>
  <c r="J82"/>
  <c r="M81"/>
  <c r="J81"/>
  <c r="N81" s="1"/>
  <c r="M80"/>
  <c r="J80"/>
  <c r="M79"/>
  <c r="J79"/>
  <c r="M78"/>
  <c r="J78"/>
  <c r="M77"/>
  <c r="J77"/>
  <c r="N77" s="1"/>
  <c r="M76"/>
  <c r="J76"/>
  <c r="F173" i="71"/>
  <c r="F161" i="128"/>
  <c r="F151" i="135"/>
  <c r="F150" i="136"/>
  <c r="F149" i="137"/>
  <c r="F146" i="138"/>
  <c r="F132" i="150"/>
  <c r="F131" i="151"/>
  <c r="F129" i="153"/>
  <c r="F127" i="154"/>
  <c r="F126" i="156"/>
  <c r="F116" i="157"/>
  <c r="F115" i="158"/>
  <c r="F114" i="159"/>
  <c r="F113" i="160"/>
  <c r="F104" i="161"/>
  <c r="F101" i="163"/>
  <c r="F100" i="164"/>
  <c r="F99" i="165"/>
  <c r="F98" i="166"/>
  <c r="F97" i="167"/>
  <c r="F95" i="168"/>
  <c r="F93" i="170"/>
  <c r="F92" i="171"/>
  <c r="F91" i="172"/>
  <c r="F86" i="173"/>
  <c r="F81" i="174"/>
  <c r="F80" i="175"/>
  <c r="F79" i="176"/>
  <c r="F75" i="177"/>
  <c r="F67" i="179"/>
  <c r="F64" i="184"/>
  <c r="F57" i="188"/>
  <c r="F56" i="189"/>
  <c r="F45" i="191"/>
  <c r="F44" i="192"/>
  <c r="F36" i="194"/>
  <c r="F33" i="197"/>
  <c r="F32" i="206"/>
  <c r="F14" i="216"/>
  <c r="F10" i="217"/>
  <c r="F23" i="212"/>
  <c r="F22" i="213"/>
  <c r="F21" i="214"/>
  <c r="F16" i="215"/>
  <c r="F172" i="71"/>
  <c r="F160" i="128"/>
  <c r="F150" i="135"/>
  <c r="F149" i="136"/>
  <c r="F148" i="137"/>
  <c r="F145" i="138"/>
  <c r="F131" i="150"/>
  <c r="F130" i="151"/>
  <c r="F128" i="153"/>
  <c r="F126" i="154"/>
  <c r="F125" i="156"/>
  <c r="F115" i="157"/>
  <c r="F114" i="158"/>
  <c r="F113" i="159"/>
  <c r="F112" i="160"/>
  <c r="F103" i="161"/>
  <c r="F100" i="163"/>
  <c r="F99" i="164"/>
  <c r="F98" i="165"/>
  <c r="F97" i="166"/>
  <c r="F96" i="167"/>
  <c r="F94" i="168"/>
  <c r="F92" i="170"/>
  <c r="F91" i="171"/>
  <c r="F90" i="172"/>
  <c r="F85" i="173"/>
  <c r="F80" i="174"/>
  <c r="F79" i="175"/>
  <c r="F78" i="176"/>
  <c r="F74" i="177"/>
  <c r="F66" i="179"/>
  <c r="F63" i="184"/>
  <c r="F56" i="188"/>
  <c r="F55" i="189"/>
  <c r="F44" i="191"/>
  <c r="F43" i="192"/>
  <c r="F35" i="194"/>
  <c r="F32" i="197"/>
  <c r="F31" i="206"/>
  <c r="F13" i="216"/>
  <c r="F9" i="217"/>
  <c r="F22" i="212"/>
  <c r="F21" i="213"/>
  <c r="F20" i="214"/>
  <c r="F15" i="215"/>
  <c r="F171" i="71"/>
  <c r="F159" i="128"/>
  <c r="F149" i="135"/>
  <c r="F148" i="136"/>
  <c r="F147" i="137"/>
  <c r="F144" i="138"/>
  <c r="F130" i="150"/>
  <c r="F129" i="151"/>
  <c r="F127" i="153"/>
  <c r="F125" i="154"/>
  <c r="F124" i="156"/>
  <c r="F114" i="157"/>
  <c r="F113" i="158"/>
  <c r="F112" i="159"/>
  <c r="F111" i="160"/>
  <c r="F102" i="161"/>
  <c r="F99" i="163"/>
  <c r="F98" i="164"/>
  <c r="F97" i="165"/>
  <c r="F96" i="166"/>
  <c r="F95" i="167"/>
  <c r="F93" i="168"/>
  <c r="F91" i="170"/>
  <c r="F90" i="171"/>
  <c r="F89" i="172"/>
  <c r="F84" i="173"/>
  <c r="F79" i="174"/>
  <c r="F78" i="175"/>
  <c r="F77" i="176"/>
  <c r="F73" i="177"/>
  <c r="F65" i="179"/>
  <c r="F62" i="184"/>
  <c r="F55" i="188"/>
  <c r="F54" i="189"/>
  <c r="F43" i="191"/>
  <c r="F42" i="192"/>
  <c r="F34" i="194"/>
  <c r="F31" i="197"/>
  <c r="F30" i="206"/>
  <c r="F12" i="216"/>
  <c r="F21" i="212"/>
  <c r="F20" i="213"/>
  <c r="F19" i="214"/>
  <c r="F14" i="215"/>
  <c r="F170" i="71"/>
  <c r="F158" i="128"/>
  <c r="F148" i="135"/>
  <c r="F147" i="136"/>
  <c r="F146" i="137"/>
  <c r="F143" i="138"/>
  <c r="F129" i="150"/>
  <c r="F128" i="151"/>
  <c r="F126" i="153"/>
  <c r="F124" i="154"/>
  <c r="F123" i="156"/>
  <c r="F113" i="157"/>
  <c r="F112" i="158"/>
  <c r="F111" i="159"/>
  <c r="F110" i="160"/>
  <c r="F101" i="161"/>
  <c r="F98" i="163"/>
  <c r="F97" i="164"/>
  <c r="F96" i="165"/>
  <c r="F95" i="166"/>
  <c r="F94" i="167"/>
  <c r="F92" i="168"/>
  <c r="F90" i="170"/>
  <c r="F89" i="171"/>
  <c r="F88" i="172"/>
  <c r="F83" i="173"/>
  <c r="F78" i="174"/>
  <c r="F77" i="175"/>
  <c r="F76" i="176"/>
  <c r="F72" i="177"/>
  <c r="F64" i="179"/>
  <c r="F61" i="184"/>
  <c r="F54" i="188"/>
  <c r="F53" i="189"/>
  <c r="F42" i="191"/>
  <c r="F41" i="192"/>
  <c r="F33" i="194"/>
  <c r="F30" i="197"/>
  <c r="F29" i="206"/>
  <c r="F11" i="216"/>
  <c r="F20" i="212"/>
  <c r="F19" i="213"/>
  <c r="F18" i="214"/>
  <c r="F13" i="215"/>
  <c r="F169" i="71"/>
  <c r="F157" i="128"/>
  <c r="F147" i="135"/>
  <c r="F146" i="136"/>
  <c r="F145" i="137"/>
  <c r="F142" i="138"/>
  <c r="F128" i="150"/>
  <c r="F127" i="151"/>
  <c r="F125" i="153"/>
  <c r="F123" i="154"/>
  <c r="F122" i="156"/>
  <c r="F112" i="157"/>
  <c r="F111" i="158"/>
  <c r="F110" i="159"/>
  <c r="F109" i="160"/>
  <c r="F100" i="161"/>
  <c r="F97" i="163"/>
  <c r="F96" i="164"/>
  <c r="F95" i="165"/>
  <c r="F94" i="166"/>
  <c r="F93" i="167"/>
  <c r="F91" i="168"/>
  <c r="F89" i="170"/>
  <c r="F88" i="171"/>
  <c r="F87" i="172"/>
  <c r="F82" i="173"/>
  <c r="F77" i="174"/>
  <c r="F76" i="175"/>
  <c r="F75" i="176"/>
  <c r="F71" i="177"/>
  <c r="F63" i="179"/>
  <c r="F60" i="184"/>
  <c r="F53" i="188"/>
  <c r="F52" i="189"/>
  <c r="F41" i="191"/>
  <c r="F40" i="192"/>
  <c r="F32" i="194"/>
  <c r="F29" i="197"/>
  <c r="F28" i="206"/>
  <c r="F10" i="216"/>
  <c r="F19" i="212"/>
  <c r="F18" i="213"/>
  <c r="F17" i="214"/>
  <c r="F12" i="215"/>
  <c r="F168" i="71"/>
  <c r="F156" i="128"/>
  <c r="F146" i="135"/>
  <c r="F145" i="136"/>
  <c r="F144" i="137"/>
  <c r="F141" i="138"/>
  <c r="F127" i="150"/>
  <c r="F126" i="151"/>
  <c r="F124" i="153"/>
  <c r="F122" i="154"/>
  <c r="F121" i="156"/>
  <c r="F111" i="157"/>
  <c r="F110" i="158"/>
  <c r="F109" i="159"/>
  <c r="F108" i="160"/>
  <c r="F99" i="161"/>
  <c r="F96" i="163"/>
  <c r="F95" i="164"/>
  <c r="F94" i="165"/>
  <c r="F93" i="166"/>
  <c r="F92" i="167"/>
  <c r="F90" i="168"/>
  <c r="F88" i="170"/>
  <c r="F87" i="171"/>
  <c r="F86" i="172"/>
  <c r="F81" i="173"/>
  <c r="F76" i="174"/>
  <c r="F75" i="175"/>
  <c r="F74" i="176"/>
  <c r="F70" i="177"/>
  <c r="F62" i="179"/>
  <c r="F59" i="184"/>
  <c r="F52" i="188"/>
  <c r="F51" i="189"/>
  <c r="F40" i="191"/>
  <c r="F39" i="192"/>
  <c r="F31" i="194"/>
  <c r="F28" i="197"/>
  <c r="F27" i="206"/>
  <c r="F9" i="216"/>
  <c r="F18" i="212"/>
  <c r="F17" i="213"/>
  <c r="F16" i="214"/>
  <c r="F11" i="215"/>
  <c r="F167" i="71"/>
  <c r="F155" i="128"/>
  <c r="F145" i="135"/>
  <c r="F144" i="136"/>
  <c r="F143" i="137"/>
  <c r="F140" i="138"/>
  <c r="F126" i="150"/>
  <c r="F125" i="151"/>
  <c r="F123" i="153"/>
  <c r="F121" i="154"/>
  <c r="F120" i="156"/>
  <c r="F110" i="157"/>
  <c r="F109" i="158"/>
  <c r="F108" i="159"/>
  <c r="F107" i="160"/>
  <c r="F98" i="161"/>
  <c r="F95" i="163"/>
  <c r="F94" i="164"/>
  <c r="F93" i="165"/>
  <c r="F92" i="166"/>
  <c r="F91" i="167"/>
  <c r="F89" i="168"/>
  <c r="F87" i="170"/>
  <c r="F86" i="171"/>
  <c r="F85" i="172"/>
  <c r="F80" i="173"/>
  <c r="F75" i="174"/>
  <c r="F74" i="175"/>
  <c r="F73" i="176"/>
  <c r="F69" i="177"/>
  <c r="F61" i="179"/>
  <c r="F58" i="184"/>
  <c r="F51" i="188"/>
  <c r="F50" i="189"/>
  <c r="F39" i="191"/>
  <c r="F38" i="192"/>
  <c r="F30" i="194"/>
  <c r="F27" i="197"/>
  <c r="F26" i="206"/>
  <c r="F17" i="212"/>
  <c r="F16" i="213"/>
  <c r="F15" i="214"/>
  <c r="F10" i="215"/>
  <c r="F166" i="71"/>
  <c r="F154" i="128"/>
  <c r="F144" i="135"/>
  <c r="F143" i="136"/>
  <c r="F142" i="137"/>
  <c r="F139" i="138"/>
  <c r="F125" i="150"/>
  <c r="F124" i="151"/>
  <c r="F122" i="153"/>
  <c r="F120" i="154"/>
  <c r="F119" i="156"/>
  <c r="F109" i="157"/>
  <c r="F108" i="158"/>
  <c r="F107" i="159"/>
  <c r="F106" i="160"/>
  <c r="F97" i="161"/>
  <c r="F94" i="163"/>
  <c r="F93" i="164"/>
  <c r="F92" i="165"/>
  <c r="F91" i="166"/>
  <c r="F90" i="167"/>
  <c r="F88" i="168"/>
  <c r="F86" i="170"/>
  <c r="F85" i="171"/>
  <c r="F84" i="172"/>
  <c r="F79" i="173"/>
  <c r="F74" i="174"/>
  <c r="F73" i="175"/>
  <c r="F72" i="176"/>
  <c r="F68" i="177"/>
  <c r="F60" i="179"/>
  <c r="F57" i="184"/>
  <c r="F50" i="188"/>
  <c r="F49" i="189"/>
  <c r="F38" i="191"/>
  <c r="F37" i="192"/>
  <c r="F29" i="194"/>
  <c r="F26" i="197"/>
  <c r="F25" i="206"/>
  <c r="F16" i="212"/>
  <c r="F15" i="213"/>
  <c r="F14" i="214"/>
  <c r="F9" i="215"/>
  <c r="F165" i="71"/>
  <c r="F158" i="124"/>
  <c r="F153" i="128"/>
  <c r="F143" i="135"/>
  <c r="F142" i="136"/>
  <c r="F141" i="137"/>
  <c r="F138" i="138"/>
  <c r="F124" i="150"/>
  <c r="F123" i="151"/>
  <c r="F121" i="153"/>
  <c r="F119" i="154"/>
  <c r="F118" i="156"/>
  <c r="F108" i="157"/>
  <c r="F107" i="158"/>
  <c r="F106" i="159"/>
  <c r="F105" i="160"/>
  <c r="F96" i="161"/>
  <c r="F93" i="163"/>
  <c r="F92" i="164"/>
  <c r="F91" i="165"/>
  <c r="F90" i="166"/>
  <c r="F89" i="167"/>
  <c r="F87" i="168"/>
  <c r="F85" i="170"/>
  <c r="F84" i="171"/>
  <c r="F83" i="172"/>
  <c r="F78" i="173"/>
  <c r="F73" i="174"/>
  <c r="F72" i="175"/>
  <c r="F71" i="176"/>
  <c r="F67" i="177"/>
  <c r="F59" i="179"/>
  <c r="F56" i="184"/>
  <c r="F49" i="188"/>
  <c r="F48" i="189"/>
  <c r="F37" i="191"/>
  <c r="F36" i="192"/>
  <c r="F28" i="194"/>
  <c r="F25" i="197"/>
  <c r="F24" i="206"/>
  <c r="F15" i="212"/>
  <c r="F14" i="213"/>
  <c r="F13" i="214"/>
  <c r="F164" i="71"/>
  <c r="F157" i="124"/>
  <c r="F152" i="128"/>
  <c r="F142" i="135"/>
  <c r="F141" i="136"/>
  <c r="F140" i="137"/>
  <c r="F137" i="138"/>
  <c r="F123" i="150"/>
  <c r="F122" i="151"/>
  <c r="F120" i="153"/>
  <c r="F118" i="154"/>
  <c r="F117" i="156"/>
  <c r="F107" i="157"/>
  <c r="F106" i="158"/>
  <c r="F105" i="159"/>
  <c r="F104" i="160"/>
  <c r="F95" i="161"/>
  <c r="F92" i="163"/>
  <c r="F91" i="164"/>
  <c r="F90" i="165"/>
  <c r="F89" i="166"/>
  <c r="F88" i="167"/>
  <c r="F86" i="168"/>
  <c r="F84" i="170"/>
  <c r="F83" i="171"/>
  <c r="F82" i="172"/>
  <c r="F77" i="173"/>
  <c r="F72" i="174"/>
  <c r="F71" i="175"/>
  <c r="F70" i="176"/>
  <c r="F66" i="177"/>
  <c r="F58" i="179"/>
  <c r="F55" i="184"/>
  <c r="F48" i="188"/>
  <c r="F47" i="189"/>
  <c r="F36" i="191"/>
  <c r="F35" i="192"/>
  <c r="F27" i="194"/>
  <c r="F24" i="197"/>
  <c r="F23" i="206"/>
  <c r="F14" i="212"/>
  <c r="F13" i="213"/>
  <c r="F12" i="214"/>
  <c r="F163" i="71"/>
  <c r="F156" i="124"/>
  <c r="F151" i="128"/>
  <c r="F141" i="135"/>
  <c r="F140" i="136"/>
  <c r="F139" i="137"/>
  <c r="F136" i="138"/>
  <c r="F122" i="150"/>
  <c r="F121" i="151"/>
  <c r="F119" i="153"/>
  <c r="F117" i="154"/>
  <c r="F116" i="156"/>
  <c r="F106" i="157"/>
  <c r="F105" i="158"/>
  <c r="F104" i="159"/>
  <c r="F103" i="160"/>
  <c r="F94" i="161"/>
  <c r="F91" i="163"/>
  <c r="F90" i="164"/>
  <c r="F89" i="165"/>
  <c r="F88" i="166"/>
  <c r="F87" i="167"/>
  <c r="F85" i="168"/>
  <c r="F83" i="170"/>
  <c r="F82" i="171"/>
  <c r="F81" i="172"/>
  <c r="F76" i="173"/>
  <c r="F71" i="174"/>
  <c r="F70" i="175"/>
  <c r="F69" i="176"/>
  <c r="F65" i="177"/>
  <c r="F57" i="179"/>
  <c r="F54" i="184"/>
  <c r="F47" i="188"/>
  <c r="F46" i="189"/>
  <c r="F35" i="191"/>
  <c r="F34" i="192"/>
  <c r="F26" i="194"/>
  <c r="F23" i="197"/>
  <c r="F22" i="206"/>
  <c r="F13" i="212"/>
  <c r="F12" i="213"/>
  <c r="F11" i="214"/>
  <c r="Q9" i="179"/>
  <c r="Q9" i="184"/>
  <c r="Q9" i="188"/>
  <c r="Q9" i="189"/>
  <c r="Q9" i="191"/>
  <c r="Q9" i="192"/>
  <c r="Q9" i="194"/>
  <c r="Q9" i="197"/>
  <c r="Q9" i="206"/>
  <c r="Q9" i="128"/>
  <c r="Q9" i="135"/>
  <c r="Q9" i="136"/>
  <c r="Q9" i="137"/>
  <c r="Q9" i="138"/>
  <c r="Q9" i="150"/>
  <c r="Q9" i="151"/>
  <c r="Q9" i="153"/>
  <c r="Q9" i="154"/>
  <c r="Q9" i="156"/>
  <c r="Q9" i="157"/>
  <c r="Q9" i="158"/>
  <c r="Q9" i="159"/>
  <c r="Q9" i="160"/>
  <c r="Q9" i="161"/>
  <c r="Q9" i="163"/>
  <c r="Q9" i="164"/>
  <c r="Q9" i="165"/>
  <c r="Q9" i="166"/>
  <c r="Q9" i="167"/>
  <c r="Q9" i="168"/>
  <c r="Q9" i="170"/>
  <c r="Q9" i="171"/>
  <c r="Q9" i="172"/>
  <c r="Q9" i="173"/>
  <c r="Q9" i="174"/>
  <c r="Q9" i="175"/>
  <c r="Q9" i="176"/>
  <c r="Q9" i="177"/>
  <c r="Q9" i="212"/>
  <c r="Q9" i="213"/>
  <c r="Q9" i="214"/>
  <c r="D70" i="181"/>
  <c r="D71"/>
  <c r="D72"/>
  <c r="O9" i="214"/>
  <c r="O10" s="1"/>
  <c r="O11" s="1"/>
  <c r="O12" s="1"/>
  <c r="O13" s="1"/>
  <c r="O14" s="1"/>
  <c r="O15" s="1"/>
  <c r="O16" s="1"/>
  <c r="O17" s="1"/>
  <c r="O18" s="1"/>
  <c r="O19" s="1"/>
  <c r="O20" s="1"/>
  <c r="O21" s="1"/>
  <c r="O22" s="1"/>
  <c r="B75" i="181"/>
  <c r="B74"/>
  <c r="B73"/>
  <c r="D24" i="217"/>
  <c r="K24" s="1"/>
  <c r="D25"/>
  <c r="K25" s="1"/>
  <c r="M25" s="1"/>
  <c r="N25" s="1"/>
  <c r="D26"/>
  <c r="K26" s="1"/>
  <c r="M26" s="1"/>
  <c r="N26" s="1"/>
  <c r="D27"/>
  <c r="K27" s="1"/>
  <c r="M27" s="1"/>
  <c r="N27" s="1"/>
  <c r="D28"/>
  <c r="K28" s="1"/>
  <c r="M28" s="1"/>
  <c r="N28" s="1"/>
  <c r="D29"/>
  <c r="K29" s="1"/>
  <c r="M29" s="1"/>
  <c r="N29" s="1"/>
  <c r="D30"/>
  <c r="K30" s="1"/>
  <c r="M30" s="1"/>
  <c r="N30" s="1"/>
  <c r="D31"/>
  <c r="K31" s="1"/>
  <c r="M31" s="1"/>
  <c r="N31" s="1"/>
  <c r="D32"/>
  <c r="K32" s="1"/>
  <c r="M32" s="1"/>
  <c r="N32" s="1"/>
  <c r="D33"/>
  <c r="K33" s="1"/>
  <c r="M33" s="1"/>
  <c r="N33" s="1"/>
  <c r="D34"/>
  <c r="K34"/>
  <c r="M34" s="1"/>
  <c r="N34" s="1"/>
  <c r="D35"/>
  <c r="K35" s="1"/>
  <c r="M35" s="1"/>
  <c r="N35" s="1"/>
  <c r="D36"/>
  <c r="K36"/>
  <c r="M36" s="1"/>
  <c r="N36" s="1"/>
  <c r="D37"/>
  <c r="K37" s="1"/>
  <c r="M37" s="1"/>
  <c r="N37" s="1"/>
  <c r="D38"/>
  <c r="K38"/>
  <c r="M38" s="1"/>
  <c r="N38" s="1"/>
  <c r="D39"/>
  <c r="K39" s="1"/>
  <c r="M39" s="1"/>
  <c r="N39" s="1"/>
  <c r="D40"/>
  <c r="K40" s="1"/>
  <c r="M40" s="1"/>
  <c r="N40" s="1"/>
  <c r="D41"/>
  <c r="K41" s="1"/>
  <c r="M41" s="1"/>
  <c r="N41" s="1"/>
  <c r="D42"/>
  <c r="K42" s="1"/>
  <c r="M42" s="1"/>
  <c r="N42" s="1"/>
  <c r="D43"/>
  <c r="K43" s="1"/>
  <c r="M43" s="1"/>
  <c r="N43" s="1"/>
  <c r="D44"/>
  <c r="K44"/>
  <c r="M44" s="1"/>
  <c r="N44" s="1"/>
  <c r="D45"/>
  <c r="K45"/>
  <c r="M45" s="1"/>
  <c r="N45" s="1"/>
  <c r="D46"/>
  <c r="K46"/>
  <c r="M46" s="1"/>
  <c r="N46" s="1"/>
  <c r="D47"/>
  <c r="K47"/>
  <c r="M47" s="1"/>
  <c r="N47" s="1"/>
  <c r="D48"/>
  <c r="K48" s="1"/>
  <c r="M48" s="1"/>
  <c r="N48" s="1"/>
  <c r="D49"/>
  <c r="K49"/>
  <c r="M49" s="1"/>
  <c r="N49" s="1"/>
  <c r="D50"/>
  <c r="K50"/>
  <c r="M50" s="1"/>
  <c r="N50" s="1"/>
  <c r="D51"/>
  <c r="K51"/>
  <c r="M51" s="1"/>
  <c r="N51" s="1"/>
  <c r="D52"/>
  <c r="K52" s="1"/>
  <c r="M52" s="1"/>
  <c r="N52" s="1"/>
  <c r="D53"/>
  <c r="K53" s="1"/>
  <c r="M53" s="1"/>
  <c r="N53" s="1"/>
  <c r="D54"/>
  <c r="K54" s="1"/>
  <c r="M54" s="1"/>
  <c r="N54" s="1"/>
  <c r="D55"/>
  <c r="K55" s="1"/>
  <c r="M55" s="1"/>
  <c r="N55" s="1"/>
  <c r="D56"/>
  <c r="K56" s="1"/>
  <c r="M56" s="1"/>
  <c r="N56" s="1"/>
  <c r="D57"/>
  <c r="K57" s="1"/>
  <c r="M57" s="1"/>
  <c r="N57" s="1"/>
  <c r="D58"/>
  <c r="K58" s="1"/>
  <c r="M58" s="1"/>
  <c r="N58" s="1"/>
  <c r="D59"/>
  <c r="K59" s="1"/>
  <c r="M59" s="1"/>
  <c r="N59" s="1"/>
  <c r="D60"/>
  <c r="K60" s="1"/>
  <c r="M60" s="1"/>
  <c r="N60" s="1"/>
  <c r="D61"/>
  <c r="K61" s="1"/>
  <c r="M61" s="1"/>
  <c r="N61" s="1"/>
  <c r="D62"/>
  <c r="K62" s="1"/>
  <c r="M62" s="1"/>
  <c r="N62" s="1"/>
  <c r="D63"/>
  <c r="K63" s="1"/>
  <c r="M63" s="1"/>
  <c r="N63" s="1"/>
  <c r="D64"/>
  <c r="K64" s="1"/>
  <c r="M64" s="1"/>
  <c r="N64" s="1"/>
  <c r="D65"/>
  <c r="K65" s="1"/>
  <c r="M65" s="1"/>
  <c r="N65" s="1"/>
  <c r="D66"/>
  <c r="K66" s="1"/>
  <c r="M66" s="1"/>
  <c r="N66" s="1"/>
  <c r="D67"/>
  <c r="K67" s="1"/>
  <c r="M67" s="1"/>
  <c r="N67" s="1"/>
  <c r="D68"/>
  <c r="K68" s="1"/>
  <c r="M68" s="1"/>
  <c r="N68" s="1"/>
  <c r="D69"/>
  <c r="K69" s="1"/>
  <c r="M69" s="1"/>
  <c r="N69" s="1"/>
  <c r="D70"/>
  <c r="K70" s="1"/>
  <c r="M70" s="1"/>
  <c r="N70" s="1"/>
  <c r="D71"/>
  <c r="K71" s="1"/>
  <c r="M71" s="1"/>
  <c r="N71" s="1"/>
  <c r="D72"/>
  <c r="K72" s="1"/>
  <c r="M72" s="1"/>
  <c r="N72" s="1"/>
  <c r="D73"/>
  <c r="K73" s="1"/>
  <c r="M73" s="1"/>
  <c r="N73" s="1"/>
  <c r="D74"/>
  <c r="K74" s="1"/>
  <c r="M74" s="1"/>
  <c r="N74" s="1"/>
  <c r="D75"/>
  <c r="K75" s="1"/>
  <c r="M75" s="1"/>
  <c r="N75" s="1"/>
  <c r="D76"/>
  <c r="K76" s="1"/>
  <c r="M76" s="1"/>
  <c r="N76" s="1"/>
  <c r="D77"/>
  <c r="K77" s="1"/>
  <c r="M77" s="1"/>
  <c r="N77" s="1"/>
  <c r="D78"/>
  <c r="K78" s="1"/>
  <c r="M78" s="1"/>
  <c r="N78" s="1"/>
  <c r="D79"/>
  <c r="K79" s="1"/>
  <c r="M79" s="1"/>
  <c r="N79" s="1"/>
  <c r="D80"/>
  <c r="K80" s="1"/>
  <c r="M80" s="1"/>
  <c r="N80" s="1"/>
  <c r="D81"/>
  <c r="K81" s="1"/>
  <c r="M81" s="1"/>
  <c r="N81" s="1"/>
  <c r="D82"/>
  <c r="K82" s="1"/>
  <c r="M82" s="1"/>
  <c r="N82" s="1"/>
  <c r="D83"/>
  <c r="K83" s="1"/>
  <c r="M83" s="1"/>
  <c r="N83" s="1"/>
  <c r="D84"/>
  <c r="K84" s="1"/>
  <c r="M84" s="1"/>
  <c r="N84" s="1"/>
  <c r="D85"/>
  <c r="K85" s="1"/>
  <c r="M85" s="1"/>
  <c r="N85" s="1"/>
  <c r="D86"/>
  <c r="K86" s="1"/>
  <c r="M86" s="1"/>
  <c r="N86" s="1"/>
  <c r="D87"/>
  <c r="K87" s="1"/>
  <c r="M87" s="1"/>
  <c r="N87" s="1"/>
  <c r="D88"/>
  <c r="K88"/>
  <c r="M88" s="1"/>
  <c r="N88" s="1"/>
  <c r="D89"/>
  <c r="K89"/>
  <c r="M89" s="1"/>
  <c r="N89" s="1"/>
  <c r="D90"/>
  <c r="K90"/>
  <c r="M90" s="1"/>
  <c r="N90" s="1"/>
  <c r="D91"/>
  <c r="K91"/>
  <c r="M91" s="1"/>
  <c r="N91" s="1"/>
  <c r="D92"/>
  <c r="K92"/>
  <c r="M92" s="1"/>
  <c r="N92" s="1"/>
  <c r="D93"/>
  <c r="K93"/>
  <c r="M93" s="1"/>
  <c r="N93" s="1"/>
  <c r="D94"/>
  <c r="K94"/>
  <c r="M94" s="1"/>
  <c r="N94" s="1"/>
  <c r="D95"/>
  <c r="K95" s="1"/>
  <c r="M95" s="1"/>
  <c r="N95" s="1"/>
  <c r="D96"/>
  <c r="K96"/>
  <c r="M96" s="1"/>
  <c r="N96" s="1"/>
  <c r="D97"/>
  <c r="K97"/>
  <c r="M97" s="1"/>
  <c r="N97" s="1"/>
  <c r="D98"/>
  <c r="K98"/>
  <c r="M98" s="1"/>
  <c r="N98" s="1"/>
  <c r="D99"/>
  <c r="K99"/>
  <c r="M99" s="1"/>
  <c r="N99" s="1"/>
  <c r="D100"/>
  <c r="K100"/>
  <c r="M100" s="1"/>
  <c r="N100" s="1"/>
  <c r="D101"/>
  <c r="K101"/>
  <c r="M101" s="1"/>
  <c r="N101" s="1"/>
  <c r="D102"/>
  <c r="K102"/>
  <c r="M102" s="1"/>
  <c r="N102" s="1"/>
  <c r="D103"/>
  <c r="K103"/>
  <c r="M103" s="1"/>
  <c r="N103" s="1"/>
  <c r="D104"/>
  <c r="K104"/>
  <c r="M104" s="1"/>
  <c r="N104" s="1"/>
  <c r="D105"/>
  <c r="K105"/>
  <c r="M105" s="1"/>
  <c r="N105" s="1"/>
  <c r="D106"/>
  <c r="K106"/>
  <c r="M106" s="1"/>
  <c r="N106" s="1"/>
  <c r="D107"/>
  <c r="K107"/>
  <c r="M107" s="1"/>
  <c r="N107" s="1"/>
  <c r="D108"/>
  <c r="K108"/>
  <c r="M108" s="1"/>
  <c r="N108" s="1"/>
  <c r="D109"/>
  <c r="K109"/>
  <c r="M109" s="1"/>
  <c r="N109" s="1"/>
  <c r="D110"/>
  <c r="K110"/>
  <c r="M110" s="1"/>
  <c r="N110" s="1"/>
  <c r="D111"/>
  <c r="K111"/>
  <c r="M111" s="1"/>
  <c r="N111" s="1"/>
  <c r="D112"/>
  <c r="K112"/>
  <c r="M112" s="1"/>
  <c r="N112" s="1"/>
  <c r="D113"/>
  <c r="K113"/>
  <c r="M113" s="1"/>
  <c r="N113" s="1"/>
  <c r="D114"/>
  <c r="K114" s="1"/>
  <c r="M114" s="1"/>
  <c r="N114" s="1"/>
  <c r="D115"/>
  <c r="K115"/>
  <c r="M115" s="1"/>
  <c r="N115" s="1"/>
  <c r="D116"/>
  <c r="K116" s="1"/>
  <c r="M116" s="1"/>
  <c r="N116" s="1"/>
  <c r="D117"/>
  <c r="K117"/>
  <c r="M117" s="1"/>
  <c r="N117" s="1"/>
  <c r="D118"/>
  <c r="K118" s="1"/>
  <c r="M118" s="1"/>
  <c r="N118" s="1"/>
  <c r="D119"/>
  <c r="K119"/>
  <c r="M119" s="1"/>
  <c r="N119" s="1"/>
  <c r="D120"/>
  <c r="K120" s="1"/>
  <c r="M120" s="1"/>
  <c r="N120" s="1"/>
  <c r="D121"/>
  <c r="K121"/>
  <c r="M121" s="1"/>
  <c r="N121" s="1"/>
  <c r="D122"/>
  <c r="K122"/>
  <c r="M122" s="1"/>
  <c r="N122" s="1"/>
  <c r="D123"/>
  <c r="K123"/>
  <c r="M123" s="1"/>
  <c r="N123" s="1"/>
  <c r="D124"/>
  <c r="K124"/>
  <c r="M124" s="1"/>
  <c r="N124" s="1"/>
  <c r="D125"/>
  <c r="K125"/>
  <c r="M125" s="1"/>
  <c r="N125" s="1"/>
  <c r="D126"/>
  <c r="K126"/>
  <c r="M126" s="1"/>
  <c r="N126" s="1"/>
  <c r="D127"/>
  <c r="K127"/>
  <c r="M127" s="1"/>
  <c r="N127" s="1"/>
  <c r="D128"/>
  <c r="K128"/>
  <c r="M128" s="1"/>
  <c r="N128" s="1"/>
  <c r="D129"/>
  <c r="K129"/>
  <c r="M129" s="1"/>
  <c r="N129" s="1"/>
  <c r="D130"/>
  <c r="K130"/>
  <c r="M130" s="1"/>
  <c r="N130" s="1"/>
  <c r="D131"/>
  <c r="K131"/>
  <c r="M131" s="1"/>
  <c r="N131" s="1"/>
  <c r="D132"/>
  <c r="K132"/>
  <c r="M132" s="1"/>
  <c r="N132" s="1"/>
  <c r="D133"/>
  <c r="K133"/>
  <c r="M133" s="1"/>
  <c r="N133" s="1"/>
  <c r="D134"/>
  <c r="K134"/>
  <c r="M134" s="1"/>
  <c r="N134" s="1"/>
  <c r="D135"/>
  <c r="K135"/>
  <c r="M135" s="1"/>
  <c r="N135" s="1"/>
  <c r="D136"/>
  <c r="K136"/>
  <c r="M136" s="1"/>
  <c r="N136" s="1"/>
  <c r="D137"/>
  <c r="K137"/>
  <c r="M137" s="1"/>
  <c r="N137" s="1"/>
  <c r="D138"/>
  <c r="K138"/>
  <c r="M138" s="1"/>
  <c r="N138" s="1"/>
  <c r="D139"/>
  <c r="K139"/>
  <c r="M139" s="1"/>
  <c r="N139" s="1"/>
  <c r="D140"/>
  <c r="K140" s="1"/>
  <c r="M140" s="1"/>
  <c r="N140" s="1"/>
  <c r="D141"/>
  <c r="K141" s="1"/>
  <c r="M141" s="1"/>
  <c r="N141" s="1"/>
  <c r="D142"/>
  <c r="K142" s="1"/>
  <c r="M142" s="1"/>
  <c r="N142" s="1"/>
  <c r="D143"/>
  <c r="K143" s="1"/>
  <c r="M143" s="1"/>
  <c r="N143" s="1"/>
  <c r="D144"/>
  <c r="K144" s="1"/>
  <c r="M144" s="1"/>
  <c r="N144" s="1"/>
  <c r="D145"/>
  <c r="K145" s="1"/>
  <c r="M145" s="1"/>
  <c r="N145" s="1"/>
  <c r="D146"/>
  <c r="K146" s="1"/>
  <c r="M146" s="1"/>
  <c r="N146" s="1"/>
  <c r="D147"/>
  <c r="K147"/>
  <c r="M147" s="1"/>
  <c r="N147" s="1"/>
  <c r="D148"/>
  <c r="K148" s="1"/>
  <c r="M148" s="1"/>
  <c r="N148" s="1"/>
  <c r="D149"/>
  <c r="K149"/>
  <c r="M149" s="1"/>
  <c r="N149" s="1"/>
  <c r="D150"/>
  <c r="K150" s="1"/>
  <c r="M150" s="1"/>
  <c r="N150" s="1"/>
  <c r="D151"/>
  <c r="K151"/>
  <c r="M151" s="1"/>
  <c r="N151" s="1"/>
  <c r="D152"/>
  <c r="K152" s="1"/>
  <c r="M152" s="1"/>
  <c r="N152" s="1"/>
  <c r="D153"/>
  <c r="K153"/>
  <c r="M153" s="1"/>
  <c r="N153" s="1"/>
  <c r="D154"/>
  <c r="K154"/>
  <c r="M154" s="1"/>
  <c r="N154" s="1"/>
  <c r="D155"/>
  <c r="K155" s="1"/>
  <c r="M155" s="1"/>
  <c r="N155" s="1"/>
  <c r="D156"/>
  <c r="K156"/>
  <c r="M156" s="1"/>
  <c r="N156" s="1"/>
  <c r="D157"/>
  <c r="K157"/>
  <c r="M157" s="1"/>
  <c r="N157" s="1"/>
  <c r="D158"/>
  <c r="K158" s="1"/>
  <c r="M158" s="1"/>
  <c r="N158" s="1"/>
  <c r="D159"/>
  <c r="K159"/>
  <c r="M159" s="1"/>
  <c r="N159" s="1"/>
  <c r="D160"/>
  <c r="K160" s="1"/>
  <c r="M160" s="1"/>
  <c r="N160" s="1"/>
  <c r="D161"/>
  <c r="K161"/>
  <c r="M161" s="1"/>
  <c r="N161" s="1"/>
  <c r="D162"/>
  <c r="K162" s="1"/>
  <c r="M162" s="1"/>
  <c r="N162" s="1"/>
  <c r="D163"/>
  <c r="K163"/>
  <c r="M163" s="1"/>
  <c r="N163" s="1"/>
  <c r="D164"/>
  <c r="K164" s="1"/>
  <c r="M164" s="1"/>
  <c r="N164" s="1"/>
  <c r="D165"/>
  <c r="K165"/>
  <c r="M165" s="1"/>
  <c r="N165" s="1"/>
  <c r="D166"/>
  <c r="K166" s="1"/>
  <c r="M166" s="1"/>
  <c r="N166" s="1"/>
  <c r="D167"/>
  <c r="K167"/>
  <c r="M167" s="1"/>
  <c r="N167" s="1"/>
  <c r="D168"/>
  <c r="K168" s="1"/>
  <c r="M168" s="1"/>
  <c r="N168" s="1"/>
  <c r="D169"/>
  <c r="K169"/>
  <c r="M169" s="1"/>
  <c r="N169" s="1"/>
  <c r="D170"/>
  <c r="K170"/>
  <c r="M170" s="1"/>
  <c r="N170" s="1"/>
  <c r="D171"/>
  <c r="K17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J190"/>
  <c r="H190"/>
  <c r="B190"/>
  <c r="D28" i="216"/>
  <c r="K28"/>
  <c r="D29"/>
  <c r="K29"/>
  <c r="M29" s="1"/>
  <c r="N29" s="1"/>
  <c r="D30"/>
  <c r="K30"/>
  <c r="M30" s="1"/>
  <c r="N30" s="1"/>
  <c r="D31"/>
  <c r="K31"/>
  <c r="M31" s="1"/>
  <c r="N31" s="1"/>
  <c r="D32"/>
  <c r="K32"/>
  <c r="M32" s="1"/>
  <c r="N32" s="1"/>
  <c r="D33"/>
  <c r="K33"/>
  <c r="M33" s="1"/>
  <c r="N33" s="1"/>
  <c r="D34"/>
  <c r="K34"/>
  <c r="M34" s="1"/>
  <c r="N34" s="1"/>
  <c r="D35"/>
  <c r="K35"/>
  <c r="M35" s="1"/>
  <c r="N35" s="1"/>
  <c r="D36"/>
  <c r="K36"/>
  <c r="M36" s="1"/>
  <c r="N36" s="1"/>
  <c r="D37"/>
  <c r="K37"/>
  <c r="M37" s="1"/>
  <c r="N37" s="1"/>
  <c r="D38"/>
  <c r="K38"/>
  <c r="M38" s="1"/>
  <c r="N38" s="1"/>
  <c r="D39"/>
  <c r="K39" s="1"/>
  <c r="M39" s="1"/>
  <c r="N39" s="1"/>
  <c r="D40"/>
  <c r="K40" s="1"/>
  <c r="M40" s="1"/>
  <c r="N40" s="1"/>
  <c r="D41"/>
  <c r="K41" s="1"/>
  <c r="M41" s="1"/>
  <c r="N41" s="1"/>
  <c r="D42"/>
  <c r="K42" s="1"/>
  <c r="M42" s="1"/>
  <c r="N42" s="1"/>
  <c r="D43"/>
  <c r="K43" s="1"/>
  <c r="M43" s="1"/>
  <c r="N43" s="1"/>
  <c r="D44"/>
  <c r="K44" s="1"/>
  <c r="M44" s="1"/>
  <c r="N44" s="1"/>
  <c r="D45"/>
  <c r="K45" s="1"/>
  <c r="M45" s="1"/>
  <c r="N45" s="1"/>
  <c r="D46"/>
  <c r="K46" s="1"/>
  <c r="M46" s="1"/>
  <c r="N46" s="1"/>
  <c r="D47"/>
  <c r="K47" s="1"/>
  <c r="M47" s="1"/>
  <c r="N47" s="1"/>
  <c r="D48"/>
  <c r="K48" s="1"/>
  <c r="M48" s="1"/>
  <c r="N48" s="1"/>
  <c r="D49"/>
  <c r="K49" s="1"/>
  <c r="M49" s="1"/>
  <c r="N49" s="1"/>
  <c r="D50"/>
  <c r="K50" s="1"/>
  <c r="M50" s="1"/>
  <c r="N50" s="1"/>
  <c r="D51"/>
  <c r="K51" s="1"/>
  <c r="M51" s="1"/>
  <c r="N51" s="1"/>
  <c r="D52"/>
  <c r="K52"/>
  <c r="M52" s="1"/>
  <c r="N52" s="1"/>
  <c r="D53"/>
  <c r="K53" s="1"/>
  <c r="M53" s="1"/>
  <c r="N53" s="1"/>
  <c r="D54"/>
  <c r="K54"/>
  <c r="M54" s="1"/>
  <c r="N54" s="1"/>
  <c r="D55"/>
  <c r="K55" s="1"/>
  <c r="M55" s="1"/>
  <c r="N55" s="1"/>
  <c r="D56"/>
  <c r="K56"/>
  <c r="M56" s="1"/>
  <c r="N56" s="1"/>
  <c r="D57"/>
  <c r="K57" s="1"/>
  <c r="M57" s="1"/>
  <c r="N57" s="1"/>
  <c r="D58"/>
  <c r="K58"/>
  <c r="M58" s="1"/>
  <c r="N58" s="1"/>
  <c r="D59"/>
  <c r="K59" s="1"/>
  <c r="M59" s="1"/>
  <c r="N59" s="1"/>
  <c r="D60"/>
  <c r="K60"/>
  <c r="M60" s="1"/>
  <c r="N60" s="1"/>
  <c r="D61"/>
  <c r="K61" s="1"/>
  <c r="M61" s="1"/>
  <c r="N61" s="1"/>
  <c r="D62"/>
  <c r="K62"/>
  <c r="M62" s="1"/>
  <c r="N62" s="1"/>
  <c r="D63"/>
  <c r="K63" s="1"/>
  <c r="M63" s="1"/>
  <c r="N63" s="1"/>
  <c r="D64"/>
  <c r="K64" s="1"/>
  <c r="M64" s="1"/>
  <c r="N64" s="1"/>
  <c r="D65"/>
  <c r="K65" s="1"/>
  <c r="M65" s="1"/>
  <c r="N65" s="1"/>
  <c r="D66"/>
  <c r="K66" s="1"/>
  <c r="M66" s="1"/>
  <c r="N66" s="1"/>
  <c r="D67"/>
  <c r="K67" s="1"/>
  <c r="M67" s="1"/>
  <c r="N67" s="1"/>
  <c r="D68"/>
  <c r="K68" s="1"/>
  <c r="M68" s="1"/>
  <c r="N68" s="1"/>
  <c r="D69"/>
  <c r="K69"/>
  <c r="M69" s="1"/>
  <c r="N69" s="1"/>
  <c r="D70"/>
  <c r="K70"/>
  <c r="M70" s="1"/>
  <c r="N70" s="1"/>
  <c r="D71"/>
  <c r="K71"/>
  <c r="M71" s="1"/>
  <c r="N71" s="1"/>
  <c r="D72"/>
  <c r="K72"/>
  <c r="M72" s="1"/>
  <c r="N72" s="1"/>
  <c r="D73"/>
  <c r="K73"/>
  <c r="M73" s="1"/>
  <c r="N73" s="1"/>
  <c r="D74"/>
  <c r="K74"/>
  <c r="M74" s="1"/>
  <c r="N74" s="1"/>
  <c r="D75"/>
  <c r="K75"/>
  <c r="M75" s="1"/>
  <c r="N75" s="1"/>
  <c r="D76"/>
  <c r="K76"/>
  <c r="M76" s="1"/>
  <c r="N76" s="1"/>
  <c r="D77"/>
  <c r="K77"/>
  <c r="M77" s="1"/>
  <c r="N77" s="1"/>
  <c r="D78"/>
  <c r="K78" s="1"/>
  <c r="M78" s="1"/>
  <c r="N78" s="1"/>
  <c r="D79"/>
  <c r="K79" s="1"/>
  <c r="M79" s="1"/>
  <c r="N79" s="1"/>
  <c r="D80"/>
  <c r="K80" s="1"/>
  <c r="M80" s="1"/>
  <c r="N80" s="1"/>
  <c r="D81"/>
  <c r="K81" s="1"/>
  <c r="M81" s="1"/>
  <c r="N81" s="1"/>
  <c r="D82"/>
  <c r="K82" s="1"/>
  <c r="M82" s="1"/>
  <c r="N82" s="1"/>
  <c r="D83"/>
  <c r="K83" s="1"/>
  <c r="M83" s="1"/>
  <c r="N83" s="1"/>
  <c r="D84"/>
  <c r="K84" s="1"/>
  <c r="M84" s="1"/>
  <c r="N84" s="1"/>
  <c r="D85"/>
  <c r="K85" s="1"/>
  <c r="M85" s="1"/>
  <c r="N85" s="1"/>
  <c r="D86"/>
  <c r="K86" s="1"/>
  <c r="M86" s="1"/>
  <c r="N86" s="1"/>
  <c r="D87"/>
  <c r="K87"/>
  <c r="M87" s="1"/>
  <c r="N87" s="1"/>
  <c r="D88"/>
  <c r="K88"/>
  <c r="M88" s="1"/>
  <c r="N88" s="1"/>
  <c r="D89"/>
  <c r="K89"/>
  <c r="M89" s="1"/>
  <c r="N89" s="1"/>
  <c r="D90"/>
  <c r="K90"/>
  <c r="M90" s="1"/>
  <c r="N90" s="1"/>
  <c r="D91"/>
  <c r="K91"/>
  <c r="M91" s="1"/>
  <c r="N91" s="1"/>
  <c r="D92"/>
  <c r="K92"/>
  <c r="M92" s="1"/>
  <c r="N92" s="1"/>
  <c r="D93"/>
  <c r="K93"/>
  <c r="M93" s="1"/>
  <c r="N93" s="1"/>
  <c r="D94"/>
  <c r="K94" s="1"/>
  <c r="M94" s="1"/>
  <c r="N94" s="1"/>
  <c r="D95"/>
  <c r="K95" s="1"/>
  <c r="M95" s="1"/>
  <c r="N95" s="1"/>
  <c r="D96"/>
  <c r="K96" s="1"/>
  <c r="M96" s="1"/>
  <c r="N96" s="1"/>
  <c r="D97"/>
  <c r="K97" s="1"/>
  <c r="M97" s="1"/>
  <c r="N97" s="1"/>
  <c r="D98"/>
  <c r="K98" s="1"/>
  <c r="M98" s="1"/>
  <c r="N98" s="1"/>
  <c r="D99"/>
  <c r="K99" s="1"/>
  <c r="M99" s="1"/>
  <c r="N99" s="1"/>
  <c r="D100"/>
  <c r="K100" s="1"/>
  <c r="M100" s="1"/>
  <c r="N100" s="1"/>
  <c r="D101"/>
  <c r="K101" s="1"/>
  <c r="M101" s="1"/>
  <c r="N101" s="1"/>
  <c r="D102"/>
  <c r="K102" s="1"/>
  <c r="M102" s="1"/>
  <c r="N102" s="1"/>
  <c r="D103"/>
  <c r="K103" s="1"/>
  <c r="M103" s="1"/>
  <c r="N103" s="1"/>
  <c r="D104"/>
  <c r="K104" s="1"/>
  <c r="M104" s="1"/>
  <c r="N104" s="1"/>
  <c r="D105"/>
  <c r="K105" s="1"/>
  <c r="M105" s="1"/>
  <c r="N105" s="1"/>
  <c r="D106"/>
  <c r="K106" s="1"/>
  <c r="M106" s="1"/>
  <c r="N106" s="1"/>
  <c r="D107"/>
  <c r="K107" s="1"/>
  <c r="M107" s="1"/>
  <c r="N107" s="1"/>
  <c r="D108"/>
  <c r="K108" s="1"/>
  <c r="M108" s="1"/>
  <c r="N108" s="1"/>
  <c r="D109"/>
  <c r="K109" s="1"/>
  <c r="M109" s="1"/>
  <c r="N109" s="1"/>
  <c r="D110"/>
  <c r="K110" s="1"/>
  <c r="M110" s="1"/>
  <c r="N110" s="1"/>
  <c r="D111"/>
  <c r="K111" s="1"/>
  <c r="M111" s="1"/>
  <c r="N111" s="1"/>
  <c r="D112"/>
  <c r="K112" s="1"/>
  <c r="M112" s="1"/>
  <c r="N112" s="1"/>
  <c r="D113"/>
  <c r="K113"/>
  <c r="M113" s="1"/>
  <c r="N113" s="1"/>
  <c r="D114"/>
  <c r="K114"/>
  <c r="M114" s="1"/>
  <c r="N114" s="1"/>
  <c r="D115"/>
  <c r="K115"/>
  <c r="M115" s="1"/>
  <c r="N115" s="1"/>
  <c r="D116"/>
  <c r="K116"/>
  <c r="M116" s="1"/>
  <c r="N116" s="1"/>
  <c r="D117"/>
  <c r="K117"/>
  <c r="M117" s="1"/>
  <c r="N117" s="1"/>
  <c r="D118"/>
  <c r="K118"/>
  <c r="M118" s="1"/>
  <c r="N118" s="1"/>
  <c r="D119"/>
  <c r="K119"/>
  <c r="M119" s="1"/>
  <c r="N119" s="1"/>
  <c r="D120"/>
  <c r="K120"/>
  <c r="M120" s="1"/>
  <c r="N120" s="1"/>
  <c r="D121"/>
  <c r="K121"/>
  <c r="M121" s="1"/>
  <c r="N121" s="1"/>
  <c r="D122"/>
  <c r="K122"/>
  <c r="M122" s="1"/>
  <c r="N122" s="1"/>
  <c r="D123"/>
  <c r="K123"/>
  <c r="M123" s="1"/>
  <c r="N123" s="1"/>
  <c r="D124"/>
  <c r="K124"/>
  <c r="M124" s="1"/>
  <c r="N124" s="1"/>
  <c r="D125"/>
  <c r="K125"/>
  <c r="M125" s="1"/>
  <c r="N125" s="1"/>
  <c r="D126"/>
  <c r="K126"/>
  <c r="M126" s="1"/>
  <c r="N126" s="1"/>
  <c r="D127"/>
  <c r="K127"/>
  <c r="M127"/>
  <c r="N127" s="1"/>
  <c r="D128"/>
  <c r="K128" s="1"/>
  <c r="M128" s="1"/>
  <c r="N128" s="1"/>
  <c r="D129"/>
  <c r="K129" s="1"/>
  <c r="M129" s="1"/>
  <c r="N129" s="1"/>
  <c r="D130"/>
  <c r="K130"/>
  <c r="M130" s="1"/>
  <c r="N130" s="1"/>
  <c r="D131"/>
  <c r="K131"/>
  <c r="M131" s="1"/>
  <c r="N131" s="1"/>
  <c r="D132"/>
  <c r="K132" s="1"/>
  <c r="M132" s="1"/>
  <c r="N132" s="1"/>
  <c r="D133"/>
  <c r="K133" s="1"/>
  <c r="M133" s="1"/>
  <c r="N133" s="1"/>
  <c r="D134"/>
  <c r="K134"/>
  <c r="M134" s="1"/>
  <c r="N134" s="1"/>
  <c r="D135"/>
  <c r="K135" s="1"/>
  <c r="M135" s="1"/>
  <c r="N135" s="1"/>
  <c r="D136"/>
  <c r="K136"/>
  <c r="M136" s="1"/>
  <c r="N136" s="1"/>
  <c r="D137"/>
  <c r="K137"/>
  <c r="M137" s="1"/>
  <c r="N137" s="1"/>
  <c r="D138"/>
  <c r="K138" s="1"/>
  <c r="M138" s="1"/>
  <c r="N138" s="1"/>
  <c r="D139"/>
  <c r="K139" s="1"/>
  <c r="M139" s="1"/>
  <c r="N139" s="1"/>
  <c r="D140"/>
  <c r="K140" s="1"/>
  <c r="M140" s="1"/>
  <c r="N140" s="1"/>
  <c r="D141"/>
  <c r="K141" s="1"/>
  <c r="M141" s="1"/>
  <c r="N141" s="1"/>
  <c r="D142"/>
  <c r="K142" s="1"/>
  <c r="M142" s="1"/>
  <c r="N142" s="1"/>
  <c r="D143"/>
  <c r="K143" s="1"/>
  <c r="M143" s="1"/>
  <c r="N143" s="1"/>
  <c r="D144"/>
  <c r="K144" s="1"/>
  <c r="M144" s="1"/>
  <c r="N144" s="1"/>
  <c r="D145"/>
  <c r="K145" s="1"/>
  <c r="M145" s="1"/>
  <c r="N145" s="1"/>
  <c r="D146"/>
  <c r="K146" s="1"/>
  <c r="M146" s="1"/>
  <c r="N146" s="1"/>
  <c r="D147"/>
  <c r="K147" s="1"/>
  <c r="M147" s="1"/>
  <c r="N147" s="1"/>
  <c r="D148"/>
  <c r="K148" s="1"/>
  <c r="M148" s="1"/>
  <c r="N148" s="1"/>
  <c r="D149"/>
  <c r="K149" s="1"/>
  <c r="M149" s="1"/>
  <c r="N149" s="1"/>
  <c r="D150"/>
  <c r="K150"/>
  <c r="M150" s="1"/>
  <c r="N150" s="1"/>
  <c r="D151"/>
  <c r="K151"/>
  <c r="M151" s="1"/>
  <c r="N151" s="1"/>
  <c r="D152"/>
  <c r="K152"/>
  <c r="M152" s="1"/>
  <c r="N152" s="1"/>
  <c r="D153"/>
  <c r="K153"/>
  <c r="M153" s="1"/>
  <c r="N153" s="1"/>
  <c r="D154"/>
  <c r="K154"/>
  <c r="M154" s="1"/>
  <c r="N154" s="1"/>
  <c r="D155"/>
  <c r="K155" s="1"/>
  <c r="M155" s="1"/>
  <c r="N155" s="1"/>
  <c r="D156"/>
  <c r="K156" s="1"/>
  <c r="M156" s="1"/>
  <c r="N156" s="1"/>
  <c r="D157"/>
  <c r="K157" s="1"/>
  <c r="M157" s="1"/>
  <c r="N157" s="1"/>
  <c r="D158"/>
  <c r="K158" s="1"/>
  <c r="M158" s="1"/>
  <c r="N158" s="1"/>
  <c r="D159"/>
  <c r="K159" s="1"/>
  <c r="M159" s="1"/>
  <c r="N159" s="1"/>
  <c r="D160"/>
  <c r="K160" s="1"/>
  <c r="M160" s="1"/>
  <c r="N160" s="1"/>
  <c r="D161"/>
  <c r="K161" s="1"/>
  <c r="M161" s="1"/>
  <c r="N161" s="1"/>
  <c r="D162"/>
  <c r="K162" s="1"/>
  <c r="M162" s="1"/>
  <c r="N162" s="1"/>
  <c r="D163"/>
  <c r="K163" s="1"/>
  <c r="M163" s="1"/>
  <c r="N163" s="1"/>
  <c r="D164"/>
  <c r="K164" s="1"/>
  <c r="M164" s="1"/>
  <c r="N164" s="1"/>
  <c r="D165"/>
  <c r="K165" s="1"/>
  <c r="M165" s="1"/>
  <c r="N165" s="1"/>
  <c r="D166"/>
  <c r="K166" s="1"/>
  <c r="M166" s="1"/>
  <c r="N166" s="1"/>
  <c r="D167"/>
  <c r="K167" s="1"/>
  <c r="M167" s="1"/>
  <c r="N167" s="1"/>
  <c r="D168"/>
  <c r="K168" s="1"/>
  <c r="M168" s="1"/>
  <c r="N168" s="1"/>
  <c r="D169"/>
  <c r="K169" s="1"/>
  <c r="M169" s="1"/>
  <c r="N169" s="1"/>
  <c r="D170"/>
  <c r="K170" s="1"/>
  <c r="M170" s="1"/>
  <c r="N170" s="1"/>
  <c r="D171"/>
  <c r="K171" s="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J190"/>
  <c r="H190"/>
  <c r="B190"/>
  <c r="D30" i="215"/>
  <c r="K30" s="1"/>
  <c r="M30" s="1"/>
  <c r="N30" s="1"/>
  <c r="D31"/>
  <c r="K31" s="1"/>
  <c r="M31" s="1"/>
  <c r="N31" s="1"/>
  <c r="D32"/>
  <c r="K32" s="1"/>
  <c r="M32" s="1"/>
  <c r="N32" s="1"/>
  <c r="D33"/>
  <c r="K33" s="1"/>
  <c r="M33" s="1"/>
  <c r="N33" s="1"/>
  <c r="D34"/>
  <c r="K34" s="1"/>
  <c r="M34" s="1"/>
  <c r="D35"/>
  <c r="K35"/>
  <c r="M35" s="1"/>
  <c r="N35" s="1"/>
  <c r="D36"/>
  <c r="K36" s="1"/>
  <c r="M36" s="1"/>
  <c r="N36" s="1"/>
  <c r="D37"/>
  <c r="K37"/>
  <c r="M37" s="1"/>
  <c r="N37" s="1"/>
  <c r="D38"/>
  <c r="K38" s="1"/>
  <c r="M38" s="1"/>
  <c r="N38" s="1"/>
  <c r="D39"/>
  <c r="K39"/>
  <c r="M39" s="1"/>
  <c r="N39" s="1"/>
  <c r="D40"/>
  <c r="K40" s="1"/>
  <c r="M40" s="1"/>
  <c r="N40" s="1"/>
  <c r="D41"/>
  <c r="K41"/>
  <c r="M41" s="1"/>
  <c r="N41" s="1"/>
  <c r="D42"/>
  <c r="K42" s="1"/>
  <c r="M42" s="1"/>
  <c r="N42" s="1"/>
  <c r="D43"/>
  <c r="K43"/>
  <c r="M43" s="1"/>
  <c r="N43" s="1"/>
  <c r="D44"/>
  <c r="K44" s="1"/>
  <c r="M44" s="1"/>
  <c r="N44" s="1"/>
  <c r="D45"/>
  <c r="K45"/>
  <c r="M45" s="1"/>
  <c r="N45" s="1"/>
  <c r="D46"/>
  <c r="K46" s="1"/>
  <c r="M46" s="1"/>
  <c r="N46" s="1"/>
  <c r="D47"/>
  <c r="K47"/>
  <c r="M47" s="1"/>
  <c r="N47" s="1"/>
  <c r="D48"/>
  <c r="K48" s="1"/>
  <c r="M48" s="1"/>
  <c r="N48" s="1"/>
  <c r="D49"/>
  <c r="K49"/>
  <c r="M49" s="1"/>
  <c r="N49" s="1"/>
  <c r="D50"/>
  <c r="K50" s="1"/>
  <c r="M50" s="1"/>
  <c r="N50" s="1"/>
  <c r="D51"/>
  <c r="K51"/>
  <c r="M51" s="1"/>
  <c r="N51" s="1"/>
  <c r="D52"/>
  <c r="K52" s="1"/>
  <c r="M52" s="1"/>
  <c r="N52" s="1"/>
  <c r="D53"/>
  <c r="K53"/>
  <c r="M53" s="1"/>
  <c r="N53" s="1"/>
  <c r="D54"/>
  <c r="K54" s="1"/>
  <c r="M54" s="1"/>
  <c r="N54" s="1"/>
  <c r="D55"/>
  <c r="K55"/>
  <c r="M55" s="1"/>
  <c r="N55" s="1"/>
  <c r="D56"/>
  <c r="K56" s="1"/>
  <c r="M56" s="1"/>
  <c r="N56" s="1"/>
  <c r="D57"/>
  <c r="K57"/>
  <c r="M57" s="1"/>
  <c r="N57" s="1"/>
  <c r="D58"/>
  <c r="K58" s="1"/>
  <c r="M58" s="1"/>
  <c r="N58" s="1"/>
  <c r="D59"/>
  <c r="K59"/>
  <c r="M59" s="1"/>
  <c r="N59" s="1"/>
  <c r="D60"/>
  <c r="K60" s="1"/>
  <c r="M60" s="1"/>
  <c r="N60" s="1"/>
  <c r="D61"/>
  <c r="K61"/>
  <c r="M61" s="1"/>
  <c r="N61" s="1"/>
  <c r="D62"/>
  <c r="K62"/>
  <c r="M62" s="1"/>
  <c r="N62" s="1"/>
  <c r="D63"/>
  <c r="K63"/>
  <c r="M63" s="1"/>
  <c r="N63" s="1"/>
  <c r="D64"/>
  <c r="K64"/>
  <c r="M64" s="1"/>
  <c r="N64" s="1"/>
  <c r="D65"/>
  <c r="K65"/>
  <c r="M65" s="1"/>
  <c r="N65" s="1"/>
  <c r="D66"/>
  <c r="K66"/>
  <c r="M66" s="1"/>
  <c r="N66" s="1"/>
  <c r="D67"/>
  <c r="K67"/>
  <c r="M67" s="1"/>
  <c r="N67" s="1"/>
  <c r="D68"/>
  <c r="K68"/>
  <c r="M68" s="1"/>
  <c r="N68" s="1"/>
  <c r="D69"/>
  <c r="K69"/>
  <c r="M69" s="1"/>
  <c r="N69" s="1"/>
  <c r="D70"/>
  <c r="K70" s="1"/>
  <c r="M70" s="1"/>
  <c r="N70" s="1"/>
  <c r="D71"/>
  <c r="K71"/>
  <c r="M71" s="1"/>
  <c r="N71" s="1"/>
  <c r="D72"/>
  <c r="K72"/>
  <c r="M72" s="1"/>
  <c r="N72" s="1"/>
  <c r="D73"/>
  <c r="K73"/>
  <c r="M73" s="1"/>
  <c r="N73" s="1"/>
  <c r="D74"/>
  <c r="K74"/>
  <c r="M74" s="1"/>
  <c r="N74" s="1"/>
  <c r="D75"/>
  <c r="K75"/>
  <c r="M75" s="1"/>
  <c r="N75" s="1"/>
  <c r="D76"/>
  <c r="K76"/>
  <c r="M76" s="1"/>
  <c r="N76" s="1"/>
  <c r="D77"/>
  <c r="K77"/>
  <c r="M77" s="1"/>
  <c r="N77" s="1"/>
  <c r="D78"/>
  <c r="K78"/>
  <c r="M78" s="1"/>
  <c r="N78" s="1"/>
  <c r="D79"/>
  <c r="K79"/>
  <c r="M79" s="1"/>
  <c r="N79" s="1"/>
  <c r="D80"/>
  <c r="K80"/>
  <c r="M80" s="1"/>
  <c r="N80" s="1"/>
  <c r="D81"/>
  <c r="K81"/>
  <c r="M81" s="1"/>
  <c r="N81" s="1"/>
  <c r="D82"/>
  <c r="K82"/>
  <c r="M82" s="1"/>
  <c r="N82" s="1"/>
  <c r="D83"/>
  <c r="K83"/>
  <c r="M83" s="1"/>
  <c r="N83" s="1"/>
  <c r="D84"/>
  <c r="K84" s="1"/>
  <c r="M84" s="1"/>
  <c r="N84" s="1"/>
  <c r="D85"/>
  <c r="K85"/>
  <c r="M85" s="1"/>
  <c r="N85" s="1"/>
  <c r="D86"/>
  <c r="K86" s="1"/>
  <c r="M86" s="1"/>
  <c r="N86" s="1"/>
  <c r="D87"/>
  <c r="K87"/>
  <c r="M87" s="1"/>
  <c r="N87" s="1"/>
  <c r="D88"/>
  <c r="K88" s="1"/>
  <c r="M88" s="1"/>
  <c r="N88" s="1"/>
  <c r="D89"/>
  <c r="K89"/>
  <c r="M89" s="1"/>
  <c r="N89" s="1"/>
  <c r="D90"/>
  <c r="K90" s="1"/>
  <c r="M90" s="1"/>
  <c r="N90" s="1"/>
  <c r="D91"/>
  <c r="K91"/>
  <c r="M91" s="1"/>
  <c r="N91" s="1"/>
  <c r="D92"/>
  <c r="K92" s="1"/>
  <c r="M92" s="1"/>
  <c r="N92" s="1"/>
  <c r="D93"/>
  <c r="K93"/>
  <c r="M93" s="1"/>
  <c r="N93" s="1"/>
  <c r="D94"/>
  <c r="K94" s="1"/>
  <c r="M94" s="1"/>
  <c r="N94" s="1"/>
  <c r="D95"/>
  <c r="K95"/>
  <c r="M95" s="1"/>
  <c r="N95" s="1"/>
  <c r="D96"/>
  <c r="K96" s="1"/>
  <c r="M96" s="1"/>
  <c r="N96" s="1"/>
  <c r="D97"/>
  <c r="K97"/>
  <c r="M97" s="1"/>
  <c r="N97" s="1"/>
  <c r="D98"/>
  <c r="K98" s="1"/>
  <c r="M98" s="1"/>
  <c r="N98" s="1"/>
  <c r="D99"/>
  <c r="K99"/>
  <c r="M99" s="1"/>
  <c r="N99" s="1"/>
  <c r="D100"/>
  <c r="K100" s="1"/>
  <c r="M100" s="1"/>
  <c r="N100" s="1"/>
  <c r="D101"/>
  <c r="K101"/>
  <c r="M101" s="1"/>
  <c r="N101" s="1"/>
  <c r="D102"/>
  <c r="K102"/>
  <c r="M102" s="1"/>
  <c r="N102" s="1"/>
  <c r="D103"/>
  <c r="K103" s="1"/>
  <c r="M103" s="1"/>
  <c r="N103" s="1"/>
  <c r="D104"/>
  <c r="K104" s="1"/>
  <c r="M104" s="1"/>
  <c r="N104" s="1"/>
  <c r="D105"/>
  <c r="K105" s="1"/>
  <c r="M105" s="1"/>
  <c r="N105" s="1"/>
  <c r="D106"/>
  <c r="K106" s="1"/>
  <c r="M106" s="1"/>
  <c r="N106" s="1"/>
  <c r="D107"/>
  <c r="K107" s="1"/>
  <c r="M107" s="1"/>
  <c r="N107" s="1"/>
  <c r="D108"/>
  <c r="K108" s="1"/>
  <c r="M108" s="1"/>
  <c r="N108" s="1"/>
  <c r="D109"/>
  <c r="K109" s="1"/>
  <c r="M109" s="1"/>
  <c r="N109" s="1"/>
  <c r="D110"/>
  <c r="K110" s="1"/>
  <c r="M110" s="1"/>
  <c r="N110" s="1"/>
  <c r="D111"/>
  <c r="K111"/>
  <c r="M111" s="1"/>
  <c r="N111" s="1"/>
  <c r="D112"/>
  <c r="K112" s="1"/>
  <c r="M112" s="1"/>
  <c r="N112" s="1"/>
  <c r="D113"/>
  <c r="K113"/>
  <c r="M113" s="1"/>
  <c r="N113" s="1"/>
  <c r="D114"/>
  <c r="K114" s="1"/>
  <c r="M114" s="1"/>
  <c r="N114" s="1"/>
  <c r="D115"/>
  <c r="K115" s="1"/>
  <c r="M115" s="1"/>
  <c r="N115" s="1"/>
  <c r="D116"/>
  <c r="K116" s="1"/>
  <c r="M116" s="1"/>
  <c r="N116" s="1"/>
  <c r="D117"/>
  <c r="K117" s="1"/>
  <c r="M117" s="1"/>
  <c r="N117" s="1"/>
  <c r="D118"/>
  <c r="K118" s="1"/>
  <c r="M118" s="1"/>
  <c r="N118" s="1"/>
  <c r="D119"/>
  <c r="K119" s="1"/>
  <c r="M119" s="1"/>
  <c r="N119" s="1"/>
  <c r="D120"/>
  <c r="K120" s="1"/>
  <c r="M120" s="1"/>
  <c r="N120" s="1"/>
  <c r="D121"/>
  <c r="K121" s="1"/>
  <c r="M121" s="1"/>
  <c r="N121" s="1"/>
  <c r="D122"/>
  <c r="K122"/>
  <c r="M122" s="1"/>
  <c r="N122" s="1"/>
  <c r="D123"/>
  <c r="K123"/>
  <c r="M123" s="1"/>
  <c r="N123" s="1"/>
  <c r="D124"/>
  <c r="K124"/>
  <c r="M124" s="1"/>
  <c r="N124" s="1"/>
  <c r="D125"/>
  <c r="K125"/>
  <c r="M125" s="1"/>
  <c r="N125" s="1"/>
  <c r="D126"/>
  <c r="K126"/>
  <c r="M126" s="1"/>
  <c r="N126" s="1"/>
  <c r="D127"/>
  <c r="K127"/>
  <c r="M127" s="1"/>
  <c r="N127" s="1"/>
  <c r="D128"/>
  <c r="K128"/>
  <c r="M128" s="1"/>
  <c r="N128" s="1"/>
  <c r="D129"/>
  <c r="K129"/>
  <c r="M129" s="1"/>
  <c r="N129" s="1"/>
  <c r="D130"/>
  <c r="K130"/>
  <c r="M130" s="1"/>
  <c r="N130" s="1"/>
  <c r="D131"/>
  <c r="K131"/>
  <c r="M131" s="1"/>
  <c r="N131" s="1"/>
  <c r="D132"/>
  <c r="K132" s="1"/>
  <c r="M132" s="1"/>
  <c r="N132" s="1"/>
  <c r="D133"/>
  <c r="K133"/>
  <c r="M133" s="1"/>
  <c r="N133" s="1"/>
  <c r="D134"/>
  <c r="K134" s="1"/>
  <c r="M134" s="1"/>
  <c r="N134" s="1"/>
  <c r="D135"/>
  <c r="K135"/>
  <c r="M135" s="1"/>
  <c r="N135" s="1"/>
  <c r="D136"/>
  <c r="K136" s="1"/>
  <c r="M136" s="1"/>
  <c r="N136" s="1"/>
  <c r="D137"/>
  <c r="K137"/>
  <c r="M137" s="1"/>
  <c r="N137" s="1"/>
  <c r="D138"/>
  <c r="K138" s="1"/>
  <c r="M138" s="1"/>
  <c r="N138" s="1"/>
  <c r="D139"/>
  <c r="K139"/>
  <c r="M139" s="1"/>
  <c r="N139" s="1"/>
  <c r="D140"/>
  <c r="K140" s="1"/>
  <c r="M140" s="1"/>
  <c r="N140" s="1"/>
  <c r="D141"/>
  <c r="K141"/>
  <c r="M141" s="1"/>
  <c r="N141" s="1"/>
  <c r="D142"/>
  <c r="K142" s="1"/>
  <c r="M142" s="1"/>
  <c r="N142" s="1"/>
  <c r="D143"/>
  <c r="K143"/>
  <c r="M143" s="1"/>
  <c r="N143" s="1"/>
  <c r="D144"/>
  <c r="K144" s="1"/>
  <c r="M144" s="1"/>
  <c r="N144" s="1"/>
  <c r="D145"/>
  <c r="K145"/>
  <c r="M145" s="1"/>
  <c r="N145" s="1"/>
  <c r="D146"/>
  <c r="K146" s="1"/>
  <c r="M146" s="1"/>
  <c r="N146" s="1"/>
  <c r="D147"/>
  <c r="K147"/>
  <c r="M147" s="1"/>
  <c r="N147" s="1"/>
  <c r="D148"/>
  <c r="K148" s="1"/>
  <c r="M148" s="1"/>
  <c r="N148" s="1"/>
  <c r="D149"/>
  <c r="K149"/>
  <c r="M149" s="1"/>
  <c r="N149" s="1"/>
  <c r="D150"/>
  <c r="K150" s="1"/>
  <c r="M150" s="1"/>
  <c r="N150" s="1"/>
  <c r="D151"/>
  <c r="K151"/>
  <c r="M151" s="1"/>
  <c r="N151" s="1"/>
  <c r="D152"/>
  <c r="K152" s="1"/>
  <c r="M152" s="1"/>
  <c r="N152" s="1"/>
  <c r="D153"/>
  <c r="K153"/>
  <c r="M153" s="1"/>
  <c r="N153" s="1"/>
  <c r="D154"/>
  <c r="K154" s="1"/>
  <c r="M154" s="1"/>
  <c r="N154" s="1"/>
  <c r="D155"/>
  <c r="K155"/>
  <c r="M155" s="1"/>
  <c r="N155" s="1"/>
  <c r="D156"/>
  <c r="K156" s="1"/>
  <c r="M156" s="1"/>
  <c r="N156" s="1"/>
  <c r="D157"/>
  <c r="K157"/>
  <c r="M157" s="1"/>
  <c r="N157" s="1"/>
  <c r="D158"/>
  <c r="K158" s="1"/>
  <c r="M158" s="1"/>
  <c r="N158" s="1"/>
  <c r="D159"/>
  <c r="K159"/>
  <c r="M159" s="1"/>
  <c r="N159" s="1"/>
  <c r="D160"/>
  <c r="K160" s="1"/>
  <c r="M160" s="1"/>
  <c r="N160" s="1"/>
  <c r="D161"/>
  <c r="K161"/>
  <c r="M161" s="1"/>
  <c r="N161" s="1"/>
  <c r="D162"/>
  <c r="K162" s="1"/>
  <c r="M162" s="1"/>
  <c r="N162" s="1"/>
  <c r="D163"/>
  <c r="K163"/>
  <c r="M163" s="1"/>
  <c r="N163" s="1"/>
  <c r="D164"/>
  <c r="K164" s="1"/>
  <c r="M164" s="1"/>
  <c r="N164" s="1"/>
  <c r="D165"/>
  <c r="K165"/>
  <c r="M165" s="1"/>
  <c r="N165" s="1"/>
  <c r="D166"/>
  <c r="K166" s="1"/>
  <c r="M166" s="1"/>
  <c r="N166" s="1"/>
  <c r="D167"/>
  <c r="K167"/>
  <c r="M167" s="1"/>
  <c r="N167" s="1"/>
  <c r="D168"/>
  <c r="K168" s="1"/>
  <c r="M168" s="1"/>
  <c r="N168" s="1"/>
  <c r="D169"/>
  <c r="K169"/>
  <c r="M169"/>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c r="N178" s="1"/>
  <c r="D179"/>
  <c r="K179"/>
  <c r="M179"/>
  <c r="N179" s="1"/>
  <c r="D180"/>
  <c r="K180"/>
  <c r="M180"/>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J190"/>
  <c r="H190"/>
  <c r="B190"/>
  <c r="B72" i="181"/>
  <c r="A72"/>
  <c r="B71"/>
  <c r="A71"/>
  <c r="B70"/>
  <c r="A70"/>
  <c r="D35" i="214"/>
  <c r="K35"/>
  <c r="D36"/>
  <c r="K36"/>
  <c r="M36" s="1"/>
  <c r="N36" s="1"/>
  <c r="D37"/>
  <c r="K37" s="1"/>
  <c r="M37" s="1"/>
  <c r="N37" s="1"/>
  <c r="D38"/>
  <c r="K38"/>
  <c r="M38" s="1"/>
  <c r="N38" s="1"/>
  <c r="D39"/>
  <c r="K39" s="1"/>
  <c r="M39" s="1"/>
  <c r="N39" s="1"/>
  <c r="D40"/>
  <c r="K40"/>
  <c r="M40" s="1"/>
  <c r="N40" s="1"/>
  <c r="D41"/>
  <c r="K41" s="1"/>
  <c r="M41" s="1"/>
  <c r="N41" s="1"/>
  <c r="D42"/>
  <c r="K42"/>
  <c r="M42" s="1"/>
  <c r="N42" s="1"/>
  <c r="D43"/>
  <c r="K43" s="1"/>
  <c r="M43" s="1"/>
  <c r="N43" s="1"/>
  <c r="D44"/>
  <c r="K44"/>
  <c r="M44" s="1"/>
  <c r="N44" s="1"/>
  <c r="D45"/>
  <c r="K45"/>
  <c r="M45" s="1"/>
  <c r="N45" s="1"/>
  <c r="D46"/>
  <c r="K46"/>
  <c r="M46" s="1"/>
  <c r="N46" s="1"/>
  <c r="D47"/>
  <c r="K47"/>
  <c r="M47" s="1"/>
  <c r="N47" s="1"/>
  <c r="D48"/>
  <c r="K48"/>
  <c r="M48" s="1"/>
  <c r="N48" s="1"/>
  <c r="D49"/>
  <c r="K49"/>
  <c r="M49" s="1"/>
  <c r="N49" s="1"/>
  <c r="D50"/>
  <c r="K50"/>
  <c r="M50" s="1"/>
  <c r="N50" s="1"/>
  <c r="D51"/>
  <c r="K51"/>
  <c r="M51" s="1"/>
  <c r="N51" s="1"/>
  <c r="D52"/>
  <c r="K52"/>
  <c r="M52" s="1"/>
  <c r="N52" s="1"/>
  <c r="D53"/>
  <c r="K53" s="1"/>
  <c r="M53" s="1"/>
  <c r="N53" s="1"/>
  <c r="D54"/>
  <c r="K54" s="1"/>
  <c r="M54" s="1"/>
  <c r="N54" s="1"/>
  <c r="D55"/>
  <c r="K55" s="1"/>
  <c r="M55" s="1"/>
  <c r="N55" s="1"/>
  <c r="D56"/>
  <c r="K56" s="1"/>
  <c r="M56" s="1"/>
  <c r="N56" s="1"/>
  <c r="D57"/>
  <c r="K57" s="1"/>
  <c r="M57" s="1"/>
  <c r="N57" s="1"/>
  <c r="D58"/>
  <c r="K58" s="1"/>
  <c r="M58" s="1"/>
  <c r="N58" s="1"/>
  <c r="D59"/>
  <c r="K59" s="1"/>
  <c r="M59" s="1"/>
  <c r="N59" s="1"/>
  <c r="D60"/>
  <c r="K60" s="1"/>
  <c r="M60" s="1"/>
  <c r="N60" s="1"/>
  <c r="D61"/>
  <c r="K61"/>
  <c r="M61" s="1"/>
  <c r="N61" s="1"/>
  <c r="D62"/>
  <c r="K62" s="1"/>
  <c r="M62" s="1"/>
  <c r="N62" s="1"/>
  <c r="D63"/>
  <c r="K63"/>
  <c r="M63" s="1"/>
  <c r="N63" s="1"/>
  <c r="D64"/>
  <c r="K64" s="1"/>
  <c r="M64" s="1"/>
  <c r="N64" s="1"/>
  <c r="D65"/>
  <c r="K65"/>
  <c r="M65" s="1"/>
  <c r="N65" s="1"/>
  <c r="D66"/>
  <c r="K66" s="1"/>
  <c r="M66" s="1"/>
  <c r="N66" s="1"/>
  <c r="D67"/>
  <c r="K67"/>
  <c r="M67" s="1"/>
  <c r="N67" s="1"/>
  <c r="D68"/>
  <c r="K68" s="1"/>
  <c r="M68" s="1"/>
  <c r="N68" s="1"/>
  <c r="D69"/>
  <c r="K69"/>
  <c r="M69" s="1"/>
  <c r="N69" s="1"/>
  <c r="D70"/>
  <c r="K70" s="1"/>
  <c r="M70" s="1"/>
  <c r="N70" s="1"/>
  <c r="D71"/>
  <c r="K71"/>
  <c r="M71" s="1"/>
  <c r="N71" s="1"/>
  <c r="D72"/>
  <c r="K72" s="1"/>
  <c r="M72" s="1"/>
  <c r="N72" s="1"/>
  <c r="D73"/>
  <c r="K73"/>
  <c r="M73" s="1"/>
  <c r="N73" s="1"/>
  <c r="D74"/>
  <c r="K74" s="1"/>
  <c r="M74" s="1"/>
  <c r="N74" s="1"/>
  <c r="D75"/>
  <c r="K75"/>
  <c r="M75" s="1"/>
  <c r="N75" s="1"/>
  <c r="D76"/>
  <c r="K76" s="1"/>
  <c r="M76" s="1"/>
  <c r="N76" s="1"/>
  <c r="D77"/>
  <c r="K77"/>
  <c r="M77" s="1"/>
  <c r="N77" s="1"/>
  <c r="D78"/>
  <c r="K78" s="1"/>
  <c r="M78" s="1"/>
  <c r="N78" s="1"/>
  <c r="D79"/>
  <c r="K79"/>
  <c r="M79" s="1"/>
  <c r="N79" s="1"/>
  <c r="D80"/>
  <c r="K80" s="1"/>
  <c r="M80" s="1"/>
  <c r="N80" s="1"/>
  <c r="D81"/>
  <c r="K81" s="1"/>
  <c r="M81" s="1"/>
  <c r="N81" s="1"/>
  <c r="D82"/>
  <c r="K82" s="1"/>
  <c r="M82" s="1"/>
  <c r="N82" s="1"/>
  <c r="D83"/>
  <c r="K83" s="1"/>
  <c r="M83" s="1"/>
  <c r="N83" s="1"/>
  <c r="D84"/>
  <c r="K84" s="1"/>
  <c r="M84" s="1"/>
  <c r="N84" s="1"/>
  <c r="D85"/>
  <c r="K85" s="1"/>
  <c r="M85" s="1"/>
  <c r="N85" s="1"/>
  <c r="D86"/>
  <c r="K86" s="1"/>
  <c r="M86" s="1"/>
  <c r="N86" s="1"/>
  <c r="D87"/>
  <c r="K87" s="1"/>
  <c r="M87" s="1"/>
  <c r="N87" s="1"/>
  <c r="D88"/>
  <c r="K88"/>
  <c r="M88" s="1"/>
  <c r="N88" s="1"/>
  <c r="D89"/>
  <c r="K89"/>
  <c r="M89" s="1"/>
  <c r="N89" s="1"/>
  <c r="D90"/>
  <c r="K90"/>
  <c r="M90" s="1"/>
  <c r="N90" s="1"/>
  <c r="D91"/>
  <c r="K91"/>
  <c r="M91" s="1"/>
  <c r="N91" s="1"/>
  <c r="D92"/>
  <c r="K92"/>
  <c r="M92" s="1"/>
  <c r="N92" s="1"/>
  <c r="D93"/>
  <c r="K93"/>
  <c r="M93" s="1"/>
  <c r="N93" s="1"/>
  <c r="D94"/>
  <c r="K94"/>
  <c r="M94" s="1"/>
  <c r="N94" s="1"/>
  <c r="D95"/>
  <c r="K95"/>
  <c r="M95"/>
  <c r="N95" s="1"/>
  <c r="D96"/>
  <c r="K96" s="1"/>
  <c r="M96" s="1"/>
  <c r="N96" s="1"/>
  <c r="D97"/>
  <c r="K97" s="1"/>
  <c r="M97" s="1"/>
  <c r="N97" s="1"/>
  <c r="D98"/>
  <c r="K98" s="1"/>
  <c r="M98" s="1"/>
  <c r="N98" s="1"/>
  <c r="D99"/>
  <c r="K99" s="1"/>
  <c r="M99" s="1"/>
  <c r="N99" s="1"/>
  <c r="D100"/>
  <c r="K100"/>
  <c r="M100" s="1"/>
  <c r="N100" s="1"/>
  <c r="D101"/>
  <c r="K101"/>
  <c r="M101" s="1"/>
  <c r="N101" s="1"/>
  <c r="D102"/>
  <c r="K102"/>
  <c r="M102" s="1"/>
  <c r="N102" s="1"/>
  <c r="D103"/>
  <c r="K103"/>
  <c r="M103" s="1"/>
  <c r="N103" s="1"/>
  <c r="D104"/>
  <c r="K104" s="1"/>
  <c r="M104" s="1"/>
  <c r="N104" s="1"/>
  <c r="D105"/>
  <c r="K105" s="1"/>
  <c r="M105" s="1"/>
  <c r="N105" s="1"/>
  <c r="D106"/>
  <c r="K106" s="1"/>
  <c r="M106" s="1"/>
  <c r="N106" s="1"/>
  <c r="D107"/>
  <c r="K107" s="1"/>
  <c r="M107" s="1"/>
  <c r="N107" s="1"/>
  <c r="D108"/>
  <c r="K108" s="1"/>
  <c r="M108" s="1"/>
  <c r="N108" s="1"/>
  <c r="D109"/>
  <c r="K109" s="1"/>
  <c r="M109" s="1"/>
  <c r="N109" s="1"/>
  <c r="D110"/>
  <c r="K110"/>
  <c r="M110" s="1"/>
  <c r="N110" s="1"/>
  <c r="D111"/>
  <c r="K111" s="1"/>
  <c r="M111" s="1"/>
  <c r="N111" s="1"/>
  <c r="D112"/>
  <c r="K112" s="1"/>
  <c r="M112" s="1"/>
  <c r="N112" s="1"/>
  <c r="D113"/>
  <c r="K113" s="1"/>
  <c r="M113" s="1"/>
  <c r="N113" s="1"/>
  <c r="D114"/>
  <c r="K114"/>
  <c r="M114" s="1"/>
  <c r="N114" s="1"/>
  <c r="D115"/>
  <c r="K115"/>
  <c r="M115" s="1"/>
  <c r="N115" s="1"/>
  <c r="D116"/>
  <c r="K116" s="1"/>
  <c r="M116" s="1"/>
  <c r="N116" s="1"/>
  <c r="D117"/>
  <c r="K117" s="1"/>
  <c r="M117" s="1"/>
  <c r="N117" s="1"/>
  <c r="D118"/>
  <c r="K118" s="1"/>
  <c r="M118" s="1"/>
  <c r="N118" s="1"/>
  <c r="D119"/>
  <c r="K119" s="1"/>
  <c r="M119" s="1"/>
  <c r="N119" s="1"/>
  <c r="D120"/>
  <c r="K120" s="1"/>
  <c r="M120" s="1"/>
  <c r="N120" s="1"/>
  <c r="D121"/>
  <c r="K121" s="1"/>
  <c r="M121" s="1"/>
  <c r="N121" s="1"/>
  <c r="D122"/>
  <c r="K122" s="1"/>
  <c r="M122" s="1"/>
  <c r="N122" s="1"/>
  <c r="D123"/>
  <c r="K123" s="1"/>
  <c r="M123" s="1"/>
  <c r="N123" s="1"/>
  <c r="D124"/>
  <c r="K124" s="1"/>
  <c r="M124" s="1"/>
  <c r="N124" s="1"/>
  <c r="D125"/>
  <c r="K125" s="1"/>
  <c r="M125" s="1"/>
  <c r="N125" s="1"/>
  <c r="D126"/>
  <c r="K126" s="1"/>
  <c r="M126" s="1"/>
  <c r="N126" s="1"/>
  <c r="D127"/>
  <c r="K127" s="1"/>
  <c r="M127" s="1"/>
  <c r="N127" s="1"/>
  <c r="D128"/>
  <c r="K128" s="1"/>
  <c r="M128" s="1"/>
  <c r="N128" s="1"/>
  <c r="D129"/>
  <c r="K129" s="1"/>
  <c r="M129" s="1"/>
  <c r="N129" s="1"/>
  <c r="D130"/>
  <c r="K130" s="1"/>
  <c r="M130" s="1"/>
  <c r="N130" s="1"/>
  <c r="D131"/>
  <c r="K131" s="1"/>
  <c r="M131" s="1"/>
  <c r="N131" s="1"/>
  <c r="D132"/>
  <c r="K132" s="1"/>
  <c r="M132" s="1"/>
  <c r="N132" s="1"/>
  <c r="D133"/>
  <c r="K133" s="1"/>
  <c r="M133" s="1"/>
  <c r="N133" s="1"/>
  <c r="D134"/>
  <c r="K134" s="1"/>
  <c r="M134" s="1"/>
  <c r="N134" s="1"/>
  <c r="D135"/>
  <c r="K135" s="1"/>
  <c r="M135" s="1"/>
  <c r="N135" s="1"/>
  <c r="D136"/>
  <c r="K136" s="1"/>
  <c r="M136" s="1"/>
  <c r="N136" s="1"/>
  <c r="D137"/>
  <c r="K137" s="1"/>
  <c r="M137" s="1"/>
  <c r="N137" s="1"/>
  <c r="D138"/>
  <c r="K138" s="1"/>
  <c r="M138" s="1"/>
  <c r="N138" s="1"/>
  <c r="D139"/>
  <c r="K139"/>
  <c r="M139" s="1"/>
  <c r="N139" s="1"/>
  <c r="D140"/>
  <c r="K140"/>
  <c r="M140" s="1"/>
  <c r="N140" s="1"/>
  <c r="D141"/>
  <c r="K141"/>
  <c r="M141" s="1"/>
  <c r="N141" s="1"/>
  <c r="D142"/>
  <c r="K142"/>
  <c r="M142" s="1"/>
  <c r="N142" s="1"/>
  <c r="D143"/>
  <c r="K143"/>
  <c r="M143" s="1"/>
  <c r="N143" s="1"/>
  <c r="D144"/>
  <c r="K144"/>
  <c r="M144" s="1"/>
  <c r="N144" s="1"/>
  <c r="D145"/>
  <c r="K145"/>
  <c r="M145" s="1"/>
  <c r="N145" s="1"/>
  <c r="D146"/>
  <c r="K146"/>
  <c r="M146" s="1"/>
  <c r="N146" s="1"/>
  <c r="D147"/>
  <c r="K147"/>
  <c r="M147" s="1"/>
  <c r="N147" s="1"/>
  <c r="D148"/>
  <c r="K148"/>
  <c r="M148" s="1"/>
  <c r="N148" s="1"/>
  <c r="D149"/>
  <c r="K149"/>
  <c r="M149" s="1"/>
  <c r="N149" s="1"/>
  <c r="D150"/>
  <c r="K150"/>
  <c r="M150" s="1"/>
  <c r="N150" s="1"/>
  <c r="D151"/>
  <c r="K151"/>
  <c r="M151" s="1"/>
  <c r="N151" s="1"/>
  <c r="D152"/>
  <c r="K152"/>
  <c r="M152" s="1"/>
  <c r="N152" s="1"/>
  <c r="D153"/>
  <c r="K153"/>
  <c r="M153" s="1"/>
  <c r="N153" s="1"/>
  <c r="D154"/>
  <c r="K154"/>
  <c r="M154" s="1"/>
  <c r="N154" s="1"/>
  <c r="D155"/>
  <c r="K155"/>
  <c r="M155"/>
  <c r="N155" s="1"/>
  <c r="D156"/>
  <c r="K156" s="1"/>
  <c r="M156" s="1"/>
  <c r="N156" s="1"/>
  <c r="D157"/>
  <c r="K157" s="1"/>
  <c r="M157" s="1"/>
  <c r="N157" s="1"/>
  <c r="D158"/>
  <c r="K158" s="1"/>
  <c r="M158" s="1"/>
  <c r="N158" s="1"/>
  <c r="D159"/>
  <c r="K159" s="1"/>
  <c r="M159" s="1"/>
  <c r="N159" s="1"/>
  <c r="D160"/>
  <c r="K160" s="1"/>
  <c r="M160" s="1"/>
  <c r="N160" s="1"/>
  <c r="D161"/>
  <c r="K161" s="1"/>
  <c r="M161" s="1"/>
  <c r="N161" s="1"/>
  <c r="D162"/>
  <c r="K162" s="1"/>
  <c r="M162" s="1"/>
  <c r="N162" s="1"/>
  <c r="D163"/>
  <c r="K163" s="1"/>
  <c r="M163" s="1"/>
  <c r="N163" s="1"/>
  <c r="D164"/>
  <c r="K164"/>
  <c r="M164" s="1"/>
  <c r="N164" s="1"/>
  <c r="D165"/>
  <c r="K165" s="1"/>
  <c r="M165" s="1"/>
  <c r="N165" s="1"/>
  <c r="D166"/>
  <c r="K166" s="1"/>
  <c r="M166" s="1"/>
  <c r="N166" s="1"/>
  <c r="D167"/>
  <c r="K167" s="1"/>
  <c r="M167" s="1"/>
  <c r="N167" s="1"/>
  <c r="D168"/>
  <c r="K168" s="1"/>
  <c r="M168" s="1"/>
  <c r="N168" s="1"/>
  <c r="D169"/>
  <c r="K169" s="1"/>
  <c r="M169" s="1"/>
  <c r="N169" s="1"/>
  <c r="D170"/>
  <c r="K170" s="1"/>
  <c r="M170" s="1"/>
  <c r="N170" s="1"/>
  <c r="D171"/>
  <c r="K171" s="1"/>
  <c r="M171" s="1"/>
  <c r="N171" s="1"/>
  <c r="D172"/>
  <c r="K172"/>
  <c r="M172" s="1"/>
  <c r="N172" s="1"/>
  <c r="D173"/>
  <c r="K173"/>
  <c r="M173" s="1"/>
  <c r="N173" s="1"/>
  <c r="D174"/>
  <c r="K174"/>
  <c r="M174" s="1"/>
  <c r="N174" s="1"/>
  <c r="D175"/>
  <c r="K175"/>
  <c r="M175" s="1"/>
  <c r="N175" s="1"/>
  <c r="D176"/>
  <c r="K176"/>
  <c r="M176" s="1"/>
  <c r="N176" s="1"/>
  <c r="D177"/>
  <c r="K177"/>
  <c r="M177" s="1"/>
  <c r="N177" s="1"/>
  <c r="D178"/>
  <c r="K178" s="1"/>
  <c r="M178" s="1"/>
  <c r="N178" s="1"/>
  <c r="D179"/>
  <c r="K179" s="1"/>
  <c r="M179" s="1"/>
  <c r="N179" s="1"/>
  <c r="D180"/>
  <c r="K180" s="1"/>
  <c r="M180" s="1"/>
  <c r="N180" s="1"/>
  <c r="D181"/>
  <c r="K181"/>
  <c r="M181" s="1"/>
  <c r="N181" s="1"/>
  <c r="D182"/>
  <c r="K182"/>
  <c r="M182" s="1"/>
  <c r="N182" s="1"/>
  <c r="D183"/>
  <c r="K183"/>
  <c r="M183" s="1"/>
  <c r="N183" s="1"/>
  <c r="D184"/>
  <c r="K184"/>
  <c r="M184" s="1"/>
  <c r="N184" s="1"/>
  <c r="D185"/>
  <c r="K185"/>
  <c r="M185" s="1"/>
  <c r="N185" s="1"/>
  <c r="D186"/>
  <c r="K186"/>
  <c r="M186" s="1"/>
  <c r="N186" s="1"/>
  <c r="D187"/>
  <c r="K187"/>
  <c r="M187" s="1"/>
  <c r="N187" s="1"/>
  <c r="J190"/>
  <c r="H190"/>
  <c r="B190"/>
  <c r="F9"/>
  <c r="D36" i="213"/>
  <c r="K36" s="1"/>
  <c r="M36" s="1"/>
  <c r="D37"/>
  <c r="K37"/>
  <c r="M37"/>
  <c r="N37" s="1"/>
  <c r="D38"/>
  <c r="K38" s="1"/>
  <c r="M38" s="1"/>
  <c r="N38" s="1"/>
  <c r="D39"/>
  <c r="K39" s="1"/>
  <c r="M39" s="1"/>
  <c r="N39" s="1"/>
  <c r="D40"/>
  <c r="K40" s="1"/>
  <c r="M40" s="1"/>
  <c r="N40" s="1"/>
  <c r="D41"/>
  <c r="K41" s="1"/>
  <c r="M41" s="1"/>
  <c r="N41" s="1"/>
  <c r="D42"/>
  <c r="K42" s="1"/>
  <c r="M42" s="1"/>
  <c r="N42" s="1"/>
  <c r="D43"/>
  <c r="K43" s="1"/>
  <c r="M43" s="1"/>
  <c r="N43" s="1"/>
  <c r="D44"/>
  <c r="K44" s="1"/>
  <c r="M44" s="1"/>
  <c r="N44" s="1"/>
  <c r="D45"/>
  <c r="K45" s="1"/>
  <c r="M45" s="1"/>
  <c r="N45" s="1"/>
  <c r="D46"/>
  <c r="K46" s="1"/>
  <c r="M46" s="1"/>
  <c r="N46" s="1"/>
  <c r="D47"/>
  <c r="K47" s="1"/>
  <c r="M47" s="1"/>
  <c r="N47" s="1"/>
  <c r="D48"/>
  <c r="K48" s="1"/>
  <c r="M48" s="1"/>
  <c r="N48" s="1"/>
  <c r="D49"/>
  <c r="K49" s="1"/>
  <c r="M49" s="1"/>
  <c r="N49" s="1"/>
  <c r="D50"/>
  <c r="K50" s="1"/>
  <c r="M50" s="1"/>
  <c r="N50" s="1"/>
  <c r="D51"/>
  <c r="K51" s="1"/>
  <c r="M51" s="1"/>
  <c r="N51" s="1"/>
  <c r="D52"/>
  <c r="K52"/>
  <c r="M52" s="1"/>
  <c r="N52" s="1"/>
  <c r="D53"/>
  <c r="K53" s="1"/>
  <c r="M53" s="1"/>
  <c r="N53" s="1"/>
  <c r="D54"/>
  <c r="K54"/>
  <c r="M54" s="1"/>
  <c r="N54" s="1"/>
  <c r="D55"/>
  <c r="K55" s="1"/>
  <c r="M55" s="1"/>
  <c r="N55" s="1"/>
  <c r="D56"/>
  <c r="K56"/>
  <c r="M56" s="1"/>
  <c r="N56" s="1"/>
  <c r="D57"/>
  <c r="K57" s="1"/>
  <c r="M57" s="1"/>
  <c r="N57" s="1"/>
  <c r="D58"/>
  <c r="K58"/>
  <c r="M58" s="1"/>
  <c r="N58" s="1"/>
  <c r="D59"/>
  <c r="K59" s="1"/>
  <c r="M59" s="1"/>
  <c r="N59" s="1"/>
  <c r="D60"/>
  <c r="K60"/>
  <c r="M60" s="1"/>
  <c r="N60" s="1"/>
  <c r="D61"/>
  <c r="K61" s="1"/>
  <c r="M61" s="1"/>
  <c r="N61" s="1"/>
  <c r="D62"/>
  <c r="K62"/>
  <c r="M62" s="1"/>
  <c r="N62" s="1"/>
  <c r="D63"/>
  <c r="K63" s="1"/>
  <c r="M63" s="1"/>
  <c r="N63" s="1"/>
  <c r="D64"/>
  <c r="K64"/>
  <c r="M64" s="1"/>
  <c r="N64" s="1"/>
  <c r="D65"/>
  <c r="K65" s="1"/>
  <c r="M65" s="1"/>
  <c r="N65" s="1"/>
  <c r="D66"/>
  <c r="K66" s="1"/>
  <c r="M66" s="1"/>
  <c r="N66" s="1"/>
  <c r="D67"/>
  <c r="K67" s="1"/>
  <c r="M67" s="1"/>
  <c r="N67" s="1"/>
  <c r="D68"/>
  <c r="K68" s="1"/>
  <c r="M68" s="1"/>
  <c r="N68" s="1"/>
  <c r="D69"/>
  <c r="K69"/>
  <c r="M69" s="1"/>
  <c r="N69" s="1"/>
  <c r="D70"/>
  <c r="K70"/>
  <c r="M70" s="1"/>
  <c r="N70" s="1"/>
  <c r="D71"/>
  <c r="K71"/>
  <c r="M71" s="1"/>
  <c r="N71" s="1"/>
  <c r="D72"/>
  <c r="K72" s="1"/>
  <c r="M72" s="1"/>
  <c r="N72" s="1"/>
  <c r="D73"/>
  <c r="K73"/>
  <c r="M73" s="1"/>
  <c r="N73" s="1"/>
  <c r="D74"/>
  <c r="K74" s="1"/>
  <c r="M74" s="1"/>
  <c r="N74" s="1"/>
  <c r="D75"/>
  <c r="K75"/>
  <c r="M75" s="1"/>
  <c r="N75" s="1"/>
  <c r="D76"/>
  <c r="K76" s="1"/>
  <c r="M76" s="1"/>
  <c r="N76" s="1"/>
  <c r="D77"/>
  <c r="K77"/>
  <c r="M77" s="1"/>
  <c r="N77" s="1"/>
  <c r="D78"/>
  <c r="K78" s="1"/>
  <c r="M78" s="1"/>
  <c r="N78" s="1"/>
  <c r="D79"/>
  <c r="K79"/>
  <c r="M79" s="1"/>
  <c r="N79" s="1"/>
  <c r="D80"/>
  <c r="K80" s="1"/>
  <c r="M80" s="1"/>
  <c r="N80" s="1"/>
  <c r="D81"/>
  <c r="K81"/>
  <c r="M81" s="1"/>
  <c r="N81" s="1"/>
  <c r="D82"/>
  <c r="K82" s="1"/>
  <c r="M82" s="1"/>
  <c r="N82" s="1"/>
  <c r="D83"/>
  <c r="K83"/>
  <c r="M83" s="1"/>
  <c r="N83" s="1"/>
  <c r="D84"/>
  <c r="K84" s="1"/>
  <c r="M84" s="1"/>
  <c r="N84" s="1"/>
  <c r="D85"/>
  <c r="K85"/>
  <c r="M85" s="1"/>
  <c r="N85" s="1"/>
  <c r="D86"/>
  <c r="K86"/>
  <c r="M86" s="1"/>
  <c r="N86" s="1"/>
  <c r="D87"/>
  <c r="K87"/>
  <c r="M87" s="1"/>
  <c r="N87" s="1"/>
  <c r="D88"/>
  <c r="K88"/>
  <c r="M88" s="1"/>
  <c r="N88" s="1"/>
  <c r="D89"/>
  <c r="K89"/>
  <c r="M89" s="1"/>
  <c r="N89" s="1"/>
  <c r="D90"/>
  <c r="K90"/>
  <c r="M90" s="1"/>
  <c r="N90" s="1"/>
  <c r="D91"/>
  <c r="K91"/>
  <c r="M91" s="1"/>
  <c r="N91" s="1"/>
  <c r="D92"/>
  <c r="K92" s="1"/>
  <c r="M92" s="1"/>
  <c r="N92" s="1"/>
  <c r="D93"/>
  <c r="K93" s="1"/>
  <c r="M93" s="1"/>
  <c r="N93" s="1"/>
  <c r="D94"/>
  <c r="K94" s="1"/>
  <c r="M94" s="1"/>
  <c r="N94" s="1"/>
  <c r="D95"/>
  <c r="K95" s="1"/>
  <c r="M95" s="1"/>
  <c r="N95" s="1"/>
  <c r="D96"/>
  <c r="K96" s="1"/>
  <c r="M96" s="1"/>
  <c r="N96" s="1"/>
  <c r="D97"/>
  <c r="K97" s="1"/>
  <c r="M97" s="1"/>
  <c r="N97" s="1"/>
  <c r="D98"/>
  <c r="K98" s="1"/>
  <c r="M98" s="1"/>
  <c r="N98" s="1"/>
  <c r="D99"/>
  <c r="K99" s="1"/>
  <c r="M99" s="1"/>
  <c r="N99" s="1"/>
  <c r="D100"/>
  <c r="K100" s="1"/>
  <c r="M100" s="1"/>
  <c r="N100" s="1"/>
  <c r="D101"/>
  <c r="K101" s="1"/>
  <c r="M101" s="1"/>
  <c r="N101" s="1"/>
  <c r="D102"/>
  <c r="K102" s="1"/>
  <c r="M102" s="1"/>
  <c r="N102" s="1"/>
  <c r="D103"/>
  <c r="K103" s="1"/>
  <c r="M103" s="1"/>
  <c r="N103" s="1"/>
  <c r="D104"/>
  <c r="K104" s="1"/>
  <c r="M104" s="1"/>
  <c r="N104" s="1"/>
  <c r="D105"/>
  <c r="K105" s="1"/>
  <c r="M105" s="1"/>
  <c r="N105" s="1"/>
  <c r="D106"/>
  <c r="K106" s="1"/>
  <c r="M106" s="1"/>
  <c r="N106" s="1"/>
  <c r="D107"/>
  <c r="K107" s="1"/>
  <c r="M107" s="1"/>
  <c r="N107" s="1"/>
  <c r="D108"/>
  <c r="K108" s="1"/>
  <c r="M108" s="1"/>
  <c r="N108" s="1"/>
  <c r="D109"/>
  <c r="K109" s="1"/>
  <c r="M109" s="1"/>
  <c r="N109" s="1"/>
  <c r="D110"/>
  <c r="K110" s="1"/>
  <c r="M110" s="1"/>
  <c r="N110" s="1"/>
  <c r="D111"/>
  <c r="K111" s="1"/>
  <c r="M111" s="1"/>
  <c r="N111" s="1"/>
  <c r="D112"/>
  <c r="K112" s="1"/>
  <c r="M112" s="1"/>
  <c r="N112" s="1"/>
  <c r="D113"/>
  <c r="K113"/>
  <c r="M113" s="1"/>
  <c r="N113" s="1"/>
  <c r="D114"/>
  <c r="K114" s="1"/>
  <c r="M114" s="1"/>
  <c r="N114" s="1"/>
  <c r="D115"/>
  <c r="K115"/>
  <c r="M115" s="1"/>
  <c r="N115" s="1"/>
  <c r="D116"/>
  <c r="K116" s="1"/>
  <c r="M116" s="1"/>
  <c r="N116" s="1"/>
  <c r="D117"/>
  <c r="K117"/>
  <c r="M117" s="1"/>
  <c r="N117" s="1"/>
  <c r="D118"/>
  <c r="K118" s="1"/>
  <c r="M118" s="1"/>
  <c r="N118" s="1"/>
  <c r="D119"/>
  <c r="K119"/>
  <c r="M119" s="1"/>
  <c r="N119" s="1"/>
  <c r="D120"/>
  <c r="K120" s="1"/>
  <c r="M120" s="1"/>
  <c r="N120" s="1"/>
  <c r="D121"/>
  <c r="K121"/>
  <c r="M121" s="1"/>
  <c r="N121" s="1"/>
  <c r="D122"/>
  <c r="K122" s="1"/>
  <c r="M122" s="1"/>
  <c r="N122" s="1"/>
  <c r="D123"/>
  <c r="K123"/>
  <c r="M123" s="1"/>
  <c r="N123" s="1"/>
  <c r="D124"/>
  <c r="K124" s="1"/>
  <c r="M124" s="1"/>
  <c r="N124" s="1"/>
  <c r="D125"/>
  <c r="K125"/>
  <c r="M125" s="1"/>
  <c r="N125" s="1"/>
  <c r="D126"/>
  <c r="K126" s="1"/>
  <c r="M126" s="1"/>
  <c r="N126" s="1"/>
  <c r="D127"/>
  <c r="K127"/>
  <c r="M127" s="1"/>
  <c r="N127" s="1"/>
  <c r="D128"/>
  <c r="K128" s="1"/>
  <c r="M128" s="1"/>
  <c r="N128" s="1"/>
  <c r="D129"/>
  <c r="K129"/>
  <c r="M129" s="1"/>
  <c r="N129" s="1"/>
  <c r="D130"/>
  <c r="K130" s="1"/>
  <c r="M130" s="1"/>
  <c r="N130" s="1"/>
  <c r="D131"/>
  <c r="K131"/>
  <c r="M131" s="1"/>
  <c r="N131" s="1"/>
  <c r="D132"/>
  <c r="K132" s="1"/>
  <c r="M132" s="1"/>
  <c r="N132" s="1"/>
  <c r="D133"/>
  <c r="K133" s="1"/>
  <c r="M133" s="1"/>
  <c r="N133" s="1"/>
  <c r="D134"/>
  <c r="K134" s="1"/>
  <c r="M134" s="1"/>
  <c r="N134" s="1"/>
  <c r="D135"/>
  <c r="K135" s="1"/>
  <c r="M135" s="1"/>
  <c r="N135" s="1"/>
  <c r="D136"/>
  <c r="K136" s="1"/>
  <c r="M136" s="1"/>
  <c r="N136" s="1"/>
  <c r="D137"/>
  <c r="K137" s="1"/>
  <c r="M137" s="1"/>
  <c r="N137" s="1"/>
  <c r="D138"/>
  <c r="K138" s="1"/>
  <c r="M138" s="1"/>
  <c r="N138" s="1"/>
  <c r="D139"/>
  <c r="K139" s="1"/>
  <c r="M139" s="1"/>
  <c r="N139" s="1"/>
  <c r="D140"/>
  <c r="K140" s="1"/>
  <c r="M140" s="1"/>
  <c r="N140" s="1"/>
  <c r="D141"/>
  <c r="K141" s="1"/>
  <c r="M141" s="1"/>
  <c r="N141" s="1"/>
  <c r="D142"/>
  <c r="K142" s="1"/>
  <c r="M142" s="1"/>
  <c r="N142" s="1"/>
  <c r="D143"/>
  <c r="K143" s="1"/>
  <c r="M143" s="1"/>
  <c r="N143" s="1"/>
  <c r="D144"/>
  <c r="K144" s="1"/>
  <c r="M144" s="1"/>
  <c r="N144" s="1"/>
  <c r="D145"/>
  <c r="K145" s="1"/>
  <c r="M145" s="1"/>
  <c r="N145" s="1"/>
  <c r="D146"/>
  <c r="K146" s="1"/>
  <c r="M146" s="1"/>
  <c r="N146" s="1"/>
  <c r="D147"/>
  <c r="K147" s="1"/>
  <c r="M147" s="1"/>
  <c r="N147" s="1"/>
  <c r="D148"/>
  <c r="K148" s="1"/>
  <c r="M148" s="1"/>
  <c r="N148" s="1"/>
  <c r="D149"/>
  <c r="K149" s="1"/>
  <c r="M149" s="1"/>
  <c r="N149" s="1"/>
  <c r="D150"/>
  <c r="K150" s="1"/>
  <c r="M150" s="1"/>
  <c r="N150" s="1"/>
  <c r="D151"/>
  <c r="K151" s="1"/>
  <c r="M151" s="1"/>
  <c r="N151" s="1"/>
  <c r="D152"/>
  <c r="K152"/>
  <c r="M152" s="1"/>
  <c r="N152" s="1"/>
  <c r="D153"/>
  <c r="K153"/>
  <c r="M153" s="1"/>
  <c r="N153" s="1"/>
  <c r="D154"/>
  <c r="K154"/>
  <c r="M154" s="1"/>
  <c r="N154" s="1"/>
  <c r="D155"/>
  <c r="K155"/>
  <c r="M155" s="1"/>
  <c r="N155" s="1"/>
  <c r="D156"/>
  <c r="K156"/>
  <c r="M156" s="1"/>
  <c r="N156" s="1"/>
  <c r="D157"/>
  <c r="K157"/>
  <c r="M157" s="1"/>
  <c r="N157" s="1"/>
  <c r="D158"/>
  <c r="K158"/>
  <c r="M158" s="1"/>
  <c r="N158" s="1"/>
  <c r="D159"/>
  <c r="K159"/>
  <c r="M159" s="1"/>
  <c r="N159" s="1"/>
  <c r="D160"/>
  <c r="K160"/>
  <c r="D161"/>
  <c r="K161"/>
  <c r="M161" s="1"/>
  <c r="N161" s="1"/>
  <c r="D162"/>
  <c r="K162"/>
  <c r="M162" s="1"/>
  <c r="N162" s="1"/>
  <c r="D163"/>
  <c r="K163"/>
  <c r="M163" s="1"/>
  <c r="N163" s="1"/>
  <c r="D164"/>
  <c r="K164"/>
  <c r="M164" s="1"/>
  <c r="N164" s="1"/>
  <c r="D165"/>
  <c r="K165"/>
  <c r="M165" s="1"/>
  <c r="N165" s="1"/>
  <c r="D166"/>
  <c r="K166"/>
  <c r="M166" s="1"/>
  <c r="N166" s="1"/>
  <c r="D167"/>
  <c r="K167"/>
  <c r="M167" s="1"/>
  <c r="N167" s="1"/>
  <c r="D168"/>
  <c r="K168"/>
  <c r="M168" s="1"/>
  <c r="N168" s="1"/>
  <c r="D169"/>
  <c r="K169"/>
  <c r="M169" s="1"/>
  <c r="N169" s="1"/>
  <c r="D170"/>
  <c r="K170"/>
  <c r="M170" s="1"/>
  <c r="N170" s="1"/>
  <c r="D171"/>
  <c r="K17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J190"/>
  <c r="H190"/>
  <c r="B190"/>
  <c r="F10"/>
  <c r="F9"/>
  <c r="D37" i="212"/>
  <c r="K37"/>
  <c r="D38"/>
  <c r="K38"/>
  <c r="M38" s="1"/>
  <c r="N38" s="1"/>
  <c r="D39"/>
  <c r="K39"/>
  <c r="M39" s="1"/>
  <c r="N39" s="1"/>
  <c r="D40"/>
  <c r="K40"/>
  <c r="M40" s="1"/>
  <c r="N40" s="1"/>
  <c r="D41"/>
  <c r="K41"/>
  <c r="M41" s="1"/>
  <c r="N41" s="1"/>
  <c r="D42"/>
  <c r="K42"/>
  <c r="M42" s="1"/>
  <c r="N42" s="1"/>
  <c r="D43"/>
  <c r="K43"/>
  <c r="M43" s="1"/>
  <c r="N43" s="1"/>
  <c r="D44"/>
  <c r="K44"/>
  <c r="M44" s="1"/>
  <c r="N44" s="1"/>
  <c r="D45"/>
  <c r="K45"/>
  <c r="M45" s="1"/>
  <c r="N45" s="1"/>
  <c r="D46"/>
  <c r="K46"/>
  <c r="M46" s="1"/>
  <c r="N46" s="1"/>
  <c r="D47"/>
  <c r="K47"/>
  <c r="M47" s="1"/>
  <c r="N47" s="1"/>
  <c r="D48"/>
  <c r="K48"/>
  <c r="M48" s="1"/>
  <c r="N48" s="1"/>
  <c r="D49"/>
  <c r="K49"/>
  <c r="M49" s="1"/>
  <c r="N49" s="1"/>
  <c r="D50"/>
  <c r="K50"/>
  <c r="M50" s="1"/>
  <c r="N50" s="1"/>
  <c r="D51"/>
  <c r="K51"/>
  <c r="M51" s="1"/>
  <c r="N51" s="1"/>
  <c r="D52"/>
  <c r="K52"/>
  <c r="M52" s="1"/>
  <c r="N52" s="1"/>
  <c r="D53"/>
  <c r="K53"/>
  <c r="M53" s="1"/>
  <c r="N53" s="1"/>
  <c r="D54"/>
  <c r="K54"/>
  <c r="M54" s="1"/>
  <c r="N54" s="1"/>
  <c r="D55"/>
  <c r="K55"/>
  <c r="M55" s="1"/>
  <c r="N55" s="1"/>
  <c r="D56"/>
  <c r="K56"/>
  <c r="M56" s="1"/>
  <c r="N56" s="1"/>
  <c r="D57"/>
  <c r="K57"/>
  <c r="M57" s="1"/>
  <c r="N57" s="1"/>
  <c r="D58"/>
  <c r="K58"/>
  <c r="M58"/>
  <c r="N58" s="1"/>
  <c r="D59"/>
  <c r="K59" s="1"/>
  <c r="M59" s="1"/>
  <c r="N59" s="1"/>
  <c r="D60"/>
  <c r="K60" s="1"/>
  <c r="M60" s="1"/>
  <c r="N60" s="1"/>
  <c r="D61"/>
  <c r="K61" s="1"/>
  <c r="M61" s="1"/>
  <c r="N61" s="1"/>
  <c r="D62"/>
  <c r="K62" s="1"/>
  <c r="M62" s="1"/>
  <c r="N62" s="1"/>
  <c r="D63"/>
  <c r="K63" s="1"/>
  <c r="M63" s="1"/>
  <c r="N63" s="1"/>
  <c r="D64"/>
  <c r="K64" s="1"/>
  <c r="M64" s="1"/>
  <c r="N64" s="1"/>
  <c r="D65"/>
  <c r="K65" s="1"/>
  <c r="M65" s="1"/>
  <c r="N65" s="1"/>
  <c r="D66"/>
  <c r="K66" s="1"/>
  <c r="M66" s="1"/>
  <c r="N66" s="1"/>
  <c r="D67"/>
  <c r="K67" s="1"/>
  <c r="M67" s="1"/>
  <c r="N67" s="1"/>
  <c r="D68"/>
  <c r="K68" s="1"/>
  <c r="M68" s="1"/>
  <c r="N68" s="1"/>
  <c r="D69"/>
  <c r="K69" s="1"/>
  <c r="M69" s="1"/>
  <c r="N69" s="1"/>
  <c r="D70"/>
  <c r="K70" s="1"/>
  <c r="M70" s="1"/>
  <c r="N70" s="1"/>
  <c r="D71"/>
  <c r="K71" s="1"/>
  <c r="M71" s="1"/>
  <c r="N71" s="1"/>
  <c r="D72"/>
  <c r="K72" s="1"/>
  <c r="M72" s="1"/>
  <c r="N72" s="1"/>
  <c r="D73"/>
  <c r="K73" s="1"/>
  <c r="M73" s="1"/>
  <c r="N73" s="1"/>
  <c r="D74"/>
  <c r="K74" s="1"/>
  <c r="M74" s="1"/>
  <c r="N74" s="1"/>
  <c r="D75"/>
  <c r="K75" s="1"/>
  <c r="M75" s="1"/>
  <c r="N75" s="1"/>
  <c r="D76"/>
  <c r="K76" s="1"/>
  <c r="M76" s="1"/>
  <c r="N76" s="1"/>
  <c r="D77"/>
  <c r="K77" s="1"/>
  <c r="M77" s="1"/>
  <c r="N77" s="1"/>
  <c r="D78"/>
  <c r="K78" s="1"/>
  <c r="M78" s="1"/>
  <c r="N78" s="1"/>
  <c r="D79"/>
  <c r="K79" s="1"/>
  <c r="M79" s="1"/>
  <c r="N79" s="1"/>
  <c r="D80"/>
  <c r="K80" s="1"/>
  <c r="M80" s="1"/>
  <c r="N80" s="1"/>
  <c r="D81"/>
  <c r="K81" s="1"/>
  <c r="M81" s="1"/>
  <c r="N81" s="1"/>
  <c r="D82"/>
  <c r="K82" s="1"/>
  <c r="M82" s="1"/>
  <c r="N82" s="1"/>
  <c r="D83"/>
  <c r="K83" s="1"/>
  <c r="M83" s="1"/>
  <c r="N83" s="1"/>
  <c r="D84"/>
  <c r="K84" s="1"/>
  <c r="M84" s="1"/>
  <c r="N84" s="1"/>
  <c r="D85"/>
  <c r="K85"/>
  <c r="M85" s="1"/>
  <c r="N85" s="1"/>
  <c r="D86"/>
  <c r="K86"/>
  <c r="M86" s="1"/>
  <c r="N86" s="1"/>
  <c r="D87"/>
  <c r="K87" s="1"/>
  <c r="M87" s="1"/>
  <c r="N87" s="1"/>
  <c r="D88"/>
  <c r="K88"/>
  <c r="M88" s="1"/>
  <c r="N88" s="1"/>
  <c r="D89"/>
  <c r="K89" s="1"/>
  <c r="M89" s="1"/>
  <c r="N89" s="1"/>
  <c r="D90"/>
  <c r="K90"/>
  <c r="M90" s="1"/>
  <c r="N90" s="1"/>
  <c r="D91"/>
  <c r="K91" s="1"/>
  <c r="M91" s="1"/>
  <c r="N91" s="1"/>
  <c r="D92"/>
  <c r="K92"/>
  <c r="M92" s="1"/>
  <c r="N92" s="1"/>
  <c r="D93"/>
  <c r="K93" s="1"/>
  <c r="M93" s="1"/>
  <c r="N93" s="1"/>
  <c r="D94"/>
  <c r="K94"/>
  <c r="M94" s="1"/>
  <c r="N94" s="1"/>
  <c r="D95"/>
  <c r="K95" s="1"/>
  <c r="M95" s="1"/>
  <c r="N95" s="1"/>
  <c r="D96"/>
  <c r="K96"/>
  <c r="M96" s="1"/>
  <c r="N96" s="1"/>
  <c r="D97"/>
  <c r="K97" s="1"/>
  <c r="M97" s="1"/>
  <c r="N97" s="1"/>
  <c r="D98"/>
  <c r="K98"/>
  <c r="M98" s="1"/>
  <c r="N98" s="1"/>
  <c r="D99"/>
  <c r="K99" s="1"/>
  <c r="M99" s="1"/>
  <c r="N99" s="1"/>
  <c r="D100"/>
  <c r="K100"/>
  <c r="M100" s="1"/>
  <c r="N100" s="1"/>
  <c r="D101"/>
  <c r="K101" s="1"/>
  <c r="M101" s="1"/>
  <c r="N101" s="1"/>
  <c r="D102"/>
  <c r="K102"/>
  <c r="M102" s="1"/>
  <c r="N102" s="1"/>
  <c r="D103"/>
  <c r="K103" s="1"/>
  <c r="M103" s="1"/>
  <c r="N103" s="1"/>
  <c r="D104"/>
  <c r="K104" s="1"/>
  <c r="M104" s="1"/>
  <c r="N104" s="1"/>
  <c r="D105"/>
  <c r="K105" s="1"/>
  <c r="M105" s="1"/>
  <c r="N105" s="1"/>
  <c r="D106"/>
  <c r="K106" s="1"/>
  <c r="M106" s="1"/>
  <c r="N106" s="1"/>
  <c r="D107"/>
  <c r="K107" s="1"/>
  <c r="M107" s="1"/>
  <c r="N107" s="1"/>
  <c r="D108"/>
  <c r="K108" s="1"/>
  <c r="M108" s="1"/>
  <c r="N108" s="1"/>
  <c r="D109"/>
  <c r="K109" s="1"/>
  <c r="M109" s="1"/>
  <c r="N109" s="1"/>
  <c r="D110"/>
  <c r="K110" s="1"/>
  <c r="M110" s="1"/>
  <c r="N110" s="1"/>
  <c r="D111"/>
  <c r="K111" s="1"/>
  <c r="M111" s="1"/>
  <c r="N111" s="1"/>
  <c r="D112"/>
  <c r="K112" s="1"/>
  <c r="M112" s="1"/>
  <c r="N112" s="1"/>
  <c r="D113"/>
  <c r="K113" s="1"/>
  <c r="M113" s="1"/>
  <c r="N113" s="1"/>
  <c r="D114"/>
  <c r="K114" s="1"/>
  <c r="M114" s="1"/>
  <c r="N114" s="1"/>
  <c r="D115"/>
  <c r="K115" s="1"/>
  <c r="M115" s="1"/>
  <c r="N115" s="1"/>
  <c r="D116"/>
  <c r="K116" s="1"/>
  <c r="M116" s="1"/>
  <c r="N116" s="1"/>
  <c r="D117"/>
  <c r="K117" s="1"/>
  <c r="M117" s="1"/>
  <c r="N117" s="1"/>
  <c r="D118"/>
  <c r="K118"/>
  <c r="M118" s="1"/>
  <c r="N118" s="1"/>
  <c r="D119"/>
  <c r="K119"/>
  <c r="M119" s="1"/>
  <c r="N119" s="1"/>
  <c r="D120"/>
  <c r="K120"/>
  <c r="M120" s="1"/>
  <c r="N120" s="1"/>
  <c r="D121"/>
  <c r="K121"/>
  <c r="M121" s="1"/>
  <c r="N121" s="1"/>
  <c r="D122"/>
  <c r="K122" s="1"/>
  <c r="M122" s="1"/>
  <c r="N122" s="1"/>
  <c r="D123"/>
  <c r="K123"/>
  <c r="M123" s="1"/>
  <c r="N123" s="1"/>
  <c r="D124"/>
  <c r="K124" s="1"/>
  <c r="M124" s="1"/>
  <c r="N124" s="1"/>
  <c r="D125"/>
  <c r="K125"/>
  <c r="M125" s="1"/>
  <c r="N125" s="1"/>
  <c r="D126"/>
  <c r="K126" s="1"/>
  <c r="M126" s="1"/>
  <c r="N126" s="1"/>
  <c r="D127"/>
  <c r="K127"/>
  <c r="M127" s="1"/>
  <c r="N127" s="1"/>
  <c r="D128"/>
  <c r="K128" s="1"/>
  <c r="M128" s="1"/>
  <c r="N128" s="1"/>
  <c r="D129"/>
  <c r="K129"/>
  <c r="M129" s="1"/>
  <c r="N129" s="1"/>
  <c r="D130"/>
  <c r="K130" s="1"/>
  <c r="M130" s="1"/>
  <c r="N130" s="1"/>
  <c r="D131"/>
  <c r="K131"/>
  <c r="M131" s="1"/>
  <c r="N131" s="1"/>
  <c r="D132"/>
  <c r="K132" s="1"/>
  <c r="M132" s="1"/>
  <c r="N132" s="1"/>
  <c r="D133"/>
  <c r="K133"/>
  <c r="M133" s="1"/>
  <c r="N133" s="1"/>
  <c r="D134"/>
  <c r="K134" s="1"/>
  <c r="M134" s="1"/>
  <c r="N134" s="1"/>
  <c r="D135"/>
  <c r="K135"/>
  <c r="M135" s="1"/>
  <c r="N135" s="1"/>
  <c r="D136"/>
  <c r="K136" s="1"/>
  <c r="M136" s="1"/>
  <c r="N136" s="1"/>
  <c r="D137"/>
  <c r="K137"/>
  <c r="M137" s="1"/>
  <c r="N137" s="1"/>
  <c r="D138"/>
  <c r="K138" s="1"/>
  <c r="M138" s="1"/>
  <c r="N138" s="1"/>
  <c r="D139"/>
  <c r="K139"/>
  <c r="M139" s="1"/>
  <c r="N139" s="1"/>
  <c r="D140"/>
  <c r="K140" s="1"/>
  <c r="M140" s="1"/>
  <c r="N140" s="1"/>
  <c r="D141"/>
  <c r="K141"/>
  <c r="M141" s="1"/>
  <c r="N141" s="1"/>
  <c r="D142"/>
  <c r="K142" s="1"/>
  <c r="M142" s="1"/>
  <c r="N142" s="1"/>
  <c r="D143"/>
  <c r="K143"/>
  <c r="M143" s="1"/>
  <c r="N143" s="1"/>
  <c r="D144"/>
  <c r="K144" s="1"/>
  <c r="M144" s="1"/>
  <c r="N144" s="1"/>
  <c r="D145"/>
  <c r="K145"/>
  <c r="M145" s="1"/>
  <c r="N145" s="1"/>
  <c r="D146"/>
  <c r="K146" s="1"/>
  <c r="M146" s="1"/>
  <c r="N146" s="1"/>
  <c r="D147"/>
  <c r="K147"/>
  <c r="M147" s="1"/>
  <c r="N147" s="1"/>
  <c r="D148"/>
  <c r="K148" s="1"/>
  <c r="M148" s="1"/>
  <c r="N148" s="1"/>
  <c r="D149"/>
  <c r="K149"/>
  <c r="M149" s="1"/>
  <c r="N149" s="1"/>
  <c r="D150"/>
  <c r="K150" s="1"/>
  <c r="M150" s="1"/>
  <c r="N150" s="1"/>
  <c r="D151"/>
  <c r="K151"/>
  <c r="M151" s="1"/>
  <c r="N151" s="1"/>
  <c r="D152"/>
  <c r="K152" s="1"/>
  <c r="M152" s="1"/>
  <c r="N152" s="1"/>
  <c r="D153"/>
  <c r="K153"/>
  <c r="M153" s="1"/>
  <c r="N153" s="1"/>
  <c r="D154"/>
  <c r="K154" s="1"/>
  <c r="M154" s="1"/>
  <c r="N154" s="1"/>
  <c r="D155"/>
  <c r="K155"/>
  <c r="M155" s="1"/>
  <c r="N155" s="1"/>
  <c r="D156"/>
  <c r="K156" s="1"/>
  <c r="M156" s="1"/>
  <c r="N156" s="1"/>
  <c r="D157"/>
  <c r="K157"/>
  <c r="M157" s="1"/>
  <c r="N157" s="1"/>
  <c r="D158"/>
  <c r="K158" s="1"/>
  <c r="M158" s="1"/>
  <c r="N158" s="1"/>
  <c r="D159"/>
  <c r="K159" s="1"/>
  <c r="M159" s="1"/>
  <c r="N159" s="1"/>
  <c r="D160"/>
  <c r="K160" s="1"/>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c r="M169" s="1"/>
  <c r="N169" s="1"/>
  <c r="D170"/>
  <c r="K170"/>
  <c r="M170" s="1"/>
  <c r="N170" s="1"/>
  <c r="D171"/>
  <c r="K171"/>
  <c r="M171" s="1"/>
  <c r="N171" s="1"/>
  <c r="D172"/>
  <c r="K172"/>
  <c r="M172" s="1"/>
  <c r="N172" s="1"/>
  <c r="D173"/>
  <c r="K173"/>
  <c r="M173" s="1"/>
  <c r="N173" s="1"/>
  <c r="D174"/>
  <c r="K174"/>
  <c r="M174" s="1"/>
  <c r="N174" s="1"/>
  <c r="D175"/>
  <c r="K175"/>
  <c r="M175" s="1"/>
  <c r="N175" s="1"/>
  <c r="D176"/>
  <c r="K176"/>
  <c r="M176" s="1"/>
  <c r="N176" s="1"/>
  <c r="D177"/>
  <c r="K177"/>
  <c r="M177" s="1"/>
  <c r="N177" s="1"/>
  <c r="D178"/>
  <c r="K178"/>
  <c r="M178" s="1"/>
  <c r="N178" s="1"/>
  <c r="D179"/>
  <c r="K179"/>
  <c r="M179" s="1"/>
  <c r="N179" s="1"/>
  <c r="D180"/>
  <c r="K180"/>
  <c r="M180" s="1"/>
  <c r="N180" s="1"/>
  <c r="D181"/>
  <c r="K181"/>
  <c r="M181" s="1"/>
  <c r="N181" s="1"/>
  <c r="D182"/>
  <c r="K182"/>
  <c r="M182" s="1"/>
  <c r="N182" s="1"/>
  <c r="D183"/>
  <c r="K183"/>
  <c r="M183" s="1"/>
  <c r="N183" s="1"/>
  <c r="D184"/>
  <c r="K184"/>
  <c r="M184" s="1"/>
  <c r="N184" s="1"/>
  <c r="D185"/>
  <c r="K185"/>
  <c r="M185"/>
  <c r="N185" s="1"/>
  <c r="D186"/>
  <c r="K186" s="1"/>
  <c r="M186" s="1"/>
  <c r="N186" s="1"/>
  <c r="D187"/>
  <c r="K187" s="1"/>
  <c r="M187" s="1"/>
  <c r="N187" s="1"/>
  <c r="J190"/>
  <c r="H190"/>
  <c r="B190"/>
  <c r="F11"/>
  <c r="F10"/>
  <c r="F9"/>
  <c r="M69" i="173"/>
  <c r="J69"/>
  <c r="N69" s="1"/>
  <c r="M57"/>
  <c r="J57"/>
  <c r="N57" s="1"/>
  <c r="M63"/>
  <c r="J63"/>
  <c r="N63" s="1"/>
  <c r="G9"/>
  <c r="M9"/>
  <c r="N9" s="1"/>
  <c r="O9" s="1"/>
  <c r="J9"/>
  <c r="G10"/>
  <c r="M10" s="1"/>
  <c r="G11"/>
  <c r="M11" s="1"/>
  <c r="G12"/>
  <c r="M12" s="1"/>
  <c r="G13"/>
  <c r="M13" s="1"/>
  <c r="G14"/>
  <c r="M14" s="1"/>
  <c r="G15"/>
  <c r="M15" s="1"/>
  <c r="G16"/>
  <c r="M16" s="1"/>
  <c r="G17"/>
  <c r="M17" s="1"/>
  <c r="G18"/>
  <c r="M18" s="1"/>
  <c r="G19"/>
  <c r="M19" s="1"/>
  <c r="G20"/>
  <c r="M20" s="1"/>
  <c r="G21"/>
  <c r="M21" s="1"/>
  <c r="G22"/>
  <c r="M22" s="1"/>
  <c r="G23"/>
  <c r="M23" s="1"/>
  <c r="G24"/>
  <c r="M24" s="1"/>
  <c r="N24" s="1"/>
  <c r="J24"/>
  <c r="G25"/>
  <c r="M25" s="1"/>
  <c r="N25" s="1"/>
  <c r="J25"/>
  <c r="M26"/>
  <c r="J26"/>
  <c r="M27"/>
  <c r="J27"/>
  <c r="N27" s="1"/>
  <c r="M28"/>
  <c r="J28"/>
  <c r="M29"/>
  <c r="J29"/>
  <c r="M30"/>
  <c r="J30"/>
  <c r="M31"/>
  <c r="J31"/>
  <c r="M32"/>
  <c r="J32"/>
  <c r="M33"/>
  <c r="J33"/>
  <c r="M34"/>
  <c r="J34"/>
  <c r="M35"/>
  <c r="J35"/>
  <c r="M36"/>
  <c r="J36"/>
  <c r="M37"/>
  <c r="J37"/>
  <c r="M38"/>
  <c r="J38"/>
  <c r="M39"/>
  <c r="J39"/>
  <c r="M40"/>
  <c r="J40"/>
  <c r="M41"/>
  <c r="J41"/>
  <c r="M42"/>
  <c r="J42"/>
  <c r="M43"/>
  <c r="J43"/>
  <c r="N43"/>
  <c r="M44"/>
  <c r="J44"/>
  <c r="N44" s="1"/>
  <c r="M45"/>
  <c r="J45"/>
  <c r="N45" s="1"/>
  <c r="M46"/>
  <c r="J46"/>
  <c r="M47"/>
  <c r="J47"/>
  <c r="N47" s="1"/>
  <c r="M48"/>
  <c r="J48"/>
  <c r="M49"/>
  <c r="J49"/>
  <c r="M50"/>
  <c r="J50"/>
  <c r="M51"/>
  <c r="J51"/>
  <c r="M52"/>
  <c r="J52"/>
  <c r="N52" s="1"/>
  <c r="M53"/>
  <c r="J53"/>
  <c r="M54"/>
  <c r="J54"/>
  <c r="M55"/>
  <c r="J55"/>
  <c r="M56"/>
  <c r="J56"/>
  <c r="M58"/>
  <c r="J58"/>
  <c r="M59"/>
  <c r="J59"/>
  <c r="M60"/>
  <c r="J60"/>
  <c r="M61"/>
  <c r="J61"/>
  <c r="N61" s="1"/>
  <c r="M62"/>
  <c r="J62"/>
  <c r="M64"/>
  <c r="J64"/>
  <c r="M65"/>
  <c r="J65"/>
  <c r="M66"/>
  <c r="J66"/>
  <c r="M67"/>
  <c r="J67"/>
  <c r="M68"/>
  <c r="J68"/>
  <c r="M70"/>
  <c r="J70"/>
  <c r="M71"/>
  <c r="J71"/>
  <c r="M72"/>
  <c r="J72"/>
  <c r="M73"/>
  <c r="J73"/>
  <c r="M74"/>
  <c r="J74"/>
  <c r="F57"/>
  <c r="F69"/>
  <c r="A6" i="211"/>
  <c r="A7"/>
  <c r="A9" s="1"/>
  <c r="A13" s="1"/>
  <c r="A15" s="1"/>
  <c r="A16" s="1"/>
  <c r="A18" s="1"/>
  <c r="A20" s="1"/>
  <c r="A22" s="1"/>
  <c r="A23" s="1"/>
  <c r="A25" s="1"/>
  <c r="A27" s="1"/>
  <c r="O9" i="131"/>
  <c r="O10" s="1"/>
  <c r="O11" s="1"/>
  <c r="O12" s="1"/>
  <c r="O13" s="1"/>
  <c r="O14" s="1"/>
  <c r="O15" s="1"/>
  <c r="O16" s="1"/>
  <c r="O17" s="1"/>
  <c r="O18" s="1"/>
  <c r="O19" s="1"/>
  <c r="O20" s="1"/>
  <c r="O21" s="1"/>
  <c r="O22" s="1"/>
  <c r="O23" s="1"/>
  <c r="O24" s="1"/>
  <c r="O25" s="1"/>
  <c r="O26" s="1"/>
  <c r="O9" i="134"/>
  <c r="O10" s="1"/>
  <c r="O11" s="1"/>
  <c r="O12" s="1"/>
  <c r="O13" s="1"/>
  <c r="O14" s="1"/>
  <c r="O15" s="1"/>
  <c r="O16" s="1"/>
  <c r="O17" s="1"/>
  <c r="O18" s="1"/>
  <c r="O19" s="1"/>
  <c r="O20" s="1"/>
  <c r="O21" s="1"/>
  <c r="O22" s="1"/>
  <c r="O23" s="1"/>
  <c r="O24" s="1"/>
  <c r="O9" i="151"/>
  <c r="O10" s="1"/>
  <c r="O11" s="1"/>
  <c r="O12" s="1"/>
  <c r="O13" s="1"/>
  <c r="O14" s="1"/>
  <c r="O15" s="1"/>
  <c r="O16" s="1"/>
  <c r="O17" s="1"/>
  <c r="O18" s="1"/>
  <c r="O19" s="1"/>
  <c r="O20" s="1"/>
  <c r="O21" s="1"/>
  <c r="O22" s="1"/>
  <c r="O23" s="1"/>
  <c r="O24" s="1"/>
  <c r="O25" s="1"/>
  <c r="O26" s="1"/>
  <c r="O27" s="1"/>
  <c r="O28" s="1"/>
  <c r="O9" i="152"/>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9" i="15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9" i="161"/>
  <c r="O10" s="1"/>
  <c r="O11" s="1"/>
  <c r="O12" s="1"/>
  <c r="O13" s="1"/>
  <c r="O9" i="163"/>
  <c r="O10" s="1"/>
  <c r="O11" s="1"/>
  <c r="O12" s="1"/>
  <c r="O13" s="1"/>
  <c r="O14" s="1"/>
  <c r="O15" s="1"/>
  <c r="O16" s="1"/>
  <c r="O17" s="1"/>
  <c r="O18" s="1"/>
  <c r="O19" s="1"/>
  <c r="O20" s="1"/>
  <c r="O21" s="1"/>
  <c r="O22" s="1"/>
  <c r="O23" s="1"/>
  <c r="O24" s="1"/>
  <c r="O25" s="1"/>
  <c r="O26" s="1"/>
  <c r="O27" s="1"/>
  <c r="O28" s="1"/>
  <c r="O29" s="1"/>
  <c r="O30" s="1"/>
  <c r="O31" s="1"/>
  <c r="O32" s="1"/>
  <c r="O33" s="1"/>
  <c r="O34" s="1"/>
  <c r="O35" s="1"/>
  <c r="O9" i="165"/>
  <c r="O10" s="1"/>
  <c r="O11" s="1"/>
  <c r="O12" s="1"/>
  <c r="O13" s="1"/>
  <c r="O14" s="1"/>
  <c r="O15" s="1"/>
  <c r="O16" s="1"/>
  <c r="O17" s="1"/>
  <c r="O18" s="1"/>
  <c r="O19" s="1"/>
  <c r="O20" s="1"/>
  <c r="O21" s="1"/>
  <c r="O22" s="1"/>
  <c r="O23" s="1"/>
  <c r="O24" s="1"/>
  <c r="O25" s="1"/>
  <c r="O26" s="1"/>
  <c r="O27" s="1"/>
  <c r="O28" s="1"/>
  <c r="O29" s="1"/>
  <c r="O30" s="1"/>
  <c r="O31" s="1"/>
  <c r="O9" i="170"/>
  <c r="O10" s="1"/>
  <c r="O11" s="1"/>
  <c r="O9" i="172"/>
  <c r="O10" s="1"/>
  <c r="O11" s="1"/>
  <c r="O12" s="1"/>
  <c r="O13" s="1"/>
  <c r="O14" s="1"/>
  <c r="O9" i="179"/>
  <c r="O10" s="1"/>
  <c r="O11" s="1"/>
  <c r="O12" s="1"/>
  <c r="O13" s="1"/>
  <c r="O14" s="1"/>
  <c r="O15" s="1"/>
  <c r="O9" i="188"/>
  <c r="O10" s="1"/>
  <c r="O11" s="1"/>
  <c r="O9" i="192"/>
  <c r="O10" s="1"/>
  <c r="O11" s="1"/>
  <c r="D67" i="181"/>
  <c r="D68"/>
  <c r="D69"/>
  <c r="F9" i="193"/>
  <c r="F15" i="192"/>
  <c r="F16" i="191"/>
  <c r="F15" i="206"/>
  <c r="B69" i="181"/>
  <c r="A69"/>
  <c r="F16" i="197"/>
  <c r="B68" i="181"/>
  <c r="A68"/>
  <c r="F9" i="206"/>
  <c r="F10"/>
  <c r="F11"/>
  <c r="F12"/>
  <c r="F13"/>
  <c r="F14"/>
  <c r="F16"/>
  <c r="F17"/>
  <c r="F18"/>
  <c r="F19"/>
  <c r="F20"/>
  <c r="D46"/>
  <c r="G46"/>
  <c r="K46"/>
  <c r="D47"/>
  <c r="K47" s="1"/>
  <c r="G47"/>
  <c r="D48"/>
  <c r="G48"/>
  <c r="K48"/>
  <c r="M48"/>
  <c r="N48" s="1"/>
  <c r="D49"/>
  <c r="K49"/>
  <c r="G49"/>
  <c r="M49" s="1"/>
  <c r="N49" s="1"/>
  <c r="D50"/>
  <c r="G50"/>
  <c r="K50"/>
  <c r="M50"/>
  <c r="N50" s="1"/>
  <c r="D51"/>
  <c r="K51"/>
  <c r="G51"/>
  <c r="M51" s="1"/>
  <c r="N51" s="1"/>
  <c r="D52"/>
  <c r="G52"/>
  <c r="K52"/>
  <c r="M52"/>
  <c r="N52" s="1"/>
  <c r="D53"/>
  <c r="K53" s="1"/>
  <c r="G53"/>
  <c r="D54"/>
  <c r="G54"/>
  <c r="K54"/>
  <c r="D55"/>
  <c r="K55" s="1"/>
  <c r="G55"/>
  <c r="D56"/>
  <c r="G56"/>
  <c r="K56"/>
  <c r="D57"/>
  <c r="K57"/>
  <c r="G57"/>
  <c r="M57" s="1"/>
  <c r="N57" s="1"/>
  <c r="D58"/>
  <c r="G58"/>
  <c r="K58"/>
  <c r="M58"/>
  <c r="N58" s="1"/>
  <c r="D59"/>
  <c r="K59" s="1"/>
  <c r="M59" s="1"/>
  <c r="N59" s="1"/>
  <c r="G59"/>
  <c r="D60"/>
  <c r="G60"/>
  <c r="K60"/>
  <c r="M60" s="1"/>
  <c r="N60" s="1"/>
  <c r="D61"/>
  <c r="K61" s="1"/>
  <c r="G61"/>
  <c r="D62"/>
  <c r="G62"/>
  <c r="K62"/>
  <c r="D63"/>
  <c r="K63"/>
  <c r="G63"/>
  <c r="M63" s="1"/>
  <c r="N63" s="1"/>
  <c r="D64"/>
  <c r="G64"/>
  <c r="K64"/>
  <c r="M64"/>
  <c r="N64" s="1"/>
  <c r="D65"/>
  <c r="K65"/>
  <c r="G65"/>
  <c r="M65" s="1"/>
  <c r="N65" s="1"/>
  <c r="D66"/>
  <c r="G66"/>
  <c r="K66"/>
  <c r="M66"/>
  <c r="N66" s="1"/>
  <c r="D67"/>
  <c r="K67" s="1"/>
  <c r="M67" s="1"/>
  <c r="N67" s="1"/>
  <c r="G67"/>
  <c r="D68"/>
  <c r="G68"/>
  <c r="K68"/>
  <c r="M68" s="1"/>
  <c r="N68" s="1"/>
  <c r="D69"/>
  <c r="K69"/>
  <c r="G69"/>
  <c r="M69"/>
  <c r="N69" s="1"/>
  <c r="D70"/>
  <c r="G70"/>
  <c r="K70"/>
  <c r="M70"/>
  <c r="N70" s="1"/>
  <c r="D71"/>
  <c r="K71" s="1"/>
  <c r="G71"/>
  <c r="D72"/>
  <c r="G72"/>
  <c r="K72"/>
  <c r="D73"/>
  <c r="K73"/>
  <c r="G73"/>
  <c r="M73" s="1"/>
  <c r="N73" s="1"/>
  <c r="D74"/>
  <c r="G74"/>
  <c r="K74"/>
  <c r="M74"/>
  <c r="N74" s="1"/>
  <c r="D75"/>
  <c r="K75" s="1"/>
  <c r="G75"/>
  <c r="D76"/>
  <c r="G76"/>
  <c r="K76"/>
  <c r="D77"/>
  <c r="K77" s="1"/>
  <c r="G77"/>
  <c r="D78"/>
  <c r="G78"/>
  <c r="K78"/>
  <c r="D79"/>
  <c r="K79" s="1"/>
  <c r="G79"/>
  <c r="D80"/>
  <c r="G80"/>
  <c r="K80"/>
  <c r="D81"/>
  <c r="K81" s="1"/>
  <c r="G81"/>
  <c r="D82"/>
  <c r="G82"/>
  <c r="K82"/>
  <c r="M82"/>
  <c r="N82" s="1"/>
  <c r="D83"/>
  <c r="K83"/>
  <c r="G83"/>
  <c r="D84"/>
  <c r="G84"/>
  <c r="K84"/>
  <c r="D85"/>
  <c r="K85" s="1"/>
  <c r="G85"/>
  <c r="D86"/>
  <c r="G86"/>
  <c r="K86"/>
  <c r="M86"/>
  <c r="N86" s="1"/>
  <c r="D87"/>
  <c r="K87"/>
  <c r="G87"/>
  <c r="D88"/>
  <c r="G88"/>
  <c r="K88"/>
  <c r="D89"/>
  <c r="K89" s="1"/>
  <c r="G89"/>
  <c r="D90"/>
  <c r="G90"/>
  <c r="K90"/>
  <c r="M90"/>
  <c r="N90" s="1"/>
  <c r="D91"/>
  <c r="K91"/>
  <c r="G91"/>
  <c r="D92"/>
  <c r="G92"/>
  <c r="K92"/>
  <c r="D93"/>
  <c r="K93" s="1"/>
  <c r="G93"/>
  <c r="D94"/>
  <c r="G94"/>
  <c r="K94"/>
  <c r="M94"/>
  <c r="N94" s="1"/>
  <c r="D95"/>
  <c r="K95"/>
  <c r="G95"/>
  <c r="D96"/>
  <c r="G96"/>
  <c r="K96"/>
  <c r="D97"/>
  <c r="K97" s="1"/>
  <c r="G97"/>
  <c r="D98"/>
  <c r="G98"/>
  <c r="K98"/>
  <c r="M98"/>
  <c r="N98" s="1"/>
  <c r="D99"/>
  <c r="K99"/>
  <c r="G99"/>
  <c r="D100"/>
  <c r="G100"/>
  <c r="K100"/>
  <c r="D101"/>
  <c r="K101" s="1"/>
  <c r="G101"/>
  <c r="D102"/>
  <c r="G102"/>
  <c r="K102"/>
  <c r="M102"/>
  <c r="N102" s="1"/>
  <c r="D103"/>
  <c r="K103"/>
  <c r="G103"/>
  <c r="D104"/>
  <c r="G104"/>
  <c r="K104"/>
  <c r="D105"/>
  <c r="K105" s="1"/>
  <c r="G105"/>
  <c r="D106"/>
  <c r="G106"/>
  <c r="K106"/>
  <c r="M106"/>
  <c r="N106" s="1"/>
  <c r="D107"/>
  <c r="K107"/>
  <c r="G107"/>
  <c r="D108"/>
  <c r="G108"/>
  <c r="K108"/>
  <c r="D109"/>
  <c r="K109" s="1"/>
  <c r="G109"/>
  <c r="D110"/>
  <c r="G110"/>
  <c r="K110"/>
  <c r="M110"/>
  <c r="N110" s="1"/>
  <c r="D111"/>
  <c r="K111"/>
  <c r="G111"/>
  <c r="D112"/>
  <c r="G112"/>
  <c r="K112"/>
  <c r="D113"/>
  <c r="K113" s="1"/>
  <c r="G113"/>
  <c r="D114"/>
  <c r="G114"/>
  <c r="K114"/>
  <c r="M114"/>
  <c r="N114" s="1"/>
  <c r="D115"/>
  <c r="K115"/>
  <c r="G115"/>
  <c r="D116"/>
  <c r="G116"/>
  <c r="K116"/>
  <c r="D117"/>
  <c r="K117" s="1"/>
  <c r="G117"/>
  <c r="D118"/>
  <c r="G118"/>
  <c r="K118"/>
  <c r="M118"/>
  <c r="N118" s="1"/>
  <c r="D119"/>
  <c r="K119"/>
  <c r="G119"/>
  <c r="D120"/>
  <c r="G120"/>
  <c r="K120"/>
  <c r="D121"/>
  <c r="K121" s="1"/>
  <c r="G121"/>
  <c r="D122"/>
  <c r="G122"/>
  <c r="K122"/>
  <c r="M122"/>
  <c r="N122" s="1"/>
  <c r="D123"/>
  <c r="K123"/>
  <c r="G123"/>
  <c r="D124"/>
  <c r="G124"/>
  <c r="K124"/>
  <c r="D125"/>
  <c r="K125" s="1"/>
  <c r="G125"/>
  <c r="D126"/>
  <c r="G126"/>
  <c r="K126"/>
  <c r="M126"/>
  <c r="N126" s="1"/>
  <c r="D127"/>
  <c r="K127"/>
  <c r="G127"/>
  <c r="D128"/>
  <c r="G128"/>
  <c r="K128"/>
  <c r="D129"/>
  <c r="K129" s="1"/>
  <c r="G129"/>
  <c r="D130"/>
  <c r="G130"/>
  <c r="K130"/>
  <c r="M130"/>
  <c r="N130" s="1"/>
  <c r="D131"/>
  <c r="K131"/>
  <c r="G131"/>
  <c r="D132"/>
  <c r="G132"/>
  <c r="K132"/>
  <c r="D133"/>
  <c r="K133" s="1"/>
  <c r="G133"/>
  <c r="D134"/>
  <c r="G134"/>
  <c r="K134"/>
  <c r="M134"/>
  <c r="N134" s="1"/>
  <c r="D135"/>
  <c r="K135"/>
  <c r="G135"/>
  <c r="D136"/>
  <c r="G136"/>
  <c r="K136"/>
  <c r="D137"/>
  <c r="K137" s="1"/>
  <c r="G137"/>
  <c r="D138"/>
  <c r="G138"/>
  <c r="K138"/>
  <c r="M138"/>
  <c r="N138" s="1"/>
  <c r="D139"/>
  <c r="K139"/>
  <c r="G139"/>
  <c r="D140"/>
  <c r="G140"/>
  <c r="K140"/>
  <c r="D141"/>
  <c r="K141" s="1"/>
  <c r="G141"/>
  <c r="D142"/>
  <c r="G142"/>
  <c r="K142"/>
  <c r="M142"/>
  <c r="N142" s="1"/>
  <c r="D143"/>
  <c r="K143"/>
  <c r="G143"/>
  <c r="D144"/>
  <c r="G144"/>
  <c r="K144"/>
  <c r="M144" s="1"/>
  <c r="N144" s="1"/>
  <c r="D145"/>
  <c r="K145" s="1"/>
  <c r="G145"/>
  <c r="D146"/>
  <c r="G146"/>
  <c r="K146"/>
  <c r="M146"/>
  <c r="N146" s="1"/>
  <c r="D147"/>
  <c r="K147"/>
  <c r="G147"/>
  <c r="D148"/>
  <c r="G148"/>
  <c r="K148"/>
  <c r="M148" s="1"/>
  <c r="N148" s="1"/>
  <c r="D149"/>
  <c r="K149" s="1"/>
  <c r="G149"/>
  <c r="D150"/>
  <c r="G150"/>
  <c r="K150"/>
  <c r="M150"/>
  <c r="N150" s="1"/>
  <c r="D151"/>
  <c r="K151"/>
  <c r="G151"/>
  <c r="D152"/>
  <c r="G152"/>
  <c r="K152"/>
  <c r="M152" s="1"/>
  <c r="N152" s="1"/>
  <c r="D153"/>
  <c r="K153" s="1"/>
  <c r="G153"/>
  <c r="D154"/>
  <c r="G154"/>
  <c r="K154"/>
  <c r="M154"/>
  <c r="N154" s="1"/>
  <c r="D155"/>
  <c r="K155"/>
  <c r="G155"/>
  <c r="D156"/>
  <c r="G156"/>
  <c r="K156"/>
  <c r="M156" s="1"/>
  <c r="N156" s="1"/>
  <c r="D157"/>
  <c r="K157" s="1"/>
  <c r="G157"/>
  <c r="D158"/>
  <c r="G158"/>
  <c r="K158"/>
  <c r="M158"/>
  <c r="N158" s="1"/>
  <c r="D159"/>
  <c r="K159"/>
  <c r="G159"/>
  <c r="D160"/>
  <c r="G160"/>
  <c r="K160"/>
  <c r="M160" s="1"/>
  <c r="N160" s="1"/>
  <c r="D161"/>
  <c r="K161" s="1"/>
  <c r="G161"/>
  <c r="D162"/>
  <c r="G162"/>
  <c r="K162"/>
  <c r="M162"/>
  <c r="N162" s="1"/>
  <c r="D163"/>
  <c r="K163"/>
  <c r="G163"/>
  <c r="D164"/>
  <c r="G164"/>
  <c r="K164"/>
  <c r="M164" s="1"/>
  <c r="N164" s="1"/>
  <c r="D165"/>
  <c r="K165" s="1"/>
  <c r="G165"/>
  <c r="D166"/>
  <c r="G166"/>
  <c r="K166"/>
  <c r="M166"/>
  <c r="N166" s="1"/>
  <c r="D167"/>
  <c r="K167"/>
  <c r="G167"/>
  <c r="D168"/>
  <c r="G168"/>
  <c r="K168"/>
  <c r="M168" s="1"/>
  <c r="N168" s="1"/>
  <c r="D169"/>
  <c r="K169" s="1"/>
  <c r="G169"/>
  <c r="D170"/>
  <c r="G170"/>
  <c r="K170"/>
  <c r="M170"/>
  <c r="N170" s="1"/>
  <c r="D171"/>
  <c r="K171"/>
  <c r="G171"/>
  <c r="D172"/>
  <c r="G172"/>
  <c r="K172"/>
  <c r="M172" s="1"/>
  <c r="N172" s="1"/>
  <c r="D173"/>
  <c r="K173" s="1"/>
  <c r="G173"/>
  <c r="D174"/>
  <c r="G174"/>
  <c r="K174"/>
  <c r="M174"/>
  <c r="N174" s="1"/>
  <c r="D175"/>
  <c r="K175"/>
  <c r="G175"/>
  <c r="D176"/>
  <c r="G176"/>
  <c r="K176"/>
  <c r="M176" s="1"/>
  <c r="N176" s="1"/>
  <c r="D177"/>
  <c r="K177" s="1"/>
  <c r="G177"/>
  <c r="D178"/>
  <c r="G178"/>
  <c r="K178"/>
  <c r="M178"/>
  <c r="N178" s="1"/>
  <c r="D179"/>
  <c r="K179"/>
  <c r="G179"/>
  <c r="D180"/>
  <c r="G180"/>
  <c r="K180"/>
  <c r="M180" s="1"/>
  <c r="N180" s="1"/>
  <c r="D181"/>
  <c r="K181" s="1"/>
  <c r="G181"/>
  <c r="D182"/>
  <c r="G182"/>
  <c r="K182"/>
  <c r="M182"/>
  <c r="N182" s="1"/>
  <c r="D183"/>
  <c r="K183"/>
  <c r="G183"/>
  <c r="D184"/>
  <c r="G184"/>
  <c r="K184"/>
  <c r="M184" s="1"/>
  <c r="N184" s="1"/>
  <c r="D185"/>
  <c r="K185" s="1"/>
  <c r="G185"/>
  <c r="D186"/>
  <c r="G186"/>
  <c r="K186"/>
  <c r="M186"/>
  <c r="N186" s="1"/>
  <c r="D187"/>
  <c r="K187"/>
  <c r="G187"/>
  <c r="G188"/>
  <c r="B190"/>
  <c r="H190"/>
  <c r="J190"/>
  <c r="B200"/>
  <c r="F19" i="194"/>
  <c r="B67" i="181"/>
  <c r="A67"/>
  <c r="D64"/>
  <c r="D65"/>
  <c r="D66"/>
  <c r="F135" i="71"/>
  <c r="F144"/>
  <c r="F128" i="124"/>
  <c r="F137"/>
  <c r="F123" i="128"/>
  <c r="F132"/>
  <c r="F122" i="129"/>
  <c r="F113" i="135"/>
  <c r="F122"/>
  <c r="F112" i="136"/>
  <c r="F121"/>
  <c r="F111" i="137"/>
  <c r="F120"/>
  <c r="F108" i="138"/>
  <c r="F117"/>
  <c r="F94" i="150"/>
  <c r="F103"/>
  <c r="F93" i="151"/>
  <c r="F102"/>
  <c r="F91" i="153"/>
  <c r="F100"/>
  <c r="F89" i="154"/>
  <c r="F98"/>
  <c r="F88" i="156"/>
  <c r="F97"/>
  <c r="F78" i="157"/>
  <c r="F87"/>
  <c r="F77" i="158"/>
  <c r="F86"/>
  <c r="F76" i="159"/>
  <c r="F85"/>
  <c r="F75" i="160"/>
  <c r="F84"/>
  <c r="F66" i="161"/>
  <c r="F75"/>
  <c r="F63" i="163"/>
  <c r="F72"/>
  <c r="F62" i="164"/>
  <c r="F71"/>
  <c r="F61" i="165"/>
  <c r="F70"/>
  <c r="F60" i="166"/>
  <c r="F69"/>
  <c r="F59" i="167"/>
  <c r="F68"/>
  <c r="F57" i="168"/>
  <c r="F66"/>
  <c r="F55" i="170"/>
  <c r="F64"/>
  <c r="F54" i="171"/>
  <c r="F63"/>
  <c r="F53" i="172"/>
  <c r="F62"/>
  <c r="F48" i="173"/>
  <c r="F43" i="174"/>
  <c r="F52"/>
  <c r="F42" i="175"/>
  <c r="F51"/>
  <c r="F41" i="176"/>
  <c r="F50"/>
  <c r="F37" i="177"/>
  <c r="F46"/>
  <c r="F29" i="179"/>
  <c r="F38"/>
  <c r="F26" i="184"/>
  <c r="F35"/>
  <c r="F19" i="188"/>
  <c r="F28"/>
  <c r="F18" i="189"/>
  <c r="F27"/>
  <c r="F147" i="71"/>
  <c r="F156"/>
  <c r="F140" i="124"/>
  <c r="F149"/>
  <c r="F135" i="128"/>
  <c r="F144"/>
  <c r="F125" i="135"/>
  <c r="F134"/>
  <c r="F124" i="136"/>
  <c r="F133"/>
  <c r="F123" i="137"/>
  <c r="F132"/>
  <c r="F120" i="138"/>
  <c r="F129"/>
  <c r="F106" i="150"/>
  <c r="F115"/>
  <c r="F105" i="151"/>
  <c r="F114"/>
  <c r="F103" i="153"/>
  <c r="F112"/>
  <c r="F101" i="154"/>
  <c r="F110"/>
  <c r="F100" i="156"/>
  <c r="F109"/>
  <c r="F90" i="157"/>
  <c r="F99"/>
  <c r="F89" i="158"/>
  <c r="F98"/>
  <c r="F88" i="159"/>
  <c r="F97"/>
  <c r="F87" i="160"/>
  <c r="F96"/>
  <c r="F78" i="161"/>
  <c r="F87"/>
  <c r="F75" i="163"/>
  <c r="F84"/>
  <c r="F74" i="164"/>
  <c r="F83"/>
  <c r="F73" i="165"/>
  <c r="F82"/>
  <c r="F72" i="166"/>
  <c r="F81"/>
  <c r="F71" i="167"/>
  <c r="F80"/>
  <c r="F69" i="168"/>
  <c r="F78"/>
  <c r="F67" i="170"/>
  <c r="F76"/>
  <c r="F66" i="171"/>
  <c r="F75"/>
  <c r="F65" i="172"/>
  <c r="F74"/>
  <c r="F60" i="173"/>
  <c r="F55" i="174"/>
  <c r="F64"/>
  <c r="F54" i="175"/>
  <c r="F63"/>
  <c r="F53" i="176"/>
  <c r="F62"/>
  <c r="F49" i="177"/>
  <c r="F58"/>
  <c r="F41" i="179"/>
  <c r="F50"/>
  <c r="F38" i="184"/>
  <c r="F47"/>
  <c r="F31" i="188"/>
  <c r="F40"/>
  <c r="F30" i="189"/>
  <c r="F39"/>
  <c r="F19" i="191"/>
  <c r="F28"/>
  <c r="F18" i="192"/>
  <c r="F27"/>
  <c r="F10" i="194"/>
  <c r="F9" i="197"/>
  <c r="F10"/>
  <c r="F11"/>
  <c r="F12"/>
  <c r="F13"/>
  <c r="F14"/>
  <c r="F15"/>
  <c r="F17"/>
  <c r="F18"/>
  <c r="F19"/>
  <c r="F20"/>
  <c r="F21"/>
  <c r="D47"/>
  <c r="G47"/>
  <c r="K47"/>
  <c r="M47"/>
  <c r="N47" s="1"/>
  <c r="D48"/>
  <c r="G48"/>
  <c r="K48"/>
  <c r="M48"/>
  <c r="N48" s="1"/>
  <c r="D49"/>
  <c r="G49"/>
  <c r="K49"/>
  <c r="D50"/>
  <c r="K50" s="1"/>
  <c r="G50"/>
  <c r="D51"/>
  <c r="G51"/>
  <c r="K51"/>
  <c r="M51" s="1"/>
  <c r="N51" s="1"/>
  <c r="D52"/>
  <c r="K52" s="1"/>
  <c r="G52"/>
  <c r="D53"/>
  <c r="G53"/>
  <c r="K53"/>
  <c r="D54"/>
  <c r="K54" s="1"/>
  <c r="G54"/>
  <c r="D55"/>
  <c r="G55"/>
  <c r="K55"/>
  <c r="M55"/>
  <c r="N55" s="1"/>
  <c r="D56"/>
  <c r="K56"/>
  <c r="G56"/>
  <c r="D57"/>
  <c r="G57"/>
  <c r="K57"/>
  <c r="D58"/>
  <c r="K58" s="1"/>
  <c r="G58"/>
  <c r="D59"/>
  <c r="G59"/>
  <c r="K59"/>
  <c r="M59"/>
  <c r="N59" s="1"/>
  <c r="D60"/>
  <c r="K60"/>
  <c r="G60"/>
  <c r="D61"/>
  <c r="G61"/>
  <c r="K61"/>
  <c r="D62"/>
  <c r="K62" s="1"/>
  <c r="G62"/>
  <c r="D63"/>
  <c r="G63"/>
  <c r="K63"/>
  <c r="M63"/>
  <c r="N63" s="1"/>
  <c r="D64"/>
  <c r="K64"/>
  <c r="G64"/>
  <c r="D65"/>
  <c r="G65"/>
  <c r="K65"/>
  <c r="D66"/>
  <c r="K66" s="1"/>
  <c r="G66"/>
  <c r="D67"/>
  <c r="G67"/>
  <c r="K67"/>
  <c r="M67"/>
  <c r="N67" s="1"/>
  <c r="D68"/>
  <c r="K68"/>
  <c r="G68"/>
  <c r="D69"/>
  <c r="G69"/>
  <c r="K69"/>
  <c r="D70"/>
  <c r="K70" s="1"/>
  <c r="G70"/>
  <c r="D71"/>
  <c r="G71"/>
  <c r="K71"/>
  <c r="M71"/>
  <c r="N71" s="1"/>
  <c r="D72"/>
  <c r="K72"/>
  <c r="G72"/>
  <c r="D73"/>
  <c r="G73"/>
  <c r="K73"/>
  <c r="D74"/>
  <c r="K74" s="1"/>
  <c r="G74"/>
  <c r="D75"/>
  <c r="G75"/>
  <c r="K75"/>
  <c r="M75"/>
  <c r="N75" s="1"/>
  <c r="D76"/>
  <c r="K76"/>
  <c r="G76"/>
  <c r="D77"/>
  <c r="G77"/>
  <c r="K77"/>
  <c r="D78"/>
  <c r="K78" s="1"/>
  <c r="G78"/>
  <c r="D79"/>
  <c r="G79"/>
  <c r="K79"/>
  <c r="M79"/>
  <c r="N79" s="1"/>
  <c r="D80"/>
  <c r="K80"/>
  <c r="G80"/>
  <c r="D81"/>
  <c r="G81"/>
  <c r="K81"/>
  <c r="D82"/>
  <c r="K82" s="1"/>
  <c r="G82"/>
  <c r="D83"/>
  <c r="G83"/>
  <c r="K83"/>
  <c r="M83"/>
  <c r="N83" s="1"/>
  <c r="D84"/>
  <c r="K84"/>
  <c r="G84"/>
  <c r="D85"/>
  <c r="G85"/>
  <c r="K85"/>
  <c r="D86"/>
  <c r="K86" s="1"/>
  <c r="G86"/>
  <c r="D87"/>
  <c r="G87"/>
  <c r="K87"/>
  <c r="M87"/>
  <c r="N87" s="1"/>
  <c r="D88"/>
  <c r="K88"/>
  <c r="G88"/>
  <c r="D89"/>
  <c r="G89"/>
  <c r="K89"/>
  <c r="D90"/>
  <c r="K90" s="1"/>
  <c r="G90"/>
  <c r="D91"/>
  <c r="G91"/>
  <c r="K91"/>
  <c r="M91"/>
  <c r="N91" s="1"/>
  <c r="D92"/>
  <c r="K92"/>
  <c r="G92"/>
  <c r="D93"/>
  <c r="G93"/>
  <c r="K93"/>
  <c r="M93" s="1"/>
  <c r="N93" s="1"/>
  <c r="D94"/>
  <c r="K94" s="1"/>
  <c r="G94"/>
  <c r="D95"/>
  <c r="G95"/>
  <c r="K95"/>
  <c r="M95"/>
  <c r="N95" s="1"/>
  <c r="D96"/>
  <c r="K96"/>
  <c r="G96"/>
  <c r="D97"/>
  <c r="G97"/>
  <c r="K97"/>
  <c r="M97" s="1"/>
  <c r="N97" s="1"/>
  <c r="D98"/>
  <c r="K98" s="1"/>
  <c r="G98"/>
  <c r="D99"/>
  <c r="G99"/>
  <c r="K99"/>
  <c r="M99"/>
  <c r="N99" s="1"/>
  <c r="D100"/>
  <c r="K100"/>
  <c r="G100"/>
  <c r="D101"/>
  <c r="G101"/>
  <c r="K101"/>
  <c r="M101" s="1"/>
  <c r="N101" s="1"/>
  <c r="D102"/>
  <c r="K102" s="1"/>
  <c r="G102"/>
  <c r="D103"/>
  <c r="G103"/>
  <c r="K103"/>
  <c r="M103"/>
  <c r="N103" s="1"/>
  <c r="D104"/>
  <c r="K104"/>
  <c r="G104"/>
  <c r="D105"/>
  <c r="G105"/>
  <c r="K105"/>
  <c r="M105" s="1"/>
  <c r="N105" s="1"/>
  <c r="D106"/>
  <c r="K106" s="1"/>
  <c r="G106"/>
  <c r="D107"/>
  <c r="G107"/>
  <c r="K107"/>
  <c r="M107"/>
  <c r="N107" s="1"/>
  <c r="D108"/>
  <c r="K108"/>
  <c r="G108"/>
  <c r="D109"/>
  <c r="G109"/>
  <c r="K109"/>
  <c r="M109" s="1"/>
  <c r="N109" s="1"/>
  <c r="D110"/>
  <c r="K110" s="1"/>
  <c r="G110"/>
  <c r="D111"/>
  <c r="G111"/>
  <c r="K111"/>
  <c r="M111"/>
  <c r="N111" s="1"/>
  <c r="D112"/>
  <c r="K112"/>
  <c r="G112"/>
  <c r="D113"/>
  <c r="G113"/>
  <c r="K113"/>
  <c r="M113" s="1"/>
  <c r="N113" s="1"/>
  <c r="D114"/>
  <c r="K114" s="1"/>
  <c r="G114"/>
  <c r="D115"/>
  <c r="G115"/>
  <c r="K115"/>
  <c r="M115"/>
  <c r="N115" s="1"/>
  <c r="D116"/>
  <c r="K116"/>
  <c r="G116"/>
  <c r="D117"/>
  <c r="G117"/>
  <c r="K117"/>
  <c r="M117" s="1"/>
  <c r="N117" s="1"/>
  <c r="D118"/>
  <c r="K118" s="1"/>
  <c r="G118"/>
  <c r="D119"/>
  <c r="G119"/>
  <c r="K119"/>
  <c r="M119"/>
  <c r="N119" s="1"/>
  <c r="D120"/>
  <c r="K120"/>
  <c r="G120"/>
  <c r="D121"/>
  <c r="G121"/>
  <c r="K121"/>
  <c r="M121" s="1"/>
  <c r="N121" s="1"/>
  <c r="D122"/>
  <c r="K122" s="1"/>
  <c r="G122"/>
  <c r="D123"/>
  <c r="G123"/>
  <c r="K123"/>
  <c r="M123"/>
  <c r="N123" s="1"/>
  <c r="D124"/>
  <c r="K124"/>
  <c r="G124"/>
  <c r="D125"/>
  <c r="G125"/>
  <c r="K125"/>
  <c r="M125" s="1"/>
  <c r="N125" s="1"/>
  <c r="D126"/>
  <c r="K126" s="1"/>
  <c r="G126"/>
  <c r="D127"/>
  <c r="G127"/>
  <c r="K127"/>
  <c r="M127"/>
  <c r="N127" s="1"/>
  <c r="D128"/>
  <c r="K128"/>
  <c r="G128"/>
  <c r="D129"/>
  <c r="G129"/>
  <c r="K129"/>
  <c r="M129" s="1"/>
  <c r="N129" s="1"/>
  <c r="D130"/>
  <c r="K130" s="1"/>
  <c r="G130"/>
  <c r="D131"/>
  <c r="G131"/>
  <c r="K131"/>
  <c r="M131"/>
  <c r="N131" s="1"/>
  <c r="D132"/>
  <c r="K132"/>
  <c r="G132"/>
  <c r="D133"/>
  <c r="G133"/>
  <c r="K133"/>
  <c r="M133" s="1"/>
  <c r="N133" s="1"/>
  <c r="D134"/>
  <c r="K134" s="1"/>
  <c r="G134"/>
  <c r="D135"/>
  <c r="G135"/>
  <c r="K135"/>
  <c r="M135"/>
  <c r="N135" s="1"/>
  <c r="D136"/>
  <c r="K136"/>
  <c r="G136"/>
  <c r="D137"/>
  <c r="G137"/>
  <c r="K137"/>
  <c r="M137" s="1"/>
  <c r="N137" s="1"/>
  <c r="D138"/>
  <c r="K138" s="1"/>
  <c r="G138"/>
  <c r="D139"/>
  <c r="G139"/>
  <c r="K139"/>
  <c r="M139"/>
  <c r="N139" s="1"/>
  <c r="D140"/>
  <c r="K140"/>
  <c r="G140"/>
  <c r="D141"/>
  <c r="G141"/>
  <c r="K141"/>
  <c r="M141" s="1"/>
  <c r="N141" s="1"/>
  <c r="D142"/>
  <c r="K142" s="1"/>
  <c r="G142"/>
  <c r="D143"/>
  <c r="G143"/>
  <c r="K143"/>
  <c r="M143"/>
  <c r="N143" s="1"/>
  <c r="D144"/>
  <c r="K144"/>
  <c r="G144"/>
  <c r="D145"/>
  <c r="G145"/>
  <c r="K145"/>
  <c r="M145" s="1"/>
  <c r="N145" s="1"/>
  <c r="D146"/>
  <c r="K146" s="1"/>
  <c r="G146"/>
  <c r="D147"/>
  <c r="G147"/>
  <c r="K147"/>
  <c r="M147"/>
  <c r="N147" s="1"/>
  <c r="D148"/>
  <c r="K148"/>
  <c r="G148"/>
  <c r="D149"/>
  <c r="G149"/>
  <c r="K149"/>
  <c r="M149" s="1"/>
  <c r="N149" s="1"/>
  <c r="D150"/>
  <c r="K150" s="1"/>
  <c r="G150"/>
  <c r="D151"/>
  <c r="G151"/>
  <c r="K151"/>
  <c r="M151"/>
  <c r="N151" s="1"/>
  <c r="D152"/>
  <c r="K152"/>
  <c r="G152"/>
  <c r="D153"/>
  <c r="G153"/>
  <c r="K153"/>
  <c r="M153" s="1"/>
  <c r="N153" s="1"/>
  <c r="D154"/>
  <c r="K154" s="1"/>
  <c r="G154"/>
  <c r="D155"/>
  <c r="G155"/>
  <c r="K155"/>
  <c r="M155"/>
  <c r="N155" s="1"/>
  <c r="D156"/>
  <c r="K156"/>
  <c r="G156"/>
  <c r="D157"/>
  <c r="G157"/>
  <c r="K157"/>
  <c r="M157" s="1"/>
  <c r="N157" s="1"/>
  <c r="D158"/>
  <c r="K158" s="1"/>
  <c r="G158"/>
  <c r="D159"/>
  <c r="G159"/>
  <c r="K159"/>
  <c r="M159"/>
  <c r="N159" s="1"/>
  <c r="D160"/>
  <c r="K160"/>
  <c r="G160"/>
  <c r="D161"/>
  <c r="G161"/>
  <c r="K161"/>
  <c r="M161" s="1"/>
  <c r="N161" s="1"/>
  <c r="D162"/>
  <c r="K162" s="1"/>
  <c r="G162"/>
  <c r="D163"/>
  <c r="G163"/>
  <c r="K163"/>
  <c r="M163"/>
  <c r="N163" s="1"/>
  <c r="D164"/>
  <c r="K164"/>
  <c r="G164"/>
  <c r="D165"/>
  <c r="G165"/>
  <c r="K165"/>
  <c r="M165" s="1"/>
  <c r="N165" s="1"/>
  <c r="D166"/>
  <c r="K166" s="1"/>
  <c r="G166"/>
  <c r="D167"/>
  <c r="G167"/>
  <c r="K167"/>
  <c r="M167"/>
  <c r="N167" s="1"/>
  <c r="D168"/>
  <c r="K168"/>
  <c r="G168"/>
  <c r="D169"/>
  <c r="G169"/>
  <c r="K169"/>
  <c r="M169" s="1"/>
  <c r="N169" s="1"/>
  <c r="D170"/>
  <c r="K170" s="1"/>
  <c r="G170"/>
  <c r="D171"/>
  <c r="G171"/>
  <c r="K171"/>
  <c r="M171"/>
  <c r="N171" s="1"/>
  <c r="D172"/>
  <c r="K172"/>
  <c r="G172"/>
  <c r="D173"/>
  <c r="G173"/>
  <c r="K173"/>
  <c r="M173" s="1"/>
  <c r="N173" s="1"/>
  <c r="D174"/>
  <c r="K174" s="1"/>
  <c r="G174"/>
  <c r="D175"/>
  <c r="G175"/>
  <c r="K175"/>
  <c r="M175"/>
  <c r="N175" s="1"/>
  <c r="D176"/>
  <c r="K176"/>
  <c r="G176"/>
  <c r="D177"/>
  <c r="G177"/>
  <c r="K177"/>
  <c r="M177" s="1"/>
  <c r="N177" s="1"/>
  <c r="D178"/>
  <c r="K178" s="1"/>
  <c r="G178"/>
  <c r="D179"/>
  <c r="G179"/>
  <c r="K179"/>
  <c r="M179"/>
  <c r="N179" s="1"/>
  <c r="D180"/>
  <c r="K180"/>
  <c r="G180"/>
  <c r="D181"/>
  <c r="G181"/>
  <c r="K181"/>
  <c r="M181" s="1"/>
  <c r="N181" s="1"/>
  <c r="D182"/>
  <c r="K182" s="1"/>
  <c r="G182"/>
  <c r="D183"/>
  <c r="G183"/>
  <c r="K183"/>
  <c r="M183"/>
  <c r="N183" s="1"/>
  <c r="D184"/>
  <c r="K184"/>
  <c r="G184"/>
  <c r="D185"/>
  <c r="G185"/>
  <c r="K185"/>
  <c r="M185" s="1"/>
  <c r="N185" s="1"/>
  <c r="D186"/>
  <c r="K186" s="1"/>
  <c r="G186"/>
  <c r="D187"/>
  <c r="G187"/>
  <c r="K187"/>
  <c r="M187"/>
  <c r="N187" s="1"/>
  <c r="G188"/>
  <c r="B190"/>
  <c r="H190"/>
  <c r="J190"/>
  <c r="B200"/>
  <c r="F9" i="194"/>
  <c r="F11"/>
  <c r="F12"/>
  <c r="F13"/>
  <c r="F14"/>
  <c r="F15"/>
  <c r="F16"/>
  <c r="F17"/>
  <c r="F18"/>
  <c r="F20"/>
  <c r="F21"/>
  <c r="F22"/>
  <c r="F23"/>
  <c r="F24"/>
  <c r="D50"/>
  <c r="K50" s="1"/>
  <c r="G50"/>
  <c r="D51"/>
  <c r="G51"/>
  <c r="K51"/>
  <c r="M51"/>
  <c r="N51" s="1"/>
  <c r="D52"/>
  <c r="K52" s="1"/>
  <c r="M52" s="1"/>
  <c r="N52" s="1"/>
  <c r="G52"/>
  <c r="D53"/>
  <c r="G53"/>
  <c r="K53"/>
  <c r="M53" s="1"/>
  <c r="N53" s="1"/>
  <c r="D54"/>
  <c r="K54"/>
  <c r="G54"/>
  <c r="M54"/>
  <c r="N54" s="1"/>
  <c r="D55"/>
  <c r="G55"/>
  <c r="K55"/>
  <c r="M55"/>
  <c r="N55" s="1"/>
  <c r="D56"/>
  <c r="K56" s="1"/>
  <c r="G56"/>
  <c r="D57"/>
  <c r="G57"/>
  <c r="K57"/>
  <c r="D58"/>
  <c r="K58"/>
  <c r="G58"/>
  <c r="M58" s="1"/>
  <c r="N58" s="1"/>
  <c r="D59"/>
  <c r="G59"/>
  <c r="K59"/>
  <c r="M59"/>
  <c r="N59" s="1"/>
  <c r="D60"/>
  <c r="K60" s="1"/>
  <c r="G60"/>
  <c r="D61"/>
  <c r="G61"/>
  <c r="K61"/>
  <c r="D62"/>
  <c r="K62"/>
  <c r="G62"/>
  <c r="M62" s="1"/>
  <c r="N62" s="1"/>
  <c r="D63"/>
  <c r="G63"/>
  <c r="K63"/>
  <c r="M63"/>
  <c r="N63" s="1"/>
  <c r="D64"/>
  <c r="K64" s="1"/>
  <c r="G64"/>
  <c r="D65"/>
  <c r="G65"/>
  <c r="K65"/>
  <c r="D66"/>
  <c r="K66"/>
  <c r="G66"/>
  <c r="M66" s="1"/>
  <c r="N66" s="1"/>
  <c r="D67"/>
  <c r="G67"/>
  <c r="K67"/>
  <c r="M67"/>
  <c r="N67" s="1"/>
  <c r="D68"/>
  <c r="K68" s="1"/>
  <c r="G68"/>
  <c r="D69"/>
  <c r="G69"/>
  <c r="K69"/>
  <c r="D70"/>
  <c r="K70"/>
  <c r="G70"/>
  <c r="M70" s="1"/>
  <c r="N70" s="1"/>
  <c r="D71"/>
  <c r="G71"/>
  <c r="K71"/>
  <c r="M71"/>
  <c r="N71" s="1"/>
  <c r="D72"/>
  <c r="K72" s="1"/>
  <c r="G72"/>
  <c r="D73"/>
  <c r="G73"/>
  <c r="K73"/>
  <c r="D74"/>
  <c r="K74"/>
  <c r="G74"/>
  <c r="M74" s="1"/>
  <c r="N74" s="1"/>
  <c r="D75"/>
  <c r="G75"/>
  <c r="K75"/>
  <c r="M75"/>
  <c r="N75" s="1"/>
  <c r="D76"/>
  <c r="K76" s="1"/>
  <c r="G76"/>
  <c r="D77"/>
  <c r="G77"/>
  <c r="K77"/>
  <c r="D78"/>
  <c r="K78"/>
  <c r="G78"/>
  <c r="M78" s="1"/>
  <c r="N78" s="1"/>
  <c r="D79"/>
  <c r="G79"/>
  <c r="K79"/>
  <c r="M79"/>
  <c r="N79" s="1"/>
  <c r="D80"/>
  <c r="K80" s="1"/>
  <c r="G80"/>
  <c r="D81"/>
  <c r="G81"/>
  <c r="K81"/>
  <c r="D82"/>
  <c r="K82"/>
  <c r="G82"/>
  <c r="M82" s="1"/>
  <c r="N82" s="1"/>
  <c r="D83"/>
  <c r="G83"/>
  <c r="K83"/>
  <c r="M83"/>
  <c r="N83" s="1"/>
  <c r="D84"/>
  <c r="K84" s="1"/>
  <c r="M84" s="1"/>
  <c r="N84" s="1"/>
  <c r="G84"/>
  <c r="D85"/>
  <c r="G85"/>
  <c r="K85"/>
  <c r="M85" s="1"/>
  <c r="N85" s="1"/>
  <c r="D86"/>
  <c r="K86"/>
  <c r="G86"/>
  <c r="M86"/>
  <c r="N86" s="1"/>
  <c r="D87"/>
  <c r="G87"/>
  <c r="K87"/>
  <c r="M87"/>
  <c r="N87" s="1"/>
  <c r="D88"/>
  <c r="K88" s="1"/>
  <c r="G88"/>
  <c r="D89"/>
  <c r="K89" s="1"/>
  <c r="G89"/>
  <c r="D90"/>
  <c r="G90"/>
  <c r="K90"/>
  <c r="M90"/>
  <c r="N90" s="1"/>
  <c r="D91"/>
  <c r="K91"/>
  <c r="G91"/>
  <c r="D92"/>
  <c r="G92"/>
  <c r="K92"/>
  <c r="M92" s="1"/>
  <c r="N92" s="1"/>
  <c r="D93"/>
  <c r="K93" s="1"/>
  <c r="G93"/>
  <c r="D94"/>
  <c r="G94"/>
  <c r="K94"/>
  <c r="M94"/>
  <c r="N94" s="1"/>
  <c r="D95"/>
  <c r="K95"/>
  <c r="G95"/>
  <c r="D96"/>
  <c r="G96"/>
  <c r="K96"/>
  <c r="M96" s="1"/>
  <c r="N96" s="1"/>
  <c r="D97"/>
  <c r="K97" s="1"/>
  <c r="G97"/>
  <c r="D98"/>
  <c r="G98"/>
  <c r="K98"/>
  <c r="M98"/>
  <c r="N98" s="1"/>
  <c r="D99"/>
  <c r="K99"/>
  <c r="G99"/>
  <c r="D100"/>
  <c r="G100"/>
  <c r="K100"/>
  <c r="M100" s="1"/>
  <c r="N100" s="1"/>
  <c r="D101"/>
  <c r="K101" s="1"/>
  <c r="G101"/>
  <c r="D102"/>
  <c r="G102"/>
  <c r="K102"/>
  <c r="M102"/>
  <c r="N102" s="1"/>
  <c r="D103"/>
  <c r="K103"/>
  <c r="G103"/>
  <c r="D104"/>
  <c r="G104"/>
  <c r="K104"/>
  <c r="M104" s="1"/>
  <c r="N104" s="1"/>
  <c r="D105"/>
  <c r="K105" s="1"/>
  <c r="G105"/>
  <c r="D106"/>
  <c r="G106"/>
  <c r="K106"/>
  <c r="M106"/>
  <c r="N106" s="1"/>
  <c r="D107"/>
  <c r="K107"/>
  <c r="G107"/>
  <c r="D108"/>
  <c r="G108"/>
  <c r="K108"/>
  <c r="M108" s="1"/>
  <c r="N108" s="1"/>
  <c r="D109"/>
  <c r="K109" s="1"/>
  <c r="G109"/>
  <c r="D110"/>
  <c r="G110"/>
  <c r="K110"/>
  <c r="M110"/>
  <c r="N110" s="1"/>
  <c r="D111"/>
  <c r="K111"/>
  <c r="G111"/>
  <c r="D112"/>
  <c r="G112"/>
  <c r="K112"/>
  <c r="M112" s="1"/>
  <c r="N112" s="1"/>
  <c r="D113"/>
  <c r="K113" s="1"/>
  <c r="G113"/>
  <c r="D114"/>
  <c r="G114"/>
  <c r="K114"/>
  <c r="M114"/>
  <c r="N114" s="1"/>
  <c r="D115"/>
  <c r="K115"/>
  <c r="G115"/>
  <c r="D116"/>
  <c r="G116"/>
  <c r="K116"/>
  <c r="M116" s="1"/>
  <c r="N116" s="1"/>
  <c r="D117"/>
  <c r="K117" s="1"/>
  <c r="G117"/>
  <c r="D118"/>
  <c r="G118"/>
  <c r="K118"/>
  <c r="M118"/>
  <c r="N118" s="1"/>
  <c r="D119"/>
  <c r="K119"/>
  <c r="G119"/>
  <c r="D120"/>
  <c r="G120"/>
  <c r="K120"/>
  <c r="M120" s="1"/>
  <c r="N120" s="1"/>
  <c r="D121"/>
  <c r="K121" s="1"/>
  <c r="G121"/>
  <c r="D122"/>
  <c r="G122"/>
  <c r="K122"/>
  <c r="M122"/>
  <c r="N122" s="1"/>
  <c r="D123"/>
  <c r="K123"/>
  <c r="G123"/>
  <c r="D124"/>
  <c r="G124"/>
  <c r="K124"/>
  <c r="M124" s="1"/>
  <c r="N124" s="1"/>
  <c r="D125"/>
  <c r="K125" s="1"/>
  <c r="G125"/>
  <c r="D126"/>
  <c r="G126"/>
  <c r="K126"/>
  <c r="M126"/>
  <c r="N126" s="1"/>
  <c r="D127"/>
  <c r="K127"/>
  <c r="G127"/>
  <c r="D128"/>
  <c r="G128"/>
  <c r="K128"/>
  <c r="M128" s="1"/>
  <c r="N128" s="1"/>
  <c r="D129"/>
  <c r="K129" s="1"/>
  <c r="G129"/>
  <c r="D130"/>
  <c r="G130"/>
  <c r="K130"/>
  <c r="M130"/>
  <c r="N130" s="1"/>
  <c r="D131"/>
  <c r="K131"/>
  <c r="G131"/>
  <c r="D132"/>
  <c r="G132"/>
  <c r="K132"/>
  <c r="M132" s="1"/>
  <c r="N132" s="1"/>
  <c r="D133"/>
  <c r="K133" s="1"/>
  <c r="G133"/>
  <c r="D134"/>
  <c r="G134"/>
  <c r="K134"/>
  <c r="M134"/>
  <c r="N134" s="1"/>
  <c r="D135"/>
  <c r="K135"/>
  <c r="G135"/>
  <c r="D136"/>
  <c r="G136"/>
  <c r="K136"/>
  <c r="M136" s="1"/>
  <c r="N136" s="1"/>
  <c r="D137"/>
  <c r="K137" s="1"/>
  <c r="G137"/>
  <c r="D138"/>
  <c r="G138"/>
  <c r="K138"/>
  <c r="M138"/>
  <c r="N138" s="1"/>
  <c r="D139"/>
  <c r="K139"/>
  <c r="G139"/>
  <c r="D140"/>
  <c r="G140"/>
  <c r="K140"/>
  <c r="M140" s="1"/>
  <c r="N140" s="1"/>
  <c r="D141"/>
  <c r="K141" s="1"/>
  <c r="G141"/>
  <c r="D142"/>
  <c r="G142"/>
  <c r="K142"/>
  <c r="M142"/>
  <c r="N142" s="1"/>
  <c r="D143"/>
  <c r="K143"/>
  <c r="G143"/>
  <c r="D144"/>
  <c r="G144"/>
  <c r="K144"/>
  <c r="M144" s="1"/>
  <c r="N144" s="1"/>
  <c r="D145"/>
  <c r="K145" s="1"/>
  <c r="G145"/>
  <c r="D146"/>
  <c r="G146"/>
  <c r="K146"/>
  <c r="M146"/>
  <c r="N146" s="1"/>
  <c r="D147"/>
  <c r="K147"/>
  <c r="G147"/>
  <c r="D148"/>
  <c r="G148"/>
  <c r="K148"/>
  <c r="M148" s="1"/>
  <c r="N148" s="1"/>
  <c r="D149"/>
  <c r="K149" s="1"/>
  <c r="G149"/>
  <c r="D150"/>
  <c r="G150"/>
  <c r="K150"/>
  <c r="M150"/>
  <c r="N150" s="1"/>
  <c r="D151"/>
  <c r="K151"/>
  <c r="G151"/>
  <c r="D152"/>
  <c r="G152"/>
  <c r="K152"/>
  <c r="M152" s="1"/>
  <c r="N152" s="1"/>
  <c r="D153"/>
  <c r="K153" s="1"/>
  <c r="G153"/>
  <c r="D154"/>
  <c r="G154"/>
  <c r="K154"/>
  <c r="M154"/>
  <c r="N154" s="1"/>
  <c r="D155"/>
  <c r="K155"/>
  <c r="G155"/>
  <c r="D156"/>
  <c r="G156"/>
  <c r="K156"/>
  <c r="M156" s="1"/>
  <c r="N156" s="1"/>
  <c r="D157"/>
  <c r="K157" s="1"/>
  <c r="G157"/>
  <c r="D158"/>
  <c r="G158"/>
  <c r="K158"/>
  <c r="M158"/>
  <c r="N158" s="1"/>
  <c r="D159"/>
  <c r="K159"/>
  <c r="G159"/>
  <c r="D160"/>
  <c r="G160"/>
  <c r="K160"/>
  <c r="M160" s="1"/>
  <c r="N160" s="1"/>
  <c r="D161"/>
  <c r="K161" s="1"/>
  <c r="G161"/>
  <c r="D162"/>
  <c r="G162"/>
  <c r="K162"/>
  <c r="M162"/>
  <c r="N162" s="1"/>
  <c r="D163"/>
  <c r="K163"/>
  <c r="G163"/>
  <c r="D164"/>
  <c r="G164"/>
  <c r="K164"/>
  <c r="M164" s="1"/>
  <c r="N164" s="1"/>
  <c r="D165"/>
  <c r="K165" s="1"/>
  <c r="G165"/>
  <c r="D166"/>
  <c r="G166"/>
  <c r="K166"/>
  <c r="M166"/>
  <c r="N166" s="1"/>
  <c r="D167"/>
  <c r="K167"/>
  <c r="G167"/>
  <c r="D168"/>
  <c r="G168"/>
  <c r="K168"/>
  <c r="M168" s="1"/>
  <c r="N168" s="1"/>
  <c r="D169"/>
  <c r="K169" s="1"/>
  <c r="G169"/>
  <c r="D170"/>
  <c r="G170"/>
  <c r="K170"/>
  <c r="M170"/>
  <c r="N170" s="1"/>
  <c r="D171"/>
  <c r="K171"/>
  <c r="G171"/>
  <c r="D172"/>
  <c r="G172"/>
  <c r="K172"/>
  <c r="M172" s="1"/>
  <c r="N172" s="1"/>
  <c r="D173"/>
  <c r="K173" s="1"/>
  <c r="G173"/>
  <c r="D174"/>
  <c r="G174"/>
  <c r="K174"/>
  <c r="M174"/>
  <c r="N174" s="1"/>
  <c r="D175"/>
  <c r="K175"/>
  <c r="G175"/>
  <c r="D176"/>
  <c r="G176"/>
  <c r="K176"/>
  <c r="M176" s="1"/>
  <c r="N176" s="1"/>
  <c r="D177"/>
  <c r="K177" s="1"/>
  <c r="G177"/>
  <c r="D178"/>
  <c r="G178"/>
  <c r="K178"/>
  <c r="M178"/>
  <c r="N178" s="1"/>
  <c r="D179"/>
  <c r="K179"/>
  <c r="G179"/>
  <c r="D180"/>
  <c r="G180"/>
  <c r="K180"/>
  <c r="M180" s="1"/>
  <c r="N180" s="1"/>
  <c r="D181"/>
  <c r="K181" s="1"/>
  <c r="G181"/>
  <c r="D182"/>
  <c r="G182"/>
  <c r="K182"/>
  <c r="M182"/>
  <c r="N182" s="1"/>
  <c r="D183"/>
  <c r="K183"/>
  <c r="G183"/>
  <c r="D184"/>
  <c r="G184"/>
  <c r="K184"/>
  <c r="M184" s="1"/>
  <c r="N184" s="1"/>
  <c r="D185"/>
  <c r="K185" s="1"/>
  <c r="G185"/>
  <c r="D186"/>
  <c r="G186"/>
  <c r="K186"/>
  <c r="M186"/>
  <c r="N186" s="1"/>
  <c r="D187"/>
  <c r="K187"/>
  <c r="G187"/>
  <c r="G188"/>
  <c r="B190"/>
  <c r="H190"/>
  <c r="J190"/>
  <c r="B200"/>
  <c r="D52" i="193"/>
  <c r="K52"/>
  <c r="G52"/>
  <c r="D53"/>
  <c r="G53"/>
  <c r="K53"/>
  <c r="M53" s="1"/>
  <c r="N53" s="1"/>
  <c r="D54"/>
  <c r="K54" s="1"/>
  <c r="G54"/>
  <c r="D55"/>
  <c r="G55"/>
  <c r="K55"/>
  <c r="M55"/>
  <c r="N55" s="1"/>
  <c r="D56"/>
  <c r="K56"/>
  <c r="G56"/>
  <c r="D57"/>
  <c r="G57"/>
  <c r="K57"/>
  <c r="M57" s="1"/>
  <c r="N57" s="1"/>
  <c r="D58"/>
  <c r="K58" s="1"/>
  <c r="G58"/>
  <c r="D59"/>
  <c r="G59"/>
  <c r="K59"/>
  <c r="M59"/>
  <c r="N59" s="1"/>
  <c r="D60"/>
  <c r="K60"/>
  <c r="G60"/>
  <c r="D61"/>
  <c r="G61"/>
  <c r="K61"/>
  <c r="M61" s="1"/>
  <c r="N61" s="1"/>
  <c r="D62"/>
  <c r="K62" s="1"/>
  <c r="G62"/>
  <c r="D63"/>
  <c r="G63"/>
  <c r="K63"/>
  <c r="M63"/>
  <c r="N63" s="1"/>
  <c r="D64"/>
  <c r="K64"/>
  <c r="G64"/>
  <c r="D65"/>
  <c r="G65"/>
  <c r="K65"/>
  <c r="M65" s="1"/>
  <c r="N65" s="1"/>
  <c r="D66"/>
  <c r="K66" s="1"/>
  <c r="G66"/>
  <c r="D67"/>
  <c r="G67"/>
  <c r="K67"/>
  <c r="M67"/>
  <c r="N67" s="1"/>
  <c r="D68"/>
  <c r="K68"/>
  <c r="G68"/>
  <c r="D69"/>
  <c r="G69"/>
  <c r="K69"/>
  <c r="M69" s="1"/>
  <c r="N69" s="1"/>
  <c r="D70"/>
  <c r="K70" s="1"/>
  <c r="G70"/>
  <c r="D71"/>
  <c r="G71"/>
  <c r="K71"/>
  <c r="M71"/>
  <c r="N71" s="1"/>
  <c r="D72"/>
  <c r="K72"/>
  <c r="G72"/>
  <c r="D73"/>
  <c r="G73"/>
  <c r="K73"/>
  <c r="M73" s="1"/>
  <c r="N73" s="1"/>
  <c r="D74"/>
  <c r="K74" s="1"/>
  <c r="G74"/>
  <c r="D75"/>
  <c r="G75"/>
  <c r="K75"/>
  <c r="M75"/>
  <c r="N75" s="1"/>
  <c r="D76"/>
  <c r="K76"/>
  <c r="G76"/>
  <c r="D77"/>
  <c r="G77"/>
  <c r="K77"/>
  <c r="M77" s="1"/>
  <c r="N77" s="1"/>
  <c r="D78"/>
  <c r="K78" s="1"/>
  <c r="G78"/>
  <c r="D79"/>
  <c r="G79"/>
  <c r="K79"/>
  <c r="M79"/>
  <c r="N79" s="1"/>
  <c r="D80"/>
  <c r="K80"/>
  <c r="G80"/>
  <c r="D81"/>
  <c r="G81"/>
  <c r="K81"/>
  <c r="M81" s="1"/>
  <c r="N81" s="1"/>
  <c r="D82"/>
  <c r="K82" s="1"/>
  <c r="G82"/>
  <c r="D83"/>
  <c r="G83"/>
  <c r="K83"/>
  <c r="M83"/>
  <c r="N83" s="1"/>
  <c r="D84"/>
  <c r="K84"/>
  <c r="G84"/>
  <c r="D85"/>
  <c r="G85"/>
  <c r="K85"/>
  <c r="M85" s="1"/>
  <c r="N85" s="1"/>
  <c r="D86"/>
  <c r="K86" s="1"/>
  <c r="G86"/>
  <c r="D87"/>
  <c r="G87"/>
  <c r="K87"/>
  <c r="M87"/>
  <c r="N87" s="1"/>
  <c r="D88"/>
  <c r="K88"/>
  <c r="G88"/>
  <c r="D89"/>
  <c r="G89"/>
  <c r="K89"/>
  <c r="M89" s="1"/>
  <c r="N89" s="1"/>
  <c r="D90"/>
  <c r="K90" s="1"/>
  <c r="G90"/>
  <c r="D91"/>
  <c r="G91"/>
  <c r="K91"/>
  <c r="M91"/>
  <c r="N91" s="1"/>
  <c r="D92"/>
  <c r="K92"/>
  <c r="G92"/>
  <c r="D93"/>
  <c r="G93"/>
  <c r="K93"/>
  <c r="M93" s="1"/>
  <c r="N93" s="1"/>
  <c r="D94"/>
  <c r="K94" s="1"/>
  <c r="G94"/>
  <c r="D95"/>
  <c r="G95"/>
  <c r="K95"/>
  <c r="M95"/>
  <c r="N95" s="1"/>
  <c r="D96"/>
  <c r="K96"/>
  <c r="G96"/>
  <c r="D97"/>
  <c r="G97"/>
  <c r="K97"/>
  <c r="M97" s="1"/>
  <c r="N97" s="1"/>
  <c r="D98"/>
  <c r="K98" s="1"/>
  <c r="G98"/>
  <c r="D99"/>
  <c r="G99"/>
  <c r="K99"/>
  <c r="M99"/>
  <c r="N99" s="1"/>
  <c r="D100"/>
  <c r="K100"/>
  <c r="G100"/>
  <c r="D101"/>
  <c r="G101"/>
  <c r="K101"/>
  <c r="M101" s="1"/>
  <c r="N101" s="1"/>
  <c r="D102"/>
  <c r="K102" s="1"/>
  <c r="G102"/>
  <c r="D103"/>
  <c r="G103"/>
  <c r="K103"/>
  <c r="M103"/>
  <c r="N103" s="1"/>
  <c r="D104"/>
  <c r="K104"/>
  <c r="G104"/>
  <c r="D105"/>
  <c r="G105"/>
  <c r="K105"/>
  <c r="M105" s="1"/>
  <c r="N105" s="1"/>
  <c r="D106"/>
  <c r="K106" s="1"/>
  <c r="G106"/>
  <c r="D107"/>
  <c r="G107"/>
  <c r="K107"/>
  <c r="M107"/>
  <c r="N107" s="1"/>
  <c r="D108"/>
  <c r="K108"/>
  <c r="G108"/>
  <c r="D109"/>
  <c r="G109"/>
  <c r="K109"/>
  <c r="M109" s="1"/>
  <c r="N109" s="1"/>
  <c r="D110"/>
  <c r="K110" s="1"/>
  <c r="G110"/>
  <c r="D111"/>
  <c r="G111"/>
  <c r="K111"/>
  <c r="M111"/>
  <c r="N111" s="1"/>
  <c r="D112"/>
  <c r="K112"/>
  <c r="G112"/>
  <c r="D113"/>
  <c r="G113"/>
  <c r="K113"/>
  <c r="M113" s="1"/>
  <c r="N113" s="1"/>
  <c r="D114"/>
  <c r="K114" s="1"/>
  <c r="G114"/>
  <c r="D115"/>
  <c r="G115"/>
  <c r="K115"/>
  <c r="M115"/>
  <c r="N115" s="1"/>
  <c r="D116"/>
  <c r="K116"/>
  <c r="G116"/>
  <c r="D117"/>
  <c r="G117"/>
  <c r="K117"/>
  <c r="M117" s="1"/>
  <c r="N117" s="1"/>
  <c r="D118"/>
  <c r="K118" s="1"/>
  <c r="G118"/>
  <c r="D119"/>
  <c r="G119"/>
  <c r="K119"/>
  <c r="M119"/>
  <c r="N119" s="1"/>
  <c r="D120"/>
  <c r="K120"/>
  <c r="G120"/>
  <c r="D121"/>
  <c r="G121"/>
  <c r="K121"/>
  <c r="M121" s="1"/>
  <c r="N121" s="1"/>
  <c r="D122"/>
  <c r="K122" s="1"/>
  <c r="G122"/>
  <c r="D123"/>
  <c r="G123"/>
  <c r="K123"/>
  <c r="M123"/>
  <c r="N123" s="1"/>
  <c r="D124"/>
  <c r="K124"/>
  <c r="G124"/>
  <c r="D125"/>
  <c r="G125"/>
  <c r="K125"/>
  <c r="M125" s="1"/>
  <c r="N125" s="1"/>
  <c r="D126"/>
  <c r="K126" s="1"/>
  <c r="G126"/>
  <c r="D127"/>
  <c r="G127"/>
  <c r="K127"/>
  <c r="M127"/>
  <c r="N127" s="1"/>
  <c r="D128"/>
  <c r="K128"/>
  <c r="G128"/>
  <c r="D129"/>
  <c r="G129"/>
  <c r="K129"/>
  <c r="M129" s="1"/>
  <c r="N129" s="1"/>
  <c r="D130"/>
  <c r="K130" s="1"/>
  <c r="G130"/>
  <c r="D131"/>
  <c r="G131"/>
  <c r="K131"/>
  <c r="M131"/>
  <c r="N131" s="1"/>
  <c r="D132"/>
  <c r="K132"/>
  <c r="G132"/>
  <c r="D133"/>
  <c r="G133"/>
  <c r="K133"/>
  <c r="M133" s="1"/>
  <c r="N133" s="1"/>
  <c r="D134"/>
  <c r="K134" s="1"/>
  <c r="G134"/>
  <c r="D135"/>
  <c r="G135"/>
  <c r="K135"/>
  <c r="M135"/>
  <c r="N135" s="1"/>
  <c r="D136"/>
  <c r="K136"/>
  <c r="G136"/>
  <c r="D137"/>
  <c r="G137"/>
  <c r="K137"/>
  <c r="M137" s="1"/>
  <c r="N137" s="1"/>
  <c r="D138"/>
  <c r="K138" s="1"/>
  <c r="G138"/>
  <c r="D139"/>
  <c r="G139"/>
  <c r="K139"/>
  <c r="M139"/>
  <c r="N139" s="1"/>
  <c r="D140"/>
  <c r="K140"/>
  <c r="G140"/>
  <c r="D141"/>
  <c r="G141"/>
  <c r="K141"/>
  <c r="M141" s="1"/>
  <c r="N141" s="1"/>
  <c r="D142"/>
  <c r="K142" s="1"/>
  <c r="G142"/>
  <c r="D143"/>
  <c r="G143"/>
  <c r="K143"/>
  <c r="M143"/>
  <c r="N143" s="1"/>
  <c r="D144"/>
  <c r="K144"/>
  <c r="G144"/>
  <c r="D145"/>
  <c r="G145"/>
  <c r="K145"/>
  <c r="M145" s="1"/>
  <c r="N145" s="1"/>
  <c r="D146"/>
  <c r="K146" s="1"/>
  <c r="G146"/>
  <c r="D147"/>
  <c r="G147"/>
  <c r="K147"/>
  <c r="M147"/>
  <c r="N147" s="1"/>
  <c r="D148"/>
  <c r="K148"/>
  <c r="G148"/>
  <c r="D149"/>
  <c r="G149"/>
  <c r="K149"/>
  <c r="M149" s="1"/>
  <c r="N149" s="1"/>
  <c r="D150"/>
  <c r="K150" s="1"/>
  <c r="G150"/>
  <c r="D151"/>
  <c r="G151"/>
  <c r="K151"/>
  <c r="D152"/>
  <c r="K152" s="1"/>
  <c r="G152"/>
  <c r="D153"/>
  <c r="G153"/>
  <c r="K153"/>
  <c r="M153"/>
  <c r="N153" s="1"/>
  <c r="D154"/>
  <c r="K154"/>
  <c r="G154"/>
  <c r="D155"/>
  <c r="G155"/>
  <c r="K155"/>
  <c r="D156"/>
  <c r="K156" s="1"/>
  <c r="G156"/>
  <c r="D157"/>
  <c r="G157"/>
  <c r="K157"/>
  <c r="M157"/>
  <c r="N157" s="1"/>
  <c r="D158"/>
  <c r="K158"/>
  <c r="G158"/>
  <c r="D159"/>
  <c r="G159"/>
  <c r="K159"/>
  <c r="D160"/>
  <c r="K160" s="1"/>
  <c r="G160"/>
  <c r="D161"/>
  <c r="G161"/>
  <c r="K161"/>
  <c r="M161"/>
  <c r="N161" s="1"/>
  <c r="D162"/>
  <c r="K162"/>
  <c r="G162"/>
  <c r="D163"/>
  <c r="G163"/>
  <c r="K163"/>
  <c r="D164"/>
  <c r="K164" s="1"/>
  <c r="G164"/>
  <c r="D165"/>
  <c r="G165"/>
  <c r="K165"/>
  <c r="M165"/>
  <c r="N165" s="1"/>
  <c r="D166"/>
  <c r="K166"/>
  <c r="G166"/>
  <c r="D167"/>
  <c r="G167"/>
  <c r="K167"/>
  <c r="D168"/>
  <c r="K168" s="1"/>
  <c r="G168"/>
  <c r="D169"/>
  <c r="G169"/>
  <c r="K169"/>
  <c r="M169"/>
  <c r="N169" s="1"/>
  <c r="D170"/>
  <c r="K170"/>
  <c r="G170"/>
  <c r="D171"/>
  <c r="G171"/>
  <c r="K171"/>
  <c r="D172"/>
  <c r="K172" s="1"/>
  <c r="G172"/>
  <c r="D173"/>
  <c r="G173"/>
  <c r="K173"/>
  <c r="M173"/>
  <c r="N173" s="1"/>
  <c r="D174"/>
  <c r="K174"/>
  <c r="G174"/>
  <c r="D175"/>
  <c r="G175"/>
  <c r="K175"/>
  <c r="D176"/>
  <c r="K176" s="1"/>
  <c r="G176"/>
  <c r="D177"/>
  <c r="G177"/>
  <c r="K177"/>
  <c r="M177"/>
  <c r="N177" s="1"/>
  <c r="D178"/>
  <c r="K178"/>
  <c r="G178"/>
  <c r="D179"/>
  <c r="G179"/>
  <c r="K179"/>
  <c r="D180"/>
  <c r="K180" s="1"/>
  <c r="G180"/>
  <c r="D181"/>
  <c r="G181"/>
  <c r="K181"/>
  <c r="M181"/>
  <c r="N181" s="1"/>
  <c r="D182"/>
  <c r="K182"/>
  <c r="G182"/>
  <c r="D183"/>
  <c r="G183"/>
  <c r="K183"/>
  <c r="D184"/>
  <c r="K184" s="1"/>
  <c r="G184"/>
  <c r="D185"/>
  <c r="G185"/>
  <c r="K185"/>
  <c r="M185"/>
  <c r="N185" s="1"/>
  <c r="D186"/>
  <c r="K186"/>
  <c r="G186"/>
  <c r="D187"/>
  <c r="G187"/>
  <c r="K187"/>
  <c r="G188"/>
  <c r="B190"/>
  <c r="H190"/>
  <c r="J190"/>
  <c r="B200"/>
  <c r="F9" i="192"/>
  <c r="F10"/>
  <c r="F11"/>
  <c r="F12"/>
  <c r="F13"/>
  <c r="F14"/>
  <c r="F16"/>
  <c r="F17"/>
  <c r="F19"/>
  <c r="F20"/>
  <c r="F21"/>
  <c r="F22"/>
  <c r="F23"/>
  <c r="F24"/>
  <c r="F25"/>
  <c r="F26"/>
  <c r="F28"/>
  <c r="F29"/>
  <c r="F30"/>
  <c r="F31"/>
  <c r="F32"/>
  <c r="D58"/>
  <c r="G58"/>
  <c r="K58"/>
  <c r="L58"/>
  <c r="M58"/>
  <c r="N58" s="1"/>
  <c r="D59"/>
  <c r="K59"/>
  <c r="G59"/>
  <c r="D60"/>
  <c r="G60"/>
  <c r="K60"/>
  <c r="D61"/>
  <c r="K61" s="1"/>
  <c r="G61"/>
  <c r="D62"/>
  <c r="G62"/>
  <c r="K62"/>
  <c r="D63"/>
  <c r="K63"/>
  <c r="G63"/>
  <c r="M63" s="1"/>
  <c r="N63" s="1"/>
  <c r="D64"/>
  <c r="G64"/>
  <c r="K64"/>
  <c r="M64"/>
  <c r="N64" s="1"/>
  <c r="D65"/>
  <c r="K65" s="1"/>
  <c r="G65"/>
  <c r="D66"/>
  <c r="G66"/>
  <c r="K66"/>
  <c r="D67"/>
  <c r="K67"/>
  <c r="G67"/>
  <c r="M67" s="1"/>
  <c r="N67" s="1"/>
  <c r="D68"/>
  <c r="G68"/>
  <c r="K68"/>
  <c r="M68"/>
  <c r="N68" s="1"/>
  <c r="D69"/>
  <c r="K69" s="1"/>
  <c r="G69"/>
  <c r="D70"/>
  <c r="G70"/>
  <c r="K70"/>
  <c r="D71"/>
  <c r="K71"/>
  <c r="G71"/>
  <c r="M71" s="1"/>
  <c r="N71" s="1"/>
  <c r="D72"/>
  <c r="G72"/>
  <c r="K72"/>
  <c r="M72"/>
  <c r="N72" s="1"/>
  <c r="D73"/>
  <c r="K73" s="1"/>
  <c r="G73"/>
  <c r="D74"/>
  <c r="G74"/>
  <c r="K74"/>
  <c r="D75"/>
  <c r="K75"/>
  <c r="G75"/>
  <c r="M75" s="1"/>
  <c r="N75" s="1"/>
  <c r="D76"/>
  <c r="G76"/>
  <c r="K76"/>
  <c r="M76"/>
  <c r="N76" s="1"/>
  <c r="D77"/>
  <c r="K77" s="1"/>
  <c r="G77"/>
  <c r="D78"/>
  <c r="G78"/>
  <c r="K78"/>
  <c r="D79"/>
  <c r="K79"/>
  <c r="G79"/>
  <c r="M79" s="1"/>
  <c r="N79" s="1"/>
  <c r="D80"/>
  <c r="G80"/>
  <c r="K80"/>
  <c r="M80"/>
  <c r="N80" s="1"/>
  <c r="D81"/>
  <c r="K81" s="1"/>
  <c r="G81"/>
  <c r="D82"/>
  <c r="G82"/>
  <c r="K82"/>
  <c r="D83"/>
  <c r="K83"/>
  <c r="G83"/>
  <c r="M83" s="1"/>
  <c r="N83" s="1"/>
  <c r="D84"/>
  <c r="G84"/>
  <c r="K84"/>
  <c r="M84"/>
  <c r="N84" s="1"/>
  <c r="D85"/>
  <c r="K85" s="1"/>
  <c r="M85" s="1"/>
  <c r="N85" s="1"/>
  <c r="G85"/>
  <c r="D86"/>
  <c r="G86"/>
  <c r="K86"/>
  <c r="M86" s="1"/>
  <c r="N86" s="1"/>
  <c r="D87"/>
  <c r="K87"/>
  <c r="G87"/>
  <c r="M87"/>
  <c r="N87" s="1"/>
  <c r="D88"/>
  <c r="G88"/>
  <c r="K88"/>
  <c r="M88"/>
  <c r="N88" s="1"/>
  <c r="D89"/>
  <c r="K89" s="1"/>
  <c r="G89"/>
  <c r="D90"/>
  <c r="G90"/>
  <c r="K90"/>
  <c r="D91"/>
  <c r="K91"/>
  <c r="G91"/>
  <c r="M91" s="1"/>
  <c r="N91" s="1"/>
  <c r="D92"/>
  <c r="G92"/>
  <c r="K92"/>
  <c r="M92"/>
  <c r="N92" s="1"/>
  <c r="D93"/>
  <c r="K93" s="1"/>
  <c r="G93"/>
  <c r="D94"/>
  <c r="G94"/>
  <c r="K94"/>
  <c r="D95"/>
  <c r="K95"/>
  <c r="G95"/>
  <c r="M95" s="1"/>
  <c r="N95" s="1"/>
  <c r="D96"/>
  <c r="G96"/>
  <c r="K96"/>
  <c r="M96"/>
  <c r="N96" s="1"/>
  <c r="D97"/>
  <c r="K97" s="1"/>
  <c r="G97"/>
  <c r="D98"/>
  <c r="G98"/>
  <c r="K98"/>
  <c r="D99"/>
  <c r="K99"/>
  <c r="G99"/>
  <c r="M99" s="1"/>
  <c r="N99" s="1"/>
  <c r="D100"/>
  <c r="G100"/>
  <c r="K100"/>
  <c r="M100"/>
  <c r="N100" s="1"/>
  <c r="D101"/>
  <c r="K101" s="1"/>
  <c r="G101"/>
  <c r="D102"/>
  <c r="G102"/>
  <c r="K102"/>
  <c r="D103"/>
  <c r="K103"/>
  <c r="G103"/>
  <c r="M103" s="1"/>
  <c r="N103" s="1"/>
  <c r="D104"/>
  <c r="G104"/>
  <c r="K104"/>
  <c r="M104"/>
  <c r="N104" s="1"/>
  <c r="D105"/>
  <c r="K105" s="1"/>
  <c r="G105"/>
  <c r="D106"/>
  <c r="G106"/>
  <c r="K106"/>
  <c r="D107"/>
  <c r="K107"/>
  <c r="G107"/>
  <c r="M107" s="1"/>
  <c r="N107" s="1"/>
  <c r="D108"/>
  <c r="G108"/>
  <c r="K108"/>
  <c r="M108"/>
  <c r="N108" s="1"/>
  <c r="D109"/>
  <c r="K109" s="1"/>
  <c r="G109"/>
  <c r="D110"/>
  <c r="G110"/>
  <c r="K110"/>
  <c r="D111"/>
  <c r="K111"/>
  <c r="G111"/>
  <c r="M111" s="1"/>
  <c r="N111" s="1"/>
  <c r="D112"/>
  <c r="G112"/>
  <c r="K112"/>
  <c r="M112"/>
  <c r="N112" s="1"/>
  <c r="D113"/>
  <c r="K113" s="1"/>
  <c r="G113"/>
  <c r="D114"/>
  <c r="G114"/>
  <c r="K114"/>
  <c r="D115"/>
  <c r="K115" s="1"/>
  <c r="G115"/>
  <c r="D116"/>
  <c r="G116"/>
  <c r="K116"/>
  <c r="M116"/>
  <c r="N116" s="1"/>
  <c r="D117"/>
  <c r="K117"/>
  <c r="G117"/>
  <c r="D118"/>
  <c r="G118"/>
  <c r="K118"/>
  <c r="D119"/>
  <c r="K119" s="1"/>
  <c r="G119"/>
  <c r="D120"/>
  <c r="G120"/>
  <c r="K120"/>
  <c r="M120"/>
  <c r="N120" s="1"/>
  <c r="D121"/>
  <c r="K121"/>
  <c r="G121"/>
  <c r="D122"/>
  <c r="G122"/>
  <c r="K122"/>
  <c r="D123"/>
  <c r="K123" s="1"/>
  <c r="G123"/>
  <c r="D124"/>
  <c r="G124"/>
  <c r="K124"/>
  <c r="M124"/>
  <c r="N124" s="1"/>
  <c r="D125"/>
  <c r="K125"/>
  <c r="G125"/>
  <c r="D126"/>
  <c r="G126"/>
  <c r="K126"/>
  <c r="D127"/>
  <c r="K127" s="1"/>
  <c r="G127"/>
  <c r="D128"/>
  <c r="G128"/>
  <c r="K128"/>
  <c r="M128"/>
  <c r="N128" s="1"/>
  <c r="D129"/>
  <c r="K129"/>
  <c r="G129"/>
  <c r="D130"/>
  <c r="G130"/>
  <c r="K130"/>
  <c r="D131"/>
  <c r="K131" s="1"/>
  <c r="G131"/>
  <c r="D132"/>
  <c r="G132"/>
  <c r="K132"/>
  <c r="M132"/>
  <c r="N132" s="1"/>
  <c r="D133"/>
  <c r="K133"/>
  <c r="G133"/>
  <c r="D134"/>
  <c r="G134"/>
  <c r="K134"/>
  <c r="D135"/>
  <c r="K135" s="1"/>
  <c r="G135"/>
  <c r="D136"/>
  <c r="G136"/>
  <c r="K136"/>
  <c r="M136"/>
  <c r="N136" s="1"/>
  <c r="D137"/>
  <c r="K137"/>
  <c r="G137"/>
  <c r="D138"/>
  <c r="G138"/>
  <c r="K138"/>
  <c r="D139"/>
  <c r="K139" s="1"/>
  <c r="G139"/>
  <c r="D140"/>
  <c r="G140"/>
  <c r="K140"/>
  <c r="M140"/>
  <c r="N140" s="1"/>
  <c r="D141"/>
  <c r="K141"/>
  <c r="G141"/>
  <c r="D142"/>
  <c r="G142"/>
  <c r="K142"/>
  <c r="D143"/>
  <c r="K143" s="1"/>
  <c r="G143"/>
  <c r="D144"/>
  <c r="G144"/>
  <c r="K144"/>
  <c r="M144"/>
  <c r="N144" s="1"/>
  <c r="D145"/>
  <c r="K145"/>
  <c r="G145"/>
  <c r="D146"/>
  <c r="G146"/>
  <c r="K146"/>
  <c r="D147"/>
  <c r="K147" s="1"/>
  <c r="G147"/>
  <c r="D148"/>
  <c r="G148"/>
  <c r="K148"/>
  <c r="M148"/>
  <c r="N148" s="1"/>
  <c r="D149"/>
  <c r="K149"/>
  <c r="G149"/>
  <c r="D150"/>
  <c r="G150"/>
  <c r="K150"/>
  <c r="D151"/>
  <c r="K151" s="1"/>
  <c r="G151"/>
  <c r="D152"/>
  <c r="G152"/>
  <c r="K152"/>
  <c r="M152"/>
  <c r="N152" s="1"/>
  <c r="D153"/>
  <c r="K153"/>
  <c r="G153"/>
  <c r="D154"/>
  <c r="G154"/>
  <c r="K154"/>
  <c r="D155"/>
  <c r="K155" s="1"/>
  <c r="G155"/>
  <c r="D156"/>
  <c r="G156"/>
  <c r="K156"/>
  <c r="M156"/>
  <c r="N156" s="1"/>
  <c r="D157"/>
  <c r="K157"/>
  <c r="G157"/>
  <c r="D158"/>
  <c r="G158"/>
  <c r="K158"/>
  <c r="D159"/>
  <c r="K159" s="1"/>
  <c r="G159"/>
  <c r="D160"/>
  <c r="G160"/>
  <c r="K160"/>
  <c r="M160"/>
  <c r="N160" s="1"/>
  <c r="D161"/>
  <c r="K161"/>
  <c r="G161"/>
  <c r="D162"/>
  <c r="G162"/>
  <c r="K162"/>
  <c r="D163"/>
  <c r="K163" s="1"/>
  <c r="G163"/>
  <c r="D164"/>
  <c r="G164"/>
  <c r="K164"/>
  <c r="M164"/>
  <c r="N164" s="1"/>
  <c r="D165"/>
  <c r="K165"/>
  <c r="G165"/>
  <c r="D166"/>
  <c r="G166"/>
  <c r="K166"/>
  <c r="D167"/>
  <c r="K167" s="1"/>
  <c r="G167"/>
  <c r="D168"/>
  <c r="G168"/>
  <c r="K168"/>
  <c r="M168"/>
  <c r="N168" s="1"/>
  <c r="D169"/>
  <c r="K169"/>
  <c r="G169"/>
  <c r="D170"/>
  <c r="G170"/>
  <c r="K170"/>
  <c r="M170" s="1"/>
  <c r="N170" s="1"/>
  <c r="D171"/>
  <c r="K171" s="1"/>
  <c r="G171"/>
  <c r="D172"/>
  <c r="G172"/>
  <c r="K172"/>
  <c r="M172"/>
  <c r="N172" s="1"/>
  <c r="D173"/>
  <c r="K173"/>
  <c r="G173"/>
  <c r="D174"/>
  <c r="G174"/>
  <c r="K174"/>
  <c r="M174" s="1"/>
  <c r="N174" s="1"/>
  <c r="D175"/>
  <c r="K175" s="1"/>
  <c r="G175"/>
  <c r="D176"/>
  <c r="G176"/>
  <c r="K176"/>
  <c r="M176"/>
  <c r="N176" s="1"/>
  <c r="D177"/>
  <c r="K177"/>
  <c r="G177"/>
  <c r="D178"/>
  <c r="G178"/>
  <c r="K178"/>
  <c r="M178" s="1"/>
  <c r="N178" s="1"/>
  <c r="D179"/>
  <c r="K179" s="1"/>
  <c r="G179"/>
  <c r="D180"/>
  <c r="G180"/>
  <c r="K180"/>
  <c r="M180"/>
  <c r="N180" s="1"/>
  <c r="D181"/>
  <c r="K181"/>
  <c r="G181"/>
  <c r="D182"/>
  <c r="G182"/>
  <c r="K182"/>
  <c r="M182" s="1"/>
  <c r="N182" s="1"/>
  <c r="D183"/>
  <c r="K183" s="1"/>
  <c r="G183"/>
  <c r="D184"/>
  <c r="G184"/>
  <c r="K184"/>
  <c r="M184"/>
  <c r="N184" s="1"/>
  <c r="D185"/>
  <c r="K185"/>
  <c r="G185"/>
  <c r="D186"/>
  <c r="G186"/>
  <c r="K186"/>
  <c r="M186" s="1"/>
  <c r="N186" s="1"/>
  <c r="D187"/>
  <c r="K187" s="1"/>
  <c r="G187"/>
  <c r="G188"/>
  <c r="B190"/>
  <c r="H190"/>
  <c r="J190"/>
  <c r="B200"/>
  <c r="F9" i="191"/>
  <c r="F10"/>
  <c r="F11"/>
  <c r="F12"/>
  <c r="F13"/>
  <c r="F14"/>
  <c r="F15"/>
  <c r="F17"/>
  <c r="F18"/>
  <c r="F20"/>
  <c r="F21"/>
  <c r="F22"/>
  <c r="F23"/>
  <c r="F24"/>
  <c r="F25"/>
  <c r="F26"/>
  <c r="F27"/>
  <c r="F29"/>
  <c r="F30"/>
  <c r="F31"/>
  <c r="F32"/>
  <c r="F33"/>
  <c r="D59"/>
  <c r="G59"/>
  <c r="K59"/>
  <c r="L59" s="1"/>
  <c r="M59"/>
  <c r="N59" s="1"/>
  <c r="D60"/>
  <c r="K60"/>
  <c r="G60"/>
  <c r="D61"/>
  <c r="G61"/>
  <c r="K61"/>
  <c r="D62"/>
  <c r="K62" s="1"/>
  <c r="G62"/>
  <c r="D63"/>
  <c r="G63"/>
  <c r="K63"/>
  <c r="M63"/>
  <c r="N63" s="1"/>
  <c r="D64"/>
  <c r="K64"/>
  <c r="G64"/>
  <c r="D65"/>
  <c r="G65"/>
  <c r="K65"/>
  <c r="D66"/>
  <c r="K66" s="1"/>
  <c r="G66"/>
  <c r="D67"/>
  <c r="G67"/>
  <c r="K67"/>
  <c r="M67"/>
  <c r="N67" s="1"/>
  <c r="D68"/>
  <c r="K68"/>
  <c r="G68"/>
  <c r="D69"/>
  <c r="G69"/>
  <c r="K69"/>
  <c r="D70"/>
  <c r="K70" s="1"/>
  <c r="G70"/>
  <c r="D71"/>
  <c r="G71"/>
  <c r="K71"/>
  <c r="M71"/>
  <c r="N71" s="1"/>
  <c r="D72"/>
  <c r="K72"/>
  <c r="G72"/>
  <c r="D73"/>
  <c r="G73"/>
  <c r="K73"/>
  <c r="D74"/>
  <c r="K74" s="1"/>
  <c r="G74"/>
  <c r="D75"/>
  <c r="G75"/>
  <c r="K75"/>
  <c r="M75"/>
  <c r="N75" s="1"/>
  <c r="D76"/>
  <c r="K76"/>
  <c r="G76"/>
  <c r="D77"/>
  <c r="G77"/>
  <c r="K77"/>
  <c r="D78"/>
  <c r="K78" s="1"/>
  <c r="G78"/>
  <c r="D79"/>
  <c r="G79"/>
  <c r="K79"/>
  <c r="M79"/>
  <c r="N79" s="1"/>
  <c r="D80"/>
  <c r="K80"/>
  <c r="G80"/>
  <c r="D81"/>
  <c r="G81"/>
  <c r="K81"/>
  <c r="D82"/>
  <c r="K82" s="1"/>
  <c r="G82"/>
  <c r="D83"/>
  <c r="G83"/>
  <c r="K83"/>
  <c r="M83"/>
  <c r="N83" s="1"/>
  <c r="D84"/>
  <c r="K84"/>
  <c r="G84"/>
  <c r="D85"/>
  <c r="G85"/>
  <c r="K85"/>
  <c r="D86"/>
  <c r="K86" s="1"/>
  <c r="G86"/>
  <c r="D87"/>
  <c r="G87"/>
  <c r="K87"/>
  <c r="M87"/>
  <c r="N87" s="1"/>
  <c r="D88"/>
  <c r="K88"/>
  <c r="G88"/>
  <c r="D89"/>
  <c r="G89"/>
  <c r="K89"/>
  <c r="D90"/>
  <c r="K90" s="1"/>
  <c r="G90"/>
  <c r="D91"/>
  <c r="G91"/>
  <c r="K91"/>
  <c r="M91"/>
  <c r="N91" s="1"/>
  <c r="D92"/>
  <c r="K92"/>
  <c r="G92"/>
  <c r="D93"/>
  <c r="G93"/>
  <c r="K93"/>
  <c r="D94"/>
  <c r="K94" s="1"/>
  <c r="G94"/>
  <c r="D95"/>
  <c r="G95"/>
  <c r="K95"/>
  <c r="M95"/>
  <c r="N95" s="1"/>
  <c r="D96"/>
  <c r="K96"/>
  <c r="G96"/>
  <c r="D97"/>
  <c r="G97"/>
  <c r="K97"/>
  <c r="D98"/>
  <c r="K98" s="1"/>
  <c r="G98"/>
  <c r="D99"/>
  <c r="G99"/>
  <c r="K99"/>
  <c r="M99"/>
  <c r="N99" s="1"/>
  <c r="D100"/>
  <c r="K100"/>
  <c r="G100"/>
  <c r="D101"/>
  <c r="G101"/>
  <c r="K101"/>
  <c r="D102"/>
  <c r="K102" s="1"/>
  <c r="G102"/>
  <c r="D103"/>
  <c r="G103"/>
  <c r="K103"/>
  <c r="M103"/>
  <c r="N103" s="1"/>
  <c r="D104"/>
  <c r="K104"/>
  <c r="G104"/>
  <c r="D105"/>
  <c r="G105"/>
  <c r="K105"/>
  <c r="D106"/>
  <c r="K106" s="1"/>
  <c r="G106"/>
  <c r="D107"/>
  <c r="G107"/>
  <c r="K107"/>
  <c r="M107"/>
  <c r="N107" s="1"/>
  <c r="D108"/>
  <c r="K108"/>
  <c r="G108"/>
  <c r="D109"/>
  <c r="G109"/>
  <c r="K109"/>
  <c r="D110"/>
  <c r="K110" s="1"/>
  <c r="G110"/>
  <c r="D111"/>
  <c r="G111"/>
  <c r="K111"/>
  <c r="M111"/>
  <c r="N111" s="1"/>
  <c r="D112"/>
  <c r="K112"/>
  <c r="G112"/>
  <c r="D113"/>
  <c r="G113"/>
  <c r="K113"/>
  <c r="D114"/>
  <c r="K114" s="1"/>
  <c r="G114"/>
  <c r="D115"/>
  <c r="G115"/>
  <c r="K115"/>
  <c r="M115"/>
  <c r="N115" s="1"/>
  <c r="D116"/>
  <c r="K116"/>
  <c r="G116"/>
  <c r="D117"/>
  <c r="G117"/>
  <c r="K117"/>
  <c r="D118"/>
  <c r="K118" s="1"/>
  <c r="G118"/>
  <c r="D119"/>
  <c r="G119"/>
  <c r="K119"/>
  <c r="M119"/>
  <c r="N119" s="1"/>
  <c r="D120"/>
  <c r="K120"/>
  <c r="G120"/>
  <c r="D121"/>
  <c r="G121"/>
  <c r="K121"/>
  <c r="D122"/>
  <c r="K122" s="1"/>
  <c r="G122"/>
  <c r="D123"/>
  <c r="G123"/>
  <c r="K123"/>
  <c r="M123"/>
  <c r="N123" s="1"/>
  <c r="D124"/>
  <c r="K124"/>
  <c r="G124"/>
  <c r="D125"/>
  <c r="G125"/>
  <c r="K125"/>
  <c r="D126"/>
  <c r="K126" s="1"/>
  <c r="G126"/>
  <c r="D127"/>
  <c r="G127"/>
  <c r="K127"/>
  <c r="M127"/>
  <c r="N127" s="1"/>
  <c r="D128"/>
  <c r="K128"/>
  <c r="G128"/>
  <c r="D129"/>
  <c r="G129"/>
  <c r="K129"/>
  <c r="D130"/>
  <c r="K130" s="1"/>
  <c r="G130"/>
  <c r="D131"/>
  <c r="G131"/>
  <c r="K131"/>
  <c r="M131"/>
  <c r="N131" s="1"/>
  <c r="D132"/>
  <c r="K132"/>
  <c r="G132"/>
  <c r="D133"/>
  <c r="G133"/>
  <c r="K133"/>
  <c r="D134"/>
  <c r="K134" s="1"/>
  <c r="G134"/>
  <c r="D135"/>
  <c r="G135"/>
  <c r="K135"/>
  <c r="M135"/>
  <c r="N135" s="1"/>
  <c r="D136"/>
  <c r="K136"/>
  <c r="G136"/>
  <c r="D137"/>
  <c r="G137"/>
  <c r="K137"/>
  <c r="D138"/>
  <c r="K138" s="1"/>
  <c r="G138"/>
  <c r="D139"/>
  <c r="G139"/>
  <c r="K139"/>
  <c r="M139"/>
  <c r="N139" s="1"/>
  <c r="D140"/>
  <c r="K140"/>
  <c r="G140"/>
  <c r="D141"/>
  <c r="G141"/>
  <c r="K141"/>
  <c r="D142"/>
  <c r="K142" s="1"/>
  <c r="G142"/>
  <c r="D143"/>
  <c r="G143"/>
  <c r="K143"/>
  <c r="M143"/>
  <c r="N143" s="1"/>
  <c r="D144"/>
  <c r="K144"/>
  <c r="G144"/>
  <c r="D145"/>
  <c r="G145"/>
  <c r="K145"/>
  <c r="D146"/>
  <c r="K146" s="1"/>
  <c r="G146"/>
  <c r="D147"/>
  <c r="G147"/>
  <c r="K147"/>
  <c r="M147"/>
  <c r="N147" s="1"/>
  <c r="D148"/>
  <c r="K148"/>
  <c r="G148"/>
  <c r="D149"/>
  <c r="G149"/>
  <c r="K149"/>
  <c r="D150"/>
  <c r="K150" s="1"/>
  <c r="G150"/>
  <c r="D151"/>
  <c r="G151"/>
  <c r="K151"/>
  <c r="M151"/>
  <c r="N151" s="1"/>
  <c r="D152"/>
  <c r="K152"/>
  <c r="G152"/>
  <c r="D153"/>
  <c r="G153"/>
  <c r="K153"/>
  <c r="D154"/>
  <c r="K154" s="1"/>
  <c r="G154"/>
  <c r="D155"/>
  <c r="G155"/>
  <c r="K155"/>
  <c r="M155"/>
  <c r="N155" s="1"/>
  <c r="D156"/>
  <c r="K156"/>
  <c r="G156"/>
  <c r="D157"/>
  <c r="G157"/>
  <c r="K157"/>
  <c r="D158"/>
  <c r="K158" s="1"/>
  <c r="G158"/>
  <c r="D159"/>
  <c r="G159"/>
  <c r="K159"/>
  <c r="M159"/>
  <c r="N159" s="1"/>
  <c r="D160"/>
  <c r="K160"/>
  <c r="G160"/>
  <c r="D161"/>
  <c r="G161"/>
  <c r="K161"/>
  <c r="D162"/>
  <c r="K162" s="1"/>
  <c r="G162"/>
  <c r="D163"/>
  <c r="G163"/>
  <c r="K163"/>
  <c r="M163"/>
  <c r="N163" s="1"/>
  <c r="D164"/>
  <c r="K164"/>
  <c r="G164"/>
  <c r="D165"/>
  <c r="G165"/>
  <c r="K165"/>
  <c r="D166"/>
  <c r="K166" s="1"/>
  <c r="G166"/>
  <c r="D167"/>
  <c r="G167"/>
  <c r="K167"/>
  <c r="M167"/>
  <c r="N167" s="1"/>
  <c r="D168"/>
  <c r="K168"/>
  <c r="G168"/>
  <c r="D169"/>
  <c r="G169"/>
  <c r="K169"/>
  <c r="D170"/>
  <c r="K170" s="1"/>
  <c r="G170"/>
  <c r="D171"/>
  <c r="G171"/>
  <c r="K171"/>
  <c r="M171"/>
  <c r="N171" s="1"/>
  <c r="D172"/>
  <c r="K172"/>
  <c r="G172"/>
  <c r="D173"/>
  <c r="G173"/>
  <c r="K173"/>
  <c r="D174"/>
  <c r="K174" s="1"/>
  <c r="G174"/>
  <c r="D175"/>
  <c r="G175"/>
  <c r="K175"/>
  <c r="M175"/>
  <c r="N175" s="1"/>
  <c r="D176"/>
  <c r="K176"/>
  <c r="G176"/>
  <c r="D177"/>
  <c r="G177"/>
  <c r="K177"/>
  <c r="D178"/>
  <c r="K178" s="1"/>
  <c r="G178"/>
  <c r="D179"/>
  <c r="G179"/>
  <c r="K179"/>
  <c r="M179"/>
  <c r="N179" s="1"/>
  <c r="D180"/>
  <c r="K180"/>
  <c r="G180"/>
  <c r="D181"/>
  <c r="G181"/>
  <c r="K181"/>
  <c r="D182"/>
  <c r="K182" s="1"/>
  <c r="G182"/>
  <c r="D183"/>
  <c r="G183"/>
  <c r="K183"/>
  <c r="M183"/>
  <c r="N183" s="1"/>
  <c r="D184"/>
  <c r="K184"/>
  <c r="G184"/>
  <c r="D185"/>
  <c r="G185"/>
  <c r="K185"/>
  <c r="D186"/>
  <c r="K186" s="1"/>
  <c r="G186"/>
  <c r="D187"/>
  <c r="G187"/>
  <c r="K187"/>
  <c r="M187"/>
  <c r="N187" s="1"/>
  <c r="G188"/>
  <c r="B190"/>
  <c r="H190"/>
  <c r="B200"/>
  <c r="F9" i="189"/>
  <c r="F10"/>
  <c r="F11"/>
  <c r="F12"/>
  <c r="F13"/>
  <c r="F14"/>
  <c r="F15"/>
  <c r="F16"/>
  <c r="F17"/>
  <c r="F19"/>
  <c r="F20"/>
  <c r="F21"/>
  <c r="F22"/>
  <c r="F23"/>
  <c r="F24"/>
  <c r="F25"/>
  <c r="F26"/>
  <c r="F28"/>
  <c r="F29"/>
  <c r="F31"/>
  <c r="F32"/>
  <c r="F33"/>
  <c r="F34"/>
  <c r="F35"/>
  <c r="F36"/>
  <c r="F37"/>
  <c r="F38"/>
  <c r="F40"/>
  <c r="F41"/>
  <c r="F42"/>
  <c r="F43"/>
  <c r="F44"/>
  <c r="D70"/>
  <c r="K70" s="1"/>
  <c r="G70"/>
  <c r="D71"/>
  <c r="G71"/>
  <c r="K71"/>
  <c r="M71"/>
  <c r="N71" s="1"/>
  <c r="D72"/>
  <c r="K72" s="1"/>
  <c r="G72"/>
  <c r="D73"/>
  <c r="G73"/>
  <c r="K73"/>
  <c r="D74"/>
  <c r="K74"/>
  <c r="G74"/>
  <c r="M74" s="1"/>
  <c r="N74" s="1"/>
  <c r="D75"/>
  <c r="G75"/>
  <c r="K75"/>
  <c r="M75"/>
  <c r="N75" s="1"/>
  <c r="D76"/>
  <c r="K76" s="1"/>
  <c r="G76"/>
  <c r="D77"/>
  <c r="G77"/>
  <c r="K77"/>
  <c r="D78"/>
  <c r="K78"/>
  <c r="G78"/>
  <c r="M78" s="1"/>
  <c r="N78" s="1"/>
  <c r="D79"/>
  <c r="G79"/>
  <c r="K79"/>
  <c r="M79"/>
  <c r="N79" s="1"/>
  <c r="D80"/>
  <c r="K80" s="1"/>
  <c r="G80"/>
  <c r="D81"/>
  <c r="G81"/>
  <c r="K81"/>
  <c r="D82"/>
  <c r="K82"/>
  <c r="G82"/>
  <c r="M82" s="1"/>
  <c r="N82" s="1"/>
  <c r="D83"/>
  <c r="G83"/>
  <c r="K83"/>
  <c r="M83"/>
  <c r="N83" s="1"/>
  <c r="D84"/>
  <c r="K84" s="1"/>
  <c r="G84"/>
  <c r="D85"/>
  <c r="G85"/>
  <c r="K85"/>
  <c r="D86"/>
  <c r="K86"/>
  <c r="G86"/>
  <c r="M86" s="1"/>
  <c r="N86" s="1"/>
  <c r="D87"/>
  <c r="G87"/>
  <c r="K87"/>
  <c r="M87"/>
  <c r="N87" s="1"/>
  <c r="D88"/>
  <c r="K88" s="1"/>
  <c r="G88"/>
  <c r="D89"/>
  <c r="G89"/>
  <c r="K89"/>
  <c r="D90"/>
  <c r="K90"/>
  <c r="G90"/>
  <c r="M90" s="1"/>
  <c r="N90" s="1"/>
  <c r="D91"/>
  <c r="G91"/>
  <c r="K91"/>
  <c r="M91"/>
  <c r="N91" s="1"/>
  <c r="D92"/>
  <c r="K92" s="1"/>
  <c r="G92"/>
  <c r="D93"/>
  <c r="G93"/>
  <c r="K93"/>
  <c r="D94"/>
  <c r="K94"/>
  <c r="G94"/>
  <c r="M94" s="1"/>
  <c r="N94" s="1"/>
  <c r="D95"/>
  <c r="G95"/>
  <c r="K95"/>
  <c r="M95"/>
  <c r="N95" s="1"/>
  <c r="D96"/>
  <c r="K96" s="1"/>
  <c r="G96"/>
  <c r="D97"/>
  <c r="G97"/>
  <c r="K97"/>
  <c r="D98"/>
  <c r="K98"/>
  <c r="G98"/>
  <c r="M98" s="1"/>
  <c r="N98" s="1"/>
  <c r="D99"/>
  <c r="G99"/>
  <c r="K99"/>
  <c r="M99"/>
  <c r="N99" s="1"/>
  <c r="D100"/>
  <c r="K100" s="1"/>
  <c r="G100"/>
  <c r="D101"/>
  <c r="G101"/>
  <c r="K101"/>
  <c r="D102"/>
  <c r="K102"/>
  <c r="G102"/>
  <c r="M102" s="1"/>
  <c r="N102" s="1"/>
  <c r="D103"/>
  <c r="G103"/>
  <c r="K103"/>
  <c r="M103"/>
  <c r="N103" s="1"/>
  <c r="D104"/>
  <c r="K104" s="1"/>
  <c r="G104"/>
  <c r="D105"/>
  <c r="G105"/>
  <c r="K105"/>
  <c r="D106"/>
  <c r="K106"/>
  <c r="G106"/>
  <c r="M106" s="1"/>
  <c r="N106" s="1"/>
  <c r="D107"/>
  <c r="G107"/>
  <c r="K107"/>
  <c r="M107"/>
  <c r="N107" s="1"/>
  <c r="D108"/>
  <c r="K108" s="1"/>
  <c r="G108"/>
  <c r="D109"/>
  <c r="G109"/>
  <c r="K109"/>
  <c r="D110"/>
  <c r="K110"/>
  <c r="G110"/>
  <c r="M110" s="1"/>
  <c r="N110" s="1"/>
  <c r="D111"/>
  <c r="G111"/>
  <c r="K111"/>
  <c r="M111"/>
  <c r="N111" s="1"/>
  <c r="D112"/>
  <c r="K112" s="1"/>
  <c r="G112"/>
  <c r="D113"/>
  <c r="G113"/>
  <c r="K113"/>
  <c r="D114"/>
  <c r="K114"/>
  <c r="G114"/>
  <c r="M114" s="1"/>
  <c r="N114" s="1"/>
  <c r="D115"/>
  <c r="G115"/>
  <c r="K115"/>
  <c r="M115"/>
  <c r="N115" s="1"/>
  <c r="D116"/>
  <c r="K116" s="1"/>
  <c r="G116"/>
  <c r="D117"/>
  <c r="G117"/>
  <c r="K117"/>
  <c r="D118"/>
  <c r="K118"/>
  <c r="G118"/>
  <c r="M118" s="1"/>
  <c r="N118" s="1"/>
  <c r="D119"/>
  <c r="G119"/>
  <c r="K119"/>
  <c r="M119"/>
  <c r="N119" s="1"/>
  <c r="D120"/>
  <c r="K120" s="1"/>
  <c r="G120"/>
  <c r="D121"/>
  <c r="G121"/>
  <c r="K121"/>
  <c r="D122"/>
  <c r="K122"/>
  <c r="G122"/>
  <c r="M122" s="1"/>
  <c r="N122" s="1"/>
  <c r="D123"/>
  <c r="G123"/>
  <c r="K123"/>
  <c r="M123"/>
  <c r="N123" s="1"/>
  <c r="D124"/>
  <c r="K124" s="1"/>
  <c r="G124"/>
  <c r="D125"/>
  <c r="G125"/>
  <c r="K125"/>
  <c r="D126"/>
  <c r="K126"/>
  <c r="G126"/>
  <c r="M126" s="1"/>
  <c r="N126" s="1"/>
  <c r="D127"/>
  <c r="G127"/>
  <c r="K127"/>
  <c r="M127"/>
  <c r="N127" s="1"/>
  <c r="D128"/>
  <c r="K128" s="1"/>
  <c r="G128"/>
  <c r="D129"/>
  <c r="G129"/>
  <c r="K129"/>
  <c r="D130"/>
  <c r="K130"/>
  <c r="G130"/>
  <c r="M130" s="1"/>
  <c r="N130" s="1"/>
  <c r="D131"/>
  <c r="G131"/>
  <c r="K131"/>
  <c r="M131"/>
  <c r="N131" s="1"/>
  <c r="D132"/>
  <c r="K132" s="1"/>
  <c r="G132"/>
  <c r="D133"/>
  <c r="G133"/>
  <c r="K133"/>
  <c r="D134"/>
  <c r="K134"/>
  <c r="G134"/>
  <c r="M134" s="1"/>
  <c r="N134" s="1"/>
  <c r="D135"/>
  <c r="G135"/>
  <c r="K135"/>
  <c r="M135"/>
  <c r="N135" s="1"/>
  <c r="D136"/>
  <c r="K136" s="1"/>
  <c r="G136"/>
  <c r="D137"/>
  <c r="G137"/>
  <c r="K137"/>
  <c r="D138"/>
  <c r="K138" s="1"/>
  <c r="G138"/>
  <c r="D139"/>
  <c r="G139"/>
  <c r="K139"/>
  <c r="D140"/>
  <c r="K140"/>
  <c r="G140"/>
  <c r="M140" s="1"/>
  <c r="N140" s="1"/>
  <c r="D141"/>
  <c r="G141"/>
  <c r="K141"/>
  <c r="M141"/>
  <c r="N141" s="1"/>
  <c r="D142"/>
  <c r="K142" s="1"/>
  <c r="G142"/>
  <c r="D143"/>
  <c r="G143"/>
  <c r="K143"/>
  <c r="D144"/>
  <c r="K144"/>
  <c r="G144"/>
  <c r="M144" s="1"/>
  <c r="N144" s="1"/>
  <c r="D145"/>
  <c r="G145"/>
  <c r="K145"/>
  <c r="M145"/>
  <c r="N145" s="1"/>
  <c r="D146"/>
  <c r="K146" s="1"/>
  <c r="G146"/>
  <c r="D147"/>
  <c r="G147"/>
  <c r="K147"/>
  <c r="D148"/>
  <c r="K148"/>
  <c r="G148"/>
  <c r="M148" s="1"/>
  <c r="N148" s="1"/>
  <c r="D149"/>
  <c r="G149"/>
  <c r="K149"/>
  <c r="M149"/>
  <c r="N149" s="1"/>
  <c r="D150"/>
  <c r="K150" s="1"/>
  <c r="G150"/>
  <c r="D151"/>
  <c r="G151"/>
  <c r="K151"/>
  <c r="D152"/>
  <c r="K152"/>
  <c r="G152"/>
  <c r="M152" s="1"/>
  <c r="N152" s="1"/>
  <c r="D153"/>
  <c r="G153"/>
  <c r="K153"/>
  <c r="M153"/>
  <c r="N153" s="1"/>
  <c r="D154"/>
  <c r="K154" s="1"/>
  <c r="G154"/>
  <c r="D155"/>
  <c r="G155"/>
  <c r="K155"/>
  <c r="D156"/>
  <c r="K156"/>
  <c r="G156"/>
  <c r="M156" s="1"/>
  <c r="N156" s="1"/>
  <c r="D157"/>
  <c r="G157"/>
  <c r="K157"/>
  <c r="M157"/>
  <c r="N157" s="1"/>
  <c r="D158"/>
  <c r="K158" s="1"/>
  <c r="G158"/>
  <c r="D159"/>
  <c r="G159"/>
  <c r="K159"/>
  <c r="D160"/>
  <c r="K160"/>
  <c r="G160"/>
  <c r="M160" s="1"/>
  <c r="N160" s="1"/>
  <c r="D161"/>
  <c r="G161"/>
  <c r="K161"/>
  <c r="M161"/>
  <c r="N161" s="1"/>
  <c r="D162"/>
  <c r="K162" s="1"/>
  <c r="G162"/>
  <c r="D163"/>
  <c r="G163"/>
  <c r="K163"/>
  <c r="D164"/>
  <c r="K164"/>
  <c r="G164"/>
  <c r="M164" s="1"/>
  <c r="N164" s="1"/>
  <c r="D165"/>
  <c r="G165"/>
  <c r="K165"/>
  <c r="M165"/>
  <c r="N165" s="1"/>
  <c r="D166"/>
  <c r="K166" s="1"/>
  <c r="G166"/>
  <c r="D167"/>
  <c r="G167"/>
  <c r="K167"/>
  <c r="D168"/>
  <c r="K168"/>
  <c r="G168"/>
  <c r="M168" s="1"/>
  <c r="N168" s="1"/>
  <c r="D169"/>
  <c r="G169"/>
  <c r="K169"/>
  <c r="M169"/>
  <c r="N169" s="1"/>
  <c r="D170"/>
  <c r="K170" s="1"/>
  <c r="G170"/>
  <c r="D171"/>
  <c r="G171"/>
  <c r="K171"/>
  <c r="D172"/>
  <c r="K172"/>
  <c r="G172"/>
  <c r="M172" s="1"/>
  <c r="N172" s="1"/>
  <c r="D173"/>
  <c r="G173"/>
  <c r="K173"/>
  <c r="M173"/>
  <c r="N173" s="1"/>
  <c r="D174"/>
  <c r="K174" s="1"/>
  <c r="G174"/>
  <c r="D175"/>
  <c r="G175"/>
  <c r="K175"/>
  <c r="D176"/>
  <c r="K176"/>
  <c r="G176"/>
  <c r="M176" s="1"/>
  <c r="N176" s="1"/>
  <c r="D177"/>
  <c r="G177"/>
  <c r="K177"/>
  <c r="M177"/>
  <c r="N177" s="1"/>
  <c r="D178"/>
  <c r="K178"/>
  <c r="G178"/>
  <c r="M178" s="1"/>
  <c r="N178" s="1"/>
  <c r="D179"/>
  <c r="G179"/>
  <c r="K179"/>
  <c r="M179"/>
  <c r="N179" s="1"/>
  <c r="D180"/>
  <c r="K180" s="1"/>
  <c r="G180"/>
  <c r="D181"/>
  <c r="G181"/>
  <c r="K181"/>
  <c r="D182"/>
  <c r="K182"/>
  <c r="G182"/>
  <c r="M182" s="1"/>
  <c r="N182" s="1"/>
  <c r="D183"/>
  <c r="G183"/>
  <c r="K183"/>
  <c r="M183"/>
  <c r="N183" s="1"/>
  <c r="D184"/>
  <c r="K184" s="1"/>
  <c r="G184"/>
  <c r="D185"/>
  <c r="G185"/>
  <c r="K185"/>
  <c r="D186"/>
  <c r="K186"/>
  <c r="G186"/>
  <c r="M186" s="1"/>
  <c r="N186" s="1"/>
  <c r="D187"/>
  <c r="G187"/>
  <c r="K187"/>
  <c r="M187"/>
  <c r="N187" s="1"/>
  <c r="G188"/>
  <c r="B190"/>
  <c r="H190"/>
  <c r="B200"/>
  <c r="F9" i="188"/>
  <c r="F10"/>
  <c r="F11"/>
  <c r="F12"/>
  <c r="F13"/>
  <c r="F14"/>
  <c r="F15"/>
  <c r="F16"/>
  <c r="F17"/>
  <c r="F18"/>
  <c r="F20"/>
  <c r="F21"/>
  <c r="F22"/>
  <c r="F23"/>
  <c r="F24"/>
  <c r="F25"/>
  <c r="F26"/>
  <c r="F27"/>
  <c r="F29"/>
  <c r="F30"/>
  <c r="F32"/>
  <c r="F33"/>
  <c r="F34"/>
  <c r="F35"/>
  <c r="F36"/>
  <c r="F37"/>
  <c r="F38"/>
  <c r="F39"/>
  <c r="F41"/>
  <c r="F42"/>
  <c r="F43"/>
  <c r="F44"/>
  <c r="F45"/>
  <c r="D71"/>
  <c r="G71"/>
  <c r="K71"/>
  <c r="L71" s="1"/>
  <c r="D72"/>
  <c r="K72" s="1"/>
  <c r="G72"/>
  <c r="D73"/>
  <c r="G73"/>
  <c r="K73"/>
  <c r="M73"/>
  <c r="N73" s="1"/>
  <c r="D74"/>
  <c r="K74" s="1"/>
  <c r="G74"/>
  <c r="D75"/>
  <c r="G75"/>
  <c r="K75"/>
  <c r="D76"/>
  <c r="K76"/>
  <c r="G76"/>
  <c r="M76" s="1"/>
  <c r="N76" s="1"/>
  <c r="D77"/>
  <c r="G77"/>
  <c r="K77"/>
  <c r="M77"/>
  <c r="N77" s="1"/>
  <c r="D78"/>
  <c r="K78" s="1"/>
  <c r="G78"/>
  <c r="D79"/>
  <c r="G79"/>
  <c r="K79"/>
  <c r="D80"/>
  <c r="K80"/>
  <c r="G80"/>
  <c r="M80" s="1"/>
  <c r="N80" s="1"/>
  <c r="D81"/>
  <c r="G81"/>
  <c r="K81"/>
  <c r="M81"/>
  <c r="N81" s="1"/>
  <c r="D82"/>
  <c r="K82" s="1"/>
  <c r="G82"/>
  <c r="D83"/>
  <c r="G83"/>
  <c r="K83"/>
  <c r="D84"/>
  <c r="K84"/>
  <c r="G84"/>
  <c r="M84" s="1"/>
  <c r="N84" s="1"/>
  <c r="D85"/>
  <c r="G85"/>
  <c r="K85"/>
  <c r="M85"/>
  <c r="N85" s="1"/>
  <c r="D86"/>
  <c r="K86"/>
  <c r="G86"/>
  <c r="M86" s="1"/>
  <c r="N86" s="1"/>
  <c r="D87"/>
  <c r="G87"/>
  <c r="K87"/>
  <c r="M87"/>
  <c r="N87" s="1"/>
  <c r="D88"/>
  <c r="K88"/>
  <c r="G88"/>
  <c r="M88" s="1"/>
  <c r="N88" s="1"/>
  <c r="D89"/>
  <c r="G89"/>
  <c r="K89"/>
  <c r="M89"/>
  <c r="N89" s="1"/>
  <c r="D90"/>
  <c r="K90"/>
  <c r="G90"/>
  <c r="M90" s="1"/>
  <c r="N90" s="1"/>
  <c r="D91"/>
  <c r="G91"/>
  <c r="K91"/>
  <c r="M91" s="1"/>
  <c r="N91" s="1"/>
  <c r="D92"/>
  <c r="K92" s="1"/>
  <c r="G92"/>
  <c r="D93"/>
  <c r="G93"/>
  <c r="K93"/>
  <c r="D94"/>
  <c r="K94"/>
  <c r="G94"/>
  <c r="M94" s="1"/>
  <c r="N94" s="1"/>
  <c r="D95"/>
  <c r="G95"/>
  <c r="K95"/>
  <c r="M95"/>
  <c r="N95" s="1"/>
  <c r="D96"/>
  <c r="K96" s="1"/>
  <c r="G96"/>
  <c r="D97"/>
  <c r="G97"/>
  <c r="K97"/>
  <c r="D98"/>
  <c r="K98"/>
  <c r="G98"/>
  <c r="M98" s="1"/>
  <c r="N98" s="1"/>
  <c r="D99"/>
  <c r="G99"/>
  <c r="K99"/>
  <c r="M99"/>
  <c r="N99" s="1"/>
  <c r="D100"/>
  <c r="K100" s="1"/>
  <c r="G100"/>
  <c r="D101"/>
  <c r="G101"/>
  <c r="K101"/>
  <c r="D102"/>
  <c r="K102" s="1"/>
  <c r="G102"/>
  <c r="D103"/>
  <c r="G103"/>
  <c r="K103"/>
  <c r="D104"/>
  <c r="K104"/>
  <c r="G104"/>
  <c r="M104"/>
  <c r="N104" s="1"/>
  <c r="D105"/>
  <c r="G105"/>
  <c r="K105"/>
  <c r="M105"/>
  <c r="N105" s="1"/>
  <c r="D106"/>
  <c r="K106" s="1"/>
  <c r="G106"/>
  <c r="D107"/>
  <c r="G107"/>
  <c r="K107"/>
  <c r="D108"/>
  <c r="K108"/>
  <c r="G108"/>
  <c r="M108" s="1"/>
  <c r="N108" s="1"/>
  <c r="D109"/>
  <c r="G109"/>
  <c r="K109"/>
  <c r="M109"/>
  <c r="N109" s="1"/>
  <c r="D110"/>
  <c r="K110" s="1"/>
  <c r="G110"/>
  <c r="D111"/>
  <c r="G111"/>
  <c r="K111"/>
  <c r="D112"/>
  <c r="K112" s="1"/>
  <c r="G112"/>
  <c r="D113"/>
  <c r="G113"/>
  <c r="K113"/>
  <c r="D114"/>
  <c r="K114" s="1"/>
  <c r="G114"/>
  <c r="D115"/>
  <c r="G115"/>
  <c r="K115"/>
  <c r="D116"/>
  <c r="K116"/>
  <c r="G116"/>
  <c r="M116" s="1"/>
  <c r="N116" s="1"/>
  <c r="D117"/>
  <c r="G117"/>
  <c r="K117"/>
  <c r="M117"/>
  <c r="N117" s="1"/>
  <c r="D118"/>
  <c r="K118" s="1"/>
  <c r="G118"/>
  <c r="D119"/>
  <c r="G119"/>
  <c r="K119"/>
  <c r="D120"/>
  <c r="K120" s="1"/>
  <c r="G120"/>
  <c r="D121"/>
  <c r="G121"/>
  <c r="K121"/>
  <c r="D122"/>
  <c r="K122" s="1"/>
  <c r="G122"/>
  <c r="D123"/>
  <c r="G123"/>
  <c r="K123"/>
  <c r="D124"/>
  <c r="K124" s="1"/>
  <c r="G124"/>
  <c r="D125"/>
  <c r="G125"/>
  <c r="K125"/>
  <c r="M125"/>
  <c r="N125" s="1"/>
  <c r="D126"/>
  <c r="K126"/>
  <c r="G126"/>
  <c r="D127"/>
  <c r="G127"/>
  <c r="K127"/>
  <c r="D128"/>
  <c r="K128" s="1"/>
  <c r="G128"/>
  <c r="D129"/>
  <c r="G129"/>
  <c r="K129"/>
  <c r="M129"/>
  <c r="N129" s="1"/>
  <c r="D130"/>
  <c r="K130"/>
  <c r="G130"/>
  <c r="D131"/>
  <c r="G131"/>
  <c r="K131"/>
  <c r="D132"/>
  <c r="K132" s="1"/>
  <c r="G132"/>
  <c r="D133"/>
  <c r="G133"/>
  <c r="K133"/>
  <c r="M133"/>
  <c r="N133" s="1"/>
  <c r="D134"/>
  <c r="K134"/>
  <c r="G134"/>
  <c r="D135"/>
  <c r="G135"/>
  <c r="K135"/>
  <c r="D136"/>
  <c r="K136" s="1"/>
  <c r="G136"/>
  <c r="D137"/>
  <c r="G137"/>
  <c r="K137"/>
  <c r="M137"/>
  <c r="N137" s="1"/>
  <c r="D138"/>
  <c r="K138"/>
  <c r="G138"/>
  <c r="D139"/>
  <c r="G139"/>
  <c r="K139"/>
  <c r="D140"/>
  <c r="K140" s="1"/>
  <c r="G140"/>
  <c r="D141"/>
  <c r="G141"/>
  <c r="K141"/>
  <c r="M141"/>
  <c r="N141" s="1"/>
  <c r="D142"/>
  <c r="K142"/>
  <c r="G142"/>
  <c r="D143"/>
  <c r="G143"/>
  <c r="K143"/>
  <c r="D144"/>
  <c r="K144" s="1"/>
  <c r="G144"/>
  <c r="D145"/>
  <c r="G145"/>
  <c r="K145"/>
  <c r="M145"/>
  <c r="N145" s="1"/>
  <c r="D146"/>
  <c r="K146"/>
  <c r="G146"/>
  <c r="D147"/>
  <c r="G147"/>
  <c r="K147"/>
  <c r="M147" s="1"/>
  <c r="N147" s="1"/>
  <c r="D148"/>
  <c r="K148" s="1"/>
  <c r="G148"/>
  <c r="D149"/>
  <c r="G149"/>
  <c r="K149"/>
  <c r="M149"/>
  <c r="N149" s="1"/>
  <c r="D150"/>
  <c r="K150"/>
  <c r="G150"/>
  <c r="D151"/>
  <c r="G151"/>
  <c r="K151"/>
  <c r="M151" s="1"/>
  <c r="N151" s="1"/>
  <c r="D152"/>
  <c r="K152" s="1"/>
  <c r="G152"/>
  <c r="D153"/>
  <c r="G153"/>
  <c r="K153"/>
  <c r="M153"/>
  <c r="N153" s="1"/>
  <c r="D154"/>
  <c r="K154"/>
  <c r="G154"/>
  <c r="D155"/>
  <c r="G155"/>
  <c r="K155"/>
  <c r="M155" s="1"/>
  <c r="N155" s="1"/>
  <c r="D156"/>
  <c r="K156" s="1"/>
  <c r="G156"/>
  <c r="D157"/>
  <c r="G157"/>
  <c r="K157"/>
  <c r="M157"/>
  <c r="N157" s="1"/>
  <c r="D158"/>
  <c r="K158"/>
  <c r="G158"/>
  <c r="D159"/>
  <c r="G159"/>
  <c r="K159"/>
  <c r="M159" s="1"/>
  <c r="N159" s="1"/>
  <c r="D160"/>
  <c r="K160" s="1"/>
  <c r="G160"/>
  <c r="D161"/>
  <c r="G161"/>
  <c r="K161"/>
  <c r="M161"/>
  <c r="N161" s="1"/>
  <c r="D162"/>
  <c r="K162"/>
  <c r="G162"/>
  <c r="D163"/>
  <c r="G163"/>
  <c r="K163"/>
  <c r="M163" s="1"/>
  <c r="N163" s="1"/>
  <c r="D164"/>
  <c r="K164" s="1"/>
  <c r="G164"/>
  <c r="D165"/>
  <c r="G165"/>
  <c r="K165"/>
  <c r="M165"/>
  <c r="N165" s="1"/>
  <c r="D166"/>
  <c r="K166"/>
  <c r="G166"/>
  <c r="D167"/>
  <c r="G167"/>
  <c r="K167"/>
  <c r="M167" s="1"/>
  <c r="N167" s="1"/>
  <c r="D168"/>
  <c r="K168" s="1"/>
  <c r="G168"/>
  <c r="D169"/>
  <c r="G169"/>
  <c r="K169"/>
  <c r="M169"/>
  <c r="N169" s="1"/>
  <c r="D170"/>
  <c r="K170"/>
  <c r="G170"/>
  <c r="D171"/>
  <c r="G171"/>
  <c r="K171"/>
  <c r="M171" s="1"/>
  <c r="N171" s="1"/>
  <c r="D172"/>
  <c r="K172" s="1"/>
  <c r="G172"/>
  <c r="D173"/>
  <c r="G173"/>
  <c r="K173"/>
  <c r="M173"/>
  <c r="N173" s="1"/>
  <c r="D174"/>
  <c r="K174"/>
  <c r="G174"/>
  <c r="D175"/>
  <c r="G175"/>
  <c r="K175"/>
  <c r="M175" s="1"/>
  <c r="N175" s="1"/>
  <c r="D176"/>
  <c r="K176" s="1"/>
  <c r="G176"/>
  <c r="D177"/>
  <c r="G177"/>
  <c r="K177"/>
  <c r="M177"/>
  <c r="N177" s="1"/>
  <c r="D178"/>
  <c r="K178"/>
  <c r="G178"/>
  <c r="D179"/>
  <c r="G179"/>
  <c r="K179"/>
  <c r="M179" s="1"/>
  <c r="N179" s="1"/>
  <c r="D180"/>
  <c r="K180" s="1"/>
  <c r="G180"/>
  <c r="D181"/>
  <c r="G181"/>
  <c r="K181"/>
  <c r="M181"/>
  <c r="N181" s="1"/>
  <c r="D182"/>
  <c r="K182"/>
  <c r="G182"/>
  <c r="D183"/>
  <c r="G183"/>
  <c r="K183"/>
  <c r="M183" s="1"/>
  <c r="N183" s="1"/>
  <c r="D184"/>
  <c r="K184" s="1"/>
  <c r="G184"/>
  <c r="D185"/>
  <c r="G185"/>
  <c r="K185"/>
  <c r="M185"/>
  <c r="N185" s="1"/>
  <c r="D186"/>
  <c r="K186"/>
  <c r="G186"/>
  <c r="D187"/>
  <c r="G187"/>
  <c r="K187"/>
  <c r="M187" s="1"/>
  <c r="N187" s="1"/>
  <c r="G188"/>
  <c r="B190"/>
  <c r="H190"/>
  <c r="J190"/>
  <c r="B200"/>
  <c r="F9" i="184"/>
  <c r="F10"/>
  <c r="F11"/>
  <c r="F12"/>
  <c r="F13"/>
  <c r="F14"/>
  <c r="F15"/>
  <c r="F16"/>
  <c r="F17"/>
  <c r="F18"/>
  <c r="F19"/>
  <c r="F20"/>
  <c r="F21"/>
  <c r="F22"/>
  <c r="F23"/>
  <c r="F24"/>
  <c r="F25"/>
  <c r="F27"/>
  <c r="F28"/>
  <c r="F29"/>
  <c r="F30"/>
  <c r="F31"/>
  <c r="F32"/>
  <c r="F33"/>
  <c r="F34"/>
  <c r="F36"/>
  <c r="F37"/>
  <c r="F39"/>
  <c r="F40"/>
  <c r="F41"/>
  <c r="F42"/>
  <c r="F43"/>
  <c r="F44"/>
  <c r="F45"/>
  <c r="F46"/>
  <c r="F48"/>
  <c r="F49"/>
  <c r="F50"/>
  <c r="F51"/>
  <c r="F52"/>
  <c r="D78"/>
  <c r="K78" s="1"/>
  <c r="G78"/>
  <c r="D79"/>
  <c r="G79"/>
  <c r="K79"/>
  <c r="M79" s="1"/>
  <c r="N79" s="1"/>
  <c r="D80"/>
  <c r="K80" s="1"/>
  <c r="G80"/>
  <c r="D81"/>
  <c r="G81"/>
  <c r="K81"/>
  <c r="D82"/>
  <c r="K82" s="1"/>
  <c r="M82" s="1"/>
  <c r="N82" s="1"/>
  <c r="G82"/>
  <c r="D83"/>
  <c r="G83"/>
  <c r="K83"/>
  <c r="M83" s="1"/>
  <c r="N83" s="1"/>
  <c r="D84"/>
  <c r="K84" s="1"/>
  <c r="G84"/>
  <c r="D85"/>
  <c r="G85"/>
  <c r="K85"/>
  <c r="M85"/>
  <c r="N85" s="1"/>
  <c r="D86"/>
  <c r="K86"/>
  <c r="G86"/>
  <c r="M86"/>
  <c r="N86" s="1"/>
  <c r="D87"/>
  <c r="G87"/>
  <c r="K87"/>
  <c r="M87"/>
  <c r="N87" s="1"/>
  <c r="D88"/>
  <c r="K88"/>
  <c r="G88"/>
  <c r="D89"/>
  <c r="G89"/>
  <c r="K89"/>
  <c r="M89" s="1"/>
  <c r="N89" s="1"/>
  <c r="D90"/>
  <c r="K90" s="1"/>
  <c r="G90"/>
  <c r="D91"/>
  <c r="G91"/>
  <c r="K91"/>
  <c r="M91"/>
  <c r="N91" s="1"/>
  <c r="D92"/>
  <c r="K92"/>
  <c r="G92"/>
  <c r="D93"/>
  <c r="G93"/>
  <c r="K93"/>
  <c r="M93" s="1"/>
  <c r="N93" s="1"/>
  <c r="D94"/>
  <c r="K94" s="1"/>
  <c r="G94"/>
  <c r="D95"/>
  <c r="G95"/>
  <c r="K95"/>
  <c r="M95"/>
  <c r="N95" s="1"/>
  <c r="D96"/>
  <c r="K96"/>
  <c r="G96"/>
  <c r="D97"/>
  <c r="G97"/>
  <c r="K97"/>
  <c r="M97" s="1"/>
  <c r="N97" s="1"/>
  <c r="D98"/>
  <c r="K98" s="1"/>
  <c r="G98"/>
  <c r="D99"/>
  <c r="G99"/>
  <c r="K99"/>
  <c r="M99"/>
  <c r="N99" s="1"/>
  <c r="D100"/>
  <c r="K100"/>
  <c r="G100"/>
  <c r="D101"/>
  <c r="G101"/>
  <c r="K101"/>
  <c r="M101" s="1"/>
  <c r="N101" s="1"/>
  <c r="D102"/>
  <c r="K102" s="1"/>
  <c r="G102"/>
  <c r="D103"/>
  <c r="G103"/>
  <c r="K103"/>
  <c r="D104"/>
  <c r="K104"/>
  <c r="G104"/>
  <c r="M104" s="1"/>
  <c r="N104" s="1"/>
  <c r="D105"/>
  <c r="G105"/>
  <c r="K105"/>
  <c r="M105"/>
  <c r="N105" s="1"/>
  <c r="D106"/>
  <c r="K106" s="1"/>
  <c r="G106"/>
  <c r="D107"/>
  <c r="G107"/>
  <c r="K107"/>
  <c r="D108"/>
  <c r="K108" s="1"/>
  <c r="G108"/>
  <c r="D109"/>
  <c r="G109"/>
  <c r="K109"/>
  <c r="D110"/>
  <c r="K110" s="1"/>
  <c r="G110"/>
  <c r="D111"/>
  <c r="G111"/>
  <c r="K111"/>
  <c r="D112"/>
  <c r="K112" s="1"/>
  <c r="G112"/>
  <c r="D113"/>
  <c r="G113"/>
  <c r="K113"/>
  <c r="M113"/>
  <c r="N113" s="1"/>
  <c r="D114"/>
  <c r="K114"/>
  <c r="G114"/>
  <c r="M114" s="1"/>
  <c r="N114" s="1"/>
  <c r="D115"/>
  <c r="G115"/>
  <c r="K115"/>
  <c r="M115"/>
  <c r="N115" s="1"/>
  <c r="D116"/>
  <c r="K116" s="1"/>
  <c r="G116"/>
  <c r="D117"/>
  <c r="G117"/>
  <c r="K117"/>
  <c r="D118"/>
  <c r="K118"/>
  <c r="G118"/>
  <c r="M118" s="1"/>
  <c r="N118" s="1"/>
  <c r="D119"/>
  <c r="G119"/>
  <c r="K119"/>
  <c r="M119"/>
  <c r="N119" s="1"/>
  <c r="D120"/>
  <c r="K120"/>
  <c r="G120"/>
  <c r="D121"/>
  <c r="G121"/>
  <c r="K121"/>
  <c r="D122"/>
  <c r="K122" s="1"/>
  <c r="G122"/>
  <c r="D123"/>
  <c r="G123"/>
  <c r="K123"/>
  <c r="M123"/>
  <c r="N123" s="1"/>
  <c r="D124"/>
  <c r="K124"/>
  <c r="G124"/>
  <c r="D125"/>
  <c r="G125"/>
  <c r="K125"/>
  <c r="D126"/>
  <c r="K126" s="1"/>
  <c r="G126"/>
  <c r="D127"/>
  <c r="G127"/>
  <c r="K127"/>
  <c r="M127"/>
  <c r="N127" s="1"/>
  <c r="D128"/>
  <c r="K128"/>
  <c r="G128"/>
  <c r="D129"/>
  <c r="G129"/>
  <c r="K129"/>
  <c r="D130"/>
  <c r="K130" s="1"/>
  <c r="G130"/>
  <c r="D131"/>
  <c r="G131"/>
  <c r="K131"/>
  <c r="M131"/>
  <c r="N131" s="1"/>
  <c r="D132"/>
  <c r="K132"/>
  <c r="G132"/>
  <c r="D133"/>
  <c r="G133"/>
  <c r="K133"/>
  <c r="D134"/>
  <c r="K134" s="1"/>
  <c r="G134"/>
  <c r="D135"/>
  <c r="G135"/>
  <c r="K135"/>
  <c r="M135"/>
  <c r="N135" s="1"/>
  <c r="D136"/>
  <c r="K136"/>
  <c r="G136"/>
  <c r="D137"/>
  <c r="G137"/>
  <c r="K137"/>
  <c r="D138"/>
  <c r="K138" s="1"/>
  <c r="G138"/>
  <c r="D139"/>
  <c r="G139"/>
  <c r="K139"/>
  <c r="M139"/>
  <c r="N139" s="1"/>
  <c r="D140"/>
  <c r="K140"/>
  <c r="G140"/>
  <c r="D141"/>
  <c r="G141"/>
  <c r="K141"/>
  <c r="D142"/>
  <c r="K142" s="1"/>
  <c r="G142"/>
  <c r="D143"/>
  <c r="G143"/>
  <c r="K143"/>
  <c r="M143"/>
  <c r="N143" s="1"/>
  <c r="D144"/>
  <c r="K144"/>
  <c r="G144"/>
  <c r="D145"/>
  <c r="G145"/>
  <c r="K145"/>
  <c r="D146"/>
  <c r="K146" s="1"/>
  <c r="G146"/>
  <c r="D147"/>
  <c r="G147"/>
  <c r="K147"/>
  <c r="M147"/>
  <c r="N147" s="1"/>
  <c r="D148"/>
  <c r="K148"/>
  <c r="G148"/>
  <c r="D149"/>
  <c r="G149"/>
  <c r="K149"/>
  <c r="D150"/>
  <c r="K150" s="1"/>
  <c r="G150"/>
  <c r="D151"/>
  <c r="G151"/>
  <c r="K151"/>
  <c r="M151"/>
  <c r="N151" s="1"/>
  <c r="D152"/>
  <c r="K152"/>
  <c r="G152"/>
  <c r="D153"/>
  <c r="G153"/>
  <c r="K153"/>
  <c r="D154"/>
  <c r="K154" s="1"/>
  <c r="G154"/>
  <c r="D155"/>
  <c r="G155"/>
  <c r="K155"/>
  <c r="M155"/>
  <c r="N155" s="1"/>
  <c r="D156"/>
  <c r="K156"/>
  <c r="G156"/>
  <c r="D157"/>
  <c r="G157"/>
  <c r="K157"/>
  <c r="D158"/>
  <c r="K158" s="1"/>
  <c r="G158"/>
  <c r="D159"/>
  <c r="G159"/>
  <c r="K159"/>
  <c r="M159"/>
  <c r="N159" s="1"/>
  <c r="D160"/>
  <c r="K160"/>
  <c r="G160"/>
  <c r="D161"/>
  <c r="G161"/>
  <c r="K161"/>
  <c r="D162"/>
  <c r="K162" s="1"/>
  <c r="G162"/>
  <c r="D163"/>
  <c r="G163"/>
  <c r="K163"/>
  <c r="M163"/>
  <c r="N163" s="1"/>
  <c r="D164"/>
  <c r="K164"/>
  <c r="G164"/>
  <c r="D165"/>
  <c r="G165"/>
  <c r="K165"/>
  <c r="D166"/>
  <c r="K166" s="1"/>
  <c r="G166"/>
  <c r="D167"/>
  <c r="G167"/>
  <c r="K167"/>
  <c r="M167"/>
  <c r="N167" s="1"/>
  <c r="D168"/>
  <c r="K168"/>
  <c r="G168"/>
  <c r="D169"/>
  <c r="G169"/>
  <c r="K169"/>
  <c r="D170"/>
  <c r="K170" s="1"/>
  <c r="G170"/>
  <c r="D171"/>
  <c r="G171"/>
  <c r="K171"/>
  <c r="M171"/>
  <c r="N171" s="1"/>
  <c r="D172"/>
  <c r="K172"/>
  <c r="G172"/>
  <c r="D173"/>
  <c r="G173"/>
  <c r="K173"/>
  <c r="D174"/>
  <c r="K174" s="1"/>
  <c r="G174"/>
  <c r="D175"/>
  <c r="G175"/>
  <c r="K175"/>
  <c r="M175"/>
  <c r="N175" s="1"/>
  <c r="D176"/>
  <c r="K176"/>
  <c r="G176"/>
  <c r="D177"/>
  <c r="G177"/>
  <c r="K177"/>
  <c r="D178"/>
  <c r="K178" s="1"/>
  <c r="G178"/>
  <c r="D179"/>
  <c r="G179"/>
  <c r="K179"/>
  <c r="M179"/>
  <c r="N179" s="1"/>
  <c r="D180"/>
  <c r="K180"/>
  <c r="G180"/>
  <c r="D181"/>
  <c r="G181"/>
  <c r="K181"/>
  <c r="D182"/>
  <c r="K182" s="1"/>
  <c r="G182"/>
  <c r="D183"/>
  <c r="G183"/>
  <c r="K183"/>
  <c r="M183"/>
  <c r="N183" s="1"/>
  <c r="D184"/>
  <c r="K184"/>
  <c r="G184"/>
  <c r="D185"/>
  <c r="G185"/>
  <c r="K185"/>
  <c r="D186"/>
  <c r="K186" s="1"/>
  <c r="G186"/>
  <c r="D187"/>
  <c r="G187"/>
  <c r="K187"/>
  <c r="M187"/>
  <c r="N187" s="1"/>
  <c r="G188"/>
  <c r="B190"/>
  <c r="H190"/>
  <c r="B200"/>
  <c r="F9" i="179"/>
  <c r="F10"/>
  <c r="F11"/>
  <c r="F12"/>
  <c r="F13"/>
  <c r="F14"/>
  <c r="F15"/>
  <c r="F16"/>
  <c r="F17"/>
  <c r="F18"/>
  <c r="F19"/>
  <c r="F20"/>
  <c r="F21"/>
  <c r="F22"/>
  <c r="F23"/>
  <c r="F24"/>
  <c r="F25"/>
  <c r="F26"/>
  <c r="F27"/>
  <c r="F28"/>
  <c r="F30"/>
  <c r="F31"/>
  <c r="F32"/>
  <c r="F33"/>
  <c r="F34"/>
  <c r="F35"/>
  <c r="F36"/>
  <c r="F37"/>
  <c r="F39"/>
  <c r="F40"/>
  <c r="F42"/>
  <c r="F43"/>
  <c r="F44"/>
  <c r="F45"/>
  <c r="F46"/>
  <c r="F47"/>
  <c r="F48"/>
  <c r="F49"/>
  <c r="F51"/>
  <c r="F52"/>
  <c r="F53"/>
  <c r="F54"/>
  <c r="F55"/>
  <c r="D81"/>
  <c r="G81"/>
  <c r="K81"/>
  <c r="L81" s="1"/>
  <c r="D82"/>
  <c r="K82" s="1"/>
  <c r="G82"/>
  <c r="D83"/>
  <c r="G83"/>
  <c r="K83"/>
  <c r="M83"/>
  <c r="N83" s="1"/>
  <c r="D84"/>
  <c r="K84" s="1"/>
  <c r="G84"/>
  <c r="D85"/>
  <c r="G85"/>
  <c r="K85"/>
  <c r="D86"/>
  <c r="K86"/>
  <c r="G86"/>
  <c r="M86" s="1"/>
  <c r="N86" s="1"/>
  <c r="D87"/>
  <c r="G87"/>
  <c r="K87"/>
  <c r="M87"/>
  <c r="N87" s="1"/>
  <c r="D88"/>
  <c r="K88" s="1"/>
  <c r="G88"/>
  <c r="D89"/>
  <c r="G89"/>
  <c r="K89"/>
  <c r="D90"/>
  <c r="K90" s="1"/>
  <c r="G90"/>
  <c r="D91"/>
  <c r="G91"/>
  <c r="K91"/>
  <c r="D92"/>
  <c r="K92" s="1"/>
  <c r="G92"/>
  <c r="D93"/>
  <c r="G93"/>
  <c r="K93"/>
  <c r="D94"/>
  <c r="K94"/>
  <c r="G94"/>
  <c r="M94" s="1"/>
  <c r="N94" s="1"/>
  <c r="D95"/>
  <c r="G95"/>
  <c r="K95"/>
  <c r="M95"/>
  <c r="N95" s="1"/>
  <c r="D96"/>
  <c r="K96" s="1"/>
  <c r="G96"/>
  <c r="D97"/>
  <c r="G97"/>
  <c r="K97"/>
  <c r="D98"/>
  <c r="K98"/>
  <c r="G98"/>
  <c r="M98" s="1"/>
  <c r="N98" s="1"/>
  <c r="D99"/>
  <c r="G99"/>
  <c r="K99"/>
  <c r="M99"/>
  <c r="N99" s="1"/>
  <c r="D100"/>
  <c r="K100" s="1"/>
  <c r="G100"/>
  <c r="D101"/>
  <c r="G101"/>
  <c r="K101"/>
  <c r="D102"/>
  <c r="K102"/>
  <c r="G102"/>
  <c r="M102" s="1"/>
  <c r="N102" s="1"/>
  <c r="D103"/>
  <c r="G103"/>
  <c r="K103"/>
  <c r="M103"/>
  <c r="N103" s="1"/>
  <c r="D104"/>
  <c r="K104" s="1"/>
  <c r="G104"/>
  <c r="D105"/>
  <c r="G105"/>
  <c r="K105"/>
  <c r="D106"/>
  <c r="K106"/>
  <c r="G106"/>
  <c r="M106" s="1"/>
  <c r="N106" s="1"/>
  <c r="D107"/>
  <c r="G107"/>
  <c r="K107"/>
  <c r="M107"/>
  <c r="N107" s="1"/>
  <c r="D108"/>
  <c r="K108" s="1"/>
  <c r="G108"/>
  <c r="D109"/>
  <c r="G109"/>
  <c r="K109"/>
  <c r="D110"/>
  <c r="K110"/>
  <c r="G110"/>
  <c r="M110" s="1"/>
  <c r="N110" s="1"/>
  <c r="D111"/>
  <c r="G111"/>
  <c r="K111"/>
  <c r="M111"/>
  <c r="N111" s="1"/>
  <c r="D112"/>
  <c r="K112" s="1"/>
  <c r="G112"/>
  <c r="D113"/>
  <c r="G113"/>
  <c r="K113"/>
  <c r="D114"/>
  <c r="K114" s="1"/>
  <c r="M114" s="1"/>
  <c r="N114" s="1"/>
  <c r="G114"/>
  <c r="D115"/>
  <c r="G115"/>
  <c r="K115"/>
  <c r="M115" s="1"/>
  <c r="N115" s="1"/>
  <c r="D116"/>
  <c r="K116" s="1"/>
  <c r="G116"/>
  <c r="D117"/>
  <c r="G117"/>
  <c r="K117"/>
  <c r="M117"/>
  <c r="N117" s="1"/>
  <c r="D118"/>
  <c r="K118"/>
  <c r="G118"/>
  <c r="D119"/>
  <c r="G119"/>
  <c r="K119"/>
  <c r="M119" s="1"/>
  <c r="N119" s="1"/>
  <c r="D120"/>
  <c r="K120" s="1"/>
  <c r="G120"/>
  <c r="D121"/>
  <c r="G121"/>
  <c r="K121"/>
  <c r="M121"/>
  <c r="N121" s="1"/>
  <c r="D122"/>
  <c r="K122"/>
  <c r="G122"/>
  <c r="D123"/>
  <c r="G123"/>
  <c r="K123"/>
  <c r="D124"/>
  <c r="K124" s="1"/>
  <c r="G124"/>
  <c r="D125"/>
  <c r="G125"/>
  <c r="K125"/>
  <c r="M125"/>
  <c r="N125" s="1"/>
  <c r="D126"/>
  <c r="K126"/>
  <c r="G126"/>
  <c r="D127"/>
  <c r="G127"/>
  <c r="K127"/>
  <c r="D128"/>
  <c r="K128" s="1"/>
  <c r="G128"/>
  <c r="D129"/>
  <c r="G129"/>
  <c r="K129"/>
  <c r="M129"/>
  <c r="N129" s="1"/>
  <c r="D130"/>
  <c r="K130"/>
  <c r="G130"/>
  <c r="D131"/>
  <c r="G131"/>
  <c r="K131"/>
  <c r="D132"/>
  <c r="K132" s="1"/>
  <c r="G132"/>
  <c r="D133"/>
  <c r="G133"/>
  <c r="K133"/>
  <c r="M133"/>
  <c r="N133" s="1"/>
  <c r="D134"/>
  <c r="K134"/>
  <c r="G134"/>
  <c r="D135"/>
  <c r="G135"/>
  <c r="K135"/>
  <c r="D136"/>
  <c r="K136" s="1"/>
  <c r="G136"/>
  <c r="D137"/>
  <c r="G137"/>
  <c r="K137"/>
  <c r="M137"/>
  <c r="N137" s="1"/>
  <c r="D138"/>
  <c r="K138"/>
  <c r="G138"/>
  <c r="D139"/>
  <c r="G139"/>
  <c r="K139"/>
  <c r="D140"/>
  <c r="K140" s="1"/>
  <c r="G140"/>
  <c r="D141"/>
  <c r="G141"/>
  <c r="K141"/>
  <c r="D142"/>
  <c r="K142"/>
  <c r="G142"/>
  <c r="M142" s="1"/>
  <c r="N142" s="1"/>
  <c r="D143"/>
  <c r="G143"/>
  <c r="K143"/>
  <c r="M143"/>
  <c r="N143" s="1"/>
  <c r="D144"/>
  <c r="K144"/>
  <c r="G144"/>
  <c r="M144" s="1"/>
  <c r="N144" s="1"/>
  <c r="D145"/>
  <c r="G145"/>
  <c r="K145"/>
  <c r="M145"/>
  <c r="N145" s="1"/>
  <c r="D146"/>
  <c r="K146" s="1"/>
  <c r="G146"/>
  <c r="D147"/>
  <c r="G147"/>
  <c r="K147"/>
  <c r="D148"/>
  <c r="K148" s="1"/>
  <c r="G148"/>
  <c r="D149"/>
  <c r="G149"/>
  <c r="K149"/>
  <c r="D150"/>
  <c r="K150" s="1"/>
  <c r="G150"/>
  <c r="D151"/>
  <c r="G151"/>
  <c r="K151"/>
  <c r="D152"/>
  <c r="K152" s="1"/>
  <c r="G152"/>
  <c r="D153"/>
  <c r="G153"/>
  <c r="K153"/>
  <c r="D154"/>
  <c r="K154" s="1"/>
  <c r="G154"/>
  <c r="D155"/>
  <c r="G155"/>
  <c r="K155"/>
  <c r="D156"/>
  <c r="K156"/>
  <c r="G156"/>
  <c r="M156" s="1"/>
  <c r="N156" s="1"/>
  <c r="D157"/>
  <c r="G157"/>
  <c r="K157"/>
  <c r="M157"/>
  <c r="N157" s="1"/>
  <c r="D158"/>
  <c r="K158" s="1"/>
  <c r="G158"/>
  <c r="D159"/>
  <c r="G159"/>
  <c r="K159"/>
  <c r="D160"/>
  <c r="K160"/>
  <c r="G160"/>
  <c r="M160" s="1"/>
  <c r="N160" s="1"/>
  <c r="D161"/>
  <c r="G161"/>
  <c r="K161"/>
  <c r="M161"/>
  <c r="N161" s="1"/>
  <c r="D162"/>
  <c r="K162" s="1"/>
  <c r="G162"/>
  <c r="D163"/>
  <c r="G163"/>
  <c r="K163"/>
  <c r="D164"/>
  <c r="K164" s="1"/>
  <c r="M164" s="1"/>
  <c r="N164" s="1"/>
  <c r="G164"/>
  <c r="D165"/>
  <c r="G165"/>
  <c r="K165"/>
  <c r="M165" s="1"/>
  <c r="N165" s="1"/>
  <c r="D166"/>
  <c r="K166" s="1"/>
  <c r="G166"/>
  <c r="D167"/>
  <c r="G167"/>
  <c r="K167"/>
  <c r="D168"/>
  <c r="K168" s="1"/>
  <c r="M168" s="1"/>
  <c r="N168" s="1"/>
  <c r="G168"/>
  <c r="D169"/>
  <c r="G169"/>
  <c r="K169"/>
  <c r="M169" s="1"/>
  <c r="N169" s="1"/>
  <c r="D170"/>
  <c r="K170" s="1"/>
  <c r="G170"/>
  <c r="D171"/>
  <c r="G171"/>
  <c r="K171"/>
  <c r="M171"/>
  <c r="N171" s="1"/>
  <c r="D172"/>
  <c r="K172"/>
  <c r="G172"/>
  <c r="D173"/>
  <c r="G173"/>
  <c r="K173"/>
  <c r="M173" s="1"/>
  <c r="N173" s="1"/>
  <c r="D174"/>
  <c r="K174" s="1"/>
  <c r="G174"/>
  <c r="D175"/>
  <c r="G175"/>
  <c r="K175"/>
  <c r="M175"/>
  <c r="N175" s="1"/>
  <c r="D176"/>
  <c r="K176"/>
  <c r="G176"/>
  <c r="D177"/>
  <c r="G177"/>
  <c r="K177"/>
  <c r="M177" s="1"/>
  <c r="N177" s="1"/>
  <c r="D178"/>
  <c r="K178" s="1"/>
  <c r="G178"/>
  <c r="D179"/>
  <c r="G179"/>
  <c r="K179"/>
  <c r="M179"/>
  <c r="N179" s="1"/>
  <c r="D180"/>
  <c r="K180"/>
  <c r="G180"/>
  <c r="D181"/>
  <c r="G181"/>
  <c r="K181"/>
  <c r="M181" s="1"/>
  <c r="N181" s="1"/>
  <c r="D182"/>
  <c r="K182" s="1"/>
  <c r="G182"/>
  <c r="D183"/>
  <c r="G183"/>
  <c r="K183"/>
  <c r="M183"/>
  <c r="N183" s="1"/>
  <c r="D184"/>
  <c r="K184"/>
  <c r="G184"/>
  <c r="D185"/>
  <c r="G185"/>
  <c r="K185"/>
  <c r="M185" s="1"/>
  <c r="N185" s="1"/>
  <c r="D186"/>
  <c r="K186" s="1"/>
  <c r="G186"/>
  <c r="D187"/>
  <c r="G187"/>
  <c r="K187"/>
  <c r="M187"/>
  <c r="N187" s="1"/>
  <c r="G188"/>
  <c r="B190"/>
  <c r="H190"/>
  <c r="J190"/>
  <c r="B200"/>
  <c r="F9" i="177"/>
  <c r="F10"/>
  <c r="F11"/>
  <c r="F12"/>
  <c r="F13"/>
  <c r="F14"/>
  <c r="F15"/>
  <c r="F16"/>
  <c r="F17"/>
  <c r="F18"/>
  <c r="F19"/>
  <c r="F20"/>
  <c r="F21"/>
  <c r="F22"/>
  <c r="F23"/>
  <c r="F24"/>
  <c r="F25"/>
  <c r="F26"/>
  <c r="F27"/>
  <c r="F28"/>
  <c r="F29"/>
  <c r="F30"/>
  <c r="F31"/>
  <c r="F32"/>
  <c r="F33"/>
  <c r="F34"/>
  <c r="F35"/>
  <c r="F36"/>
  <c r="F38"/>
  <c r="F39"/>
  <c r="F40"/>
  <c r="F41"/>
  <c r="F42"/>
  <c r="F43"/>
  <c r="F44"/>
  <c r="F45"/>
  <c r="F47"/>
  <c r="F48"/>
  <c r="F50"/>
  <c r="F51"/>
  <c r="F52"/>
  <c r="F53"/>
  <c r="F54"/>
  <c r="F55"/>
  <c r="F56"/>
  <c r="F57"/>
  <c r="F59"/>
  <c r="F60"/>
  <c r="F61"/>
  <c r="F62"/>
  <c r="F63"/>
  <c r="D89"/>
  <c r="K89"/>
  <c r="M89"/>
  <c r="N89" s="1"/>
  <c r="D90"/>
  <c r="K90"/>
  <c r="M90"/>
  <c r="N90" s="1"/>
  <c r="D91"/>
  <c r="K91" s="1"/>
  <c r="M91" s="1"/>
  <c r="N91" s="1"/>
  <c r="D92"/>
  <c r="K92" s="1"/>
  <c r="M92" s="1"/>
  <c r="N92" s="1"/>
  <c r="D93"/>
  <c r="K93"/>
  <c r="M93"/>
  <c r="N93" s="1"/>
  <c r="D94"/>
  <c r="K94"/>
  <c r="M94"/>
  <c r="N94" s="1"/>
  <c r="D95"/>
  <c r="K95" s="1"/>
  <c r="M95" s="1"/>
  <c r="N95" s="1"/>
  <c r="D96"/>
  <c r="K96" s="1"/>
  <c r="M96" s="1"/>
  <c r="N96" s="1"/>
  <c r="D97"/>
  <c r="K97"/>
  <c r="M97"/>
  <c r="N97" s="1"/>
  <c r="D98"/>
  <c r="K98"/>
  <c r="M98"/>
  <c r="N98" s="1"/>
  <c r="D99"/>
  <c r="K99" s="1"/>
  <c r="M99" s="1"/>
  <c r="N99" s="1"/>
  <c r="D100"/>
  <c r="K100" s="1"/>
  <c r="M100" s="1"/>
  <c r="N100" s="1"/>
  <c r="D101"/>
  <c r="K101"/>
  <c r="M101"/>
  <c r="N101" s="1"/>
  <c r="D102"/>
  <c r="K102"/>
  <c r="M102"/>
  <c r="N102" s="1"/>
  <c r="D103"/>
  <c r="K103" s="1"/>
  <c r="M103" s="1"/>
  <c r="N103" s="1"/>
  <c r="D104"/>
  <c r="K104" s="1"/>
  <c r="M104" s="1"/>
  <c r="N104" s="1"/>
  <c r="D105"/>
  <c r="K105"/>
  <c r="M105"/>
  <c r="N105" s="1"/>
  <c r="D106"/>
  <c r="K106"/>
  <c r="M106"/>
  <c r="N106" s="1"/>
  <c r="D107"/>
  <c r="K107" s="1"/>
  <c r="M107" s="1"/>
  <c r="N107" s="1"/>
  <c r="D108"/>
  <c r="K108" s="1"/>
  <c r="M108" s="1"/>
  <c r="N108" s="1"/>
  <c r="D109"/>
  <c r="K109"/>
  <c r="M109"/>
  <c r="N109" s="1"/>
  <c r="D110"/>
  <c r="K110"/>
  <c r="M110"/>
  <c r="N110" s="1"/>
  <c r="D111"/>
  <c r="K111" s="1"/>
  <c r="M111" s="1"/>
  <c r="N111" s="1"/>
  <c r="D112"/>
  <c r="K112" s="1"/>
  <c r="M112" s="1"/>
  <c r="N112" s="1"/>
  <c r="D113"/>
  <c r="K113"/>
  <c r="M113"/>
  <c r="N113" s="1"/>
  <c r="D114"/>
  <c r="K114"/>
  <c r="M114"/>
  <c r="N114" s="1"/>
  <c r="D115"/>
  <c r="K115" s="1"/>
  <c r="M115" s="1"/>
  <c r="N115" s="1"/>
  <c r="D116"/>
  <c r="K116" s="1"/>
  <c r="M116" s="1"/>
  <c r="N116" s="1"/>
  <c r="D117"/>
  <c r="K117"/>
  <c r="M117"/>
  <c r="N117" s="1"/>
  <c r="D118"/>
  <c r="K118"/>
  <c r="M118"/>
  <c r="N118" s="1"/>
  <c r="D119"/>
  <c r="K119" s="1"/>
  <c r="M119" s="1"/>
  <c r="N119" s="1"/>
  <c r="D120"/>
  <c r="K120" s="1"/>
  <c r="M120" s="1"/>
  <c r="N120" s="1"/>
  <c r="D121"/>
  <c r="K121"/>
  <c r="M121"/>
  <c r="N121" s="1"/>
  <c r="D122"/>
  <c r="K122"/>
  <c r="M122"/>
  <c r="N122" s="1"/>
  <c r="D123"/>
  <c r="K123" s="1"/>
  <c r="M123" s="1"/>
  <c r="N123" s="1"/>
  <c r="D124"/>
  <c r="K124" s="1"/>
  <c r="M124" s="1"/>
  <c r="N124" s="1"/>
  <c r="D125"/>
  <c r="K125"/>
  <c r="M125"/>
  <c r="N125" s="1"/>
  <c r="D126"/>
  <c r="K126"/>
  <c r="M126"/>
  <c r="N126" s="1"/>
  <c r="D127"/>
  <c r="K127" s="1"/>
  <c r="M127" s="1"/>
  <c r="N127" s="1"/>
  <c r="D128"/>
  <c r="K128" s="1"/>
  <c r="M128" s="1"/>
  <c r="N128" s="1"/>
  <c r="D129"/>
  <c r="K129"/>
  <c r="M129"/>
  <c r="N129" s="1"/>
  <c r="D130"/>
  <c r="K130"/>
  <c r="M130"/>
  <c r="N130" s="1"/>
  <c r="D131"/>
  <c r="K131" s="1"/>
  <c r="M131" s="1"/>
  <c r="N131" s="1"/>
  <c r="D132"/>
  <c r="K132" s="1"/>
  <c r="M132" s="1"/>
  <c r="N132" s="1"/>
  <c r="D133"/>
  <c r="K133"/>
  <c r="M133"/>
  <c r="N133" s="1"/>
  <c r="D134"/>
  <c r="K134"/>
  <c r="M134"/>
  <c r="N134" s="1"/>
  <c r="D135"/>
  <c r="K135" s="1"/>
  <c r="M135" s="1"/>
  <c r="N135" s="1"/>
  <c r="D136"/>
  <c r="K136" s="1"/>
  <c r="M136" s="1"/>
  <c r="N136" s="1"/>
  <c r="D137"/>
  <c r="K137"/>
  <c r="M137"/>
  <c r="N137" s="1"/>
  <c r="D138"/>
  <c r="K138"/>
  <c r="M138"/>
  <c r="N138" s="1"/>
  <c r="D139"/>
  <c r="K139" s="1"/>
  <c r="M139" s="1"/>
  <c r="N139" s="1"/>
  <c r="D140"/>
  <c r="K140" s="1"/>
  <c r="M140" s="1"/>
  <c r="N140" s="1"/>
  <c r="D141"/>
  <c r="K141"/>
  <c r="M141"/>
  <c r="N141" s="1"/>
  <c r="D142"/>
  <c r="K142"/>
  <c r="M142"/>
  <c r="N142" s="1"/>
  <c r="D143"/>
  <c r="K143" s="1"/>
  <c r="M143" s="1"/>
  <c r="N143" s="1"/>
  <c r="D144"/>
  <c r="K144" s="1"/>
  <c r="M144" s="1"/>
  <c r="N144" s="1"/>
  <c r="D145"/>
  <c r="K145"/>
  <c r="M145"/>
  <c r="N145" s="1"/>
  <c r="D146"/>
  <c r="K146"/>
  <c r="M146"/>
  <c r="N146" s="1"/>
  <c r="D147"/>
  <c r="K147" s="1"/>
  <c r="M147" s="1"/>
  <c r="N147" s="1"/>
  <c r="D148"/>
  <c r="K148" s="1"/>
  <c r="M148" s="1"/>
  <c r="N148" s="1"/>
  <c r="D149"/>
  <c r="K149"/>
  <c r="M149"/>
  <c r="N149" s="1"/>
  <c r="D150"/>
  <c r="K150"/>
  <c r="M150"/>
  <c r="N150" s="1"/>
  <c r="D151"/>
  <c r="K151" s="1"/>
  <c r="M151" s="1"/>
  <c r="N151" s="1"/>
  <c r="D152"/>
  <c r="K152" s="1"/>
  <c r="M152" s="1"/>
  <c r="N152" s="1"/>
  <c r="D153"/>
  <c r="K153"/>
  <c r="M153"/>
  <c r="N153" s="1"/>
  <c r="D154"/>
  <c r="K154"/>
  <c r="M154"/>
  <c r="N154" s="1"/>
  <c r="D155"/>
  <c r="K155" s="1"/>
  <c r="M155" s="1"/>
  <c r="N155" s="1"/>
  <c r="D156"/>
  <c r="K156" s="1"/>
  <c r="M156" s="1"/>
  <c r="N156" s="1"/>
  <c r="D157"/>
  <c r="K157"/>
  <c r="M157"/>
  <c r="N157" s="1"/>
  <c r="D158"/>
  <c r="K158"/>
  <c r="M158"/>
  <c r="N158" s="1"/>
  <c r="D159"/>
  <c r="K159" s="1"/>
  <c r="M159" s="1"/>
  <c r="N159" s="1"/>
  <c r="D160"/>
  <c r="K160" s="1"/>
  <c r="M160" s="1"/>
  <c r="N160" s="1"/>
  <c r="D161"/>
  <c r="K161"/>
  <c r="M161"/>
  <c r="N161" s="1"/>
  <c r="D162"/>
  <c r="K162"/>
  <c r="M162"/>
  <c r="N162" s="1"/>
  <c r="D163"/>
  <c r="K163" s="1"/>
  <c r="M163" s="1"/>
  <c r="N163" s="1"/>
  <c r="D164"/>
  <c r="K164" s="1"/>
  <c r="M164" s="1"/>
  <c r="N164" s="1"/>
  <c r="D165"/>
  <c r="K165"/>
  <c r="M165"/>
  <c r="N165" s="1"/>
  <c r="D166"/>
  <c r="K166"/>
  <c r="M166"/>
  <c r="N166" s="1"/>
  <c r="D167"/>
  <c r="K167" s="1"/>
  <c r="M167" s="1"/>
  <c r="N167" s="1"/>
  <c r="D168"/>
  <c r="K168" s="1"/>
  <c r="M168" s="1"/>
  <c r="N168" s="1"/>
  <c r="D169"/>
  <c r="K169"/>
  <c r="M169"/>
  <c r="N169" s="1"/>
  <c r="D170"/>
  <c r="K170"/>
  <c r="M170"/>
  <c r="N170" s="1"/>
  <c r="D171"/>
  <c r="K171" s="1"/>
  <c r="M171" s="1"/>
  <c r="N171" s="1"/>
  <c r="D172"/>
  <c r="K172" s="1"/>
  <c r="M172" s="1"/>
  <c r="N172" s="1"/>
  <c r="D173"/>
  <c r="K173"/>
  <c r="M173"/>
  <c r="N173" s="1"/>
  <c r="D174"/>
  <c r="K174"/>
  <c r="M174"/>
  <c r="N174" s="1"/>
  <c r="D175"/>
  <c r="K175" s="1"/>
  <c r="M175" s="1"/>
  <c r="N175" s="1"/>
  <c r="D176"/>
  <c r="K176" s="1"/>
  <c r="M176" s="1"/>
  <c r="N176" s="1"/>
  <c r="D177"/>
  <c r="K177"/>
  <c r="M177"/>
  <c r="N177" s="1"/>
  <c r="D178"/>
  <c r="K178"/>
  <c r="M178"/>
  <c r="N178" s="1"/>
  <c r="D179"/>
  <c r="K179" s="1"/>
  <c r="M179" s="1"/>
  <c r="N179" s="1"/>
  <c r="D180"/>
  <c r="K180" s="1"/>
  <c r="M180" s="1"/>
  <c r="N180" s="1"/>
  <c r="D181"/>
  <c r="K181"/>
  <c r="M181"/>
  <c r="N181" s="1"/>
  <c r="D182"/>
  <c r="K182"/>
  <c r="M182"/>
  <c r="N182" s="1"/>
  <c r="D183"/>
  <c r="K183" s="1"/>
  <c r="M183" s="1"/>
  <c r="N183" s="1"/>
  <c r="D184"/>
  <c r="K184" s="1"/>
  <c r="M184" s="1"/>
  <c r="N184" s="1"/>
  <c r="D185"/>
  <c r="K185"/>
  <c r="M185"/>
  <c r="N185" s="1"/>
  <c r="D186"/>
  <c r="K186"/>
  <c r="M186"/>
  <c r="N186" s="1"/>
  <c r="D187"/>
  <c r="K187" s="1"/>
  <c r="M187" s="1"/>
  <c r="N187" s="1"/>
  <c r="B190"/>
  <c r="H190"/>
  <c r="F9" i="176"/>
  <c r="F10"/>
  <c r="F11"/>
  <c r="F12"/>
  <c r="F13"/>
  <c r="F14"/>
  <c r="F15"/>
  <c r="F16"/>
  <c r="F17"/>
  <c r="F18"/>
  <c r="F19"/>
  <c r="F20"/>
  <c r="F21"/>
  <c r="F22"/>
  <c r="F23"/>
  <c r="F24"/>
  <c r="F25"/>
  <c r="F26"/>
  <c r="F27"/>
  <c r="F28"/>
  <c r="F29"/>
  <c r="F30"/>
  <c r="F31"/>
  <c r="F32"/>
  <c r="F33"/>
  <c r="F34"/>
  <c r="F35"/>
  <c r="F36"/>
  <c r="F37"/>
  <c r="F38"/>
  <c r="F39"/>
  <c r="F40"/>
  <c r="F42"/>
  <c r="F43"/>
  <c r="F44"/>
  <c r="F45"/>
  <c r="F46"/>
  <c r="F47"/>
  <c r="F48"/>
  <c r="F49"/>
  <c r="F51"/>
  <c r="F52"/>
  <c r="F54"/>
  <c r="F55"/>
  <c r="F56"/>
  <c r="F57"/>
  <c r="F58"/>
  <c r="F59"/>
  <c r="F60"/>
  <c r="F61"/>
  <c r="F63"/>
  <c r="F64"/>
  <c r="F65"/>
  <c r="F66"/>
  <c r="F67"/>
  <c r="D93"/>
  <c r="K93" s="1"/>
  <c r="M93" s="1"/>
  <c r="N93" s="1"/>
  <c r="D94"/>
  <c r="K94"/>
  <c r="M94" s="1"/>
  <c r="N94" s="1"/>
  <c r="D95"/>
  <c r="K95"/>
  <c r="M95" s="1"/>
  <c r="N95" s="1"/>
  <c r="D96"/>
  <c r="K96"/>
  <c r="M96" s="1"/>
  <c r="N96" s="1"/>
  <c r="D97"/>
  <c r="K97"/>
  <c r="M97" s="1"/>
  <c r="N97" s="1"/>
  <c r="D98"/>
  <c r="K98"/>
  <c r="M98" s="1"/>
  <c r="N98" s="1"/>
  <c r="D99"/>
  <c r="K99"/>
  <c r="M99" s="1"/>
  <c r="N99" s="1"/>
  <c r="D100"/>
  <c r="K100"/>
  <c r="M100" s="1"/>
  <c r="N100" s="1"/>
  <c r="D101"/>
  <c r="K101"/>
  <c r="M101" s="1"/>
  <c r="N101" s="1"/>
  <c r="D102"/>
  <c r="K102"/>
  <c r="M102" s="1"/>
  <c r="N102" s="1"/>
  <c r="D103"/>
  <c r="K103"/>
  <c r="M103" s="1"/>
  <c r="N103" s="1"/>
  <c r="D104"/>
  <c r="K104"/>
  <c r="M104" s="1"/>
  <c r="N104" s="1"/>
  <c r="D105"/>
  <c r="K105"/>
  <c r="M105" s="1"/>
  <c r="N105" s="1"/>
  <c r="D106"/>
  <c r="K106"/>
  <c r="M106" s="1"/>
  <c r="N106" s="1"/>
  <c r="D107"/>
  <c r="K107"/>
  <c r="M107" s="1"/>
  <c r="N107" s="1"/>
  <c r="D108"/>
  <c r="K108"/>
  <c r="M108" s="1"/>
  <c r="N108" s="1"/>
  <c r="D109"/>
  <c r="K109"/>
  <c r="M109" s="1"/>
  <c r="N109" s="1"/>
  <c r="D110"/>
  <c r="K110"/>
  <c r="M110" s="1"/>
  <c r="N110" s="1"/>
  <c r="D111"/>
  <c r="K111"/>
  <c r="M111" s="1"/>
  <c r="N111" s="1"/>
  <c r="D112"/>
  <c r="K112"/>
  <c r="M112" s="1"/>
  <c r="N112" s="1"/>
  <c r="D113"/>
  <c r="K113" s="1"/>
  <c r="M113" s="1"/>
  <c r="N113" s="1"/>
  <c r="D114"/>
  <c r="K114" s="1"/>
  <c r="M114" s="1"/>
  <c r="N114" s="1"/>
  <c r="D115"/>
  <c r="K115" s="1"/>
  <c r="M115" s="1"/>
  <c r="N115" s="1"/>
  <c r="D116"/>
  <c r="K116" s="1"/>
  <c r="M116" s="1"/>
  <c r="N116" s="1"/>
  <c r="D117"/>
  <c r="K117" s="1"/>
  <c r="M117" s="1"/>
  <c r="N117" s="1"/>
  <c r="D118"/>
  <c r="K118" s="1"/>
  <c r="M118" s="1"/>
  <c r="N118" s="1"/>
  <c r="D119"/>
  <c r="K119" s="1"/>
  <c r="M119" s="1"/>
  <c r="N119" s="1"/>
  <c r="D120"/>
  <c r="K120" s="1"/>
  <c r="M120" s="1"/>
  <c r="N120" s="1"/>
  <c r="D121"/>
  <c r="K121" s="1"/>
  <c r="M121" s="1"/>
  <c r="N121" s="1"/>
  <c r="D122"/>
  <c r="K122" s="1"/>
  <c r="M122" s="1"/>
  <c r="N122" s="1"/>
  <c r="D123"/>
  <c r="K123" s="1"/>
  <c r="M123" s="1"/>
  <c r="N123" s="1"/>
  <c r="D124"/>
  <c r="K124" s="1"/>
  <c r="M124" s="1"/>
  <c r="N124" s="1"/>
  <c r="D125"/>
  <c r="K125" s="1"/>
  <c r="M125" s="1"/>
  <c r="N125" s="1"/>
  <c r="D126"/>
  <c r="K126" s="1"/>
  <c r="M126" s="1"/>
  <c r="N126" s="1"/>
  <c r="D127"/>
  <c r="K127" s="1"/>
  <c r="M127" s="1"/>
  <c r="N127" s="1"/>
  <c r="D128"/>
  <c r="K128" s="1"/>
  <c r="M128" s="1"/>
  <c r="N128" s="1"/>
  <c r="D129"/>
  <c r="K129" s="1"/>
  <c r="M129" s="1"/>
  <c r="N129" s="1"/>
  <c r="D130"/>
  <c r="K130" s="1"/>
  <c r="M130" s="1"/>
  <c r="N130" s="1"/>
  <c r="D131"/>
  <c r="K131" s="1"/>
  <c r="M131" s="1"/>
  <c r="N131" s="1"/>
  <c r="D132"/>
  <c r="K132" s="1"/>
  <c r="M132" s="1"/>
  <c r="N132" s="1"/>
  <c r="D133"/>
  <c r="K133" s="1"/>
  <c r="M133" s="1"/>
  <c r="N133" s="1"/>
  <c r="D134"/>
  <c r="K134" s="1"/>
  <c r="M134" s="1"/>
  <c r="N134" s="1"/>
  <c r="D135"/>
  <c r="K135" s="1"/>
  <c r="M135" s="1"/>
  <c r="N135" s="1"/>
  <c r="D136"/>
  <c r="K136" s="1"/>
  <c r="M136" s="1"/>
  <c r="N136" s="1"/>
  <c r="D137"/>
  <c r="K137" s="1"/>
  <c r="M137" s="1"/>
  <c r="N137" s="1"/>
  <c r="D138"/>
  <c r="K138" s="1"/>
  <c r="M138" s="1"/>
  <c r="N138" s="1"/>
  <c r="D139"/>
  <c r="K139" s="1"/>
  <c r="M139" s="1"/>
  <c r="N139" s="1"/>
  <c r="D140"/>
  <c r="K140" s="1"/>
  <c r="M140" s="1"/>
  <c r="N140" s="1"/>
  <c r="D141"/>
  <c r="K141" s="1"/>
  <c r="M141" s="1"/>
  <c r="N141" s="1"/>
  <c r="D142"/>
  <c r="K142" s="1"/>
  <c r="M142" s="1"/>
  <c r="N142" s="1"/>
  <c r="D143"/>
  <c r="K143" s="1"/>
  <c r="M143" s="1"/>
  <c r="N143" s="1"/>
  <c r="D144"/>
  <c r="K144" s="1"/>
  <c r="M144" s="1"/>
  <c r="N144" s="1"/>
  <c r="D145"/>
  <c r="K145" s="1"/>
  <c r="M145" s="1"/>
  <c r="N145" s="1"/>
  <c r="D146"/>
  <c r="K146" s="1"/>
  <c r="M146" s="1"/>
  <c r="N146" s="1"/>
  <c r="D147"/>
  <c r="K147" s="1"/>
  <c r="M147" s="1"/>
  <c r="N147" s="1"/>
  <c r="D148"/>
  <c r="K148" s="1"/>
  <c r="M148" s="1"/>
  <c r="N148" s="1"/>
  <c r="D149"/>
  <c r="K149" s="1"/>
  <c r="M149" s="1"/>
  <c r="N149" s="1"/>
  <c r="D150"/>
  <c r="K150" s="1"/>
  <c r="M150" s="1"/>
  <c r="N150" s="1"/>
  <c r="D151"/>
  <c r="K151" s="1"/>
  <c r="M151" s="1"/>
  <c r="N151" s="1"/>
  <c r="D152"/>
  <c r="K152" s="1"/>
  <c r="M152" s="1"/>
  <c r="N152" s="1"/>
  <c r="D153"/>
  <c r="K153" s="1"/>
  <c r="M153" s="1"/>
  <c r="N153" s="1"/>
  <c r="D154"/>
  <c r="K154" s="1"/>
  <c r="M154" s="1"/>
  <c r="N154" s="1"/>
  <c r="D155"/>
  <c r="K155" s="1"/>
  <c r="M155" s="1"/>
  <c r="N155" s="1"/>
  <c r="D156"/>
  <c r="K156" s="1"/>
  <c r="M156" s="1"/>
  <c r="N156" s="1"/>
  <c r="D157"/>
  <c r="K157" s="1"/>
  <c r="M157" s="1"/>
  <c r="N157" s="1"/>
  <c r="D158"/>
  <c r="K158" s="1"/>
  <c r="M158" s="1"/>
  <c r="N158" s="1"/>
  <c r="D159"/>
  <c r="K159" s="1"/>
  <c r="M159" s="1"/>
  <c r="N159" s="1"/>
  <c r="D160"/>
  <c r="K160" s="1"/>
  <c r="M160" s="1"/>
  <c r="N160" s="1"/>
  <c r="D161"/>
  <c r="K161" s="1"/>
  <c r="M161" s="1"/>
  <c r="N161" s="1"/>
  <c r="D162"/>
  <c r="K162" s="1"/>
  <c r="M162" s="1"/>
  <c r="N162" s="1"/>
  <c r="D163"/>
  <c r="K163" s="1"/>
  <c r="M163" s="1"/>
  <c r="N163" s="1"/>
  <c r="D164"/>
  <c r="K164" s="1"/>
  <c r="M164" s="1"/>
  <c r="N164" s="1"/>
  <c r="D165"/>
  <c r="K165" s="1"/>
  <c r="M165" s="1"/>
  <c r="N165" s="1"/>
  <c r="D166"/>
  <c r="K166" s="1"/>
  <c r="M166" s="1"/>
  <c r="N166" s="1"/>
  <c r="D167"/>
  <c r="K167" s="1"/>
  <c r="M167" s="1"/>
  <c r="N167" s="1"/>
  <c r="D168"/>
  <c r="K168" s="1"/>
  <c r="M168" s="1"/>
  <c r="N168" s="1"/>
  <c r="D169"/>
  <c r="K169" s="1"/>
  <c r="M169" s="1"/>
  <c r="N169" s="1"/>
  <c r="D170"/>
  <c r="K170" s="1"/>
  <c r="M170" s="1"/>
  <c r="N170" s="1"/>
  <c r="D171"/>
  <c r="K171" s="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B190"/>
  <c r="H190"/>
  <c r="J190"/>
  <c r="F9" i="175"/>
  <c r="F10"/>
  <c r="F11"/>
  <c r="F12"/>
  <c r="F13"/>
  <c r="F14"/>
  <c r="F15"/>
  <c r="F16"/>
  <c r="F17"/>
  <c r="F18"/>
  <c r="F19"/>
  <c r="F20"/>
  <c r="F21"/>
  <c r="F22"/>
  <c r="F23"/>
  <c r="F24"/>
  <c r="F25"/>
  <c r="F26"/>
  <c r="F27"/>
  <c r="F28"/>
  <c r="F29"/>
  <c r="F30"/>
  <c r="F31"/>
  <c r="F32"/>
  <c r="F33"/>
  <c r="F34"/>
  <c r="F35"/>
  <c r="F36"/>
  <c r="F37"/>
  <c r="F38"/>
  <c r="F39"/>
  <c r="F40"/>
  <c r="F41"/>
  <c r="F43"/>
  <c r="F44"/>
  <c r="F45"/>
  <c r="F46"/>
  <c r="F47"/>
  <c r="F48"/>
  <c r="F49"/>
  <c r="F50"/>
  <c r="F52"/>
  <c r="F53"/>
  <c r="F55"/>
  <c r="F56"/>
  <c r="F57"/>
  <c r="F58"/>
  <c r="F59"/>
  <c r="F60"/>
  <c r="F61"/>
  <c r="F62"/>
  <c r="F64"/>
  <c r="F65"/>
  <c r="F66"/>
  <c r="F67"/>
  <c r="F68"/>
  <c r="D94"/>
  <c r="K94"/>
  <c r="M94" s="1"/>
  <c r="N94" s="1"/>
  <c r="D95"/>
  <c r="K95" s="1"/>
  <c r="M95" s="1"/>
  <c r="N95" s="1"/>
  <c r="D96"/>
  <c r="K96"/>
  <c r="M96" s="1"/>
  <c r="N96" s="1"/>
  <c r="D97"/>
  <c r="K97" s="1"/>
  <c r="M97" s="1"/>
  <c r="N97" s="1"/>
  <c r="D98"/>
  <c r="K98"/>
  <c r="M98" s="1"/>
  <c r="N98" s="1"/>
  <c r="D99"/>
  <c r="K99" s="1"/>
  <c r="M99" s="1"/>
  <c r="N99" s="1"/>
  <c r="D100"/>
  <c r="K100"/>
  <c r="M100" s="1"/>
  <c r="N100" s="1"/>
  <c r="D101"/>
  <c r="K101" s="1"/>
  <c r="M101" s="1"/>
  <c r="N101" s="1"/>
  <c r="D102"/>
  <c r="K102"/>
  <c r="M102" s="1"/>
  <c r="N102" s="1"/>
  <c r="D103"/>
  <c r="K103" s="1"/>
  <c r="M103" s="1"/>
  <c r="N103" s="1"/>
  <c r="D104"/>
  <c r="K104"/>
  <c r="M104" s="1"/>
  <c r="N104" s="1"/>
  <c r="D105"/>
  <c r="K105" s="1"/>
  <c r="M105" s="1"/>
  <c r="N105" s="1"/>
  <c r="D106"/>
  <c r="K106"/>
  <c r="M106" s="1"/>
  <c r="N106" s="1"/>
  <c r="D107"/>
  <c r="K107" s="1"/>
  <c r="M107" s="1"/>
  <c r="N107" s="1"/>
  <c r="D108"/>
  <c r="K108"/>
  <c r="M108" s="1"/>
  <c r="N108" s="1"/>
  <c r="D109"/>
  <c r="K109" s="1"/>
  <c r="M109" s="1"/>
  <c r="N109" s="1"/>
  <c r="D110"/>
  <c r="K110"/>
  <c r="M110" s="1"/>
  <c r="N110" s="1"/>
  <c r="D111"/>
  <c r="K111" s="1"/>
  <c r="M111" s="1"/>
  <c r="N111" s="1"/>
  <c r="D112"/>
  <c r="K112"/>
  <c r="M112" s="1"/>
  <c r="N112" s="1"/>
  <c r="D113"/>
  <c r="K113" s="1"/>
  <c r="M113" s="1"/>
  <c r="N113" s="1"/>
  <c r="D114"/>
  <c r="K114"/>
  <c r="M114" s="1"/>
  <c r="N114" s="1"/>
  <c r="D115"/>
  <c r="K115" s="1"/>
  <c r="M115" s="1"/>
  <c r="N115" s="1"/>
  <c r="D116"/>
  <c r="K116"/>
  <c r="M116" s="1"/>
  <c r="N116" s="1"/>
  <c r="D117"/>
  <c r="K117" s="1"/>
  <c r="M117" s="1"/>
  <c r="N117" s="1"/>
  <c r="D118"/>
  <c r="K118"/>
  <c r="M118" s="1"/>
  <c r="N118" s="1"/>
  <c r="D119"/>
  <c r="K119" s="1"/>
  <c r="M119" s="1"/>
  <c r="N119" s="1"/>
  <c r="D120"/>
  <c r="K120"/>
  <c r="M120" s="1"/>
  <c r="N120" s="1"/>
  <c r="D121"/>
  <c r="K121" s="1"/>
  <c r="M121" s="1"/>
  <c r="N121" s="1"/>
  <c r="D122"/>
  <c r="K122"/>
  <c r="M122" s="1"/>
  <c r="N122" s="1"/>
  <c r="D123"/>
  <c r="K123" s="1"/>
  <c r="M123" s="1"/>
  <c r="N123" s="1"/>
  <c r="D124"/>
  <c r="K124"/>
  <c r="M124" s="1"/>
  <c r="N124" s="1"/>
  <c r="D125"/>
  <c r="K125" s="1"/>
  <c r="M125" s="1"/>
  <c r="N125" s="1"/>
  <c r="D126"/>
  <c r="K126"/>
  <c r="M126" s="1"/>
  <c r="N126" s="1"/>
  <c r="D127"/>
  <c r="K127" s="1"/>
  <c r="M127" s="1"/>
  <c r="N127" s="1"/>
  <c r="D128"/>
  <c r="K128"/>
  <c r="M128" s="1"/>
  <c r="N128" s="1"/>
  <c r="D129"/>
  <c r="K129" s="1"/>
  <c r="M129" s="1"/>
  <c r="N129" s="1"/>
  <c r="D130"/>
  <c r="K130"/>
  <c r="M130" s="1"/>
  <c r="N130" s="1"/>
  <c r="D131"/>
  <c r="K131" s="1"/>
  <c r="M131" s="1"/>
  <c r="N131" s="1"/>
  <c r="D132"/>
  <c r="K132"/>
  <c r="M132" s="1"/>
  <c r="N132" s="1"/>
  <c r="D133"/>
  <c r="K133" s="1"/>
  <c r="M133" s="1"/>
  <c r="N133" s="1"/>
  <c r="D134"/>
  <c r="K134"/>
  <c r="M134" s="1"/>
  <c r="N134" s="1"/>
  <c r="D135"/>
  <c r="K135" s="1"/>
  <c r="M135" s="1"/>
  <c r="N135" s="1"/>
  <c r="D136"/>
  <c r="K136"/>
  <c r="M136" s="1"/>
  <c r="N136" s="1"/>
  <c r="D137"/>
  <c r="K137" s="1"/>
  <c r="M137" s="1"/>
  <c r="N137" s="1"/>
  <c r="D138"/>
  <c r="K138"/>
  <c r="M138" s="1"/>
  <c r="N138" s="1"/>
  <c r="D139"/>
  <c r="K139" s="1"/>
  <c r="M139" s="1"/>
  <c r="N139" s="1"/>
  <c r="D140"/>
  <c r="K140"/>
  <c r="M140" s="1"/>
  <c r="N140" s="1"/>
  <c r="D141"/>
  <c r="K141" s="1"/>
  <c r="M141" s="1"/>
  <c r="N141" s="1"/>
  <c r="D142"/>
  <c r="K142"/>
  <c r="M142" s="1"/>
  <c r="N142" s="1"/>
  <c r="D143"/>
  <c r="K143" s="1"/>
  <c r="M143" s="1"/>
  <c r="N143" s="1"/>
  <c r="D144"/>
  <c r="K144"/>
  <c r="M144" s="1"/>
  <c r="N144" s="1"/>
  <c r="D145"/>
  <c r="K145" s="1"/>
  <c r="M145" s="1"/>
  <c r="N145" s="1"/>
  <c r="D146"/>
  <c r="K146"/>
  <c r="M146" s="1"/>
  <c r="N146" s="1"/>
  <c r="D147"/>
  <c r="K147" s="1"/>
  <c r="M147" s="1"/>
  <c r="N147" s="1"/>
  <c r="D148"/>
  <c r="K148"/>
  <c r="M148" s="1"/>
  <c r="N148" s="1"/>
  <c r="D149"/>
  <c r="K149" s="1"/>
  <c r="M149" s="1"/>
  <c r="N149" s="1"/>
  <c r="D150"/>
  <c r="K150"/>
  <c r="M150" s="1"/>
  <c r="N150" s="1"/>
  <c r="D151"/>
  <c r="K151" s="1"/>
  <c r="M151" s="1"/>
  <c r="N151" s="1"/>
  <c r="D152"/>
  <c r="K152"/>
  <c r="M152" s="1"/>
  <c r="N152" s="1"/>
  <c r="D153"/>
  <c r="K153" s="1"/>
  <c r="M153" s="1"/>
  <c r="N153" s="1"/>
  <c r="D154"/>
  <c r="K154"/>
  <c r="M154" s="1"/>
  <c r="N154" s="1"/>
  <c r="D155"/>
  <c r="K155" s="1"/>
  <c r="M155" s="1"/>
  <c r="N155" s="1"/>
  <c r="D156"/>
  <c r="K156"/>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F9" i="174"/>
  <c r="F10"/>
  <c r="F11"/>
  <c r="F12"/>
  <c r="F13"/>
  <c r="F14"/>
  <c r="F15"/>
  <c r="F16"/>
  <c r="F17"/>
  <c r="F18"/>
  <c r="F19"/>
  <c r="F20"/>
  <c r="F21"/>
  <c r="F22"/>
  <c r="F23"/>
  <c r="F24"/>
  <c r="F25"/>
  <c r="F26"/>
  <c r="F27"/>
  <c r="F28"/>
  <c r="F29"/>
  <c r="F30"/>
  <c r="F31"/>
  <c r="F32"/>
  <c r="F33"/>
  <c r="F34"/>
  <c r="F35"/>
  <c r="F36"/>
  <c r="F37"/>
  <c r="F38"/>
  <c r="F39"/>
  <c r="F40"/>
  <c r="F41"/>
  <c r="F42"/>
  <c r="F44"/>
  <c r="F45"/>
  <c r="F46"/>
  <c r="F47"/>
  <c r="F48"/>
  <c r="F49"/>
  <c r="F50"/>
  <c r="F51"/>
  <c r="F53"/>
  <c r="F54"/>
  <c r="F56"/>
  <c r="F57"/>
  <c r="F58"/>
  <c r="F59"/>
  <c r="F60"/>
  <c r="F61"/>
  <c r="F62"/>
  <c r="F63"/>
  <c r="F65"/>
  <c r="F66"/>
  <c r="F67"/>
  <c r="F68"/>
  <c r="F69"/>
  <c r="D95"/>
  <c r="K95"/>
  <c r="M95"/>
  <c r="N95" s="1"/>
  <c r="D96"/>
  <c r="K96" s="1"/>
  <c r="M96" s="1"/>
  <c r="N96" s="1"/>
  <c r="D97"/>
  <c r="K97" s="1"/>
  <c r="M97" s="1"/>
  <c r="N97" s="1"/>
  <c r="D98"/>
  <c r="K98"/>
  <c r="M98"/>
  <c r="N98" s="1"/>
  <c r="D99"/>
  <c r="K99"/>
  <c r="M99"/>
  <c r="N99" s="1"/>
  <c r="D100"/>
  <c r="K100" s="1"/>
  <c r="M100" s="1"/>
  <c r="N100" s="1"/>
  <c r="D101"/>
  <c r="K101" s="1"/>
  <c r="M101" s="1"/>
  <c r="N101" s="1"/>
  <c r="D102"/>
  <c r="K102"/>
  <c r="M102"/>
  <c r="N102" s="1"/>
  <c r="D103"/>
  <c r="K103"/>
  <c r="M103"/>
  <c r="N103" s="1"/>
  <c r="D104"/>
  <c r="K104" s="1"/>
  <c r="M104" s="1"/>
  <c r="N104" s="1"/>
  <c r="D105"/>
  <c r="K105" s="1"/>
  <c r="M105" s="1"/>
  <c r="N105" s="1"/>
  <c r="D106"/>
  <c r="K106"/>
  <c r="M106"/>
  <c r="N106" s="1"/>
  <c r="D107"/>
  <c r="K107"/>
  <c r="M107"/>
  <c r="N107" s="1"/>
  <c r="D108"/>
  <c r="K108" s="1"/>
  <c r="M108" s="1"/>
  <c r="N108" s="1"/>
  <c r="D109"/>
  <c r="K109" s="1"/>
  <c r="M109" s="1"/>
  <c r="N109" s="1"/>
  <c r="D110"/>
  <c r="K110"/>
  <c r="M110"/>
  <c r="N110" s="1"/>
  <c r="D111"/>
  <c r="K111"/>
  <c r="M111"/>
  <c r="N111" s="1"/>
  <c r="D112"/>
  <c r="K112" s="1"/>
  <c r="M112" s="1"/>
  <c r="N112" s="1"/>
  <c r="D113"/>
  <c r="K113" s="1"/>
  <c r="M113" s="1"/>
  <c r="N113" s="1"/>
  <c r="D114"/>
  <c r="K114"/>
  <c r="M114"/>
  <c r="N114" s="1"/>
  <c r="D115"/>
  <c r="K115"/>
  <c r="M115"/>
  <c r="N115" s="1"/>
  <c r="D116"/>
  <c r="K116" s="1"/>
  <c r="M116" s="1"/>
  <c r="N116" s="1"/>
  <c r="D117"/>
  <c r="K117" s="1"/>
  <c r="M117" s="1"/>
  <c r="N117" s="1"/>
  <c r="D118"/>
  <c r="K118"/>
  <c r="M118"/>
  <c r="N118" s="1"/>
  <c r="D119"/>
  <c r="K119"/>
  <c r="M119"/>
  <c r="N119" s="1"/>
  <c r="D120"/>
  <c r="K120" s="1"/>
  <c r="M120" s="1"/>
  <c r="N120" s="1"/>
  <c r="D121"/>
  <c r="K121" s="1"/>
  <c r="M121" s="1"/>
  <c r="N121" s="1"/>
  <c r="D122"/>
  <c r="K122"/>
  <c r="M122"/>
  <c r="N122" s="1"/>
  <c r="D123"/>
  <c r="K123"/>
  <c r="M123"/>
  <c r="N123" s="1"/>
  <c r="D124"/>
  <c r="K124" s="1"/>
  <c r="M124" s="1"/>
  <c r="N124" s="1"/>
  <c r="D125"/>
  <c r="K125" s="1"/>
  <c r="M125" s="1"/>
  <c r="N125" s="1"/>
  <c r="D126"/>
  <c r="K126"/>
  <c r="M126"/>
  <c r="N126" s="1"/>
  <c r="D127"/>
  <c r="K127"/>
  <c r="M127"/>
  <c r="N127" s="1"/>
  <c r="D128"/>
  <c r="K128" s="1"/>
  <c r="M128" s="1"/>
  <c r="N128" s="1"/>
  <c r="D129"/>
  <c r="K129" s="1"/>
  <c r="M129" s="1"/>
  <c r="N129" s="1"/>
  <c r="D130"/>
  <c r="K130"/>
  <c r="M130"/>
  <c r="N130" s="1"/>
  <c r="D131"/>
  <c r="K131"/>
  <c r="M131"/>
  <c r="N131" s="1"/>
  <c r="D132"/>
  <c r="K132" s="1"/>
  <c r="M132" s="1"/>
  <c r="N132" s="1"/>
  <c r="D133"/>
  <c r="K133" s="1"/>
  <c r="M133" s="1"/>
  <c r="N133" s="1"/>
  <c r="D134"/>
  <c r="K134"/>
  <c r="M134"/>
  <c r="N134" s="1"/>
  <c r="D135"/>
  <c r="K135"/>
  <c r="M135"/>
  <c r="N135" s="1"/>
  <c r="D136"/>
  <c r="K136" s="1"/>
  <c r="M136" s="1"/>
  <c r="N136" s="1"/>
  <c r="D137"/>
  <c r="K137" s="1"/>
  <c r="M137" s="1"/>
  <c r="N137" s="1"/>
  <c r="D138"/>
  <c r="K138"/>
  <c r="M138"/>
  <c r="N138" s="1"/>
  <c r="D139"/>
  <c r="K139"/>
  <c r="M139"/>
  <c r="N139" s="1"/>
  <c r="D140"/>
  <c r="K140" s="1"/>
  <c r="M140" s="1"/>
  <c r="N140" s="1"/>
  <c r="D141"/>
  <c r="K141" s="1"/>
  <c r="M141" s="1"/>
  <c r="N141" s="1"/>
  <c r="D142"/>
  <c r="K142"/>
  <c r="M142"/>
  <c r="N142" s="1"/>
  <c r="D143"/>
  <c r="K143"/>
  <c r="M143"/>
  <c r="N143" s="1"/>
  <c r="D144"/>
  <c r="K144" s="1"/>
  <c r="M144" s="1"/>
  <c r="N144" s="1"/>
  <c r="D145"/>
  <c r="K145" s="1"/>
  <c r="M145" s="1"/>
  <c r="N145" s="1"/>
  <c r="D146"/>
  <c r="K146"/>
  <c r="M146"/>
  <c r="N146" s="1"/>
  <c r="D147"/>
  <c r="K147"/>
  <c r="M147"/>
  <c r="N147" s="1"/>
  <c r="D148"/>
  <c r="K148" s="1"/>
  <c r="M148" s="1"/>
  <c r="N148" s="1"/>
  <c r="D149"/>
  <c r="K149" s="1"/>
  <c r="M149" s="1"/>
  <c r="N149" s="1"/>
  <c r="D150"/>
  <c r="K150"/>
  <c r="M150"/>
  <c r="N150" s="1"/>
  <c r="D151"/>
  <c r="K151"/>
  <c r="M151"/>
  <c r="N151" s="1"/>
  <c r="D152"/>
  <c r="K152" s="1"/>
  <c r="M152" s="1"/>
  <c r="N152" s="1"/>
  <c r="D153"/>
  <c r="K153" s="1"/>
  <c r="M153" s="1"/>
  <c r="N153" s="1"/>
  <c r="D154"/>
  <c r="K154"/>
  <c r="M154"/>
  <c r="N154" s="1"/>
  <c r="D155"/>
  <c r="K155"/>
  <c r="M155"/>
  <c r="N155" s="1"/>
  <c r="D156"/>
  <c r="K156" s="1"/>
  <c r="M156" s="1"/>
  <c r="N156" s="1"/>
  <c r="D157"/>
  <c r="K157" s="1"/>
  <c r="M157" s="1"/>
  <c r="N157" s="1"/>
  <c r="D158"/>
  <c r="K158"/>
  <c r="M158"/>
  <c r="N158" s="1"/>
  <c r="D159"/>
  <c r="K159"/>
  <c r="M159"/>
  <c r="N159" s="1"/>
  <c r="D160"/>
  <c r="K160" s="1"/>
  <c r="M160" s="1"/>
  <c r="N160" s="1"/>
  <c r="D161"/>
  <c r="K161" s="1"/>
  <c r="M161" s="1"/>
  <c r="N161" s="1"/>
  <c r="D162"/>
  <c r="K162"/>
  <c r="M162"/>
  <c r="N162" s="1"/>
  <c r="D163"/>
  <c r="K163"/>
  <c r="M163"/>
  <c r="N163" s="1"/>
  <c r="D164"/>
  <c r="K164" s="1"/>
  <c r="M164" s="1"/>
  <c r="N164" s="1"/>
  <c r="D165"/>
  <c r="K165" s="1"/>
  <c r="M165" s="1"/>
  <c r="N165" s="1"/>
  <c r="D166"/>
  <c r="K166"/>
  <c r="M166"/>
  <c r="N166" s="1"/>
  <c r="D167"/>
  <c r="K167"/>
  <c r="M167"/>
  <c r="N167" s="1"/>
  <c r="D168"/>
  <c r="K168" s="1"/>
  <c r="M168" s="1"/>
  <c r="N168" s="1"/>
  <c r="D169"/>
  <c r="K169" s="1"/>
  <c r="M169" s="1"/>
  <c r="N169" s="1"/>
  <c r="D170"/>
  <c r="K170"/>
  <c r="M170"/>
  <c r="N170" s="1"/>
  <c r="D171"/>
  <c r="K171"/>
  <c r="M171"/>
  <c r="N171" s="1"/>
  <c r="D172"/>
  <c r="K172" s="1"/>
  <c r="M172" s="1"/>
  <c r="N172" s="1"/>
  <c r="D173"/>
  <c r="K173" s="1"/>
  <c r="M173" s="1"/>
  <c r="N173" s="1"/>
  <c r="D174"/>
  <c r="K174"/>
  <c r="M174"/>
  <c r="N174" s="1"/>
  <c r="D175"/>
  <c r="K175"/>
  <c r="M175"/>
  <c r="N175" s="1"/>
  <c r="D176"/>
  <c r="K176" s="1"/>
  <c r="M176" s="1"/>
  <c r="N176" s="1"/>
  <c r="D177"/>
  <c r="K177" s="1"/>
  <c r="M177" s="1"/>
  <c r="N177" s="1"/>
  <c r="D178"/>
  <c r="K178"/>
  <c r="M178"/>
  <c r="N178" s="1"/>
  <c r="D179"/>
  <c r="K179"/>
  <c r="M179"/>
  <c r="N179" s="1"/>
  <c r="D180"/>
  <c r="K180" s="1"/>
  <c r="M180" s="1"/>
  <c r="N180" s="1"/>
  <c r="D181"/>
  <c r="K181" s="1"/>
  <c r="M181" s="1"/>
  <c r="N181" s="1"/>
  <c r="D182"/>
  <c r="K182"/>
  <c r="M182"/>
  <c r="N182" s="1"/>
  <c r="D183"/>
  <c r="K183"/>
  <c r="M183"/>
  <c r="N183" s="1"/>
  <c r="D184"/>
  <c r="K184" s="1"/>
  <c r="M184" s="1"/>
  <c r="N184" s="1"/>
  <c r="D185"/>
  <c r="K185" s="1"/>
  <c r="M185" s="1"/>
  <c r="N185" s="1"/>
  <c r="D186"/>
  <c r="K186"/>
  <c r="M186"/>
  <c r="N186" s="1"/>
  <c r="D187"/>
  <c r="K187"/>
  <c r="M187"/>
  <c r="N187" s="1"/>
  <c r="B190"/>
  <c r="H190"/>
  <c r="F9" i="173"/>
  <c r="P9"/>
  <c r="F10"/>
  <c r="F11"/>
  <c r="F12"/>
  <c r="F13"/>
  <c r="F14"/>
  <c r="F15"/>
  <c r="F16"/>
  <c r="F17"/>
  <c r="F18"/>
  <c r="F19"/>
  <c r="F20"/>
  <c r="F21"/>
  <c r="F22"/>
  <c r="F23"/>
  <c r="F24"/>
  <c r="F25"/>
  <c r="F26"/>
  <c r="F27"/>
  <c r="F28"/>
  <c r="F29"/>
  <c r="F30"/>
  <c r="F31"/>
  <c r="F32"/>
  <c r="F33"/>
  <c r="F34"/>
  <c r="F35"/>
  <c r="F36"/>
  <c r="F37"/>
  <c r="F38"/>
  <c r="F39"/>
  <c r="F40"/>
  <c r="F41"/>
  <c r="F42"/>
  <c r="F43"/>
  <c r="F44"/>
  <c r="F45"/>
  <c r="F46"/>
  <c r="F47"/>
  <c r="F49"/>
  <c r="F50"/>
  <c r="F51"/>
  <c r="F52"/>
  <c r="F53"/>
  <c r="F54"/>
  <c r="F55"/>
  <c r="F56"/>
  <c r="F58"/>
  <c r="F59"/>
  <c r="F61"/>
  <c r="F62"/>
  <c r="F63"/>
  <c r="F64"/>
  <c r="F65"/>
  <c r="F66"/>
  <c r="F67"/>
  <c r="F68"/>
  <c r="F70"/>
  <c r="F71"/>
  <c r="F72"/>
  <c r="F73"/>
  <c r="F74"/>
  <c r="D100"/>
  <c r="H100"/>
  <c r="J100" s="1"/>
  <c r="K100"/>
  <c r="M100" s="1"/>
  <c r="D101"/>
  <c r="K101" s="1"/>
  <c r="M101" s="1"/>
  <c r="H101"/>
  <c r="J101"/>
  <c r="D102"/>
  <c r="H102"/>
  <c r="J102" s="1"/>
  <c r="K102"/>
  <c r="M102" s="1"/>
  <c r="D103"/>
  <c r="K103" s="1"/>
  <c r="M103" s="1"/>
  <c r="H103"/>
  <c r="J103"/>
  <c r="D104"/>
  <c r="K104" s="1"/>
  <c r="M104" s="1"/>
  <c r="H104"/>
  <c r="J104"/>
  <c r="D105"/>
  <c r="H105"/>
  <c r="J105" s="1"/>
  <c r="K105"/>
  <c r="M105" s="1"/>
  <c r="D106"/>
  <c r="H106"/>
  <c r="J106" s="1"/>
  <c r="K106"/>
  <c r="M106" s="1"/>
  <c r="D107"/>
  <c r="K107" s="1"/>
  <c r="M107" s="1"/>
  <c r="H107"/>
  <c r="J107"/>
  <c r="D108"/>
  <c r="K108" s="1"/>
  <c r="M108" s="1"/>
  <c r="H108"/>
  <c r="J108"/>
  <c r="D109"/>
  <c r="H109"/>
  <c r="J109" s="1"/>
  <c r="K109"/>
  <c r="M109" s="1"/>
  <c r="N109" s="1"/>
  <c r="D110"/>
  <c r="H110"/>
  <c r="J110" s="1"/>
  <c r="K110"/>
  <c r="M110" s="1"/>
  <c r="D111"/>
  <c r="K111" s="1"/>
  <c r="M111" s="1"/>
  <c r="H111"/>
  <c r="J111"/>
  <c r="D112"/>
  <c r="K112" s="1"/>
  <c r="M112" s="1"/>
  <c r="H112"/>
  <c r="J112"/>
  <c r="D113"/>
  <c r="H113"/>
  <c r="J113" s="1"/>
  <c r="K113"/>
  <c r="M113" s="1"/>
  <c r="N113" s="1"/>
  <c r="D114"/>
  <c r="H114"/>
  <c r="J114" s="1"/>
  <c r="K114"/>
  <c r="M114" s="1"/>
  <c r="D115"/>
  <c r="K115" s="1"/>
  <c r="M115" s="1"/>
  <c r="H115"/>
  <c r="J115"/>
  <c r="D116"/>
  <c r="K116" s="1"/>
  <c r="M116" s="1"/>
  <c r="H116"/>
  <c r="J116"/>
  <c r="D117"/>
  <c r="H117"/>
  <c r="J117" s="1"/>
  <c r="K117"/>
  <c r="M117" s="1"/>
  <c r="N117" s="1"/>
  <c r="D118"/>
  <c r="H118"/>
  <c r="J118" s="1"/>
  <c r="K118"/>
  <c r="M118" s="1"/>
  <c r="D119"/>
  <c r="K119" s="1"/>
  <c r="M119" s="1"/>
  <c r="H119"/>
  <c r="J119"/>
  <c r="D120"/>
  <c r="K120" s="1"/>
  <c r="M120" s="1"/>
  <c r="H120"/>
  <c r="J120"/>
  <c r="D121"/>
  <c r="H121"/>
  <c r="J121" s="1"/>
  <c r="K121"/>
  <c r="M121" s="1"/>
  <c r="N121" s="1"/>
  <c r="D122"/>
  <c r="H122"/>
  <c r="J122" s="1"/>
  <c r="K122"/>
  <c r="M122" s="1"/>
  <c r="D123"/>
  <c r="K123" s="1"/>
  <c r="M123" s="1"/>
  <c r="H123"/>
  <c r="J123"/>
  <c r="D124"/>
  <c r="K124" s="1"/>
  <c r="M124" s="1"/>
  <c r="H124"/>
  <c r="J124"/>
  <c r="D125"/>
  <c r="H125"/>
  <c r="J125" s="1"/>
  <c r="K125"/>
  <c r="M125" s="1"/>
  <c r="N125" s="1"/>
  <c r="D126"/>
  <c r="H126"/>
  <c r="J126" s="1"/>
  <c r="K126"/>
  <c r="M126" s="1"/>
  <c r="D127"/>
  <c r="K127" s="1"/>
  <c r="M127" s="1"/>
  <c r="H127"/>
  <c r="J127"/>
  <c r="D128"/>
  <c r="K128" s="1"/>
  <c r="M128" s="1"/>
  <c r="H128"/>
  <c r="J128"/>
  <c r="D129"/>
  <c r="H129"/>
  <c r="J129" s="1"/>
  <c r="K129"/>
  <c r="M129" s="1"/>
  <c r="N129" s="1"/>
  <c r="D130"/>
  <c r="H130"/>
  <c r="J130" s="1"/>
  <c r="K130"/>
  <c r="M130" s="1"/>
  <c r="D131"/>
  <c r="K131" s="1"/>
  <c r="M131" s="1"/>
  <c r="H131"/>
  <c r="J131"/>
  <c r="D132"/>
  <c r="K132" s="1"/>
  <c r="M132" s="1"/>
  <c r="H132"/>
  <c r="J132"/>
  <c r="D133"/>
  <c r="H133"/>
  <c r="J133" s="1"/>
  <c r="K133"/>
  <c r="M133" s="1"/>
  <c r="N133" s="1"/>
  <c r="D134"/>
  <c r="H134"/>
  <c r="J134" s="1"/>
  <c r="K134"/>
  <c r="M134" s="1"/>
  <c r="D135"/>
  <c r="K135" s="1"/>
  <c r="M135" s="1"/>
  <c r="H135"/>
  <c r="J135"/>
  <c r="D136"/>
  <c r="K136" s="1"/>
  <c r="M136" s="1"/>
  <c r="H136"/>
  <c r="J136"/>
  <c r="D137"/>
  <c r="H137"/>
  <c r="J137" s="1"/>
  <c r="K137"/>
  <c r="M137" s="1"/>
  <c r="N137" s="1"/>
  <c r="D138"/>
  <c r="H138"/>
  <c r="J138" s="1"/>
  <c r="K138"/>
  <c r="M138" s="1"/>
  <c r="D139"/>
  <c r="K139" s="1"/>
  <c r="M139" s="1"/>
  <c r="H139"/>
  <c r="J139"/>
  <c r="D140"/>
  <c r="K140" s="1"/>
  <c r="M140" s="1"/>
  <c r="H140"/>
  <c r="J140"/>
  <c r="D141"/>
  <c r="H141"/>
  <c r="J141" s="1"/>
  <c r="K141"/>
  <c r="M141" s="1"/>
  <c r="D142"/>
  <c r="H142"/>
  <c r="J142" s="1"/>
  <c r="K142"/>
  <c r="M142" s="1"/>
  <c r="D143"/>
  <c r="K143" s="1"/>
  <c r="M143" s="1"/>
  <c r="H143"/>
  <c r="J143"/>
  <c r="D144"/>
  <c r="K144" s="1"/>
  <c r="M144" s="1"/>
  <c r="H144"/>
  <c r="J144"/>
  <c r="D145"/>
  <c r="H145"/>
  <c r="J145" s="1"/>
  <c r="K145"/>
  <c r="M145" s="1"/>
  <c r="N145" s="1"/>
  <c r="D146"/>
  <c r="H146"/>
  <c r="J146" s="1"/>
  <c r="K146"/>
  <c r="M146" s="1"/>
  <c r="D147"/>
  <c r="K147" s="1"/>
  <c r="M147" s="1"/>
  <c r="H147"/>
  <c r="J147"/>
  <c r="D148"/>
  <c r="K148" s="1"/>
  <c r="M148" s="1"/>
  <c r="H148"/>
  <c r="J148"/>
  <c r="D149"/>
  <c r="H149"/>
  <c r="J149" s="1"/>
  <c r="K149"/>
  <c r="M149" s="1"/>
  <c r="N149" s="1"/>
  <c r="D150"/>
  <c r="H150"/>
  <c r="J150" s="1"/>
  <c r="K150"/>
  <c r="M150" s="1"/>
  <c r="D151"/>
  <c r="K151" s="1"/>
  <c r="M151" s="1"/>
  <c r="H151"/>
  <c r="J151"/>
  <c r="D152"/>
  <c r="K152" s="1"/>
  <c r="M152" s="1"/>
  <c r="H152"/>
  <c r="J152"/>
  <c r="D153"/>
  <c r="H153"/>
  <c r="J153" s="1"/>
  <c r="K153"/>
  <c r="M153" s="1"/>
  <c r="N153" s="1"/>
  <c r="D154"/>
  <c r="H154"/>
  <c r="J154" s="1"/>
  <c r="K154"/>
  <c r="M154" s="1"/>
  <c r="D155"/>
  <c r="K155" s="1"/>
  <c r="M155" s="1"/>
  <c r="H155"/>
  <c r="J155"/>
  <c r="D156"/>
  <c r="K156" s="1"/>
  <c r="M156" s="1"/>
  <c r="H156"/>
  <c r="J156"/>
  <c r="D157"/>
  <c r="H157"/>
  <c r="J157" s="1"/>
  <c r="K157"/>
  <c r="M157" s="1"/>
  <c r="N157" s="1"/>
  <c r="D158"/>
  <c r="H158"/>
  <c r="J158" s="1"/>
  <c r="K158"/>
  <c r="M158" s="1"/>
  <c r="D159"/>
  <c r="K159" s="1"/>
  <c r="H159"/>
  <c r="J159"/>
  <c r="M159"/>
  <c r="D160"/>
  <c r="K160" s="1"/>
  <c r="H160"/>
  <c r="J160"/>
  <c r="M160"/>
  <c r="D161"/>
  <c r="H161"/>
  <c r="J161" s="1"/>
  <c r="K161"/>
  <c r="M161" s="1"/>
  <c r="N161" s="1"/>
  <c r="D162"/>
  <c r="H162"/>
  <c r="J162" s="1"/>
  <c r="K162"/>
  <c r="M162" s="1"/>
  <c r="D163"/>
  <c r="K163" s="1"/>
  <c r="M163" s="1"/>
  <c r="H163"/>
  <c r="J163"/>
  <c r="D164"/>
  <c r="K164" s="1"/>
  <c r="M164" s="1"/>
  <c r="H164"/>
  <c r="J164"/>
  <c r="D165"/>
  <c r="H165"/>
  <c r="J165" s="1"/>
  <c r="K165"/>
  <c r="M165" s="1"/>
  <c r="D166"/>
  <c r="H166"/>
  <c r="J166" s="1"/>
  <c r="K166"/>
  <c r="M166" s="1"/>
  <c r="D167"/>
  <c r="K167" s="1"/>
  <c r="H167"/>
  <c r="J167"/>
  <c r="M167"/>
  <c r="D168"/>
  <c r="K168" s="1"/>
  <c r="H168"/>
  <c r="J168"/>
  <c r="M168"/>
  <c r="N168" s="1"/>
  <c r="D169"/>
  <c r="H169"/>
  <c r="J169" s="1"/>
  <c r="K169"/>
  <c r="M169"/>
  <c r="N169" s="1"/>
  <c r="D170"/>
  <c r="K170" s="1"/>
  <c r="M170" s="1"/>
  <c r="H170"/>
  <c r="J170"/>
  <c r="D171"/>
  <c r="H171"/>
  <c r="J171" s="1"/>
  <c r="K171"/>
  <c r="M171" s="1"/>
  <c r="D172"/>
  <c r="H172"/>
  <c r="J172" s="1"/>
  <c r="K172"/>
  <c r="M172" s="1"/>
  <c r="D173"/>
  <c r="K173" s="1"/>
  <c r="M173" s="1"/>
  <c r="H173"/>
  <c r="J173"/>
  <c r="D174"/>
  <c r="K174" s="1"/>
  <c r="M174" s="1"/>
  <c r="H174"/>
  <c r="J174"/>
  <c r="D175"/>
  <c r="H175"/>
  <c r="J175" s="1"/>
  <c r="K175"/>
  <c r="M175" s="1"/>
  <c r="D176"/>
  <c r="H176"/>
  <c r="J176" s="1"/>
  <c r="K176"/>
  <c r="M176" s="1"/>
  <c r="D177"/>
  <c r="K177" s="1"/>
  <c r="M177" s="1"/>
  <c r="H177"/>
  <c r="J177"/>
  <c r="D178"/>
  <c r="K178" s="1"/>
  <c r="M178" s="1"/>
  <c r="H178"/>
  <c r="J178"/>
  <c r="D179"/>
  <c r="H179"/>
  <c r="J179" s="1"/>
  <c r="K179"/>
  <c r="M179" s="1"/>
  <c r="D180"/>
  <c r="H180"/>
  <c r="J180" s="1"/>
  <c r="K180"/>
  <c r="M180" s="1"/>
  <c r="D181"/>
  <c r="K181" s="1"/>
  <c r="M181" s="1"/>
  <c r="H181"/>
  <c r="J181"/>
  <c r="D182"/>
  <c r="K182" s="1"/>
  <c r="M182" s="1"/>
  <c r="H182"/>
  <c r="J182"/>
  <c r="D183"/>
  <c r="H183"/>
  <c r="J183" s="1"/>
  <c r="K183"/>
  <c r="M183" s="1"/>
  <c r="D184"/>
  <c r="H184"/>
  <c r="J184" s="1"/>
  <c r="K184"/>
  <c r="M184" s="1"/>
  <c r="D185"/>
  <c r="K185" s="1"/>
  <c r="M185" s="1"/>
  <c r="H185"/>
  <c r="J185"/>
  <c r="D186"/>
  <c r="K186" s="1"/>
  <c r="M186" s="1"/>
  <c r="H186"/>
  <c r="J186"/>
  <c r="D187"/>
  <c r="H187"/>
  <c r="J187" s="1"/>
  <c r="K187"/>
  <c r="M187" s="1"/>
  <c r="H188"/>
  <c r="J188"/>
  <c r="B190"/>
  <c r="H190"/>
  <c r="F9" i="172"/>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4"/>
  <c r="F55"/>
  <c r="F56"/>
  <c r="F57"/>
  <c r="F58"/>
  <c r="F59"/>
  <c r="F60"/>
  <c r="F61"/>
  <c r="F63"/>
  <c r="F64"/>
  <c r="F66"/>
  <c r="F67"/>
  <c r="F68"/>
  <c r="F69"/>
  <c r="F70"/>
  <c r="F71"/>
  <c r="F72"/>
  <c r="F73"/>
  <c r="F75"/>
  <c r="F76"/>
  <c r="F77"/>
  <c r="F78"/>
  <c r="F79"/>
  <c r="D105"/>
  <c r="K105" s="1"/>
  <c r="M105" s="1"/>
  <c r="N105" s="1"/>
  <c r="D106"/>
  <c r="K106" s="1"/>
  <c r="M106" s="1"/>
  <c r="N106" s="1"/>
  <c r="D107"/>
  <c r="K107" s="1"/>
  <c r="M107" s="1"/>
  <c r="N107" s="1"/>
  <c r="D108"/>
  <c r="K108"/>
  <c r="M108"/>
  <c r="N108" s="1"/>
  <c r="D109"/>
  <c r="K109"/>
  <c r="M109"/>
  <c r="N109" s="1"/>
  <c r="D110"/>
  <c r="K110" s="1"/>
  <c r="M110" s="1"/>
  <c r="N110" s="1"/>
  <c r="D111"/>
  <c r="K111" s="1"/>
  <c r="M111" s="1"/>
  <c r="N111" s="1"/>
  <c r="D112"/>
  <c r="K112"/>
  <c r="M112"/>
  <c r="N112" s="1"/>
  <c r="D113"/>
  <c r="K113"/>
  <c r="M113"/>
  <c r="N113" s="1"/>
  <c r="D114"/>
  <c r="K114" s="1"/>
  <c r="M114" s="1"/>
  <c r="N114" s="1"/>
  <c r="D115"/>
  <c r="K115" s="1"/>
  <c r="M115" s="1"/>
  <c r="N115" s="1"/>
  <c r="D116"/>
  <c r="K116"/>
  <c r="M116"/>
  <c r="N116" s="1"/>
  <c r="D117"/>
  <c r="K117"/>
  <c r="M117"/>
  <c r="N117" s="1"/>
  <c r="D118"/>
  <c r="K118" s="1"/>
  <c r="M118" s="1"/>
  <c r="N118" s="1"/>
  <c r="D119"/>
  <c r="K119" s="1"/>
  <c r="M119" s="1"/>
  <c r="N119" s="1"/>
  <c r="D120"/>
  <c r="K120"/>
  <c r="M120"/>
  <c r="N120" s="1"/>
  <c r="D121"/>
  <c r="K121"/>
  <c r="M121"/>
  <c r="N121" s="1"/>
  <c r="D122"/>
  <c r="K122" s="1"/>
  <c r="M122" s="1"/>
  <c r="N122" s="1"/>
  <c r="D123"/>
  <c r="K123" s="1"/>
  <c r="M123" s="1"/>
  <c r="N123" s="1"/>
  <c r="D124"/>
  <c r="K124"/>
  <c r="M124"/>
  <c r="N124" s="1"/>
  <c r="D125"/>
  <c r="K125"/>
  <c r="M125"/>
  <c r="N125" s="1"/>
  <c r="D126"/>
  <c r="K126" s="1"/>
  <c r="M126" s="1"/>
  <c r="N126" s="1"/>
  <c r="D127"/>
  <c r="K127" s="1"/>
  <c r="M127" s="1"/>
  <c r="N127" s="1"/>
  <c r="D128"/>
  <c r="K128"/>
  <c r="M128"/>
  <c r="N128" s="1"/>
  <c r="D129"/>
  <c r="K129"/>
  <c r="M129"/>
  <c r="N129" s="1"/>
  <c r="D130"/>
  <c r="K130" s="1"/>
  <c r="M130" s="1"/>
  <c r="N130" s="1"/>
  <c r="D131"/>
  <c r="K131" s="1"/>
  <c r="M131" s="1"/>
  <c r="N131" s="1"/>
  <c r="D132"/>
  <c r="K132"/>
  <c r="M132"/>
  <c r="N132" s="1"/>
  <c r="D133"/>
  <c r="K133"/>
  <c r="M133"/>
  <c r="N133" s="1"/>
  <c r="D134"/>
  <c r="K134" s="1"/>
  <c r="M134" s="1"/>
  <c r="N134" s="1"/>
  <c r="D135"/>
  <c r="K135" s="1"/>
  <c r="M135" s="1"/>
  <c r="N135" s="1"/>
  <c r="D136"/>
  <c r="K136"/>
  <c r="M136"/>
  <c r="N136" s="1"/>
  <c r="D137"/>
  <c r="K137"/>
  <c r="M137"/>
  <c r="N137" s="1"/>
  <c r="D138"/>
  <c r="K138" s="1"/>
  <c r="M138" s="1"/>
  <c r="N138" s="1"/>
  <c r="D139"/>
  <c r="K139" s="1"/>
  <c r="M139" s="1"/>
  <c r="N139" s="1"/>
  <c r="D140"/>
  <c r="K140"/>
  <c r="M140"/>
  <c r="N140" s="1"/>
  <c r="D141"/>
  <c r="K141"/>
  <c r="M141"/>
  <c r="N141" s="1"/>
  <c r="D142"/>
  <c r="K142" s="1"/>
  <c r="M142" s="1"/>
  <c r="N142" s="1"/>
  <c r="D143"/>
  <c r="K143" s="1"/>
  <c r="M143" s="1"/>
  <c r="N143" s="1"/>
  <c r="D144"/>
  <c r="K144"/>
  <c r="M144"/>
  <c r="N144" s="1"/>
  <c r="D145"/>
  <c r="K145"/>
  <c r="M145"/>
  <c r="N145" s="1"/>
  <c r="D146"/>
  <c r="K146" s="1"/>
  <c r="M146" s="1"/>
  <c r="N146" s="1"/>
  <c r="D147"/>
  <c r="K147" s="1"/>
  <c r="M147" s="1"/>
  <c r="N147" s="1"/>
  <c r="D148"/>
  <c r="K148"/>
  <c r="M148"/>
  <c r="N148" s="1"/>
  <c r="D149"/>
  <c r="K149"/>
  <c r="M149"/>
  <c r="N149" s="1"/>
  <c r="D150"/>
  <c r="K150" s="1"/>
  <c r="M150" s="1"/>
  <c r="N150" s="1"/>
  <c r="D151"/>
  <c r="K151" s="1"/>
  <c r="M151" s="1"/>
  <c r="N151" s="1"/>
  <c r="D152"/>
  <c r="K152"/>
  <c r="M152"/>
  <c r="N152" s="1"/>
  <c r="D153"/>
  <c r="K153"/>
  <c r="M153"/>
  <c r="N153" s="1"/>
  <c r="D154"/>
  <c r="K154" s="1"/>
  <c r="M154" s="1"/>
  <c r="N154" s="1"/>
  <c r="D155"/>
  <c r="K155" s="1"/>
  <c r="M155" s="1"/>
  <c r="N155" s="1"/>
  <c r="D156"/>
  <c r="K156"/>
  <c r="M156"/>
  <c r="N156" s="1"/>
  <c r="D157"/>
  <c r="K157"/>
  <c r="M157"/>
  <c r="N157" s="1"/>
  <c r="D158"/>
  <c r="K158" s="1"/>
  <c r="M158" s="1"/>
  <c r="N158" s="1"/>
  <c r="D159"/>
  <c r="K159" s="1"/>
  <c r="M159" s="1"/>
  <c r="N159" s="1"/>
  <c r="D160"/>
  <c r="K160"/>
  <c r="M160"/>
  <c r="N160" s="1"/>
  <c r="D161"/>
  <c r="K161"/>
  <c r="M161"/>
  <c r="N161" s="1"/>
  <c r="D162"/>
  <c r="K162" s="1"/>
  <c r="M162" s="1"/>
  <c r="N162" s="1"/>
  <c r="D163"/>
  <c r="K163" s="1"/>
  <c r="M163" s="1"/>
  <c r="N163" s="1"/>
  <c r="D164"/>
  <c r="K164"/>
  <c r="M164"/>
  <c r="N164" s="1"/>
  <c r="D165"/>
  <c r="K165"/>
  <c r="M165"/>
  <c r="N165" s="1"/>
  <c r="D166"/>
  <c r="K166" s="1"/>
  <c r="M166" s="1"/>
  <c r="N166" s="1"/>
  <c r="D167"/>
  <c r="K167" s="1"/>
  <c r="M167" s="1"/>
  <c r="N167" s="1"/>
  <c r="D168"/>
  <c r="K168"/>
  <c r="M168"/>
  <c r="N168" s="1"/>
  <c r="D169"/>
  <c r="K169"/>
  <c r="M169"/>
  <c r="N169" s="1"/>
  <c r="D170"/>
  <c r="K170" s="1"/>
  <c r="M170" s="1"/>
  <c r="N170" s="1"/>
  <c r="D171"/>
  <c r="K171" s="1"/>
  <c r="M171" s="1"/>
  <c r="N171" s="1"/>
  <c r="D172"/>
  <c r="K172"/>
  <c r="M172"/>
  <c r="N172" s="1"/>
  <c r="D173"/>
  <c r="K173"/>
  <c r="M173"/>
  <c r="N173" s="1"/>
  <c r="D174"/>
  <c r="K174" s="1"/>
  <c r="M174" s="1"/>
  <c r="N174" s="1"/>
  <c r="D175"/>
  <c r="K175" s="1"/>
  <c r="M175" s="1"/>
  <c r="N175" s="1"/>
  <c r="D176"/>
  <c r="K176"/>
  <c r="M176"/>
  <c r="N176" s="1"/>
  <c r="D177"/>
  <c r="K177"/>
  <c r="M177"/>
  <c r="N177" s="1"/>
  <c r="D178"/>
  <c r="K178" s="1"/>
  <c r="M178" s="1"/>
  <c r="N178" s="1"/>
  <c r="D179"/>
  <c r="K179" s="1"/>
  <c r="M179" s="1"/>
  <c r="N179" s="1"/>
  <c r="D180"/>
  <c r="K180"/>
  <c r="M180"/>
  <c r="N180" s="1"/>
  <c r="D181"/>
  <c r="K181"/>
  <c r="M181"/>
  <c r="N181" s="1"/>
  <c r="D182"/>
  <c r="K182" s="1"/>
  <c r="M182" s="1"/>
  <c r="N182" s="1"/>
  <c r="D183"/>
  <c r="K183" s="1"/>
  <c r="M183" s="1"/>
  <c r="N183" s="1"/>
  <c r="D184"/>
  <c r="K184"/>
  <c r="M184"/>
  <c r="N184" s="1"/>
  <c r="D185"/>
  <c r="K185"/>
  <c r="M185"/>
  <c r="N185" s="1"/>
  <c r="D186"/>
  <c r="K186" s="1"/>
  <c r="M186" s="1"/>
  <c r="N186" s="1"/>
  <c r="D187"/>
  <c r="K187" s="1"/>
  <c r="M187" s="1"/>
  <c r="N187" s="1"/>
  <c r="B190"/>
  <c r="H190"/>
  <c r="J190"/>
  <c r="F9" i="171"/>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5"/>
  <c r="F56"/>
  <c r="F57"/>
  <c r="F58"/>
  <c r="F59"/>
  <c r="F60"/>
  <c r="F61"/>
  <c r="F62"/>
  <c r="F64"/>
  <c r="F65"/>
  <c r="F67"/>
  <c r="F68"/>
  <c r="F69"/>
  <c r="F70"/>
  <c r="F71"/>
  <c r="F72"/>
  <c r="F73"/>
  <c r="F74"/>
  <c r="F76"/>
  <c r="F77"/>
  <c r="F78"/>
  <c r="F79"/>
  <c r="F80"/>
  <c r="D106"/>
  <c r="K106" s="1"/>
  <c r="M106" s="1"/>
  <c r="N106" s="1"/>
  <c r="D107"/>
  <c r="K107"/>
  <c r="M107"/>
  <c r="N107" s="1"/>
  <c r="D108"/>
  <c r="K108"/>
  <c r="M108"/>
  <c r="N108" s="1"/>
  <c r="D109"/>
  <c r="K109" s="1"/>
  <c r="M109" s="1"/>
  <c r="N109" s="1"/>
  <c r="D110"/>
  <c r="K110" s="1"/>
  <c r="M110" s="1"/>
  <c r="N110" s="1"/>
  <c r="D111"/>
  <c r="K111"/>
  <c r="M111"/>
  <c r="N111" s="1"/>
  <c r="D112"/>
  <c r="K112"/>
  <c r="M112"/>
  <c r="N112" s="1"/>
  <c r="D113"/>
  <c r="K113" s="1"/>
  <c r="M113" s="1"/>
  <c r="N113" s="1"/>
  <c r="D114"/>
  <c r="K114" s="1"/>
  <c r="M114" s="1"/>
  <c r="N114" s="1"/>
  <c r="D115"/>
  <c r="K115"/>
  <c r="M115"/>
  <c r="N115" s="1"/>
  <c r="D116"/>
  <c r="K116"/>
  <c r="M116"/>
  <c r="N116" s="1"/>
  <c r="D117"/>
  <c r="K117" s="1"/>
  <c r="M117" s="1"/>
  <c r="N117" s="1"/>
  <c r="D118"/>
  <c r="K118" s="1"/>
  <c r="M118" s="1"/>
  <c r="N118" s="1"/>
  <c r="D119"/>
  <c r="K119"/>
  <c r="M119"/>
  <c r="N119" s="1"/>
  <c r="D120"/>
  <c r="K120"/>
  <c r="M120"/>
  <c r="N120" s="1"/>
  <c r="D121"/>
  <c r="K121" s="1"/>
  <c r="M121" s="1"/>
  <c r="N121" s="1"/>
  <c r="D122"/>
  <c r="K122" s="1"/>
  <c r="M122" s="1"/>
  <c r="N122" s="1"/>
  <c r="D123"/>
  <c r="K123"/>
  <c r="M123"/>
  <c r="N123" s="1"/>
  <c r="D124"/>
  <c r="K124"/>
  <c r="M124"/>
  <c r="N124" s="1"/>
  <c r="D125"/>
  <c r="K125" s="1"/>
  <c r="M125" s="1"/>
  <c r="N125" s="1"/>
  <c r="D126"/>
  <c r="K126" s="1"/>
  <c r="M126" s="1"/>
  <c r="N126" s="1"/>
  <c r="D127"/>
  <c r="K127"/>
  <c r="M127"/>
  <c r="N127" s="1"/>
  <c r="D128"/>
  <c r="K128"/>
  <c r="M128"/>
  <c r="N128" s="1"/>
  <c r="D129"/>
  <c r="K129" s="1"/>
  <c r="M129" s="1"/>
  <c r="N129" s="1"/>
  <c r="D130"/>
  <c r="K130" s="1"/>
  <c r="M130" s="1"/>
  <c r="N130" s="1"/>
  <c r="D131"/>
  <c r="K131"/>
  <c r="M131"/>
  <c r="N131" s="1"/>
  <c r="D132"/>
  <c r="K132"/>
  <c r="M132"/>
  <c r="N132" s="1"/>
  <c r="D133"/>
  <c r="K133" s="1"/>
  <c r="M133" s="1"/>
  <c r="N133" s="1"/>
  <c r="D134"/>
  <c r="K134" s="1"/>
  <c r="M134" s="1"/>
  <c r="N134" s="1"/>
  <c r="D135"/>
  <c r="K135"/>
  <c r="M135"/>
  <c r="N135" s="1"/>
  <c r="D136"/>
  <c r="K136"/>
  <c r="M136"/>
  <c r="N136" s="1"/>
  <c r="D137"/>
  <c r="K137" s="1"/>
  <c r="M137" s="1"/>
  <c r="N137" s="1"/>
  <c r="D138"/>
  <c r="K138" s="1"/>
  <c r="M138" s="1"/>
  <c r="N138" s="1"/>
  <c r="D139"/>
  <c r="K139"/>
  <c r="M139"/>
  <c r="N139" s="1"/>
  <c r="D140"/>
  <c r="K140"/>
  <c r="M140"/>
  <c r="N140" s="1"/>
  <c r="D141"/>
  <c r="K141" s="1"/>
  <c r="M141" s="1"/>
  <c r="N141" s="1"/>
  <c r="D142"/>
  <c r="K142" s="1"/>
  <c r="M142" s="1"/>
  <c r="N142" s="1"/>
  <c r="D143"/>
  <c r="K143"/>
  <c r="M143"/>
  <c r="N143" s="1"/>
  <c r="D144"/>
  <c r="K144"/>
  <c r="M144"/>
  <c r="N144" s="1"/>
  <c r="D145"/>
  <c r="K145" s="1"/>
  <c r="M145" s="1"/>
  <c r="N145" s="1"/>
  <c r="D146"/>
  <c r="K146" s="1"/>
  <c r="M146" s="1"/>
  <c r="N146" s="1"/>
  <c r="D147"/>
  <c r="K147"/>
  <c r="M147"/>
  <c r="N147" s="1"/>
  <c r="D148"/>
  <c r="K148"/>
  <c r="M148"/>
  <c r="N148" s="1"/>
  <c r="D149"/>
  <c r="K149" s="1"/>
  <c r="M149" s="1"/>
  <c r="N149" s="1"/>
  <c r="D150"/>
  <c r="K150" s="1"/>
  <c r="M150" s="1"/>
  <c r="N150" s="1"/>
  <c r="D151"/>
  <c r="K151"/>
  <c r="M151" s="1"/>
  <c r="N151" s="1"/>
  <c r="D152"/>
  <c r="K152" s="1"/>
  <c r="M152" s="1"/>
  <c r="N152" s="1"/>
  <c r="D153"/>
  <c r="K153"/>
  <c r="M153" s="1"/>
  <c r="N153" s="1"/>
  <c r="D154"/>
  <c r="K154" s="1"/>
  <c r="M154" s="1"/>
  <c r="N154" s="1"/>
  <c r="D155"/>
  <c r="K155"/>
  <c r="M155" s="1"/>
  <c r="N155" s="1"/>
  <c r="D156"/>
  <c r="K156" s="1"/>
  <c r="M156" s="1"/>
  <c r="N156" s="1"/>
  <c r="D157"/>
  <c r="K157"/>
  <c r="M157" s="1"/>
  <c r="N157" s="1"/>
  <c r="D158"/>
  <c r="K158" s="1"/>
  <c r="M158" s="1"/>
  <c r="N158" s="1"/>
  <c r="D159"/>
  <c r="K159"/>
  <c r="M159" s="1"/>
  <c r="N159" s="1"/>
  <c r="D160"/>
  <c r="K160" s="1"/>
  <c r="M160" s="1"/>
  <c r="N160" s="1"/>
  <c r="D161"/>
  <c r="K161"/>
  <c r="M161" s="1"/>
  <c r="N161" s="1"/>
  <c r="D162"/>
  <c r="K162" s="1"/>
  <c r="M162" s="1"/>
  <c r="N162" s="1"/>
  <c r="D163"/>
  <c r="K163"/>
  <c r="M163" s="1"/>
  <c r="N163" s="1"/>
  <c r="D164"/>
  <c r="K164" s="1"/>
  <c r="M164" s="1"/>
  <c r="N164" s="1"/>
  <c r="D165"/>
  <c r="K165"/>
  <c r="M165" s="1"/>
  <c r="N165" s="1"/>
  <c r="D166"/>
  <c r="K166" s="1"/>
  <c r="M166" s="1"/>
  <c r="N166" s="1"/>
  <c r="D167"/>
  <c r="K167"/>
  <c r="M167" s="1"/>
  <c r="N167" s="1"/>
  <c r="D168"/>
  <c r="K168" s="1"/>
  <c r="M168" s="1"/>
  <c r="N168" s="1"/>
  <c r="D169"/>
  <c r="K169"/>
  <c r="M169" s="1"/>
  <c r="N169" s="1"/>
  <c r="D170"/>
  <c r="K170" s="1"/>
  <c r="M170" s="1"/>
  <c r="N170" s="1"/>
  <c r="D171"/>
  <c r="K171"/>
  <c r="M171" s="1"/>
  <c r="N171" s="1"/>
  <c r="D172"/>
  <c r="K172" s="1"/>
  <c r="M172" s="1"/>
  <c r="N172" s="1"/>
  <c r="D173"/>
  <c r="K173"/>
  <c r="M173" s="1"/>
  <c r="N173" s="1"/>
  <c r="D174"/>
  <c r="K174" s="1"/>
  <c r="M174" s="1"/>
  <c r="N174" s="1"/>
  <c r="D175"/>
  <c r="K175"/>
  <c r="M175" s="1"/>
  <c r="N175" s="1"/>
  <c r="D176"/>
  <c r="K176" s="1"/>
  <c r="M176" s="1"/>
  <c r="N176" s="1"/>
  <c r="D177"/>
  <c r="K177"/>
  <c r="M177" s="1"/>
  <c r="N177" s="1"/>
  <c r="D178"/>
  <c r="K178" s="1"/>
  <c r="M178" s="1"/>
  <c r="N178" s="1"/>
  <c r="D179"/>
  <c r="K179"/>
  <c r="M179" s="1"/>
  <c r="N179" s="1"/>
  <c r="D180"/>
  <c r="K180" s="1"/>
  <c r="M180" s="1"/>
  <c r="N180" s="1"/>
  <c r="D181"/>
  <c r="K181"/>
  <c r="M181" s="1"/>
  <c r="N181" s="1"/>
  <c r="D182"/>
  <c r="K182" s="1"/>
  <c r="M182" s="1"/>
  <c r="N182" s="1"/>
  <c r="D183"/>
  <c r="K183"/>
  <c r="M183" s="1"/>
  <c r="N183" s="1"/>
  <c r="D184"/>
  <c r="K184" s="1"/>
  <c r="M184" s="1"/>
  <c r="N184" s="1"/>
  <c r="D185"/>
  <c r="K185"/>
  <c r="M185" s="1"/>
  <c r="N185" s="1"/>
  <c r="D186"/>
  <c r="K186" s="1"/>
  <c r="M186" s="1"/>
  <c r="N186" s="1"/>
  <c r="D187"/>
  <c r="K187"/>
  <c r="M187" s="1"/>
  <c r="N187" s="1"/>
  <c r="B190"/>
  <c r="H190"/>
  <c r="F9" i="170"/>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6"/>
  <c r="F57"/>
  <c r="F58"/>
  <c r="F59"/>
  <c r="F60"/>
  <c r="F61"/>
  <c r="F62"/>
  <c r="F63"/>
  <c r="F65"/>
  <c r="F66"/>
  <c r="F68"/>
  <c r="F69"/>
  <c r="F70"/>
  <c r="F71"/>
  <c r="F72"/>
  <c r="F73"/>
  <c r="F74"/>
  <c r="F75"/>
  <c r="F77"/>
  <c r="F78"/>
  <c r="F79"/>
  <c r="F80"/>
  <c r="F81"/>
  <c r="D107"/>
  <c r="K107"/>
  <c r="M107"/>
  <c r="N107" s="1"/>
  <c r="D108"/>
  <c r="K108"/>
  <c r="M108"/>
  <c r="N108" s="1"/>
  <c r="D109"/>
  <c r="K109"/>
  <c r="M109"/>
  <c r="N109" s="1"/>
  <c r="D110"/>
  <c r="K110"/>
  <c r="M110"/>
  <c r="N110" s="1"/>
  <c r="D111"/>
  <c r="K111"/>
  <c r="M111"/>
  <c r="N111" s="1"/>
  <c r="D112"/>
  <c r="K112"/>
  <c r="M112"/>
  <c r="N112" s="1"/>
  <c r="D113"/>
  <c r="K113"/>
  <c r="M113"/>
  <c r="N113" s="1"/>
  <c r="D114"/>
  <c r="K114"/>
  <c r="M114"/>
  <c r="N114" s="1"/>
  <c r="D115"/>
  <c r="K115"/>
  <c r="M115"/>
  <c r="N115" s="1"/>
  <c r="D116"/>
  <c r="K116"/>
  <c r="M116"/>
  <c r="N116" s="1"/>
  <c r="D117"/>
  <c r="K117"/>
  <c r="M117"/>
  <c r="N117" s="1"/>
  <c r="D118"/>
  <c r="K118"/>
  <c r="M118"/>
  <c r="N118" s="1"/>
  <c r="D119"/>
  <c r="K119"/>
  <c r="M119"/>
  <c r="N119" s="1"/>
  <c r="D120"/>
  <c r="K120"/>
  <c r="M120"/>
  <c r="N120" s="1"/>
  <c r="D121"/>
  <c r="K121"/>
  <c r="M121"/>
  <c r="N121" s="1"/>
  <c r="D122"/>
  <c r="K122"/>
  <c r="M122"/>
  <c r="N122" s="1"/>
  <c r="D123"/>
  <c r="K123"/>
  <c r="M123"/>
  <c r="N123" s="1"/>
  <c r="D124"/>
  <c r="K124"/>
  <c r="M124"/>
  <c r="N124" s="1"/>
  <c r="D125"/>
  <c r="K125"/>
  <c r="M125"/>
  <c r="N125" s="1"/>
  <c r="D126"/>
  <c r="K126"/>
  <c r="M126"/>
  <c r="N126" s="1"/>
  <c r="D127"/>
  <c r="K127"/>
  <c r="M127"/>
  <c r="N127" s="1"/>
  <c r="D128"/>
  <c r="K128"/>
  <c r="M128"/>
  <c r="N128" s="1"/>
  <c r="D129"/>
  <c r="K129"/>
  <c r="M129"/>
  <c r="N129" s="1"/>
  <c r="D130"/>
  <c r="K130"/>
  <c r="M130"/>
  <c r="N130" s="1"/>
  <c r="D131"/>
  <c r="K131"/>
  <c r="M131"/>
  <c r="N131" s="1"/>
  <c r="D132"/>
  <c r="K132"/>
  <c r="M132"/>
  <c r="N132" s="1"/>
  <c r="D133"/>
  <c r="K133"/>
  <c r="M133"/>
  <c r="N133" s="1"/>
  <c r="D134"/>
  <c r="K134"/>
  <c r="M134"/>
  <c r="N134" s="1"/>
  <c r="D135"/>
  <c r="K135"/>
  <c r="M135"/>
  <c r="N135" s="1"/>
  <c r="D136"/>
  <c r="K136"/>
  <c r="M136"/>
  <c r="N136" s="1"/>
  <c r="D137"/>
  <c r="K137"/>
  <c r="M137"/>
  <c r="N137" s="1"/>
  <c r="D138"/>
  <c r="K138"/>
  <c r="M138"/>
  <c r="N138" s="1"/>
  <c r="D139"/>
  <c r="K139"/>
  <c r="M139" s="1"/>
  <c r="N139" s="1"/>
  <c r="D140"/>
  <c r="K140"/>
  <c r="M140" s="1"/>
  <c r="N140" s="1"/>
  <c r="D141"/>
  <c r="K141"/>
  <c r="M141" s="1"/>
  <c r="N141" s="1"/>
  <c r="D142"/>
  <c r="K142"/>
  <c r="M142" s="1"/>
  <c r="N142" s="1"/>
  <c r="D143"/>
  <c r="K143"/>
  <c r="M143" s="1"/>
  <c r="N143" s="1"/>
  <c r="D144"/>
  <c r="K144"/>
  <c r="M144" s="1"/>
  <c r="N144" s="1"/>
  <c r="D145"/>
  <c r="K145"/>
  <c r="M145" s="1"/>
  <c r="N145" s="1"/>
  <c r="D146"/>
  <c r="K146"/>
  <c r="M146" s="1"/>
  <c r="N146" s="1"/>
  <c r="D147"/>
  <c r="K147"/>
  <c r="M147" s="1"/>
  <c r="N147" s="1"/>
  <c r="D148"/>
  <c r="K148"/>
  <c r="M148" s="1"/>
  <c r="N148" s="1"/>
  <c r="D149"/>
  <c r="K149"/>
  <c r="M149" s="1"/>
  <c r="N149" s="1"/>
  <c r="D150"/>
  <c r="K150"/>
  <c r="M150"/>
  <c r="N150" s="1"/>
  <c r="D151"/>
  <c r="K151"/>
  <c r="M151"/>
  <c r="N151" s="1"/>
  <c r="D152"/>
  <c r="K152"/>
  <c r="M152" s="1"/>
  <c r="N152" s="1"/>
  <c r="D153"/>
  <c r="K153"/>
  <c r="M153" s="1"/>
  <c r="N153" s="1"/>
  <c r="D154"/>
  <c r="K154"/>
  <c r="M154"/>
  <c r="N154" s="1"/>
  <c r="D155"/>
  <c r="K155"/>
  <c r="M155"/>
  <c r="N155" s="1"/>
  <c r="D156"/>
  <c r="K156"/>
  <c r="M156" s="1"/>
  <c r="N156" s="1"/>
  <c r="D157"/>
  <c r="K157"/>
  <c r="M157" s="1"/>
  <c r="N157" s="1"/>
  <c r="D158"/>
  <c r="K158"/>
  <c r="M158"/>
  <c r="N158" s="1"/>
  <c r="D159"/>
  <c r="K159"/>
  <c r="M159"/>
  <c r="N159" s="1"/>
  <c r="D160"/>
  <c r="K160"/>
  <c r="M160" s="1"/>
  <c r="N160" s="1"/>
  <c r="D161"/>
  <c r="K161"/>
  <c r="M161" s="1"/>
  <c r="N161" s="1"/>
  <c r="D162"/>
  <c r="K162"/>
  <c r="M162"/>
  <c r="N162" s="1"/>
  <c r="D163"/>
  <c r="K163"/>
  <c r="M163"/>
  <c r="N163" s="1"/>
  <c r="D164"/>
  <c r="K164"/>
  <c r="M164" s="1"/>
  <c r="N164" s="1"/>
  <c r="D165"/>
  <c r="K165"/>
  <c r="M165" s="1"/>
  <c r="N165" s="1"/>
  <c r="D166"/>
  <c r="K166"/>
  <c r="M166"/>
  <c r="N166" s="1"/>
  <c r="D167"/>
  <c r="K167"/>
  <c r="M167"/>
  <c r="N167" s="1"/>
  <c r="D168"/>
  <c r="K168"/>
  <c r="M168" s="1"/>
  <c r="N168" s="1"/>
  <c r="D169"/>
  <c r="K169"/>
  <c r="M169" s="1"/>
  <c r="N169" s="1"/>
  <c r="D170"/>
  <c r="K170"/>
  <c r="M170"/>
  <c r="N170" s="1"/>
  <c r="D171"/>
  <c r="K171"/>
  <c r="M171"/>
  <c r="N171" s="1"/>
  <c r="D172"/>
  <c r="K172"/>
  <c r="M172" s="1"/>
  <c r="N172" s="1"/>
  <c r="D173"/>
  <c r="K173"/>
  <c r="M173" s="1"/>
  <c r="N173" s="1"/>
  <c r="D174"/>
  <c r="K174"/>
  <c r="M174"/>
  <c r="N174" s="1"/>
  <c r="D175"/>
  <c r="K175"/>
  <c r="M175"/>
  <c r="N175" s="1"/>
  <c r="D176"/>
  <c r="K176"/>
  <c r="M176" s="1"/>
  <c r="N176" s="1"/>
  <c r="D177"/>
  <c r="K177"/>
  <c r="M177" s="1"/>
  <c r="N177" s="1"/>
  <c r="D178"/>
  <c r="K178"/>
  <c r="M178"/>
  <c r="N178" s="1"/>
  <c r="D179"/>
  <c r="K179"/>
  <c r="M179"/>
  <c r="N179" s="1"/>
  <c r="D180"/>
  <c r="K180"/>
  <c r="M180" s="1"/>
  <c r="N180" s="1"/>
  <c r="D181"/>
  <c r="K181"/>
  <c r="M181" s="1"/>
  <c r="N181" s="1"/>
  <c r="D182"/>
  <c r="K182"/>
  <c r="M182"/>
  <c r="N182" s="1"/>
  <c r="D183"/>
  <c r="K183"/>
  <c r="M183"/>
  <c r="N183" s="1"/>
  <c r="D184"/>
  <c r="K184"/>
  <c r="M184" s="1"/>
  <c r="N184" s="1"/>
  <c r="D185"/>
  <c r="K185"/>
  <c r="M185" s="1"/>
  <c r="N185" s="1"/>
  <c r="D186"/>
  <c r="K186"/>
  <c r="M186"/>
  <c r="N186" s="1"/>
  <c r="D187"/>
  <c r="K187"/>
  <c r="M187"/>
  <c r="N187" s="1"/>
  <c r="B190"/>
  <c r="H190"/>
  <c r="J190"/>
  <c r="F9" i="168"/>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8"/>
  <c r="F59"/>
  <c r="F60"/>
  <c r="F61"/>
  <c r="F62"/>
  <c r="F63"/>
  <c r="F64"/>
  <c r="F65"/>
  <c r="F67"/>
  <c r="F68"/>
  <c r="F70"/>
  <c r="F71"/>
  <c r="F72"/>
  <c r="F73"/>
  <c r="F74"/>
  <c r="F75"/>
  <c r="F76"/>
  <c r="F77"/>
  <c r="F79"/>
  <c r="F80"/>
  <c r="F81"/>
  <c r="F82"/>
  <c r="F83"/>
  <c r="D109"/>
  <c r="K109"/>
  <c r="M109"/>
  <c r="N109" s="1"/>
  <c r="D110"/>
  <c r="K110" s="1"/>
  <c r="M110" s="1"/>
  <c r="N110" s="1"/>
  <c r="D111"/>
  <c r="K111" s="1"/>
  <c r="M111" s="1"/>
  <c r="N111" s="1"/>
  <c r="D112"/>
  <c r="K112"/>
  <c r="M112"/>
  <c r="N112" s="1"/>
  <c r="D113"/>
  <c r="K113"/>
  <c r="M113"/>
  <c r="N113" s="1"/>
  <c r="D114"/>
  <c r="K114" s="1"/>
  <c r="M114" s="1"/>
  <c r="N114" s="1"/>
  <c r="D115"/>
  <c r="K115" s="1"/>
  <c r="M115" s="1"/>
  <c r="N115" s="1"/>
  <c r="D116"/>
  <c r="K116"/>
  <c r="M116"/>
  <c r="N116" s="1"/>
  <c r="D117"/>
  <c r="K117"/>
  <c r="M117"/>
  <c r="N117" s="1"/>
  <c r="D118"/>
  <c r="K118" s="1"/>
  <c r="M118" s="1"/>
  <c r="N118" s="1"/>
  <c r="D119"/>
  <c r="K119" s="1"/>
  <c r="M119" s="1"/>
  <c r="N119" s="1"/>
  <c r="D120"/>
  <c r="K120"/>
  <c r="M120"/>
  <c r="N120" s="1"/>
  <c r="D121"/>
  <c r="K121"/>
  <c r="M121"/>
  <c r="N121" s="1"/>
  <c r="D122"/>
  <c r="K122" s="1"/>
  <c r="M122" s="1"/>
  <c r="N122" s="1"/>
  <c r="D123"/>
  <c r="K123" s="1"/>
  <c r="M123" s="1"/>
  <c r="N123" s="1"/>
  <c r="D124"/>
  <c r="K124"/>
  <c r="M124"/>
  <c r="N124" s="1"/>
  <c r="D125"/>
  <c r="K125"/>
  <c r="M125"/>
  <c r="N125" s="1"/>
  <c r="D126"/>
  <c r="K126" s="1"/>
  <c r="M126" s="1"/>
  <c r="N126" s="1"/>
  <c r="D127"/>
  <c r="K127" s="1"/>
  <c r="M127" s="1"/>
  <c r="N127" s="1"/>
  <c r="D128"/>
  <c r="K128"/>
  <c r="M128"/>
  <c r="N128" s="1"/>
  <c r="D129"/>
  <c r="K129"/>
  <c r="M129"/>
  <c r="N129" s="1"/>
  <c r="D130"/>
  <c r="K130" s="1"/>
  <c r="M130" s="1"/>
  <c r="N130" s="1"/>
  <c r="D131"/>
  <c r="K131" s="1"/>
  <c r="M131" s="1"/>
  <c r="N131" s="1"/>
  <c r="D132"/>
  <c r="K132"/>
  <c r="M132"/>
  <c r="N132" s="1"/>
  <c r="D133"/>
  <c r="K133"/>
  <c r="M133"/>
  <c r="N133" s="1"/>
  <c r="D134"/>
  <c r="K134" s="1"/>
  <c r="M134" s="1"/>
  <c r="N134" s="1"/>
  <c r="D135"/>
  <c r="K135" s="1"/>
  <c r="M135" s="1"/>
  <c r="N135" s="1"/>
  <c r="D136"/>
  <c r="K136"/>
  <c r="M136"/>
  <c r="N136" s="1"/>
  <c r="D137"/>
  <c r="K137"/>
  <c r="M137"/>
  <c r="N137" s="1"/>
  <c r="D138"/>
  <c r="K138" s="1"/>
  <c r="M138" s="1"/>
  <c r="N138" s="1"/>
  <c r="D139"/>
  <c r="K139" s="1"/>
  <c r="M139" s="1"/>
  <c r="N139" s="1"/>
  <c r="D140"/>
  <c r="K140"/>
  <c r="M140"/>
  <c r="N140" s="1"/>
  <c r="D141"/>
  <c r="K141"/>
  <c r="M141"/>
  <c r="N141" s="1"/>
  <c r="D142"/>
  <c r="K142" s="1"/>
  <c r="M142" s="1"/>
  <c r="N142" s="1"/>
  <c r="D143"/>
  <c r="K143" s="1"/>
  <c r="M143" s="1"/>
  <c r="N143" s="1"/>
  <c r="D144"/>
  <c r="K144"/>
  <c r="M144"/>
  <c r="N144" s="1"/>
  <c r="D145"/>
  <c r="K145"/>
  <c r="M145"/>
  <c r="N145" s="1"/>
  <c r="D146"/>
  <c r="K146" s="1"/>
  <c r="M146" s="1"/>
  <c r="N146" s="1"/>
  <c r="D147"/>
  <c r="K147" s="1"/>
  <c r="M147" s="1"/>
  <c r="N147" s="1"/>
  <c r="D148"/>
  <c r="K148"/>
  <c r="M148"/>
  <c r="N148" s="1"/>
  <c r="D149"/>
  <c r="K149"/>
  <c r="M149"/>
  <c r="N149" s="1"/>
  <c r="D150"/>
  <c r="K150" s="1"/>
  <c r="M150" s="1"/>
  <c r="N150" s="1"/>
  <c r="D151"/>
  <c r="K151" s="1"/>
  <c r="M151" s="1"/>
  <c r="N151" s="1"/>
  <c r="D152"/>
  <c r="K152"/>
  <c r="M152"/>
  <c r="N152" s="1"/>
  <c r="D153"/>
  <c r="K153"/>
  <c r="M153"/>
  <c r="N153" s="1"/>
  <c r="D154"/>
  <c r="K154" s="1"/>
  <c r="M154" s="1"/>
  <c r="N154" s="1"/>
  <c r="D155"/>
  <c r="K155" s="1"/>
  <c r="M155" s="1"/>
  <c r="N155" s="1"/>
  <c r="D156"/>
  <c r="K156"/>
  <c r="M156"/>
  <c r="N156" s="1"/>
  <c r="D157"/>
  <c r="K157"/>
  <c r="M157"/>
  <c r="N157" s="1"/>
  <c r="D158"/>
  <c r="K158" s="1"/>
  <c r="M158" s="1"/>
  <c r="N158" s="1"/>
  <c r="D159"/>
  <c r="K159" s="1"/>
  <c r="M159" s="1"/>
  <c r="N159" s="1"/>
  <c r="D160"/>
  <c r="K160"/>
  <c r="M160"/>
  <c r="N160" s="1"/>
  <c r="D161"/>
  <c r="K161"/>
  <c r="M161"/>
  <c r="N161" s="1"/>
  <c r="D162"/>
  <c r="K162" s="1"/>
  <c r="M162" s="1"/>
  <c r="N162" s="1"/>
  <c r="D163"/>
  <c r="K163" s="1"/>
  <c r="M163" s="1"/>
  <c r="N163" s="1"/>
  <c r="D164"/>
  <c r="K164"/>
  <c r="M164"/>
  <c r="N164" s="1"/>
  <c r="D165"/>
  <c r="K165"/>
  <c r="M165"/>
  <c r="N165" s="1"/>
  <c r="D166"/>
  <c r="K166" s="1"/>
  <c r="M166" s="1"/>
  <c r="N166" s="1"/>
  <c r="D167"/>
  <c r="K167" s="1"/>
  <c r="M167" s="1"/>
  <c r="N167" s="1"/>
  <c r="D168"/>
  <c r="K168"/>
  <c r="M168"/>
  <c r="N168" s="1"/>
  <c r="D169"/>
  <c r="K169"/>
  <c r="M169"/>
  <c r="N169" s="1"/>
  <c r="D170"/>
  <c r="K170" s="1"/>
  <c r="M170" s="1"/>
  <c r="N170" s="1"/>
  <c r="D171"/>
  <c r="K171" s="1"/>
  <c r="M171" s="1"/>
  <c r="N171" s="1"/>
  <c r="D172"/>
  <c r="K172"/>
  <c r="M172"/>
  <c r="N172" s="1"/>
  <c r="D173"/>
  <c r="K173"/>
  <c r="M173"/>
  <c r="N173" s="1"/>
  <c r="D174"/>
  <c r="K174" s="1"/>
  <c r="M174" s="1"/>
  <c r="N174" s="1"/>
  <c r="D175"/>
  <c r="K175" s="1"/>
  <c r="M175" s="1"/>
  <c r="N175" s="1"/>
  <c r="D176"/>
  <c r="K176"/>
  <c r="M176"/>
  <c r="N176" s="1"/>
  <c r="D177"/>
  <c r="K177"/>
  <c r="M177"/>
  <c r="N177" s="1"/>
  <c r="D178"/>
  <c r="K178" s="1"/>
  <c r="M178" s="1"/>
  <c r="N178" s="1"/>
  <c r="D179"/>
  <c r="K179" s="1"/>
  <c r="M179" s="1"/>
  <c r="N179" s="1"/>
  <c r="D180"/>
  <c r="K180"/>
  <c r="M180"/>
  <c r="N180" s="1"/>
  <c r="D181"/>
  <c r="K181"/>
  <c r="M181"/>
  <c r="N181" s="1"/>
  <c r="D182"/>
  <c r="K182" s="1"/>
  <c r="M182" s="1"/>
  <c r="N182" s="1"/>
  <c r="D183"/>
  <c r="K183" s="1"/>
  <c r="M183" s="1"/>
  <c r="N183" s="1"/>
  <c r="D184"/>
  <c r="K184"/>
  <c r="M184"/>
  <c r="N184" s="1"/>
  <c r="D185"/>
  <c r="K185"/>
  <c r="M185"/>
  <c r="N185" s="1"/>
  <c r="D186"/>
  <c r="K186" s="1"/>
  <c r="M186" s="1"/>
  <c r="N186" s="1"/>
  <c r="D187"/>
  <c r="K187" s="1"/>
  <c r="M187" s="1"/>
  <c r="N187" s="1"/>
  <c r="B190"/>
  <c r="H190"/>
  <c r="F9" i="167"/>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60"/>
  <c r="F61"/>
  <c r="F62"/>
  <c r="F63"/>
  <c r="F64"/>
  <c r="F65"/>
  <c r="F66"/>
  <c r="F67"/>
  <c r="F69"/>
  <c r="F70"/>
  <c r="F72"/>
  <c r="F73"/>
  <c r="F74"/>
  <c r="F75"/>
  <c r="F76"/>
  <c r="F77"/>
  <c r="F78"/>
  <c r="F79"/>
  <c r="F81"/>
  <c r="F82"/>
  <c r="F83"/>
  <c r="F84"/>
  <c r="F85"/>
  <c r="D111"/>
  <c r="I111"/>
  <c r="K111"/>
  <c r="M111"/>
  <c r="N111" s="1"/>
  <c r="D112"/>
  <c r="I112"/>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K112"/>
  <c r="M112"/>
  <c r="N112" s="1"/>
  <c r="D113"/>
  <c r="K113"/>
  <c r="M113" s="1"/>
  <c r="N113" s="1"/>
  <c r="D114"/>
  <c r="K114"/>
  <c r="M114" s="1"/>
  <c r="N114" s="1"/>
  <c r="D115"/>
  <c r="K115"/>
  <c r="M115"/>
  <c r="N115" s="1"/>
  <c r="D116"/>
  <c r="K116"/>
  <c r="M116"/>
  <c r="N116" s="1"/>
  <c r="D117"/>
  <c r="K117"/>
  <c r="M117" s="1"/>
  <c r="N117" s="1"/>
  <c r="D118"/>
  <c r="K118"/>
  <c r="M118" s="1"/>
  <c r="N118" s="1"/>
  <c r="D119"/>
  <c r="K119"/>
  <c r="M119"/>
  <c r="N119" s="1"/>
  <c r="D120"/>
  <c r="K120"/>
  <c r="M120"/>
  <c r="N120" s="1"/>
  <c r="D121"/>
  <c r="K121"/>
  <c r="M121" s="1"/>
  <c r="N121" s="1"/>
  <c r="D122"/>
  <c r="K122"/>
  <c r="M122" s="1"/>
  <c r="N122" s="1"/>
  <c r="D123"/>
  <c r="K123"/>
  <c r="M123"/>
  <c r="N123" s="1"/>
  <c r="D124"/>
  <c r="K124"/>
  <c r="M124"/>
  <c r="N124" s="1"/>
  <c r="D125"/>
  <c r="K125"/>
  <c r="M125" s="1"/>
  <c r="N125" s="1"/>
  <c r="D126"/>
  <c r="K126"/>
  <c r="M126" s="1"/>
  <c r="N126" s="1"/>
  <c r="D127"/>
  <c r="K127"/>
  <c r="M127"/>
  <c r="N127" s="1"/>
  <c r="D128"/>
  <c r="K128"/>
  <c r="M128"/>
  <c r="N128" s="1"/>
  <c r="D129"/>
  <c r="K129"/>
  <c r="M129" s="1"/>
  <c r="N129" s="1"/>
  <c r="D130"/>
  <c r="K130"/>
  <c r="M130" s="1"/>
  <c r="N130" s="1"/>
  <c r="D131"/>
  <c r="K131"/>
  <c r="M131"/>
  <c r="N131" s="1"/>
  <c r="D132"/>
  <c r="K132"/>
  <c r="M132"/>
  <c r="N132" s="1"/>
  <c r="D133"/>
  <c r="K133"/>
  <c r="M133" s="1"/>
  <c r="N133" s="1"/>
  <c r="D134"/>
  <c r="K134"/>
  <c r="M134" s="1"/>
  <c r="N134" s="1"/>
  <c r="D135"/>
  <c r="K135"/>
  <c r="M135"/>
  <c r="N135" s="1"/>
  <c r="D136"/>
  <c r="K136"/>
  <c r="M136"/>
  <c r="N136" s="1"/>
  <c r="D137"/>
  <c r="K137"/>
  <c r="M137" s="1"/>
  <c r="N137" s="1"/>
  <c r="D138"/>
  <c r="K138"/>
  <c r="M138" s="1"/>
  <c r="N138" s="1"/>
  <c r="D139"/>
  <c r="K139"/>
  <c r="M139"/>
  <c r="N139" s="1"/>
  <c r="D140"/>
  <c r="K140"/>
  <c r="M140"/>
  <c r="N140" s="1"/>
  <c r="D141"/>
  <c r="K141"/>
  <c r="M141" s="1"/>
  <c r="N141" s="1"/>
  <c r="D142"/>
  <c r="K142"/>
  <c r="M142" s="1"/>
  <c r="N142" s="1"/>
  <c r="D143"/>
  <c r="K143"/>
  <c r="M143"/>
  <c r="N143" s="1"/>
  <c r="D144"/>
  <c r="K144"/>
  <c r="M144"/>
  <c r="N144" s="1"/>
  <c r="D145"/>
  <c r="K145"/>
  <c r="M145" s="1"/>
  <c r="N145" s="1"/>
  <c r="D146"/>
  <c r="K146"/>
  <c r="M146" s="1"/>
  <c r="N146" s="1"/>
  <c r="D147"/>
  <c r="K147"/>
  <c r="M147"/>
  <c r="N147" s="1"/>
  <c r="D148"/>
  <c r="K148"/>
  <c r="M148"/>
  <c r="N148" s="1"/>
  <c r="D149"/>
  <c r="K149"/>
  <c r="M149" s="1"/>
  <c r="N149" s="1"/>
  <c r="D150"/>
  <c r="K150"/>
  <c r="M150" s="1"/>
  <c r="N150" s="1"/>
  <c r="D151"/>
  <c r="K151"/>
  <c r="M151"/>
  <c r="N151" s="1"/>
  <c r="D152"/>
  <c r="K152"/>
  <c r="M152"/>
  <c r="N152" s="1"/>
  <c r="D153"/>
  <c r="K153"/>
  <c r="M153" s="1"/>
  <c r="N153" s="1"/>
  <c r="D154"/>
  <c r="K154"/>
  <c r="M154" s="1"/>
  <c r="N154" s="1"/>
  <c r="D155"/>
  <c r="K155"/>
  <c r="M155"/>
  <c r="N155" s="1"/>
  <c r="D156"/>
  <c r="K156"/>
  <c r="M156"/>
  <c r="N156" s="1"/>
  <c r="D157"/>
  <c r="K157"/>
  <c r="M157" s="1"/>
  <c r="N157" s="1"/>
  <c r="D158"/>
  <c r="K158"/>
  <c r="M158" s="1"/>
  <c r="N158" s="1"/>
  <c r="D159"/>
  <c r="K159"/>
  <c r="M159"/>
  <c r="N159" s="1"/>
  <c r="D160"/>
  <c r="K160"/>
  <c r="M160"/>
  <c r="N160" s="1"/>
  <c r="D161"/>
  <c r="K161"/>
  <c r="M161" s="1"/>
  <c r="N161" s="1"/>
  <c r="D162"/>
  <c r="K162"/>
  <c r="M162" s="1"/>
  <c r="N162" s="1"/>
  <c r="D163"/>
  <c r="K163"/>
  <c r="M163"/>
  <c r="N163" s="1"/>
  <c r="D164"/>
  <c r="K164"/>
  <c r="M164"/>
  <c r="N164" s="1"/>
  <c r="D165"/>
  <c r="K165"/>
  <c r="M165" s="1"/>
  <c r="N165" s="1"/>
  <c r="D166"/>
  <c r="K166"/>
  <c r="M166" s="1"/>
  <c r="N166" s="1"/>
  <c r="D167"/>
  <c r="K167"/>
  <c r="M167"/>
  <c r="N167" s="1"/>
  <c r="D168"/>
  <c r="K168"/>
  <c r="M168"/>
  <c r="N168" s="1"/>
  <c r="D169"/>
  <c r="K169"/>
  <c r="M169" s="1"/>
  <c r="N169" s="1"/>
  <c r="D170"/>
  <c r="K170"/>
  <c r="M170" s="1"/>
  <c r="N170" s="1"/>
  <c r="D171"/>
  <c r="K171"/>
  <c r="M171"/>
  <c r="N171" s="1"/>
  <c r="D172"/>
  <c r="K172"/>
  <c r="M172"/>
  <c r="N172" s="1"/>
  <c r="D173"/>
  <c r="K173"/>
  <c r="M173" s="1"/>
  <c r="N173" s="1"/>
  <c r="D174"/>
  <c r="K174"/>
  <c r="M174" s="1"/>
  <c r="N174" s="1"/>
  <c r="D175"/>
  <c r="K175"/>
  <c r="M175"/>
  <c r="N175" s="1"/>
  <c r="D176"/>
  <c r="K176"/>
  <c r="M176"/>
  <c r="N176" s="1"/>
  <c r="D177"/>
  <c r="K177"/>
  <c r="M177" s="1"/>
  <c r="N177" s="1"/>
  <c r="D178"/>
  <c r="K178"/>
  <c r="M178" s="1"/>
  <c r="N178" s="1"/>
  <c r="D179"/>
  <c r="K179"/>
  <c r="M179"/>
  <c r="N179" s="1"/>
  <c r="D180"/>
  <c r="K180"/>
  <c r="M180"/>
  <c r="N180" s="1"/>
  <c r="D181"/>
  <c r="K181"/>
  <c r="M181" s="1"/>
  <c r="N181" s="1"/>
  <c r="D182"/>
  <c r="K182"/>
  <c r="M182" s="1"/>
  <c r="N182" s="1"/>
  <c r="D183"/>
  <c r="K183"/>
  <c r="M183"/>
  <c r="N183" s="1"/>
  <c r="D184"/>
  <c r="K184"/>
  <c r="M184"/>
  <c r="N184" s="1"/>
  <c r="D185"/>
  <c r="K185"/>
  <c r="M185" s="1"/>
  <c r="N185" s="1"/>
  <c r="D186"/>
  <c r="K186"/>
  <c r="M186" s="1"/>
  <c r="N186" s="1"/>
  <c r="D187"/>
  <c r="K187"/>
  <c r="M187"/>
  <c r="N187" s="1"/>
  <c r="B190"/>
  <c r="H190"/>
  <c r="F9" i="166"/>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1"/>
  <c r="F62"/>
  <c r="F63"/>
  <c r="F64"/>
  <c r="F65"/>
  <c r="F66"/>
  <c r="F67"/>
  <c r="F68"/>
  <c r="F70"/>
  <c r="F71"/>
  <c r="F73"/>
  <c r="F74"/>
  <c r="F75"/>
  <c r="F76"/>
  <c r="F77"/>
  <c r="F78"/>
  <c r="F79"/>
  <c r="F80"/>
  <c r="F82"/>
  <c r="F83"/>
  <c r="F84"/>
  <c r="F85"/>
  <c r="F86"/>
  <c r="D112"/>
  <c r="K112"/>
  <c r="M112" s="1"/>
  <c r="N112" s="1"/>
  <c r="D113"/>
  <c r="K113" s="1"/>
  <c r="M113" s="1"/>
  <c r="N113" s="1"/>
  <c r="D114"/>
  <c r="K114"/>
  <c r="M114" s="1"/>
  <c r="N114" s="1"/>
  <c r="D115"/>
  <c r="K115" s="1"/>
  <c r="M115" s="1"/>
  <c r="N115" s="1"/>
  <c r="D116"/>
  <c r="K116"/>
  <c r="M116" s="1"/>
  <c r="N116" s="1"/>
  <c r="D117"/>
  <c r="K117" s="1"/>
  <c r="M117" s="1"/>
  <c r="N117" s="1"/>
  <c r="D118"/>
  <c r="K118"/>
  <c r="M118" s="1"/>
  <c r="N118" s="1"/>
  <c r="D119"/>
  <c r="K119" s="1"/>
  <c r="M119" s="1"/>
  <c r="N119" s="1"/>
  <c r="D120"/>
  <c r="K120"/>
  <c r="M120" s="1"/>
  <c r="N120" s="1"/>
  <c r="D121"/>
  <c r="K121" s="1"/>
  <c r="M121" s="1"/>
  <c r="N121" s="1"/>
  <c r="D122"/>
  <c r="K122"/>
  <c r="M122" s="1"/>
  <c r="N122" s="1"/>
  <c r="D123"/>
  <c r="K123" s="1"/>
  <c r="M123" s="1"/>
  <c r="N123" s="1"/>
  <c r="D124"/>
  <c r="K124"/>
  <c r="M124" s="1"/>
  <c r="N124" s="1"/>
  <c r="D125"/>
  <c r="K125" s="1"/>
  <c r="M125" s="1"/>
  <c r="N125" s="1"/>
  <c r="D126"/>
  <c r="K126"/>
  <c r="M126" s="1"/>
  <c r="N126" s="1"/>
  <c r="D127"/>
  <c r="K127" s="1"/>
  <c r="M127" s="1"/>
  <c r="N127" s="1"/>
  <c r="D128"/>
  <c r="K128"/>
  <c r="M128" s="1"/>
  <c r="N128" s="1"/>
  <c r="D129"/>
  <c r="K129" s="1"/>
  <c r="M129" s="1"/>
  <c r="N129" s="1"/>
  <c r="D130"/>
  <c r="K130"/>
  <c r="M130" s="1"/>
  <c r="N130" s="1"/>
  <c r="D131"/>
  <c r="K131" s="1"/>
  <c r="M131" s="1"/>
  <c r="N131" s="1"/>
  <c r="D132"/>
  <c r="K132"/>
  <c r="M132" s="1"/>
  <c r="N132" s="1"/>
  <c r="D133"/>
  <c r="K133" s="1"/>
  <c r="M133" s="1"/>
  <c r="N133" s="1"/>
  <c r="D134"/>
  <c r="K134"/>
  <c r="M134" s="1"/>
  <c r="N134" s="1"/>
  <c r="D135"/>
  <c r="K135" s="1"/>
  <c r="M135" s="1"/>
  <c r="N135" s="1"/>
  <c r="D136"/>
  <c r="K136"/>
  <c r="M136" s="1"/>
  <c r="N136" s="1"/>
  <c r="D137"/>
  <c r="K137" s="1"/>
  <c r="M137" s="1"/>
  <c r="N137" s="1"/>
  <c r="D138"/>
  <c r="K138"/>
  <c r="M138" s="1"/>
  <c r="N138" s="1"/>
  <c r="D139"/>
  <c r="K139" s="1"/>
  <c r="M139" s="1"/>
  <c r="N139" s="1"/>
  <c r="D140"/>
  <c r="K140"/>
  <c r="M140" s="1"/>
  <c r="N140" s="1"/>
  <c r="D141"/>
  <c r="K141" s="1"/>
  <c r="M141" s="1"/>
  <c r="N141" s="1"/>
  <c r="D142"/>
  <c r="K142"/>
  <c r="M142" s="1"/>
  <c r="N142" s="1"/>
  <c r="D143"/>
  <c r="K143" s="1"/>
  <c r="M143" s="1"/>
  <c r="N143" s="1"/>
  <c r="D144"/>
  <c r="K144"/>
  <c r="M144" s="1"/>
  <c r="N144" s="1"/>
  <c r="D145"/>
  <c r="K145" s="1"/>
  <c r="M145" s="1"/>
  <c r="N145" s="1"/>
  <c r="D146"/>
  <c r="K146"/>
  <c r="M146" s="1"/>
  <c r="N146" s="1"/>
  <c r="D147"/>
  <c r="K147" s="1"/>
  <c r="M147" s="1"/>
  <c r="N147" s="1"/>
  <c r="D148"/>
  <c r="K148"/>
  <c r="M148" s="1"/>
  <c r="N148" s="1"/>
  <c r="D149"/>
  <c r="K149" s="1"/>
  <c r="M149" s="1"/>
  <c r="N149" s="1"/>
  <c r="D150"/>
  <c r="K150"/>
  <c r="M150" s="1"/>
  <c r="N150" s="1"/>
  <c r="D151"/>
  <c r="K151" s="1"/>
  <c r="M151" s="1"/>
  <c r="N151" s="1"/>
  <c r="D152"/>
  <c r="K152"/>
  <c r="M152" s="1"/>
  <c r="N152" s="1"/>
  <c r="D153"/>
  <c r="K153" s="1"/>
  <c r="M153" s="1"/>
  <c r="N153" s="1"/>
  <c r="D154"/>
  <c r="K154"/>
  <c r="M154" s="1"/>
  <c r="N154" s="1"/>
  <c r="D155"/>
  <c r="K155" s="1"/>
  <c r="M155" s="1"/>
  <c r="N155" s="1"/>
  <c r="D156"/>
  <c r="K156"/>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F9" i="165"/>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2"/>
  <c r="F63"/>
  <c r="F64"/>
  <c r="F65"/>
  <c r="F66"/>
  <c r="F67"/>
  <c r="F68"/>
  <c r="F69"/>
  <c r="F71"/>
  <c r="F72"/>
  <c r="F74"/>
  <c r="F75"/>
  <c r="F76"/>
  <c r="F77"/>
  <c r="F78"/>
  <c r="F79"/>
  <c r="F80"/>
  <c r="F81"/>
  <c r="F83"/>
  <c r="F84"/>
  <c r="F85"/>
  <c r="F86"/>
  <c r="F87"/>
  <c r="D113"/>
  <c r="K113" s="1"/>
  <c r="M113" s="1"/>
  <c r="N113" s="1"/>
  <c r="D114"/>
  <c r="K114" s="1"/>
  <c r="M114" s="1"/>
  <c r="N114" s="1"/>
  <c r="D115"/>
  <c r="K115" s="1"/>
  <c r="M115" s="1"/>
  <c r="N115" s="1"/>
  <c r="D116"/>
  <c r="K116" s="1"/>
  <c r="M116" s="1"/>
  <c r="N116" s="1"/>
  <c r="D117"/>
  <c r="K117" s="1"/>
  <c r="M117" s="1"/>
  <c r="N117" s="1"/>
  <c r="D118"/>
  <c r="K118"/>
  <c r="M118"/>
  <c r="N118" s="1"/>
  <c r="D119"/>
  <c r="K119"/>
  <c r="M119"/>
  <c r="N119" s="1"/>
  <c r="D120"/>
  <c r="K120" s="1"/>
  <c r="M120" s="1"/>
  <c r="N120" s="1"/>
  <c r="D121"/>
  <c r="K121" s="1"/>
  <c r="M121" s="1"/>
  <c r="N121" s="1"/>
  <c r="D122"/>
  <c r="K122"/>
  <c r="M122"/>
  <c r="N122" s="1"/>
  <c r="D123"/>
  <c r="K123"/>
  <c r="M123"/>
  <c r="N123" s="1"/>
  <c r="D124"/>
  <c r="K124" s="1"/>
  <c r="M124" s="1"/>
  <c r="N124" s="1"/>
  <c r="D125"/>
  <c r="K125" s="1"/>
  <c r="M125" s="1"/>
  <c r="N125" s="1"/>
  <c r="D126"/>
  <c r="K126"/>
  <c r="M126"/>
  <c r="N126" s="1"/>
  <c r="D127"/>
  <c r="K127"/>
  <c r="M127"/>
  <c r="N127" s="1"/>
  <c r="D128"/>
  <c r="K128" s="1"/>
  <c r="M128" s="1"/>
  <c r="N128" s="1"/>
  <c r="D129"/>
  <c r="K129" s="1"/>
  <c r="M129" s="1"/>
  <c r="N129" s="1"/>
  <c r="D130"/>
  <c r="K130"/>
  <c r="M130"/>
  <c r="N130" s="1"/>
  <c r="D131"/>
  <c r="K131"/>
  <c r="M131"/>
  <c r="N131" s="1"/>
  <c r="D132"/>
  <c r="K132" s="1"/>
  <c r="M132" s="1"/>
  <c r="N132" s="1"/>
  <c r="D133"/>
  <c r="K133" s="1"/>
  <c r="M133" s="1"/>
  <c r="N133" s="1"/>
  <c r="D134"/>
  <c r="K134"/>
  <c r="M134"/>
  <c r="N134" s="1"/>
  <c r="D135"/>
  <c r="K135"/>
  <c r="M135"/>
  <c r="N135" s="1"/>
  <c r="D136"/>
  <c r="K136" s="1"/>
  <c r="M136" s="1"/>
  <c r="N136" s="1"/>
  <c r="D137"/>
  <c r="K137" s="1"/>
  <c r="M137" s="1"/>
  <c r="N137" s="1"/>
  <c r="D138"/>
  <c r="K138"/>
  <c r="M138"/>
  <c r="N138" s="1"/>
  <c r="D139"/>
  <c r="K139"/>
  <c r="M139"/>
  <c r="N139" s="1"/>
  <c r="D140"/>
  <c r="K140" s="1"/>
  <c r="M140" s="1"/>
  <c r="N140" s="1"/>
  <c r="D141"/>
  <c r="K141" s="1"/>
  <c r="M141" s="1"/>
  <c r="N141" s="1"/>
  <c r="D142"/>
  <c r="K142"/>
  <c r="M142"/>
  <c r="N142" s="1"/>
  <c r="D143"/>
  <c r="K143"/>
  <c r="M143"/>
  <c r="N143" s="1"/>
  <c r="D144"/>
  <c r="K144" s="1"/>
  <c r="M144" s="1"/>
  <c r="N144" s="1"/>
  <c r="D145"/>
  <c r="K145" s="1"/>
  <c r="M145" s="1"/>
  <c r="N145" s="1"/>
  <c r="D146"/>
  <c r="K146"/>
  <c r="M146"/>
  <c r="N146" s="1"/>
  <c r="D147"/>
  <c r="K147"/>
  <c r="M147"/>
  <c r="N147" s="1"/>
  <c r="D148"/>
  <c r="K148" s="1"/>
  <c r="M148" s="1"/>
  <c r="N148" s="1"/>
  <c r="D149"/>
  <c r="K149" s="1"/>
  <c r="M149" s="1"/>
  <c r="N149" s="1"/>
  <c r="D150"/>
  <c r="K150"/>
  <c r="M150"/>
  <c r="N150" s="1"/>
  <c r="D151"/>
  <c r="K151"/>
  <c r="M151"/>
  <c r="N151" s="1"/>
  <c r="D152"/>
  <c r="K152" s="1"/>
  <c r="M152" s="1"/>
  <c r="N152" s="1"/>
  <c r="D153"/>
  <c r="K153" s="1"/>
  <c r="M153" s="1"/>
  <c r="N153" s="1"/>
  <c r="D154"/>
  <c r="K154"/>
  <c r="M154"/>
  <c r="N154" s="1"/>
  <c r="D155"/>
  <c r="K155"/>
  <c r="M155"/>
  <c r="N155" s="1"/>
  <c r="D156"/>
  <c r="K156" s="1"/>
  <c r="M156" s="1"/>
  <c r="N156" s="1"/>
  <c r="D157"/>
  <c r="K157" s="1"/>
  <c r="M157" s="1"/>
  <c r="N157" s="1"/>
  <c r="D158"/>
  <c r="K158"/>
  <c r="M158"/>
  <c r="N158" s="1"/>
  <c r="D159"/>
  <c r="K159"/>
  <c r="M159"/>
  <c r="N159" s="1"/>
  <c r="D160"/>
  <c r="K160" s="1"/>
  <c r="M160" s="1"/>
  <c r="N160" s="1"/>
  <c r="D161"/>
  <c r="K161" s="1"/>
  <c r="M161" s="1"/>
  <c r="N161" s="1"/>
  <c r="D162"/>
  <c r="K162"/>
  <c r="M162"/>
  <c r="N162" s="1"/>
  <c r="D163"/>
  <c r="K163"/>
  <c r="M163"/>
  <c r="N163" s="1"/>
  <c r="D164"/>
  <c r="K164" s="1"/>
  <c r="M164" s="1"/>
  <c r="N164" s="1"/>
  <c r="D165"/>
  <c r="K165" s="1"/>
  <c r="M165" s="1"/>
  <c r="N165" s="1"/>
  <c r="D166"/>
  <c r="K166"/>
  <c r="M166"/>
  <c r="N166" s="1"/>
  <c r="D167"/>
  <c r="K167"/>
  <c r="M167"/>
  <c r="N167" s="1"/>
  <c r="D168"/>
  <c r="K168" s="1"/>
  <c r="M168" s="1"/>
  <c r="N168" s="1"/>
  <c r="D169"/>
  <c r="K169" s="1"/>
  <c r="M169" s="1"/>
  <c r="N169" s="1"/>
  <c r="D170"/>
  <c r="K170"/>
  <c r="M170"/>
  <c r="N170" s="1"/>
  <c r="D171"/>
  <c r="K171"/>
  <c r="M171"/>
  <c r="N171" s="1"/>
  <c r="D172"/>
  <c r="K172" s="1"/>
  <c r="M172" s="1"/>
  <c r="N172" s="1"/>
  <c r="D173"/>
  <c r="K173" s="1"/>
  <c r="M173" s="1"/>
  <c r="N173" s="1"/>
  <c r="D174"/>
  <c r="K174"/>
  <c r="M174"/>
  <c r="N174" s="1"/>
  <c r="D175"/>
  <c r="K175"/>
  <c r="M175"/>
  <c r="N175" s="1"/>
  <c r="D176"/>
  <c r="K176" s="1"/>
  <c r="M176" s="1"/>
  <c r="N176" s="1"/>
  <c r="D177"/>
  <c r="K177" s="1"/>
  <c r="M177" s="1"/>
  <c r="N177" s="1"/>
  <c r="D178"/>
  <c r="K178"/>
  <c r="M178"/>
  <c r="N178" s="1"/>
  <c r="D179"/>
  <c r="K179"/>
  <c r="M179"/>
  <c r="N179" s="1"/>
  <c r="D180"/>
  <c r="K180" s="1"/>
  <c r="M180" s="1"/>
  <c r="N180" s="1"/>
  <c r="D181"/>
  <c r="K181" s="1"/>
  <c r="M181" s="1"/>
  <c r="N181" s="1"/>
  <c r="D182"/>
  <c r="K182"/>
  <c r="M182"/>
  <c r="N182" s="1"/>
  <c r="D183"/>
  <c r="K183"/>
  <c r="M183"/>
  <c r="N183" s="1"/>
  <c r="D184"/>
  <c r="K184" s="1"/>
  <c r="M184" s="1"/>
  <c r="N184" s="1"/>
  <c r="D185"/>
  <c r="K185" s="1"/>
  <c r="M185" s="1"/>
  <c r="N185" s="1"/>
  <c r="D186"/>
  <c r="K186"/>
  <c r="M186"/>
  <c r="N186" s="1"/>
  <c r="D187"/>
  <c r="K187"/>
  <c r="M187"/>
  <c r="N187" s="1"/>
  <c r="B190"/>
  <c r="H190"/>
  <c r="J190"/>
  <c r="F9" i="164"/>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3"/>
  <c r="F64"/>
  <c r="F65"/>
  <c r="F66"/>
  <c r="F67"/>
  <c r="F68"/>
  <c r="F69"/>
  <c r="F70"/>
  <c r="F72"/>
  <c r="F73"/>
  <c r="F75"/>
  <c r="F76"/>
  <c r="F77"/>
  <c r="F78"/>
  <c r="F79"/>
  <c r="F80"/>
  <c r="F81"/>
  <c r="F82"/>
  <c r="F84"/>
  <c r="F85"/>
  <c r="F86"/>
  <c r="F87"/>
  <c r="F88"/>
  <c r="D114"/>
  <c r="I114"/>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K114"/>
  <c r="M114"/>
  <c r="N114" s="1"/>
  <c r="D115"/>
  <c r="K115"/>
  <c r="M115"/>
  <c r="N115" s="1"/>
  <c r="D116"/>
  <c r="K116"/>
  <c r="M116"/>
  <c r="N116" s="1"/>
  <c r="D117"/>
  <c r="K117"/>
  <c r="M117"/>
  <c r="N117" s="1"/>
  <c r="D118"/>
  <c r="K118"/>
  <c r="M118"/>
  <c r="N118" s="1"/>
  <c r="D119"/>
  <c r="K119"/>
  <c r="M119"/>
  <c r="N119" s="1"/>
  <c r="D120"/>
  <c r="K120"/>
  <c r="M120"/>
  <c r="N120" s="1"/>
  <c r="D121"/>
  <c r="K121"/>
  <c r="M121"/>
  <c r="N121" s="1"/>
  <c r="D122"/>
  <c r="K122"/>
  <c r="M122"/>
  <c r="N122" s="1"/>
  <c r="D123"/>
  <c r="K123"/>
  <c r="M123"/>
  <c r="N123" s="1"/>
  <c r="D124"/>
  <c r="K124"/>
  <c r="M124"/>
  <c r="N124" s="1"/>
  <c r="D125"/>
  <c r="K125"/>
  <c r="M125"/>
  <c r="N125" s="1"/>
  <c r="D126"/>
  <c r="K126"/>
  <c r="M126"/>
  <c r="N126" s="1"/>
  <c r="D127"/>
  <c r="K127"/>
  <c r="M127"/>
  <c r="N127" s="1"/>
  <c r="D128"/>
  <c r="K128"/>
  <c r="M128"/>
  <c r="N128" s="1"/>
  <c r="D129"/>
  <c r="K129"/>
  <c r="M129"/>
  <c r="N129" s="1"/>
  <c r="D130"/>
  <c r="K130"/>
  <c r="M130"/>
  <c r="N130" s="1"/>
  <c r="D131"/>
  <c r="K131"/>
  <c r="M131"/>
  <c r="N131" s="1"/>
  <c r="D132"/>
  <c r="K132"/>
  <c r="M132"/>
  <c r="N132" s="1"/>
  <c r="D133"/>
  <c r="K133"/>
  <c r="M133"/>
  <c r="N133" s="1"/>
  <c r="D134"/>
  <c r="K134"/>
  <c r="M134"/>
  <c r="N134" s="1"/>
  <c r="D135"/>
  <c r="K135"/>
  <c r="M135"/>
  <c r="N135" s="1"/>
  <c r="D136"/>
  <c r="K136"/>
  <c r="M136"/>
  <c r="N136" s="1"/>
  <c r="D137"/>
  <c r="K137"/>
  <c r="M137"/>
  <c r="N137" s="1"/>
  <c r="D138"/>
  <c r="K138"/>
  <c r="M138"/>
  <c r="N138" s="1"/>
  <c r="D139"/>
  <c r="K139"/>
  <c r="M139"/>
  <c r="N139" s="1"/>
  <c r="D140"/>
  <c r="K140"/>
  <c r="M140"/>
  <c r="N140" s="1"/>
  <c r="D141"/>
  <c r="K141"/>
  <c r="M141"/>
  <c r="N141" s="1"/>
  <c r="D142"/>
  <c r="K142"/>
  <c r="M142"/>
  <c r="N142" s="1"/>
  <c r="D143"/>
  <c r="K143"/>
  <c r="M143"/>
  <c r="N143" s="1"/>
  <c r="D144"/>
  <c r="K144"/>
  <c r="M144"/>
  <c r="N144" s="1"/>
  <c r="D145"/>
  <c r="K145"/>
  <c r="M145"/>
  <c r="N145" s="1"/>
  <c r="D146"/>
  <c r="K146"/>
  <c r="M146"/>
  <c r="N146" s="1"/>
  <c r="D147"/>
  <c r="K147"/>
  <c r="M147"/>
  <c r="N147" s="1"/>
  <c r="D148"/>
  <c r="K148"/>
  <c r="M148"/>
  <c r="N148" s="1"/>
  <c r="D149"/>
  <c r="K149"/>
  <c r="M149"/>
  <c r="N149" s="1"/>
  <c r="D150"/>
  <c r="K150"/>
  <c r="M150"/>
  <c r="N150" s="1"/>
  <c r="D151"/>
  <c r="K151"/>
  <c r="M151"/>
  <c r="N151" s="1"/>
  <c r="D152"/>
  <c r="K152"/>
  <c r="M152"/>
  <c r="N152" s="1"/>
  <c r="D153"/>
  <c r="K153"/>
  <c r="M153"/>
  <c r="N153" s="1"/>
  <c r="D154"/>
  <c r="K154"/>
  <c r="M154"/>
  <c r="N154" s="1"/>
  <c r="D155"/>
  <c r="K155"/>
  <c r="M155"/>
  <c r="N155" s="1"/>
  <c r="D156"/>
  <c r="K156"/>
  <c r="M156"/>
  <c r="N156" s="1"/>
  <c r="D157"/>
  <c r="K157"/>
  <c r="M157"/>
  <c r="N157" s="1"/>
  <c r="D158"/>
  <c r="K158"/>
  <c r="M158"/>
  <c r="N158" s="1"/>
  <c r="D159"/>
  <c r="K159"/>
  <c r="M159"/>
  <c r="N159" s="1"/>
  <c r="D160"/>
  <c r="K160"/>
  <c r="M160"/>
  <c r="N160" s="1"/>
  <c r="D161"/>
  <c r="K161"/>
  <c r="M161"/>
  <c r="N161" s="1"/>
  <c r="D162"/>
  <c r="K162"/>
  <c r="M162"/>
  <c r="N162" s="1"/>
  <c r="D163"/>
  <c r="K163"/>
  <c r="M163"/>
  <c r="N163" s="1"/>
  <c r="D164"/>
  <c r="K164"/>
  <c r="M164"/>
  <c r="N164" s="1"/>
  <c r="D165"/>
  <c r="K165"/>
  <c r="M165"/>
  <c r="N165" s="1"/>
  <c r="D166"/>
  <c r="K166"/>
  <c r="M166"/>
  <c r="N166" s="1"/>
  <c r="D167"/>
  <c r="K167"/>
  <c r="M167"/>
  <c r="N167" s="1"/>
  <c r="D168"/>
  <c r="K168"/>
  <c r="M168"/>
  <c r="N168" s="1"/>
  <c r="D169"/>
  <c r="K169"/>
  <c r="M169"/>
  <c r="N169" s="1"/>
  <c r="D170"/>
  <c r="K170"/>
  <c r="M170"/>
  <c r="N170" s="1"/>
  <c r="D171"/>
  <c r="K171"/>
  <c r="M171"/>
  <c r="N171" s="1"/>
  <c r="D172"/>
  <c r="K172"/>
  <c r="M172"/>
  <c r="N172" s="1"/>
  <c r="D173"/>
  <c r="K173"/>
  <c r="M173"/>
  <c r="N173" s="1"/>
  <c r="D174"/>
  <c r="K174"/>
  <c r="M174"/>
  <c r="N174" s="1"/>
  <c r="D175"/>
  <c r="K175"/>
  <c r="M175"/>
  <c r="N175" s="1"/>
  <c r="D176"/>
  <c r="K176"/>
  <c r="M176"/>
  <c r="N176" s="1"/>
  <c r="D177"/>
  <c r="K177"/>
  <c r="M177"/>
  <c r="N177" s="1"/>
  <c r="D178"/>
  <c r="K178"/>
  <c r="M178"/>
  <c r="N178" s="1"/>
  <c r="D179"/>
  <c r="K179"/>
  <c r="M179"/>
  <c r="N179" s="1"/>
  <c r="D180"/>
  <c r="K180"/>
  <c r="M180"/>
  <c r="N180" s="1"/>
  <c r="D181"/>
  <c r="K181"/>
  <c r="M181"/>
  <c r="N181" s="1"/>
  <c r="D182"/>
  <c r="K182"/>
  <c r="M182"/>
  <c r="N182" s="1"/>
  <c r="D183"/>
  <c r="K183"/>
  <c r="M183"/>
  <c r="N183" s="1"/>
  <c r="D184"/>
  <c r="K184"/>
  <c r="M184"/>
  <c r="N184" s="1"/>
  <c r="D185"/>
  <c r="K185"/>
  <c r="M185"/>
  <c r="N185" s="1"/>
  <c r="D186"/>
  <c r="K186"/>
  <c r="M186"/>
  <c r="N186" s="1"/>
  <c r="D187"/>
  <c r="K187"/>
  <c r="M187"/>
  <c r="N187" s="1"/>
  <c r="B190"/>
  <c r="H190"/>
  <c r="J190"/>
  <c r="F9" i="163"/>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4"/>
  <c r="F65"/>
  <c r="F66"/>
  <c r="F67"/>
  <c r="F68"/>
  <c r="F69"/>
  <c r="F70"/>
  <c r="F71"/>
  <c r="F73"/>
  <c r="F74"/>
  <c r="F76"/>
  <c r="F77"/>
  <c r="F78"/>
  <c r="F79"/>
  <c r="F80"/>
  <c r="F81"/>
  <c r="F82"/>
  <c r="F83"/>
  <c r="F85"/>
  <c r="F86"/>
  <c r="F87"/>
  <c r="F88"/>
  <c r="F89"/>
  <c r="D115"/>
  <c r="I115"/>
  <c r="K115"/>
  <c r="M115"/>
  <c r="N115" s="1"/>
  <c r="D116"/>
  <c r="I116"/>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K116"/>
  <c r="M116"/>
  <c r="N116" s="1"/>
  <c r="D117"/>
  <c r="K117"/>
  <c r="M117" s="1"/>
  <c r="N117" s="1"/>
  <c r="D118"/>
  <c r="K118"/>
  <c r="M118" s="1"/>
  <c r="N118" s="1"/>
  <c r="D119"/>
  <c r="K119"/>
  <c r="M119"/>
  <c r="N119" s="1"/>
  <c r="D120"/>
  <c r="K120"/>
  <c r="M120"/>
  <c r="N120" s="1"/>
  <c r="D121"/>
  <c r="K121"/>
  <c r="M121" s="1"/>
  <c r="N121" s="1"/>
  <c r="D122"/>
  <c r="K122"/>
  <c r="M122" s="1"/>
  <c r="N122" s="1"/>
  <c r="D123"/>
  <c r="K123"/>
  <c r="M123"/>
  <c r="N123" s="1"/>
  <c r="D124"/>
  <c r="K124"/>
  <c r="M124"/>
  <c r="N124" s="1"/>
  <c r="D125"/>
  <c r="K125"/>
  <c r="M125" s="1"/>
  <c r="N125" s="1"/>
  <c r="D126"/>
  <c r="K126"/>
  <c r="M126" s="1"/>
  <c r="N126" s="1"/>
  <c r="D127"/>
  <c r="K127"/>
  <c r="M127"/>
  <c r="N127" s="1"/>
  <c r="D128"/>
  <c r="K128"/>
  <c r="M128"/>
  <c r="N128" s="1"/>
  <c r="D129"/>
  <c r="K129"/>
  <c r="M129" s="1"/>
  <c r="N129" s="1"/>
  <c r="D130"/>
  <c r="K130"/>
  <c r="M130" s="1"/>
  <c r="N130" s="1"/>
  <c r="D131"/>
  <c r="K131"/>
  <c r="M131"/>
  <c r="N131" s="1"/>
  <c r="D132"/>
  <c r="K132"/>
  <c r="M132"/>
  <c r="N132" s="1"/>
  <c r="D133"/>
  <c r="K133"/>
  <c r="M133" s="1"/>
  <c r="N133" s="1"/>
  <c r="D134"/>
  <c r="K134"/>
  <c r="M134" s="1"/>
  <c r="N134" s="1"/>
  <c r="D135"/>
  <c r="K135"/>
  <c r="M135"/>
  <c r="N135" s="1"/>
  <c r="D136"/>
  <c r="K136"/>
  <c r="M136"/>
  <c r="N136" s="1"/>
  <c r="D137"/>
  <c r="K137"/>
  <c r="M137" s="1"/>
  <c r="N137" s="1"/>
  <c r="D138"/>
  <c r="K138"/>
  <c r="M138" s="1"/>
  <c r="N138" s="1"/>
  <c r="D139"/>
  <c r="K139"/>
  <c r="M139"/>
  <c r="N139" s="1"/>
  <c r="D140"/>
  <c r="K140"/>
  <c r="M140"/>
  <c r="N140" s="1"/>
  <c r="D141"/>
  <c r="K141"/>
  <c r="M141" s="1"/>
  <c r="N141" s="1"/>
  <c r="D142"/>
  <c r="K142"/>
  <c r="M142" s="1"/>
  <c r="N142" s="1"/>
  <c r="D143"/>
  <c r="K143"/>
  <c r="M143"/>
  <c r="N143" s="1"/>
  <c r="D144"/>
  <c r="K144"/>
  <c r="M144"/>
  <c r="N144" s="1"/>
  <c r="D145"/>
  <c r="K145"/>
  <c r="M145" s="1"/>
  <c r="N145" s="1"/>
  <c r="D146"/>
  <c r="K146"/>
  <c r="M146" s="1"/>
  <c r="N146" s="1"/>
  <c r="D147"/>
  <c r="K147"/>
  <c r="M147"/>
  <c r="N147" s="1"/>
  <c r="D148"/>
  <c r="K148"/>
  <c r="M148"/>
  <c r="N148" s="1"/>
  <c r="D149"/>
  <c r="K149"/>
  <c r="M149" s="1"/>
  <c r="N149" s="1"/>
  <c r="D150"/>
  <c r="K150"/>
  <c r="M150" s="1"/>
  <c r="N150" s="1"/>
  <c r="D151"/>
  <c r="K151"/>
  <c r="M151"/>
  <c r="N151" s="1"/>
  <c r="D152"/>
  <c r="K152"/>
  <c r="M152"/>
  <c r="N152" s="1"/>
  <c r="D153"/>
  <c r="K153"/>
  <c r="M153" s="1"/>
  <c r="N153" s="1"/>
  <c r="D154"/>
  <c r="K154"/>
  <c r="M154" s="1"/>
  <c r="N154" s="1"/>
  <c r="D155"/>
  <c r="K155"/>
  <c r="M155"/>
  <c r="N155" s="1"/>
  <c r="D156"/>
  <c r="K156"/>
  <c r="M156"/>
  <c r="N156" s="1"/>
  <c r="D157"/>
  <c r="K157"/>
  <c r="M157" s="1"/>
  <c r="N157" s="1"/>
  <c r="D158"/>
  <c r="K158"/>
  <c r="M158" s="1"/>
  <c r="N158" s="1"/>
  <c r="D159"/>
  <c r="K159"/>
  <c r="M159"/>
  <c r="N159" s="1"/>
  <c r="D160"/>
  <c r="K160"/>
  <c r="M160"/>
  <c r="N160" s="1"/>
  <c r="D161"/>
  <c r="K161"/>
  <c r="M161" s="1"/>
  <c r="N161" s="1"/>
  <c r="D162"/>
  <c r="K162"/>
  <c r="M162" s="1"/>
  <c r="N162" s="1"/>
  <c r="D163"/>
  <c r="K163"/>
  <c r="M163"/>
  <c r="N163" s="1"/>
  <c r="D164"/>
  <c r="K164"/>
  <c r="M164"/>
  <c r="N164" s="1"/>
  <c r="D165"/>
  <c r="K165"/>
  <c r="M165" s="1"/>
  <c r="N165" s="1"/>
  <c r="D166"/>
  <c r="K166"/>
  <c r="M166" s="1"/>
  <c r="N166" s="1"/>
  <c r="D167"/>
  <c r="K167"/>
  <c r="M167"/>
  <c r="N167" s="1"/>
  <c r="D168"/>
  <c r="K168"/>
  <c r="M168"/>
  <c r="N168" s="1"/>
  <c r="D169"/>
  <c r="K169"/>
  <c r="M169" s="1"/>
  <c r="N169" s="1"/>
  <c r="D170"/>
  <c r="K170"/>
  <c r="M170" s="1"/>
  <c r="N170" s="1"/>
  <c r="D171"/>
  <c r="K171"/>
  <c r="M171"/>
  <c r="N171" s="1"/>
  <c r="D172"/>
  <c r="K172"/>
  <c r="M172"/>
  <c r="N172" s="1"/>
  <c r="D173"/>
  <c r="K173"/>
  <c r="M173" s="1"/>
  <c r="N173" s="1"/>
  <c r="D174"/>
  <c r="K174"/>
  <c r="M174" s="1"/>
  <c r="N174" s="1"/>
  <c r="D175"/>
  <c r="K175"/>
  <c r="M175"/>
  <c r="N175" s="1"/>
  <c r="D176"/>
  <c r="K176"/>
  <c r="M176"/>
  <c r="N176" s="1"/>
  <c r="D177"/>
  <c r="K177"/>
  <c r="M177" s="1"/>
  <c r="N177" s="1"/>
  <c r="D178"/>
  <c r="K178"/>
  <c r="M178" s="1"/>
  <c r="N178" s="1"/>
  <c r="D179"/>
  <c r="K179"/>
  <c r="M179"/>
  <c r="N179" s="1"/>
  <c r="D180"/>
  <c r="K180"/>
  <c r="M180"/>
  <c r="N180" s="1"/>
  <c r="D181"/>
  <c r="K181"/>
  <c r="M181" s="1"/>
  <c r="N181" s="1"/>
  <c r="D182"/>
  <c r="K182"/>
  <c r="M182" s="1"/>
  <c r="N182" s="1"/>
  <c r="D183"/>
  <c r="K183"/>
  <c r="M183"/>
  <c r="N183" s="1"/>
  <c r="D184"/>
  <c r="K184"/>
  <c r="M184"/>
  <c r="N184" s="1"/>
  <c r="D185"/>
  <c r="K185"/>
  <c r="M185" s="1"/>
  <c r="N185" s="1"/>
  <c r="D186"/>
  <c r="K186"/>
  <c r="M186" s="1"/>
  <c r="N186" s="1"/>
  <c r="D187"/>
  <c r="K187"/>
  <c r="M187"/>
  <c r="N187" s="1"/>
  <c r="B190"/>
  <c r="H190"/>
  <c r="J190"/>
  <c r="F9" i="162"/>
  <c r="D116"/>
  <c r="K116"/>
  <c r="M116" s="1"/>
  <c r="N116" s="1"/>
  <c r="D117"/>
  <c r="K117" s="1"/>
  <c r="M117" s="1"/>
  <c r="N117" s="1"/>
  <c r="D118"/>
  <c r="K118"/>
  <c r="M118" s="1"/>
  <c r="N118" s="1"/>
  <c r="D119"/>
  <c r="K119" s="1"/>
  <c r="M119" s="1"/>
  <c r="N119" s="1"/>
  <c r="D120"/>
  <c r="K120"/>
  <c r="M120" s="1"/>
  <c r="N120" s="1"/>
  <c r="D121"/>
  <c r="K121" s="1"/>
  <c r="M121" s="1"/>
  <c r="N121" s="1"/>
  <c r="D122"/>
  <c r="K122"/>
  <c r="M122" s="1"/>
  <c r="N122" s="1"/>
  <c r="D123"/>
  <c r="K123" s="1"/>
  <c r="M123" s="1"/>
  <c r="N123" s="1"/>
  <c r="D124"/>
  <c r="K124"/>
  <c r="M124" s="1"/>
  <c r="N124" s="1"/>
  <c r="D125"/>
  <c r="K125" s="1"/>
  <c r="M125" s="1"/>
  <c r="N125" s="1"/>
  <c r="D126"/>
  <c r="K126"/>
  <c r="M126" s="1"/>
  <c r="N126" s="1"/>
  <c r="D127"/>
  <c r="K127" s="1"/>
  <c r="M127" s="1"/>
  <c r="N127" s="1"/>
  <c r="D128"/>
  <c r="K128"/>
  <c r="M128" s="1"/>
  <c r="N128" s="1"/>
  <c r="D129"/>
  <c r="K129" s="1"/>
  <c r="M129" s="1"/>
  <c r="N129" s="1"/>
  <c r="D130"/>
  <c r="K130"/>
  <c r="M130" s="1"/>
  <c r="N130" s="1"/>
  <c r="D131"/>
  <c r="K131" s="1"/>
  <c r="M131" s="1"/>
  <c r="N131" s="1"/>
  <c r="D132"/>
  <c r="K132"/>
  <c r="M132" s="1"/>
  <c r="N132" s="1"/>
  <c r="D133"/>
  <c r="K133" s="1"/>
  <c r="M133" s="1"/>
  <c r="N133" s="1"/>
  <c r="D134"/>
  <c r="K134"/>
  <c r="M134" s="1"/>
  <c r="N134" s="1"/>
  <c r="D135"/>
  <c r="K135" s="1"/>
  <c r="M135" s="1"/>
  <c r="N135" s="1"/>
  <c r="D136"/>
  <c r="K136"/>
  <c r="M136" s="1"/>
  <c r="N136" s="1"/>
  <c r="D137"/>
  <c r="K137" s="1"/>
  <c r="M137" s="1"/>
  <c r="N137" s="1"/>
  <c r="D138"/>
  <c r="K138"/>
  <c r="M138" s="1"/>
  <c r="N138" s="1"/>
  <c r="D139"/>
  <c r="K139" s="1"/>
  <c r="M139" s="1"/>
  <c r="N139" s="1"/>
  <c r="D140"/>
  <c r="K140"/>
  <c r="M140" s="1"/>
  <c r="N140" s="1"/>
  <c r="D141"/>
  <c r="K141" s="1"/>
  <c r="M141" s="1"/>
  <c r="N141" s="1"/>
  <c r="D142"/>
  <c r="K142"/>
  <c r="M142" s="1"/>
  <c r="N142" s="1"/>
  <c r="D143"/>
  <c r="K143" s="1"/>
  <c r="M143" s="1"/>
  <c r="N143" s="1"/>
  <c r="D144"/>
  <c r="K144"/>
  <c r="M144" s="1"/>
  <c r="N144" s="1"/>
  <c r="D145"/>
  <c r="K145" s="1"/>
  <c r="M145" s="1"/>
  <c r="N145" s="1"/>
  <c r="D146"/>
  <c r="K146"/>
  <c r="M146" s="1"/>
  <c r="N146" s="1"/>
  <c r="D147"/>
  <c r="K147" s="1"/>
  <c r="M147" s="1"/>
  <c r="N147" s="1"/>
  <c r="D148"/>
  <c r="K148"/>
  <c r="M148" s="1"/>
  <c r="N148" s="1"/>
  <c r="D149"/>
  <c r="K149" s="1"/>
  <c r="M149" s="1"/>
  <c r="N149" s="1"/>
  <c r="D150"/>
  <c r="K150"/>
  <c r="M150" s="1"/>
  <c r="N150" s="1"/>
  <c r="D151"/>
  <c r="K151" s="1"/>
  <c r="M151" s="1"/>
  <c r="N151" s="1"/>
  <c r="D152"/>
  <c r="K152"/>
  <c r="M152" s="1"/>
  <c r="N152" s="1"/>
  <c r="D153"/>
  <c r="K153" s="1"/>
  <c r="M153" s="1"/>
  <c r="N153" s="1"/>
  <c r="D154"/>
  <c r="K154"/>
  <c r="M154" s="1"/>
  <c r="N154" s="1"/>
  <c r="D155"/>
  <c r="K155" s="1"/>
  <c r="M155" s="1"/>
  <c r="N155" s="1"/>
  <c r="D156"/>
  <c r="K156"/>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F9" i="161"/>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7"/>
  <c r="F68"/>
  <c r="F69"/>
  <c r="F70"/>
  <c r="F71"/>
  <c r="F72"/>
  <c r="F73"/>
  <c r="F74"/>
  <c r="F76"/>
  <c r="F77"/>
  <c r="F79"/>
  <c r="F80"/>
  <c r="F81"/>
  <c r="F82"/>
  <c r="F83"/>
  <c r="F84"/>
  <c r="F85"/>
  <c r="F86"/>
  <c r="F88"/>
  <c r="F89"/>
  <c r="F90"/>
  <c r="F91"/>
  <c r="F92"/>
  <c r="D118"/>
  <c r="K118"/>
  <c r="M118"/>
  <c r="N118" s="1"/>
  <c r="D119"/>
  <c r="K119" s="1"/>
  <c r="M119" s="1"/>
  <c r="N119" s="1"/>
  <c r="D120"/>
  <c r="K120" s="1"/>
  <c r="M120" s="1"/>
  <c r="N120" s="1"/>
  <c r="D121"/>
  <c r="K121"/>
  <c r="M121" s="1"/>
  <c r="N121" s="1"/>
  <c r="D122"/>
  <c r="K122" s="1"/>
  <c r="M122" s="1"/>
  <c r="N122" s="1"/>
  <c r="D123"/>
  <c r="K123"/>
  <c r="M123" s="1"/>
  <c r="N123" s="1"/>
  <c r="D124"/>
  <c r="K124" s="1"/>
  <c r="M124" s="1"/>
  <c r="N124" s="1"/>
  <c r="D125"/>
  <c r="K125"/>
  <c r="M125" s="1"/>
  <c r="N125" s="1"/>
  <c r="D126"/>
  <c r="K126" s="1"/>
  <c r="M126" s="1"/>
  <c r="N126" s="1"/>
  <c r="D127"/>
  <c r="K127"/>
  <c r="M127" s="1"/>
  <c r="N127" s="1"/>
  <c r="D128"/>
  <c r="K128" s="1"/>
  <c r="M128" s="1"/>
  <c r="N128" s="1"/>
  <c r="D129"/>
  <c r="K129"/>
  <c r="M129" s="1"/>
  <c r="N129" s="1"/>
  <c r="D130"/>
  <c r="K130" s="1"/>
  <c r="M130" s="1"/>
  <c r="N130" s="1"/>
  <c r="D131"/>
  <c r="K131"/>
  <c r="M131" s="1"/>
  <c r="N131" s="1"/>
  <c r="D132"/>
  <c r="K132" s="1"/>
  <c r="M132" s="1"/>
  <c r="N132" s="1"/>
  <c r="D133"/>
  <c r="K133"/>
  <c r="M133" s="1"/>
  <c r="N133" s="1"/>
  <c r="D134"/>
  <c r="K134" s="1"/>
  <c r="M134" s="1"/>
  <c r="N134" s="1"/>
  <c r="D135"/>
  <c r="K135"/>
  <c r="M135" s="1"/>
  <c r="N135" s="1"/>
  <c r="D136"/>
  <c r="K136" s="1"/>
  <c r="M136" s="1"/>
  <c r="N136" s="1"/>
  <c r="D137"/>
  <c r="K137"/>
  <c r="M137" s="1"/>
  <c r="N137" s="1"/>
  <c r="D138"/>
  <c r="K138" s="1"/>
  <c r="M138" s="1"/>
  <c r="N138" s="1"/>
  <c r="D139"/>
  <c r="K139"/>
  <c r="M139" s="1"/>
  <c r="N139" s="1"/>
  <c r="D140"/>
  <c r="K140" s="1"/>
  <c r="M140" s="1"/>
  <c r="N140" s="1"/>
  <c r="D141"/>
  <c r="K141"/>
  <c r="M141" s="1"/>
  <c r="N141" s="1"/>
  <c r="D142"/>
  <c r="K142" s="1"/>
  <c r="M142" s="1"/>
  <c r="N142" s="1"/>
  <c r="D143"/>
  <c r="K143"/>
  <c r="M143" s="1"/>
  <c r="N143" s="1"/>
  <c r="D144"/>
  <c r="K144" s="1"/>
  <c r="M144" s="1"/>
  <c r="N144" s="1"/>
  <c r="D145"/>
  <c r="K145"/>
  <c r="M145" s="1"/>
  <c r="N145" s="1"/>
  <c r="D146"/>
  <c r="K146" s="1"/>
  <c r="M146" s="1"/>
  <c r="N146" s="1"/>
  <c r="D147"/>
  <c r="K147"/>
  <c r="M147" s="1"/>
  <c r="N147" s="1"/>
  <c r="D148"/>
  <c r="K148" s="1"/>
  <c r="M148" s="1"/>
  <c r="N148" s="1"/>
  <c r="D149"/>
  <c r="K149"/>
  <c r="M149" s="1"/>
  <c r="N149" s="1"/>
  <c r="D150"/>
  <c r="K150" s="1"/>
  <c r="M150" s="1"/>
  <c r="N150" s="1"/>
  <c r="D151"/>
  <c r="K151"/>
  <c r="M151" s="1"/>
  <c r="N151" s="1"/>
  <c r="D152"/>
  <c r="K152" s="1"/>
  <c r="M152" s="1"/>
  <c r="N152" s="1"/>
  <c r="D153"/>
  <c r="K153"/>
  <c r="M153" s="1"/>
  <c r="N153" s="1"/>
  <c r="D154"/>
  <c r="K154" s="1"/>
  <c r="M154" s="1"/>
  <c r="N154" s="1"/>
  <c r="D155"/>
  <c r="K155"/>
  <c r="M155" s="1"/>
  <c r="N155" s="1"/>
  <c r="D156"/>
  <c r="K156" s="1"/>
  <c r="M156" s="1"/>
  <c r="N156" s="1"/>
  <c r="D157"/>
  <c r="K157"/>
  <c r="M157" s="1"/>
  <c r="N157" s="1"/>
  <c r="D158"/>
  <c r="K158" s="1"/>
  <c r="M158" s="1"/>
  <c r="N158" s="1"/>
  <c r="D159"/>
  <c r="K159"/>
  <c r="M159" s="1"/>
  <c r="N159" s="1"/>
  <c r="D160"/>
  <c r="K160" s="1"/>
  <c r="M160" s="1"/>
  <c r="N160" s="1"/>
  <c r="D161"/>
  <c r="K161"/>
  <c r="M161" s="1"/>
  <c r="N161" s="1"/>
  <c r="D162"/>
  <c r="K162" s="1"/>
  <c r="M162" s="1"/>
  <c r="N162" s="1"/>
  <c r="D163"/>
  <c r="K163"/>
  <c r="M163" s="1"/>
  <c r="N163" s="1"/>
  <c r="D164"/>
  <c r="K164" s="1"/>
  <c r="M164" s="1"/>
  <c r="N164" s="1"/>
  <c r="D165"/>
  <c r="K165"/>
  <c r="M165" s="1"/>
  <c r="N165" s="1"/>
  <c r="D166"/>
  <c r="K166" s="1"/>
  <c r="M166" s="1"/>
  <c r="N166" s="1"/>
  <c r="D167"/>
  <c r="K167"/>
  <c r="M167" s="1"/>
  <c r="N167" s="1"/>
  <c r="D168"/>
  <c r="K168" s="1"/>
  <c r="M168" s="1"/>
  <c r="N168" s="1"/>
  <c r="D169"/>
  <c r="K169"/>
  <c r="M169" s="1"/>
  <c r="N169" s="1"/>
  <c r="D170"/>
  <c r="K170" s="1"/>
  <c r="M170" s="1"/>
  <c r="N170" s="1"/>
  <c r="D171"/>
  <c r="K171"/>
  <c r="M171" s="1"/>
  <c r="N171" s="1"/>
  <c r="D172"/>
  <c r="K172" s="1"/>
  <c r="M172" s="1"/>
  <c r="N172" s="1"/>
  <c r="D173"/>
  <c r="K173"/>
  <c r="M173" s="1"/>
  <c r="N173" s="1"/>
  <c r="D174"/>
  <c r="K174" s="1"/>
  <c r="M174" s="1"/>
  <c r="N174" s="1"/>
  <c r="D175"/>
  <c r="K175"/>
  <c r="M175" s="1"/>
  <c r="N175" s="1"/>
  <c r="D176"/>
  <c r="K176" s="1"/>
  <c r="M176" s="1"/>
  <c r="N176" s="1"/>
  <c r="D177"/>
  <c r="K177"/>
  <c r="M177" s="1"/>
  <c r="N177" s="1"/>
  <c r="D178"/>
  <c r="K178" s="1"/>
  <c r="M178" s="1"/>
  <c r="N178" s="1"/>
  <c r="D179"/>
  <c r="K179"/>
  <c r="M179" s="1"/>
  <c r="N179" s="1"/>
  <c r="D180"/>
  <c r="K180" s="1"/>
  <c r="M180" s="1"/>
  <c r="N180" s="1"/>
  <c r="D181"/>
  <c r="K181"/>
  <c r="M181" s="1"/>
  <c r="N181" s="1"/>
  <c r="D182"/>
  <c r="K182" s="1"/>
  <c r="M182" s="1"/>
  <c r="N182" s="1"/>
  <c r="D183"/>
  <c r="K183"/>
  <c r="M183" s="1"/>
  <c r="N183" s="1"/>
  <c r="D184"/>
  <c r="K184" s="1"/>
  <c r="M184" s="1"/>
  <c r="N184" s="1"/>
  <c r="D185"/>
  <c r="K185"/>
  <c r="M185" s="1"/>
  <c r="N185" s="1"/>
  <c r="D186"/>
  <c r="K186" s="1"/>
  <c r="M186" s="1"/>
  <c r="N186" s="1"/>
  <c r="D187"/>
  <c r="K187"/>
  <c r="M187" s="1"/>
  <c r="N187" s="1"/>
  <c r="B190"/>
  <c r="H190"/>
  <c r="J190"/>
  <c r="F9" i="160"/>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6"/>
  <c r="F77"/>
  <c r="F78"/>
  <c r="F79"/>
  <c r="F80"/>
  <c r="F81"/>
  <c r="F82"/>
  <c r="F83"/>
  <c r="F85"/>
  <c r="F86"/>
  <c r="F88"/>
  <c r="F89"/>
  <c r="F90"/>
  <c r="F91"/>
  <c r="F92"/>
  <c r="F93"/>
  <c r="F94"/>
  <c r="F95"/>
  <c r="F97"/>
  <c r="F98"/>
  <c r="F99"/>
  <c r="F100"/>
  <c r="F101"/>
  <c r="D127"/>
  <c r="I127"/>
  <c r="K127"/>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127"/>
  <c r="N127" s="1"/>
  <c r="D128"/>
  <c r="I128"/>
  <c r="K128"/>
  <c r="M128"/>
  <c r="N128" s="1"/>
  <c r="D129"/>
  <c r="I129"/>
  <c r="K129"/>
  <c r="M129"/>
  <c r="N129" s="1"/>
  <c r="D130"/>
  <c r="I130"/>
  <c r="K130"/>
  <c r="M130"/>
  <c r="N130" s="1"/>
  <c r="D131"/>
  <c r="I131"/>
  <c r="K131"/>
  <c r="M131"/>
  <c r="N131" s="1"/>
  <c r="D132"/>
  <c r="I132"/>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K132"/>
  <c r="M132"/>
  <c r="N132" s="1"/>
  <c r="D133"/>
  <c r="K133"/>
  <c r="M133"/>
  <c r="N133" s="1"/>
  <c r="D134"/>
  <c r="K134"/>
  <c r="M134"/>
  <c r="N134" s="1"/>
  <c r="D135"/>
  <c r="K135"/>
  <c r="M135"/>
  <c r="N135" s="1"/>
  <c r="D136"/>
  <c r="K136"/>
  <c r="M136"/>
  <c r="N136" s="1"/>
  <c r="D137"/>
  <c r="K137"/>
  <c r="M137"/>
  <c r="N137" s="1"/>
  <c r="D138"/>
  <c r="K138"/>
  <c r="M138"/>
  <c r="N138" s="1"/>
  <c r="D139"/>
  <c r="K139"/>
  <c r="M139"/>
  <c r="N139" s="1"/>
  <c r="D140"/>
  <c r="K140"/>
  <c r="M140"/>
  <c r="N140" s="1"/>
  <c r="D141"/>
  <c r="K141"/>
  <c r="M141"/>
  <c r="N141" s="1"/>
  <c r="D142"/>
  <c r="K142"/>
  <c r="M142"/>
  <c r="N142" s="1"/>
  <c r="D143"/>
  <c r="K143"/>
  <c r="M143"/>
  <c r="N143" s="1"/>
  <c r="D144"/>
  <c r="K144"/>
  <c r="M144"/>
  <c r="N144" s="1"/>
  <c r="D145"/>
  <c r="K145"/>
  <c r="M145"/>
  <c r="N145" s="1"/>
  <c r="D146"/>
  <c r="K146"/>
  <c r="M146"/>
  <c r="N146" s="1"/>
  <c r="D147"/>
  <c r="K147"/>
  <c r="M147"/>
  <c r="N147" s="1"/>
  <c r="D148"/>
  <c r="K148"/>
  <c r="M148"/>
  <c r="N148" s="1"/>
  <c r="D149"/>
  <c r="K149"/>
  <c r="M149"/>
  <c r="N149" s="1"/>
  <c r="D150"/>
  <c r="K150"/>
  <c r="M150"/>
  <c r="N150" s="1"/>
  <c r="D151"/>
  <c r="K151"/>
  <c r="M151"/>
  <c r="N151" s="1"/>
  <c r="D152"/>
  <c r="K152"/>
  <c r="M152"/>
  <c r="N152" s="1"/>
  <c r="D153"/>
  <c r="K153"/>
  <c r="M153"/>
  <c r="N153" s="1"/>
  <c r="D154"/>
  <c r="K154"/>
  <c r="M154"/>
  <c r="N154" s="1"/>
  <c r="D155"/>
  <c r="K155"/>
  <c r="M155"/>
  <c r="N155" s="1"/>
  <c r="D156"/>
  <c r="K156"/>
  <c r="M156"/>
  <c r="N156" s="1"/>
  <c r="D157"/>
  <c r="K157"/>
  <c r="M157"/>
  <c r="N157" s="1"/>
  <c r="D158"/>
  <c r="K158"/>
  <c r="M158"/>
  <c r="N158" s="1"/>
  <c r="D159"/>
  <c r="K159"/>
  <c r="M159"/>
  <c r="N159" s="1"/>
  <c r="D160"/>
  <c r="K160"/>
  <c r="M160"/>
  <c r="N160" s="1"/>
  <c r="D161"/>
  <c r="K161"/>
  <c r="M161"/>
  <c r="N161" s="1"/>
  <c r="D162"/>
  <c r="K162"/>
  <c r="M162"/>
  <c r="N162" s="1"/>
  <c r="D163"/>
  <c r="K163"/>
  <c r="M163"/>
  <c r="N163" s="1"/>
  <c r="D164"/>
  <c r="K164"/>
  <c r="M164"/>
  <c r="N164" s="1"/>
  <c r="D165"/>
  <c r="K165"/>
  <c r="M165"/>
  <c r="N165" s="1"/>
  <c r="D166"/>
  <c r="K166"/>
  <c r="M166"/>
  <c r="N166" s="1"/>
  <c r="D167"/>
  <c r="K167"/>
  <c r="M167"/>
  <c r="N167" s="1"/>
  <c r="D168"/>
  <c r="K168"/>
  <c r="M168"/>
  <c r="N168" s="1"/>
  <c r="D169"/>
  <c r="K169"/>
  <c r="M169"/>
  <c r="N169" s="1"/>
  <c r="D170"/>
  <c r="K170"/>
  <c r="M170"/>
  <c r="N170" s="1"/>
  <c r="D171"/>
  <c r="K171"/>
  <c r="M171"/>
  <c r="N171" s="1"/>
  <c r="D172"/>
  <c r="K172"/>
  <c r="M172"/>
  <c r="N172" s="1"/>
  <c r="D173"/>
  <c r="K173"/>
  <c r="M173"/>
  <c r="N173" s="1"/>
  <c r="D174"/>
  <c r="K174"/>
  <c r="M174"/>
  <c r="N174" s="1"/>
  <c r="D175"/>
  <c r="K175"/>
  <c r="M175"/>
  <c r="N175" s="1"/>
  <c r="D176"/>
  <c r="K176"/>
  <c r="M176"/>
  <c r="N176" s="1"/>
  <c r="D177"/>
  <c r="K177"/>
  <c r="M177"/>
  <c r="N177" s="1"/>
  <c r="D178"/>
  <c r="K178"/>
  <c r="M178"/>
  <c r="N178" s="1"/>
  <c r="D179"/>
  <c r="K179"/>
  <c r="M179"/>
  <c r="N179" s="1"/>
  <c r="D180"/>
  <c r="K180"/>
  <c r="M180"/>
  <c r="N180" s="1"/>
  <c r="D181"/>
  <c r="K181"/>
  <c r="M181"/>
  <c r="N181" s="1"/>
  <c r="D182"/>
  <c r="K182"/>
  <c r="M182"/>
  <c r="N182" s="1"/>
  <c r="D183"/>
  <c r="K183"/>
  <c r="M183"/>
  <c r="N183" s="1"/>
  <c r="D184"/>
  <c r="K184"/>
  <c r="M184"/>
  <c r="N184" s="1"/>
  <c r="D185"/>
  <c r="K185"/>
  <c r="M185"/>
  <c r="N185" s="1"/>
  <c r="D186"/>
  <c r="K186"/>
  <c r="M186"/>
  <c r="N186" s="1"/>
  <c r="D187"/>
  <c r="K187"/>
  <c r="M187"/>
  <c r="N187" s="1"/>
  <c r="B190"/>
  <c r="H190"/>
  <c r="F9" i="15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7"/>
  <c r="F78"/>
  <c r="F79"/>
  <c r="F80"/>
  <c r="F81"/>
  <c r="F82"/>
  <c r="F83"/>
  <c r="F84"/>
  <c r="F86"/>
  <c r="F87"/>
  <c r="F89"/>
  <c r="F90"/>
  <c r="F91"/>
  <c r="F92"/>
  <c r="F93"/>
  <c r="F94"/>
  <c r="F95"/>
  <c r="F96"/>
  <c r="F98"/>
  <c r="F99"/>
  <c r="F100"/>
  <c r="F101"/>
  <c r="F102"/>
  <c r="D128"/>
  <c r="I128"/>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K128"/>
  <c r="M128"/>
  <c r="N128" s="1"/>
  <c r="D129"/>
  <c r="K129"/>
  <c r="M129"/>
  <c r="N129" s="1"/>
  <c r="D130"/>
  <c r="K130"/>
  <c r="M130"/>
  <c r="N130" s="1"/>
  <c r="D131"/>
  <c r="K131"/>
  <c r="M131"/>
  <c r="N131" s="1"/>
  <c r="D132"/>
  <c r="K132"/>
  <c r="M132"/>
  <c r="N132" s="1"/>
  <c r="D133"/>
  <c r="K133"/>
  <c r="M133"/>
  <c r="N133" s="1"/>
  <c r="D134"/>
  <c r="K134"/>
  <c r="M134"/>
  <c r="N134" s="1"/>
  <c r="D135"/>
  <c r="K135"/>
  <c r="M135"/>
  <c r="N135" s="1"/>
  <c r="D136"/>
  <c r="K136"/>
  <c r="M136"/>
  <c r="N136" s="1"/>
  <c r="D137"/>
  <c r="K137"/>
  <c r="M137"/>
  <c r="N137" s="1"/>
  <c r="D138"/>
  <c r="K138"/>
  <c r="M138"/>
  <c r="N138" s="1"/>
  <c r="D139"/>
  <c r="K139"/>
  <c r="M139"/>
  <c r="N139" s="1"/>
  <c r="D140"/>
  <c r="K140"/>
  <c r="M140"/>
  <c r="N140" s="1"/>
  <c r="D141"/>
  <c r="K141"/>
  <c r="M141"/>
  <c r="N141" s="1"/>
  <c r="D142"/>
  <c r="K142"/>
  <c r="M142"/>
  <c r="N142" s="1"/>
  <c r="D143"/>
  <c r="K143"/>
  <c r="M143"/>
  <c r="N143" s="1"/>
  <c r="D144"/>
  <c r="K144"/>
  <c r="M144"/>
  <c r="N144" s="1"/>
  <c r="D145"/>
  <c r="K145"/>
  <c r="M145"/>
  <c r="N145" s="1"/>
  <c r="D146"/>
  <c r="K146"/>
  <c r="M146"/>
  <c r="N146" s="1"/>
  <c r="D147"/>
  <c r="K147"/>
  <c r="M147"/>
  <c r="N147" s="1"/>
  <c r="D148"/>
  <c r="K148"/>
  <c r="M148"/>
  <c r="N148" s="1"/>
  <c r="D149"/>
  <c r="K149"/>
  <c r="M149"/>
  <c r="N149" s="1"/>
  <c r="D150"/>
  <c r="K150"/>
  <c r="M150"/>
  <c r="N150" s="1"/>
  <c r="D151"/>
  <c r="K151"/>
  <c r="M151"/>
  <c r="N151" s="1"/>
  <c r="D152"/>
  <c r="K152"/>
  <c r="M152"/>
  <c r="N152" s="1"/>
  <c r="D153"/>
  <c r="K153"/>
  <c r="M153"/>
  <c r="N153" s="1"/>
  <c r="D154"/>
  <c r="K154"/>
  <c r="M154"/>
  <c r="N154" s="1"/>
  <c r="D155"/>
  <c r="K155"/>
  <c r="M155"/>
  <c r="N155" s="1"/>
  <c r="D156"/>
  <c r="K156"/>
  <c r="M156"/>
  <c r="N156" s="1"/>
  <c r="D157"/>
  <c r="K157"/>
  <c r="M157"/>
  <c r="N157" s="1"/>
  <c r="D158"/>
  <c r="K158"/>
  <c r="M158"/>
  <c r="N158" s="1"/>
  <c r="D159"/>
  <c r="K159"/>
  <c r="M159"/>
  <c r="N159" s="1"/>
  <c r="D160"/>
  <c r="K160"/>
  <c r="M160"/>
  <c r="N160" s="1"/>
  <c r="D161"/>
  <c r="K161"/>
  <c r="M161"/>
  <c r="N161" s="1"/>
  <c r="D162"/>
  <c r="K162"/>
  <c r="M162"/>
  <c r="N162" s="1"/>
  <c r="D163"/>
  <c r="K163"/>
  <c r="M163"/>
  <c r="N163" s="1"/>
  <c r="D164"/>
  <c r="K164"/>
  <c r="M164"/>
  <c r="N164" s="1"/>
  <c r="D165"/>
  <c r="K165"/>
  <c r="M165"/>
  <c r="N165" s="1"/>
  <c r="D166"/>
  <c r="K166"/>
  <c r="M166"/>
  <c r="N166" s="1"/>
  <c r="D167"/>
  <c r="K167"/>
  <c r="M167"/>
  <c r="N167" s="1"/>
  <c r="D168"/>
  <c r="K168"/>
  <c r="M168"/>
  <c r="N168" s="1"/>
  <c r="D169"/>
  <c r="K169"/>
  <c r="M169"/>
  <c r="N169" s="1"/>
  <c r="D170"/>
  <c r="K170"/>
  <c r="M170"/>
  <c r="N170" s="1"/>
  <c r="D171"/>
  <c r="K171"/>
  <c r="M171"/>
  <c r="N171" s="1"/>
  <c r="D172"/>
  <c r="K172"/>
  <c r="M172"/>
  <c r="N172" s="1"/>
  <c r="D173"/>
  <c r="K173"/>
  <c r="M173"/>
  <c r="N173" s="1"/>
  <c r="D174"/>
  <c r="K174"/>
  <c r="M174"/>
  <c r="N174" s="1"/>
  <c r="D175"/>
  <c r="K175"/>
  <c r="M175"/>
  <c r="N175" s="1"/>
  <c r="D176"/>
  <c r="K176"/>
  <c r="M176"/>
  <c r="N176" s="1"/>
  <c r="D177"/>
  <c r="K177"/>
  <c r="M177"/>
  <c r="N177" s="1"/>
  <c r="D178"/>
  <c r="K178"/>
  <c r="M178"/>
  <c r="N178" s="1"/>
  <c r="D179"/>
  <c r="K179"/>
  <c r="M179"/>
  <c r="N179" s="1"/>
  <c r="D180"/>
  <c r="K180"/>
  <c r="M180"/>
  <c r="N180" s="1"/>
  <c r="D181"/>
  <c r="K181"/>
  <c r="M181"/>
  <c r="N181" s="1"/>
  <c r="D182"/>
  <c r="K182"/>
  <c r="M182"/>
  <c r="N182" s="1"/>
  <c r="D183"/>
  <c r="K183"/>
  <c r="M183"/>
  <c r="N183" s="1"/>
  <c r="D184"/>
  <c r="K184"/>
  <c r="M184"/>
  <c r="N184" s="1"/>
  <c r="D185"/>
  <c r="K185"/>
  <c r="M185"/>
  <c r="N185" s="1"/>
  <c r="D186"/>
  <c r="K186"/>
  <c r="M186"/>
  <c r="N186" s="1"/>
  <c r="D187"/>
  <c r="K187"/>
  <c r="M187"/>
  <c r="N187" s="1"/>
  <c r="B190"/>
  <c r="H190"/>
  <c r="J190"/>
  <c r="F9" i="158"/>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8"/>
  <c r="F79"/>
  <c r="F80"/>
  <c r="F81"/>
  <c r="F82"/>
  <c r="F83"/>
  <c r="F84"/>
  <c r="F85"/>
  <c r="F87"/>
  <c r="F88"/>
  <c r="F90"/>
  <c r="F91"/>
  <c r="F92"/>
  <c r="F93"/>
  <c r="F94"/>
  <c r="F95"/>
  <c r="F96"/>
  <c r="F97"/>
  <c r="F99"/>
  <c r="F100"/>
  <c r="F101"/>
  <c r="F102"/>
  <c r="F103"/>
  <c r="D129"/>
  <c r="K129"/>
  <c r="M129"/>
  <c r="N129" s="1"/>
  <c r="D130"/>
  <c r="K130"/>
  <c r="M130"/>
  <c r="N130" s="1"/>
  <c r="D131"/>
  <c r="K131"/>
  <c r="M131" s="1"/>
  <c r="N131" s="1"/>
  <c r="D132"/>
  <c r="K132"/>
  <c r="M132" s="1"/>
  <c r="N132" s="1"/>
  <c r="D133"/>
  <c r="K133"/>
  <c r="M133"/>
  <c r="N133" s="1"/>
  <c r="D134"/>
  <c r="K134"/>
  <c r="M134"/>
  <c r="N134" s="1"/>
  <c r="D135"/>
  <c r="K135"/>
  <c r="M135" s="1"/>
  <c r="N135" s="1"/>
  <c r="D136"/>
  <c r="K136"/>
  <c r="M136" s="1"/>
  <c r="N136" s="1"/>
  <c r="D137"/>
  <c r="K137"/>
  <c r="M137"/>
  <c r="N137" s="1"/>
  <c r="D138"/>
  <c r="K138"/>
  <c r="M138"/>
  <c r="N138" s="1"/>
  <c r="D139"/>
  <c r="K139"/>
  <c r="M139" s="1"/>
  <c r="N139" s="1"/>
  <c r="D140"/>
  <c r="K140"/>
  <c r="M140" s="1"/>
  <c r="N140" s="1"/>
  <c r="D141"/>
  <c r="K141"/>
  <c r="M141"/>
  <c r="N141" s="1"/>
  <c r="D142"/>
  <c r="K142"/>
  <c r="M142"/>
  <c r="N142" s="1"/>
  <c r="D143"/>
  <c r="K143"/>
  <c r="M143" s="1"/>
  <c r="N143" s="1"/>
  <c r="D144"/>
  <c r="K144"/>
  <c r="M144" s="1"/>
  <c r="N144" s="1"/>
  <c r="D145"/>
  <c r="K145"/>
  <c r="M145"/>
  <c r="N145" s="1"/>
  <c r="D146"/>
  <c r="K146"/>
  <c r="M146"/>
  <c r="N146" s="1"/>
  <c r="D147"/>
  <c r="K147"/>
  <c r="M147" s="1"/>
  <c r="N147" s="1"/>
  <c r="D148"/>
  <c r="K148"/>
  <c r="M148" s="1"/>
  <c r="N148" s="1"/>
  <c r="D149"/>
  <c r="K149"/>
  <c r="M149"/>
  <c r="N149" s="1"/>
  <c r="D150"/>
  <c r="K150"/>
  <c r="M150"/>
  <c r="N150" s="1"/>
  <c r="D151"/>
  <c r="K151"/>
  <c r="M151" s="1"/>
  <c r="N151" s="1"/>
  <c r="D152"/>
  <c r="K152"/>
  <c r="M152" s="1"/>
  <c r="N152" s="1"/>
  <c r="D153"/>
  <c r="K153"/>
  <c r="M153"/>
  <c r="N153" s="1"/>
  <c r="D154"/>
  <c r="K154"/>
  <c r="M154"/>
  <c r="N154" s="1"/>
  <c r="D155"/>
  <c r="K155"/>
  <c r="M155" s="1"/>
  <c r="N155" s="1"/>
  <c r="D156"/>
  <c r="K156"/>
  <c r="M156" s="1"/>
  <c r="N156" s="1"/>
  <c r="D157"/>
  <c r="K157"/>
  <c r="M157"/>
  <c r="N157" s="1"/>
  <c r="D158"/>
  <c r="K158"/>
  <c r="M158"/>
  <c r="N158" s="1"/>
  <c r="D159"/>
  <c r="K159"/>
  <c r="M159" s="1"/>
  <c r="N159" s="1"/>
  <c r="D160"/>
  <c r="K160"/>
  <c r="M160" s="1"/>
  <c r="N160" s="1"/>
  <c r="D161"/>
  <c r="K161"/>
  <c r="M161"/>
  <c r="N161" s="1"/>
  <c r="D162"/>
  <c r="K162"/>
  <c r="M162"/>
  <c r="N162" s="1"/>
  <c r="D163"/>
  <c r="K163"/>
  <c r="M163" s="1"/>
  <c r="N163" s="1"/>
  <c r="D164"/>
  <c r="K164"/>
  <c r="M164" s="1"/>
  <c r="N164" s="1"/>
  <c r="D165"/>
  <c r="K165"/>
  <c r="M165"/>
  <c r="N165" s="1"/>
  <c r="D166"/>
  <c r="K166"/>
  <c r="M166"/>
  <c r="N166" s="1"/>
  <c r="D167"/>
  <c r="K167"/>
  <c r="M167" s="1"/>
  <c r="N167" s="1"/>
  <c r="D168"/>
  <c r="K168"/>
  <c r="M168" s="1"/>
  <c r="N168" s="1"/>
  <c r="D169"/>
  <c r="K169"/>
  <c r="M169"/>
  <c r="N169" s="1"/>
  <c r="D170"/>
  <c r="K170"/>
  <c r="M170"/>
  <c r="N170" s="1"/>
  <c r="D171"/>
  <c r="K171"/>
  <c r="M171" s="1"/>
  <c r="N171" s="1"/>
  <c r="D172"/>
  <c r="K172"/>
  <c r="M172" s="1"/>
  <c r="N172" s="1"/>
  <c r="D173"/>
  <c r="K173"/>
  <c r="M173"/>
  <c r="N173" s="1"/>
  <c r="D174"/>
  <c r="K174"/>
  <c r="M174"/>
  <c r="N174" s="1"/>
  <c r="D175"/>
  <c r="K175"/>
  <c r="M175" s="1"/>
  <c r="N175" s="1"/>
  <c r="D176"/>
  <c r="K176"/>
  <c r="M176" s="1"/>
  <c r="N176" s="1"/>
  <c r="D177"/>
  <c r="K177"/>
  <c r="M177"/>
  <c r="N177" s="1"/>
  <c r="D178"/>
  <c r="K178"/>
  <c r="M178"/>
  <c r="N178" s="1"/>
  <c r="D179"/>
  <c r="K179"/>
  <c r="M179" s="1"/>
  <c r="N179" s="1"/>
  <c r="D180"/>
  <c r="K180"/>
  <c r="M180" s="1"/>
  <c r="N180" s="1"/>
  <c r="D181"/>
  <c r="K181"/>
  <c r="M181"/>
  <c r="N181" s="1"/>
  <c r="D182"/>
  <c r="K182"/>
  <c r="M182"/>
  <c r="N182" s="1"/>
  <c r="D183"/>
  <c r="K183"/>
  <c r="M183" s="1"/>
  <c r="N183" s="1"/>
  <c r="D184"/>
  <c r="K184"/>
  <c r="M184" s="1"/>
  <c r="N184" s="1"/>
  <c r="D185"/>
  <c r="K185"/>
  <c r="M185"/>
  <c r="N185" s="1"/>
  <c r="D186"/>
  <c r="K186"/>
  <c r="M186"/>
  <c r="N186" s="1"/>
  <c r="D187"/>
  <c r="K187"/>
  <c r="M187" s="1"/>
  <c r="N187" s="1"/>
  <c r="B190"/>
  <c r="H190"/>
  <c r="F9" i="157"/>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9"/>
  <c r="F80"/>
  <c r="F81"/>
  <c r="F82"/>
  <c r="F83"/>
  <c r="F84"/>
  <c r="F85"/>
  <c r="F86"/>
  <c r="F88"/>
  <c r="F89"/>
  <c r="F91"/>
  <c r="F92"/>
  <c r="F93"/>
  <c r="F94"/>
  <c r="F95"/>
  <c r="F96"/>
  <c r="F97"/>
  <c r="F98"/>
  <c r="F100"/>
  <c r="F101"/>
  <c r="F102"/>
  <c r="F103"/>
  <c r="F104"/>
  <c r="D130"/>
  <c r="K130" s="1"/>
  <c r="M130" s="1"/>
  <c r="N130" s="1"/>
  <c r="D131"/>
  <c r="K131"/>
  <c r="M131" s="1"/>
  <c r="N131" s="1"/>
  <c r="D132"/>
  <c r="K132" s="1"/>
  <c r="M132" s="1"/>
  <c r="N132" s="1"/>
  <c r="D133"/>
  <c r="K133"/>
  <c r="M133" s="1"/>
  <c r="N133" s="1"/>
  <c r="D134"/>
  <c r="K134" s="1"/>
  <c r="M134" s="1"/>
  <c r="N134" s="1"/>
  <c r="D135"/>
  <c r="K135"/>
  <c r="M135" s="1"/>
  <c r="N135" s="1"/>
  <c r="D136"/>
  <c r="K136" s="1"/>
  <c r="M136" s="1"/>
  <c r="N136" s="1"/>
  <c r="D137"/>
  <c r="K137"/>
  <c r="M137" s="1"/>
  <c r="N137" s="1"/>
  <c r="D138"/>
  <c r="K138" s="1"/>
  <c r="M138" s="1"/>
  <c r="N138" s="1"/>
  <c r="D139"/>
  <c r="K139"/>
  <c r="M139" s="1"/>
  <c r="N139" s="1"/>
  <c r="D140"/>
  <c r="K140" s="1"/>
  <c r="M140" s="1"/>
  <c r="N140" s="1"/>
  <c r="D141"/>
  <c r="K141"/>
  <c r="M141" s="1"/>
  <c r="N141" s="1"/>
  <c r="D142"/>
  <c r="K142" s="1"/>
  <c r="M142" s="1"/>
  <c r="N142" s="1"/>
  <c r="D143"/>
  <c r="K143"/>
  <c r="M143" s="1"/>
  <c r="N143" s="1"/>
  <c r="D144"/>
  <c r="K144" s="1"/>
  <c r="M144" s="1"/>
  <c r="N144" s="1"/>
  <c r="D145"/>
  <c r="K145"/>
  <c r="M145" s="1"/>
  <c r="N145" s="1"/>
  <c r="D146"/>
  <c r="K146" s="1"/>
  <c r="M146" s="1"/>
  <c r="N146" s="1"/>
  <c r="D147"/>
  <c r="K147"/>
  <c r="M147"/>
  <c r="N147" s="1"/>
  <c r="D148"/>
  <c r="K148"/>
  <c r="M148" s="1"/>
  <c r="N148" s="1"/>
  <c r="D149"/>
  <c r="K149" s="1"/>
  <c r="M149" s="1"/>
  <c r="N149" s="1"/>
  <c r="D150"/>
  <c r="K150"/>
  <c r="M150" s="1"/>
  <c r="N150" s="1"/>
  <c r="D151"/>
  <c r="K151" s="1"/>
  <c r="M151" s="1"/>
  <c r="N151" s="1"/>
  <c r="D152"/>
  <c r="K152"/>
  <c r="M152" s="1"/>
  <c r="N152" s="1"/>
  <c r="D153"/>
  <c r="K153" s="1"/>
  <c r="M153" s="1"/>
  <c r="N153" s="1"/>
  <c r="D154"/>
  <c r="K154"/>
  <c r="M154" s="1"/>
  <c r="N154" s="1"/>
  <c r="D155"/>
  <c r="K155" s="1"/>
  <c r="M155" s="1"/>
  <c r="N155" s="1"/>
  <c r="D156"/>
  <c r="K156"/>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F9" i="156"/>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9"/>
  <c r="F90"/>
  <c r="F91"/>
  <c r="F92"/>
  <c r="F93"/>
  <c r="F94"/>
  <c r="F95"/>
  <c r="F96"/>
  <c r="F98"/>
  <c r="F99"/>
  <c r="F101"/>
  <c r="F102"/>
  <c r="F103"/>
  <c r="F104"/>
  <c r="F105"/>
  <c r="F106"/>
  <c r="F107"/>
  <c r="F108"/>
  <c r="F110"/>
  <c r="F111"/>
  <c r="F112"/>
  <c r="F113"/>
  <c r="F114"/>
  <c r="D140"/>
  <c r="K140" s="1"/>
  <c r="M140" s="1"/>
  <c r="N140" s="1"/>
  <c r="D141"/>
  <c r="K141" s="1"/>
  <c r="M141" s="1"/>
  <c r="N141" s="1"/>
  <c r="D142"/>
  <c r="K142"/>
  <c r="M142" s="1"/>
  <c r="N142" s="1"/>
  <c r="D143"/>
  <c r="K143" s="1"/>
  <c r="M143" s="1"/>
  <c r="N143" s="1"/>
  <c r="D144"/>
  <c r="K144"/>
  <c r="M144" s="1"/>
  <c r="N144" s="1"/>
  <c r="D145"/>
  <c r="K145" s="1"/>
  <c r="M145" s="1"/>
  <c r="N145" s="1"/>
  <c r="D146"/>
  <c r="K146"/>
  <c r="M146" s="1"/>
  <c r="N146" s="1"/>
  <c r="D147"/>
  <c r="K147" s="1"/>
  <c r="M147" s="1"/>
  <c r="N147" s="1"/>
  <c r="D148"/>
  <c r="K148"/>
  <c r="M148" s="1"/>
  <c r="N148" s="1"/>
  <c r="D149"/>
  <c r="K149" s="1"/>
  <c r="M149" s="1"/>
  <c r="N149" s="1"/>
  <c r="D150"/>
  <c r="K150"/>
  <c r="M150" s="1"/>
  <c r="N150" s="1"/>
  <c r="D151"/>
  <c r="K151" s="1"/>
  <c r="M151" s="1"/>
  <c r="N151" s="1"/>
  <c r="D152"/>
  <c r="K152"/>
  <c r="M152" s="1"/>
  <c r="N152" s="1"/>
  <c r="D153"/>
  <c r="K153" s="1"/>
  <c r="M153" s="1"/>
  <c r="N153" s="1"/>
  <c r="D154"/>
  <c r="K154"/>
  <c r="M154" s="1"/>
  <c r="N154" s="1"/>
  <c r="D155"/>
  <c r="K155" s="1"/>
  <c r="M155" s="1"/>
  <c r="N155" s="1"/>
  <c r="D156"/>
  <c r="K156"/>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J190"/>
  <c r="F9" i="154"/>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90"/>
  <c r="F91"/>
  <c r="F92"/>
  <c r="F93"/>
  <c r="F94"/>
  <c r="F95"/>
  <c r="F96"/>
  <c r="F97"/>
  <c r="F99"/>
  <c r="F100"/>
  <c r="F102"/>
  <c r="F103"/>
  <c r="F104"/>
  <c r="F105"/>
  <c r="F106"/>
  <c r="F107"/>
  <c r="F108"/>
  <c r="F109"/>
  <c r="F111"/>
  <c r="F112"/>
  <c r="F113"/>
  <c r="F114"/>
  <c r="F115"/>
  <c r="D141"/>
  <c r="K141" s="1"/>
  <c r="M141" s="1"/>
  <c r="N141" s="1"/>
  <c r="D142"/>
  <c r="K142" s="1"/>
  <c r="M142" s="1"/>
  <c r="N142" s="1"/>
  <c r="D143"/>
  <c r="K143"/>
  <c r="M143"/>
  <c r="N143" s="1"/>
  <c r="D144"/>
  <c r="K144"/>
  <c r="M144"/>
  <c r="N144" s="1"/>
  <c r="D145"/>
  <c r="K145" s="1"/>
  <c r="M145" s="1"/>
  <c r="N145" s="1"/>
  <c r="D146"/>
  <c r="K146" s="1"/>
  <c r="M146" s="1"/>
  <c r="N146" s="1"/>
  <c r="D147"/>
  <c r="K147"/>
  <c r="M147"/>
  <c r="N147" s="1"/>
  <c r="D148"/>
  <c r="K148"/>
  <c r="M148"/>
  <c r="N148" s="1"/>
  <c r="D149"/>
  <c r="K149" s="1"/>
  <c r="M149" s="1"/>
  <c r="N149" s="1"/>
  <c r="D150"/>
  <c r="K150" s="1"/>
  <c r="M150" s="1"/>
  <c r="N150" s="1"/>
  <c r="D151"/>
  <c r="K151"/>
  <c r="M151"/>
  <c r="N151" s="1"/>
  <c r="D152"/>
  <c r="K152"/>
  <c r="M152"/>
  <c r="N152" s="1"/>
  <c r="D153"/>
  <c r="K153" s="1"/>
  <c r="M153" s="1"/>
  <c r="N153" s="1"/>
  <c r="D154"/>
  <c r="K154" s="1"/>
  <c r="M154" s="1"/>
  <c r="N154" s="1"/>
  <c r="D155"/>
  <c r="K155"/>
  <c r="M155"/>
  <c r="N155" s="1"/>
  <c r="D156"/>
  <c r="K156"/>
  <c r="M156"/>
  <c r="N156" s="1"/>
  <c r="D157"/>
  <c r="K157" s="1"/>
  <c r="M157" s="1"/>
  <c r="N157" s="1"/>
  <c r="D158"/>
  <c r="K158" s="1"/>
  <c r="M158" s="1"/>
  <c r="N158" s="1"/>
  <c r="D159"/>
  <c r="K159"/>
  <c r="M159"/>
  <c r="N159" s="1"/>
  <c r="D160"/>
  <c r="K160"/>
  <c r="M160"/>
  <c r="N160" s="1"/>
  <c r="D161"/>
  <c r="K161" s="1"/>
  <c r="M161" s="1"/>
  <c r="N161" s="1"/>
  <c r="D162"/>
  <c r="K162" s="1"/>
  <c r="M162" s="1"/>
  <c r="N162" s="1"/>
  <c r="D163"/>
  <c r="K163"/>
  <c r="M163"/>
  <c r="N163" s="1"/>
  <c r="D164"/>
  <c r="K164"/>
  <c r="M164"/>
  <c r="N164" s="1"/>
  <c r="D165"/>
  <c r="K165" s="1"/>
  <c r="M165" s="1"/>
  <c r="N165" s="1"/>
  <c r="D166"/>
  <c r="K166" s="1"/>
  <c r="M166" s="1"/>
  <c r="N166" s="1"/>
  <c r="D167"/>
  <c r="K167"/>
  <c r="M167"/>
  <c r="N167" s="1"/>
  <c r="D168"/>
  <c r="K168"/>
  <c r="M168"/>
  <c r="N168" s="1"/>
  <c r="D169"/>
  <c r="K169" s="1"/>
  <c r="M169" s="1"/>
  <c r="N169" s="1"/>
  <c r="D170"/>
  <c r="K170" s="1"/>
  <c r="M170" s="1"/>
  <c r="N170" s="1"/>
  <c r="D171"/>
  <c r="K171"/>
  <c r="M171"/>
  <c r="N171" s="1"/>
  <c r="D172"/>
  <c r="K172"/>
  <c r="M172"/>
  <c r="N172" s="1"/>
  <c r="D173"/>
  <c r="K173" s="1"/>
  <c r="M173" s="1"/>
  <c r="N173" s="1"/>
  <c r="D174"/>
  <c r="K174" s="1"/>
  <c r="M174" s="1"/>
  <c r="N174" s="1"/>
  <c r="D175"/>
  <c r="K175"/>
  <c r="M175"/>
  <c r="N175" s="1"/>
  <c r="D176"/>
  <c r="K176"/>
  <c r="M176"/>
  <c r="N176" s="1"/>
  <c r="D177"/>
  <c r="K177" s="1"/>
  <c r="M177" s="1"/>
  <c r="N177" s="1"/>
  <c r="D178"/>
  <c r="K178" s="1"/>
  <c r="M178" s="1"/>
  <c r="N178" s="1"/>
  <c r="D179"/>
  <c r="K179"/>
  <c r="M179"/>
  <c r="N179" s="1"/>
  <c r="D180"/>
  <c r="K180"/>
  <c r="M180"/>
  <c r="N180" s="1"/>
  <c r="D181"/>
  <c r="K181" s="1"/>
  <c r="M181" s="1"/>
  <c r="N181" s="1"/>
  <c r="D182"/>
  <c r="K182" s="1"/>
  <c r="M182" s="1"/>
  <c r="N182" s="1"/>
  <c r="D183"/>
  <c r="K183"/>
  <c r="M183"/>
  <c r="N183" s="1"/>
  <c r="D184"/>
  <c r="K184"/>
  <c r="M184"/>
  <c r="N184" s="1"/>
  <c r="D185"/>
  <c r="K185" s="1"/>
  <c r="M185" s="1"/>
  <c r="N185" s="1"/>
  <c r="D186"/>
  <c r="K186" s="1"/>
  <c r="M186" s="1"/>
  <c r="N186" s="1"/>
  <c r="D187"/>
  <c r="K187"/>
  <c r="M187"/>
  <c r="N187" s="1"/>
  <c r="B190"/>
  <c r="H190"/>
  <c r="F9" i="153"/>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2"/>
  <c r="F93"/>
  <c r="F94"/>
  <c r="F95"/>
  <c r="F96"/>
  <c r="F97"/>
  <c r="F98"/>
  <c r="F99"/>
  <c r="F101"/>
  <c r="F102"/>
  <c r="F104"/>
  <c r="F105"/>
  <c r="F106"/>
  <c r="F107"/>
  <c r="F108"/>
  <c r="F109"/>
  <c r="F110"/>
  <c r="F111"/>
  <c r="F113"/>
  <c r="F114"/>
  <c r="F115"/>
  <c r="F116"/>
  <c r="F117"/>
  <c r="D143"/>
  <c r="K143"/>
  <c r="M143"/>
  <c r="N143" s="1"/>
  <c r="D144"/>
  <c r="K144" s="1"/>
  <c r="M144" s="1"/>
  <c r="N144" s="1"/>
  <c r="D145"/>
  <c r="K145" s="1"/>
  <c r="M145" s="1"/>
  <c r="N145" s="1"/>
  <c r="D146"/>
  <c r="K146" s="1"/>
  <c r="M146" s="1"/>
  <c r="N146" s="1"/>
  <c r="D147"/>
  <c r="K147" s="1"/>
  <c r="M147" s="1"/>
  <c r="N147" s="1"/>
  <c r="D148"/>
  <c r="K148" s="1"/>
  <c r="M148" s="1"/>
  <c r="N148" s="1"/>
  <c r="D149"/>
  <c r="K149" s="1"/>
  <c r="M149" s="1"/>
  <c r="N149" s="1"/>
  <c r="D150"/>
  <c r="K150" s="1"/>
  <c r="M150" s="1"/>
  <c r="N150" s="1"/>
  <c r="D151"/>
  <c r="K151" s="1"/>
  <c r="M151" s="1"/>
  <c r="N151" s="1"/>
  <c r="D152"/>
  <c r="K152" s="1"/>
  <c r="M152" s="1"/>
  <c r="N152" s="1"/>
  <c r="D153"/>
  <c r="K153" s="1"/>
  <c r="M153" s="1"/>
  <c r="N153" s="1"/>
  <c r="D154"/>
  <c r="K154" s="1"/>
  <c r="M154" s="1"/>
  <c r="N154" s="1"/>
  <c r="D155"/>
  <c r="K155" s="1"/>
  <c r="M155" s="1"/>
  <c r="N155" s="1"/>
  <c r="D156"/>
  <c r="K156" s="1"/>
  <c r="M156" s="1"/>
  <c r="N156" s="1"/>
  <c r="D157"/>
  <c r="K157" s="1"/>
  <c r="M157" s="1"/>
  <c r="N157" s="1"/>
  <c r="D158"/>
  <c r="K158" s="1"/>
  <c r="M158" s="1"/>
  <c r="N158" s="1"/>
  <c r="D159"/>
  <c r="K159" s="1"/>
  <c r="M159" s="1"/>
  <c r="N159" s="1"/>
  <c r="D160"/>
  <c r="K160" s="1"/>
  <c r="M160" s="1"/>
  <c r="N160" s="1"/>
  <c r="D161"/>
  <c r="K161" s="1"/>
  <c r="M161" s="1"/>
  <c r="N161" s="1"/>
  <c r="D162"/>
  <c r="K162" s="1"/>
  <c r="M162" s="1"/>
  <c r="N162" s="1"/>
  <c r="D163"/>
  <c r="K163" s="1"/>
  <c r="M163" s="1"/>
  <c r="N163" s="1"/>
  <c r="D164"/>
  <c r="K164" s="1"/>
  <c r="M164" s="1"/>
  <c r="N164" s="1"/>
  <c r="D165"/>
  <c r="K165" s="1"/>
  <c r="M165" s="1"/>
  <c r="N165" s="1"/>
  <c r="D166"/>
  <c r="K166" s="1"/>
  <c r="M166" s="1"/>
  <c r="N166" s="1"/>
  <c r="D167"/>
  <c r="K167" s="1"/>
  <c r="M167" s="1"/>
  <c r="N167" s="1"/>
  <c r="D168"/>
  <c r="K168" s="1"/>
  <c r="M168" s="1"/>
  <c r="N168" s="1"/>
  <c r="D169"/>
  <c r="K169" s="1"/>
  <c r="M169" s="1"/>
  <c r="N169" s="1"/>
  <c r="D170"/>
  <c r="K170" s="1"/>
  <c r="M170" s="1"/>
  <c r="N170" s="1"/>
  <c r="D171"/>
  <c r="K171" s="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B190"/>
  <c r="H190"/>
  <c r="F9" i="152"/>
  <c r="D144"/>
  <c r="K144"/>
  <c r="M144" s="1"/>
  <c r="N144" s="1"/>
  <c r="D145"/>
  <c r="K145" s="1"/>
  <c r="M145" s="1"/>
  <c r="N145" s="1"/>
  <c r="D146"/>
  <c r="K146"/>
  <c r="M146" s="1"/>
  <c r="N146" s="1"/>
  <c r="D147"/>
  <c r="K147" s="1"/>
  <c r="M147" s="1"/>
  <c r="N147" s="1"/>
  <c r="D148"/>
  <c r="K148"/>
  <c r="M148" s="1"/>
  <c r="N148" s="1"/>
  <c r="D149"/>
  <c r="K149" s="1"/>
  <c r="M149" s="1"/>
  <c r="N149" s="1"/>
  <c r="D150"/>
  <c r="K150"/>
  <c r="M150" s="1"/>
  <c r="N150" s="1"/>
  <c r="D151"/>
  <c r="K151" s="1"/>
  <c r="M151" s="1"/>
  <c r="N151" s="1"/>
  <c r="D152"/>
  <c r="K152"/>
  <c r="M152" s="1"/>
  <c r="N152" s="1"/>
  <c r="D153"/>
  <c r="K153" s="1"/>
  <c r="M153" s="1"/>
  <c r="N153" s="1"/>
  <c r="D154"/>
  <c r="K154"/>
  <c r="M154" s="1"/>
  <c r="N154" s="1"/>
  <c r="D155"/>
  <c r="K155" s="1"/>
  <c r="M155" s="1"/>
  <c r="N155" s="1"/>
  <c r="D156"/>
  <c r="K156"/>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J190"/>
  <c r="F9" i="151"/>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4"/>
  <c r="F95"/>
  <c r="F96"/>
  <c r="F97"/>
  <c r="F98"/>
  <c r="F99"/>
  <c r="F100"/>
  <c r="F101"/>
  <c r="F103"/>
  <c r="F104"/>
  <c r="F106"/>
  <c r="F107"/>
  <c r="F108"/>
  <c r="F109"/>
  <c r="F110"/>
  <c r="F111"/>
  <c r="F112"/>
  <c r="F113"/>
  <c r="F115"/>
  <c r="F116"/>
  <c r="F117"/>
  <c r="F118"/>
  <c r="F119"/>
  <c r="D145"/>
  <c r="K145" s="1"/>
  <c r="M145" s="1"/>
  <c r="N145" s="1"/>
  <c r="D146"/>
  <c r="K146"/>
  <c r="M146"/>
  <c r="N146" s="1"/>
  <c r="D147"/>
  <c r="K147"/>
  <c r="M147"/>
  <c r="N147" s="1"/>
  <c r="D148"/>
  <c r="K148" s="1"/>
  <c r="M148" s="1"/>
  <c r="N148" s="1"/>
  <c r="D149"/>
  <c r="K149" s="1"/>
  <c r="M149" s="1"/>
  <c r="N149" s="1"/>
  <c r="D150"/>
  <c r="K150"/>
  <c r="M150"/>
  <c r="N150" s="1"/>
  <c r="D151"/>
  <c r="K151"/>
  <c r="M151"/>
  <c r="N151" s="1"/>
  <c r="D152"/>
  <c r="K152" s="1"/>
  <c r="M152" s="1"/>
  <c r="N152" s="1"/>
  <c r="D153"/>
  <c r="K153" s="1"/>
  <c r="M153" s="1"/>
  <c r="N153" s="1"/>
  <c r="D154"/>
  <c r="K154"/>
  <c r="M154"/>
  <c r="N154" s="1"/>
  <c r="D155"/>
  <c r="K155"/>
  <c r="M155"/>
  <c r="N155" s="1"/>
  <c r="D156"/>
  <c r="K156" s="1"/>
  <c r="M156" s="1"/>
  <c r="N156" s="1"/>
  <c r="D157"/>
  <c r="K157" s="1"/>
  <c r="M157" s="1"/>
  <c r="N157" s="1"/>
  <c r="D158"/>
  <c r="K158"/>
  <c r="M158"/>
  <c r="N158" s="1"/>
  <c r="D159"/>
  <c r="K159"/>
  <c r="M159"/>
  <c r="N159" s="1"/>
  <c r="D160"/>
  <c r="K160" s="1"/>
  <c r="M160" s="1"/>
  <c r="N160" s="1"/>
  <c r="D161"/>
  <c r="K161" s="1"/>
  <c r="M161" s="1"/>
  <c r="N161" s="1"/>
  <c r="D162"/>
  <c r="K162"/>
  <c r="M162"/>
  <c r="N162" s="1"/>
  <c r="D163"/>
  <c r="K163"/>
  <c r="M163"/>
  <c r="N163" s="1"/>
  <c r="D164"/>
  <c r="K164" s="1"/>
  <c r="M164" s="1"/>
  <c r="N164" s="1"/>
  <c r="D165"/>
  <c r="K165" s="1"/>
  <c r="M165" s="1"/>
  <c r="N165" s="1"/>
  <c r="D166"/>
  <c r="K166"/>
  <c r="M166"/>
  <c r="N166" s="1"/>
  <c r="D167"/>
  <c r="K167"/>
  <c r="M167"/>
  <c r="N167" s="1"/>
  <c r="D168"/>
  <c r="K168" s="1"/>
  <c r="M168" s="1"/>
  <c r="N168" s="1"/>
  <c r="D169"/>
  <c r="K169" s="1"/>
  <c r="M169" s="1"/>
  <c r="N169" s="1"/>
  <c r="D170"/>
  <c r="K170"/>
  <c r="M170"/>
  <c r="N170" s="1"/>
  <c r="D171"/>
  <c r="K171"/>
  <c r="M171"/>
  <c r="N171" s="1"/>
  <c r="D172"/>
  <c r="K172" s="1"/>
  <c r="M172" s="1"/>
  <c r="N172" s="1"/>
  <c r="D173"/>
  <c r="K173" s="1"/>
  <c r="M173" s="1"/>
  <c r="N173" s="1"/>
  <c r="D174"/>
  <c r="K174"/>
  <c r="M174"/>
  <c r="N174" s="1"/>
  <c r="D175"/>
  <c r="K175"/>
  <c r="M175"/>
  <c r="N175" s="1"/>
  <c r="D176"/>
  <c r="K176" s="1"/>
  <c r="M176" s="1"/>
  <c r="N176" s="1"/>
  <c r="D177"/>
  <c r="K177" s="1"/>
  <c r="M177" s="1"/>
  <c r="N177" s="1"/>
  <c r="D178"/>
  <c r="K178"/>
  <c r="M178"/>
  <c r="N178" s="1"/>
  <c r="D179"/>
  <c r="K179"/>
  <c r="M179"/>
  <c r="N179" s="1"/>
  <c r="D180"/>
  <c r="K180" s="1"/>
  <c r="M180" s="1"/>
  <c r="N180" s="1"/>
  <c r="D181"/>
  <c r="K181" s="1"/>
  <c r="M181" s="1"/>
  <c r="N181" s="1"/>
  <c r="D182"/>
  <c r="K182"/>
  <c r="M182"/>
  <c r="N182" s="1"/>
  <c r="D183"/>
  <c r="K183"/>
  <c r="M183"/>
  <c r="N183" s="1"/>
  <c r="D184"/>
  <c r="K184" s="1"/>
  <c r="M184" s="1"/>
  <c r="N184" s="1"/>
  <c r="D185"/>
  <c r="K185" s="1"/>
  <c r="M185" s="1"/>
  <c r="N185" s="1"/>
  <c r="D186"/>
  <c r="K186"/>
  <c r="M186"/>
  <c r="N186" s="1"/>
  <c r="D187"/>
  <c r="K187"/>
  <c r="M187"/>
  <c r="N187" s="1"/>
  <c r="B190"/>
  <c r="H190"/>
  <c r="J190"/>
  <c r="F9" i="150"/>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5"/>
  <c r="F96"/>
  <c r="F97"/>
  <c r="F98"/>
  <c r="F99"/>
  <c r="F100"/>
  <c r="F101"/>
  <c r="F102"/>
  <c r="F104"/>
  <c r="F105"/>
  <c r="F107"/>
  <c r="F108"/>
  <c r="F109"/>
  <c r="F110"/>
  <c r="F111"/>
  <c r="F112"/>
  <c r="F113"/>
  <c r="F114"/>
  <c r="F116"/>
  <c r="F117"/>
  <c r="F118"/>
  <c r="F119"/>
  <c r="F120"/>
  <c r="D146"/>
  <c r="K146"/>
  <c r="M146"/>
  <c r="N146" s="1"/>
  <c r="D147"/>
  <c r="K147"/>
  <c r="M147"/>
  <c r="N147" s="1"/>
  <c r="D148"/>
  <c r="K148"/>
  <c r="M148"/>
  <c r="N148" s="1"/>
  <c r="D149"/>
  <c r="K149"/>
  <c r="M149"/>
  <c r="N149" s="1"/>
  <c r="D150"/>
  <c r="K150" s="1"/>
  <c r="M150" s="1"/>
  <c r="N150" s="1"/>
  <c r="D151"/>
  <c r="K151" s="1"/>
  <c r="M151" s="1"/>
  <c r="N151" s="1"/>
  <c r="D152"/>
  <c r="K152"/>
  <c r="M152"/>
  <c r="N152" s="1"/>
  <c r="D153"/>
  <c r="K153"/>
  <c r="M153"/>
  <c r="N153" s="1"/>
  <c r="D154"/>
  <c r="K154" s="1"/>
  <c r="M154" s="1"/>
  <c r="N154" s="1"/>
  <c r="D155"/>
  <c r="K155" s="1"/>
  <c r="M155" s="1"/>
  <c r="N155" s="1"/>
  <c r="D156"/>
  <c r="K156"/>
  <c r="M156"/>
  <c r="N156" s="1"/>
  <c r="D157"/>
  <c r="K157"/>
  <c r="M157"/>
  <c r="N157" s="1"/>
  <c r="D158"/>
  <c r="K158" s="1"/>
  <c r="M158" s="1"/>
  <c r="N158" s="1"/>
  <c r="D159"/>
  <c r="K159" s="1"/>
  <c r="M159" s="1"/>
  <c r="N159" s="1"/>
  <c r="D160"/>
  <c r="K160"/>
  <c r="M160"/>
  <c r="N160" s="1"/>
  <c r="D161"/>
  <c r="K161"/>
  <c r="M161"/>
  <c r="N161" s="1"/>
  <c r="D162"/>
  <c r="K162" s="1"/>
  <c r="M162" s="1"/>
  <c r="N162" s="1"/>
  <c r="D163"/>
  <c r="K163" s="1"/>
  <c r="M163" s="1"/>
  <c r="N163" s="1"/>
  <c r="D164"/>
  <c r="K164"/>
  <c r="M164"/>
  <c r="N164" s="1"/>
  <c r="D165"/>
  <c r="K165"/>
  <c r="M165"/>
  <c r="N165" s="1"/>
  <c r="D166"/>
  <c r="K166" s="1"/>
  <c r="M166" s="1"/>
  <c r="N166" s="1"/>
  <c r="D167"/>
  <c r="K167" s="1"/>
  <c r="M167" s="1"/>
  <c r="N167" s="1"/>
  <c r="D168"/>
  <c r="K168"/>
  <c r="M168"/>
  <c r="N168" s="1"/>
  <c r="D169"/>
  <c r="K169"/>
  <c r="M169"/>
  <c r="N169" s="1"/>
  <c r="D170"/>
  <c r="K170" s="1"/>
  <c r="M170" s="1"/>
  <c r="N170" s="1"/>
  <c r="D171"/>
  <c r="K171" s="1"/>
  <c r="M171" s="1"/>
  <c r="N171" s="1"/>
  <c r="D172"/>
  <c r="K172"/>
  <c r="M172"/>
  <c r="N172" s="1"/>
  <c r="D173"/>
  <c r="K173"/>
  <c r="M173"/>
  <c r="N173" s="1"/>
  <c r="D174"/>
  <c r="K174" s="1"/>
  <c r="M174" s="1"/>
  <c r="N174" s="1"/>
  <c r="D175"/>
  <c r="K175" s="1"/>
  <c r="M175" s="1"/>
  <c r="N175" s="1"/>
  <c r="D176"/>
  <c r="K176"/>
  <c r="M176"/>
  <c r="N176" s="1"/>
  <c r="D177"/>
  <c r="K177"/>
  <c r="M177"/>
  <c r="N177" s="1"/>
  <c r="D178"/>
  <c r="K178" s="1"/>
  <c r="M178" s="1"/>
  <c r="N178" s="1"/>
  <c r="D179"/>
  <c r="K179" s="1"/>
  <c r="M179" s="1"/>
  <c r="N179" s="1"/>
  <c r="D180"/>
  <c r="K180"/>
  <c r="M180"/>
  <c r="N180" s="1"/>
  <c r="D181"/>
  <c r="K181"/>
  <c r="M181"/>
  <c r="N181" s="1"/>
  <c r="D182"/>
  <c r="K182" s="1"/>
  <c r="M182" s="1"/>
  <c r="N182" s="1"/>
  <c r="D183"/>
  <c r="K183" s="1"/>
  <c r="M183" s="1"/>
  <c r="N183" s="1"/>
  <c r="D184"/>
  <c r="K184"/>
  <c r="M184"/>
  <c r="N184" s="1"/>
  <c r="D185"/>
  <c r="K185"/>
  <c r="M185"/>
  <c r="N185" s="1"/>
  <c r="D186"/>
  <c r="K186" s="1"/>
  <c r="M186" s="1"/>
  <c r="N186" s="1"/>
  <c r="D187"/>
  <c r="K187" s="1"/>
  <c r="M187" s="1"/>
  <c r="N187" s="1"/>
  <c r="B190"/>
  <c r="H190"/>
  <c r="F9" i="149"/>
  <c r="D147"/>
  <c r="I147"/>
  <c r="K147"/>
  <c r="M147"/>
  <c r="N147" s="1"/>
  <c r="D148"/>
  <c r="I148"/>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K148"/>
  <c r="M148"/>
  <c r="N148" s="1"/>
  <c r="D149"/>
  <c r="K149"/>
  <c r="M149" s="1"/>
  <c r="N149" s="1"/>
  <c r="D150"/>
  <c r="K150"/>
  <c r="M150" s="1"/>
  <c r="N150" s="1"/>
  <c r="D151"/>
  <c r="K151"/>
  <c r="M151"/>
  <c r="N151" s="1"/>
  <c r="D152"/>
  <c r="K152"/>
  <c r="M152"/>
  <c r="N152" s="1"/>
  <c r="D153"/>
  <c r="K153"/>
  <c r="M153" s="1"/>
  <c r="N153" s="1"/>
  <c r="D154"/>
  <c r="K154"/>
  <c r="M154" s="1"/>
  <c r="N154" s="1"/>
  <c r="D155"/>
  <c r="K155"/>
  <c r="M155"/>
  <c r="N155" s="1"/>
  <c r="D156"/>
  <c r="K156"/>
  <c r="M156"/>
  <c r="N156" s="1"/>
  <c r="D157"/>
  <c r="K157"/>
  <c r="M157" s="1"/>
  <c r="N157" s="1"/>
  <c r="D158"/>
  <c r="K158"/>
  <c r="M158" s="1"/>
  <c r="N158" s="1"/>
  <c r="D159"/>
  <c r="K159"/>
  <c r="M159"/>
  <c r="N159" s="1"/>
  <c r="D160"/>
  <c r="K160"/>
  <c r="M160"/>
  <c r="N160" s="1"/>
  <c r="D161"/>
  <c r="K161"/>
  <c r="M161" s="1"/>
  <c r="N161" s="1"/>
  <c r="D162"/>
  <c r="K162"/>
  <c r="M162" s="1"/>
  <c r="N162" s="1"/>
  <c r="D163"/>
  <c r="K163"/>
  <c r="M163"/>
  <c r="N163" s="1"/>
  <c r="D164"/>
  <c r="K164"/>
  <c r="M164"/>
  <c r="N164" s="1"/>
  <c r="D165"/>
  <c r="K165"/>
  <c r="M165" s="1"/>
  <c r="N165" s="1"/>
  <c r="D166"/>
  <c r="K166"/>
  <c r="M166" s="1"/>
  <c r="N166" s="1"/>
  <c r="D167"/>
  <c r="K167"/>
  <c r="M167"/>
  <c r="N167" s="1"/>
  <c r="D168"/>
  <c r="K168"/>
  <c r="M168"/>
  <c r="N168" s="1"/>
  <c r="D169"/>
  <c r="K169"/>
  <c r="M169" s="1"/>
  <c r="N169" s="1"/>
  <c r="D170"/>
  <c r="K170"/>
  <c r="M170" s="1"/>
  <c r="N170" s="1"/>
  <c r="D171"/>
  <c r="K171"/>
  <c r="M171"/>
  <c r="N171" s="1"/>
  <c r="D172"/>
  <c r="K172"/>
  <c r="M172"/>
  <c r="N172" s="1"/>
  <c r="D173"/>
  <c r="K173"/>
  <c r="M173" s="1"/>
  <c r="N173" s="1"/>
  <c r="D174"/>
  <c r="K174"/>
  <c r="M174" s="1"/>
  <c r="N174" s="1"/>
  <c r="D175"/>
  <c r="K175"/>
  <c r="M175"/>
  <c r="N175" s="1"/>
  <c r="D176"/>
  <c r="K176"/>
  <c r="M176"/>
  <c r="N176" s="1"/>
  <c r="D177"/>
  <c r="K177"/>
  <c r="M177" s="1"/>
  <c r="N177" s="1"/>
  <c r="D178"/>
  <c r="K178"/>
  <c r="M178" s="1"/>
  <c r="N178" s="1"/>
  <c r="D179"/>
  <c r="K179"/>
  <c r="M179"/>
  <c r="N179" s="1"/>
  <c r="D180"/>
  <c r="K180"/>
  <c r="M180"/>
  <c r="N180" s="1"/>
  <c r="D181"/>
  <c r="K181"/>
  <c r="M181" s="1"/>
  <c r="N181" s="1"/>
  <c r="D182"/>
  <c r="K182"/>
  <c r="M182" s="1"/>
  <c r="N182" s="1"/>
  <c r="D183"/>
  <c r="K183"/>
  <c r="M183"/>
  <c r="N183" s="1"/>
  <c r="D184"/>
  <c r="K184"/>
  <c r="M184"/>
  <c r="N184" s="1"/>
  <c r="D185"/>
  <c r="K185"/>
  <c r="M185" s="1"/>
  <c r="N185" s="1"/>
  <c r="D186"/>
  <c r="K186"/>
  <c r="M186" s="1"/>
  <c r="N186" s="1"/>
  <c r="D187"/>
  <c r="K187"/>
  <c r="M187"/>
  <c r="N187" s="1"/>
  <c r="B190"/>
  <c r="H190"/>
  <c r="F9" i="148"/>
  <c r="D148"/>
  <c r="K148"/>
  <c r="M148"/>
  <c r="N148" s="1"/>
  <c r="D149"/>
  <c r="K149" s="1"/>
  <c r="M149" s="1"/>
  <c r="N149" s="1"/>
  <c r="D150"/>
  <c r="K150"/>
  <c r="M150" s="1"/>
  <c r="N150" s="1"/>
  <c r="D151"/>
  <c r="K151" s="1"/>
  <c r="M151" s="1"/>
  <c r="N151" s="1"/>
  <c r="D152"/>
  <c r="K152"/>
  <c r="M152" s="1"/>
  <c r="N152" s="1"/>
  <c r="D153"/>
  <c r="K153" s="1"/>
  <c r="M153" s="1"/>
  <c r="N153" s="1"/>
  <c r="D154"/>
  <c r="K154"/>
  <c r="M154" s="1"/>
  <c r="N154" s="1"/>
  <c r="D155"/>
  <c r="K155" s="1"/>
  <c r="M155" s="1"/>
  <c r="N155" s="1"/>
  <c r="D156"/>
  <c r="K156"/>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F9" i="147"/>
  <c r="F10"/>
  <c r="D149"/>
  <c r="K149"/>
  <c r="L149"/>
  <c r="M149"/>
  <c r="N149" s="1"/>
  <c r="D150"/>
  <c r="K150"/>
  <c r="L150"/>
  <c r="M150"/>
  <c r="N150" s="1"/>
  <c r="D151"/>
  <c r="K151"/>
  <c r="L151"/>
  <c r="M151"/>
  <c r="N151" s="1"/>
  <c r="D152"/>
  <c r="K152"/>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152"/>
  <c r="N152" s="1"/>
  <c r="D153"/>
  <c r="K153"/>
  <c r="M153"/>
  <c r="N153" s="1"/>
  <c r="D154"/>
  <c r="K154"/>
  <c r="M154"/>
  <c r="N154" s="1"/>
  <c r="D155"/>
  <c r="K155"/>
  <c r="M155"/>
  <c r="N155" s="1"/>
  <c r="D156"/>
  <c r="K156"/>
  <c r="M156"/>
  <c r="N156" s="1"/>
  <c r="D157"/>
  <c r="K157"/>
  <c r="M157"/>
  <c r="N157" s="1"/>
  <c r="D158"/>
  <c r="K158"/>
  <c r="M158"/>
  <c r="N158" s="1"/>
  <c r="D159"/>
  <c r="K159"/>
  <c r="M159"/>
  <c r="N159" s="1"/>
  <c r="D160"/>
  <c r="K160"/>
  <c r="M160"/>
  <c r="N160" s="1"/>
  <c r="D161"/>
  <c r="K161"/>
  <c r="M161"/>
  <c r="N161" s="1"/>
  <c r="D162"/>
  <c r="K162"/>
  <c r="M162"/>
  <c r="N162" s="1"/>
  <c r="D163"/>
  <c r="K163"/>
  <c r="M163"/>
  <c r="N163" s="1"/>
  <c r="D164"/>
  <c r="K164"/>
  <c r="M164"/>
  <c r="N164" s="1"/>
  <c r="D165"/>
  <c r="K165"/>
  <c r="M165"/>
  <c r="N165" s="1"/>
  <c r="D166"/>
  <c r="K166"/>
  <c r="M166"/>
  <c r="N166" s="1"/>
  <c r="D167"/>
  <c r="K167"/>
  <c r="M167"/>
  <c r="N167" s="1"/>
  <c r="D168"/>
  <c r="K168"/>
  <c r="M168"/>
  <c r="N168" s="1"/>
  <c r="D169"/>
  <c r="K169"/>
  <c r="M169"/>
  <c r="N169" s="1"/>
  <c r="D170"/>
  <c r="K170"/>
  <c r="M170"/>
  <c r="N170" s="1"/>
  <c r="D171"/>
  <c r="K171"/>
  <c r="M171"/>
  <c r="N171" s="1"/>
  <c r="D172"/>
  <c r="K172"/>
  <c r="M172"/>
  <c r="N172" s="1"/>
  <c r="D173"/>
  <c r="K173"/>
  <c r="M173"/>
  <c r="N173" s="1"/>
  <c r="D174"/>
  <c r="K174"/>
  <c r="M174"/>
  <c r="N174" s="1"/>
  <c r="D175"/>
  <c r="K175"/>
  <c r="M175"/>
  <c r="N175" s="1"/>
  <c r="D176"/>
  <c r="K176"/>
  <c r="M176"/>
  <c r="N176" s="1"/>
  <c r="D177"/>
  <c r="K177"/>
  <c r="M177"/>
  <c r="N177" s="1"/>
  <c r="D178"/>
  <c r="K178"/>
  <c r="M178"/>
  <c r="N178" s="1"/>
  <c r="D179"/>
  <c r="K179"/>
  <c r="M179"/>
  <c r="N179" s="1"/>
  <c r="D180"/>
  <c r="K180"/>
  <c r="M180"/>
  <c r="N180" s="1"/>
  <c r="D181"/>
  <c r="K181"/>
  <c r="M181"/>
  <c r="N181" s="1"/>
  <c r="D182"/>
  <c r="K182"/>
  <c r="M182"/>
  <c r="N182" s="1"/>
  <c r="D183"/>
  <c r="K183"/>
  <c r="M183"/>
  <c r="N183" s="1"/>
  <c r="D184"/>
  <c r="K184"/>
  <c r="M184"/>
  <c r="N184" s="1"/>
  <c r="D185"/>
  <c r="K185"/>
  <c r="M185"/>
  <c r="N185" s="1"/>
  <c r="D186"/>
  <c r="K186"/>
  <c r="M186"/>
  <c r="N186" s="1"/>
  <c r="D187"/>
  <c r="K187"/>
  <c r="M187"/>
  <c r="N187" s="1"/>
  <c r="B190"/>
  <c r="H190"/>
  <c r="F9" i="146"/>
  <c r="F10"/>
  <c r="D150"/>
  <c r="K150"/>
  <c r="M150"/>
  <c r="N150" s="1"/>
  <c r="D151"/>
  <c r="K151"/>
  <c r="M151"/>
  <c r="N151" s="1"/>
  <c r="D152"/>
  <c r="K152" s="1"/>
  <c r="M152" s="1"/>
  <c r="N152" s="1"/>
  <c r="D153"/>
  <c r="K153" s="1"/>
  <c r="M153" s="1"/>
  <c r="N153" s="1"/>
  <c r="D154"/>
  <c r="K154"/>
  <c r="M154"/>
  <c r="N154" s="1"/>
  <c r="D155"/>
  <c r="K155"/>
  <c r="M155"/>
  <c r="N155" s="1"/>
  <c r="D156"/>
  <c r="K156" s="1"/>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F9" i="145"/>
  <c r="D151"/>
  <c r="K151"/>
  <c r="M151" s="1"/>
  <c r="N151" s="1"/>
  <c r="D152"/>
  <c r="K152" s="1"/>
  <c r="M152" s="1"/>
  <c r="N152" s="1"/>
  <c r="D153"/>
  <c r="K153"/>
  <c r="M153" s="1"/>
  <c r="N153" s="1"/>
  <c r="D154"/>
  <c r="K154" s="1"/>
  <c r="M154" s="1"/>
  <c r="N154" s="1"/>
  <c r="D155"/>
  <c r="K155"/>
  <c r="M155" s="1"/>
  <c r="N155" s="1"/>
  <c r="D156"/>
  <c r="K156" s="1"/>
  <c r="M156" s="1"/>
  <c r="N156" s="1"/>
  <c r="D157"/>
  <c r="K157"/>
  <c r="M157" s="1"/>
  <c r="N157" s="1"/>
  <c r="D158"/>
  <c r="K158" s="1"/>
  <c r="M158" s="1"/>
  <c r="N158" s="1"/>
  <c r="D159"/>
  <c r="K159"/>
  <c r="M159" s="1"/>
  <c r="N159" s="1"/>
  <c r="D160"/>
  <c r="K160" s="1"/>
  <c r="M160" s="1"/>
  <c r="N160" s="1"/>
  <c r="D161"/>
  <c r="K161"/>
  <c r="M161" s="1"/>
  <c r="N161" s="1"/>
  <c r="D162"/>
  <c r="K162" s="1"/>
  <c r="M162" s="1"/>
  <c r="N162" s="1"/>
  <c r="D163"/>
  <c r="K163"/>
  <c r="M163" s="1"/>
  <c r="N163" s="1"/>
  <c r="D164"/>
  <c r="K164" s="1"/>
  <c r="M164" s="1"/>
  <c r="N164" s="1"/>
  <c r="D165"/>
  <c r="K165"/>
  <c r="M165" s="1"/>
  <c r="N165" s="1"/>
  <c r="D166"/>
  <c r="K166" s="1"/>
  <c r="M166" s="1"/>
  <c r="N166" s="1"/>
  <c r="D167"/>
  <c r="K167"/>
  <c r="M167" s="1"/>
  <c r="N167" s="1"/>
  <c r="D168"/>
  <c r="K168" s="1"/>
  <c r="M168" s="1"/>
  <c r="N168" s="1"/>
  <c r="D169"/>
  <c r="K169"/>
  <c r="M169" s="1"/>
  <c r="N169" s="1"/>
  <c r="D170"/>
  <c r="K170" s="1"/>
  <c r="M170" s="1"/>
  <c r="N170" s="1"/>
  <c r="D171"/>
  <c r="K171"/>
  <c r="M171" s="1"/>
  <c r="N171" s="1"/>
  <c r="D172"/>
  <c r="K172" s="1"/>
  <c r="M172" s="1"/>
  <c r="N172" s="1"/>
  <c r="D173"/>
  <c r="K173"/>
  <c r="M173" s="1"/>
  <c r="N173" s="1"/>
  <c r="D174"/>
  <c r="K174" s="1"/>
  <c r="M174" s="1"/>
  <c r="N174" s="1"/>
  <c r="D175"/>
  <c r="K175"/>
  <c r="M175" s="1"/>
  <c r="N175" s="1"/>
  <c r="D176"/>
  <c r="K176" s="1"/>
  <c r="M176" s="1"/>
  <c r="N176" s="1"/>
  <c r="D177"/>
  <c r="K177"/>
  <c r="M177" s="1"/>
  <c r="N177" s="1"/>
  <c r="D178"/>
  <c r="K178" s="1"/>
  <c r="M178" s="1"/>
  <c r="N178" s="1"/>
  <c r="D179"/>
  <c r="K179"/>
  <c r="M179" s="1"/>
  <c r="N179" s="1"/>
  <c r="D180"/>
  <c r="K180" s="1"/>
  <c r="M180" s="1"/>
  <c r="N180" s="1"/>
  <c r="D181"/>
  <c r="K181"/>
  <c r="M181" s="1"/>
  <c r="N181" s="1"/>
  <c r="D182"/>
  <c r="K182" s="1"/>
  <c r="M182" s="1"/>
  <c r="N182" s="1"/>
  <c r="D183"/>
  <c r="K183"/>
  <c r="M183" s="1"/>
  <c r="N183" s="1"/>
  <c r="D184"/>
  <c r="K184" s="1"/>
  <c r="M184" s="1"/>
  <c r="N184" s="1"/>
  <c r="D185"/>
  <c r="K185"/>
  <c r="M185" s="1"/>
  <c r="N185" s="1"/>
  <c r="D186"/>
  <c r="K186" s="1"/>
  <c r="M186" s="1"/>
  <c r="N186" s="1"/>
  <c r="D187"/>
  <c r="K187"/>
  <c r="M187" s="1"/>
  <c r="N187" s="1"/>
  <c r="B190"/>
  <c r="H190"/>
  <c r="J190"/>
  <c r="F9" i="144"/>
  <c r="F10"/>
  <c r="D153"/>
  <c r="K153"/>
  <c r="M153"/>
  <c r="N153" s="1"/>
  <c r="D154"/>
  <c r="K154"/>
  <c r="M154"/>
  <c r="N154" s="1"/>
  <c r="D155"/>
  <c r="K155"/>
  <c r="M155" s="1"/>
  <c r="N155" s="1"/>
  <c r="D156"/>
  <c r="K156"/>
  <c r="M156" s="1"/>
  <c r="N156" s="1"/>
  <c r="D157"/>
  <c r="K157"/>
  <c r="M157"/>
  <c r="N157" s="1"/>
  <c r="D158"/>
  <c r="K158"/>
  <c r="M158"/>
  <c r="N158" s="1"/>
  <c r="D159"/>
  <c r="K159"/>
  <c r="M159" s="1"/>
  <c r="N159" s="1"/>
  <c r="D160"/>
  <c r="K160"/>
  <c r="M160" s="1"/>
  <c r="N160" s="1"/>
  <c r="D161"/>
  <c r="K161"/>
  <c r="M161"/>
  <c r="N161" s="1"/>
  <c r="D162"/>
  <c r="K162"/>
  <c r="M162"/>
  <c r="N162" s="1"/>
  <c r="D163"/>
  <c r="K163"/>
  <c r="M163" s="1"/>
  <c r="N163" s="1"/>
  <c r="D164"/>
  <c r="K164"/>
  <c r="M164" s="1"/>
  <c r="N164" s="1"/>
  <c r="D165"/>
  <c r="K165"/>
  <c r="M165"/>
  <c r="N165" s="1"/>
  <c r="D166"/>
  <c r="K166"/>
  <c r="M166"/>
  <c r="N166" s="1"/>
  <c r="D167"/>
  <c r="K167"/>
  <c r="M167" s="1"/>
  <c r="N167" s="1"/>
  <c r="D168"/>
  <c r="K168"/>
  <c r="M168" s="1"/>
  <c r="N168" s="1"/>
  <c r="D169"/>
  <c r="K169"/>
  <c r="M169"/>
  <c r="N169" s="1"/>
  <c r="D170"/>
  <c r="K170"/>
  <c r="M170"/>
  <c r="N170" s="1"/>
  <c r="D171"/>
  <c r="K171"/>
  <c r="M171" s="1"/>
  <c r="N171" s="1"/>
  <c r="D172"/>
  <c r="K172"/>
  <c r="M172" s="1"/>
  <c r="N172" s="1"/>
  <c r="D173"/>
  <c r="K173"/>
  <c r="M173"/>
  <c r="N173" s="1"/>
  <c r="D174"/>
  <c r="K174"/>
  <c r="M174"/>
  <c r="N174" s="1"/>
  <c r="D175"/>
  <c r="K175"/>
  <c r="M175" s="1"/>
  <c r="N175" s="1"/>
  <c r="D176"/>
  <c r="K176"/>
  <c r="M176" s="1"/>
  <c r="N176" s="1"/>
  <c r="D177"/>
  <c r="K177"/>
  <c r="M177"/>
  <c r="N177" s="1"/>
  <c r="D178"/>
  <c r="K178"/>
  <c r="M178"/>
  <c r="N178" s="1"/>
  <c r="D179"/>
  <c r="K179"/>
  <c r="M179" s="1"/>
  <c r="N179" s="1"/>
  <c r="D180"/>
  <c r="K180"/>
  <c r="M180" s="1"/>
  <c r="N180" s="1"/>
  <c r="D181"/>
  <c r="K181"/>
  <c r="M181"/>
  <c r="N181" s="1"/>
  <c r="D182"/>
  <c r="K182"/>
  <c r="M182"/>
  <c r="N182" s="1"/>
  <c r="D183"/>
  <c r="K183"/>
  <c r="M183" s="1"/>
  <c r="N183" s="1"/>
  <c r="D184"/>
  <c r="K184"/>
  <c r="M184" s="1"/>
  <c r="N184" s="1"/>
  <c r="D185"/>
  <c r="K185"/>
  <c r="M185"/>
  <c r="N185" s="1"/>
  <c r="D186"/>
  <c r="K186"/>
  <c r="M186"/>
  <c r="N186" s="1"/>
  <c r="D187"/>
  <c r="K187"/>
  <c r="M187" s="1"/>
  <c r="N187" s="1"/>
  <c r="B190"/>
  <c r="H190"/>
  <c r="F9" i="143"/>
  <c r="F10"/>
  <c r="D154"/>
  <c r="K154"/>
  <c r="M154" s="1"/>
  <c r="N154" s="1"/>
  <c r="D155"/>
  <c r="K155" s="1"/>
  <c r="M155" s="1"/>
  <c r="N155" s="1"/>
  <c r="D156"/>
  <c r="K156"/>
  <c r="M156" s="1"/>
  <c r="N156" s="1"/>
  <c r="D157"/>
  <c r="K157" s="1"/>
  <c r="M157" s="1"/>
  <c r="N157" s="1"/>
  <c r="D158"/>
  <c r="K158"/>
  <c r="M158" s="1"/>
  <c r="N158" s="1"/>
  <c r="D159"/>
  <c r="K159" s="1"/>
  <c r="M159" s="1"/>
  <c r="N159" s="1"/>
  <c r="D160"/>
  <c r="K160"/>
  <c r="M160" s="1"/>
  <c r="N160" s="1"/>
  <c r="D161"/>
  <c r="K161" s="1"/>
  <c r="M161" s="1"/>
  <c r="N161" s="1"/>
  <c r="D162"/>
  <c r="K162"/>
  <c r="M162" s="1"/>
  <c r="N162" s="1"/>
  <c r="D163"/>
  <c r="K163" s="1"/>
  <c r="M163" s="1"/>
  <c r="N163" s="1"/>
  <c r="D164"/>
  <c r="K164"/>
  <c r="M164" s="1"/>
  <c r="N164" s="1"/>
  <c r="D165"/>
  <c r="K165" s="1"/>
  <c r="M165" s="1"/>
  <c r="N165" s="1"/>
  <c r="D166"/>
  <c r="K166"/>
  <c r="M166" s="1"/>
  <c r="N166" s="1"/>
  <c r="D167"/>
  <c r="K167" s="1"/>
  <c r="M167" s="1"/>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s="1"/>
  <c r="M176" s="1"/>
  <c r="N176" s="1"/>
  <c r="D177"/>
  <c r="K177" s="1"/>
  <c r="M177" s="1"/>
  <c r="N177" s="1"/>
  <c r="D178"/>
  <c r="K178"/>
  <c r="M178"/>
  <c r="N178" s="1"/>
  <c r="D179"/>
  <c r="K179"/>
  <c r="M179" s="1"/>
  <c r="N179" s="1"/>
  <c r="D180"/>
  <c r="K180" s="1"/>
  <c r="M180" s="1"/>
  <c r="N180" s="1"/>
  <c r="D181"/>
  <c r="K181"/>
  <c r="M181" s="1"/>
  <c r="N181" s="1"/>
  <c r="D182"/>
  <c r="K182" s="1"/>
  <c r="M182" s="1"/>
  <c r="N182" s="1"/>
  <c r="D183"/>
  <c r="K183"/>
  <c r="M183"/>
  <c r="N183" s="1"/>
  <c r="D184"/>
  <c r="K184"/>
  <c r="M184" s="1"/>
  <c r="N184" s="1"/>
  <c r="D185"/>
  <c r="K185" s="1"/>
  <c r="M185" s="1"/>
  <c r="N185" s="1"/>
  <c r="D186"/>
  <c r="K186"/>
  <c r="M186" s="1"/>
  <c r="N186" s="1"/>
  <c r="D187"/>
  <c r="K187" s="1"/>
  <c r="M187" s="1"/>
  <c r="N187" s="1"/>
  <c r="B190"/>
  <c r="H190"/>
  <c r="F9" i="142"/>
  <c r="D155"/>
  <c r="K155"/>
  <c r="M155" s="1"/>
  <c r="N155" s="1"/>
  <c r="D156"/>
  <c r="K156" s="1"/>
  <c r="M156" s="1"/>
  <c r="N156" s="1"/>
  <c r="D157"/>
  <c r="K157"/>
  <c r="M157"/>
  <c r="N157" s="1"/>
  <c r="D158"/>
  <c r="K158"/>
  <c r="M158" s="1"/>
  <c r="N158" s="1"/>
  <c r="D159"/>
  <c r="K159" s="1"/>
  <c r="M159" s="1"/>
  <c r="N159" s="1"/>
  <c r="D160"/>
  <c r="K160"/>
  <c r="M160" s="1"/>
  <c r="N160" s="1"/>
  <c r="D161"/>
  <c r="K161" s="1"/>
  <c r="M161" s="1"/>
  <c r="N161" s="1"/>
  <c r="D162"/>
  <c r="K162" s="1"/>
  <c r="M162" s="1"/>
  <c r="N162" s="1"/>
  <c r="D163"/>
  <c r="K163" s="1"/>
  <c r="M163" s="1"/>
  <c r="N163" s="1"/>
  <c r="D164"/>
  <c r="K164" s="1"/>
  <c r="M164" s="1"/>
  <c r="N164" s="1"/>
  <c r="D165"/>
  <c r="K165"/>
  <c r="M165" s="1"/>
  <c r="N165" s="1"/>
  <c r="D166"/>
  <c r="K166" s="1"/>
  <c r="M166" s="1"/>
  <c r="N166" s="1"/>
  <c r="D167"/>
  <c r="K167"/>
  <c r="M167"/>
  <c r="N167" s="1"/>
  <c r="D168"/>
  <c r="K168"/>
  <c r="M168"/>
  <c r="N168" s="1"/>
  <c r="D169"/>
  <c r="K169" s="1"/>
  <c r="M169" s="1"/>
  <c r="N169" s="1"/>
  <c r="D170"/>
  <c r="K170" s="1"/>
  <c r="M170" s="1"/>
  <c r="N170" s="1"/>
  <c r="D171"/>
  <c r="K171" s="1"/>
  <c r="M171" s="1"/>
  <c r="N171" s="1"/>
  <c r="D172"/>
  <c r="K172" s="1"/>
  <c r="M172" s="1"/>
  <c r="N172" s="1"/>
  <c r="D173"/>
  <c r="K173" s="1"/>
  <c r="M173" s="1"/>
  <c r="N173" s="1"/>
  <c r="D174"/>
  <c r="K174" s="1"/>
  <c r="M174" s="1"/>
  <c r="N174" s="1"/>
  <c r="D175"/>
  <c r="K175"/>
  <c r="M175" s="1"/>
  <c r="N175" s="1"/>
  <c r="D176"/>
  <c r="K176" s="1"/>
  <c r="M176" s="1"/>
  <c r="N176" s="1"/>
  <c r="D177"/>
  <c r="K177"/>
  <c r="M177"/>
  <c r="N177" s="1"/>
  <c r="D178"/>
  <c r="K178"/>
  <c r="M178" s="1"/>
  <c r="N178" s="1"/>
  <c r="D179"/>
  <c r="K179" s="1"/>
  <c r="M179" s="1"/>
  <c r="N179" s="1"/>
  <c r="D180"/>
  <c r="K180"/>
  <c r="M180" s="1"/>
  <c r="N180" s="1"/>
  <c r="D181"/>
  <c r="K181" s="1"/>
  <c r="M181" s="1"/>
  <c r="N181" s="1"/>
  <c r="D182"/>
  <c r="K182"/>
  <c r="M182"/>
  <c r="N182" s="1"/>
  <c r="D183"/>
  <c r="K183" s="1"/>
  <c r="M183" s="1"/>
  <c r="N183" s="1"/>
  <c r="D184"/>
  <c r="K184" s="1"/>
  <c r="M184" s="1"/>
  <c r="N184" s="1"/>
  <c r="D185"/>
  <c r="K185" s="1"/>
  <c r="M185" s="1"/>
  <c r="N185" s="1"/>
  <c r="D186"/>
  <c r="K186" s="1"/>
  <c r="M186" s="1"/>
  <c r="N186" s="1"/>
  <c r="D187"/>
  <c r="K187" s="1"/>
  <c r="M187" s="1"/>
  <c r="N187" s="1"/>
  <c r="B190"/>
  <c r="H190"/>
  <c r="J190"/>
  <c r="F9" i="141"/>
  <c r="D156"/>
  <c r="K156"/>
  <c r="M156" s="1"/>
  <c r="N156" s="1"/>
  <c r="D157"/>
  <c r="K157"/>
  <c r="M157"/>
  <c r="N157" s="1"/>
  <c r="D158"/>
  <c r="K158"/>
  <c r="M158"/>
  <c r="N158" s="1"/>
  <c r="D159"/>
  <c r="K159"/>
  <c r="M159" s="1"/>
  <c r="N159" s="1"/>
  <c r="D160"/>
  <c r="K160"/>
  <c r="M160" s="1"/>
  <c r="N160" s="1"/>
  <c r="D161"/>
  <c r="K161"/>
  <c r="M161"/>
  <c r="N161" s="1"/>
  <c r="D162"/>
  <c r="K162"/>
  <c r="M162"/>
  <c r="N162" s="1"/>
  <c r="D163"/>
  <c r="K163"/>
  <c r="M163" s="1"/>
  <c r="N163" s="1"/>
  <c r="D164"/>
  <c r="K164"/>
  <c r="M164" s="1"/>
  <c r="N164" s="1"/>
  <c r="D165"/>
  <c r="K165"/>
  <c r="M165"/>
  <c r="N165" s="1"/>
  <c r="D166"/>
  <c r="K166"/>
  <c r="M166"/>
  <c r="N166" s="1"/>
  <c r="D167"/>
  <c r="K167"/>
  <c r="M167" s="1"/>
  <c r="N167" s="1"/>
  <c r="D168"/>
  <c r="K168"/>
  <c r="M168" s="1"/>
  <c r="N168" s="1"/>
  <c r="D169"/>
  <c r="K169"/>
  <c r="M169"/>
  <c r="N169" s="1"/>
  <c r="D170"/>
  <c r="K170"/>
  <c r="M170"/>
  <c r="N170" s="1"/>
  <c r="D171"/>
  <c r="K171"/>
  <c r="M171" s="1"/>
  <c r="N171" s="1"/>
  <c r="D172"/>
  <c r="K172"/>
  <c r="M172" s="1"/>
  <c r="N172" s="1"/>
  <c r="D173"/>
  <c r="K173"/>
  <c r="M173"/>
  <c r="N173" s="1"/>
  <c r="D174"/>
  <c r="K174"/>
  <c r="M174"/>
  <c r="N174" s="1"/>
  <c r="D175"/>
  <c r="K175"/>
  <c r="M175" s="1"/>
  <c r="N175" s="1"/>
  <c r="D176"/>
  <c r="K176"/>
  <c r="M176" s="1"/>
  <c r="N176" s="1"/>
  <c r="D177"/>
  <c r="K177"/>
  <c r="M177"/>
  <c r="N177" s="1"/>
  <c r="D178"/>
  <c r="K178"/>
  <c r="M178"/>
  <c r="N178" s="1"/>
  <c r="D179"/>
  <c r="K179"/>
  <c r="M179" s="1"/>
  <c r="N179" s="1"/>
  <c r="D180"/>
  <c r="K180"/>
  <c r="M180" s="1"/>
  <c r="N180" s="1"/>
  <c r="D181"/>
  <c r="K181"/>
  <c r="M181"/>
  <c r="N181" s="1"/>
  <c r="D182"/>
  <c r="K182"/>
  <c r="M182"/>
  <c r="N182" s="1"/>
  <c r="D183"/>
  <c r="K183"/>
  <c r="M183" s="1"/>
  <c r="N183" s="1"/>
  <c r="D184"/>
  <c r="K184"/>
  <c r="M184" s="1"/>
  <c r="N184" s="1"/>
  <c r="D185"/>
  <c r="K185"/>
  <c r="M185"/>
  <c r="N185" s="1"/>
  <c r="D186"/>
  <c r="K186"/>
  <c r="M186"/>
  <c r="N186" s="1"/>
  <c r="D187"/>
  <c r="K187"/>
  <c r="M187" s="1"/>
  <c r="N187" s="1"/>
  <c r="B190"/>
  <c r="H190"/>
  <c r="F9" i="13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D158"/>
  <c r="K158"/>
  <c r="M158" s="1"/>
  <c r="N158" s="1"/>
  <c r="D159"/>
  <c r="K159"/>
  <c r="M159" s="1"/>
  <c r="N159" s="1"/>
  <c r="D160"/>
  <c r="K160"/>
  <c r="M160"/>
  <c r="N160" s="1"/>
  <c r="D161"/>
  <c r="K161"/>
  <c r="M161" s="1"/>
  <c r="N161" s="1"/>
  <c r="D162"/>
  <c r="K162"/>
  <c r="M162" s="1"/>
  <c r="N162" s="1"/>
  <c r="D163"/>
  <c r="K163"/>
  <c r="M163" s="1"/>
  <c r="N163" s="1"/>
  <c r="D164"/>
  <c r="K164"/>
  <c r="M164"/>
  <c r="N164" s="1"/>
  <c r="D165"/>
  <c r="K165"/>
  <c r="M165"/>
  <c r="N165" s="1"/>
  <c r="D166"/>
  <c r="K166"/>
  <c r="M166" s="1"/>
  <c r="N166" s="1"/>
  <c r="D167"/>
  <c r="K167"/>
  <c r="M167" s="1"/>
  <c r="N167" s="1"/>
  <c r="D168"/>
  <c r="K168"/>
  <c r="M168"/>
  <c r="N168" s="1"/>
  <c r="D169"/>
  <c r="K169"/>
  <c r="M169"/>
  <c r="N169" s="1"/>
  <c r="D170"/>
  <c r="K170"/>
  <c r="M170" s="1"/>
  <c r="N170" s="1"/>
  <c r="D171"/>
  <c r="K171"/>
  <c r="M171" s="1"/>
  <c r="N171" s="1"/>
  <c r="D172"/>
  <c r="K172"/>
  <c r="M172"/>
  <c r="N172" s="1"/>
  <c r="D173"/>
  <c r="K173"/>
  <c r="M173"/>
  <c r="N173" s="1"/>
  <c r="D174"/>
  <c r="K174"/>
  <c r="M174" s="1"/>
  <c r="N174" s="1"/>
  <c r="D175"/>
  <c r="K175"/>
  <c r="M175" s="1"/>
  <c r="N175" s="1"/>
  <c r="D176"/>
  <c r="K176"/>
  <c r="M176"/>
  <c r="N176" s="1"/>
  <c r="D177"/>
  <c r="K177"/>
  <c r="M177"/>
  <c r="N177" s="1"/>
  <c r="D178"/>
  <c r="K178"/>
  <c r="M178" s="1"/>
  <c r="N178" s="1"/>
  <c r="D179"/>
  <c r="K179"/>
  <c r="M179" s="1"/>
  <c r="N179" s="1"/>
  <c r="D180"/>
  <c r="K180"/>
  <c r="M180"/>
  <c r="N180" s="1"/>
  <c r="D181"/>
  <c r="K181"/>
  <c r="M181"/>
  <c r="N181" s="1"/>
  <c r="D182"/>
  <c r="K182"/>
  <c r="M182" s="1"/>
  <c r="N182" s="1"/>
  <c r="D183"/>
  <c r="K183"/>
  <c r="M183" s="1"/>
  <c r="N183" s="1"/>
  <c r="D184"/>
  <c r="K184"/>
  <c r="M184"/>
  <c r="N184" s="1"/>
  <c r="D185"/>
  <c r="K185"/>
  <c r="M185"/>
  <c r="N185" s="1"/>
  <c r="D186"/>
  <c r="K186"/>
  <c r="M186" s="1"/>
  <c r="N186" s="1"/>
  <c r="D187"/>
  <c r="K187"/>
  <c r="M187" s="1"/>
  <c r="N187" s="1"/>
  <c r="B190"/>
  <c r="H190"/>
  <c r="F9" i="138"/>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9"/>
  <c r="F110"/>
  <c r="F111"/>
  <c r="F112"/>
  <c r="F113"/>
  <c r="F114"/>
  <c r="F115"/>
  <c r="F116"/>
  <c r="F118"/>
  <c r="F119"/>
  <c r="F121"/>
  <c r="F122"/>
  <c r="F123"/>
  <c r="F124"/>
  <c r="F125"/>
  <c r="F126"/>
  <c r="F127"/>
  <c r="F128"/>
  <c r="F130"/>
  <c r="F131"/>
  <c r="F132"/>
  <c r="F133"/>
  <c r="F134"/>
  <c r="D160"/>
  <c r="I160"/>
  <c r="K160"/>
  <c r="L160"/>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160"/>
  <c r="N160" s="1"/>
  <c r="D161"/>
  <c r="I161"/>
  <c r="K161"/>
  <c r="M161"/>
  <c r="N161" s="1"/>
  <c r="D162"/>
  <c r="I162"/>
  <c r="K162"/>
  <c r="M162" s="1"/>
  <c r="N162" s="1"/>
  <c r="D163"/>
  <c r="I163"/>
  <c r="K163"/>
  <c r="M163" s="1"/>
  <c r="N163" s="1"/>
  <c r="D164"/>
  <c r="I164"/>
  <c r="K164"/>
  <c r="M164" s="1"/>
  <c r="N164" s="1"/>
  <c r="D165"/>
  <c r="I165"/>
  <c r="K165"/>
  <c r="M165" s="1"/>
  <c r="N165" s="1"/>
  <c r="D166"/>
  <c r="I166"/>
  <c r="K166"/>
  <c r="M166"/>
  <c r="N166" s="1"/>
  <c r="D167"/>
  <c r="I167"/>
  <c r="I168" s="1"/>
  <c r="I169" s="1"/>
  <c r="I170" s="1"/>
  <c r="I171" s="1"/>
  <c r="I172" s="1"/>
  <c r="I173" s="1"/>
  <c r="I174" s="1"/>
  <c r="I175" s="1"/>
  <c r="I176" s="1"/>
  <c r="I177" s="1"/>
  <c r="I178" s="1"/>
  <c r="I179" s="1"/>
  <c r="I180" s="1"/>
  <c r="I181" s="1"/>
  <c r="I182" s="1"/>
  <c r="I183" s="1"/>
  <c r="I184" s="1"/>
  <c r="I185" s="1"/>
  <c r="I186" s="1"/>
  <c r="I187" s="1"/>
  <c r="I188" s="1"/>
  <c r="K167"/>
  <c r="M167"/>
  <c r="N167" s="1"/>
  <c r="D168"/>
  <c r="K168"/>
  <c r="M168" s="1"/>
  <c r="N168" s="1"/>
  <c r="D169"/>
  <c r="K169"/>
  <c r="M169" s="1"/>
  <c r="N169" s="1"/>
  <c r="D170"/>
  <c r="K170"/>
  <c r="M170"/>
  <c r="N170" s="1"/>
  <c r="D171"/>
  <c r="K171"/>
  <c r="M171"/>
  <c r="N171" s="1"/>
  <c r="D172"/>
  <c r="K172"/>
  <c r="M172" s="1"/>
  <c r="N172" s="1"/>
  <c r="D173"/>
  <c r="K173"/>
  <c r="M173" s="1"/>
  <c r="N173" s="1"/>
  <c r="D174"/>
  <c r="K174"/>
  <c r="M174"/>
  <c r="N174" s="1"/>
  <c r="D175"/>
  <c r="K175"/>
  <c r="M175"/>
  <c r="N175" s="1"/>
  <c r="D176"/>
  <c r="K176"/>
  <c r="M176" s="1"/>
  <c r="N176" s="1"/>
  <c r="D177"/>
  <c r="K177"/>
  <c r="M177" s="1"/>
  <c r="N177" s="1"/>
  <c r="D178"/>
  <c r="K178"/>
  <c r="M178"/>
  <c r="N178" s="1"/>
  <c r="D179"/>
  <c r="K179"/>
  <c r="M179"/>
  <c r="N179" s="1"/>
  <c r="D180"/>
  <c r="K180"/>
  <c r="M180" s="1"/>
  <c r="N180" s="1"/>
  <c r="D181"/>
  <c r="K181"/>
  <c r="M181" s="1"/>
  <c r="N181" s="1"/>
  <c r="D182"/>
  <c r="K182"/>
  <c r="M182"/>
  <c r="N182" s="1"/>
  <c r="D183"/>
  <c r="K183"/>
  <c r="M183"/>
  <c r="N183" s="1"/>
  <c r="D184"/>
  <c r="K184"/>
  <c r="M184" s="1"/>
  <c r="N184" s="1"/>
  <c r="D185"/>
  <c r="K185"/>
  <c r="M185" s="1"/>
  <c r="N185" s="1"/>
  <c r="D186"/>
  <c r="K186"/>
  <c r="M186"/>
  <c r="N186" s="1"/>
  <c r="D187"/>
  <c r="K187"/>
  <c r="M187"/>
  <c r="N187" s="1"/>
  <c r="B190"/>
  <c r="H190"/>
  <c r="J190"/>
  <c r="F9" i="137"/>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2"/>
  <c r="F113"/>
  <c r="F114"/>
  <c r="F115"/>
  <c r="F116"/>
  <c r="F117"/>
  <c r="F118"/>
  <c r="F119"/>
  <c r="F121"/>
  <c r="F122"/>
  <c r="F124"/>
  <c r="F125"/>
  <c r="F126"/>
  <c r="F127"/>
  <c r="F128"/>
  <c r="F129"/>
  <c r="F130"/>
  <c r="F131"/>
  <c r="F133"/>
  <c r="F134"/>
  <c r="F135"/>
  <c r="F136"/>
  <c r="F137"/>
  <c r="D163"/>
  <c r="I163"/>
  <c r="K163"/>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163"/>
  <c r="N163" s="1"/>
  <c r="D164"/>
  <c r="I164"/>
  <c r="K164"/>
  <c r="M164"/>
  <c r="N164" s="1"/>
  <c r="D165"/>
  <c r="I165"/>
  <c r="K165"/>
  <c r="M165"/>
  <c r="N165" s="1"/>
  <c r="D166"/>
  <c r="I166"/>
  <c r="K166"/>
  <c r="M166"/>
  <c r="N166" s="1"/>
  <c r="D167"/>
  <c r="I167"/>
  <c r="K167"/>
  <c r="M167"/>
  <c r="N167" s="1"/>
  <c r="D168"/>
  <c r="I168"/>
  <c r="I169" s="1"/>
  <c r="I170" s="1"/>
  <c r="I171" s="1"/>
  <c r="I172" s="1"/>
  <c r="I173" s="1"/>
  <c r="I174" s="1"/>
  <c r="I175" s="1"/>
  <c r="I176" s="1"/>
  <c r="I177" s="1"/>
  <c r="I178" s="1"/>
  <c r="I179" s="1"/>
  <c r="I180" s="1"/>
  <c r="I181" s="1"/>
  <c r="I182" s="1"/>
  <c r="I183" s="1"/>
  <c r="I184" s="1"/>
  <c r="I185" s="1"/>
  <c r="I186" s="1"/>
  <c r="I187" s="1"/>
  <c r="I188" s="1"/>
  <c r="K168"/>
  <c r="M168"/>
  <c r="N168" s="1"/>
  <c r="D169"/>
  <c r="K169"/>
  <c r="M169"/>
  <c r="N169" s="1"/>
  <c r="D170"/>
  <c r="K170"/>
  <c r="M170"/>
  <c r="N170" s="1"/>
  <c r="D171"/>
  <c r="K171"/>
  <c r="M171"/>
  <c r="N171" s="1"/>
  <c r="D172"/>
  <c r="K172"/>
  <c r="M172"/>
  <c r="N172" s="1"/>
  <c r="D173"/>
  <c r="K173"/>
  <c r="M173"/>
  <c r="N173" s="1"/>
  <c r="D174"/>
  <c r="K174"/>
  <c r="M174"/>
  <c r="N174" s="1"/>
  <c r="D175"/>
  <c r="K175"/>
  <c r="M175"/>
  <c r="N175" s="1"/>
  <c r="D176"/>
  <c r="K176"/>
  <c r="M176"/>
  <c r="N176" s="1"/>
  <c r="D177"/>
  <c r="K177"/>
  <c r="M177"/>
  <c r="N177" s="1"/>
  <c r="D178"/>
  <c r="K178"/>
  <c r="M178"/>
  <c r="N178" s="1"/>
  <c r="D179"/>
  <c r="K179"/>
  <c r="M179"/>
  <c r="N179" s="1"/>
  <c r="D180"/>
  <c r="K180"/>
  <c r="M180"/>
  <c r="N180" s="1"/>
  <c r="D181"/>
  <c r="K181"/>
  <c r="M181"/>
  <c r="N181" s="1"/>
  <c r="D182"/>
  <c r="K182"/>
  <c r="M182"/>
  <c r="N182" s="1"/>
  <c r="D183"/>
  <c r="K183"/>
  <c r="M183"/>
  <c r="N183" s="1"/>
  <c r="D184"/>
  <c r="K184"/>
  <c r="M184"/>
  <c r="N184" s="1"/>
  <c r="D185"/>
  <c r="K185"/>
  <c r="M185"/>
  <c r="N185" s="1"/>
  <c r="D186"/>
  <c r="K186"/>
  <c r="M186"/>
  <c r="N186" s="1"/>
  <c r="D187"/>
  <c r="K187"/>
  <c r="M187"/>
  <c r="N187" s="1"/>
  <c r="B190"/>
  <c r="H190"/>
  <c r="J190"/>
  <c r="F9" i="136"/>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3"/>
  <c r="F114"/>
  <c r="F115"/>
  <c r="F116"/>
  <c r="F117"/>
  <c r="F118"/>
  <c r="F119"/>
  <c r="F120"/>
  <c r="F122"/>
  <c r="F123"/>
  <c r="F125"/>
  <c r="F126"/>
  <c r="F127"/>
  <c r="F128"/>
  <c r="F129"/>
  <c r="F130"/>
  <c r="F131"/>
  <c r="F132"/>
  <c r="F134"/>
  <c r="F135"/>
  <c r="F136"/>
  <c r="F137"/>
  <c r="F138"/>
  <c r="D164"/>
  <c r="K164" s="1"/>
  <c r="D165"/>
  <c r="K165" s="1"/>
  <c r="M165" s="1"/>
  <c r="N165" s="1"/>
  <c r="D166"/>
  <c r="K166"/>
  <c r="M166"/>
  <c r="N166" s="1"/>
  <c r="D167"/>
  <c r="K167"/>
  <c r="M167"/>
  <c r="N167" s="1"/>
  <c r="D168"/>
  <c r="K168" s="1"/>
  <c r="M168" s="1"/>
  <c r="N168" s="1"/>
  <c r="D169"/>
  <c r="K169" s="1"/>
  <c r="M169" s="1"/>
  <c r="N169" s="1"/>
  <c r="D170"/>
  <c r="K170" s="1"/>
  <c r="M170" s="1"/>
  <c r="N170" s="1"/>
  <c r="D171"/>
  <c r="K171" s="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c r="M184" s="1"/>
  <c r="N184" s="1"/>
  <c r="D185"/>
  <c r="K185" s="1"/>
  <c r="M185" s="1"/>
  <c r="N185" s="1"/>
  <c r="D186"/>
  <c r="K186"/>
  <c r="M186" s="1"/>
  <c r="N186" s="1"/>
  <c r="D187"/>
  <c r="K187" s="1"/>
  <c r="M187" s="1"/>
  <c r="N187" s="1"/>
  <c r="B190"/>
  <c r="H190"/>
  <c r="F9" i="135"/>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4"/>
  <c r="F115"/>
  <c r="F116"/>
  <c r="F117"/>
  <c r="F118"/>
  <c r="F119"/>
  <c r="F120"/>
  <c r="F121"/>
  <c r="F123"/>
  <c r="F124"/>
  <c r="F126"/>
  <c r="F127"/>
  <c r="F128"/>
  <c r="F129"/>
  <c r="F130"/>
  <c r="F131"/>
  <c r="F132"/>
  <c r="F133"/>
  <c r="F135"/>
  <c r="F136"/>
  <c r="F137"/>
  <c r="F138"/>
  <c r="F139"/>
  <c r="D165"/>
  <c r="K165" s="1"/>
  <c r="D166"/>
  <c r="K166" s="1"/>
  <c r="M166" s="1"/>
  <c r="N166" s="1"/>
  <c r="D167"/>
  <c r="K167"/>
  <c r="M167"/>
  <c r="N167" s="1"/>
  <c r="D168"/>
  <c r="K168"/>
  <c r="M168" s="1"/>
  <c r="N168" s="1"/>
  <c r="D169"/>
  <c r="K169" s="1"/>
  <c r="M169" s="1"/>
  <c r="N169" s="1"/>
  <c r="D170"/>
  <c r="K170"/>
  <c r="M170" s="1"/>
  <c r="N170" s="1"/>
  <c r="D171"/>
  <c r="K171" s="1"/>
  <c r="M171" s="1"/>
  <c r="N171" s="1"/>
  <c r="D172"/>
  <c r="K172"/>
  <c r="M172" s="1"/>
  <c r="N172" s="1"/>
  <c r="D173"/>
  <c r="K173" s="1"/>
  <c r="M173" s="1"/>
  <c r="N173" s="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F9" i="134"/>
  <c r="D166"/>
  <c r="I166"/>
  <c r="K166"/>
  <c r="L166" s="1"/>
  <c r="L167" s="1"/>
  <c r="L168" s="1"/>
  <c r="L169" s="1"/>
  <c r="L170" s="1"/>
  <c r="L171" s="1"/>
  <c r="L172" s="1"/>
  <c r="L173" s="1"/>
  <c r="L174" s="1"/>
  <c r="L175" s="1"/>
  <c r="L176" s="1"/>
  <c r="L177" s="1"/>
  <c r="L178" s="1"/>
  <c r="L179" s="1"/>
  <c r="L180" s="1"/>
  <c r="L181" s="1"/>
  <c r="L182" s="1"/>
  <c r="L183" s="1"/>
  <c r="L184" s="1"/>
  <c r="L185" s="1"/>
  <c r="L186" s="1"/>
  <c r="L187" s="1"/>
  <c r="M166"/>
  <c r="N166" s="1"/>
  <c r="D167"/>
  <c r="I167"/>
  <c r="K167"/>
  <c r="M167"/>
  <c r="N167" s="1"/>
  <c r="D168"/>
  <c r="I168"/>
  <c r="K168"/>
  <c r="M168" s="1"/>
  <c r="N168" s="1"/>
  <c r="D169"/>
  <c r="I169"/>
  <c r="K169"/>
  <c r="M169" s="1"/>
  <c r="N169" s="1"/>
  <c r="D170"/>
  <c r="I170"/>
  <c r="K170"/>
  <c r="M170"/>
  <c r="N170" s="1"/>
  <c r="D171"/>
  <c r="I171"/>
  <c r="I172" s="1"/>
  <c r="I173" s="1"/>
  <c r="I174" s="1"/>
  <c r="I175" s="1"/>
  <c r="I176" s="1"/>
  <c r="I177" s="1"/>
  <c r="I178" s="1"/>
  <c r="I179" s="1"/>
  <c r="I180" s="1"/>
  <c r="I181" s="1"/>
  <c r="I182" s="1"/>
  <c r="I183" s="1"/>
  <c r="I184" s="1"/>
  <c r="I185" s="1"/>
  <c r="I186" s="1"/>
  <c r="I187" s="1"/>
  <c r="I188" s="1"/>
  <c r="K171"/>
  <c r="M171"/>
  <c r="N171" s="1"/>
  <c r="D172"/>
  <c r="K172"/>
  <c r="M172" s="1"/>
  <c r="N172" s="1"/>
  <c r="D173"/>
  <c r="K173"/>
  <c r="M173" s="1"/>
  <c r="N173" s="1"/>
  <c r="D174"/>
  <c r="K174"/>
  <c r="M174"/>
  <c r="N174" s="1"/>
  <c r="D175"/>
  <c r="K175"/>
  <c r="M175"/>
  <c r="N175" s="1"/>
  <c r="D176"/>
  <c r="K176"/>
  <c r="M176" s="1"/>
  <c r="N176" s="1"/>
  <c r="D177"/>
  <c r="K177"/>
  <c r="M177" s="1"/>
  <c r="N177" s="1"/>
  <c r="D178"/>
  <c r="K178"/>
  <c r="M178"/>
  <c r="N178" s="1"/>
  <c r="D179"/>
  <c r="K179"/>
  <c r="M179"/>
  <c r="N179" s="1"/>
  <c r="D180"/>
  <c r="K180"/>
  <c r="M180" s="1"/>
  <c r="N180" s="1"/>
  <c r="D181"/>
  <c r="K181"/>
  <c r="M181" s="1"/>
  <c r="N181" s="1"/>
  <c r="D182"/>
  <c r="K182"/>
  <c r="M182"/>
  <c r="N182" s="1"/>
  <c r="D183"/>
  <c r="K183"/>
  <c r="M183"/>
  <c r="N183" s="1"/>
  <c r="D184"/>
  <c r="K184"/>
  <c r="M184" s="1"/>
  <c r="N184" s="1"/>
  <c r="D185"/>
  <c r="K185"/>
  <c r="M185" s="1"/>
  <c r="N185" s="1"/>
  <c r="D186"/>
  <c r="K186"/>
  <c r="M186"/>
  <c r="N186" s="1"/>
  <c r="D187"/>
  <c r="K187"/>
  <c r="M187"/>
  <c r="N187" s="1"/>
  <c r="B190"/>
  <c r="H190"/>
  <c r="J190"/>
  <c r="F9" i="133"/>
  <c r="D168"/>
  <c r="I168"/>
  <c r="K168"/>
  <c r="L168"/>
  <c r="L169" s="1"/>
  <c r="L170" s="1"/>
  <c r="L171" s="1"/>
  <c r="L172" s="1"/>
  <c r="L173" s="1"/>
  <c r="L174" s="1"/>
  <c r="L175" s="1"/>
  <c r="L176" s="1"/>
  <c r="L177" s="1"/>
  <c r="L178" s="1"/>
  <c r="L179" s="1"/>
  <c r="L180" s="1"/>
  <c r="L181" s="1"/>
  <c r="L182" s="1"/>
  <c r="L183" s="1"/>
  <c r="L184" s="1"/>
  <c r="L185" s="1"/>
  <c r="L186" s="1"/>
  <c r="L187" s="1"/>
  <c r="M168"/>
  <c r="N168" s="1"/>
  <c r="D169"/>
  <c r="I169"/>
  <c r="K169"/>
  <c r="M169" s="1"/>
  <c r="N169" s="1"/>
  <c r="D170"/>
  <c r="I170"/>
  <c r="K170"/>
  <c r="M170" s="1"/>
  <c r="N170" s="1"/>
  <c r="D171"/>
  <c r="I171"/>
  <c r="K171"/>
  <c r="M171"/>
  <c r="N171" s="1"/>
  <c r="D172"/>
  <c r="I172"/>
  <c r="I173" s="1"/>
  <c r="I174" s="1"/>
  <c r="I175" s="1"/>
  <c r="I176" s="1"/>
  <c r="I177" s="1"/>
  <c r="I178" s="1"/>
  <c r="I179" s="1"/>
  <c r="I180" s="1"/>
  <c r="I181" s="1"/>
  <c r="I182" s="1"/>
  <c r="I183" s="1"/>
  <c r="I184" s="1"/>
  <c r="I185" s="1"/>
  <c r="I186" s="1"/>
  <c r="I187" s="1"/>
  <c r="I188" s="1"/>
  <c r="K172"/>
  <c r="M172"/>
  <c r="N172" s="1"/>
  <c r="D173"/>
  <c r="K173"/>
  <c r="M173" s="1"/>
  <c r="N173" s="1"/>
  <c r="D174"/>
  <c r="K174"/>
  <c r="M174" s="1"/>
  <c r="N174" s="1"/>
  <c r="D175"/>
  <c r="K175"/>
  <c r="M175"/>
  <c r="N175" s="1"/>
  <c r="D176"/>
  <c r="K176"/>
  <c r="M176"/>
  <c r="N176" s="1"/>
  <c r="D177"/>
  <c r="K177"/>
  <c r="M177" s="1"/>
  <c r="N177" s="1"/>
  <c r="D178"/>
  <c r="K178"/>
  <c r="M178" s="1"/>
  <c r="N178" s="1"/>
  <c r="D179"/>
  <c r="K179"/>
  <c r="M179"/>
  <c r="N179" s="1"/>
  <c r="D180"/>
  <c r="K180"/>
  <c r="M180"/>
  <c r="N180" s="1"/>
  <c r="D181"/>
  <c r="K181"/>
  <c r="M181" s="1"/>
  <c r="N181" s="1"/>
  <c r="D182"/>
  <c r="K182"/>
  <c r="M182" s="1"/>
  <c r="N182" s="1"/>
  <c r="D183"/>
  <c r="K183"/>
  <c r="M183"/>
  <c r="N183" s="1"/>
  <c r="D184"/>
  <c r="K184"/>
  <c r="M184"/>
  <c r="N184" s="1"/>
  <c r="D185"/>
  <c r="K185"/>
  <c r="M185" s="1"/>
  <c r="N185" s="1"/>
  <c r="D186"/>
  <c r="K186"/>
  <c r="M186" s="1"/>
  <c r="N186" s="1"/>
  <c r="D187"/>
  <c r="K187"/>
  <c r="M187"/>
  <c r="N187" s="1"/>
  <c r="B190"/>
  <c r="H190"/>
  <c r="F9" i="132"/>
  <c r="F10"/>
  <c r="D169"/>
  <c r="I169"/>
  <c r="K169"/>
  <c r="L169"/>
  <c r="L170" s="1"/>
  <c r="L171" s="1"/>
  <c r="L172" s="1"/>
  <c r="L173" s="1"/>
  <c r="L174" s="1"/>
  <c r="L175" s="1"/>
  <c r="L176" s="1"/>
  <c r="L177" s="1"/>
  <c r="L178" s="1"/>
  <c r="L179" s="1"/>
  <c r="L180" s="1"/>
  <c r="L181" s="1"/>
  <c r="L182" s="1"/>
  <c r="L183" s="1"/>
  <c r="L184" s="1"/>
  <c r="L185" s="1"/>
  <c r="L186" s="1"/>
  <c r="L187" s="1"/>
  <c r="M169"/>
  <c r="N169" s="1"/>
  <c r="D170"/>
  <c r="I170"/>
  <c r="K170"/>
  <c r="M170" s="1"/>
  <c r="N170" s="1"/>
  <c r="D171"/>
  <c r="I171"/>
  <c r="K171"/>
  <c r="M171"/>
  <c r="N171" s="1"/>
  <c r="D172"/>
  <c r="I172"/>
  <c r="K172"/>
  <c r="M172"/>
  <c r="N172" s="1"/>
  <c r="D173"/>
  <c r="I173"/>
  <c r="K173"/>
  <c r="M173" s="1"/>
  <c r="N173" s="1"/>
  <c r="D174"/>
  <c r="I174"/>
  <c r="K174"/>
  <c r="M174" s="1"/>
  <c r="N174" s="1"/>
  <c r="D175"/>
  <c r="I175"/>
  <c r="K175"/>
  <c r="M175"/>
  <c r="N175" s="1"/>
  <c r="D176"/>
  <c r="I176"/>
  <c r="I177" s="1"/>
  <c r="I178" s="1"/>
  <c r="I179" s="1"/>
  <c r="I180" s="1"/>
  <c r="I181" s="1"/>
  <c r="I182" s="1"/>
  <c r="I183" s="1"/>
  <c r="I184" s="1"/>
  <c r="I185" s="1"/>
  <c r="I186" s="1"/>
  <c r="I187" s="1"/>
  <c r="I188" s="1"/>
  <c r="K176"/>
  <c r="M176"/>
  <c r="N176" s="1"/>
  <c r="D177"/>
  <c r="K177"/>
  <c r="M177" s="1"/>
  <c r="N177" s="1"/>
  <c r="D178"/>
  <c r="K178"/>
  <c r="M178" s="1"/>
  <c r="N178" s="1"/>
  <c r="D179"/>
  <c r="K179"/>
  <c r="M179"/>
  <c r="N179" s="1"/>
  <c r="D180"/>
  <c r="K180"/>
  <c r="M180"/>
  <c r="N180" s="1"/>
  <c r="D181"/>
  <c r="K181"/>
  <c r="M181" s="1"/>
  <c r="N181" s="1"/>
  <c r="D182"/>
  <c r="K182"/>
  <c r="M182" s="1"/>
  <c r="N182" s="1"/>
  <c r="D183"/>
  <c r="K183"/>
  <c r="M183"/>
  <c r="N183" s="1"/>
  <c r="D184"/>
  <c r="K184"/>
  <c r="M184"/>
  <c r="N184" s="1"/>
  <c r="D185"/>
  <c r="K185"/>
  <c r="M185" s="1"/>
  <c r="N185" s="1"/>
  <c r="D186"/>
  <c r="K186"/>
  <c r="M186" s="1"/>
  <c r="N186" s="1"/>
  <c r="D187"/>
  <c r="K187"/>
  <c r="M187"/>
  <c r="N187" s="1"/>
  <c r="B190"/>
  <c r="H190"/>
  <c r="F9" i="131"/>
  <c r="F10"/>
  <c r="D170"/>
  <c r="K170" s="1"/>
  <c r="D171"/>
  <c r="K171" s="1"/>
  <c r="M171" s="1"/>
  <c r="N171" s="1"/>
  <c r="D172"/>
  <c r="K172" s="1"/>
  <c r="M172" s="1"/>
  <c r="N172" s="1"/>
  <c r="D173"/>
  <c r="K173" s="1"/>
  <c r="M173" s="1"/>
  <c r="N173" s="1"/>
  <c r="D174"/>
  <c r="K174" s="1"/>
  <c r="M174" s="1"/>
  <c r="N174" s="1"/>
  <c r="D175"/>
  <c r="K175" s="1"/>
  <c r="M175" s="1"/>
  <c r="N175" s="1"/>
  <c r="D176"/>
  <c r="K176" s="1"/>
  <c r="M176" s="1"/>
  <c r="N176" s="1"/>
  <c r="D177"/>
  <c r="K177" s="1"/>
  <c r="M177" s="1"/>
  <c r="N177" s="1"/>
  <c r="D178"/>
  <c r="K178" s="1"/>
  <c r="M178" s="1"/>
  <c r="N178" s="1"/>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B190"/>
  <c r="H190"/>
  <c r="J190"/>
  <c r="F9" i="130"/>
  <c r="F10"/>
  <c r="D172"/>
  <c r="K172"/>
  <c r="M172" s="1"/>
  <c r="N172" s="1"/>
  <c r="D173"/>
  <c r="K173"/>
  <c r="M173" s="1"/>
  <c r="N173" s="1"/>
  <c r="D174"/>
  <c r="K174"/>
  <c r="M174" s="1"/>
  <c r="N174" s="1"/>
  <c r="D175"/>
  <c r="K175"/>
  <c r="M175" s="1"/>
  <c r="N175" s="1"/>
  <c r="D176"/>
  <c r="K176"/>
  <c r="M176" s="1"/>
  <c r="N176" s="1"/>
  <c r="D177"/>
  <c r="K177"/>
  <c r="M177" s="1"/>
  <c r="N177" s="1"/>
  <c r="D178"/>
  <c r="K178"/>
  <c r="M178" s="1"/>
  <c r="N178" s="1"/>
  <c r="D179"/>
  <c r="K179"/>
  <c r="M179" s="1"/>
  <c r="N179" s="1"/>
  <c r="D180"/>
  <c r="K180"/>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B190"/>
  <c r="H190"/>
  <c r="F9" i="12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D174"/>
  <c r="K174"/>
  <c r="M174" s="1"/>
  <c r="N174" s="1"/>
  <c r="D175"/>
  <c r="K175" s="1"/>
  <c r="M175" s="1"/>
  <c r="N175" s="1"/>
  <c r="D176"/>
  <c r="K176"/>
  <c r="M176" s="1"/>
  <c r="N176" s="1"/>
  <c r="D177"/>
  <c r="K177" s="1"/>
  <c r="M177" s="1"/>
  <c r="N177" s="1"/>
  <c r="D178"/>
  <c r="K178"/>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F9" i="128"/>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4"/>
  <c r="F125"/>
  <c r="F126"/>
  <c r="F127"/>
  <c r="F128"/>
  <c r="F129"/>
  <c r="F130"/>
  <c r="F131"/>
  <c r="F133"/>
  <c r="F134"/>
  <c r="F136"/>
  <c r="F137"/>
  <c r="F138"/>
  <c r="F139"/>
  <c r="F140"/>
  <c r="F141"/>
  <c r="F142"/>
  <c r="F143"/>
  <c r="F145"/>
  <c r="F146"/>
  <c r="F147"/>
  <c r="F148"/>
  <c r="F149"/>
  <c r="D175"/>
  <c r="K175" s="1"/>
  <c r="M175" s="1"/>
  <c r="N175" s="1"/>
  <c r="D176"/>
  <c r="K176" s="1"/>
  <c r="M176" s="1"/>
  <c r="N176" s="1"/>
  <c r="D177"/>
  <c r="K177" s="1"/>
  <c r="M177" s="1"/>
  <c r="N177" s="1"/>
  <c r="D178"/>
  <c r="K178" s="1"/>
  <c r="M178" s="1"/>
  <c r="N178" s="1"/>
  <c r="D179"/>
  <c r="K179" s="1"/>
  <c r="M179" s="1"/>
  <c r="N179" s="1"/>
  <c r="D180"/>
  <c r="K180"/>
  <c r="M180" s="1"/>
  <c r="N180" s="1"/>
  <c r="D181"/>
  <c r="K181" s="1"/>
  <c r="M181" s="1"/>
  <c r="N181" s="1"/>
  <c r="D182"/>
  <c r="K182"/>
  <c r="M182" s="1"/>
  <c r="N182" s="1"/>
  <c r="D183"/>
  <c r="K183" s="1"/>
  <c r="M183" s="1"/>
  <c r="N183" s="1"/>
  <c r="D184"/>
  <c r="K184"/>
  <c r="M184" s="1"/>
  <c r="N184" s="1"/>
  <c r="D185"/>
  <c r="K185" s="1"/>
  <c r="M185" s="1"/>
  <c r="N185" s="1"/>
  <c r="D186"/>
  <c r="K186"/>
  <c r="M186" s="1"/>
  <c r="N186" s="1"/>
  <c r="D187"/>
  <c r="K187" s="1"/>
  <c r="M187" s="1"/>
  <c r="N187" s="1"/>
  <c r="B190"/>
  <c r="H190"/>
  <c r="J190"/>
  <c r="F9" i="127"/>
  <c r="F10"/>
  <c r="F11"/>
  <c r="F12"/>
  <c r="F13"/>
  <c r="F14"/>
  <c r="F15"/>
  <c r="F16"/>
  <c r="F17"/>
  <c r="F18"/>
  <c r="D177"/>
  <c r="I177"/>
  <c r="K177"/>
  <c r="M177"/>
  <c r="N177" s="1"/>
  <c r="D178"/>
  <c r="I178"/>
  <c r="K178"/>
  <c r="M178"/>
  <c r="N178" s="1"/>
  <c r="D179"/>
  <c r="I179"/>
  <c r="K179"/>
  <c r="M179" s="1"/>
  <c r="N179" s="1"/>
  <c r="D180"/>
  <c r="I180"/>
  <c r="K180"/>
  <c r="M180" s="1"/>
  <c r="N180" s="1"/>
  <c r="D181"/>
  <c r="I181"/>
  <c r="K181"/>
  <c r="M181"/>
  <c r="N181" s="1"/>
  <c r="D182"/>
  <c r="I182"/>
  <c r="I183" s="1"/>
  <c r="I184" s="1"/>
  <c r="I185" s="1"/>
  <c r="I186" s="1"/>
  <c r="I187" s="1"/>
  <c r="I188" s="1"/>
  <c r="K182"/>
  <c r="M182"/>
  <c r="N182" s="1"/>
  <c r="D183"/>
  <c r="K183"/>
  <c r="M183" s="1"/>
  <c r="N183" s="1"/>
  <c r="D184"/>
  <c r="K184"/>
  <c r="M184" s="1"/>
  <c r="N184" s="1"/>
  <c r="D185"/>
  <c r="K185"/>
  <c r="M185"/>
  <c r="N185" s="1"/>
  <c r="D186"/>
  <c r="K186"/>
  <c r="M186"/>
  <c r="N186" s="1"/>
  <c r="D187"/>
  <c r="K187"/>
  <c r="M187" s="1"/>
  <c r="N187" s="1"/>
  <c r="B190"/>
  <c r="H190"/>
  <c r="F9" i="126"/>
  <c r="D178"/>
  <c r="K178" s="1"/>
  <c r="M178" s="1"/>
  <c r="N178" s="1"/>
  <c r="D179"/>
  <c r="K179"/>
  <c r="M179" s="1"/>
  <c r="N179" s="1"/>
  <c r="D180"/>
  <c r="K180" s="1"/>
  <c r="M180" s="1"/>
  <c r="N180" s="1"/>
  <c r="D181"/>
  <c r="K181"/>
  <c r="M181" s="1"/>
  <c r="N181" s="1"/>
  <c r="D182"/>
  <c r="K182" s="1"/>
  <c r="M182" s="1"/>
  <c r="N182" s="1"/>
  <c r="D183"/>
  <c r="K183"/>
  <c r="M183" s="1"/>
  <c r="N183" s="1"/>
  <c r="D184"/>
  <c r="K184" s="1"/>
  <c r="M184" s="1"/>
  <c r="N184" s="1"/>
  <c r="D185"/>
  <c r="K185"/>
  <c r="M185" s="1"/>
  <c r="N185" s="1"/>
  <c r="D186"/>
  <c r="K186" s="1"/>
  <c r="M186" s="1"/>
  <c r="N186" s="1"/>
  <c r="D187"/>
  <c r="K187"/>
  <c r="M187"/>
  <c r="N187" s="1"/>
  <c r="B190"/>
  <c r="H190"/>
  <c r="F9" i="125"/>
  <c r="F10"/>
  <c r="D179"/>
  <c r="K179" s="1"/>
  <c r="M179" s="1"/>
  <c r="N179" s="1"/>
  <c r="D180"/>
  <c r="K180" s="1"/>
  <c r="M180" s="1"/>
  <c r="N180" s="1"/>
  <c r="D181"/>
  <c r="K181" s="1"/>
  <c r="M181" s="1"/>
  <c r="N181" s="1"/>
  <c r="D182"/>
  <c r="K182" s="1"/>
  <c r="M182" s="1"/>
  <c r="N182" s="1"/>
  <c r="D183"/>
  <c r="K183" s="1"/>
  <c r="M183" s="1"/>
  <c r="N183" s="1"/>
  <c r="D184"/>
  <c r="K184" s="1"/>
  <c r="M184" s="1"/>
  <c r="N184" s="1"/>
  <c r="D185"/>
  <c r="K185" s="1"/>
  <c r="M185" s="1"/>
  <c r="N185" s="1"/>
  <c r="D186"/>
  <c r="K186" s="1"/>
  <c r="M186" s="1"/>
  <c r="N186" s="1"/>
  <c r="D187"/>
  <c r="K187" s="1"/>
  <c r="M187" s="1"/>
  <c r="N187" s="1"/>
  <c r="B190"/>
  <c r="H190"/>
  <c r="F9" i="124"/>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9"/>
  <c r="F130"/>
  <c r="F131"/>
  <c r="F132"/>
  <c r="F133"/>
  <c r="F134"/>
  <c r="F135"/>
  <c r="F136"/>
  <c r="F138"/>
  <c r="F139"/>
  <c r="F141"/>
  <c r="F142"/>
  <c r="F143"/>
  <c r="F144"/>
  <c r="F145"/>
  <c r="F146"/>
  <c r="F147"/>
  <c r="F148"/>
  <c r="F150"/>
  <c r="F151"/>
  <c r="F152"/>
  <c r="F153"/>
  <c r="F154"/>
  <c r="D180"/>
  <c r="I180"/>
  <c r="K180"/>
  <c r="M180"/>
  <c r="N180" s="1"/>
  <c r="D181"/>
  <c r="I181"/>
  <c r="K181"/>
  <c r="M181"/>
  <c r="N181" s="1"/>
  <c r="D182"/>
  <c r="I182"/>
  <c r="K182"/>
  <c r="M182"/>
  <c r="N182" s="1"/>
  <c r="D183"/>
  <c r="I183"/>
  <c r="K183"/>
  <c r="M183"/>
  <c r="N183" s="1"/>
  <c r="D184"/>
  <c r="I184"/>
  <c r="K184"/>
  <c r="M184" s="1"/>
  <c r="N184" s="1"/>
  <c r="D185"/>
  <c r="I185"/>
  <c r="K185"/>
  <c r="M185" s="1"/>
  <c r="N185" s="1"/>
  <c r="D186"/>
  <c r="I186"/>
  <c r="K186"/>
  <c r="M186" s="1"/>
  <c r="N186" s="1"/>
  <c r="D187"/>
  <c r="I187"/>
  <c r="K187"/>
  <c r="M187" s="1"/>
  <c r="N187" s="1"/>
  <c r="I188"/>
  <c r="B190"/>
  <c r="H190"/>
  <c r="F9" i="123"/>
  <c r="F10"/>
  <c r="D184"/>
  <c r="K184"/>
  <c r="M184"/>
  <c r="N184" s="1"/>
  <c r="D185"/>
  <c r="K185"/>
  <c r="M185" s="1"/>
  <c r="N185" s="1"/>
  <c r="D186"/>
  <c r="K186"/>
  <c r="M186" s="1"/>
  <c r="N186" s="1"/>
  <c r="D187"/>
  <c r="K187"/>
  <c r="M187" s="1"/>
  <c r="N187" s="1"/>
  <c r="B190"/>
  <c r="H190"/>
  <c r="J190"/>
  <c r="F9" i="71"/>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6"/>
  <c r="F137"/>
  <c r="F138"/>
  <c r="F139"/>
  <c r="F140"/>
  <c r="F141"/>
  <c r="F142"/>
  <c r="F143"/>
  <c r="F145"/>
  <c r="F146"/>
  <c r="F148"/>
  <c r="F149"/>
  <c r="F150"/>
  <c r="F151"/>
  <c r="F152"/>
  <c r="F153"/>
  <c r="F154"/>
  <c r="F155"/>
  <c r="F157"/>
  <c r="F158"/>
  <c r="F159"/>
  <c r="F160"/>
  <c r="F161"/>
  <c r="D187"/>
  <c r="I187"/>
  <c r="K187"/>
  <c r="M187"/>
  <c r="N187" s="1"/>
  <c r="I188"/>
  <c r="B190"/>
  <c r="H190"/>
  <c r="D7" i="181"/>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A65"/>
  <c r="B65"/>
  <c r="A66"/>
  <c r="B66"/>
  <c r="M82" i="179"/>
  <c r="M78" i="184"/>
  <c r="L78"/>
  <c r="L79"/>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60" i="191"/>
  <c r="M59" i="192"/>
  <c r="M89" i="194"/>
  <c r="N89" s="1"/>
  <c r="L82" i="179"/>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60" i="19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59" i="192"/>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72" i="188"/>
  <c r="M70" i="189"/>
  <c r="L70"/>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72" i="188"/>
  <c r="L73"/>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50" i="194"/>
  <c r="M50" i="197"/>
  <c r="M47" i="206"/>
  <c r="N36" i="213"/>
  <c r="M35" i="214"/>
  <c r="M37" i="212"/>
  <c r="M160" i="213"/>
  <c r="N160" s="1"/>
  <c r="N34" i="215"/>
  <c r="M28" i="216"/>
  <c r="M15" i="234"/>
  <c r="L15"/>
  <c r="L16"/>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N12" i="231"/>
  <c r="E12" i="229"/>
  <c r="F11"/>
  <c r="M10"/>
  <c r="L10"/>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24" i="217"/>
  <c r="O23" i="214"/>
  <c r="O24" s="1"/>
  <c r="O25" s="1"/>
  <c r="O26" s="1"/>
  <c r="O27" s="1"/>
  <c r="O28" s="1"/>
  <c r="O29" s="1"/>
  <c r="O30" s="1"/>
  <c r="M16" i="221"/>
  <c r="L16"/>
  <c r="L17"/>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P9" i="229"/>
  <c r="Z11" s="1"/>
  <c r="O9"/>
  <c r="L12" i="23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F10" i="229"/>
  <c r="P11" i="192"/>
  <c r="P10" i="170"/>
  <c r="P10" i="179"/>
  <c r="P10" i="152"/>
  <c r="P10" i="151"/>
  <c r="L12" i="217"/>
  <c r="L13"/>
  <c r="L14" s="1"/>
  <c r="L15" s="1"/>
  <c r="L16" s="1"/>
  <c r="L17" s="1"/>
  <c r="L18" s="1"/>
  <c r="L19" s="1"/>
  <c r="L20" s="1"/>
  <c r="L21" s="1"/>
  <c r="L22" s="1"/>
  <c r="L23" s="1"/>
  <c r="Q14"/>
  <c r="L139" i="145"/>
  <c r="L140"/>
  <c r="L141" s="1"/>
  <c r="L142" s="1"/>
  <c r="L143" s="1"/>
  <c r="L144" s="1"/>
  <c r="L145" s="1"/>
  <c r="L146" s="1"/>
  <c r="L147" s="1"/>
  <c r="L148" s="1"/>
  <c r="L149" s="1"/>
  <c r="L150" s="1"/>
  <c r="Q14"/>
  <c r="L141" i="144"/>
  <c r="L142"/>
  <c r="L143" s="1"/>
  <c r="L144" s="1"/>
  <c r="L145" s="1"/>
  <c r="L146" s="1"/>
  <c r="L147" s="1"/>
  <c r="L148" s="1"/>
  <c r="L149" s="1"/>
  <c r="L150" s="1"/>
  <c r="L151" s="1"/>
  <c r="L152" s="1"/>
  <c r="Q14"/>
  <c r="L144" i="141"/>
  <c r="L145"/>
  <c r="L146" s="1"/>
  <c r="L147" s="1"/>
  <c r="L148" s="1"/>
  <c r="L149" s="1"/>
  <c r="L150" s="1"/>
  <c r="L151" s="1"/>
  <c r="L152" s="1"/>
  <c r="L153" s="1"/>
  <c r="L154" s="1"/>
  <c r="L155" s="1"/>
  <c r="Q14"/>
  <c r="I12" i="217"/>
  <c r="I13"/>
  <c r="I14" s="1"/>
  <c r="I15" s="1"/>
  <c r="I16" s="1"/>
  <c r="I17" s="1"/>
  <c r="I18" s="1"/>
  <c r="I19" s="1"/>
  <c r="I20" s="1"/>
  <c r="I21" s="1"/>
  <c r="I22" s="1"/>
  <c r="I23" s="1"/>
  <c r="Q13"/>
  <c r="I18" i="215"/>
  <c r="I19" s="1"/>
  <c r="I20" s="1"/>
  <c r="I21" s="1"/>
  <c r="I22" s="1"/>
  <c r="I23" s="1"/>
  <c r="I24" s="1"/>
  <c r="I25" s="1"/>
  <c r="I26" s="1"/>
  <c r="I27" s="1"/>
  <c r="I28" s="1"/>
  <c r="I29" s="1"/>
  <c r="Q13"/>
  <c r="I24" i="213"/>
  <c r="I25"/>
  <c r="I26" s="1"/>
  <c r="I27" s="1"/>
  <c r="I28" s="1"/>
  <c r="I29" s="1"/>
  <c r="I30" s="1"/>
  <c r="I31" s="1"/>
  <c r="I32" s="1"/>
  <c r="I33" s="1"/>
  <c r="I34" s="1"/>
  <c r="I35" s="1"/>
  <c r="Q13"/>
  <c r="I34" i="206"/>
  <c r="I35" s="1"/>
  <c r="I36" s="1"/>
  <c r="I37" s="1"/>
  <c r="I38" s="1"/>
  <c r="I39" s="1"/>
  <c r="I40" s="1"/>
  <c r="I41" s="1"/>
  <c r="I42" s="1"/>
  <c r="I43" s="1"/>
  <c r="I44" s="1"/>
  <c r="I45" s="1"/>
  <c r="Q13"/>
  <c r="I38" i="194"/>
  <c r="I39"/>
  <c r="I40" s="1"/>
  <c r="I41" s="1"/>
  <c r="I42" s="1"/>
  <c r="I43" s="1"/>
  <c r="I44" s="1"/>
  <c r="I45" s="1"/>
  <c r="I46" s="1"/>
  <c r="I47" s="1"/>
  <c r="I48" s="1"/>
  <c r="I49" s="1"/>
  <c r="Q13"/>
  <c r="I47" i="191"/>
  <c r="I48" s="1"/>
  <c r="I49" s="1"/>
  <c r="I50" s="1"/>
  <c r="I51" s="1"/>
  <c r="I52" s="1"/>
  <c r="I53" s="1"/>
  <c r="I54" s="1"/>
  <c r="I55" s="1"/>
  <c r="I56" s="1"/>
  <c r="I57" s="1"/>
  <c r="I58" s="1"/>
  <c r="Q13"/>
  <c r="I59" i="188"/>
  <c r="I60"/>
  <c r="I61" s="1"/>
  <c r="I62" s="1"/>
  <c r="I63" s="1"/>
  <c r="I64" s="1"/>
  <c r="I65" s="1"/>
  <c r="I66" s="1"/>
  <c r="I67" s="1"/>
  <c r="I68" s="1"/>
  <c r="I69" s="1"/>
  <c r="I70" s="1"/>
  <c r="Q13"/>
  <c r="I69" i="179"/>
  <c r="I70" s="1"/>
  <c r="I71" s="1"/>
  <c r="I72" s="1"/>
  <c r="I73" s="1"/>
  <c r="I74" s="1"/>
  <c r="I75" s="1"/>
  <c r="I76" s="1"/>
  <c r="I77" s="1"/>
  <c r="I78" s="1"/>
  <c r="I79" s="1"/>
  <c r="I80" s="1"/>
  <c r="Q13"/>
  <c r="I81" i="176"/>
  <c r="I82"/>
  <c r="I83" s="1"/>
  <c r="I84" s="1"/>
  <c r="I85" s="1"/>
  <c r="I86" s="1"/>
  <c r="I87" s="1"/>
  <c r="I88" s="1"/>
  <c r="I89" s="1"/>
  <c r="I90" s="1"/>
  <c r="I91" s="1"/>
  <c r="I92" s="1"/>
  <c r="Q13"/>
  <c r="I83" i="174"/>
  <c r="I84"/>
  <c r="I85" s="1"/>
  <c r="I86" s="1"/>
  <c r="I87" s="1"/>
  <c r="I88" s="1"/>
  <c r="I89" s="1"/>
  <c r="I90" s="1"/>
  <c r="I91" s="1"/>
  <c r="I92" s="1"/>
  <c r="I93" s="1"/>
  <c r="I94" s="1"/>
  <c r="Q13"/>
  <c r="I93" i="172"/>
  <c r="I94"/>
  <c r="I95" s="1"/>
  <c r="I96" s="1"/>
  <c r="I97" s="1"/>
  <c r="I98" s="1"/>
  <c r="I99" s="1"/>
  <c r="I100" s="1"/>
  <c r="I101" s="1"/>
  <c r="I102" s="1"/>
  <c r="I103" s="1"/>
  <c r="I104" s="1"/>
  <c r="Q13"/>
  <c r="I97" i="168"/>
  <c r="I98"/>
  <c r="I99" s="1"/>
  <c r="I100" s="1"/>
  <c r="I101" s="1"/>
  <c r="I102" s="1"/>
  <c r="I103" s="1"/>
  <c r="I104" s="1"/>
  <c r="I105" s="1"/>
  <c r="I106" s="1"/>
  <c r="I107" s="1"/>
  <c r="I108" s="1"/>
  <c r="Q13"/>
  <c r="I101" i="165"/>
  <c r="I102"/>
  <c r="I103" s="1"/>
  <c r="I104" s="1"/>
  <c r="I105" s="1"/>
  <c r="I106" s="1"/>
  <c r="I107" s="1"/>
  <c r="I108" s="1"/>
  <c r="I109" s="1"/>
  <c r="I110" s="1"/>
  <c r="I111" s="1"/>
  <c r="I112" s="1"/>
  <c r="Q13"/>
  <c r="I106" i="161"/>
  <c r="I107"/>
  <c r="I108" s="1"/>
  <c r="I109" s="1"/>
  <c r="I110" s="1"/>
  <c r="I111" s="1"/>
  <c r="I112" s="1"/>
  <c r="I113" s="1"/>
  <c r="I114" s="1"/>
  <c r="I115" s="1"/>
  <c r="I116" s="1"/>
  <c r="I117" s="1"/>
  <c r="Q13"/>
  <c r="P11" i="214"/>
  <c r="P12" s="1"/>
  <c r="P13" s="1"/>
  <c r="P14" s="1"/>
  <c r="P15" s="1"/>
  <c r="P16" s="1"/>
  <c r="P17" s="1"/>
  <c r="P18" s="1"/>
  <c r="P19" s="1"/>
  <c r="P20" s="1"/>
  <c r="P21" s="1"/>
  <c r="P22" s="1"/>
  <c r="R13" i="164"/>
  <c r="L16" i="216"/>
  <c r="L17" s="1"/>
  <c r="L18" s="1"/>
  <c r="L19" s="1"/>
  <c r="L20" s="1"/>
  <c r="L21" s="1"/>
  <c r="L22" s="1"/>
  <c r="L23" s="1"/>
  <c r="L24" s="1"/>
  <c r="L25" s="1"/>
  <c r="L26" s="1"/>
  <c r="L27" s="1"/>
  <c r="Q14"/>
  <c r="L142" i="143"/>
  <c r="L143" s="1"/>
  <c r="L144" s="1"/>
  <c r="L145" s="1"/>
  <c r="L146" s="1"/>
  <c r="L147" s="1"/>
  <c r="L148" s="1"/>
  <c r="L149" s="1"/>
  <c r="L150" s="1"/>
  <c r="L151" s="1"/>
  <c r="L152" s="1"/>
  <c r="L153" s="1"/>
  <c r="Q14"/>
  <c r="L143" i="142"/>
  <c r="L144"/>
  <c r="L145" s="1"/>
  <c r="L146" s="1"/>
  <c r="L147" s="1"/>
  <c r="L148" s="1"/>
  <c r="L149" s="1"/>
  <c r="L150" s="1"/>
  <c r="L151" s="1"/>
  <c r="L152" s="1"/>
  <c r="L153" s="1"/>
  <c r="L154" s="1"/>
  <c r="Q14"/>
  <c r="L146" i="139"/>
  <c r="L147"/>
  <c r="L148" s="1"/>
  <c r="L149" s="1"/>
  <c r="L150" s="1"/>
  <c r="L151" s="1"/>
  <c r="L152" s="1"/>
  <c r="L153" s="1"/>
  <c r="L154" s="1"/>
  <c r="L155" s="1"/>
  <c r="L156" s="1"/>
  <c r="L157" s="1"/>
  <c r="Q14"/>
  <c r="I16" i="216"/>
  <c r="I17"/>
  <c r="I18" s="1"/>
  <c r="I19" s="1"/>
  <c r="I20" s="1"/>
  <c r="I21" s="1"/>
  <c r="I22" s="1"/>
  <c r="I23" s="1"/>
  <c r="I24" s="1"/>
  <c r="I25" s="1"/>
  <c r="I26" s="1"/>
  <c r="I27" s="1"/>
  <c r="Q13"/>
  <c r="I23" i="214"/>
  <c r="I24" s="1"/>
  <c r="I25" s="1"/>
  <c r="I26" s="1"/>
  <c r="I27" s="1"/>
  <c r="I28" s="1"/>
  <c r="I29" s="1"/>
  <c r="I30" s="1"/>
  <c r="I31" s="1"/>
  <c r="I32" s="1"/>
  <c r="I33" s="1"/>
  <c r="I34" s="1"/>
  <c r="Q13"/>
  <c r="I25" i="212"/>
  <c r="I26"/>
  <c r="I27" s="1"/>
  <c r="I28" s="1"/>
  <c r="I29" s="1"/>
  <c r="I30" s="1"/>
  <c r="I31" s="1"/>
  <c r="I32" s="1"/>
  <c r="I33" s="1"/>
  <c r="I34" s="1"/>
  <c r="I35" s="1"/>
  <c r="I36" s="1"/>
  <c r="Q13"/>
  <c r="I40" i="193"/>
  <c r="I41" s="1"/>
  <c r="I42" s="1"/>
  <c r="I43" s="1"/>
  <c r="I44" s="1"/>
  <c r="I45" s="1"/>
  <c r="I46" s="1"/>
  <c r="I47" s="1"/>
  <c r="I48" s="1"/>
  <c r="I49" s="1"/>
  <c r="I50" s="1"/>
  <c r="I51" s="1"/>
  <c r="Q13"/>
  <c r="I58" i="189"/>
  <c r="I59"/>
  <c r="I60" s="1"/>
  <c r="I61" s="1"/>
  <c r="I62" s="1"/>
  <c r="I63" s="1"/>
  <c r="I64" s="1"/>
  <c r="I65" s="1"/>
  <c r="I66" s="1"/>
  <c r="I67" s="1"/>
  <c r="I68" s="1"/>
  <c r="I69" s="1"/>
  <c r="Q13"/>
  <c r="I66" i="184"/>
  <c r="I67" s="1"/>
  <c r="I68" s="1"/>
  <c r="I69" s="1"/>
  <c r="I70" s="1"/>
  <c r="I71" s="1"/>
  <c r="I72" s="1"/>
  <c r="I73" s="1"/>
  <c r="I74" s="1"/>
  <c r="I75" s="1"/>
  <c r="I76" s="1"/>
  <c r="I77" s="1"/>
  <c r="Q13"/>
  <c r="I77" i="177"/>
  <c r="I78"/>
  <c r="I79" s="1"/>
  <c r="I80" s="1"/>
  <c r="I81" s="1"/>
  <c r="I82" s="1"/>
  <c r="I83" s="1"/>
  <c r="I84" s="1"/>
  <c r="I85" s="1"/>
  <c r="I86" s="1"/>
  <c r="I87" s="1"/>
  <c r="I88" s="1"/>
  <c r="Q13"/>
  <c r="I82" i="175"/>
  <c r="I83"/>
  <c r="I84" s="1"/>
  <c r="I85" s="1"/>
  <c r="I86" s="1"/>
  <c r="I87" s="1"/>
  <c r="I88" s="1"/>
  <c r="I89" s="1"/>
  <c r="I90" s="1"/>
  <c r="I91" s="1"/>
  <c r="I92" s="1"/>
  <c r="I93" s="1"/>
  <c r="Q13"/>
  <c r="I94" i="171"/>
  <c r="I95" s="1"/>
  <c r="I96" s="1"/>
  <c r="I97" s="1"/>
  <c r="I98" s="1"/>
  <c r="I99" s="1"/>
  <c r="I100" s="1"/>
  <c r="I101" s="1"/>
  <c r="I102" s="1"/>
  <c r="I103" s="1"/>
  <c r="I104" s="1"/>
  <c r="I105" s="1"/>
  <c r="Q13"/>
  <c r="I100" i="166"/>
  <c r="I101"/>
  <c r="I102" s="1"/>
  <c r="I103" s="1"/>
  <c r="I104" s="1"/>
  <c r="I105" s="1"/>
  <c r="I106" s="1"/>
  <c r="I107" s="1"/>
  <c r="I108" s="1"/>
  <c r="I109" s="1"/>
  <c r="I110" s="1"/>
  <c r="I111" s="1"/>
  <c r="Q13"/>
  <c r="I104" i="162"/>
  <c r="I105"/>
  <c r="I106" s="1"/>
  <c r="I107" s="1"/>
  <c r="I108" s="1"/>
  <c r="I109" s="1"/>
  <c r="I110" s="1"/>
  <c r="I111" s="1"/>
  <c r="I112" s="1"/>
  <c r="I113" s="1"/>
  <c r="I114" s="1"/>
  <c r="I115" s="1"/>
  <c r="Q13"/>
  <c r="Q13" i="167"/>
  <c r="Q13" i="164"/>
  <c r="Q13" i="163"/>
  <c r="S13" s="1"/>
  <c r="I46" i="181" s="1"/>
  <c r="I118" i="157"/>
  <c r="I119" s="1"/>
  <c r="I120" s="1"/>
  <c r="I121" s="1"/>
  <c r="I122" s="1"/>
  <c r="I123" s="1"/>
  <c r="I124" s="1"/>
  <c r="I125" s="1"/>
  <c r="I126" s="1"/>
  <c r="I127" s="1"/>
  <c r="I128" s="1"/>
  <c r="I129" s="1"/>
  <c r="Q13"/>
  <c r="I129" i="154"/>
  <c r="I130"/>
  <c r="I131" s="1"/>
  <c r="I132" s="1"/>
  <c r="I133" s="1"/>
  <c r="I134" s="1"/>
  <c r="I135" s="1"/>
  <c r="I136" s="1"/>
  <c r="I137" s="1"/>
  <c r="I138" s="1"/>
  <c r="I139" s="1"/>
  <c r="I140" s="1"/>
  <c r="Q13"/>
  <c r="I132" i="152"/>
  <c r="I133" s="1"/>
  <c r="I134" s="1"/>
  <c r="I135" s="1"/>
  <c r="I136" s="1"/>
  <c r="I137" s="1"/>
  <c r="I138" s="1"/>
  <c r="I139" s="1"/>
  <c r="I140" s="1"/>
  <c r="I141" s="1"/>
  <c r="I142" s="1"/>
  <c r="I143" s="1"/>
  <c r="Q13"/>
  <c r="I134" i="150"/>
  <c r="I135"/>
  <c r="I136" s="1"/>
  <c r="I137" s="1"/>
  <c r="I138" s="1"/>
  <c r="I139" s="1"/>
  <c r="I140" s="1"/>
  <c r="I141" s="1"/>
  <c r="I142" s="1"/>
  <c r="I143" s="1"/>
  <c r="I144" s="1"/>
  <c r="I145" s="1"/>
  <c r="Q13"/>
  <c r="I138" i="146"/>
  <c r="I139"/>
  <c r="I140" s="1"/>
  <c r="I141" s="1"/>
  <c r="I142" s="1"/>
  <c r="I143" s="1"/>
  <c r="I144" s="1"/>
  <c r="I145" s="1"/>
  <c r="I146" s="1"/>
  <c r="I147" s="1"/>
  <c r="I148" s="1"/>
  <c r="I149" s="1"/>
  <c r="Q13"/>
  <c r="I142" i="143"/>
  <c r="I143"/>
  <c r="I144" s="1"/>
  <c r="I145" s="1"/>
  <c r="I146" s="1"/>
  <c r="I147" s="1"/>
  <c r="I148" s="1"/>
  <c r="I149" s="1"/>
  <c r="I150" s="1"/>
  <c r="I151" s="1"/>
  <c r="I152" s="1"/>
  <c r="I153" s="1"/>
  <c r="Q13"/>
  <c r="I152" i="136"/>
  <c r="I153" s="1"/>
  <c r="I154" s="1"/>
  <c r="I155" s="1"/>
  <c r="I156" s="1"/>
  <c r="I157" s="1"/>
  <c r="I158" s="1"/>
  <c r="I159" s="1"/>
  <c r="I160" s="1"/>
  <c r="I161" s="1"/>
  <c r="I162" s="1"/>
  <c r="I163" s="1"/>
  <c r="Q13"/>
  <c r="I158" i="131"/>
  <c r="I159"/>
  <c r="I160" s="1"/>
  <c r="I161" s="1"/>
  <c r="I162" s="1"/>
  <c r="I163" s="1"/>
  <c r="I164" s="1"/>
  <c r="I165" s="1"/>
  <c r="I166" s="1"/>
  <c r="I167" s="1"/>
  <c r="I168" s="1"/>
  <c r="I169" s="1"/>
  <c r="Q13"/>
  <c r="I160" i="130"/>
  <c r="I161" s="1"/>
  <c r="I162" s="1"/>
  <c r="I163" s="1"/>
  <c r="I164" s="1"/>
  <c r="I165" s="1"/>
  <c r="I166" s="1"/>
  <c r="I167" s="1"/>
  <c r="I168" s="1"/>
  <c r="I169" s="1"/>
  <c r="I170" s="1"/>
  <c r="I171" s="1"/>
  <c r="Q13"/>
  <c r="I163" i="128"/>
  <c r="I164"/>
  <c r="I165" s="1"/>
  <c r="I166" s="1"/>
  <c r="I167" s="1"/>
  <c r="I168" s="1"/>
  <c r="I169" s="1"/>
  <c r="I170" s="1"/>
  <c r="I171" s="1"/>
  <c r="I172" s="1"/>
  <c r="I173" s="1"/>
  <c r="I174" s="1"/>
  <c r="Q13"/>
  <c r="Q13" i="159"/>
  <c r="I128" i="156"/>
  <c r="I129" s="1"/>
  <c r="I130" s="1"/>
  <c r="I131" s="1"/>
  <c r="I132" s="1"/>
  <c r="I133" s="1"/>
  <c r="I134" s="1"/>
  <c r="I135" s="1"/>
  <c r="I136" s="1"/>
  <c r="I137" s="1"/>
  <c r="I138" s="1"/>
  <c r="I139" s="1"/>
  <c r="Q13"/>
  <c r="I131" i="153"/>
  <c r="I132"/>
  <c r="I133" s="1"/>
  <c r="I134" s="1"/>
  <c r="I135" s="1"/>
  <c r="I136" s="1"/>
  <c r="I137" s="1"/>
  <c r="I138" s="1"/>
  <c r="I139" s="1"/>
  <c r="I140" s="1"/>
  <c r="I141" s="1"/>
  <c r="I142" s="1"/>
  <c r="Q13"/>
  <c r="I133" i="151"/>
  <c r="I134" s="1"/>
  <c r="I135" s="1"/>
  <c r="I136" s="1"/>
  <c r="I137" s="1"/>
  <c r="I138" s="1"/>
  <c r="I139" s="1"/>
  <c r="I140" s="1"/>
  <c r="I141" s="1"/>
  <c r="I142" s="1"/>
  <c r="I143" s="1"/>
  <c r="I144" s="1"/>
  <c r="Q13"/>
  <c r="I136" i="148"/>
  <c r="I137"/>
  <c r="I138" s="1"/>
  <c r="I139" s="1"/>
  <c r="I140" s="1"/>
  <c r="I141" s="1"/>
  <c r="I142" s="1"/>
  <c r="I143" s="1"/>
  <c r="I144" s="1"/>
  <c r="I145" s="1"/>
  <c r="I146" s="1"/>
  <c r="I147" s="1"/>
  <c r="Q13"/>
  <c r="I139" i="145"/>
  <c r="I140"/>
  <c r="I141" s="1"/>
  <c r="I142" s="1"/>
  <c r="I143" s="1"/>
  <c r="I144" s="1"/>
  <c r="I145" s="1"/>
  <c r="I146" s="1"/>
  <c r="I147" s="1"/>
  <c r="I148" s="1"/>
  <c r="I149" s="1"/>
  <c r="I150" s="1"/>
  <c r="Q13"/>
  <c r="I143" i="142"/>
  <c r="I144"/>
  <c r="I145" s="1"/>
  <c r="I146" s="1"/>
  <c r="I147" s="1"/>
  <c r="I148" s="1"/>
  <c r="I149" s="1"/>
  <c r="I150" s="1"/>
  <c r="I151" s="1"/>
  <c r="I152" s="1"/>
  <c r="I153" s="1"/>
  <c r="I154" s="1"/>
  <c r="Q13"/>
  <c r="I153" i="135"/>
  <c r="I154"/>
  <c r="I155" s="1"/>
  <c r="I156" s="1"/>
  <c r="I157" s="1"/>
  <c r="I158" s="1"/>
  <c r="I159" s="1"/>
  <c r="I160" s="1"/>
  <c r="I161" s="1"/>
  <c r="I162" s="1"/>
  <c r="I163" s="1"/>
  <c r="I164" s="1"/>
  <c r="Q13"/>
  <c r="I162" i="129"/>
  <c r="I163"/>
  <c r="I164" s="1"/>
  <c r="I165" s="1"/>
  <c r="I166" s="1"/>
  <c r="I167" s="1"/>
  <c r="I168" s="1"/>
  <c r="I169" s="1"/>
  <c r="I170" s="1"/>
  <c r="I171" s="1"/>
  <c r="I172" s="1"/>
  <c r="I173" s="1"/>
  <c r="Q13"/>
  <c r="R13" i="159"/>
  <c r="S13" s="1"/>
  <c r="I42" i="181" s="1"/>
  <c r="Q13" i="149"/>
  <c r="S13" s="1"/>
  <c r="I33" i="181" s="1"/>
  <c r="R13" i="138"/>
  <c r="I167" i="125"/>
  <c r="I168"/>
  <c r="I169" s="1"/>
  <c r="I170" s="1"/>
  <c r="I171" s="1"/>
  <c r="I172" s="1"/>
  <c r="I173" s="1"/>
  <c r="I174" s="1"/>
  <c r="I175" s="1"/>
  <c r="I176" s="1"/>
  <c r="I177" s="1"/>
  <c r="I178" s="1"/>
  <c r="Q13"/>
  <c r="R13" i="134"/>
  <c r="Q13" i="133"/>
  <c r="R13"/>
  <c r="Q13" i="132"/>
  <c r="S13" s="1"/>
  <c r="I17" i="181" s="1"/>
  <c r="Q13" i="127"/>
  <c r="S13" s="1"/>
  <c r="I12" i="181" s="1"/>
  <c r="R13" i="124"/>
  <c r="I166" i="126"/>
  <c r="I167" s="1"/>
  <c r="I168" s="1"/>
  <c r="I169" s="1"/>
  <c r="I170" s="1"/>
  <c r="I171" s="1"/>
  <c r="I172" s="1"/>
  <c r="I173" s="1"/>
  <c r="I174" s="1"/>
  <c r="I175" s="1"/>
  <c r="I176" s="1"/>
  <c r="I177" s="1"/>
  <c r="Q13"/>
  <c r="E10" i="231"/>
  <c r="F9"/>
  <c r="AD9" s="1"/>
  <c r="Q13" i="134"/>
  <c r="Q13" i="124"/>
  <c r="E11" i="234"/>
  <c r="F151" i="137"/>
  <c r="U9"/>
  <c r="E152"/>
  <c r="F45" i="192"/>
  <c r="H65" i="181" s="1"/>
  <c r="E46" i="192"/>
  <c r="E47" i="191"/>
  <c r="F46"/>
  <c r="H64" i="181" s="1"/>
  <c r="F65" i="184"/>
  <c r="H61" i="181" s="1"/>
  <c r="E66" i="184"/>
  <c r="E69" i="179"/>
  <c r="F68"/>
  <c r="H60" i="181" s="1"/>
  <c r="F76" i="177"/>
  <c r="H59" i="181" s="1"/>
  <c r="E77" i="177"/>
  <c r="E81" i="176"/>
  <c r="F80"/>
  <c r="H58" i="181" s="1"/>
  <c r="F87" i="173"/>
  <c r="H55" i="181" s="1"/>
  <c r="E88" i="173"/>
  <c r="E93" i="172"/>
  <c r="F92"/>
  <c r="H54" i="181" s="1"/>
  <c r="F99" i="166"/>
  <c r="H49" i="181" s="1"/>
  <c r="E100" i="166"/>
  <c r="E101" i="165"/>
  <c r="F100"/>
  <c r="H48" i="181" s="1"/>
  <c r="E116" i="159"/>
  <c r="F115"/>
  <c r="H42" i="181" s="1"/>
  <c r="F116" i="158"/>
  <c r="H41" i="181" s="1"/>
  <c r="E117" i="158"/>
  <c r="F127" i="156"/>
  <c r="H39" i="181"/>
  <c r="E128" i="156"/>
  <c r="E129" i="154"/>
  <c r="F128"/>
  <c r="H38" i="181"/>
  <c r="F130" i="153"/>
  <c r="H37" i="181"/>
  <c r="E131" i="153"/>
  <c r="E134" i="150"/>
  <c r="F133"/>
  <c r="H34" i="181"/>
  <c r="E10" i="220"/>
  <c r="F153" i="135"/>
  <c r="U9" s="1"/>
  <c r="E154"/>
  <c r="F57" i="189"/>
  <c r="H63" i="181" s="1"/>
  <c r="E58" i="189"/>
  <c r="E59" i="188"/>
  <c r="F58"/>
  <c r="H62" i="181" s="1"/>
  <c r="F81" i="175"/>
  <c r="H57" i="181" s="1"/>
  <c r="E82" i="175"/>
  <c r="E83" i="174"/>
  <c r="F82"/>
  <c r="H56" i="181" s="1"/>
  <c r="F93" i="171"/>
  <c r="H53" i="181" s="1"/>
  <c r="E94" i="171"/>
  <c r="E95" i="170"/>
  <c r="F94"/>
  <c r="H52" i="181" s="1"/>
  <c r="F96" i="168"/>
  <c r="H51" i="181" s="1"/>
  <c r="E97" i="168"/>
  <c r="E99" i="167"/>
  <c r="F98"/>
  <c r="H50" i="181" s="1"/>
  <c r="F101" i="164"/>
  <c r="H47" i="181"/>
  <c r="E102" i="164"/>
  <c r="E103" i="163"/>
  <c r="F102"/>
  <c r="H46" i="181"/>
  <c r="E106" i="161"/>
  <c r="F105"/>
  <c r="H44" i="181"/>
  <c r="F114" i="160"/>
  <c r="H43" i="181"/>
  <c r="E115" i="160"/>
  <c r="E118" i="157"/>
  <c r="F117"/>
  <c r="H40" i="181"/>
  <c r="F132" i="151"/>
  <c r="H35" i="181"/>
  <c r="E133" i="151"/>
  <c r="E11" i="147"/>
  <c r="E11" i="146"/>
  <c r="E11" i="144"/>
  <c r="E11" i="143"/>
  <c r="D41" i="193"/>
  <c r="K41" s="1"/>
  <c r="M41" s="1"/>
  <c r="N41" s="1"/>
  <c r="E149" i="138"/>
  <c r="E153" i="136"/>
  <c r="E164" i="128"/>
  <c r="E16" i="216"/>
  <c r="E23" i="214"/>
  <c r="E25" i="212"/>
  <c r="E35" i="197"/>
  <c r="D39" i="193"/>
  <c r="K39" s="1"/>
  <c r="M39" s="1"/>
  <c r="N39" s="1"/>
  <c r="D38"/>
  <c r="K38" s="1"/>
  <c r="M38" s="1"/>
  <c r="N38" s="1"/>
  <c r="D37"/>
  <c r="K37" s="1"/>
  <c r="M37" s="1"/>
  <c r="N37" s="1"/>
  <c r="D36"/>
  <c r="K36" s="1"/>
  <c r="M36" s="1"/>
  <c r="N36" s="1"/>
  <c r="D35"/>
  <c r="K35"/>
  <c r="M35"/>
  <c r="N35" s="1"/>
  <c r="D34"/>
  <c r="K34"/>
  <c r="M34" s="1"/>
  <c r="N34" s="1"/>
  <c r="D33"/>
  <c r="K33" s="1"/>
  <c r="M33" s="1"/>
  <c r="N33" s="1"/>
  <c r="D32"/>
  <c r="K32"/>
  <c r="M32" s="1"/>
  <c r="N32" s="1"/>
  <c r="D31"/>
  <c r="K31" s="1"/>
  <c r="M31" s="1"/>
  <c r="N31" s="1"/>
  <c r="D30"/>
  <c r="K30"/>
  <c r="M30" s="1"/>
  <c r="N30" s="1"/>
  <c r="D29"/>
  <c r="K29" s="1"/>
  <c r="M29" s="1"/>
  <c r="N29" s="1"/>
  <c r="D28"/>
  <c r="K28"/>
  <c r="M28" s="1"/>
  <c r="N28" s="1"/>
  <c r="D27"/>
  <c r="K27" s="1"/>
  <c r="M27" s="1"/>
  <c r="N27" s="1"/>
  <c r="D26"/>
  <c r="K26" s="1"/>
  <c r="M26" s="1"/>
  <c r="N26" s="1"/>
  <c r="D25"/>
  <c r="K25" s="1"/>
  <c r="M25" s="1"/>
  <c r="N25" s="1"/>
  <c r="D24"/>
  <c r="K24"/>
  <c r="M24"/>
  <c r="N24" s="1"/>
  <c r="D23"/>
  <c r="K23" s="1"/>
  <c r="M23" s="1"/>
  <c r="N23" s="1"/>
  <c r="D22"/>
  <c r="K22" s="1"/>
  <c r="M22" s="1"/>
  <c r="N22" s="1"/>
  <c r="D21"/>
  <c r="K21" s="1"/>
  <c r="M21" s="1"/>
  <c r="N21" s="1"/>
  <c r="D20"/>
  <c r="K20" s="1"/>
  <c r="M20" s="1"/>
  <c r="N20" s="1"/>
  <c r="D19"/>
  <c r="K19" s="1"/>
  <c r="M19" s="1"/>
  <c r="N19" s="1"/>
  <c r="D18"/>
  <c r="K18" s="1"/>
  <c r="M18" s="1"/>
  <c r="N18" s="1"/>
  <c r="D17"/>
  <c r="K17" s="1"/>
  <c r="M17" s="1"/>
  <c r="N17" s="1"/>
  <c r="D16"/>
  <c r="K16"/>
  <c r="M16"/>
  <c r="N16" s="1"/>
  <c r="D15"/>
  <c r="K15"/>
  <c r="M15" s="1"/>
  <c r="N15" s="1"/>
  <c r="D14"/>
  <c r="K14" s="1"/>
  <c r="M14" s="1"/>
  <c r="N14" s="1"/>
  <c r="D13"/>
  <c r="K13"/>
  <c r="M13" s="1"/>
  <c r="N13" s="1"/>
  <c r="D12"/>
  <c r="K12" s="1"/>
  <c r="M12" s="1"/>
  <c r="N12" s="1"/>
  <c r="D11"/>
  <c r="K11"/>
  <c r="M11" s="1"/>
  <c r="N11" s="1"/>
  <c r="D10"/>
  <c r="E10" i="149"/>
  <c r="E10" i="148"/>
  <c r="E10" i="145"/>
  <c r="E10" i="142"/>
  <c r="E10" i="141"/>
  <c r="E66" i="139"/>
  <c r="E11" i="132"/>
  <c r="E11" i="131"/>
  <c r="E11" i="130"/>
  <c r="E123" i="129"/>
  <c r="E10" i="133"/>
  <c r="E10" i="126"/>
  <c r="E11" i="125"/>
  <c r="E159" i="124"/>
  <c r="E11" i="123"/>
  <c r="E174" i="71"/>
  <c r="E12" i="123"/>
  <c r="F11"/>
  <c r="E12" i="125"/>
  <c r="F11"/>
  <c r="E11" i="133"/>
  <c r="F10"/>
  <c r="E12" i="130"/>
  <c r="F11"/>
  <c r="E12" i="132"/>
  <c r="F11"/>
  <c r="E11" i="141"/>
  <c r="F10"/>
  <c r="E11" i="145"/>
  <c r="F10"/>
  <c r="E11" i="149"/>
  <c r="F10"/>
  <c r="F35" i="197"/>
  <c r="U9"/>
  <c r="E36"/>
  <c r="F23" i="214"/>
  <c r="U9" s="1"/>
  <c r="E24"/>
  <c r="F164" i="128"/>
  <c r="V9"/>
  <c r="E165"/>
  <c r="F153" i="136"/>
  <c r="V9" s="1"/>
  <c r="E154"/>
  <c r="E12" i="144"/>
  <c r="F11"/>
  <c r="E12" i="147"/>
  <c r="F11"/>
  <c r="F133" i="151"/>
  <c r="U9" s="1"/>
  <c r="E134"/>
  <c r="F115" i="160"/>
  <c r="U9"/>
  <c r="E116"/>
  <c r="F102" i="164"/>
  <c r="U9" s="1"/>
  <c r="E103"/>
  <c r="F97" i="168"/>
  <c r="U9"/>
  <c r="E98"/>
  <c r="F94" i="171"/>
  <c r="U9" s="1"/>
  <c r="E95"/>
  <c r="F82" i="175"/>
  <c r="U9"/>
  <c r="E83"/>
  <c r="F58" i="189"/>
  <c r="U9" s="1"/>
  <c r="E59"/>
  <c r="F154" i="135"/>
  <c r="V9" s="1"/>
  <c r="E155"/>
  <c r="F10" i="220"/>
  <c r="Z9"/>
  <c r="E11"/>
  <c r="F134" i="150"/>
  <c r="U9" s="1"/>
  <c r="E135"/>
  <c r="F129" i="154"/>
  <c r="U9"/>
  <c r="E130"/>
  <c r="F116" i="159"/>
  <c r="U9" s="1"/>
  <c r="E117"/>
  <c r="F101" i="165"/>
  <c r="U9"/>
  <c r="E102"/>
  <c r="F93" i="172"/>
  <c r="U9" s="1"/>
  <c r="E94"/>
  <c r="F81" i="176"/>
  <c r="U9"/>
  <c r="E82"/>
  <c r="F69" i="179"/>
  <c r="U9" s="1"/>
  <c r="E70"/>
  <c r="F47" i="191"/>
  <c r="U9"/>
  <c r="E48"/>
  <c r="E11" i="231"/>
  <c r="F10"/>
  <c r="AE9"/>
  <c r="P11" i="152"/>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2" i="192"/>
  <c r="P13" s="1"/>
  <c r="P14" s="1"/>
  <c r="P15" s="1"/>
  <c r="P16" s="1"/>
  <c r="P17" s="1"/>
  <c r="P18" s="1"/>
  <c r="P19" s="1"/>
  <c r="P20" s="1"/>
  <c r="P21" s="1"/>
  <c r="P22" s="1"/>
  <c r="N10" i="229"/>
  <c r="P10" s="1"/>
  <c r="F12"/>
  <c r="E13"/>
  <c r="N37" i="212"/>
  <c r="N47" i="206"/>
  <c r="N50" i="197"/>
  <c r="N50" i="194"/>
  <c r="N78" i="184"/>
  <c r="N82" i="179"/>
  <c r="S13" i="134"/>
  <c r="I19" i="181" s="1"/>
  <c r="F174" i="71"/>
  <c r="H7" i="181" s="1"/>
  <c r="E175" i="71"/>
  <c r="Q9"/>
  <c r="E160" i="124"/>
  <c r="F159"/>
  <c r="E11" i="126"/>
  <c r="F10"/>
  <c r="E124" i="129"/>
  <c r="F123"/>
  <c r="E12" i="131"/>
  <c r="F11"/>
  <c r="E67" i="139"/>
  <c r="F66"/>
  <c r="E11" i="142"/>
  <c r="F10"/>
  <c r="E11" i="148"/>
  <c r="F10"/>
  <c r="K10" i="193"/>
  <c r="F25" i="212"/>
  <c r="U9"/>
  <c r="E26"/>
  <c r="F16" i="216"/>
  <c r="U9" s="1"/>
  <c r="E17"/>
  <c r="F149" i="138"/>
  <c r="V9" s="1"/>
  <c r="E150"/>
  <c r="E12" i="143"/>
  <c r="F11"/>
  <c r="E12" i="146"/>
  <c r="F11"/>
  <c r="F118" i="157"/>
  <c r="U9" s="1"/>
  <c r="E119"/>
  <c r="F106" i="161"/>
  <c r="U9"/>
  <c r="E107"/>
  <c r="F103" i="163"/>
  <c r="U9" s="1"/>
  <c r="E104"/>
  <c r="F99" i="167"/>
  <c r="U9"/>
  <c r="E100"/>
  <c r="F95" i="170"/>
  <c r="U9" s="1"/>
  <c r="E96"/>
  <c r="F83" i="174"/>
  <c r="U9"/>
  <c r="E84"/>
  <c r="F59" i="188"/>
  <c r="U9" s="1"/>
  <c r="E60"/>
  <c r="F131" i="153"/>
  <c r="U9"/>
  <c r="E132"/>
  <c r="F128" i="156"/>
  <c r="U9" s="1"/>
  <c r="E129"/>
  <c r="F117" i="158"/>
  <c r="U9"/>
  <c r="E118"/>
  <c r="F100" i="166"/>
  <c r="U9"/>
  <c r="E101"/>
  <c r="F88" i="173"/>
  <c r="U9" s="1"/>
  <c r="E89"/>
  <c r="F77" i="177"/>
  <c r="U9"/>
  <c r="E78"/>
  <c r="F66" i="184"/>
  <c r="U9" s="1"/>
  <c r="E67"/>
  <c r="F46" i="192"/>
  <c r="U9"/>
  <c r="E47"/>
  <c r="F152" i="137"/>
  <c r="V9" s="1"/>
  <c r="E153"/>
  <c r="F11" i="234"/>
  <c r="AC9"/>
  <c r="E12"/>
  <c r="P11" i="151"/>
  <c r="P12" s="1"/>
  <c r="P13" s="1"/>
  <c r="P14" s="1"/>
  <c r="P15" s="1"/>
  <c r="P16" s="1"/>
  <c r="P17" s="1"/>
  <c r="P18" s="1"/>
  <c r="P19" s="1"/>
  <c r="P20" s="1"/>
  <c r="P21" s="1"/>
  <c r="P22" s="1"/>
  <c r="P23" s="1"/>
  <c r="P24" s="1"/>
  <c r="P25" s="1"/>
  <c r="P26" s="1"/>
  <c r="P27" s="1"/>
  <c r="P28" s="1"/>
  <c r="P11" i="179"/>
  <c r="P12" s="1"/>
  <c r="P13" s="1"/>
  <c r="P14" s="1"/>
  <c r="P15" s="1"/>
  <c r="P11" i="170"/>
  <c r="P12" s="1"/>
  <c r="P13" s="1"/>
  <c r="P14" s="1"/>
  <c r="P15" s="1"/>
  <c r="P16" s="1"/>
  <c r="P17" s="1"/>
  <c r="P18" s="1"/>
  <c r="P19" s="1"/>
  <c r="P20" s="1"/>
  <c r="P21" s="1"/>
  <c r="P22" s="1"/>
  <c r="P23" s="1"/>
  <c r="R10" i="229"/>
  <c r="O10"/>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N16" i="221"/>
  <c r="N24" i="217"/>
  <c r="N15" i="234"/>
  <c r="N28" i="216"/>
  <c r="N35" i="214"/>
  <c r="N70" i="189"/>
  <c r="N72" i="188"/>
  <c r="N59" i="192"/>
  <c r="N60" i="191"/>
  <c r="E10" i="193"/>
  <c r="S13" i="124"/>
  <c r="I9" i="181" s="1"/>
  <c r="S13" i="164"/>
  <c r="I47" i="181" s="1"/>
  <c r="E11" i="193"/>
  <c r="F10"/>
  <c r="F12" i="234"/>
  <c r="AD9"/>
  <c r="E13"/>
  <c r="F153" i="137"/>
  <c r="W9" s="1"/>
  <c r="E154"/>
  <c r="E48" i="192"/>
  <c r="F47"/>
  <c r="V9" s="1"/>
  <c r="E68" i="184"/>
  <c r="F67"/>
  <c r="V9"/>
  <c r="F78" i="177"/>
  <c r="V9"/>
  <c r="E79"/>
  <c r="F89" i="173"/>
  <c r="V9" s="1"/>
  <c r="E90"/>
  <c r="F101" i="166"/>
  <c r="V9"/>
  <c r="E102"/>
  <c r="F118" i="158"/>
  <c r="V9"/>
  <c r="E119"/>
  <c r="F129" i="156"/>
  <c r="V9" s="1"/>
  <c r="E130"/>
  <c r="F132" i="153"/>
  <c r="V9"/>
  <c r="E133"/>
  <c r="F60" i="188"/>
  <c r="V9" s="1"/>
  <c r="E61"/>
  <c r="F84" i="174"/>
  <c r="V9"/>
  <c r="E85"/>
  <c r="F96" i="170"/>
  <c r="V9" s="1"/>
  <c r="E97"/>
  <c r="F100" i="167"/>
  <c r="V9"/>
  <c r="E101"/>
  <c r="F104" i="163"/>
  <c r="V9" s="1"/>
  <c r="E105"/>
  <c r="F107" i="161"/>
  <c r="V9"/>
  <c r="E108"/>
  <c r="F119" i="157"/>
  <c r="V9" s="1"/>
  <c r="E120"/>
  <c r="F150" i="138"/>
  <c r="W9" s="1"/>
  <c r="E151"/>
  <c r="F17" i="216"/>
  <c r="V9" s="1"/>
  <c r="E18"/>
  <c r="F26" i="212"/>
  <c r="V9"/>
  <c r="E27"/>
  <c r="F175" i="71"/>
  <c r="U9" s="1"/>
  <c r="E176"/>
  <c r="F11" i="231"/>
  <c r="F80" i="181"/>
  <c r="E80"/>
  <c r="R9" i="231"/>
  <c r="E12"/>
  <c r="E13" i="147"/>
  <c r="F12"/>
  <c r="E13" i="144"/>
  <c r="F12"/>
  <c r="E12" i="149"/>
  <c r="F11"/>
  <c r="E12" i="145"/>
  <c r="F11"/>
  <c r="E12" i="141"/>
  <c r="F11"/>
  <c r="E13" i="132"/>
  <c r="F12"/>
  <c r="E13" i="130"/>
  <c r="F12"/>
  <c r="E12" i="133"/>
  <c r="F11"/>
  <c r="E13" i="125"/>
  <c r="F12"/>
  <c r="E13" i="146"/>
  <c r="F12"/>
  <c r="E13" i="143"/>
  <c r="F12"/>
  <c r="L10" i="193"/>
  <c r="L1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M10"/>
  <c r="E12" i="148"/>
  <c r="F11"/>
  <c r="E12" i="142"/>
  <c r="F11"/>
  <c r="E68" i="139"/>
  <c r="F67"/>
  <c r="E13" i="131"/>
  <c r="F12"/>
  <c r="E125" i="129"/>
  <c r="F124"/>
  <c r="E12" i="126"/>
  <c r="F11"/>
  <c r="E161" i="124"/>
  <c r="F160"/>
  <c r="E14" i="229"/>
  <c r="F13"/>
  <c r="F48" i="191"/>
  <c r="V9" s="1"/>
  <c r="E49"/>
  <c r="F70" i="179"/>
  <c r="V9"/>
  <c r="E71"/>
  <c r="F82" i="176"/>
  <c r="V9" s="1"/>
  <c r="E83"/>
  <c r="F94" i="172"/>
  <c r="V9"/>
  <c r="E95"/>
  <c r="F102" i="165"/>
  <c r="V9" s="1"/>
  <c r="E103"/>
  <c r="F117" i="159"/>
  <c r="V9"/>
  <c r="E118"/>
  <c r="F130" i="154"/>
  <c r="V9" s="1"/>
  <c r="E131"/>
  <c r="F135" i="150"/>
  <c r="V9"/>
  <c r="E136"/>
  <c r="F11" i="220"/>
  <c r="AA9" s="1"/>
  <c r="E12"/>
  <c r="F155" i="135"/>
  <c r="W9"/>
  <c r="E156"/>
  <c r="F59" i="189"/>
  <c r="V9"/>
  <c r="E60"/>
  <c r="F83" i="175"/>
  <c r="V9" s="1"/>
  <c r="E84"/>
  <c r="F95" i="171"/>
  <c r="V9"/>
  <c r="E96"/>
  <c r="F98" i="168"/>
  <c r="V9" s="1"/>
  <c r="E99"/>
  <c r="F103" i="164"/>
  <c r="V9"/>
  <c r="E104"/>
  <c r="F116" i="160"/>
  <c r="V9" s="1"/>
  <c r="E117"/>
  <c r="F134" i="151"/>
  <c r="V9"/>
  <c r="E135"/>
  <c r="F154" i="136"/>
  <c r="W9"/>
  <c r="E155"/>
  <c r="F165" i="128"/>
  <c r="W9" s="1"/>
  <c r="E166"/>
  <c r="F166" s="1"/>
  <c r="X9" s="1"/>
  <c r="F24" i="214"/>
  <c r="V9"/>
  <c r="E25"/>
  <c r="F36" i="197"/>
  <c r="V9" s="1"/>
  <c r="E37"/>
  <c r="E13" i="123"/>
  <c r="F12"/>
  <c r="F37" i="197"/>
  <c r="W9" s="1"/>
  <c r="E38"/>
  <c r="F25" i="214"/>
  <c r="W9"/>
  <c r="E26"/>
  <c r="E167" i="128"/>
  <c r="E156" i="136"/>
  <c r="F155"/>
  <c r="X9" s="1"/>
  <c r="F135" i="151"/>
  <c r="W9"/>
  <c r="E136"/>
  <c r="F117" i="160"/>
  <c r="W9" s="1"/>
  <c r="E118"/>
  <c r="F104" i="164"/>
  <c r="W9"/>
  <c r="E105"/>
  <c r="F99" i="168"/>
  <c r="W9" s="1"/>
  <c r="E100"/>
  <c r="F96" i="171"/>
  <c r="W9"/>
  <c r="E97"/>
  <c r="F84" i="175"/>
  <c r="W9" s="1"/>
  <c r="E85"/>
  <c r="F60" i="189"/>
  <c r="W9"/>
  <c r="E61"/>
  <c r="F156" i="135"/>
  <c r="X9"/>
  <c r="E157"/>
  <c r="F12" i="220"/>
  <c r="AB9" s="1"/>
  <c r="E13"/>
  <c r="F136" i="150"/>
  <c r="W9"/>
  <c r="E137"/>
  <c r="F131" i="154"/>
  <c r="W9" s="1"/>
  <c r="E132"/>
  <c r="F118" i="159"/>
  <c r="W9"/>
  <c r="E119"/>
  <c r="F103" i="165"/>
  <c r="W9" s="1"/>
  <c r="E104"/>
  <c r="F95" i="172"/>
  <c r="W9"/>
  <c r="E96"/>
  <c r="F83" i="176"/>
  <c r="W9" s="1"/>
  <c r="E84"/>
  <c r="F71" i="179"/>
  <c r="W9"/>
  <c r="E72"/>
  <c r="F49" i="191"/>
  <c r="W9" s="1"/>
  <c r="E50"/>
  <c r="E14" i="143"/>
  <c r="F13"/>
  <c r="E14" i="146"/>
  <c r="F13"/>
  <c r="E13" i="231"/>
  <c r="F12"/>
  <c r="F176" i="71"/>
  <c r="V9"/>
  <c r="E177"/>
  <c r="F27" i="212"/>
  <c r="W9" s="1"/>
  <c r="E28"/>
  <c r="F18" i="216"/>
  <c r="W9"/>
  <c r="E19"/>
  <c r="E152" i="138"/>
  <c r="F151"/>
  <c r="X9" s="1"/>
  <c r="F120" i="157"/>
  <c r="W9"/>
  <c r="E121"/>
  <c r="F108" i="161"/>
  <c r="W9" s="1"/>
  <c r="E109"/>
  <c r="F105" i="163"/>
  <c r="W9"/>
  <c r="E106"/>
  <c r="F101" i="167"/>
  <c r="W9" s="1"/>
  <c r="E102"/>
  <c r="F97" i="170"/>
  <c r="W9"/>
  <c r="E98"/>
  <c r="F85" i="174"/>
  <c r="W9" s="1"/>
  <c r="E86"/>
  <c r="F61" i="188"/>
  <c r="W9"/>
  <c r="E62"/>
  <c r="F133" i="153"/>
  <c r="W9" s="1"/>
  <c r="E134"/>
  <c r="F134" s="1"/>
  <c r="X9" s="1"/>
  <c r="F130" i="156"/>
  <c r="W9"/>
  <c r="E131"/>
  <c r="F119" i="158"/>
  <c r="W9" s="1"/>
  <c r="E120"/>
  <c r="F120" s="1"/>
  <c r="X9" s="1"/>
  <c r="F102" i="166"/>
  <c r="W9" s="1"/>
  <c r="E103"/>
  <c r="F103" s="1"/>
  <c r="X9" s="1"/>
  <c r="F90" i="173"/>
  <c r="W9"/>
  <c r="E91"/>
  <c r="F79" i="177"/>
  <c r="W9" s="1"/>
  <c r="E80"/>
  <c r="F80" s="1"/>
  <c r="X9" s="1"/>
  <c r="F154" i="137"/>
  <c r="X9"/>
  <c r="E155"/>
  <c r="F13" i="234"/>
  <c r="AE9" s="1"/>
  <c r="E14"/>
  <c r="F14" s="1"/>
  <c r="F79" i="181" s="1"/>
  <c r="E14" i="123"/>
  <c r="F13"/>
  <c r="F14" i="229"/>
  <c r="E15"/>
  <c r="E16" s="1"/>
  <c r="E162" i="124"/>
  <c r="F161"/>
  <c r="E13" i="126"/>
  <c r="F12"/>
  <c r="E126" i="129"/>
  <c r="F125"/>
  <c r="E14" i="131"/>
  <c r="F13"/>
  <c r="E69" i="139"/>
  <c r="F68"/>
  <c r="E13" i="142"/>
  <c r="F12"/>
  <c r="E13" i="148"/>
  <c r="F12"/>
  <c r="N10" i="193"/>
  <c r="E14" i="125"/>
  <c r="E15" s="1"/>
  <c r="F13"/>
  <c r="E13" i="133"/>
  <c r="E14" s="1"/>
  <c r="F12"/>
  <c r="E14" i="130"/>
  <c r="E15" s="1"/>
  <c r="F13"/>
  <c r="E14" i="132"/>
  <c r="E15" s="1"/>
  <c r="F13"/>
  <c r="E13" i="141"/>
  <c r="E14" s="1"/>
  <c r="F12"/>
  <c r="E13" i="145"/>
  <c r="E14" s="1"/>
  <c r="F12"/>
  <c r="E13" i="149"/>
  <c r="E14" s="1"/>
  <c r="F12"/>
  <c r="E14" i="144"/>
  <c r="E15" s="1"/>
  <c r="F13"/>
  <c r="E14" i="147"/>
  <c r="E15" s="1"/>
  <c r="F13"/>
  <c r="F68" i="184"/>
  <c r="W9" s="1"/>
  <c r="E69"/>
  <c r="F69" s="1"/>
  <c r="X9" s="1"/>
  <c r="F48" i="192"/>
  <c r="W9"/>
  <c r="E49"/>
  <c r="E12" i="193"/>
  <c r="E13" s="1"/>
  <c r="F11"/>
  <c r="E70" i="184"/>
  <c r="F15" i="229"/>
  <c r="F12" i="193"/>
  <c r="F14" i="147"/>
  <c r="F14" i="144"/>
  <c r="F13" i="149"/>
  <c r="F13" i="145"/>
  <c r="F13" i="141"/>
  <c r="F14" i="132"/>
  <c r="F14" i="130"/>
  <c r="F13" i="133"/>
  <c r="F14" i="125"/>
  <c r="E14" i="148"/>
  <c r="F13"/>
  <c r="E14" i="142"/>
  <c r="F13"/>
  <c r="E70" i="139"/>
  <c r="F69"/>
  <c r="E15" i="131"/>
  <c r="F14"/>
  <c r="E127" i="129"/>
  <c r="F126"/>
  <c r="E14" i="126"/>
  <c r="F13"/>
  <c r="E163" i="124"/>
  <c r="F162"/>
  <c r="E15" i="123"/>
  <c r="F14"/>
  <c r="E15" i="234"/>
  <c r="F155" i="137"/>
  <c r="Y9"/>
  <c r="E156"/>
  <c r="E81" i="177"/>
  <c r="E92" i="173"/>
  <c r="F91"/>
  <c r="X9" s="1"/>
  <c r="E104" i="166"/>
  <c r="E121" i="158"/>
  <c r="E132" i="156"/>
  <c r="F131"/>
  <c r="X9" s="1"/>
  <c r="E135" i="153"/>
  <c r="F62" i="188"/>
  <c r="X9"/>
  <c r="E63"/>
  <c r="F86" i="174"/>
  <c r="X9" s="1"/>
  <c r="E87"/>
  <c r="F98" i="170"/>
  <c r="X9"/>
  <c r="E99"/>
  <c r="F102" i="167"/>
  <c r="X9" s="1"/>
  <c r="E103"/>
  <c r="F103" s="1"/>
  <c r="Y9" s="1"/>
  <c r="F106" i="163"/>
  <c r="X9"/>
  <c r="E107"/>
  <c r="F109" i="161"/>
  <c r="X9" s="1"/>
  <c r="E110"/>
  <c r="F110" s="1"/>
  <c r="Y9" s="1"/>
  <c r="F121" i="157"/>
  <c r="X9"/>
  <c r="E122"/>
  <c r="F19" i="216"/>
  <c r="X9"/>
  <c r="E20"/>
  <c r="F28" i="212"/>
  <c r="X9" s="1"/>
  <c r="E29"/>
  <c r="F29" s="1"/>
  <c r="Y9" s="1"/>
  <c r="F177" i="71"/>
  <c r="W9"/>
  <c r="E178"/>
  <c r="F50" i="191"/>
  <c r="X9" s="1"/>
  <c r="E51"/>
  <c r="F72" i="179"/>
  <c r="X9"/>
  <c r="E73"/>
  <c r="F84" i="176"/>
  <c r="X9" s="1"/>
  <c r="E85"/>
  <c r="F96" i="172"/>
  <c r="X9"/>
  <c r="E97"/>
  <c r="F104" i="165"/>
  <c r="X9" s="1"/>
  <c r="E105"/>
  <c r="F119" i="159"/>
  <c r="X9"/>
  <c r="E120"/>
  <c r="F132" i="154"/>
  <c r="X9" s="1"/>
  <c r="E133"/>
  <c r="F137" i="150"/>
  <c r="X9"/>
  <c r="E138"/>
  <c r="F13" i="220"/>
  <c r="AC9" s="1"/>
  <c r="E14"/>
  <c r="F157" i="135"/>
  <c r="Y9"/>
  <c r="E158"/>
  <c r="E62" i="189"/>
  <c r="F61"/>
  <c r="X9" s="1"/>
  <c r="E86" i="175"/>
  <c r="F85"/>
  <c r="X9"/>
  <c r="E98" i="171"/>
  <c r="F97"/>
  <c r="X9" s="1"/>
  <c r="E101" i="168"/>
  <c r="F101" s="1"/>
  <c r="Y9" s="1"/>
  <c r="F100"/>
  <c r="X9"/>
  <c r="E106" i="164"/>
  <c r="F105"/>
  <c r="X9" s="1"/>
  <c r="E119" i="160"/>
  <c r="F118"/>
  <c r="X9"/>
  <c r="E137" i="151"/>
  <c r="F136"/>
  <c r="X9" s="1"/>
  <c r="F26" i="214"/>
  <c r="X9" s="1"/>
  <c r="E27"/>
  <c r="F27" s="1"/>
  <c r="Y9" s="1"/>
  <c r="F38" i="197"/>
  <c r="X9"/>
  <c r="E39"/>
  <c r="E50" i="192"/>
  <c r="F50" s="1"/>
  <c r="Y9" s="1"/>
  <c r="F49"/>
  <c r="X9"/>
  <c r="F152" i="138"/>
  <c r="Y9"/>
  <c r="E153"/>
  <c r="F13" i="231"/>
  <c r="E14"/>
  <c r="F14" s="1"/>
  <c r="E15" i="146"/>
  <c r="F14"/>
  <c r="E15" i="143"/>
  <c r="F14"/>
  <c r="F156" i="136"/>
  <c r="Y9" s="1"/>
  <c r="E157"/>
  <c r="F167" i="128"/>
  <c r="Y9"/>
  <c r="E168"/>
  <c r="E16" i="143"/>
  <c r="F15"/>
  <c r="E16" i="146"/>
  <c r="F15"/>
  <c r="F119" i="160"/>
  <c r="Y9" s="1"/>
  <c r="E120"/>
  <c r="F86" i="175"/>
  <c r="Y9" s="1"/>
  <c r="E87"/>
  <c r="F62" i="189"/>
  <c r="Y9"/>
  <c r="E63"/>
  <c r="E179" i="71"/>
  <c r="F178"/>
  <c r="X9"/>
  <c r="F20" i="216"/>
  <c r="Y9" s="1"/>
  <c r="E21"/>
  <c r="F21" s="1"/>
  <c r="Z9" s="1"/>
  <c r="F122" i="157"/>
  <c r="Y9" s="1"/>
  <c r="E123"/>
  <c r="E124" s="1"/>
  <c r="F107" i="163"/>
  <c r="Y9" s="1"/>
  <c r="E108"/>
  <c r="F108" s="1"/>
  <c r="Z9" s="1"/>
  <c r="F99" i="170"/>
  <c r="Y9" s="1"/>
  <c r="E100"/>
  <c r="F100" s="1"/>
  <c r="Z9" s="1"/>
  <c r="F87" i="174"/>
  <c r="Y9"/>
  <c r="E88"/>
  <c r="F63" i="188"/>
  <c r="Y9" s="1"/>
  <c r="E64"/>
  <c r="F64" s="1"/>
  <c r="Z9" s="1"/>
  <c r="E157" i="137"/>
  <c r="F156"/>
  <c r="Z9" s="1"/>
  <c r="F70" i="184"/>
  <c r="Y9"/>
  <c r="E71"/>
  <c r="F137" i="151"/>
  <c r="Y9" s="1"/>
  <c r="E138"/>
  <c r="F106" i="164"/>
  <c r="Y9"/>
  <c r="E107"/>
  <c r="F98" i="171"/>
  <c r="Y9" s="1"/>
  <c r="E99"/>
  <c r="F168" i="128"/>
  <c r="Z9"/>
  <c r="E169"/>
  <c r="F157" i="136"/>
  <c r="Z9" s="1"/>
  <c r="E158"/>
  <c r="E15" i="231"/>
  <c r="E16" s="1"/>
  <c r="F153" i="138"/>
  <c r="Z9"/>
  <c r="E154"/>
  <c r="F39" i="197"/>
  <c r="Y9" s="1"/>
  <c r="E40"/>
  <c r="F40" s="1"/>
  <c r="Z9" s="1"/>
  <c r="E159" i="135"/>
  <c r="F158"/>
  <c r="Z9" s="1"/>
  <c r="F14" i="220"/>
  <c r="AD9" s="1"/>
  <c r="E15"/>
  <c r="F15" s="1"/>
  <c r="AE9" s="1"/>
  <c r="F138" i="150"/>
  <c r="Y9"/>
  <c r="E139"/>
  <c r="F133" i="154"/>
  <c r="Y9" s="1"/>
  <c r="E134"/>
  <c r="E135" s="1"/>
  <c r="F120" i="159"/>
  <c r="Y9"/>
  <c r="E121"/>
  <c r="F105" i="165"/>
  <c r="Y9" s="1"/>
  <c r="E106"/>
  <c r="F106" s="1"/>
  <c r="Z9" s="1"/>
  <c r="F97" i="172"/>
  <c r="Y9"/>
  <c r="E98"/>
  <c r="F85" i="176"/>
  <c r="Y9" s="1"/>
  <c r="E86"/>
  <c r="F86" s="1"/>
  <c r="Z9" s="1"/>
  <c r="F73" i="179"/>
  <c r="Y9"/>
  <c r="E74"/>
  <c r="F51" i="191"/>
  <c r="Y9" s="1"/>
  <c r="E52"/>
  <c r="F52" s="1"/>
  <c r="Z9" s="1"/>
  <c r="F135" i="153"/>
  <c r="Y9"/>
  <c r="E136"/>
  <c r="F132" i="156"/>
  <c r="Y9" s="1"/>
  <c r="E133"/>
  <c r="F133" s="1"/>
  <c r="Z9" s="1"/>
  <c r="F121" i="158"/>
  <c r="Y9"/>
  <c r="E122"/>
  <c r="F104" i="166"/>
  <c r="Y9"/>
  <c r="E105"/>
  <c r="F92" i="173"/>
  <c r="Y9" s="1"/>
  <c r="E93"/>
  <c r="F93" s="1"/>
  <c r="Z9" s="1"/>
  <c r="F81" i="177"/>
  <c r="Y9"/>
  <c r="E82"/>
  <c r="F15" i="234"/>
  <c r="E16"/>
  <c r="E16" i="123"/>
  <c r="F16" s="1"/>
  <c r="F15"/>
  <c r="E164" i="124"/>
  <c r="F164" s="1"/>
  <c r="F163"/>
  <c r="E15" i="126"/>
  <c r="F15" s="1"/>
  <c r="F14"/>
  <c r="E128" i="129"/>
  <c r="F128" s="1"/>
  <c r="F127"/>
  <c r="E16" i="131"/>
  <c r="F16" s="1"/>
  <c r="F15"/>
  <c r="E71" i="139"/>
  <c r="F71" s="1"/>
  <c r="F70"/>
  <c r="E15" i="142"/>
  <c r="F15" s="1"/>
  <c r="F14"/>
  <c r="E15" i="148"/>
  <c r="F15" s="1"/>
  <c r="F14"/>
  <c r="E16"/>
  <c r="E16" i="142"/>
  <c r="E72" i="139"/>
  <c r="E17" i="131"/>
  <c r="E129" i="129"/>
  <c r="E16" i="126"/>
  <c r="E165" i="124"/>
  <c r="E17" i="123"/>
  <c r="E17" i="234"/>
  <c r="F17" s="1"/>
  <c r="F16"/>
  <c r="F82" i="177"/>
  <c r="Z9" s="1"/>
  <c r="E83"/>
  <c r="F83" s="1"/>
  <c r="AA9" s="1"/>
  <c r="F105" i="166"/>
  <c r="Z9" s="1"/>
  <c r="E106"/>
  <c r="F106" s="1"/>
  <c r="AA9" s="1"/>
  <c r="F122" i="158"/>
  <c r="Z9" s="1"/>
  <c r="E123"/>
  <c r="F123" s="1"/>
  <c r="AA9" s="1"/>
  <c r="F136" i="153"/>
  <c r="Z9" s="1"/>
  <c r="E137"/>
  <c r="F137" s="1"/>
  <c r="AA9" s="1"/>
  <c r="F74" i="179"/>
  <c r="Z9" s="1"/>
  <c r="E75"/>
  <c r="F75" s="1"/>
  <c r="AA9" s="1"/>
  <c r="F98" i="172"/>
  <c r="Z9" s="1"/>
  <c r="E99"/>
  <c r="F99" s="1"/>
  <c r="AA9" s="1"/>
  <c r="E122" i="159"/>
  <c r="F121"/>
  <c r="Z9"/>
  <c r="F134" i="154"/>
  <c r="Z9" s="1"/>
  <c r="E140" i="150"/>
  <c r="F139"/>
  <c r="Z9"/>
  <c r="F15" i="231"/>
  <c r="F71" i="184"/>
  <c r="Z9" s="1"/>
  <c r="E72"/>
  <c r="F72" s="1"/>
  <c r="AA9" s="1"/>
  <c r="F88" i="174"/>
  <c r="Z9" s="1"/>
  <c r="E89"/>
  <c r="F123" i="157"/>
  <c r="Z9" s="1"/>
  <c r="F63" i="189"/>
  <c r="Z9"/>
  <c r="E64"/>
  <c r="F87" i="175"/>
  <c r="Z9" s="1"/>
  <c r="E88"/>
  <c r="F120" i="160"/>
  <c r="Z9" s="1"/>
  <c r="E121"/>
  <c r="F159" i="135"/>
  <c r="AA9"/>
  <c r="E160"/>
  <c r="F154" i="138"/>
  <c r="AA9"/>
  <c r="E155"/>
  <c r="F158" i="136"/>
  <c r="AA9" s="1"/>
  <c r="E159"/>
  <c r="F169" i="128"/>
  <c r="AA9"/>
  <c r="E170"/>
  <c r="F99" i="171"/>
  <c r="Z9" s="1"/>
  <c r="E100"/>
  <c r="F107" i="164"/>
  <c r="Z9"/>
  <c r="E108"/>
  <c r="F138" i="151"/>
  <c r="Z9" s="1"/>
  <c r="E139"/>
  <c r="F157" i="137"/>
  <c r="AA9" s="1"/>
  <c r="E158"/>
  <c r="F179" i="71"/>
  <c r="Y9"/>
  <c r="E180"/>
  <c r="E17" i="146"/>
  <c r="F17" s="1"/>
  <c r="F16"/>
  <c r="E17" i="143"/>
  <c r="F17" s="1"/>
  <c r="F16"/>
  <c r="E18"/>
  <c r="F18" s="1"/>
  <c r="E18" i="146"/>
  <c r="F18" s="1"/>
  <c r="F121" i="160"/>
  <c r="AA9" s="1"/>
  <c r="E122"/>
  <c r="F88" i="175"/>
  <c r="AA9" s="1"/>
  <c r="E89"/>
  <c r="F64" i="189"/>
  <c r="AA9"/>
  <c r="E65"/>
  <c r="F89" i="174"/>
  <c r="AA9" s="1"/>
  <c r="E90"/>
  <c r="F90" s="1"/>
  <c r="AB9" s="1"/>
  <c r="E18" i="234"/>
  <c r="F18" s="1"/>
  <c r="F180" i="71"/>
  <c r="Z9"/>
  <c r="E181"/>
  <c r="F158" i="137"/>
  <c r="AB9" s="1"/>
  <c r="E159"/>
  <c r="F159" s="1"/>
  <c r="AC9" s="1"/>
  <c r="F139" i="151"/>
  <c r="AA9" s="1"/>
  <c r="E140"/>
  <c r="F140" s="1"/>
  <c r="AB9" s="1"/>
  <c r="F108" i="164"/>
  <c r="AA9"/>
  <c r="E109"/>
  <c r="F100" i="171"/>
  <c r="AA9" s="1"/>
  <c r="E101"/>
  <c r="F101" s="1"/>
  <c r="AB9" s="1"/>
  <c r="F170" i="128"/>
  <c r="AB9"/>
  <c r="E171"/>
  <c r="F159" i="136"/>
  <c r="AB9" s="1"/>
  <c r="E160"/>
  <c r="F160" s="1"/>
  <c r="AC9" s="1"/>
  <c r="F155" i="138"/>
  <c r="AB9"/>
  <c r="E156"/>
  <c r="F160" i="135"/>
  <c r="AB9"/>
  <c r="E161"/>
  <c r="F140" i="150"/>
  <c r="AA9" s="1"/>
  <c r="E141"/>
  <c r="F141" s="1"/>
  <c r="AB9" s="1"/>
  <c r="F122" i="159"/>
  <c r="AA9" s="1"/>
  <c r="E123"/>
  <c r="F123" s="1"/>
  <c r="AB9" s="1"/>
  <c r="E18" i="123"/>
  <c r="F18" s="1"/>
  <c r="F17"/>
  <c r="E166" i="124"/>
  <c r="F166" s="1"/>
  <c r="F165"/>
  <c r="E17" i="126"/>
  <c r="F17" s="1"/>
  <c r="F16"/>
  <c r="E130" i="129"/>
  <c r="F130" s="1"/>
  <c r="F129"/>
  <c r="E18" i="131"/>
  <c r="F18" s="1"/>
  <c r="F17"/>
  <c r="E73" i="139"/>
  <c r="F73" s="1"/>
  <c r="F72"/>
  <c r="E17" i="142"/>
  <c r="F17" s="1"/>
  <c r="F16"/>
  <c r="E17" i="148"/>
  <c r="F17" s="1"/>
  <c r="F16"/>
  <c r="E18" i="142"/>
  <c r="F18" s="1"/>
  <c r="E74" i="139"/>
  <c r="F74" s="1"/>
  <c r="E19" i="131"/>
  <c r="F19" s="1"/>
  <c r="E131" i="129"/>
  <c r="F131" s="1"/>
  <c r="E18" i="126"/>
  <c r="F18" s="1"/>
  <c r="E167" i="124"/>
  <c r="Q9" s="1"/>
  <c r="E19" i="123"/>
  <c r="F19" s="1"/>
  <c r="F161" i="135"/>
  <c r="AC9" s="1"/>
  <c r="E162"/>
  <c r="E163" s="1"/>
  <c r="F156" i="138"/>
  <c r="AC9" s="1"/>
  <c r="E157"/>
  <c r="F157" s="1"/>
  <c r="AD9" s="1"/>
  <c r="F171" i="128"/>
  <c r="AC9" s="1"/>
  <c r="E172"/>
  <c r="F172" s="1"/>
  <c r="AD9" s="1"/>
  <c r="F109" i="164"/>
  <c r="AB9" s="1"/>
  <c r="E110"/>
  <c r="F110" s="1"/>
  <c r="AC9" s="1"/>
  <c r="F181" i="71"/>
  <c r="AA9" s="1"/>
  <c r="E182"/>
  <c r="F182" s="1"/>
  <c r="AB9" s="1"/>
  <c r="E19" i="146"/>
  <c r="E20" s="1"/>
  <c r="E19" i="143"/>
  <c r="E20" s="1"/>
  <c r="E18" i="148"/>
  <c r="E19" s="1"/>
  <c r="E19" i="234"/>
  <c r="E20" s="1"/>
  <c r="F65" i="189"/>
  <c r="AB9"/>
  <c r="E66"/>
  <c r="F89" i="175"/>
  <c r="AB9" s="1"/>
  <c r="E90"/>
  <c r="F90" s="1"/>
  <c r="AC9" s="1"/>
  <c r="F122" i="160"/>
  <c r="AB9" s="1"/>
  <c r="E123"/>
  <c r="F123" s="1"/>
  <c r="AC9" s="1"/>
  <c r="F66" i="189"/>
  <c r="AC9" s="1"/>
  <c r="E67"/>
  <c r="F18" i="148"/>
  <c r="E20" i="123"/>
  <c r="E21" s="1"/>
  <c r="F167" i="124"/>
  <c r="H9" i="181" s="1"/>
  <c r="E168" i="124"/>
  <c r="E19" i="126"/>
  <c r="F19" s="1"/>
  <c r="E132" i="129"/>
  <c r="F132" s="1"/>
  <c r="E20" i="131"/>
  <c r="F20" s="1"/>
  <c r="E75" i="139"/>
  <c r="F75" s="1"/>
  <c r="E19" i="142"/>
  <c r="F19" s="1"/>
  <c r="F19" i="234"/>
  <c r="F19" i="143"/>
  <c r="F19" i="146"/>
  <c r="F162" i="135"/>
  <c r="AD9" s="1"/>
  <c r="F20" i="123"/>
  <c r="E20" i="142"/>
  <c r="E21" s="1"/>
  <c r="E76" i="139"/>
  <c r="E77" s="1"/>
  <c r="E21" i="131"/>
  <c r="E22" s="1"/>
  <c r="E133" i="129"/>
  <c r="E134" s="1"/>
  <c r="E20" i="126"/>
  <c r="E21" s="1"/>
  <c r="F168" i="124"/>
  <c r="U9" s="1"/>
  <c r="E169"/>
  <c r="F67" i="189"/>
  <c r="AD9" s="1"/>
  <c r="E68"/>
  <c r="F68" s="1"/>
  <c r="AE9" s="1"/>
  <c r="F20" i="126"/>
  <c r="F133" i="129"/>
  <c r="F21" i="131"/>
  <c r="F76" i="139"/>
  <c r="F20" i="142"/>
  <c r="F169" i="124"/>
  <c r="V9" s="1"/>
  <c r="E170"/>
  <c r="F170" s="1"/>
  <c r="W9" s="1"/>
  <c r="O116" i="159"/>
  <c r="O117" s="1"/>
  <c r="O118" s="1"/>
  <c r="P10"/>
  <c r="P10" i="165"/>
  <c r="P11" s="1"/>
  <c r="P12" s="1"/>
  <c r="P10" i="163"/>
  <c r="P10" i="161"/>
  <c r="J9" i="184"/>
  <c r="J190" s="1"/>
  <c r="J9" i="157"/>
  <c r="J190" s="1"/>
  <c r="J9" i="147"/>
  <c r="J190" s="1"/>
  <c r="P10" i="131"/>
  <c r="P11"/>
  <c r="P12" s="1"/>
  <c r="P13" s="1"/>
  <c r="P14" s="1"/>
  <c r="P15" s="1"/>
  <c r="P16" s="1"/>
  <c r="P17" s="1"/>
  <c r="P18" s="1"/>
  <c r="P19" s="1"/>
  <c r="P20" s="1"/>
  <c r="P21" s="1"/>
  <c r="P22" s="1"/>
  <c r="P23" s="1"/>
  <c r="P24" s="1"/>
  <c r="P25" s="1"/>
  <c r="P26" s="1"/>
  <c r="P11" i="163"/>
  <c r="P12" s="1"/>
  <c r="P13" s="1"/>
  <c r="P14" s="1"/>
  <c r="P15" s="1"/>
  <c r="P16" s="1"/>
  <c r="P17" s="1"/>
  <c r="P18" s="1"/>
  <c r="P19" s="1"/>
  <c r="P20" s="1"/>
  <c r="P21" s="1"/>
  <c r="P22" s="1"/>
  <c r="P23" s="1"/>
  <c r="P24" s="1"/>
  <c r="P25" s="1"/>
  <c r="P26" s="1"/>
  <c r="P27" s="1"/>
  <c r="P28" s="1"/>
  <c r="P29" s="1"/>
  <c r="P30" s="1"/>
  <c r="P31" s="1"/>
  <c r="P32" s="1"/>
  <c r="P33" s="1"/>
  <c r="P34" s="1"/>
  <c r="P35" s="1"/>
  <c r="P11" i="161"/>
  <c r="P12" s="1"/>
  <c r="P13" s="1"/>
  <c r="P11" i="159"/>
  <c r="P12" s="1"/>
  <c r="N9" i="184"/>
  <c r="O9" s="1"/>
  <c r="O10" s="1"/>
  <c r="O11" s="1"/>
  <c r="P9" i="137" l="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P36" i="163"/>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24" i="170"/>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29" i="15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M143" i="188"/>
  <c r="N143" s="1"/>
  <c r="M139"/>
  <c r="N139" s="1"/>
  <c r="M135"/>
  <c r="N135" s="1"/>
  <c r="M131"/>
  <c r="N131" s="1"/>
  <c r="M163" i="189"/>
  <c r="N163" s="1"/>
  <c r="M162"/>
  <c r="N162" s="1"/>
  <c r="M109"/>
  <c r="N109" s="1"/>
  <c r="M108"/>
  <c r="N108" s="1"/>
  <c r="M77"/>
  <c r="N77" s="1"/>
  <c r="M76"/>
  <c r="N76" s="1"/>
  <c r="O16" i="179"/>
  <c r="O17" s="1"/>
  <c r="O18" s="1"/>
  <c r="O19" s="1"/>
  <c r="O20" s="1"/>
  <c r="O21" s="1"/>
  <c r="O22" s="1"/>
  <c r="O23" s="1"/>
  <c r="O24" s="1"/>
  <c r="O25" s="1"/>
  <c r="O36" i="163"/>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29" i="15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25" i="134"/>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N76" i="173"/>
  <c r="J9" i="154"/>
  <c r="J190" s="1"/>
  <c r="N9" i="145"/>
  <c r="J9" i="135"/>
  <c r="J190" s="1"/>
  <c r="N9" i="123"/>
  <c r="P14" i="16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27" i="13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N9" i="157"/>
  <c r="N9" i="147"/>
  <c r="P16" i="179"/>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23" i="192"/>
  <c r="P24" s="1"/>
  <c r="P25" s="1"/>
  <c r="P26" s="1"/>
  <c r="P27" s="1"/>
  <c r="P28" s="1"/>
  <c r="P29" s="1"/>
  <c r="P30" s="1"/>
  <c r="P31" s="1"/>
  <c r="P32" s="1"/>
  <c r="P33" s="1"/>
  <c r="P34" s="1"/>
  <c r="P35" s="1"/>
  <c r="P36" s="1"/>
  <c r="P37" s="1"/>
  <c r="P38" s="1"/>
  <c r="P39" s="1"/>
  <c r="P40" s="1"/>
  <c r="P41" s="1"/>
  <c r="P42" s="1"/>
  <c r="P43" s="1"/>
  <c r="P44" s="1"/>
  <c r="P45" s="1"/>
  <c r="O31" i="214"/>
  <c r="O32" s="1"/>
  <c r="O33" s="1"/>
  <c r="O34" s="1"/>
  <c r="M147" i="189"/>
  <c r="N147" s="1"/>
  <c r="M146"/>
  <c r="N146" s="1"/>
  <c r="M125"/>
  <c r="N125" s="1"/>
  <c r="M124"/>
  <c r="N124" s="1"/>
  <c r="M93"/>
  <c r="N93" s="1"/>
  <c r="M92"/>
  <c r="N92" s="1"/>
  <c r="M102" i="192"/>
  <c r="N102" s="1"/>
  <c r="M101"/>
  <c r="N101" s="1"/>
  <c r="M70"/>
  <c r="N70" s="1"/>
  <c r="M69"/>
  <c r="N69" s="1"/>
  <c r="M69" i="194"/>
  <c r="N69" s="1"/>
  <c r="M68"/>
  <c r="N68" s="1"/>
  <c r="M140" i="206"/>
  <c r="N140" s="1"/>
  <c r="M136"/>
  <c r="N136" s="1"/>
  <c r="M132"/>
  <c r="N132" s="1"/>
  <c r="M128"/>
  <c r="N128" s="1"/>
  <c r="M124"/>
  <c r="N124" s="1"/>
  <c r="M120"/>
  <c r="N120" s="1"/>
  <c r="M116"/>
  <c r="N116" s="1"/>
  <c r="O32" i="165"/>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14" i="16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59" i="152"/>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27" i="13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N70" i="173"/>
  <c r="N65"/>
  <c r="N62"/>
  <c r="N35"/>
  <c r="N31"/>
  <c r="N29"/>
  <c r="N28"/>
  <c r="J23"/>
  <c r="J22"/>
  <c r="J21"/>
  <c r="J20"/>
  <c r="J17"/>
  <c r="N17" s="1"/>
  <c r="J16"/>
  <c r="N16" s="1"/>
  <c r="P71" i="179"/>
  <c r="P72" s="1"/>
  <c r="N9" i="135"/>
  <c r="P139" i="151"/>
  <c r="P11" i="229"/>
  <c r="AA11"/>
  <c r="Q13" i="234"/>
  <c r="Q14"/>
  <c r="Q9"/>
  <c r="P9" i="184"/>
  <c r="P10" s="1"/>
  <c r="P11" s="1"/>
  <c r="O153" i="137"/>
  <c r="O154" s="1"/>
  <c r="O155" s="1"/>
  <c r="O156" s="1"/>
  <c r="O157" s="1"/>
  <c r="O158" s="1"/>
  <c r="O159" s="1"/>
  <c r="O160" s="1"/>
  <c r="O161" s="1"/>
  <c r="O162" s="1"/>
  <c r="N184" i="173"/>
  <c r="N180"/>
  <c r="N176"/>
  <c r="N165"/>
  <c r="N160"/>
  <c r="N159"/>
  <c r="N158"/>
  <c r="M159" i="179"/>
  <c r="N159" s="1"/>
  <c r="M158"/>
  <c r="N158" s="1"/>
  <c r="M109"/>
  <c r="N109" s="1"/>
  <c r="M93"/>
  <c r="N93" s="1"/>
  <c r="M92"/>
  <c r="N92" s="1"/>
  <c r="M89"/>
  <c r="N89" s="1"/>
  <c r="M88"/>
  <c r="N88" s="1"/>
  <c r="M93" i="188"/>
  <c r="N93" s="1"/>
  <c r="M181" i="189"/>
  <c r="N181" s="1"/>
  <c r="M180"/>
  <c r="N180" s="1"/>
  <c r="M171"/>
  <c r="N171" s="1"/>
  <c r="M170"/>
  <c r="N170" s="1"/>
  <c r="M155"/>
  <c r="N155" s="1"/>
  <c r="M154"/>
  <c r="N154" s="1"/>
  <c r="M139"/>
  <c r="N139" s="1"/>
  <c r="M138"/>
  <c r="N138" s="1"/>
  <c r="M133"/>
  <c r="N133" s="1"/>
  <c r="M132"/>
  <c r="N132" s="1"/>
  <c r="M117"/>
  <c r="N117" s="1"/>
  <c r="M116"/>
  <c r="N116" s="1"/>
  <c r="M101"/>
  <c r="N101" s="1"/>
  <c r="M100"/>
  <c r="N100" s="1"/>
  <c r="M85"/>
  <c r="N85" s="1"/>
  <c r="M84"/>
  <c r="N84" s="1"/>
  <c r="M185" i="191"/>
  <c r="N185" s="1"/>
  <c r="M181"/>
  <c r="N181" s="1"/>
  <c r="M177"/>
  <c r="N177" s="1"/>
  <c r="M173"/>
  <c r="N173" s="1"/>
  <c r="M169"/>
  <c r="N169" s="1"/>
  <c r="M165"/>
  <c r="N165" s="1"/>
  <c r="M161"/>
  <c r="N161" s="1"/>
  <c r="M157"/>
  <c r="N157" s="1"/>
  <c r="M153"/>
  <c r="N153" s="1"/>
  <c r="M149"/>
  <c r="N149" s="1"/>
  <c r="M145"/>
  <c r="N145" s="1"/>
  <c r="M141"/>
  <c r="N141" s="1"/>
  <c r="M137"/>
  <c r="N137" s="1"/>
  <c r="M133"/>
  <c r="N133" s="1"/>
  <c r="M129"/>
  <c r="N129" s="1"/>
  <c r="M125"/>
  <c r="N125" s="1"/>
  <c r="M121"/>
  <c r="N121" s="1"/>
  <c r="M117"/>
  <c r="N117" s="1"/>
  <c r="M113"/>
  <c r="N113" s="1"/>
  <c r="M109"/>
  <c r="N109" s="1"/>
  <c r="M105"/>
  <c r="N105" s="1"/>
  <c r="M101"/>
  <c r="N101" s="1"/>
  <c r="M97"/>
  <c r="N97" s="1"/>
  <c r="M93"/>
  <c r="N93" s="1"/>
  <c r="M89"/>
  <c r="N89" s="1"/>
  <c r="M85"/>
  <c r="N85" s="1"/>
  <c r="M81"/>
  <c r="N81" s="1"/>
  <c r="M77"/>
  <c r="N77" s="1"/>
  <c r="M115" i="192"/>
  <c r="N115" s="1"/>
  <c r="M110"/>
  <c r="N110" s="1"/>
  <c r="M109"/>
  <c r="N109" s="1"/>
  <c r="M94"/>
  <c r="N94" s="1"/>
  <c r="M93"/>
  <c r="N93" s="1"/>
  <c r="M78"/>
  <c r="N78" s="1"/>
  <c r="M77"/>
  <c r="N77" s="1"/>
  <c r="M62"/>
  <c r="N62" s="1"/>
  <c r="M61"/>
  <c r="N61" s="1"/>
  <c r="M77" i="194"/>
  <c r="N77" s="1"/>
  <c r="M76"/>
  <c r="N76" s="1"/>
  <c r="M61"/>
  <c r="N61" s="1"/>
  <c r="M60"/>
  <c r="N60" s="1"/>
  <c r="M112" i="206"/>
  <c r="N112" s="1"/>
  <c r="M108"/>
  <c r="N108" s="1"/>
  <c r="M104"/>
  <c r="N104" s="1"/>
  <c r="M100"/>
  <c r="N100" s="1"/>
  <c r="M96"/>
  <c r="N96" s="1"/>
  <c r="M92"/>
  <c r="N92" s="1"/>
  <c r="M88"/>
  <c r="N88" s="1"/>
  <c r="M84"/>
  <c r="N84" s="1"/>
  <c r="M80"/>
  <c r="N80" s="1"/>
  <c r="M79"/>
  <c r="N79" s="1"/>
  <c r="M76"/>
  <c r="N76" s="1"/>
  <c r="M75"/>
  <c r="N75" s="1"/>
  <c r="M54"/>
  <c r="N54" s="1"/>
  <c r="M53"/>
  <c r="N53" s="1"/>
  <c r="N74" i="173"/>
  <c r="N72"/>
  <c r="N71"/>
  <c r="N56"/>
  <c r="N54"/>
  <c r="N53"/>
  <c r="N39"/>
  <c r="N37"/>
  <c r="N36"/>
  <c r="N21"/>
  <c r="N20"/>
  <c r="J15"/>
  <c r="J14"/>
  <c r="J13"/>
  <c r="J12"/>
  <c r="N79"/>
  <c r="N80"/>
  <c r="Q14" i="231"/>
  <c r="Q9"/>
  <c r="Q13"/>
  <c r="Q13" i="229"/>
  <c r="Q10"/>
  <c r="S10" s="1"/>
  <c r="K81" i="181" s="1"/>
  <c r="Q14" i="229"/>
  <c r="Q9"/>
  <c r="S9" s="1"/>
  <c r="G81" i="181" s="1"/>
  <c r="S9" i="231"/>
  <c r="G80" i="181" s="1"/>
  <c r="O160" i="131"/>
  <c r="O161" s="1"/>
  <c r="O162" s="1"/>
  <c r="O163" s="1"/>
  <c r="O164" s="1"/>
  <c r="O165" s="1"/>
  <c r="O166" s="1"/>
  <c r="O167" s="1"/>
  <c r="O168" s="1"/>
  <c r="O169" s="1"/>
  <c r="O156" i="134"/>
  <c r="O157" s="1"/>
  <c r="O158" s="1"/>
  <c r="O159" s="1"/>
  <c r="O160" s="1"/>
  <c r="O161" s="1"/>
  <c r="O162" s="1"/>
  <c r="O163" s="1"/>
  <c r="O164" s="1"/>
  <c r="O165" s="1"/>
  <c r="M153" i="179"/>
  <c r="N153" s="1"/>
  <c r="M152"/>
  <c r="N152" s="1"/>
  <c r="M149"/>
  <c r="N149" s="1"/>
  <c r="M148"/>
  <c r="N148" s="1"/>
  <c r="M141"/>
  <c r="N141" s="1"/>
  <c r="M140"/>
  <c r="N140" s="1"/>
  <c r="M101"/>
  <c r="N101" s="1"/>
  <c r="M185" i="184"/>
  <c r="N185" s="1"/>
  <c r="M181"/>
  <c r="N181" s="1"/>
  <c r="M177"/>
  <c r="N177" s="1"/>
  <c r="M173"/>
  <c r="N173" s="1"/>
  <c r="M169"/>
  <c r="N169" s="1"/>
  <c r="M165"/>
  <c r="N165" s="1"/>
  <c r="M161"/>
  <c r="N161" s="1"/>
  <c r="M111"/>
  <c r="N111" s="1"/>
  <c r="M110"/>
  <c r="N110" s="1"/>
  <c r="M107"/>
  <c r="N107" s="1"/>
  <c r="M106"/>
  <c r="N106" s="1"/>
  <c r="M121" i="188"/>
  <c r="N121" s="1"/>
  <c r="M120"/>
  <c r="N120" s="1"/>
  <c r="M115"/>
  <c r="N115" s="1"/>
  <c r="M114"/>
  <c r="N114" s="1"/>
  <c r="M111"/>
  <c r="N111" s="1"/>
  <c r="M101"/>
  <c r="N101" s="1"/>
  <c r="M79"/>
  <c r="N79" s="1"/>
  <c r="M78"/>
  <c r="N78" s="1"/>
  <c r="N13" i="173"/>
  <c r="N12"/>
  <c r="J9" i="174"/>
  <c r="J190" s="1"/>
  <c r="J9" i="158"/>
  <c r="J190" s="1"/>
  <c r="S14" i="231"/>
  <c r="J80" i="181" s="1"/>
  <c r="M11" i="236"/>
  <c r="N11" s="1"/>
  <c r="M12"/>
  <c r="N12" s="1"/>
  <c r="M13"/>
  <c r="N13" s="1"/>
  <c r="M16"/>
  <c r="N16" s="1"/>
  <c r="M17"/>
  <c r="N17" s="1"/>
  <c r="M20"/>
  <c r="N20" s="1"/>
  <c r="M21"/>
  <c r="N21" s="1"/>
  <c r="M24"/>
  <c r="N24" s="1"/>
  <c r="M25"/>
  <c r="N25" s="1"/>
  <c r="M28"/>
  <c r="N28" s="1"/>
  <c r="M29"/>
  <c r="N29" s="1"/>
  <c r="M32"/>
  <c r="N32" s="1"/>
  <c r="M33"/>
  <c r="N33" s="1"/>
  <c r="M36"/>
  <c r="N36" s="1"/>
  <c r="M37"/>
  <c r="N37" s="1"/>
  <c r="M40"/>
  <c r="N40" s="1"/>
  <c r="M41"/>
  <c r="N41" s="1"/>
  <c r="M44"/>
  <c r="N44" s="1"/>
  <c r="M45"/>
  <c r="N45" s="1"/>
  <c r="M48"/>
  <c r="N48" s="1"/>
  <c r="M49"/>
  <c r="N49" s="1"/>
  <c r="M52"/>
  <c r="N52" s="1"/>
  <c r="M53"/>
  <c r="N53" s="1"/>
  <c r="M56"/>
  <c r="N56" s="1"/>
  <c r="M57"/>
  <c r="N57" s="1"/>
  <c r="M60"/>
  <c r="N60" s="1"/>
  <c r="M61"/>
  <c r="N61" s="1"/>
  <c r="M64"/>
  <c r="N64" s="1"/>
  <c r="M65"/>
  <c r="N65" s="1"/>
  <c r="M68"/>
  <c r="N68" s="1"/>
  <c r="M69"/>
  <c r="N69" s="1"/>
  <c r="M72"/>
  <c r="N72" s="1"/>
  <c r="M73"/>
  <c r="N73" s="1"/>
  <c r="M76"/>
  <c r="N76" s="1"/>
  <c r="M108"/>
  <c r="N108" s="1"/>
  <c r="M109"/>
  <c r="N109" s="1"/>
  <c r="M112"/>
  <c r="N112" s="1"/>
  <c r="M113"/>
  <c r="N113" s="1"/>
  <c r="M116"/>
  <c r="N116" s="1"/>
  <c r="M117"/>
  <c r="N117" s="1"/>
  <c r="M137"/>
  <c r="N137" s="1"/>
  <c r="M138"/>
  <c r="N138" s="1"/>
  <c r="M141"/>
  <c r="N141" s="1"/>
  <c r="M142"/>
  <c r="N142" s="1"/>
  <c r="M145"/>
  <c r="N145" s="1"/>
  <c r="M146"/>
  <c r="N146" s="1"/>
  <c r="M149"/>
  <c r="N149" s="1"/>
  <c r="M150"/>
  <c r="N150" s="1"/>
  <c r="M153"/>
  <c r="N153" s="1"/>
  <c r="M154"/>
  <c r="N154" s="1"/>
  <c r="M157"/>
  <c r="N157" s="1"/>
  <c r="M158"/>
  <c r="N158" s="1"/>
  <c r="M161"/>
  <c r="N161" s="1"/>
  <c r="M162"/>
  <c r="N162" s="1"/>
  <c r="M165"/>
  <c r="N165" s="1"/>
  <c r="M166"/>
  <c r="N166" s="1"/>
  <c r="M169"/>
  <c r="N169" s="1"/>
  <c r="M170"/>
  <c r="N170" s="1"/>
  <c r="M173"/>
  <c r="N173" s="1"/>
  <c r="M174"/>
  <c r="N174" s="1"/>
  <c r="M177"/>
  <c r="N177" s="1"/>
  <c r="M178"/>
  <c r="N178" s="1"/>
  <c r="M181"/>
  <c r="N181" s="1"/>
  <c r="M182"/>
  <c r="N182" s="1"/>
  <c r="M185"/>
  <c r="N185" s="1"/>
  <c r="Q13" i="235"/>
  <c r="Q9" i="236"/>
  <c r="Q14"/>
  <c r="N9" i="206"/>
  <c r="N9" i="158"/>
  <c r="S14" i="229"/>
  <c r="J81" i="181" s="1"/>
  <c r="S14" i="234"/>
  <c r="J79" i="181" s="1"/>
  <c r="S13" i="236"/>
  <c r="I83" i="181" s="1"/>
  <c r="Q9" i="235"/>
  <c r="M84" i="239"/>
  <c r="N84" s="1"/>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M80"/>
  <c r="N80" s="1"/>
  <c r="J9"/>
  <c r="J190" s="1"/>
  <c r="V9"/>
  <c r="X9"/>
  <c r="Z9"/>
  <c r="AB9"/>
  <c r="AD9"/>
  <c r="U11"/>
  <c r="W11"/>
  <c r="Y11"/>
  <c r="AA11"/>
  <c r="AC11"/>
  <c r="AE11"/>
  <c r="E9"/>
  <c r="K9"/>
  <c r="R14" i="192"/>
  <c r="P160" i="131"/>
  <c r="P153" i="137"/>
  <c r="O138" i="152"/>
  <c r="O139" s="1"/>
  <c r="O140" s="1"/>
  <c r="O141" s="1"/>
  <c r="O142" s="1"/>
  <c r="O143" s="1"/>
  <c r="P104" i="163"/>
  <c r="P96" i="170"/>
  <c r="P9" i="234"/>
  <c r="U11" s="1"/>
  <c r="O9"/>
  <c r="O10" s="1"/>
  <c r="O11" s="1"/>
  <c r="P9" i="176"/>
  <c r="P10" s="1"/>
  <c r="P11" s="1"/>
  <c r="P1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N185" i="173"/>
  <c r="N181"/>
  <c r="N177"/>
  <c r="N173"/>
  <c r="N167"/>
  <c r="N166"/>
  <c r="N164"/>
  <c r="N155"/>
  <c r="N151"/>
  <c r="N147"/>
  <c r="N143"/>
  <c r="N141"/>
  <c r="N139"/>
  <c r="N135"/>
  <c r="N131"/>
  <c r="N127"/>
  <c r="N123"/>
  <c r="N119"/>
  <c r="N115"/>
  <c r="N111"/>
  <c r="N107"/>
  <c r="N103"/>
  <c r="N101"/>
  <c r="M113" i="179"/>
  <c r="N113" s="1"/>
  <c r="M112"/>
  <c r="N112" s="1"/>
  <c r="M105"/>
  <c r="N105" s="1"/>
  <c r="M104"/>
  <c r="N104" s="1"/>
  <c r="M97"/>
  <c r="N97" s="1"/>
  <c r="M96"/>
  <c r="N96" s="1"/>
  <c r="M91"/>
  <c r="N91" s="1"/>
  <c r="M90"/>
  <c r="N90" s="1"/>
  <c r="M85"/>
  <c r="N85" s="1"/>
  <c r="M84"/>
  <c r="N84" s="1"/>
  <c r="M127" i="188"/>
  <c r="N127" s="1"/>
  <c r="M123"/>
  <c r="N123" s="1"/>
  <c r="M122"/>
  <c r="N122" s="1"/>
  <c r="M119"/>
  <c r="N119" s="1"/>
  <c r="M118"/>
  <c r="N118" s="1"/>
  <c r="M113"/>
  <c r="N113" s="1"/>
  <c r="M112"/>
  <c r="N112" s="1"/>
  <c r="M107"/>
  <c r="N107" s="1"/>
  <c r="M106"/>
  <c r="N106" s="1"/>
  <c r="M100"/>
  <c r="N100" s="1"/>
  <c r="M92"/>
  <c r="N92" s="1"/>
  <c r="M83"/>
  <c r="N83" s="1"/>
  <c r="M82"/>
  <c r="N82" s="1"/>
  <c r="M75"/>
  <c r="N75" s="1"/>
  <c r="M74"/>
  <c r="N74" s="1"/>
  <c r="M185" i="189"/>
  <c r="N185" s="1"/>
  <c r="M184"/>
  <c r="N184" s="1"/>
  <c r="M175"/>
  <c r="N175" s="1"/>
  <c r="M174"/>
  <c r="N174" s="1"/>
  <c r="M167"/>
  <c r="N167" s="1"/>
  <c r="M166"/>
  <c r="N166" s="1"/>
  <c r="M159"/>
  <c r="N159" s="1"/>
  <c r="M158"/>
  <c r="N158" s="1"/>
  <c r="M151"/>
  <c r="N151" s="1"/>
  <c r="M150"/>
  <c r="N150" s="1"/>
  <c r="M143"/>
  <c r="N143" s="1"/>
  <c r="M142"/>
  <c r="N142" s="1"/>
  <c r="M137"/>
  <c r="N137" s="1"/>
  <c r="M136"/>
  <c r="N136" s="1"/>
  <c r="M129"/>
  <c r="N129" s="1"/>
  <c r="M128"/>
  <c r="N128" s="1"/>
  <c r="M121"/>
  <c r="N121" s="1"/>
  <c r="M120"/>
  <c r="N120" s="1"/>
  <c r="M113"/>
  <c r="N113" s="1"/>
  <c r="M112"/>
  <c r="N112" s="1"/>
  <c r="M105"/>
  <c r="N105" s="1"/>
  <c r="M104"/>
  <c r="N104" s="1"/>
  <c r="M97"/>
  <c r="N97" s="1"/>
  <c r="M96"/>
  <c r="N96" s="1"/>
  <c r="M89"/>
  <c r="N89" s="1"/>
  <c r="M88"/>
  <c r="N88" s="1"/>
  <c r="M81"/>
  <c r="N81" s="1"/>
  <c r="M80"/>
  <c r="N80" s="1"/>
  <c r="M73"/>
  <c r="N73" s="1"/>
  <c r="M72"/>
  <c r="N72" s="1"/>
  <c r="M166" i="192"/>
  <c r="N166" s="1"/>
  <c r="M162"/>
  <c r="N162" s="1"/>
  <c r="M158"/>
  <c r="N158" s="1"/>
  <c r="M154"/>
  <c r="N154" s="1"/>
  <c r="M150"/>
  <c r="N150" s="1"/>
  <c r="M146"/>
  <c r="N146" s="1"/>
  <c r="M142"/>
  <c r="N142" s="1"/>
  <c r="M138"/>
  <c r="N138" s="1"/>
  <c r="M134"/>
  <c r="N134" s="1"/>
  <c r="M130"/>
  <c r="N130" s="1"/>
  <c r="M126"/>
  <c r="N126" s="1"/>
  <c r="M122"/>
  <c r="N122" s="1"/>
  <c r="M118"/>
  <c r="N118" s="1"/>
  <c r="M114"/>
  <c r="N114" s="1"/>
  <c r="M113"/>
  <c r="N113" s="1"/>
  <c r="M106"/>
  <c r="N106" s="1"/>
  <c r="M105"/>
  <c r="N105" s="1"/>
  <c r="M98"/>
  <c r="N98" s="1"/>
  <c r="M97"/>
  <c r="N97" s="1"/>
  <c r="M90"/>
  <c r="N90" s="1"/>
  <c r="M89"/>
  <c r="N89" s="1"/>
  <c r="M82"/>
  <c r="N82" s="1"/>
  <c r="M81"/>
  <c r="N81" s="1"/>
  <c r="M74"/>
  <c r="N74" s="1"/>
  <c r="M73"/>
  <c r="N73" s="1"/>
  <c r="M66"/>
  <c r="N66" s="1"/>
  <c r="M65"/>
  <c r="N65" s="1"/>
  <c r="M60"/>
  <c r="N60" s="1"/>
  <c r="M187" i="193"/>
  <c r="N187" s="1"/>
  <c r="M183"/>
  <c r="N183" s="1"/>
  <c r="M179"/>
  <c r="N179" s="1"/>
  <c r="M175"/>
  <c r="N175" s="1"/>
  <c r="M171"/>
  <c r="N171" s="1"/>
  <c r="M167"/>
  <c r="N167" s="1"/>
  <c r="M163"/>
  <c r="N163" s="1"/>
  <c r="M159"/>
  <c r="N159" s="1"/>
  <c r="M155"/>
  <c r="N155" s="1"/>
  <c r="M151"/>
  <c r="N151" s="1"/>
  <c r="M88" i="194"/>
  <c r="N88" s="1"/>
  <c r="M81"/>
  <c r="N81" s="1"/>
  <c r="M80"/>
  <c r="N80" s="1"/>
  <c r="M73"/>
  <c r="N73" s="1"/>
  <c r="M72"/>
  <c r="N72" s="1"/>
  <c r="M65"/>
  <c r="N65" s="1"/>
  <c r="M64"/>
  <c r="N64" s="1"/>
  <c r="M57"/>
  <c r="N57" s="1"/>
  <c r="M56"/>
  <c r="N56" s="1"/>
  <c r="S13" i="133"/>
  <c r="I18" i="181" s="1"/>
  <c r="N186" i="173"/>
  <c r="N182"/>
  <c r="N178"/>
  <c r="N174"/>
  <c r="N172"/>
  <c r="N170"/>
  <c r="N163"/>
  <c r="N156"/>
  <c r="N152"/>
  <c r="N148"/>
  <c r="N144"/>
  <c r="N140"/>
  <c r="N136"/>
  <c r="N132"/>
  <c r="N128"/>
  <c r="N124"/>
  <c r="N120"/>
  <c r="N116"/>
  <c r="N112"/>
  <c r="N108"/>
  <c r="N104"/>
  <c r="N100"/>
  <c r="M167" i="179"/>
  <c r="N167" s="1"/>
  <c r="M166"/>
  <c r="N166" s="1"/>
  <c r="M163"/>
  <c r="N163" s="1"/>
  <c r="M162"/>
  <c r="N162" s="1"/>
  <c r="M155"/>
  <c r="N155" s="1"/>
  <c r="M154"/>
  <c r="N154" s="1"/>
  <c r="M151"/>
  <c r="N151" s="1"/>
  <c r="M150"/>
  <c r="N150" s="1"/>
  <c r="M147"/>
  <c r="N147" s="1"/>
  <c r="M146"/>
  <c r="N146" s="1"/>
  <c r="M139"/>
  <c r="N139" s="1"/>
  <c r="M135"/>
  <c r="N135" s="1"/>
  <c r="M131"/>
  <c r="N131" s="1"/>
  <c r="M127"/>
  <c r="N127" s="1"/>
  <c r="M123"/>
  <c r="N123" s="1"/>
  <c r="M108"/>
  <c r="N108" s="1"/>
  <c r="M100"/>
  <c r="N100" s="1"/>
  <c r="M157" i="184"/>
  <c r="N157" s="1"/>
  <c r="M153"/>
  <c r="N153" s="1"/>
  <c r="M149"/>
  <c r="N149" s="1"/>
  <c r="M145"/>
  <c r="N145" s="1"/>
  <c r="M141"/>
  <c r="N141" s="1"/>
  <c r="M137"/>
  <c r="N137" s="1"/>
  <c r="M133"/>
  <c r="N133" s="1"/>
  <c r="M129"/>
  <c r="N129" s="1"/>
  <c r="M125"/>
  <c r="N125" s="1"/>
  <c r="M121"/>
  <c r="N121" s="1"/>
  <c r="M117"/>
  <c r="N117" s="1"/>
  <c r="M116"/>
  <c r="N116" s="1"/>
  <c r="M109"/>
  <c r="N109" s="1"/>
  <c r="M108"/>
  <c r="N108" s="1"/>
  <c r="M103"/>
  <c r="N103" s="1"/>
  <c r="M102"/>
  <c r="N102" s="1"/>
  <c r="M81"/>
  <c r="N81" s="1"/>
  <c r="M80"/>
  <c r="N80" s="1"/>
  <c r="M110" i="188"/>
  <c r="N110" s="1"/>
  <c r="M103"/>
  <c r="N103" s="1"/>
  <c r="M102"/>
  <c r="N102" s="1"/>
  <c r="M97"/>
  <c r="N97" s="1"/>
  <c r="M96"/>
  <c r="N96" s="1"/>
  <c r="M73" i="191"/>
  <c r="N73" s="1"/>
  <c r="M69"/>
  <c r="N69" s="1"/>
  <c r="M65"/>
  <c r="N65" s="1"/>
  <c r="M61"/>
  <c r="N61" s="1"/>
  <c r="M89" i="197"/>
  <c r="N89" s="1"/>
  <c r="Q14" i="219"/>
  <c r="Q9"/>
  <c r="Q13"/>
  <c r="Q13" i="220"/>
  <c r="Q14"/>
  <c r="Q9"/>
  <c r="Q14" i="221"/>
  <c r="Q9"/>
  <c r="Q13"/>
  <c r="O12" i="19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12" i="188"/>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15" i="172"/>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12" i="170"/>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73" i="165"/>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N78" i="173"/>
  <c r="N82"/>
  <c r="N86"/>
  <c r="J9" i="189"/>
  <c r="J190" s="1"/>
  <c r="J9" i="177"/>
  <c r="J190" s="1"/>
  <c r="M85" i="197"/>
  <c r="N85" s="1"/>
  <c r="M81"/>
  <c r="N81" s="1"/>
  <c r="M77"/>
  <c r="N77" s="1"/>
  <c r="M73"/>
  <c r="N73" s="1"/>
  <c r="M69"/>
  <c r="N69" s="1"/>
  <c r="M65"/>
  <c r="N65" s="1"/>
  <c r="M61"/>
  <c r="N61" s="1"/>
  <c r="M57"/>
  <c r="N57" s="1"/>
  <c r="M53"/>
  <c r="N53" s="1"/>
  <c r="M52"/>
  <c r="N52" s="1"/>
  <c r="M49"/>
  <c r="N49" s="1"/>
  <c r="M78" i="206"/>
  <c r="N78" s="1"/>
  <c r="M77"/>
  <c r="N77" s="1"/>
  <c r="M72"/>
  <c r="N72" s="1"/>
  <c r="M71"/>
  <c r="N71" s="1"/>
  <c r="M62"/>
  <c r="N62" s="1"/>
  <c r="M61"/>
  <c r="N61" s="1"/>
  <c r="M56"/>
  <c r="N56" s="1"/>
  <c r="M55"/>
  <c r="N55" s="1"/>
  <c r="O26" i="179"/>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N67" i="173"/>
  <c r="N66"/>
  <c r="N59"/>
  <c r="N58"/>
  <c r="N50"/>
  <c r="N49"/>
  <c r="N48"/>
  <c r="N41"/>
  <c r="N40"/>
  <c r="N33"/>
  <c r="N32"/>
  <c r="N23"/>
  <c r="N22"/>
  <c r="J19"/>
  <c r="N19" s="1"/>
  <c r="J18"/>
  <c r="N18" s="1"/>
  <c r="N15"/>
  <c r="N14"/>
  <c r="J11"/>
  <c r="N11" s="1"/>
  <c r="J10"/>
  <c r="N10"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N97"/>
  <c r="N96"/>
  <c r="N94"/>
  <c r="N9" i="221"/>
  <c r="N9" i="220"/>
  <c r="N9" i="197"/>
  <c r="N9" i="193"/>
  <c r="N9" i="189"/>
  <c r="N9" i="177"/>
  <c r="J9" i="166"/>
  <c r="J190" s="1"/>
  <c r="J9" i="160"/>
  <c r="J190" s="1"/>
  <c r="J9" i="125"/>
  <c r="J190" s="1"/>
  <c r="N9" i="212"/>
  <c r="S14" i="220"/>
  <c r="J77" i="181" s="1"/>
  <c r="M10" i="235"/>
  <c r="N10" s="1"/>
  <c r="M11"/>
  <c r="N11" s="1"/>
  <c r="M13"/>
  <c r="N13" s="1"/>
  <c r="M14"/>
  <c r="N14" s="1"/>
  <c r="M17"/>
  <c r="N17" s="1"/>
  <c r="M18"/>
  <c r="N18" s="1"/>
  <c r="M21"/>
  <c r="N21" s="1"/>
  <c r="M22"/>
  <c r="N22" s="1"/>
  <c r="M25"/>
  <c r="N25" s="1"/>
  <c r="M26"/>
  <c r="N26" s="1"/>
  <c r="M29"/>
  <c r="N29" s="1"/>
  <c r="M30"/>
  <c r="N30" s="1"/>
  <c r="M33"/>
  <c r="N33" s="1"/>
  <c r="M34"/>
  <c r="N34" s="1"/>
  <c r="M37"/>
  <c r="N37" s="1"/>
  <c r="M38"/>
  <c r="N38" s="1"/>
  <c r="M39"/>
  <c r="N39" s="1"/>
  <c r="M40"/>
  <c r="N40" s="1"/>
  <c r="M41"/>
  <c r="N41" s="1"/>
  <c r="M42"/>
  <c r="N42" s="1"/>
  <c r="M45"/>
  <c r="N45" s="1"/>
  <c r="M46"/>
  <c r="N46" s="1"/>
  <c r="M47"/>
  <c r="N47" s="1"/>
  <c r="M48"/>
  <c r="N48" s="1"/>
  <c r="M49"/>
  <c r="N49" s="1"/>
  <c r="M50"/>
  <c r="N50" s="1"/>
  <c r="M51"/>
  <c r="N51" s="1"/>
  <c r="M52"/>
  <c r="N52" s="1"/>
  <c r="M53"/>
  <c r="N53" s="1"/>
  <c r="M54"/>
  <c r="N54"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31"/>
  <c r="N131" s="1"/>
  <c r="M132"/>
  <c r="N132" s="1"/>
  <c r="M135"/>
  <c r="N135" s="1"/>
  <c r="M136"/>
  <c r="N136" s="1"/>
  <c r="M139"/>
  <c r="N139" s="1"/>
  <c r="M140"/>
  <c r="N140" s="1"/>
  <c r="M141"/>
  <c r="N141" s="1"/>
  <c r="M142"/>
  <c r="N142" s="1"/>
  <c r="M172"/>
  <c r="N172" s="1"/>
  <c r="M173"/>
  <c r="N173" s="1"/>
  <c r="M174"/>
  <c r="N174" s="1"/>
  <c r="M175"/>
  <c r="N175" s="1"/>
  <c r="M178"/>
  <c r="N178" s="1"/>
  <c r="M179"/>
  <c r="N179" s="1"/>
  <c r="M182"/>
  <c r="N182" s="1"/>
  <c r="M183"/>
  <c r="N183" s="1"/>
  <c r="M186"/>
  <c r="N186" s="1"/>
  <c r="M187"/>
  <c r="N187" s="1"/>
  <c r="M77" i="236"/>
  <c r="N77" s="1"/>
  <c r="M80"/>
  <c r="N80" s="1"/>
  <c r="M81"/>
  <c r="N81" s="1"/>
  <c r="M82"/>
  <c r="N82" s="1"/>
  <c r="M83"/>
  <c r="N83" s="1"/>
  <c r="M84"/>
  <c r="N84" s="1"/>
  <c r="M85"/>
  <c r="N85" s="1"/>
  <c r="M86"/>
  <c r="N86" s="1"/>
  <c r="M87"/>
  <c r="N87" s="1"/>
  <c r="M88"/>
  <c r="N88" s="1"/>
  <c r="M89"/>
  <c r="N89" s="1"/>
  <c r="M186"/>
  <c r="N186" s="1"/>
  <c r="N9" i="160"/>
  <c r="N9" i="125"/>
  <c r="S14" i="221"/>
  <c r="J78" i="181" s="1"/>
  <c r="S14" i="219"/>
  <c r="J76" i="181" s="1"/>
  <c r="S14" i="192"/>
  <c r="J65" i="181" s="1"/>
  <c r="M10" i="236"/>
  <c r="N10" s="1"/>
  <c r="M14"/>
  <c r="N14" s="1"/>
  <c r="M15"/>
  <c r="N15" s="1"/>
  <c r="M18"/>
  <c r="N18" s="1"/>
  <c r="M19"/>
  <c r="N19" s="1"/>
  <c r="M22"/>
  <c r="N22" s="1"/>
  <c r="M23"/>
  <c r="N23" s="1"/>
  <c r="M26"/>
  <c r="N26" s="1"/>
  <c r="M27"/>
  <c r="N27" s="1"/>
  <c r="M30"/>
  <c r="N30" s="1"/>
  <c r="M31"/>
  <c r="N31" s="1"/>
  <c r="M34"/>
  <c r="N34" s="1"/>
  <c r="M35"/>
  <c r="N35" s="1"/>
  <c r="M38"/>
  <c r="N38" s="1"/>
  <c r="M39"/>
  <c r="N39" s="1"/>
  <c r="M42"/>
  <c r="N42" s="1"/>
  <c r="M43"/>
  <c r="N43" s="1"/>
  <c r="M46"/>
  <c r="N46" s="1"/>
  <c r="M47"/>
  <c r="N47" s="1"/>
  <c r="M50"/>
  <c r="N50" s="1"/>
  <c r="M51"/>
  <c r="N51" s="1"/>
  <c r="M54"/>
  <c r="N54" s="1"/>
  <c r="M55"/>
  <c r="N55" s="1"/>
  <c r="M58"/>
  <c r="N58" s="1"/>
  <c r="M59"/>
  <c r="N59" s="1"/>
  <c r="M62"/>
  <c r="N62" s="1"/>
  <c r="M63"/>
  <c r="N63" s="1"/>
  <c r="M66"/>
  <c r="N66" s="1"/>
  <c r="M67"/>
  <c r="N67" s="1"/>
  <c r="M70"/>
  <c r="N70" s="1"/>
  <c r="M71"/>
  <c r="N71" s="1"/>
  <c r="M74"/>
  <c r="N74" s="1"/>
  <c r="M75"/>
  <c r="N75" s="1"/>
  <c r="M79"/>
  <c r="N79" s="1"/>
  <c r="M95"/>
  <c r="N95" s="1"/>
  <c r="M96"/>
  <c r="N96" s="1"/>
  <c r="M97"/>
  <c r="N97" s="1"/>
  <c r="M98"/>
  <c r="N98" s="1"/>
  <c r="M99"/>
  <c r="N99" s="1"/>
  <c r="M100"/>
  <c r="N100" s="1"/>
  <c r="M101"/>
  <c r="N101" s="1"/>
  <c r="M102"/>
  <c r="N102" s="1"/>
  <c r="M103"/>
  <c r="N103" s="1"/>
  <c r="M104"/>
  <c r="N104" s="1"/>
  <c r="M105"/>
  <c r="N105" s="1"/>
  <c r="M106"/>
  <c r="N106" s="1"/>
  <c r="M107"/>
  <c r="N107" s="1"/>
  <c r="M110"/>
  <c r="N110" s="1"/>
  <c r="M111"/>
  <c r="N111" s="1"/>
  <c r="M114"/>
  <c r="N114" s="1"/>
  <c r="M115"/>
  <c r="N115"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9"/>
  <c r="N139" s="1"/>
  <c r="M140"/>
  <c r="N140" s="1"/>
  <c r="M143"/>
  <c r="N143" s="1"/>
  <c r="M144"/>
  <c r="N144" s="1"/>
  <c r="M147"/>
  <c r="N147" s="1"/>
  <c r="M148"/>
  <c r="N148" s="1"/>
  <c r="M151"/>
  <c r="N151" s="1"/>
  <c r="M152"/>
  <c r="N152" s="1"/>
  <c r="M155"/>
  <c r="N155" s="1"/>
  <c r="M156"/>
  <c r="N156" s="1"/>
  <c r="M159"/>
  <c r="N159" s="1"/>
  <c r="M160"/>
  <c r="N160" s="1"/>
  <c r="M163"/>
  <c r="N163" s="1"/>
  <c r="M164"/>
  <c r="N164" s="1"/>
  <c r="M167"/>
  <c r="N167" s="1"/>
  <c r="M168"/>
  <c r="N168" s="1"/>
  <c r="M171"/>
  <c r="N171" s="1"/>
  <c r="M172"/>
  <c r="N172" s="1"/>
  <c r="M175"/>
  <c r="N175" s="1"/>
  <c r="M176"/>
  <c r="N176" s="1"/>
  <c r="M179"/>
  <c r="N179" s="1"/>
  <c r="M180"/>
  <c r="N180" s="1"/>
  <c r="M183"/>
  <c r="N183" s="1"/>
  <c r="M184"/>
  <c r="N184" s="1"/>
  <c r="L9" i="235"/>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M9"/>
  <c r="R14"/>
  <c r="S14" s="1"/>
  <c r="J82" i="181" s="1"/>
  <c r="E9" i="235"/>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U9"/>
  <c r="W9"/>
  <c r="Y9"/>
  <c r="AA9"/>
  <c r="AC9"/>
  <c r="V11"/>
  <c r="R13"/>
  <c r="S13" s="1"/>
  <c r="I82" i="181" s="1"/>
  <c r="U9" i="128"/>
  <c r="D88" i="181"/>
  <c r="J9" i="235"/>
  <c r="J190" s="1"/>
  <c r="E11" i="236"/>
  <c r="F10"/>
  <c r="F9"/>
  <c r="J9"/>
  <c r="J190" s="1"/>
  <c r="V9"/>
  <c r="X9"/>
  <c r="Z9"/>
  <c r="AB9"/>
  <c r="AD9"/>
  <c r="U11"/>
  <c r="W11"/>
  <c r="Y11"/>
  <c r="R14"/>
  <c r="S14" s="1"/>
  <c r="J83" i="181" s="1"/>
  <c r="M9" i="236"/>
  <c r="S14" i="191"/>
  <c r="J64" i="181" s="1"/>
  <c r="R14" i="188"/>
  <c r="S14" s="1"/>
  <c r="J62" i="181" s="1"/>
  <c r="S14" i="179"/>
  <c r="J60" i="181" s="1"/>
  <c r="R13" i="229"/>
  <c r="S13" s="1"/>
  <c r="I81" i="181" s="1"/>
  <c r="R13" i="231"/>
  <c r="S13" s="1"/>
  <c r="I80" i="181" s="1"/>
  <c r="R13" i="234"/>
  <c r="S13" s="1"/>
  <c r="I79" i="181" s="1"/>
  <c r="R13" i="221"/>
  <c r="S13" s="1"/>
  <c r="I78" i="181" s="1"/>
  <c r="R13" i="220"/>
  <c r="S13" s="1"/>
  <c r="I77" i="181" s="1"/>
  <c r="R13" i="219"/>
  <c r="S13" s="1"/>
  <c r="I76" i="181" s="1"/>
  <c r="R13" i="167"/>
  <c r="S13" s="1"/>
  <c r="I50" i="181" s="1"/>
  <c r="R13" i="160"/>
  <c r="R13" i="137"/>
  <c r="S13" s="1"/>
  <c r="I22" i="181" s="1"/>
  <c r="S14" i="147"/>
  <c r="J31" i="181" s="1"/>
  <c r="S14" i="189"/>
  <c r="J63" i="181" s="1"/>
  <c r="E135" i="129"/>
  <c r="F134"/>
  <c r="E78" i="139"/>
  <c r="F77"/>
  <c r="E21" i="234"/>
  <c r="F20"/>
  <c r="E20" i="148"/>
  <c r="F19"/>
  <c r="F20" i="146"/>
  <c r="E21"/>
  <c r="F16" i="231"/>
  <c r="E17"/>
  <c r="E16" i="147"/>
  <c r="F15"/>
  <c r="E16" i="144"/>
  <c r="F15"/>
  <c r="E15" i="149"/>
  <c r="F14"/>
  <c r="E15" i="145"/>
  <c r="F14"/>
  <c r="E15" i="141"/>
  <c r="F14"/>
  <c r="E16" i="132"/>
  <c r="F15"/>
  <c r="E16" i="130"/>
  <c r="F15"/>
  <c r="E15" i="133"/>
  <c r="F14"/>
  <c r="E16" i="125"/>
  <c r="F15"/>
  <c r="F16" i="229"/>
  <c r="E17"/>
  <c r="L40" i="193"/>
  <c r="L41" s="1"/>
  <c r="L42" s="1"/>
  <c r="L43" s="1"/>
  <c r="L44" s="1"/>
  <c r="L45" s="1"/>
  <c r="L46" s="1"/>
  <c r="L47" s="1"/>
  <c r="L48" s="1"/>
  <c r="L49" s="1"/>
  <c r="L50" s="1"/>
  <c r="L51" s="1"/>
  <c r="Q14"/>
  <c r="O144" i="152"/>
  <c r="R13" i="129"/>
  <c r="S13" s="1"/>
  <c r="I14" i="181" s="1"/>
  <c r="I174" i="129"/>
  <c r="I175" s="1"/>
  <c r="I176" s="1"/>
  <c r="I177" s="1"/>
  <c r="I178" s="1"/>
  <c r="I179" s="1"/>
  <c r="I180" s="1"/>
  <c r="I181" s="1"/>
  <c r="I182" s="1"/>
  <c r="I183" s="1"/>
  <c r="I184" s="1"/>
  <c r="I185" s="1"/>
  <c r="I186" s="1"/>
  <c r="I187" s="1"/>
  <c r="I188" s="1"/>
  <c r="R13" i="142"/>
  <c r="S13" s="1"/>
  <c r="I26" i="181" s="1"/>
  <c r="I155" i="142"/>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48" i="148"/>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c r="S13" s="1"/>
  <c r="I32" i="181" s="1"/>
  <c r="R13" i="156"/>
  <c r="S13" s="1"/>
  <c r="I39" i="181" s="1"/>
  <c r="I140" i="156"/>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30"/>
  <c r="S13" s="1"/>
  <c r="I15" i="181" s="1"/>
  <c r="I172" i="130"/>
  <c r="I173" s="1"/>
  <c r="I174" s="1"/>
  <c r="I175" s="1"/>
  <c r="I176" s="1"/>
  <c r="I177" s="1"/>
  <c r="I178" s="1"/>
  <c r="I179" s="1"/>
  <c r="I180" s="1"/>
  <c r="I181" s="1"/>
  <c r="I182" s="1"/>
  <c r="I183" s="1"/>
  <c r="I184" s="1"/>
  <c r="I185" s="1"/>
  <c r="I186" s="1"/>
  <c r="I187" s="1"/>
  <c r="I188" s="1"/>
  <c r="R13" i="131"/>
  <c r="S13" s="1"/>
  <c r="I16" i="181" s="1"/>
  <c r="I170" i="131"/>
  <c r="I171" s="1"/>
  <c r="I172" s="1"/>
  <c r="I173" s="1"/>
  <c r="I174" s="1"/>
  <c r="I175" s="1"/>
  <c r="I176" s="1"/>
  <c r="I177" s="1"/>
  <c r="I178" s="1"/>
  <c r="I179" s="1"/>
  <c r="I180" s="1"/>
  <c r="I181" s="1"/>
  <c r="I182" s="1"/>
  <c r="I183" s="1"/>
  <c r="I184" s="1"/>
  <c r="I185" s="1"/>
  <c r="I186" s="1"/>
  <c r="I187" s="1"/>
  <c r="I188" s="1"/>
  <c r="R13" i="146"/>
  <c r="S13" s="1"/>
  <c r="I30" i="181" s="1"/>
  <c r="I150" i="146"/>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52"/>
  <c r="S13" s="1"/>
  <c r="I36" i="181" s="1"/>
  <c r="I144" i="152"/>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54"/>
  <c r="S13" s="1"/>
  <c r="I38" i="181" s="1"/>
  <c r="I141" i="154"/>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62"/>
  <c r="S13" s="1"/>
  <c r="I45" i="181" s="1"/>
  <c r="I116" i="162"/>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71"/>
  <c r="S13" s="1"/>
  <c r="I53" i="181" s="1"/>
  <c r="I106" i="17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75"/>
  <c r="S13" s="1"/>
  <c r="I57" i="181" s="1"/>
  <c r="I94" i="175"/>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84"/>
  <c r="S13" s="1"/>
  <c r="I61" i="181" s="1"/>
  <c r="I78" i="184"/>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89"/>
  <c r="S13" s="1"/>
  <c r="I63" i="181" s="1"/>
  <c r="I70" i="189"/>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214"/>
  <c r="S13" s="1"/>
  <c r="I72" i="181" s="1"/>
  <c r="I35" i="214"/>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28" i="216"/>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c r="S13" s="1"/>
  <c r="I74" i="181" s="1"/>
  <c r="R14" i="142"/>
  <c r="S14" s="1"/>
  <c r="J26" i="181" s="1"/>
  <c r="L155" i="142"/>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I118" i="16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c r="S13" s="1"/>
  <c r="I44" i="181" s="1"/>
  <c r="R13" i="168"/>
  <c r="S13" s="1"/>
  <c r="I51" i="181" s="1"/>
  <c r="I109" i="168"/>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74"/>
  <c r="S13" s="1"/>
  <c r="I56" i="181" s="1"/>
  <c r="I95" i="174"/>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81" i="179"/>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c r="S13" s="1"/>
  <c r="I60" i="181" s="1"/>
  <c r="R13" i="188"/>
  <c r="S13" s="1"/>
  <c r="I62" i="181" s="1"/>
  <c r="I71" i="188"/>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206"/>
  <c r="S13" s="1"/>
  <c r="I69" i="181" s="1"/>
  <c r="I46" i="206"/>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213"/>
  <c r="S13" s="1"/>
  <c r="I71" i="181" s="1"/>
  <c r="I36" i="213"/>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4" i="141"/>
  <c r="S14" s="1"/>
  <c r="J25" i="181" s="1"/>
  <c r="L156" i="14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51" i="145"/>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c r="S14" s="1"/>
  <c r="J29" i="181" s="1"/>
  <c r="L170" i="131"/>
  <c r="L171" s="1"/>
  <c r="L172" s="1"/>
  <c r="L173" s="1"/>
  <c r="L174" s="1"/>
  <c r="L175" s="1"/>
  <c r="L176" s="1"/>
  <c r="L177" s="1"/>
  <c r="L178" s="1"/>
  <c r="L179" s="1"/>
  <c r="L180" s="1"/>
  <c r="L181" s="1"/>
  <c r="L182" s="1"/>
  <c r="L183" s="1"/>
  <c r="L184" s="1"/>
  <c r="L185" s="1"/>
  <c r="L186" s="1"/>
  <c r="L187" s="1"/>
  <c r="M170"/>
  <c r="L165" i="135"/>
  <c r="L166" s="1"/>
  <c r="L167" s="1"/>
  <c r="L168" s="1"/>
  <c r="L169" s="1"/>
  <c r="L170" s="1"/>
  <c r="L171" s="1"/>
  <c r="L172" s="1"/>
  <c r="L173" s="1"/>
  <c r="L174" s="1"/>
  <c r="L175" s="1"/>
  <c r="L176" s="1"/>
  <c r="L177" s="1"/>
  <c r="L178" s="1"/>
  <c r="L179" s="1"/>
  <c r="L180" s="1"/>
  <c r="L181" s="1"/>
  <c r="L182" s="1"/>
  <c r="L183" s="1"/>
  <c r="L184" s="1"/>
  <c r="L185" s="1"/>
  <c r="L186" s="1"/>
  <c r="L187" s="1"/>
  <c r="M165"/>
  <c r="N187" i="173"/>
  <c r="N183"/>
  <c r="N179"/>
  <c r="N175"/>
  <c r="N171"/>
  <c r="E22" i="126"/>
  <c r="F21"/>
  <c r="E23" i="131"/>
  <c r="F22"/>
  <c r="E22" i="142"/>
  <c r="F21"/>
  <c r="E22" i="123"/>
  <c r="F21"/>
  <c r="F20" i="143"/>
  <c r="E21"/>
  <c r="E164" i="135"/>
  <c r="F163"/>
  <c r="AE9" s="1"/>
  <c r="F135" i="154"/>
  <c r="AA9" s="1"/>
  <c r="E136"/>
  <c r="F124" i="157"/>
  <c r="AA9" s="1"/>
  <c r="E125"/>
  <c r="P73" i="179"/>
  <c r="E14" i="193"/>
  <c r="F13"/>
  <c r="R13" i="126"/>
  <c r="S13" s="1"/>
  <c r="I11" i="181" s="1"/>
  <c r="I178" i="126"/>
  <c r="I179" s="1"/>
  <c r="I180" s="1"/>
  <c r="I181" s="1"/>
  <c r="I182" s="1"/>
  <c r="I183" s="1"/>
  <c r="I184" s="1"/>
  <c r="I185" s="1"/>
  <c r="I186" s="1"/>
  <c r="I187" s="1"/>
  <c r="I188" s="1"/>
  <c r="R13" i="125"/>
  <c r="S13" s="1"/>
  <c r="I10" i="181" s="1"/>
  <c r="I179" i="125"/>
  <c r="I180" s="1"/>
  <c r="I181" s="1"/>
  <c r="I182" s="1"/>
  <c r="I183" s="1"/>
  <c r="I184" s="1"/>
  <c r="I185" s="1"/>
  <c r="I186" s="1"/>
  <c r="I187" s="1"/>
  <c r="I188" s="1"/>
  <c r="R13" i="135"/>
  <c r="S13" s="1"/>
  <c r="I20" i="181" s="1"/>
  <c r="I165" i="135"/>
  <c r="I166" s="1"/>
  <c r="I167" s="1"/>
  <c r="I168" s="1"/>
  <c r="I169" s="1"/>
  <c r="I170" s="1"/>
  <c r="I171" s="1"/>
  <c r="I172" s="1"/>
  <c r="I173" s="1"/>
  <c r="I174" s="1"/>
  <c r="I175" s="1"/>
  <c r="I176" s="1"/>
  <c r="I177" s="1"/>
  <c r="I178" s="1"/>
  <c r="I179" s="1"/>
  <c r="I180" s="1"/>
  <c r="I181" s="1"/>
  <c r="I182" s="1"/>
  <c r="I183" s="1"/>
  <c r="I184" s="1"/>
  <c r="I185" s="1"/>
  <c r="I186" s="1"/>
  <c r="I187" s="1"/>
  <c r="I188" s="1"/>
  <c r="R13" i="145"/>
  <c r="S13" s="1"/>
  <c r="I29" i="181" s="1"/>
  <c r="I151" i="145"/>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45" i="15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c r="S13" s="1"/>
  <c r="I35" i="181" s="1"/>
  <c r="R13" i="153"/>
  <c r="S13" s="1"/>
  <c r="I37" i="181" s="1"/>
  <c r="I143" i="153"/>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75" i="128"/>
  <c r="I176" s="1"/>
  <c r="I177" s="1"/>
  <c r="I178" s="1"/>
  <c r="I179" s="1"/>
  <c r="I180" s="1"/>
  <c r="I181" s="1"/>
  <c r="I182" s="1"/>
  <c r="I183" s="1"/>
  <c r="I184" s="1"/>
  <c r="I185" s="1"/>
  <c r="I186" s="1"/>
  <c r="I187" s="1"/>
  <c r="I188" s="1"/>
  <c r="R13"/>
  <c r="S13" s="1"/>
  <c r="I13" i="181" s="1"/>
  <c r="R13" i="136"/>
  <c r="S13" s="1"/>
  <c r="I21" i="181" s="1"/>
  <c r="I164" i="136"/>
  <c r="I165" s="1"/>
  <c r="I166" s="1"/>
  <c r="I167" s="1"/>
  <c r="I168" s="1"/>
  <c r="I169" s="1"/>
  <c r="I170" s="1"/>
  <c r="I171" s="1"/>
  <c r="I172" s="1"/>
  <c r="I173" s="1"/>
  <c r="I174" s="1"/>
  <c r="I175" s="1"/>
  <c r="I176" s="1"/>
  <c r="I177" s="1"/>
  <c r="I178" s="1"/>
  <c r="I179" s="1"/>
  <c r="I180" s="1"/>
  <c r="I181" s="1"/>
  <c r="I182" s="1"/>
  <c r="I183" s="1"/>
  <c r="I184" s="1"/>
  <c r="I185" s="1"/>
  <c r="I186" s="1"/>
  <c r="I187" s="1"/>
  <c r="I188" s="1"/>
  <c r="R13" i="143"/>
  <c r="S13" s="1"/>
  <c r="I27" i="181" s="1"/>
  <c r="I154" i="143"/>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50"/>
  <c r="S13" s="1"/>
  <c r="I34" i="181" s="1"/>
  <c r="I146" i="150"/>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57"/>
  <c r="S13" s="1"/>
  <c r="I40" i="181" s="1"/>
  <c r="I130" i="157"/>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66"/>
  <c r="S13" s="1"/>
  <c r="I49" i="181" s="1"/>
  <c r="I112" i="166"/>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77"/>
  <c r="S13" s="1"/>
  <c r="I59" i="181" s="1"/>
  <c r="I89" i="177"/>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93"/>
  <c r="S13" s="1"/>
  <c r="I66" i="181" s="1"/>
  <c r="I52" i="193"/>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212"/>
  <c r="S13" s="1"/>
  <c r="I70" i="181" s="1"/>
  <c r="I37" i="212"/>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L158" i="139"/>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c r="S14" s="1"/>
  <c r="J24" i="181" s="1"/>
  <c r="R14" i="143"/>
  <c r="S14" s="1"/>
  <c r="J27" i="181" s="1"/>
  <c r="L154" i="143"/>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216"/>
  <c r="S14" s="1"/>
  <c r="J74" i="181" s="1"/>
  <c r="L28" i="216"/>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I113" i="165"/>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c r="S13" s="1"/>
  <c r="I48" i="181" s="1"/>
  <c r="I105" i="172"/>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c r="S13" s="1"/>
  <c r="I54" i="181" s="1"/>
  <c r="R13" i="176"/>
  <c r="S13" s="1"/>
  <c r="I58" i="181" s="1"/>
  <c r="I93" i="176"/>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59" i="19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c r="S13" s="1"/>
  <c r="I64" i="181" s="1"/>
  <c r="R13" i="194"/>
  <c r="S13" s="1"/>
  <c r="I67" i="181" s="1"/>
  <c r="I50" i="194"/>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215"/>
  <c r="S13" s="1"/>
  <c r="I73" i="181" s="1"/>
  <c r="I30" i="215"/>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217"/>
  <c r="S13" s="1"/>
  <c r="I75" i="181" s="1"/>
  <c r="I24" i="217"/>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L153" i="144"/>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c r="S14" s="1"/>
  <c r="J28" i="181" s="1"/>
  <c r="L24" i="217"/>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c r="S14" s="1"/>
  <c r="J75" i="181" s="1"/>
  <c r="L164" i="136"/>
  <c r="L165" s="1"/>
  <c r="L166" s="1"/>
  <c r="L167" s="1"/>
  <c r="L168" s="1"/>
  <c r="L169" s="1"/>
  <c r="L170" s="1"/>
  <c r="L171" s="1"/>
  <c r="L172" s="1"/>
  <c r="L173" s="1"/>
  <c r="L174" s="1"/>
  <c r="L175" s="1"/>
  <c r="L176" s="1"/>
  <c r="L177" s="1"/>
  <c r="L178" s="1"/>
  <c r="L179" s="1"/>
  <c r="L180" s="1"/>
  <c r="L181" s="1"/>
  <c r="L182" s="1"/>
  <c r="L183" s="1"/>
  <c r="L184" s="1"/>
  <c r="L185" s="1"/>
  <c r="L186" s="1"/>
  <c r="L187" s="1"/>
  <c r="M164"/>
  <c r="J190" i="173"/>
  <c r="M18" i="219"/>
  <c r="L18"/>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N105" i="173"/>
  <c r="M17" i="220"/>
  <c r="N17" s="1"/>
  <c r="L17"/>
  <c r="L18" s="1"/>
  <c r="L19" s="1"/>
  <c r="L20" s="1"/>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E171" i="124"/>
  <c r="E69" i="189"/>
  <c r="E158" i="138"/>
  <c r="E173" i="128"/>
  <c r="E111" i="164"/>
  <c r="E183" i="71"/>
  <c r="E91" i="175"/>
  <c r="E124" i="160"/>
  <c r="E142" i="150"/>
  <c r="E124" i="159"/>
  <c r="E91" i="174"/>
  <c r="E160" i="137"/>
  <c r="E141" i="151"/>
  <c r="E102" i="171"/>
  <c r="E161" i="136"/>
  <c r="E84" i="177"/>
  <c r="E107" i="166"/>
  <c r="E124" i="158"/>
  <c r="E138" i="153"/>
  <c r="E76" i="179"/>
  <c r="E100" i="172"/>
  <c r="E73" i="184"/>
  <c r="E22" i="216"/>
  <c r="E109" i="163"/>
  <c r="E101" i="170"/>
  <c r="E65" i="188"/>
  <c r="E41" i="197"/>
  <c r="E16" i="220"/>
  <c r="E107" i="165"/>
  <c r="E87" i="176"/>
  <c r="E53" i="191"/>
  <c r="E134" i="156"/>
  <c r="E94" i="173"/>
  <c r="E28" i="214"/>
  <c r="E51" i="192"/>
  <c r="E104" i="167"/>
  <c r="E111" i="161"/>
  <c r="E30" i="212"/>
  <c r="E102" i="168"/>
  <c r="R9" i="234"/>
  <c r="S9" s="1"/>
  <c r="G79" i="181" s="1"/>
  <c r="E79"/>
  <c r="N162" i="173"/>
  <c r="N154"/>
  <c r="N150"/>
  <c r="N146"/>
  <c r="N142"/>
  <c r="N138"/>
  <c r="N134"/>
  <c r="N130"/>
  <c r="N126"/>
  <c r="N122"/>
  <c r="N118"/>
  <c r="N114"/>
  <c r="N110"/>
  <c r="N106"/>
  <c r="N102"/>
  <c r="L18" i="215"/>
  <c r="L19" s="1"/>
  <c r="L20" s="1"/>
  <c r="L21" s="1"/>
  <c r="L22" s="1"/>
  <c r="L23" s="1"/>
  <c r="L24" s="1"/>
  <c r="L25" s="1"/>
  <c r="L26" s="1"/>
  <c r="L27" s="1"/>
  <c r="L28" s="1"/>
  <c r="L29" s="1"/>
  <c r="Q14"/>
  <c r="L23" i="214"/>
  <c r="L24" s="1"/>
  <c r="L25" s="1"/>
  <c r="L26" s="1"/>
  <c r="L27" s="1"/>
  <c r="L28" s="1"/>
  <c r="L29" s="1"/>
  <c r="L30" s="1"/>
  <c r="L31" s="1"/>
  <c r="L32" s="1"/>
  <c r="L33" s="1"/>
  <c r="L34" s="1"/>
  <c r="Q14"/>
  <c r="L82" i="175"/>
  <c r="L83" s="1"/>
  <c r="L84" s="1"/>
  <c r="L85" s="1"/>
  <c r="L86" s="1"/>
  <c r="L87" s="1"/>
  <c r="L88" s="1"/>
  <c r="L89" s="1"/>
  <c r="L90" s="1"/>
  <c r="L91" s="1"/>
  <c r="L92" s="1"/>
  <c r="L93" s="1"/>
  <c r="Q14"/>
  <c r="L83" i="174"/>
  <c r="L84" s="1"/>
  <c r="L85" s="1"/>
  <c r="L86" s="1"/>
  <c r="L87" s="1"/>
  <c r="L88" s="1"/>
  <c r="L89" s="1"/>
  <c r="L90" s="1"/>
  <c r="L91" s="1"/>
  <c r="L92" s="1"/>
  <c r="L93" s="1"/>
  <c r="L94" s="1"/>
  <c r="Q14"/>
  <c r="L94" i="171"/>
  <c r="L95" s="1"/>
  <c r="L96" s="1"/>
  <c r="L97" s="1"/>
  <c r="L98" s="1"/>
  <c r="L99" s="1"/>
  <c r="L100" s="1"/>
  <c r="L101" s="1"/>
  <c r="L102" s="1"/>
  <c r="L103" s="1"/>
  <c r="L104" s="1"/>
  <c r="L105" s="1"/>
  <c r="Q14"/>
  <c r="L95" i="170"/>
  <c r="L96" s="1"/>
  <c r="L97" s="1"/>
  <c r="L98" s="1"/>
  <c r="L99" s="1"/>
  <c r="L100" s="1"/>
  <c r="L101" s="1"/>
  <c r="L102" s="1"/>
  <c r="L103" s="1"/>
  <c r="L104" s="1"/>
  <c r="L105" s="1"/>
  <c r="L106" s="1"/>
  <c r="Q14"/>
  <c r="L97" i="168"/>
  <c r="L98" s="1"/>
  <c r="L99" s="1"/>
  <c r="L100" s="1"/>
  <c r="L101" s="1"/>
  <c r="L102" s="1"/>
  <c r="L103" s="1"/>
  <c r="L104" s="1"/>
  <c r="L105" s="1"/>
  <c r="L106" s="1"/>
  <c r="L107" s="1"/>
  <c r="L108" s="1"/>
  <c r="Q14"/>
  <c r="L99" i="167"/>
  <c r="L100" s="1"/>
  <c r="L101" s="1"/>
  <c r="L102" s="1"/>
  <c r="L103" s="1"/>
  <c r="L104" s="1"/>
  <c r="L105" s="1"/>
  <c r="L106" s="1"/>
  <c r="L107" s="1"/>
  <c r="L108" s="1"/>
  <c r="L109" s="1"/>
  <c r="L110" s="1"/>
  <c r="Q14"/>
  <c r="L102" i="164"/>
  <c r="L103" s="1"/>
  <c r="L104" s="1"/>
  <c r="L105" s="1"/>
  <c r="L106" s="1"/>
  <c r="L107" s="1"/>
  <c r="L108" s="1"/>
  <c r="L109" s="1"/>
  <c r="L110" s="1"/>
  <c r="L111" s="1"/>
  <c r="L112" s="1"/>
  <c r="L113" s="1"/>
  <c r="Q14"/>
  <c r="L103" i="163"/>
  <c r="L104" s="1"/>
  <c r="L105" s="1"/>
  <c r="L106" s="1"/>
  <c r="L107" s="1"/>
  <c r="L108" s="1"/>
  <c r="L109" s="1"/>
  <c r="L110" s="1"/>
  <c r="L111" s="1"/>
  <c r="L112" s="1"/>
  <c r="L113" s="1"/>
  <c r="L114" s="1"/>
  <c r="Q14"/>
  <c r="L106" i="161"/>
  <c r="L107" s="1"/>
  <c r="L108" s="1"/>
  <c r="L109" s="1"/>
  <c r="L110" s="1"/>
  <c r="L111" s="1"/>
  <c r="L112" s="1"/>
  <c r="L113" s="1"/>
  <c r="L114" s="1"/>
  <c r="L115" s="1"/>
  <c r="L116" s="1"/>
  <c r="L117" s="1"/>
  <c r="Q14"/>
  <c r="M186" i="179"/>
  <c r="N186" s="1"/>
  <c r="M182"/>
  <c r="N182" s="1"/>
  <c r="M178"/>
  <c r="N178" s="1"/>
  <c r="M174"/>
  <c r="N174" s="1"/>
  <c r="M170"/>
  <c r="N170" s="1"/>
  <c r="M136"/>
  <c r="N136" s="1"/>
  <c r="M132"/>
  <c r="N132" s="1"/>
  <c r="M128"/>
  <c r="N128" s="1"/>
  <c r="M124"/>
  <c r="N124" s="1"/>
  <c r="M120"/>
  <c r="N120" s="1"/>
  <c r="M116"/>
  <c r="N116" s="1"/>
  <c r="M186" i="184"/>
  <c r="N186" s="1"/>
  <c r="M182"/>
  <c r="N182" s="1"/>
  <c r="M178"/>
  <c r="N178" s="1"/>
  <c r="M174"/>
  <c r="N174" s="1"/>
  <c r="M170"/>
  <c r="N170" s="1"/>
  <c r="M166"/>
  <c r="N166" s="1"/>
  <c r="M162"/>
  <c r="N162" s="1"/>
  <c r="M158"/>
  <c r="N158" s="1"/>
  <c r="M154"/>
  <c r="N154" s="1"/>
  <c r="M150"/>
  <c r="N150" s="1"/>
  <c r="M146"/>
  <c r="N146" s="1"/>
  <c r="M142"/>
  <c r="N142" s="1"/>
  <c r="M138"/>
  <c r="N138" s="1"/>
  <c r="M134"/>
  <c r="N134" s="1"/>
  <c r="M130"/>
  <c r="N130" s="1"/>
  <c r="M126"/>
  <c r="N126" s="1"/>
  <c r="M122"/>
  <c r="N122" s="1"/>
  <c r="M112"/>
  <c r="N112" s="1"/>
  <c r="M98"/>
  <c r="N98" s="1"/>
  <c r="M94"/>
  <c r="N94" s="1"/>
  <c r="M90"/>
  <c r="N90" s="1"/>
  <c r="M84"/>
  <c r="M184" i="188"/>
  <c r="N184" s="1"/>
  <c r="M180"/>
  <c r="N180" s="1"/>
  <c r="M176"/>
  <c r="N176" s="1"/>
  <c r="M172"/>
  <c r="N172" s="1"/>
  <c r="M168"/>
  <c r="N168" s="1"/>
  <c r="M164"/>
  <c r="N164" s="1"/>
  <c r="M160"/>
  <c r="N160" s="1"/>
  <c r="M156"/>
  <c r="N156" s="1"/>
  <c r="M152"/>
  <c r="N152" s="1"/>
  <c r="M148"/>
  <c r="N148" s="1"/>
  <c r="M144"/>
  <c r="N144" s="1"/>
  <c r="M140"/>
  <c r="N140" s="1"/>
  <c r="M136"/>
  <c r="N136" s="1"/>
  <c r="M132"/>
  <c r="N132" s="1"/>
  <c r="M128"/>
  <c r="N128" s="1"/>
  <c r="M124"/>
  <c r="N124" s="1"/>
  <c r="M186" i="191"/>
  <c r="N186" s="1"/>
  <c r="M182"/>
  <c r="N182" s="1"/>
  <c r="M178"/>
  <c r="N178" s="1"/>
  <c r="M174"/>
  <c r="N174" s="1"/>
  <c r="M170"/>
  <c r="N170" s="1"/>
  <c r="M166"/>
  <c r="N166" s="1"/>
  <c r="M162"/>
  <c r="N162" s="1"/>
  <c r="M158"/>
  <c r="N158" s="1"/>
  <c r="M154"/>
  <c r="N154" s="1"/>
  <c r="M150"/>
  <c r="N150" s="1"/>
  <c r="M146"/>
  <c r="N146" s="1"/>
  <c r="M142"/>
  <c r="N142" s="1"/>
  <c r="M138"/>
  <c r="N138" s="1"/>
  <c r="M134"/>
  <c r="N134" s="1"/>
  <c r="M130"/>
  <c r="N130" s="1"/>
  <c r="M126"/>
  <c r="N126" s="1"/>
  <c r="M122"/>
  <c r="N122" s="1"/>
  <c r="M118"/>
  <c r="N118" s="1"/>
  <c r="M114"/>
  <c r="N114" s="1"/>
  <c r="M110"/>
  <c r="N110" s="1"/>
  <c r="M106"/>
  <c r="N106" s="1"/>
  <c r="M102"/>
  <c r="N102" s="1"/>
  <c r="M98"/>
  <c r="N98" s="1"/>
  <c r="M94"/>
  <c r="N94" s="1"/>
  <c r="M90"/>
  <c r="N90" s="1"/>
  <c r="M86"/>
  <c r="N86" s="1"/>
  <c r="M82"/>
  <c r="N82" s="1"/>
  <c r="M78"/>
  <c r="N78" s="1"/>
  <c r="M74"/>
  <c r="N74" s="1"/>
  <c r="M70"/>
  <c r="N70" s="1"/>
  <c r="M66"/>
  <c r="N66" s="1"/>
  <c r="M62"/>
  <c r="M187" i="192"/>
  <c r="N187" s="1"/>
  <c r="M183"/>
  <c r="N183" s="1"/>
  <c r="M179"/>
  <c r="N179" s="1"/>
  <c r="M175"/>
  <c r="N175" s="1"/>
  <c r="M171"/>
  <c r="N171" s="1"/>
  <c r="M167"/>
  <c r="N167" s="1"/>
  <c r="M163"/>
  <c r="N163" s="1"/>
  <c r="M159"/>
  <c r="N159" s="1"/>
  <c r="M155"/>
  <c r="N155" s="1"/>
  <c r="M151"/>
  <c r="N151" s="1"/>
  <c r="M147"/>
  <c r="N147" s="1"/>
  <c r="M143"/>
  <c r="N143" s="1"/>
  <c r="M139"/>
  <c r="N139" s="1"/>
  <c r="M135"/>
  <c r="N135" s="1"/>
  <c r="M131"/>
  <c r="N131" s="1"/>
  <c r="M127"/>
  <c r="N127" s="1"/>
  <c r="M123"/>
  <c r="N123" s="1"/>
  <c r="M119"/>
  <c r="N119" s="1"/>
  <c r="M184" i="193"/>
  <c r="N184" s="1"/>
  <c r="M180"/>
  <c r="N180" s="1"/>
  <c r="M176"/>
  <c r="N176" s="1"/>
  <c r="M172"/>
  <c r="N172" s="1"/>
  <c r="M168"/>
  <c r="N168" s="1"/>
  <c r="M164"/>
  <c r="N164" s="1"/>
  <c r="M160"/>
  <c r="N160" s="1"/>
  <c r="M156"/>
  <c r="N156" s="1"/>
  <c r="M152"/>
  <c r="N152" s="1"/>
  <c r="M148"/>
  <c r="N148" s="1"/>
  <c r="M144"/>
  <c r="N144" s="1"/>
  <c r="M140"/>
  <c r="N140" s="1"/>
  <c r="M136"/>
  <c r="N136" s="1"/>
  <c r="M132"/>
  <c r="N132" s="1"/>
  <c r="M128"/>
  <c r="N128" s="1"/>
  <c r="M124"/>
  <c r="N124" s="1"/>
  <c r="M120"/>
  <c r="N120" s="1"/>
  <c r="M116"/>
  <c r="N116" s="1"/>
  <c r="M112"/>
  <c r="N112" s="1"/>
  <c r="M108"/>
  <c r="N108" s="1"/>
  <c r="M104"/>
  <c r="N104" s="1"/>
  <c r="M100"/>
  <c r="N100" s="1"/>
  <c r="M96"/>
  <c r="N96" s="1"/>
  <c r="M92"/>
  <c r="N92" s="1"/>
  <c r="M88"/>
  <c r="N88" s="1"/>
  <c r="M84"/>
  <c r="N84" s="1"/>
  <c r="M80"/>
  <c r="N80" s="1"/>
  <c r="M76"/>
  <c r="N76" s="1"/>
  <c r="M72"/>
  <c r="N72" s="1"/>
  <c r="M68"/>
  <c r="N68" s="1"/>
  <c r="M64"/>
  <c r="N64" s="1"/>
  <c r="M60"/>
  <c r="N60" s="1"/>
  <c r="M56"/>
  <c r="N56" s="1"/>
  <c r="M52"/>
  <c r="M187" i="194"/>
  <c r="N187" s="1"/>
  <c r="M183"/>
  <c r="N183" s="1"/>
  <c r="M179"/>
  <c r="N179" s="1"/>
  <c r="M175"/>
  <c r="N175" s="1"/>
  <c r="M171"/>
  <c r="N171" s="1"/>
  <c r="M167"/>
  <c r="N167" s="1"/>
  <c r="M163"/>
  <c r="N163" s="1"/>
  <c r="M159"/>
  <c r="N159" s="1"/>
  <c r="M155"/>
  <c r="N155" s="1"/>
  <c r="M151"/>
  <c r="N151" s="1"/>
  <c r="M147"/>
  <c r="N147" s="1"/>
  <c r="M143"/>
  <c r="N143" s="1"/>
  <c r="M139"/>
  <c r="N139" s="1"/>
  <c r="M135"/>
  <c r="N135" s="1"/>
  <c r="M131"/>
  <c r="N131" s="1"/>
  <c r="M127"/>
  <c r="N127" s="1"/>
  <c r="M123"/>
  <c r="N123" s="1"/>
  <c r="M119"/>
  <c r="N119" s="1"/>
  <c r="M115"/>
  <c r="N115" s="1"/>
  <c r="M111"/>
  <c r="N111" s="1"/>
  <c r="M107"/>
  <c r="N107" s="1"/>
  <c r="M103"/>
  <c r="N103" s="1"/>
  <c r="M99"/>
  <c r="N99" s="1"/>
  <c r="M95"/>
  <c r="N95" s="1"/>
  <c r="M91"/>
  <c r="M184" i="197"/>
  <c r="N184" s="1"/>
  <c r="M180"/>
  <c r="N180" s="1"/>
  <c r="M176"/>
  <c r="N176" s="1"/>
  <c r="M172"/>
  <c r="N172" s="1"/>
  <c r="M168"/>
  <c r="N168" s="1"/>
  <c r="M164"/>
  <c r="N164" s="1"/>
  <c r="M160"/>
  <c r="N160" s="1"/>
  <c r="M156"/>
  <c r="N156" s="1"/>
  <c r="M152"/>
  <c r="N152" s="1"/>
  <c r="M148"/>
  <c r="N148" s="1"/>
  <c r="M144"/>
  <c r="N144" s="1"/>
  <c r="M140"/>
  <c r="N140" s="1"/>
  <c r="M136"/>
  <c r="N136" s="1"/>
  <c r="M132"/>
  <c r="N132" s="1"/>
  <c r="M128"/>
  <c r="N128" s="1"/>
  <c r="M124"/>
  <c r="N124" s="1"/>
  <c r="M120"/>
  <c r="N120" s="1"/>
  <c r="M116"/>
  <c r="N116" s="1"/>
  <c r="M112"/>
  <c r="N112" s="1"/>
  <c r="M108"/>
  <c r="N108" s="1"/>
  <c r="M104"/>
  <c r="N104" s="1"/>
  <c r="M100"/>
  <c r="N100" s="1"/>
  <c r="M96"/>
  <c r="N96" s="1"/>
  <c r="M92"/>
  <c r="N92" s="1"/>
  <c r="M88"/>
  <c r="N88" s="1"/>
  <c r="M84"/>
  <c r="N84" s="1"/>
  <c r="M80"/>
  <c r="N80" s="1"/>
  <c r="M76"/>
  <c r="N76" s="1"/>
  <c r="M72"/>
  <c r="N72" s="1"/>
  <c r="M68"/>
  <c r="N68" s="1"/>
  <c r="M64"/>
  <c r="N64" s="1"/>
  <c r="M60"/>
  <c r="N60" s="1"/>
  <c r="M56"/>
  <c r="N56" s="1"/>
  <c r="M187" i="206"/>
  <c r="N187" s="1"/>
  <c r="M183"/>
  <c r="N183" s="1"/>
  <c r="M179"/>
  <c r="N179" s="1"/>
  <c r="M175"/>
  <c r="N175" s="1"/>
  <c r="M171"/>
  <c r="N171" s="1"/>
  <c r="M167"/>
  <c r="N167" s="1"/>
  <c r="M163"/>
  <c r="N163" s="1"/>
  <c r="M159"/>
  <c r="N159" s="1"/>
  <c r="M155"/>
  <c r="N155" s="1"/>
  <c r="M151"/>
  <c r="N151" s="1"/>
  <c r="M147"/>
  <c r="N147" s="1"/>
  <c r="M143"/>
  <c r="N143" s="1"/>
  <c r="M139"/>
  <c r="N139" s="1"/>
  <c r="M135"/>
  <c r="N135" s="1"/>
  <c r="M131"/>
  <c r="N131" s="1"/>
  <c r="M127"/>
  <c r="N127" s="1"/>
  <c r="M123"/>
  <c r="N123" s="1"/>
  <c r="M119"/>
  <c r="N119" s="1"/>
  <c r="M115"/>
  <c r="N115" s="1"/>
  <c r="M111"/>
  <c r="N111" s="1"/>
  <c r="M107"/>
  <c r="N107" s="1"/>
  <c r="M103"/>
  <c r="N103" s="1"/>
  <c r="M99"/>
  <c r="N99" s="1"/>
  <c r="M95"/>
  <c r="N95" s="1"/>
  <c r="M91"/>
  <c r="N91" s="1"/>
  <c r="M87"/>
  <c r="N87" s="1"/>
  <c r="M83"/>
  <c r="N83" s="1"/>
  <c r="M46"/>
  <c r="N73" i="173"/>
  <c r="N68"/>
  <c r="N64"/>
  <c r="N60"/>
  <c r="N55"/>
  <c r="N51"/>
  <c r="N46"/>
  <c r="N42"/>
  <c r="N38"/>
  <c r="N34"/>
  <c r="N30"/>
  <c r="N26"/>
  <c r="N75"/>
  <c r="L24" i="213"/>
  <c r="L25" s="1"/>
  <c r="L26" s="1"/>
  <c r="L27" s="1"/>
  <c r="L28" s="1"/>
  <c r="L29" s="1"/>
  <c r="L30" s="1"/>
  <c r="L31" s="1"/>
  <c r="L32" s="1"/>
  <c r="L33" s="1"/>
  <c r="L34" s="1"/>
  <c r="L35" s="1"/>
  <c r="Q14"/>
  <c r="L25" i="212"/>
  <c r="L26" s="1"/>
  <c r="L27" s="1"/>
  <c r="L28" s="1"/>
  <c r="L29" s="1"/>
  <c r="L30" s="1"/>
  <c r="L31" s="1"/>
  <c r="L32" s="1"/>
  <c r="L33" s="1"/>
  <c r="L34" s="1"/>
  <c r="L35" s="1"/>
  <c r="L36" s="1"/>
  <c r="Q14"/>
  <c r="L77" i="177"/>
  <c r="L78" s="1"/>
  <c r="L79" s="1"/>
  <c r="L80" s="1"/>
  <c r="L81" s="1"/>
  <c r="L82" s="1"/>
  <c r="L83" s="1"/>
  <c r="L84" s="1"/>
  <c r="L85" s="1"/>
  <c r="L86" s="1"/>
  <c r="L87" s="1"/>
  <c r="L88" s="1"/>
  <c r="Q14"/>
  <c r="L81" i="176"/>
  <c r="L82" s="1"/>
  <c r="L83" s="1"/>
  <c r="L84" s="1"/>
  <c r="L85" s="1"/>
  <c r="L86" s="1"/>
  <c r="L87" s="1"/>
  <c r="L88" s="1"/>
  <c r="L89" s="1"/>
  <c r="L90" s="1"/>
  <c r="L91" s="1"/>
  <c r="L92" s="1"/>
  <c r="Q14"/>
  <c r="L88" i="173"/>
  <c r="L89" s="1"/>
  <c r="L90" s="1"/>
  <c r="L91" s="1"/>
  <c r="L92" s="1"/>
  <c r="L93" s="1"/>
  <c r="L94" s="1"/>
  <c r="L95" s="1"/>
  <c r="L96" s="1"/>
  <c r="L97" s="1"/>
  <c r="L98" s="1"/>
  <c r="L99" s="1"/>
  <c r="Q14"/>
  <c r="L93" i="172"/>
  <c r="L94" s="1"/>
  <c r="L95" s="1"/>
  <c r="L96" s="1"/>
  <c r="L97" s="1"/>
  <c r="L98" s="1"/>
  <c r="L99" s="1"/>
  <c r="L100" s="1"/>
  <c r="L101" s="1"/>
  <c r="L102" s="1"/>
  <c r="L103" s="1"/>
  <c r="L104" s="1"/>
  <c r="Q14"/>
  <c r="L100" i="166"/>
  <c r="L101" s="1"/>
  <c r="L102" s="1"/>
  <c r="L103" s="1"/>
  <c r="L104" s="1"/>
  <c r="L105" s="1"/>
  <c r="L106" s="1"/>
  <c r="L107" s="1"/>
  <c r="L108" s="1"/>
  <c r="L109" s="1"/>
  <c r="L110" s="1"/>
  <c r="L111" s="1"/>
  <c r="Q14"/>
  <c r="L101" i="165"/>
  <c r="L102" s="1"/>
  <c r="L103" s="1"/>
  <c r="L104" s="1"/>
  <c r="L105" s="1"/>
  <c r="L106" s="1"/>
  <c r="L107" s="1"/>
  <c r="L108" s="1"/>
  <c r="L109" s="1"/>
  <c r="L110" s="1"/>
  <c r="L111" s="1"/>
  <c r="L112" s="1"/>
  <c r="Q14"/>
  <c r="L104" i="162"/>
  <c r="L105" s="1"/>
  <c r="L106" s="1"/>
  <c r="L107" s="1"/>
  <c r="L108" s="1"/>
  <c r="L109" s="1"/>
  <c r="L110" s="1"/>
  <c r="L111" s="1"/>
  <c r="L112" s="1"/>
  <c r="L113" s="1"/>
  <c r="L114" s="1"/>
  <c r="L115" s="1"/>
  <c r="Q14"/>
  <c r="M184" i="179"/>
  <c r="N184" s="1"/>
  <c r="M180"/>
  <c r="N180" s="1"/>
  <c r="M176"/>
  <c r="N176" s="1"/>
  <c r="M172"/>
  <c r="N172" s="1"/>
  <c r="M138"/>
  <c r="N138" s="1"/>
  <c r="M134"/>
  <c r="N134" s="1"/>
  <c r="M130"/>
  <c r="N130" s="1"/>
  <c r="M126"/>
  <c r="N126" s="1"/>
  <c r="M122"/>
  <c r="N122" s="1"/>
  <c r="M118"/>
  <c r="N118" s="1"/>
  <c r="M81"/>
  <c r="M184" i="184"/>
  <c r="N184" s="1"/>
  <c r="M180"/>
  <c r="N180" s="1"/>
  <c r="M176"/>
  <c r="N176" s="1"/>
  <c r="M172"/>
  <c r="N172" s="1"/>
  <c r="M168"/>
  <c r="N168" s="1"/>
  <c r="M164"/>
  <c r="N164" s="1"/>
  <c r="M160"/>
  <c r="N160" s="1"/>
  <c r="M156"/>
  <c r="N156" s="1"/>
  <c r="M152"/>
  <c r="N152" s="1"/>
  <c r="M148"/>
  <c r="N148" s="1"/>
  <c r="M144"/>
  <c r="N144" s="1"/>
  <c r="M140"/>
  <c r="N140" s="1"/>
  <c r="M136"/>
  <c r="N136" s="1"/>
  <c r="M132"/>
  <c r="N132" s="1"/>
  <c r="M128"/>
  <c r="N128" s="1"/>
  <c r="M124"/>
  <c r="N124" s="1"/>
  <c r="M120"/>
  <c r="N120" s="1"/>
  <c r="M100"/>
  <c r="N100" s="1"/>
  <c r="M96"/>
  <c r="N96" s="1"/>
  <c r="M92"/>
  <c r="N92" s="1"/>
  <c r="M88"/>
  <c r="N88" s="1"/>
  <c r="M186" i="188"/>
  <c r="N186" s="1"/>
  <c r="M182"/>
  <c r="N182" s="1"/>
  <c r="M178"/>
  <c r="N178" s="1"/>
  <c r="M174"/>
  <c r="N174" s="1"/>
  <c r="M170"/>
  <c r="N170" s="1"/>
  <c r="M166"/>
  <c r="N166" s="1"/>
  <c r="M162"/>
  <c r="N162" s="1"/>
  <c r="M158"/>
  <c r="N158" s="1"/>
  <c r="M154"/>
  <c r="N154" s="1"/>
  <c r="M150"/>
  <c r="N150" s="1"/>
  <c r="M146"/>
  <c r="N146" s="1"/>
  <c r="M142"/>
  <c r="N142" s="1"/>
  <c r="M138"/>
  <c r="N138" s="1"/>
  <c r="M134"/>
  <c r="N134" s="1"/>
  <c r="M130"/>
  <c r="N130" s="1"/>
  <c r="M126"/>
  <c r="N126" s="1"/>
  <c r="M71"/>
  <c r="M184" i="191"/>
  <c r="N184" s="1"/>
  <c r="M180"/>
  <c r="N180" s="1"/>
  <c r="M176"/>
  <c r="N176" s="1"/>
  <c r="M172"/>
  <c r="N172" s="1"/>
  <c r="M168"/>
  <c r="N168" s="1"/>
  <c r="M164"/>
  <c r="N164" s="1"/>
  <c r="M160"/>
  <c r="N160" s="1"/>
  <c r="M156"/>
  <c r="N156" s="1"/>
  <c r="M152"/>
  <c r="N152" s="1"/>
  <c r="M148"/>
  <c r="N148" s="1"/>
  <c r="M144"/>
  <c r="N144" s="1"/>
  <c r="M140"/>
  <c r="N140" s="1"/>
  <c r="M136"/>
  <c r="N136" s="1"/>
  <c r="M132"/>
  <c r="N132" s="1"/>
  <c r="M128"/>
  <c r="N128" s="1"/>
  <c r="M124"/>
  <c r="N124" s="1"/>
  <c r="M120"/>
  <c r="N120" s="1"/>
  <c r="M116"/>
  <c r="N116" s="1"/>
  <c r="M112"/>
  <c r="N112" s="1"/>
  <c r="M108"/>
  <c r="N108" s="1"/>
  <c r="M104"/>
  <c r="N104" s="1"/>
  <c r="M100"/>
  <c r="N100" s="1"/>
  <c r="M96"/>
  <c r="N96" s="1"/>
  <c r="M92"/>
  <c r="N92" s="1"/>
  <c r="M88"/>
  <c r="N88" s="1"/>
  <c r="M84"/>
  <c r="N84" s="1"/>
  <c r="M80"/>
  <c r="N80" s="1"/>
  <c r="M76"/>
  <c r="N76" s="1"/>
  <c r="M72"/>
  <c r="N72" s="1"/>
  <c r="M68"/>
  <c r="N68" s="1"/>
  <c r="M64"/>
  <c r="N64" s="1"/>
  <c r="M185" i="192"/>
  <c r="N185" s="1"/>
  <c r="M181"/>
  <c r="N181" s="1"/>
  <c r="M177"/>
  <c r="N177" s="1"/>
  <c r="M173"/>
  <c r="N173" s="1"/>
  <c r="M169"/>
  <c r="N169" s="1"/>
  <c r="M165"/>
  <c r="N165" s="1"/>
  <c r="M161"/>
  <c r="N161" s="1"/>
  <c r="M157"/>
  <c r="N157" s="1"/>
  <c r="M153"/>
  <c r="N153" s="1"/>
  <c r="M149"/>
  <c r="N149" s="1"/>
  <c r="M145"/>
  <c r="N145" s="1"/>
  <c r="M141"/>
  <c r="N141" s="1"/>
  <c r="M137"/>
  <c r="N137" s="1"/>
  <c r="M133"/>
  <c r="N133" s="1"/>
  <c r="M129"/>
  <c r="N129" s="1"/>
  <c r="M125"/>
  <c r="N125" s="1"/>
  <c r="M121"/>
  <c r="N121" s="1"/>
  <c r="M117"/>
  <c r="M186" i="193"/>
  <c r="N186" s="1"/>
  <c r="M182"/>
  <c r="N182" s="1"/>
  <c r="M178"/>
  <c r="N178" s="1"/>
  <c r="M174"/>
  <c r="N174" s="1"/>
  <c r="M170"/>
  <c r="N170" s="1"/>
  <c r="M166"/>
  <c r="N166" s="1"/>
  <c r="M162"/>
  <c r="N162" s="1"/>
  <c r="M158"/>
  <c r="N158" s="1"/>
  <c r="M154"/>
  <c r="N154" s="1"/>
  <c r="M150"/>
  <c r="N150" s="1"/>
  <c r="M146"/>
  <c r="N146" s="1"/>
  <c r="M142"/>
  <c r="N142" s="1"/>
  <c r="M138"/>
  <c r="N138" s="1"/>
  <c r="M134"/>
  <c r="N134" s="1"/>
  <c r="M130"/>
  <c r="N130" s="1"/>
  <c r="M126"/>
  <c r="N126" s="1"/>
  <c r="M122"/>
  <c r="N122" s="1"/>
  <c r="M118"/>
  <c r="N118" s="1"/>
  <c r="M114"/>
  <c r="N114" s="1"/>
  <c r="M110"/>
  <c r="N110" s="1"/>
  <c r="M106"/>
  <c r="N106" s="1"/>
  <c r="M102"/>
  <c r="N102" s="1"/>
  <c r="M98"/>
  <c r="N98" s="1"/>
  <c r="M94"/>
  <c r="N94" s="1"/>
  <c r="M90"/>
  <c r="N90" s="1"/>
  <c r="M86"/>
  <c r="N86" s="1"/>
  <c r="M82"/>
  <c r="N82" s="1"/>
  <c r="M78"/>
  <c r="N78" s="1"/>
  <c r="M74"/>
  <c r="N74" s="1"/>
  <c r="M70"/>
  <c r="N70" s="1"/>
  <c r="M66"/>
  <c r="N66" s="1"/>
  <c r="M62"/>
  <c r="N62" s="1"/>
  <c r="M58"/>
  <c r="N58" s="1"/>
  <c r="M54"/>
  <c r="N54" s="1"/>
  <c r="M185" i="194"/>
  <c r="N185" s="1"/>
  <c r="M181"/>
  <c r="N181" s="1"/>
  <c r="M177"/>
  <c r="N177" s="1"/>
  <c r="M173"/>
  <c r="N173" s="1"/>
  <c r="M169"/>
  <c r="N169" s="1"/>
  <c r="M165"/>
  <c r="N165" s="1"/>
  <c r="M161"/>
  <c r="N161" s="1"/>
  <c r="M157"/>
  <c r="N157" s="1"/>
  <c r="M153"/>
  <c r="N153" s="1"/>
  <c r="M149"/>
  <c r="N149" s="1"/>
  <c r="M145"/>
  <c r="N145" s="1"/>
  <c r="M141"/>
  <c r="N141" s="1"/>
  <c r="M137"/>
  <c r="N137" s="1"/>
  <c r="M133"/>
  <c r="N133" s="1"/>
  <c r="M129"/>
  <c r="N129" s="1"/>
  <c r="M125"/>
  <c r="N125" s="1"/>
  <c r="M121"/>
  <c r="N121" s="1"/>
  <c r="M117"/>
  <c r="N117" s="1"/>
  <c r="M113"/>
  <c r="N113" s="1"/>
  <c r="M109"/>
  <c r="N109" s="1"/>
  <c r="M105"/>
  <c r="N105" s="1"/>
  <c r="M101"/>
  <c r="N101" s="1"/>
  <c r="M97"/>
  <c r="N97" s="1"/>
  <c r="M93"/>
  <c r="N93" s="1"/>
  <c r="M186" i="197"/>
  <c r="N186" s="1"/>
  <c r="M182"/>
  <c r="N182" s="1"/>
  <c r="M178"/>
  <c r="N178" s="1"/>
  <c r="M174"/>
  <c r="N174" s="1"/>
  <c r="M170"/>
  <c r="N170" s="1"/>
  <c r="M166"/>
  <c r="N166" s="1"/>
  <c r="M162"/>
  <c r="N162" s="1"/>
  <c r="M158"/>
  <c r="N158" s="1"/>
  <c r="M154"/>
  <c r="N154" s="1"/>
  <c r="M150"/>
  <c r="N150" s="1"/>
  <c r="M146"/>
  <c r="N146" s="1"/>
  <c r="M142"/>
  <c r="N142" s="1"/>
  <c r="M138"/>
  <c r="N138" s="1"/>
  <c r="M134"/>
  <c r="N134" s="1"/>
  <c r="M130"/>
  <c r="N130" s="1"/>
  <c r="M126"/>
  <c r="N126" s="1"/>
  <c r="M122"/>
  <c r="N122" s="1"/>
  <c r="M118"/>
  <c r="N118" s="1"/>
  <c r="M114"/>
  <c r="N114" s="1"/>
  <c r="M110"/>
  <c r="N110" s="1"/>
  <c r="M106"/>
  <c r="N106" s="1"/>
  <c r="M102"/>
  <c r="N102" s="1"/>
  <c r="M98"/>
  <c r="N98" s="1"/>
  <c r="M94"/>
  <c r="N94" s="1"/>
  <c r="M90"/>
  <c r="N90" s="1"/>
  <c r="M86"/>
  <c r="N86" s="1"/>
  <c r="M82"/>
  <c r="N82" s="1"/>
  <c r="M78"/>
  <c r="N78" s="1"/>
  <c r="M74"/>
  <c r="N74" s="1"/>
  <c r="M70"/>
  <c r="N70" s="1"/>
  <c r="M66"/>
  <c r="N66" s="1"/>
  <c r="M62"/>
  <c r="N62" s="1"/>
  <c r="M58"/>
  <c r="N58" s="1"/>
  <c r="M54"/>
  <c r="M185" i="206"/>
  <c r="N185" s="1"/>
  <c r="M181"/>
  <c r="N181" s="1"/>
  <c r="M177"/>
  <c r="N177" s="1"/>
  <c r="M173"/>
  <c r="N173" s="1"/>
  <c r="M169"/>
  <c r="N169" s="1"/>
  <c r="M165"/>
  <c r="N165" s="1"/>
  <c r="M161"/>
  <c r="N161" s="1"/>
  <c r="M157"/>
  <c r="N157" s="1"/>
  <c r="M153"/>
  <c r="N153" s="1"/>
  <c r="M149"/>
  <c r="N149" s="1"/>
  <c r="M145"/>
  <c r="N145" s="1"/>
  <c r="M141"/>
  <c r="N141" s="1"/>
  <c r="M137"/>
  <c r="N137" s="1"/>
  <c r="M133"/>
  <c r="N133" s="1"/>
  <c r="M129"/>
  <c r="N129" s="1"/>
  <c r="M125"/>
  <c r="N125" s="1"/>
  <c r="M121"/>
  <c r="N121" s="1"/>
  <c r="M117"/>
  <c r="N117" s="1"/>
  <c r="M113"/>
  <c r="N113" s="1"/>
  <c r="M109"/>
  <c r="N109" s="1"/>
  <c r="M105"/>
  <c r="N105" s="1"/>
  <c r="M101"/>
  <c r="N101" s="1"/>
  <c r="M97"/>
  <c r="N97" s="1"/>
  <c r="M93"/>
  <c r="N93" s="1"/>
  <c r="M89"/>
  <c r="N89" s="1"/>
  <c r="M85"/>
  <c r="N85" s="1"/>
  <c r="M81"/>
  <c r="N81" s="1"/>
  <c r="L116" i="159"/>
  <c r="L117" s="1"/>
  <c r="L118" s="1"/>
  <c r="L119" s="1"/>
  <c r="L120" s="1"/>
  <c r="L121" s="1"/>
  <c r="L122" s="1"/>
  <c r="L123" s="1"/>
  <c r="L124" s="1"/>
  <c r="L125" s="1"/>
  <c r="L126" s="1"/>
  <c r="L127" s="1"/>
  <c r="Q14"/>
  <c r="L117" i="158"/>
  <c r="L118" s="1"/>
  <c r="L119" s="1"/>
  <c r="L120" s="1"/>
  <c r="L121" s="1"/>
  <c r="L122" s="1"/>
  <c r="L123" s="1"/>
  <c r="L124" s="1"/>
  <c r="L125" s="1"/>
  <c r="L126" s="1"/>
  <c r="L127" s="1"/>
  <c r="L128" s="1"/>
  <c r="Q14"/>
  <c r="L128" i="156"/>
  <c r="L129" s="1"/>
  <c r="L130" s="1"/>
  <c r="L131" s="1"/>
  <c r="L132" s="1"/>
  <c r="L133" s="1"/>
  <c r="L134" s="1"/>
  <c r="L135" s="1"/>
  <c r="L136" s="1"/>
  <c r="L137" s="1"/>
  <c r="L138" s="1"/>
  <c r="L139" s="1"/>
  <c r="Q14"/>
  <c r="L129" i="154"/>
  <c r="L130" s="1"/>
  <c r="L131" s="1"/>
  <c r="L132" s="1"/>
  <c r="L133" s="1"/>
  <c r="L134" s="1"/>
  <c r="L135" s="1"/>
  <c r="L136" s="1"/>
  <c r="L137" s="1"/>
  <c r="L138" s="1"/>
  <c r="L139" s="1"/>
  <c r="L140" s="1"/>
  <c r="Q14"/>
  <c r="L131" i="153"/>
  <c r="L132" s="1"/>
  <c r="L133" s="1"/>
  <c r="L134" s="1"/>
  <c r="L135" s="1"/>
  <c r="L136" s="1"/>
  <c r="L137" s="1"/>
  <c r="L138" s="1"/>
  <c r="L139" s="1"/>
  <c r="L140" s="1"/>
  <c r="L141" s="1"/>
  <c r="L142" s="1"/>
  <c r="Q14"/>
  <c r="L134" i="150"/>
  <c r="L135" s="1"/>
  <c r="L136" s="1"/>
  <c r="L137" s="1"/>
  <c r="L138" s="1"/>
  <c r="L139" s="1"/>
  <c r="L140" s="1"/>
  <c r="L141" s="1"/>
  <c r="L142" s="1"/>
  <c r="L143" s="1"/>
  <c r="L144" s="1"/>
  <c r="L145" s="1"/>
  <c r="Q14"/>
  <c r="L135" i="149"/>
  <c r="L136" s="1"/>
  <c r="L137" s="1"/>
  <c r="L138" s="1"/>
  <c r="L139" s="1"/>
  <c r="L140" s="1"/>
  <c r="L141" s="1"/>
  <c r="L142" s="1"/>
  <c r="L143" s="1"/>
  <c r="L144" s="1"/>
  <c r="L145" s="1"/>
  <c r="L146" s="1"/>
  <c r="Q14"/>
  <c r="L138" i="146"/>
  <c r="L139" s="1"/>
  <c r="L140" s="1"/>
  <c r="L141" s="1"/>
  <c r="L142" s="1"/>
  <c r="L143" s="1"/>
  <c r="L144" s="1"/>
  <c r="L145" s="1"/>
  <c r="L146" s="1"/>
  <c r="L147" s="1"/>
  <c r="L148" s="1"/>
  <c r="L149" s="1"/>
  <c r="Q14"/>
  <c r="L162" i="129"/>
  <c r="L163" s="1"/>
  <c r="L164" s="1"/>
  <c r="L165" s="1"/>
  <c r="L166" s="1"/>
  <c r="L167" s="1"/>
  <c r="L168" s="1"/>
  <c r="L169" s="1"/>
  <c r="L170" s="1"/>
  <c r="L171" s="1"/>
  <c r="L172" s="1"/>
  <c r="L173" s="1"/>
  <c r="Q14"/>
  <c r="L163" i="128"/>
  <c r="L164" s="1"/>
  <c r="L165" s="1"/>
  <c r="L166" s="1"/>
  <c r="L167" s="1"/>
  <c r="L168" s="1"/>
  <c r="L169" s="1"/>
  <c r="L170" s="1"/>
  <c r="L171" s="1"/>
  <c r="L172" s="1"/>
  <c r="L173" s="1"/>
  <c r="L174" s="1"/>
  <c r="Q14"/>
  <c r="L165" i="127"/>
  <c r="L166" s="1"/>
  <c r="L167" s="1"/>
  <c r="L168" s="1"/>
  <c r="L169" s="1"/>
  <c r="L170" s="1"/>
  <c r="L171" s="1"/>
  <c r="L172" s="1"/>
  <c r="L173" s="1"/>
  <c r="L174" s="1"/>
  <c r="L175" s="1"/>
  <c r="L176" s="1"/>
  <c r="Q14"/>
  <c r="L168" i="124"/>
  <c r="L169" s="1"/>
  <c r="L170" s="1"/>
  <c r="L171" s="1"/>
  <c r="L172" s="1"/>
  <c r="L173" s="1"/>
  <c r="L174" s="1"/>
  <c r="L175" s="1"/>
  <c r="L176" s="1"/>
  <c r="L177" s="1"/>
  <c r="L178" s="1"/>
  <c r="L179" s="1"/>
  <c r="Q14"/>
  <c r="L34" i="206"/>
  <c r="L35" s="1"/>
  <c r="L36" s="1"/>
  <c r="L37" s="1"/>
  <c r="L38" s="1"/>
  <c r="L39" s="1"/>
  <c r="L40" s="1"/>
  <c r="L41" s="1"/>
  <c r="L42" s="1"/>
  <c r="L43" s="1"/>
  <c r="L44" s="1"/>
  <c r="L45" s="1"/>
  <c r="Q14"/>
  <c r="L35" i="197"/>
  <c r="L36" s="1"/>
  <c r="L37" s="1"/>
  <c r="L38" s="1"/>
  <c r="L39" s="1"/>
  <c r="L40" s="1"/>
  <c r="L41" s="1"/>
  <c r="L42" s="1"/>
  <c r="L43" s="1"/>
  <c r="L44" s="1"/>
  <c r="L45" s="1"/>
  <c r="L46" s="1"/>
  <c r="Q14"/>
  <c r="I35"/>
  <c r="I36" s="1"/>
  <c r="I37" s="1"/>
  <c r="I38" s="1"/>
  <c r="I39" s="1"/>
  <c r="I40" s="1"/>
  <c r="I41" s="1"/>
  <c r="I42" s="1"/>
  <c r="I43" s="1"/>
  <c r="I44" s="1"/>
  <c r="I45" s="1"/>
  <c r="I46" s="1"/>
  <c r="Q13"/>
  <c r="O12" i="234"/>
  <c r="O13" s="1"/>
  <c r="O14" s="1"/>
  <c r="N93" i="173"/>
  <c r="N92"/>
  <c r="N9" i="219"/>
  <c r="J9" i="191"/>
  <c r="J190" s="1"/>
  <c r="J9" i="175"/>
  <c r="J190" s="1"/>
  <c r="N9" i="174"/>
  <c r="L118" i="157"/>
  <c r="L119" s="1"/>
  <c r="L120" s="1"/>
  <c r="L121" s="1"/>
  <c r="L122" s="1"/>
  <c r="L123" s="1"/>
  <c r="L124" s="1"/>
  <c r="L125" s="1"/>
  <c r="L126" s="1"/>
  <c r="L127" s="1"/>
  <c r="L128" s="1"/>
  <c r="L129" s="1"/>
  <c r="Q14"/>
  <c r="L132" i="152"/>
  <c r="L133" s="1"/>
  <c r="L134" s="1"/>
  <c r="L135" s="1"/>
  <c r="L136" s="1"/>
  <c r="L137" s="1"/>
  <c r="L138" s="1"/>
  <c r="L139" s="1"/>
  <c r="L140" s="1"/>
  <c r="L141" s="1"/>
  <c r="L142" s="1"/>
  <c r="L143" s="1"/>
  <c r="Q14"/>
  <c r="L133" i="151"/>
  <c r="L134" s="1"/>
  <c r="L135" s="1"/>
  <c r="L136" s="1"/>
  <c r="L137" s="1"/>
  <c r="L138" s="1"/>
  <c r="L139" s="1"/>
  <c r="L140" s="1"/>
  <c r="L141" s="1"/>
  <c r="L142" s="1"/>
  <c r="L143" s="1"/>
  <c r="L144" s="1"/>
  <c r="Q14"/>
  <c r="L136" i="148"/>
  <c r="L137" s="1"/>
  <c r="L138" s="1"/>
  <c r="L139" s="1"/>
  <c r="L140" s="1"/>
  <c r="L141" s="1"/>
  <c r="L142" s="1"/>
  <c r="L143" s="1"/>
  <c r="L144" s="1"/>
  <c r="L145" s="1"/>
  <c r="L146" s="1"/>
  <c r="L147" s="1"/>
  <c r="Q14"/>
  <c r="L160" i="130"/>
  <c r="L161" s="1"/>
  <c r="L162" s="1"/>
  <c r="L163" s="1"/>
  <c r="L164" s="1"/>
  <c r="L165" s="1"/>
  <c r="L166" s="1"/>
  <c r="L167" s="1"/>
  <c r="L168" s="1"/>
  <c r="L169" s="1"/>
  <c r="L170" s="1"/>
  <c r="L171" s="1"/>
  <c r="Q14"/>
  <c r="L166" i="126"/>
  <c r="L167" s="1"/>
  <c r="L168" s="1"/>
  <c r="L169" s="1"/>
  <c r="L170" s="1"/>
  <c r="L171" s="1"/>
  <c r="L172" s="1"/>
  <c r="L173" s="1"/>
  <c r="L174" s="1"/>
  <c r="L175" s="1"/>
  <c r="L176" s="1"/>
  <c r="L177" s="1"/>
  <c r="Q14"/>
  <c r="L167" i="125"/>
  <c r="L168" s="1"/>
  <c r="L169" s="1"/>
  <c r="L170" s="1"/>
  <c r="L171" s="1"/>
  <c r="L172" s="1"/>
  <c r="L173" s="1"/>
  <c r="L174" s="1"/>
  <c r="L175" s="1"/>
  <c r="L176" s="1"/>
  <c r="L177" s="1"/>
  <c r="L178" s="1"/>
  <c r="Q14"/>
  <c r="L172" i="123"/>
  <c r="L173" s="1"/>
  <c r="L174" s="1"/>
  <c r="L175" s="1"/>
  <c r="L176" s="1"/>
  <c r="L177" s="1"/>
  <c r="L178" s="1"/>
  <c r="L179" s="1"/>
  <c r="L180" s="1"/>
  <c r="L181" s="1"/>
  <c r="L182" s="1"/>
  <c r="L183" s="1"/>
  <c r="Q14"/>
  <c r="L175" i="71"/>
  <c r="L176" s="1"/>
  <c r="L177" s="1"/>
  <c r="L178" s="1"/>
  <c r="L179" s="1"/>
  <c r="L180" s="1"/>
  <c r="L181" s="1"/>
  <c r="L182" s="1"/>
  <c r="L183" s="1"/>
  <c r="L184" s="1"/>
  <c r="L185" s="1"/>
  <c r="L186" s="1"/>
  <c r="Q14"/>
  <c r="L38" i="194"/>
  <c r="L39" s="1"/>
  <c r="L40" s="1"/>
  <c r="L41" s="1"/>
  <c r="L42" s="1"/>
  <c r="L43" s="1"/>
  <c r="L44" s="1"/>
  <c r="L45" s="1"/>
  <c r="L46" s="1"/>
  <c r="L47" s="1"/>
  <c r="L48" s="1"/>
  <c r="L49" s="1"/>
  <c r="Q14"/>
  <c r="I46" i="192"/>
  <c r="I47" s="1"/>
  <c r="I48" s="1"/>
  <c r="I49" s="1"/>
  <c r="I50" s="1"/>
  <c r="I51" s="1"/>
  <c r="I52" s="1"/>
  <c r="I53" s="1"/>
  <c r="I54" s="1"/>
  <c r="I55" s="1"/>
  <c r="I56" s="1"/>
  <c r="I57" s="1"/>
  <c r="Q13"/>
  <c r="N98" i="173"/>
  <c r="N9" i="231"/>
  <c r="N95" i="173"/>
  <c r="N9" i="191"/>
  <c r="P10" i="188"/>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J9" i="167"/>
  <c r="J190" s="1"/>
  <c r="N9" i="164"/>
  <c r="N9" i="156"/>
  <c r="N9" i="154"/>
  <c r="J9" i="153"/>
  <c r="J190" s="1"/>
  <c r="J9" i="146"/>
  <c r="J190" s="1"/>
  <c r="N9" i="142"/>
  <c r="N9" i="138"/>
  <c r="J9" i="133"/>
  <c r="J190" s="1"/>
  <c r="J9" i="132"/>
  <c r="J190" s="1"/>
  <c r="J9" i="129"/>
  <c r="J190" s="1"/>
  <c r="N9" i="128"/>
  <c r="J9" i="71"/>
  <c r="J190" s="1"/>
  <c r="N9" i="217"/>
  <c r="N9" i="216"/>
  <c r="N9" i="215"/>
  <c r="N9" i="213"/>
  <c r="I95" i="170"/>
  <c r="I96" s="1"/>
  <c r="I97" s="1"/>
  <c r="I98" s="1"/>
  <c r="I99" s="1"/>
  <c r="I100" s="1"/>
  <c r="I101" s="1"/>
  <c r="I102" s="1"/>
  <c r="I103" s="1"/>
  <c r="I104" s="1"/>
  <c r="I105" s="1"/>
  <c r="I106" s="1"/>
  <c r="Q13"/>
  <c r="I137" i="147"/>
  <c r="I138" s="1"/>
  <c r="I139" s="1"/>
  <c r="I140" s="1"/>
  <c r="I141" s="1"/>
  <c r="I142" s="1"/>
  <c r="I143" s="1"/>
  <c r="I144" s="1"/>
  <c r="I145" s="1"/>
  <c r="I146" s="1"/>
  <c r="I147" s="1"/>
  <c r="I148" s="1"/>
  <c r="Q13"/>
  <c r="I144" i="141"/>
  <c r="I145" s="1"/>
  <c r="I146" s="1"/>
  <c r="I147" s="1"/>
  <c r="I148" s="1"/>
  <c r="I149" s="1"/>
  <c r="I150" s="1"/>
  <c r="I151" s="1"/>
  <c r="I152" s="1"/>
  <c r="I153" s="1"/>
  <c r="I154" s="1"/>
  <c r="I155" s="1"/>
  <c r="Q13"/>
  <c r="S14" i="138"/>
  <c r="J23" i="181" s="1"/>
  <c r="S14" i="137"/>
  <c r="J22" i="181" s="1"/>
  <c r="S14" i="135"/>
  <c r="J20" i="181" s="1"/>
  <c r="S14" i="134"/>
  <c r="J19" i="181" s="1"/>
  <c r="S14" i="133"/>
  <c r="J18" i="181" s="1"/>
  <c r="S14" i="132"/>
  <c r="J17" i="181" s="1"/>
  <c r="S14" i="131"/>
  <c r="J16" i="181" s="1"/>
  <c r="Q13" i="160"/>
  <c r="S13" s="1"/>
  <c r="I43" i="181" s="1"/>
  <c r="I117" i="158"/>
  <c r="I118" s="1"/>
  <c r="I119" s="1"/>
  <c r="I120" s="1"/>
  <c r="I121" s="1"/>
  <c r="I122" s="1"/>
  <c r="I123" s="1"/>
  <c r="I124" s="1"/>
  <c r="I125" s="1"/>
  <c r="I126" s="1"/>
  <c r="I127" s="1"/>
  <c r="I128" s="1"/>
  <c r="Q13"/>
  <c r="I141" i="144"/>
  <c r="I142" s="1"/>
  <c r="I143" s="1"/>
  <c r="I144" s="1"/>
  <c r="I145" s="1"/>
  <c r="I146" s="1"/>
  <c r="I147" s="1"/>
  <c r="I148" s="1"/>
  <c r="I149" s="1"/>
  <c r="I150" s="1"/>
  <c r="I151" s="1"/>
  <c r="I152" s="1"/>
  <c r="Q13"/>
  <c r="I146" i="139"/>
  <c r="I147" s="1"/>
  <c r="I148" s="1"/>
  <c r="I149" s="1"/>
  <c r="I150" s="1"/>
  <c r="I151" s="1"/>
  <c r="I152" s="1"/>
  <c r="I153" s="1"/>
  <c r="I154" s="1"/>
  <c r="I155" s="1"/>
  <c r="I156" s="1"/>
  <c r="I157" s="1"/>
  <c r="Q13"/>
  <c r="I11" i="173"/>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Q13" i="123"/>
  <c r="I172"/>
  <c r="I173" s="1"/>
  <c r="I174" s="1"/>
  <c r="I175" s="1"/>
  <c r="I176" s="1"/>
  <c r="I177" s="1"/>
  <c r="I178" s="1"/>
  <c r="I179" s="1"/>
  <c r="I180" s="1"/>
  <c r="I181" s="1"/>
  <c r="I182" s="1"/>
  <c r="I183" s="1"/>
  <c r="Q13" i="138"/>
  <c r="S13" s="1"/>
  <c r="I23" i="181" s="1"/>
  <c r="F9" i="219"/>
  <c r="X9" s="1"/>
  <c r="E10"/>
  <c r="F23" i="213"/>
  <c r="H71" i="181" s="1"/>
  <c r="E24" i="213"/>
  <c r="F37" i="194"/>
  <c r="H67" i="181" s="1"/>
  <c r="E38" i="194"/>
  <c r="Q13" i="71"/>
  <c r="S13" s="1"/>
  <c r="I7" i="181" s="1"/>
  <c r="F11" i="217"/>
  <c r="H75" i="181" s="1"/>
  <c r="E12" i="217"/>
  <c r="F17" i="215"/>
  <c r="H73" i="181" s="1"/>
  <c r="E18" i="215"/>
  <c r="F33" i="206"/>
  <c r="H69" i="181" s="1"/>
  <c r="E34" i="206"/>
  <c r="E10" i="221"/>
  <c r="E10" i="162"/>
  <c r="E10" i="152"/>
  <c r="E10" i="134"/>
  <c r="E19" i="127"/>
  <c r="D77" i="181"/>
  <c r="F10" i="63" s="1"/>
  <c r="O12" i="184"/>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120" i="161"/>
  <c r="O121" s="1"/>
  <c r="O122" s="1"/>
  <c r="O123" s="1"/>
  <c r="Q10" s="1"/>
  <c r="O85" i="176"/>
  <c r="O86" s="1"/>
  <c r="O98" i="170"/>
  <c r="O99" s="1"/>
  <c r="O100" s="1"/>
  <c r="O106" i="163"/>
  <c r="O107" s="1"/>
  <c r="O108" s="1"/>
  <c r="P13" i="159"/>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92" i="161"/>
  <c r="P93" s="1"/>
  <c r="P94" s="1"/>
  <c r="P95" s="1"/>
  <c r="P96" s="1"/>
  <c r="P97" s="1"/>
  <c r="P98" s="1"/>
  <c r="P99" s="1"/>
  <c r="P100" s="1"/>
  <c r="P101" s="1"/>
  <c r="P102" s="1"/>
  <c r="P103" s="1"/>
  <c r="P104" s="1"/>
  <c r="P105" s="1"/>
  <c r="P12" i="184"/>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O72" i="179"/>
  <c r="O73" s="1"/>
  <c r="O74" s="1"/>
  <c r="O119" i="159"/>
  <c r="O120" s="1"/>
  <c r="O121" s="1"/>
  <c r="P13" i="176"/>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13" i="165"/>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O163" i="137"/>
  <c r="P132" i="152"/>
  <c r="O35" i="214"/>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45" i="151"/>
  <c r="O166" i="134"/>
  <c r="P46" i="192"/>
  <c r="P23" i="214"/>
  <c r="O9" i="194"/>
  <c r="P9"/>
  <c r="P10" i="172"/>
  <c r="O9" i="206"/>
  <c r="P9"/>
  <c r="P9" i="197"/>
  <c r="O9"/>
  <c r="J9" i="168"/>
  <c r="J190" s="1"/>
  <c r="J9" i="171"/>
  <c r="J190" s="1"/>
  <c r="J9" i="149"/>
  <c r="J190" s="1"/>
  <c r="J9" i="148"/>
  <c r="J190" s="1"/>
  <c r="J9" i="162"/>
  <c r="J190" s="1"/>
  <c r="J9" i="150"/>
  <c r="J190" s="1"/>
  <c r="J9" i="144"/>
  <c r="J190" s="1"/>
  <c r="J9" i="143"/>
  <c r="J190" s="1"/>
  <c r="J9" i="141"/>
  <c r="J190" s="1"/>
  <c r="J9" i="139"/>
  <c r="J190" s="1"/>
  <c r="J9" i="136"/>
  <c r="J190" s="1"/>
  <c r="P10" i="134"/>
  <c r="J9" i="130"/>
  <c r="J190" s="1"/>
  <c r="J9" i="127"/>
  <c r="J190" s="1"/>
  <c r="J9" i="126"/>
  <c r="J190" s="1"/>
  <c r="J9" i="124"/>
  <c r="J190" s="1"/>
  <c r="O9" i="147" l="1"/>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9" i="123"/>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P9" i="145"/>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AB11" i="173"/>
  <c r="AE11"/>
  <c r="Z11"/>
  <c r="W11"/>
  <c r="P9" i="135"/>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9" i="157"/>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P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R11" i="173"/>
  <c r="M55" i="181" s="1"/>
  <c r="AA11" i="173"/>
  <c r="AD11"/>
  <c r="P12" i="229"/>
  <c r="AB11"/>
  <c r="Q10" i="214"/>
  <c r="V11" i="173"/>
  <c r="P9" i="158"/>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Q10" s="1"/>
  <c r="P140" i="151"/>
  <c r="U11"/>
  <c r="Y11" i="173"/>
  <c r="AC11"/>
  <c r="U11"/>
  <c r="X11"/>
  <c r="R13" i="239"/>
  <c r="S13" s="1"/>
  <c r="I84" i="181" s="1"/>
  <c r="M9" i="239"/>
  <c r="L9"/>
  <c r="L10" s="1"/>
  <c r="L11" s="1"/>
  <c r="L12" s="1"/>
  <c r="L13" s="1"/>
  <c r="L14" s="1"/>
  <c r="L15" s="1"/>
  <c r="L16" s="1"/>
  <c r="L17" s="1"/>
  <c r="L18" s="1"/>
  <c r="L19" s="1"/>
  <c r="E10"/>
  <c r="F9"/>
  <c r="O10" i="173"/>
  <c r="O11" s="1"/>
  <c r="O12" s="1"/>
  <c r="O13" s="1"/>
  <c r="O14" s="1"/>
  <c r="O15" s="1"/>
  <c r="O16" s="1"/>
  <c r="O17" s="1"/>
  <c r="O18" s="1"/>
  <c r="O19" s="1"/>
  <c r="O20" s="1"/>
  <c r="O21" s="1"/>
  <c r="O22" s="1"/>
  <c r="O23" s="1"/>
  <c r="O24" s="1"/>
  <c r="O25" s="1"/>
  <c r="O122" i="159"/>
  <c r="O123" s="1"/>
  <c r="O124" s="1"/>
  <c r="O125" s="1"/>
  <c r="O126" s="1"/>
  <c r="O127" s="1"/>
  <c r="O109" i="163"/>
  <c r="O110" s="1"/>
  <c r="O111" s="1"/>
  <c r="O112" s="1"/>
  <c r="O113" s="1"/>
  <c r="O114" s="1"/>
  <c r="O87" i="176"/>
  <c r="O88" s="1"/>
  <c r="O89" s="1"/>
  <c r="O90" s="1"/>
  <c r="O91" s="1"/>
  <c r="O92" s="1"/>
  <c r="P9" i="125"/>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P140" i="145"/>
  <c r="P9" i="177"/>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P9" i="193"/>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P9" i="220"/>
  <c r="O9"/>
  <c r="O10" s="1"/>
  <c r="O65" i="188"/>
  <c r="O66" s="1"/>
  <c r="O67" s="1"/>
  <c r="O68" s="1"/>
  <c r="O69" s="1"/>
  <c r="O70" s="1"/>
  <c r="P10" i="234"/>
  <c r="V11" s="1"/>
  <c r="P105" i="163"/>
  <c r="P161" i="131"/>
  <c r="P122" i="158"/>
  <c r="N9" i="166"/>
  <c r="O75" i="179"/>
  <c r="O76" s="1"/>
  <c r="O77" s="1"/>
  <c r="O78" s="1"/>
  <c r="O79" s="1"/>
  <c r="O80" s="1"/>
  <c r="O135" i="158"/>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01" i="170"/>
  <c r="O102" s="1"/>
  <c r="O103" s="1"/>
  <c r="O104" s="1"/>
  <c r="O105" s="1"/>
  <c r="O106" s="1"/>
  <c r="O124" i="16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54" i="135"/>
  <c r="P9" i="160"/>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P9" i="212"/>
  <c r="P10" s="1"/>
  <c r="P11" s="1"/>
  <c r="P12" s="1"/>
  <c r="P13" s="1"/>
  <c r="P14" s="1"/>
  <c r="P15" s="1"/>
  <c r="P16" s="1"/>
  <c r="P17" s="1"/>
  <c r="P18" s="1"/>
  <c r="P19" s="1"/>
  <c r="P20" s="1"/>
  <c r="P21" s="1"/>
  <c r="P22" s="1"/>
  <c r="P23" s="1"/>
  <c r="P24" s="1"/>
  <c r="P25" s="1"/>
  <c r="O9"/>
  <c r="O10" s="1"/>
  <c r="O11" s="1"/>
  <c r="O12" s="1"/>
  <c r="O13" s="1"/>
  <c r="O14" s="1"/>
  <c r="O15" s="1"/>
  <c r="O16" s="1"/>
  <c r="O17" s="1"/>
  <c r="O18" s="1"/>
  <c r="O19" s="1"/>
  <c r="O20" s="1"/>
  <c r="O21" s="1"/>
  <c r="O22" s="1"/>
  <c r="O23" s="1"/>
  <c r="O24" s="1"/>
  <c r="O25" s="1"/>
  <c r="O26" s="1"/>
  <c r="O27" s="1"/>
  <c r="O28" s="1"/>
  <c r="O29" s="1"/>
  <c r="O30" s="1"/>
  <c r="P9" i="189"/>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P9" i="221"/>
  <c r="O9"/>
  <c r="O107" i="165"/>
  <c r="O108" s="1"/>
  <c r="O109" s="1"/>
  <c r="O110" s="1"/>
  <c r="O111" s="1"/>
  <c r="O112" s="1"/>
  <c r="O113" s="1"/>
  <c r="O114" s="1"/>
  <c r="O115" s="1"/>
  <c r="O116" s="1"/>
  <c r="O117" s="1"/>
  <c r="O118" s="1"/>
  <c r="Q10" s="1"/>
  <c r="O99" i="172"/>
  <c r="O100" s="1"/>
  <c r="O101" s="1"/>
  <c r="O102" s="1"/>
  <c r="O103" s="1"/>
  <c r="O104" s="1"/>
  <c r="O105" s="1"/>
  <c r="O106" s="1"/>
  <c r="O107" s="1"/>
  <c r="O108" s="1"/>
  <c r="O109" s="1"/>
  <c r="O110" s="1"/>
  <c r="Q10" s="1"/>
  <c r="O52" i="192"/>
  <c r="O53" s="1"/>
  <c r="O54" s="1"/>
  <c r="O55" s="1"/>
  <c r="O56" s="1"/>
  <c r="O57" s="1"/>
  <c r="O58" s="1"/>
  <c r="O59" s="1"/>
  <c r="O60" s="1"/>
  <c r="O61" s="1"/>
  <c r="O62" s="1"/>
  <c r="O63" s="1"/>
  <c r="Q10" s="1"/>
  <c r="P97" i="170"/>
  <c r="P154" i="137"/>
  <c r="R10" i="214"/>
  <c r="S10" s="1"/>
  <c r="K72" i="181" s="1"/>
  <c r="N9" i="175"/>
  <c r="Q11" i="173"/>
  <c r="F9" i="235"/>
  <c r="AD9" s="1"/>
  <c r="E10"/>
  <c r="N9" i="236"/>
  <c r="F11"/>
  <c r="E12"/>
  <c r="N9" i="235"/>
  <c r="E11" i="134"/>
  <c r="F10"/>
  <c r="E11" i="162"/>
  <c r="F10"/>
  <c r="F34" i="206"/>
  <c r="U9" s="1"/>
  <c r="E35"/>
  <c r="F18" i="215"/>
  <c r="U9" s="1"/>
  <c r="E19"/>
  <c r="F12" i="217"/>
  <c r="U9" s="1"/>
  <c r="E13"/>
  <c r="I184" i="123"/>
  <c r="I185" s="1"/>
  <c r="I186" s="1"/>
  <c r="I187" s="1"/>
  <c r="I188" s="1"/>
  <c r="R13"/>
  <c r="S13" s="1"/>
  <c r="I8" i="181" s="1"/>
  <c r="Q13" i="173"/>
  <c r="I88"/>
  <c r="I89" s="1"/>
  <c r="I90" s="1"/>
  <c r="I91" s="1"/>
  <c r="I92" s="1"/>
  <c r="I93" s="1"/>
  <c r="I94" s="1"/>
  <c r="I95" s="1"/>
  <c r="I96" s="1"/>
  <c r="I97" s="1"/>
  <c r="I98" s="1"/>
  <c r="I99" s="1"/>
  <c r="R13" i="139"/>
  <c r="S13" s="1"/>
  <c r="I24" i="181" s="1"/>
  <c r="I158" i="139"/>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44"/>
  <c r="S13" s="1"/>
  <c r="I28" i="181" s="1"/>
  <c r="I153" i="144"/>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58"/>
  <c r="S13" s="1"/>
  <c r="I41" i="181" s="1"/>
  <c r="I129" i="158"/>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41"/>
  <c r="S13" s="1"/>
  <c r="I25" i="181" s="1"/>
  <c r="I156" i="14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47"/>
  <c r="S13" s="1"/>
  <c r="I31" i="181" s="1"/>
  <c r="I149" i="147"/>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3" i="170"/>
  <c r="S13" s="1"/>
  <c r="I52" i="181" s="1"/>
  <c r="I107" i="170"/>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P9" i="215"/>
  <c r="P10" s="1"/>
  <c r="P11" s="1"/>
  <c r="P12" s="1"/>
  <c r="P13" s="1"/>
  <c r="P14" s="1"/>
  <c r="P15" s="1"/>
  <c r="P16" s="1"/>
  <c r="P17" s="1"/>
  <c r="O9"/>
  <c r="O10" s="1"/>
  <c r="O11" s="1"/>
  <c r="O12" s="1"/>
  <c r="O13" s="1"/>
  <c r="O14" s="1"/>
  <c r="O15" s="1"/>
  <c r="O16" s="1"/>
  <c r="O17" s="1"/>
  <c r="P9" i="217"/>
  <c r="P10" s="1"/>
  <c r="P11" s="1"/>
  <c r="O9"/>
  <c r="O10" s="1"/>
  <c r="O11" s="1"/>
  <c r="P9" i="128"/>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P9" i="138"/>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P9" i="154"/>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P9" i="164"/>
  <c r="P10" s="1"/>
  <c r="P11" s="1"/>
  <c r="O9"/>
  <c r="P9" i="175"/>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P9" i="191"/>
  <c r="P10"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9" i="231"/>
  <c r="O10" s="1"/>
  <c r="O11" s="1"/>
  <c r="P9"/>
  <c r="X11" s="1"/>
  <c r="P9" i="219"/>
  <c r="O9"/>
  <c r="O10" s="1"/>
  <c r="O11" s="1"/>
  <c r="N54" i="197"/>
  <c r="N117" i="192"/>
  <c r="N91" i="194"/>
  <c r="F102" i="168"/>
  <c r="Z9" s="1"/>
  <c r="E103"/>
  <c r="F111" i="161"/>
  <c r="Z9" s="1"/>
  <c r="E112"/>
  <c r="F51" i="192"/>
  <c r="Z9" s="1"/>
  <c r="E52"/>
  <c r="F94" i="173"/>
  <c r="AA9" s="1"/>
  <c r="E95"/>
  <c r="F53" i="191"/>
  <c r="AA9" s="1"/>
  <c r="E54"/>
  <c r="F107" i="165"/>
  <c r="AA9" s="1"/>
  <c r="E108"/>
  <c r="F41" i="197"/>
  <c r="AA9" s="1"/>
  <c r="E42"/>
  <c r="F101" i="170"/>
  <c r="AA9" s="1"/>
  <c r="E102"/>
  <c r="F22" i="216"/>
  <c r="AA9" s="1"/>
  <c r="E23"/>
  <c r="F100" i="172"/>
  <c r="AB9" s="1"/>
  <c r="E101"/>
  <c r="F138" i="153"/>
  <c r="AB9" s="1"/>
  <c r="E139"/>
  <c r="F107" i="166"/>
  <c r="AB9" s="1"/>
  <c r="E108"/>
  <c r="F161" i="136"/>
  <c r="AD9" s="1"/>
  <c r="E162"/>
  <c r="F141" i="151"/>
  <c r="AC9" s="1"/>
  <c r="E142"/>
  <c r="F91" i="174"/>
  <c r="AC9" s="1"/>
  <c r="E92"/>
  <c r="F142" i="150"/>
  <c r="AC9" s="1"/>
  <c r="E143"/>
  <c r="F91" i="175"/>
  <c r="AD9" s="1"/>
  <c r="E92"/>
  <c r="F111" i="164"/>
  <c r="AD9" s="1"/>
  <c r="E112"/>
  <c r="F158" i="138"/>
  <c r="AE9" s="1"/>
  <c r="E159"/>
  <c r="E172" i="124"/>
  <c r="F171"/>
  <c r="X9" s="1"/>
  <c r="N18" i="219"/>
  <c r="O187" i="123"/>
  <c r="F14" i="193"/>
  <c r="E15"/>
  <c r="E20" i="181"/>
  <c r="F164" i="135"/>
  <c r="F20" i="181" s="1"/>
  <c r="R9" i="135"/>
  <c r="S9" s="1"/>
  <c r="G20" i="181" s="1"/>
  <c r="E165" i="135"/>
  <c r="E23" i="123"/>
  <c r="F22"/>
  <c r="E23" i="142"/>
  <c r="F22"/>
  <c r="E24" i="131"/>
  <c r="F23"/>
  <c r="E23" i="126"/>
  <c r="F22"/>
  <c r="O145" i="152"/>
  <c r="O146" s="1"/>
  <c r="O147" s="1"/>
  <c r="O148" s="1"/>
  <c r="O149" s="1"/>
  <c r="Q10" s="1"/>
  <c r="R14" i="193"/>
  <c r="S14" s="1"/>
  <c r="J66" i="181" s="1"/>
  <c r="L52" i="193"/>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F16" i="125"/>
  <c r="E17"/>
  <c r="F15" i="133"/>
  <c r="E16"/>
  <c r="F16" i="130"/>
  <c r="E17"/>
  <c r="F16" i="132"/>
  <c r="E17"/>
  <c r="F15" i="141"/>
  <c r="E16"/>
  <c r="F15" i="145"/>
  <c r="E16"/>
  <c r="F15" i="149"/>
  <c r="E16"/>
  <c r="F16" i="144"/>
  <c r="E17"/>
  <c r="F16" i="147"/>
  <c r="E17"/>
  <c r="E21" i="148"/>
  <c r="F20"/>
  <c r="F21" i="234"/>
  <c r="E22"/>
  <c r="E79" i="139"/>
  <c r="F78"/>
  <c r="E136" i="129"/>
  <c r="F135"/>
  <c r="N9" i="124"/>
  <c r="N9" i="130"/>
  <c r="N9" i="71"/>
  <c r="N9" i="132"/>
  <c r="N9" i="146"/>
  <c r="N9" i="167"/>
  <c r="O26" i="173"/>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C6" i="211"/>
  <c r="C4"/>
  <c r="E20" i="127"/>
  <c r="F19"/>
  <c r="E11" i="152"/>
  <c r="F10"/>
  <c r="E11" i="221"/>
  <c r="F10"/>
  <c r="AA9" s="1"/>
  <c r="F38" i="194"/>
  <c r="U9" s="1"/>
  <c r="E39"/>
  <c r="F24" i="213"/>
  <c r="U9" s="1"/>
  <c r="E25"/>
  <c r="F10" i="219"/>
  <c r="Y9" s="1"/>
  <c r="E11"/>
  <c r="P9" i="213"/>
  <c r="P10" s="1"/>
  <c r="P11" s="1"/>
  <c r="P12" s="1"/>
  <c r="P13" s="1"/>
  <c r="P14" s="1"/>
  <c r="P15" s="1"/>
  <c r="P16" s="1"/>
  <c r="P17" s="1"/>
  <c r="P18" s="1"/>
  <c r="P19" s="1"/>
  <c r="P20" s="1"/>
  <c r="P21" s="1"/>
  <c r="P22" s="1"/>
  <c r="P23" s="1"/>
  <c r="O9"/>
  <c r="O10" s="1"/>
  <c r="O11" s="1"/>
  <c r="O12" s="1"/>
  <c r="O13" s="1"/>
  <c r="O14" s="1"/>
  <c r="O15" s="1"/>
  <c r="O16" s="1"/>
  <c r="O17" s="1"/>
  <c r="O18" s="1"/>
  <c r="O19" s="1"/>
  <c r="O20" s="1"/>
  <c r="O21" s="1"/>
  <c r="O22" s="1"/>
  <c r="O23" s="1"/>
  <c r="P9" i="216"/>
  <c r="P10" s="1"/>
  <c r="P11" s="1"/>
  <c r="P12" s="1"/>
  <c r="P13" s="1"/>
  <c r="P14" s="1"/>
  <c r="P15" s="1"/>
  <c r="O9"/>
  <c r="O10" s="1"/>
  <c r="O11" s="1"/>
  <c r="O12" s="1"/>
  <c r="O13" s="1"/>
  <c r="O14" s="1"/>
  <c r="O15" s="1"/>
  <c r="P9" i="142"/>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O9"/>
  <c r="P9" i="156"/>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P59" i="188"/>
  <c r="R13" i="192"/>
  <c r="S13" s="1"/>
  <c r="I65" i="181" s="1"/>
  <c r="I58" i="192"/>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4" i="194"/>
  <c r="S14" s="1"/>
  <c r="J67" i="181" s="1"/>
  <c r="L50" i="194"/>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71"/>
  <c r="S14" s="1"/>
  <c r="J7" i="181" s="1"/>
  <c r="L187" i="71"/>
  <c r="R14" i="123"/>
  <c r="S14" s="1"/>
  <c r="J8" i="181" s="1"/>
  <c r="L184" i="123"/>
  <c r="L185" s="1"/>
  <c r="L186" s="1"/>
  <c r="L187" s="1"/>
  <c r="R14" i="125"/>
  <c r="S14" s="1"/>
  <c r="J10" i="181" s="1"/>
  <c r="L179" i="125"/>
  <c r="L180" s="1"/>
  <c r="L181" s="1"/>
  <c r="L182" s="1"/>
  <c r="L183" s="1"/>
  <c r="L184" s="1"/>
  <c r="L185" s="1"/>
  <c r="L186" s="1"/>
  <c r="L187" s="1"/>
  <c r="R14" i="126"/>
  <c r="S14" s="1"/>
  <c r="J11" i="181" s="1"/>
  <c r="L178" i="126"/>
  <c r="L179" s="1"/>
  <c r="L180" s="1"/>
  <c r="L181" s="1"/>
  <c r="L182" s="1"/>
  <c r="L183" s="1"/>
  <c r="L184" s="1"/>
  <c r="L185" s="1"/>
  <c r="L186" s="1"/>
  <c r="L187" s="1"/>
  <c r="R14" i="130"/>
  <c r="S14" s="1"/>
  <c r="J15" i="181" s="1"/>
  <c r="L172" i="130"/>
  <c r="L173" s="1"/>
  <c r="L174" s="1"/>
  <c r="L175" s="1"/>
  <c r="L176" s="1"/>
  <c r="L177" s="1"/>
  <c r="L178" s="1"/>
  <c r="L179" s="1"/>
  <c r="L180" s="1"/>
  <c r="L181" s="1"/>
  <c r="L182" s="1"/>
  <c r="L183" s="1"/>
  <c r="L184" s="1"/>
  <c r="L185" s="1"/>
  <c r="L186" s="1"/>
  <c r="L187" s="1"/>
  <c r="R14" i="148"/>
  <c r="S14" s="1"/>
  <c r="J32" i="181" s="1"/>
  <c r="L148" i="148"/>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1"/>
  <c r="S14" s="1"/>
  <c r="J35" i="181" s="1"/>
  <c r="L145" i="15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2"/>
  <c r="S14" s="1"/>
  <c r="J36" i="181" s="1"/>
  <c r="L144" i="152"/>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7"/>
  <c r="S14" s="1"/>
  <c r="J40" i="181" s="1"/>
  <c r="L130" i="157"/>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P9" i="174"/>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15" i="234"/>
  <c r="O16" s="1"/>
  <c r="O17" s="1"/>
  <c r="O18" s="1"/>
  <c r="O19" s="1"/>
  <c r="O20" s="1"/>
  <c r="R13" i="197"/>
  <c r="S13" s="1"/>
  <c r="I68" i="181" s="1"/>
  <c r="I47" i="197"/>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R14"/>
  <c r="S14" s="1"/>
  <c r="J68" i="181" s="1"/>
  <c r="L47" i="197"/>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206"/>
  <c r="S14" s="1"/>
  <c r="J69" i="181" s="1"/>
  <c r="L46" i="206"/>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24"/>
  <c r="S14" s="1"/>
  <c r="J9" i="181" s="1"/>
  <c r="L180" i="124"/>
  <c r="L181" s="1"/>
  <c r="L182" s="1"/>
  <c r="L183" s="1"/>
  <c r="L184" s="1"/>
  <c r="L185" s="1"/>
  <c r="L186" s="1"/>
  <c r="L187" s="1"/>
  <c r="R14" i="127"/>
  <c r="S14" s="1"/>
  <c r="J12" i="181" s="1"/>
  <c r="L177" i="127"/>
  <c r="L178" s="1"/>
  <c r="L179" s="1"/>
  <c r="L180" s="1"/>
  <c r="L181" s="1"/>
  <c r="L182" s="1"/>
  <c r="L183" s="1"/>
  <c r="L184" s="1"/>
  <c r="L185" s="1"/>
  <c r="L186" s="1"/>
  <c r="L187" s="1"/>
  <c r="R14" i="128"/>
  <c r="S14" s="1"/>
  <c r="J13" i="181" s="1"/>
  <c r="L175" i="128"/>
  <c r="L176" s="1"/>
  <c r="L177" s="1"/>
  <c r="L178" s="1"/>
  <c r="L179" s="1"/>
  <c r="L180" s="1"/>
  <c r="L181" s="1"/>
  <c r="L182" s="1"/>
  <c r="L183" s="1"/>
  <c r="L184" s="1"/>
  <c r="L185" s="1"/>
  <c r="L186" s="1"/>
  <c r="L187" s="1"/>
  <c r="R14" i="129"/>
  <c r="S14" s="1"/>
  <c r="J14" i="181" s="1"/>
  <c r="L174" i="129"/>
  <c r="L175" s="1"/>
  <c r="L176" s="1"/>
  <c r="L177" s="1"/>
  <c r="L178" s="1"/>
  <c r="L179" s="1"/>
  <c r="L180" s="1"/>
  <c r="L181" s="1"/>
  <c r="L182" s="1"/>
  <c r="L183" s="1"/>
  <c r="L184" s="1"/>
  <c r="L185" s="1"/>
  <c r="L186" s="1"/>
  <c r="L187" s="1"/>
  <c r="R14" i="146"/>
  <c r="S14" s="1"/>
  <c r="J30" i="181" s="1"/>
  <c r="L150" i="146"/>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49"/>
  <c r="S14" s="1"/>
  <c r="J33" i="181" s="1"/>
  <c r="L147" i="149"/>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0"/>
  <c r="S14" s="1"/>
  <c r="J34" i="181" s="1"/>
  <c r="L146" i="150"/>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3"/>
  <c r="S14" s="1"/>
  <c r="J37" i="181" s="1"/>
  <c r="L143" i="153"/>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4"/>
  <c r="S14" s="1"/>
  <c r="J38" i="181" s="1"/>
  <c r="L141" i="154"/>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6"/>
  <c r="S14" s="1"/>
  <c r="J39" i="181" s="1"/>
  <c r="L140" i="156"/>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8"/>
  <c r="S14" s="1"/>
  <c r="J41" i="181" s="1"/>
  <c r="L129" i="158"/>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59"/>
  <c r="S14" s="1"/>
  <c r="J42" i="181" s="1"/>
  <c r="L128" i="159"/>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N71" i="188"/>
  <c r="O71" s="1"/>
  <c r="O72" s="1"/>
  <c r="O73" s="1"/>
  <c r="O74" s="1"/>
  <c r="O75" s="1"/>
  <c r="O76" s="1"/>
  <c r="Q10" s="1"/>
  <c r="N81" i="179"/>
  <c r="R14" i="162"/>
  <c r="S14" s="1"/>
  <c r="J45" i="181" s="1"/>
  <c r="L116" i="162"/>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65"/>
  <c r="S14" s="1"/>
  <c r="J48" i="181" s="1"/>
  <c r="L113" i="165"/>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66"/>
  <c r="S14" s="1"/>
  <c r="J49" i="181" s="1"/>
  <c r="L112" i="166"/>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72"/>
  <c r="S14" s="1"/>
  <c r="J54" i="181" s="1"/>
  <c r="L105" i="172"/>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73"/>
  <c r="S14" s="1"/>
  <c r="J55" i="181" s="1"/>
  <c r="L100" i="173"/>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76"/>
  <c r="S14" s="1"/>
  <c r="J58" i="181" s="1"/>
  <c r="L93" i="176"/>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77"/>
  <c r="S14" s="1"/>
  <c r="J59" i="181" s="1"/>
  <c r="L89" i="177"/>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212"/>
  <c r="S14" s="1"/>
  <c r="J70" i="181" s="1"/>
  <c r="L37" i="212"/>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213"/>
  <c r="S14" s="1"/>
  <c r="J71" i="181" s="1"/>
  <c r="L36" i="213"/>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N46" i="206"/>
  <c r="N52" i="193"/>
  <c r="N62" i="191"/>
  <c r="N84" i="184"/>
  <c r="R14" i="161"/>
  <c r="S14" s="1"/>
  <c r="J44" i="181" s="1"/>
  <c r="L118" i="16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63"/>
  <c r="S14" s="1"/>
  <c r="J46" i="181" s="1"/>
  <c r="L115" i="163"/>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64"/>
  <c r="S14" s="1"/>
  <c r="J47" i="181" s="1"/>
  <c r="L114" i="164"/>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67"/>
  <c r="S14" s="1"/>
  <c r="J50" i="181" s="1"/>
  <c r="L111" i="167"/>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68"/>
  <c r="S14" s="1"/>
  <c r="J51" i="181" s="1"/>
  <c r="L109" i="168"/>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70"/>
  <c r="S14" s="1"/>
  <c r="J52" i="181" s="1"/>
  <c r="L107" i="170"/>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71"/>
  <c r="S14" s="1"/>
  <c r="J53" i="181" s="1"/>
  <c r="L106" i="17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74"/>
  <c r="S14" s="1"/>
  <c r="J56" i="181" s="1"/>
  <c r="L95" i="174"/>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175"/>
  <c r="S14" s="1"/>
  <c r="J57" i="181" s="1"/>
  <c r="L94" i="175"/>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214"/>
  <c r="S14" s="1"/>
  <c r="J72" i="181" s="1"/>
  <c r="L35" i="214"/>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i="215"/>
  <c r="S14" s="1"/>
  <c r="J73" i="181" s="1"/>
  <c r="L30" i="215"/>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F30" i="212"/>
  <c r="Z9" s="1"/>
  <c r="E31"/>
  <c r="F104" i="167"/>
  <c r="Z9" s="1"/>
  <c r="E105"/>
  <c r="F28" i="214"/>
  <c r="Z9" s="1"/>
  <c r="E29"/>
  <c r="F134" i="156"/>
  <c r="AA9" s="1"/>
  <c r="E135"/>
  <c r="F87" i="176"/>
  <c r="AA9" s="1"/>
  <c r="E88"/>
  <c r="E17" i="220"/>
  <c r="F16"/>
  <c r="F77" i="181" s="1"/>
  <c r="R9" i="220"/>
  <c r="S9" s="1"/>
  <c r="G77" i="181" s="1"/>
  <c r="E77"/>
  <c r="F65" i="188"/>
  <c r="AA9" s="1"/>
  <c r="E66"/>
  <c r="F109" i="163"/>
  <c r="AA9" s="1"/>
  <c r="E110"/>
  <c r="F73" i="184"/>
  <c r="AB9" s="1"/>
  <c r="E74"/>
  <c r="F76" i="179"/>
  <c r="AB9" s="1"/>
  <c r="E77"/>
  <c r="F124" i="158"/>
  <c r="AB9" s="1"/>
  <c r="E125"/>
  <c r="F84" i="177"/>
  <c r="AB9" s="1"/>
  <c r="E85"/>
  <c r="F102" i="171"/>
  <c r="AC9" s="1"/>
  <c r="E103"/>
  <c r="F160" i="137"/>
  <c r="AD9" s="1"/>
  <c r="E161"/>
  <c r="F124" i="159"/>
  <c r="AC9" s="1"/>
  <c r="E125"/>
  <c r="F124" i="160"/>
  <c r="AD9" s="1"/>
  <c r="E125"/>
  <c r="F183" i="71"/>
  <c r="AC9" s="1"/>
  <c r="E184"/>
  <c r="F173" i="128"/>
  <c r="AE9" s="1"/>
  <c r="E174"/>
  <c r="E63" i="181"/>
  <c r="F69" i="189"/>
  <c r="F63" i="181" s="1"/>
  <c r="R9" i="189"/>
  <c r="S9" s="1"/>
  <c r="G63" i="181" s="1"/>
  <c r="E70" i="189"/>
  <c r="N164" i="136"/>
  <c r="P74" i="179"/>
  <c r="F125" i="157"/>
  <c r="AB9" s="1"/>
  <c r="E126"/>
  <c r="F136" i="154"/>
  <c r="AB9" s="1"/>
  <c r="E137"/>
  <c r="E22" i="143"/>
  <c r="F21"/>
  <c r="N165" i="135"/>
  <c r="N170" i="131"/>
  <c r="O170" s="1"/>
  <c r="E18" i="229"/>
  <c r="F17"/>
  <c r="F17" i="231"/>
  <c r="E18"/>
  <c r="E22" i="146"/>
  <c r="F21"/>
  <c r="N9" i="149"/>
  <c r="P9" s="1"/>
  <c r="N9" i="171"/>
  <c r="O9" s="1"/>
  <c r="N9" i="129"/>
  <c r="N9" i="133"/>
  <c r="N9" i="153"/>
  <c r="D86" i="181"/>
  <c r="P9" i="124"/>
  <c r="O9"/>
  <c r="O9" i="149"/>
  <c r="P10" i="197"/>
  <c r="P11" s="1"/>
  <c r="P12" s="1"/>
  <c r="P13" s="1"/>
  <c r="P14" s="1"/>
  <c r="P15" s="1"/>
  <c r="P16" s="1"/>
  <c r="P17" s="1"/>
  <c r="P18" s="1"/>
  <c r="P19" s="1"/>
  <c r="P20" s="1"/>
  <c r="P21" s="1"/>
  <c r="P22" s="1"/>
  <c r="P23" s="1"/>
  <c r="P24" s="1"/>
  <c r="P25" s="1"/>
  <c r="P26" s="1"/>
  <c r="P27" s="1"/>
  <c r="P28" s="1"/>
  <c r="P29" s="1"/>
  <c r="P30" s="1"/>
  <c r="P31" s="1"/>
  <c r="P32" s="1"/>
  <c r="P33" s="1"/>
  <c r="P34" s="1"/>
  <c r="O10" i="206"/>
  <c r="O11" s="1"/>
  <c r="O12" s="1"/>
  <c r="O13" s="1"/>
  <c r="O14" s="1"/>
  <c r="O15" s="1"/>
  <c r="O16" s="1"/>
  <c r="O17" s="1"/>
  <c r="O18" s="1"/>
  <c r="O19" s="1"/>
  <c r="O20" s="1"/>
  <c r="O21" s="1"/>
  <c r="O22" s="1"/>
  <c r="O23" s="1"/>
  <c r="O24" s="1"/>
  <c r="O25" s="1"/>
  <c r="O26" s="1"/>
  <c r="O27" s="1"/>
  <c r="O28" s="1"/>
  <c r="O29" s="1"/>
  <c r="O30" s="1"/>
  <c r="O31" s="1"/>
  <c r="O32" s="1"/>
  <c r="O33" s="1"/>
  <c r="P9" i="171"/>
  <c r="P11" i="19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O10" i="194"/>
  <c r="O11" s="1"/>
  <c r="O12" s="1"/>
  <c r="O13" s="1"/>
  <c r="O14" s="1"/>
  <c r="O15" s="1"/>
  <c r="O16" s="1"/>
  <c r="O17" s="1"/>
  <c r="O18" s="1"/>
  <c r="O19" s="1"/>
  <c r="O20" s="1"/>
  <c r="O21" s="1"/>
  <c r="O22" s="1"/>
  <c r="O23" s="1"/>
  <c r="O24" s="1"/>
  <c r="O25" s="1"/>
  <c r="O26" s="1"/>
  <c r="O27" s="1"/>
  <c r="O28" s="1"/>
  <c r="O29" s="1"/>
  <c r="O30" s="1"/>
  <c r="O31" s="1"/>
  <c r="O32" s="1"/>
  <c r="O33" s="1"/>
  <c r="O34" s="1"/>
  <c r="O35" s="1"/>
  <c r="O36" s="1"/>
  <c r="O37" s="1"/>
  <c r="P11" i="134"/>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2" i="164"/>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O10" i="197"/>
  <c r="O11" s="1"/>
  <c r="O12" s="1"/>
  <c r="O13" s="1"/>
  <c r="O14" s="1"/>
  <c r="O15" s="1"/>
  <c r="O16" s="1"/>
  <c r="O17" s="1"/>
  <c r="O18" s="1"/>
  <c r="O19" s="1"/>
  <c r="O20" s="1"/>
  <c r="O21" s="1"/>
  <c r="O22" s="1"/>
  <c r="O23" s="1"/>
  <c r="O24" s="1"/>
  <c r="O25" s="1"/>
  <c r="O26" s="1"/>
  <c r="O27" s="1"/>
  <c r="O28" s="1"/>
  <c r="O29" s="1"/>
  <c r="O30" s="1"/>
  <c r="O31" s="1"/>
  <c r="O32" s="1"/>
  <c r="O33" s="1"/>
  <c r="O34" s="1"/>
  <c r="P10" i="206"/>
  <c r="P11" s="1"/>
  <c r="P12" s="1"/>
  <c r="P13" s="1"/>
  <c r="P14" s="1"/>
  <c r="P15" s="1"/>
  <c r="P16" s="1"/>
  <c r="P17" s="1"/>
  <c r="P18" s="1"/>
  <c r="P19" s="1"/>
  <c r="P20" s="1"/>
  <c r="P21" s="1"/>
  <c r="P22" s="1"/>
  <c r="P23" s="1"/>
  <c r="P24" s="1"/>
  <c r="P25" s="1"/>
  <c r="P26" s="1"/>
  <c r="P27" s="1"/>
  <c r="P28" s="1"/>
  <c r="P29" s="1"/>
  <c r="P30" s="1"/>
  <c r="P31" s="1"/>
  <c r="P32" s="1"/>
  <c r="P33" s="1"/>
  <c r="P11" i="172"/>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10" i="194"/>
  <c r="P11" s="1"/>
  <c r="P12" s="1"/>
  <c r="P13" s="1"/>
  <c r="P14" s="1"/>
  <c r="P15" s="1"/>
  <c r="P16" s="1"/>
  <c r="P17" s="1"/>
  <c r="P18" s="1"/>
  <c r="P19" s="1"/>
  <c r="P20" s="1"/>
  <c r="P21" s="1"/>
  <c r="P22" s="1"/>
  <c r="P23" s="1"/>
  <c r="P24" s="1"/>
  <c r="P25" s="1"/>
  <c r="P26" s="1"/>
  <c r="P27" s="1"/>
  <c r="P28" s="1"/>
  <c r="P29" s="1"/>
  <c r="P30" s="1"/>
  <c r="P31" s="1"/>
  <c r="P32" s="1"/>
  <c r="P33" s="1"/>
  <c r="P34" s="1"/>
  <c r="P35" s="1"/>
  <c r="P36" s="1"/>
  <c r="P37" s="1"/>
  <c r="P24" i="214"/>
  <c r="P173" i="123"/>
  <c r="P59" i="189"/>
  <c r="P47" i="192"/>
  <c r="O167" i="134"/>
  <c r="O168" s="1"/>
  <c r="O169" s="1"/>
  <c r="O170" s="1"/>
  <c r="O171" s="1"/>
  <c r="Q10" s="1"/>
  <c r="O146" i="151"/>
  <c r="O147" s="1"/>
  <c r="O148" s="1"/>
  <c r="O149" s="1"/>
  <c r="O150" s="1"/>
  <c r="Q10" s="1"/>
  <c r="P133" i="152"/>
  <c r="P116" i="160"/>
  <c r="O164" i="137"/>
  <c r="O165" s="1"/>
  <c r="O166" s="1"/>
  <c r="O167" s="1"/>
  <c r="O168" s="1"/>
  <c r="Q10" s="1"/>
  <c r="P26" i="212"/>
  <c r="P101" i="165"/>
  <c r="P81" i="176"/>
  <c r="O128" i="159"/>
  <c r="O81" i="179"/>
  <c r="P66" i="184"/>
  <c r="O115" i="163"/>
  <c r="O107" i="170"/>
  <c r="O93" i="176"/>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66" i="184"/>
  <c r="O67" s="1"/>
  <c r="O68" s="1"/>
  <c r="O69" s="1"/>
  <c r="O70" s="1"/>
  <c r="O71" s="1"/>
  <c r="O72" s="1"/>
  <c r="O73" s="1"/>
  <c r="O74" s="1"/>
  <c r="O75" s="1"/>
  <c r="O76" s="1"/>
  <c r="O77" s="1"/>
  <c r="O137" i="147"/>
  <c r="P118" i="157"/>
  <c r="N9" i="141"/>
  <c r="N9" i="144"/>
  <c r="N9" i="148"/>
  <c r="N9" i="162"/>
  <c r="N9" i="126"/>
  <c r="N9" i="139"/>
  <c r="N9" i="143"/>
  <c r="N9" i="136"/>
  <c r="N9" i="150"/>
  <c r="N9" i="168"/>
  <c r="P9" i="130"/>
  <c r="O9"/>
  <c r="P41" i="193"/>
  <c r="O41"/>
  <c r="O42" s="1"/>
  <c r="O43" s="1"/>
  <c r="O44" s="1"/>
  <c r="O45" s="1"/>
  <c r="P137" i="147"/>
  <c r="P106" i="161"/>
  <c r="P116" i="159"/>
  <c r="O118" i="157"/>
  <c r="O119" s="1"/>
  <c r="O120" s="1"/>
  <c r="O121" s="1"/>
  <c r="O122" s="1"/>
  <c r="O123" s="1"/>
  <c r="O124" s="1"/>
  <c r="O125" s="1"/>
  <c r="O126" s="1"/>
  <c r="O127" s="1"/>
  <c r="O128" s="1"/>
  <c r="O129" s="1"/>
  <c r="N9" i="127"/>
  <c r="O157" i="145" l="1"/>
  <c r="O158" s="1"/>
  <c r="O159" s="1"/>
  <c r="O160" s="1"/>
  <c r="O161" s="1"/>
  <c r="O162" s="1"/>
  <c r="O163" s="1"/>
  <c r="O164" s="1"/>
  <c r="O165" s="1"/>
  <c r="O166" s="1"/>
  <c r="O167" s="1"/>
  <c r="O168" s="1"/>
  <c r="Q10"/>
  <c r="O21" i="234"/>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Q10"/>
  <c r="V11" i="151"/>
  <c r="P141"/>
  <c r="P13" i="229"/>
  <c r="AC11"/>
  <c r="Q10" i="176"/>
  <c r="R10" i="161"/>
  <c r="S10" s="1"/>
  <c r="K44" i="181" s="1"/>
  <c r="R10" i="158"/>
  <c r="S10" s="1"/>
  <c r="K41" i="181" s="1"/>
  <c r="L20" i="239"/>
  <c r="L21" s="1"/>
  <c r="L22" s="1"/>
  <c r="L23" s="1"/>
  <c r="L24" s="1"/>
  <c r="L25" s="1"/>
  <c r="L26" s="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R14"/>
  <c r="S14" s="1"/>
  <c r="J84" i="181" s="1"/>
  <c r="I92" s="1"/>
  <c r="I94" s="1"/>
  <c r="F24" i="63" s="1"/>
  <c r="C22" i="211" s="1"/>
  <c r="E11" i="239"/>
  <c r="F10"/>
  <c r="N9"/>
  <c r="O169" i="137"/>
  <c r="O170" s="1"/>
  <c r="O171" s="1"/>
  <c r="O172" s="1"/>
  <c r="O173" s="1"/>
  <c r="O174" s="1"/>
  <c r="O175" s="1"/>
  <c r="O176" s="1"/>
  <c r="O177" s="1"/>
  <c r="O178" s="1"/>
  <c r="O179" s="1"/>
  <c r="O180" s="1"/>
  <c r="O181" s="1"/>
  <c r="O182" s="1"/>
  <c r="O183" s="1"/>
  <c r="O184" s="1"/>
  <c r="O185" s="1"/>
  <c r="O186" s="1"/>
  <c r="O187" s="1"/>
  <c r="O77" i="188"/>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50" i="152"/>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2" i="219"/>
  <c r="O13" s="1"/>
  <c r="O14" s="1"/>
  <c r="O15" s="1"/>
  <c r="O16" s="1"/>
  <c r="O17" s="1"/>
  <c r="P98" i="170"/>
  <c r="O10" i="221"/>
  <c r="O11" s="1"/>
  <c r="O12" s="1"/>
  <c r="O13" s="1"/>
  <c r="O14" s="1"/>
  <c r="O15" s="1"/>
  <c r="O16" s="1"/>
  <c r="O17" s="1"/>
  <c r="O18" s="1"/>
  <c r="O19" s="1"/>
  <c r="O20" s="1"/>
  <c r="O21" s="1"/>
  <c r="Q10" s="1"/>
  <c r="O64" i="189"/>
  <c r="O65" s="1"/>
  <c r="O66" s="1"/>
  <c r="O67" s="1"/>
  <c r="O68" s="1"/>
  <c r="O69" s="1"/>
  <c r="O70" s="1"/>
  <c r="O71" s="1"/>
  <c r="O72" s="1"/>
  <c r="O73" s="1"/>
  <c r="O74" s="1"/>
  <c r="O75" s="1"/>
  <c r="Q10" s="1"/>
  <c r="O31" i="212"/>
  <c r="O32" s="1"/>
  <c r="O33" s="1"/>
  <c r="O34" s="1"/>
  <c r="O35" s="1"/>
  <c r="O36" s="1"/>
  <c r="O121" i="160"/>
  <c r="O122" s="1"/>
  <c r="O123" s="1"/>
  <c r="O124" s="1"/>
  <c r="O125" s="1"/>
  <c r="O126" s="1"/>
  <c r="O127" s="1"/>
  <c r="P155" i="135"/>
  <c r="P9" i="166"/>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P123" i="158"/>
  <c r="U11" s="1"/>
  <c r="P106" i="163"/>
  <c r="P10" i="220"/>
  <c r="P78" i="177"/>
  <c r="P141" i="145"/>
  <c r="P168" i="125"/>
  <c r="O46" i="193"/>
  <c r="O47" s="1"/>
  <c r="O48" s="1"/>
  <c r="O49" s="1"/>
  <c r="O50" s="1"/>
  <c r="O51" s="1"/>
  <c r="O172" i="134"/>
  <c r="O173" s="1"/>
  <c r="O174" s="1"/>
  <c r="O175" s="1"/>
  <c r="O176" s="1"/>
  <c r="O177" s="1"/>
  <c r="O178" s="1"/>
  <c r="O179" s="1"/>
  <c r="O180" s="1"/>
  <c r="O181" s="1"/>
  <c r="O182" s="1"/>
  <c r="O183" s="1"/>
  <c r="O184" s="1"/>
  <c r="O185" s="1"/>
  <c r="O186" s="1"/>
  <c r="O187" s="1"/>
  <c r="R10"/>
  <c r="S10" s="1"/>
  <c r="K19" i="181" s="1"/>
  <c r="O151" i="15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35" i="181" s="1"/>
  <c r="L55"/>
  <c r="S11" i="173"/>
  <c r="P155" i="137"/>
  <c r="O64" i="192"/>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11" i="172"/>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19" i="165"/>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0" i="221"/>
  <c r="U11" s="1"/>
  <c r="P162" i="131"/>
  <c r="P11" i="234"/>
  <c r="W11" s="1"/>
  <c r="O11" i="220"/>
  <c r="O12" s="1"/>
  <c r="O13" s="1"/>
  <c r="O14" s="1"/>
  <c r="O15" s="1"/>
  <c r="O16" s="1"/>
  <c r="O17" s="1"/>
  <c r="O18" s="1"/>
  <c r="O19" s="1"/>
  <c r="O20" s="1"/>
  <c r="O21" s="1"/>
  <c r="O22" s="1"/>
  <c r="Q10" s="1"/>
  <c r="O83" i="177"/>
  <c r="O84" s="1"/>
  <c r="O85" s="1"/>
  <c r="O86" s="1"/>
  <c r="O87" s="1"/>
  <c r="O88" s="1"/>
  <c r="O89" s="1"/>
  <c r="O90" s="1"/>
  <c r="O91" s="1"/>
  <c r="O92" s="1"/>
  <c r="O93" s="1"/>
  <c r="O94" s="1"/>
  <c r="Q10" s="1"/>
  <c r="O173" i="125"/>
  <c r="O174" s="1"/>
  <c r="O175" s="1"/>
  <c r="O176" s="1"/>
  <c r="O177" s="1"/>
  <c r="O178" s="1"/>
  <c r="O179" s="1"/>
  <c r="O180" s="1"/>
  <c r="O181" s="1"/>
  <c r="O182" s="1"/>
  <c r="O183" s="1"/>
  <c r="O184" s="1"/>
  <c r="Q10" s="1"/>
  <c r="R10" i="176"/>
  <c r="S10" s="1"/>
  <c r="K58" i="181" s="1"/>
  <c r="R10" i="234"/>
  <c r="S10" s="1"/>
  <c r="K79" i="181" s="1"/>
  <c r="P9" i="235"/>
  <c r="X11" s="1"/>
  <c r="O9"/>
  <c r="O10" s="1"/>
  <c r="O11" s="1"/>
  <c r="O12" s="1"/>
  <c r="O13" s="1"/>
  <c r="O14" s="1"/>
  <c r="O15" s="1"/>
  <c r="O16" s="1"/>
  <c r="O17" s="1"/>
  <c r="Q10" s="1"/>
  <c r="E13" i="236"/>
  <c r="F12"/>
  <c r="O9"/>
  <c r="O10" s="1"/>
  <c r="O11" s="1"/>
  <c r="O12" s="1"/>
  <c r="O13" s="1"/>
  <c r="O14" s="1"/>
  <c r="O15" s="1"/>
  <c r="Q10" s="1"/>
  <c r="P9"/>
  <c r="E11" i="235"/>
  <c r="F10"/>
  <c r="AE9" s="1"/>
  <c r="P9" i="153"/>
  <c r="O9"/>
  <c r="P9" i="129"/>
  <c r="O9"/>
  <c r="E19" i="231"/>
  <c r="F18"/>
  <c r="F137" i="154"/>
  <c r="AC9" s="1"/>
  <c r="E138"/>
  <c r="F126" i="157"/>
  <c r="AC9" s="1"/>
  <c r="E127"/>
  <c r="F70" i="189"/>
  <c r="E71"/>
  <c r="F174" i="128"/>
  <c r="F13" i="181" s="1"/>
  <c r="R9" i="128"/>
  <c r="S9" s="1"/>
  <c r="G13" i="181" s="1"/>
  <c r="E175" i="128"/>
  <c r="E13" i="181"/>
  <c r="F184" i="71"/>
  <c r="AD9" s="1"/>
  <c r="E185"/>
  <c r="F125" i="160"/>
  <c r="AE9" s="1"/>
  <c r="E126"/>
  <c r="F125" i="159"/>
  <c r="AD9" s="1"/>
  <c r="E126"/>
  <c r="E162" i="137"/>
  <c r="F161"/>
  <c r="AE9" s="1"/>
  <c r="F103" i="171"/>
  <c r="AD9" s="1"/>
  <c r="E104"/>
  <c r="F85" i="177"/>
  <c r="AC9" s="1"/>
  <c r="E86"/>
  <c r="F125" i="158"/>
  <c r="AC9" s="1"/>
  <c r="E126"/>
  <c r="F77" i="179"/>
  <c r="AC9" s="1"/>
  <c r="E78"/>
  <c r="F74" i="184"/>
  <c r="AC9" s="1"/>
  <c r="E75"/>
  <c r="F110" i="163"/>
  <c r="AB9" s="1"/>
  <c r="E111"/>
  <c r="F66" i="188"/>
  <c r="AB9" s="1"/>
  <c r="E67"/>
  <c r="F88" i="176"/>
  <c r="AB9" s="1"/>
  <c r="E89"/>
  <c r="F135" i="156"/>
  <c r="AB9" s="1"/>
  <c r="E136"/>
  <c r="F29" i="214"/>
  <c r="AA9" s="1"/>
  <c r="E30"/>
  <c r="F105" i="167"/>
  <c r="AA9" s="1"/>
  <c r="E106"/>
  <c r="F31" i="212"/>
  <c r="AA9" s="1"/>
  <c r="E32"/>
  <c r="P83" i="174"/>
  <c r="O128" i="156"/>
  <c r="O129" s="1"/>
  <c r="O130" s="1"/>
  <c r="O131" s="1"/>
  <c r="O132" s="1"/>
  <c r="O133" s="1"/>
  <c r="O134" s="1"/>
  <c r="O135" s="1"/>
  <c r="O136" s="1"/>
  <c r="O137" s="1"/>
  <c r="O138" s="1"/>
  <c r="O139" s="1"/>
  <c r="P143" i="142"/>
  <c r="P16" i="216"/>
  <c r="O24" i="213"/>
  <c r="O25" s="1"/>
  <c r="O26" s="1"/>
  <c r="O27" s="1"/>
  <c r="O28" s="1"/>
  <c r="O29" s="1"/>
  <c r="O30" s="1"/>
  <c r="O31" s="1"/>
  <c r="O32" s="1"/>
  <c r="O33" s="1"/>
  <c r="O34" s="1"/>
  <c r="O35" s="1"/>
  <c r="F11" i="219"/>
  <c r="Z9" s="1"/>
  <c r="E12"/>
  <c r="F25" i="213"/>
  <c r="V9" s="1"/>
  <c r="E26"/>
  <c r="F39" i="194"/>
  <c r="V9" s="1"/>
  <c r="E40"/>
  <c r="O88" i="173"/>
  <c r="O89" s="1"/>
  <c r="O90" s="1"/>
  <c r="O91" s="1"/>
  <c r="O92" s="1"/>
  <c r="O93" s="1"/>
  <c r="O94" s="1"/>
  <c r="O95" s="1"/>
  <c r="O96" s="1"/>
  <c r="O97" s="1"/>
  <c r="O98" s="1"/>
  <c r="O99" s="1"/>
  <c r="P9" i="146"/>
  <c r="O9"/>
  <c r="P9" i="7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O9"/>
  <c r="F136" i="129"/>
  <c r="E137"/>
  <c r="F79" i="139"/>
  <c r="E80"/>
  <c r="E22" i="148"/>
  <c r="F21"/>
  <c r="F23" i="126"/>
  <c r="E24"/>
  <c r="F24" i="131"/>
  <c r="E25"/>
  <c r="F23" i="142"/>
  <c r="E24"/>
  <c r="E24" i="123"/>
  <c r="F23"/>
  <c r="F172" i="124"/>
  <c r="Y9" s="1"/>
  <c r="E173"/>
  <c r="O18" i="219"/>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2" i="231"/>
  <c r="O13" s="1"/>
  <c r="O14" s="1"/>
  <c r="O15" s="1"/>
  <c r="O16" s="1"/>
  <c r="O17" s="1"/>
  <c r="O47" i="191"/>
  <c r="O48" s="1"/>
  <c r="O49" s="1"/>
  <c r="O50" s="1"/>
  <c r="O51" s="1"/>
  <c r="O52" s="1"/>
  <c r="O53" s="1"/>
  <c r="O54" s="1"/>
  <c r="O55" s="1"/>
  <c r="O56" s="1"/>
  <c r="O57" s="1"/>
  <c r="O58" s="1"/>
  <c r="O82" i="175"/>
  <c r="O129" i="154"/>
  <c r="P148" i="138"/>
  <c r="O163" i="128"/>
  <c r="O12" i="217"/>
  <c r="O13" s="1"/>
  <c r="O14" s="1"/>
  <c r="O15" s="1"/>
  <c r="O16" s="1"/>
  <c r="O17" s="1"/>
  <c r="O18" s="1"/>
  <c r="O19" s="1"/>
  <c r="O20" s="1"/>
  <c r="O21" s="1"/>
  <c r="O22" s="1"/>
  <c r="O23" s="1"/>
  <c r="P18" i="215"/>
  <c r="E12" i="162"/>
  <c r="F11"/>
  <c r="E12" i="134"/>
  <c r="F11"/>
  <c r="J86" i="181"/>
  <c r="J88" s="1"/>
  <c r="F22" i="63" s="1"/>
  <c r="C16" i="211" s="1"/>
  <c r="P9" i="133"/>
  <c r="O9"/>
  <c r="E23" i="146"/>
  <c r="F22"/>
  <c r="E19" i="229"/>
  <c r="F18"/>
  <c r="O171" i="131"/>
  <c r="O172" s="1"/>
  <c r="O173" s="1"/>
  <c r="O174" s="1"/>
  <c r="O175" s="1"/>
  <c r="Q10" s="1"/>
  <c r="O165" i="135"/>
  <c r="E23" i="143"/>
  <c r="F22"/>
  <c r="P75" i="179"/>
  <c r="U11" s="1"/>
  <c r="E18" i="220"/>
  <c r="F17"/>
  <c r="O83" i="174"/>
  <c r="P60" i="188"/>
  <c r="P128" i="156"/>
  <c r="O10" i="142"/>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6" i="216"/>
  <c r="O17" s="1"/>
  <c r="O18" s="1"/>
  <c r="O19" s="1"/>
  <c r="O20" s="1"/>
  <c r="O21" s="1"/>
  <c r="O22" s="1"/>
  <c r="O23" s="1"/>
  <c r="O24" s="1"/>
  <c r="O25" s="1"/>
  <c r="O26" s="1"/>
  <c r="O27" s="1"/>
  <c r="P24" i="213"/>
  <c r="F11" i="221"/>
  <c r="AB9" s="1"/>
  <c r="E12"/>
  <c r="E12" i="152"/>
  <c r="F11"/>
  <c r="E21" i="127"/>
  <c r="F20"/>
  <c r="P9" i="167"/>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P9" i="132"/>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E23" i="234"/>
  <c r="F22"/>
  <c r="E18" i="147"/>
  <c r="F17"/>
  <c r="E18" i="144"/>
  <c r="F17"/>
  <c r="E17" i="149"/>
  <c r="F16"/>
  <c r="E17" i="145"/>
  <c r="F16"/>
  <c r="F16" i="141"/>
  <c r="E17"/>
  <c r="E18" i="132"/>
  <c r="F17"/>
  <c r="E18" i="130"/>
  <c r="F17"/>
  <c r="E17" i="133"/>
  <c r="F16"/>
  <c r="F17" i="125"/>
  <c r="E18"/>
  <c r="E166" i="135"/>
  <c r="F165"/>
  <c r="E16" i="193"/>
  <c r="F15"/>
  <c r="E23" i="181"/>
  <c r="F159" i="138"/>
  <c r="F23" i="181" s="1"/>
  <c r="R9" i="138"/>
  <c r="S9" s="1"/>
  <c r="G23" i="181" s="1"/>
  <c r="E160" i="138"/>
  <c r="F112" i="164"/>
  <c r="AE9" s="1"/>
  <c r="E113"/>
  <c r="F92" i="175"/>
  <c r="AE9" s="1"/>
  <c r="E93"/>
  <c r="F143" i="150"/>
  <c r="AD9" s="1"/>
  <c r="E144"/>
  <c r="E93" i="174"/>
  <c r="F92"/>
  <c r="AD9" s="1"/>
  <c r="F142" i="151"/>
  <c r="AD9" s="1"/>
  <c r="E143"/>
  <c r="F162" i="136"/>
  <c r="AE9" s="1"/>
  <c r="E163"/>
  <c r="F108" i="166"/>
  <c r="AC9" s="1"/>
  <c r="E109"/>
  <c r="F139" i="153"/>
  <c r="AC9" s="1"/>
  <c r="E140"/>
  <c r="F101" i="172"/>
  <c r="AC9" s="1"/>
  <c r="E102"/>
  <c r="F23" i="216"/>
  <c r="AB9" s="1"/>
  <c r="E24"/>
  <c r="F102" i="170"/>
  <c r="AB9" s="1"/>
  <c r="E103"/>
  <c r="F42" i="197"/>
  <c r="AB9" s="1"/>
  <c r="E43"/>
  <c r="F108" i="165"/>
  <c r="AB9" s="1"/>
  <c r="E109"/>
  <c r="F54" i="191"/>
  <c r="AB9" s="1"/>
  <c r="E55"/>
  <c r="F95" i="173"/>
  <c r="AB9" s="1"/>
  <c r="E96"/>
  <c r="F52" i="192"/>
  <c r="AA9" s="1"/>
  <c r="E53"/>
  <c r="F112" i="161"/>
  <c r="AA9" s="1"/>
  <c r="E113"/>
  <c r="F103" i="168"/>
  <c r="AA9" s="1"/>
  <c r="E104"/>
  <c r="P10" i="219"/>
  <c r="P10" i="231"/>
  <c r="Y11" s="1"/>
  <c r="P82" i="175"/>
  <c r="O10" i="164"/>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P10" i="154"/>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O148" i="138"/>
  <c r="P10" i="128"/>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2" i="217"/>
  <c r="O18" i="215"/>
  <c r="O19" s="1"/>
  <c r="O20" s="1"/>
  <c r="O21" s="1"/>
  <c r="O22" s="1"/>
  <c r="O23" s="1"/>
  <c r="O24" s="1"/>
  <c r="O25" s="1"/>
  <c r="O26" s="1"/>
  <c r="O27" s="1"/>
  <c r="O28" s="1"/>
  <c r="O29" s="1"/>
  <c r="R13" i="173"/>
  <c r="S13" s="1"/>
  <c r="I55" i="181" s="1"/>
  <c r="I86" s="1"/>
  <c r="I100" i="173"/>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F13" i="217"/>
  <c r="V9" s="1"/>
  <c r="E14"/>
  <c r="F19" i="215"/>
  <c r="V9" s="1"/>
  <c r="E20"/>
  <c r="F35" i="206"/>
  <c r="V9" s="1"/>
  <c r="E36"/>
  <c r="P107" i="161"/>
  <c r="P138" i="147"/>
  <c r="O10" i="130"/>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P9" i="168"/>
  <c r="O9"/>
  <c r="P9" i="136"/>
  <c r="O9"/>
  <c r="P9" i="139"/>
  <c r="O9"/>
  <c r="P9" i="162"/>
  <c r="O9"/>
  <c r="P9" i="144"/>
  <c r="O9"/>
  <c r="P119" i="157"/>
  <c r="O138" i="147"/>
  <c r="O139" s="1"/>
  <c r="O140" s="1"/>
  <c r="O141" s="1"/>
  <c r="O142" s="1"/>
  <c r="O108" i="170"/>
  <c r="O109" s="1"/>
  <c r="O110" s="1"/>
  <c r="O111" s="1"/>
  <c r="O112" s="1"/>
  <c r="Q10" s="1"/>
  <c r="P67" i="184"/>
  <c r="O129" i="159"/>
  <c r="O130" s="1"/>
  <c r="O131" s="1"/>
  <c r="O132" s="1"/>
  <c r="O133" s="1"/>
  <c r="Q10" s="1"/>
  <c r="P82" i="176"/>
  <c r="P27" i="212"/>
  <c r="P117" i="160"/>
  <c r="P134" i="152"/>
  <c r="O100" i="173"/>
  <c r="P60" i="189"/>
  <c r="P25" i="214"/>
  <c r="P10" i="17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O34" i="206"/>
  <c r="O35" s="1"/>
  <c r="O36" s="1"/>
  <c r="O37" s="1"/>
  <c r="O38" s="1"/>
  <c r="O39" s="1"/>
  <c r="O40" s="1"/>
  <c r="O41" s="1"/>
  <c r="O42" s="1"/>
  <c r="O43" s="1"/>
  <c r="O44" s="1"/>
  <c r="O45" s="1"/>
  <c r="P35" i="197"/>
  <c r="O10" i="149"/>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P10" i="124"/>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75" i="71"/>
  <c r="P9" i="127"/>
  <c r="O9"/>
  <c r="R10" i="157"/>
  <c r="O130"/>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17" i="159"/>
  <c r="O52" i="193"/>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42"/>
  <c r="P10" i="130"/>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9" i="150"/>
  <c r="O9"/>
  <c r="P9" i="143"/>
  <c r="O9"/>
  <c r="P9" i="126"/>
  <c r="O9"/>
  <c r="P9" i="148"/>
  <c r="O9"/>
  <c r="P9" i="141"/>
  <c r="O9"/>
  <c r="O78" i="184"/>
  <c r="O116" i="163"/>
  <c r="O117" s="1"/>
  <c r="O118" s="1"/>
  <c r="O119" s="1"/>
  <c r="O120" s="1"/>
  <c r="Q10" s="1"/>
  <c r="O128" i="160"/>
  <c r="O129" s="1"/>
  <c r="O130" s="1"/>
  <c r="O131" s="1"/>
  <c r="O132" s="1"/>
  <c r="Q10" s="1"/>
  <c r="O82" i="179"/>
  <c r="O83" s="1"/>
  <c r="O84" s="1"/>
  <c r="O85" s="1"/>
  <c r="O86" s="1"/>
  <c r="Q10" s="1"/>
  <c r="P102" i="165"/>
  <c r="P48" i="192"/>
  <c r="P174" i="123"/>
  <c r="P38" i="194"/>
  <c r="P93" i="172"/>
  <c r="P34" i="206"/>
  <c r="O35" i="197"/>
  <c r="P102" i="164"/>
  <c r="P154" i="134"/>
  <c r="O38" i="194"/>
  <c r="P47" i="191"/>
  <c r="O10" i="17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P10" i="149"/>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O10" i="124"/>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9" i="145" l="1"/>
  <c r="O170" s="1"/>
  <c r="O171" s="1"/>
  <c r="O172" s="1"/>
  <c r="O173" s="1"/>
  <c r="O174" s="1"/>
  <c r="O175" s="1"/>
  <c r="O176" s="1"/>
  <c r="O177" s="1"/>
  <c r="O178" s="1"/>
  <c r="O179" s="1"/>
  <c r="O180" s="1"/>
  <c r="O181" s="1"/>
  <c r="O182" s="1"/>
  <c r="O183" s="1"/>
  <c r="O184" s="1"/>
  <c r="O185" s="1"/>
  <c r="O186" s="1"/>
  <c r="O187" s="1"/>
  <c r="R10"/>
  <c r="S10" s="1"/>
  <c r="K29" i="181" s="1"/>
  <c r="R10" i="165"/>
  <c r="S10" s="1"/>
  <c r="K48" i="181" s="1"/>
  <c r="R10" i="172"/>
  <c r="S10" s="1"/>
  <c r="K54" i="181" s="1"/>
  <c r="R10" i="192"/>
  <c r="S10" s="1"/>
  <c r="K65" i="181" s="1"/>
  <c r="P14" i="229"/>
  <c r="AD11"/>
  <c r="R10" i="193"/>
  <c r="Q10" i="157"/>
  <c r="S10" s="1"/>
  <c r="K40" i="181" s="1"/>
  <c r="Q10" i="193"/>
  <c r="O18" i="231"/>
  <c r="O19" s="1"/>
  <c r="O20" s="1"/>
  <c r="O21" s="1"/>
  <c r="O22" s="1"/>
  <c r="O23" s="1"/>
  <c r="O24" s="1"/>
  <c r="O25" s="1"/>
  <c r="O26" s="1"/>
  <c r="O27" s="1"/>
  <c r="O28" s="1"/>
  <c r="O29" s="1"/>
  <c r="Q10"/>
  <c r="P10" i="236"/>
  <c r="Z11"/>
  <c r="W11" i="151"/>
  <c r="P142"/>
  <c r="Q10" i="219"/>
  <c r="R10" i="152"/>
  <c r="S10" s="1"/>
  <c r="K36" i="181" s="1"/>
  <c r="R10" i="188"/>
  <c r="S10" s="1"/>
  <c r="K62" i="181" s="1"/>
  <c r="R10" i="137"/>
  <c r="S10" s="1"/>
  <c r="K22" i="181" s="1"/>
  <c r="F11" i="239"/>
  <c r="E12"/>
  <c r="O9"/>
  <c r="O10" s="1"/>
  <c r="O11" s="1"/>
  <c r="O12" s="1"/>
  <c r="O13" s="1"/>
  <c r="O14" s="1"/>
  <c r="O15" s="1"/>
  <c r="O16" s="1"/>
  <c r="O17" s="1"/>
  <c r="O18" s="1"/>
  <c r="O19" s="1"/>
  <c r="P9"/>
  <c r="P10" s="1"/>
  <c r="P11" s="1"/>
  <c r="P12" s="1"/>
  <c r="P13" s="1"/>
  <c r="P14" s="1"/>
  <c r="P15" s="1"/>
  <c r="P16" s="1"/>
  <c r="P17" s="1"/>
  <c r="P18" s="1"/>
  <c r="P19" s="1"/>
  <c r="O113" i="170"/>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5" i="125"/>
  <c r="O186" s="1"/>
  <c r="O187" s="1"/>
  <c r="O95" i="177"/>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59" i="181" s="1"/>
  <c r="O23" i="220"/>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69" i="125"/>
  <c r="P79" i="177"/>
  <c r="P11" i="220"/>
  <c r="U11" s="1"/>
  <c r="P124" i="158"/>
  <c r="V11" s="1"/>
  <c r="P100" i="166"/>
  <c r="P156" i="135"/>
  <c r="O37" i="212"/>
  <c r="O38" s="1"/>
  <c r="O39" s="1"/>
  <c r="O40" s="1"/>
  <c r="O41" s="1"/>
  <c r="O42" s="1"/>
  <c r="O76" i="189"/>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22" i="22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99" i="170"/>
  <c r="O133" i="160"/>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21" i="163"/>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87" i="179"/>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34" i="159"/>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43" i="147"/>
  <c r="O144" s="1"/>
  <c r="O145" s="1"/>
  <c r="O146" s="1"/>
  <c r="O147" s="1"/>
  <c r="O148" s="1"/>
  <c r="O176" i="131"/>
  <c r="O177" s="1"/>
  <c r="O178" s="1"/>
  <c r="O179" s="1"/>
  <c r="O180" s="1"/>
  <c r="O181" s="1"/>
  <c r="O182" s="1"/>
  <c r="O183" s="1"/>
  <c r="O184" s="1"/>
  <c r="O185" s="1"/>
  <c r="O186" s="1"/>
  <c r="O187" s="1"/>
  <c r="R10" s="1"/>
  <c r="S10" s="1"/>
  <c r="K16" i="181" s="1"/>
  <c r="P12" i="234"/>
  <c r="X11" s="1"/>
  <c r="P163" i="131"/>
  <c r="P11" i="221"/>
  <c r="V11" s="1"/>
  <c r="P156" i="137"/>
  <c r="P142" i="145"/>
  <c r="P107" i="163"/>
  <c r="O106" i="166"/>
  <c r="O107" s="1"/>
  <c r="O108" s="1"/>
  <c r="O109" s="1"/>
  <c r="O110" s="1"/>
  <c r="O111" s="1"/>
  <c r="O112" s="1"/>
  <c r="O113" s="1"/>
  <c r="O114" s="1"/>
  <c r="O115" s="1"/>
  <c r="O116" s="1"/>
  <c r="O117" s="1"/>
  <c r="Q10"/>
  <c r="R10" i="219"/>
  <c r="S10" s="1"/>
  <c r="K76" i="181" s="1"/>
  <c r="E12" i="235"/>
  <c r="F11"/>
  <c r="O16" i="236"/>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 i="235"/>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E14" i="236"/>
  <c r="F13"/>
  <c r="P10" i="235"/>
  <c r="Y11" s="1"/>
  <c r="I88" i="181"/>
  <c r="F21" i="63" s="1"/>
  <c r="C15" i="211" s="1"/>
  <c r="I97" i="181"/>
  <c r="I99" s="1"/>
  <c r="F23" i="63" s="1"/>
  <c r="C23" i="211" s="1"/>
  <c r="F36" i="206"/>
  <c r="W9" s="1"/>
  <c r="E37"/>
  <c r="F20" i="215"/>
  <c r="W9" s="1"/>
  <c r="E21"/>
  <c r="F14" i="217"/>
  <c r="W9" s="1"/>
  <c r="E15"/>
  <c r="P13"/>
  <c r="O149" i="138"/>
  <c r="O150" s="1"/>
  <c r="O151" s="1"/>
  <c r="O152" s="1"/>
  <c r="O153" s="1"/>
  <c r="P83" i="175"/>
  <c r="P11" i="219"/>
  <c r="F104" i="168"/>
  <c r="AB9" s="1"/>
  <c r="E105"/>
  <c r="F113" i="161"/>
  <c r="AB9" s="1"/>
  <c r="E114"/>
  <c r="F53" i="192"/>
  <c r="AB9" s="1"/>
  <c r="E54"/>
  <c r="F96" i="173"/>
  <c r="AC9" s="1"/>
  <c r="E97"/>
  <c r="F55" i="191"/>
  <c r="AC9" s="1"/>
  <c r="E56"/>
  <c r="F109" i="165"/>
  <c r="AC9" s="1"/>
  <c r="E110"/>
  <c r="F43" i="197"/>
  <c r="AC9" s="1"/>
  <c r="E44"/>
  <c r="F103" i="170"/>
  <c r="AC9" s="1"/>
  <c r="E104"/>
  <c r="F24" i="216"/>
  <c r="AC9" s="1"/>
  <c r="E25"/>
  <c r="F102" i="172"/>
  <c r="AD9" s="1"/>
  <c r="E103"/>
  <c r="F140" i="153"/>
  <c r="AD9" s="1"/>
  <c r="E141"/>
  <c r="F109" i="166"/>
  <c r="AD9" s="1"/>
  <c r="E110"/>
  <c r="F163" i="136"/>
  <c r="F21" i="181" s="1"/>
  <c r="R9" i="136"/>
  <c r="S9" s="1"/>
  <c r="G21" i="181" s="1"/>
  <c r="E21"/>
  <c r="E164" i="136"/>
  <c r="F143" i="151"/>
  <c r="AE9" s="1"/>
  <c r="E144"/>
  <c r="E145" i="150"/>
  <c r="F144"/>
  <c r="AE9" s="1"/>
  <c r="E94" i="175"/>
  <c r="F93"/>
  <c r="F57" i="181" s="1"/>
  <c r="R9" i="175"/>
  <c r="S9" s="1"/>
  <c r="G57" i="181" s="1"/>
  <c r="E57"/>
  <c r="E114" i="164"/>
  <c r="F113"/>
  <c r="F47" i="181" s="1"/>
  <c r="R9" i="164"/>
  <c r="S9" s="1"/>
  <c r="G47" i="181" s="1"/>
  <c r="E47"/>
  <c r="F160" i="138"/>
  <c r="E161"/>
  <c r="F18" i="125"/>
  <c r="E19"/>
  <c r="F17" i="141"/>
  <c r="E18"/>
  <c r="O157" i="132"/>
  <c r="P10" i="167"/>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E22" i="127"/>
  <c r="F21"/>
  <c r="E13" i="152"/>
  <c r="F12"/>
  <c r="R10" i="216"/>
  <c r="O28"/>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43" i="142"/>
  <c r="O144" s="1"/>
  <c r="O145" s="1"/>
  <c r="O146" s="1"/>
  <c r="O147" s="1"/>
  <c r="O148" s="1"/>
  <c r="O149" s="1"/>
  <c r="O150" s="1"/>
  <c r="O151" s="1"/>
  <c r="O152" s="1"/>
  <c r="O153" s="1"/>
  <c r="O154" s="1"/>
  <c r="P129" i="156"/>
  <c r="P76" i="179"/>
  <c r="V11" s="1"/>
  <c r="O166" i="135"/>
  <c r="O167" s="1"/>
  <c r="O168" s="1"/>
  <c r="O169" s="1"/>
  <c r="O170" s="1"/>
  <c r="Q10" s="1"/>
  <c r="E24" i="146"/>
  <c r="F23"/>
  <c r="O10" i="133"/>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E13" i="134"/>
  <c r="F12"/>
  <c r="E13" i="162"/>
  <c r="F12"/>
  <c r="P19" i="215"/>
  <c r="O164" i="128"/>
  <c r="O165" s="1"/>
  <c r="O166" s="1"/>
  <c r="O167" s="1"/>
  <c r="O168" s="1"/>
  <c r="P149" i="138"/>
  <c r="O130" i="154"/>
  <c r="O131" s="1"/>
  <c r="O132" s="1"/>
  <c r="O133" s="1"/>
  <c r="O134" s="1"/>
  <c r="F24" i="123"/>
  <c r="E25"/>
  <c r="E23" i="148"/>
  <c r="F22"/>
  <c r="O10" i="7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P10" i="146"/>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7" i="216"/>
  <c r="P144" i="142"/>
  <c r="F162" i="137"/>
  <c r="F22" i="181" s="1"/>
  <c r="R9" i="137"/>
  <c r="S9" s="1"/>
  <c r="G22" i="181" s="1"/>
  <c r="E163" i="137"/>
  <c r="E22" i="181"/>
  <c r="F175" i="128"/>
  <c r="E176"/>
  <c r="F19" i="231"/>
  <c r="E20"/>
  <c r="P10" i="129"/>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O10" i="153"/>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30" i="215"/>
  <c r="O31" s="1"/>
  <c r="O32" s="1"/>
  <c r="O33" s="1"/>
  <c r="O34" s="1"/>
  <c r="O35" s="1"/>
  <c r="P163" i="128"/>
  <c r="P129" i="154"/>
  <c r="O102" i="164"/>
  <c r="O103" s="1"/>
  <c r="O104" s="1"/>
  <c r="O105" s="1"/>
  <c r="O106" s="1"/>
  <c r="O107" s="1"/>
  <c r="O108" s="1"/>
  <c r="O109" s="1"/>
  <c r="O110" s="1"/>
  <c r="O111" s="1"/>
  <c r="O112" s="1"/>
  <c r="O113" s="1"/>
  <c r="P11" i="231"/>
  <c r="Z11" s="1"/>
  <c r="E94" i="174"/>
  <c r="F93"/>
  <c r="AE9" s="1"/>
  <c r="F16" i="193"/>
  <c r="E17"/>
  <c r="E167" i="135"/>
  <c r="F166"/>
  <c r="F17" i="133"/>
  <c r="E18"/>
  <c r="F18" i="130"/>
  <c r="E19"/>
  <c r="F18" i="132"/>
  <c r="E19"/>
  <c r="F17" i="145"/>
  <c r="E18"/>
  <c r="F17" i="149"/>
  <c r="E18"/>
  <c r="F18" i="144"/>
  <c r="E19"/>
  <c r="F18" i="147"/>
  <c r="E19"/>
  <c r="E24" i="234"/>
  <c r="F23"/>
  <c r="P157" i="132"/>
  <c r="O99" i="167"/>
  <c r="O100" s="1"/>
  <c r="O101" s="1"/>
  <c r="O102" s="1"/>
  <c r="O103" s="1"/>
  <c r="O104" s="1"/>
  <c r="O105" s="1"/>
  <c r="O106" s="1"/>
  <c r="O107" s="1"/>
  <c r="O108" s="1"/>
  <c r="O109" s="1"/>
  <c r="O110" s="1"/>
  <c r="F12" i="221"/>
  <c r="AC9" s="1"/>
  <c r="E13"/>
  <c r="P25" i="213"/>
  <c r="P61" i="188"/>
  <c r="O84" i="174"/>
  <c r="O85" s="1"/>
  <c r="O86" s="1"/>
  <c r="O87" s="1"/>
  <c r="O88" s="1"/>
  <c r="E19" i="220"/>
  <c r="F18"/>
  <c r="E24" i="143"/>
  <c r="F23"/>
  <c r="F19" i="229"/>
  <c r="E20"/>
  <c r="P10" i="133"/>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O24" i="217"/>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83" i="175"/>
  <c r="O84" s="1"/>
  <c r="O85" s="1"/>
  <c r="O86" s="1"/>
  <c r="O87" s="1"/>
  <c r="R10" i="191"/>
  <c r="O59"/>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F173" i="124"/>
  <c r="Z9" s="1"/>
  <c r="E174"/>
  <c r="F24" i="142"/>
  <c r="E25"/>
  <c r="F25" i="131"/>
  <c r="E26"/>
  <c r="F24" i="126"/>
  <c r="E25"/>
  <c r="F80" i="139"/>
  <c r="E81"/>
  <c r="F137" i="129"/>
  <c r="E138"/>
  <c r="O10" i="146"/>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F40" i="194"/>
  <c r="W9" s="1"/>
  <c r="E41"/>
  <c r="F26" i="213"/>
  <c r="W9" s="1"/>
  <c r="E27"/>
  <c r="F12" i="219"/>
  <c r="AA9" s="1"/>
  <c r="E13"/>
  <c r="O36" i="213"/>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40" i="156"/>
  <c r="P84" i="174"/>
  <c r="F32" i="212"/>
  <c r="AB9" s="1"/>
  <c r="E33"/>
  <c r="F106" i="167"/>
  <c r="AB9" s="1"/>
  <c r="E107"/>
  <c r="F30" i="214"/>
  <c r="AB9" s="1"/>
  <c r="E31"/>
  <c r="F136" i="156"/>
  <c r="AC9" s="1"/>
  <c r="E137"/>
  <c r="F89" i="176"/>
  <c r="AC9" s="1"/>
  <c r="E90"/>
  <c r="F67" i="188"/>
  <c r="AC9" s="1"/>
  <c r="E68"/>
  <c r="F111" i="163"/>
  <c r="AC9" s="1"/>
  <c r="E112"/>
  <c r="F75" i="184"/>
  <c r="AD9" s="1"/>
  <c r="E76"/>
  <c r="F78" i="179"/>
  <c r="AD9" s="1"/>
  <c r="E79"/>
  <c r="F126" i="158"/>
  <c r="AD9" s="1"/>
  <c r="E127"/>
  <c r="F86" i="177"/>
  <c r="AD9" s="1"/>
  <c r="E87"/>
  <c r="F104" i="171"/>
  <c r="AE9" s="1"/>
  <c r="E105"/>
  <c r="E127" i="159"/>
  <c r="F126"/>
  <c r="AE9" s="1"/>
  <c r="F126" i="160"/>
  <c r="F43" i="181" s="1"/>
  <c r="R9" i="160"/>
  <c r="S9" s="1"/>
  <c r="G43" i="181" s="1"/>
  <c r="E43"/>
  <c r="E127" i="160"/>
  <c r="F185" i="71"/>
  <c r="AE9" s="1"/>
  <c r="E186"/>
  <c r="E72" i="189"/>
  <c r="F71"/>
  <c r="E128" i="157"/>
  <c r="F127"/>
  <c r="AD9" s="1"/>
  <c r="E139" i="154"/>
  <c r="F138"/>
  <c r="AD9" s="1"/>
  <c r="O10" i="129"/>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P10" i="153"/>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O168" i="124"/>
  <c r="P135" i="149"/>
  <c r="O94" i="171"/>
  <c r="P103" i="164"/>
  <c r="O36" i="197"/>
  <c r="O37" s="1"/>
  <c r="O38" s="1"/>
  <c r="O39" s="1"/>
  <c r="O40" s="1"/>
  <c r="P175" i="123"/>
  <c r="P49" i="192"/>
  <c r="O79" i="184"/>
  <c r="O80" s="1"/>
  <c r="O81" s="1"/>
  <c r="O82" s="1"/>
  <c r="O83" s="1"/>
  <c r="Q10" s="1"/>
  <c r="P10" i="14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O10" i="148"/>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P10" i="126"/>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O10" i="143"/>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P10" i="150"/>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60" i="130"/>
  <c r="P118" i="159"/>
  <c r="O10" i="127"/>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P168" i="124"/>
  <c r="O135" i="149"/>
  <c r="P36" i="197"/>
  <c r="O46" i="206"/>
  <c r="P94" i="171"/>
  <c r="P26" i="214"/>
  <c r="P61" i="189"/>
  <c r="O101" i="173"/>
  <c r="O102" s="1"/>
  <c r="O103" s="1"/>
  <c r="O104" s="1"/>
  <c r="O105" s="1"/>
  <c r="Q10" s="1"/>
  <c r="P135" i="152"/>
  <c r="P118" i="160"/>
  <c r="O149" i="147"/>
  <c r="O10" i="144"/>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P10" i="162"/>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O10" i="139"/>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P10" i="136"/>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O10" i="168"/>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P139" i="147"/>
  <c r="P48" i="191"/>
  <c r="O39" i="194"/>
  <c r="O40" s="1"/>
  <c r="O41" s="1"/>
  <c r="O42" s="1"/>
  <c r="O43" s="1"/>
  <c r="P155" i="134"/>
  <c r="P35" i="206"/>
  <c r="P94" i="172"/>
  <c r="P39" i="194"/>
  <c r="P103" i="165"/>
  <c r="O10" i="14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P10" i="148"/>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O10" i="126"/>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P10" i="143"/>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O10" i="150"/>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P43" i="193"/>
  <c r="P10" i="127"/>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76" i="71"/>
  <c r="P28" i="212"/>
  <c r="P83" i="176"/>
  <c r="P68" i="184"/>
  <c r="P120" i="157"/>
  <c r="P10" i="144"/>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O10" i="162"/>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P10" i="139"/>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O10" i="136"/>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P10" i="168"/>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O160" i="130"/>
  <c r="O161" s="1"/>
  <c r="O162" s="1"/>
  <c r="O163" s="1"/>
  <c r="O164" s="1"/>
  <c r="O165" s="1"/>
  <c r="O166" s="1"/>
  <c r="O167" s="1"/>
  <c r="O168" s="1"/>
  <c r="O169" s="1"/>
  <c r="O170" s="1"/>
  <c r="O171" s="1"/>
  <c r="P108" i="161"/>
  <c r="R10" i="235" l="1"/>
  <c r="S10" s="1"/>
  <c r="K82" i="181" s="1"/>
  <c r="R10" i="236"/>
  <c r="S10" s="1"/>
  <c r="K83" i="181" s="1"/>
  <c r="R10" i="170"/>
  <c r="S10" s="1"/>
  <c r="K52" i="181" s="1"/>
  <c r="O43" i="212"/>
  <c r="O44" s="1"/>
  <c r="O45" s="1"/>
  <c r="O46" s="1"/>
  <c r="O47" s="1"/>
  <c r="O48" s="1"/>
  <c r="O49" s="1"/>
  <c r="O50" s="1"/>
  <c r="O51" s="1"/>
  <c r="O52" s="1"/>
  <c r="O53" s="1"/>
  <c r="O54" s="1"/>
  <c r="Q10"/>
  <c r="X11" i="151"/>
  <c r="P143"/>
  <c r="P15" i="229"/>
  <c r="AE11"/>
  <c r="Q10" i="213"/>
  <c r="Q10" i="217"/>
  <c r="R10" i="159"/>
  <c r="S10" s="1"/>
  <c r="K42" i="181" s="1"/>
  <c r="R10" i="179"/>
  <c r="S10" s="1"/>
  <c r="K60" i="181" s="1"/>
  <c r="R10" i="163"/>
  <c r="S10" s="1"/>
  <c r="K46" i="181" s="1"/>
  <c r="R10" i="160"/>
  <c r="S10" s="1"/>
  <c r="K43" i="181" s="1"/>
  <c r="R10" i="221"/>
  <c r="S10" s="1"/>
  <c r="K78" i="181" s="1"/>
  <c r="R10" i="189"/>
  <c r="S10" s="1"/>
  <c r="K63" i="181" s="1"/>
  <c r="R10" i="220"/>
  <c r="S10" s="1"/>
  <c r="K77" i="181" s="1"/>
  <c r="S10" i="193"/>
  <c r="K66" i="181" s="1"/>
  <c r="O36" i="215"/>
  <c r="O37" s="1"/>
  <c r="O38" s="1"/>
  <c r="O39" s="1"/>
  <c r="O40" s="1"/>
  <c r="O41" s="1"/>
  <c r="O42" s="1"/>
  <c r="O43" s="1"/>
  <c r="O44" s="1"/>
  <c r="O45" s="1"/>
  <c r="O46" s="1"/>
  <c r="O47" s="1"/>
  <c r="Q10"/>
  <c r="P11" i="236"/>
  <c r="AA11"/>
  <c r="O30" i="23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80" i="181" s="1"/>
  <c r="S10" i="191"/>
  <c r="K64" i="181" s="1"/>
  <c r="Q10" i="191"/>
  <c r="Q10" i="216"/>
  <c r="S10" s="1"/>
  <c r="K74" i="181" s="1"/>
  <c r="O20" i="239"/>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84" i="181" s="1"/>
  <c r="P20" i="239"/>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E13"/>
  <c r="F12"/>
  <c r="O88" i="175"/>
  <c r="O89" s="1"/>
  <c r="O90" s="1"/>
  <c r="O91" s="1"/>
  <c r="O92" s="1"/>
  <c r="O93" s="1"/>
  <c r="O89" i="174"/>
  <c r="O90" s="1"/>
  <c r="O91" s="1"/>
  <c r="O92" s="1"/>
  <c r="O93" s="1"/>
  <c r="O94" s="1"/>
  <c r="O135" i="154"/>
  <c r="O136" s="1"/>
  <c r="O137" s="1"/>
  <c r="O138" s="1"/>
  <c r="O139" s="1"/>
  <c r="O140" s="1"/>
  <c r="P108" i="163"/>
  <c r="P143" i="145"/>
  <c r="P157" i="137"/>
  <c r="U11" s="1"/>
  <c r="P13" i="234"/>
  <c r="Y11" s="1"/>
  <c r="P157" i="135"/>
  <c r="P101" i="166"/>
  <c r="P125" i="158"/>
  <c r="W11" s="1"/>
  <c r="P80" i="177"/>
  <c r="P170" i="125"/>
  <c r="R10" i="213"/>
  <c r="S10" s="1"/>
  <c r="K71" i="181" s="1"/>
  <c r="R10" i="217"/>
  <c r="S10" s="1"/>
  <c r="K75" i="181" s="1"/>
  <c r="O44" i="194"/>
  <c r="O45" s="1"/>
  <c r="O46" s="1"/>
  <c r="O47" s="1"/>
  <c r="O48" s="1"/>
  <c r="O49" s="1"/>
  <c r="O106" i="173"/>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84" i="184"/>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41" i="197"/>
  <c r="O42" s="1"/>
  <c r="O43" s="1"/>
  <c r="O44" s="1"/>
  <c r="O45" s="1"/>
  <c r="O46" s="1"/>
  <c r="O169" i="128"/>
  <c r="O170" s="1"/>
  <c r="O171" s="1"/>
  <c r="O172" s="1"/>
  <c r="O173" s="1"/>
  <c r="O174" s="1"/>
  <c r="O171" i="135"/>
  <c r="O172" s="1"/>
  <c r="O173" s="1"/>
  <c r="O174" s="1"/>
  <c r="O175" s="1"/>
  <c r="O176" s="1"/>
  <c r="O177" s="1"/>
  <c r="O178" s="1"/>
  <c r="O179" s="1"/>
  <c r="O180" s="1"/>
  <c r="O181" s="1"/>
  <c r="O182" s="1"/>
  <c r="O183" s="1"/>
  <c r="O184" s="1"/>
  <c r="O185" s="1"/>
  <c r="O186" s="1"/>
  <c r="O187" s="1"/>
  <c r="O154" i="138"/>
  <c r="O155" s="1"/>
  <c r="O156" s="1"/>
  <c r="O157" s="1"/>
  <c r="O158" s="1"/>
  <c r="O159" s="1"/>
  <c r="O118" i="166"/>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2" i="221"/>
  <c r="W11" s="1"/>
  <c r="P164" i="131"/>
  <c r="U11" s="1"/>
  <c r="P100" i="170"/>
  <c r="P12" i="220"/>
  <c r="V11" s="1"/>
  <c r="P11" i="235"/>
  <c r="E15" i="236"/>
  <c r="F14"/>
  <c r="E13" i="235"/>
  <c r="F12"/>
  <c r="R9" i="71"/>
  <c r="S9" s="1"/>
  <c r="G7" i="181" s="1"/>
  <c r="F186" i="71"/>
  <c r="F7" i="181" s="1"/>
  <c r="E7"/>
  <c r="E187" i="71"/>
  <c r="F127" i="160"/>
  <c r="E128"/>
  <c r="E106" i="171"/>
  <c r="F105"/>
  <c r="F53" i="181" s="1"/>
  <c r="R9" i="171"/>
  <c r="S9" s="1"/>
  <c r="G53" i="181" s="1"/>
  <c r="E53"/>
  <c r="F87" i="177"/>
  <c r="AE9" s="1"/>
  <c r="E88"/>
  <c r="F127" i="158"/>
  <c r="AE9" s="1"/>
  <c r="E128"/>
  <c r="E80" i="179"/>
  <c r="F79"/>
  <c r="AE9" s="1"/>
  <c r="F76" i="184"/>
  <c r="AE9" s="1"/>
  <c r="E77"/>
  <c r="F112" i="163"/>
  <c r="AD9" s="1"/>
  <c r="E113"/>
  <c r="F68" i="188"/>
  <c r="AD9" s="1"/>
  <c r="E69"/>
  <c r="E91" i="176"/>
  <c r="F90"/>
  <c r="AD9" s="1"/>
  <c r="F137" i="156"/>
  <c r="AD9" s="1"/>
  <c r="E138"/>
  <c r="F31" i="214"/>
  <c r="AC9" s="1"/>
  <c r="E32"/>
  <c r="F107" i="167"/>
  <c r="AC9" s="1"/>
  <c r="E108"/>
  <c r="F33" i="212"/>
  <c r="AC9" s="1"/>
  <c r="E34"/>
  <c r="O141" i="156"/>
  <c r="O142" s="1"/>
  <c r="O143" s="1"/>
  <c r="O144" s="1"/>
  <c r="O145" s="1"/>
  <c r="Q10" s="1"/>
  <c r="F13" i="219"/>
  <c r="AB9" s="1"/>
  <c r="E14"/>
  <c r="E28" i="213"/>
  <c r="F27"/>
  <c r="X9" s="1"/>
  <c r="F41" i="194"/>
  <c r="X9" s="1"/>
  <c r="E42"/>
  <c r="F138" i="129"/>
  <c r="E139"/>
  <c r="F81" i="139"/>
  <c r="E82"/>
  <c r="F25" i="126"/>
  <c r="E26"/>
  <c r="F26" i="131"/>
  <c r="E27"/>
  <c r="F25" i="142"/>
  <c r="E26"/>
  <c r="E175" i="124"/>
  <c r="F174"/>
  <c r="AA9" s="1"/>
  <c r="E21" i="229"/>
  <c r="F20"/>
  <c r="F24" i="143"/>
  <c r="E25"/>
  <c r="E20" i="220"/>
  <c r="F19"/>
  <c r="O95" i="174"/>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26" i="213"/>
  <c r="F24" i="234"/>
  <c r="E25"/>
  <c r="F167" i="135"/>
  <c r="E168"/>
  <c r="F94" i="174"/>
  <c r="F56" i="181" s="1"/>
  <c r="R9" i="174"/>
  <c r="S9" s="1"/>
  <c r="G56" i="181" s="1"/>
  <c r="E95" i="174"/>
  <c r="E56" i="181"/>
  <c r="O114" i="164"/>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30" i="154"/>
  <c r="O131" i="153"/>
  <c r="O132" s="1"/>
  <c r="O133" s="1"/>
  <c r="O134" s="1"/>
  <c r="O135" s="1"/>
  <c r="O136" s="1"/>
  <c r="O137" s="1"/>
  <c r="O138" s="1"/>
  <c r="O139" s="1"/>
  <c r="O140" s="1"/>
  <c r="O141" s="1"/>
  <c r="O142" s="1"/>
  <c r="P162" i="129"/>
  <c r="F163" i="137"/>
  <c r="E164"/>
  <c r="F25" i="123"/>
  <c r="E26"/>
  <c r="P20" i="215"/>
  <c r="P77" i="179"/>
  <c r="W11" s="1"/>
  <c r="P130" i="156"/>
  <c r="O155" i="142"/>
  <c r="E14" i="152"/>
  <c r="F13"/>
  <c r="E23" i="127"/>
  <c r="F22"/>
  <c r="P99" i="167"/>
  <c r="E115" i="164"/>
  <c r="F114"/>
  <c r="E95" i="175"/>
  <c r="F94"/>
  <c r="F145" i="150"/>
  <c r="F34" i="181" s="1"/>
  <c r="R9" i="150"/>
  <c r="S9" s="1"/>
  <c r="G34" i="181" s="1"/>
  <c r="E34"/>
  <c r="E146" i="150"/>
  <c r="P12" i="219"/>
  <c r="U11" s="1"/>
  <c r="P84" i="175"/>
  <c r="O160" i="138"/>
  <c r="P131" i="153"/>
  <c r="O162" i="129"/>
  <c r="F139" i="154"/>
  <c r="AE9" s="1"/>
  <c r="E140"/>
  <c r="F128" i="157"/>
  <c r="AE9" s="1"/>
  <c r="E129"/>
  <c r="E73" i="189"/>
  <c r="F72"/>
  <c r="E128" i="159"/>
  <c r="F127"/>
  <c r="F42" i="181" s="1"/>
  <c r="R9" i="159"/>
  <c r="S9" s="1"/>
  <c r="G42" i="181" s="1"/>
  <c r="E42"/>
  <c r="P85" i="174"/>
  <c r="O138" i="146"/>
  <c r="O94" i="175"/>
  <c r="P156" i="133"/>
  <c r="P62" i="188"/>
  <c r="F13" i="221"/>
  <c r="AD9" s="1"/>
  <c r="E14"/>
  <c r="O111" i="167"/>
  <c r="P158" i="132"/>
  <c r="F19" i="147"/>
  <c r="E20"/>
  <c r="F19" i="144"/>
  <c r="E20"/>
  <c r="F18" i="149"/>
  <c r="E19"/>
  <c r="F18" i="145"/>
  <c r="E19"/>
  <c r="F19" i="132"/>
  <c r="E20"/>
  <c r="F19" i="130"/>
  <c r="E20"/>
  <c r="F18" i="133"/>
  <c r="E19"/>
  <c r="F17" i="193"/>
  <c r="E18"/>
  <c r="P12" i="231"/>
  <c r="P164" i="128"/>
  <c r="F20" i="231"/>
  <c r="E21"/>
  <c r="E177" i="128"/>
  <c r="F176"/>
  <c r="P145" i="142"/>
  <c r="P18" i="216"/>
  <c r="P138" i="146"/>
  <c r="O175" i="71"/>
  <c r="F23" i="148"/>
  <c r="E24"/>
  <c r="O141" i="154"/>
  <c r="P150" i="138"/>
  <c r="O175" i="128"/>
  <c r="E14" i="162"/>
  <c r="F13"/>
  <c r="E14" i="134"/>
  <c r="F13"/>
  <c r="O156" i="133"/>
  <c r="F24" i="146"/>
  <c r="E25"/>
  <c r="O158" i="132"/>
  <c r="O159" s="1"/>
  <c r="O160" s="1"/>
  <c r="O161" s="1"/>
  <c r="O162" s="1"/>
  <c r="E19" i="141"/>
  <c r="F18"/>
  <c r="E20" i="125"/>
  <c r="F19"/>
  <c r="F161" i="138"/>
  <c r="E162"/>
  <c r="F144" i="151"/>
  <c r="F35" i="181" s="1"/>
  <c r="R9" i="151"/>
  <c r="S9" s="1"/>
  <c r="G35" i="181" s="1"/>
  <c r="E145" i="151"/>
  <c r="E35" i="181"/>
  <c r="E165" i="136"/>
  <c r="F164"/>
  <c r="F110" i="166"/>
  <c r="AE9" s="1"/>
  <c r="E111"/>
  <c r="F141" i="153"/>
  <c r="AE9" s="1"/>
  <c r="E142"/>
  <c r="E104" i="172"/>
  <c r="F103"/>
  <c r="AE9" s="1"/>
  <c r="F25" i="216"/>
  <c r="AD9" s="1"/>
  <c r="E26"/>
  <c r="F104" i="170"/>
  <c r="AD9" s="1"/>
  <c r="E105"/>
  <c r="E45" i="197"/>
  <c r="F44"/>
  <c r="AD9" s="1"/>
  <c r="E111" i="165"/>
  <c r="F110"/>
  <c r="AD9" s="1"/>
  <c r="E57" i="191"/>
  <c r="F56"/>
  <c r="AD9" s="1"/>
  <c r="F97" i="173"/>
  <c r="AD9" s="1"/>
  <c r="E98"/>
  <c r="F54" i="192"/>
  <c r="AC9" s="1"/>
  <c r="E55"/>
  <c r="F114" i="161"/>
  <c r="AC9" s="1"/>
  <c r="E115"/>
  <c r="F105" i="168"/>
  <c r="AC9" s="1"/>
  <c r="E106"/>
  <c r="P14" i="217"/>
  <c r="F15"/>
  <c r="X9" s="1"/>
  <c r="E16"/>
  <c r="E22" i="215"/>
  <c r="F21"/>
  <c r="X9" s="1"/>
  <c r="F37" i="206"/>
  <c r="X9" s="1"/>
  <c r="E38"/>
  <c r="P97" i="168"/>
  <c r="P146" i="139"/>
  <c r="O104" i="162"/>
  <c r="O105" s="1"/>
  <c r="O106" s="1"/>
  <c r="O107" s="1"/>
  <c r="O108" s="1"/>
  <c r="O109" s="1"/>
  <c r="O110" s="1"/>
  <c r="O111" s="1"/>
  <c r="O112" s="1"/>
  <c r="O113" s="1"/>
  <c r="O114" s="1"/>
  <c r="O115" s="1"/>
  <c r="P165" i="127"/>
  <c r="P109" i="161"/>
  <c r="O172" i="130"/>
  <c r="O173" s="1"/>
  <c r="O174" s="1"/>
  <c r="O175" s="1"/>
  <c r="O176" s="1"/>
  <c r="O177" s="1"/>
  <c r="P69" i="184"/>
  <c r="P84" i="176"/>
  <c r="P29" i="212"/>
  <c r="P177" i="71"/>
  <c r="P156" i="134"/>
  <c r="P140" i="147"/>
  <c r="O150"/>
  <c r="O151" s="1"/>
  <c r="O152" s="1"/>
  <c r="O153" s="1"/>
  <c r="O154" s="1"/>
  <c r="Q10" s="1"/>
  <c r="P136" i="152"/>
  <c r="P27" i="214"/>
  <c r="P95" i="171"/>
  <c r="O47" i="206"/>
  <c r="O48" s="1"/>
  <c r="O49" s="1"/>
  <c r="O50" s="1"/>
  <c r="O51" s="1"/>
  <c r="Q10" s="1"/>
  <c r="O165" i="127"/>
  <c r="O166" s="1"/>
  <c r="O167" s="1"/>
  <c r="O168" s="1"/>
  <c r="O169" s="1"/>
  <c r="O170" s="1"/>
  <c r="O171" s="1"/>
  <c r="O172" s="1"/>
  <c r="O173" s="1"/>
  <c r="O174" s="1"/>
  <c r="O175" s="1"/>
  <c r="O176" s="1"/>
  <c r="P161" i="130"/>
  <c r="P134" i="150"/>
  <c r="O142" i="143"/>
  <c r="O143" s="1"/>
  <c r="O144" s="1"/>
  <c r="O145" s="1"/>
  <c r="O146" s="1"/>
  <c r="O147" s="1"/>
  <c r="O148" s="1"/>
  <c r="O149" s="1"/>
  <c r="O150" s="1"/>
  <c r="O151" s="1"/>
  <c r="O152" s="1"/>
  <c r="O153" s="1"/>
  <c r="P166" i="126"/>
  <c r="O136" i="148"/>
  <c r="O137" s="1"/>
  <c r="O138" s="1"/>
  <c r="O139" s="1"/>
  <c r="O140" s="1"/>
  <c r="O141" s="1"/>
  <c r="O142" s="1"/>
  <c r="O143" s="1"/>
  <c r="O144" s="1"/>
  <c r="O145" s="1"/>
  <c r="O146" s="1"/>
  <c r="O147" s="1"/>
  <c r="P144" i="141"/>
  <c r="P50" i="192"/>
  <c r="O47" i="197"/>
  <c r="P104" i="164"/>
  <c r="P136" i="149"/>
  <c r="O152" i="136"/>
  <c r="O153" s="1"/>
  <c r="O154" s="1"/>
  <c r="O155" s="1"/>
  <c r="O156" s="1"/>
  <c r="O157" s="1"/>
  <c r="O158" s="1"/>
  <c r="O159" s="1"/>
  <c r="O160" s="1"/>
  <c r="O161" s="1"/>
  <c r="O162" s="1"/>
  <c r="O163" s="1"/>
  <c r="P141" i="144"/>
  <c r="P121" i="157"/>
  <c r="P44" i="193"/>
  <c r="O134" i="150"/>
  <c r="O135" s="1"/>
  <c r="O136" s="1"/>
  <c r="O137" s="1"/>
  <c r="O138" s="1"/>
  <c r="O139" s="1"/>
  <c r="O140" s="1"/>
  <c r="O141" s="1"/>
  <c r="O142" s="1"/>
  <c r="O143" s="1"/>
  <c r="O144" s="1"/>
  <c r="O145" s="1"/>
  <c r="P142" i="143"/>
  <c r="O166" i="126"/>
  <c r="P136" i="148"/>
  <c r="O144" i="141"/>
  <c r="P104" i="165"/>
  <c r="P40" i="194"/>
  <c r="P95" i="172"/>
  <c r="P36" i="206"/>
  <c r="O50" i="194"/>
  <c r="P49" i="191"/>
  <c r="O97" i="168"/>
  <c r="P152" i="136"/>
  <c r="O146" i="139"/>
  <c r="P104" i="162"/>
  <c r="O141" i="144"/>
  <c r="P119" i="160"/>
  <c r="P62" i="189"/>
  <c r="P37" i="197"/>
  <c r="O136" i="149"/>
  <c r="O137" s="1"/>
  <c r="O138" s="1"/>
  <c r="O139" s="1"/>
  <c r="O140" s="1"/>
  <c r="P169" i="124"/>
  <c r="P119" i="159"/>
  <c r="P176" i="123"/>
  <c r="O95" i="171"/>
  <c r="O96" s="1"/>
  <c r="O97" s="1"/>
  <c r="O98" s="1"/>
  <c r="O99" s="1"/>
  <c r="O169" i="124"/>
  <c r="O170" s="1"/>
  <c r="O171" s="1"/>
  <c r="O172" s="1"/>
  <c r="O173" s="1"/>
  <c r="O178" i="130" l="1"/>
  <c r="O179" s="1"/>
  <c r="O180" s="1"/>
  <c r="O181" s="1"/>
  <c r="O182" s="1"/>
  <c r="O183" s="1"/>
  <c r="O184" s="1"/>
  <c r="O185" s="1"/>
  <c r="O186" s="1"/>
  <c r="O187" s="1"/>
  <c r="Q10"/>
  <c r="P13" i="231"/>
  <c r="AA11"/>
  <c r="P12" i="235"/>
  <c r="Z11"/>
  <c r="P16" i="229"/>
  <c r="P17" s="1"/>
  <c r="P18" s="1"/>
  <c r="P19" s="1"/>
  <c r="P20" s="1"/>
  <c r="P21" s="1"/>
  <c r="P22" s="1"/>
  <c r="P23" s="1"/>
  <c r="P24" s="1"/>
  <c r="P25" s="1"/>
  <c r="P26" s="1"/>
  <c r="P27" s="1"/>
  <c r="Q11"/>
  <c r="O55" i="212"/>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70" i="181" s="1"/>
  <c r="S11" i="239"/>
  <c r="M84" i="181"/>
  <c r="P12" i="236"/>
  <c r="AB11"/>
  <c r="O48" i="215"/>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73" i="181" s="1"/>
  <c r="Y11" i="151"/>
  <c r="P144"/>
  <c r="R10" i="164"/>
  <c r="S10" s="1"/>
  <c r="K47" i="181" s="1"/>
  <c r="Q10" i="164"/>
  <c r="R10" i="166"/>
  <c r="S10" s="1"/>
  <c r="K49" i="181" s="1"/>
  <c r="R10" i="135"/>
  <c r="S10" s="1"/>
  <c r="K20" i="181" s="1"/>
  <c r="R10" i="184"/>
  <c r="S10" s="1"/>
  <c r="K61" i="181" s="1"/>
  <c r="R10" i="173"/>
  <c r="S10" s="1"/>
  <c r="K55" i="181" s="1"/>
  <c r="Q10" i="174"/>
  <c r="E14" i="239"/>
  <c r="F13"/>
  <c r="O174" i="124"/>
  <c r="O175" s="1"/>
  <c r="O176" s="1"/>
  <c r="O177" s="1"/>
  <c r="O178" s="1"/>
  <c r="O179" s="1"/>
  <c r="O100" i="171"/>
  <c r="O101" s="1"/>
  <c r="O102" s="1"/>
  <c r="O103" s="1"/>
  <c r="O104" s="1"/>
  <c r="O105" s="1"/>
  <c r="O52" i="206"/>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69" i="181" s="1"/>
  <c r="O163" i="132"/>
  <c r="O164" s="1"/>
  <c r="O165" s="1"/>
  <c r="O166" s="1"/>
  <c r="O167" s="1"/>
  <c r="O168" s="1"/>
  <c r="P13" i="220"/>
  <c r="W11" s="1"/>
  <c r="P101" i="170"/>
  <c r="U11" s="1"/>
  <c r="P13" i="221"/>
  <c r="X11" s="1"/>
  <c r="P171" i="125"/>
  <c r="P81" i="177"/>
  <c r="P126" i="158"/>
  <c r="X11" s="1"/>
  <c r="P158" i="137"/>
  <c r="V11" s="1"/>
  <c r="R10" i="174"/>
  <c r="S10" s="1"/>
  <c r="K56" i="181" s="1"/>
  <c r="O141" i="149"/>
  <c r="O142" s="1"/>
  <c r="O143" s="1"/>
  <c r="O144" s="1"/>
  <c r="O145" s="1"/>
  <c r="O146" s="1"/>
  <c r="O155" i="147"/>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46" i="156"/>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65" i="131"/>
  <c r="V11" s="1"/>
  <c r="P102" i="166"/>
  <c r="P158" i="135"/>
  <c r="P14" i="234"/>
  <c r="P144" i="145"/>
  <c r="P109" i="163"/>
  <c r="U11" s="1"/>
  <c r="E14" i="235"/>
  <c r="F13"/>
  <c r="E83" i="181"/>
  <c r="R9" i="236"/>
  <c r="S9" s="1"/>
  <c r="G83" i="181" s="1"/>
  <c r="E16" i="236"/>
  <c r="F15"/>
  <c r="F83" i="181" s="1"/>
  <c r="F22" i="215"/>
  <c r="Y9" s="1"/>
  <c r="E23"/>
  <c r="F57" i="191"/>
  <c r="AE9" s="1"/>
  <c r="E58"/>
  <c r="F111" i="165"/>
  <c r="AE9" s="1"/>
  <c r="E112"/>
  <c r="F45" i="197"/>
  <c r="AE9" s="1"/>
  <c r="E46"/>
  <c r="E105" i="172"/>
  <c r="F104"/>
  <c r="F54" i="181" s="1"/>
  <c r="R9" i="172"/>
  <c r="S9" s="1"/>
  <c r="G54" i="181" s="1"/>
  <c r="E54"/>
  <c r="E166" i="136"/>
  <c r="F165"/>
  <c r="E146" i="151"/>
  <c r="F145"/>
  <c r="F20" i="125"/>
  <c r="E21"/>
  <c r="F19" i="141"/>
  <c r="E20"/>
  <c r="R10" i="132"/>
  <c r="O169"/>
  <c r="O170" s="1"/>
  <c r="O171" s="1"/>
  <c r="O172" s="1"/>
  <c r="O173" s="1"/>
  <c r="O174" s="1"/>
  <c r="O175" s="1"/>
  <c r="O176" s="1"/>
  <c r="O177" s="1"/>
  <c r="O178" s="1"/>
  <c r="O179" s="1"/>
  <c r="O180" s="1"/>
  <c r="O181" s="1"/>
  <c r="O182" s="1"/>
  <c r="O183" s="1"/>
  <c r="O184" s="1"/>
  <c r="O185" s="1"/>
  <c r="O186" s="1"/>
  <c r="O187" s="1"/>
  <c r="O157" i="133"/>
  <c r="O158" s="1"/>
  <c r="O159" s="1"/>
  <c r="O160" s="1"/>
  <c r="O161" s="1"/>
  <c r="O142" i="154"/>
  <c r="O143" s="1"/>
  <c r="O144" s="1"/>
  <c r="O145" s="1"/>
  <c r="O146" s="1"/>
  <c r="Q10" s="1"/>
  <c r="F24" i="148"/>
  <c r="E25"/>
  <c r="P139" i="146"/>
  <c r="F21" i="231"/>
  <c r="E22"/>
  <c r="P165" i="128"/>
  <c r="E19" i="193"/>
  <c r="F18"/>
  <c r="E20" i="133"/>
  <c r="F19"/>
  <c r="E21" i="130"/>
  <c r="F20"/>
  <c r="E21" i="132"/>
  <c r="F20"/>
  <c r="E20" i="145"/>
  <c r="F19"/>
  <c r="E20" i="149"/>
  <c r="F19"/>
  <c r="E21" i="144"/>
  <c r="F20"/>
  <c r="E21" i="147"/>
  <c r="F20"/>
  <c r="P159" i="132"/>
  <c r="O112" i="167"/>
  <c r="O113" s="1"/>
  <c r="O114" s="1"/>
  <c r="O115" s="1"/>
  <c r="O116" s="1"/>
  <c r="Q10" s="1"/>
  <c r="E15" i="221"/>
  <c r="F14"/>
  <c r="AE9" s="1"/>
  <c r="P63" i="188"/>
  <c r="O95" i="175"/>
  <c r="O96" s="1"/>
  <c r="O97" s="1"/>
  <c r="O98" s="1"/>
  <c r="O99" s="1"/>
  <c r="Q10" s="1"/>
  <c r="E40" i="181"/>
  <c r="F129" i="157"/>
  <c r="F40" i="181" s="1"/>
  <c r="R9" i="157"/>
  <c r="S9" s="1"/>
  <c r="G40" i="181" s="1"/>
  <c r="E130" i="157"/>
  <c r="F140" i="154"/>
  <c r="F38" i="181" s="1"/>
  <c r="R9" i="154"/>
  <c r="S9" s="1"/>
  <c r="G38" i="181" s="1"/>
  <c r="E141" i="154"/>
  <c r="E38" i="181"/>
  <c r="O163" i="129"/>
  <c r="O164" s="1"/>
  <c r="O165" s="1"/>
  <c r="O166" s="1"/>
  <c r="O167" s="1"/>
  <c r="P13" i="219"/>
  <c r="V11" s="1"/>
  <c r="F146" i="150"/>
  <c r="E147"/>
  <c r="O156" i="142"/>
  <c r="O157" s="1"/>
  <c r="O158" s="1"/>
  <c r="O159" s="1"/>
  <c r="O160" s="1"/>
  <c r="Q10" s="1"/>
  <c r="P78" i="179"/>
  <c r="X11" s="1"/>
  <c r="F26" i="123"/>
  <c r="E27"/>
  <c r="E165" i="137"/>
  <c r="F164"/>
  <c r="P163" i="129"/>
  <c r="P131" i="154"/>
  <c r="F168" i="135"/>
  <c r="E169"/>
  <c r="E26" i="234"/>
  <c r="F25"/>
  <c r="F25" i="143"/>
  <c r="E26"/>
  <c r="F175" i="124"/>
  <c r="AB9" s="1"/>
  <c r="E176"/>
  <c r="F28" i="213"/>
  <c r="Y9" s="1"/>
  <c r="E29"/>
  <c r="F91" i="176"/>
  <c r="AE9" s="1"/>
  <c r="E92"/>
  <c r="F80" i="179"/>
  <c r="F60" i="181" s="1"/>
  <c r="R9" i="179"/>
  <c r="S9" s="1"/>
  <c r="G60" i="181" s="1"/>
  <c r="E81" i="179"/>
  <c r="E60" i="181"/>
  <c r="F106" i="171"/>
  <c r="E107"/>
  <c r="F38" i="206"/>
  <c r="Y9" s="1"/>
  <c r="E39"/>
  <c r="F16" i="217"/>
  <c r="Y9" s="1"/>
  <c r="E17"/>
  <c r="P15"/>
  <c r="F106" i="168"/>
  <c r="AD9" s="1"/>
  <c r="E107"/>
  <c r="E116" i="161"/>
  <c r="F115"/>
  <c r="AD9" s="1"/>
  <c r="F55" i="192"/>
  <c r="AD9" s="1"/>
  <c r="E56"/>
  <c r="F98" i="173"/>
  <c r="AE9" s="1"/>
  <c r="E99"/>
  <c r="F105" i="170"/>
  <c r="AE9" s="1"/>
  <c r="E106"/>
  <c r="F26" i="216"/>
  <c r="AE9" s="1"/>
  <c r="E27"/>
  <c r="F142" i="153"/>
  <c r="F37" i="181" s="1"/>
  <c r="R9" i="153"/>
  <c r="S9" s="1"/>
  <c r="G37" i="181" s="1"/>
  <c r="E37"/>
  <c r="E143" i="153"/>
  <c r="F111" i="166"/>
  <c r="F49" i="181" s="1"/>
  <c r="R9" i="166"/>
  <c r="S9" s="1"/>
  <c r="G49" i="181" s="1"/>
  <c r="E49"/>
  <c r="E112" i="166"/>
  <c r="F162" i="138"/>
  <c r="E163"/>
  <c r="F25" i="146"/>
  <c r="E26"/>
  <c r="E15" i="134"/>
  <c r="F14"/>
  <c r="E15" i="162"/>
  <c r="F14"/>
  <c r="O176" i="128"/>
  <c r="O177" s="1"/>
  <c r="O178" s="1"/>
  <c r="O179" s="1"/>
  <c r="O180" s="1"/>
  <c r="Q10" s="1"/>
  <c r="P151" i="138"/>
  <c r="O176" i="71"/>
  <c r="O177" s="1"/>
  <c r="O178" s="1"/>
  <c r="O179" s="1"/>
  <c r="O180" s="1"/>
  <c r="P19" i="216"/>
  <c r="P146" i="142"/>
  <c r="F177" i="128"/>
  <c r="E178"/>
  <c r="P157" i="133"/>
  <c r="O139" i="146"/>
  <c r="O140" s="1"/>
  <c r="O141" s="1"/>
  <c r="O142" s="1"/>
  <c r="O143" s="1"/>
  <c r="P86" i="174"/>
  <c r="F128" i="159"/>
  <c r="E129"/>
  <c r="E74" i="189"/>
  <c r="F73"/>
  <c r="P132" i="153"/>
  <c r="O161" i="138"/>
  <c r="O162" s="1"/>
  <c r="O163" s="1"/>
  <c r="O164" s="1"/>
  <c r="O165" s="1"/>
  <c r="Q10" s="1"/>
  <c r="P85" i="175"/>
  <c r="F95"/>
  <c r="E96"/>
  <c r="F115" i="164"/>
  <c r="E116"/>
  <c r="P100" i="167"/>
  <c r="E24" i="127"/>
  <c r="F23"/>
  <c r="E15" i="152"/>
  <c r="F14"/>
  <c r="P131" i="156"/>
  <c r="P21" i="215"/>
  <c r="O143" i="153"/>
  <c r="E96" i="174"/>
  <c r="F95"/>
  <c r="P27" i="213"/>
  <c r="F20" i="220"/>
  <c r="E21"/>
  <c r="E22" i="229"/>
  <c r="F21"/>
  <c r="E27" i="142"/>
  <c r="F26"/>
  <c r="E28" i="131"/>
  <c r="F27"/>
  <c r="E27" i="126"/>
  <c r="F26"/>
  <c r="E83" i="139"/>
  <c r="F82"/>
  <c r="E140" i="129"/>
  <c r="F139"/>
  <c r="F42" i="194"/>
  <c r="Y9" s="1"/>
  <c r="E43"/>
  <c r="F14" i="219"/>
  <c r="AC9" s="1"/>
  <c r="E15"/>
  <c r="E35" i="212"/>
  <c r="F34"/>
  <c r="AD9" s="1"/>
  <c r="E109" i="167"/>
  <c r="F108"/>
  <c r="AD9" s="1"/>
  <c r="F32" i="214"/>
  <c r="AD9" s="1"/>
  <c r="E33"/>
  <c r="F138" i="156"/>
  <c r="AE9" s="1"/>
  <c r="E139"/>
  <c r="F69" i="188"/>
  <c r="AE9" s="1"/>
  <c r="E70"/>
  <c r="F113" i="163"/>
  <c r="AE9" s="1"/>
  <c r="E114"/>
  <c r="E61" i="181"/>
  <c r="F77" i="184"/>
  <c r="F61" i="181" s="1"/>
  <c r="R9" i="184"/>
  <c r="S9" s="1"/>
  <c r="G61" i="181" s="1"/>
  <c r="E78" i="184"/>
  <c r="E129" i="158"/>
  <c r="F128"/>
  <c r="F41" i="181" s="1"/>
  <c r="R9" i="158"/>
  <c r="S9" s="1"/>
  <c r="G41" i="181" s="1"/>
  <c r="E41"/>
  <c r="E59"/>
  <c r="F88" i="177"/>
  <c r="F59" i="181" s="1"/>
  <c r="R9" i="177"/>
  <c r="S9" s="1"/>
  <c r="G59" i="181" s="1"/>
  <c r="E89" i="177"/>
  <c r="E129" i="160"/>
  <c r="F128"/>
  <c r="F187" i="71"/>
  <c r="D188" s="1"/>
  <c r="E188"/>
  <c r="F188" s="1"/>
  <c r="P170" i="124"/>
  <c r="O180"/>
  <c r="O106" i="171"/>
  <c r="P120" i="159"/>
  <c r="O147" i="149"/>
  <c r="P38" i="197"/>
  <c r="P63" i="189"/>
  <c r="P120" i="160"/>
  <c r="P153" i="136"/>
  <c r="O51" i="194"/>
  <c r="O52" s="1"/>
  <c r="O53" s="1"/>
  <c r="O54" s="1"/>
  <c r="O55" s="1"/>
  <c r="Q10" s="1"/>
  <c r="P37" i="206"/>
  <c r="P41" i="194"/>
  <c r="P105" i="165"/>
  <c r="O167" i="126"/>
  <c r="O168" s="1"/>
  <c r="O169" s="1"/>
  <c r="O170" s="1"/>
  <c r="O171" s="1"/>
  <c r="P143" i="143"/>
  <c r="P45" i="193"/>
  <c r="P122" i="157"/>
  <c r="P137" i="149"/>
  <c r="P105" i="164"/>
  <c r="P145" i="141"/>
  <c r="O148" i="148"/>
  <c r="P167" i="126"/>
  <c r="O154" i="143"/>
  <c r="O177" i="127"/>
  <c r="P137" i="152"/>
  <c r="P178" i="71"/>
  <c r="P85" i="176"/>
  <c r="P70" i="184"/>
  <c r="O116" i="162"/>
  <c r="P147" i="139"/>
  <c r="P98" i="168"/>
  <c r="P177" i="123"/>
  <c r="O142" i="144"/>
  <c r="O143" s="1"/>
  <c r="O144" s="1"/>
  <c r="O145" s="1"/>
  <c r="O146" s="1"/>
  <c r="P105" i="162"/>
  <c r="O147" i="139"/>
  <c r="O148" s="1"/>
  <c r="O149" s="1"/>
  <c r="O150" s="1"/>
  <c r="O151" s="1"/>
  <c r="O98" i="168"/>
  <c r="O99" s="1"/>
  <c r="O100" s="1"/>
  <c r="O101" s="1"/>
  <c r="O102" s="1"/>
  <c r="P50" i="191"/>
  <c r="P96" i="172"/>
  <c r="O145" i="141"/>
  <c r="O146" s="1"/>
  <c r="O147" s="1"/>
  <c r="O148" s="1"/>
  <c r="O149" s="1"/>
  <c r="P137" i="148"/>
  <c r="O146" i="150"/>
  <c r="O147" s="1"/>
  <c r="O148" s="1"/>
  <c r="O149" s="1"/>
  <c r="O150" s="1"/>
  <c r="O151" s="1"/>
  <c r="P142" i="144"/>
  <c r="O164" i="136"/>
  <c r="O165" s="1"/>
  <c r="O166" s="1"/>
  <c r="O167" s="1"/>
  <c r="O168" s="1"/>
  <c r="O169" s="1"/>
  <c r="O170" s="1"/>
  <c r="O171" s="1"/>
  <c r="O172" s="1"/>
  <c r="O173" s="1"/>
  <c r="O174" s="1"/>
  <c r="O175" s="1"/>
  <c r="O176" s="1"/>
  <c r="O177" s="1"/>
  <c r="O178" s="1"/>
  <c r="O179" s="1"/>
  <c r="O180" s="1"/>
  <c r="O181" s="1"/>
  <c r="O182" s="1"/>
  <c r="O183" s="1"/>
  <c r="O184" s="1"/>
  <c r="O185" s="1"/>
  <c r="O186" s="1"/>
  <c r="O187" s="1"/>
  <c r="O48" i="197"/>
  <c r="O49" s="1"/>
  <c r="O50" s="1"/>
  <c r="O51" s="1"/>
  <c r="O52" s="1"/>
  <c r="Q10" s="1"/>
  <c r="P51" i="192"/>
  <c r="P135" i="150"/>
  <c r="P162" i="130"/>
  <c r="P96" i="171"/>
  <c r="P28" i="214"/>
  <c r="P141" i="147"/>
  <c r="P157" i="134"/>
  <c r="P30" i="212"/>
  <c r="P110" i="161"/>
  <c r="P166" i="127"/>
  <c r="O152" i="150" l="1"/>
  <c r="O153" s="1"/>
  <c r="O154" s="1"/>
  <c r="O155" s="1"/>
  <c r="O156" s="1"/>
  <c r="O157" s="1"/>
  <c r="O158" s="1"/>
  <c r="O159" s="1"/>
  <c r="O160" s="1"/>
  <c r="O161" s="1"/>
  <c r="O162" s="1"/>
  <c r="O163" s="1"/>
  <c r="Q10"/>
  <c r="P13" i="236"/>
  <c r="AC11"/>
  <c r="P28" i="229"/>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81" i="181" s="1"/>
  <c r="P13" i="235"/>
  <c r="AA11"/>
  <c r="P14" i="231"/>
  <c r="AB11"/>
  <c r="Q10" i="136"/>
  <c r="Q10" i="132"/>
  <c r="P15" i="234"/>
  <c r="Z11"/>
  <c r="Z11" i="151"/>
  <c r="P145"/>
  <c r="L81" i="181"/>
  <c r="S11" i="229"/>
  <c r="S10" i="132"/>
  <c r="K17" i="181" s="1"/>
  <c r="R10" i="156"/>
  <c r="S10" s="1"/>
  <c r="K39" i="181" s="1"/>
  <c r="R10" i="147"/>
  <c r="S10" s="1"/>
  <c r="K31" i="181" s="1"/>
  <c r="E15" i="239"/>
  <c r="F14"/>
  <c r="O53" i="197"/>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68" i="181" s="1"/>
  <c r="O150" i="141"/>
  <c r="O151" s="1"/>
  <c r="O152" s="1"/>
  <c r="O153" s="1"/>
  <c r="O154" s="1"/>
  <c r="O155" s="1"/>
  <c r="O147" i="144"/>
  <c r="O148" s="1"/>
  <c r="O149" s="1"/>
  <c r="O150" s="1"/>
  <c r="O151" s="1"/>
  <c r="O152" s="1"/>
  <c r="O172" i="126"/>
  <c r="O173" s="1"/>
  <c r="O174" s="1"/>
  <c r="O175" s="1"/>
  <c r="O176" s="1"/>
  <c r="O177" s="1"/>
  <c r="O56" i="194"/>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44" i="146"/>
  <c r="O145" s="1"/>
  <c r="O146" s="1"/>
  <c r="O147" s="1"/>
  <c r="O148" s="1"/>
  <c r="O149" s="1"/>
  <c r="O181" i="71"/>
  <c r="O182" s="1"/>
  <c r="O183" s="1"/>
  <c r="O184" s="1"/>
  <c r="O185" s="1"/>
  <c r="O186" s="1"/>
  <c r="O161" i="142"/>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00" i="175"/>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17" i="167"/>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62" i="133"/>
  <c r="O163" s="1"/>
  <c r="O164" s="1"/>
  <c r="O165" s="1"/>
  <c r="O166" s="1"/>
  <c r="O167" s="1"/>
  <c r="P159" i="137"/>
  <c r="W11" s="1"/>
  <c r="P102" i="170"/>
  <c r="V11" s="1"/>
  <c r="R10" i="136"/>
  <c r="S10" s="1"/>
  <c r="K21" i="181" s="1"/>
  <c r="O103" i="168"/>
  <c r="O104" s="1"/>
  <c r="O105" s="1"/>
  <c r="O106" s="1"/>
  <c r="O107" s="1"/>
  <c r="O108" s="1"/>
  <c r="O152" i="139"/>
  <c r="O153" s="1"/>
  <c r="O154" s="1"/>
  <c r="O155" s="1"/>
  <c r="O156" s="1"/>
  <c r="O157" s="1"/>
  <c r="O166" i="138"/>
  <c r="O167" s="1"/>
  <c r="O168" s="1"/>
  <c r="O169" s="1"/>
  <c r="O170" s="1"/>
  <c r="O171" s="1"/>
  <c r="O172" s="1"/>
  <c r="O173" s="1"/>
  <c r="O174" s="1"/>
  <c r="O175" s="1"/>
  <c r="O176" s="1"/>
  <c r="O177" s="1"/>
  <c r="O178" s="1"/>
  <c r="O179" s="1"/>
  <c r="O180" s="1"/>
  <c r="O181" s="1"/>
  <c r="O182" s="1"/>
  <c r="O183" s="1"/>
  <c r="O184" s="1"/>
  <c r="O185" s="1"/>
  <c r="O186" s="1"/>
  <c r="O187" s="1"/>
  <c r="R10"/>
  <c r="S10" s="1"/>
  <c r="K23" i="181" s="1"/>
  <c r="O181" i="128"/>
  <c r="O182" s="1"/>
  <c r="O183" s="1"/>
  <c r="O184" s="1"/>
  <c r="O185" s="1"/>
  <c r="O186" s="1"/>
  <c r="O187" s="1"/>
  <c r="O168" i="129"/>
  <c r="O169" s="1"/>
  <c r="O170" s="1"/>
  <c r="O171" s="1"/>
  <c r="O172" s="1"/>
  <c r="O173" s="1"/>
  <c r="O147" i="154"/>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S10" s="1"/>
  <c r="K38" i="181" s="1"/>
  <c r="P110" i="163"/>
  <c r="V11" s="1"/>
  <c r="P145" i="145"/>
  <c r="U11" s="1"/>
  <c r="P159" i="135"/>
  <c r="U11" s="1"/>
  <c r="P103" i="166"/>
  <c r="P166" i="131"/>
  <c r="W11" s="1"/>
  <c r="P127" i="158"/>
  <c r="Y11" s="1"/>
  <c r="P82" i="177"/>
  <c r="P172" i="125"/>
  <c r="P14" i="221"/>
  <c r="Y11" s="1"/>
  <c r="P14" i="220"/>
  <c r="X11" s="1"/>
  <c r="E17" i="236"/>
  <c r="F16"/>
  <c r="E15" i="235"/>
  <c r="F14"/>
  <c r="F89" i="177"/>
  <c r="E90"/>
  <c r="E79" i="184"/>
  <c r="F78"/>
  <c r="F114" i="163"/>
  <c r="F46" i="181" s="1"/>
  <c r="R9" i="163"/>
  <c r="S9" s="1"/>
  <c r="G46" i="181" s="1"/>
  <c r="E115" i="163"/>
  <c r="E46" i="181"/>
  <c r="F70" i="188"/>
  <c r="F62" i="181" s="1"/>
  <c r="R9" i="188"/>
  <c r="S9" s="1"/>
  <c r="G62" i="181" s="1"/>
  <c r="E62"/>
  <c r="E71" i="188"/>
  <c r="F139" i="156"/>
  <c r="F39" i="181" s="1"/>
  <c r="R9" i="156"/>
  <c r="S9" s="1"/>
  <c r="G39" i="181" s="1"/>
  <c r="E140" i="156"/>
  <c r="E39" i="181"/>
  <c r="E34" i="214"/>
  <c r="F33"/>
  <c r="AE9" s="1"/>
  <c r="E16" i="219"/>
  <c r="F15"/>
  <c r="AD9" s="1"/>
  <c r="F43" i="194"/>
  <c r="Z9" s="1"/>
  <c r="E44"/>
  <c r="E22" i="220"/>
  <c r="F21"/>
  <c r="P28" i="213"/>
  <c r="P22" i="215"/>
  <c r="E117" i="164"/>
  <c r="F116"/>
  <c r="F96" i="175"/>
  <c r="E97"/>
  <c r="P133" i="153"/>
  <c r="F74" i="189"/>
  <c r="E75"/>
  <c r="P87" i="174"/>
  <c r="O150" i="146"/>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58" i="133"/>
  <c r="E117" i="161"/>
  <c r="F116"/>
  <c r="AE9" s="1"/>
  <c r="E82" i="179"/>
  <c r="F81"/>
  <c r="F26" i="234"/>
  <c r="E27"/>
  <c r="P132" i="154"/>
  <c r="P164" i="129"/>
  <c r="F165" i="137"/>
  <c r="E166"/>
  <c r="E148" i="150"/>
  <c r="F147"/>
  <c r="P14" i="219"/>
  <c r="W11" s="1"/>
  <c r="E131" i="157"/>
  <c r="F130"/>
  <c r="F22" i="231"/>
  <c r="E23"/>
  <c r="P140" i="146"/>
  <c r="O168" i="133"/>
  <c r="O169" s="1"/>
  <c r="O170" s="1"/>
  <c r="O171" s="1"/>
  <c r="O172" s="1"/>
  <c r="O173" s="1"/>
  <c r="O174" s="1"/>
  <c r="O175" s="1"/>
  <c r="O176" s="1"/>
  <c r="O177" s="1"/>
  <c r="O178" s="1"/>
  <c r="O179" s="1"/>
  <c r="O180" s="1"/>
  <c r="O181" s="1"/>
  <c r="O182" s="1"/>
  <c r="O183" s="1"/>
  <c r="O184" s="1"/>
  <c r="O185" s="1"/>
  <c r="O186" s="1"/>
  <c r="O187" s="1"/>
  <c r="R10"/>
  <c r="F146" i="151"/>
  <c r="E147"/>
  <c r="F166" i="136"/>
  <c r="E167"/>
  <c r="F105" i="172"/>
  <c r="E106"/>
  <c r="D190" i="71"/>
  <c r="K188"/>
  <c r="E130" i="160"/>
  <c r="F129"/>
  <c r="F129" i="158"/>
  <c r="E130"/>
  <c r="E110" i="167"/>
  <c r="F109"/>
  <c r="AE9" s="1"/>
  <c r="E36" i="212"/>
  <c r="F35"/>
  <c r="AE9" s="1"/>
  <c r="E141" i="129"/>
  <c r="F140"/>
  <c r="E84" i="139"/>
  <c r="F83"/>
  <c r="E28" i="126"/>
  <c r="F27"/>
  <c r="E29" i="131"/>
  <c r="F28"/>
  <c r="E28" i="142"/>
  <c r="F27"/>
  <c r="F22" i="229"/>
  <c r="E23"/>
  <c r="F96" i="174"/>
  <c r="E97"/>
  <c r="O144" i="153"/>
  <c r="O145" s="1"/>
  <c r="O146" s="1"/>
  <c r="O147" s="1"/>
  <c r="O148" s="1"/>
  <c r="Q10" s="1"/>
  <c r="P132" i="156"/>
  <c r="E16" i="152"/>
  <c r="F15"/>
  <c r="E25" i="127"/>
  <c r="F24"/>
  <c r="P101" i="167"/>
  <c r="P86" i="175"/>
  <c r="E130" i="159"/>
  <c r="F129"/>
  <c r="F178" i="128"/>
  <c r="E179"/>
  <c r="P147" i="142"/>
  <c r="P20" i="216"/>
  <c r="O187" i="71"/>
  <c r="P152" i="138"/>
  <c r="E16" i="162"/>
  <c r="F15"/>
  <c r="E16" i="134"/>
  <c r="F15"/>
  <c r="F26" i="146"/>
  <c r="E27"/>
  <c r="F163" i="138"/>
  <c r="E164"/>
  <c r="F112" i="166"/>
  <c r="E113"/>
  <c r="F143" i="153"/>
  <c r="E144"/>
  <c r="E74" i="181"/>
  <c r="F27" i="216"/>
  <c r="F74" i="181" s="1"/>
  <c r="R9" i="216"/>
  <c r="S9" s="1"/>
  <c r="G74" i="181" s="1"/>
  <c r="E28" i="216"/>
  <c r="E52" i="181"/>
  <c r="F106" i="170"/>
  <c r="F52" i="181" s="1"/>
  <c r="R9" i="170"/>
  <c r="S9" s="1"/>
  <c r="G52" i="181" s="1"/>
  <c r="E107" i="170"/>
  <c r="F99" i="173"/>
  <c r="F55" i="181" s="1"/>
  <c r="R9" i="173"/>
  <c r="S9" s="1"/>
  <c r="G55" i="181" s="1"/>
  <c r="E55"/>
  <c r="E100" i="173"/>
  <c r="F56" i="192"/>
  <c r="AE9" s="1"/>
  <c r="E57"/>
  <c r="F107" i="168"/>
  <c r="AE9" s="1"/>
  <c r="E108"/>
  <c r="P16" i="217"/>
  <c r="F17"/>
  <c r="Z9" s="1"/>
  <c r="E18"/>
  <c r="F39" i="206"/>
  <c r="Z9" s="1"/>
  <c r="E40"/>
  <c r="E108" i="171"/>
  <c r="F107"/>
  <c r="E58" i="181"/>
  <c r="F92" i="176"/>
  <c r="F58" i="181" s="1"/>
  <c r="R9" i="176"/>
  <c r="S9" s="1"/>
  <c r="G58" i="181" s="1"/>
  <c r="E93" i="176"/>
  <c r="F29" i="213"/>
  <c r="Z9" s="1"/>
  <c r="E30"/>
  <c r="F176" i="124"/>
  <c r="AC9" s="1"/>
  <c r="E177"/>
  <c r="F26" i="143"/>
  <c r="E27"/>
  <c r="F169" i="135"/>
  <c r="E170"/>
  <c r="E28" i="123"/>
  <c r="F27"/>
  <c r="P79" i="179"/>
  <c r="Y11" s="1"/>
  <c r="O174" i="129"/>
  <c r="F141" i="154"/>
  <c r="E142"/>
  <c r="P64" i="188"/>
  <c r="E16" i="221"/>
  <c r="F15"/>
  <c r="F78" i="181" s="1"/>
  <c r="E78"/>
  <c r="R9" i="221"/>
  <c r="S9" s="1"/>
  <c r="G78" i="181" s="1"/>
  <c r="P160" i="132"/>
  <c r="E22" i="147"/>
  <c r="F21"/>
  <c r="E22" i="144"/>
  <c r="F21"/>
  <c r="E21" i="149"/>
  <c r="F20"/>
  <c r="E21" i="145"/>
  <c r="F20"/>
  <c r="E22" i="132"/>
  <c r="F21"/>
  <c r="E22" i="130"/>
  <c r="F21"/>
  <c r="E21" i="133"/>
  <c r="F20"/>
  <c r="E20" i="193"/>
  <c r="F19"/>
  <c r="P166" i="128"/>
  <c r="F25" i="148"/>
  <c r="E26"/>
  <c r="E21" i="141"/>
  <c r="F20"/>
  <c r="E22" i="125"/>
  <c r="F21"/>
  <c r="E47" i="197"/>
  <c r="F46"/>
  <c r="F68" i="181" s="1"/>
  <c r="R9" i="197"/>
  <c r="S9" s="1"/>
  <c r="G68" i="181" s="1"/>
  <c r="E68"/>
  <c r="F112" i="165"/>
  <c r="F48" i="181" s="1"/>
  <c r="R9" i="165"/>
  <c r="S9" s="1"/>
  <c r="G48" i="181" s="1"/>
  <c r="E113" i="165"/>
  <c r="E48" i="181"/>
  <c r="F58" i="191"/>
  <c r="F64" i="181" s="1"/>
  <c r="R9" i="191"/>
  <c r="S9" s="1"/>
  <c r="G64" i="181" s="1"/>
  <c r="E64"/>
  <c r="E59" i="191"/>
  <c r="F23" i="215"/>
  <c r="Z9" s="1"/>
  <c r="E24"/>
  <c r="P158" i="134"/>
  <c r="P142" i="147"/>
  <c r="P97" i="171"/>
  <c r="P138" i="148"/>
  <c r="O109" i="168"/>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R10"/>
  <c r="O158" i="139"/>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06" i="162"/>
  <c r="P86" i="176"/>
  <c r="P179" i="71"/>
  <c r="O178" i="127"/>
  <c r="O179" s="1"/>
  <c r="O180" s="1"/>
  <c r="O181" s="1"/>
  <c r="O182" s="1"/>
  <c r="Q10" s="1"/>
  <c r="O155" i="143"/>
  <c r="O156" s="1"/>
  <c r="O157" s="1"/>
  <c r="O158" s="1"/>
  <c r="O159" s="1"/>
  <c r="Q10" s="1"/>
  <c r="P168" i="126"/>
  <c r="P138" i="149"/>
  <c r="P123" i="157"/>
  <c r="P46" i="193"/>
  <c r="U11" s="1"/>
  <c r="P144" i="143"/>
  <c r="O178" i="126"/>
  <c r="O179" s="1"/>
  <c r="O180" s="1"/>
  <c r="O181" s="1"/>
  <c r="O182" s="1"/>
  <c r="O183" s="1"/>
  <c r="O184" s="1"/>
  <c r="O185" s="1"/>
  <c r="O186" s="1"/>
  <c r="O187" s="1"/>
  <c r="P106" i="165"/>
  <c r="P42" i="194"/>
  <c r="P121" i="160"/>
  <c r="U11" s="1"/>
  <c r="P39" i="197"/>
  <c r="O148" i="149"/>
  <c r="O149" s="1"/>
  <c r="O150" s="1"/>
  <c r="O151" s="1"/>
  <c r="O152" s="1"/>
  <c r="Q10" s="1"/>
  <c r="O107" i="171"/>
  <c r="O108" s="1"/>
  <c r="O109" s="1"/>
  <c r="O110" s="1"/>
  <c r="O111" s="1"/>
  <c r="Q10" s="1"/>
  <c r="O181" i="124"/>
  <c r="O182" s="1"/>
  <c r="O183" s="1"/>
  <c r="O184" s="1"/>
  <c r="O185" s="1"/>
  <c r="Q10" s="1"/>
  <c r="P136" i="150"/>
  <c r="P167" i="127"/>
  <c r="P111" i="161"/>
  <c r="P31" i="212"/>
  <c r="U11" s="1"/>
  <c r="P29" i="214"/>
  <c r="U11" s="1"/>
  <c r="P163" i="130"/>
  <c r="P52" i="192"/>
  <c r="U11" s="1"/>
  <c r="P143" i="144"/>
  <c r="O156" i="141"/>
  <c r="P97" i="172"/>
  <c r="P51" i="191"/>
  <c r="O153" i="144"/>
  <c r="P178" i="123"/>
  <c r="U11" s="1"/>
  <c r="P99" i="168"/>
  <c r="P148" i="139"/>
  <c r="O117" i="162"/>
  <c r="O118" s="1"/>
  <c r="O119" s="1"/>
  <c r="O120" s="1"/>
  <c r="O121" s="1"/>
  <c r="Q10" s="1"/>
  <c r="P71" i="184"/>
  <c r="P138" i="152"/>
  <c r="U11" s="1"/>
  <c r="O149" i="148"/>
  <c r="O150" s="1"/>
  <c r="O151" s="1"/>
  <c r="O152" s="1"/>
  <c r="O153" s="1"/>
  <c r="Q10" s="1"/>
  <c r="P146" i="141"/>
  <c r="P106" i="164"/>
  <c r="P38" i="206"/>
  <c r="P154" i="136"/>
  <c r="P64" i="189"/>
  <c r="U11" s="1"/>
  <c r="P121" i="159"/>
  <c r="P171" i="124"/>
  <c r="R10" i="175" l="1"/>
  <c r="S10" s="1"/>
  <c r="K57" i="181" s="1"/>
  <c r="R10" i="142"/>
  <c r="S10" s="1"/>
  <c r="K26" i="181" s="1"/>
  <c r="R10" i="194"/>
  <c r="S10" s="1"/>
  <c r="K67" i="181" s="1"/>
  <c r="AA11" i="151"/>
  <c r="P146"/>
  <c r="P15" i="231"/>
  <c r="AC11"/>
  <c r="P14" i="235"/>
  <c r="AB11"/>
  <c r="P14" i="236"/>
  <c r="AD11"/>
  <c r="O164" i="150"/>
  <c r="O165" s="1"/>
  <c r="O166" s="1"/>
  <c r="O167" s="1"/>
  <c r="O168" s="1"/>
  <c r="O169" s="1"/>
  <c r="O170" s="1"/>
  <c r="O171" s="1"/>
  <c r="O172" s="1"/>
  <c r="O173" s="1"/>
  <c r="O174" s="1"/>
  <c r="O175" s="1"/>
  <c r="O176" s="1"/>
  <c r="O177" s="1"/>
  <c r="O178" s="1"/>
  <c r="O179" s="1"/>
  <c r="O180" s="1"/>
  <c r="O181" s="1"/>
  <c r="O182" s="1"/>
  <c r="O183" s="1"/>
  <c r="O184" s="1"/>
  <c r="O185" s="1"/>
  <c r="O186" s="1"/>
  <c r="O187" s="1"/>
  <c r="R10"/>
  <c r="S10" s="1"/>
  <c r="K34" i="181" s="1"/>
  <c r="Q10" i="133"/>
  <c r="S10" s="1"/>
  <c r="K18" i="181" s="1"/>
  <c r="R10" i="167"/>
  <c r="S10" s="1"/>
  <c r="K50" i="181" s="1"/>
  <c r="Q10" i="146"/>
  <c r="Q10" i="126"/>
  <c r="P16" i="234"/>
  <c r="AA11"/>
  <c r="Q10" i="139"/>
  <c r="Q10" i="168"/>
  <c r="S10" s="1"/>
  <c r="K51" i="181" s="1"/>
  <c r="E16" i="239"/>
  <c r="F15"/>
  <c r="O112" i="17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60" i="143"/>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49" i="153"/>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73" i="125"/>
  <c r="U11" s="1"/>
  <c r="P83" i="177"/>
  <c r="U11" s="1"/>
  <c r="P104" i="166"/>
  <c r="P160" i="135"/>
  <c r="V11" s="1"/>
  <c r="P146" i="145"/>
  <c r="V11" s="1"/>
  <c r="P111" i="163"/>
  <c r="W11" s="1"/>
  <c r="O122" i="162"/>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54" i="148"/>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6" i="124"/>
  <c r="O187" s="1"/>
  <c r="O153" i="149"/>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3" i="127"/>
  <c r="O184" s="1"/>
  <c r="O185" s="1"/>
  <c r="O186" s="1"/>
  <c r="O187" s="1"/>
  <c r="P15" i="220"/>
  <c r="Y11" s="1"/>
  <c r="P15" i="221"/>
  <c r="Z11" s="1"/>
  <c r="P128" i="158"/>
  <c r="P167" i="131"/>
  <c r="X11" s="1"/>
  <c r="P103" i="170"/>
  <c r="W11" s="1"/>
  <c r="P160" i="137"/>
  <c r="X11" s="1"/>
  <c r="R10" i="139"/>
  <c r="S10" s="1"/>
  <c r="K24" i="181" s="1"/>
  <c r="R10" i="146"/>
  <c r="S10" s="1"/>
  <c r="K30" i="181" s="1"/>
  <c r="E16" i="235"/>
  <c r="F15"/>
  <c r="E18" i="236"/>
  <c r="F17"/>
  <c r="F24" i="215"/>
  <c r="AA9" s="1"/>
  <c r="E25"/>
  <c r="E60" i="191"/>
  <c r="F59"/>
  <c r="E27" i="148"/>
  <c r="F26"/>
  <c r="P167" i="128"/>
  <c r="E21" i="193"/>
  <c r="F20"/>
  <c r="E22" i="133"/>
  <c r="F21"/>
  <c r="E23" i="130"/>
  <c r="F22"/>
  <c r="E23" i="132"/>
  <c r="F22"/>
  <c r="E22" i="145"/>
  <c r="F21"/>
  <c r="E22" i="149"/>
  <c r="F21"/>
  <c r="E23" i="144"/>
  <c r="F22"/>
  <c r="E23" i="147"/>
  <c r="F22"/>
  <c r="P161" i="132"/>
  <c r="E17" i="221"/>
  <c r="F16"/>
  <c r="E143" i="154"/>
  <c r="F142"/>
  <c r="O175" i="129"/>
  <c r="O176" s="1"/>
  <c r="O177" s="1"/>
  <c r="O178" s="1"/>
  <c r="O179" s="1"/>
  <c r="Q10" s="1"/>
  <c r="P80" i="179"/>
  <c r="Z11" s="1"/>
  <c r="E29" i="123"/>
  <c r="F28"/>
  <c r="E109" i="171"/>
  <c r="F108"/>
  <c r="E17" i="134"/>
  <c r="F16"/>
  <c r="E17" i="162"/>
  <c r="F16"/>
  <c r="P102" i="167"/>
  <c r="E26" i="127"/>
  <c r="F25"/>
  <c r="E17" i="152"/>
  <c r="F16"/>
  <c r="P133" i="156"/>
  <c r="E98" i="174"/>
  <c r="F97"/>
  <c r="F23" i="229"/>
  <c r="E24"/>
  <c r="F130" i="158"/>
  <c r="E131"/>
  <c r="K190" i="71"/>
  <c r="M188"/>
  <c r="L188"/>
  <c r="F131" i="157"/>
  <c r="E132"/>
  <c r="P15" i="219"/>
  <c r="X11" s="1"/>
  <c r="E149" i="150"/>
  <c r="F148"/>
  <c r="P165" i="129"/>
  <c r="F27" i="234"/>
  <c r="E28"/>
  <c r="P88" i="174"/>
  <c r="E118" i="164"/>
  <c r="F117"/>
  <c r="P23" i="215"/>
  <c r="E23" i="220"/>
  <c r="F22"/>
  <c r="F16" i="219"/>
  <c r="AE9" s="1"/>
  <c r="E17"/>
  <c r="F34" i="214"/>
  <c r="F72" i="181" s="1"/>
  <c r="R9" i="214"/>
  <c r="S9" s="1"/>
  <c r="G72" i="181" s="1"/>
  <c r="E35" i="214"/>
  <c r="E72" i="181"/>
  <c r="F140" i="156"/>
  <c r="E141"/>
  <c r="E116" i="163"/>
  <c r="F115"/>
  <c r="E80" i="184"/>
  <c r="F79"/>
  <c r="F113" i="165"/>
  <c r="E114"/>
  <c r="E48" i="197"/>
  <c r="F47"/>
  <c r="E23" i="125"/>
  <c r="F22"/>
  <c r="E22" i="141"/>
  <c r="F21"/>
  <c r="P65" i="188"/>
  <c r="U11" s="1"/>
  <c r="E171" i="135"/>
  <c r="F170"/>
  <c r="E28" i="143"/>
  <c r="F27"/>
  <c r="F177" i="124"/>
  <c r="AD9" s="1"/>
  <c r="E178"/>
  <c r="F30" i="213"/>
  <c r="AA9" s="1"/>
  <c r="E31"/>
  <c r="E94" i="176"/>
  <c r="F93"/>
  <c r="F40" i="206"/>
  <c r="AA9" s="1"/>
  <c r="E41"/>
  <c r="F18" i="217"/>
  <c r="AA9" s="1"/>
  <c r="E19"/>
  <c r="P17"/>
  <c r="F108" i="168"/>
  <c r="F51" i="181" s="1"/>
  <c r="R9" i="168"/>
  <c r="S9" s="1"/>
  <c r="G51" i="181" s="1"/>
  <c r="E51"/>
  <c r="E109" i="168"/>
  <c r="F57" i="192"/>
  <c r="F65" i="181" s="1"/>
  <c r="R9" i="192"/>
  <c r="S9" s="1"/>
  <c r="G65" i="181" s="1"/>
  <c r="E58" i="192"/>
  <c r="E65" i="181"/>
  <c r="E101" i="173"/>
  <c r="F100"/>
  <c r="E108" i="170"/>
  <c r="F107"/>
  <c r="E29" i="216"/>
  <c r="F28"/>
  <c r="F144" i="153"/>
  <c r="E145"/>
  <c r="F113" i="166"/>
  <c r="E114"/>
  <c r="F164" i="138"/>
  <c r="E165"/>
  <c r="E28" i="146"/>
  <c r="F27"/>
  <c r="P153" i="138"/>
  <c r="P21" i="216"/>
  <c r="P148" i="142"/>
  <c r="F179" i="128"/>
  <c r="E180"/>
  <c r="E131" i="159"/>
  <c r="F130"/>
  <c r="P87" i="175"/>
  <c r="E29" i="142"/>
  <c r="F28"/>
  <c r="E30" i="131"/>
  <c r="F29"/>
  <c r="E29" i="126"/>
  <c r="F28"/>
  <c r="E85" i="139"/>
  <c r="F84"/>
  <c r="E142" i="129"/>
  <c r="F141"/>
  <c r="E70" i="181"/>
  <c r="F36" i="212"/>
  <c r="F70" i="181" s="1"/>
  <c r="R9" i="212"/>
  <c r="S9" s="1"/>
  <c r="G70" i="181" s="1"/>
  <c r="E37" i="212"/>
  <c r="E111" i="167"/>
  <c r="F110"/>
  <c r="F50" i="181" s="1"/>
  <c r="R9" i="167"/>
  <c r="S9" s="1"/>
  <c r="G50" i="181" s="1"/>
  <c r="E50"/>
  <c r="E131" i="160"/>
  <c r="F130"/>
  <c r="E107" i="172"/>
  <c r="F106"/>
  <c r="E168" i="136"/>
  <c r="F167"/>
  <c r="E148" i="151"/>
  <c r="F147"/>
  <c r="P141" i="146"/>
  <c r="E24" i="231"/>
  <c r="F23"/>
  <c r="E167" i="137"/>
  <c r="F166"/>
  <c r="P133" i="154"/>
  <c r="F82" i="179"/>
  <c r="E83"/>
  <c r="F117" i="161"/>
  <c r="F44" i="181" s="1"/>
  <c r="R9" i="161"/>
  <c r="S9" s="1"/>
  <c r="G44" i="181" s="1"/>
  <c r="E44"/>
  <c r="E118" i="161"/>
  <c r="P159" i="133"/>
  <c r="F75" i="189"/>
  <c r="E76"/>
  <c r="P134" i="153"/>
  <c r="F97" i="175"/>
  <c r="E98"/>
  <c r="P29" i="213"/>
  <c r="F44" i="194"/>
  <c r="AA9" s="1"/>
  <c r="E45"/>
  <c r="E72" i="188"/>
  <c r="F71"/>
  <c r="F90" i="177"/>
  <c r="E91"/>
  <c r="P147" i="141"/>
  <c r="P172" i="124"/>
  <c r="P65" i="189"/>
  <c r="V11" s="1"/>
  <c r="P155" i="136"/>
  <c r="P39" i="206"/>
  <c r="P107" i="164"/>
  <c r="P139" i="152"/>
  <c r="V11" s="1"/>
  <c r="P149" i="139"/>
  <c r="P100" i="168"/>
  <c r="O154" i="144"/>
  <c r="O155" s="1"/>
  <c r="O156" s="1"/>
  <c r="O157" s="1"/>
  <c r="O158" s="1"/>
  <c r="Q10" s="1"/>
  <c r="P52" i="191"/>
  <c r="P144" i="144"/>
  <c r="P164" i="130"/>
  <c r="P137" i="150"/>
  <c r="P122" i="160"/>
  <c r="V11" s="1"/>
  <c r="P43" i="194"/>
  <c r="P47" i="193"/>
  <c r="V11" s="1"/>
  <c r="P124" i="157"/>
  <c r="U11" s="1"/>
  <c r="P139" i="149"/>
  <c r="P169" i="126"/>
  <c r="P87" i="176"/>
  <c r="U11" s="1"/>
  <c r="P143" i="147"/>
  <c r="U11" s="1"/>
  <c r="P122" i="159"/>
  <c r="U11" s="1"/>
  <c r="P72" i="184"/>
  <c r="U11" s="1"/>
  <c r="P179" i="123"/>
  <c r="V11" s="1"/>
  <c r="P98" i="172"/>
  <c r="O157" i="141"/>
  <c r="O158" s="1"/>
  <c r="O159" s="1"/>
  <c r="O160" s="1"/>
  <c r="O161" s="1"/>
  <c r="Q10" s="1"/>
  <c r="P53" i="192"/>
  <c r="V11" s="1"/>
  <c r="P30" i="214"/>
  <c r="V11" s="1"/>
  <c r="P32" i="212"/>
  <c r="V11" s="1"/>
  <c r="P112" i="161"/>
  <c r="U11" s="1"/>
  <c r="P168" i="127"/>
  <c r="P40" i="197"/>
  <c r="P107" i="165"/>
  <c r="U11" s="1"/>
  <c r="P145" i="143"/>
  <c r="P180" i="71"/>
  <c r="P107" i="162"/>
  <c r="P139" i="148"/>
  <c r="P98" i="171"/>
  <c r="P159" i="134"/>
  <c r="P129" i="158" l="1"/>
  <c r="Z11"/>
  <c r="P17" i="234"/>
  <c r="AB11"/>
  <c r="P15" i="236"/>
  <c r="AE11"/>
  <c r="P15" i="235"/>
  <c r="AC11"/>
  <c r="P16" i="231"/>
  <c r="AD11"/>
  <c r="P147" i="151"/>
  <c r="AB11"/>
  <c r="R10" i="149"/>
  <c r="S10" s="1"/>
  <c r="K33" i="181" s="1"/>
  <c r="R10" i="148"/>
  <c r="S10" s="1"/>
  <c r="K32" i="181" s="1"/>
  <c r="R10" i="162"/>
  <c r="S10" s="1"/>
  <c r="K45" i="181" s="1"/>
  <c r="R10" i="153"/>
  <c r="S10" s="1"/>
  <c r="K37" i="181" s="1"/>
  <c r="R10" i="143"/>
  <c r="S10" s="1"/>
  <c r="K27" i="181" s="1"/>
  <c r="R10" i="171"/>
  <c r="S10" s="1"/>
  <c r="K53" i="181" s="1"/>
  <c r="E17" i="239"/>
  <c r="F16"/>
  <c r="O162" i="14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0" i="129"/>
  <c r="O181" s="1"/>
  <c r="O182" s="1"/>
  <c r="O183" s="1"/>
  <c r="O184" s="1"/>
  <c r="O185" s="1"/>
  <c r="O186" s="1"/>
  <c r="O187" s="1"/>
  <c r="P161" i="137"/>
  <c r="Y11" s="1"/>
  <c r="P168" i="131"/>
  <c r="Y11" s="1"/>
  <c r="P16" i="220"/>
  <c r="P147" i="145"/>
  <c r="W11" s="1"/>
  <c r="P161" i="135"/>
  <c r="W11" s="1"/>
  <c r="P105" i="166"/>
  <c r="P84" i="177"/>
  <c r="V11" s="1"/>
  <c r="O159" i="144"/>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P104" i="170"/>
  <c r="X11" s="1"/>
  <c r="P16" i="221"/>
  <c r="P112" i="163"/>
  <c r="X11" s="1"/>
  <c r="P174" i="125"/>
  <c r="V11" s="1"/>
  <c r="E19" i="236"/>
  <c r="F18"/>
  <c r="E17" i="235"/>
  <c r="F16"/>
  <c r="F72" i="188"/>
  <c r="E73"/>
  <c r="P30" i="213"/>
  <c r="U11" s="1"/>
  <c r="F76" i="189"/>
  <c r="E77"/>
  <c r="E119" i="161"/>
  <c r="F118"/>
  <c r="E84" i="179"/>
  <c r="F83"/>
  <c r="E168" i="137"/>
  <c r="F167"/>
  <c r="F24" i="231"/>
  <c r="E25"/>
  <c r="E38" i="212"/>
  <c r="F37"/>
  <c r="E181" i="128"/>
  <c r="F180"/>
  <c r="P149" i="142"/>
  <c r="U11" s="1"/>
  <c r="P22" i="216"/>
  <c r="U11" s="1"/>
  <c r="P154" i="138"/>
  <c r="U11" s="1"/>
  <c r="E29" i="146"/>
  <c r="F28"/>
  <c r="F29" i="216"/>
  <c r="E30"/>
  <c r="F108" i="170"/>
  <c r="E109"/>
  <c r="E102" i="173"/>
  <c r="F101"/>
  <c r="F58" i="192"/>
  <c r="E59"/>
  <c r="P18" i="217"/>
  <c r="U11" s="1"/>
  <c r="F94" i="176"/>
  <c r="E95"/>
  <c r="E29" i="143"/>
  <c r="F28"/>
  <c r="E172" i="135"/>
  <c r="F171"/>
  <c r="P66" i="188"/>
  <c r="V11" s="1"/>
  <c r="E23" i="141"/>
  <c r="F22"/>
  <c r="E24" i="125"/>
  <c r="F23"/>
  <c r="F48" i="197"/>
  <c r="E49"/>
  <c r="F141" i="156"/>
  <c r="E142"/>
  <c r="E18" i="219"/>
  <c r="F17"/>
  <c r="F76" i="181" s="1"/>
  <c r="R9" i="219"/>
  <c r="S9" s="1"/>
  <c r="G76" i="181" s="1"/>
  <c r="E76"/>
  <c r="P24" i="215"/>
  <c r="U11" s="1"/>
  <c r="P166" i="129"/>
  <c r="F149" i="150"/>
  <c r="E150"/>
  <c r="P16" i="219"/>
  <c r="Y11" s="1"/>
  <c r="N188" i="71"/>
  <c r="M190"/>
  <c r="F131" i="158"/>
  <c r="E132"/>
  <c r="E25" i="229"/>
  <c r="F24"/>
  <c r="P134" i="156"/>
  <c r="U11" s="1"/>
  <c r="E144" i="154"/>
  <c r="F143"/>
  <c r="F17" i="221"/>
  <c r="E18"/>
  <c r="P162" i="132"/>
  <c r="E24" i="147"/>
  <c r="F23"/>
  <c r="E24" i="144"/>
  <c r="F23"/>
  <c r="E23" i="149"/>
  <c r="F22"/>
  <c r="E23" i="145"/>
  <c r="F22"/>
  <c r="E24" i="132"/>
  <c r="F23"/>
  <c r="E24" i="130"/>
  <c r="F23"/>
  <c r="E23" i="133"/>
  <c r="F22"/>
  <c r="E22" i="193"/>
  <c r="F21"/>
  <c r="E28" i="148"/>
  <c r="F27"/>
  <c r="F60" i="191"/>
  <c r="E61"/>
  <c r="E92" i="177"/>
  <c r="F91"/>
  <c r="F45" i="194"/>
  <c r="AB9" s="1"/>
  <c r="E46"/>
  <c r="E99" i="175"/>
  <c r="F98"/>
  <c r="P135" i="153"/>
  <c r="P160" i="133"/>
  <c r="P134" i="154"/>
  <c r="P142" i="146"/>
  <c r="E149" i="151"/>
  <c r="F148"/>
  <c r="E169" i="136"/>
  <c r="F168"/>
  <c r="E108" i="172"/>
  <c r="F107"/>
  <c r="F131" i="160"/>
  <c r="E132"/>
  <c r="E112" i="167"/>
  <c r="F111"/>
  <c r="F142" i="129"/>
  <c r="E143"/>
  <c r="E86" i="139"/>
  <c r="F85"/>
  <c r="F29" i="126"/>
  <c r="E30"/>
  <c r="E31" i="131"/>
  <c r="F30"/>
  <c r="F29" i="142"/>
  <c r="E30"/>
  <c r="P88" i="175"/>
  <c r="U11" s="1"/>
  <c r="F131" i="159"/>
  <c r="E132"/>
  <c r="E166" i="138"/>
  <c r="F165"/>
  <c r="F114" i="166"/>
  <c r="E115"/>
  <c r="F145" i="153"/>
  <c r="E146"/>
  <c r="F109" i="168"/>
  <c r="E110"/>
  <c r="F19" i="217"/>
  <c r="AB9" s="1"/>
  <c r="E20"/>
  <c r="F41" i="206"/>
  <c r="AB9" s="1"/>
  <c r="E42"/>
  <c r="F31" i="213"/>
  <c r="AB9" s="1"/>
  <c r="E32"/>
  <c r="F178" i="124"/>
  <c r="AE9" s="1"/>
  <c r="E179"/>
  <c r="E115" i="165"/>
  <c r="F114"/>
  <c r="E81" i="184"/>
  <c r="F80"/>
  <c r="F116" i="163"/>
  <c r="E117"/>
  <c r="F35" i="214"/>
  <c r="E36"/>
  <c r="F23" i="220"/>
  <c r="E24"/>
  <c r="F118" i="164"/>
  <c r="E119"/>
  <c r="P89" i="174"/>
  <c r="U11" s="1"/>
  <c r="F28" i="234"/>
  <c r="E29"/>
  <c r="F132" i="157"/>
  <c r="E133"/>
  <c r="E99" i="174"/>
  <c r="F98"/>
  <c r="E18" i="152"/>
  <c r="F17"/>
  <c r="E27" i="127"/>
  <c r="F26"/>
  <c r="P103" i="167"/>
  <c r="E18" i="162"/>
  <c r="F17"/>
  <c r="E18" i="134"/>
  <c r="F17"/>
  <c r="F109" i="171"/>
  <c r="E110"/>
  <c r="E30" i="123"/>
  <c r="F29"/>
  <c r="P81" i="179"/>
  <c r="AA11" s="1"/>
  <c r="P168" i="128"/>
  <c r="F25" i="215"/>
  <c r="AB9" s="1"/>
  <c r="E26"/>
  <c r="P140" i="148"/>
  <c r="P108" i="162"/>
  <c r="P41" i="197"/>
  <c r="U11" s="1"/>
  <c r="P54" i="192"/>
  <c r="W11" s="1"/>
  <c r="P99" i="172"/>
  <c r="U11" s="1"/>
  <c r="P180" i="123"/>
  <c r="W11" s="1"/>
  <c r="P73" i="184"/>
  <c r="V11" s="1"/>
  <c r="P88" i="176"/>
  <c r="V11" s="1"/>
  <c r="P140" i="149"/>
  <c r="P44" i="194"/>
  <c r="U11" s="1"/>
  <c r="P123" i="160"/>
  <c r="W11" s="1"/>
  <c r="P138" i="150"/>
  <c r="P145" i="144"/>
  <c r="P150" i="139"/>
  <c r="P156" i="136"/>
  <c r="P173" i="124"/>
  <c r="P160" i="134"/>
  <c r="U11" s="1"/>
  <c r="P99" i="171"/>
  <c r="P181" i="71"/>
  <c r="U11" s="1"/>
  <c r="P146" i="143"/>
  <c r="P108" i="165"/>
  <c r="V11" s="1"/>
  <c r="P169" i="127"/>
  <c r="P113" i="161"/>
  <c r="V11" s="1"/>
  <c r="P33" i="212"/>
  <c r="W11" s="1"/>
  <c r="P31" i="214"/>
  <c r="W11" s="1"/>
  <c r="P123" i="159"/>
  <c r="V11" s="1"/>
  <c r="P144" i="147"/>
  <c r="V11" s="1"/>
  <c r="P170" i="126"/>
  <c r="P125" i="157"/>
  <c r="V11" s="1"/>
  <c r="P48" i="193"/>
  <c r="W11" s="1"/>
  <c r="P165" i="130"/>
  <c r="P53" i="191"/>
  <c r="U11" s="1"/>
  <c r="P101" i="168"/>
  <c r="P140" i="152"/>
  <c r="W11" s="1"/>
  <c r="P108" i="164"/>
  <c r="U11" s="1"/>
  <c r="P40" i="206"/>
  <c r="U11" s="1"/>
  <c r="P66" i="189"/>
  <c r="W11" s="1"/>
  <c r="P148" i="141"/>
  <c r="R10" i="144" l="1"/>
  <c r="S10" s="1"/>
  <c r="K28" i="181" s="1"/>
  <c r="P17" i="221"/>
  <c r="AA11"/>
  <c r="P148" i="151"/>
  <c r="AC11"/>
  <c r="P17" i="231"/>
  <c r="AE11"/>
  <c r="P16" i="235"/>
  <c r="AD11"/>
  <c r="Q11" i="236"/>
  <c r="P16"/>
  <c r="P17" s="1"/>
  <c r="P18" s="1"/>
  <c r="P19" s="1"/>
  <c r="P20" s="1"/>
  <c r="P21" s="1"/>
  <c r="P22" s="1"/>
  <c r="P23" s="1"/>
  <c r="P24" s="1"/>
  <c r="P25" s="1"/>
  <c r="P26" s="1"/>
  <c r="P27" s="1"/>
  <c r="P18" i="234"/>
  <c r="AC11"/>
  <c r="AA11" i="158"/>
  <c r="P130"/>
  <c r="R10" i="141"/>
  <c r="S10" s="1"/>
  <c r="K25" i="181" s="1"/>
  <c r="P17" i="220"/>
  <c r="Z11"/>
  <c r="E18" i="239"/>
  <c r="F17"/>
  <c r="P85" i="177"/>
  <c r="W11" s="1"/>
  <c r="P169" i="131"/>
  <c r="P162" i="137"/>
  <c r="P175" i="125"/>
  <c r="W11" s="1"/>
  <c r="P113" i="163"/>
  <c r="Y11" s="1"/>
  <c r="P105" i="170"/>
  <c r="Y11" s="1"/>
  <c r="P106" i="166"/>
  <c r="U11" s="1"/>
  <c r="P162" i="135"/>
  <c r="X11" s="1"/>
  <c r="P148" i="145"/>
  <c r="X11" s="1"/>
  <c r="E82" i="181"/>
  <c r="E18" i="235"/>
  <c r="F17"/>
  <c r="F82" i="181" s="1"/>
  <c r="R9" i="235"/>
  <c r="S9" s="1"/>
  <c r="G82" i="181" s="1"/>
  <c r="E20" i="236"/>
  <c r="F19"/>
  <c r="P82" i="179"/>
  <c r="F110" i="171"/>
  <c r="E111"/>
  <c r="E28" i="127"/>
  <c r="F27"/>
  <c r="E19" i="152"/>
  <c r="F18"/>
  <c r="F99" i="174"/>
  <c r="E100"/>
  <c r="F81" i="184"/>
  <c r="E82"/>
  <c r="E116" i="165"/>
  <c r="F115"/>
  <c r="E167" i="138"/>
  <c r="F166"/>
  <c r="P89" i="175"/>
  <c r="V11" s="1"/>
  <c r="E32" i="131"/>
  <c r="F31"/>
  <c r="E87" i="139"/>
  <c r="F86"/>
  <c r="F112" i="167"/>
  <c r="E113"/>
  <c r="F108" i="172"/>
  <c r="E109"/>
  <c r="F169" i="136"/>
  <c r="E170"/>
  <c r="F149" i="151"/>
  <c r="E150"/>
  <c r="P143" i="146"/>
  <c r="P135" i="154"/>
  <c r="U11" s="1"/>
  <c r="F46" i="194"/>
  <c r="AC9" s="1"/>
  <c r="E47"/>
  <c r="E62" i="191"/>
  <c r="F61"/>
  <c r="F18" i="221"/>
  <c r="E19"/>
  <c r="P135" i="156"/>
  <c r="V11" s="1"/>
  <c r="F132" i="158"/>
  <c r="E133"/>
  <c r="P17" i="219"/>
  <c r="Z11" s="1"/>
  <c r="F150" i="150"/>
  <c r="E151"/>
  <c r="F142" i="156"/>
  <c r="E143"/>
  <c r="E50" i="197"/>
  <c r="F49"/>
  <c r="E173" i="135"/>
  <c r="F172"/>
  <c r="E30" i="143"/>
  <c r="F29"/>
  <c r="E103" i="173"/>
  <c r="F102"/>
  <c r="E30" i="146"/>
  <c r="F29"/>
  <c r="E182" i="128"/>
  <c r="F181"/>
  <c r="E39" i="212"/>
  <c r="F38"/>
  <c r="F168" i="137"/>
  <c r="E169"/>
  <c r="E85" i="179"/>
  <c r="F84"/>
  <c r="F119" i="161"/>
  <c r="E120"/>
  <c r="P31" i="213"/>
  <c r="V11" s="1"/>
  <c r="F26" i="215"/>
  <c r="AC9" s="1"/>
  <c r="E27"/>
  <c r="P169" i="128"/>
  <c r="U11" s="1"/>
  <c r="F30" i="123"/>
  <c r="E31"/>
  <c r="E19" i="134"/>
  <c r="F18"/>
  <c r="E19" i="162"/>
  <c r="F18"/>
  <c r="P104" i="167"/>
  <c r="F133" i="157"/>
  <c r="E134"/>
  <c r="F29" i="234"/>
  <c r="E30"/>
  <c r="P90" i="174"/>
  <c r="V11" s="1"/>
  <c r="F119" i="164"/>
  <c r="E120"/>
  <c r="E25" i="220"/>
  <c r="F24"/>
  <c r="E37" i="214"/>
  <c r="F36"/>
  <c r="F117" i="163"/>
  <c r="E118"/>
  <c r="F179" i="124"/>
  <c r="F9" i="181" s="1"/>
  <c r="R9" i="124"/>
  <c r="S9" s="1"/>
  <c r="G9" i="181" s="1"/>
  <c r="E9"/>
  <c r="E180" i="124"/>
  <c r="F32" i="213"/>
  <c r="AC9" s="1"/>
  <c r="E33"/>
  <c r="F42" i="206"/>
  <c r="AC9" s="1"/>
  <c r="E43"/>
  <c r="F20" i="217"/>
  <c r="AC9" s="1"/>
  <c r="E21"/>
  <c r="F110" i="168"/>
  <c r="E111"/>
  <c r="F146" i="153"/>
  <c r="E147"/>
  <c r="F115" i="166"/>
  <c r="E116"/>
  <c r="F132" i="159"/>
  <c r="E133"/>
  <c r="F30" i="142"/>
  <c r="E31"/>
  <c r="E31" i="126"/>
  <c r="F30"/>
  <c r="E144" i="129"/>
  <c r="F143"/>
  <c r="F132" i="160"/>
  <c r="E133"/>
  <c r="P161" i="133"/>
  <c r="P136" i="153"/>
  <c r="E100" i="175"/>
  <c r="F99"/>
  <c r="E93" i="177"/>
  <c r="F92"/>
  <c r="E29" i="148"/>
  <c r="F28"/>
  <c r="F22" i="193"/>
  <c r="E23"/>
  <c r="F23" i="133"/>
  <c r="E24"/>
  <c r="F24" i="130"/>
  <c r="E25"/>
  <c r="F24" i="132"/>
  <c r="E25"/>
  <c r="F23" i="145"/>
  <c r="E24"/>
  <c r="F23" i="149"/>
  <c r="E24"/>
  <c r="F24" i="144"/>
  <c r="E25"/>
  <c r="F24" i="147"/>
  <c r="E25"/>
  <c r="P163" i="132"/>
  <c r="U11" s="1"/>
  <c r="F144" i="154"/>
  <c r="E145"/>
  <c r="F25" i="229"/>
  <c r="E26"/>
  <c r="N190" i="71"/>
  <c r="O188"/>
  <c r="Q10" s="1"/>
  <c r="P167" i="129"/>
  <c r="P25" i="215"/>
  <c r="V11" s="1"/>
  <c r="F18" i="219"/>
  <c r="E19"/>
  <c r="F24" i="125"/>
  <c r="E25"/>
  <c r="F23" i="141"/>
  <c r="E24"/>
  <c r="P67" i="188"/>
  <c r="W11" s="1"/>
  <c r="F95" i="176"/>
  <c r="E96"/>
  <c r="P19" i="217"/>
  <c r="V11" s="1"/>
  <c r="E60" i="192"/>
  <c r="F59"/>
  <c r="F109" i="170"/>
  <c r="E110"/>
  <c r="F30" i="216"/>
  <c r="E31"/>
  <c r="P155" i="138"/>
  <c r="V11" s="1"/>
  <c r="P23" i="216"/>
  <c r="V11" s="1"/>
  <c r="P150" i="142"/>
  <c r="V11" s="1"/>
  <c r="E26" i="231"/>
  <c r="F25"/>
  <c r="F77" i="189"/>
  <c r="E78"/>
  <c r="E74" i="188"/>
  <c r="F73"/>
  <c r="P149" i="141"/>
  <c r="P67" i="189"/>
  <c r="X11" s="1"/>
  <c r="P41" i="206"/>
  <c r="V11" s="1"/>
  <c r="P49" i="193"/>
  <c r="X11" s="1"/>
  <c r="P126" i="157"/>
  <c r="W11" s="1"/>
  <c r="P109" i="164"/>
  <c r="V11" s="1"/>
  <c r="P102" i="168"/>
  <c r="P54" i="191"/>
  <c r="V11" s="1"/>
  <c r="P145" i="147"/>
  <c r="W11" s="1"/>
  <c r="P124" i="159"/>
  <c r="W11" s="1"/>
  <c r="P32" i="214"/>
  <c r="X11" s="1"/>
  <c r="P34" i="212"/>
  <c r="X11" s="1"/>
  <c r="P114" i="161"/>
  <c r="W11" s="1"/>
  <c r="P170" i="127"/>
  <c r="P109" i="165"/>
  <c r="W11" s="1"/>
  <c r="P147" i="143"/>
  <c r="P100" i="171"/>
  <c r="U11" s="1"/>
  <c r="P161" i="134"/>
  <c r="V11" s="1"/>
  <c r="P174" i="124"/>
  <c r="U11" s="1"/>
  <c r="P146" i="144"/>
  <c r="P124" i="160"/>
  <c r="X11" s="1"/>
  <c r="P141" i="149"/>
  <c r="U11" s="1"/>
  <c r="P89" i="176"/>
  <c r="W11" s="1"/>
  <c r="P100" i="172"/>
  <c r="V11" s="1"/>
  <c r="P55" i="192"/>
  <c r="X11" s="1"/>
  <c r="P141" i="148"/>
  <c r="P141" i="152"/>
  <c r="X11" s="1"/>
  <c r="P166" i="130"/>
  <c r="U11" s="1"/>
  <c r="P171" i="126"/>
  <c r="P182" i="71"/>
  <c r="V11" s="1"/>
  <c r="P157" i="136"/>
  <c r="P151" i="139"/>
  <c r="P139" i="150"/>
  <c r="P45" i="194"/>
  <c r="V11" s="1"/>
  <c r="P74" i="184"/>
  <c r="W11" s="1"/>
  <c r="P181" i="123"/>
  <c r="X11" s="1"/>
  <c r="P42" i="197"/>
  <c r="V11" s="1"/>
  <c r="P109" i="162"/>
  <c r="P163" i="137" l="1"/>
  <c r="Z11"/>
  <c r="P18" i="220"/>
  <c r="AA11"/>
  <c r="P19" i="234"/>
  <c r="AD11"/>
  <c r="L83" i="181"/>
  <c r="P17" i="235"/>
  <c r="AE11"/>
  <c r="P18" i="231"/>
  <c r="P19" s="1"/>
  <c r="P20" s="1"/>
  <c r="P21" s="1"/>
  <c r="P22" s="1"/>
  <c r="P23" s="1"/>
  <c r="P24" s="1"/>
  <c r="P25" s="1"/>
  <c r="P26" s="1"/>
  <c r="P27" s="1"/>
  <c r="P28" s="1"/>
  <c r="P29" s="1"/>
  <c r="Q11"/>
  <c r="P149" i="151"/>
  <c r="AD11"/>
  <c r="P18" i="221"/>
  <c r="AB11"/>
  <c r="P83" i="179"/>
  <c r="AB11"/>
  <c r="P170" i="131"/>
  <c r="Z11"/>
  <c r="P131" i="158"/>
  <c r="AB11"/>
  <c r="P28" i="236"/>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83" i="181" s="1"/>
  <c r="E19" i="239"/>
  <c r="F18"/>
  <c r="P149" i="145"/>
  <c r="Y11" s="1"/>
  <c r="P163" i="135"/>
  <c r="Y11" s="1"/>
  <c r="P107" i="166"/>
  <c r="V11" s="1"/>
  <c r="P114" i="163"/>
  <c r="P86" i="177"/>
  <c r="X11" s="1"/>
  <c r="O190" i="71"/>
  <c r="R10"/>
  <c r="S10" s="1"/>
  <c r="K7" i="181" s="1"/>
  <c r="P106" i="170"/>
  <c r="P176" i="125"/>
  <c r="X11" s="1"/>
  <c r="E21" i="236"/>
  <c r="F20"/>
  <c r="E19" i="235"/>
  <c r="F18"/>
  <c r="E79" i="189"/>
  <c r="F78"/>
  <c r="P151" i="142"/>
  <c r="W11" s="1"/>
  <c r="P156" i="138"/>
  <c r="W11" s="1"/>
  <c r="E61" i="192"/>
  <c r="F60"/>
  <c r="P20" i="217"/>
  <c r="W11" s="1"/>
  <c r="P68" i="188"/>
  <c r="X11" s="1"/>
  <c r="E27" i="229"/>
  <c r="F26"/>
  <c r="F145" i="154"/>
  <c r="E146"/>
  <c r="F25" i="147"/>
  <c r="E26"/>
  <c r="F25" i="144"/>
  <c r="E26"/>
  <c r="F24" i="149"/>
  <c r="E25"/>
  <c r="F24" i="145"/>
  <c r="E25"/>
  <c r="F25" i="132"/>
  <c r="E26"/>
  <c r="F25" i="130"/>
  <c r="E26"/>
  <c r="F24" i="133"/>
  <c r="E25"/>
  <c r="F23" i="193"/>
  <c r="E24"/>
  <c r="P162" i="133"/>
  <c r="U11" s="1"/>
  <c r="F144" i="129"/>
  <c r="E145"/>
  <c r="F31" i="126"/>
  <c r="E32"/>
  <c r="F37" i="214"/>
  <c r="E38"/>
  <c r="F25" i="220"/>
  <c r="E26"/>
  <c r="E20" i="162"/>
  <c r="F19"/>
  <c r="E20" i="134"/>
  <c r="F19"/>
  <c r="P170" i="128"/>
  <c r="V11" s="1"/>
  <c r="F85" i="179"/>
  <c r="E86"/>
  <c r="F39" i="212"/>
  <c r="E40"/>
  <c r="E183" i="128"/>
  <c r="F182"/>
  <c r="F30" i="146"/>
  <c r="E31"/>
  <c r="F103" i="173"/>
  <c r="E104"/>
  <c r="F30" i="143"/>
  <c r="E31"/>
  <c r="E174" i="135"/>
  <c r="F173"/>
  <c r="E51" i="197"/>
  <c r="F50"/>
  <c r="E20" i="221"/>
  <c r="F19"/>
  <c r="F47" i="194"/>
  <c r="AD9" s="1"/>
  <c r="E48"/>
  <c r="P136" i="154"/>
  <c r="V11" s="1"/>
  <c r="F87" i="139"/>
  <c r="E88"/>
  <c r="F32" i="131"/>
  <c r="E33"/>
  <c r="F167" i="138"/>
  <c r="E168"/>
  <c r="F116" i="165"/>
  <c r="E117"/>
  <c r="E20" i="152"/>
  <c r="F19"/>
  <c r="E29" i="127"/>
  <c r="F28"/>
  <c r="E75" i="188"/>
  <c r="F74"/>
  <c r="E27" i="231"/>
  <c r="F26"/>
  <c r="P24" i="216"/>
  <c r="W11" s="1"/>
  <c r="F31"/>
  <c r="E32"/>
  <c r="F110" i="170"/>
  <c r="E111"/>
  <c r="F96" i="176"/>
  <c r="E97"/>
  <c r="F24" i="141"/>
  <c r="E25"/>
  <c r="F25" i="125"/>
  <c r="E26"/>
  <c r="F19" i="219"/>
  <c r="E20"/>
  <c r="P26" i="215"/>
  <c r="W11" s="1"/>
  <c r="P168" i="129"/>
  <c r="U11" s="1"/>
  <c r="P164" i="132"/>
  <c r="V11" s="1"/>
  <c r="F29" i="148"/>
  <c r="E30"/>
  <c r="F93" i="177"/>
  <c r="E94"/>
  <c r="F100" i="175"/>
  <c r="E101"/>
  <c r="P137" i="153"/>
  <c r="U11" s="1"/>
  <c r="F133" i="160"/>
  <c r="E134"/>
  <c r="F31" i="142"/>
  <c r="E32"/>
  <c r="E134" i="159"/>
  <c r="F133"/>
  <c r="E117" i="166"/>
  <c r="F116"/>
  <c r="E148" i="153"/>
  <c r="F147"/>
  <c r="E112" i="168"/>
  <c r="F111"/>
  <c r="F21" i="217"/>
  <c r="AD9" s="1"/>
  <c r="E22"/>
  <c r="F43" i="206"/>
  <c r="AD9" s="1"/>
  <c r="E44"/>
  <c r="F33" i="213"/>
  <c r="AD9" s="1"/>
  <c r="E34"/>
  <c r="F180" i="124"/>
  <c r="E181"/>
  <c r="F118" i="163"/>
  <c r="E119"/>
  <c r="E121" i="164"/>
  <c r="F120"/>
  <c r="P91" i="174"/>
  <c r="W11" s="1"/>
  <c r="E31" i="234"/>
  <c r="F30"/>
  <c r="E135" i="157"/>
  <c r="F134"/>
  <c r="P105" i="167"/>
  <c r="U11" s="1"/>
  <c r="E32" i="123"/>
  <c r="F31"/>
  <c r="F27" i="215"/>
  <c r="AD9" s="1"/>
  <c r="E28"/>
  <c r="P32" i="213"/>
  <c r="W11" s="1"/>
  <c r="F120" i="161"/>
  <c r="E121"/>
  <c r="E170" i="137"/>
  <c r="F169"/>
  <c r="F143" i="156"/>
  <c r="E144"/>
  <c r="E152" i="150"/>
  <c r="F151"/>
  <c r="P18" i="219"/>
  <c r="E134" i="158"/>
  <c r="F133"/>
  <c r="P136" i="156"/>
  <c r="W11" s="1"/>
  <c r="E63" i="191"/>
  <c r="F62"/>
  <c r="P144" i="146"/>
  <c r="U11" s="1"/>
  <c r="F150" i="151"/>
  <c r="E151"/>
  <c r="E171" i="136"/>
  <c r="F170"/>
  <c r="F109" i="172"/>
  <c r="E110"/>
  <c r="F113" i="167"/>
  <c r="E114"/>
  <c r="P90" i="175"/>
  <c r="W11" s="1"/>
  <c r="F82" i="184"/>
  <c r="E83"/>
  <c r="F100" i="174"/>
  <c r="E101"/>
  <c r="E112" i="171"/>
  <c r="F111"/>
  <c r="P75" i="184"/>
  <c r="X11" s="1"/>
  <c r="P46" i="194"/>
  <c r="W11" s="1"/>
  <c r="P140" i="150"/>
  <c r="U11" s="1"/>
  <c r="P158" i="136"/>
  <c r="U11" s="1"/>
  <c r="P172" i="126"/>
  <c r="U11" s="1"/>
  <c r="M93" i="181" s="1"/>
  <c r="N93" s="1"/>
  <c r="P167" i="130"/>
  <c r="V11" s="1"/>
  <c r="P142" i="148"/>
  <c r="U11" s="1"/>
  <c r="P90" i="176"/>
  <c r="X11" s="1"/>
  <c r="P147" i="144"/>
  <c r="U11" s="1"/>
  <c r="P162" i="134"/>
  <c r="W11" s="1"/>
  <c r="P101" i="171"/>
  <c r="V11" s="1"/>
  <c r="P148" i="143"/>
  <c r="U11" s="1"/>
  <c r="P33" i="214"/>
  <c r="Y11" s="1"/>
  <c r="P110" i="164"/>
  <c r="W11" s="1"/>
  <c r="P127" i="157"/>
  <c r="X11" s="1"/>
  <c r="P68" i="189"/>
  <c r="Y11" s="1"/>
  <c r="P110" i="162"/>
  <c r="U11" s="1"/>
  <c r="P43" i="197"/>
  <c r="W11" s="1"/>
  <c r="P182" i="123"/>
  <c r="Y11" s="1"/>
  <c r="P152" i="139"/>
  <c r="U11" s="1"/>
  <c r="P183" i="71"/>
  <c r="W11" s="1"/>
  <c r="P142" i="152"/>
  <c r="Y11" s="1"/>
  <c r="P56" i="192"/>
  <c r="Y11" s="1"/>
  <c r="P101" i="172"/>
  <c r="W11" s="1"/>
  <c r="P142" i="149"/>
  <c r="V11" s="1"/>
  <c r="P125" i="160"/>
  <c r="Y11" s="1"/>
  <c r="P175" i="124"/>
  <c r="V11" s="1"/>
  <c r="P110" i="165"/>
  <c r="X11" s="1"/>
  <c r="P171" i="127"/>
  <c r="U11" s="1"/>
  <c r="P115" i="161"/>
  <c r="X11" s="1"/>
  <c r="P35" i="212"/>
  <c r="Y11" s="1"/>
  <c r="P125" i="159"/>
  <c r="X11" s="1"/>
  <c r="P146" i="147"/>
  <c r="X11" s="1"/>
  <c r="P55" i="191"/>
  <c r="W11" s="1"/>
  <c r="P103" i="168"/>
  <c r="U11" s="1"/>
  <c r="P50" i="193"/>
  <c r="Y11" s="1"/>
  <c r="P42" i="206"/>
  <c r="W11" s="1"/>
  <c r="P150" i="141"/>
  <c r="U11" s="1"/>
  <c r="P107" i="170" l="1"/>
  <c r="Z11"/>
  <c r="P132" i="158"/>
  <c r="AC11"/>
  <c r="P171" i="131"/>
  <c r="AA11"/>
  <c r="P84" i="179"/>
  <c r="AC11"/>
  <c r="L80" i="181"/>
  <c r="S11" i="236"/>
  <c r="P19" i="219"/>
  <c r="AA11"/>
  <c r="P115" i="163"/>
  <c r="Z11"/>
  <c r="P19" i="221"/>
  <c r="AC11"/>
  <c r="P150" i="151"/>
  <c r="AE11"/>
  <c r="P30" i="23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80" i="181" s="1"/>
  <c r="Q11" i="235"/>
  <c r="P18"/>
  <c r="P19" s="1"/>
  <c r="P20" s="1"/>
  <c r="P21" s="1"/>
  <c r="P22" s="1"/>
  <c r="P23" s="1"/>
  <c r="P24" s="1"/>
  <c r="P25" s="1"/>
  <c r="P26" s="1"/>
  <c r="P27" s="1"/>
  <c r="P28" s="1"/>
  <c r="P29" s="1"/>
  <c r="P20" i="234"/>
  <c r="AE11"/>
  <c r="P19" i="220"/>
  <c r="AB11"/>
  <c r="P164" i="137"/>
  <c r="AA11"/>
  <c r="E20" i="239"/>
  <c r="F19"/>
  <c r="R9"/>
  <c r="S9" s="1"/>
  <c r="G84" i="181" s="1"/>
  <c r="P87" i="177"/>
  <c r="Y11" s="1"/>
  <c r="P108" i="166"/>
  <c r="W11" s="1"/>
  <c r="P177" i="125"/>
  <c r="Y11" s="1"/>
  <c r="P164" i="135"/>
  <c r="P150" i="145"/>
  <c r="E20" i="235"/>
  <c r="F19"/>
  <c r="E22" i="236"/>
  <c r="F21"/>
  <c r="E113" i="171"/>
  <c r="F112"/>
  <c r="E172" i="136"/>
  <c r="F171"/>
  <c r="F63" i="191"/>
  <c r="E64"/>
  <c r="E135" i="158"/>
  <c r="F134"/>
  <c r="E153" i="150"/>
  <c r="F152"/>
  <c r="E171" i="137"/>
  <c r="F170"/>
  <c r="F32" i="123"/>
  <c r="E33"/>
  <c r="P92" i="174"/>
  <c r="X11" s="1"/>
  <c r="E120" i="163"/>
  <c r="F119"/>
  <c r="F181" i="124"/>
  <c r="E182"/>
  <c r="F34" i="213"/>
  <c r="AE9" s="1"/>
  <c r="E35"/>
  <c r="F44" i="206"/>
  <c r="AE9" s="1"/>
  <c r="E45"/>
  <c r="F22" i="217"/>
  <c r="AE9" s="1"/>
  <c r="E23"/>
  <c r="F32" i="142"/>
  <c r="E33"/>
  <c r="F134" i="160"/>
  <c r="E135"/>
  <c r="F101" i="175"/>
  <c r="E102"/>
  <c r="F94" i="177"/>
  <c r="E95"/>
  <c r="E31" i="148"/>
  <c r="F30"/>
  <c r="P165" i="132"/>
  <c r="W11" s="1"/>
  <c r="P169" i="129"/>
  <c r="V11" s="1"/>
  <c r="P27" i="215"/>
  <c r="X11" s="1"/>
  <c r="E21" i="219"/>
  <c r="F20"/>
  <c r="F26" i="125"/>
  <c r="E27"/>
  <c r="F25" i="141"/>
  <c r="E26"/>
  <c r="E98" i="176"/>
  <c r="F97"/>
  <c r="E112" i="170"/>
  <c r="F111"/>
  <c r="E33" i="216"/>
  <c r="F32"/>
  <c r="E30" i="127"/>
  <c r="F29"/>
  <c r="E21" i="152"/>
  <c r="F20"/>
  <c r="F20" i="221"/>
  <c r="E21"/>
  <c r="F51" i="197"/>
  <c r="E52"/>
  <c r="E175" i="135"/>
  <c r="F174"/>
  <c r="F183" i="128"/>
  <c r="E184"/>
  <c r="E21" i="134"/>
  <c r="F20"/>
  <c r="E21" i="162"/>
  <c r="F20"/>
  <c r="P163" i="133"/>
  <c r="V11" s="1"/>
  <c r="F24" i="193"/>
  <c r="E25"/>
  <c r="F25" i="133"/>
  <c r="E26"/>
  <c r="F26" i="130"/>
  <c r="E27"/>
  <c r="F26" i="132"/>
  <c r="E27"/>
  <c r="F25" i="145"/>
  <c r="E26"/>
  <c r="F25" i="149"/>
  <c r="E26"/>
  <c r="F26" i="144"/>
  <c r="E27"/>
  <c r="F26" i="147"/>
  <c r="E27"/>
  <c r="E147" i="154"/>
  <c r="F146"/>
  <c r="P69" i="188"/>
  <c r="Y11" s="1"/>
  <c r="F61" i="192"/>
  <c r="E62"/>
  <c r="P157" i="138"/>
  <c r="X11" s="1"/>
  <c r="E80" i="189"/>
  <c r="F79"/>
  <c r="E102" i="174"/>
  <c r="F101"/>
  <c r="E84" i="184"/>
  <c r="F83"/>
  <c r="P91" i="175"/>
  <c r="X11" s="1"/>
  <c r="F114" i="167"/>
  <c r="E115"/>
  <c r="E111" i="172"/>
  <c r="F110"/>
  <c r="E152" i="151"/>
  <c r="F151"/>
  <c r="P145" i="146"/>
  <c r="V11" s="1"/>
  <c r="P137" i="156"/>
  <c r="X11" s="1"/>
  <c r="E145"/>
  <c r="F144"/>
  <c r="F121" i="161"/>
  <c r="E122"/>
  <c r="P33" i="213"/>
  <c r="X11" s="1"/>
  <c r="F28" i="215"/>
  <c r="AE9" s="1"/>
  <c r="E29"/>
  <c r="P106" i="167"/>
  <c r="V11" s="1"/>
  <c r="E136" i="157"/>
  <c r="F135"/>
  <c r="E32" i="234"/>
  <c r="F31"/>
  <c r="E122" i="164"/>
  <c r="F121"/>
  <c r="E113" i="168"/>
  <c r="F112"/>
  <c r="E149" i="153"/>
  <c r="F148"/>
  <c r="E118" i="166"/>
  <c r="F117"/>
  <c r="E135" i="159"/>
  <c r="F134"/>
  <c r="P138" i="153"/>
  <c r="V11" s="1"/>
  <c r="P25" i="216"/>
  <c r="X11" s="1"/>
  <c r="F27" i="231"/>
  <c r="E28"/>
  <c r="F75" i="188"/>
  <c r="E76"/>
  <c r="F117" i="165"/>
  <c r="E118"/>
  <c r="F168" i="138"/>
  <c r="E169"/>
  <c r="F33" i="131"/>
  <c r="E34"/>
  <c r="F88" i="139"/>
  <c r="E89"/>
  <c r="P137" i="154"/>
  <c r="W11" s="1"/>
  <c r="F48" i="194"/>
  <c r="AE9" s="1"/>
  <c r="E49"/>
  <c r="F31" i="143"/>
  <c r="E32"/>
  <c r="E105" i="173"/>
  <c r="F104"/>
  <c r="E32" i="146"/>
  <c r="F31"/>
  <c r="E41" i="212"/>
  <c r="F40"/>
  <c r="F86" i="179"/>
  <c r="E87"/>
  <c r="P171" i="128"/>
  <c r="W11" s="1"/>
  <c r="F26" i="220"/>
  <c r="E27"/>
  <c r="E39" i="214"/>
  <c r="F38"/>
  <c r="F32" i="126"/>
  <c r="E33"/>
  <c r="F145" i="129"/>
  <c r="E146"/>
  <c r="F27" i="229"/>
  <c r="E28"/>
  <c r="P21" i="217"/>
  <c r="X11" s="1"/>
  <c r="P152" i="142"/>
  <c r="X11" s="1"/>
  <c r="P51" i="193"/>
  <c r="Z11" s="1"/>
  <c r="P172" i="127"/>
  <c r="V11" s="1"/>
  <c r="P44" i="197"/>
  <c r="X11" s="1"/>
  <c r="P111" i="162"/>
  <c r="V11" s="1"/>
  <c r="P111" i="164"/>
  <c r="X11" s="1"/>
  <c r="P34" i="214"/>
  <c r="Z11" s="1"/>
  <c r="P159" i="136"/>
  <c r="V11" s="1"/>
  <c r="P47" i="194"/>
  <c r="X11" s="1"/>
  <c r="P76" i="184"/>
  <c r="Y11" s="1"/>
  <c r="P56" i="191"/>
  <c r="X11" s="1"/>
  <c r="P176" i="124"/>
  <c r="W11" s="1"/>
  <c r="P126" i="160"/>
  <c r="Z11" s="1"/>
  <c r="P57" i="192"/>
  <c r="Z11" s="1"/>
  <c r="P143" i="152"/>
  <c r="Z11" s="1"/>
  <c r="AC11" i="71"/>
  <c r="P184"/>
  <c r="X11" s="1"/>
  <c r="P151" i="141"/>
  <c r="V11" s="1"/>
  <c r="P43" i="206"/>
  <c r="X11" s="1"/>
  <c r="P104" i="168"/>
  <c r="V11" s="1"/>
  <c r="P147" i="147"/>
  <c r="Y11" s="1"/>
  <c r="P126" i="159"/>
  <c r="Y11" s="1"/>
  <c r="P36" i="212"/>
  <c r="Z11" s="1"/>
  <c r="P116" i="161"/>
  <c r="Y11" s="1"/>
  <c r="P111" i="165"/>
  <c r="Y11" s="1"/>
  <c r="P143" i="149"/>
  <c r="W11" s="1"/>
  <c r="P102" i="172"/>
  <c r="X11" s="1"/>
  <c r="P153" i="139"/>
  <c r="V11" s="1"/>
  <c r="P183" i="123"/>
  <c r="Z11" s="1"/>
  <c r="P69" i="189"/>
  <c r="Z11" s="1"/>
  <c r="P128" i="157"/>
  <c r="Y11" s="1"/>
  <c r="P149" i="143"/>
  <c r="V11" s="1"/>
  <c r="P102" i="171"/>
  <c r="W11" s="1"/>
  <c r="P163" i="134"/>
  <c r="X11" s="1"/>
  <c r="P148" i="144"/>
  <c r="V11" s="1"/>
  <c r="P91" i="176"/>
  <c r="Y11" s="1"/>
  <c r="P143" i="148"/>
  <c r="V11" s="1"/>
  <c r="P168" i="130"/>
  <c r="W11" s="1"/>
  <c r="P173" i="126"/>
  <c r="V11" s="1"/>
  <c r="M94" i="181" s="1"/>
  <c r="N94" s="1"/>
  <c r="P141" i="150"/>
  <c r="V11" s="1"/>
  <c r="P151" i="145" l="1"/>
  <c r="Z11"/>
  <c r="P30" i="235"/>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82" i="181" s="1"/>
  <c r="S11" i="231"/>
  <c r="P165" i="135"/>
  <c r="Z11"/>
  <c r="P165" i="137"/>
  <c r="AB11"/>
  <c r="P20" i="220"/>
  <c r="AC11"/>
  <c r="Q11" i="234"/>
  <c r="P21"/>
  <c r="P22" s="1"/>
  <c r="P23" s="1"/>
  <c r="P24" s="1"/>
  <c r="P25" s="1"/>
  <c r="P26" s="1"/>
  <c r="P27" s="1"/>
  <c r="P28" s="1"/>
  <c r="P29" s="1"/>
  <c r="P30" s="1"/>
  <c r="P31" s="1"/>
  <c r="P32" s="1"/>
  <c r="L82" i="181"/>
  <c r="S11" i="235"/>
  <c r="Q11" i="151"/>
  <c r="P151"/>
  <c r="P152" s="1"/>
  <c r="P153" s="1"/>
  <c r="P154" s="1"/>
  <c r="P155" s="1"/>
  <c r="P156" s="1"/>
  <c r="P157" s="1"/>
  <c r="P158" s="1"/>
  <c r="P159" s="1"/>
  <c r="P160" s="1"/>
  <c r="P161" s="1"/>
  <c r="P162" s="1"/>
  <c r="P20" i="221"/>
  <c r="AD11"/>
  <c r="P116" i="163"/>
  <c r="AA11"/>
  <c r="P20" i="219"/>
  <c r="AB11"/>
  <c r="P85" i="179"/>
  <c r="AD11"/>
  <c r="P172" i="131"/>
  <c r="AB11"/>
  <c r="P133" i="158"/>
  <c r="AD11"/>
  <c r="P108" i="170"/>
  <c r="AA11"/>
  <c r="E21" i="239"/>
  <c r="F20"/>
  <c r="P178" i="125"/>
  <c r="P109" i="166"/>
  <c r="X11" s="1"/>
  <c r="P88" i="177"/>
  <c r="E23" i="236"/>
  <c r="F22"/>
  <c r="E21" i="235"/>
  <c r="F20"/>
  <c r="P153" i="142"/>
  <c r="Y11" s="1"/>
  <c r="E40" i="214"/>
  <c r="F39"/>
  <c r="F41" i="212"/>
  <c r="E42"/>
  <c r="F32" i="146"/>
  <c r="E33"/>
  <c r="E106" i="173"/>
  <c r="F105"/>
  <c r="P138" i="154"/>
  <c r="X11" s="1"/>
  <c r="F29" i="215"/>
  <c r="F73" i="181" s="1"/>
  <c r="E73"/>
  <c r="E30" i="215"/>
  <c r="R9"/>
  <c r="S9" s="1"/>
  <c r="G73" i="181" s="1"/>
  <c r="P34" i="213"/>
  <c r="Y11" s="1"/>
  <c r="E123" i="161"/>
  <c r="F122"/>
  <c r="E116" i="167"/>
  <c r="F115"/>
  <c r="P92" i="175"/>
  <c r="Y11" s="1"/>
  <c r="E81" i="189"/>
  <c r="F80"/>
  <c r="P70" i="188"/>
  <c r="Z11" s="1"/>
  <c r="E148" i="154"/>
  <c r="F147"/>
  <c r="E22" i="162"/>
  <c r="F21"/>
  <c r="E22" i="134"/>
  <c r="F21"/>
  <c r="F175" i="135"/>
  <c r="E176"/>
  <c r="E22" i="152"/>
  <c r="F21"/>
  <c r="E31" i="127"/>
  <c r="F30"/>
  <c r="E34" i="216"/>
  <c r="F33"/>
  <c r="E113" i="170"/>
  <c r="F112"/>
  <c r="E99" i="176"/>
  <c r="F98"/>
  <c r="E22" i="219"/>
  <c r="F21"/>
  <c r="P28" i="215"/>
  <c r="Y11" s="1"/>
  <c r="P166" i="132"/>
  <c r="X11" s="1"/>
  <c r="F31" i="148"/>
  <c r="E32"/>
  <c r="E121" i="163"/>
  <c r="F120"/>
  <c r="E172" i="137"/>
  <c r="F171"/>
  <c r="E154" i="150"/>
  <c r="F153"/>
  <c r="E136" i="158"/>
  <c r="F135"/>
  <c r="E173" i="136"/>
  <c r="F172"/>
  <c r="E114" i="171"/>
  <c r="F113"/>
  <c r="P22" i="217"/>
  <c r="Y11" s="1"/>
  <c r="F28" i="229"/>
  <c r="E29"/>
  <c r="E147" i="129"/>
  <c r="F146"/>
  <c r="E34" i="126"/>
  <c r="F33"/>
  <c r="F27" i="220"/>
  <c r="E28"/>
  <c r="P172" i="128"/>
  <c r="X11" s="1"/>
  <c r="E88" i="179"/>
  <c r="F87"/>
  <c r="F32" i="143"/>
  <c r="E33"/>
  <c r="E50" i="194"/>
  <c r="F49"/>
  <c r="F67" i="181" s="1"/>
  <c r="R9" i="194"/>
  <c r="S9" s="1"/>
  <c r="G67" i="181" s="1"/>
  <c r="E67"/>
  <c r="E90" i="139"/>
  <c r="F89"/>
  <c r="E35" i="131"/>
  <c r="F34"/>
  <c r="E170" i="138"/>
  <c r="F169"/>
  <c r="E119" i="165"/>
  <c r="F118"/>
  <c r="F76" i="188"/>
  <c r="E77"/>
  <c r="E29" i="231"/>
  <c r="F28"/>
  <c r="P26" i="216"/>
  <c r="Y11" s="1"/>
  <c r="P139" i="153"/>
  <c r="W11" s="1"/>
  <c r="E136" i="159"/>
  <c r="F135"/>
  <c r="E119" i="166"/>
  <c r="F118"/>
  <c r="E150" i="153"/>
  <c r="F149"/>
  <c r="F113" i="168"/>
  <c r="E114"/>
  <c r="F122" i="164"/>
  <c r="E123"/>
  <c r="F32" i="234"/>
  <c r="E33"/>
  <c r="E137" i="157"/>
  <c r="F136"/>
  <c r="P107" i="167"/>
  <c r="W11" s="1"/>
  <c r="E146" i="156"/>
  <c r="F145"/>
  <c r="P138"/>
  <c r="Y11" s="1"/>
  <c r="P146" i="146"/>
  <c r="W11" s="1"/>
  <c r="E153" i="151"/>
  <c r="F152"/>
  <c r="E112" i="172"/>
  <c r="F111"/>
  <c r="E85" i="184"/>
  <c r="F84"/>
  <c r="E103" i="174"/>
  <c r="F102"/>
  <c r="P158" i="138"/>
  <c r="Y11" s="1"/>
  <c r="F62" i="192"/>
  <c r="E63"/>
  <c r="E28" i="147"/>
  <c r="F27"/>
  <c r="E28" i="144"/>
  <c r="F27"/>
  <c r="E27" i="149"/>
  <c r="F26"/>
  <c r="E27" i="145"/>
  <c r="F26"/>
  <c r="E28" i="132"/>
  <c r="F27"/>
  <c r="E28" i="130"/>
  <c r="F27"/>
  <c r="E27" i="133"/>
  <c r="F26"/>
  <c r="E26" i="193"/>
  <c r="F25"/>
  <c r="P164" i="133"/>
  <c r="W11" s="1"/>
  <c r="E185" i="128"/>
  <c r="F184"/>
  <c r="F52" i="197"/>
  <c r="E53"/>
  <c r="F21" i="221"/>
  <c r="E22"/>
  <c r="E27" i="141"/>
  <c r="F26"/>
  <c r="E28" i="125"/>
  <c r="F27"/>
  <c r="P170" i="129"/>
  <c r="W11" s="1"/>
  <c r="F95" i="177"/>
  <c r="E96"/>
  <c r="F102" i="175"/>
  <c r="E103"/>
  <c r="E136" i="160"/>
  <c r="F135"/>
  <c r="E34" i="142"/>
  <c r="F33"/>
  <c r="F23" i="217"/>
  <c r="F75" i="181" s="1"/>
  <c r="E75"/>
  <c r="R9" i="217"/>
  <c r="S9" s="1"/>
  <c r="G75" i="181" s="1"/>
  <c r="E24" i="217"/>
  <c r="E69" i="181"/>
  <c r="F45" i="206"/>
  <c r="F69" i="181" s="1"/>
  <c r="R9" i="206"/>
  <c r="S9" s="1"/>
  <c r="G69" i="181" s="1"/>
  <c r="E46" i="206"/>
  <c r="E71" i="181"/>
  <c r="F35" i="213"/>
  <c r="F71" i="181" s="1"/>
  <c r="R9" i="213"/>
  <c r="S9" s="1"/>
  <c r="G71" i="181" s="1"/>
  <c r="E36" i="213"/>
  <c r="E183" i="124"/>
  <c r="F182"/>
  <c r="P93" i="174"/>
  <c r="Y11" s="1"/>
  <c r="F33" i="123"/>
  <c r="E34"/>
  <c r="E65" i="191"/>
  <c r="F64"/>
  <c r="P92" i="176"/>
  <c r="Z11" s="1"/>
  <c r="P149" i="144"/>
  <c r="W11" s="1"/>
  <c r="P164" i="134"/>
  <c r="Y11" s="1"/>
  <c r="P103" i="171"/>
  <c r="X11" s="1"/>
  <c r="P150" i="143"/>
  <c r="W11" s="1"/>
  <c r="P154" i="139"/>
  <c r="W11" s="1"/>
  <c r="P144" i="149"/>
  <c r="X11" s="1"/>
  <c r="P37" i="212"/>
  <c r="P148" i="147"/>
  <c r="Z11" s="1"/>
  <c r="P44" i="206"/>
  <c r="Y11" s="1"/>
  <c r="P185" i="71"/>
  <c r="Y11" s="1"/>
  <c r="AD11"/>
  <c r="P127" i="160"/>
  <c r="P177" i="124"/>
  <c r="X11" s="1"/>
  <c r="P57" i="191"/>
  <c r="Y11" s="1"/>
  <c r="P77" i="184"/>
  <c r="Z11" s="1"/>
  <c r="P173" i="127"/>
  <c r="W11" s="1"/>
  <c r="P52" i="193"/>
  <c r="P174" i="126"/>
  <c r="W11" s="1"/>
  <c r="P142" i="150"/>
  <c r="W11" s="1"/>
  <c r="P169" i="130"/>
  <c r="X11" s="1"/>
  <c r="P144" i="148"/>
  <c r="W11" s="1"/>
  <c r="P129" i="157"/>
  <c r="Z11" s="1"/>
  <c r="P70" i="189"/>
  <c r="P184" i="123"/>
  <c r="P103" i="172"/>
  <c r="Y11" s="1"/>
  <c r="P112" i="165"/>
  <c r="Z11" s="1"/>
  <c r="P117" i="161"/>
  <c r="Z11" s="1"/>
  <c r="P127" i="159"/>
  <c r="Z11" s="1"/>
  <c r="P105" i="168"/>
  <c r="W11" s="1"/>
  <c r="P152" i="141"/>
  <c r="W11" s="1"/>
  <c r="P144" i="152"/>
  <c r="P58" i="192"/>
  <c r="P48" i="194"/>
  <c r="Y11" s="1"/>
  <c r="P160" i="136"/>
  <c r="W11" s="1"/>
  <c r="P35" i="214"/>
  <c r="P112" i="164"/>
  <c r="Y11" s="1"/>
  <c r="P112" i="162"/>
  <c r="W11" s="1"/>
  <c r="P45" i="197"/>
  <c r="Y11" s="1"/>
  <c r="M95" i="181" l="1"/>
  <c r="N95" s="1"/>
  <c r="P59" i="192"/>
  <c r="AA11"/>
  <c r="P185" i="123"/>
  <c r="AA11"/>
  <c r="P71" i="189"/>
  <c r="AA11"/>
  <c r="P53" i="193"/>
  <c r="AA11"/>
  <c r="P128" i="160"/>
  <c r="AA11"/>
  <c r="P179" i="125"/>
  <c r="Z11"/>
  <c r="P163" i="151"/>
  <c r="P164" s="1"/>
  <c r="P165" s="1"/>
  <c r="P166" s="1"/>
  <c r="P167" s="1"/>
  <c r="P168" s="1"/>
  <c r="P169" s="1"/>
  <c r="P170" s="1"/>
  <c r="P171" s="1"/>
  <c r="P172" s="1"/>
  <c r="P173" s="1"/>
  <c r="P174" s="1"/>
  <c r="P175" s="1"/>
  <c r="P176" s="1"/>
  <c r="P177" s="1"/>
  <c r="P178" s="1"/>
  <c r="P179" s="1"/>
  <c r="P180" s="1"/>
  <c r="P181" s="1"/>
  <c r="P182" s="1"/>
  <c r="P183" s="1"/>
  <c r="P184" s="1"/>
  <c r="P185" s="1"/>
  <c r="P186" s="1"/>
  <c r="P187" s="1"/>
  <c r="R11"/>
  <c r="M35" i="181" s="1"/>
  <c r="P33" i="234"/>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9" i="181" s="1"/>
  <c r="P36" i="214"/>
  <c r="AA11"/>
  <c r="P145" i="152"/>
  <c r="AA11"/>
  <c r="P38" i="212"/>
  <c r="AA11"/>
  <c r="P89" i="177"/>
  <c r="Z11"/>
  <c r="P109" i="170"/>
  <c r="AB11"/>
  <c r="P134" i="158"/>
  <c r="AE11"/>
  <c r="P173" i="131"/>
  <c r="AC11"/>
  <c r="P86" i="179"/>
  <c r="AE11"/>
  <c r="P21" i="219"/>
  <c r="AC11"/>
  <c r="P117" i="163"/>
  <c r="AB11"/>
  <c r="P21" i="221"/>
  <c r="AE11"/>
  <c r="L35" i="181"/>
  <c r="S11" i="151"/>
  <c r="L79" i="181"/>
  <c r="S11" i="234"/>
  <c r="P21" i="220"/>
  <c r="AD11"/>
  <c r="P166" i="137"/>
  <c r="AC11"/>
  <c r="P166" i="135"/>
  <c r="AA11"/>
  <c r="P152" i="145"/>
  <c r="AA11"/>
  <c r="E22" i="239"/>
  <c r="F21"/>
  <c r="P110" i="166"/>
  <c r="Y11" s="1"/>
  <c r="E22" i="235"/>
  <c r="F21"/>
  <c r="E24" i="236"/>
  <c r="F23"/>
  <c r="E66" i="191"/>
  <c r="F65"/>
  <c r="P94" i="174"/>
  <c r="Z11" s="1"/>
  <c r="E184" i="124"/>
  <c r="F183"/>
  <c r="E35" i="142"/>
  <c r="F34"/>
  <c r="E137" i="160"/>
  <c r="F136"/>
  <c r="P171" i="129"/>
  <c r="X11" s="1"/>
  <c r="E29" i="125"/>
  <c r="F28"/>
  <c r="E28" i="141"/>
  <c r="F27"/>
  <c r="F185" i="128"/>
  <c r="E186"/>
  <c r="E27" i="193"/>
  <c r="F26"/>
  <c r="E28" i="133"/>
  <c r="F27"/>
  <c r="E29" i="130"/>
  <c r="F28"/>
  <c r="E29" i="132"/>
  <c r="F28"/>
  <c r="E28" i="145"/>
  <c r="F27"/>
  <c r="E28" i="149"/>
  <c r="F27"/>
  <c r="E29" i="144"/>
  <c r="F28"/>
  <c r="E29" i="147"/>
  <c r="F28"/>
  <c r="F103" i="174"/>
  <c r="E104"/>
  <c r="E86" i="184"/>
  <c r="F85"/>
  <c r="E113" i="172"/>
  <c r="F112"/>
  <c r="F153" i="151"/>
  <c r="E154"/>
  <c r="P139" i="156"/>
  <c r="Z11" s="1"/>
  <c r="E147"/>
  <c r="F146"/>
  <c r="F137" i="157"/>
  <c r="E138"/>
  <c r="F150" i="153"/>
  <c r="E151"/>
  <c r="F119" i="166"/>
  <c r="E120"/>
  <c r="F136" i="159"/>
  <c r="E137"/>
  <c r="P27" i="216"/>
  <c r="Z11" s="1"/>
  <c r="E30" i="231"/>
  <c r="F29"/>
  <c r="E120" i="165"/>
  <c r="F119"/>
  <c r="F170" i="138"/>
  <c r="E171"/>
  <c r="E36" i="131"/>
  <c r="F35"/>
  <c r="E91" i="139"/>
  <c r="F90"/>
  <c r="E51" i="194"/>
  <c r="F50"/>
  <c r="E89" i="179"/>
  <c r="F88"/>
  <c r="P173" i="128"/>
  <c r="Y11" s="1"/>
  <c r="E35" i="126"/>
  <c r="F34"/>
  <c r="E148" i="129"/>
  <c r="F147"/>
  <c r="F114" i="171"/>
  <c r="E115"/>
  <c r="F173" i="136"/>
  <c r="E174"/>
  <c r="E137" i="158"/>
  <c r="F136"/>
  <c r="F154" i="150"/>
  <c r="E155"/>
  <c r="F172" i="137"/>
  <c r="E173"/>
  <c r="E122" i="163"/>
  <c r="F121"/>
  <c r="P29" i="215"/>
  <c r="Z11" s="1"/>
  <c r="E23" i="219"/>
  <c r="F22"/>
  <c r="E100" i="176"/>
  <c r="F99"/>
  <c r="E114" i="170"/>
  <c r="F113"/>
  <c r="E35" i="216"/>
  <c r="F34"/>
  <c r="E32" i="127"/>
  <c r="F31"/>
  <c r="E23" i="152"/>
  <c r="F22"/>
  <c r="E23" i="134"/>
  <c r="F22"/>
  <c r="E23" i="162"/>
  <c r="F22"/>
  <c r="E149" i="154"/>
  <c r="F148"/>
  <c r="E82" i="189"/>
  <c r="F81"/>
  <c r="P93" i="175"/>
  <c r="Z11" s="1"/>
  <c r="E117" i="167"/>
  <c r="F116"/>
  <c r="E124" i="161"/>
  <c r="F123"/>
  <c r="P35" i="213"/>
  <c r="Z11" s="1"/>
  <c r="E31" i="215"/>
  <c r="F30"/>
  <c r="E107" i="173"/>
  <c r="F106"/>
  <c r="F40" i="214"/>
  <c r="E41"/>
  <c r="P154" i="142"/>
  <c r="Z11" s="1"/>
  <c r="E35" i="123"/>
  <c r="F34"/>
  <c r="E37" i="213"/>
  <c r="F36"/>
  <c r="E47" i="206"/>
  <c r="F46"/>
  <c r="E25" i="217"/>
  <c r="F24"/>
  <c r="F103" i="175"/>
  <c r="E104"/>
  <c r="F96" i="177"/>
  <c r="E97"/>
  <c r="F22" i="221"/>
  <c r="E23"/>
  <c r="E54" i="197"/>
  <c r="F53"/>
  <c r="P165" i="133"/>
  <c r="X11" s="1"/>
  <c r="E64" i="192"/>
  <c r="F63"/>
  <c r="P159" i="138"/>
  <c r="Z11" s="1"/>
  <c r="P147" i="146"/>
  <c r="X11" s="1"/>
  <c r="P108" i="167"/>
  <c r="X11" s="1"/>
  <c r="E34" i="234"/>
  <c r="F33"/>
  <c r="E124" i="164"/>
  <c r="F123"/>
  <c r="F114" i="168"/>
  <c r="E115"/>
  <c r="P140" i="153"/>
  <c r="X11" s="1"/>
  <c r="E78" i="188"/>
  <c r="F77"/>
  <c r="F33" i="143"/>
  <c r="E34"/>
  <c r="F28" i="220"/>
  <c r="E29"/>
  <c r="F29" i="229"/>
  <c r="E30"/>
  <c r="P23" i="217"/>
  <c r="Z11" s="1"/>
  <c r="F32" i="148"/>
  <c r="E33"/>
  <c r="P167" i="132"/>
  <c r="Y11" s="1"/>
  <c r="F176" i="135"/>
  <c r="E177"/>
  <c r="P71" i="188"/>
  <c r="P139" i="154"/>
  <c r="Y11" s="1"/>
  <c r="F33" i="146"/>
  <c r="E34"/>
  <c r="F42" i="212"/>
  <c r="E43"/>
  <c r="P104" i="172"/>
  <c r="Z11" s="1"/>
  <c r="P145" i="148"/>
  <c r="X11" s="1"/>
  <c r="P170" i="130"/>
  <c r="Y11" s="1"/>
  <c r="P143" i="150"/>
  <c r="X11" s="1"/>
  <c r="P178" i="124"/>
  <c r="Y11" s="1"/>
  <c r="AE11" i="71"/>
  <c r="P186"/>
  <c r="Z11" s="1"/>
  <c r="P45" i="206"/>
  <c r="Z11" s="1"/>
  <c r="P145" i="149"/>
  <c r="Y11" s="1"/>
  <c r="P155" i="139"/>
  <c r="X11" s="1"/>
  <c r="P104" i="171"/>
  <c r="Y11" s="1"/>
  <c r="P93" i="176"/>
  <c r="P46" i="197"/>
  <c r="Z11" s="1"/>
  <c r="P113" i="162"/>
  <c r="X11" s="1"/>
  <c r="P113" i="164"/>
  <c r="Z11" s="1"/>
  <c r="P161" i="136"/>
  <c r="X11" s="1"/>
  <c r="P49" i="194"/>
  <c r="Z11" s="1"/>
  <c r="P153" i="141"/>
  <c r="X11" s="1"/>
  <c r="P106" i="168"/>
  <c r="X11" s="1"/>
  <c r="P128" i="159"/>
  <c r="P118" i="161"/>
  <c r="P113" i="165"/>
  <c r="P130" i="157"/>
  <c r="P175" i="126"/>
  <c r="X11" s="1"/>
  <c r="P174" i="127"/>
  <c r="X11" s="1"/>
  <c r="P78" i="184"/>
  <c r="P58" i="191"/>
  <c r="Z11" s="1"/>
  <c r="P149" i="147"/>
  <c r="P151" i="143"/>
  <c r="X11" s="1"/>
  <c r="P165" i="134"/>
  <c r="Z11" s="1"/>
  <c r="P150" i="144"/>
  <c r="X11" s="1"/>
  <c r="M96" i="181" l="1"/>
  <c r="N96" s="1"/>
  <c r="P150" i="147"/>
  <c r="AA11"/>
  <c r="P131" i="157"/>
  <c r="AA11"/>
  <c r="P129" i="159"/>
  <c r="AA11"/>
  <c r="P72" i="188"/>
  <c r="AA11"/>
  <c r="P153" i="145"/>
  <c r="AB11"/>
  <c r="P167" i="135"/>
  <c r="AB11"/>
  <c r="P167" i="137"/>
  <c r="AD11"/>
  <c r="P22" i="220"/>
  <c r="AE11"/>
  <c r="P22" i="221"/>
  <c r="P23" s="1"/>
  <c r="P24" s="1"/>
  <c r="P25" s="1"/>
  <c r="P26" s="1"/>
  <c r="P27" s="1"/>
  <c r="P28" s="1"/>
  <c r="P29" s="1"/>
  <c r="P30" s="1"/>
  <c r="P31" s="1"/>
  <c r="P32" s="1"/>
  <c r="P33" s="1"/>
  <c r="Q11"/>
  <c r="P118" i="163"/>
  <c r="AC11"/>
  <c r="P22" i="219"/>
  <c r="AD11"/>
  <c r="Q11" i="179"/>
  <c r="P87"/>
  <c r="P88" s="1"/>
  <c r="P89" s="1"/>
  <c r="P90" s="1"/>
  <c r="P91" s="1"/>
  <c r="P92" s="1"/>
  <c r="P93" s="1"/>
  <c r="P94" s="1"/>
  <c r="P95" s="1"/>
  <c r="P96" s="1"/>
  <c r="P97" s="1"/>
  <c r="P98" s="1"/>
  <c r="P174" i="131"/>
  <c r="AD11"/>
  <c r="Q11" i="158"/>
  <c r="P135"/>
  <c r="P136" s="1"/>
  <c r="P137" s="1"/>
  <c r="P138" s="1"/>
  <c r="P139" s="1"/>
  <c r="P140" s="1"/>
  <c r="P141" s="1"/>
  <c r="P142" s="1"/>
  <c r="P143" s="1"/>
  <c r="P144" s="1"/>
  <c r="P145" s="1"/>
  <c r="P146" s="1"/>
  <c r="P110" i="170"/>
  <c r="AC11"/>
  <c r="P90" i="177"/>
  <c r="AA11"/>
  <c r="P39" i="212"/>
  <c r="AB11"/>
  <c r="P146" i="152"/>
  <c r="AB11"/>
  <c r="P37" i="214"/>
  <c r="AB11"/>
  <c r="P79" i="184"/>
  <c r="AA11"/>
  <c r="P114" i="165"/>
  <c r="AA11"/>
  <c r="P119" i="161"/>
  <c r="AA11"/>
  <c r="P94" i="176"/>
  <c r="AA11"/>
  <c r="P180" i="125"/>
  <c r="AA11"/>
  <c r="P129" i="160"/>
  <c r="AB11"/>
  <c r="P54" i="193"/>
  <c r="AB11"/>
  <c r="P72" i="189"/>
  <c r="AB11"/>
  <c r="P186" i="123"/>
  <c r="AB11"/>
  <c r="P60" i="192"/>
  <c r="AB11"/>
  <c r="E23" i="239"/>
  <c r="F22"/>
  <c r="P111" i="166"/>
  <c r="E25" i="236"/>
  <c r="F24"/>
  <c r="E23" i="235"/>
  <c r="F22"/>
  <c r="F43" i="212"/>
  <c r="E44"/>
  <c r="E35" i="146"/>
  <c r="F34"/>
  <c r="E178" i="135"/>
  <c r="F177"/>
  <c r="P168" i="132"/>
  <c r="Z11" s="1"/>
  <c r="E34" i="148"/>
  <c r="F33"/>
  <c r="F30" i="229"/>
  <c r="E31"/>
  <c r="E30" i="220"/>
  <c r="F29"/>
  <c r="E35" i="143"/>
  <c r="F34"/>
  <c r="F115" i="168"/>
  <c r="E116"/>
  <c r="F23" i="221"/>
  <c r="E24"/>
  <c r="E98" i="177"/>
  <c r="F97"/>
  <c r="F104" i="175"/>
  <c r="E105"/>
  <c r="E42" i="214"/>
  <c r="F41"/>
  <c r="P36" i="213"/>
  <c r="P30" i="215"/>
  <c r="E174" i="137"/>
  <c r="F173"/>
  <c r="E156" i="150"/>
  <c r="F155"/>
  <c r="E175" i="136"/>
  <c r="F174"/>
  <c r="E116" i="171"/>
  <c r="F115"/>
  <c r="F171" i="138"/>
  <c r="E172"/>
  <c r="E138" i="159"/>
  <c r="F137"/>
  <c r="F120" i="166"/>
  <c r="E121"/>
  <c r="F151" i="153"/>
  <c r="E152"/>
  <c r="F138" i="157"/>
  <c r="E139"/>
  <c r="P140" i="156"/>
  <c r="F113" i="172"/>
  <c r="E114"/>
  <c r="F86" i="184"/>
  <c r="E87"/>
  <c r="E30" i="147"/>
  <c r="F29"/>
  <c r="E30" i="144"/>
  <c r="F29"/>
  <c r="E29" i="149"/>
  <c r="F28"/>
  <c r="E29" i="145"/>
  <c r="F28"/>
  <c r="E30" i="132"/>
  <c r="F29"/>
  <c r="E30" i="130"/>
  <c r="F29"/>
  <c r="E29" i="133"/>
  <c r="F28"/>
  <c r="E28" i="193"/>
  <c r="F27"/>
  <c r="E29" i="141"/>
  <c r="F28"/>
  <c r="E30" i="125"/>
  <c r="F29"/>
  <c r="P172" i="129"/>
  <c r="Y11" s="1"/>
  <c r="E138" i="160"/>
  <c r="F137"/>
  <c r="E36" i="142"/>
  <c r="F35"/>
  <c r="E185" i="124"/>
  <c r="F184"/>
  <c r="P95" i="174"/>
  <c r="E67" i="191"/>
  <c r="F66"/>
  <c r="P140" i="154"/>
  <c r="Z11" s="1"/>
  <c r="P24" i="217"/>
  <c r="E79" i="188"/>
  <c r="F78"/>
  <c r="P141" i="153"/>
  <c r="Y11" s="1"/>
  <c r="E125" i="164"/>
  <c r="F124"/>
  <c r="E35" i="234"/>
  <c r="F34"/>
  <c r="P109" i="167"/>
  <c r="Y11" s="1"/>
  <c r="P148" i="146"/>
  <c r="Y11" s="1"/>
  <c r="P160" i="138"/>
  <c r="E65" i="192"/>
  <c r="F64"/>
  <c r="P166" i="133"/>
  <c r="Y11" s="1"/>
  <c r="E55" i="197"/>
  <c r="F54"/>
  <c r="E26" i="217"/>
  <c r="F25"/>
  <c r="F47" i="206"/>
  <c r="E48"/>
  <c r="E38" i="213"/>
  <c r="F37"/>
  <c r="E36" i="123"/>
  <c r="F35"/>
  <c r="P155" i="142"/>
  <c r="F107" i="173"/>
  <c r="E108"/>
  <c r="E32" i="215"/>
  <c r="F31"/>
  <c r="E125" i="161"/>
  <c r="F124"/>
  <c r="E118" i="167"/>
  <c r="F117"/>
  <c r="P94" i="175"/>
  <c r="F82" i="189"/>
  <c r="E83"/>
  <c r="F149" i="154"/>
  <c r="E150"/>
  <c r="E24" i="162"/>
  <c r="F23"/>
  <c r="E24" i="134"/>
  <c r="F23"/>
  <c r="E24" i="152"/>
  <c r="F23"/>
  <c r="E33" i="127"/>
  <c r="F32"/>
  <c r="E36" i="216"/>
  <c r="F35"/>
  <c r="E115" i="170"/>
  <c r="F114"/>
  <c r="F100" i="176"/>
  <c r="E101"/>
  <c r="F23" i="219"/>
  <c r="E24"/>
  <c r="F122" i="163"/>
  <c r="E123"/>
  <c r="E138" i="158"/>
  <c r="F137"/>
  <c r="E149" i="129"/>
  <c r="F148"/>
  <c r="E36" i="126"/>
  <c r="F35"/>
  <c r="P174" i="128"/>
  <c r="Z11" s="1"/>
  <c r="F89" i="179"/>
  <c r="E90"/>
  <c r="F51" i="194"/>
  <c r="E52"/>
  <c r="E92" i="139"/>
  <c r="F91"/>
  <c r="E37" i="131"/>
  <c r="F36"/>
  <c r="E121" i="165"/>
  <c r="F120"/>
  <c r="E31" i="231"/>
  <c r="F30"/>
  <c r="P28" i="216"/>
  <c r="E148" i="156"/>
  <c r="F147"/>
  <c r="E155" i="151"/>
  <c r="F154"/>
  <c r="E105" i="174"/>
  <c r="F104"/>
  <c r="F186" i="128"/>
  <c r="E187"/>
  <c r="P59" i="191"/>
  <c r="P50" i="194"/>
  <c r="P114" i="164"/>
  <c r="P47" i="197"/>
  <c r="P105" i="171"/>
  <c r="Z11" s="1"/>
  <c r="P146" i="149"/>
  <c r="Z11" s="1"/>
  <c r="P179" i="124"/>
  <c r="Z11" s="1"/>
  <c r="P144" i="150"/>
  <c r="Y11" s="1"/>
  <c r="P171" i="130"/>
  <c r="Z11" s="1"/>
  <c r="P166" i="134"/>
  <c r="P151" i="144"/>
  <c r="Y11" s="1"/>
  <c r="P152" i="143"/>
  <c r="Y11" s="1"/>
  <c r="P175" i="127"/>
  <c r="Y11" s="1"/>
  <c r="P176" i="126"/>
  <c r="Y11" s="1"/>
  <c r="P107" i="168"/>
  <c r="Y11" s="1"/>
  <c r="P154" i="141"/>
  <c r="Y11" s="1"/>
  <c r="P162" i="136"/>
  <c r="Y11" s="1"/>
  <c r="P114" i="162"/>
  <c r="Y11" s="1"/>
  <c r="P156" i="139"/>
  <c r="Y11" s="1"/>
  <c r="P46" i="206"/>
  <c r="P187" i="71"/>
  <c r="P146" i="148"/>
  <c r="Y11" s="1"/>
  <c r="P105" i="172"/>
  <c r="M97" i="181" l="1"/>
  <c r="N97" s="1"/>
  <c r="P188" i="71"/>
  <c r="AA11"/>
  <c r="P47" i="206"/>
  <c r="AA11"/>
  <c r="P48" i="197"/>
  <c r="AA11"/>
  <c r="P115" i="164"/>
  <c r="AA11"/>
  <c r="P51" i="194"/>
  <c r="AA11"/>
  <c r="P29" i="216"/>
  <c r="AA11"/>
  <c r="P95" i="175"/>
  <c r="AA11"/>
  <c r="P156" i="142"/>
  <c r="AA11"/>
  <c r="P31" i="215"/>
  <c r="AA11"/>
  <c r="P112" i="166"/>
  <c r="Z11"/>
  <c r="P61" i="192"/>
  <c r="AC11"/>
  <c r="P187" i="123"/>
  <c r="AD11" s="1"/>
  <c r="AC11"/>
  <c r="P73" i="189"/>
  <c r="AC11"/>
  <c r="P55" i="193"/>
  <c r="AC11"/>
  <c r="P130" i="160"/>
  <c r="AC11"/>
  <c r="P181" i="125"/>
  <c r="AB11"/>
  <c r="P95" i="176"/>
  <c r="AB11"/>
  <c r="P120" i="161"/>
  <c r="AB11"/>
  <c r="P115" i="165"/>
  <c r="AB11"/>
  <c r="P80" i="184"/>
  <c r="AB11"/>
  <c r="P147" i="158"/>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1" i="181" s="1"/>
  <c r="P99" i="179"/>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0" i="181" s="1"/>
  <c r="L78"/>
  <c r="P106" i="172"/>
  <c r="AA11"/>
  <c r="P167" i="134"/>
  <c r="AA11"/>
  <c r="P60" i="191"/>
  <c r="AA11"/>
  <c r="P161" i="138"/>
  <c r="AA11"/>
  <c r="P25" i="217"/>
  <c r="AA11"/>
  <c r="P96" i="174"/>
  <c r="AA11"/>
  <c r="P141" i="156"/>
  <c r="AA11"/>
  <c r="P37" i="213"/>
  <c r="AA11"/>
  <c r="P38" i="214"/>
  <c r="AC11"/>
  <c r="P147" i="152"/>
  <c r="AC11"/>
  <c r="P40" i="212"/>
  <c r="AC11"/>
  <c r="P91" i="177"/>
  <c r="AB11"/>
  <c r="P111" i="170"/>
  <c r="AD11"/>
  <c r="L41" i="181"/>
  <c r="P175" i="131"/>
  <c r="AE11"/>
  <c r="L60" i="181"/>
  <c r="P23" i="219"/>
  <c r="AE11"/>
  <c r="P119" i="163"/>
  <c r="AD11"/>
  <c r="P34" i="22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8" i="181" s="1"/>
  <c r="Q11" i="220"/>
  <c r="P23"/>
  <c r="P24" s="1"/>
  <c r="P25" s="1"/>
  <c r="P26" s="1"/>
  <c r="P27" s="1"/>
  <c r="P28" s="1"/>
  <c r="P29" s="1"/>
  <c r="P30" s="1"/>
  <c r="P31" s="1"/>
  <c r="P32" s="1"/>
  <c r="P33" s="1"/>
  <c r="P34" s="1"/>
  <c r="P168" i="137"/>
  <c r="AE11"/>
  <c r="P168" i="135"/>
  <c r="AC11"/>
  <c r="P154" i="145"/>
  <c r="AC11"/>
  <c r="P73" i="188"/>
  <c r="AB11"/>
  <c r="P130" i="159"/>
  <c r="AB11"/>
  <c r="P132" i="157"/>
  <c r="AB11"/>
  <c r="P151" i="147"/>
  <c r="AB11"/>
  <c r="E24" i="239"/>
  <c r="F23"/>
  <c r="E24" i="235"/>
  <c r="F23"/>
  <c r="E26" i="236"/>
  <c r="F25"/>
  <c r="F187" i="128"/>
  <c r="D188" s="1"/>
  <c r="E188" s="1"/>
  <c r="F188" s="1"/>
  <c r="E53" i="194"/>
  <c r="F52"/>
  <c r="E91" i="179"/>
  <c r="F90"/>
  <c r="E124" i="163"/>
  <c r="F123"/>
  <c r="F24" i="219"/>
  <c r="E25"/>
  <c r="E102" i="176"/>
  <c r="F101"/>
  <c r="E151" i="154"/>
  <c r="F150"/>
  <c r="F83" i="189"/>
  <c r="E84"/>
  <c r="E109" i="173"/>
  <c r="F108"/>
  <c r="E49" i="206"/>
  <c r="F48"/>
  <c r="P167" i="133"/>
  <c r="Z11" s="1"/>
  <c r="P141" i="154"/>
  <c r="F67" i="191"/>
  <c r="E68"/>
  <c r="F185" i="124"/>
  <c r="E186"/>
  <c r="F36" i="142"/>
  <c r="E37"/>
  <c r="E139" i="160"/>
  <c r="F138"/>
  <c r="P173" i="129"/>
  <c r="Z11" s="1"/>
  <c r="F30" i="125"/>
  <c r="E31"/>
  <c r="E30" i="141"/>
  <c r="F29"/>
  <c r="F28" i="193"/>
  <c r="E29"/>
  <c r="F29" i="133"/>
  <c r="E30"/>
  <c r="F30" i="130"/>
  <c r="E31"/>
  <c r="F30" i="132"/>
  <c r="E31"/>
  <c r="F29" i="145"/>
  <c r="E30"/>
  <c r="E30" i="149"/>
  <c r="F29"/>
  <c r="F30" i="144"/>
  <c r="E31"/>
  <c r="E31" i="147"/>
  <c r="F30"/>
  <c r="E139" i="159"/>
  <c r="F138"/>
  <c r="E117" i="171"/>
  <c r="F116"/>
  <c r="E176" i="136"/>
  <c r="F175"/>
  <c r="E157" i="150"/>
  <c r="F156"/>
  <c r="E175" i="137"/>
  <c r="F174"/>
  <c r="F42" i="214"/>
  <c r="E43"/>
  <c r="E99" i="177"/>
  <c r="F98"/>
  <c r="E36" i="143"/>
  <c r="F35"/>
  <c r="E31" i="220"/>
  <c r="F30"/>
  <c r="E35" i="148"/>
  <c r="F34"/>
  <c r="P169" i="132"/>
  <c r="E179" i="135"/>
  <c r="F178"/>
  <c r="E36" i="146"/>
  <c r="F35"/>
  <c r="E106" i="174"/>
  <c r="F105"/>
  <c r="E156" i="151"/>
  <c r="F155"/>
  <c r="E149" i="156"/>
  <c r="F148"/>
  <c r="E32" i="231"/>
  <c r="F31"/>
  <c r="F121" i="165"/>
  <c r="E122"/>
  <c r="F37" i="131"/>
  <c r="E38"/>
  <c r="F92" i="139"/>
  <c r="E93"/>
  <c r="P175" i="128"/>
  <c r="F36" i="126"/>
  <c r="E37"/>
  <c r="F149" i="129"/>
  <c r="E150"/>
  <c r="F138" i="158"/>
  <c r="E139"/>
  <c r="E116" i="170"/>
  <c r="F115"/>
  <c r="E37" i="216"/>
  <c r="F36"/>
  <c r="E34" i="127"/>
  <c r="F33"/>
  <c r="E25" i="152"/>
  <c r="F24"/>
  <c r="E25" i="134"/>
  <c r="F24"/>
  <c r="E25" i="162"/>
  <c r="F24"/>
  <c r="F118" i="167"/>
  <c r="E119"/>
  <c r="F125" i="161"/>
  <c r="E126"/>
  <c r="E33" i="215"/>
  <c r="F32"/>
  <c r="E37" i="123"/>
  <c r="F36"/>
  <c r="E39" i="213"/>
  <c r="F38"/>
  <c r="E27" i="217"/>
  <c r="F26"/>
  <c r="F55" i="197"/>
  <c r="E56"/>
  <c r="E66" i="192"/>
  <c r="F65"/>
  <c r="P149" i="146"/>
  <c r="Z11" s="1"/>
  <c r="P110" i="167"/>
  <c r="Z11" s="1"/>
  <c r="F35" i="234"/>
  <c r="E36"/>
  <c r="E126" i="164"/>
  <c r="F125"/>
  <c r="P142" i="153"/>
  <c r="Z11" s="1"/>
  <c r="F79" i="188"/>
  <c r="E80"/>
  <c r="E88" i="184"/>
  <c r="F87"/>
  <c r="E115" i="172"/>
  <c r="F114"/>
  <c r="F139" i="157"/>
  <c r="E140"/>
  <c r="F152" i="153"/>
  <c r="E153"/>
  <c r="F121" i="166"/>
  <c r="E122"/>
  <c r="E173" i="138"/>
  <c r="F172"/>
  <c r="E106" i="175"/>
  <c r="F105"/>
  <c r="E25" i="221"/>
  <c r="F24"/>
  <c r="F116" i="168"/>
  <c r="E117"/>
  <c r="E32" i="229"/>
  <c r="F31"/>
  <c r="E45" i="212"/>
  <c r="F44"/>
  <c r="P157" i="139"/>
  <c r="Z11" s="1"/>
  <c r="P115" i="162"/>
  <c r="Z11" s="1"/>
  <c r="P163" i="136"/>
  <c r="Z11" s="1"/>
  <c r="P155" i="141"/>
  <c r="Z11" s="1"/>
  <c r="P108" i="168"/>
  <c r="Z11" s="1"/>
  <c r="P177" i="126"/>
  <c r="Z11" s="1"/>
  <c r="P176" i="127"/>
  <c r="Z11" s="1"/>
  <c r="P153" i="143"/>
  <c r="Z11" s="1"/>
  <c r="P152" i="144"/>
  <c r="Z11" s="1"/>
  <c r="P145" i="150"/>
  <c r="Z11" s="1"/>
  <c r="P147" i="148"/>
  <c r="Z11" s="1"/>
  <c r="P172" i="130"/>
  <c r="P180" i="124"/>
  <c r="P147" i="149"/>
  <c r="P106" i="171"/>
  <c r="M98" i="181" l="1"/>
  <c r="N98" s="1"/>
  <c r="S11" i="179"/>
  <c r="S11" i="158"/>
  <c r="S11" i="221"/>
  <c r="P173" i="130"/>
  <c r="AA11"/>
  <c r="P176" i="128"/>
  <c r="AA11"/>
  <c r="P142" i="154"/>
  <c r="AA11"/>
  <c r="P35" i="220"/>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7" i="181" s="1"/>
  <c r="P107" i="171"/>
  <c r="AA11"/>
  <c r="P148" i="149"/>
  <c r="AA11"/>
  <c r="P181" i="124"/>
  <c r="AA11"/>
  <c r="P170" i="132"/>
  <c r="AA11"/>
  <c r="P152" i="147"/>
  <c r="AC11"/>
  <c r="P133" i="157"/>
  <c r="AC11"/>
  <c r="P131" i="159"/>
  <c r="AC11"/>
  <c r="P74" i="188"/>
  <c r="AC11"/>
  <c r="P155" i="145"/>
  <c r="AD11"/>
  <c r="P169" i="135"/>
  <c r="AD11"/>
  <c r="Q11" i="137"/>
  <c r="P169"/>
  <c r="P170" s="1"/>
  <c r="P171" s="1"/>
  <c r="P172" s="1"/>
  <c r="P173" s="1"/>
  <c r="P174" s="1"/>
  <c r="P175" s="1"/>
  <c r="P176" s="1"/>
  <c r="P177" s="1"/>
  <c r="P178" s="1"/>
  <c r="P179" s="1"/>
  <c r="P180" s="1"/>
  <c r="L77" i="181"/>
  <c r="S11" i="220"/>
  <c r="P120" i="163"/>
  <c r="AE11"/>
  <c r="P24" i="219"/>
  <c r="P25" s="1"/>
  <c r="P26" s="1"/>
  <c r="P27" s="1"/>
  <c r="P28" s="1"/>
  <c r="P29" s="1"/>
  <c r="P30" s="1"/>
  <c r="P31" s="1"/>
  <c r="P32" s="1"/>
  <c r="P33" s="1"/>
  <c r="P34" s="1"/>
  <c r="P35" s="1"/>
  <c r="Q11"/>
  <c r="Q11" i="131"/>
  <c r="P176"/>
  <c r="P177" s="1"/>
  <c r="P178" s="1"/>
  <c r="P179" s="1"/>
  <c r="P180" s="1"/>
  <c r="P181" s="1"/>
  <c r="P182" s="1"/>
  <c r="P183" s="1"/>
  <c r="P184" s="1"/>
  <c r="P185" s="1"/>
  <c r="P186" s="1"/>
  <c r="P187" s="1"/>
  <c r="R11" s="1"/>
  <c r="M16" i="181" s="1"/>
  <c r="P112" i="170"/>
  <c r="AE11"/>
  <c r="P92" i="177"/>
  <c r="AC11"/>
  <c r="P41" i="212"/>
  <c r="AD11"/>
  <c r="P148" i="152"/>
  <c r="AD11"/>
  <c r="P39" i="214"/>
  <c r="AD11"/>
  <c r="P38" i="213"/>
  <c r="AB11"/>
  <c r="P142" i="156"/>
  <c r="AB11"/>
  <c r="P97" i="174"/>
  <c r="AB11"/>
  <c r="P26" i="217"/>
  <c r="AB11"/>
  <c r="P162" i="138"/>
  <c r="AB11"/>
  <c r="P61" i="191"/>
  <c r="AB11"/>
  <c r="P168" i="134"/>
  <c r="AB11"/>
  <c r="P107" i="172"/>
  <c r="AB11"/>
  <c r="P81" i="184"/>
  <c r="AC11"/>
  <c r="P116" i="165"/>
  <c r="AC11"/>
  <c r="P121" i="161"/>
  <c r="AC11"/>
  <c r="P96" i="176"/>
  <c r="AC11"/>
  <c r="P182" i="125"/>
  <c r="AC11"/>
  <c r="P131" i="160"/>
  <c r="AD11"/>
  <c r="P56" i="193"/>
  <c r="AD11"/>
  <c r="P74" i="189"/>
  <c r="AD11"/>
  <c r="P62" i="192"/>
  <c r="AD11"/>
  <c r="P113" i="166"/>
  <c r="AA11"/>
  <c r="P32" i="215"/>
  <c r="AB11"/>
  <c r="P157" i="142"/>
  <c r="AB11"/>
  <c r="P96" i="175"/>
  <c r="AB11"/>
  <c r="P30" i="216"/>
  <c r="AB11"/>
  <c r="P52" i="194"/>
  <c r="AB11"/>
  <c r="P116" i="164"/>
  <c r="AB11"/>
  <c r="P49" i="197"/>
  <c r="AB11"/>
  <c r="P48" i="206"/>
  <c r="AB11"/>
  <c r="P190" i="71"/>
  <c r="Q11"/>
  <c r="AB11"/>
  <c r="R11"/>
  <c r="M7" i="181" s="1"/>
  <c r="E25" i="239"/>
  <c r="F24"/>
  <c r="E27" i="236"/>
  <c r="F26"/>
  <c r="E25" i="235"/>
  <c r="F24"/>
  <c r="E46" i="212"/>
  <c r="F45"/>
  <c r="E33" i="229"/>
  <c r="F32"/>
  <c r="F25" i="221"/>
  <c r="E26"/>
  <c r="E107" i="175"/>
  <c r="F106"/>
  <c r="E174" i="138"/>
  <c r="F173"/>
  <c r="E116" i="172"/>
  <c r="F115"/>
  <c r="E89" i="184"/>
  <c r="F88"/>
  <c r="F126" i="164"/>
  <c r="E127"/>
  <c r="P111" i="167"/>
  <c r="F66" i="192"/>
  <c r="E67"/>
  <c r="F27" i="217"/>
  <c r="E28"/>
  <c r="F39" i="213"/>
  <c r="E40"/>
  <c r="F37" i="123"/>
  <c r="E38"/>
  <c r="F33" i="215"/>
  <c r="E34"/>
  <c r="E26" i="162"/>
  <c r="F25"/>
  <c r="E26" i="134"/>
  <c r="F25"/>
  <c r="E26" i="152"/>
  <c r="F25"/>
  <c r="E35" i="127"/>
  <c r="F34"/>
  <c r="F37" i="216"/>
  <c r="E38"/>
  <c r="F116" i="170"/>
  <c r="E117"/>
  <c r="F32" i="231"/>
  <c r="E33"/>
  <c r="F149" i="156"/>
  <c r="E150"/>
  <c r="E157" i="151"/>
  <c r="F156"/>
  <c r="E107" i="174"/>
  <c r="F106"/>
  <c r="E37" i="146"/>
  <c r="F36"/>
  <c r="E180" i="135"/>
  <c r="F179"/>
  <c r="E36" i="148"/>
  <c r="F35"/>
  <c r="F31" i="220"/>
  <c r="E32"/>
  <c r="E37" i="143"/>
  <c r="F36"/>
  <c r="E100" i="177"/>
  <c r="F99"/>
  <c r="E176" i="137"/>
  <c r="F175"/>
  <c r="E158" i="150"/>
  <c r="F157"/>
  <c r="E177" i="136"/>
  <c r="F176"/>
  <c r="E118" i="171"/>
  <c r="F117"/>
  <c r="E140" i="159"/>
  <c r="F139"/>
  <c r="E32" i="147"/>
  <c r="F31"/>
  <c r="E31" i="149"/>
  <c r="F30"/>
  <c r="E31" i="141"/>
  <c r="F30"/>
  <c r="F139" i="160"/>
  <c r="E140"/>
  <c r="P168" i="133"/>
  <c r="E50" i="206"/>
  <c r="F49"/>
  <c r="F109" i="173"/>
  <c r="E110"/>
  <c r="E152" i="154"/>
  <c r="F151"/>
  <c r="F102" i="176"/>
  <c r="E103"/>
  <c r="F124" i="163"/>
  <c r="E125"/>
  <c r="E92" i="179"/>
  <c r="F91"/>
  <c r="E54" i="194"/>
  <c r="F53"/>
  <c r="E118" i="168"/>
  <c r="F117"/>
  <c r="F122" i="166"/>
  <c r="E123"/>
  <c r="F153" i="153"/>
  <c r="E154"/>
  <c r="F140" i="157"/>
  <c r="E141"/>
  <c r="E81" i="188"/>
  <c r="F80"/>
  <c r="P143" i="153"/>
  <c r="F36" i="234"/>
  <c r="E37"/>
  <c r="P150" i="146"/>
  <c r="E57" i="197"/>
  <c r="F56"/>
  <c r="F126" i="161"/>
  <c r="E127"/>
  <c r="E120" i="167"/>
  <c r="F119"/>
  <c r="F139" i="158"/>
  <c r="E140"/>
  <c r="E151" i="129"/>
  <c r="F150"/>
  <c r="F37" i="126"/>
  <c r="E38"/>
  <c r="F93" i="139"/>
  <c r="E94"/>
  <c r="E39" i="131"/>
  <c r="F38"/>
  <c r="E123" i="165"/>
  <c r="F122"/>
  <c r="F43" i="214"/>
  <c r="E44"/>
  <c r="F31" i="144"/>
  <c r="E32"/>
  <c r="E31" i="145"/>
  <c r="F30"/>
  <c r="F31" i="132"/>
  <c r="E32"/>
  <c r="E32" i="130"/>
  <c r="F31"/>
  <c r="E31" i="133"/>
  <c r="F30"/>
  <c r="E30" i="193"/>
  <c r="F29"/>
  <c r="F31" i="125"/>
  <c r="E32"/>
  <c r="P174" i="129"/>
  <c r="E38" i="142"/>
  <c r="F37"/>
  <c r="E187" i="124"/>
  <c r="F186"/>
  <c r="E69" i="191"/>
  <c r="F68"/>
  <c r="E85" i="189"/>
  <c r="F84"/>
  <c r="E26" i="219"/>
  <c r="F25"/>
  <c r="D190" i="128"/>
  <c r="K188"/>
  <c r="P148" i="148"/>
  <c r="P146" i="150"/>
  <c r="P153" i="144"/>
  <c r="P154" i="143"/>
  <c r="P177" i="127"/>
  <c r="P178" i="126"/>
  <c r="P109" i="168"/>
  <c r="P156" i="141"/>
  <c r="P164" i="136"/>
  <c r="P116" i="162"/>
  <c r="P158" i="139"/>
  <c r="P165" i="136" l="1"/>
  <c r="AA11"/>
  <c r="P110" i="168"/>
  <c r="AA11"/>
  <c r="P178" i="127"/>
  <c r="AA11"/>
  <c r="P147" i="150"/>
  <c r="AA11"/>
  <c r="L7" i="181"/>
  <c r="S11" i="71"/>
  <c r="L76" i="181"/>
  <c r="P181" i="137"/>
  <c r="P182" s="1"/>
  <c r="P183" s="1"/>
  <c r="P184" s="1"/>
  <c r="P185" s="1"/>
  <c r="P186" s="1"/>
  <c r="P187" s="1"/>
  <c r="R11"/>
  <c r="M22" i="181" s="1"/>
  <c r="P117" i="162"/>
  <c r="AA11"/>
  <c r="P179" i="126"/>
  <c r="AA11"/>
  <c r="P155" i="143"/>
  <c r="AA11"/>
  <c r="P154" i="144"/>
  <c r="AA11"/>
  <c r="P149" i="148"/>
  <c r="AA11"/>
  <c r="P175" i="129"/>
  <c r="AA11"/>
  <c r="P151" i="146"/>
  <c r="AA11"/>
  <c r="P144" i="153"/>
  <c r="AA11"/>
  <c r="P169" i="133"/>
  <c r="AA11"/>
  <c r="P159" i="139"/>
  <c r="AA11"/>
  <c r="P157" i="141"/>
  <c r="AA11"/>
  <c r="P112" i="167"/>
  <c r="AA11"/>
  <c r="P49" i="206"/>
  <c r="AC11"/>
  <c r="P50" i="197"/>
  <c r="AC11"/>
  <c r="P117" i="164"/>
  <c r="AC11"/>
  <c r="P53" i="194"/>
  <c r="AC11"/>
  <c r="P31" i="216"/>
  <c r="AC11"/>
  <c r="P97" i="175"/>
  <c r="AC11"/>
  <c r="P158" i="142"/>
  <c r="AC11"/>
  <c r="P33" i="215"/>
  <c r="AC11"/>
  <c r="P114" i="166"/>
  <c r="AB11"/>
  <c r="P63" i="192"/>
  <c r="AE11"/>
  <c r="P75" i="189"/>
  <c r="AE11"/>
  <c r="P57" i="193"/>
  <c r="AE11"/>
  <c r="P132" i="160"/>
  <c r="AE11"/>
  <c r="P183" i="125"/>
  <c r="AD11"/>
  <c r="P97" i="176"/>
  <c r="AD11"/>
  <c r="P122" i="161"/>
  <c r="AD11"/>
  <c r="P117" i="165"/>
  <c r="AD11"/>
  <c r="P82" i="184"/>
  <c r="AD11"/>
  <c r="P108" i="172"/>
  <c r="AC11"/>
  <c r="P169" i="134"/>
  <c r="AC11"/>
  <c r="P62" i="191"/>
  <c r="AC11"/>
  <c r="P163" i="138"/>
  <c r="AC11"/>
  <c r="P27" i="217"/>
  <c r="AC11"/>
  <c r="P98" i="174"/>
  <c r="AC11"/>
  <c r="P143" i="156"/>
  <c r="AC11"/>
  <c r="P39" i="213"/>
  <c r="AC11"/>
  <c r="P40" i="214"/>
  <c r="AE11"/>
  <c r="P149" i="152"/>
  <c r="AE11"/>
  <c r="P42" i="212"/>
  <c r="AE11"/>
  <c r="P93" i="177"/>
  <c r="AD11"/>
  <c r="Q11" i="170"/>
  <c r="P113"/>
  <c r="P114" s="1"/>
  <c r="P115" s="1"/>
  <c r="P116" s="1"/>
  <c r="P117" s="1"/>
  <c r="P118" s="1"/>
  <c r="P119" s="1"/>
  <c r="P120" s="1"/>
  <c r="P121" s="1"/>
  <c r="P122" s="1"/>
  <c r="P123" s="1"/>
  <c r="P124" s="1"/>
  <c r="L16" i="181"/>
  <c r="S11" i="131"/>
  <c r="P36" i="219"/>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6" i="181" s="1"/>
  <c r="Q11" i="163"/>
  <c r="P121"/>
  <c r="P122" s="1"/>
  <c r="P123" s="1"/>
  <c r="P124" s="1"/>
  <c r="P125" s="1"/>
  <c r="P126" s="1"/>
  <c r="P127" s="1"/>
  <c r="P128" s="1"/>
  <c r="P129" s="1"/>
  <c r="P130" s="1"/>
  <c r="P131" s="1"/>
  <c r="P132" s="1"/>
  <c r="L22" i="181"/>
  <c r="S11" i="137"/>
  <c r="P170" i="135"/>
  <c r="AE11"/>
  <c r="P156" i="145"/>
  <c r="AE11"/>
  <c r="P75" i="188"/>
  <c r="AD11"/>
  <c r="P132" i="159"/>
  <c r="AD11"/>
  <c r="P134" i="157"/>
  <c r="AD11"/>
  <c r="P153" i="147"/>
  <c r="AD11"/>
  <c r="P171" i="132"/>
  <c r="AB11"/>
  <c r="P182" i="124"/>
  <c r="AB11"/>
  <c r="P149" i="149"/>
  <c r="AB11"/>
  <c r="P108" i="171"/>
  <c r="AB11"/>
  <c r="P143" i="154"/>
  <c r="AB11"/>
  <c r="P177" i="128"/>
  <c r="AB11"/>
  <c r="P174" i="130"/>
  <c r="AB11"/>
  <c r="E26" i="239"/>
  <c r="F25"/>
  <c r="E26" i="235"/>
  <c r="F25"/>
  <c r="E28" i="236"/>
  <c r="F27"/>
  <c r="F26" i="219"/>
  <c r="E27"/>
  <c r="F85" i="189"/>
  <c r="E86"/>
  <c r="E70" i="191"/>
  <c r="F69"/>
  <c r="F187" i="124"/>
  <c r="D188" s="1"/>
  <c r="E188" s="1"/>
  <c r="F188" s="1"/>
  <c r="E39" i="142"/>
  <c r="F38"/>
  <c r="F30" i="193"/>
  <c r="E31"/>
  <c r="F31" i="133"/>
  <c r="E32"/>
  <c r="F32" i="130"/>
  <c r="E33"/>
  <c r="F31" i="145"/>
  <c r="E32"/>
  <c r="E124" i="165"/>
  <c r="F123"/>
  <c r="E40" i="131"/>
  <c r="F39"/>
  <c r="E152" i="129"/>
  <c r="F151"/>
  <c r="F120" i="167"/>
  <c r="E121"/>
  <c r="E58" i="197"/>
  <c r="F57"/>
  <c r="E82" i="188"/>
  <c r="F81"/>
  <c r="E119" i="168"/>
  <c r="F118"/>
  <c r="F54" i="194"/>
  <c r="E55"/>
  <c r="E93" i="179"/>
  <c r="F92"/>
  <c r="E153" i="154"/>
  <c r="F152"/>
  <c r="F50" i="206"/>
  <c r="E51"/>
  <c r="F31" i="141"/>
  <c r="E32"/>
  <c r="F31" i="149"/>
  <c r="E32"/>
  <c r="F32" i="147"/>
  <c r="E33"/>
  <c r="F140" i="159"/>
  <c r="E141"/>
  <c r="F118" i="171"/>
  <c r="E119"/>
  <c r="F177" i="136"/>
  <c r="E178"/>
  <c r="F158" i="150"/>
  <c r="E159"/>
  <c r="F176" i="137"/>
  <c r="E177"/>
  <c r="E101" i="177"/>
  <c r="F100"/>
  <c r="F37" i="143"/>
  <c r="E38"/>
  <c r="F36" i="148"/>
  <c r="E37"/>
  <c r="F180" i="135"/>
  <c r="E181"/>
  <c r="F37" i="146"/>
  <c r="E38"/>
  <c r="F107" i="174"/>
  <c r="E108"/>
  <c r="F157" i="151"/>
  <c r="E158"/>
  <c r="E36" i="127"/>
  <c r="F35"/>
  <c r="E27" i="152"/>
  <c r="F26"/>
  <c r="E27" i="134"/>
  <c r="F26"/>
  <c r="E27" i="162"/>
  <c r="F26"/>
  <c r="E90" i="184"/>
  <c r="F89"/>
  <c r="E117" i="172"/>
  <c r="F116"/>
  <c r="E175" i="138"/>
  <c r="F174"/>
  <c r="E108" i="175"/>
  <c r="F107"/>
  <c r="F33" i="229"/>
  <c r="E34"/>
  <c r="F46" i="212"/>
  <c r="E47"/>
  <c r="M188" i="128"/>
  <c r="K190"/>
  <c r="L188"/>
  <c r="F32" i="125"/>
  <c r="E33"/>
  <c r="F32" i="132"/>
  <c r="E33"/>
  <c r="F32" i="144"/>
  <c r="E33"/>
  <c r="E45" i="214"/>
  <c r="F44"/>
  <c r="E95" i="139"/>
  <c r="F94"/>
  <c r="E39" i="126"/>
  <c r="F38"/>
  <c r="E141" i="158"/>
  <c r="F140"/>
  <c r="F127" i="161"/>
  <c r="E128"/>
  <c r="E38" i="234"/>
  <c r="F37"/>
  <c r="E142" i="157"/>
  <c r="F141"/>
  <c r="E155" i="153"/>
  <c r="F154"/>
  <c r="E124" i="166"/>
  <c r="F123"/>
  <c r="F125" i="163"/>
  <c r="E126"/>
  <c r="F103" i="176"/>
  <c r="E104"/>
  <c r="F110" i="173"/>
  <c r="E111"/>
  <c r="F140" i="160"/>
  <c r="E141"/>
  <c r="E33" i="220"/>
  <c r="F32"/>
  <c r="F150" i="156"/>
  <c r="E151"/>
  <c r="E34" i="231"/>
  <c r="F33"/>
  <c r="F117" i="170"/>
  <c r="E118"/>
  <c r="F38" i="216"/>
  <c r="E39"/>
  <c r="E35" i="215"/>
  <c r="F34"/>
  <c r="F38" i="123"/>
  <c r="E39"/>
  <c r="E41" i="213"/>
  <c r="F40"/>
  <c r="E29" i="217"/>
  <c r="F28"/>
  <c r="E68" i="192"/>
  <c r="F67"/>
  <c r="F127" i="164"/>
  <c r="E128"/>
  <c r="E27" i="221"/>
  <c r="F26"/>
  <c r="M99" i="181" l="1"/>
  <c r="N99" s="1"/>
  <c r="P133" i="163"/>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6" i="181" s="1"/>
  <c r="P125" i="170"/>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2" i="181" s="1"/>
  <c r="S11" i="219"/>
  <c r="P175" i="130"/>
  <c r="AC11"/>
  <c r="P178" i="128"/>
  <c r="AC11"/>
  <c r="P144" i="154"/>
  <c r="AC11"/>
  <c r="P109" i="171"/>
  <c r="AC11"/>
  <c r="P150" i="149"/>
  <c r="AC11"/>
  <c r="P183" i="124"/>
  <c r="AC11"/>
  <c r="P172" i="132"/>
  <c r="AC11"/>
  <c r="P154" i="147"/>
  <c r="AE11"/>
  <c r="P135" i="157"/>
  <c r="AE11"/>
  <c r="P133" i="159"/>
  <c r="AE11"/>
  <c r="P76" i="188"/>
  <c r="AE11"/>
  <c r="Q11" i="145"/>
  <c r="P157"/>
  <c r="P158" s="1"/>
  <c r="P159" s="1"/>
  <c r="P160" s="1"/>
  <c r="P161" s="1"/>
  <c r="P162" s="1"/>
  <c r="P163" s="1"/>
  <c r="P164" s="1"/>
  <c r="P165" s="1"/>
  <c r="P166" s="1"/>
  <c r="P167" s="1"/>
  <c r="P168" s="1"/>
  <c r="Q11" i="135"/>
  <c r="P171"/>
  <c r="P172" s="1"/>
  <c r="P173" s="1"/>
  <c r="P174" s="1"/>
  <c r="P175" s="1"/>
  <c r="P176" s="1"/>
  <c r="P177" s="1"/>
  <c r="P178" s="1"/>
  <c r="P179" s="1"/>
  <c r="P180" s="1"/>
  <c r="P181" s="1"/>
  <c r="P182" s="1"/>
  <c r="L46" i="181"/>
  <c r="S11" i="163"/>
  <c r="L52" i="181"/>
  <c r="S11" i="170"/>
  <c r="P94" i="177"/>
  <c r="AE11"/>
  <c r="P43" i="212"/>
  <c r="P44" s="1"/>
  <c r="P45" s="1"/>
  <c r="P46" s="1"/>
  <c r="P47" s="1"/>
  <c r="P48" s="1"/>
  <c r="P49" s="1"/>
  <c r="P50" s="1"/>
  <c r="P51" s="1"/>
  <c r="P52" s="1"/>
  <c r="P53" s="1"/>
  <c r="P54" s="1"/>
  <c r="Q11"/>
  <c r="P150" i="152"/>
  <c r="P151" s="1"/>
  <c r="P152" s="1"/>
  <c r="P153" s="1"/>
  <c r="P154" s="1"/>
  <c r="P155" s="1"/>
  <c r="P156" s="1"/>
  <c r="P157" s="1"/>
  <c r="P158" s="1"/>
  <c r="P159" s="1"/>
  <c r="P160" s="1"/>
  <c r="P161" s="1"/>
  <c r="Q11"/>
  <c r="P41" i="214"/>
  <c r="P42" s="1"/>
  <c r="P43" s="1"/>
  <c r="P44" s="1"/>
  <c r="P45" s="1"/>
  <c r="P46" s="1"/>
  <c r="P47" s="1"/>
  <c r="P48" s="1"/>
  <c r="P49" s="1"/>
  <c r="P50" s="1"/>
  <c r="P51" s="1"/>
  <c r="P52" s="1"/>
  <c r="Q11"/>
  <c r="P40" i="213"/>
  <c r="AD11"/>
  <c r="P144" i="156"/>
  <c r="AD11"/>
  <c r="P99" i="174"/>
  <c r="AD11"/>
  <c r="P28" i="217"/>
  <c r="AD11"/>
  <c r="P164" i="138"/>
  <c r="AD11"/>
  <c r="P63" i="191"/>
  <c r="AD11"/>
  <c r="P170" i="134"/>
  <c r="AD11"/>
  <c r="P109" i="172"/>
  <c r="AD11"/>
  <c r="P83" i="184"/>
  <c r="AE11"/>
  <c r="P118" i="165"/>
  <c r="AE11"/>
  <c r="P123" i="161"/>
  <c r="AE11"/>
  <c r="P98" i="176"/>
  <c r="AE11"/>
  <c r="P184" i="125"/>
  <c r="AE11"/>
  <c r="P133" i="160"/>
  <c r="P134" s="1"/>
  <c r="P135" s="1"/>
  <c r="P136" s="1"/>
  <c r="P137" s="1"/>
  <c r="P138" s="1"/>
  <c r="P139" s="1"/>
  <c r="P140" s="1"/>
  <c r="P141" s="1"/>
  <c r="P142" s="1"/>
  <c r="P143" s="1"/>
  <c r="P144" s="1"/>
  <c r="Q11"/>
  <c r="P58" i="193"/>
  <c r="P59" s="1"/>
  <c r="P60" s="1"/>
  <c r="P61" s="1"/>
  <c r="P62" s="1"/>
  <c r="P63" s="1"/>
  <c r="P64" s="1"/>
  <c r="P65" s="1"/>
  <c r="P66" s="1"/>
  <c r="P67" s="1"/>
  <c r="P68" s="1"/>
  <c r="P69" s="1"/>
  <c r="Q11"/>
  <c r="P76" i="189"/>
  <c r="P77" s="1"/>
  <c r="P78" s="1"/>
  <c r="P79" s="1"/>
  <c r="P80" s="1"/>
  <c r="P81" s="1"/>
  <c r="P82" s="1"/>
  <c r="P83" s="1"/>
  <c r="P84" s="1"/>
  <c r="P85" s="1"/>
  <c r="P86" s="1"/>
  <c r="P87" s="1"/>
  <c r="Q11"/>
  <c r="P64" i="192"/>
  <c r="P65" s="1"/>
  <c r="P66" s="1"/>
  <c r="P67" s="1"/>
  <c r="P68" s="1"/>
  <c r="P69" s="1"/>
  <c r="P70" s="1"/>
  <c r="P71" s="1"/>
  <c r="P72" s="1"/>
  <c r="P73" s="1"/>
  <c r="P74" s="1"/>
  <c r="P75" s="1"/>
  <c r="Q11"/>
  <c r="P115" i="166"/>
  <c r="AC11"/>
  <c r="P34" i="215"/>
  <c r="AD11"/>
  <c r="P159" i="142"/>
  <c r="AD11"/>
  <c r="P98" i="175"/>
  <c r="AD11"/>
  <c r="P32" i="216"/>
  <c r="AD11"/>
  <c r="P54" i="194"/>
  <c r="AD11"/>
  <c r="P118" i="164"/>
  <c r="AD11"/>
  <c r="P51" i="197"/>
  <c r="AD11"/>
  <c r="P50" i="206"/>
  <c r="AD11"/>
  <c r="P113" i="167"/>
  <c r="AB11"/>
  <c r="P158" i="141"/>
  <c r="AB11"/>
  <c r="P160" i="139"/>
  <c r="AB11"/>
  <c r="P170" i="133"/>
  <c r="AB11"/>
  <c r="P145" i="153"/>
  <c r="AB11"/>
  <c r="P152" i="146"/>
  <c r="AB11"/>
  <c r="P176" i="129"/>
  <c r="AB11"/>
  <c r="P150" i="148"/>
  <c r="AB11"/>
  <c r="P155" i="144"/>
  <c r="AB11"/>
  <c r="P156" i="143"/>
  <c r="AB11"/>
  <c r="P180" i="126"/>
  <c r="AB11"/>
  <c r="P118" i="162"/>
  <c r="AB11"/>
  <c r="P148" i="150"/>
  <c r="AB11"/>
  <c r="P179" i="127"/>
  <c r="AB11"/>
  <c r="P111" i="168"/>
  <c r="AB11"/>
  <c r="P166" i="136"/>
  <c r="AB11"/>
  <c r="E27" i="239"/>
  <c r="F26"/>
  <c r="E29" i="236"/>
  <c r="F28"/>
  <c r="E27" i="235"/>
  <c r="F26"/>
  <c r="E28" i="221"/>
  <c r="F27"/>
  <c r="E30" i="217"/>
  <c r="F29"/>
  <c r="E129" i="164"/>
  <c r="F128"/>
  <c r="E40" i="123"/>
  <c r="F39"/>
  <c r="E40" i="216"/>
  <c r="F39"/>
  <c r="E119" i="170"/>
  <c r="F118"/>
  <c r="E152" i="156"/>
  <c r="F151"/>
  <c r="E142" i="160"/>
  <c r="F141"/>
  <c r="E112" i="173"/>
  <c r="F111"/>
  <c r="E105" i="176"/>
  <c r="F104"/>
  <c r="E127" i="163"/>
  <c r="F126"/>
  <c r="F128" i="161"/>
  <c r="E129"/>
  <c r="F33" i="144"/>
  <c r="E34"/>
  <c r="F33" i="132"/>
  <c r="E34"/>
  <c r="F33" i="125"/>
  <c r="E34"/>
  <c r="M190" i="128"/>
  <c r="N188"/>
  <c r="F108" i="175"/>
  <c r="E109"/>
  <c r="F175" i="138"/>
  <c r="E176"/>
  <c r="F117" i="172"/>
  <c r="E118"/>
  <c r="F90" i="184"/>
  <c r="E91"/>
  <c r="E28" i="162"/>
  <c r="F27"/>
  <c r="E28" i="134"/>
  <c r="F27"/>
  <c r="E28" i="152"/>
  <c r="F27"/>
  <c r="E37" i="127"/>
  <c r="F36"/>
  <c r="F101" i="177"/>
  <c r="E102"/>
  <c r="F153" i="154"/>
  <c r="E154"/>
  <c r="F93" i="179"/>
  <c r="E94"/>
  <c r="E120" i="168"/>
  <c r="F119"/>
  <c r="E83" i="188"/>
  <c r="F82"/>
  <c r="E59" i="197"/>
  <c r="F58"/>
  <c r="E153" i="129"/>
  <c r="F152"/>
  <c r="E41" i="131"/>
  <c r="F40"/>
  <c r="E125" i="165"/>
  <c r="F124"/>
  <c r="E40" i="142"/>
  <c r="F39"/>
  <c r="E71" i="191"/>
  <c r="F70"/>
  <c r="E69" i="192"/>
  <c r="F68"/>
  <c r="E42" i="213"/>
  <c r="F41"/>
  <c r="E36" i="215"/>
  <c r="F35"/>
  <c r="E35" i="231"/>
  <c r="F34"/>
  <c r="E34" i="220"/>
  <c r="F33"/>
  <c r="E125" i="166"/>
  <c r="F124"/>
  <c r="E156" i="153"/>
  <c r="F155"/>
  <c r="E143" i="157"/>
  <c r="F142"/>
  <c r="E39" i="234"/>
  <c r="F38"/>
  <c r="E142" i="158"/>
  <c r="F141"/>
  <c r="E40" i="126"/>
  <c r="F39"/>
  <c r="E96" i="139"/>
  <c r="F95"/>
  <c r="F45" i="214"/>
  <c r="E46"/>
  <c r="E48" i="212"/>
  <c r="F47"/>
  <c r="E35" i="229"/>
  <c r="F34"/>
  <c r="F158" i="151"/>
  <c r="E159"/>
  <c r="F108" i="174"/>
  <c r="E109"/>
  <c r="F38" i="146"/>
  <c r="E39"/>
  <c r="F181" i="135"/>
  <c r="E182"/>
  <c r="E38" i="148"/>
  <c r="F37"/>
  <c r="F38" i="143"/>
  <c r="E39"/>
  <c r="F177" i="137"/>
  <c r="E178"/>
  <c r="F159" i="150"/>
  <c r="E160"/>
  <c r="F178" i="136"/>
  <c r="E179"/>
  <c r="F119" i="171"/>
  <c r="E120"/>
  <c r="F141" i="159"/>
  <c r="E142"/>
  <c r="F33" i="147"/>
  <c r="E34"/>
  <c r="F32" i="149"/>
  <c r="E33"/>
  <c r="F32" i="141"/>
  <c r="E33"/>
  <c r="F51" i="206"/>
  <c r="E52"/>
  <c r="F55" i="194"/>
  <c r="E56"/>
  <c r="F121" i="167"/>
  <c r="E122"/>
  <c r="F32" i="145"/>
  <c r="E33"/>
  <c r="F33" i="130"/>
  <c r="E34"/>
  <c r="F32" i="133"/>
  <c r="E33"/>
  <c r="F31" i="193"/>
  <c r="E32"/>
  <c r="D190" i="124"/>
  <c r="K188"/>
  <c r="F86" i="189"/>
  <c r="E87"/>
  <c r="E28" i="219"/>
  <c r="F27"/>
  <c r="M100" i="181" l="1"/>
  <c r="N100" s="1"/>
  <c r="L65"/>
  <c r="L63"/>
  <c r="L66"/>
  <c r="L43"/>
  <c r="L72"/>
  <c r="P169" i="145"/>
  <c r="P170" s="1"/>
  <c r="P171" s="1"/>
  <c r="P172" s="1"/>
  <c r="P173" s="1"/>
  <c r="P174" s="1"/>
  <c r="P175" s="1"/>
  <c r="P176" s="1"/>
  <c r="P177" s="1"/>
  <c r="P178" s="1"/>
  <c r="P179" s="1"/>
  <c r="P180" s="1"/>
  <c r="P181" s="1"/>
  <c r="P182" s="1"/>
  <c r="P183" s="1"/>
  <c r="P184" s="1"/>
  <c r="P185" s="1"/>
  <c r="P186" s="1"/>
  <c r="P187" s="1"/>
  <c r="R11"/>
  <c r="M29" i="181" s="1"/>
  <c r="P167" i="136"/>
  <c r="AC11"/>
  <c r="P112" i="168"/>
  <c r="AC11"/>
  <c r="P180" i="127"/>
  <c r="AC11"/>
  <c r="P149" i="150"/>
  <c r="AC11"/>
  <c r="P119" i="162"/>
  <c r="AC11"/>
  <c r="P181" i="126"/>
  <c r="AC11"/>
  <c r="P157" i="143"/>
  <c r="AC11"/>
  <c r="P156" i="144"/>
  <c r="AC11"/>
  <c r="P151" i="148"/>
  <c r="AC11"/>
  <c r="P177" i="129"/>
  <c r="AC11"/>
  <c r="P153" i="146"/>
  <c r="AC11"/>
  <c r="P146" i="153"/>
  <c r="AC11"/>
  <c r="P171" i="133"/>
  <c r="AC11"/>
  <c r="P161" i="139"/>
  <c r="AC11"/>
  <c r="P159" i="141"/>
  <c r="AC11"/>
  <c r="P114" i="167"/>
  <c r="AC11"/>
  <c r="P51" i="206"/>
  <c r="AE11"/>
  <c r="P52" i="197"/>
  <c r="AE11"/>
  <c r="P119" i="164"/>
  <c r="AE11"/>
  <c r="P55" i="194"/>
  <c r="AE11"/>
  <c r="P33" i="216"/>
  <c r="AE11"/>
  <c r="P99" i="175"/>
  <c r="AE11"/>
  <c r="P160" i="142"/>
  <c r="AE11"/>
  <c r="P35" i="215"/>
  <c r="AE11"/>
  <c r="P116" i="166"/>
  <c r="AD11"/>
  <c r="P76" i="192"/>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5" i="181" s="1"/>
  <c r="P88" i="189"/>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3" i="181" s="1"/>
  <c r="P70" i="193"/>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6" i="181" s="1"/>
  <c r="P145" i="160"/>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3" i="181" s="1"/>
  <c r="Q11" i="125"/>
  <c r="P185"/>
  <c r="P186" s="1"/>
  <c r="P187" s="1"/>
  <c r="P99" i="176"/>
  <c r="P100" s="1"/>
  <c r="P101" s="1"/>
  <c r="P102" s="1"/>
  <c r="P103" s="1"/>
  <c r="P104" s="1"/>
  <c r="P105" s="1"/>
  <c r="P106" s="1"/>
  <c r="P107" s="1"/>
  <c r="P108" s="1"/>
  <c r="P109" s="1"/>
  <c r="P110" s="1"/>
  <c r="Q11"/>
  <c r="P124" i="161"/>
  <c r="P125" s="1"/>
  <c r="P126" s="1"/>
  <c r="P127" s="1"/>
  <c r="P128" s="1"/>
  <c r="P129" s="1"/>
  <c r="P130" s="1"/>
  <c r="P131" s="1"/>
  <c r="P132" s="1"/>
  <c r="P133" s="1"/>
  <c r="P134" s="1"/>
  <c r="P135" s="1"/>
  <c r="Q11"/>
  <c r="P119" i="165"/>
  <c r="P120" s="1"/>
  <c r="P121" s="1"/>
  <c r="P122" s="1"/>
  <c r="P123" s="1"/>
  <c r="P124" s="1"/>
  <c r="P125" s="1"/>
  <c r="P126" s="1"/>
  <c r="P127" s="1"/>
  <c r="P128" s="1"/>
  <c r="P129" s="1"/>
  <c r="P130" s="1"/>
  <c r="Q11"/>
  <c r="P84" i="184"/>
  <c r="P85" s="1"/>
  <c r="P86" s="1"/>
  <c r="P87" s="1"/>
  <c r="P88" s="1"/>
  <c r="P89" s="1"/>
  <c r="P90" s="1"/>
  <c r="P91" s="1"/>
  <c r="P92" s="1"/>
  <c r="P93" s="1"/>
  <c r="P94" s="1"/>
  <c r="P95" s="1"/>
  <c r="Q11"/>
  <c r="P110" i="172"/>
  <c r="AE11"/>
  <c r="P171" i="134"/>
  <c r="AE11"/>
  <c r="P64" i="191"/>
  <c r="AE11"/>
  <c r="P165" i="138"/>
  <c r="AE11"/>
  <c r="P29" i="217"/>
  <c r="AE11"/>
  <c r="P100" i="174"/>
  <c r="AE11"/>
  <c r="P145" i="156"/>
  <c r="AE11"/>
  <c r="P41" i="213"/>
  <c r="AE11"/>
  <c r="P53" i="214"/>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2" i="181" s="1"/>
  <c r="P162" i="152"/>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36" i="181" s="1"/>
  <c r="P55" i="212"/>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0" i="181" s="1"/>
  <c r="Q11" i="177"/>
  <c r="P95"/>
  <c r="P96" s="1"/>
  <c r="P97" s="1"/>
  <c r="P98" s="1"/>
  <c r="P99" s="1"/>
  <c r="P100" s="1"/>
  <c r="P101" s="1"/>
  <c r="P102" s="1"/>
  <c r="P103" s="1"/>
  <c r="P104" s="1"/>
  <c r="P105" s="1"/>
  <c r="P106" s="1"/>
  <c r="L20" i="181"/>
  <c r="L29"/>
  <c r="S11" i="145"/>
  <c r="P77" i="188"/>
  <c r="P78" s="1"/>
  <c r="P79" s="1"/>
  <c r="P80" s="1"/>
  <c r="P81" s="1"/>
  <c r="P82" s="1"/>
  <c r="P83" s="1"/>
  <c r="P84" s="1"/>
  <c r="P85" s="1"/>
  <c r="P86" s="1"/>
  <c r="P87" s="1"/>
  <c r="P88" s="1"/>
  <c r="Q11"/>
  <c r="P134" i="159"/>
  <c r="P135" s="1"/>
  <c r="P136" s="1"/>
  <c r="P137" s="1"/>
  <c r="P138" s="1"/>
  <c r="P139" s="1"/>
  <c r="P140" s="1"/>
  <c r="P141" s="1"/>
  <c r="P142" s="1"/>
  <c r="P143" s="1"/>
  <c r="P144" s="1"/>
  <c r="P145" s="1"/>
  <c r="Q11"/>
  <c r="P136" i="157"/>
  <c r="P137" s="1"/>
  <c r="P138" s="1"/>
  <c r="P139" s="1"/>
  <c r="P140" s="1"/>
  <c r="P141" s="1"/>
  <c r="P142" s="1"/>
  <c r="P143" s="1"/>
  <c r="P144" s="1"/>
  <c r="P145" s="1"/>
  <c r="P146" s="1"/>
  <c r="P147" s="1"/>
  <c r="Q11"/>
  <c r="P155" i="147"/>
  <c r="P156" s="1"/>
  <c r="P157" s="1"/>
  <c r="P158" s="1"/>
  <c r="P159" s="1"/>
  <c r="P160" s="1"/>
  <c r="P161" s="1"/>
  <c r="P162" s="1"/>
  <c r="P163" s="1"/>
  <c r="P164" s="1"/>
  <c r="P165" s="1"/>
  <c r="P166" s="1"/>
  <c r="Q11"/>
  <c r="P173" i="132"/>
  <c r="AD11"/>
  <c r="P184" i="124"/>
  <c r="AD11"/>
  <c r="P151" i="149"/>
  <c r="AD11"/>
  <c r="P110" i="171"/>
  <c r="AD11"/>
  <c r="P145" i="154"/>
  <c r="AD11"/>
  <c r="P179" i="128"/>
  <c r="AD11"/>
  <c r="P176" i="130"/>
  <c r="AD11"/>
  <c r="L36" i="181"/>
  <c r="L70"/>
  <c r="P183" i="135"/>
  <c r="P184" s="1"/>
  <c r="P185" s="1"/>
  <c r="P186" s="1"/>
  <c r="P187" s="1"/>
  <c r="R11"/>
  <c r="M20" i="181" s="1"/>
  <c r="E28" i="239"/>
  <c r="F27"/>
  <c r="E28" i="235"/>
  <c r="F27"/>
  <c r="E30" i="236"/>
  <c r="F29"/>
  <c r="E36" i="229"/>
  <c r="F35"/>
  <c r="E49" i="212"/>
  <c r="F48"/>
  <c r="E97" i="139"/>
  <c r="F96"/>
  <c r="E41" i="126"/>
  <c r="F40"/>
  <c r="E143" i="158"/>
  <c r="F142"/>
  <c r="F39" i="234"/>
  <c r="E40"/>
  <c r="E144" i="157"/>
  <c r="F143"/>
  <c r="E157" i="153"/>
  <c r="F156"/>
  <c r="E126" i="166"/>
  <c r="F125"/>
  <c r="F34" i="220"/>
  <c r="E35"/>
  <c r="F35" i="231"/>
  <c r="E36"/>
  <c r="F36" i="215"/>
  <c r="E37"/>
  <c r="F42" i="213"/>
  <c r="E43"/>
  <c r="E70" i="192"/>
  <c r="F69"/>
  <c r="F71" i="191"/>
  <c r="E72"/>
  <c r="E41" i="142"/>
  <c r="F40"/>
  <c r="F125" i="165"/>
  <c r="E126"/>
  <c r="E42" i="131"/>
  <c r="F41"/>
  <c r="E154" i="129"/>
  <c r="F153"/>
  <c r="F59" i="197"/>
  <c r="E60"/>
  <c r="F83" i="188"/>
  <c r="E84"/>
  <c r="E121" i="168"/>
  <c r="F120"/>
  <c r="E38" i="127"/>
  <c r="F37"/>
  <c r="E29" i="152"/>
  <c r="F28"/>
  <c r="E29" i="134"/>
  <c r="F28"/>
  <c r="E29" i="162"/>
  <c r="F28"/>
  <c r="E128" i="163"/>
  <c r="F127"/>
  <c r="E106" i="176"/>
  <c r="F105"/>
  <c r="E113" i="173"/>
  <c r="F112"/>
  <c r="F142" i="160"/>
  <c r="E143"/>
  <c r="E153" i="156"/>
  <c r="F152"/>
  <c r="E120" i="170"/>
  <c r="F119"/>
  <c r="E41" i="216"/>
  <c r="F40"/>
  <c r="E41" i="123"/>
  <c r="F40"/>
  <c r="F129" i="164"/>
  <c r="E130"/>
  <c r="F30" i="217"/>
  <c r="E31"/>
  <c r="F28" i="221"/>
  <c r="E29"/>
  <c r="F28" i="219"/>
  <c r="E29"/>
  <c r="E39" i="148"/>
  <c r="F38"/>
  <c r="F87" i="189"/>
  <c r="E88"/>
  <c r="M188" i="124"/>
  <c r="K190"/>
  <c r="L188"/>
  <c r="E33" i="193"/>
  <c r="F32"/>
  <c r="E34" i="133"/>
  <c r="F33"/>
  <c r="E35" i="130"/>
  <c r="F34"/>
  <c r="E34" i="145"/>
  <c r="F33"/>
  <c r="E123" i="167"/>
  <c r="F122"/>
  <c r="E57" i="194"/>
  <c r="F56"/>
  <c r="E53" i="206"/>
  <c r="F52"/>
  <c r="E34" i="141"/>
  <c r="F33"/>
  <c r="E34" i="149"/>
  <c r="F33"/>
  <c r="E35" i="147"/>
  <c r="F34"/>
  <c r="E143" i="159"/>
  <c r="F142"/>
  <c r="E121" i="171"/>
  <c r="F120"/>
  <c r="E180" i="136"/>
  <c r="F179"/>
  <c r="E161" i="150"/>
  <c r="F160"/>
  <c r="E179" i="137"/>
  <c r="F178"/>
  <c r="E40" i="143"/>
  <c r="F39"/>
  <c r="E183" i="135"/>
  <c r="F182"/>
  <c r="E40" i="146"/>
  <c r="F39"/>
  <c r="E110" i="174"/>
  <c r="F109"/>
  <c r="E160" i="151"/>
  <c r="F159"/>
  <c r="E47" i="214"/>
  <c r="F46"/>
  <c r="F94" i="179"/>
  <c r="E95"/>
  <c r="F154" i="154"/>
  <c r="E155"/>
  <c r="F102" i="177"/>
  <c r="E103"/>
  <c r="F91" i="184"/>
  <c r="E92"/>
  <c r="F118" i="172"/>
  <c r="E119"/>
  <c r="F176" i="138"/>
  <c r="E177"/>
  <c r="E110" i="175"/>
  <c r="F109"/>
  <c r="N190" i="128"/>
  <c r="O188"/>
  <c r="E35" i="125"/>
  <c r="F34"/>
  <c r="E35" i="132"/>
  <c r="F34"/>
  <c r="E35" i="144"/>
  <c r="F34"/>
  <c r="E130" i="161"/>
  <c r="F129"/>
  <c r="S11" i="135" l="1"/>
  <c r="M101" i="181"/>
  <c r="N101" s="1"/>
  <c r="O190" i="128"/>
  <c r="R10"/>
  <c r="S10" s="1"/>
  <c r="K13" i="181" s="1"/>
  <c r="L31"/>
  <c r="L42"/>
  <c r="P107" i="177"/>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9" i="181" s="1"/>
  <c r="L61"/>
  <c r="L44"/>
  <c r="P177" i="130"/>
  <c r="AE11"/>
  <c r="P180" i="128"/>
  <c r="AE11"/>
  <c r="P146" i="154"/>
  <c r="AE11"/>
  <c r="P111" i="171"/>
  <c r="AE11"/>
  <c r="P152" i="149"/>
  <c r="AE11"/>
  <c r="P185" i="124"/>
  <c r="AE11"/>
  <c r="P174" i="132"/>
  <c r="AE11"/>
  <c r="P167" i="147"/>
  <c r="P168" s="1"/>
  <c r="P169" s="1"/>
  <c r="P170" s="1"/>
  <c r="P171" s="1"/>
  <c r="P172" s="1"/>
  <c r="P173" s="1"/>
  <c r="P174" s="1"/>
  <c r="P175" s="1"/>
  <c r="P176" s="1"/>
  <c r="P177" s="1"/>
  <c r="P178" s="1"/>
  <c r="P179" s="1"/>
  <c r="P180" s="1"/>
  <c r="P181" s="1"/>
  <c r="P182" s="1"/>
  <c r="P183" s="1"/>
  <c r="P184" s="1"/>
  <c r="P185" s="1"/>
  <c r="P186" s="1"/>
  <c r="P187" s="1"/>
  <c r="R11"/>
  <c r="M31" i="181" s="1"/>
  <c r="P148" i="157"/>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0" i="181" s="1"/>
  <c r="P146" i="159"/>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2" i="181" s="1"/>
  <c r="P89" i="188"/>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2" i="181" s="1"/>
  <c r="L59"/>
  <c r="S11" i="177"/>
  <c r="P42" i="213"/>
  <c r="P43" s="1"/>
  <c r="P44" s="1"/>
  <c r="P45" s="1"/>
  <c r="P46" s="1"/>
  <c r="P47" s="1"/>
  <c r="P48" s="1"/>
  <c r="P49" s="1"/>
  <c r="P50" s="1"/>
  <c r="P51" s="1"/>
  <c r="P52" s="1"/>
  <c r="P53" s="1"/>
  <c r="Q11"/>
  <c r="P146" i="156"/>
  <c r="P147" s="1"/>
  <c r="P148" s="1"/>
  <c r="P149" s="1"/>
  <c r="P150" s="1"/>
  <c r="P151" s="1"/>
  <c r="P152" s="1"/>
  <c r="P153" s="1"/>
  <c r="P154" s="1"/>
  <c r="P155" s="1"/>
  <c r="P156" s="1"/>
  <c r="P157" s="1"/>
  <c r="Q11"/>
  <c r="P101" i="174"/>
  <c r="P102" s="1"/>
  <c r="P103" s="1"/>
  <c r="P104" s="1"/>
  <c r="P105" s="1"/>
  <c r="P106" s="1"/>
  <c r="P107" s="1"/>
  <c r="P108" s="1"/>
  <c r="P109" s="1"/>
  <c r="P110" s="1"/>
  <c r="P111" s="1"/>
  <c r="P112" s="1"/>
  <c r="Q11"/>
  <c r="P30" i="217"/>
  <c r="P31" s="1"/>
  <c r="P32" s="1"/>
  <c r="P33" s="1"/>
  <c r="P34" s="1"/>
  <c r="P35" s="1"/>
  <c r="P36" s="1"/>
  <c r="P37" s="1"/>
  <c r="P38" s="1"/>
  <c r="P39" s="1"/>
  <c r="P40" s="1"/>
  <c r="P41" s="1"/>
  <c r="Q11"/>
  <c r="P166" i="138"/>
  <c r="P167" s="1"/>
  <c r="P168" s="1"/>
  <c r="P169" s="1"/>
  <c r="P170" s="1"/>
  <c r="P171" s="1"/>
  <c r="P172" s="1"/>
  <c r="P173" s="1"/>
  <c r="P174" s="1"/>
  <c r="P175" s="1"/>
  <c r="P176" s="1"/>
  <c r="P177" s="1"/>
  <c r="Q11"/>
  <c r="L23" i="181" s="1"/>
  <c r="P65" i="191"/>
  <c r="P66" s="1"/>
  <c r="P67" s="1"/>
  <c r="P68" s="1"/>
  <c r="P69" s="1"/>
  <c r="P70" s="1"/>
  <c r="P71" s="1"/>
  <c r="P72" s="1"/>
  <c r="P73" s="1"/>
  <c r="P74" s="1"/>
  <c r="P75" s="1"/>
  <c r="P76" s="1"/>
  <c r="Q11"/>
  <c r="L64" i="181" s="1"/>
  <c r="P172" i="134"/>
  <c r="P173" s="1"/>
  <c r="P174" s="1"/>
  <c r="P175" s="1"/>
  <c r="P176" s="1"/>
  <c r="P177" s="1"/>
  <c r="P178" s="1"/>
  <c r="P179" s="1"/>
  <c r="P180" s="1"/>
  <c r="P181" s="1"/>
  <c r="P182" s="1"/>
  <c r="P183" s="1"/>
  <c r="Q11"/>
  <c r="P111" i="172"/>
  <c r="P112" s="1"/>
  <c r="P113" s="1"/>
  <c r="P114" s="1"/>
  <c r="P115" s="1"/>
  <c r="P116" s="1"/>
  <c r="P117" s="1"/>
  <c r="P118" s="1"/>
  <c r="P119" s="1"/>
  <c r="P120" s="1"/>
  <c r="P121" s="1"/>
  <c r="P122" s="1"/>
  <c r="Q11"/>
  <c r="P96" i="184"/>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1" i="181" s="1"/>
  <c r="P131" i="165"/>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8" i="181" s="1"/>
  <c r="P136" i="16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4" i="181" s="1"/>
  <c r="P111" i="176"/>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8" i="181" s="1"/>
  <c r="L10"/>
  <c r="P117" i="166"/>
  <c r="AE11"/>
  <c r="P36" i="215"/>
  <c r="P37" s="1"/>
  <c r="P38" s="1"/>
  <c r="P39" s="1"/>
  <c r="P40" s="1"/>
  <c r="P41" s="1"/>
  <c r="P42" s="1"/>
  <c r="P43" s="1"/>
  <c r="P44" s="1"/>
  <c r="P45" s="1"/>
  <c r="P46" s="1"/>
  <c r="P47" s="1"/>
  <c r="Q11"/>
  <c r="P161" i="142"/>
  <c r="P162" s="1"/>
  <c r="P163" s="1"/>
  <c r="P164" s="1"/>
  <c r="P165" s="1"/>
  <c r="P166" s="1"/>
  <c r="P167" s="1"/>
  <c r="P168" s="1"/>
  <c r="P169" s="1"/>
  <c r="P170" s="1"/>
  <c r="P171" s="1"/>
  <c r="P172" s="1"/>
  <c r="Q11"/>
  <c r="P100" i="175"/>
  <c r="P101" s="1"/>
  <c r="P102" s="1"/>
  <c r="P103" s="1"/>
  <c r="P104" s="1"/>
  <c r="P105" s="1"/>
  <c r="P106" s="1"/>
  <c r="P107" s="1"/>
  <c r="P108" s="1"/>
  <c r="P109" s="1"/>
  <c r="P110" s="1"/>
  <c r="P111" s="1"/>
  <c r="Q11"/>
  <c r="P34" i="216"/>
  <c r="P35" s="1"/>
  <c r="P36" s="1"/>
  <c r="P37" s="1"/>
  <c r="P38" s="1"/>
  <c r="P39" s="1"/>
  <c r="P40" s="1"/>
  <c r="P41" s="1"/>
  <c r="P42" s="1"/>
  <c r="P43" s="1"/>
  <c r="P44" s="1"/>
  <c r="P45" s="1"/>
  <c r="Q11"/>
  <c r="P56" i="194"/>
  <c r="P57" s="1"/>
  <c r="P58" s="1"/>
  <c r="P59" s="1"/>
  <c r="P60" s="1"/>
  <c r="P61" s="1"/>
  <c r="P62" s="1"/>
  <c r="P63" s="1"/>
  <c r="P64" s="1"/>
  <c r="P65" s="1"/>
  <c r="P66" s="1"/>
  <c r="P67" s="1"/>
  <c r="Q11"/>
  <c r="P120" i="164"/>
  <c r="P121" s="1"/>
  <c r="P122" s="1"/>
  <c r="P123" s="1"/>
  <c r="P124" s="1"/>
  <c r="P125" s="1"/>
  <c r="P126" s="1"/>
  <c r="P127" s="1"/>
  <c r="P128" s="1"/>
  <c r="P129" s="1"/>
  <c r="P130" s="1"/>
  <c r="P131" s="1"/>
  <c r="Q11"/>
  <c r="P53" i="197"/>
  <c r="P54" s="1"/>
  <c r="P55" s="1"/>
  <c r="P56" s="1"/>
  <c r="P57" s="1"/>
  <c r="P58" s="1"/>
  <c r="P59" s="1"/>
  <c r="P60" s="1"/>
  <c r="P61" s="1"/>
  <c r="P62" s="1"/>
  <c r="P63" s="1"/>
  <c r="P64" s="1"/>
  <c r="Q11"/>
  <c r="P52" i="206"/>
  <c r="P53" s="1"/>
  <c r="P54" s="1"/>
  <c r="P55" s="1"/>
  <c r="P56" s="1"/>
  <c r="P57" s="1"/>
  <c r="P58" s="1"/>
  <c r="P59" s="1"/>
  <c r="P60" s="1"/>
  <c r="P61" s="1"/>
  <c r="P62" s="1"/>
  <c r="P63" s="1"/>
  <c r="Q11"/>
  <c r="P115" i="167"/>
  <c r="AD11"/>
  <c r="P160" i="141"/>
  <c r="AD11"/>
  <c r="P162" i="139"/>
  <c r="AD11"/>
  <c r="P172" i="133"/>
  <c r="AD11"/>
  <c r="P147" i="153"/>
  <c r="AD11"/>
  <c r="P154" i="146"/>
  <c r="AD11"/>
  <c r="P178" i="129"/>
  <c r="AD11"/>
  <c r="P152" i="148"/>
  <c r="AD11"/>
  <c r="P157" i="144"/>
  <c r="AD11"/>
  <c r="P158" i="143"/>
  <c r="AD11"/>
  <c r="P182" i="126"/>
  <c r="AD11"/>
  <c r="P120" i="162"/>
  <c r="AD11"/>
  <c r="P150" i="150"/>
  <c r="AD11"/>
  <c r="P181" i="127"/>
  <c r="AD11"/>
  <c r="P113" i="168"/>
  <c r="AD11"/>
  <c r="P168" i="136"/>
  <c r="AD11"/>
  <c r="S11" i="212"/>
  <c r="S11" i="152"/>
  <c r="L40" i="181"/>
  <c r="S11" i="157"/>
  <c r="L62" i="181"/>
  <c r="S11" i="188"/>
  <c r="L48" i="181"/>
  <c r="L58"/>
  <c r="S11" i="214"/>
  <c r="S11" i="160"/>
  <c r="S11" i="193"/>
  <c r="S11" i="189"/>
  <c r="S11" i="192"/>
  <c r="E29" i="239"/>
  <c r="F28"/>
  <c r="E31" i="236"/>
  <c r="F30"/>
  <c r="E29" i="235"/>
  <c r="F28"/>
  <c r="E111" i="175"/>
  <c r="F110"/>
  <c r="E131" i="161"/>
  <c r="F130"/>
  <c r="E36" i="144"/>
  <c r="F35"/>
  <c r="E36" i="132"/>
  <c r="F35"/>
  <c r="E36" i="125"/>
  <c r="F35"/>
  <c r="E178" i="138"/>
  <c r="F177"/>
  <c r="E120" i="172"/>
  <c r="F119"/>
  <c r="E93" i="184"/>
  <c r="F92"/>
  <c r="E104" i="177"/>
  <c r="F103"/>
  <c r="E156" i="154"/>
  <c r="F155"/>
  <c r="E96" i="179"/>
  <c r="F95"/>
  <c r="N188" i="124"/>
  <c r="M190"/>
  <c r="E40" i="148"/>
  <c r="F39"/>
  <c r="E42" i="123"/>
  <c r="F41"/>
  <c r="E42" i="216"/>
  <c r="F41"/>
  <c r="E121" i="170"/>
  <c r="F120"/>
  <c r="E154" i="156"/>
  <c r="F153"/>
  <c r="E114" i="173"/>
  <c r="F113"/>
  <c r="E107" i="176"/>
  <c r="F106"/>
  <c r="E129" i="163"/>
  <c r="F128"/>
  <c r="E30" i="162"/>
  <c r="F29"/>
  <c r="E30" i="134"/>
  <c r="F29"/>
  <c r="E30" i="152"/>
  <c r="F29"/>
  <c r="E39" i="127"/>
  <c r="F38"/>
  <c r="F121" i="168"/>
  <c r="E122"/>
  <c r="E155" i="129"/>
  <c r="F154"/>
  <c r="E43" i="131"/>
  <c r="F42"/>
  <c r="E42" i="142"/>
  <c r="F41"/>
  <c r="F70" i="192"/>
  <c r="E71"/>
  <c r="F126" i="166"/>
  <c r="E127"/>
  <c r="F157" i="153"/>
  <c r="E158"/>
  <c r="F144" i="157"/>
  <c r="E145"/>
  <c r="F143" i="158"/>
  <c r="E144"/>
  <c r="E42" i="126"/>
  <c r="F41"/>
  <c r="E98" i="139"/>
  <c r="F97"/>
  <c r="F49" i="212"/>
  <c r="E50"/>
  <c r="F36" i="229"/>
  <c r="E37"/>
  <c r="E48" i="214"/>
  <c r="F47"/>
  <c r="F160" i="151"/>
  <c r="E161"/>
  <c r="F110" i="174"/>
  <c r="E111"/>
  <c r="E41" i="146"/>
  <c r="F40"/>
  <c r="E184" i="135"/>
  <c r="F183"/>
  <c r="E41" i="143"/>
  <c r="F40"/>
  <c r="F179" i="137"/>
  <c r="E180"/>
  <c r="F161" i="150"/>
  <c r="E162"/>
  <c r="F180" i="136"/>
  <c r="E181"/>
  <c r="F121" i="171"/>
  <c r="E122"/>
  <c r="F143" i="159"/>
  <c r="E144"/>
  <c r="E36" i="147"/>
  <c r="F35"/>
  <c r="E35" i="149"/>
  <c r="F34"/>
  <c r="E35" i="141"/>
  <c r="F34"/>
  <c r="E54" i="206"/>
  <c r="F53"/>
  <c r="E58" i="194"/>
  <c r="F57"/>
  <c r="E124" i="167"/>
  <c r="F123"/>
  <c r="E35" i="145"/>
  <c r="F34"/>
  <c r="E36" i="130"/>
  <c r="F35"/>
  <c r="E35" i="133"/>
  <c r="F34"/>
  <c r="E34" i="193"/>
  <c r="F33"/>
  <c r="F88" i="189"/>
  <c r="E89"/>
  <c r="F29" i="219"/>
  <c r="E30"/>
  <c r="E30" i="221"/>
  <c r="F29"/>
  <c r="F31" i="217"/>
  <c r="E32"/>
  <c r="F130" i="164"/>
  <c r="E131"/>
  <c r="F143" i="160"/>
  <c r="E144"/>
  <c r="F84" i="188"/>
  <c r="E85"/>
  <c r="F60" i="197"/>
  <c r="E61"/>
  <c r="F126" i="165"/>
  <c r="E127"/>
  <c r="F72" i="191"/>
  <c r="E73"/>
  <c r="F43" i="213"/>
  <c r="E44"/>
  <c r="F37" i="215"/>
  <c r="E38"/>
  <c r="F36" i="231"/>
  <c r="E37"/>
  <c r="E36" i="220"/>
  <c r="F35"/>
  <c r="E41" i="234"/>
  <c r="F40"/>
  <c r="M102" i="181" l="1"/>
  <c r="N102" s="1"/>
  <c r="L69"/>
  <c r="L68"/>
  <c r="L57"/>
  <c r="L26"/>
  <c r="L73"/>
  <c r="L19"/>
  <c r="P169" i="136"/>
  <c r="AE11"/>
  <c r="P114" i="168"/>
  <c r="AE11"/>
  <c r="P182" i="127"/>
  <c r="AE11"/>
  <c r="P151" i="150"/>
  <c r="AE11"/>
  <c r="P121" i="162"/>
  <c r="AE11"/>
  <c r="P183" i="126"/>
  <c r="AE11"/>
  <c r="P159" i="143"/>
  <c r="AE11"/>
  <c r="P158" i="144"/>
  <c r="AE11"/>
  <c r="P153" i="148"/>
  <c r="AE11"/>
  <c r="P179" i="129"/>
  <c r="AE11"/>
  <c r="P155" i="146"/>
  <c r="AE11"/>
  <c r="P148" i="153"/>
  <c r="AE11"/>
  <c r="P173" i="133"/>
  <c r="AE11"/>
  <c r="P163" i="139"/>
  <c r="AE11"/>
  <c r="P161" i="141"/>
  <c r="AE11"/>
  <c r="P116" i="167"/>
  <c r="AE11"/>
  <c r="P64" i="206"/>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9" i="181" s="1"/>
  <c r="P65" i="197"/>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8" i="181" s="1"/>
  <c r="P132" i="164"/>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7" i="181" s="1"/>
  <c r="P68" i="194"/>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67" i="181" s="1"/>
  <c r="P46" i="216"/>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4" i="181" s="1"/>
  <c r="P112" i="175"/>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7" i="181" s="1"/>
  <c r="P173" i="142"/>
  <c r="P174" s="1"/>
  <c r="P175" s="1"/>
  <c r="P176" s="1"/>
  <c r="P177" s="1"/>
  <c r="P178" s="1"/>
  <c r="P179" s="1"/>
  <c r="P180" s="1"/>
  <c r="P181" s="1"/>
  <c r="P182" s="1"/>
  <c r="P183" s="1"/>
  <c r="P184" s="1"/>
  <c r="P185" s="1"/>
  <c r="P186" s="1"/>
  <c r="P187" s="1"/>
  <c r="R11"/>
  <c r="M26" i="181" s="1"/>
  <c r="P48" i="215"/>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3" i="181" s="1"/>
  <c r="Q11" i="166"/>
  <c r="P118"/>
  <c r="P119" s="1"/>
  <c r="P120" s="1"/>
  <c r="P121" s="1"/>
  <c r="P122" s="1"/>
  <c r="P123" s="1"/>
  <c r="P124" s="1"/>
  <c r="P125" s="1"/>
  <c r="P126" s="1"/>
  <c r="P127" s="1"/>
  <c r="P128" s="1"/>
  <c r="P129" s="1"/>
  <c r="P123" i="172"/>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4" i="181" s="1"/>
  <c r="P184" i="134"/>
  <c r="P185" s="1"/>
  <c r="P186" s="1"/>
  <c r="P187" s="1"/>
  <c r="R11"/>
  <c r="M19" i="181" s="1"/>
  <c r="P77" i="19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P178" i="138"/>
  <c r="P179" s="1"/>
  <c r="P180" s="1"/>
  <c r="P181" s="1"/>
  <c r="P182" s="1"/>
  <c r="P183" s="1"/>
  <c r="P184" s="1"/>
  <c r="P185" s="1"/>
  <c r="P186" s="1"/>
  <c r="P187" s="1"/>
  <c r="R11"/>
  <c r="P42" i="217"/>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5" i="181" s="1"/>
  <c r="P113" i="174"/>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6" i="181" s="1"/>
  <c r="P158" i="156"/>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39" i="181" s="1"/>
  <c r="P54" i="213"/>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71" i="181" s="1"/>
  <c r="P175" i="132"/>
  <c r="P176" s="1"/>
  <c r="P177" s="1"/>
  <c r="P178" s="1"/>
  <c r="P179" s="1"/>
  <c r="P180" s="1"/>
  <c r="P181" s="1"/>
  <c r="P182" s="1"/>
  <c r="P183" s="1"/>
  <c r="P184" s="1"/>
  <c r="P185" s="1"/>
  <c r="P186" s="1"/>
  <c r="Q11"/>
  <c r="P186" i="124"/>
  <c r="P187" s="1"/>
  <c r="Q11"/>
  <c r="P153" i="149"/>
  <c r="P154" s="1"/>
  <c r="P155" s="1"/>
  <c r="P156" s="1"/>
  <c r="P157" s="1"/>
  <c r="P158" s="1"/>
  <c r="P159" s="1"/>
  <c r="P160" s="1"/>
  <c r="P161" s="1"/>
  <c r="P162" s="1"/>
  <c r="P163" s="1"/>
  <c r="P164" s="1"/>
  <c r="Q11"/>
  <c r="P112" i="171"/>
  <c r="P113" s="1"/>
  <c r="P114" s="1"/>
  <c r="P115" s="1"/>
  <c r="P116" s="1"/>
  <c r="P117" s="1"/>
  <c r="P118" s="1"/>
  <c r="P119" s="1"/>
  <c r="P120" s="1"/>
  <c r="P121" s="1"/>
  <c r="P122" s="1"/>
  <c r="P123" s="1"/>
  <c r="Q11"/>
  <c r="P147" i="154"/>
  <c r="P148" s="1"/>
  <c r="P149" s="1"/>
  <c r="P150" s="1"/>
  <c r="P151" s="1"/>
  <c r="P152" s="1"/>
  <c r="P153" s="1"/>
  <c r="P154" s="1"/>
  <c r="P155" s="1"/>
  <c r="P156" s="1"/>
  <c r="P157" s="1"/>
  <c r="P158" s="1"/>
  <c r="Q11"/>
  <c r="P181" i="128"/>
  <c r="P182" s="1"/>
  <c r="P183" s="1"/>
  <c r="P184" s="1"/>
  <c r="P185" s="1"/>
  <c r="P186" s="1"/>
  <c r="P187" s="1"/>
  <c r="P188" s="1"/>
  <c r="Q11"/>
  <c r="P178" i="130"/>
  <c r="P179" s="1"/>
  <c r="P180" s="1"/>
  <c r="P181" s="1"/>
  <c r="P182" s="1"/>
  <c r="P183" s="1"/>
  <c r="P184" s="1"/>
  <c r="P185" s="1"/>
  <c r="P186" s="1"/>
  <c r="P187" s="1"/>
  <c r="Q11"/>
  <c r="S11" i="176"/>
  <c r="S11" i="165"/>
  <c r="L47" i="181"/>
  <c r="S11" i="164"/>
  <c r="L67" i="181"/>
  <c r="S11" i="194"/>
  <c r="L74" i="181"/>
  <c r="S11" i="216"/>
  <c r="L54" i="181"/>
  <c r="S11" i="172"/>
  <c r="L75" i="181"/>
  <c r="S11" i="217"/>
  <c r="L56" i="181"/>
  <c r="S11" i="174"/>
  <c r="L39" i="181"/>
  <c r="S11" i="156"/>
  <c r="L71" i="181"/>
  <c r="S11" i="213"/>
  <c r="S11" i="161"/>
  <c r="S11" i="184"/>
  <c r="S11" i="159"/>
  <c r="S11" i="147"/>
  <c r="E30" i="239"/>
  <c r="F29"/>
  <c r="E30" i="235"/>
  <c r="F29"/>
  <c r="E32" i="236"/>
  <c r="F31"/>
  <c r="F41" i="234"/>
  <c r="E42"/>
  <c r="E37" i="220"/>
  <c r="F36"/>
  <c r="E31" i="221"/>
  <c r="F30"/>
  <c r="E35" i="193"/>
  <c r="F34"/>
  <c r="E36" i="133"/>
  <c r="F35"/>
  <c r="E36" i="145"/>
  <c r="F35"/>
  <c r="E125" i="167"/>
  <c r="F124"/>
  <c r="E55" i="206"/>
  <c r="F54"/>
  <c r="E36" i="149"/>
  <c r="F35"/>
  <c r="E38" i="231"/>
  <c r="F37"/>
  <c r="E39" i="215"/>
  <c r="F38"/>
  <c r="E45" i="213"/>
  <c r="F44"/>
  <c r="E74" i="191"/>
  <c r="F73"/>
  <c r="E128" i="165"/>
  <c r="F127"/>
  <c r="E62" i="197"/>
  <c r="F61"/>
  <c r="E86" i="188"/>
  <c r="F85"/>
  <c r="F144" i="160"/>
  <c r="E145"/>
  <c r="F131" i="164"/>
  <c r="E132"/>
  <c r="E33" i="217"/>
  <c r="F32"/>
  <c r="F30" i="219"/>
  <c r="E31"/>
  <c r="E90" i="189"/>
  <c r="F89"/>
  <c r="F144" i="159"/>
  <c r="E145"/>
  <c r="F122" i="171"/>
  <c r="E123"/>
  <c r="F181" i="136"/>
  <c r="E182"/>
  <c r="F162" i="150"/>
  <c r="E163"/>
  <c r="F180" i="137"/>
  <c r="E181"/>
  <c r="F111" i="174"/>
  <c r="E112"/>
  <c r="F161" i="151"/>
  <c r="E162"/>
  <c r="E99" i="139"/>
  <c r="F98"/>
  <c r="E43" i="126"/>
  <c r="F42"/>
  <c r="E43" i="142"/>
  <c r="F42"/>
  <c r="E44" i="131"/>
  <c r="F43"/>
  <c r="E156" i="129"/>
  <c r="F155"/>
  <c r="E40" i="127"/>
  <c r="F39"/>
  <c r="E31" i="152"/>
  <c r="F30"/>
  <c r="E31" i="134"/>
  <c r="F30"/>
  <c r="E31" i="162"/>
  <c r="F30"/>
  <c r="F129" i="163"/>
  <c r="E130"/>
  <c r="F107" i="176"/>
  <c r="E108"/>
  <c r="F114" i="173"/>
  <c r="E115"/>
  <c r="F154" i="156"/>
  <c r="E155"/>
  <c r="F121" i="170"/>
  <c r="E122"/>
  <c r="F42" i="216"/>
  <c r="E43"/>
  <c r="E43" i="123"/>
  <c r="F42"/>
  <c r="E41" i="148"/>
  <c r="F40"/>
  <c r="N190" i="124"/>
  <c r="O188"/>
  <c r="P188"/>
  <c r="F96" i="179"/>
  <c r="E97"/>
  <c r="E157" i="154"/>
  <c r="F156"/>
  <c r="F104" i="177"/>
  <c r="E105"/>
  <c r="E94" i="184"/>
  <c r="F93"/>
  <c r="F120" i="172"/>
  <c r="E121"/>
  <c r="E179" i="138"/>
  <c r="F178"/>
  <c r="E37" i="125"/>
  <c r="F36"/>
  <c r="E37" i="132"/>
  <c r="F36"/>
  <c r="E37" i="144"/>
  <c r="F36"/>
  <c r="E132" i="161"/>
  <c r="F131"/>
  <c r="E112" i="175"/>
  <c r="F111"/>
  <c r="E37" i="130"/>
  <c r="F36"/>
  <c r="E59" i="194"/>
  <c r="F58"/>
  <c r="E36" i="141"/>
  <c r="F35"/>
  <c r="E37" i="147"/>
  <c r="F36"/>
  <c r="E42" i="143"/>
  <c r="F41"/>
  <c r="E185" i="135"/>
  <c r="F184"/>
  <c r="E42" i="146"/>
  <c r="F41"/>
  <c r="F48" i="214"/>
  <c r="E49"/>
  <c r="F37" i="229"/>
  <c r="E38"/>
  <c r="E51" i="212"/>
  <c r="F50"/>
  <c r="F144" i="158"/>
  <c r="E145"/>
  <c r="F145" i="157"/>
  <c r="E146"/>
  <c r="F158" i="153"/>
  <c r="E159"/>
  <c r="E128" i="166"/>
  <c r="F127"/>
  <c r="F71" i="192"/>
  <c r="E72"/>
  <c r="F122" i="168"/>
  <c r="E123"/>
  <c r="O190" i="124" l="1"/>
  <c r="R10"/>
  <c r="S10" s="1"/>
  <c r="K9" i="181" s="1"/>
  <c r="L15"/>
  <c r="L38"/>
  <c r="L33"/>
  <c r="L17"/>
  <c r="S11" i="191"/>
  <c r="M64" i="181"/>
  <c r="P190" i="124"/>
  <c r="R11"/>
  <c r="M9" i="181" s="1"/>
  <c r="P190" i="128"/>
  <c r="R11"/>
  <c r="M13" i="181" s="1"/>
  <c r="P159" i="154"/>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38" i="181" s="1"/>
  <c r="P124" i="17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3" i="181" s="1"/>
  <c r="P165" i="149"/>
  <c r="P166" s="1"/>
  <c r="P167" s="1"/>
  <c r="P168" s="1"/>
  <c r="P169" s="1"/>
  <c r="P170" s="1"/>
  <c r="P171" s="1"/>
  <c r="P172" s="1"/>
  <c r="P173" s="1"/>
  <c r="P174" s="1"/>
  <c r="P175" s="1"/>
  <c r="P176" s="1"/>
  <c r="P177" s="1"/>
  <c r="P178" s="1"/>
  <c r="P179" s="1"/>
  <c r="P180" s="1"/>
  <c r="P181" s="1"/>
  <c r="P182" s="1"/>
  <c r="P183" s="1"/>
  <c r="P184" s="1"/>
  <c r="P185" s="1"/>
  <c r="P186" s="1"/>
  <c r="P187" s="1"/>
  <c r="R11"/>
  <c r="M33" i="181" s="1"/>
  <c r="P187" i="132"/>
  <c r="R11"/>
  <c r="M17" i="181" s="1"/>
  <c r="L49"/>
  <c r="P117" i="167"/>
  <c r="P118" s="1"/>
  <c r="P119" s="1"/>
  <c r="P120" s="1"/>
  <c r="P121" s="1"/>
  <c r="P122" s="1"/>
  <c r="P123" s="1"/>
  <c r="P124" s="1"/>
  <c r="P125" s="1"/>
  <c r="P126" s="1"/>
  <c r="P127" s="1"/>
  <c r="P128" s="1"/>
  <c r="Q11"/>
  <c r="P162" i="141"/>
  <c r="P163" s="1"/>
  <c r="P164" s="1"/>
  <c r="P165" s="1"/>
  <c r="P166" s="1"/>
  <c r="P167" s="1"/>
  <c r="P168" s="1"/>
  <c r="P169" s="1"/>
  <c r="P170" s="1"/>
  <c r="P171" s="1"/>
  <c r="P172" s="1"/>
  <c r="P173" s="1"/>
  <c r="Q11"/>
  <c r="P164" i="139"/>
  <c r="P165" s="1"/>
  <c r="P166" s="1"/>
  <c r="P167" s="1"/>
  <c r="P168" s="1"/>
  <c r="P169" s="1"/>
  <c r="P170" s="1"/>
  <c r="P171" s="1"/>
  <c r="P172" s="1"/>
  <c r="P173" s="1"/>
  <c r="P174" s="1"/>
  <c r="P175" s="1"/>
  <c r="Q11"/>
  <c r="P174" i="133"/>
  <c r="P175" s="1"/>
  <c r="P176" s="1"/>
  <c r="P177" s="1"/>
  <c r="P178" s="1"/>
  <c r="P179" s="1"/>
  <c r="P180" s="1"/>
  <c r="P181" s="1"/>
  <c r="P182" s="1"/>
  <c r="P183" s="1"/>
  <c r="P184" s="1"/>
  <c r="P185" s="1"/>
  <c r="Q11"/>
  <c r="P149" i="153"/>
  <c r="P150" s="1"/>
  <c r="P151" s="1"/>
  <c r="P152" s="1"/>
  <c r="P153" s="1"/>
  <c r="P154" s="1"/>
  <c r="P155" s="1"/>
  <c r="P156" s="1"/>
  <c r="P157" s="1"/>
  <c r="P158" s="1"/>
  <c r="P159" s="1"/>
  <c r="P160" s="1"/>
  <c r="Q11"/>
  <c r="P156" i="146"/>
  <c r="P157" s="1"/>
  <c r="P158" s="1"/>
  <c r="P159" s="1"/>
  <c r="P160" s="1"/>
  <c r="P161" s="1"/>
  <c r="P162" s="1"/>
  <c r="P163" s="1"/>
  <c r="P164" s="1"/>
  <c r="P165" s="1"/>
  <c r="P166" s="1"/>
  <c r="P167" s="1"/>
  <c r="Q11"/>
  <c r="P180" i="129"/>
  <c r="P181" s="1"/>
  <c r="P182" s="1"/>
  <c r="P183" s="1"/>
  <c r="P184" s="1"/>
  <c r="P185" s="1"/>
  <c r="P186" s="1"/>
  <c r="P187" s="1"/>
  <c r="Q11"/>
  <c r="P154" i="148"/>
  <c r="P155" s="1"/>
  <c r="P156" s="1"/>
  <c r="P157" s="1"/>
  <c r="P158" s="1"/>
  <c r="P159" s="1"/>
  <c r="P160" s="1"/>
  <c r="P161" s="1"/>
  <c r="P162" s="1"/>
  <c r="P163" s="1"/>
  <c r="P164" s="1"/>
  <c r="P165" s="1"/>
  <c r="Q11"/>
  <c r="P159" i="144"/>
  <c r="P160" s="1"/>
  <c r="P161" s="1"/>
  <c r="P162" s="1"/>
  <c r="P163" s="1"/>
  <c r="P164" s="1"/>
  <c r="P165" s="1"/>
  <c r="P166" s="1"/>
  <c r="P167" s="1"/>
  <c r="P168" s="1"/>
  <c r="P169" s="1"/>
  <c r="P170" s="1"/>
  <c r="Q11"/>
  <c r="P160" i="143"/>
  <c r="P161" s="1"/>
  <c r="P162" s="1"/>
  <c r="P163" s="1"/>
  <c r="P164" s="1"/>
  <c r="P165" s="1"/>
  <c r="P166" s="1"/>
  <c r="P167" s="1"/>
  <c r="P168" s="1"/>
  <c r="P169" s="1"/>
  <c r="P170" s="1"/>
  <c r="P171" s="1"/>
  <c r="Q11"/>
  <c r="P184" i="126"/>
  <c r="P185" s="1"/>
  <c r="P186" s="1"/>
  <c r="P187" s="1"/>
  <c r="Q11"/>
  <c r="P122" i="162"/>
  <c r="P123" s="1"/>
  <c r="P124" s="1"/>
  <c r="P125" s="1"/>
  <c r="P126" s="1"/>
  <c r="P127" s="1"/>
  <c r="P128" s="1"/>
  <c r="P129" s="1"/>
  <c r="P130" s="1"/>
  <c r="P131" s="1"/>
  <c r="P132" s="1"/>
  <c r="P133" s="1"/>
  <c r="Q11"/>
  <c r="P152" i="150"/>
  <c r="P153" s="1"/>
  <c r="P154" s="1"/>
  <c r="P155" s="1"/>
  <c r="P156" s="1"/>
  <c r="P157" s="1"/>
  <c r="P158" s="1"/>
  <c r="P159" s="1"/>
  <c r="P160" s="1"/>
  <c r="P161" s="1"/>
  <c r="P162" s="1"/>
  <c r="P163" s="1"/>
  <c r="Q11"/>
  <c r="P183" i="127"/>
  <c r="P184" s="1"/>
  <c r="P185" s="1"/>
  <c r="P186" s="1"/>
  <c r="P187" s="1"/>
  <c r="Q11"/>
  <c r="P115" i="168"/>
  <c r="P116" s="1"/>
  <c r="P117" s="1"/>
  <c r="P118" s="1"/>
  <c r="P119" s="1"/>
  <c r="P120" s="1"/>
  <c r="P121" s="1"/>
  <c r="P122" s="1"/>
  <c r="P123" s="1"/>
  <c r="P124" s="1"/>
  <c r="P125" s="1"/>
  <c r="P126" s="1"/>
  <c r="Q11"/>
  <c r="P170" i="136"/>
  <c r="P171" s="1"/>
  <c r="P172" s="1"/>
  <c r="P173" s="1"/>
  <c r="P174" s="1"/>
  <c r="P175" s="1"/>
  <c r="P176" s="1"/>
  <c r="P177" s="1"/>
  <c r="P178" s="1"/>
  <c r="P179" s="1"/>
  <c r="P180" s="1"/>
  <c r="P181" s="1"/>
  <c r="Q11"/>
  <c r="L13" i="181"/>
  <c r="S11" i="128"/>
  <c r="L53" i="181"/>
  <c r="S11" i="171"/>
  <c r="L9" i="181"/>
  <c r="S11" i="124"/>
  <c r="S11" i="138"/>
  <c r="M23" i="181"/>
  <c r="P130" i="166"/>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9" i="181" s="1"/>
  <c r="S11" i="134"/>
  <c r="S11" i="215"/>
  <c r="S11" i="142"/>
  <c r="S11" i="175"/>
  <c r="S11" i="197"/>
  <c r="S11" i="206"/>
  <c r="E31" i="239"/>
  <c r="F30"/>
  <c r="E33" i="236"/>
  <c r="F32"/>
  <c r="E31" i="235"/>
  <c r="F30"/>
  <c r="E146" i="158"/>
  <c r="F145"/>
  <c r="E39" i="229"/>
  <c r="F38"/>
  <c r="F49" i="214"/>
  <c r="E50"/>
  <c r="F121" i="172"/>
  <c r="E122"/>
  <c r="F105" i="177"/>
  <c r="E106"/>
  <c r="F97" i="179"/>
  <c r="E98"/>
  <c r="E42" i="148"/>
  <c r="F41"/>
  <c r="E44" i="123"/>
  <c r="F43"/>
  <c r="E32" i="162"/>
  <c r="F31"/>
  <c r="E32" i="134"/>
  <c r="F31"/>
  <c r="E32" i="152"/>
  <c r="F31"/>
  <c r="E41" i="127"/>
  <c r="F40"/>
  <c r="F156" i="129"/>
  <c r="E157"/>
  <c r="F44" i="131"/>
  <c r="E45"/>
  <c r="F43" i="142"/>
  <c r="E44"/>
  <c r="F43" i="126"/>
  <c r="E44"/>
  <c r="F99" i="139"/>
  <c r="E100"/>
  <c r="E91" i="189"/>
  <c r="F90"/>
  <c r="E34" i="217"/>
  <c r="F33"/>
  <c r="F86" i="188"/>
  <c r="E87"/>
  <c r="F62" i="197"/>
  <c r="E63"/>
  <c r="E129" i="165"/>
  <c r="F128"/>
  <c r="F74" i="191"/>
  <c r="E75"/>
  <c r="E46" i="213"/>
  <c r="F45"/>
  <c r="E40" i="215"/>
  <c r="F39"/>
  <c r="E39" i="231"/>
  <c r="F38"/>
  <c r="F36" i="149"/>
  <c r="E37"/>
  <c r="F55" i="206"/>
  <c r="E56"/>
  <c r="F125" i="167"/>
  <c r="E126"/>
  <c r="F36" i="145"/>
  <c r="E37"/>
  <c r="F36" i="133"/>
  <c r="E37"/>
  <c r="F35" i="193"/>
  <c r="E36"/>
  <c r="E32" i="221"/>
  <c r="F31"/>
  <c r="F37" i="220"/>
  <c r="E38"/>
  <c r="E124" i="168"/>
  <c r="F123"/>
  <c r="E73" i="192"/>
  <c r="F72"/>
  <c r="E160" i="153"/>
  <c r="F159"/>
  <c r="E147" i="157"/>
  <c r="F146"/>
  <c r="E129" i="166"/>
  <c r="F128"/>
  <c r="E52" i="212"/>
  <c r="F51"/>
  <c r="E43" i="146"/>
  <c r="F42"/>
  <c r="E186" i="135"/>
  <c r="F185"/>
  <c r="E43" i="143"/>
  <c r="F42"/>
  <c r="F37" i="147"/>
  <c r="E38"/>
  <c r="F36" i="141"/>
  <c r="E37"/>
  <c r="F59" i="194"/>
  <c r="E60"/>
  <c r="F37" i="130"/>
  <c r="E38"/>
  <c r="E113" i="175"/>
  <c r="F112"/>
  <c r="F132" i="161"/>
  <c r="E133"/>
  <c r="F37" i="144"/>
  <c r="E38"/>
  <c r="F37" i="132"/>
  <c r="E38"/>
  <c r="F37" i="125"/>
  <c r="E38"/>
  <c r="E180" i="138"/>
  <c r="F179"/>
  <c r="F94" i="184"/>
  <c r="E95"/>
  <c r="F157" i="154"/>
  <c r="E158"/>
  <c r="F43" i="216"/>
  <c r="E44"/>
  <c r="F122" i="170"/>
  <c r="E123"/>
  <c r="E156" i="156"/>
  <c r="F155"/>
  <c r="E116" i="173"/>
  <c r="F115"/>
  <c r="F108" i="176"/>
  <c r="E109"/>
  <c r="F130" i="163"/>
  <c r="E131"/>
  <c r="F162" i="151"/>
  <c r="E163"/>
  <c r="F112" i="174"/>
  <c r="E113"/>
  <c r="F181" i="137"/>
  <c r="E182"/>
  <c r="F163" i="150"/>
  <c r="E164"/>
  <c r="F182" i="136"/>
  <c r="E183"/>
  <c r="F123" i="171"/>
  <c r="E124"/>
  <c r="F145" i="159"/>
  <c r="E146"/>
  <c r="F31" i="219"/>
  <c r="E32"/>
  <c r="F132" i="164"/>
  <c r="E133"/>
  <c r="F145" i="160"/>
  <c r="E146"/>
  <c r="F42" i="234"/>
  <c r="E43"/>
  <c r="L21" i="181" l="1"/>
  <c r="L51"/>
  <c r="L34"/>
  <c r="L45"/>
  <c r="L27"/>
  <c r="L14"/>
  <c r="P182" i="136"/>
  <c r="P183" s="1"/>
  <c r="P184" s="1"/>
  <c r="P185" s="1"/>
  <c r="P186" s="1"/>
  <c r="P187" s="1"/>
  <c r="R11"/>
  <c r="M21" i="181" s="1"/>
  <c r="P127" i="168"/>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1" i="181" s="1"/>
  <c r="P164" i="150"/>
  <c r="P165" s="1"/>
  <c r="P166" s="1"/>
  <c r="P167" s="1"/>
  <c r="P168" s="1"/>
  <c r="P169" s="1"/>
  <c r="P170" s="1"/>
  <c r="P171" s="1"/>
  <c r="P172" s="1"/>
  <c r="P173" s="1"/>
  <c r="P174" s="1"/>
  <c r="P175" s="1"/>
  <c r="P176" s="1"/>
  <c r="P177" s="1"/>
  <c r="P178" s="1"/>
  <c r="P179" s="1"/>
  <c r="P180" s="1"/>
  <c r="P181" s="1"/>
  <c r="P182" s="1"/>
  <c r="P183" s="1"/>
  <c r="P184" s="1"/>
  <c r="P185" s="1"/>
  <c r="P186" s="1"/>
  <c r="P187" s="1"/>
  <c r="R11"/>
  <c r="M34" i="181" s="1"/>
  <c r="P134" i="162"/>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45" i="181" s="1"/>
  <c r="P172" i="143"/>
  <c r="P173" s="1"/>
  <c r="P174" s="1"/>
  <c r="P175" s="1"/>
  <c r="P176" s="1"/>
  <c r="P177" s="1"/>
  <c r="P178" s="1"/>
  <c r="P179" s="1"/>
  <c r="P180" s="1"/>
  <c r="P181" s="1"/>
  <c r="P182" s="1"/>
  <c r="P183" s="1"/>
  <c r="P184" s="1"/>
  <c r="P185" s="1"/>
  <c r="P186" s="1"/>
  <c r="P187" s="1"/>
  <c r="R11"/>
  <c r="M27" i="181" s="1"/>
  <c r="P171" i="144"/>
  <c r="P172" s="1"/>
  <c r="P173" s="1"/>
  <c r="P174" s="1"/>
  <c r="P175" s="1"/>
  <c r="P176" s="1"/>
  <c r="P177" s="1"/>
  <c r="P178" s="1"/>
  <c r="P179" s="1"/>
  <c r="P180" s="1"/>
  <c r="P181" s="1"/>
  <c r="P182" s="1"/>
  <c r="P183" s="1"/>
  <c r="P184" s="1"/>
  <c r="P185" s="1"/>
  <c r="P186" s="1"/>
  <c r="P187" s="1"/>
  <c r="R11"/>
  <c r="M28" i="181" s="1"/>
  <c r="P166" i="148"/>
  <c r="P167" s="1"/>
  <c r="P168" s="1"/>
  <c r="P169" s="1"/>
  <c r="P170" s="1"/>
  <c r="P171" s="1"/>
  <c r="P172" s="1"/>
  <c r="P173" s="1"/>
  <c r="P174" s="1"/>
  <c r="P175" s="1"/>
  <c r="P176" s="1"/>
  <c r="P177" s="1"/>
  <c r="P178" s="1"/>
  <c r="P179" s="1"/>
  <c r="P180" s="1"/>
  <c r="P181" s="1"/>
  <c r="P182" s="1"/>
  <c r="P183" s="1"/>
  <c r="P184" s="1"/>
  <c r="P185" s="1"/>
  <c r="P186" s="1"/>
  <c r="P187" s="1"/>
  <c r="R11"/>
  <c r="M32" i="181" s="1"/>
  <c r="P168" i="146"/>
  <c r="P169" s="1"/>
  <c r="P170" s="1"/>
  <c r="P171" s="1"/>
  <c r="P172" s="1"/>
  <c r="P173" s="1"/>
  <c r="P174" s="1"/>
  <c r="P175" s="1"/>
  <c r="P176" s="1"/>
  <c r="P177" s="1"/>
  <c r="P178" s="1"/>
  <c r="P179" s="1"/>
  <c r="P180" s="1"/>
  <c r="P181" s="1"/>
  <c r="P182" s="1"/>
  <c r="P183" s="1"/>
  <c r="P184" s="1"/>
  <c r="P185" s="1"/>
  <c r="P186" s="1"/>
  <c r="P187" s="1"/>
  <c r="R11"/>
  <c r="M30" i="181" s="1"/>
  <c r="P161" i="153"/>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37" i="181" s="1"/>
  <c r="P186" i="133"/>
  <c r="P187" s="1"/>
  <c r="R11"/>
  <c r="M18" i="181" s="1"/>
  <c r="P176" i="139"/>
  <c r="P177" s="1"/>
  <c r="P178" s="1"/>
  <c r="P179" s="1"/>
  <c r="P180" s="1"/>
  <c r="P181" s="1"/>
  <c r="P182" s="1"/>
  <c r="P183" s="1"/>
  <c r="P184" s="1"/>
  <c r="P185" s="1"/>
  <c r="P186" s="1"/>
  <c r="P187" s="1"/>
  <c r="R11"/>
  <c r="M24" i="181" s="1"/>
  <c r="P174" i="141"/>
  <c r="P175" s="1"/>
  <c r="P176" s="1"/>
  <c r="P177" s="1"/>
  <c r="P178" s="1"/>
  <c r="P179" s="1"/>
  <c r="P180" s="1"/>
  <c r="P181" s="1"/>
  <c r="P182" s="1"/>
  <c r="P183" s="1"/>
  <c r="P184" s="1"/>
  <c r="P185" s="1"/>
  <c r="P186" s="1"/>
  <c r="P187" s="1"/>
  <c r="R11"/>
  <c r="M25" i="181" s="1"/>
  <c r="P129" i="167"/>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R11"/>
  <c r="M50" i="181" s="1"/>
  <c r="L12"/>
  <c r="L11"/>
  <c r="L28"/>
  <c r="S11" i="144"/>
  <c r="L32" i="181"/>
  <c r="S11" i="148"/>
  <c r="L30" i="181"/>
  <c r="S11" i="146"/>
  <c r="L37" i="181"/>
  <c r="S11" i="153"/>
  <c r="L18" i="181"/>
  <c r="L24"/>
  <c r="L25"/>
  <c r="L50"/>
  <c r="S11" i="166"/>
  <c r="S11" i="132"/>
  <c r="S11" i="149"/>
  <c r="S11" i="154"/>
  <c r="E32" i="239"/>
  <c r="F31"/>
  <c r="E32" i="235"/>
  <c r="F31"/>
  <c r="E34" i="236"/>
  <c r="F33"/>
  <c r="E147" i="160"/>
  <c r="F146"/>
  <c r="E134" i="164"/>
  <c r="F133"/>
  <c r="E33" i="219"/>
  <c r="F32"/>
  <c r="F124" i="171"/>
  <c r="E125"/>
  <c r="F183" i="136"/>
  <c r="E184"/>
  <c r="F182" i="137"/>
  <c r="E183"/>
  <c r="F113" i="174"/>
  <c r="E114"/>
  <c r="E132" i="163"/>
  <c r="F131"/>
  <c r="E117" i="173"/>
  <c r="F116"/>
  <c r="E157" i="156"/>
  <c r="F156"/>
  <c r="E181" i="138"/>
  <c r="F180"/>
  <c r="E114" i="175"/>
  <c r="F113"/>
  <c r="E44" i="143"/>
  <c r="F43"/>
  <c r="E187" i="135"/>
  <c r="F186"/>
  <c r="E44" i="146"/>
  <c r="F43"/>
  <c r="F52" i="212"/>
  <c r="E53"/>
  <c r="E130" i="166"/>
  <c r="F129"/>
  <c r="E148" i="157"/>
  <c r="F147"/>
  <c r="E161" i="153"/>
  <c r="F160"/>
  <c r="F73" i="192"/>
  <c r="E74"/>
  <c r="F124" i="168"/>
  <c r="E125"/>
  <c r="E33" i="221"/>
  <c r="F32"/>
  <c r="F39" i="231"/>
  <c r="E40"/>
  <c r="E41" i="215"/>
  <c r="F40"/>
  <c r="E47" i="213"/>
  <c r="F46"/>
  <c r="F129" i="165"/>
  <c r="E130"/>
  <c r="E35" i="217"/>
  <c r="F34"/>
  <c r="E92" i="189"/>
  <c r="F91"/>
  <c r="E42" i="127"/>
  <c r="F41"/>
  <c r="E33" i="152"/>
  <c r="F32"/>
  <c r="E33" i="134"/>
  <c r="F32"/>
  <c r="E33" i="162"/>
  <c r="F32"/>
  <c r="F44" i="123"/>
  <c r="E45"/>
  <c r="E43" i="148"/>
  <c r="F42"/>
  <c r="E40" i="229"/>
  <c r="F39"/>
  <c r="E147" i="158"/>
  <c r="F146"/>
  <c r="F43" i="234"/>
  <c r="E44"/>
  <c r="F146" i="159"/>
  <c r="E147"/>
  <c r="F164" i="150"/>
  <c r="E165"/>
  <c r="F163" i="151"/>
  <c r="E164"/>
  <c r="E110" i="176"/>
  <c r="F109"/>
  <c r="E124" i="170"/>
  <c r="F123"/>
  <c r="E45" i="216"/>
  <c r="F44"/>
  <c r="F158" i="154"/>
  <c r="E159"/>
  <c r="F95" i="184"/>
  <c r="E96"/>
  <c r="F38" i="125"/>
  <c r="E39"/>
  <c r="F38" i="132"/>
  <c r="E39"/>
  <c r="E39" i="144"/>
  <c r="F38"/>
  <c r="F133" i="161"/>
  <c r="E134"/>
  <c r="E39" i="130"/>
  <c r="F38"/>
  <c r="E61" i="194"/>
  <c r="F60"/>
  <c r="F37" i="141"/>
  <c r="E38"/>
  <c r="E39" i="147"/>
  <c r="F38"/>
  <c r="F38" i="220"/>
  <c r="E39"/>
  <c r="F36" i="193"/>
  <c r="E37"/>
  <c r="E38" i="133"/>
  <c r="F37"/>
  <c r="E38" i="145"/>
  <c r="F37"/>
  <c r="E127" i="167"/>
  <c r="F126"/>
  <c r="E57" i="206"/>
  <c r="F56"/>
  <c r="F37" i="149"/>
  <c r="E38"/>
  <c r="F75" i="191"/>
  <c r="E76"/>
  <c r="F63" i="197"/>
  <c r="E64"/>
  <c r="F87" i="188"/>
  <c r="E88"/>
  <c r="F100" i="139"/>
  <c r="E101"/>
  <c r="F44" i="126"/>
  <c r="E45"/>
  <c r="F44" i="142"/>
  <c r="E45"/>
  <c r="F45" i="131"/>
  <c r="E46"/>
  <c r="F157" i="129"/>
  <c r="E158"/>
  <c r="F98" i="179"/>
  <c r="E99"/>
  <c r="F106" i="177"/>
  <c r="E107"/>
  <c r="F122" i="172"/>
  <c r="E123"/>
  <c r="E51" i="214"/>
  <c r="F50"/>
  <c r="S11" i="167" l="1"/>
  <c r="S11" i="141"/>
  <c r="S11" i="139"/>
  <c r="S11" i="133"/>
  <c r="S11" i="143"/>
  <c r="S11" i="162"/>
  <c r="S11" i="150"/>
  <c r="S11" i="168"/>
  <c r="S11" i="136"/>
  <c r="E33" i="239"/>
  <c r="F32"/>
  <c r="E35" i="236"/>
  <c r="F34"/>
  <c r="E33" i="235"/>
  <c r="F32"/>
  <c r="F99" i="179"/>
  <c r="E100"/>
  <c r="F46" i="131"/>
  <c r="E47"/>
  <c r="F45" i="142"/>
  <c r="E46"/>
  <c r="F101" i="139"/>
  <c r="E102"/>
  <c r="F88" i="188"/>
  <c r="E89"/>
  <c r="F76" i="191"/>
  <c r="E77"/>
  <c r="E39" i="149"/>
  <c r="F38"/>
  <c r="E52" i="214"/>
  <c r="F51"/>
  <c r="E58" i="206"/>
  <c r="F57"/>
  <c r="E128" i="167"/>
  <c r="F127"/>
  <c r="E39" i="145"/>
  <c r="F38"/>
  <c r="E39" i="133"/>
  <c r="F38"/>
  <c r="E40" i="147"/>
  <c r="F39"/>
  <c r="E62" i="194"/>
  <c r="F61"/>
  <c r="E40" i="130"/>
  <c r="F39"/>
  <c r="E40" i="144"/>
  <c r="F39"/>
  <c r="E46" i="216"/>
  <c r="F45"/>
  <c r="E125" i="170"/>
  <c r="F124"/>
  <c r="E111" i="176"/>
  <c r="F110"/>
  <c r="E148" i="158"/>
  <c r="F147"/>
  <c r="F40" i="229"/>
  <c r="E41"/>
  <c r="F43" i="148"/>
  <c r="E44"/>
  <c r="E34" i="162"/>
  <c r="F33"/>
  <c r="E34" i="134"/>
  <c r="F33"/>
  <c r="E34" i="152"/>
  <c r="F33"/>
  <c r="E43" i="127"/>
  <c r="F42"/>
  <c r="F92" i="189"/>
  <c r="E93"/>
  <c r="F35" i="217"/>
  <c r="E36"/>
  <c r="F47" i="213"/>
  <c r="E48"/>
  <c r="F41" i="215"/>
  <c r="E42"/>
  <c r="F33" i="221"/>
  <c r="E34"/>
  <c r="E162" i="153"/>
  <c r="F161"/>
  <c r="E149" i="157"/>
  <c r="F148"/>
  <c r="E131" i="166"/>
  <c r="F130"/>
  <c r="E45" i="146"/>
  <c r="F44"/>
  <c r="F187" i="135"/>
  <c r="D188" s="1"/>
  <c r="E188"/>
  <c r="F188" s="1"/>
  <c r="F44" i="143"/>
  <c r="E45"/>
  <c r="E115" i="175"/>
  <c r="F114"/>
  <c r="E182" i="138"/>
  <c r="F181"/>
  <c r="E158" i="156"/>
  <c r="F157"/>
  <c r="E118" i="173"/>
  <c r="F117"/>
  <c r="E133" i="163"/>
  <c r="F132"/>
  <c r="E34" i="219"/>
  <c r="F33"/>
  <c r="E135" i="164"/>
  <c r="F134"/>
  <c r="E148" i="160"/>
  <c r="F147"/>
  <c r="F123" i="172"/>
  <c r="E124"/>
  <c r="F107" i="177"/>
  <c r="E108"/>
  <c r="F158" i="129"/>
  <c r="E159"/>
  <c r="F45" i="126"/>
  <c r="E46"/>
  <c r="F64" i="197"/>
  <c r="E65"/>
  <c r="E38" i="193"/>
  <c r="F37"/>
  <c r="E40" i="220"/>
  <c r="F39"/>
  <c r="E39" i="141"/>
  <c r="F38"/>
  <c r="E135" i="161"/>
  <c r="F134"/>
  <c r="E40" i="132"/>
  <c r="F39"/>
  <c r="E40" i="125"/>
  <c r="F39"/>
  <c r="E97" i="184"/>
  <c r="F96"/>
  <c r="E160" i="154"/>
  <c r="F159"/>
  <c r="E165" i="151"/>
  <c r="F164"/>
  <c r="E166" i="150"/>
  <c r="F165"/>
  <c r="E148" i="159"/>
  <c r="F147"/>
  <c r="F44" i="234"/>
  <c r="E45"/>
  <c r="F45" i="123"/>
  <c r="E46"/>
  <c r="F130" i="165"/>
  <c r="E131"/>
  <c r="F40" i="231"/>
  <c r="E41"/>
  <c r="F125" i="168"/>
  <c r="E126"/>
  <c r="F74" i="192"/>
  <c r="E75"/>
  <c r="F53" i="212"/>
  <c r="E54"/>
  <c r="E115" i="174"/>
  <c r="F114"/>
  <c r="E184" i="137"/>
  <c r="F183"/>
  <c r="E185" i="136"/>
  <c r="F184"/>
  <c r="E126" i="171"/>
  <c r="F125"/>
  <c r="E34" i="239" l="1"/>
  <c r="F33"/>
  <c r="E34" i="235"/>
  <c r="F33"/>
  <c r="E36" i="236"/>
  <c r="F35"/>
  <c r="E55" i="212"/>
  <c r="F54"/>
  <c r="F126" i="168"/>
  <c r="E127"/>
  <c r="F41" i="231"/>
  <c r="E42"/>
  <c r="E132" i="165"/>
  <c r="F131"/>
  <c r="E46" i="234"/>
  <c r="F45"/>
  <c r="E127" i="171"/>
  <c r="F126"/>
  <c r="E186" i="136"/>
  <c r="F185"/>
  <c r="E185" i="137"/>
  <c r="F184"/>
  <c r="E116" i="174"/>
  <c r="F115"/>
  <c r="E149" i="159"/>
  <c r="F148"/>
  <c r="E167" i="150"/>
  <c r="F166"/>
  <c r="E166" i="151"/>
  <c r="F165"/>
  <c r="F160" i="154"/>
  <c r="E161"/>
  <c r="F97" i="184"/>
  <c r="E98"/>
  <c r="E41" i="125"/>
  <c r="F40"/>
  <c r="E41" i="132"/>
  <c r="F40"/>
  <c r="E136" i="161"/>
  <c r="F135"/>
  <c r="E40" i="141"/>
  <c r="F39"/>
  <c r="F40" i="220"/>
  <c r="E41"/>
  <c r="E39" i="193"/>
  <c r="F38"/>
  <c r="E149" i="160"/>
  <c r="F148"/>
  <c r="E136" i="164"/>
  <c r="F135"/>
  <c r="F34" i="219"/>
  <c r="E35"/>
  <c r="E134" i="163"/>
  <c r="F133"/>
  <c r="E119" i="173"/>
  <c r="F118"/>
  <c r="E159" i="156"/>
  <c r="F158"/>
  <c r="F182" i="138"/>
  <c r="E183"/>
  <c r="F115" i="175"/>
  <c r="E116"/>
  <c r="K188" i="135"/>
  <c r="D190"/>
  <c r="F45" i="146"/>
  <c r="E46"/>
  <c r="E132" i="166"/>
  <c r="F131"/>
  <c r="E150" i="157"/>
  <c r="F149"/>
  <c r="E163" i="153"/>
  <c r="F162"/>
  <c r="E44" i="127"/>
  <c r="F43"/>
  <c r="E35" i="152"/>
  <c r="F34"/>
  <c r="E35" i="134"/>
  <c r="F34"/>
  <c r="E35" i="162"/>
  <c r="F34"/>
  <c r="E149" i="158"/>
  <c r="F148"/>
  <c r="E112" i="176"/>
  <c r="F111"/>
  <c r="E126" i="170"/>
  <c r="F125"/>
  <c r="E47" i="216"/>
  <c r="F46"/>
  <c r="E41" i="144"/>
  <c r="F40"/>
  <c r="E41" i="130"/>
  <c r="F40"/>
  <c r="F62" i="194"/>
  <c r="E63"/>
  <c r="E41" i="147"/>
  <c r="F40"/>
  <c r="E40" i="133"/>
  <c r="F39"/>
  <c r="E40" i="145"/>
  <c r="F39"/>
  <c r="E129" i="167"/>
  <c r="F128"/>
  <c r="E59" i="206"/>
  <c r="F58"/>
  <c r="F52" i="214"/>
  <c r="E53"/>
  <c r="E40" i="149"/>
  <c r="F39"/>
  <c r="F75" i="192"/>
  <c r="E76"/>
  <c r="F46" i="123"/>
  <c r="E47"/>
  <c r="F65" i="197"/>
  <c r="E66"/>
  <c r="E47" i="126"/>
  <c r="F46"/>
  <c r="E160" i="129"/>
  <c r="F159"/>
  <c r="E109" i="177"/>
  <c r="F108"/>
  <c r="E125" i="172"/>
  <c r="F124"/>
  <c r="F45" i="143"/>
  <c r="E46"/>
  <c r="E35" i="221"/>
  <c r="F34"/>
  <c r="E43" i="215"/>
  <c r="F42"/>
  <c r="E49" i="213"/>
  <c r="F48"/>
  <c r="E37" i="217"/>
  <c r="F36"/>
  <c r="F93" i="189"/>
  <c r="E94"/>
  <c r="F44" i="148"/>
  <c r="E45"/>
  <c r="E42" i="229"/>
  <c r="F41"/>
  <c r="F77" i="191"/>
  <c r="E78"/>
  <c r="F89" i="188"/>
  <c r="E90"/>
  <c r="E103" i="139"/>
  <c r="F102"/>
  <c r="E47" i="142"/>
  <c r="F46"/>
  <c r="E48" i="131"/>
  <c r="F47"/>
  <c r="E101" i="179"/>
  <c r="F100"/>
  <c r="E35" i="239" l="1"/>
  <c r="F34"/>
  <c r="E37" i="236"/>
  <c r="F36"/>
  <c r="E35" i="235"/>
  <c r="F34"/>
  <c r="E79" i="191"/>
  <c r="F78"/>
  <c r="F45" i="148"/>
  <c r="E46"/>
  <c r="F94" i="189"/>
  <c r="E95"/>
  <c r="F46" i="143"/>
  <c r="E47"/>
  <c r="E67" i="197"/>
  <c r="F66"/>
  <c r="F47" i="123"/>
  <c r="E48"/>
  <c r="F53" i="214"/>
  <c r="E54"/>
  <c r="F63" i="194"/>
  <c r="E64"/>
  <c r="F46" i="146"/>
  <c r="E47"/>
  <c r="E102" i="179"/>
  <c r="F101"/>
  <c r="F48" i="131"/>
  <c r="E49"/>
  <c r="F47" i="142"/>
  <c r="E48"/>
  <c r="F103" i="139"/>
  <c r="E104"/>
  <c r="F42" i="229"/>
  <c r="E43"/>
  <c r="E38" i="217"/>
  <c r="F37"/>
  <c r="E50" i="213"/>
  <c r="F49"/>
  <c r="E44" i="215"/>
  <c r="F43"/>
  <c r="E36" i="221"/>
  <c r="F35"/>
  <c r="E126" i="172"/>
  <c r="F125"/>
  <c r="E110" i="177"/>
  <c r="F109"/>
  <c r="F160" i="129"/>
  <c r="E161"/>
  <c r="F47" i="126"/>
  <c r="E48"/>
  <c r="E41" i="149"/>
  <c r="F40"/>
  <c r="F59" i="206"/>
  <c r="E60"/>
  <c r="E130" i="167"/>
  <c r="F129"/>
  <c r="E41" i="145"/>
  <c r="F40"/>
  <c r="E41" i="133"/>
  <c r="F40"/>
  <c r="E42" i="147"/>
  <c r="F41"/>
  <c r="E42" i="130"/>
  <c r="F41"/>
  <c r="E42" i="144"/>
  <c r="F41"/>
  <c r="E48" i="216"/>
  <c r="F47"/>
  <c r="E127" i="170"/>
  <c r="F126"/>
  <c r="E113" i="176"/>
  <c r="F112"/>
  <c r="E150" i="158"/>
  <c r="F149"/>
  <c r="E36" i="162"/>
  <c r="F35"/>
  <c r="E36" i="134"/>
  <c r="F35"/>
  <c r="E36" i="152"/>
  <c r="F35"/>
  <c r="E45" i="127"/>
  <c r="F44"/>
  <c r="E164" i="153"/>
  <c r="F163"/>
  <c r="E151" i="157"/>
  <c r="F150"/>
  <c r="E133" i="166"/>
  <c r="F132"/>
  <c r="M188" i="135"/>
  <c r="K190"/>
  <c r="L188"/>
  <c r="E160" i="156"/>
  <c r="F159"/>
  <c r="E120" i="173"/>
  <c r="F119"/>
  <c r="E135" i="163"/>
  <c r="F134"/>
  <c r="F136" i="164"/>
  <c r="E137"/>
  <c r="F149" i="160"/>
  <c r="E150"/>
  <c r="E40" i="193"/>
  <c r="F39"/>
  <c r="H66" i="181" s="1"/>
  <c r="Q9" i="193"/>
  <c r="E41" i="141"/>
  <c r="F40"/>
  <c r="E137" i="161"/>
  <c r="F136"/>
  <c r="E42" i="132"/>
  <c r="F41"/>
  <c r="E42" i="125"/>
  <c r="F41"/>
  <c r="E167" i="151"/>
  <c r="F166"/>
  <c r="E168" i="150"/>
  <c r="F167"/>
  <c r="E150" i="159"/>
  <c r="F149"/>
  <c r="E117" i="174"/>
  <c r="F116"/>
  <c r="E186" i="137"/>
  <c r="F185"/>
  <c r="E187" i="136"/>
  <c r="F186"/>
  <c r="E128" i="171"/>
  <c r="F127"/>
  <c r="F46" i="234"/>
  <c r="E47"/>
  <c r="F132" i="165"/>
  <c r="E133"/>
  <c r="F55" i="212"/>
  <c r="E56"/>
  <c r="E91" i="188"/>
  <c r="F90"/>
  <c r="F76" i="192"/>
  <c r="E77"/>
  <c r="F116" i="175"/>
  <c r="E117"/>
  <c r="F183" i="138"/>
  <c r="E184"/>
  <c r="E36" i="219"/>
  <c r="F35"/>
  <c r="F41" i="220"/>
  <c r="E42"/>
  <c r="F98" i="184"/>
  <c r="E99"/>
  <c r="F161" i="154"/>
  <c r="E162"/>
  <c r="E43" i="231"/>
  <c r="F42"/>
  <c r="F127" i="168"/>
  <c r="E128"/>
  <c r="E36" i="239" l="1"/>
  <c r="F35"/>
  <c r="E36" i="235"/>
  <c r="F35"/>
  <c r="E38" i="236"/>
  <c r="F37"/>
  <c r="E129" i="168"/>
  <c r="F128"/>
  <c r="E100" i="184"/>
  <c r="F99"/>
  <c r="F42" i="220"/>
  <c r="E43"/>
  <c r="F184" i="138"/>
  <c r="E185"/>
  <c r="E78" i="192"/>
  <c r="F77"/>
  <c r="F47" i="234"/>
  <c r="E48"/>
  <c r="E136" i="163"/>
  <c r="F135"/>
  <c r="F43" i="231"/>
  <c r="E44"/>
  <c r="E37" i="219"/>
  <c r="F36"/>
  <c r="E92" i="188"/>
  <c r="F91"/>
  <c r="F128" i="171"/>
  <c r="E129"/>
  <c r="F187" i="136"/>
  <c r="D188" s="1"/>
  <c r="E188"/>
  <c r="F188" s="1"/>
  <c r="F186" i="137"/>
  <c r="E187"/>
  <c r="F117" i="174"/>
  <c r="E118"/>
  <c r="F150" i="159"/>
  <c r="E151"/>
  <c r="F168" i="150"/>
  <c r="E169"/>
  <c r="F167" i="151"/>
  <c r="E168"/>
  <c r="E43" i="125"/>
  <c r="F42"/>
  <c r="E43" i="132"/>
  <c r="F42"/>
  <c r="E138" i="161"/>
  <c r="F137"/>
  <c r="E42" i="141"/>
  <c r="F41"/>
  <c r="F150" i="160"/>
  <c r="E151"/>
  <c r="F137" i="164"/>
  <c r="E138"/>
  <c r="N188" i="135"/>
  <c r="M190"/>
  <c r="F133" i="166"/>
  <c r="E134"/>
  <c r="F151" i="157"/>
  <c r="E152"/>
  <c r="F164" i="153"/>
  <c r="E165"/>
  <c r="E46" i="127"/>
  <c r="F45"/>
  <c r="E37" i="152"/>
  <c r="F36"/>
  <c r="E37" i="134"/>
  <c r="F36"/>
  <c r="E37" i="162"/>
  <c r="F36"/>
  <c r="F150" i="158"/>
  <c r="E151"/>
  <c r="E114" i="176"/>
  <c r="F113"/>
  <c r="E128" i="170"/>
  <c r="F127"/>
  <c r="E49" i="216"/>
  <c r="F48"/>
  <c r="E43" i="144"/>
  <c r="F42"/>
  <c r="E43" i="130"/>
  <c r="F42"/>
  <c r="E43" i="147"/>
  <c r="F42"/>
  <c r="E42" i="133"/>
  <c r="F41"/>
  <c r="E42" i="145"/>
  <c r="F41"/>
  <c r="E131" i="167"/>
  <c r="F130"/>
  <c r="E42" i="149"/>
  <c r="F41"/>
  <c r="E111" i="177"/>
  <c r="F110"/>
  <c r="E127" i="172"/>
  <c r="F126"/>
  <c r="F36" i="221"/>
  <c r="E37"/>
  <c r="F44" i="215"/>
  <c r="E45"/>
  <c r="F50" i="213"/>
  <c r="E51"/>
  <c r="F38" i="217"/>
  <c r="E39"/>
  <c r="E103" i="179"/>
  <c r="F102"/>
  <c r="E68" i="197"/>
  <c r="F67"/>
  <c r="E80" i="191"/>
  <c r="F79"/>
  <c r="E163" i="154"/>
  <c r="F162"/>
  <c r="F117" i="175"/>
  <c r="E118"/>
  <c r="F56" i="212"/>
  <c r="E57"/>
  <c r="F133" i="165"/>
  <c r="E134"/>
  <c r="F40" i="193"/>
  <c r="U9" s="1"/>
  <c r="E41"/>
  <c r="E121" i="173"/>
  <c r="F120"/>
  <c r="E161" i="156"/>
  <c r="F160"/>
  <c r="F60" i="206"/>
  <c r="E61"/>
  <c r="F48" i="126"/>
  <c r="E49"/>
  <c r="Q9" i="129"/>
  <c r="F161"/>
  <c r="H14" i="181" s="1"/>
  <c r="E162" i="129"/>
  <c r="F43" i="229"/>
  <c r="E44"/>
  <c r="F104" i="139"/>
  <c r="E105"/>
  <c r="F48" i="142"/>
  <c r="E49"/>
  <c r="F49" i="131"/>
  <c r="E50"/>
  <c r="F47" i="146"/>
  <c r="E48"/>
  <c r="E65" i="194"/>
  <c r="F64"/>
  <c r="F54" i="214"/>
  <c r="E55"/>
  <c r="E49" i="123"/>
  <c r="F48"/>
  <c r="E48" i="143"/>
  <c r="F47"/>
  <c r="F95" i="189"/>
  <c r="E96"/>
  <c r="E47" i="148"/>
  <c r="F46"/>
  <c r="E37" i="239" l="1"/>
  <c r="F36"/>
  <c r="E39" i="236"/>
  <c r="F38"/>
  <c r="E37" i="235"/>
  <c r="F36"/>
  <c r="F47" i="148"/>
  <c r="E48"/>
  <c r="E97" i="189"/>
  <c r="F96"/>
  <c r="E56" i="214"/>
  <c r="F55"/>
  <c r="E49" i="146"/>
  <c r="F48"/>
  <c r="E51" i="131"/>
  <c r="F50"/>
  <c r="E50" i="142"/>
  <c r="F49"/>
  <c r="F105" i="139"/>
  <c r="E106"/>
  <c r="F44" i="229"/>
  <c r="E45"/>
  <c r="F162" i="129"/>
  <c r="U9" s="1"/>
  <c r="E163"/>
  <c r="E162" i="156"/>
  <c r="F161"/>
  <c r="F121" i="173"/>
  <c r="E122"/>
  <c r="F163" i="154"/>
  <c r="E164"/>
  <c r="E81" i="191"/>
  <c r="F80"/>
  <c r="E69" i="197"/>
  <c r="F68"/>
  <c r="F103" i="179"/>
  <c r="E104"/>
  <c r="F127" i="172"/>
  <c r="E128"/>
  <c r="F111" i="177"/>
  <c r="E112"/>
  <c r="E43" i="149"/>
  <c r="F42"/>
  <c r="E132" i="167"/>
  <c r="F131"/>
  <c r="E43" i="145"/>
  <c r="F42"/>
  <c r="E43" i="133"/>
  <c r="F42"/>
  <c r="E44" i="147"/>
  <c r="F43"/>
  <c r="E44" i="130"/>
  <c r="F43"/>
  <c r="E44" i="144"/>
  <c r="F43"/>
  <c r="F49" i="216"/>
  <c r="E50"/>
  <c r="F128" i="170"/>
  <c r="E129"/>
  <c r="E115" i="176"/>
  <c r="F114"/>
  <c r="E38" i="162"/>
  <c r="F37"/>
  <c r="E38" i="134"/>
  <c r="F37"/>
  <c r="E38" i="152"/>
  <c r="F37"/>
  <c r="E47" i="127"/>
  <c r="F46"/>
  <c r="N190" i="135"/>
  <c r="O188"/>
  <c r="O190" s="1"/>
  <c r="P188"/>
  <c r="P190" s="1"/>
  <c r="E43" i="141"/>
  <c r="F42"/>
  <c r="E139" i="161"/>
  <c r="F138"/>
  <c r="E44" i="132"/>
  <c r="F43"/>
  <c r="E44" i="125"/>
  <c r="F43"/>
  <c r="D190" i="136"/>
  <c r="K188"/>
  <c r="E93" i="188"/>
  <c r="F92"/>
  <c r="F37" i="219"/>
  <c r="E38"/>
  <c r="F136" i="163"/>
  <c r="E137"/>
  <c r="E79" i="192"/>
  <c r="F78"/>
  <c r="F100" i="184"/>
  <c r="E101"/>
  <c r="E130" i="168"/>
  <c r="F129"/>
  <c r="F48" i="143"/>
  <c r="E49"/>
  <c r="F49" i="123"/>
  <c r="E50"/>
  <c r="E66" i="194"/>
  <c r="F65"/>
  <c r="F49" i="126"/>
  <c r="E50"/>
  <c r="E62" i="206"/>
  <c r="F61"/>
  <c r="E42" i="193"/>
  <c r="F41"/>
  <c r="V9" s="1"/>
  <c r="E135" i="165"/>
  <c r="F134"/>
  <c r="F57" i="212"/>
  <c r="E58"/>
  <c r="E119" i="175"/>
  <c r="F118"/>
  <c r="F39" i="217"/>
  <c r="E40"/>
  <c r="F51" i="213"/>
  <c r="E52"/>
  <c r="F45" i="215"/>
  <c r="E46"/>
  <c r="F37" i="221"/>
  <c r="E38"/>
  <c r="F151" i="158"/>
  <c r="E152"/>
  <c r="F165" i="153"/>
  <c r="E166"/>
  <c r="F152" i="157"/>
  <c r="E153"/>
  <c r="F134" i="166"/>
  <c r="E135"/>
  <c r="F138" i="164"/>
  <c r="E139"/>
  <c r="F151" i="160"/>
  <c r="E152"/>
  <c r="F168" i="151"/>
  <c r="E169"/>
  <c r="F169" i="150"/>
  <c r="E170"/>
  <c r="F151" i="159"/>
  <c r="E152"/>
  <c r="F118" i="174"/>
  <c r="E119"/>
  <c r="F187" i="137"/>
  <c r="D188" s="1"/>
  <c r="E188"/>
  <c r="F188" s="1"/>
  <c r="F129" i="171"/>
  <c r="E130"/>
  <c r="F44" i="231"/>
  <c r="E45"/>
  <c r="E49" i="234"/>
  <c r="F48"/>
  <c r="F185" i="138"/>
  <c r="E186"/>
  <c r="F43" i="220"/>
  <c r="E44"/>
  <c r="E38" i="239" l="1"/>
  <c r="F37"/>
  <c r="E38" i="235"/>
  <c r="F37"/>
  <c r="E40" i="236"/>
  <c r="F39"/>
  <c r="E187" i="138"/>
  <c r="F186"/>
  <c r="F170" i="150"/>
  <c r="E171"/>
  <c r="F139" i="164"/>
  <c r="E140"/>
  <c r="F166" i="153"/>
  <c r="E167"/>
  <c r="E47" i="215"/>
  <c r="F46"/>
  <c r="E41" i="217"/>
  <c r="F40"/>
  <c r="F58" i="212"/>
  <c r="E59"/>
  <c r="E51" i="126"/>
  <c r="F50"/>
  <c r="F50" i="123"/>
  <c r="E51"/>
  <c r="F49" i="143"/>
  <c r="E50"/>
  <c r="F101" i="184"/>
  <c r="E102"/>
  <c r="F137" i="163"/>
  <c r="E138"/>
  <c r="F38" i="219"/>
  <c r="E39"/>
  <c r="M188" i="136"/>
  <c r="K190"/>
  <c r="L188"/>
  <c r="E48" i="127"/>
  <c r="F47"/>
  <c r="E39" i="152"/>
  <c r="F38"/>
  <c r="E39" i="134"/>
  <c r="F38"/>
  <c r="E39" i="162"/>
  <c r="F38"/>
  <c r="F115" i="176"/>
  <c r="E116"/>
  <c r="F44" i="144"/>
  <c r="E45"/>
  <c r="F44" i="130"/>
  <c r="E45"/>
  <c r="F44" i="147"/>
  <c r="E45"/>
  <c r="F43" i="133"/>
  <c r="E44"/>
  <c r="F43" i="145"/>
  <c r="E44"/>
  <c r="F132" i="167"/>
  <c r="E133"/>
  <c r="F43" i="149"/>
  <c r="E44"/>
  <c r="F69" i="197"/>
  <c r="E70"/>
  <c r="F81" i="191"/>
  <c r="E82"/>
  <c r="F162" i="156"/>
  <c r="E163"/>
  <c r="E51" i="142"/>
  <c r="F50"/>
  <c r="E52" i="131"/>
  <c r="F51"/>
  <c r="F49" i="146"/>
  <c r="E50"/>
  <c r="F56" i="214"/>
  <c r="E57"/>
  <c r="E98" i="189"/>
  <c r="F97"/>
  <c r="E45" i="220"/>
  <c r="F44"/>
  <c r="E46" i="231"/>
  <c r="F45"/>
  <c r="F130" i="171"/>
  <c r="E131"/>
  <c r="F119" i="174"/>
  <c r="E120"/>
  <c r="F152" i="159"/>
  <c r="E153"/>
  <c r="F169" i="151"/>
  <c r="E170"/>
  <c r="F152" i="160"/>
  <c r="E153"/>
  <c r="F135" i="166"/>
  <c r="E136"/>
  <c r="F153" i="157"/>
  <c r="E154"/>
  <c r="F152" i="158"/>
  <c r="E153"/>
  <c r="E39" i="221"/>
  <c r="F38"/>
  <c r="E53" i="213"/>
  <c r="F52"/>
  <c r="E50" i="234"/>
  <c r="F49"/>
  <c r="K188" i="137"/>
  <c r="D190"/>
  <c r="F119" i="175"/>
  <c r="E120"/>
  <c r="F135" i="165"/>
  <c r="E136"/>
  <c r="F42" i="193"/>
  <c r="W9" s="1"/>
  <c r="E43"/>
  <c r="F62" i="206"/>
  <c r="E63"/>
  <c r="F66" i="194"/>
  <c r="E67"/>
  <c r="E131" i="168"/>
  <c r="F130"/>
  <c r="E80" i="192"/>
  <c r="F79"/>
  <c r="F93" i="188"/>
  <c r="E94"/>
  <c r="F44" i="125"/>
  <c r="E45"/>
  <c r="F44" i="132"/>
  <c r="E45"/>
  <c r="F139" i="161"/>
  <c r="E140"/>
  <c r="F43" i="141"/>
  <c r="E44"/>
  <c r="F129" i="170"/>
  <c r="E130"/>
  <c r="F50" i="216"/>
  <c r="E51"/>
  <c r="F112" i="177"/>
  <c r="E113"/>
  <c r="F128" i="172"/>
  <c r="E129"/>
  <c r="F104" i="179"/>
  <c r="E105"/>
  <c r="F164" i="154"/>
  <c r="E165"/>
  <c r="F122" i="173"/>
  <c r="E123"/>
  <c r="F163" i="129"/>
  <c r="V9" s="1"/>
  <c r="E164"/>
  <c r="F45" i="229"/>
  <c r="E46"/>
  <c r="E107" i="139"/>
  <c r="F106"/>
  <c r="F48" i="148"/>
  <c r="E49"/>
  <c r="E39" i="239" l="1"/>
  <c r="F38"/>
  <c r="E41" i="236"/>
  <c r="F40"/>
  <c r="E39" i="235"/>
  <c r="F38"/>
  <c r="E50" i="148"/>
  <c r="F49"/>
  <c r="E47" i="229"/>
  <c r="F46"/>
  <c r="F164" i="129"/>
  <c r="W9" s="1"/>
  <c r="E165"/>
  <c r="F123" i="173"/>
  <c r="E124"/>
  <c r="F165" i="154"/>
  <c r="E166"/>
  <c r="F105" i="179"/>
  <c r="E106"/>
  <c r="F129" i="172"/>
  <c r="E130"/>
  <c r="F113" i="177"/>
  <c r="E114"/>
  <c r="F51" i="216"/>
  <c r="E52"/>
  <c r="F130" i="170"/>
  <c r="E131"/>
  <c r="F44" i="141"/>
  <c r="E45"/>
  <c r="F140" i="161"/>
  <c r="E141"/>
  <c r="F45" i="132"/>
  <c r="E46"/>
  <c r="F45" i="125"/>
  <c r="E46"/>
  <c r="F94" i="188"/>
  <c r="E95"/>
  <c r="F67" i="194"/>
  <c r="E68"/>
  <c r="F63" i="206"/>
  <c r="E64"/>
  <c r="F43" i="193"/>
  <c r="X9" s="1"/>
  <c r="E44"/>
  <c r="F136" i="165"/>
  <c r="E137"/>
  <c r="F120" i="175"/>
  <c r="E121"/>
  <c r="F153" i="158"/>
  <c r="E154"/>
  <c r="F154" i="157"/>
  <c r="E155"/>
  <c r="E137" i="166"/>
  <c r="F136"/>
  <c r="E154" i="160"/>
  <c r="F153"/>
  <c r="F170" i="151"/>
  <c r="E171"/>
  <c r="F153" i="159"/>
  <c r="E154"/>
  <c r="F120" i="174"/>
  <c r="E121"/>
  <c r="F131" i="171"/>
  <c r="E132"/>
  <c r="F57" i="214"/>
  <c r="E58"/>
  <c r="F50" i="146"/>
  <c r="E51"/>
  <c r="F163" i="156"/>
  <c r="E164"/>
  <c r="F82" i="191"/>
  <c r="E83"/>
  <c r="F70" i="197"/>
  <c r="E71"/>
  <c r="F44" i="149"/>
  <c r="E45"/>
  <c r="F133" i="167"/>
  <c r="E134"/>
  <c r="F44" i="145"/>
  <c r="E45"/>
  <c r="F44" i="133"/>
  <c r="E45"/>
  <c r="F45" i="147"/>
  <c r="E46"/>
  <c r="F45" i="130"/>
  <c r="E46"/>
  <c r="F45" i="144"/>
  <c r="E46"/>
  <c r="F116" i="176"/>
  <c r="E117"/>
  <c r="N188" i="136"/>
  <c r="M190"/>
  <c r="E52" i="126"/>
  <c r="F51"/>
  <c r="E42" i="217"/>
  <c r="F41"/>
  <c r="E48" i="215"/>
  <c r="F47"/>
  <c r="E188" i="138"/>
  <c r="F188" s="1"/>
  <c r="F187"/>
  <c r="D188" s="1"/>
  <c r="E108" i="139"/>
  <c r="F107"/>
  <c r="F80" i="192"/>
  <c r="E81"/>
  <c r="F131" i="168"/>
  <c r="E132"/>
  <c r="K190" i="137"/>
  <c r="M188"/>
  <c r="L188"/>
  <c r="F50" i="234"/>
  <c r="E51"/>
  <c r="E54" i="213"/>
  <c r="F53"/>
  <c r="E40" i="221"/>
  <c r="F39"/>
  <c r="F46" i="231"/>
  <c r="E47"/>
  <c r="F45" i="220"/>
  <c r="E46"/>
  <c r="E99" i="189"/>
  <c r="F98"/>
  <c r="E53" i="131"/>
  <c r="F52"/>
  <c r="E52" i="142"/>
  <c r="F51"/>
  <c r="E40" i="162"/>
  <c r="F39"/>
  <c r="E40" i="134"/>
  <c r="F39"/>
  <c r="E40" i="152"/>
  <c r="F39"/>
  <c r="E49" i="127"/>
  <c r="F48"/>
  <c r="E40" i="219"/>
  <c r="F39"/>
  <c r="F138" i="163"/>
  <c r="E139"/>
  <c r="F102" i="184"/>
  <c r="E103"/>
  <c r="F50" i="143"/>
  <c r="E51"/>
  <c r="E52" i="123"/>
  <c r="F51"/>
  <c r="E60" i="212"/>
  <c r="F59"/>
  <c r="E168" i="153"/>
  <c r="F167"/>
  <c r="E141" i="164"/>
  <c r="F140"/>
  <c r="F171" i="150"/>
  <c r="E172"/>
  <c r="E40" i="239" l="1"/>
  <c r="F39"/>
  <c r="E40" i="235"/>
  <c r="F39"/>
  <c r="E42" i="236"/>
  <c r="F41"/>
  <c r="E173" i="150"/>
  <c r="F172"/>
  <c r="E52" i="143"/>
  <c r="F51"/>
  <c r="F103" i="184"/>
  <c r="E104"/>
  <c r="F139" i="163"/>
  <c r="E140"/>
  <c r="F46" i="220"/>
  <c r="E47"/>
  <c r="F47" i="231"/>
  <c r="E48"/>
  <c r="F51" i="234"/>
  <c r="E52"/>
  <c r="F108" i="139"/>
  <c r="E109"/>
  <c r="F48" i="215"/>
  <c r="E49"/>
  <c r="F42" i="217"/>
  <c r="E43"/>
  <c r="F52" i="126"/>
  <c r="E53"/>
  <c r="N190" i="136"/>
  <c r="O188"/>
  <c r="O190" s="1"/>
  <c r="P188"/>
  <c r="P190" s="1"/>
  <c r="E155" i="160"/>
  <c r="F154"/>
  <c r="F137" i="166"/>
  <c r="E138"/>
  <c r="F47" i="229"/>
  <c r="E48"/>
  <c r="E51" i="148"/>
  <c r="F50"/>
  <c r="E142" i="164"/>
  <c r="F141"/>
  <c r="F168" i="153"/>
  <c r="E169"/>
  <c r="F60" i="212"/>
  <c r="E61"/>
  <c r="E53" i="123"/>
  <c r="F52"/>
  <c r="E41" i="219"/>
  <c r="F40"/>
  <c r="E50" i="127"/>
  <c r="F49"/>
  <c r="E41" i="152"/>
  <c r="F40"/>
  <c r="E41" i="134"/>
  <c r="F40"/>
  <c r="E41" i="162"/>
  <c r="F40"/>
  <c r="F52" i="142"/>
  <c r="E53"/>
  <c r="F53" i="131"/>
  <c r="E54"/>
  <c r="F99" i="189"/>
  <c r="E100"/>
  <c r="F40" i="221"/>
  <c r="E41"/>
  <c r="F54" i="213"/>
  <c r="E55"/>
  <c r="M190" i="137"/>
  <c r="N188"/>
  <c r="F132" i="168"/>
  <c r="E133"/>
  <c r="F81" i="192"/>
  <c r="E82"/>
  <c r="K188" i="138"/>
  <c r="D190"/>
  <c r="F117" i="176"/>
  <c r="E118"/>
  <c r="F46" i="144"/>
  <c r="E47"/>
  <c r="F46" i="130"/>
  <c r="E47"/>
  <c r="F46" i="147"/>
  <c r="E47"/>
  <c r="F45" i="133"/>
  <c r="E46"/>
  <c r="F45" i="145"/>
  <c r="E46"/>
  <c r="F134" i="167"/>
  <c r="E135"/>
  <c r="F45" i="149"/>
  <c r="E46"/>
  <c r="F71" i="197"/>
  <c r="E72"/>
  <c r="F83" i="191"/>
  <c r="E84"/>
  <c r="E165" i="156"/>
  <c r="F164"/>
  <c r="E52" i="146"/>
  <c r="F51"/>
  <c r="E59" i="214"/>
  <c r="F58"/>
  <c r="E133" i="171"/>
  <c r="F132"/>
  <c r="E122" i="174"/>
  <c r="F121"/>
  <c r="E155" i="159"/>
  <c r="F154"/>
  <c r="E172" i="151"/>
  <c r="F171"/>
  <c r="E156" i="157"/>
  <c r="F155"/>
  <c r="E155" i="158"/>
  <c r="F154"/>
  <c r="E122" i="175"/>
  <c r="F121"/>
  <c r="F137" i="165"/>
  <c r="E138"/>
  <c r="F44" i="193"/>
  <c r="Y9" s="1"/>
  <c r="E45"/>
  <c r="F64" i="206"/>
  <c r="E65"/>
  <c r="F68" i="194"/>
  <c r="E69"/>
  <c r="F95" i="188"/>
  <c r="E96"/>
  <c r="F46" i="125"/>
  <c r="E47"/>
  <c r="F46" i="132"/>
  <c r="E47"/>
  <c r="F141" i="161"/>
  <c r="E142"/>
  <c r="F45" i="141"/>
  <c r="E46"/>
  <c r="E132" i="170"/>
  <c r="F131"/>
  <c r="E53" i="216"/>
  <c r="F52"/>
  <c r="F114" i="177"/>
  <c r="E115"/>
  <c r="F130" i="172"/>
  <c r="E131"/>
  <c r="F106" i="179"/>
  <c r="E107"/>
  <c r="F166" i="154"/>
  <c r="E167"/>
  <c r="E125" i="173"/>
  <c r="F124"/>
  <c r="F165" i="129"/>
  <c r="X9" s="1"/>
  <c r="E166"/>
  <c r="E41" i="239" l="1"/>
  <c r="F40"/>
  <c r="E43" i="236"/>
  <c r="F42"/>
  <c r="E41" i="235"/>
  <c r="F40"/>
  <c r="F166" i="129"/>
  <c r="Y9" s="1"/>
  <c r="E167"/>
  <c r="E168" i="154"/>
  <c r="F167"/>
  <c r="E108" i="179"/>
  <c r="F107"/>
  <c r="E132" i="172"/>
  <c r="F131"/>
  <c r="E116" i="177"/>
  <c r="F115"/>
  <c r="E47" i="141"/>
  <c r="F46"/>
  <c r="F142" i="161"/>
  <c r="E143"/>
  <c r="F47" i="132"/>
  <c r="E48"/>
  <c r="E48" i="125"/>
  <c r="F47"/>
  <c r="F96" i="188"/>
  <c r="E97"/>
  <c r="F69" i="194"/>
  <c r="E70"/>
  <c r="F65" i="206"/>
  <c r="E66"/>
  <c r="F45" i="193"/>
  <c r="Z9" s="1"/>
  <c r="E46"/>
  <c r="F138" i="165"/>
  <c r="E139"/>
  <c r="F84" i="191"/>
  <c r="E85"/>
  <c r="F72" i="197"/>
  <c r="E73"/>
  <c r="E47" i="149"/>
  <c r="F46"/>
  <c r="E136" i="167"/>
  <c r="F135"/>
  <c r="E47" i="145"/>
  <c r="F46"/>
  <c r="E47" i="133"/>
  <c r="F46"/>
  <c r="E48" i="147"/>
  <c r="F47"/>
  <c r="E48" i="130"/>
  <c r="F47"/>
  <c r="E48" i="144"/>
  <c r="F47"/>
  <c r="E119" i="176"/>
  <c r="F118"/>
  <c r="F82" i="192"/>
  <c r="E83"/>
  <c r="F133" i="168"/>
  <c r="E134"/>
  <c r="N190" i="137"/>
  <c r="O188"/>
  <c r="O190" s="1"/>
  <c r="P188"/>
  <c r="P190" s="1"/>
  <c r="F55" i="213"/>
  <c r="E56"/>
  <c r="F41" i="221"/>
  <c r="E42"/>
  <c r="E101" i="189"/>
  <c r="F100"/>
  <c r="F54" i="131"/>
  <c r="E55"/>
  <c r="F53" i="142"/>
  <c r="E54"/>
  <c r="F61" i="212"/>
  <c r="E62"/>
  <c r="F169" i="153"/>
  <c r="E170"/>
  <c r="F48" i="229"/>
  <c r="E49"/>
  <c r="F138" i="166"/>
  <c r="E139"/>
  <c r="E53" i="143"/>
  <c r="F52"/>
  <c r="E174" i="150"/>
  <c r="F173"/>
  <c r="F125" i="173"/>
  <c r="E126"/>
  <c r="F53" i="216"/>
  <c r="E54"/>
  <c r="F132" i="170"/>
  <c r="E133"/>
  <c r="E123" i="175"/>
  <c r="F122"/>
  <c r="F155" i="158"/>
  <c r="E156"/>
  <c r="F156" i="157"/>
  <c r="E157"/>
  <c r="E173" i="151"/>
  <c r="F172"/>
  <c r="E156" i="159"/>
  <c r="F155"/>
  <c r="E123" i="174"/>
  <c r="F122"/>
  <c r="E134" i="171"/>
  <c r="F133"/>
  <c r="F59" i="214"/>
  <c r="E60"/>
  <c r="E53" i="146"/>
  <c r="F52"/>
  <c r="F165" i="156"/>
  <c r="E166"/>
  <c r="M188" i="138"/>
  <c r="L188"/>
  <c r="K190"/>
  <c r="E42" i="162"/>
  <c r="F41"/>
  <c r="E42" i="134"/>
  <c r="F41"/>
  <c r="E42" i="152"/>
  <c r="F41"/>
  <c r="E51" i="127"/>
  <c r="F50"/>
  <c r="F41" i="219"/>
  <c r="E42"/>
  <c r="F53" i="123"/>
  <c r="E54"/>
  <c r="E143" i="164"/>
  <c r="F142"/>
  <c r="E52" i="148"/>
  <c r="F51"/>
  <c r="E156" i="160"/>
  <c r="F155"/>
  <c r="F53" i="126"/>
  <c r="E54"/>
  <c r="F43" i="217"/>
  <c r="E44"/>
  <c r="F49" i="215"/>
  <c r="E50"/>
  <c r="F109" i="139"/>
  <c r="E110"/>
  <c r="F52" i="234"/>
  <c r="E53"/>
  <c r="F48" i="231"/>
  <c r="E49"/>
  <c r="E48" i="220"/>
  <c r="F47"/>
  <c r="E141" i="163"/>
  <c r="F140"/>
  <c r="E105" i="184"/>
  <c r="F104"/>
  <c r="E42" i="239" l="1"/>
  <c r="F41"/>
  <c r="E42" i="235"/>
  <c r="F41"/>
  <c r="E44" i="236"/>
  <c r="F43"/>
  <c r="F156" i="160"/>
  <c r="E157"/>
  <c r="E52" i="127"/>
  <c r="F51"/>
  <c r="E43" i="134"/>
  <c r="F42"/>
  <c r="F60" i="214"/>
  <c r="E61"/>
  <c r="F157" i="157"/>
  <c r="E158"/>
  <c r="E157" i="158"/>
  <c r="F156"/>
  <c r="F133" i="170"/>
  <c r="E134"/>
  <c r="F54" i="216"/>
  <c r="E55"/>
  <c r="F126" i="173"/>
  <c r="E127"/>
  <c r="E140" i="166"/>
  <c r="F139"/>
  <c r="E50" i="229"/>
  <c r="F49"/>
  <c r="F170" i="153"/>
  <c r="E171"/>
  <c r="E63" i="212"/>
  <c r="F62"/>
  <c r="F54" i="142"/>
  <c r="E55"/>
  <c r="F55" i="131"/>
  <c r="E56"/>
  <c r="F42" i="221"/>
  <c r="E43"/>
  <c r="F56" i="213"/>
  <c r="E57"/>
  <c r="F119" i="176"/>
  <c r="E120"/>
  <c r="F48" i="144"/>
  <c r="E49"/>
  <c r="F48" i="130"/>
  <c r="E49"/>
  <c r="F48" i="147"/>
  <c r="E49"/>
  <c r="F47" i="133"/>
  <c r="E48"/>
  <c r="F47" i="145"/>
  <c r="E48"/>
  <c r="F136" i="167"/>
  <c r="E137"/>
  <c r="F47" i="149"/>
  <c r="E48"/>
  <c r="F48" i="125"/>
  <c r="E49"/>
  <c r="F47" i="141"/>
  <c r="E48"/>
  <c r="E117" i="177"/>
  <c r="F116"/>
  <c r="E133" i="172"/>
  <c r="F132"/>
  <c r="E109" i="179"/>
  <c r="F108"/>
  <c r="E169" i="154"/>
  <c r="F168"/>
  <c r="E106" i="184"/>
  <c r="F105"/>
  <c r="F141" i="163"/>
  <c r="E142"/>
  <c r="E49" i="220"/>
  <c r="F48"/>
  <c r="F52" i="148"/>
  <c r="E53"/>
  <c r="F143" i="164"/>
  <c r="E144"/>
  <c r="E43" i="152"/>
  <c r="F42"/>
  <c r="E43" i="162"/>
  <c r="F42"/>
  <c r="F166" i="156"/>
  <c r="E167"/>
  <c r="F49" i="231"/>
  <c r="E50"/>
  <c r="F53" i="234"/>
  <c r="E54"/>
  <c r="F110" i="139"/>
  <c r="E111"/>
  <c r="F50" i="215"/>
  <c r="E51"/>
  <c r="F44" i="217"/>
  <c r="E45"/>
  <c r="F54" i="126"/>
  <c r="E55"/>
  <c r="F54" i="123"/>
  <c r="E55"/>
  <c r="E43" i="219"/>
  <c r="F42"/>
  <c r="N188" i="138"/>
  <c r="M190"/>
  <c r="F53" i="146"/>
  <c r="E54"/>
  <c r="E135" i="171"/>
  <c r="F134"/>
  <c r="E124" i="174"/>
  <c r="F123"/>
  <c r="E157" i="159"/>
  <c r="F156"/>
  <c r="E174" i="151"/>
  <c r="F173"/>
  <c r="E124" i="175"/>
  <c r="F123"/>
  <c r="E175" i="150"/>
  <c r="F174"/>
  <c r="F53" i="143"/>
  <c r="E54"/>
  <c r="E102" i="189"/>
  <c r="F101"/>
  <c r="F134" i="168"/>
  <c r="E135"/>
  <c r="F83" i="192"/>
  <c r="E84"/>
  <c r="E74" i="197"/>
  <c r="F73"/>
  <c r="E86" i="191"/>
  <c r="F85"/>
  <c r="E140" i="165"/>
  <c r="F139"/>
  <c r="F46" i="193"/>
  <c r="AA9" s="1"/>
  <c r="E47"/>
  <c r="E67" i="206"/>
  <c r="F66"/>
  <c r="E71" i="194"/>
  <c r="F70"/>
  <c r="E98" i="188"/>
  <c r="F97"/>
  <c r="E49" i="132"/>
  <c r="F48"/>
  <c r="E144" i="161"/>
  <c r="F143"/>
  <c r="F167" i="129"/>
  <c r="Z9" s="1"/>
  <c r="E168"/>
  <c r="E43" i="239" l="1"/>
  <c r="F42"/>
  <c r="E45" i="236"/>
  <c r="F44"/>
  <c r="E43" i="235"/>
  <c r="F42"/>
  <c r="F144" i="161"/>
  <c r="E145"/>
  <c r="F49" i="132"/>
  <c r="E50"/>
  <c r="E99" i="188"/>
  <c r="F98"/>
  <c r="E72" i="194"/>
  <c r="F71"/>
  <c r="E68" i="206"/>
  <c r="F67"/>
  <c r="E141" i="165"/>
  <c r="F140"/>
  <c r="E87" i="191"/>
  <c r="F86"/>
  <c r="E75" i="197"/>
  <c r="F74"/>
  <c r="E103" i="189"/>
  <c r="F102"/>
  <c r="F175" i="150"/>
  <c r="E176"/>
  <c r="F124" i="175"/>
  <c r="E125"/>
  <c r="F174" i="151"/>
  <c r="E175"/>
  <c r="F157" i="159"/>
  <c r="E158"/>
  <c r="F124" i="174"/>
  <c r="E125"/>
  <c r="F135" i="171"/>
  <c r="E136"/>
  <c r="N190" i="138"/>
  <c r="O188"/>
  <c r="O190" s="1"/>
  <c r="P188"/>
  <c r="P190" s="1"/>
  <c r="F43" i="219"/>
  <c r="E44"/>
  <c r="E44" i="162"/>
  <c r="F43"/>
  <c r="E44" i="152"/>
  <c r="F43"/>
  <c r="F49" i="220"/>
  <c r="E50"/>
  <c r="E107" i="184"/>
  <c r="F106"/>
  <c r="E170" i="154"/>
  <c r="F169"/>
  <c r="E110" i="179"/>
  <c r="F109"/>
  <c r="E134" i="172"/>
  <c r="F133"/>
  <c r="E118" i="177"/>
  <c r="F117"/>
  <c r="E64" i="212"/>
  <c r="F63"/>
  <c r="E51" i="229"/>
  <c r="F50"/>
  <c r="E141" i="166"/>
  <c r="F140"/>
  <c r="F157" i="158"/>
  <c r="E158"/>
  <c r="E44" i="134"/>
  <c r="F43"/>
  <c r="E53" i="127"/>
  <c r="F52"/>
  <c r="F168" i="129"/>
  <c r="AA9" s="1"/>
  <c r="E169"/>
  <c r="F47" i="193"/>
  <c r="AB9" s="1"/>
  <c r="E48"/>
  <c r="E85" i="192"/>
  <c r="F84"/>
  <c r="E136" i="168"/>
  <c r="F135"/>
  <c r="F54" i="143"/>
  <c r="E55"/>
  <c r="F54" i="146"/>
  <c r="E55"/>
  <c r="F55" i="123"/>
  <c r="E56"/>
  <c r="F55" i="126"/>
  <c r="E56"/>
  <c r="E46" i="217"/>
  <c r="F45"/>
  <c r="E52" i="215"/>
  <c r="F51"/>
  <c r="F111" i="139"/>
  <c r="E112"/>
  <c r="F54" i="234"/>
  <c r="E55"/>
  <c r="E51" i="231"/>
  <c r="F50"/>
  <c r="F167" i="156"/>
  <c r="E168"/>
  <c r="E145" i="164"/>
  <c r="F144"/>
  <c r="F53" i="148"/>
  <c r="E54"/>
  <c r="F142" i="163"/>
  <c r="E143"/>
  <c r="F48" i="141"/>
  <c r="E49"/>
  <c r="F49" i="125"/>
  <c r="E50"/>
  <c r="F48" i="149"/>
  <c r="E49"/>
  <c r="F137" i="167"/>
  <c r="E138"/>
  <c r="F48" i="145"/>
  <c r="E49"/>
  <c r="F48" i="133"/>
  <c r="E49"/>
  <c r="F49" i="147"/>
  <c r="E50"/>
  <c r="F49" i="130"/>
  <c r="E50"/>
  <c r="F49" i="144"/>
  <c r="E50"/>
  <c r="F120" i="176"/>
  <c r="E121"/>
  <c r="E58" i="213"/>
  <c r="F57"/>
  <c r="E44" i="221"/>
  <c r="F43"/>
  <c r="F56" i="131"/>
  <c r="E57"/>
  <c r="F55" i="142"/>
  <c r="E56"/>
  <c r="E172" i="153"/>
  <c r="F171"/>
  <c r="E128" i="173"/>
  <c r="F127"/>
  <c r="F55" i="216"/>
  <c r="E56"/>
  <c r="F134" i="170"/>
  <c r="E135"/>
  <c r="E159" i="157"/>
  <c r="F158"/>
  <c r="F61" i="214"/>
  <c r="E62"/>
  <c r="E158" i="160"/>
  <c r="F157"/>
  <c r="E44" i="239" l="1"/>
  <c r="F43"/>
  <c r="E44" i="235"/>
  <c r="F43"/>
  <c r="E46" i="236"/>
  <c r="F45"/>
  <c r="E159" i="160"/>
  <c r="F158"/>
  <c r="E160" i="157"/>
  <c r="F159"/>
  <c r="E129" i="173"/>
  <c r="F128"/>
  <c r="F58" i="213"/>
  <c r="E59"/>
  <c r="E146" i="164"/>
  <c r="F145"/>
  <c r="F51" i="231"/>
  <c r="E52"/>
  <c r="F52" i="215"/>
  <c r="E53"/>
  <c r="F46" i="217"/>
  <c r="E47"/>
  <c r="E137" i="168"/>
  <c r="F136"/>
  <c r="E86" i="192"/>
  <c r="F85"/>
  <c r="F62" i="214"/>
  <c r="E63"/>
  <c r="E136" i="170"/>
  <c r="F135"/>
  <c r="E57" i="216"/>
  <c r="F56"/>
  <c r="F56" i="142"/>
  <c r="E57"/>
  <c r="F57" i="131"/>
  <c r="E58"/>
  <c r="E122" i="176"/>
  <c r="F121"/>
  <c r="E51" i="144"/>
  <c r="F50"/>
  <c r="E51" i="130"/>
  <c r="F50"/>
  <c r="E51" i="147"/>
  <c r="F50"/>
  <c r="E50" i="133"/>
  <c r="F49"/>
  <c r="E50" i="145"/>
  <c r="F49"/>
  <c r="F138" i="167"/>
  <c r="E139"/>
  <c r="F49" i="149"/>
  <c r="E50"/>
  <c r="F50" i="125"/>
  <c r="E51"/>
  <c r="F49" i="141"/>
  <c r="E50"/>
  <c r="E144" i="163"/>
  <c r="F143"/>
  <c r="F54" i="148"/>
  <c r="E55"/>
  <c r="E169" i="156"/>
  <c r="F168"/>
  <c r="E56" i="234"/>
  <c r="F55"/>
  <c r="F112" i="139"/>
  <c r="E113"/>
  <c r="F56" i="126"/>
  <c r="E57"/>
  <c r="F56" i="123"/>
  <c r="E57"/>
  <c r="F55" i="146"/>
  <c r="E56"/>
  <c r="F55" i="143"/>
  <c r="E56"/>
  <c r="F48" i="193"/>
  <c r="AC9" s="1"/>
  <c r="E49"/>
  <c r="F169" i="129"/>
  <c r="AB9" s="1"/>
  <c r="E170"/>
  <c r="F158" i="158"/>
  <c r="E159"/>
  <c r="F50" i="220"/>
  <c r="E51"/>
  <c r="F44" i="219"/>
  <c r="E45"/>
  <c r="E104" i="189"/>
  <c r="F103"/>
  <c r="E76" i="197"/>
  <c r="F75"/>
  <c r="E88" i="191"/>
  <c r="F87"/>
  <c r="E142" i="165"/>
  <c r="F141"/>
  <c r="E69" i="206"/>
  <c r="F68"/>
  <c r="E73" i="194"/>
  <c r="F72"/>
  <c r="E100" i="188"/>
  <c r="F99"/>
  <c r="E173" i="153"/>
  <c r="F172"/>
  <c r="F44" i="221"/>
  <c r="E45"/>
  <c r="E54" i="127"/>
  <c r="F53"/>
  <c r="E45" i="134"/>
  <c r="F44"/>
  <c r="E142" i="166"/>
  <c r="F141"/>
  <c r="F51" i="229"/>
  <c r="E52"/>
  <c r="F64" i="212"/>
  <c r="E65"/>
  <c r="F118" i="177"/>
  <c r="E119"/>
  <c r="F134" i="172"/>
  <c r="E135"/>
  <c r="F110" i="179"/>
  <c r="E111"/>
  <c r="F170" i="154"/>
  <c r="E171"/>
  <c r="F107" i="184"/>
  <c r="E108"/>
  <c r="E45" i="152"/>
  <c r="F44"/>
  <c r="E45" i="162"/>
  <c r="F44"/>
  <c r="E137" i="171"/>
  <c r="F136"/>
  <c r="E126" i="174"/>
  <c r="F125"/>
  <c r="E159" i="159"/>
  <c r="F158"/>
  <c r="E176" i="151"/>
  <c r="F175"/>
  <c r="F125" i="175"/>
  <c r="E126"/>
  <c r="E177" i="150"/>
  <c r="F176"/>
  <c r="E51" i="132"/>
  <c r="F50"/>
  <c r="E146" i="161"/>
  <c r="F145"/>
  <c r="E45" i="239" l="1"/>
  <c r="F44"/>
  <c r="E47" i="236"/>
  <c r="F46"/>
  <c r="E45" i="235"/>
  <c r="F44"/>
  <c r="F51" i="132"/>
  <c r="E52"/>
  <c r="F56" i="234"/>
  <c r="E57"/>
  <c r="E170" i="156"/>
  <c r="F169"/>
  <c r="E145" i="163"/>
  <c r="F144"/>
  <c r="E51" i="145"/>
  <c r="F50"/>
  <c r="E51" i="133"/>
  <c r="F50"/>
  <c r="E52" i="147"/>
  <c r="F51"/>
  <c r="E52" i="130"/>
  <c r="F51"/>
  <c r="E52" i="144"/>
  <c r="F51"/>
  <c r="E123" i="176"/>
  <c r="F122"/>
  <c r="E58" i="216"/>
  <c r="F57"/>
  <c r="E137" i="170"/>
  <c r="F136"/>
  <c r="E87" i="192"/>
  <c r="F86"/>
  <c r="E138" i="168"/>
  <c r="F137"/>
  <c r="E147" i="164"/>
  <c r="F146"/>
  <c r="E130" i="173"/>
  <c r="F129"/>
  <c r="F160" i="157"/>
  <c r="E161"/>
  <c r="E160" i="160"/>
  <c r="F159"/>
  <c r="F146" i="161"/>
  <c r="E147"/>
  <c r="E178" i="150"/>
  <c r="F177"/>
  <c r="E177" i="151"/>
  <c r="F176"/>
  <c r="E160" i="159"/>
  <c r="F159"/>
  <c r="E127" i="174"/>
  <c r="F126"/>
  <c r="E138" i="171"/>
  <c r="F137"/>
  <c r="E46" i="162"/>
  <c r="F45"/>
  <c r="E46" i="152"/>
  <c r="F45"/>
  <c r="F142" i="166"/>
  <c r="E143"/>
  <c r="E46" i="134"/>
  <c r="F45"/>
  <c r="E55" i="127"/>
  <c r="F54"/>
  <c r="F173" i="153"/>
  <c r="E174"/>
  <c r="F100" i="188"/>
  <c r="E101"/>
  <c r="F73" i="194"/>
  <c r="E74"/>
  <c r="F69" i="206"/>
  <c r="E70"/>
  <c r="F142" i="165"/>
  <c r="E143"/>
  <c r="F88" i="191"/>
  <c r="E89"/>
  <c r="F76" i="197"/>
  <c r="E77"/>
  <c r="E105" i="189"/>
  <c r="F104"/>
  <c r="F126" i="175"/>
  <c r="E127"/>
  <c r="E109" i="184"/>
  <c r="F108"/>
  <c r="E172" i="154"/>
  <c r="F171"/>
  <c r="E112" i="179"/>
  <c r="F111"/>
  <c r="E136" i="172"/>
  <c r="F135"/>
  <c r="E120" i="177"/>
  <c r="F119"/>
  <c r="F65" i="212"/>
  <c r="E66"/>
  <c r="F52" i="229"/>
  <c r="E53"/>
  <c r="F45" i="221"/>
  <c r="E46"/>
  <c r="F45" i="219"/>
  <c r="E46"/>
  <c r="F51" i="220"/>
  <c r="E52"/>
  <c r="F159" i="158"/>
  <c r="E160"/>
  <c r="F170" i="129"/>
  <c r="AC9" s="1"/>
  <c r="E171"/>
  <c r="E50" i="193"/>
  <c r="F49"/>
  <c r="AD9" s="1"/>
  <c r="F56" i="143"/>
  <c r="E57"/>
  <c r="F56" i="146"/>
  <c r="E57"/>
  <c r="F57" i="123"/>
  <c r="E58"/>
  <c r="E58" i="126"/>
  <c r="F57"/>
  <c r="E114" i="139"/>
  <c r="F113"/>
  <c r="F55" i="148"/>
  <c r="E56"/>
  <c r="E51" i="141"/>
  <c r="F50"/>
  <c r="E52" i="125"/>
  <c r="F51"/>
  <c r="E51" i="149"/>
  <c r="F50"/>
  <c r="E140" i="167"/>
  <c r="F139"/>
  <c r="E59" i="131"/>
  <c r="F58"/>
  <c r="E58" i="142"/>
  <c r="F57"/>
  <c r="E64" i="214"/>
  <c r="F63"/>
  <c r="F47" i="217"/>
  <c r="E48"/>
  <c r="F53" i="215"/>
  <c r="E54"/>
  <c r="E53" i="231"/>
  <c r="F52"/>
  <c r="F59" i="213"/>
  <c r="E60"/>
  <c r="E46" i="239" l="1"/>
  <c r="F45"/>
  <c r="E46" i="235"/>
  <c r="F45"/>
  <c r="E48" i="236"/>
  <c r="F47"/>
  <c r="F53" i="231"/>
  <c r="E54"/>
  <c r="F64" i="214"/>
  <c r="E65"/>
  <c r="E52" i="149"/>
  <c r="F51"/>
  <c r="F58" i="126"/>
  <c r="E59"/>
  <c r="E51" i="193"/>
  <c r="F50"/>
  <c r="AE9" s="1"/>
  <c r="E121" i="177"/>
  <c r="F120"/>
  <c r="E137" i="172"/>
  <c r="F136"/>
  <c r="E113" i="179"/>
  <c r="F112"/>
  <c r="E173" i="154"/>
  <c r="F172"/>
  <c r="E110" i="184"/>
  <c r="F109"/>
  <c r="E106" i="189"/>
  <c r="F105"/>
  <c r="E56" i="127"/>
  <c r="F55"/>
  <c r="E47" i="134"/>
  <c r="F46"/>
  <c r="E47" i="152"/>
  <c r="F46"/>
  <c r="E47" i="162"/>
  <c r="F46"/>
  <c r="E139" i="171"/>
  <c r="F138"/>
  <c r="E128" i="174"/>
  <c r="F127"/>
  <c r="E161" i="159"/>
  <c r="F160"/>
  <c r="E178" i="151"/>
  <c r="F177"/>
  <c r="E179" i="150"/>
  <c r="F178"/>
  <c r="E161" i="160"/>
  <c r="F160"/>
  <c r="F130" i="173"/>
  <c r="E131"/>
  <c r="E148" i="164"/>
  <c r="F147"/>
  <c r="F138" i="168"/>
  <c r="E139"/>
  <c r="F87" i="192"/>
  <c r="E88"/>
  <c r="F137" i="170"/>
  <c r="E138"/>
  <c r="F58" i="216"/>
  <c r="E59"/>
  <c r="F123" i="176"/>
  <c r="E124"/>
  <c r="E53" i="144"/>
  <c r="F52"/>
  <c r="E53" i="130"/>
  <c r="F52"/>
  <c r="E53" i="147"/>
  <c r="F52"/>
  <c r="E52" i="133"/>
  <c r="F51"/>
  <c r="E52" i="145"/>
  <c r="F51"/>
  <c r="F145" i="163"/>
  <c r="E146"/>
  <c r="F170" i="156"/>
  <c r="E171"/>
  <c r="F58" i="142"/>
  <c r="E59"/>
  <c r="F59" i="131"/>
  <c r="E60"/>
  <c r="E141" i="167"/>
  <c r="F140"/>
  <c r="E53" i="125"/>
  <c r="F52"/>
  <c r="E52" i="141"/>
  <c r="F51"/>
  <c r="F114" i="139"/>
  <c r="E115"/>
  <c r="E61" i="213"/>
  <c r="F60"/>
  <c r="E55" i="215"/>
  <c r="F54"/>
  <c r="E49" i="217"/>
  <c r="F48"/>
  <c r="F56" i="148"/>
  <c r="E57"/>
  <c r="E59" i="123"/>
  <c r="F58"/>
  <c r="F57" i="146"/>
  <c r="E58"/>
  <c r="F57" i="143"/>
  <c r="E58"/>
  <c r="F171" i="129"/>
  <c r="AD9" s="1"/>
  <c r="E172"/>
  <c r="F160" i="158"/>
  <c r="E161"/>
  <c r="F52" i="220"/>
  <c r="E53"/>
  <c r="F46" i="219"/>
  <c r="E47"/>
  <c r="E47" i="221"/>
  <c r="F46"/>
  <c r="F53" i="229"/>
  <c r="E54"/>
  <c r="F66" i="212"/>
  <c r="E67"/>
  <c r="F127" i="175"/>
  <c r="E128"/>
  <c r="E78" i="197"/>
  <c r="F77"/>
  <c r="E90" i="191"/>
  <c r="F89"/>
  <c r="E144" i="165"/>
  <c r="F143"/>
  <c r="F70" i="206"/>
  <c r="E71"/>
  <c r="F74" i="194"/>
  <c r="E75"/>
  <c r="E102" i="188"/>
  <c r="F101"/>
  <c r="F174" i="153"/>
  <c r="E175"/>
  <c r="F143" i="166"/>
  <c r="E144"/>
  <c r="F147" i="161"/>
  <c r="E148"/>
  <c r="F161" i="157"/>
  <c r="E162"/>
  <c r="E58" i="234"/>
  <c r="F57"/>
  <c r="F52" i="132"/>
  <c r="E53"/>
  <c r="E47" i="239" l="1"/>
  <c r="F46"/>
  <c r="E49" i="236"/>
  <c r="F48"/>
  <c r="E47" i="235"/>
  <c r="F46"/>
  <c r="E79" i="197"/>
  <c r="F78"/>
  <c r="F59" i="123"/>
  <c r="E60"/>
  <c r="F49" i="217"/>
  <c r="E50"/>
  <c r="F55" i="215"/>
  <c r="E56"/>
  <c r="F61" i="213"/>
  <c r="E62"/>
  <c r="F52" i="141"/>
  <c r="E53"/>
  <c r="F53" i="125"/>
  <c r="E54"/>
  <c r="F141" i="167"/>
  <c r="E142"/>
  <c r="F52" i="145"/>
  <c r="E53"/>
  <c r="F52" i="133"/>
  <c r="E53"/>
  <c r="F53" i="147"/>
  <c r="E54"/>
  <c r="F53" i="130"/>
  <c r="E54"/>
  <c r="F53" i="144"/>
  <c r="E54"/>
  <c r="E149" i="164"/>
  <c r="F148"/>
  <c r="E162" i="160"/>
  <c r="F161"/>
  <c r="E180" i="150"/>
  <c r="F179"/>
  <c r="E179" i="151"/>
  <c r="F178"/>
  <c r="E162" i="159"/>
  <c r="F161"/>
  <c r="E129" i="174"/>
  <c r="F128"/>
  <c r="E140" i="171"/>
  <c r="F139"/>
  <c r="E48" i="162"/>
  <c r="F47"/>
  <c r="E48" i="152"/>
  <c r="F47"/>
  <c r="E48" i="134"/>
  <c r="F47"/>
  <c r="E57" i="127"/>
  <c r="F56"/>
  <c r="E107" i="189"/>
  <c r="F106"/>
  <c r="E111" i="184"/>
  <c r="F110"/>
  <c r="E174" i="154"/>
  <c r="F173"/>
  <c r="E114" i="179"/>
  <c r="F113"/>
  <c r="E138" i="172"/>
  <c r="F137"/>
  <c r="E122" i="177"/>
  <c r="F121"/>
  <c r="F51" i="193"/>
  <c r="F66" i="181" s="1"/>
  <c r="R9" i="193"/>
  <c r="S9" s="1"/>
  <c r="G66" i="181" s="1"/>
  <c r="E66"/>
  <c r="E52" i="193"/>
  <c r="F52" i="149"/>
  <c r="E53"/>
  <c r="F58" i="234"/>
  <c r="E59"/>
  <c r="E103" i="188"/>
  <c r="F102"/>
  <c r="E145" i="165"/>
  <c r="F144"/>
  <c r="E91" i="191"/>
  <c r="F90"/>
  <c r="F47" i="221"/>
  <c r="E48"/>
  <c r="E54" i="132"/>
  <c r="F53"/>
  <c r="F162" i="157"/>
  <c r="E163"/>
  <c r="F148" i="161"/>
  <c r="E149"/>
  <c r="F144" i="166"/>
  <c r="E145"/>
  <c r="F175" i="153"/>
  <c r="E176"/>
  <c r="F75" i="194"/>
  <c r="E76"/>
  <c r="F71" i="206"/>
  <c r="E72"/>
  <c r="F128" i="175"/>
  <c r="E129"/>
  <c r="F67" i="212"/>
  <c r="E68"/>
  <c r="F54" i="229"/>
  <c r="E55"/>
  <c r="E48" i="219"/>
  <c r="F47"/>
  <c r="F53" i="220"/>
  <c r="E54"/>
  <c r="F161" i="158"/>
  <c r="E162"/>
  <c r="E173" i="129"/>
  <c r="F172"/>
  <c r="AE9" s="1"/>
  <c r="E59" i="143"/>
  <c r="F58"/>
  <c r="E59" i="146"/>
  <c r="F58"/>
  <c r="E58" i="148"/>
  <c r="F57"/>
  <c r="F115" i="139"/>
  <c r="E116"/>
  <c r="F60" i="131"/>
  <c r="E61"/>
  <c r="F59" i="142"/>
  <c r="E60"/>
  <c r="F171" i="156"/>
  <c r="E172"/>
  <c r="F146" i="163"/>
  <c r="E147"/>
  <c r="F124" i="176"/>
  <c r="E125"/>
  <c r="F59" i="216"/>
  <c r="E60"/>
  <c r="F138" i="170"/>
  <c r="E139"/>
  <c r="E89" i="192"/>
  <c r="F88"/>
  <c r="E140" i="168"/>
  <c r="F139"/>
  <c r="F131" i="173"/>
  <c r="E132"/>
  <c r="F59" i="126"/>
  <c r="E60"/>
  <c r="E66" i="214"/>
  <c r="F65"/>
  <c r="E55" i="231"/>
  <c r="F54"/>
  <c r="E48" i="239" l="1"/>
  <c r="F47"/>
  <c r="E48" i="235"/>
  <c r="F47"/>
  <c r="E50" i="236"/>
  <c r="F49"/>
  <c r="F60" i="126"/>
  <c r="E61"/>
  <c r="F132" i="173"/>
  <c r="E133"/>
  <c r="F139" i="170"/>
  <c r="E140"/>
  <c r="F60" i="216"/>
  <c r="E61"/>
  <c r="F125" i="176"/>
  <c r="E126"/>
  <c r="F147" i="163"/>
  <c r="E148"/>
  <c r="F172" i="156"/>
  <c r="E173"/>
  <c r="F60" i="142"/>
  <c r="E61"/>
  <c r="F61" i="131"/>
  <c r="E62"/>
  <c r="F116" i="139"/>
  <c r="E117"/>
  <c r="F55" i="231"/>
  <c r="E56"/>
  <c r="F66" i="214"/>
  <c r="E67"/>
  <c r="E141" i="168"/>
  <c r="F140"/>
  <c r="E90" i="192"/>
  <c r="F89"/>
  <c r="F58" i="148"/>
  <c r="E59"/>
  <c r="F59" i="146"/>
  <c r="E60"/>
  <c r="F59" i="143"/>
  <c r="E60"/>
  <c r="E174" i="129"/>
  <c r="F173"/>
  <c r="F14" i="181" s="1"/>
  <c r="R9" i="129"/>
  <c r="S9" s="1"/>
  <c r="G14" i="181" s="1"/>
  <c r="E14"/>
  <c r="F48" i="219"/>
  <c r="E49"/>
  <c r="F54" i="132"/>
  <c r="E55"/>
  <c r="E92" i="191"/>
  <c r="F91"/>
  <c r="E146" i="165"/>
  <c r="F145"/>
  <c r="E104" i="188"/>
  <c r="F103"/>
  <c r="E123" i="177"/>
  <c r="F122"/>
  <c r="E139" i="172"/>
  <c r="F138"/>
  <c r="E115" i="179"/>
  <c r="F114"/>
  <c r="E175" i="154"/>
  <c r="F174"/>
  <c r="E112" i="184"/>
  <c r="F111"/>
  <c r="E108" i="189"/>
  <c r="F107"/>
  <c r="E58" i="127"/>
  <c r="F57"/>
  <c r="E49" i="134"/>
  <c r="F48"/>
  <c r="E49" i="152"/>
  <c r="F48"/>
  <c r="E49" i="162"/>
  <c r="F48"/>
  <c r="E141" i="171"/>
  <c r="F140"/>
  <c r="E130" i="174"/>
  <c r="F129"/>
  <c r="E163" i="159"/>
  <c r="F162"/>
  <c r="E180" i="151"/>
  <c r="F179"/>
  <c r="E181" i="150"/>
  <c r="F180"/>
  <c r="E163" i="160"/>
  <c r="F162"/>
  <c r="E150" i="164"/>
  <c r="F149"/>
  <c r="E80" i="197"/>
  <c r="F79"/>
  <c r="F162" i="158"/>
  <c r="E163"/>
  <c r="E55" i="220"/>
  <c r="F54"/>
  <c r="F55" i="229"/>
  <c r="E56"/>
  <c r="F68" i="212"/>
  <c r="E69"/>
  <c r="E130" i="175"/>
  <c r="F129"/>
  <c r="F72" i="206"/>
  <c r="E73"/>
  <c r="E77" i="194"/>
  <c r="F76"/>
  <c r="F176" i="153"/>
  <c r="E177"/>
  <c r="F145" i="166"/>
  <c r="E146"/>
  <c r="F149" i="161"/>
  <c r="E150"/>
  <c r="F163" i="157"/>
  <c r="E164"/>
  <c r="F48" i="221"/>
  <c r="E49"/>
  <c r="E60" i="234"/>
  <c r="F59"/>
  <c r="F53" i="149"/>
  <c r="E54"/>
  <c r="E53" i="193"/>
  <c r="F52"/>
  <c r="F54" i="144"/>
  <c r="E55"/>
  <c r="F54" i="130"/>
  <c r="E55"/>
  <c r="F54" i="147"/>
  <c r="E55"/>
  <c r="F53" i="133"/>
  <c r="E54"/>
  <c r="F53" i="145"/>
  <c r="E54"/>
  <c r="F142" i="167"/>
  <c r="E143"/>
  <c r="F54" i="125"/>
  <c r="E55"/>
  <c r="F53" i="141"/>
  <c r="E54"/>
  <c r="F62" i="213"/>
  <c r="E63"/>
  <c r="F56" i="215"/>
  <c r="E57"/>
  <c r="F50" i="217"/>
  <c r="E51"/>
  <c r="F60" i="123"/>
  <c r="E61"/>
  <c r="E49" i="239" l="1"/>
  <c r="F48"/>
  <c r="E51" i="236"/>
  <c r="F50"/>
  <c r="E49" i="235"/>
  <c r="F48"/>
  <c r="F51" i="217"/>
  <c r="E52"/>
  <c r="F57" i="215"/>
  <c r="E58"/>
  <c r="F63" i="213"/>
  <c r="E64"/>
  <c r="F55" i="125"/>
  <c r="E56"/>
  <c r="F143" i="167"/>
  <c r="E144"/>
  <c r="F54" i="145"/>
  <c r="E55"/>
  <c r="F55" i="147"/>
  <c r="E56"/>
  <c r="F55" i="130"/>
  <c r="E56"/>
  <c r="E54" i="193"/>
  <c r="F53"/>
  <c r="F60" i="234"/>
  <c r="E61"/>
  <c r="E78" i="194"/>
  <c r="F77"/>
  <c r="F130" i="175"/>
  <c r="E131"/>
  <c r="F55" i="220"/>
  <c r="E56"/>
  <c r="E81" i="197"/>
  <c r="F80"/>
  <c r="E151" i="164"/>
  <c r="F150"/>
  <c r="E164" i="160"/>
  <c r="F163"/>
  <c r="E182" i="150"/>
  <c r="F181"/>
  <c r="E181" i="151"/>
  <c r="F180"/>
  <c r="E164" i="159"/>
  <c r="F163"/>
  <c r="E131" i="174"/>
  <c r="F130"/>
  <c r="E142" i="171"/>
  <c r="F141"/>
  <c r="E50" i="162"/>
  <c r="F49"/>
  <c r="E50" i="152"/>
  <c r="F49"/>
  <c r="E50" i="134"/>
  <c r="F49"/>
  <c r="E59" i="127"/>
  <c r="F58"/>
  <c r="E109" i="189"/>
  <c r="F108"/>
  <c r="E113" i="184"/>
  <c r="F112"/>
  <c r="E176" i="154"/>
  <c r="F175"/>
  <c r="E116" i="179"/>
  <c r="F115"/>
  <c r="E140" i="172"/>
  <c r="F139"/>
  <c r="E124" i="177"/>
  <c r="F123"/>
  <c r="E105" i="188"/>
  <c r="F104"/>
  <c r="E147" i="165"/>
  <c r="F146"/>
  <c r="E93" i="191"/>
  <c r="F92"/>
  <c r="F174" i="129"/>
  <c r="E175"/>
  <c r="E91" i="192"/>
  <c r="F90"/>
  <c r="E142" i="168"/>
  <c r="F141"/>
  <c r="F61" i="123"/>
  <c r="E62"/>
  <c r="F54" i="141"/>
  <c r="E55"/>
  <c r="F54" i="133"/>
  <c r="E55"/>
  <c r="F55" i="144"/>
  <c r="E56"/>
  <c r="F54" i="149"/>
  <c r="E55"/>
  <c r="F49" i="221"/>
  <c r="E50"/>
  <c r="F164" i="157"/>
  <c r="E165"/>
  <c r="F150" i="161"/>
  <c r="E151"/>
  <c r="F146" i="166"/>
  <c r="E147"/>
  <c r="F177" i="153"/>
  <c r="E178"/>
  <c r="E74" i="206"/>
  <c r="F73"/>
  <c r="E70" i="212"/>
  <c r="F69"/>
  <c r="E57" i="229"/>
  <c r="F56"/>
  <c r="F163" i="158"/>
  <c r="E164"/>
  <c r="F55" i="132"/>
  <c r="E56"/>
  <c r="F49" i="219"/>
  <c r="E50"/>
  <c r="F60" i="143"/>
  <c r="E61"/>
  <c r="F60" i="146"/>
  <c r="E61"/>
  <c r="F59" i="148"/>
  <c r="E60"/>
  <c r="E68" i="214"/>
  <c r="F67"/>
  <c r="E57" i="231"/>
  <c r="F56"/>
  <c r="E118" i="139"/>
  <c r="F117"/>
  <c r="E63" i="131"/>
  <c r="F62"/>
  <c r="E62" i="142"/>
  <c r="F61"/>
  <c r="F173" i="156"/>
  <c r="E174"/>
  <c r="F148" i="163"/>
  <c r="E149"/>
  <c r="F126" i="176"/>
  <c r="E127"/>
  <c r="F61" i="216"/>
  <c r="E62"/>
  <c r="F140" i="170"/>
  <c r="E141"/>
  <c r="F133" i="173"/>
  <c r="E134"/>
  <c r="E62" i="126"/>
  <c r="F61"/>
  <c r="E50" i="239" l="1"/>
  <c r="F49"/>
  <c r="E50" i="235"/>
  <c r="F49"/>
  <c r="E52" i="236"/>
  <c r="F51"/>
  <c r="F134" i="173"/>
  <c r="E135"/>
  <c r="F62" i="216"/>
  <c r="E63"/>
  <c r="F127" i="176"/>
  <c r="E128"/>
  <c r="F174" i="156"/>
  <c r="E175"/>
  <c r="F61" i="146"/>
  <c r="E62"/>
  <c r="E63" i="126"/>
  <c r="F62"/>
  <c r="E63" i="142"/>
  <c r="F62"/>
  <c r="E64" i="131"/>
  <c r="F63"/>
  <c r="E119" i="139"/>
  <c r="F118"/>
  <c r="F57" i="231"/>
  <c r="E58"/>
  <c r="F68" i="214"/>
  <c r="E69"/>
  <c r="F57" i="229"/>
  <c r="E58"/>
  <c r="F70" i="212"/>
  <c r="E71"/>
  <c r="E75" i="206"/>
  <c r="F74"/>
  <c r="E143" i="168"/>
  <c r="F142"/>
  <c r="E92" i="192"/>
  <c r="F91"/>
  <c r="E94" i="191"/>
  <c r="F93"/>
  <c r="E148" i="165"/>
  <c r="F147"/>
  <c r="E106" i="188"/>
  <c r="F105"/>
  <c r="E125" i="177"/>
  <c r="F124"/>
  <c r="E141" i="172"/>
  <c r="F140"/>
  <c r="E117" i="179"/>
  <c r="F116"/>
  <c r="E177" i="154"/>
  <c r="F176"/>
  <c r="E114" i="184"/>
  <c r="F113"/>
  <c r="F109" i="189"/>
  <c r="E110"/>
  <c r="E60" i="127"/>
  <c r="F59"/>
  <c r="E51" i="134"/>
  <c r="F50"/>
  <c r="E51" i="152"/>
  <c r="F50"/>
  <c r="E51" i="162"/>
  <c r="F50"/>
  <c r="E143" i="171"/>
  <c r="F142"/>
  <c r="E132" i="174"/>
  <c r="F131"/>
  <c r="E165" i="159"/>
  <c r="F164"/>
  <c r="E182" i="151"/>
  <c r="F181"/>
  <c r="E183" i="150"/>
  <c r="F182"/>
  <c r="E165" i="160"/>
  <c r="F164"/>
  <c r="E152" i="164"/>
  <c r="F151"/>
  <c r="E82" i="197"/>
  <c r="F81"/>
  <c r="F78" i="194"/>
  <c r="E79"/>
  <c r="E55" i="193"/>
  <c r="F54"/>
  <c r="F141" i="170"/>
  <c r="E142"/>
  <c r="F149" i="163"/>
  <c r="E150"/>
  <c r="F60" i="148"/>
  <c r="E61"/>
  <c r="F61" i="143"/>
  <c r="E62"/>
  <c r="E51" i="219"/>
  <c r="F50"/>
  <c r="F56" i="132"/>
  <c r="E57"/>
  <c r="E165" i="158"/>
  <c r="F164"/>
  <c r="E179" i="153"/>
  <c r="F178"/>
  <c r="E148" i="166"/>
  <c r="F147"/>
  <c r="F151" i="161"/>
  <c r="E152"/>
  <c r="E166" i="157"/>
  <c r="F165"/>
  <c r="F50" i="221"/>
  <c r="E51"/>
  <c r="F55" i="149"/>
  <c r="E56"/>
  <c r="F56" i="144"/>
  <c r="E57"/>
  <c r="F55" i="133"/>
  <c r="E56"/>
  <c r="F55" i="141"/>
  <c r="E56"/>
  <c r="E63" i="123"/>
  <c r="F62"/>
  <c r="F175" i="129"/>
  <c r="E176"/>
  <c r="E57" i="220"/>
  <c r="F56"/>
  <c r="F131" i="175"/>
  <c r="E132"/>
  <c r="E62" i="234"/>
  <c r="F61"/>
  <c r="F56" i="130"/>
  <c r="E57"/>
  <c r="F56" i="147"/>
  <c r="E57"/>
  <c r="F55" i="145"/>
  <c r="E56"/>
  <c r="F144" i="167"/>
  <c r="E145"/>
  <c r="F56" i="125"/>
  <c r="E57"/>
  <c r="F64" i="213"/>
  <c r="E65"/>
  <c r="F58" i="215"/>
  <c r="E59"/>
  <c r="F52" i="217"/>
  <c r="E53"/>
  <c r="E51" i="239" l="1"/>
  <c r="F50"/>
  <c r="E53" i="236"/>
  <c r="F52"/>
  <c r="E51" i="235"/>
  <c r="F50"/>
  <c r="E54" i="217"/>
  <c r="F53"/>
  <c r="E60" i="215"/>
  <c r="F59"/>
  <c r="E66" i="213"/>
  <c r="F65"/>
  <c r="F145" i="167"/>
  <c r="E146"/>
  <c r="F56" i="145"/>
  <c r="E57"/>
  <c r="F57" i="130"/>
  <c r="E58"/>
  <c r="F132" i="175"/>
  <c r="E133"/>
  <c r="E63" i="234"/>
  <c r="F62"/>
  <c r="F57" i="220"/>
  <c r="E58"/>
  <c r="E64" i="123"/>
  <c r="F63"/>
  <c r="F166" i="157"/>
  <c r="E167"/>
  <c r="F148" i="166"/>
  <c r="E149"/>
  <c r="F179" i="153"/>
  <c r="E180"/>
  <c r="F165" i="158"/>
  <c r="E166"/>
  <c r="E52" i="219"/>
  <c r="F51"/>
  <c r="E56" i="193"/>
  <c r="F55"/>
  <c r="E83" i="197"/>
  <c r="F82"/>
  <c r="E153" i="164"/>
  <c r="F152"/>
  <c r="F165" i="160"/>
  <c r="E166"/>
  <c r="E184" i="150"/>
  <c r="F183"/>
  <c r="E183" i="151"/>
  <c r="F182"/>
  <c r="E166" i="159"/>
  <c r="F165"/>
  <c r="E133" i="174"/>
  <c r="F132"/>
  <c r="E144" i="171"/>
  <c r="F143"/>
  <c r="E52" i="162"/>
  <c r="F51"/>
  <c r="E52" i="152"/>
  <c r="F51"/>
  <c r="E52" i="134"/>
  <c r="F51"/>
  <c r="E61" i="127"/>
  <c r="F60"/>
  <c r="E115" i="184"/>
  <c r="F114"/>
  <c r="E178" i="154"/>
  <c r="F177"/>
  <c r="E118" i="179"/>
  <c r="F117"/>
  <c r="E142" i="172"/>
  <c r="F141"/>
  <c r="E126" i="177"/>
  <c r="F125"/>
  <c r="E107" i="188"/>
  <c r="F106"/>
  <c r="E149" i="165"/>
  <c r="F148"/>
  <c r="E95" i="191"/>
  <c r="F94"/>
  <c r="E93" i="192"/>
  <c r="F92"/>
  <c r="E144" i="168"/>
  <c r="F143"/>
  <c r="E76" i="206"/>
  <c r="F75"/>
  <c r="E120" i="139"/>
  <c r="F119"/>
  <c r="E65" i="131"/>
  <c r="F64"/>
  <c r="E64" i="142"/>
  <c r="F63"/>
  <c r="E64" i="126"/>
  <c r="F63"/>
  <c r="F57" i="125"/>
  <c r="E58"/>
  <c r="F57" i="147"/>
  <c r="E58"/>
  <c r="F176" i="129"/>
  <c r="E177"/>
  <c r="F56" i="141"/>
  <c r="E57"/>
  <c r="F56" i="133"/>
  <c r="E57"/>
  <c r="F57" i="144"/>
  <c r="E58"/>
  <c r="F56" i="149"/>
  <c r="E57"/>
  <c r="E52" i="221"/>
  <c r="F51"/>
  <c r="F152" i="161"/>
  <c r="E153"/>
  <c r="F57" i="132"/>
  <c r="E58"/>
  <c r="E63" i="143"/>
  <c r="F62"/>
  <c r="E62" i="148"/>
  <c r="F61"/>
  <c r="E151" i="163"/>
  <c r="F150"/>
  <c r="E143" i="170"/>
  <c r="F142"/>
  <c r="F79" i="194"/>
  <c r="E80"/>
  <c r="F110" i="189"/>
  <c r="E111"/>
  <c r="E72" i="212"/>
  <c r="F71"/>
  <c r="E59" i="229"/>
  <c r="F58"/>
  <c r="E70" i="214"/>
  <c r="F69"/>
  <c r="E59" i="231"/>
  <c r="F58"/>
  <c r="E63" i="146"/>
  <c r="F62"/>
  <c r="E176" i="156"/>
  <c r="F175"/>
  <c r="E129" i="176"/>
  <c r="F128"/>
  <c r="E64" i="216"/>
  <c r="F63"/>
  <c r="E136" i="173"/>
  <c r="F135"/>
  <c r="E52" i="239" l="1"/>
  <c r="F51"/>
  <c r="E52" i="235"/>
  <c r="F51"/>
  <c r="E54" i="236"/>
  <c r="F53"/>
  <c r="F80" i="194"/>
  <c r="E81"/>
  <c r="F136" i="173"/>
  <c r="E137"/>
  <c r="F64" i="216"/>
  <c r="E65"/>
  <c r="F129" i="176"/>
  <c r="E130"/>
  <c r="F176" i="156"/>
  <c r="E177"/>
  <c r="E64" i="146"/>
  <c r="F63"/>
  <c r="F59" i="231"/>
  <c r="E60"/>
  <c r="F70" i="214"/>
  <c r="E71"/>
  <c r="F59" i="229"/>
  <c r="E60"/>
  <c r="F72" i="212"/>
  <c r="E73"/>
  <c r="F143" i="170"/>
  <c r="E144"/>
  <c r="F151" i="163"/>
  <c r="E152"/>
  <c r="E63" i="148"/>
  <c r="F62"/>
  <c r="E64" i="143"/>
  <c r="F63"/>
  <c r="F52" i="221"/>
  <c r="E53"/>
  <c r="E65" i="126"/>
  <c r="F64"/>
  <c r="E65" i="142"/>
  <c r="F64"/>
  <c r="E66" i="131"/>
  <c r="F65"/>
  <c r="E121" i="139"/>
  <c r="F120"/>
  <c r="F76" i="206"/>
  <c r="E77"/>
  <c r="E145" i="168"/>
  <c r="F144"/>
  <c r="E94" i="192"/>
  <c r="F93"/>
  <c r="E96" i="191"/>
  <c r="F95"/>
  <c r="E150" i="165"/>
  <c r="F149"/>
  <c r="E108" i="188"/>
  <c r="F107"/>
  <c r="E127" i="177"/>
  <c r="F126"/>
  <c r="E143" i="172"/>
  <c r="F142"/>
  <c r="E119" i="179"/>
  <c r="F118"/>
  <c r="E179" i="154"/>
  <c r="F178"/>
  <c r="E116" i="184"/>
  <c r="F115"/>
  <c r="E62" i="127"/>
  <c r="F61"/>
  <c r="E53" i="134"/>
  <c r="F52"/>
  <c r="E53" i="152"/>
  <c r="F52"/>
  <c r="E53" i="162"/>
  <c r="F52"/>
  <c r="E145" i="171"/>
  <c r="F144"/>
  <c r="F133" i="174"/>
  <c r="E134"/>
  <c r="F166" i="159"/>
  <c r="E167"/>
  <c r="F183" i="151"/>
  <c r="E184"/>
  <c r="E185" i="150"/>
  <c r="F184"/>
  <c r="F153" i="164"/>
  <c r="E154"/>
  <c r="E84" i="197"/>
  <c r="F83"/>
  <c r="E57" i="193"/>
  <c r="F56"/>
  <c r="F52" i="219"/>
  <c r="E53"/>
  <c r="E65" i="123"/>
  <c r="F64"/>
  <c r="F63" i="234"/>
  <c r="E64"/>
  <c r="F66" i="213"/>
  <c r="E67"/>
  <c r="F60" i="215"/>
  <c r="E61"/>
  <c r="F54" i="217"/>
  <c r="E55"/>
  <c r="F111" i="189"/>
  <c r="E112"/>
  <c r="E59" i="132"/>
  <c r="F58"/>
  <c r="E154" i="161"/>
  <c r="F153"/>
  <c r="E58" i="149"/>
  <c r="F57"/>
  <c r="E59" i="144"/>
  <c r="F58"/>
  <c r="E58" i="133"/>
  <c r="F57"/>
  <c r="E58" i="141"/>
  <c r="F57"/>
  <c r="F177" i="129"/>
  <c r="E178"/>
  <c r="E59" i="147"/>
  <c r="F58"/>
  <c r="E59" i="125"/>
  <c r="F58"/>
  <c r="F166" i="160"/>
  <c r="E167"/>
  <c r="F166" i="158"/>
  <c r="E167"/>
  <c r="F180" i="153"/>
  <c r="E181"/>
  <c r="F149" i="166"/>
  <c r="E150"/>
  <c r="F167" i="157"/>
  <c r="E168"/>
  <c r="E59" i="220"/>
  <c r="F58"/>
  <c r="E134" i="175"/>
  <c r="F133"/>
  <c r="E59" i="130"/>
  <c r="F58"/>
  <c r="E58" i="145"/>
  <c r="F57"/>
  <c r="E147" i="167"/>
  <c r="F146"/>
  <c r="E53" i="239" l="1"/>
  <c r="F52"/>
  <c r="E55" i="236"/>
  <c r="F54"/>
  <c r="E53" i="235"/>
  <c r="F52"/>
  <c r="F168" i="157"/>
  <c r="E169"/>
  <c r="F150" i="166"/>
  <c r="E151"/>
  <c r="F167" i="158"/>
  <c r="E168"/>
  <c r="F167" i="160"/>
  <c r="E168"/>
  <c r="F178" i="129"/>
  <c r="E179"/>
  <c r="F147" i="167"/>
  <c r="E148"/>
  <c r="F58" i="145"/>
  <c r="E59"/>
  <c r="F59" i="130"/>
  <c r="E60"/>
  <c r="E135" i="175"/>
  <c r="F134"/>
  <c r="F59" i="220"/>
  <c r="E60"/>
  <c r="F59" i="125"/>
  <c r="E60"/>
  <c r="F59" i="147"/>
  <c r="E60"/>
  <c r="F58" i="141"/>
  <c r="E59"/>
  <c r="F58" i="133"/>
  <c r="E59"/>
  <c r="F59" i="144"/>
  <c r="E60"/>
  <c r="F58" i="149"/>
  <c r="E59"/>
  <c r="F154" i="161"/>
  <c r="E155"/>
  <c r="F59" i="132"/>
  <c r="E60"/>
  <c r="E66" i="123"/>
  <c r="F65"/>
  <c r="E58" i="193"/>
  <c r="F57"/>
  <c r="E85" i="197"/>
  <c r="F84"/>
  <c r="F185" i="150"/>
  <c r="E186"/>
  <c r="F145" i="171"/>
  <c r="E146"/>
  <c r="E54" i="162"/>
  <c r="F53"/>
  <c r="E54" i="152"/>
  <c r="F53"/>
  <c r="E54" i="134"/>
  <c r="F53"/>
  <c r="E63" i="127"/>
  <c r="F62"/>
  <c r="F116" i="184"/>
  <c r="E117"/>
  <c r="F179" i="154"/>
  <c r="E180"/>
  <c r="E120" i="179"/>
  <c r="F119"/>
  <c r="E144" i="172"/>
  <c r="F143"/>
  <c r="F127" i="177"/>
  <c r="E128"/>
  <c r="E109" i="188"/>
  <c r="F108"/>
  <c r="E151" i="165"/>
  <c r="F150"/>
  <c r="E97" i="191"/>
  <c r="F96"/>
  <c r="E95" i="192"/>
  <c r="F94"/>
  <c r="E146" i="168"/>
  <c r="F145"/>
  <c r="E122" i="139"/>
  <c r="F121"/>
  <c r="E67" i="131"/>
  <c r="F66"/>
  <c r="E66" i="142"/>
  <c r="F65"/>
  <c r="E66" i="126"/>
  <c r="F65"/>
  <c r="E65" i="143"/>
  <c r="F64"/>
  <c r="E64" i="148"/>
  <c r="F63"/>
  <c r="E65" i="146"/>
  <c r="F64"/>
  <c r="F181" i="153"/>
  <c r="E182"/>
  <c r="F112" i="189"/>
  <c r="E113"/>
  <c r="E56" i="217"/>
  <c r="F55"/>
  <c r="E62" i="215"/>
  <c r="F61"/>
  <c r="E68" i="213"/>
  <c r="F67"/>
  <c r="E65" i="234"/>
  <c r="F64"/>
  <c r="F53" i="219"/>
  <c r="E54"/>
  <c r="F154" i="164"/>
  <c r="E155"/>
  <c r="F184" i="151"/>
  <c r="E185"/>
  <c r="F167" i="159"/>
  <c r="E168"/>
  <c r="F134" i="174"/>
  <c r="E135"/>
  <c r="E78" i="206"/>
  <c r="F77"/>
  <c r="E54" i="221"/>
  <c r="F53"/>
  <c r="F152" i="163"/>
  <c r="E153"/>
  <c r="F144" i="170"/>
  <c r="E145"/>
  <c r="E74" i="212"/>
  <c r="F73"/>
  <c r="E61" i="229"/>
  <c r="F60"/>
  <c r="E72" i="214"/>
  <c r="F71"/>
  <c r="E61" i="231"/>
  <c r="F60"/>
  <c r="F177" i="156"/>
  <c r="E178"/>
  <c r="F130" i="176"/>
  <c r="E131"/>
  <c r="F65" i="216"/>
  <c r="E66"/>
  <c r="F137" i="173"/>
  <c r="E138"/>
  <c r="F81" i="194"/>
  <c r="E82"/>
  <c r="E54" i="239" l="1"/>
  <c r="F53"/>
  <c r="E54" i="235"/>
  <c r="F53"/>
  <c r="E56" i="236"/>
  <c r="F55"/>
  <c r="E83" i="194"/>
  <c r="F82"/>
  <c r="F138" i="173"/>
  <c r="E139"/>
  <c r="F131" i="176"/>
  <c r="E132"/>
  <c r="F178" i="156"/>
  <c r="E179"/>
  <c r="F153" i="163"/>
  <c r="E154"/>
  <c r="F168" i="159"/>
  <c r="E169"/>
  <c r="F61" i="231"/>
  <c r="E62"/>
  <c r="F72" i="214"/>
  <c r="E73"/>
  <c r="F61" i="229"/>
  <c r="E62"/>
  <c r="F74" i="212"/>
  <c r="E75"/>
  <c r="F54" i="221"/>
  <c r="E55"/>
  <c r="E79" i="206"/>
  <c r="F78"/>
  <c r="F65" i="234"/>
  <c r="E66"/>
  <c r="F68" i="213"/>
  <c r="E69"/>
  <c r="F62" i="215"/>
  <c r="E63"/>
  <c r="F56" i="217"/>
  <c r="E57"/>
  <c r="E66" i="146"/>
  <c r="F65"/>
  <c r="E65" i="148"/>
  <c r="F64"/>
  <c r="E66" i="143"/>
  <c r="F65"/>
  <c r="F66" i="126"/>
  <c r="E67"/>
  <c r="F66" i="142"/>
  <c r="E67"/>
  <c r="F67" i="131"/>
  <c r="E68"/>
  <c r="F122" i="139"/>
  <c r="E123"/>
  <c r="E147" i="168"/>
  <c r="F146"/>
  <c r="E96" i="192"/>
  <c r="F95"/>
  <c r="F97" i="191"/>
  <c r="E98"/>
  <c r="E152" i="165"/>
  <c r="F151"/>
  <c r="E110" i="188"/>
  <c r="F109"/>
  <c r="F144" i="172"/>
  <c r="E145"/>
  <c r="F120" i="179"/>
  <c r="E121"/>
  <c r="E64" i="127"/>
  <c r="F63"/>
  <c r="E55" i="134"/>
  <c r="F54"/>
  <c r="E55" i="152"/>
  <c r="F54"/>
  <c r="E55" i="162"/>
  <c r="F54"/>
  <c r="E86" i="197"/>
  <c r="F85"/>
  <c r="E59" i="193"/>
  <c r="F58"/>
  <c r="E67" i="123"/>
  <c r="F66"/>
  <c r="E136" i="175"/>
  <c r="F135"/>
  <c r="F66" i="216"/>
  <c r="E67"/>
  <c r="F145" i="170"/>
  <c r="E146"/>
  <c r="F135" i="174"/>
  <c r="E136"/>
  <c r="F185" i="151"/>
  <c r="E186"/>
  <c r="F155" i="164"/>
  <c r="E156"/>
  <c r="F54" i="219"/>
  <c r="E55"/>
  <c r="F113" i="189"/>
  <c r="E114"/>
  <c r="E183" i="153"/>
  <c r="F182"/>
  <c r="F128" i="177"/>
  <c r="E129"/>
  <c r="F180" i="154"/>
  <c r="E181"/>
  <c r="F117" i="184"/>
  <c r="E118"/>
  <c r="F146" i="171"/>
  <c r="E147"/>
  <c r="F186" i="150"/>
  <c r="E187"/>
  <c r="F60" i="132"/>
  <c r="E61"/>
  <c r="F155" i="161"/>
  <c r="E156"/>
  <c r="F59" i="149"/>
  <c r="E60"/>
  <c r="F60" i="144"/>
  <c r="E61"/>
  <c r="F59" i="133"/>
  <c r="E60"/>
  <c r="F59" i="141"/>
  <c r="E60"/>
  <c r="F60" i="147"/>
  <c r="E61"/>
  <c r="F60" i="125"/>
  <c r="E61"/>
  <c r="E61" i="220"/>
  <c r="F60"/>
  <c r="F60" i="130"/>
  <c r="E61"/>
  <c r="F59" i="145"/>
  <c r="E60"/>
  <c r="F148" i="167"/>
  <c r="E149"/>
  <c r="F179" i="129"/>
  <c r="E180"/>
  <c r="F168" i="160"/>
  <c r="E169"/>
  <c r="E169" i="158"/>
  <c r="F168"/>
  <c r="E152" i="166"/>
  <c r="F151"/>
  <c r="E170" i="157"/>
  <c r="F169"/>
  <c r="E55" i="239" l="1"/>
  <c r="F54"/>
  <c r="E57" i="236"/>
  <c r="F56"/>
  <c r="E55" i="235"/>
  <c r="F54"/>
  <c r="F169" i="160"/>
  <c r="E170"/>
  <c r="F180" i="129"/>
  <c r="E181"/>
  <c r="F60" i="145"/>
  <c r="E61"/>
  <c r="F61" i="130"/>
  <c r="E62"/>
  <c r="F61" i="125"/>
  <c r="E62"/>
  <c r="F61" i="147"/>
  <c r="E62"/>
  <c r="F60" i="133"/>
  <c r="E61"/>
  <c r="F61" i="144"/>
  <c r="E62"/>
  <c r="F156" i="161"/>
  <c r="E157"/>
  <c r="F61" i="132"/>
  <c r="E62"/>
  <c r="F147" i="171"/>
  <c r="E148"/>
  <c r="E171" i="157"/>
  <c r="F170"/>
  <c r="E153" i="166"/>
  <c r="F152"/>
  <c r="E170" i="158"/>
  <c r="F169"/>
  <c r="E62" i="220"/>
  <c r="F61"/>
  <c r="E184" i="153"/>
  <c r="F183"/>
  <c r="E137" i="175"/>
  <c r="F136"/>
  <c r="F67" i="123"/>
  <c r="E68"/>
  <c r="E60" i="193"/>
  <c r="F59"/>
  <c r="F86" i="197"/>
  <c r="E87"/>
  <c r="E56" i="162"/>
  <c r="F55"/>
  <c r="E56" i="152"/>
  <c r="F55"/>
  <c r="E56" i="134"/>
  <c r="F55"/>
  <c r="E65" i="127"/>
  <c r="F64"/>
  <c r="F110" i="188"/>
  <c r="E111"/>
  <c r="F152" i="165"/>
  <c r="E153"/>
  <c r="E97" i="192"/>
  <c r="F96"/>
  <c r="F147" i="168"/>
  <c r="E148"/>
  <c r="E67" i="143"/>
  <c r="F66"/>
  <c r="E66" i="148"/>
  <c r="F65"/>
  <c r="E67" i="146"/>
  <c r="F66"/>
  <c r="E80" i="206"/>
  <c r="F79"/>
  <c r="E84" i="194"/>
  <c r="F83"/>
  <c r="F149" i="167"/>
  <c r="E150"/>
  <c r="F60" i="141"/>
  <c r="E61"/>
  <c r="F60" i="149"/>
  <c r="E61"/>
  <c r="F187" i="150"/>
  <c r="D188" s="1"/>
  <c r="E188"/>
  <c r="F188" s="1"/>
  <c r="F118" i="184"/>
  <c r="E119"/>
  <c r="F181" i="154"/>
  <c r="E182"/>
  <c r="F129" i="177"/>
  <c r="E130"/>
  <c r="F114" i="189"/>
  <c r="E115"/>
  <c r="F55" i="219"/>
  <c r="E56"/>
  <c r="F156" i="164"/>
  <c r="E157"/>
  <c r="F186" i="151"/>
  <c r="E187"/>
  <c r="F136" i="174"/>
  <c r="E137"/>
  <c r="E147" i="170"/>
  <c r="F146"/>
  <c r="E68" i="216"/>
  <c r="F67"/>
  <c r="F121" i="179"/>
  <c r="E122"/>
  <c r="F145" i="172"/>
  <c r="E146"/>
  <c r="F98" i="191"/>
  <c r="E99"/>
  <c r="F123" i="139"/>
  <c r="E124"/>
  <c r="F68" i="131"/>
  <c r="E69"/>
  <c r="F67" i="142"/>
  <c r="E68"/>
  <c r="F67" i="126"/>
  <c r="E68"/>
  <c r="E58" i="217"/>
  <c r="F57"/>
  <c r="E64" i="215"/>
  <c r="F63"/>
  <c r="E70" i="213"/>
  <c r="F69"/>
  <c r="F66" i="234"/>
  <c r="E67"/>
  <c r="E56" i="221"/>
  <c r="F55"/>
  <c r="E76" i="212"/>
  <c r="F75"/>
  <c r="E63" i="229"/>
  <c r="F62"/>
  <c r="E74" i="214"/>
  <c r="F73"/>
  <c r="E63" i="231"/>
  <c r="F62"/>
  <c r="F169" i="159"/>
  <c r="E170"/>
  <c r="E155" i="163"/>
  <c r="F154"/>
  <c r="E180" i="156"/>
  <c r="F179"/>
  <c r="E133" i="176"/>
  <c r="F132"/>
  <c r="E140" i="173"/>
  <c r="F139"/>
  <c r="E56" i="239" l="1"/>
  <c r="F55"/>
  <c r="E56" i="235"/>
  <c r="F55"/>
  <c r="E58" i="236"/>
  <c r="F57"/>
  <c r="F170" i="159"/>
  <c r="E171"/>
  <c r="F67" i="234"/>
  <c r="E68"/>
  <c r="E69" i="126"/>
  <c r="F68"/>
  <c r="E141" i="173"/>
  <c r="F140"/>
  <c r="E134" i="176"/>
  <c r="F133"/>
  <c r="E181" i="156"/>
  <c r="F180"/>
  <c r="E156" i="163"/>
  <c r="F155"/>
  <c r="F63" i="231"/>
  <c r="E64"/>
  <c r="F74" i="214"/>
  <c r="E75"/>
  <c r="E64" i="229"/>
  <c r="F63"/>
  <c r="E77" i="212"/>
  <c r="F76"/>
  <c r="F56" i="221"/>
  <c r="E57"/>
  <c r="F70" i="213"/>
  <c r="E71"/>
  <c r="F64" i="215"/>
  <c r="E65"/>
  <c r="F58" i="217"/>
  <c r="E59"/>
  <c r="E69" i="216"/>
  <c r="F68"/>
  <c r="E148" i="170"/>
  <c r="F147"/>
  <c r="K188" i="150"/>
  <c r="D190"/>
  <c r="F84" i="194"/>
  <c r="E85"/>
  <c r="E81" i="206"/>
  <c r="F80"/>
  <c r="F67" i="146"/>
  <c r="E68"/>
  <c r="F66" i="148"/>
  <c r="E67"/>
  <c r="F67" i="143"/>
  <c r="E68"/>
  <c r="F97" i="192"/>
  <c r="E98"/>
  <c r="E66" i="127"/>
  <c r="F65"/>
  <c r="E57" i="134"/>
  <c r="F56"/>
  <c r="E57" i="152"/>
  <c r="F56"/>
  <c r="E57" i="162"/>
  <c r="F56"/>
  <c r="F60" i="193"/>
  <c r="E61"/>
  <c r="E138" i="175"/>
  <c r="F137"/>
  <c r="E185" i="153"/>
  <c r="F184"/>
  <c r="F62" i="220"/>
  <c r="E63"/>
  <c r="E171" i="158"/>
  <c r="F170"/>
  <c r="E154" i="166"/>
  <c r="F153"/>
  <c r="E172" i="157"/>
  <c r="F171"/>
  <c r="E69" i="142"/>
  <c r="F68"/>
  <c r="E70" i="131"/>
  <c r="F69"/>
  <c r="E125" i="139"/>
  <c r="F124"/>
  <c r="F99" i="191"/>
  <c r="E100"/>
  <c r="F146" i="172"/>
  <c r="E147"/>
  <c r="F122" i="179"/>
  <c r="E123"/>
  <c r="F137" i="174"/>
  <c r="E138"/>
  <c r="F187" i="151"/>
  <c r="D188" s="1"/>
  <c r="E188"/>
  <c r="F188" s="1"/>
  <c r="E158" i="164"/>
  <c r="F157"/>
  <c r="F56" i="219"/>
  <c r="E57"/>
  <c r="F115" i="189"/>
  <c r="E116"/>
  <c r="F130" i="177"/>
  <c r="E131"/>
  <c r="F182" i="154"/>
  <c r="E183"/>
  <c r="F119" i="184"/>
  <c r="E120"/>
  <c r="E62" i="149"/>
  <c r="F61"/>
  <c r="E62" i="141"/>
  <c r="F61"/>
  <c r="E151" i="167"/>
  <c r="F150"/>
  <c r="F148" i="168"/>
  <c r="E149"/>
  <c r="F153" i="165"/>
  <c r="E154"/>
  <c r="F111" i="188"/>
  <c r="E112"/>
  <c r="F87" i="197"/>
  <c r="E88"/>
  <c r="F68" i="123"/>
  <c r="E69"/>
  <c r="F148" i="171"/>
  <c r="E149"/>
  <c r="E63" i="132"/>
  <c r="F62"/>
  <c r="E158" i="161"/>
  <c r="F157"/>
  <c r="E63" i="144"/>
  <c r="F62"/>
  <c r="E62" i="133"/>
  <c r="F61"/>
  <c r="E63" i="147"/>
  <c r="F62"/>
  <c r="E63" i="125"/>
  <c r="F62"/>
  <c r="E63" i="130"/>
  <c r="F62"/>
  <c r="E62" i="145"/>
  <c r="F61"/>
  <c r="F181" i="129"/>
  <c r="E182"/>
  <c r="F170" i="160"/>
  <c r="E171"/>
  <c r="E57" i="239" l="1"/>
  <c r="F56"/>
  <c r="E59" i="236"/>
  <c r="F58"/>
  <c r="E57" i="235"/>
  <c r="F56"/>
  <c r="E183" i="129"/>
  <c r="F182"/>
  <c r="E150" i="171"/>
  <c r="F149"/>
  <c r="F88" i="197"/>
  <c r="E89"/>
  <c r="F112" i="188"/>
  <c r="E113"/>
  <c r="F149" i="168"/>
  <c r="E150"/>
  <c r="F183" i="154"/>
  <c r="E184"/>
  <c r="F131" i="177"/>
  <c r="E132"/>
  <c r="E58" i="219"/>
  <c r="F57"/>
  <c r="F138" i="174"/>
  <c r="E139"/>
  <c r="F147" i="172"/>
  <c r="E148"/>
  <c r="F100" i="191"/>
  <c r="E101"/>
  <c r="F67" i="148"/>
  <c r="E68"/>
  <c r="E86" i="194"/>
  <c r="F85"/>
  <c r="E63" i="145"/>
  <c r="F62"/>
  <c r="E64" i="130"/>
  <c r="F63"/>
  <c r="E64" i="125"/>
  <c r="F63"/>
  <c r="E64" i="147"/>
  <c r="F63"/>
  <c r="E63" i="133"/>
  <c r="F62"/>
  <c r="E64" i="144"/>
  <c r="F63"/>
  <c r="E159" i="161"/>
  <c r="F158"/>
  <c r="E64" i="132"/>
  <c r="F63"/>
  <c r="E152" i="167"/>
  <c r="F151"/>
  <c r="E63" i="141"/>
  <c r="F62"/>
  <c r="E63" i="149"/>
  <c r="F62"/>
  <c r="E159" i="164"/>
  <c r="F158"/>
  <c r="K188" i="151"/>
  <c r="D190"/>
  <c r="F125" i="139"/>
  <c r="E126"/>
  <c r="F70" i="131"/>
  <c r="E71"/>
  <c r="F69" i="142"/>
  <c r="E70"/>
  <c r="E173" i="157"/>
  <c r="F172"/>
  <c r="E155" i="166"/>
  <c r="F154"/>
  <c r="E172" i="158"/>
  <c r="F171"/>
  <c r="E186" i="153"/>
  <c r="F185"/>
  <c r="F138" i="175"/>
  <c r="E139"/>
  <c r="E58" i="162"/>
  <c r="F57"/>
  <c r="E58" i="152"/>
  <c r="F57"/>
  <c r="E58" i="134"/>
  <c r="F57"/>
  <c r="E67" i="127"/>
  <c r="F66"/>
  <c r="E82" i="206"/>
  <c r="F81"/>
  <c r="M188" i="150"/>
  <c r="K190"/>
  <c r="L188"/>
  <c r="E149" i="170"/>
  <c r="F148"/>
  <c r="E70" i="216"/>
  <c r="F69"/>
  <c r="F77" i="212"/>
  <c r="E78"/>
  <c r="F64" i="229"/>
  <c r="E65"/>
  <c r="E157" i="163"/>
  <c r="F156"/>
  <c r="E182" i="156"/>
  <c r="F181"/>
  <c r="E135" i="176"/>
  <c r="F134"/>
  <c r="E142" i="173"/>
  <c r="F141"/>
  <c r="F69" i="126"/>
  <c r="E70"/>
  <c r="F171" i="160"/>
  <c r="E172"/>
  <c r="E70" i="123"/>
  <c r="F69"/>
  <c r="F154" i="165"/>
  <c r="E155"/>
  <c r="F120" i="184"/>
  <c r="E121"/>
  <c r="F116" i="189"/>
  <c r="E117"/>
  <c r="F123" i="179"/>
  <c r="E124"/>
  <c r="E64" i="220"/>
  <c r="F63"/>
  <c r="F61" i="193"/>
  <c r="E62"/>
  <c r="F98" i="192"/>
  <c r="E99"/>
  <c r="F68" i="143"/>
  <c r="E69"/>
  <c r="F68" i="146"/>
  <c r="E69"/>
  <c r="E60" i="217"/>
  <c r="F59"/>
  <c r="E66" i="215"/>
  <c r="F65"/>
  <c r="E72" i="213"/>
  <c r="F71"/>
  <c r="E58" i="221"/>
  <c r="F57"/>
  <c r="E76" i="214"/>
  <c r="F75"/>
  <c r="E65" i="231"/>
  <c r="F64"/>
  <c r="E69" i="234"/>
  <c r="F68"/>
  <c r="F171" i="159"/>
  <c r="E172"/>
  <c r="E58" i="239" l="1"/>
  <c r="F57"/>
  <c r="E58" i="235"/>
  <c r="F57"/>
  <c r="E60" i="236"/>
  <c r="F59"/>
  <c r="F65" i="231"/>
  <c r="E66"/>
  <c r="F139" i="175"/>
  <c r="E140"/>
  <c r="E71" i="142"/>
  <c r="F70"/>
  <c r="E72" i="131"/>
  <c r="F71"/>
  <c r="E127" i="139"/>
  <c r="F126"/>
  <c r="F172" i="159"/>
  <c r="E173"/>
  <c r="E70" i="146"/>
  <c r="F69"/>
  <c r="E70" i="143"/>
  <c r="F69"/>
  <c r="F99" i="192"/>
  <c r="E100"/>
  <c r="F62" i="193"/>
  <c r="E63"/>
  <c r="E125" i="179"/>
  <c r="F124"/>
  <c r="E118" i="189"/>
  <c r="F117"/>
  <c r="E122" i="184"/>
  <c r="F121"/>
  <c r="F155" i="165"/>
  <c r="E156"/>
  <c r="F172" i="160"/>
  <c r="E173"/>
  <c r="E71" i="126"/>
  <c r="F70"/>
  <c r="E66" i="229"/>
  <c r="F65"/>
  <c r="E79" i="212"/>
  <c r="F78"/>
  <c r="M190" i="150"/>
  <c r="N188"/>
  <c r="E83" i="206"/>
  <c r="F82"/>
  <c r="E68" i="127"/>
  <c r="F67"/>
  <c r="E59" i="134"/>
  <c r="F58"/>
  <c r="E59" i="152"/>
  <c r="F58"/>
  <c r="E59" i="162"/>
  <c r="F58"/>
  <c r="E187" i="153"/>
  <c r="F186"/>
  <c r="E173" i="158"/>
  <c r="F172"/>
  <c r="E156" i="166"/>
  <c r="F155"/>
  <c r="E174" i="157"/>
  <c r="F173"/>
  <c r="K190" i="151"/>
  <c r="M188"/>
  <c r="L188"/>
  <c r="F159" i="164"/>
  <c r="E160"/>
  <c r="E64" i="149"/>
  <c r="F63"/>
  <c r="E64" i="141"/>
  <c r="F63"/>
  <c r="E153" i="167"/>
  <c r="F152"/>
  <c r="E65" i="132"/>
  <c r="F64"/>
  <c r="E160" i="161"/>
  <c r="F159"/>
  <c r="E65" i="144"/>
  <c r="F64"/>
  <c r="E64" i="133"/>
  <c r="F63"/>
  <c r="E65" i="147"/>
  <c r="F64"/>
  <c r="E65" i="125"/>
  <c r="F64"/>
  <c r="E65" i="130"/>
  <c r="F64"/>
  <c r="E64" i="145"/>
  <c r="F63"/>
  <c r="E87" i="194"/>
  <c r="F86"/>
  <c r="F58" i="219"/>
  <c r="E59"/>
  <c r="E151" i="171"/>
  <c r="F150"/>
  <c r="F183" i="129"/>
  <c r="E184"/>
  <c r="F69" i="234"/>
  <c r="E70"/>
  <c r="F76" i="214"/>
  <c r="E77"/>
  <c r="F58" i="221"/>
  <c r="E59"/>
  <c r="F72" i="213"/>
  <c r="E73"/>
  <c r="F66" i="215"/>
  <c r="E67"/>
  <c r="F60" i="217"/>
  <c r="E61"/>
  <c r="F64" i="220"/>
  <c r="E65"/>
  <c r="F70" i="123"/>
  <c r="E71"/>
  <c r="E143" i="173"/>
  <c r="F142"/>
  <c r="E136" i="176"/>
  <c r="F135"/>
  <c r="E183" i="156"/>
  <c r="F182"/>
  <c r="E158" i="163"/>
  <c r="F157"/>
  <c r="E71" i="216"/>
  <c r="F70"/>
  <c r="E150" i="170"/>
  <c r="F149"/>
  <c r="E69" i="148"/>
  <c r="F68"/>
  <c r="F101" i="191"/>
  <c r="E102"/>
  <c r="E149" i="172"/>
  <c r="F148"/>
  <c r="F139" i="174"/>
  <c r="E140"/>
  <c r="F132" i="177"/>
  <c r="E133"/>
  <c r="E185" i="154"/>
  <c r="F184"/>
  <c r="F150" i="168"/>
  <c r="E151"/>
  <c r="F113" i="188"/>
  <c r="E114"/>
  <c r="F89" i="197"/>
  <c r="E90"/>
  <c r="E59" i="239" l="1"/>
  <c r="F58"/>
  <c r="E61" i="236"/>
  <c r="F60"/>
  <c r="E59" i="235"/>
  <c r="F58"/>
  <c r="F151" i="168"/>
  <c r="E152"/>
  <c r="E103" i="191"/>
  <c r="F102"/>
  <c r="E72" i="123"/>
  <c r="F71"/>
  <c r="F174" i="157"/>
  <c r="E175"/>
  <c r="F156" i="166"/>
  <c r="E157"/>
  <c r="F173" i="158"/>
  <c r="E174"/>
  <c r="F187" i="153"/>
  <c r="D188" s="1"/>
  <c r="E188" s="1"/>
  <c r="F188" s="1"/>
  <c r="E60" i="162"/>
  <c r="F59"/>
  <c r="E60" i="152"/>
  <c r="F59"/>
  <c r="E60" i="134"/>
  <c r="F59"/>
  <c r="E69" i="127"/>
  <c r="F68"/>
  <c r="E84" i="206"/>
  <c r="F83"/>
  <c r="F79" i="212"/>
  <c r="E80"/>
  <c r="F66" i="229"/>
  <c r="E67"/>
  <c r="E72" i="126"/>
  <c r="F71"/>
  <c r="E123" i="184"/>
  <c r="F122"/>
  <c r="F118" i="189"/>
  <c r="E119"/>
  <c r="E126" i="179"/>
  <c r="F125"/>
  <c r="F70" i="143"/>
  <c r="E71"/>
  <c r="F70" i="146"/>
  <c r="E71"/>
  <c r="E128" i="139"/>
  <c r="F127"/>
  <c r="E73" i="131"/>
  <c r="F72"/>
  <c r="E72" i="142"/>
  <c r="F71"/>
  <c r="E91" i="197"/>
  <c r="F90"/>
  <c r="E115" i="188"/>
  <c r="F114"/>
  <c r="F133" i="177"/>
  <c r="E134"/>
  <c r="F140" i="174"/>
  <c r="E141"/>
  <c r="F65" i="220"/>
  <c r="E66"/>
  <c r="E62" i="217"/>
  <c r="F61"/>
  <c r="E68" i="215"/>
  <c r="F67"/>
  <c r="E74" i="213"/>
  <c r="F73"/>
  <c r="E60" i="221"/>
  <c r="F59"/>
  <c r="E78" i="214"/>
  <c r="F77"/>
  <c r="F70" i="234"/>
  <c r="E71"/>
  <c r="E185" i="129"/>
  <c r="F184"/>
  <c r="E60" i="219"/>
  <c r="F59"/>
  <c r="F160" i="164"/>
  <c r="E161"/>
  <c r="E186" i="154"/>
  <c r="F185"/>
  <c r="E150" i="172"/>
  <c r="F149"/>
  <c r="F69" i="148"/>
  <c r="E70"/>
  <c r="E151" i="170"/>
  <c r="F150"/>
  <c r="E72" i="216"/>
  <c r="F71"/>
  <c r="E159" i="163"/>
  <c r="F158"/>
  <c r="E184" i="156"/>
  <c r="F183"/>
  <c r="E137" i="176"/>
  <c r="F136"/>
  <c r="E144" i="173"/>
  <c r="F143"/>
  <c r="F151" i="171"/>
  <c r="E152"/>
  <c r="E88" i="194"/>
  <c r="F87"/>
  <c r="E65" i="145"/>
  <c r="F64"/>
  <c r="E66" i="130"/>
  <c r="F65"/>
  <c r="E66" i="125"/>
  <c r="F65"/>
  <c r="E66" i="147"/>
  <c r="F65"/>
  <c r="E65" i="133"/>
  <c r="F64"/>
  <c r="E66" i="144"/>
  <c r="F65"/>
  <c r="E161" i="161"/>
  <c r="F160"/>
  <c r="E66" i="132"/>
  <c r="F65"/>
  <c r="E154" i="167"/>
  <c r="F153"/>
  <c r="E65" i="141"/>
  <c r="F64"/>
  <c r="E65" i="149"/>
  <c r="F64"/>
  <c r="N188" i="151"/>
  <c r="M190"/>
  <c r="N190" i="150"/>
  <c r="O188"/>
  <c r="O190" s="1"/>
  <c r="P188"/>
  <c r="P190" s="1"/>
  <c r="F173" i="160"/>
  <c r="E174"/>
  <c r="E157" i="165"/>
  <c r="F156"/>
  <c r="F63" i="193"/>
  <c r="E64"/>
  <c r="F100" i="192"/>
  <c r="E101"/>
  <c r="F173" i="159"/>
  <c r="E174"/>
  <c r="E141" i="175"/>
  <c r="F140"/>
  <c r="E67" i="231"/>
  <c r="F66"/>
  <c r="E60" i="239" l="1"/>
  <c r="F59"/>
  <c r="E60" i="235"/>
  <c r="F59"/>
  <c r="E62" i="236"/>
  <c r="F61"/>
  <c r="F67" i="231"/>
  <c r="E68"/>
  <c r="F141" i="175"/>
  <c r="E142"/>
  <c r="F174" i="159"/>
  <c r="E175"/>
  <c r="E102" i="192"/>
  <c r="F101"/>
  <c r="F64" i="193"/>
  <c r="E65"/>
  <c r="E175" i="160"/>
  <c r="F174"/>
  <c r="N190" i="151"/>
  <c r="O188"/>
  <c r="O190" s="1"/>
  <c r="P188"/>
  <c r="P190" s="1"/>
  <c r="E66" i="149"/>
  <c r="F65"/>
  <c r="E66" i="141"/>
  <c r="F65"/>
  <c r="E155" i="167"/>
  <c r="F154"/>
  <c r="E67" i="132"/>
  <c r="F66"/>
  <c r="E162" i="161"/>
  <c r="F161"/>
  <c r="E67" i="144"/>
  <c r="F66"/>
  <c r="E66" i="133"/>
  <c r="F65"/>
  <c r="E67" i="147"/>
  <c r="F66"/>
  <c r="E67" i="125"/>
  <c r="F66"/>
  <c r="E67" i="130"/>
  <c r="F66"/>
  <c r="E66" i="145"/>
  <c r="F65"/>
  <c r="F88" i="194"/>
  <c r="E89"/>
  <c r="F144" i="173"/>
  <c r="E145"/>
  <c r="F137" i="176"/>
  <c r="E138"/>
  <c r="F184" i="156"/>
  <c r="E185"/>
  <c r="F159" i="163"/>
  <c r="E160"/>
  <c r="F72" i="216"/>
  <c r="E73"/>
  <c r="F151" i="170"/>
  <c r="E152"/>
  <c r="F150" i="172"/>
  <c r="E151"/>
  <c r="F186" i="154"/>
  <c r="E187"/>
  <c r="F60" i="219"/>
  <c r="E61"/>
  <c r="F185" i="129"/>
  <c r="E186"/>
  <c r="F78" i="214"/>
  <c r="E79"/>
  <c r="F60" i="221"/>
  <c r="E61"/>
  <c r="F74" i="213"/>
  <c r="E75"/>
  <c r="F68" i="215"/>
  <c r="E69"/>
  <c r="F62" i="217"/>
  <c r="E63"/>
  <c r="E116" i="188"/>
  <c r="F115"/>
  <c r="E92" i="197"/>
  <c r="F91"/>
  <c r="F72" i="142"/>
  <c r="E73"/>
  <c r="F73" i="131"/>
  <c r="E74"/>
  <c r="F128" i="139"/>
  <c r="E129"/>
  <c r="F126" i="179"/>
  <c r="E127"/>
  <c r="F123" i="184"/>
  <c r="E124"/>
  <c r="F72" i="126"/>
  <c r="E73"/>
  <c r="E85" i="206"/>
  <c r="F84"/>
  <c r="E70" i="127"/>
  <c r="F69"/>
  <c r="E61" i="134"/>
  <c r="F60"/>
  <c r="E61" i="152"/>
  <c r="F60"/>
  <c r="E61" i="162"/>
  <c r="F60"/>
  <c r="E73" i="123"/>
  <c r="F72"/>
  <c r="E104" i="191"/>
  <c r="F103"/>
  <c r="E158" i="165"/>
  <c r="F157"/>
  <c r="F152" i="171"/>
  <c r="E153"/>
  <c r="E71" i="148"/>
  <c r="F70"/>
  <c r="E162" i="164"/>
  <c r="F161"/>
  <c r="F71" i="234"/>
  <c r="E72"/>
  <c r="F66" i="220"/>
  <c r="E67"/>
  <c r="F141" i="174"/>
  <c r="E142"/>
  <c r="F134" i="177"/>
  <c r="E135"/>
  <c r="E72" i="146"/>
  <c r="F71"/>
  <c r="E72" i="143"/>
  <c r="F71"/>
  <c r="E120" i="189"/>
  <c r="F119"/>
  <c r="F67" i="229"/>
  <c r="E68"/>
  <c r="F80" i="212"/>
  <c r="E81"/>
  <c r="K188" i="153"/>
  <c r="D190"/>
  <c r="F174" i="158"/>
  <c r="E175"/>
  <c r="F157" i="166"/>
  <c r="E158"/>
  <c r="F175" i="157"/>
  <c r="E176"/>
  <c r="E153" i="168"/>
  <c r="F152"/>
  <c r="E61" i="239" l="1"/>
  <c r="F60"/>
  <c r="E63" i="236"/>
  <c r="F62"/>
  <c r="E61" i="235"/>
  <c r="F60"/>
  <c r="E177" i="157"/>
  <c r="F176"/>
  <c r="E159" i="166"/>
  <c r="F158"/>
  <c r="E176" i="158"/>
  <c r="F175"/>
  <c r="F68" i="229"/>
  <c r="E69"/>
  <c r="F135" i="177"/>
  <c r="E136"/>
  <c r="E73" i="234"/>
  <c r="F72"/>
  <c r="F73" i="126"/>
  <c r="E74"/>
  <c r="F124" i="184"/>
  <c r="E125"/>
  <c r="F127" i="179"/>
  <c r="E128"/>
  <c r="F129" i="139"/>
  <c r="E130"/>
  <c r="F74" i="131"/>
  <c r="E75"/>
  <c r="F73" i="142"/>
  <c r="E74"/>
  <c r="E64" i="217"/>
  <c r="F63"/>
  <c r="E70" i="215"/>
  <c r="F69"/>
  <c r="E76" i="213"/>
  <c r="F75"/>
  <c r="E62" i="221"/>
  <c r="F61"/>
  <c r="E80" i="214"/>
  <c r="F79"/>
  <c r="E187" i="129"/>
  <c r="F186"/>
  <c r="E62" i="219"/>
  <c r="F61"/>
  <c r="F187" i="154"/>
  <c r="D188" s="1"/>
  <c r="E188"/>
  <c r="F188" s="1"/>
  <c r="F151" i="172"/>
  <c r="E152"/>
  <c r="F152" i="170"/>
  <c r="E153"/>
  <c r="F73" i="216"/>
  <c r="E74"/>
  <c r="F160" i="163"/>
  <c r="E161"/>
  <c r="F185" i="156"/>
  <c r="E186"/>
  <c r="F138" i="176"/>
  <c r="E139"/>
  <c r="F145" i="173"/>
  <c r="E146"/>
  <c r="E90" i="194"/>
  <c r="F89"/>
  <c r="E176" i="160"/>
  <c r="F175"/>
  <c r="E103" i="192"/>
  <c r="F102"/>
  <c r="F81" i="212"/>
  <c r="E82"/>
  <c r="E143" i="174"/>
  <c r="F142"/>
  <c r="E68" i="220"/>
  <c r="F67"/>
  <c r="E154" i="171"/>
  <c r="F153"/>
  <c r="E154" i="168"/>
  <c r="F153"/>
  <c r="M188" i="153"/>
  <c r="K190"/>
  <c r="L188"/>
  <c r="F120" i="189"/>
  <c r="E121"/>
  <c r="E73" i="143"/>
  <c r="F72"/>
  <c r="E73" i="146"/>
  <c r="F72"/>
  <c r="E163" i="164"/>
  <c r="F162"/>
  <c r="E72" i="148"/>
  <c r="F71"/>
  <c r="F158" i="165"/>
  <c r="E159"/>
  <c r="F104" i="191"/>
  <c r="E105"/>
  <c r="F73" i="123"/>
  <c r="E74"/>
  <c r="E62" i="162"/>
  <c r="F61"/>
  <c r="E62" i="152"/>
  <c r="F61"/>
  <c r="E62" i="134"/>
  <c r="F61"/>
  <c r="E71" i="127"/>
  <c r="F70"/>
  <c r="E86" i="206"/>
  <c r="F85"/>
  <c r="F92" i="197"/>
  <c r="E93"/>
  <c r="F116" i="188"/>
  <c r="E117"/>
  <c r="F66" i="145"/>
  <c r="E67"/>
  <c r="F67" i="130"/>
  <c r="E68"/>
  <c r="F67" i="125"/>
  <c r="E68"/>
  <c r="F67" i="147"/>
  <c r="E68"/>
  <c r="F66" i="133"/>
  <c r="E67"/>
  <c r="F67" i="144"/>
  <c r="E68"/>
  <c r="F162" i="161"/>
  <c r="E163"/>
  <c r="F67" i="132"/>
  <c r="E68"/>
  <c r="F155" i="167"/>
  <c r="E156"/>
  <c r="F66" i="141"/>
  <c r="E67"/>
  <c r="F66" i="149"/>
  <c r="E67"/>
  <c r="F65" i="193"/>
  <c r="E66"/>
  <c r="E176" i="159"/>
  <c r="F175"/>
  <c r="E143" i="175"/>
  <c r="F142"/>
  <c r="F68" i="231"/>
  <c r="E69"/>
  <c r="E62" i="239" l="1"/>
  <c r="F61"/>
  <c r="E62" i="235"/>
  <c r="F61"/>
  <c r="E64" i="236"/>
  <c r="F63"/>
  <c r="E144" i="175"/>
  <c r="F143"/>
  <c r="E72" i="127"/>
  <c r="F71"/>
  <c r="E63" i="134"/>
  <c r="F62"/>
  <c r="E63" i="152"/>
  <c r="F62"/>
  <c r="E63" i="162"/>
  <c r="F62"/>
  <c r="F72" i="148"/>
  <c r="E73"/>
  <c r="F163" i="164"/>
  <c r="E164"/>
  <c r="F73" i="146"/>
  <c r="E74"/>
  <c r="F73" i="143"/>
  <c r="E74"/>
  <c r="E70" i="231"/>
  <c r="F69"/>
  <c r="F66" i="193"/>
  <c r="E67"/>
  <c r="F67" i="149"/>
  <c r="E68"/>
  <c r="F67" i="141"/>
  <c r="E68"/>
  <c r="F156" i="167"/>
  <c r="E157"/>
  <c r="F68" i="132"/>
  <c r="E69"/>
  <c r="F163" i="161"/>
  <c r="E164"/>
  <c r="F68" i="144"/>
  <c r="E69"/>
  <c r="F67" i="133"/>
  <c r="E68"/>
  <c r="F68" i="147"/>
  <c r="E69"/>
  <c r="F68" i="125"/>
  <c r="E69"/>
  <c r="F68" i="130"/>
  <c r="E69"/>
  <c r="F67" i="145"/>
  <c r="E68"/>
  <c r="F117" i="188"/>
  <c r="E118"/>
  <c r="F93" i="197"/>
  <c r="E94"/>
  <c r="F74" i="123"/>
  <c r="E75"/>
  <c r="F105" i="191"/>
  <c r="E106"/>
  <c r="F159" i="165"/>
  <c r="E160"/>
  <c r="E122" i="189"/>
  <c r="F121"/>
  <c r="M190" i="153"/>
  <c r="N188"/>
  <c r="F154" i="168"/>
  <c r="E155"/>
  <c r="E155" i="171"/>
  <c r="F154"/>
  <c r="F68" i="220"/>
  <c r="E69"/>
  <c r="F143" i="174"/>
  <c r="E144"/>
  <c r="F103" i="192"/>
  <c r="E104"/>
  <c r="F176" i="160"/>
  <c r="E177"/>
  <c r="F90" i="194"/>
  <c r="E91"/>
  <c r="D190" i="154"/>
  <c r="K188"/>
  <c r="F62" i="219"/>
  <c r="E63"/>
  <c r="F187" i="129"/>
  <c r="D188" s="1"/>
  <c r="F80" i="214"/>
  <c r="E81"/>
  <c r="F62" i="221"/>
  <c r="E63"/>
  <c r="F76" i="213"/>
  <c r="E77"/>
  <c r="F70" i="215"/>
  <c r="E71"/>
  <c r="F64" i="217"/>
  <c r="E65"/>
  <c r="E74" i="234"/>
  <c r="F73"/>
  <c r="F176" i="158"/>
  <c r="E177"/>
  <c r="F159" i="166"/>
  <c r="E160"/>
  <c r="F177" i="157"/>
  <c r="E178"/>
  <c r="E177" i="159"/>
  <c r="F176"/>
  <c r="F86" i="206"/>
  <c r="E87"/>
  <c r="E83" i="212"/>
  <c r="F82"/>
  <c r="E147" i="173"/>
  <c r="F146"/>
  <c r="E140" i="176"/>
  <c r="F139"/>
  <c r="E187" i="156"/>
  <c r="F186"/>
  <c r="E162" i="163"/>
  <c r="F161"/>
  <c r="E75" i="216"/>
  <c r="F74"/>
  <c r="E154" i="170"/>
  <c r="F153"/>
  <c r="E153" i="172"/>
  <c r="F152"/>
  <c r="F74" i="142"/>
  <c r="E75"/>
  <c r="F75" i="131"/>
  <c r="E76"/>
  <c r="F130" i="139"/>
  <c r="E131"/>
  <c r="E129" i="179"/>
  <c r="F128"/>
  <c r="E126" i="184"/>
  <c r="F125"/>
  <c r="F74" i="126"/>
  <c r="E75"/>
  <c r="E137" i="177"/>
  <c r="F136"/>
  <c r="E70" i="229"/>
  <c r="F69"/>
  <c r="E63" i="239" l="1"/>
  <c r="F62"/>
  <c r="E65" i="236"/>
  <c r="F64"/>
  <c r="E63" i="235"/>
  <c r="F62"/>
  <c r="F155" i="171"/>
  <c r="E156"/>
  <c r="E123" i="189"/>
  <c r="F122"/>
  <c r="E71" i="231"/>
  <c r="F70"/>
  <c r="E64" i="162"/>
  <c r="F63"/>
  <c r="E64" i="152"/>
  <c r="F63"/>
  <c r="E64" i="134"/>
  <c r="F63"/>
  <c r="E73" i="127"/>
  <c r="F72"/>
  <c r="F144" i="175"/>
  <c r="E145"/>
  <c r="F70" i="229"/>
  <c r="E71"/>
  <c r="F137" i="177"/>
  <c r="E138"/>
  <c r="F126" i="184"/>
  <c r="E127"/>
  <c r="F129" i="179"/>
  <c r="E130"/>
  <c r="F153" i="172"/>
  <c r="E154"/>
  <c r="F154" i="170"/>
  <c r="E155"/>
  <c r="F75" i="216"/>
  <c r="E76"/>
  <c r="F162" i="163"/>
  <c r="E163"/>
  <c r="F187" i="156"/>
  <c r="D188" s="1"/>
  <c r="E188"/>
  <c r="F188" s="1"/>
  <c r="F140" i="176"/>
  <c r="E141"/>
  <c r="F147" i="173"/>
  <c r="E148"/>
  <c r="F83" i="212"/>
  <c r="E84"/>
  <c r="F177" i="159"/>
  <c r="E178"/>
  <c r="F74" i="234"/>
  <c r="E75"/>
  <c r="D190" i="129"/>
  <c r="K188"/>
  <c r="F75" i="126"/>
  <c r="E76"/>
  <c r="F131" i="139"/>
  <c r="E132"/>
  <c r="F76" i="131"/>
  <c r="E77"/>
  <c r="F75" i="142"/>
  <c r="E76"/>
  <c r="F87" i="206"/>
  <c r="E88"/>
  <c r="E179" i="157"/>
  <c r="F178"/>
  <c r="E161" i="166"/>
  <c r="F160"/>
  <c r="E178" i="158"/>
  <c r="F177"/>
  <c r="E66" i="217"/>
  <c r="F65"/>
  <c r="E72" i="215"/>
  <c r="F71"/>
  <c r="E78" i="213"/>
  <c r="F77"/>
  <c r="E64" i="221"/>
  <c r="F63"/>
  <c r="F81" i="214"/>
  <c r="E82"/>
  <c r="E64" i="219"/>
  <c r="F63"/>
  <c r="K190" i="154"/>
  <c r="M188"/>
  <c r="L188"/>
  <c r="F91" i="194"/>
  <c r="E92"/>
  <c r="F177" i="160"/>
  <c r="E178"/>
  <c r="F104" i="192"/>
  <c r="E105"/>
  <c r="E145" i="174"/>
  <c r="F144"/>
  <c r="F69" i="220"/>
  <c r="E70"/>
  <c r="F155" i="168"/>
  <c r="E156"/>
  <c r="N190" i="153"/>
  <c r="O188"/>
  <c r="O190" s="1"/>
  <c r="P188"/>
  <c r="P190" s="1"/>
  <c r="E161" i="165"/>
  <c r="F160"/>
  <c r="E107" i="191"/>
  <c r="F106"/>
  <c r="F75" i="123"/>
  <c r="E76"/>
  <c r="E95" i="197"/>
  <c r="F94"/>
  <c r="E119" i="188"/>
  <c r="F118"/>
  <c r="E69" i="145"/>
  <c r="F68"/>
  <c r="E70" i="130"/>
  <c r="F69"/>
  <c r="E70" i="125"/>
  <c r="F69"/>
  <c r="E70" i="147"/>
  <c r="F69"/>
  <c r="E69" i="133"/>
  <c r="F68"/>
  <c r="E70" i="144"/>
  <c r="F69"/>
  <c r="E165" i="161"/>
  <c r="F164"/>
  <c r="E70" i="132"/>
  <c r="F69"/>
  <c r="E158" i="167"/>
  <c r="F157"/>
  <c r="E69" i="141"/>
  <c r="F68"/>
  <c r="E69" i="149"/>
  <c r="F68"/>
  <c r="F67" i="193"/>
  <c r="E68"/>
  <c r="F74" i="143"/>
  <c r="E75"/>
  <c r="F74" i="146"/>
  <c r="E75"/>
  <c r="E165" i="164"/>
  <c r="F164"/>
  <c r="F73" i="148"/>
  <c r="E74"/>
  <c r="E188" i="129"/>
  <c r="F188" s="1"/>
  <c r="E64" i="239" l="1"/>
  <c r="F63"/>
  <c r="E64" i="235"/>
  <c r="F63"/>
  <c r="E66" i="236"/>
  <c r="F65"/>
  <c r="E166" i="164"/>
  <c r="F165"/>
  <c r="F69" i="149"/>
  <c r="E70"/>
  <c r="F69" i="141"/>
  <c r="E70"/>
  <c r="F70" i="132"/>
  <c r="E71"/>
  <c r="F165" i="161"/>
  <c r="E166"/>
  <c r="F70" i="144"/>
  <c r="E71"/>
  <c r="F69" i="133"/>
  <c r="E70"/>
  <c r="F70" i="147"/>
  <c r="E71"/>
  <c r="F70" i="125"/>
  <c r="E71"/>
  <c r="F70" i="130"/>
  <c r="E71"/>
  <c r="F69" i="145"/>
  <c r="E70"/>
  <c r="E120" i="188"/>
  <c r="F119"/>
  <c r="F95" i="197"/>
  <c r="E96"/>
  <c r="E108" i="191"/>
  <c r="F107"/>
  <c r="F161" i="165"/>
  <c r="E162"/>
  <c r="E157" i="168"/>
  <c r="F156"/>
  <c r="E106" i="192"/>
  <c r="F105"/>
  <c r="E179" i="160"/>
  <c r="F178"/>
  <c r="F92" i="194"/>
  <c r="E93"/>
  <c r="E65" i="219"/>
  <c r="F64"/>
  <c r="F64" i="221"/>
  <c r="E65"/>
  <c r="F78" i="213"/>
  <c r="E79"/>
  <c r="F72" i="215"/>
  <c r="E73"/>
  <c r="F66" i="217"/>
  <c r="E67"/>
  <c r="E179" i="158"/>
  <c r="F178"/>
  <c r="E162" i="166"/>
  <c r="F161"/>
  <c r="E180" i="157"/>
  <c r="F179"/>
  <c r="K188" i="156"/>
  <c r="D190"/>
  <c r="E74" i="127"/>
  <c r="F73"/>
  <c r="E65" i="134"/>
  <c r="F64"/>
  <c r="E65" i="152"/>
  <c r="F64"/>
  <c r="E65" i="162"/>
  <c r="F64"/>
  <c r="F71" i="231"/>
  <c r="E72"/>
  <c r="E124" i="189"/>
  <c r="F123"/>
  <c r="F158" i="167"/>
  <c r="E159"/>
  <c r="F70" i="220"/>
  <c r="E71"/>
  <c r="F74" i="148"/>
  <c r="E75"/>
  <c r="F75" i="146"/>
  <c r="E76"/>
  <c r="F75" i="143"/>
  <c r="E76"/>
  <c r="E69" i="193"/>
  <c r="F68"/>
  <c r="F76" i="123"/>
  <c r="E77"/>
  <c r="F145" i="174"/>
  <c r="E146"/>
  <c r="N188" i="154"/>
  <c r="M190"/>
  <c r="E83" i="214"/>
  <c r="F82"/>
  <c r="F88" i="206"/>
  <c r="E89"/>
  <c r="F76" i="142"/>
  <c r="E77"/>
  <c r="F77" i="131"/>
  <c r="E78"/>
  <c r="F132" i="139"/>
  <c r="E133"/>
  <c r="F76" i="126"/>
  <c r="E77"/>
  <c r="K190" i="129"/>
  <c r="M188"/>
  <c r="L188"/>
  <c r="E76" i="234"/>
  <c r="F75"/>
  <c r="E179" i="159"/>
  <c r="F178"/>
  <c r="F84" i="212"/>
  <c r="E85"/>
  <c r="E149" i="173"/>
  <c r="F148"/>
  <c r="E142" i="176"/>
  <c r="F141"/>
  <c r="E164" i="163"/>
  <c r="F163"/>
  <c r="E77" i="216"/>
  <c r="F76"/>
  <c r="E156" i="170"/>
  <c r="F155"/>
  <c r="E155" i="172"/>
  <c r="F154"/>
  <c r="E131" i="179"/>
  <c r="F130"/>
  <c r="E128" i="184"/>
  <c r="F127"/>
  <c r="E139" i="177"/>
  <c r="F138"/>
  <c r="F71" i="229"/>
  <c r="E72"/>
  <c r="F145" i="175"/>
  <c r="E146"/>
  <c r="E157" i="171"/>
  <c r="F156"/>
  <c r="E65" i="239" l="1"/>
  <c r="F64"/>
  <c r="E67" i="236"/>
  <c r="F66"/>
  <c r="E65" i="235"/>
  <c r="F64"/>
  <c r="E158" i="171"/>
  <c r="F157"/>
  <c r="F128" i="184"/>
  <c r="E129"/>
  <c r="F131" i="179"/>
  <c r="E132"/>
  <c r="F155" i="172"/>
  <c r="E156"/>
  <c r="E157" i="170"/>
  <c r="F156"/>
  <c r="E78" i="216"/>
  <c r="F77"/>
  <c r="E165" i="163"/>
  <c r="F164"/>
  <c r="E143" i="176"/>
  <c r="F142"/>
  <c r="E150" i="173"/>
  <c r="F149"/>
  <c r="E180" i="159"/>
  <c r="F179"/>
  <c r="F76" i="234"/>
  <c r="E77"/>
  <c r="N188" i="129"/>
  <c r="M190"/>
  <c r="E78" i="126"/>
  <c r="F77"/>
  <c r="E134" i="139"/>
  <c r="F133"/>
  <c r="E79" i="131"/>
  <c r="F78"/>
  <c r="E78" i="142"/>
  <c r="F77"/>
  <c r="F89" i="206"/>
  <c r="E90"/>
  <c r="F146" i="175"/>
  <c r="E147"/>
  <c r="F72" i="229"/>
  <c r="E73"/>
  <c r="F85" i="212"/>
  <c r="E86"/>
  <c r="E84" i="214"/>
  <c r="F83"/>
  <c r="N190" i="154"/>
  <c r="O188"/>
  <c r="O190" s="1"/>
  <c r="P188"/>
  <c r="P190" s="1"/>
  <c r="E70" i="193"/>
  <c r="F69"/>
  <c r="E125" i="189"/>
  <c r="F124"/>
  <c r="E66" i="162"/>
  <c r="F65"/>
  <c r="E66" i="152"/>
  <c r="F65"/>
  <c r="E66" i="134"/>
  <c r="F65"/>
  <c r="E75" i="127"/>
  <c r="F74"/>
  <c r="M188" i="156"/>
  <c r="K190"/>
  <c r="L188"/>
  <c r="F180" i="157"/>
  <c r="E181"/>
  <c r="F162" i="166"/>
  <c r="E163"/>
  <c r="F179" i="158"/>
  <c r="E180"/>
  <c r="F65" i="219"/>
  <c r="E66"/>
  <c r="E180" i="160"/>
  <c r="F179"/>
  <c r="F106" i="192"/>
  <c r="E107"/>
  <c r="F157" i="168"/>
  <c r="E158"/>
  <c r="F108" i="191"/>
  <c r="E109"/>
  <c r="F120" i="188"/>
  <c r="E121"/>
  <c r="E167" i="164"/>
  <c r="F166"/>
  <c r="F139" i="177"/>
  <c r="E140"/>
  <c r="E147" i="174"/>
  <c r="F146"/>
  <c r="F77" i="123"/>
  <c r="E78"/>
  <c r="F76" i="143"/>
  <c r="E77"/>
  <c r="F76" i="146"/>
  <c r="E77"/>
  <c r="F75" i="148"/>
  <c r="E76"/>
  <c r="E72" i="220"/>
  <c r="F71"/>
  <c r="E160" i="167"/>
  <c r="F159"/>
  <c r="F72" i="231"/>
  <c r="E73"/>
  <c r="E68" i="217"/>
  <c r="F67"/>
  <c r="E74" i="215"/>
  <c r="F73"/>
  <c r="E80" i="213"/>
  <c r="F79"/>
  <c r="E66" i="221"/>
  <c r="F65"/>
  <c r="F93" i="194"/>
  <c r="E94"/>
  <c r="E163" i="165"/>
  <c r="F162"/>
  <c r="E97" i="197"/>
  <c r="F96"/>
  <c r="E71" i="145"/>
  <c r="F70"/>
  <c r="E72" i="130"/>
  <c r="F71"/>
  <c r="E72" i="125"/>
  <c r="F71"/>
  <c r="E72" i="147"/>
  <c r="F71"/>
  <c r="E71" i="133"/>
  <c r="F70"/>
  <c r="E72" i="144"/>
  <c r="F71"/>
  <c r="E167" i="161"/>
  <c r="F166"/>
  <c r="E72" i="132"/>
  <c r="F71"/>
  <c r="E71" i="141"/>
  <c r="F70"/>
  <c r="E71" i="149"/>
  <c r="F70"/>
  <c r="E66" i="239" l="1"/>
  <c r="F65"/>
  <c r="E66" i="235"/>
  <c r="F65"/>
  <c r="E68" i="236"/>
  <c r="F67"/>
  <c r="E72" i="141"/>
  <c r="F71"/>
  <c r="E73" i="144"/>
  <c r="F72"/>
  <c r="E73" i="125"/>
  <c r="F72"/>
  <c r="F97" i="197"/>
  <c r="E98"/>
  <c r="F74" i="215"/>
  <c r="E75"/>
  <c r="E161" i="167"/>
  <c r="F160"/>
  <c r="E148" i="174"/>
  <c r="F147"/>
  <c r="E168" i="164"/>
  <c r="F167"/>
  <c r="E181" i="160"/>
  <c r="F180"/>
  <c r="E85" i="214"/>
  <c r="F84"/>
  <c r="E79" i="142"/>
  <c r="F78"/>
  <c r="E80" i="131"/>
  <c r="F79"/>
  <c r="E135" i="139"/>
  <c r="F134"/>
  <c r="E79" i="126"/>
  <c r="F78"/>
  <c r="N190" i="129"/>
  <c r="O188"/>
  <c r="P188"/>
  <c r="E181" i="159"/>
  <c r="F180"/>
  <c r="F150" i="173"/>
  <c r="E151"/>
  <c r="F143" i="176"/>
  <c r="E144"/>
  <c r="F165" i="163"/>
  <c r="E166"/>
  <c r="F78" i="216"/>
  <c r="E79"/>
  <c r="F157" i="170"/>
  <c r="E158"/>
  <c r="E159" i="171"/>
  <c r="F158"/>
  <c r="E72" i="149"/>
  <c r="F71"/>
  <c r="E73" i="132"/>
  <c r="F72"/>
  <c r="E168" i="161"/>
  <c r="F167"/>
  <c r="E72" i="133"/>
  <c r="F71"/>
  <c r="E73" i="147"/>
  <c r="F72"/>
  <c r="E73" i="130"/>
  <c r="F72"/>
  <c r="E72" i="145"/>
  <c r="F71"/>
  <c r="F163" i="165"/>
  <c r="E164"/>
  <c r="F66" i="221"/>
  <c r="E67"/>
  <c r="F80" i="213"/>
  <c r="E81"/>
  <c r="F68" i="217"/>
  <c r="E69"/>
  <c r="E73" i="220"/>
  <c r="F72"/>
  <c r="F94" i="194"/>
  <c r="E95"/>
  <c r="E74" i="231"/>
  <c r="F73"/>
  <c r="F76" i="148"/>
  <c r="E77"/>
  <c r="F77" i="146"/>
  <c r="E78"/>
  <c r="F77" i="143"/>
  <c r="E78"/>
  <c r="E79" i="123"/>
  <c r="F78"/>
  <c r="E141" i="177"/>
  <c r="F140"/>
  <c r="E122" i="188"/>
  <c r="F121"/>
  <c r="E110" i="191"/>
  <c r="F109"/>
  <c r="E159" i="168"/>
  <c r="F158"/>
  <c r="E108" i="192"/>
  <c r="F107"/>
  <c r="E67" i="219"/>
  <c r="F66"/>
  <c r="F180" i="158"/>
  <c r="E181"/>
  <c r="F163" i="166"/>
  <c r="E164"/>
  <c r="F181" i="157"/>
  <c r="E182"/>
  <c r="M190" i="156"/>
  <c r="N188"/>
  <c r="E76" i="127"/>
  <c r="F75"/>
  <c r="E67" i="134"/>
  <c r="F66"/>
  <c r="E67" i="152"/>
  <c r="F66"/>
  <c r="E67" i="162"/>
  <c r="F66"/>
  <c r="F125" i="189"/>
  <c r="E126"/>
  <c r="F70" i="193"/>
  <c r="E71"/>
  <c r="E87" i="212"/>
  <c r="F86"/>
  <c r="E74" i="229"/>
  <c r="F73"/>
  <c r="F147" i="175"/>
  <c r="E148"/>
  <c r="E91" i="206"/>
  <c r="F90"/>
  <c r="E78" i="234"/>
  <c r="F77"/>
  <c r="E157" i="172"/>
  <c r="F156"/>
  <c r="E133" i="179"/>
  <c r="F132"/>
  <c r="E130" i="184"/>
  <c r="F129"/>
  <c r="P190" i="129" l="1"/>
  <c r="R11"/>
  <c r="O190"/>
  <c r="R10"/>
  <c r="S10" s="1"/>
  <c r="K14" i="181" s="1"/>
  <c r="E67" i="239"/>
  <c r="F66"/>
  <c r="E69" i="236"/>
  <c r="F68"/>
  <c r="E67" i="235"/>
  <c r="F66"/>
  <c r="E72" i="193"/>
  <c r="F71"/>
  <c r="F126" i="189"/>
  <c r="E127"/>
  <c r="N190" i="156"/>
  <c r="O188"/>
  <c r="O190" s="1"/>
  <c r="P188"/>
  <c r="P190" s="1"/>
  <c r="F182" i="157"/>
  <c r="E183"/>
  <c r="F164" i="166"/>
  <c r="E165"/>
  <c r="F181" i="158"/>
  <c r="E182"/>
  <c r="E79" i="143"/>
  <c r="F78"/>
  <c r="E79" i="146"/>
  <c r="F78"/>
  <c r="E78" i="148"/>
  <c r="F77"/>
  <c r="F95" i="194"/>
  <c r="E96"/>
  <c r="E70" i="217"/>
  <c r="F69"/>
  <c r="E82" i="213"/>
  <c r="F81"/>
  <c r="E68" i="221"/>
  <c r="F67"/>
  <c r="E165" i="165"/>
  <c r="F164"/>
  <c r="F158" i="170"/>
  <c r="E159"/>
  <c r="F79" i="216"/>
  <c r="E80"/>
  <c r="F166" i="163"/>
  <c r="E167"/>
  <c r="F144" i="176"/>
  <c r="E145"/>
  <c r="F151" i="173"/>
  <c r="E152"/>
  <c r="F79" i="126"/>
  <c r="E80"/>
  <c r="F135" i="139"/>
  <c r="E136"/>
  <c r="F80" i="131"/>
  <c r="E81"/>
  <c r="F79" i="142"/>
  <c r="E80"/>
  <c r="E86" i="214"/>
  <c r="F85"/>
  <c r="E182" i="160"/>
  <c r="F181"/>
  <c r="E169" i="164"/>
  <c r="F168"/>
  <c r="E149" i="174"/>
  <c r="F148"/>
  <c r="F161" i="167"/>
  <c r="E162"/>
  <c r="F73" i="125"/>
  <c r="E74"/>
  <c r="F73" i="144"/>
  <c r="E74"/>
  <c r="F72" i="141"/>
  <c r="E73"/>
  <c r="F148" i="175"/>
  <c r="E149"/>
  <c r="E131" i="184"/>
  <c r="F130"/>
  <c r="E134" i="179"/>
  <c r="F133"/>
  <c r="E158" i="172"/>
  <c r="F157"/>
  <c r="E79" i="234"/>
  <c r="F78"/>
  <c r="E92" i="206"/>
  <c r="F91"/>
  <c r="E75" i="229"/>
  <c r="F74"/>
  <c r="E88" i="212"/>
  <c r="F87"/>
  <c r="E68" i="162"/>
  <c r="F67"/>
  <c r="E68" i="152"/>
  <c r="F67"/>
  <c r="E68" i="134"/>
  <c r="F67"/>
  <c r="E77" i="127"/>
  <c r="F76"/>
  <c r="F67" i="219"/>
  <c r="E68"/>
  <c r="F108" i="192"/>
  <c r="E109"/>
  <c r="F159" i="168"/>
  <c r="E160"/>
  <c r="E111" i="191"/>
  <c r="F110"/>
  <c r="E123" i="188"/>
  <c r="F122"/>
  <c r="E142" i="177"/>
  <c r="F141"/>
  <c r="E80" i="123"/>
  <c r="F79"/>
  <c r="F74" i="231"/>
  <c r="E75"/>
  <c r="F73" i="220"/>
  <c r="E74"/>
  <c r="F72" i="145"/>
  <c r="E73"/>
  <c r="F73" i="130"/>
  <c r="E74"/>
  <c r="F73" i="147"/>
  <c r="E74"/>
  <c r="F72" i="133"/>
  <c r="E73"/>
  <c r="F168" i="161"/>
  <c r="E169"/>
  <c r="F73" i="132"/>
  <c r="E74"/>
  <c r="F72" i="149"/>
  <c r="E73"/>
  <c r="E160" i="171"/>
  <c r="F159"/>
  <c r="E182" i="159"/>
  <c r="F181"/>
  <c r="E76" i="215"/>
  <c r="F75"/>
  <c r="E99" i="197"/>
  <c r="F98"/>
  <c r="M14" i="181" l="1"/>
  <c r="S11" i="129"/>
  <c r="E68" i="239"/>
  <c r="F67"/>
  <c r="E68" i="235"/>
  <c r="F67"/>
  <c r="E70" i="236"/>
  <c r="F69"/>
  <c r="F74" i="132"/>
  <c r="E75"/>
  <c r="F74" i="147"/>
  <c r="E75"/>
  <c r="E75" i="220"/>
  <c r="F74"/>
  <c r="E161" i="168"/>
  <c r="F160"/>
  <c r="F68" i="219"/>
  <c r="E69"/>
  <c r="E150" i="175"/>
  <c r="F149"/>
  <c r="F73" i="141"/>
  <c r="E74"/>
  <c r="F74" i="144"/>
  <c r="E75"/>
  <c r="F74" i="125"/>
  <c r="E75"/>
  <c r="F162" i="167"/>
  <c r="E163"/>
  <c r="F80" i="142"/>
  <c r="E81"/>
  <c r="F81" i="131"/>
  <c r="E82"/>
  <c r="F136" i="139"/>
  <c r="E137"/>
  <c r="F80" i="126"/>
  <c r="E81"/>
  <c r="F152" i="173"/>
  <c r="E153"/>
  <c r="F145" i="176"/>
  <c r="E146"/>
  <c r="F167" i="163"/>
  <c r="E168"/>
  <c r="F80" i="216"/>
  <c r="E81"/>
  <c r="F159" i="170"/>
  <c r="E160"/>
  <c r="F96" i="194"/>
  <c r="E97"/>
  <c r="F182" i="158"/>
  <c r="E183"/>
  <c r="F165" i="166"/>
  <c r="E166"/>
  <c r="F183" i="157"/>
  <c r="E184"/>
  <c r="E73" i="193"/>
  <c r="F72"/>
  <c r="F73" i="149"/>
  <c r="E74"/>
  <c r="F169" i="161"/>
  <c r="E170"/>
  <c r="F73" i="133"/>
  <c r="E74"/>
  <c r="F74" i="130"/>
  <c r="E75"/>
  <c r="F73" i="145"/>
  <c r="E74"/>
  <c r="E76" i="231"/>
  <c r="F75"/>
  <c r="E110" i="192"/>
  <c r="F109"/>
  <c r="E100" i="197"/>
  <c r="F99"/>
  <c r="F76" i="215"/>
  <c r="E77"/>
  <c r="E183" i="159"/>
  <c r="F182"/>
  <c r="E161" i="171"/>
  <c r="F160"/>
  <c r="F80" i="123"/>
  <c r="E81"/>
  <c r="E143" i="177"/>
  <c r="F142"/>
  <c r="E124" i="188"/>
  <c r="F123"/>
  <c r="E112" i="191"/>
  <c r="F111"/>
  <c r="E78" i="127"/>
  <c r="F77"/>
  <c r="E69" i="134"/>
  <c r="F68"/>
  <c r="E69" i="152"/>
  <c r="F68"/>
  <c r="E69" i="162"/>
  <c r="F68"/>
  <c r="F88" i="212"/>
  <c r="E89"/>
  <c r="F75" i="229"/>
  <c r="E76"/>
  <c r="F92" i="206"/>
  <c r="E93"/>
  <c r="F79" i="234"/>
  <c r="E80"/>
  <c r="E159" i="172"/>
  <c r="F158"/>
  <c r="E135" i="179"/>
  <c r="F134"/>
  <c r="E132" i="184"/>
  <c r="F131"/>
  <c r="E150" i="174"/>
  <c r="F149"/>
  <c r="F169" i="164"/>
  <c r="E170"/>
  <c r="F182" i="160"/>
  <c r="E183"/>
  <c r="E87" i="214"/>
  <c r="F86"/>
  <c r="E166" i="165"/>
  <c r="F165"/>
  <c r="F68" i="221"/>
  <c r="E69"/>
  <c r="F82" i="213"/>
  <c r="E83"/>
  <c r="F70" i="217"/>
  <c r="E71"/>
  <c r="E79" i="148"/>
  <c r="F78"/>
  <c r="E80" i="146"/>
  <c r="F79"/>
  <c r="E80" i="143"/>
  <c r="F79"/>
  <c r="E128" i="189"/>
  <c r="F127"/>
  <c r="E69" i="239" l="1"/>
  <c r="F68"/>
  <c r="E71" i="236"/>
  <c r="F70"/>
  <c r="E69" i="235"/>
  <c r="F68"/>
  <c r="F71" i="217"/>
  <c r="E72"/>
  <c r="F69" i="221"/>
  <c r="E70"/>
  <c r="E129" i="189"/>
  <c r="F128"/>
  <c r="F80" i="143"/>
  <c r="E81"/>
  <c r="F80" i="146"/>
  <c r="E81"/>
  <c r="F79" i="148"/>
  <c r="E80"/>
  <c r="E167" i="165"/>
  <c r="F166"/>
  <c r="F87" i="214"/>
  <c r="E88"/>
  <c r="F150" i="174"/>
  <c r="E151"/>
  <c r="E133" i="184"/>
  <c r="F132"/>
  <c r="E136" i="179"/>
  <c r="F135"/>
  <c r="F159" i="172"/>
  <c r="E160"/>
  <c r="E70" i="162"/>
  <c r="F69"/>
  <c r="E70" i="152"/>
  <c r="F69"/>
  <c r="E70" i="134"/>
  <c r="F69"/>
  <c r="E79" i="127"/>
  <c r="F78"/>
  <c r="E113" i="191"/>
  <c r="F112"/>
  <c r="E125" i="188"/>
  <c r="F124"/>
  <c r="F143" i="177"/>
  <c r="E144"/>
  <c r="F161" i="171"/>
  <c r="E162"/>
  <c r="F183" i="159"/>
  <c r="E184"/>
  <c r="E101" i="197"/>
  <c r="F100"/>
  <c r="E111" i="192"/>
  <c r="F110"/>
  <c r="E77" i="231"/>
  <c r="F76"/>
  <c r="E74" i="193"/>
  <c r="F73"/>
  <c r="E151" i="175"/>
  <c r="F150"/>
  <c r="E162" i="168"/>
  <c r="F161"/>
  <c r="F75" i="220"/>
  <c r="E76"/>
  <c r="F83" i="213"/>
  <c r="E84"/>
  <c r="F183" i="160"/>
  <c r="E184"/>
  <c r="E171" i="164"/>
  <c r="F170"/>
  <c r="F80" i="234"/>
  <c r="E81"/>
  <c r="F93" i="206"/>
  <c r="E94"/>
  <c r="E77" i="229"/>
  <c r="F76"/>
  <c r="E90" i="212"/>
  <c r="F89"/>
  <c r="F81" i="123"/>
  <c r="E82"/>
  <c r="F77" i="215"/>
  <c r="E78"/>
  <c r="F74" i="145"/>
  <c r="E75"/>
  <c r="F75" i="130"/>
  <c r="E76"/>
  <c r="F74" i="133"/>
  <c r="E75"/>
  <c r="F170" i="161"/>
  <c r="E171"/>
  <c r="F74" i="149"/>
  <c r="E75"/>
  <c r="F184" i="157"/>
  <c r="E185"/>
  <c r="F166" i="166"/>
  <c r="E167"/>
  <c r="F183" i="158"/>
  <c r="E184"/>
  <c r="F97" i="194"/>
  <c r="E98"/>
  <c r="F160" i="170"/>
  <c r="E161"/>
  <c r="F81" i="216"/>
  <c r="E82"/>
  <c r="F168" i="163"/>
  <c r="E169"/>
  <c r="F146" i="176"/>
  <c r="E147"/>
  <c r="F153" i="173"/>
  <c r="E154"/>
  <c r="E82" i="126"/>
  <c r="F81"/>
  <c r="E138" i="139"/>
  <c r="F137"/>
  <c r="E83" i="131"/>
  <c r="F82"/>
  <c r="E82" i="142"/>
  <c r="F81"/>
  <c r="F163" i="167"/>
  <c r="E164"/>
  <c r="F75" i="125"/>
  <c r="E76"/>
  <c r="F75" i="144"/>
  <c r="E76"/>
  <c r="F74" i="141"/>
  <c r="E75"/>
  <c r="F69" i="219"/>
  <c r="E70"/>
  <c r="F75" i="147"/>
  <c r="E76"/>
  <c r="F75" i="132"/>
  <c r="E76"/>
  <c r="E70" i="239" l="1"/>
  <c r="F69"/>
  <c r="E70" i="235"/>
  <c r="F69"/>
  <c r="E72" i="236"/>
  <c r="F71"/>
  <c r="F76" i="132"/>
  <c r="E77"/>
  <c r="E71" i="219"/>
  <c r="F70"/>
  <c r="F75" i="141"/>
  <c r="E76"/>
  <c r="F76" i="125"/>
  <c r="E77"/>
  <c r="F164" i="167"/>
  <c r="E165"/>
  <c r="F154" i="173"/>
  <c r="E155"/>
  <c r="F169" i="163"/>
  <c r="E170"/>
  <c r="F161" i="170"/>
  <c r="E162"/>
  <c r="F82" i="142"/>
  <c r="E83"/>
  <c r="F83" i="131"/>
  <c r="E84"/>
  <c r="F138" i="139"/>
  <c r="E139"/>
  <c r="F82" i="126"/>
  <c r="E83"/>
  <c r="F90" i="212"/>
  <c r="E91"/>
  <c r="F77" i="229"/>
  <c r="E78"/>
  <c r="E172" i="164"/>
  <c r="F171"/>
  <c r="E163" i="168"/>
  <c r="F162"/>
  <c r="F151" i="175"/>
  <c r="E152"/>
  <c r="E75" i="193"/>
  <c r="F74"/>
  <c r="F77" i="231"/>
  <c r="E78"/>
  <c r="E112" i="192"/>
  <c r="F111"/>
  <c r="E102" i="197"/>
  <c r="F101"/>
  <c r="F125" i="188"/>
  <c r="E126"/>
  <c r="E114" i="191"/>
  <c r="F113"/>
  <c r="E80" i="127"/>
  <c r="F79"/>
  <c r="E71" i="134"/>
  <c r="F70"/>
  <c r="E71" i="152"/>
  <c r="F70"/>
  <c r="E71" i="162"/>
  <c r="F70"/>
  <c r="F136" i="179"/>
  <c r="E137"/>
  <c r="F133" i="184"/>
  <c r="E134"/>
  <c r="E168" i="165"/>
  <c r="F167"/>
  <c r="F129" i="189"/>
  <c r="E130"/>
  <c r="F76" i="147"/>
  <c r="E77"/>
  <c r="F76" i="144"/>
  <c r="E77"/>
  <c r="F147" i="176"/>
  <c r="E148"/>
  <c r="F82" i="216"/>
  <c r="E83"/>
  <c r="E99" i="194"/>
  <c r="F98"/>
  <c r="E185" i="158"/>
  <c r="F184"/>
  <c r="E168" i="166"/>
  <c r="F167"/>
  <c r="E186" i="157"/>
  <c r="F185"/>
  <c r="F75" i="149"/>
  <c r="E76"/>
  <c r="F171" i="161"/>
  <c r="E172"/>
  <c r="F75" i="133"/>
  <c r="E76"/>
  <c r="F76" i="130"/>
  <c r="E77"/>
  <c r="F75" i="145"/>
  <c r="E76"/>
  <c r="E79" i="215"/>
  <c r="F78"/>
  <c r="E83" i="123"/>
  <c r="F82"/>
  <c r="E95" i="206"/>
  <c r="F94"/>
  <c r="E82" i="234"/>
  <c r="F81"/>
  <c r="E185" i="160"/>
  <c r="F184"/>
  <c r="E85" i="213"/>
  <c r="F84"/>
  <c r="E77" i="220"/>
  <c r="F76"/>
  <c r="E185" i="159"/>
  <c r="F184"/>
  <c r="F162" i="171"/>
  <c r="E163"/>
  <c r="F144" i="177"/>
  <c r="E145"/>
  <c r="F160" i="172"/>
  <c r="E161"/>
  <c r="F151" i="174"/>
  <c r="E152"/>
  <c r="E89" i="214"/>
  <c r="F88"/>
  <c r="F80" i="148"/>
  <c r="E81"/>
  <c r="F81" i="146"/>
  <c r="E82"/>
  <c r="F81" i="143"/>
  <c r="E82"/>
  <c r="E71" i="221"/>
  <c r="F70"/>
  <c r="E73" i="217"/>
  <c r="F72"/>
  <c r="E71" i="239" l="1"/>
  <c r="F70"/>
  <c r="E73" i="236"/>
  <c r="F72"/>
  <c r="E71" i="235"/>
  <c r="F70"/>
  <c r="E83" i="146"/>
  <c r="F82"/>
  <c r="E82" i="148"/>
  <c r="F81"/>
  <c r="E153" i="174"/>
  <c r="F152"/>
  <c r="E162" i="172"/>
  <c r="F161"/>
  <c r="E164" i="171"/>
  <c r="F163"/>
  <c r="E74" i="217"/>
  <c r="F73"/>
  <c r="E72" i="221"/>
  <c r="F71"/>
  <c r="F89" i="214"/>
  <c r="E90"/>
  <c r="E186" i="159"/>
  <c r="F185"/>
  <c r="E78" i="220"/>
  <c r="F77"/>
  <c r="E86" i="213"/>
  <c r="F85"/>
  <c r="E186" i="160"/>
  <c r="F185"/>
  <c r="E83" i="234"/>
  <c r="F82"/>
  <c r="E96" i="206"/>
  <c r="F95"/>
  <c r="F83" i="123"/>
  <c r="E84"/>
  <c r="E80" i="215"/>
  <c r="F79"/>
  <c r="E187" i="157"/>
  <c r="F186"/>
  <c r="E169" i="166"/>
  <c r="F168"/>
  <c r="E186" i="158"/>
  <c r="F185"/>
  <c r="E100" i="194"/>
  <c r="F99"/>
  <c r="F168" i="165"/>
  <c r="E169"/>
  <c r="E72" i="162"/>
  <c r="F71"/>
  <c r="E72" i="152"/>
  <c r="F71"/>
  <c r="E72" i="134"/>
  <c r="F71"/>
  <c r="E81" i="127"/>
  <c r="F80"/>
  <c r="F114" i="191"/>
  <c r="E115"/>
  <c r="F102" i="197"/>
  <c r="E103"/>
  <c r="F112" i="192"/>
  <c r="E113"/>
  <c r="F75" i="193"/>
  <c r="E76"/>
  <c r="F163" i="168"/>
  <c r="E164"/>
  <c r="E173" i="164"/>
  <c r="F172"/>
  <c r="F71" i="219"/>
  <c r="E72"/>
  <c r="E83" i="143"/>
  <c r="F82"/>
  <c r="E146" i="177"/>
  <c r="F145"/>
  <c r="F76" i="145"/>
  <c r="E77"/>
  <c r="F77" i="130"/>
  <c r="E78"/>
  <c r="F76" i="133"/>
  <c r="E77"/>
  <c r="F172" i="161"/>
  <c r="E173"/>
  <c r="F76" i="149"/>
  <c r="E77"/>
  <c r="E84" i="216"/>
  <c r="F83"/>
  <c r="E149" i="176"/>
  <c r="F148"/>
  <c r="F77" i="144"/>
  <c r="E78"/>
  <c r="F77" i="147"/>
  <c r="E78"/>
  <c r="F130" i="189"/>
  <c r="E131"/>
  <c r="F134" i="184"/>
  <c r="E135"/>
  <c r="E138" i="179"/>
  <c r="F137"/>
  <c r="F126" i="188"/>
  <c r="E127"/>
  <c r="F78" i="231"/>
  <c r="E79"/>
  <c r="F152" i="175"/>
  <c r="E153"/>
  <c r="E79" i="229"/>
  <c r="F78"/>
  <c r="E92" i="212"/>
  <c r="F91"/>
  <c r="F83" i="126"/>
  <c r="E84"/>
  <c r="F139" i="139"/>
  <c r="E140"/>
  <c r="F84" i="131"/>
  <c r="E85"/>
  <c r="F83" i="142"/>
  <c r="E84"/>
  <c r="E163" i="170"/>
  <c r="F162"/>
  <c r="E171" i="163"/>
  <c r="F170"/>
  <c r="E156" i="173"/>
  <c r="F155"/>
  <c r="F165" i="167"/>
  <c r="E166"/>
  <c r="F77" i="125"/>
  <c r="E78"/>
  <c r="F76" i="141"/>
  <c r="E77"/>
  <c r="F77" i="132"/>
  <c r="E78"/>
  <c r="E72" i="239" l="1"/>
  <c r="F71"/>
  <c r="E72" i="235"/>
  <c r="F71"/>
  <c r="E74" i="236"/>
  <c r="F73"/>
  <c r="E78" i="141"/>
  <c r="F77"/>
  <c r="E79" i="125"/>
  <c r="F78"/>
  <c r="F84" i="142"/>
  <c r="E85"/>
  <c r="F85" i="131"/>
  <c r="E86"/>
  <c r="F84" i="126"/>
  <c r="E85"/>
  <c r="E157" i="173"/>
  <c r="F156"/>
  <c r="E172" i="163"/>
  <c r="F171"/>
  <c r="E164" i="170"/>
  <c r="F163"/>
  <c r="E93" i="212"/>
  <c r="F92"/>
  <c r="E80" i="229"/>
  <c r="F79"/>
  <c r="E139" i="179"/>
  <c r="F138"/>
  <c r="E150" i="176"/>
  <c r="F149"/>
  <c r="E85" i="216"/>
  <c r="F84"/>
  <c r="E147" i="177"/>
  <c r="F146"/>
  <c r="F83" i="143"/>
  <c r="E84"/>
  <c r="E174" i="164"/>
  <c r="F173"/>
  <c r="E82" i="127"/>
  <c r="F81"/>
  <c r="E73" i="134"/>
  <c r="F72"/>
  <c r="E73" i="152"/>
  <c r="F72"/>
  <c r="E73" i="162"/>
  <c r="F72"/>
  <c r="F100" i="194"/>
  <c r="E101"/>
  <c r="F186" i="158"/>
  <c r="E187"/>
  <c r="F169" i="166"/>
  <c r="E170"/>
  <c r="F187" i="157"/>
  <c r="D188" s="1"/>
  <c r="E188"/>
  <c r="F188" s="1"/>
  <c r="E81" i="215"/>
  <c r="F80"/>
  <c r="F96" i="206"/>
  <c r="E97"/>
  <c r="F83" i="234"/>
  <c r="E84"/>
  <c r="F186" i="160"/>
  <c r="E187"/>
  <c r="E87" i="213"/>
  <c r="F86"/>
  <c r="F78" i="220"/>
  <c r="E79"/>
  <c r="E187" i="159"/>
  <c r="F186"/>
  <c r="F72" i="221"/>
  <c r="E73"/>
  <c r="F74" i="217"/>
  <c r="E75"/>
  <c r="E165" i="171"/>
  <c r="F164"/>
  <c r="E163" i="172"/>
  <c r="F162"/>
  <c r="E154" i="174"/>
  <c r="F153"/>
  <c r="F82" i="148"/>
  <c r="E83"/>
  <c r="F83" i="146"/>
  <c r="E84"/>
  <c r="E79" i="132"/>
  <c r="F78"/>
  <c r="E167" i="167"/>
  <c r="F166"/>
  <c r="F140" i="139"/>
  <c r="E141"/>
  <c r="E154" i="175"/>
  <c r="F153"/>
  <c r="E80" i="231"/>
  <c r="F79"/>
  <c r="E128" i="188"/>
  <c r="F127"/>
  <c r="E136" i="184"/>
  <c r="F135"/>
  <c r="E132" i="189"/>
  <c r="F131"/>
  <c r="E79" i="147"/>
  <c r="F78"/>
  <c r="E79" i="144"/>
  <c r="F78"/>
  <c r="E78" i="149"/>
  <c r="F77"/>
  <c r="E174" i="161"/>
  <c r="F173"/>
  <c r="E78" i="133"/>
  <c r="F77"/>
  <c r="E79" i="130"/>
  <c r="F78"/>
  <c r="E78" i="145"/>
  <c r="F77"/>
  <c r="F72" i="219"/>
  <c r="E73"/>
  <c r="F164" i="168"/>
  <c r="E165"/>
  <c r="F76" i="193"/>
  <c r="E77"/>
  <c r="F113" i="192"/>
  <c r="E114"/>
  <c r="E104" i="197"/>
  <c r="F103"/>
  <c r="E116" i="191"/>
  <c r="F115"/>
  <c r="F169" i="165"/>
  <c r="E170"/>
  <c r="F84" i="123"/>
  <c r="E85"/>
  <c r="F90" i="214"/>
  <c r="E91"/>
  <c r="E73" i="239" l="1"/>
  <c r="F72"/>
  <c r="E75" i="236"/>
  <c r="F74"/>
  <c r="E73" i="235"/>
  <c r="F72"/>
  <c r="F85" i="123"/>
  <c r="E86"/>
  <c r="E171" i="165"/>
  <c r="F170"/>
  <c r="E115" i="192"/>
  <c r="F114"/>
  <c r="E78" i="193"/>
  <c r="F77"/>
  <c r="F73" i="219"/>
  <c r="E74"/>
  <c r="E117" i="191"/>
  <c r="F116"/>
  <c r="E105" i="197"/>
  <c r="F104"/>
  <c r="E79" i="145"/>
  <c r="F78"/>
  <c r="E80" i="130"/>
  <c r="F79"/>
  <c r="E79" i="133"/>
  <c r="F78"/>
  <c r="E175" i="161"/>
  <c r="F174"/>
  <c r="E79" i="149"/>
  <c r="F78"/>
  <c r="E80" i="144"/>
  <c r="F79"/>
  <c r="E80" i="147"/>
  <c r="F79"/>
  <c r="E133" i="189"/>
  <c r="F132"/>
  <c r="E137" i="184"/>
  <c r="F136"/>
  <c r="E129" i="188"/>
  <c r="F128"/>
  <c r="F80" i="231"/>
  <c r="E81"/>
  <c r="F154" i="175"/>
  <c r="E155"/>
  <c r="E168" i="167"/>
  <c r="F167"/>
  <c r="E80" i="132"/>
  <c r="F79"/>
  <c r="F154" i="174"/>
  <c r="E155"/>
  <c r="E164" i="172"/>
  <c r="F163"/>
  <c r="F165" i="171"/>
  <c r="E166"/>
  <c r="F187" i="159"/>
  <c r="D188" s="1"/>
  <c r="E188"/>
  <c r="F188" s="1"/>
  <c r="E88" i="213"/>
  <c r="F87"/>
  <c r="E82" i="215"/>
  <c r="F81"/>
  <c r="D190" i="157"/>
  <c r="K188"/>
  <c r="E74" i="162"/>
  <c r="F73"/>
  <c r="E74" i="152"/>
  <c r="F73"/>
  <c r="E74" i="134"/>
  <c r="F73"/>
  <c r="E83" i="127"/>
  <c r="F82"/>
  <c r="E175" i="164"/>
  <c r="F174"/>
  <c r="E148" i="177"/>
  <c r="F147"/>
  <c r="F85" i="216"/>
  <c r="E86"/>
  <c r="F150" i="176"/>
  <c r="E151"/>
  <c r="E140" i="179"/>
  <c r="F139"/>
  <c r="F80" i="229"/>
  <c r="E81"/>
  <c r="F93" i="212"/>
  <c r="E94"/>
  <c r="F164" i="170"/>
  <c r="E165"/>
  <c r="F172" i="163"/>
  <c r="E173"/>
  <c r="F157" i="173"/>
  <c r="E158"/>
  <c r="E80" i="125"/>
  <c r="F79"/>
  <c r="E79" i="141"/>
  <c r="F78"/>
  <c r="E92" i="214"/>
  <c r="F91"/>
  <c r="E166" i="168"/>
  <c r="F165"/>
  <c r="F141" i="139"/>
  <c r="E142"/>
  <c r="F84" i="146"/>
  <c r="E85"/>
  <c r="F83" i="148"/>
  <c r="E84"/>
  <c r="F75" i="217"/>
  <c r="E76"/>
  <c r="F73" i="221"/>
  <c r="E74"/>
  <c r="F79" i="220"/>
  <c r="E80"/>
  <c r="F187" i="160"/>
  <c r="D188" s="1"/>
  <c r="F84" i="234"/>
  <c r="E85"/>
  <c r="F97" i="206"/>
  <c r="E98"/>
  <c r="F170" i="166"/>
  <c r="E171"/>
  <c r="F187" i="158"/>
  <c r="D188" s="1"/>
  <c r="F101" i="194"/>
  <c r="E102"/>
  <c r="F84" i="143"/>
  <c r="E85"/>
  <c r="F85" i="126"/>
  <c r="E86"/>
  <c r="F86" i="131"/>
  <c r="E87"/>
  <c r="F85" i="142"/>
  <c r="E86"/>
  <c r="E74" i="239" l="1"/>
  <c r="F73"/>
  <c r="E74" i="235"/>
  <c r="F73"/>
  <c r="E76" i="236"/>
  <c r="F75"/>
  <c r="F79" i="141"/>
  <c r="E80"/>
  <c r="E141" i="179"/>
  <c r="F140"/>
  <c r="E149" i="177"/>
  <c r="F148"/>
  <c r="E84" i="127"/>
  <c r="F83"/>
  <c r="E75" i="134"/>
  <c r="F74"/>
  <c r="E75" i="152"/>
  <c r="F74"/>
  <c r="E75" i="162"/>
  <c r="F74"/>
  <c r="E83" i="215"/>
  <c r="F82"/>
  <c r="E89" i="213"/>
  <c r="F88"/>
  <c r="K188" i="159"/>
  <c r="D190"/>
  <c r="E165" i="172"/>
  <c r="F164"/>
  <c r="F80" i="132"/>
  <c r="E81"/>
  <c r="F168" i="167"/>
  <c r="E169"/>
  <c r="E130" i="188"/>
  <c r="F129"/>
  <c r="F137" i="184"/>
  <c r="E138"/>
  <c r="E134" i="189"/>
  <c r="F133"/>
  <c r="F80" i="147"/>
  <c r="E81"/>
  <c r="F80" i="144"/>
  <c r="E81"/>
  <c r="F79" i="149"/>
  <c r="E80"/>
  <c r="F175" i="161"/>
  <c r="E176"/>
  <c r="F79" i="133"/>
  <c r="E80"/>
  <c r="F80" i="130"/>
  <c r="E81"/>
  <c r="F79" i="145"/>
  <c r="E80"/>
  <c r="E106" i="197"/>
  <c r="F105"/>
  <c r="E118" i="191"/>
  <c r="F117"/>
  <c r="E79" i="193"/>
  <c r="F78"/>
  <c r="E116" i="192"/>
  <c r="F115"/>
  <c r="E172" i="165"/>
  <c r="F171"/>
  <c r="K188" i="158"/>
  <c r="D190"/>
  <c r="D190" i="160"/>
  <c r="K188"/>
  <c r="E167" i="168"/>
  <c r="F166"/>
  <c r="E93" i="214"/>
  <c r="F92"/>
  <c r="F80" i="125"/>
  <c r="E81"/>
  <c r="E176" i="164"/>
  <c r="F175"/>
  <c r="F86" i="142"/>
  <c r="E87"/>
  <c r="F87" i="131"/>
  <c r="E88"/>
  <c r="F86" i="126"/>
  <c r="E87"/>
  <c r="F85" i="143"/>
  <c r="E86"/>
  <c r="E103" i="194"/>
  <c r="F102"/>
  <c r="E172" i="166"/>
  <c r="F171"/>
  <c r="E99" i="206"/>
  <c r="F98"/>
  <c r="E86" i="234"/>
  <c r="F85"/>
  <c r="E81" i="220"/>
  <c r="F80"/>
  <c r="E75" i="221"/>
  <c r="F74"/>
  <c r="E77" i="217"/>
  <c r="F76"/>
  <c r="F84" i="148"/>
  <c r="E85"/>
  <c r="F85" i="146"/>
  <c r="E86"/>
  <c r="E143" i="139"/>
  <c r="F142"/>
  <c r="F158" i="173"/>
  <c r="E159"/>
  <c r="F173" i="163"/>
  <c r="E174"/>
  <c r="F165" i="170"/>
  <c r="E166"/>
  <c r="F94" i="212"/>
  <c r="E95"/>
  <c r="F81" i="229"/>
  <c r="E82"/>
  <c r="F151" i="176"/>
  <c r="E152"/>
  <c r="F86" i="216"/>
  <c r="E87"/>
  <c r="K190" i="157"/>
  <c r="M188"/>
  <c r="L188"/>
  <c r="F166" i="171"/>
  <c r="E167"/>
  <c r="F155" i="174"/>
  <c r="E156"/>
  <c r="F155" i="175"/>
  <c r="E156"/>
  <c r="F81" i="231"/>
  <c r="E82"/>
  <c r="E75" i="219"/>
  <c r="F74"/>
  <c r="F86" i="123"/>
  <c r="E87"/>
  <c r="E188" i="158"/>
  <c r="F188" s="1"/>
  <c r="E188" i="160"/>
  <c r="F188" s="1"/>
  <c r="E75" i="239" l="1"/>
  <c r="F74"/>
  <c r="E77" i="236"/>
  <c r="F76"/>
  <c r="E75" i="235"/>
  <c r="F74"/>
  <c r="E76" i="219"/>
  <c r="F75"/>
  <c r="N188" i="157"/>
  <c r="M190"/>
  <c r="E88" i="216"/>
  <c r="F87"/>
  <c r="E96" i="212"/>
  <c r="F95"/>
  <c r="E175" i="163"/>
  <c r="F174"/>
  <c r="F85" i="148"/>
  <c r="E86"/>
  <c r="E88" i="123"/>
  <c r="F87"/>
  <c r="E83" i="231"/>
  <c r="F82"/>
  <c r="F156" i="175"/>
  <c r="E157"/>
  <c r="E157" i="174"/>
  <c r="F156"/>
  <c r="E168" i="171"/>
  <c r="F167"/>
  <c r="E144" i="139"/>
  <c r="F143"/>
  <c r="F77" i="217"/>
  <c r="E78"/>
  <c r="F75" i="221"/>
  <c r="E76"/>
  <c r="E82" i="220"/>
  <c r="F81"/>
  <c r="F86" i="234"/>
  <c r="E87"/>
  <c r="E100" i="206"/>
  <c r="F99"/>
  <c r="F172" i="166"/>
  <c r="E173"/>
  <c r="E104" i="194"/>
  <c r="F103"/>
  <c r="E177" i="164"/>
  <c r="F176"/>
  <c r="F93" i="214"/>
  <c r="E94"/>
  <c r="E168" i="168"/>
  <c r="F167"/>
  <c r="M188" i="158"/>
  <c r="K190"/>
  <c r="L188"/>
  <c r="F172" i="165"/>
  <c r="E173"/>
  <c r="E117" i="192"/>
  <c r="F116"/>
  <c r="E80" i="193"/>
  <c r="F79"/>
  <c r="E119" i="191"/>
  <c r="F118"/>
  <c r="E107" i="197"/>
  <c r="F106"/>
  <c r="E135" i="189"/>
  <c r="F134"/>
  <c r="F130" i="188"/>
  <c r="E131"/>
  <c r="E166" i="172"/>
  <c r="F165"/>
  <c r="M188" i="159"/>
  <c r="K190"/>
  <c r="L188"/>
  <c r="F89" i="213"/>
  <c r="E90"/>
  <c r="F83" i="215"/>
  <c r="E84"/>
  <c r="E76" i="162"/>
  <c r="F75"/>
  <c r="E76" i="152"/>
  <c r="F75"/>
  <c r="E76" i="134"/>
  <c r="F75"/>
  <c r="E85" i="127"/>
  <c r="F84"/>
  <c r="E150" i="177"/>
  <c r="F149"/>
  <c r="E142" i="179"/>
  <c r="F141"/>
  <c r="E153" i="176"/>
  <c r="F152"/>
  <c r="E83" i="229"/>
  <c r="F82"/>
  <c r="E167" i="170"/>
  <c r="F166"/>
  <c r="E160" i="173"/>
  <c r="F159"/>
  <c r="F86" i="146"/>
  <c r="E87"/>
  <c r="F86" i="143"/>
  <c r="E87"/>
  <c r="E88" i="126"/>
  <c r="F87"/>
  <c r="E89" i="131"/>
  <c r="F88"/>
  <c r="E88" i="142"/>
  <c r="F87"/>
  <c r="F81" i="125"/>
  <c r="E82"/>
  <c r="K190" i="160"/>
  <c r="M188"/>
  <c r="L188"/>
  <c r="F80" i="145"/>
  <c r="E81"/>
  <c r="F81" i="130"/>
  <c r="E82"/>
  <c r="F80" i="133"/>
  <c r="E81"/>
  <c r="F176" i="161"/>
  <c r="E177"/>
  <c r="F80" i="149"/>
  <c r="E81"/>
  <c r="F81" i="144"/>
  <c r="E82"/>
  <c r="F81" i="147"/>
  <c r="E82"/>
  <c r="F138" i="184"/>
  <c r="E139"/>
  <c r="F169" i="167"/>
  <c r="E170"/>
  <c r="F81" i="132"/>
  <c r="E82"/>
  <c r="F80" i="141"/>
  <c r="E81"/>
  <c r="E76" i="239" l="1"/>
  <c r="F75"/>
  <c r="E76" i="235"/>
  <c r="F75"/>
  <c r="E78" i="236"/>
  <c r="F77"/>
  <c r="E82" i="141"/>
  <c r="F81"/>
  <c r="E140" i="184"/>
  <c r="F139"/>
  <c r="E82" i="149"/>
  <c r="F81"/>
  <c r="E178" i="161"/>
  <c r="F177"/>
  <c r="E82" i="133"/>
  <c r="F81"/>
  <c r="E83" i="130"/>
  <c r="F82"/>
  <c r="E82" i="145"/>
  <c r="F81"/>
  <c r="E89" i="142"/>
  <c r="F88"/>
  <c r="E90" i="131"/>
  <c r="F89"/>
  <c r="E89" i="126"/>
  <c r="F88"/>
  <c r="F160" i="173"/>
  <c r="E161"/>
  <c r="F167" i="170"/>
  <c r="E168"/>
  <c r="E84" i="229"/>
  <c r="F83"/>
  <c r="F153" i="176"/>
  <c r="E154"/>
  <c r="E143" i="179"/>
  <c r="F142"/>
  <c r="E151" i="177"/>
  <c r="F150"/>
  <c r="E86" i="127"/>
  <c r="F85"/>
  <c r="E77" i="134"/>
  <c r="F76"/>
  <c r="E77" i="152"/>
  <c r="F76"/>
  <c r="E77" i="162"/>
  <c r="F76"/>
  <c r="F131" i="188"/>
  <c r="E132"/>
  <c r="F173" i="165"/>
  <c r="E174"/>
  <c r="N188" i="158"/>
  <c r="M190"/>
  <c r="E169" i="168"/>
  <c r="F168"/>
  <c r="E178" i="164"/>
  <c r="F177"/>
  <c r="E105" i="194"/>
  <c r="F104"/>
  <c r="E101" i="206"/>
  <c r="F100"/>
  <c r="F82" i="220"/>
  <c r="E83"/>
  <c r="E145" i="139"/>
  <c r="F144"/>
  <c r="E169" i="171"/>
  <c r="F168"/>
  <c r="E158" i="174"/>
  <c r="F157"/>
  <c r="E84" i="231"/>
  <c r="F83"/>
  <c r="E89" i="123"/>
  <c r="F88"/>
  <c r="F175" i="163"/>
  <c r="E176"/>
  <c r="E97" i="212"/>
  <c r="F96"/>
  <c r="F88" i="216"/>
  <c r="E89"/>
  <c r="N190" i="157"/>
  <c r="O188"/>
  <c r="O190" s="1"/>
  <c r="P188"/>
  <c r="P190" s="1"/>
  <c r="F76" i="219"/>
  <c r="E77"/>
  <c r="E83" i="132"/>
  <c r="F82"/>
  <c r="E171" i="167"/>
  <c r="F170"/>
  <c r="E83" i="147"/>
  <c r="F82"/>
  <c r="E83" i="144"/>
  <c r="F82"/>
  <c r="M190" i="160"/>
  <c r="N188"/>
  <c r="E83" i="125"/>
  <c r="F82"/>
  <c r="F87" i="143"/>
  <c r="E88"/>
  <c r="F87" i="146"/>
  <c r="E88"/>
  <c r="E85" i="215"/>
  <c r="F84"/>
  <c r="E91" i="213"/>
  <c r="F90"/>
  <c r="N188" i="159"/>
  <c r="M190"/>
  <c r="E167" i="172"/>
  <c r="F166"/>
  <c r="F135" i="189"/>
  <c r="E136"/>
  <c r="E108" i="197"/>
  <c r="F107"/>
  <c r="E120" i="191"/>
  <c r="F119"/>
  <c r="E81" i="193"/>
  <c r="F80"/>
  <c r="F117" i="192"/>
  <c r="E118"/>
  <c r="F94" i="214"/>
  <c r="E95"/>
  <c r="F173" i="166"/>
  <c r="E174"/>
  <c r="E88" i="234"/>
  <c r="F87"/>
  <c r="E77" i="221"/>
  <c r="F76"/>
  <c r="E79" i="217"/>
  <c r="F78"/>
  <c r="F157" i="175"/>
  <c r="E158"/>
  <c r="F86" i="148"/>
  <c r="E87"/>
  <c r="E77" i="239" l="1"/>
  <c r="F76"/>
  <c r="E79" i="236"/>
  <c r="F78"/>
  <c r="E77" i="235"/>
  <c r="F76"/>
  <c r="F158" i="175"/>
  <c r="E159"/>
  <c r="F174" i="166"/>
  <c r="E175"/>
  <c r="E96" i="214"/>
  <c r="F95"/>
  <c r="F118" i="192"/>
  <c r="E119"/>
  <c r="F136" i="189"/>
  <c r="E137"/>
  <c r="E89" i="146"/>
  <c r="F88"/>
  <c r="E89" i="143"/>
  <c r="F88"/>
  <c r="N190" i="160"/>
  <c r="O188"/>
  <c r="O190" s="1"/>
  <c r="P188"/>
  <c r="P190" s="1"/>
  <c r="E78" i="219"/>
  <c r="F77"/>
  <c r="F97" i="212"/>
  <c r="E98"/>
  <c r="E90" i="123"/>
  <c r="F89"/>
  <c r="F84" i="231"/>
  <c r="E85"/>
  <c r="E159" i="174"/>
  <c r="F158"/>
  <c r="E170" i="171"/>
  <c r="F169"/>
  <c r="E146" i="139"/>
  <c r="F145"/>
  <c r="H24" i="181" s="1"/>
  <c r="Q9" i="139"/>
  <c r="F101" i="206"/>
  <c r="E102"/>
  <c r="E106" i="194"/>
  <c r="F105"/>
  <c r="F178" i="164"/>
  <c r="E179"/>
  <c r="E170" i="168"/>
  <c r="F169"/>
  <c r="N190" i="158"/>
  <c r="O188"/>
  <c r="O190" s="1"/>
  <c r="P188"/>
  <c r="P190" s="1"/>
  <c r="E78" i="162"/>
  <c r="F77"/>
  <c r="E78" i="152"/>
  <c r="F77"/>
  <c r="E78" i="134"/>
  <c r="F77"/>
  <c r="E87" i="127"/>
  <c r="F86"/>
  <c r="E152" i="177"/>
  <c r="F151"/>
  <c r="E144" i="179"/>
  <c r="F143"/>
  <c r="F84" i="229"/>
  <c r="E85"/>
  <c r="E90" i="126"/>
  <c r="F89"/>
  <c r="E91" i="131"/>
  <c r="F90"/>
  <c r="E90" i="142"/>
  <c r="F89"/>
  <c r="F82" i="145"/>
  <c r="E83"/>
  <c r="F83" i="130"/>
  <c r="E84"/>
  <c r="F82" i="133"/>
  <c r="E83"/>
  <c r="F178" i="161"/>
  <c r="E179"/>
  <c r="F82" i="149"/>
  <c r="E83"/>
  <c r="E141" i="184"/>
  <c r="F140"/>
  <c r="F82" i="141"/>
  <c r="E83"/>
  <c r="E88" i="148"/>
  <c r="F87"/>
  <c r="E80" i="217"/>
  <c r="F79"/>
  <c r="F77" i="221"/>
  <c r="E78"/>
  <c r="E89" i="234"/>
  <c r="F88"/>
  <c r="E82" i="193"/>
  <c r="F81"/>
  <c r="E121" i="191"/>
  <c r="F120"/>
  <c r="E109" i="197"/>
  <c r="F108"/>
  <c r="E168" i="172"/>
  <c r="F167"/>
  <c r="N190" i="159"/>
  <c r="O188"/>
  <c r="O190" s="1"/>
  <c r="P188"/>
  <c r="P190" s="1"/>
  <c r="F91" i="213"/>
  <c r="E92"/>
  <c r="E86" i="215"/>
  <c r="F85"/>
  <c r="F83" i="125"/>
  <c r="E84"/>
  <c r="F83" i="144"/>
  <c r="E84"/>
  <c r="F83" i="147"/>
  <c r="E84"/>
  <c r="F171" i="167"/>
  <c r="E172"/>
  <c r="F83" i="132"/>
  <c r="E84"/>
  <c r="F89" i="216"/>
  <c r="E90"/>
  <c r="F176" i="163"/>
  <c r="E177"/>
  <c r="F83" i="220"/>
  <c r="E84"/>
  <c r="E175" i="165"/>
  <c r="F174"/>
  <c r="E133" i="188"/>
  <c r="F132"/>
  <c r="F154" i="176"/>
  <c r="E155"/>
  <c r="F168" i="170"/>
  <c r="E169"/>
  <c r="F161" i="173"/>
  <c r="E162"/>
  <c r="F77" i="239" l="1"/>
  <c r="E78"/>
  <c r="E78" i="235"/>
  <c r="F77"/>
  <c r="E80" i="236"/>
  <c r="F79"/>
  <c r="F162" i="173"/>
  <c r="E163"/>
  <c r="F169" i="170"/>
  <c r="E170"/>
  <c r="E85" i="220"/>
  <c r="F84"/>
  <c r="F90" i="216"/>
  <c r="E91"/>
  <c r="F84" i="132"/>
  <c r="E85"/>
  <c r="F84" i="147"/>
  <c r="E85"/>
  <c r="F84" i="144"/>
  <c r="E85"/>
  <c r="E134" i="188"/>
  <c r="F133"/>
  <c r="E176" i="165"/>
  <c r="F175"/>
  <c r="F86" i="215"/>
  <c r="E87"/>
  <c r="F78" i="221"/>
  <c r="E79"/>
  <c r="F83" i="141"/>
  <c r="E84"/>
  <c r="F83" i="149"/>
  <c r="E84"/>
  <c r="F179" i="161"/>
  <c r="E180"/>
  <c r="F83" i="133"/>
  <c r="E84"/>
  <c r="F84" i="130"/>
  <c r="E85"/>
  <c r="F83" i="145"/>
  <c r="E84"/>
  <c r="F85" i="229"/>
  <c r="E86"/>
  <c r="E171" i="168"/>
  <c r="F170"/>
  <c r="F106" i="194"/>
  <c r="E107"/>
  <c r="E86" i="231"/>
  <c r="F85"/>
  <c r="F98" i="212"/>
  <c r="E99"/>
  <c r="E90" i="143"/>
  <c r="F89"/>
  <c r="E90" i="146"/>
  <c r="F89"/>
  <c r="E97" i="214"/>
  <c r="F96"/>
  <c r="F155" i="176"/>
  <c r="E156"/>
  <c r="F177" i="163"/>
  <c r="E178"/>
  <c r="F172" i="167"/>
  <c r="E173"/>
  <c r="F84" i="125"/>
  <c r="E85"/>
  <c r="F92" i="213"/>
  <c r="E93"/>
  <c r="E169" i="172"/>
  <c r="F168"/>
  <c r="E110" i="197"/>
  <c r="F109"/>
  <c r="E122" i="191"/>
  <c r="F121"/>
  <c r="E83" i="193"/>
  <c r="F82"/>
  <c r="F89" i="234"/>
  <c r="E90"/>
  <c r="F80" i="217"/>
  <c r="E81"/>
  <c r="E89" i="148"/>
  <c r="F88"/>
  <c r="E142" i="184"/>
  <c r="F141"/>
  <c r="F90" i="142"/>
  <c r="E91"/>
  <c r="F91" i="131"/>
  <c r="E92"/>
  <c r="F90" i="126"/>
  <c r="E91"/>
  <c r="E145" i="179"/>
  <c r="F144"/>
  <c r="E153" i="177"/>
  <c r="F152"/>
  <c r="E88" i="127"/>
  <c r="F87"/>
  <c r="E79" i="134"/>
  <c r="F78"/>
  <c r="E79" i="152"/>
  <c r="F78"/>
  <c r="E79" i="162"/>
  <c r="F78"/>
  <c r="F179" i="164"/>
  <c r="E180"/>
  <c r="F102" i="206"/>
  <c r="E103"/>
  <c r="F146" i="139"/>
  <c r="U9" s="1"/>
  <c r="E147"/>
  <c r="E171" i="171"/>
  <c r="F170"/>
  <c r="E160" i="174"/>
  <c r="F159"/>
  <c r="E91" i="123"/>
  <c r="F90"/>
  <c r="F78" i="219"/>
  <c r="E79"/>
  <c r="F137" i="189"/>
  <c r="E138"/>
  <c r="E120" i="192"/>
  <c r="F119"/>
  <c r="F175" i="166"/>
  <c r="E176"/>
  <c r="E160" i="175"/>
  <c r="F159"/>
  <c r="E79" i="239" l="1"/>
  <c r="F78"/>
  <c r="E81" i="236"/>
  <c r="F80"/>
  <c r="E79" i="235"/>
  <c r="F78"/>
  <c r="E80" i="162"/>
  <c r="F79"/>
  <c r="E80" i="152"/>
  <c r="F79"/>
  <c r="E80" i="134"/>
  <c r="F79"/>
  <c r="E89" i="127"/>
  <c r="F88"/>
  <c r="F153" i="177"/>
  <c r="E154"/>
  <c r="F145" i="179"/>
  <c r="E146"/>
  <c r="E143" i="184"/>
  <c r="F142"/>
  <c r="E90" i="148"/>
  <c r="F89"/>
  <c r="E84" i="193"/>
  <c r="F83"/>
  <c r="E123" i="191"/>
  <c r="F122"/>
  <c r="E111" i="197"/>
  <c r="F110"/>
  <c r="F169" i="172"/>
  <c r="E170"/>
  <c r="F97" i="214"/>
  <c r="E98"/>
  <c r="E91" i="146"/>
  <c r="F90"/>
  <c r="E91" i="143"/>
  <c r="F90"/>
  <c r="E87" i="231"/>
  <c r="F86"/>
  <c r="E172" i="168"/>
  <c r="F171"/>
  <c r="E177" i="165"/>
  <c r="F176"/>
  <c r="E135" i="188"/>
  <c r="F134"/>
  <c r="F85" i="220"/>
  <c r="E86"/>
  <c r="E161" i="175"/>
  <c r="F160"/>
  <c r="E121" i="192"/>
  <c r="F120"/>
  <c r="F91" i="123"/>
  <c r="E92"/>
  <c r="F160" i="174"/>
  <c r="E161"/>
  <c r="F171" i="171"/>
  <c r="E172"/>
  <c r="E177" i="166"/>
  <c r="F176"/>
  <c r="E139" i="189"/>
  <c r="F138"/>
  <c r="E80" i="219"/>
  <c r="F79"/>
  <c r="F147" i="139"/>
  <c r="V9" s="1"/>
  <c r="E148"/>
  <c r="E104" i="206"/>
  <c r="F103"/>
  <c r="F180" i="164"/>
  <c r="E181"/>
  <c r="F91" i="126"/>
  <c r="E92"/>
  <c r="F92" i="131"/>
  <c r="E93"/>
  <c r="F91" i="142"/>
  <c r="E92"/>
  <c r="F81" i="217"/>
  <c r="E82"/>
  <c r="E91" i="234"/>
  <c r="F90"/>
  <c r="F93" i="213"/>
  <c r="E94"/>
  <c r="F85" i="125"/>
  <c r="E86"/>
  <c r="F173" i="167"/>
  <c r="E174"/>
  <c r="F178" i="163"/>
  <c r="E179"/>
  <c r="F156" i="176"/>
  <c r="E157"/>
  <c r="E100" i="212"/>
  <c r="F99"/>
  <c r="F107" i="194"/>
  <c r="E108"/>
  <c r="E87" i="229"/>
  <c r="F86"/>
  <c r="F84" i="145"/>
  <c r="E85"/>
  <c r="F85" i="130"/>
  <c r="E86"/>
  <c r="F84" i="133"/>
  <c r="E85"/>
  <c r="F180" i="161"/>
  <c r="E181"/>
  <c r="F84" i="149"/>
  <c r="E85"/>
  <c r="F84" i="141"/>
  <c r="E85"/>
  <c r="E80" i="221"/>
  <c r="F79"/>
  <c r="F87" i="215"/>
  <c r="E88"/>
  <c r="F85" i="144"/>
  <c r="E86"/>
  <c r="F85" i="147"/>
  <c r="E86"/>
  <c r="F85" i="132"/>
  <c r="E86"/>
  <c r="F91" i="216"/>
  <c r="E92"/>
  <c r="F170" i="170"/>
  <c r="E171"/>
  <c r="F163" i="173"/>
  <c r="E164"/>
  <c r="E80" i="239" l="1"/>
  <c r="F79"/>
  <c r="E80" i="235"/>
  <c r="F79"/>
  <c r="E82" i="236"/>
  <c r="F81"/>
  <c r="F87" i="229"/>
  <c r="E88"/>
  <c r="E92" i="234"/>
  <c r="F91"/>
  <c r="E81" i="219"/>
  <c r="F80"/>
  <c r="E140" i="189"/>
  <c r="F139"/>
  <c r="E178" i="166"/>
  <c r="F177"/>
  <c r="E122" i="192"/>
  <c r="F121"/>
  <c r="E162" i="175"/>
  <c r="F161"/>
  <c r="E136" i="188"/>
  <c r="F135"/>
  <c r="E178" i="165"/>
  <c r="F177"/>
  <c r="E173" i="168"/>
  <c r="F172"/>
  <c r="F87" i="231"/>
  <c r="E88"/>
  <c r="F91" i="143"/>
  <c r="E92"/>
  <c r="F91" i="146"/>
  <c r="E92"/>
  <c r="F111" i="197"/>
  <c r="E112"/>
  <c r="F123" i="191"/>
  <c r="E124"/>
  <c r="E85" i="193"/>
  <c r="F84"/>
  <c r="F90" i="148"/>
  <c r="E91"/>
  <c r="F143" i="184"/>
  <c r="E144"/>
  <c r="E90" i="127"/>
  <c r="F89"/>
  <c r="E81" i="134"/>
  <c r="F80"/>
  <c r="E81" i="152"/>
  <c r="F80"/>
  <c r="E81" i="162"/>
  <c r="F80"/>
  <c r="E81" i="221"/>
  <c r="F80"/>
  <c r="F100" i="212"/>
  <c r="E101"/>
  <c r="E105" i="206"/>
  <c r="F104"/>
  <c r="F164" i="173"/>
  <c r="E165"/>
  <c r="F171" i="170"/>
  <c r="E172"/>
  <c r="E93" i="216"/>
  <c r="F92"/>
  <c r="F86" i="132"/>
  <c r="E87"/>
  <c r="F86" i="147"/>
  <c r="E87"/>
  <c r="F86" i="144"/>
  <c r="E87"/>
  <c r="E89" i="215"/>
  <c r="F88"/>
  <c r="F85" i="141"/>
  <c r="E86"/>
  <c r="F85" i="149"/>
  <c r="E86"/>
  <c r="F181" i="161"/>
  <c r="E182"/>
  <c r="F85" i="133"/>
  <c r="E86"/>
  <c r="F86" i="130"/>
  <c r="E87"/>
  <c r="F85" i="145"/>
  <c r="E86"/>
  <c r="E109" i="194"/>
  <c r="F108"/>
  <c r="E158" i="176"/>
  <c r="F157"/>
  <c r="E180" i="163"/>
  <c r="F179"/>
  <c r="F174" i="167"/>
  <c r="E175"/>
  <c r="F86" i="125"/>
  <c r="E87"/>
  <c r="E95" i="213"/>
  <c r="F94"/>
  <c r="E83" i="217"/>
  <c r="F82"/>
  <c r="E93" i="142"/>
  <c r="F92"/>
  <c r="E94" i="131"/>
  <c r="F93"/>
  <c r="E93" i="126"/>
  <c r="F92"/>
  <c r="F181" i="164"/>
  <c r="E182"/>
  <c r="F148" i="139"/>
  <c r="W9" s="1"/>
  <c r="E149"/>
  <c r="F172" i="171"/>
  <c r="E173"/>
  <c r="F161" i="174"/>
  <c r="E162"/>
  <c r="F92" i="123"/>
  <c r="E93"/>
  <c r="E87" i="220"/>
  <c r="F86"/>
  <c r="E99" i="214"/>
  <c r="F98"/>
  <c r="F170" i="172"/>
  <c r="E171"/>
  <c r="F146" i="179"/>
  <c r="E147"/>
  <c r="F154" i="177"/>
  <c r="E155"/>
  <c r="E81" i="239" l="1"/>
  <c r="F80"/>
  <c r="E83" i="236"/>
  <c r="F82"/>
  <c r="E81" i="235"/>
  <c r="F80"/>
  <c r="E94" i="126"/>
  <c r="F93"/>
  <c r="E95" i="131"/>
  <c r="F94"/>
  <c r="E94" i="142"/>
  <c r="F93"/>
  <c r="F83" i="217"/>
  <c r="E84"/>
  <c r="F95" i="213"/>
  <c r="E96"/>
  <c r="E181" i="163"/>
  <c r="F180"/>
  <c r="E159" i="176"/>
  <c r="F158"/>
  <c r="E110" i="194"/>
  <c r="F109"/>
  <c r="F89" i="215"/>
  <c r="E90"/>
  <c r="E94" i="216"/>
  <c r="F93"/>
  <c r="E106" i="206"/>
  <c r="F105"/>
  <c r="F81" i="221"/>
  <c r="E82"/>
  <c r="E82" i="162"/>
  <c r="F81"/>
  <c r="E82" i="152"/>
  <c r="F81"/>
  <c r="E82" i="134"/>
  <c r="F81"/>
  <c r="E91" i="127"/>
  <c r="F90"/>
  <c r="F85" i="193"/>
  <c r="E86"/>
  <c r="F173" i="168"/>
  <c r="E174"/>
  <c r="F178" i="165"/>
  <c r="E179"/>
  <c r="F136" i="188"/>
  <c r="E137"/>
  <c r="F162" i="175"/>
  <c r="E163"/>
  <c r="E123" i="192"/>
  <c r="F122"/>
  <c r="E179" i="166"/>
  <c r="F178"/>
  <c r="E141" i="189"/>
  <c r="F140"/>
  <c r="F81" i="219"/>
  <c r="E82"/>
  <c r="F92" i="234"/>
  <c r="E93"/>
  <c r="E100" i="214"/>
  <c r="F99"/>
  <c r="E88" i="220"/>
  <c r="F87"/>
  <c r="F155" i="177"/>
  <c r="E156"/>
  <c r="F147" i="179"/>
  <c r="E148"/>
  <c r="F171" i="172"/>
  <c r="E172"/>
  <c r="E94" i="123"/>
  <c r="F93"/>
  <c r="F162" i="174"/>
  <c r="E163"/>
  <c r="F173" i="171"/>
  <c r="E174"/>
  <c r="F149" i="139"/>
  <c r="X9" s="1"/>
  <c r="E150"/>
  <c r="E183" i="164"/>
  <c r="F182"/>
  <c r="F87" i="125"/>
  <c r="E88"/>
  <c r="F175" i="167"/>
  <c r="E176"/>
  <c r="E87" i="145"/>
  <c r="F86"/>
  <c r="F87" i="130"/>
  <c r="E88"/>
  <c r="F86" i="133"/>
  <c r="E87"/>
  <c r="E183" i="161"/>
  <c r="F182"/>
  <c r="F86" i="149"/>
  <c r="E87"/>
  <c r="F86" i="141"/>
  <c r="E87"/>
  <c r="E88" i="144"/>
  <c r="F87"/>
  <c r="F87" i="147"/>
  <c r="E88"/>
  <c r="E88" i="132"/>
  <c r="F87"/>
  <c r="E173" i="170"/>
  <c r="F172"/>
  <c r="E166" i="173"/>
  <c r="F165"/>
  <c r="E102" i="212"/>
  <c r="F101"/>
  <c r="F144" i="184"/>
  <c r="E145"/>
  <c r="F91" i="148"/>
  <c r="E92"/>
  <c r="F124" i="191"/>
  <c r="E125"/>
  <c r="F112" i="197"/>
  <c r="E113"/>
  <c r="F92" i="146"/>
  <c r="E93"/>
  <c r="F92" i="143"/>
  <c r="E93"/>
  <c r="E89" i="231"/>
  <c r="F88"/>
  <c r="E89" i="229"/>
  <c r="F88"/>
  <c r="F81" i="239" l="1"/>
  <c r="E82"/>
  <c r="E82" i="235"/>
  <c r="F81"/>
  <c r="E84" i="236"/>
  <c r="F83"/>
  <c r="E95" i="123"/>
  <c r="F94"/>
  <c r="F88" i="220"/>
  <c r="E89"/>
  <c r="F100" i="214"/>
  <c r="E101"/>
  <c r="F141" i="189"/>
  <c r="E142"/>
  <c r="E180" i="166"/>
  <c r="F179"/>
  <c r="F123" i="192"/>
  <c r="E124"/>
  <c r="E92" i="127"/>
  <c r="F91"/>
  <c r="E83" i="134"/>
  <c r="F82"/>
  <c r="E83" i="152"/>
  <c r="F82"/>
  <c r="E83" i="162"/>
  <c r="F82"/>
  <c r="F106" i="206"/>
  <c r="E107"/>
  <c r="E95" i="216"/>
  <c r="F94"/>
  <c r="F110" i="194"/>
  <c r="E111"/>
  <c r="E160" i="176"/>
  <c r="F159"/>
  <c r="E182" i="163"/>
  <c r="F181"/>
  <c r="F94" i="142"/>
  <c r="E95"/>
  <c r="F95" i="131"/>
  <c r="E96"/>
  <c r="F94" i="126"/>
  <c r="E95"/>
  <c r="E90" i="229"/>
  <c r="F89"/>
  <c r="F89" i="231"/>
  <c r="E90"/>
  <c r="E103" i="212"/>
  <c r="F102"/>
  <c r="E167" i="173"/>
  <c r="F166"/>
  <c r="E174" i="170"/>
  <c r="F173"/>
  <c r="E89" i="132"/>
  <c r="F88"/>
  <c r="E89" i="144"/>
  <c r="F88"/>
  <c r="E184" i="161"/>
  <c r="F183"/>
  <c r="E88" i="145"/>
  <c r="F87"/>
  <c r="E184" i="164"/>
  <c r="F183"/>
  <c r="E94" i="143"/>
  <c r="F93"/>
  <c r="E94" i="146"/>
  <c r="F93"/>
  <c r="F113" i="197"/>
  <c r="E114"/>
  <c r="F125" i="191"/>
  <c r="E126"/>
  <c r="E93" i="148"/>
  <c r="F92"/>
  <c r="F145" i="184"/>
  <c r="E146"/>
  <c r="E89" i="147"/>
  <c r="F88"/>
  <c r="E88" i="141"/>
  <c r="F87"/>
  <c r="E88" i="149"/>
  <c r="F87"/>
  <c r="E88" i="133"/>
  <c r="F87"/>
  <c r="E89" i="130"/>
  <c r="F88"/>
  <c r="E177" i="167"/>
  <c r="F176"/>
  <c r="E89" i="125"/>
  <c r="F88"/>
  <c r="F150" i="139"/>
  <c r="Y9" s="1"/>
  <c r="E151"/>
  <c r="F174" i="171"/>
  <c r="E175"/>
  <c r="E164" i="174"/>
  <c r="F163"/>
  <c r="F172" i="172"/>
  <c r="E173"/>
  <c r="F148" i="179"/>
  <c r="E149"/>
  <c r="F156" i="177"/>
  <c r="E157"/>
  <c r="F93" i="234"/>
  <c r="E94"/>
  <c r="F82" i="219"/>
  <c r="E83"/>
  <c r="F163" i="175"/>
  <c r="E164"/>
  <c r="F137" i="188"/>
  <c r="E138"/>
  <c r="F179" i="165"/>
  <c r="E180"/>
  <c r="F174" i="168"/>
  <c r="E175"/>
  <c r="F86" i="193"/>
  <c r="E87"/>
  <c r="F82" i="221"/>
  <c r="E83"/>
  <c r="F90" i="215"/>
  <c r="E91"/>
  <c r="F96" i="213"/>
  <c r="E97"/>
  <c r="F84" i="217"/>
  <c r="E85"/>
  <c r="E83" i="239" l="1"/>
  <c r="F82"/>
  <c r="E85" i="236"/>
  <c r="F84"/>
  <c r="E83" i="235"/>
  <c r="F82"/>
  <c r="E90" i="125"/>
  <c r="F89"/>
  <c r="E178" i="167"/>
  <c r="F177"/>
  <c r="E90" i="130"/>
  <c r="F89"/>
  <c r="E89" i="133"/>
  <c r="F88"/>
  <c r="E89" i="149"/>
  <c r="F88"/>
  <c r="E89" i="141"/>
  <c r="F88"/>
  <c r="E90" i="147"/>
  <c r="F89"/>
  <c r="E94" i="148"/>
  <c r="F93"/>
  <c r="E95" i="146"/>
  <c r="F94"/>
  <c r="E95" i="143"/>
  <c r="F94"/>
  <c r="E185" i="164"/>
  <c r="F184"/>
  <c r="E89" i="145"/>
  <c r="F88"/>
  <c r="E185" i="161"/>
  <c r="F184"/>
  <c r="E90" i="144"/>
  <c r="F89"/>
  <c r="E90" i="132"/>
  <c r="F89"/>
  <c r="E175" i="170"/>
  <c r="F174"/>
  <c r="E168" i="173"/>
  <c r="F167"/>
  <c r="F103" i="212"/>
  <c r="E104"/>
  <c r="F90" i="229"/>
  <c r="E91"/>
  <c r="E183" i="163"/>
  <c r="F182"/>
  <c r="E161" i="176"/>
  <c r="F160"/>
  <c r="E96" i="216"/>
  <c r="F95"/>
  <c r="E84" i="162"/>
  <c r="F83"/>
  <c r="E84" i="152"/>
  <c r="F83"/>
  <c r="E84" i="134"/>
  <c r="F83"/>
  <c r="E93" i="127"/>
  <c r="F92"/>
  <c r="F180" i="166"/>
  <c r="E181"/>
  <c r="F95" i="123"/>
  <c r="E96"/>
  <c r="E165" i="174"/>
  <c r="F164"/>
  <c r="E86" i="217"/>
  <c r="F85"/>
  <c r="E98" i="213"/>
  <c r="F97"/>
  <c r="E92" i="215"/>
  <c r="F91"/>
  <c r="E84" i="221"/>
  <c r="F83"/>
  <c r="F87" i="193"/>
  <c r="E88"/>
  <c r="F175" i="168"/>
  <c r="E176"/>
  <c r="F180" i="165"/>
  <c r="E181"/>
  <c r="F138" i="188"/>
  <c r="E139"/>
  <c r="E165" i="175"/>
  <c r="F164"/>
  <c r="E84" i="219"/>
  <c r="F83"/>
  <c r="F94" i="234"/>
  <c r="E95"/>
  <c r="F157" i="177"/>
  <c r="E158"/>
  <c r="E150" i="179"/>
  <c r="F149"/>
  <c r="E174" i="172"/>
  <c r="F173"/>
  <c r="F175" i="171"/>
  <c r="E176"/>
  <c r="F151" i="139"/>
  <c r="Z9" s="1"/>
  <c r="E152"/>
  <c r="E147" i="184"/>
  <c r="F146"/>
  <c r="F126" i="191"/>
  <c r="E127"/>
  <c r="F114" i="197"/>
  <c r="E115"/>
  <c r="F90" i="231"/>
  <c r="E91"/>
  <c r="F95" i="126"/>
  <c r="E96"/>
  <c r="F96" i="131"/>
  <c r="E97"/>
  <c r="F95" i="142"/>
  <c r="E96"/>
  <c r="F111" i="194"/>
  <c r="E112"/>
  <c r="F107" i="206"/>
  <c r="E108"/>
  <c r="F124" i="192"/>
  <c r="E125"/>
  <c r="F142" i="189"/>
  <c r="E143"/>
  <c r="E102" i="214"/>
  <c r="F101"/>
  <c r="E90" i="220"/>
  <c r="F89"/>
  <c r="E84" i="239" l="1"/>
  <c r="F83"/>
  <c r="E84" i="235"/>
  <c r="F83"/>
  <c r="E86" i="236"/>
  <c r="F85"/>
  <c r="E175" i="172"/>
  <c r="F174"/>
  <c r="E151" i="179"/>
  <c r="F150"/>
  <c r="E85" i="219"/>
  <c r="F84"/>
  <c r="E166" i="175"/>
  <c r="F165"/>
  <c r="E85" i="221"/>
  <c r="F84"/>
  <c r="E93" i="215"/>
  <c r="F92"/>
  <c r="E99" i="213"/>
  <c r="F98"/>
  <c r="E87" i="217"/>
  <c r="F86"/>
  <c r="E166" i="174"/>
  <c r="F165"/>
  <c r="E94" i="127"/>
  <c r="F93"/>
  <c r="E85" i="134"/>
  <c r="F84"/>
  <c r="E85" i="152"/>
  <c r="F84"/>
  <c r="E85" i="162"/>
  <c r="F84"/>
  <c r="F96" i="216"/>
  <c r="E97"/>
  <c r="F161" i="176"/>
  <c r="E162"/>
  <c r="F183" i="163"/>
  <c r="E184"/>
  <c r="F168" i="173"/>
  <c r="E169"/>
  <c r="F175" i="170"/>
  <c r="E176"/>
  <c r="E91" i="132"/>
  <c r="F90"/>
  <c r="E91" i="144"/>
  <c r="F90"/>
  <c r="E186" i="161"/>
  <c r="F185"/>
  <c r="E90" i="145"/>
  <c r="F89"/>
  <c r="F185" i="164"/>
  <c r="E186"/>
  <c r="F95" i="143"/>
  <c r="E96"/>
  <c r="F95" i="146"/>
  <c r="E96"/>
  <c r="F94" i="148"/>
  <c r="E95"/>
  <c r="E91" i="147"/>
  <c r="F90"/>
  <c r="E90" i="141"/>
  <c r="F89"/>
  <c r="E90" i="149"/>
  <c r="F89"/>
  <c r="E90" i="133"/>
  <c r="F89"/>
  <c r="E91" i="130"/>
  <c r="F90"/>
  <c r="E179" i="167"/>
  <c r="F178"/>
  <c r="E91" i="125"/>
  <c r="F90"/>
  <c r="E91" i="220"/>
  <c r="F90"/>
  <c r="F102" i="214"/>
  <c r="E103"/>
  <c r="E148" i="184"/>
  <c r="F147"/>
  <c r="E144" i="189"/>
  <c r="F143"/>
  <c r="F125" i="192"/>
  <c r="E126"/>
  <c r="E109" i="206"/>
  <c r="F108"/>
  <c r="E113" i="194"/>
  <c r="F112"/>
  <c r="E97" i="142"/>
  <c r="F96"/>
  <c r="E98" i="131"/>
  <c r="F97"/>
  <c r="E97" i="126"/>
  <c r="F96"/>
  <c r="E92" i="231"/>
  <c r="F91"/>
  <c r="E116" i="197"/>
  <c r="F115"/>
  <c r="F127" i="191"/>
  <c r="E128"/>
  <c r="F152" i="139"/>
  <c r="AA9" s="1"/>
  <c r="E153"/>
  <c r="F176" i="171"/>
  <c r="E177"/>
  <c r="F158" i="177"/>
  <c r="E159"/>
  <c r="E96" i="234"/>
  <c r="F95"/>
  <c r="F139" i="188"/>
  <c r="E140"/>
  <c r="E182" i="165"/>
  <c r="F181"/>
  <c r="F176" i="168"/>
  <c r="E177"/>
  <c r="F88" i="193"/>
  <c r="E89"/>
  <c r="F96" i="123"/>
  <c r="E97"/>
  <c r="F181" i="166"/>
  <c r="E182"/>
  <c r="E92" i="229"/>
  <c r="F91"/>
  <c r="E105" i="212"/>
  <c r="F104"/>
  <c r="E85" i="239" l="1"/>
  <c r="F84"/>
  <c r="E87" i="236"/>
  <c r="F86"/>
  <c r="E85" i="235"/>
  <c r="F84"/>
  <c r="E117" i="197"/>
  <c r="F116"/>
  <c r="F92" i="231"/>
  <c r="E93"/>
  <c r="E98" i="126"/>
  <c r="F97"/>
  <c r="E99" i="131"/>
  <c r="F98"/>
  <c r="E98" i="142"/>
  <c r="F97"/>
  <c r="E114" i="194"/>
  <c r="F113"/>
  <c r="E110" i="206"/>
  <c r="F109"/>
  <c r="F144" i="189"/>
  <c r="E145"/>
  <c r="E149" i="184"/>
  <c r="F148"/>
  <c r="F91" i="220"/>
  <c r="E92"/>
  <c r="F91" i="125"/>
  <c r="E92"/>
  <c r="F179" i="167"/>
  <c r="E180"/>
  <c r="F91" i="130"/>
  <c r="E92"/>
  <c r="F90" i="133"/>
  <c r="E91"/>
  <c r="F90" i="149"/>
  <c r="E91"/>
  <c r="F90" i="141"/>
  <c r="E91"/>
  <c r="F91" i="147"/>
  <c r="E92"/>
  <c r="F90" i="145"/>
  <c r="E91"/>
  <c r="F186" i="161"/>
  <c r="E187"/>
  <c r="F91" i="144"/>
  <c r="E92"/>
  <c r="F91" i="132"/>
  <c r="E92"/>
  <c r="E86" i="162"/>
  <c r="F85"/>
  <c r="E86" i="152"/>
  <c r="F85"/>
  <c r="E86" i="134"/>
  <c r="F85"/>
  <c r="E95" i="127"/>
  <c r="F94"/>
  <c r="F166" i="174"/>
  <c r="E167"/>
  <c r="F87" i="217"/>
  <c r="E88"/>
  <c r="F99" i="213"/>
  <c r="E100"/>
  <c r="F93" i="215"/>
  <c r="E94"/>
  <c r="F85" i="221"/>
  <c r="E86"/>
  <c r="F166" i="175"/>
  <c r="E167"/>
  <c r="F85" i="219"/>
  <c r="E86"/>
  <c r="E152" i="179"/>
  <c r="F151"/>
  <c r="E176" i="172"/>
  <c r="F175"/>
  <c r="E106" i="212"/>
  <c r="F105"/>
  <c r="E93" i="229"/>
  <c r="F92"/>
  <c r="E183" i="165"/>
  <c r="F182"/>
  <c r="F96" i="234"/>
  <c r="E97"/>
  <c r="E183" i="166"/>
  <c r="F182"/>
  <c r="E98" i="123"/>
  <c r="F97"/>
  <c r="E90" i="193"/>
  <c r="F89"/>
  <c r="E178" i="168"/>
  <c r="F177"/>
  <c r="F140" i="188"/>
  <c r="E141"/>
  <c r="F159" i="177"/>
  <c r="E160"/>
  <c r="E178" i="171"/>
  <c r="F177"/>
  <c r="F153" i="139"/>
  <c r="AB9" s="1"/>
  <c r="E154"/>
  <c r="F128" i="191"/>
  <c r="E129"/>
  <c r="E127" i="192"/>
  <c r="F126"/>
  <c r="F103" i="214"/>
  <c r="E104"/>
  <c r="F95" i="148"/>
  <c r="E96"/>
  <c r="F96" i="146"/>
  <c r="E97"/>
  <c r="F96" i="143"/>
  <c r="E97"/>
  <c r="F186" i="164"/>
  <c r="E187"/>
  <c r="F176" i="170"/>
  <c r="E177"/>
  <c r="F169" i="173"/>
  <c r="E170"/>
  <c r="F184" i="163"/>
  <c r="E185"/>
  <c r="F162" i="176"/>
  <c r="E163"/>
  <c r="F97" i="216"/>
  <c r="E98"/>
  <c r="F85" i="239" l="1"/>
  <c r="E86"/>
  <c r="E86" i="235"/>
  <c r="F85"/>
  <c r="E88" i="236"/>
  <c r="F87"/>
  <c r="E179" i="171"/>
  <c r="F178"/>
  <c r="E179" i="168"/>
  <c r="F178"/>
  <c r="E91" i="193"/>
  <c r="F90"/>
  <c r="E99" i="123"/>
  <c r="F98"/>
  <c r="E184" i="166"/>
  <c r="F183"/>
  <c r="E184" i="165"/>
  <c r="F183"/>
  <c r="F93" i="229"/>
  <c r="E94"/>
  <c r="F106" i="212"/>
  <c r="E107"/>
  <c r="F176" i="172"/>
  <c r="E177"/>
  <c r="F152" i="179"/>
  <c r="E153"/>
  <c r="E96" i="127"/>
  <c r="F95"/>
  <c r="E87" i="134"/>
  <c r="F86"/>
  <c r="E87" i="152"/>
  <c r="F86"/>
  <c r="E87" i="162"/>
  <c r="F86"/>
  <c r="F149" i="184"/>
  <c r="E150"/>
  <c r="E111" i="206"/>
  <c r="F110"/>
  <c r="E115" i="194"/>
  <c r="F114"/>
  <c r="E99" i="142"/>
  <c r="F98"/>
  <c r="E100" i="131"/>
  <c r="F99"/>
  <c r="E99" i="126"/>
  <c r="F98"/>
  <c r="E118" i="197"/>
  <c r="F117"/>
  <c r="E128" i="192"/>
  <c r="F127"/>
  <c r="E99" i="216"/>
  <c r="F98"/>
  <c r="E164" i="176"/>
  <c r="F163"/>
  <c r="E186" i="163"/>
  <c r="F185"/>
  <c r="E171" i="173"/>
  <c r="F170"/>
  <c r="E178" i="170"/>
  <c r="F177"/>
  <c r="F187" i="164"/>
  <c r="D188" s="1"/>
  <c r="E188"/>
  <c r="F188" s="1"/>
  <c r="E98" i="143"/>
  <c r="F97"/>
  <c r="E98" i="146"/>
  <c r="F97"/>
  <c r="E97" i="148"/>
  <c r="F96"/>
  <c r="E105" i="214"/>
  <c r="F104"/>
  <c r="F129" i="191"/>
  <c r="E130"/>
  <c r="F154" i="139"/>
  <c r="AC9" s="1"/>
  <c r="E155"/>
  <c r="E161" i="177"/>
  <c r="F160"/>
  <c r="F141" i="188"/>
  <c r="E142"/>
  <c r="F97" i="234"/>
  <c r="E98"/>
  <c r="F86" i="219"/>
  <c r="E87"/>
  <c r="F167" i="175"/>
  <c r="E168"/>
  <c r="E87" i="221"/>
  <c r="F86"/>
  <c r="E95" i="215"/>
  <c r="F94"/>
  <c r="E101" i="213"/>
  <c r="F100"/>
  <c r="E89" i="217"/>
  <c r="F88"/>
  <c r="F167" i="174"/>
  <c r="E168"/>
  <c r="F92" i="132"/>
  <c r="E93"/>
  <c r="F92" i="144"/>
  <c r="E93"/>
  <c r="E188" i="161"/>
  <c r="F188" s="1"/>
  <c r="F187"/>
  <c r="D188" s="1"/>
  <c r="F91" i="145"/>
  <c r="E92"/>
  <c r="F92" i="147"/>
  <c r="E93"/>
  <c r="F91" i="141"/>
  <c r="E92"/>
  <c r="F91" i="149"/>
  <c r="E92"/>
  <c r="F91" i="133"/>
  <c r="E92"/>
  <c r="F92" i="130"/>
  <c r="E93"/>
  <c r="F180" i="167"/>
  <c r="E181"/>
  <c r="F92" i="125"/>
  <c r="E93"/>
  <c r="F92" i="220"/>
  <c r="E93"/>
  <c r="F145" i="189"/>
  <c r="E146"/>
  <c r="E94" i="231"/>
  <c r="F93"/>
  <c r="E87" i="239" l="1"/>
  <c r="F86"/>
  <c r="E89" i="236"/>
  <c r="F88"/>
  <c r="E87" i="235"/>
  <c r="F86"/>
  <c r="F105" i="214"/>
  <c r="E106"/>
  <c r="E98" i="148"/>
  <c r="F97"/>
  <c r="E99" i="146"/>
  <c r="F98"/>
  <c r="E99" i="143"/>
  <c r="F98"/>
  <c r="K188" i="164"/>
  <c r="D190"/>
  <c r="E179" i="170"/>
  <c r="F178"/>
  <c r="E172" i="173"/>
  <c r="F171"/>
  <c r="E187" i="163"/>
  <c r="F186"/>
  <c r="E165" i="176"/>
  <c r="F164"/>
  <c r="E100" i="216"/>
  <c r="F99"/>
  <c r="E129" i="192"/>
  <c r="F128"/>
  <c r="F118" i="197"/>
  <c r="E119"/>
  <c r="E100" i="126"/>
  <c r="F99"/>
  <c r="E101" i="131"/>
  <c r="F100"/>
  <c r="E100" i="142"/>
  <c r="F99"/>
  <c r="E116" i="194"/>
  <c r="F115"/>
  <c r="E112" i="206"/>
  <c r="F111"/>
  <c r="E88" i="162"/>
  <c r="F87"/>
  <c r="E88" i="152"/>
  <c r="F87"/>
  <c r="E88" i="134"/>
  <c r="F87"/>
  <c r="E97" i="127"/>
  <c r="F96"/>
  <c r="F184" i="165"/>
  <c r="E185"/>
  <c r="F184" i="166"/>
  <c r="E185"/>
  <c r="E100" i="123"/>
  <c r="F99"/>
  <c r="E92" i="193"/>
  <c r="F91"/>
  <c r="E180" i="168"/>
  <c r="F179"/>
  <c r="F179" i="171"/>
  <c r="E180"/>
  <c r="F94" i="231"/>
  <c r="E95"/>
  <c r="E90" i="217"/>
  <c r="F89"/>
  <c r="E102" i="213"/>
  <c r="F101"/>
  <c r="E96" i="215"/>
  <c r="F95"/>
  <c r="E88" i="221"/>
  <c r="F87"/>
  <c r="E162" i="177"/>
  <c r="F161"/>
  <c r="F146" i="189"/>
  <c r="E147"/>
  <c r="F93" i="220"/>
  <c r="E94"/>
  <c r="E94" i="125"/>
  <c r="F93"/>
  <c r="E182" i="167"/>
  <c r="F181"/>
  <c r="E94" i="130"/>
  <c r="F93"/>
  <c r="E93" i="133"/>
  <c r="F92"/>
  <c r="E93" i="149"/>
  <c r="F92"/>
  <c r="E93" i="141"/>
  <c r="F92"/>
  <c r="E94" i="147"/>
  <c r="F93"/>
  <c r="E93" i="145"/>
  <c r="F92"/>
  <c r="D190" i="161"/>
  <c r="K188"/>
  <c r="E94" i="144"/>
  <c r="F93"/>
  <c r="E94" i="132"/>
  <c r="F93"/>
  <c r="E169" i="174"/>
  <c r="F168"/>
  <c r="E169" i="175"/>
  <c r="F168"/>
  <c r="E88" i="219"/>
  <c r="F87"/>
  <c r="E99" i="234"/>
  <c r="F98"/>
  <c r="E143" i="188"/>
  <c r="F142"/>
  <c r="E156" i="139"/>
  <c r="F155"/>
  <c r="AD9" s="1"/>
  <c r="E131" i="191"/>
  <c r="F130"/>
  <c r="F150" i="184"/>
  <c r="E151"/>
  <c r="F153" i="179"/>
  <c r="E154"/>
  <c r="F177" i="172"/>
  <c r="E178"/>
  <c r="F107" i="212"/>
  <c r="E108"/>
  <c r="F94" i="229"/>
  <c r="E95"/>
  <c r="E88" i="239" l="1"/>
  <c r="F87"/>
  <c r="E88" i="235"/>
  <c r="F87"/>
  <c r="E90" i="236"/>
  <c r="F89"/>
  <c r="F95" i="229"/>
  <c r="E96"/>
  <c r="F108" i="212"/>
  <c r="E109"/>
  <c r="E179" i="172"/>
  <c r="F178"/>
  <c r="E155" i="179"/>
  <c r="F154"/>
  <c r="E152" i="184"/>
  <c r="F151"/>
  <c r="E132" i="191"/>
  <c r="F131"/>
  <c r="F156" i="139"/>
  <c r="AE9" s="1"/>
  <c r="E157"/>
  <c r="E144" i="188"/>
  <c r="F143"/>
  <c r="F99" i="234"/>
  <c r="E100"/>
  <c r="F88" i="219"/>
  <c r="E89"/>
  <c r="E170" i="175"/>
  <c r="F169"/>
  <c r="E170" i="174"/>
  <c r="F169"/>
  <c r="E95" i="132"/>
  <c r="F94"/>
  <c r="E95" i="144"/>
  <c r="F94"/>
  <c r="E94" i="145"/>
  <c r="F93"/>
  <c r="E95" i="147"/>
  <c r="F94"/>
  <c r="E94" i="141"/>
  <c r="F93"/>
  <c r="E94" i="149"/>
  <c r="F93"/>
  <c r="E94" i="133"/>
  <c r="F93"/>
  <c r="E95" i="130"/>
  <c r="F94"/>
  <c r="E183" i="167"/>
  <c r="F182"/>
  <c r="E95" i="125"/>
  <c r="F94"/>
  <c r="F162" i="177"/>
  <c r="E163"/>
  <c r="F88" i="221"/>
  <c r="E89"/>
  <c r="F96" i="215"/>
  <c r="E97"/>
  <c r="F102" i="213"/>
  <c r="E103"/>
  <c r="F90" i="217"/>
  <c r="E91"/>
  <c r="F180" i="168"/>
  <c r="E181"/>
  <c r="F92" i="193"/>
  <c r="E93"/>
  <c r="E101" i="123"/>
  <c r="F100"/>
  <c r="E98" i="127"/>
  <c r="F97"/>
  <c r="E89" i="134"/>
  <c r="F88"/>
  <c r="E89" i="152"/>
  <c r="F88"/>
  <c r="E89" i="162"/>
  <c r="F88"/>
  <c r="F112" i="206"/>
  <c r="E113"/>
  <c r="F116" i="194"/>
  <c r="E117"/>
  <c r="F100" i="142"/>
  <c r="E101"/>
  <c r="F101" i="131"/>
  <c r="E102"/>
  <c r="F100" i="126"/>
  <c r="E101"/>
  <c r="F129" i="192"/>
  <c r="E130"/>
  <c r="F100" i="216"/>
  <c r="E101"/>
  <c r="F165" i="176"/>
  <c r="E166"/>
  <c r="F187" i="163"/>
  <c r="D188" s="1"/>
  <c r="F172" i="173"/>
  <c r="E173"/>
  <c r="F179" i="170"/>
  <c r="E180"/>
  <c r="K190" i="164"/>
  <c r="M188"/>
  <c r="L188"/>
  <c r="E100" i="143"/>
  <c r="F99"/>
  <c r="E100" i="146"/>
  <c r="F99"/>
  <c r="E99" i="148"/>
  <c r="F98"/>
  <c r="K190" i="161"/>
  <c r="M188"/>
  <c r="L188"/>
  <c r="E95" i="220"/>
  <c r="F94"/>
  <c r="E148" i="189"/>
  <c r="F147"/>
  <c r="E96" i="231"/>
  <c r="F95"/>
  <c r="F180" i="171"/>
  <c r="E181"/>
  <c r="F185" i="166"/>
  <c r="E186"/>
  <c r="F185" i="165"/>
  <c r="E186"/>
  <c r="F119" i="197"/>
  <c r="E120"/>
  <c r="E107" i="214"/>
  <c r="F106"/>
  <c r="E89" i="239" l="1"/>
  <c r="F88"/>
  <c r="E91" i="236"/>
  <c r="F90"/>
  <c r="E89" i="235"/>
  <c r="F88"/>
  <c r="D190" i="163"/>
  <c r="K188"/>
  <c r="E90" i="162"/>
  <c r="F89"/>
  <c r="E90" i="152"/>
  <c r="F89"/>
  <c r="E90" i="134"/>
  <c r="F89"/>
  <c r="E99" i="127"/>
  <c r="F98"/>
  <c r="F101" i="123"/>
  <c r="E102"/>
  <c r="F95" i="125"/>
  <c r="E96"/>
  <c r="F183" i="167"/>
  <c r="E184"/>
  <c r="F95" i="130"/>
  <c r="E96"/>
  <c r="F94" i="133"/>
  <c r="E95"/>
  <c r="F94" i="149"/>
  <c r="E95"/>
  <c r="F94" i="141"/>
  <c r="E95"/>
  <c r="F95" i="147"/>
  <c r="E96"/>
  <c r="F94" i="145"/>
  <c r="E95"/>
  <c r="F95" i="144"/>
  <c r="E96"/>
  <c r="F95" i="132"/>
  <c r="E96"/>
  <c r="E171" i="174"/>
  <c r="F170"/>
  <c r="E171" i="175"/>
  <c r="F170"/>
  <c r="F144" i="188"/>
  <c r="E145"/>
  <c r="F132" i="191"/>
  <c r="E133"/>
  <c r="F152" i="184"/>
  <c r="E153"/>
  <c r="F155" i="179"/>
  <c r="E156"/>
  <c r="F179" i="172"/>
  <c r="E180"/>
  <c r="F107" i="214"/>
  <c r="E108"/>
  <c r="F96" i="231"/>
  <c r="E97"/>
  <c r="F148" i="189"/>
  <c r="E149"/>
  <c r="F95" i="220"/>
  <c r="E96"/>
  <c r="N188" i="161"/>
  <c r="M190"/>
  <c r="E121" i="197"/>
  <c r="F120"/>
  <c r="E187" i="165"/>
  <c r="F186"/>
  <c r="E187" i="166"/>
  <c r="F186"/>
  <c r="F181" i="171"/>
  <c r="E182"/>
  <c r="E100" i="148"/>
  <c r="F99"/>
  <c r="E101" i="146"/>
  <c r="F100"/>
  <c r="E101" i="143"/>
  <c r="F100"/>
  <c r="N188" i="164"/>
  <c r="M190"/>
  <c r="F180" i="170"/>
  <c r="E181"/>
  <c r="F173" i="173"/>
  <c r="E174"/>
  <c r="F166" i="176"/>
  <c r="E167"/>
  <c r="F101" i="216"/>
  <c r="E102"/>
  <c r="F130" i="192"/>
  <c r="E131"/>
  <c r="F101" i="126"/>
  <c r="E102"/>
  <c r="F102" i="131"/>
  <c r="E103"/>
  <c r="F101" i="142"/>
  <c r="E102"/>
  <c r="F117" i="194"/>
  <c r="E118"/>
  <c r="F113" i="206"/>
  <c r="E114"/>
  <c r="F93" i="193"/>
  <c r="E94"/>
  <c r="F181" i="168"/>
  <c r="E182"/>
  <c r="E92" i="217"/>
  <c r="F91"/>
  <c r="E104" i="213"/>
  <c r="F103"/>
  <c r="E98" i="215"/>
  <c r="F97"/>
  <c r="E90" i="221"/>
  <c r="F89"/>
  <c r="F163" i="177"/>
  <c r="E164"/>
  <c r="E90" i="219"/>
  <c r="F89"/>
  <c r="E101" i="234"/>
  <c r="F100"/>
  <c r="F157" i="139"/>
  <c r="F24" i="181" s="1"/>
  <c r="R9" i="139"/>
  <c r="S9" s="1"/>
  <c r="G24" i="181" s="1"/>
  <c r="E158" i="139"/>
  <c r="E24" i="181"/>
  <c r="E110" i="212"/>
  <c r="F109"/>
  <c r="E97" i="229"/>
  <c r="F96"/>
  <c r="E188" i="163"/>
  <c r="F188" s="1"/>
  <c r="E90" i="239" l="1"/>
  <c r="F89"/>
  <c r="E90" i="235"/>
  <c r="F89"/>
  <c r="E92" i="236"/>
  <c r="F91"/>
  <c r="F97" i="229"/>
  <c r="E98"/>
  <c r="F110" i="212"/>
  <c r="E111"/>
  <c r="F158" i="139"/>
  <c r="E159"/>
  <c r="E102" i="234"/>
  <c r="F101"/>
  <c r="E91" i="219"/>
  <c r="F90"/>
  <c r="F90" i="221"/>
  <c r="E91"/>
  <c r="F98" i="215"/>
  <c r="E99"/>
  <c r="F104" i="213"/>
  <c r="E105"/>
  <c r="F92" i="217"/>
  <c r="E93"/>
  <c r="N190" i="164"/>
  <c r="O188"/>
  <c r="O190" s="1"/>
  <c r="P188"/>
  <c r="P190" s="1"/>
  <c r="F101" i="143"/>
  <c r="E102"/>
  <c r="F101" i="146"/>
  <c r="E102"/>
  <c r="F100" i="148"/>
  <c r="E101"/>
  <c r="F187" i="166"/>
  <c r="D188" s="1"/>
  <c r="F187" i="165"/>
  <c r="D188" s="1"/>
  <c r="E188"/>
  <c r="F188" s="1"/>
  <c r="E122" i="197"/>
  <c r="F121"/>
  <c r="N190" i="161"/>
  <c r="O188"/>
  <c r="O190" s="1"/>
  <c r="P188"/>
  <c r="P190" s="1"/>
  <c r="E172" i="175"/>
  <c r="F171"/>
  <c r="F171" i="174"/>
  <c r="E172"/>
  <c r="E100" i="127"/>
  <c r="F99"/>
  <c r="E91" i="134"/>
  <c r="F90"/>
  <c r="E91" i="152"/>
  <c r="F90"/>
  <c r="E91" i="162"/>
  <c r="F90"/>
  <c r="F164" i="177"/>
  <c r="E165"/>
  <c r="E183" i="168"/>
  <c r="F182"/>
  <c r="E95" i="193"/>
  <c r="F94"/>
  <c r="F114" i="206"/>
  <c r="E115"/>
  <c r="F118" i="194"/>
  <c r="E119"/>
  <c r="F102" i="142"/>
  <c r="E103"/>
  <c r="F103" i="131"/>
  <c r="E104"/>
  <c r="F102" i="126"/>
  <c r="E103"/>
  <c r="E132" i="192"/>
  <c r="F131"/>
  <c r="E103" i="216"/>
  <c r="F102"/>
  <c r="E168" i="176"/>
  <c r="F167"/>
  <c r="E175" i="173"/>
  <c r="F174"/>
  <c r="E182" i="170"/>
  <c r="F181"/>
  <c r="F182" i="171"/>
  <c r="E183"/>
  <c r="F96" i="220"/>
  <c r="E97"/>
  <c r="E150" i="189"/>
  <c r="F149"/>
  <c r="E98" i="231"/>
  <c r="F97"/>
  <c r="E109" i="214"/>
  <c r="F108"/>
  <c r="F180" i="172"/>
  <c r="E181"/>
  <c r="F156" i="179"/>
  <c r="E157"/>
  <c r="F153" i="184"/>
  <c r="E154"/>
  <c r="F133" i="191"/>
  <c r="E134"/>
  <c r="F145" i="188"/>
  <c r="E146"/>
  <c r="F96" i="132"/>
  <c r="E97"/>
  <c r="F96" i="144"/>
  <c r="E97"/>
  <c r="F95" i="145"/>
  <c r="E96"/>
  <c r="F96" i="147"/>
  <c r="E97"/>
  <c r="F95" i="141"/>
  <c r="E96"/>
  <c r="F95" i="149"/>
  <c r="E96"/>
  <c r="F95" i="133"/>
  <c r="E96"/>
  <c r="F96" i="130"/>
  <c r="E97"/>
  <c r="F184" i="167"/>
  <c r="E185"/>
  <c r="F96" i="125"/>
  <c r="E97"/>
  <c r="F102" i="123"/>
  <c r="E103"/>
  <c r="M188" i="163"/>
  <c r="K190"/>
  <c r="L188"/>
  <c r="E91" i="239" l="1"/>
  <c r="F90"/>
  <c r="E93" i="236"/>
  <c r="F92"/>
  <c r="E91" i="235"/>
  <c r="F90"/>
  <c r="F103" i="123"/>
  <c r="E104"/>
  <c r="E186" i="167"/>
  <c r="F185"/>
  <c r="E98" i="130"/>
  <c r="F97"/>
  <c r="E97" i="133"/>
  <c r="F96"/>
  <c r="E97" i="141"/>
  <c r="F96"/>
  <c r="E98" i="147"/>
  <c r="F97"/>
  <c r="E98" i="144"/>
  <c r="F97"/>
  <c r="N188" i="163"/>
  <c r="M190"/>
  <c r="F109" i="214"/>
  <c r="E110"/>
  <c r="E99" i="231"/>
  <c r="F98"/>
  <c r="E151" i="189"/>
  <c r="F150"/>
  <c r="E183" i="170"/>
  <c r="F182"/>
  <c r="E176" i="173"/>
  <c r="F175"/>
  <c r="E169" i="176"/>
  <c r="F168"/>
  <c r="E104" i="216"/>
  <c r="F103"/>
  <c r="F132" i="192"/>
  <c r="E133"/>
  <c r="F95" i="193"/>
  <c r="E96"/>
  <c r="F183" i="168"/>
  <c r="E184"/>
  <c r="E92" i="162"/>
  <c r="F91"/>
  <c r="E92" i="152"/>
  <c r="F91"/>
  <c r="E92" i="134"/>
  <c r="F91"/>
  <c r="E101" i="127"/>
  <c r="F100"/>
  <c r="F172" i="175"/>
  <c r="E173"/>
  <c r="K188" i="166"/>
  <c r="D190"/>
  <c r="F101" i="148"/>
  <c r="E102"/>
  <c r="F102" i="146"/>
  <c r="E103"/>
  <c r="F102" i="143"/>
  <c r="E103"/>
  <c r="F91" i="219"/>
  <c r="E92"/>
  <c r="F102" i="234"/>
  <c r="E103"/>
  <c r="E98" i="125"/>
  <c r="F97"/>
  <c r="E97" i="149"/>
  <c r="F96"/>
  <c r="E97" i="145"/>
  <c r="F96"/>
  <c r="E98" i="132"/>
  <c r="F97"/>
  <c r="F146" i="188"/>
  <c r="E147"/>
  <c r="F134" i="191"/>
  <c r="E135"/>
  <c r="F154" i="184"/>
  <c r="E155"/>
  <c r="F157" i="179"/>
  <c r="E158"/>
  <c r="F181" i="172"/>
  <c r="E182"/>
  <c r="E98" i="220"/>
  <c r="F97"/>
  <c r="E184" i="171"/>
  <c r="F183"/>
  <c r="E104" i="126"/>
  <c r="F103"/>
  <c r="E105" i="131"/>
  <c r="F104"/>
  <c r="E104" i="142"/>
  <c r="F103"/>
  <c r="E120" i="194"/>
  <c r="F119"/>
  <c r="F115" i="206"/>
  <c r="E116"/>
  <c r="F165" i="177"/>
  <c r="E166"/>
  <c r="E173" i="174"/>
  <c r="F172"/>
  <c r="E123" i="197"/>
  <c r="F122"/>
  <c r="K188" i="165"/>
  <c r="D190"/>
  <c r="F93" i="217"/>
  <c r="E94"/>
  <c r="F105" i="213"/>
  <c r="E106"/>
  <c r="F99" i="215"/>
  <c r="E100"/>
  <c r="F91" i="221"/>
  <c r="E92"/>
  <c r="F159" i="139"/>
  <c r="E160"/>
  <c r="F111" i="212"/>
  <c r="E112"/>
  <c r="F98" i="229"/>
  <c r="E99"/>
  <c r="E188" i="166"/>
  <c r="F188" s="1"/>
  <c r="E92" i="239" l="1"/>
  <c r="F91"/>
  <c r="E92" i="235"/>
  <c r="F91"/>
  <c r="E94" i="236"/>
  <c r="F93"/>
  <c r="E167" i="177"/>
  <c r="F166"/>
  <c r="F116" i="206"/>
  <c r="E117"/>
  <c r="E183" i="172"/>
  <c r="F182"/>
  <c r="E159" i="179"/>
  <c r="F158"/>
  <c r="E156" i="184"/>
  <c r="F155"/>
  <c r="F135" i="191"/>
  <c r="E136"/>
  <c r="F147" i="188"/>
  <c r="E148"/>
  <c r="E104" i="234"/>
  <c r="F103"/>
  <c r="E93" i="219"/>
  <c r="F92"/>
  <c r="F103" i="143"/>
  <c r="E104"/>
  <c r="F103" i="146"/>
  <c r="E104"/>
  <c r="F102" i="148"/>
  <c r="E103"/>
  <c r="M188" i="165"/>
  <c r="K190"/>
  <c r="L188"/>
  <c r="F123" i="197"/>
  <c r="E124"/>
  <c r="F173" i="174"/>
  <c r="E174"/>
  <c r="E121" i="194"/>
  <c r="F120"/>
  <c r="E105" i="142"/>
  <c r="F104"/>
  <c r="E106" i="131"/>
  <c r="F105"/>
  <c r="E105" i="126"/>
  <c r="F104"/>
  <c r="F184" i="171"/>
  <c r="E185"/>
  <c r="F98" i="220"/>
  <c r="E99"/>
  <c r="E99" i="132"/>
  <c r="F98"/>
  <c r="E98" i="145"/>
  <c r="F97"/>
  <c r="E98" i="149"/>
  <c r="F97"/>
  <c r="E99" i="125"/>
  <c r="F98"/>
  <c r="M188" i="166"/>
  <c r="K190"/>
  <c r="L188"/>
  <c r="E102" i="127"/>
  <c r="F101"/>
  <c r="E93" i="134"/>
  <c r="F92"/>
  <c r="E93" i="152"/>
  <c r="F92"/>
  <c r="E93" i="162"/>
  <c r="F92"/>
  <c r="E105" i="216"/>
  <c r="F104"/>
  <c r="E170" i="176"/>
  <c r="F169"/>
  <c r="E177" i="173"/>
  <c r="F176"/>
  <c r="E184" i="170"/>
  <c r="F183"/>
  <c r="F151" i="189"/>
  <c r="E152"/>
  <c r="F99" i="231"/>
  <c r="E100"/>
  <c r="N190" i="163"/>
  <c r="O188"/>
  <c r="O190" s="1"/>
  <c r="P188"/>
  <c r="P190" s="1"/>
  <c r="E99" i="144"/>
  <c r="F98"/>
  <c r="E99" i="147"/>
  <c r="F98"/>
  <c r="E98" i="141"/>
  <c r="F97"/>
  <c r="E98" i="133"/>
  <c r="F97"/>
  <c r="E99" i="130"/>
  <c r="F98"/>
  <c r="E187" i="167"/>
  <c r="F186"/>
  <c r="E100" i="229"/>
  <c r="F99"/>
  <c r="E113" i="212"/>
  <c r="F112"/>
  <c r="E161" i="139"/>
  <c r="F160"/>
  <c r="E93" i="221"/>
  <c r="F92"/>
  <c r="E101" i="215"/>
  <c r="F100"/>
  <c r="E107" i="213"/>
  <c r="F106"/>
  <c r="E95" i="217"/>
  <c r="F94"/>
  <c r="F173" i="175"/>
  <c r="E174"/>
  <c r="F184" i="168"/>
  <c r="E185"/>
  <c r="F96" i="193"/>
  <c r="E97"/>
  <c r="F133" i="192"/>
  <c r="E134"/>
  <c r="E111" i="214"/>
  <c r="F110"/>
  <c r="E105" i="123"/>
  <c r="F104"/>
  <c r="E93" i="239" l="1"/>
  <c r="F92"/>
  <c r="E95" i="236"/>
  <c r="F94"/>
  <c r="E93" i="235"/>
  <c r="F92"/>
  <c r="F134" i="192"/>
  <c r="E135"/>
  <c r="F174" i="175"/>
  <c r="E175"/>
  <c r="E185" i="170"/>
  <c r="F184"/>
  <c r="E178" i="173"/>
  <c r="F177"/>
  <c r="E171" i="176"/>
  <c r="F170"/>
  <c r="E106" i="216"/>
  <c r="F105"/>
  <c r="E94" i="162"/>
  <c r="F93"/>
  <c r="E94" i="152"/>
  <c r="F93"/>
  <c r="E94" i="134"/>
  <c r="F93"/>
  <c r="E103" i="127"/>
  <c r="F102"/>
  <c r="E100" i="220"/>
  <c r="F99"/>
  <c r="E186" i="171"/>
  <c r="F185"/>
  <c r="E175" i="174"/>
  <c r="F174"/>
  <c r="E125" i="197"/>
  <c r="F124"/>
  <c r="N188" i="165"/>
  <c r="M190"/>
  <c r="E94" i="219"/>
  <c r="F93"/>
  <c r="E105" i="234"/>
  <c r="F104"/>
  <c r="F156" i="184"/>
  <c r="E157"/>
  <c r="F159" i="179"/>
  <c r="E160"/>
  <c r="F183" i="172"/>
  <c r="E184"/>
  <c r="F167" i="177"/>
  <c r="E168"/>
  <c r="F97" i="193"/>
  <c r="E98"/>
  <c r="F185" i="168"/>
  <c r="E186"/>
  <c r="E106" i="123"/>
  <c r="F105"/>
  <c r="E112" i="214"/>
  <c r="F111"/>
  <c r="F95" i="217"/>
  <c r="E96"/>
  <c r="F107" i="213"/>
  <c r="E108"/>
  <c r="F101" i="215"/>
  <c r="E102"/>
  <c r="F93" i="221"/>
  <c r="E94"/>
  <c r="E162" i="139"/>
  <c r="F161"/>
  <c r="F113" i="212"/>
  <c r="E114"/>
  <c r="F100" i="229"/>
  <c r="E101"/>
  <c r="F187" i="167"/>
  <c r="D188" s="1"/>
  <c r="E188"/>
  <c r="F188" s="1"/>
  <c r="E100" i="130"/>
  <c r="F99"/>
  <c r="E99" i="133"/>
  <c r="F98"/>
  <c r="E99" i="141"/>
  <c r="F98"/>
  <c r="E100" i="147"/>
  <c r="F99"/>
  <c r="E100" i="144"/>
  <c r="F99"/>
  <c r="E101" i="231"/>
  <c r="F100"/>
  <c r="F152" i="189"/>
  <c r="E153"/>
  <c r="N188" i="166"/>
  <c r="M190"/>
  <c r="E100" i="125"/>
  <c r="F99"/>
  <c r="E99" i="149"/>
  <c r="F98"/>
  <c r="E99" i="145"/>
  <c r="F98"/>
  <c r="E100" i="132"/>
  <c r="F99"/>
  <c r="E106" i="126"/>
  <c r="F105"/>
  <c r="E107" i="131"/>
  <c r="F106"/>
  <c r="E106" i="142"/>
  <c r="F105"/>
  <c r="E122" i="194"/>
  <c r="F121"/>
  <c r="E104" i="148"/>
  <c r="F103"/>
  <c r="E105" i="146"/>
  <c r="F104"/>
  <c r="E105" i="143"/>
  <c r="F104"/>
  <c r="E149" i="188"/>
  <c r="F148"/>
  <c r="E137" i="191"/>
  <c r="F136"/>
  <c r="F117" i="206"/>
  <c r="E118"/>
  <c r="E94" i="239" l="1"/>
  <c r="F93"/>
  <c r="E94" i="235"/>
  <c r="F93"/>
  <c r="E96" i="236"/>
  <c r="F95"/>
  <c r="F153" i="189"/>
  <c r="E154"/>
  <c r="F137" i="191"/>
  <c r="E138"/>
  <c r="F149" i="188"/>
  <c r="E150"/>
  <c r="E106" i="143"/>
  <c r="F105"/>
  <c r="E106" i="146"/>
  <c r="F105"/>
  <c r="E105" i="148"/>
  <c r="F104"/>
  <c r="F122" i="194"/>
  <c r="E123"/>
  <c r="F106" i="142"/>
  <c r="E107"/>
  <c r="E108" i="131"/>
  <c r="F107"/>
  <c r="F106" i="126"/>
  <c r="E107"/>
  <c r="E101" i="132"/>
  <c r="F100"/>
  <c r="E100" i="145"/>
  <c r="F99"/>
  <c r="E100" i="149"/>
  <c r="F99"/>
  <c r="E101" i="125"/>
  <c r="F100"/>
  <c r="N190" i="166"/>
  <c r="O188"/>
  <c r="O190" s="1"/>
  <c r="P188"/>
  <c r="P190" s="1"/>
  <c r="F101" i="231"/>
  <c r="E102"/>
  <c r="E101" i="144"/>
  <c r="F100"/>
  <c r="E101" i="147"/>
  <c r="F100"/>
  <c r="E100" i="141"/>
  <c r="F99"/>
  <c r="E100" i="133"/>
  <c r="F99"/>
  <c r="E101" i="130"/>
  <c r="F100"/>
  <c r="K188" i="167"/>
  <c r="D190"/>
  <c r="F162" i="139"/>
  <c r="E163"/>
  <c r="F112" i="214"/>
  <c r="E113"/>
  <c r="E107" i="123"/>
  <c r="F106"/>
  <c r="F105" i="234"/>
  <c r="E106"/>
  <c r="F94" i="219"/>
  <c r="E95"/>
  <c r="N190" i="165"/>
  <c r="O188"/>
  <c r="O190" s="1"/>
  <c r="P188"/>
  <c r="P190" s="1"/>
  <c r="F125" i="197"/>
  <c r="E126"/>
  <c r="E176" i="174"/>
  <c r="F175"/>
  <c r="E187" i="171"/>
  <c r="F186"/>
  <c r="E101" i="220"/>
  <c r="F100"/>
  <c r="E104" i="127"/>
  <c r="F103"/>
  <c r="E95" i="134"/>
  <c r="F94"/>
  <c r="E95" i="152"/>
  <c r="F94"/>
  <c r="E95" i="162"/>
  <c r="F94"/>
  <c r="F106" i="216"/>
  <c r="E107"/>
  <c r="F171" i="176"/>
  <c r="E172"/>
  <c r="F178" i="173"/>
  <c r="E179"/>
  <c r="F185" i="170"/>
  <c r="E186"/>
  <c r="E119" i="206"/>
  <c r="F118"/>
  <c r="E102" i="229"/>
  <c r="F101"/>
  <c r="E115" i="212"/>
  <c r="F114"/>
  <c r="E95" i="221"/>
  <c r="F94"/>
  <c r="E103" i="215"/>
  <c r="F102"/>
  <c r="E109" i="213"/>
  <c r="F108"/>
  <c r="E97" i="217"/>
  <c r="F96"/>
  <c r="E187" i="168"/>
  <c r="F186"/>
  <c r="E99" i="193"/>
  <c r="F98"/>
  <c r="E169" i="177"/>
  <c r="F168"/>
  <c r="E185" i="172"/>
  <c r="F184"/>
  <c r="E161" i="179"/>
  <c r="F160"/>
  <c r="E158" i="184"/>
  <c r="F157"/>
  <c r="E176" i="175"/>
  <c r="F175"/>
  <c r="E136" i="192"/>
  <c r="F135"/>
  <c r="E95" i="239" l="1"/>
  <c r="F94"/>
  <c r="E97" i="236"/>
  <c r="F96"/>
  <c r="E95" i="235"/>
  <c r="F94"/>
  <c r="E159" i="184"/>
  <c r="F158"/>
  <c r="F99" i="193"/>
  <c r="E100"/>
  <c r="F109" i="213"/>
  <c r="E110"/>
  <c r="E116" i="212"/>
  <c r="F115"/>
  <c r="E96" i="152"/>
  <c r="F95"/>
  <c r="E96" i="134"/>
  <c r="F95"/>
  <c r="F101" i="220"/>
  <c r="E102"/>
  <c r="F187" i="171"/>
  <c r="D188" s="1"/>
  <c r="F176" i="174"/>
  <c r="E177"/>
  <c r="F95" i="219"/>
  <c r="E96"/>
  <c r="E107" i="234"/>
  <c r="F106"/>
  <c r="E114" i="214"/>
  <c r="F113"/>
  <c r="E164" i="139"/>
  <c r="F163"/>
  <c r="F102" i="231"/>
  <c r="E103"/>
  <c r="F101" i="125"/>
  <c r="E102"/>
  <c r="F100" i="149"/>
  <c r="E101"/>
  <c r="F100" i="145"/>
  <c r="E101"/>
  <c r="F101" i="132"/>
  <c r="E102"/>
  <c r="F108" i="131"/>
  <c r="E109"/>
  <c r="E106" i="148"/>
  <c r="F105"/>
  <c r="E107" i="146"/>
  <c r="F106"/>
  <c r="E107" i="143"/>
  <c r="F106"/>
  <c r="F136" i="192"/>
  <c r="E137"/>
  <c r="E177" i="175"/>
  <c r="F176"/>
  <c r="E162" i="179"/>
  <c r="F161"/>
  <c r="E186" i="172"/>
  <c r="F185"/>
  <c r="E170" i="177"/>
  <c r="F169"/>
  <c r="F187" i="168"/>
  <c r="D188" s="1"/>
  <c r="E188"/>
  <c r="F188" s="1"/>
  <c r="F97" i="217"/>
  <c r="E98"/>
  <c r="F103" i="215"/>
  <c r="E104"/>
  <c r="F95" i="221"/>
  <c r="E96"/>
  <c r="E103" i="229"/>
  <c r="F102"/>
  <c r="E120" i="206"/>
  <c r="F119"/>
  <c r="E96" i="162"/>
  <c r="F95"/>
  <c r="E105" i="127"/>
  <c r="F104"/>
  <c r="F186" i="170"/>
  <c r="E187"/>
  <c r="F179" i="173"/>
  <c r="E180"/>
  <c r="F172" i="176"/>
  <c r="E173"/>
  <c r="F107" i="216"/>
  <c r="E108"/>
  <c r="E127" i="197"/>
  <c r="F126"/>
  <c r="E108" i="123"/>
  <c r="F107"/>
  <c r="M188" i="167"/>
  <c r="K190"/>
  <c r="L188"/>
  <c r="F101" i="130"/>
  <c r="E102"/>
  <c r="F100" i="133"/>
  <c r="E101"/>
  <c r="F100" i="141"/>
  <c r="E101"/>
  <c r="F101" i="147"/>
  <c r="E102"/>
  <c r="F101" i="144"/>
  <c r="E102"/>
  <c r="E108" i="126"/>
  <c r="F107"/>
  <c r="E108" i="142"/>
  <c r="F107"/>
  <c r="F123" i="194"/>
  <c r="E124"/>
  <c r="E151" i="188"/>
  <c r="F150"/>
  <c r="E139" i="191"/>
  <c r="F138"/>
  <c r="F154" i="189"/>
  <c r="E155"/>
  <c r="E96" i="239" l="1"/>
  <c r="F95"/>
  <c r="E96" i="235"/>
  <c r="F95"/>
  <c r="E98" i="236"/>
  <c r="F97"/>
  <c r="E140" i="191"/>
  <c r="F139"/>
  <c r="E152" i="188"/>
  <c r="F151"/>
  <c r="E109" i="142"/>
  <c r="F108"/>
  <c r="E109" i="126"/>
  <c r="F108"/>
  <c r="F155" i="189"/>
  <c r="E156"/>
  <c r="E125" i="194"/>
  <c r="F124"/>
  <c r="F102" i="144"/>
  <c r="E103"/>
  <c r="F102" i="147"/>
  <c r="E103"/>
  <c r="F101" i="141"/>
  <c r="E102"/>
  <c r="F101" i="133"/>
  <c r="E102"/>
  <c r="F102" i="130"/>
  <c r="E103"/>
  <c r="N188" i="167"/>
  <c r="M190"/>
  <c r="F108" i="123"/>
  <c r="E109"/>
  <c r="E128" i="197"/>
  <c r="F127"/>
  <c r="E106" i="127"/>
  <c r="F105"/>
  <c r="E97" i="162"/>
  <c r="F96"/>
  <c r="F120" i="206"/>
  <c r="E121"/>
  <c r="F103" i="229"/>
  <c r="E104"/>
  <c r="D190" i="168"/>
  <c r="K188"/>
  <c r="F170" i="177"/>
  <c r="E171"/>
  <c r="F186" i="172"/>
  <c r="E187"/>
  <c r="F162" i="179"/>
  <c r="E163"/>
  <c r="E178" i="175"/>
  <c r="F177"/>
  <c r="F107" i="143"/>
  <c r="E108"/>
  <c r="E108" i="146"/>
  <c r="F107"/>
  <c r="F106" i="148"/>
  <c r="E107"/>
  <c r="E165" i="139"/>
  <c r="F164"/>
  <c r="F114" i="214"/>
  <c r="E115"/>
  <c r="E108" i="234"/>
  <c r="F107"/>
  <c r="K188" i="171"/>
  <c r="D190"/>
  <c r="E97" i="134"/>
  <c r="F96"/>
  <c r="E97" i="152"/>
  <c r="F96"/>
  <c r="F116" i="212"/>
  <c r="E117"/>
  <c r="F159" i="184"/>
  <c r="E160"/>
  <c r="F108" i="216"/>
  <c r="E109"/>
  <c r="F173" i="176"/>
  <c r="E174"/>
  <c r="F180" i="173"/>
  <c r="E181"/>
  <c r="F187" i="170"/>
  <c r="D188" s="1"/>
  <c r="E188"/>
  <c r="F188" s="1"/>
  <c r="E97" i="221"/>
  <c r="F96"/>
  <c r="E105" i="215"/>
  <c r="F104"/>
  <c r="E99" i="217"/>
  <c r="F98"/>
  <c r="E138" i="192"/>
  <c r="F137"/>
  <c r="F109" i="131"/>
  <c r="E110"/>
  <c r="F102" i="132"/>
  <c r="E103"/>
  <c r="F101" i="145"/>
  <c r="E102"/>
  <c r="F101" i="149"/>
  <c r="E102"/>
  <c r="F102" i="125"/>
  <c r="E103"/>
  <c r="F103" i="231"/>
  <c r="E104"/>
  <c r="F96" i="219"/>
  <c r="E97"/>
  <c r="F177" i="174"/>
  <c r="E178"/>
  <c r="E103" i="220"/>
  <c r="F102"/>
  <c r="E111" i="213"/>
  <c r="F110"/>
  <c r="E101" i="193"/>
  <c r="F100"/>
  <c r="E188" i="171"/>
  <c r="F188" s="1"/>
  <c r="E97" i="239" l="1"/>
  <c r="F96"/>
  <c r="E99" i="236"/>
  <c r="F98"/>
  <c r="E97" i="235"/>
  <c r="F96"/>
  <c r="F178" i="174"/>
  <c r="E179"/>
  <c r="E105" i="231"/>
  <c r="F104"/>
  <c r="F103" i="125"/>
  <c r="E104"/>
  <c r="F102" i="149"/>
  <c r="E103"/>
  <c r="F103" i="132"/>
  <c r="E104"/>
  <c r="F110" i="131"/>
  <c r="E111"/>
  <c r="E182" i="173"/>
  <c r="F181"/>
  <c r="E175" i="176"/>
  <c r="F174"/>
  <c r="F160" i="184"/>
  <c r="E161"/>
  <c r="E118" i="212"/>
  <c r="F117"/>
  <c r="E102" i="193"/>
  <c r="F101"/>
  <c r="F111" i="213"/>
  <c r="E112"/>
  <c r="E104" i="220"/>
  <c r="F103"/>
  <c r="E139" i="192"/>
  <c r="F138"/>
  <c r="F99" i="217"/>
  <c r="E100"/>
  <c r="F105" i="215"/>
  <c r="E106"/>
  <c r="F97" i="221"/>
  <c r="E98"/>
  <c r="K188" i="170"/>
  <c r="D190"/>
  <c r="E98" i="152"/>
  <c r="F97"/>
  <c r="E98" i="134"/>
  <c r="F97"/>
  <c r="M188" i="171"/>
  <c r="K190"/>
  <c r="L188"/>
  <c r="F108" i="234"/>
  <c r="E109"/>
  <c r="F165" i="139"/>
  <c r="E166"/>
  <c r="F108" i="146"/>
  <c r="E109"/>
  <c r="F178" i="175"/>
  <c r="E179"/>
  <c r="E98" i="162"/>
  <c r="F97"/>
  <c r="E107" i="127"/>
  <c r="F106"/>
  <c r="F128" i="197"/>
  <c r="E129"/>
  <c r="N190" i="167"/>
  <c r="O188"/>
  <c r="O190" s="1"/>
  <c r="P188"/>
  <c r="P190" s="1"/>
  <c r="E126" i="194"/>
  <c r="F125"/>
  <c r="F109" i="126"/>
  <c r="E110"/>
  <c r="F109" i="142"/>
  <c r="E110"/>
  <c r="F152" i="188"/>
  <c r="E153"/>
  <c r="F140" i="191"/>
  <c r="E141"/>
  <c r="E98" i="219"/>
  <c r="F97"/>
  <c r="F102" i="145"/>
  <c r="E103"/>
  <c r="E110" i="216"/>
  <c r="F109"/>
  <c r="F115" i="214"/>
  <c r="E116"/>
  <c r="E108" i="148"/>
  <c r="F107"/>
  <c r="E109" i="143"/>
  <c r="F108"/>
  <c r="F163" i="179"/>
  <c r="E164"/>
  <c r="F187" i="172"/>
  <c r="D188" s="1"/>
  <c r="E188"/>
  <c r="F188" s="1"/>
  <c r="F171" i="177"/>
  <c r="E172"/>
  <c r="M188" i="168"/>
  <c r="K190"/>
  <c r="L188"/>
  <c r="E105" i="229"/>
  <c r="F104"/>
  <c r="F121" i="206"/>
  <c r="E122"/>
  <c r="F109" i="123"/>
  <c r="E110"/>
  <c r="F103" i="130"/>
  <c r="E104"/>
  <c r="F102" i="133"/>
  <c r="E103"/>
  <c r="F102" i="141"/>
  <c r="E103"/>
  <c r="F103" i="147"/>
  <c r="E104"/>
  <c r="F103" i="144"/>
  <c r="E104"/>
  <c r="F156" i="189"/>
  <c r="E157"/>
  <c r="E98" i="239" l="1"/>
  <c r="F97"/>
  <c r="E98" i="235"/>
  <c r="F97"/>
  <c r="E100" i="236"/>
  <c r="F99"/>
  <c r="F172" i="177"/>
  <c r="E173"/>
  <c r="F164" i="179"/>
  <c r="E165"/>
  <c r="F116" i="214"/>
  <c r="E117"/>
  <c r="E104" i="145"/>
  <c r="F103"/>
  <c r="F141" i="191"/>
  <c r="E142"/>
  <c r="F153" i="188"/>
  <c r="E154"/>
  <c r="F110" i="142"/>
  <c r="E111"/>
  <c r="F110" i="126"/>
  <c r="E111"/>
  <c r="E108" i="127"/>
  <c r="F107"/>
  <c r="E99" i="162"/>
  <c r="F98"/>
  <c r="E158" i="189"/>
  <c r="F157"/>
  <c r="E105" i="144"/>
  <c r="F104"/>
  <c r="E105" i="147"/>
  <c r="F104"/>
  <c r="E104" i="141"/>
  <c r="F103"/>
  <c r="E104" i="133"/>
  <c r="F103"/>
  <c r="E105" i="130"/>
  <c r="F104"/>
  <c r="F110" i="123"/>
  <c r="E111"/>
  <c r="F122" i="206"/>
  <c r="E123"/>
  <c r="M190" i="168"/>
  <c r="N188"/>
  <c r="K188" i="172"/>
  <c r="D190"/>
  <c r="E110" i="143"/>
  <c r="F109"/>
  <c r="E109" i="148"/>
  <c r="F108"/>
  <c r="E111" i="216"/>
  <c r="F110"/>
  <c r="F98" i="219"/>
  <c r="E99"/>
  <c r="E127" i="194"/>
  <c r="F126"/>
  <c r="F129" i="197"/>
  <c r="E130"/>
  <c r="E180" i="175"/>
  <c r="F179"/>
  <c r="F109" i="146"/>
  <c r="E110"/>
  <c r="F166" i="139"/>
  <c r="E167"/>
  <c r="F109" i="234"/>
  <c r="E110"/>
  <c r="M190" i="171"/>
  <c r="N188"/>
  <c r="E99" i="134"/>
  <c r="F98"/>
  <c r="E99" i="152"/>
  <c r="F98"/>
  <c r="M188" i="170"/>
  <c r="K190"/>
  <c r="L188"/>
  <c r="F139" i="192"/>
  <c r="E140"/>
  <c r="F104" i="220"/>
  <c r="E105"/>
  <c r="F102" i="193"/>
  <c r="E103"/>
  <c r="E119" i="212"/>
  <c r="F118"/>
  <c r="E176" i="176"/>
  <c r="F175"/>
  <c r="E183" i="173"/>
  <c r="F182"/>
  <c r="F105" i="231"/>
  <c r="E106"/>
  <c r="E106" i="229"/>
  <c r="F105"/>
  <c r="E99" i="221"/>
  <c r="F98"/>
  <c r="E107" i="215"/>
  <c r="F106"/>
  <c r="E101" i="217"/>
  <c r="F100"/>
  <c r="E113" i="213"/>
  <c r="F112"/>
  <c r="F161" i="184"/>
  <c r="E162"/>
  <c r="F111" i="131"/>
  <c r="E112"/>
  <c r="E105" i="132"/>
  <c r="F104"/>
  <c r="E104" i="149"/>
  <c r="F103"/>
  <c r="E105" i="125"/>
  <c r="F104"/>
  <c r="F179" i="174"/>
  <c r="E180"/>
  <c r="E99" i="239" l="1"/>
  <c r="F98"/>
  <c r="E101" i="236"/>
  <c r="F100"/>
  <c r="E99" i="235"/>
  <c r="F98"/>
  <c r="E106" i="125"/>
  <c r="F105"/>
  <c r="E105" i="149"/>
  <c r="F104"/>
  <c r="E106" i="132"/>
  <c r="F105"/>
  <c r="E114" i="213"/>
  <c r="F113"/>
  <c r="E102" i="217"/>
  <c r="F101"/>
  <c r="E108" i="215"/>
  <c r="F107"/>
  <c r="E100" i="221"/>
  <c r="F99"/>
  <c r="F106" i="229"/>
  <c r="E107"/>
  <c r="E184" i="173"/>
  <c r="F183"/>
  <c r="E177" i="176"/>
  <c r="F176"/>
  <c r="F119" i="212"/>
  <c r="E120"/>
  <c r="F180" i="174"/>
  <c r="E181"/>
  <c r="E113" i="131"/>
  <c r="F112"/>
  <c r="F162" i="184"/>
  <c r="E163"/>
  <c r="E107" i="231"/>
  <c r="F106"/>
  <c r="F103" i="193"/>
  <c r="E104"/>
  <c r="E106" i="220"/>
  <c r="F105"/>
  <c r="F140" i="192"/>
  <c r="E141"/>
  <c r="N188" i="170"/>
  <c r="M190"/>
  <c r="E100" i="152"/>
  <c r="F99"/>
  <c r="E100" i="134"/>
  <c r="F99"/>
  <c r="E181" i="175"/>
  <c r="F180"/>
  <c r="F127" i="194"/>
  <c r="E128"/>
  <c r="E112" i="216"/>
  <c r="F111"/>
  <c r="F109" i="148"/>
  <c r="E110"/>
  <c r="F110" i="143"/>
  <c r="E111"/>
  <c r="M188" i="172"/>
  <c r="K190"/>
  <c r="L188"/>
  <c r="E106" i="130"/>
  <c r="F105"/>
  <c r="E105" i="133"/>
  <c r="F104"/>
  <c r="E105" i="141"/>
  <c r="F104"/>
  <c r="E106" i="147"/>
  <c r="F105"/>
  <c r="E106" i="144"/>
  <c r="F105"/>
  <c r="E159" i="189"/>
  <c r="F158"/>
  <c r="E100" i="162"/>
  <c r="F99"/>
  <c r="E109" i="127"/>
  <c r="F108"/>
  <c r="E105" i="145"/>
  <c r="F104"/>
  <c r="N190" i="171"/>
  <c r="O188"/>
  <c r="O190" s="1"/>
  <c r="P188"/>
  <c r="P190" s="1"/>
  <c r="F110" i="234"/>
  <c r="E111"/>
  <c r="E168" i="139"/>
  <c r="F167"/>
  <c r="F110" i="146"/>
  <c r="E111"/>
  <c r="F130" i="197"/>
  <c r="E131"/>
  <c r="F99" i="219"/>
  <c r="E100"/>
  <c r="N190" i="168"/>
  <c r="O188"/>
  <c r="O190" s="1"/>
  <c r="P188"/>
  <c r="P190" s="1"/>
  <c r="F123" i="206"/>
  <c r="E124"/>
  <c r="F111" i="123"/>
  <c r="E112"/>
  <c r="E112" i="126"/>
  <c r="F111"/>
  <c r="E112" i="142"/>
  <c r="F111"/>
  <c r="F154" i="188"/>
  <c r="E155"/>
  <c r="F142" i="191"/>
  <c r="E143"/>
  <c r="E118" i="214"/>
  <c r="F117"/>
  <c r="F165" i="179"/>
  <c r="E166"/>
  <c r="F173" i="177"/>
  <c r="E174"/>
  <c r="E100" i="239" l="1"/>
  <c r="F99"/>
  <c r="E100" i="235"/>
  <c r="F99"/>
  <c r="E102" i="236"/>
  <c r="F101"/>
  <c r="E101" i="219"/>
  <c r="F100"/>
  <c r="F131" i="197"/>
  <c r="E132"/>
  <c r="F111" i="146"/>
  <c r="E112"/>
  <c r="E112" i="234"/>
  <c r="F111"/>
  <c r="F174" i="177"/>
  <c r="E175"/>
  <c r="F166" i="179"/>
  <c r="E167"/>
  <c r="F143" i="191"/>
  <c r="E144"/>
  <c r="F155" i="188"/>
  <c r="E156"/>
  <c r="E113" i="123"/>
  <c r="F112"/>
  <c r="E125" i="206"/>
  <c r="F124"/>
  <c r="E169" i="139"/>
  <c r="F168"/>
  <c r="M190" i="172"/>
  <c r="N188"/>
  <c r="E113" i="216"/>
  <c r="F112"/>
  <c r="F181" i="175"/>
  <c r="E182"/>
  <c r="E101" i="134"/>
  <c r="F100"/>
  <c r="E101" i="152"/>
  <c r="F100"/>
  <c r="N190" i="170"/>
  <c r="O188"/>
  <c r="O190" s="1"/>
  <c r="P188"/>
  <c r="P190" s="1"/>
  <c r="E107" i="220"/>
  <c r="F106"/>
  <c r="E108" i="231"/>
  <c r="F107"/>
  <c r="E114" i="131"/>
  <c r="F113"/>
  <c r="E178" i="176"/>
  <c r="F177"/>
  <c r="F184" i="173"/>
  <c r="E185"/>
  <c r="F100" i="221"/>
  <c r="E101"/>
  <c r="F108" i="215"/>
  <c r="E109"/>
  <c r="F102" i="217"/>
  <c r="E103"/>
  <c r="F114" i="213"/>
  <c r="E115"/>
  <c r="E107" i="132"/>
  <c r="F106"/>
  <c r="E106" i="149"/>
  <c r="F105"/>
  <c r="E107" i="125"/>
  <c r="F106"/>
  <c r="F118" i="214"/>
  <c r="E119"/>
  <c r="E113" i="142"/>
  <c r="F112"/>
  <c r="E113" i="126"/>
  <c r="F112"/>
  <c r="E106" i="145"/>
  <c r="F105"/>
  <c r="E110" i="127"/>
  <c r="F109"/>
  <c r="E101" i="162"/>
  <c r="F100"/>
  <c r="F159" i="189"/>
  <c r="E160"/>
  <c r="E107" i="144"/>
  <c r="F106"/>
  <c r="E107" i="147"/>
  <c r="F106"/>
  <c r="E106" i="141"/>
  <c r="F105"/>
  <c r="E106" i="133"/>
  <c r="F105"/>
  <c r="E107" i="130"/>
  <c r="F106"/>
  <c r="F111" i="143"/>
  <c r="E112"/>
  <c r="F110" i="148"/>
  <c r="E111"/>
  <c r="E129" i="194"/>
  <c r="F128"/>
  <c r="F141" i="192"/>
  <c r="E142"/>
  <c r="F104" i="193"/>
  <c r="E105"/>
  <c r="F163" i="184"/>
  <c r="E164"/>
  <c r="F181" i="174"/>
  <c r="E182"/>
  <c r="E121" i="212"/>
  <c r="F120"/>
  <c r="E108" i="229"/>
  <c r="F107"/>
  <c r="E101" i="239" l="1"/>
  <c r="F100"/>
  <c r="E103" i="236"/>
  <c r="F102"/>
  <c r="E101" i="235"/>
  <c r="F100"/>
  <c r="F164" i="184"/>
  <c r="E165"/>
  <c r="F142" i="192"/>
  <c r="E143"/>
  <c r="E112" i="148"/>
  <c r="F111"/>
  <c r="E116" i="213"/>
  <c r="F115"/>
  <c r="E104" i="217"/>
  <c r="F103"/>
  <c r="E110" i="215"/>
  <c r="F109"/>
  <c r="E102" i="221"/>
  <c r="F101"/>
  <c r="E186" i="173"/>
  <c r="F185"/>
  <c r="E102" i="152"/>
  <c r="F101"/>
  <c r="E102" i="134"/>
  <c r="F101"/>
  <c r="F113" i="216"/>
  <c r="E114"/>
  <c r="E170" i="139"/>
  <c r="F169"/>
  <c r="F125" i="206"/>
  <c r="E126"/>
  <c r="E114" i="123"/>
  <c r="F113"/>
  <c r="E113" i="234"/>
  <c r="F112"/>
  <c r="F101" i="219"/>
  <c r="E102"/>
  <c r="E183" i="174"/>
  <c r="F182"/>
  <c r="F105" i="193"/>
  <c r="E106"/>
  <c r="E113" i="143"/>
  <c r="F112"/>
  <c r="F160" i="189"/>
  <c r="E161"/>
  <c r="E120" i="214"/>
  <c r="F119"/>
  <c r="E109" i="229"/>
  <c r="F108"/>
  <c r="E122" i="212"/>
  <c r="F121"/>
  <c r="F129" i="194"/>
  <c r="E130"/>
  <c r="E108" i="130"/>
  <c r="F107"/>
  <c r="F106" i="133"/>
  <c r="E107"/>
  <c r="F106" i="141"/>
  <c r="E107"/>
  <c r="E108" i="147"/>
  <c r="F107"/>
  <c r="F107" i="144"/>
  <c r="E108"/>
  <c r="E102" i="162"/>
  <c r="F101"/>
  <c r="E111" i="127"/>
  <c r="F110"/>
  <c r="F106" i="145"/>
  <c r="E107"/>
  <c r="E114" i="126"/>
  <c r="F113"/>
  <c r="E114" i="142"/>
  <c r="F113"/>
  <c r="F107" i="125"/>
  <c r="E108"/>
  <c r="F106" i="149"/>
  <c r="E107"/>
  <c r="F107" i="132"/>
  <c r="E108"/>
  <c r="F178" i="176"/>
  <c r="E179"/>
  <c r="E115" i="131"/>
  <c r="F114"/>
  <c r="E109" i="231"/>
  <c r="F108"/>
  <c r="F107" i="220"/>
  <c r="E108"/>
  <c r="F182" i="175"/>
  <c r="E183"/>
  <c r="N190" i="172"/>
  <c r="O188"/>
  <c r="O190" s="1"/>
  <c r="P188"/>
  <c r="P190" s="1"/>
  <c r="F156" i="188"/>
  <c r="E157"/>
  <c r="F144" i="191"/>
  <c r="E145"/>
  <c r="F167" i="179"/>
  <c r="E168"/>
  <c r="F175" i="177"/>
  <c r="E176"/>
  <c r="E113" i="146"/>
  <c r="F112"/>
  <c r="F132" i="197"/>
  <c r="E133"/>
  <c r="E102" i="239" l="1"/>
  <c r="F101"/>
  <c r="E102" i="235"/>
  <c r="F101"/>
  <c r="E104" i="236"/>
  <c r="F103"/>
  <c r="F133" i="197"/>
  <c r="E134"/>
  <c r="E177" i="177"/>
  <c r="F176"/>
  <c r="E169" i="179"/>
  <c r="F168"/>
  <c r="F145" i="191"/>
  <c r="E146"/>
  <c r="F157" i="188"/>
  <c r="E158"/>
  <c r="E110" i="231"/>
  <c r="F109"/>
  <c r="F115" i="131"/>
  <c r="E116"/>
  <c r="F114" i="142"/>
  <c r="E115"/>
  <c r="F114" i="126"/>
  <c r="E115"/>
  <c r="E112" i="127"/>
  <c r="F111"/>
  <c r="E103" i="162"/>
  <c r="F102"/>
  <c r="F108" i="147"/>
  <c r="E109"/>
  <c r="F108" i="130"/>
  <c r="E109"/>
  <c r="F122" i="212"/>
  <c r="E123"/>
  <c r="F109" i="229"/>
  <c r="E110"/>
  <c r="E121" i="214"/>
  <c r="F120"/>
  <c r="E114" i="143"/>
  <c r="F113"/>
  <c r="E184" i="174"/>
  <c r="F183"/>
  <c r="F113" i="234"/>
  <c r="E114"/>
  <c r="F114" i="123"/>
  <c r="E115"/>
  <c r="F170" i="139"/>
  <c r="E171"/>
  <c r="E103" i="134"/>
  <c r="F102"/>
  <c r="E103" i="152"/>
  <c r="F102"/>
  <c r="E187" i="173"/>
  <c r="F186"/>
  <c r="F102" i="221"/>
  <c r="E103"/>
  <c r="F110" i="215"/>
  <c r="E111"/>
  <c r="F104" i="217"/>
  <c r="E105"/>
  <c r="F116" i="213"/>
  <c r="E117"/>
  <c r="E113" i="148"/>
  <c r="F112"/>
  <c r="E114" i="146"/>
  <c r="F113"/>
  <c r="E184" i="175"/>
  <c r="F183"/>
  <c r="F108" i="220"/>
  <c r="E109"/>
  <c r="F179" i="176"/>
  <c r="E180"/>
  <c r="E109" i="132"/>
  <c r="F108"/>
  <c r="E108" i="149"/>
  <c r="F107"/>
  <c r="E109" i="125"/>
  <c r="F108"/>
  <c r="E108" i="145"/>
  <c r="F107"/>
  <c r="E109" i="144"/>
  <c r="F108"/>
  <c r="E108" i="141"/>
  <c r="F107"/>
  <c r="E108" i="133"/>
  <c r="F107"/>
  <c r="E131" i="194"/>
  <c r="F130"/>
  <c r="E162" i="189"/>
  <c r="F161"/>
  <c r="F106" i="193"/>
  <c r="E107"/>
  <c r="E103" i="219"/>
  <c r="F102"/>
  <c r="E127" i="206"/>
  <c r="F126"/>
  <c r="F114" i="216"/>
  <c r="E115"/>
  <c r="F143" i="192"/>
  <c r="E144"/>
  <c r="E166" i="184"/>
  <c r="F165"/>
  <c r="E103" i="239" l="1"/>
  <c r="F102"/>
  <c r="E105" i="236"/>
  <c r="F104"/>
  <c r="E103" i="235"/>
  <c r="F102"/>
  <c r="F144" i="192"/>
  <c r="E145"/>
  <c r="F107" i="193"/>
  <c r="E108"/>
  <c r="E167" i="184"/>
  <c r="F166"/>
  <c r="E128" i="206"/>
  <c r="F127"/>
  <c r="F103" i="219"/>
  <c r="E104"/>
  <c r="E163" i="189"/>
  <c r="F162"/>
  <c r="E132" i="194"/>
  <c r="F131"/>
  <c r="E109" i="133"/>
  <c r="F108"/>
  <c r="E109" i="141"/>
  <c r="F108"/>
  <c r="E110" i="144"/>
  <c r="F109"/>
  <c r="E109" i="145"/>
  <c r="F108"/>
  <c r="E110" i="125"/>
  <c r="F109"/>
  <c r="E109" i="149"/>
  <c r="F108"/>
  <c r="E110" i="132"/>
  <c r="F109"/>
  <c r="E185" i="175"/>
  <c r="F184"/>
  <c r="F114" i="146"/>
  <c r="E115"/>
  <c r="E114" i="148"/>
  <c r="F113"/>
  <c r="F187" i="173"/>
  <c r="D188" s="1"/>
  <c r="E188"/>
  <c r="F188" s="1"/>
  <c r="E104" i="152"/>
  <c r="F103"/>
  <c r="E104" i="134"/>
  <c r="F103"/>
  <c r="F184" i="174"/>
  <c r="E185"/>
  <c r="F114" i="143"/>
  <c r="E115"/>
  <c r="E122" i="214"/>
  <c r="F121"/>
  <c r="Q9" i="162"/>
  <c r="F103"/>
  <c r="H45" i="181" s="1"/>
  <c r="E104" i="162"/>
  <c r="E113" i="127"/>
  <c r="F112"/>
  <c r="F110" i="231"/>
  <c r="E111"/>
  <c r="E170" i="179"/>
  <c r="F169"/>
  <c r="E178" i="177"/>
  <c r="F177"/>
  <c r="F115" i="216"/>
  <c r="E116"/>
  <c r="F180" i="176"/>
  <c r="E181"/>
  <c r="F109" i="220"/>
  <c r="E110"/>
  <c r="F117" i="213"/>
  <c r="E118"/>
  <c r="F105" i="217"/>
  <c r="E106"/>
  <c r="F111" i="215"/>
  <c r="E112"/>
  <c r="F103" i="221"/>
  <c r="E104"/>
  <c r="F171" i="139"/>
  <c r="E172"/>
  <c r="F115" i="123"/>
  <c r="E116"/>
  <c r="E115" i="234"/>
  <c r="F114"/>
  <c r="F110" i="229"/>
  <c r="E111"/>
  <c r="F123" i="212"/>
  <c r="E124"/>
  <c r="F109" i="130"/>
  <c r="E110"/>
  <c r="F109" i="147"/>
  <c r="E110"/>
  <c r="F115" i="126"/>
  <c r="E116"/>
  <c r="F115" i="142"/>
  <c r="E116"/>
  <c r="F116" i="131"/>
  <c r="E117"/>
  <c r="E159" i="188"/>
  <c r="F158"/>
  <c r="E147" i="191"/>
  <c r="F146"/>
  <c r="E135" i="197"/>
  <c r="F134"/>
  <c r="E104" i="239" l="1"/>
  <c r="F103"/>
  <c r="E104" i="235"/>
  <c r="F103"/>
  <c r="E106" i="236"/>
  <c r="F105"/>
  <c r="E117" i="142"/>
  <c r="F116"/>
  <c r="F110" i="147"/>
  <c r="E111"/>
  <c r="F110" i="130"/>
  <c r="E111"/>
  <c r="F124" i="212"/>
  <c r="E125"/>
  <c r="F111" i="229"/>
  <c r="E112"/>
  <c r="F116" i="123"/>
  <c r="E117"/>
  <c r="E173" i="139"/>
  <c r="F172"/>
  <c r="F104" i="221"/>
  <c r="E105"/>
  <c r="F112" i="215"/>
  <c r="E113"/>
  <c r="F106" i="217"/>
  <c r="E107"/>
  <c r="F118" i="213"/>
  <c r="E119"/>
  <c r="E111" i="220"/>
  <c r="F110"/>
  <c r="F181" i="176"/>
  <c r="E182"/>
  <c r="F116" i="216"/>
  <c r="E117"/>
  <c r="F111" i="231"/>
  <c r="E112"/>
  <c r="F104" i="162"/>
  <c r="U9" s="1"/>
  <c r="E105"/>
  <c r="E123" i="214"/>
  <c r="F122"/>
  <c r="E105" i="134"/>
  <c r="F104"/>
  <c r="E105" i="152"/>
  <c r="F104"/>
  <c r="D190" i="173"/>
  <c r="K188"/>
  <c r="F114" i="148"/>
  <c r="E115"/>
  <c r="F185" i="175"/>
  <c r="E186"/>
  <c r="F110" i="132"/>
  <c r="E111"/>
  <c r="F109" i="149"/>
  <c r="E110"/>
  <c r="F110" i="125"/>
  <c r="E111"/>
  <c r="F109" i="145"/>
  <c r="E110"/>
  <c r="F110" i="144"/>
  <c r="E111"/>
  <c r="F109" i="141"/>
  <c r="E110"/>
  <c r="F109" i="133"/>
  <c r="E110"/>
  <c r="F132" i="194"/>
  <c r="E133"/>
  <c r="E164" i="189"/>
  <c r="F163"/>
  <c r="F128" i="206"/>
  <c r="E129"/>
  <c r="F167" i="184"/>
  <c r="E168"/>
  <c r="E118" i="131"/>
  <c r="F117"/>
  <c r="E117" i="126"/>
  <c r="F116"/>
  <c r="E136" i="197"/>
  <c r="F135"/>
  <c r="E148" i="191"/>
  <c r="F147"/>
  <c r="E160" i="188"/>
  <c r="F159"/>
  <c r="E116" i="234"/>
  <c r="F115"/>
  <c r="F178" i="177"/>
  <c r="E179"/>
  <c r="F170" i="179"/>
  <c r="E171"/>
  <c r="E114" i="127"/>
  <c r="F113"/>
  <c r="F115" i="143"/>
  <c r="E116"/>
  <c r="F185" i="174"/>
  <c r="E186"/>
  <c r="F115" i="146"/>
  <c r="E116"/>
  <c r="F104" i="219"/>
  <c r="E105"/>
  <c r="E109" i="193"/>
  <c r="F108"/>
  <c r="E146" i="192"/>
  <c r="F145"/>
  <c r="E105" i="239" l="1"/>
  <c r="F104"/>
  <c r="E107" i="236"/>
  <c r="F106"/>
  <c r="E105" i="235"/>
  <c r="F104"/>
  <c r="E147" i="192"/>
  <c r="F146"/>
  <c r="E110" i="193"/>
  <c r="F109"/>
  <c r="E115" i="127"/>
  <c r="F114"/>
  <c r="F116" i="234"/>
  <c r="E117"/>
  <c r="F160" i="188"/>
  <c r="E161"/>
  <c r="F148" i="191"/>
  <c r="E149"/>
  <c r="E137" i="197"/>
  <c r="F136"/>
  <c r="F117" i="126"/>
  <c r="E118"/>
  <c r="F118" i="131"/>
  <c r="E119"/>
  <c r="E165" i="189"/>
  <c r="F164"/>
  <c r="E106" i="152"/>
  <c r="F105"/>
  <c r="E112" i="220"/>
  <c r="F111"/>
  <c r="F173" i="139"/>
  <c r="E174"/>
  <c r="F117" i="142"/>
  <c r="E118"/>
  <c r="E106" i="134"/>
  <c r="F105"/>
  <c r="F123" i="214"/>
  <c r="E124"/>
  <c r="E106" i="219"/>
  <c r="F105"/>
  <c r="F116" i="146"/>
  <c r="E117"/>
  <c r="E187" i="174"/>
  <c r="F186"/>
  <c r="F116" i="143"/>
  <c r="E117"/>
  <c r="F171" i="179"/>
  <c r="E172"/>
  <c r="F179" i="177"/>
  <c r="E180"/>
  <c r="F168" i="184"/>
  <c r="E169"/>
  <c r="F129" i="206"/>
  <c r="E130"/>
  <c r="F133" i="194"/>
  <c r="E134"/>
  <c r="F110" i="133"/>
  <c r="E111"/>
  <c r="F110" i="141"/>
  <c r="E111"/>
  <c r="F111" i="144"/>
  <c r="E112"/>
  <c r="F110" i="145"/>
  <c r="E111"/>
  <c r="F111" i="125"/>
  <c r="E112"/>
  <c r="F110" i="149"/>
  <c r="E111"/>
  <c r="F111" i="132"/>
  <c r="E112"/>
  <c r="F186" i="175"/>
  <c r="E187"/>
  <c r="F115" i="148"/>
  <c r="E116"/>
  <c r="K190" i="173"/>
  <c r="M188"/>
  <c r="L188"/>
  <c r="F105" i="162"/>
  <c r="V9" s="1"/>
  <c r="E106"/>
  <c r="E113" i="231"/>
  <c r="F112"/>
  <c r="E118" i="216"/>
  <c r="F117"/>
  <c r="E183" i="176"/>
  <c r="F182"/>
  <c r="E120" i="213"/>
  <c r="F119"/>
  <c r="E108" i="217"/>
  <c r="F107"/>
  <c r="E114" i="215"/>
  <c r="F113"/>
  <c r="E106" i="221"/>
  <c r="F105"/>
  <c r="E118" i="123"/>
  <c r="F117"/>
  <c r="E113" i="229"/>
  <c r="F112"/>
  <c r="E126" i="212"/>
  <c r="F125"/>
  <c r="F111" i="130"/>
  <c r="E112"/>
  <c r="F111" i="147"/>
  <c r="E112"/>
  <c r="E106" i="239" l="1"/>
  <c r="F105"/>
  <c r="E106" i="235"/>
  <c r="F105"/>
  <c r="E108" i="236"/>
  <c r="F107"/>
  <c r="E114" i="229"/>
  <c r="F113"/>
  <c r="F118" i="123"/>
  <c r="E119"/>
  <c r="F114" i="215"/>
  <c r="E115"/>
  <c r="F120" i="213"/>
  <c r="E121"/>
  <c r="E119" i="216"/>
  <c r="F118"/>
  <c r="E113" i="147"/>
  <c r="F112"/>
  <c r="E113" i="130"/>
  <c r="F112"/>
  <c r="F106" i="162"/>
  <c r="W9" s="1"/>
  <c r="E107"/>
  <c r="F187" i="174"/>
  <c r="D188" s="1"/>
  <c r="E107" i="219"/>
  <c r="F106"/>
  <c r="E107" i="134"/>
  <c r="F106"/>
  <c r="F112" i="220"/>
  <c r="E113"/>
  <c r="E107" i="152"/>
  <c r="F106"/>
  <c r="E166" i="189"/>
  <c r="F165"/>
  <c r="F137" i="197"/>
  <c r="E138"/>
  <c r="E116" i="127"/>
  <c r="F115"/>
  <c r="F110" i="193"/>
  <c r="E111"/>
  <c r="F147" i="192"/>
  <c r="E148"/>
  <c r="E127" i="212"/>
  <c r="F126"/>
  <c r="F106" i="221"/>
  <c r="E107"/>
  <c r="F108" i="217"/>
  <c r="E109"/>
  <c r="E184" i="176"/>
  <c r="F183"/>
  <c r="E114" i="231"/>
  <c r="F113"/>
  <c r="N188" i="173"/>
  <c r="P188" s="1"/>
  <c r="M190"/>
  <c r="E117" i="148"/>
  <c r="F116"/>
  <c r="F187" i="175"/>
  <c r="D188" s="1"/>
  <c r="E188"/>
  <c r="F188" s="1"/>
  <c r="E113" i="132"/>
  <c r="F112"/>
  <c r="E112" i="149"/>
  <c r="F111"/>
  <c r="E113" i="125"/>
  <c r="F112"/>
  <c r="E112" i="145"/>
  <c r="F111"/>
  <c r="E113" i="144"/>
  <c r="F112"/>
  <c r="E112" i="141"/>
  <c r="F111"/>
  <c r="E112" i="133"/>
  <c r="F111"/>
  <c r="F134" i="194"/>
  <c r="E135"/>
  <c r="F130" i="206"/>
  <c r="E131"/>
  <c r="E170" i="184"/>
  <c r="F169"/>
  <c r="E181" i="177"/>
  <c r="F180"/>
  <c r="E173" i="179"/>
  <c r="F172"/>
  <c r="E118" i="143"/>
  <c r="F117"/>
  <c r="E118" i="146"/>
  <c r="F117"/>
  <c r="F124" i="214"/>
  <c r="E125"/>
  <c r="E119" i="142"/>
  <c r="F118"/>
  <c r="E175" i="139"/>
  <c r="F174"/>
  <c r="E120" i="131"/>
  <c r="F119"/>
  <c r="E119" i="126"/>
  <c r="F118"/>
  <c r="F149" i="191"/>
  <c r="E150"/>
  <c r="F161" i="188"/>
  <c r="E162"/>
  <c r="E118" i="234"/>
  <c r="F117"/>
  <c r="E107" i="239" l="1"/>
  <c r="F106"/>
  <c r="E109" i="236"/>
  <c r="F108"/>
  <c r="E107" i="235"/>
  <c r="F106"/>
  <c r="E151" i="191"/>
  <c r="F150"/>
  <c r="F118" i="234"/>
  <c r="E119"/>
  <c r="F119" i="126"/>
  <c r="E120"/>
  <c r="F120" i="131"/>
  <c r="E121"/>
  <c r="F175" i="139"/>
  <c r="E176"/>
  <c r="F119" i="142"/>
  <c r="E120"/>
  <c r="F118" i="146"/>
  <c r="E119"/>
  <c r="F118" i="143"/>
  <c r="E119"/>
  <c r="E174" i="179"/>
  <c r="F173"/>
  <c r="E182" i="177"/>
  <c r="F181"/>
  <c r="E171" i="184"/>
  <c r="F170"/>
  <c r="E113" i="133"/>
  <c r="F112"/>
  <c r="E113" i="141"/>
  <c r="F112"/>
  <c r="E114" i="144"/>
  <c r="F113"/>
  <c r="E113" i="145"/>
  <c r="F112"/>
  <c r="E114" i="125"/>
  <c r="F113"/>
  <c r="E113" i="149"/>
  <c r="F112"/>
  <c r="E114" i="132"/>
  <c r="F113"/>
  <c r="K188" i="175"/>
  <c r="D190"/>
  <c r="F117" i="148"/>
  <c r="E118"/>
  <c r="P190" i="173"/>
  <c r="N190"/>
  <c r="O188"/>
  <c r="O190" s="1"/>
  <c r="F114" i="231"/>
  <c r="E115"/>
  <c r="E185" i="176"/>
  <c r="F184"/>
  <c r="F127" i="212"/>
  <c r="E128"/>
  <c r="E117" i="127"/>
  <c r="F116"/>
  <c r="F166" i="189"/>
  <c r="E167"/>
  <c r="E108" i="152"/>
  <c r="F107"/>
  <c r="E108" i="134"/>
  <c r="F107"/>
  <c r="F107" i="219"/>
  <c r="E108"/>
  <c r="D190" i="174"/>
  <c r="K188"/>
  <c r="E114" i="130"/>
  <c r="F113"/>
  <c r="E114" i="147"/>
  <c r="F113"/>
  <c r="F119" i="216"/>
  <c r="E120"/>
  <c r="F114" i="229"/>
  <c r="E115"/>
  <c r="E163" i="188"/>
  <c r="F162"/>
  <c r="E126" i="214"/>
  <c r="F125"/>
  <c r="F131" i="206"/>
  <c r="E132"/>
  <c r="F135" i="194"/>
  <c r="E136"/>
  <c r="E110" i="217"/>
  <c r="F109"/>
  <c r="F107" i="221"/>
  <c r="E108"/>
  <c r="F148" i="192"/>
  <c r="E149"/>
  <c r="F111" i="193"/>
  <c r="E112"/>
  <c r="F138" i="197"/>
  <c r="E139"/>
  <c r="F113" i="220"/>
  <c r="E114"/>
  <c r="E108" i="162"/>
  <c r="F107"/>
  <c r="X9" s="1"/>
  <c r="E122" i="213"/>
  <c r="F121"/>
  <c r="F115" i="215"/>
  <c r="E116"/>
  <c r="E120" i="123"/>
  <c r="F119"/>
  <c r="E188" i="174"/>
  <c r="F188" s="1"/>
  <c r="E108" i="239" l="1"/>
  <c r="F107"/>
  <c r="E108" i="235"/>
  <c r="F107"/>
  <c r="E110" i="236"/>
  <c r="F109"/>
  <c r="F120" i="123"/>
  <c r="E121"/>
  <c r="E123" i="213"/>
  <c r="F122"/>
  <c r="F108" i="162"/>
  <c r="Y9" s="1"/>
  <c r="E109"/>
  <c r="E111" i="217"/>
  <c r="F110"/>
  <c r="E127" i="214"/>
  <c r="F126"/>
  <c r="E164" i="188"/>
  <c r="F163"/>
  <c r="F114" i="147"/>
  <c r="E115"/>
  <c r="E115" i="130"/>
  <c r="F114"/>
  <c r="E117" i="215"/>
  <c r="F116"/>
  <c r="E115" i="220"/>
  <c r="F114"/>
  <c r="E140" i="197"/>
  <c r="F139"/>
  <c r="E113" i="193"/>
  <c r="F112"/>
  <c r="E150" i="192"/>
  <c r="F149"/>
  <c r="E109" i="221"/>
  <c r="F108"/>
  <c r="F136" i="194"/>
  <c r="E137"/>
  <c r="F132" i="206"/>
  <c r="E133"/>
  <c r="E116" i="229"/>
  <c r="F115"/>
  <c r="F120" i="216"/>
  <c r="E121"/>
  <c r="K190" i="174"/>
  <c r="M188"/>
  <c r="L188"/>
  <c r="E109" i="219"/>
  <c r="F108"/>
  <c r="F167" i="189"/>
  <c r="E168"/>
  <c r="F128" i="212"/>
  <c r="E129"/>
  <c r="E116" i="231"/>
  <c r="F115"/>
  <c r="M188" i="175"/>
  <c r="K190"/>
  <c r="L188"/>
  <c r="E115" i="132"/>
  <c r="F114"/>
  <c r="E114" i="149"/>
  <c r="F113"/>
  <c r="E115" i="125"/>
  <c r="F114"/>
  <c r="F113" i="145"/>
  <c r="E114"/>
  <c r="F114" i="144"/>
  <c r="E115"/>
  <c r="E114" i="141"/>
  <c r="F113"/>
  <c r="F113" i="133"/>
  <c r="E114"/>
  <c r="E172" i="184"/>
  <c r="F171"/>
  <c r="E183" i="177"/>
  <c r="F182"/>
  <c r="E175" i="179"/>
  <c r="F174"/>
  <c r="E152" i="191"/>
  <c r="F151"/>
  <c r="E109" i="134"/>
  <c r="F108"/>
  <c r="E109" i="152"/>
  <c r="F108"/>
  <c r="E118" i="127"/>
  <c r="F117"/>
  <c r="F185" i="176"/>
  <c r="E186"/>
  <c r="E119" i="148"/>
  <c r="F118"/>
  <c r="E120" i="143"/>
  <c r="F119"/>
  <c r="E120" i="146"/>
  <c r="F119"/>
  <c r="E121" i="142"/>
  <c r="F120"/>
  <c r="E177" i="139"/>
  <c r="F176"/>
  <c r="E122" i="131"/>
  <c r="F121"/>
  <c r="E121" i="126"/>
  <c r="F120"/>
  <c r="F119" i="234"/>
  <c r="E120"/>
  <c r="E109" i="239" l="1"/>
  <c r="F108"/>
  <c r="E111" i="236"/>
  <c r="F110"/>
  <c r="E109" i="235"/>
  <c r="F108"/>
  <c r="F122" i="131"/>
  <c r="E123"/>
  <c r="F121" i="142"/>
  <c r="E122"/>
  <c r="F120" i="143"/>
  <c r="E121"/>
  <c r="E119" i="127"/>
  <c r="F118"/>
  <c r="E110" i="152"/>
  <c r="F109"/>
  <c r="E153" i="191"/>
  <c r="F152"/>
  <c r="E176" i="179"/>
  <c r="F175"/>
  <c r="E184" i="177"/>
  <c r="F183"/>
  <c r="E173" i="184"/>
  <c r="F172"/>
  <c r="F114" i="141"/>
  <c r="E115"/>
  <c r="F115" i="125"/>
  <c r="E116"/>
  <c r="F114" i="149"/>
  <c r="E115"/>
  <c r="F115" i="132"/>
  <c r="E116"/>
  <c r="E117" i="229"/>
  <c r="F116"/>
  <c r="E110" i="221"/>
  <c r="F109"/>
  <c r="E151" i="192"/>
  <c r="F150"/>
  <c r="E114" i="193"/>
  <c r="F113"/>
  <c r="E141" i="197"/>
  <c r="F140"/>
  <c r="F115" i="220"/>
  <c r="E116"/>
  <c r="E118" i="215"/>
  <c r="F117"/>
  <c r="F115" i="130"/>
  <c r="E116"/>
  <c r="E165" i="188"/>
  <c r="F164"/>
  <c r="F127" i="214"/>
  <c r="E128"/>
  <c r="E112" i="217"/>
  <c r="F111"/>
  <c r="E124" i="213"/>
  <c r="F123"/>
  <c r="F121" i="126"/>
  <c r="E122"/>
  <c r="F177" i="139"/>
  <c r="E178"/>
  <c r="F120" i="146"/>
  <c r="E121"/>
  <c r="F119" i="148"/>
  <c r="E120"/>
  <c r="E110" i="134"/>
  <c r="F109"/>
  <c r="E130" i="212"/>
  <c r="F129"/>
  <c r="F168" i="189"/>
  <c r="E169"/>
  <c r="E121" i="234"/>
  <c r="F120"/>
  <c r="F186" i="176"/>
  <c r="E187"/>
  <c r="F114" i="133"/>
  <c r="E115"/>
  <c r="F115" i="144"/>
  <c r="E116"/>
  <c r="F114" i="145"/>
  <c r="E115"/>
  <c r="N188" i="175"/>
  <c r="M190"/>
  <c r="E117" i="231"/>
  <c r="F116"/>
  <c r="E110" i="219"/>
  <c r="F109"/>
  <c r="M190" i="174"/>
  <c r="N188"/>
  <c r="F121" i="216"/>
  <c r="E122"/>
  <c r="F133" i="206"/>
  <c r="E134"/>
  <c r="F137" i="194"/>
  <c r="E138"/>
  <c r="F115" i="147"/>
  <c r="E116"/>
  <c r="F109" i="162"/>
  <c r="Z9" s="1"/>
  <c r="E110"/>
  <c r="E122" i="123"/>
  <c r="F121"/>
  <c r="E110" i="239" l="1"/>
  <c r="F109"/>
  <c r="E110" i="235"/>
  <c r="F109"/>
  <c r="E112" i="236"/>
  <c r="F111"/>
  <c r="F110" i="219"/>
  <c r="E111"/>
  <c r="E118" i="231"/>
  <c r="F117"/>
  <c r="N190" i="175"/>
  <c r="O188"/>
  <c r="O190" s="1"/>
  <c r="P188"/>
  <c r="P190" s="1"/>
  <c r="F121" i="234"/>
  <c r="E122"/>
  <c r="F130" i="212"/>
  <c r="E131"/>
  <c r="E111" i="134"/>
  <c r="F110"/>
  <c r="E125" i="213"/>
  <c r="F124"/>
  <c r="E113" i="217"/>
  <c r="F112"/>
  <c r="E166" i="188"/>
  <c r="F165"/>
  <c r="E119" i="215"/>
  <c r="F118"/>
  <c r="F141" i="197"/>
  <c r="E142"/>
  <c r="E115" i="193"/>
  <c r="F114"/>
  <c r="E152" i="192"/>
  <c r="F151"/>
  <c r="E111" i="221"/>
  <c r="F110"/>
  <c r="F117" i="229"/>
  <c r="E118"/>
  <c r="E174" i="184"/>
  <c r="F173"/>
  <c r="E185" i="177"/>
  <c r="F184"/>
  <c r="E177" i="179"/>
  <c r="F176"/>
  <c r="E154" i="191"/>
  <c r="F153"/>
  <c r="E111" i="152"/>
  <c r="F110"/>
  <c r="E120" i="127"/>
  <c r="F119"/>
  <c r="F122" i="123"/>
  <c r="E123"/>
  <c r="F110" i="162"/>
  <c r="AA9" s="1"/>
  <c r="E111"/>
  <c r="F116" i="147"/>
  <c r="E117"/>
  <c r="E139" i="194"/>
  <c r="F138"/>
  <c r="E135" i="206"/>
  <c r="F134"/>
  <c r="E123" i="216"/>
  <c r="F122"/>
  <c r="N190" i="174"/>
  <c r="O188"/>
  <c r="O190" s="1"/>
  <c r="P188"/>
  <c r="P190" s="1"/>
  <c r="F115" i="145"/>
  <c r="E116"/>
  <c r="F116" i="144"/>
  <c r="E117"/>
  <c r="F115" i="133"/>
  <c r="E116"/>
  <c r="F187" i="176"/>
  <c r="D188" s="1"/>
  <c r="E170" i="189"/>
  <c r="F169"/>
  <c r="E121" i="148"/>
  <c r="F120"/>
  <c r="E122" i="146"/>
  <c r="F121"/>
  <c r="F178" i="139"/>
  <c r="E179"/>
  <c r="F122" i="126"/>
  <c r="E123"/>
  <c r="E129" i="214"/>
  <c r="F128"/>
  <c r="F116" i="130"/>
  <c r="E117"/>
  <c r="E117" i="220"/>
  <c r="F116"/>
  <c r="F116" i="132"/>
  <c r="E117"/>
  <c r="F115" i="149"/>
  <c r="E116"/>
  <c r="F116" i="125"/>
  <c r="E117"/>
  <c r="F115" i="141"/>
  <c r="E116"/>
  <c r="E122" i="143"/>
  <c r="F121"/>
  <c r="F122" i="142"/>
  <c r="E123"/>
  <c r="F123" i="131"/>
  <c r="E124"/>
  <c r="E111" i="239" l="1"/>
  <c r="F110"/>
  <c r="E113" i="236"/>
  <c r="F112"/>
  <c r="E111" i="235"/>
  <c r="F110"/>
  <c r="E125" i="131"/>
  <c r="F124"/>
  <c r="E117" i="141"/>
  <c r="F116"/>
  <c r="E118" i="125"/>
  <c r="F117"/>
  <c r="E117" i="149"/>
  <c r="F116"/>
  <c r="E118" i="130"/>
  <c r="F117"/>
  <c r="E124" i="126"/>
  <c r="F123"/>
  <c r="E180" i="139"/>
  <c r="F179"/>
  <c r="D190" i="176"/>
  <c r="K188"/>
  <c r="E117" i="133"/>
  <c r="F116"/>
  <c r="E117" i="145"/>
  <c r="F116"/>
  <c r="F122" i="143"/>
  <c r="E123"/>
  <c r="F117" i="220"/>
  <c r="E118"/>
  <c r="E130" i="214"/>
  <c r="F129"/>
  <c r="F122" i="146"/>
  <c r="E123"/>
  <c r="F121" i="148"/>
  <c r="E122"/>
  <c r="E171" i="189"/>
  <c r="F170"/>
  <c r="E118" i="147"/>
  <c r="F117"/>
  <c r="F111" i="162"/>
  <c r="AB9" s="1"/>
  <c r="E112"/>
  <c r="F123" i="123"/>
  <c r="E124"/>
  <c r="E119" i="229"/>
  <c r="F118"/>
  <c r="E143" i="197"/>
  <c r="F142"/>
  <c r="E132" i="212"/>
  <c r="F131"/>
  <c r="F122" i="234"/>
  <c r="E123"/>
  <c r="F118" i="231"/>
  <c r="E119"/>
  <c r="E188" i="176"/>
  <c r="F188" s="1"/>
  <c r="E124" i="142"/>
  <c r="F123"/>
  <c r="E118" i="132"/>
  <c r="F117"/>
  <c r="E118" i="144"/>
  <c r="F117"/>
  <c r="F123" i="216"/>
  <c r="E124"/>
  <c r="E136" i="206"/>
  <c r="F135"/>
  <c r="E140" i="194"/>
  <c r="F139"/>
  <c r="E121" i="127"/>
  <c r="F120"/>
  <c r="E112" i="152"/>
  <c r="F111"/>
  <c r="E155" i="191"/>
  <c r="F154"/>
  <c r="F177" i="179"/>
  <c r="E178"/>
  <c r="F185" i="177"/>
  <c r="E186"/>
  <c r="E175" i="184"/>
  <c r="F174"/>
  <c r="F111" i="221"/>
  <c r="E112"/>
  <c r="E153" i="192"/>
  <c r="F152"/>
  <c r="E116" i="193"/>
  <c r="F115"/>
  <c r="F119" i="215"/>
  <c r="E120"/>
  <c r="E167" i="188"/>
  <c r="F166"/>
  <c r="F113" i="217"/>
  <c r="E114"/>
  <c r="F125" i="213"/>
  <c r="E126"/>
  <c r="E112" i="134"/>
  <c r="F111"/>
  <c r="F111" i="219"/>
  <c r="E112"/>
  <c r="E112" i="239" l="1"/>
  <c r="F111"/>
  <c r="E112" i="235"/>
  <c r="F111"/>
  <c r="E114" i="236"/>
  <c r="F113"/>
  <c r="F171" i="189"/>
  <c r="E172"/>
  <c r="E131" i="214"/>
  <c r="F130"/>
  <c r="F117" i="145"/>
  <c r="E118"/>
  <c r="F117" i="133"/>
  <c r="E118"/>
  <c r="E181" i="139"/>
  <c r="F180"/>
  <c r="E125" i="126"/>
  <c r="F124"/>
  <c r="F118" i="130"/>
  <c r="E119"/>
  <c r="F117" i="149"/>
  <c r="E118"/>
  <c r="F118" i="125"/>
  <c r="E119"/>
  <c r="F117" i="141"/>
  <c r="E118"/>
  <c r="E126" i="131"/>
  <c r="F125"/>
  <c r="F112" i="219"/>
  <c r="E113"/>
  <c r="F126" i="213"/>
  <c r="E127"/>
  <c r="F114" i="217"/>
  <c r="E115"/>
  <c r="F120" i="215"/>
  <c r="E121"/>
  <c r="F112" i="221"/>
  <c r="E113"/>
  <c r="F186" i="177"/>
  <c r="E187"/>
  <c r="F178" i="179"/>
  <c r="E179"/>
  <c r="E125" i="216"/>
  <c r="F124"/>
  <c r="F132" i="212"/>
  <c r="E133"/>
  <c r="E144" i="197"/>
  <c r="F143"/>
  <c r="F119" i="229"/>
  <c r="E120"/>
  <c r="F118" i="147"/>
  <c r="E119"/>
  <c r="E113" i="134"/>
  <c r="F112"/>
  <c r="F167" i="188"/>
  <c r="E168"/>
  <c r="E117" i="193"/>
  <c r="F116"/>
  <c r="E154" i="192"/>
  <c r="F153"/>
  <c r="F175" i="184"/>
  <c r="E176"/>
  <c r="F155" i="191"/>
  <c r="E156"/>
  <c r="E113" i="152"/>
  <c r="F112"/>
  <c r="E122" i="127"/>
  <c r="F121"/>
  <c r="F140" i="194"/>
  <c r="E141"/>
  <c r="F136" i="206"/>
  <c r="E137"/>
  <c r="F118" i="144"/>
  <c r="E119"/>
  <c r="F118" i="132"/>
  <c r="E119"/>
  <c r="E125" i="142"/>
  <c r="F124"/>
  <c r="E120" i="231"/>
  <c r="F119"/>
  <c r="E124" i="234"/>
  <c r="F123"/>
  <c r="E125" i="123"/>
  <c r="F124"/>
  <c r="F112" i="162"/>
  <c r="AC9" s="1"/>
  <c r="E113"/>
  <c r="F122" i="148"/>
  <c r="E123"/>
  <c r="F123" i="146"/>
  <c r="E124"/>
  <c r="F118" i="220"/>
  <c r="E119"/>
  <c r="F123" i="143"/>
  <c r="E124"/>
  <c r="M188" i="176"/>
  <c r="K190"/>
  <c r="L188"/>
  <c r="E113" i="239" l="1"/>
  <c r="F112"/>
  <c r="E115" i="236"/>
  <c r="F114"/>
  <c r="E113" i="235"/>
  <c r="F112"/>
  <c r="M190" i="176"/>
  <c r="N188"/>
  <c r="E126" i="123"/>
  <c r="F125"/>
  <c r="E125" i="234"/>
  <c r="F124"/>
  <c r="E121" i="231"/>
  <c r="F120"/>
  <c r="F125" i="142"/>
  <c r="E126"/>
  <c r="E123" i="127"/>
  <c r="F122"/>
  <c r="E114" i="152"/>
  <c r="F113"/>
  <c r="E155" i="192"/>
  <c r="F154"/>
  <c r="F117" i="193"/>
  <c r="E118"/>
  <c r="E114" i="134"/>
  <c r="F113"/>
  <c r="F144" i="197"/>
  <c r="E145"/>
  <c r="F125" i="216"/>
  <c r="E126"/>
  <c r="F126" i="131"/>
  <c r="E127"/>
  <c r="F125" i="126"/>
  <c r="E126"/>
  <c r="F181" i="139"/>
  <c r="E182"/>
  <c r="F131" i="214"/>
  <c r="E132"/>
  <c r="E125" i="143"/>
  <c r="F124"/>
  <c r="E120" i="220"/>
  <c r="F119"/>
  <c r="E125" i="146"/>
  <c r="F124"/>
  <c r="E124" i="148"/>
  <c r="F123"/>
  <c r="F113" i="162"/>
  <c r="AD9" s="1"/>
  <c r="E114"/>
  <c r="E120" i="132"/>
  <c r="F119"/>
  <c r="E120" i="144"/>
  <c r="F119"/>
  <c r="F137" i="206"/>
  <c r="E138"/>
  <c r="F141" i="194"/>
  <c r="E142"/>
  <c r="F156" i="191"/>
  <c r="E157"/>
  <c r="F176" i="184"/>
  <c r="E177"/>
  <c r="F168" i="188"/>
  <c r="E169"/>
  <c r="E120" i="147"/>
  <c r="F119"/>
  <c r="F120" i="229"/>
  <c r="E121"/>
  <c r="F133" i="212"/>
  <c r="E134"/>
  <c r="F179" i="179"/>
  <c r="E180"/>
  <c r="F187" i="177"/>
  <c r="D188" s="1"/>
  <c r="E114" i="221"/>
  <c r="F113"/>
  <c r="E122" i="215"/>
  <c r="F121"/>
  <c r="E116" i="217"/>
  <c r="F115"/>
  <c r="E128" i="213"/>
  <c r="F127"/>
  <c r="E114" i="219"/>
  <c r="F113"/>
  <c r="E119" i="141"/>
  <c r="F118"/>
  <c r="E120" i="125"/>
  <c r="F119"/>
  <c r="E119" i="149"/>
  <c r="F118"/>
  <c r="E120" i="130"/>
  <c r="F119"/>
  <c r="E119" i="133"/>
  <c r="F118"/>
  <c r="E119" i="145"/>
  <c r="F118"/>
  <c r="F172" i="189"/>
  <c r="E173"/>
  <c r="E114" i="239" l="1"/>
  <c r="F113"/>
  <c r="E114" i="235"/>
  <c r="F113"/>
  <c r="E116" i="236"/>
  <c r="F115"/>
  <c r="E125" i="148"/>
  <c r="F124"/>
  <c r="E126" i="146"/>
  <c r="F125"/>
  <c r="F120" i="220"/>
  <c r="E121"/>
  <c r="E126" i="143"/>
  <c r="F125"/>
  <c r="E115" i="134"/>
  <c r="F114"/>
  <c r="F155" i="192"/>
  <c r="E156"/>
  <c r="E115" i="152"/>
  <c r="F114"/>
  <c r="E124" i="127"/>
  <c r="F123"/>
  <c r="E122" i="231"/>
  <c r="F121"/>
  <c r="F125" i="234"/>
  <c r="E126"/>
  <c r="F126" i="123"/>
  <c r="E127"/>
  <c r="F119" i="145"/>
  <c r="E120"/>
  <c r="F119" i="133"/>
  <c r="E120"/>
  <c r="F120" i="130"/>
  <c r="E121"/>
  <c r="F119" i="149"/>
  <c r="E120"/>
  <c r="F120" i="125"/>
  <c r="E121"/>
  <c r="F119" i="141"/>
  <c r="E120"/>
  <c r="E115" i="219"/>
  <c r="F114"/>
  <c r="E129" i="213"/>
  <c r="F128"/>
  <c r="E117" i="217"/>
  <c r="F116"/>
  <c r="E123" i="215"/>
  <c r="F122"/>
  <c r="E115" i="221"/>
  <c r="F114"/>
  <c r="D190" i="177"/>
  <c r="K188"/>
  <c r="F120" i="147"/>
  <c r="E121"/>
  <c r="F120" i="144"/>
  <c r="E121"/>
  <c r="F120" i="132"/>
  <c r="E121"/>
  <c r="E174" i="189"/>
  <c r="F173"/>
  <c r="E181" i="179"/>
  <c r="F180"/>
  <c r="E135" i="212"/>
  <c r="F134"/>
  <c r="E122" i="229"/>
  <c r="F121"/>
  <c r="F169" i="188"/>
  <c r="E170"/>
  <c r="E178" i="184"/>
  <c r="F177"/>
  <c r="F157" i="191"/>
  <c r="E158"/>
  <c r="E143" i="194"/>
  <c r="F142"/>
  <c r="E139" i="206"/>
  <c r="F138"/>
  <c r="F114" i="162"/>
  <c r="AE9" s="1"/>
  <c r="E115"/>
  <c r="E133" i="214"/>
  <c r="F132"/>
  <c r="F182" i="139"/>
  <c r="E183"/>
  <c r="F126" i="126"/>
  <c r="E127"/>
  <c r="F127" i="131"/>
  <c r="E128"/>
  <c r="E127" i="216"/>
  <c r="F126"/>
  <c r="F145" i="197"/>
  <c r="E146"/>
  <c r="F118" i="193"/>
  <c r="E119"/>
  <c r="F126" i="142"/>
  <c r="E127"/>
  <c r="N190" i="176"/>
  <c r="O188"/>
  <c r="O190" s="1"/>
  <c r="P188"/>
  <c r="P190" s="1"/>
  <c r="E188" i="177"/>
  <c r="F188" s="1"/>
  <c r="E115" i="239" l="1"/>
  <c r="F114"/>
  <c r="E117" i="236"/>
  <c r="F116"/>
  <c r="E115" i="235"/>
  <c r="F114"/>
  <c r="E140" i="206"/>
  <c r="F139"/>
  <c r="E144" i="194"/>
  <c r="F143"/>
  <c r="E179" i="184"/>
  <c r="F178"/>
  <c r="F122" i="229"/>
  <c r="E123"/>
  <c r="F135" i="212"/>
  <c r="E136"/>
  <c r="E182" i="179"/>
  <c r="F181"/>
  <c r="E175" i="189"/>
  <c r="F174"/>
  <c r="F115" i="221"/>
  <c r="E116"/>
  <c r="F123" i="215"/>
  <c r="E124"/>
  <c r="F117" i="217"/>
  <c r="E118"/>
  <c r="F129" i="213"/>
  <c r="E130"/>
  <c r="F115" i="219"/>
  <c r="E116"/>
  <c r="F122" i="231"/>
  <c r="E123"/>
  <c r="E125" i="127"/>
  <c r="F124"/>
  <c r="E116" i="152"/>
  <c r="F115"/>
  <c r="E116" i="134"/>
  <c r="F115"/>
  <c r="F126" i="143"/>
  <c r="E127"/>
  <c r="F126" i="146"/>
  <c r="E127"/>
  <c r="F125" i="148"/>
  <c r="E126"/>
  <c r="F127" i="216"/>
  <c r="E128"/>
  <c r="E134" i="214"/>
  <c r="F133"/>
  <c r="F127" i="142"/>
  <c r="E128"/>
  <c r="F119" i="193"/>
  <c r="E120"/>
  <c r="E147" i="197"/>
  <c r="F146"/>
  <c r="F128" i="131"/>
  <c r="E129"/>
  <c r="F127" i="126"/>
  <c r="E128"/>
  <c r="F183" i="139"/>
  <c r="E184"/>
  <c r="E45" i="181"/>
  <c r="F115" i="162"/>
  <c r="F45" i="181" s="1"/>
  <c r="R9" i="162"/>
  <c r="S9" s="1"/>
  <c r="G45" i="181" s="1"/>
  <c r="E116" i="162"/>
  <c r="E159" i="191"/>
  <c r="F158"/>
  <c r="E171" i="188"/>
  <c r="F170"/>
  <c r="E122" i="132"/>
  <c r="F121"/>
  <c r="E122" i="144"/>
  <c r="F121"/>
  <c r="E122" i="147"/>
  <c r="F121"/>
  <c r="K190" i="177"/>
  <c r="M188"/>
  <c r="L188"/>
  <c r="E121" i="141"/>
  <c r="F120"/>
  <c r="E122" i="125"/>
  <c r="F121"/>
  <c r="E121" i="149"/>
  <c r="F120"/>
  <c r="E122" i="130"/>
  <c r="F121"/>
  <c r="E121" i="133"/>
  <c r="F120"/>
  <c r="E121" i="145"/>
  <c r="F120"/>
  <c r="F127" i="123"/>
  <c r="E128"/>
  <c r="F126" i="234"/>
  <c r="E127"/>
  <c r="F156" i="192"/>
  <c r="E157"/>
  <c r="F121" i="220"/>
  <c r="E122"/>
  <c r="E116" i="239" l="1"/>
  <c r="F115"/>
  <c r="E116" i="235"/>
  <c r="F115"/>
  <c r="E118" i="236"/>
  <c r="F117"/>
  <c r="F122" i="147"/>
  <c r="E123"/>
  <c r="F122" i="144"/>
  <c r="E123"/>
  <c r="F122" i="132"/>
  <c r="E123"/>
  <c r="F171" i="188"/>
  <c r="E172"/>
  <c r="F159" i="191"/>
  <c r="E160"/>
  <c r="E148" i="197"/>
  <c r="F147"/>
  <c r="E135" i="214"/>
  <c r="F134"/>
  <c r="E117" i="134"/>
  <c r="F116"/>
  <c r="E117" i="152"/>
  <c r="F116"/>
  <c r="E126" i="127"/>
  <c r="F125"/>
  <c r="E176" i="189"/>
  <c r="F175"/>
  <c r="F182" i="179"/>
  <c r="E183"/>
  <c r="F179" i="184"/>
  <c r="E180"/>
  <c r="E145" i="194"/>
  <c r="F144"/>
  <c r="E141" i="206"/>
  <c r="F140"/>
  <c r="E123" i="220"/>
  <c r="F122"/>
  <c r="E158" i="192"/>
  <c r="F157"/>
  <c r="E128" i="234"/>
  <c r="F127"/>
  <c r="F128" i="123"/>
  <c r="E129"/>
  <c r="F121" i="145"/>
  <c r="E122"/>
  <c r="F121" i="133"/>
  <c r="E122"/>
  <c r="F122" i="130"/>
  <c r="E123"/>
  <c r="F121" i="149"/>
  <c r="E122"/>
  <c r="F122" i="125"/>
  <c r="E123"/>
  <c r="F121" i="141"/>
  <c r="E122"/>
  <c r="N188" i="177"/>
  <c r="M190"/>
  <c r="F116" i="162"/>
  <c r="E117"/>
  <c r="F184" i="139"/>
  <c r="E185"/>
  <c r="F128" i="126"/>
  <c r="E129"/>
  <c r="F129" i="131"/>
  <c r="E130"/>
  <c r="E121" i="193"/>
  <c r="F120"/>
  <c r="F128" i="142"/>
  <c r="E129"/>
  <c r="F128" i="216"/>
  <c r="E129"/>
  <c r="F126" i="148"/>
  <c r="E127"/>
  <c r="F127" i="146"/>
  <c r="E128"/>
  <c r="F127" i="143"/>
  <c r="E128"/>
  <c r="F123" i="231"/>
  <c r="E124"/>
  <c r="F116" i="219"/>
  <c r="E117"/>
  <c r="E131" i="213"/>
  <c r="F130"/>
  <c r="E119" i="217"/>
  <c r="F118"/>
  <c r="E125" i="215"/>
  <c r="F124"/>
  <c r="E117" i="221"/>
  <c r="F116"/>
  <c r="F136" i="212"/>
  <c r="E137"/>
  <c r="F123" i="229"/>
  <c r="E124"/>
  <c r="E117" i="239" l="1"/>
  <c r="F116"/>
  <c r="E119" i="236"/>
  <c r="F118"/>
  <c r="E117" i="235"/>
  <c r="F116"/>
  <c r="E125" i="229"/>
  <c r="F124"/>
  <c r="E138" i="212"/>
  <c r="F137"/>
  <c r="E118" i="219"/>
  <c r="F117"/>
  <c r="E125" i="231"/>
  <c r="F124"/>
  <c r="F128" i="143"/>
  <c r="E129"/>
  <c r="F128" i="146"/>
  <c r="E129"/>
  <c r="F127" i="148"/>
  <c r="E128"/>
  <c r="E130" i="216"/>
  <c r="F129"/>
  <c r="F129" i="142"/>
  <c r="E130"/>
  <c r="F130" i="131"/>
  <c r="E131"/>
  <c r="F129" i="126"/>
  <c r="E130"/>
  <c r="F185" i="139"/>
  <c r="E186"/>
  <c r="F117" i="162"/>
  <c r="E118"/>
  <c r="E118" i="221"/>
  <c r="F117"/>
  <c r="E126" i="215"/>
  <c r="F125"/>
  <c r="E120" i="217"/>
  <c r="F119"/>
  <c r="E132" i="213"/>
  <c r="F131"/>
  <c r="F121" i="193"/>
  <c r="E122"/>
  <c r="N190" i="177"/>
  <c r="O188"/>
  <c r="O190" s="1"/>
  <c r="P188"/>
  <c r="P190" s="1"/>
  <c r="F128" i="234"/>
  <c r="E129"/>
  <c r="E159" i="192"/>
  <c r="F158"/>
  <c r="E124" i="220"/>
  <c r="F123"/>
  <c r="E142" i="206"/>
  <c r="F141"/>
  <c r="E146" i="194"/>
  <c r="F145"/>
  <c r="E177" i="189"/>
  <c r="F176"/>
  <c r="E127" i="127"/>
  <c r="F126"/>
  <c r="E118" i="152"/>
  <c r="F117"/>
  <c r="E118" i="134"/>
  <c r="F117"/>
  <c r="E136" i="214"/>
  <c r="F135"/>
  <c r="F148" i="197"/>
  <c r="E149"/>
  <c r="F122" i="141"/>
  <c r="E123"/>
  <c r="F123" i="125"/>
  <c r="E124"/>
  <c r="F122" i="149"/>
  <c r="E123"/>
  <c r="F123" i="130"/>
  <c r="E124"/>
  <c r="F122" i="133"/>
  <c r="E123"/>
  <c r="F122" i="145"/>
  <c r="E123"/>
  <c r="F129" i="123"/>
  <c r="E130"/>
  <c r="F180" i="184"/>
  <c r="E181"/>
  <c r="F183" i="179"/>
  <c r="E184"/>
  <c r="F160" i="191"/>
  <c r="E161"/>
  <c r="F172" i="188"/>
  <c r="E173"/>
  <c r="F123" i="132"/>
  <c r="E124"/>
  <c r="F123" i="144"/>
  <c r="E124"/>
  <c r="F123" i="147"/>
  <c r="E124"/>
  <c r="E118" i="239" l="1"/>
  <c r="F117"/>
  <c r="E118" i="235"/>
  <c r="F117"/>
  <c r="E120" i="236"/>
  <c r="F119"/>
  <c r="E125" i="132"/>
  <c r="F124"/>
  <c r="E185" i="179"/>
  <c r="F184"/>
  <c r="E124" i="145"/>
  <c r="F123"/>
  <c r="E125" i="130"/>
  <c r="F124"/>
  <c r="E124" i="149"/>
  <c r="F123"/>
  <c r="E125" i="125"/>
  <c r="F124"/>
  <c r="E124" i="141"/>
  <c r="F123"/>
  <c r="E150" i="197"/>
  <c r="F149"/>
  <c r="E130" i="234"/>
  <c r="F129"/>
  <c r="E133" i="213"/>
  <c r="F132"/>
  <c r="E121" i="217"/>
  <c r="F120"/>
  <c r="E127" i="215"/>
  <c r="F126"/>
  <c r="E119" i="221"/>
  <c r="F118"/>
  <c r="E131" i="216"/>
  <c r="F130"/>
  <c r="E126" i="231"/>
  <c r="F125"/>
  <c r="F118" i="219"/>
  <c r="E119"/>
  <c r="E139" i="212"/>
  <c r="F138"/>
  <c r="E126" i="229"/>
  <c r="F125"/>
  <c r="E125" i="147"/>
  <c r="F124"/>
  <c r="E125" i="144"/>
  <c r="F124"/>
  <c r="E174" i="188"/>
  <c r="F173"/>
  <c r="E162" i="191"/>
  <c r="F161"/>
  <c r="E182" i="184"/>
  <c r="F181"/>
  <c r="F130" i="123"/>
  <c r="E131"/>
  <c r="E124" i="133"/>
  <c r="F123"/>
  <c r="F136" i="214"/>
  <c r="E137"/>
  <c r="E119" i="134"/>
  <c r="F118"/>
  <c r="E119" i="152"/>
  <c r="F118"/>
  <c r="E128" i="127"/>
  <c r="F127"/>
  <c r="E178" i="189"/>
  <c r="F177"/>
  <c r="E147" i="194"/>
  <c r="F146"/>
  <c r="E143" i="206"/>
  <c r="F142"/>
  <c r="F124" i="220"/>
  <c r="E125"/>
  <c r="F159" i="192"/>
  <c r="E160"/>
  <c r="F122" i="193"/>
  <c r="E123"/>
  <c r="F118" i="162"/>
  <c r="E119"/>
  <c r="F186" i="139"/>
  <c r="E187"/>
  <c r="F130" i="126"/>
  <c r="E131"/>
  <c r="F131" i="131"/>
  <c r="E132"/>
  <c r="F130" i="142"/>
  <c r="E131"/>
  <c r="F128" i="148"/>
  <c r="E129"/>
  <c r="F129" i="146"/>
  <c r="E130"/>
  <c r="F129" i="143"/>
  <c r="E130"/>
  <c r="E119" i="239" l="1"/>
  <c r="F118"/>
  <c r="E121" i="236"/>
  <c r="F120"/>
  <c r="E119" i="235"/>
  <c r="F118"/>
  <c r="F130" i="143"/>
  <c r="E131"/>
  <c r="F129" i="148"/>
  <c r="E130"/>
  <c r="E132" i="142"/>
  <c r="F131"/>
  <c r="E133" i="131"/>
  <c r="F132"/>
  <c r="F187" i="139"/>
  <c r="D188" s="1"/>
  <c r="E188"/>
  <c r="F188" s="1"/>
  <c r="F119" i="162"/>
  <c r="E120"/>
  <c r="F160" i="192"/>
  <c r="E161"/>
  <c r="E144" i="206"/>
  <c r="F143"/>
  <c r="F147" i="194"/>
  <c r="E148"/>
  <c r="E179" i="189"/>
  <c r="F178"/>
  <c r="E129" i="127"/>
  <c r="F128"/>
  <c r="E120" i="152"/>
  <c r="F119"/>
  <c r="E120" i="134"/>
  <c r="F119"/>
  <c r="E125" i="133"/>
  <c r="F124"/>
  <c r="E183" i="184"/>
  <c r="F182"/>
  <c r="E163" i="191"/>
  <c r="F162"/>
  <c r="E175" i="188"/>
  <c r="F174"/>
  <c r="E126" i="144"/>
  <c r="F125"/>
  <c r="E126" i="147"/>
  <c r="F125"/>
  <c r="F126" i="229"/>
  <c r="E127"/>
  <c r="F139" i="212"/>
  <c r="E140"/>
  <c r="F126" i="231"/>
  <c r="E127"/>
  <c r="F131" i="216"/>
  <c r="E132"/>
  <c r="F119" i="221"/>
  <c r="E120"/>
  <c r="F127" i="215"/>
  <c r="E128"/>
  <c r="F121" i="217"/>
  <c r="E122"/>
  <c r="F133" i="213"/>
  <c r="E134"/>
  <c r="F130" i="234"/>
  <c r="E131"/>
  <c r="E151" i="197"/>
  <c r="F150"/>
  <c r="E125" i="141"/>
  <c r="F124"/>
  <c r="E126" i="125"/>
  <c r="F125"/>
  <c r="E125" i="149"/>
  <c r="F124"/>
  <c r="E126" i="130"/>
  <c r="F125"/>
  <c r="E125" i="145"/>
  <c r="F124"/>
  <c r="E186" i="179"/>
  <c r="F185"/>
  <c r="E126" i="132"/>
  <c r="F125"/>
  <c r="F130" i="146"/>
  <c r="E131"/>
  <c r="E132" i="126"/>
  <c r="F131"/>
  <c r="E124" i="193"/>
  <c r="F123"/>
  <c r="F125" i="220"/>
  <c r="E126"/>
  <c r="F137" i="214"/>
  <c r="E138"/>
  <c r="F131" i="123"/>
  <c r="E132"/>
  <c r="F119" i="219"/>
  <c r="E120"/>
  <c r="E120" i="239" l="1"/>
  <c r="F119"/>
  <c r="E120" i="235"/>
  <c r="F119"/>
  <c r="E122" i="236"/>
  <c r="F121"/>
  <c r="E133" i="123"/>
  <c r="F132"/>
  <c r="E139" i="214"/>
  <c r="F138"/>
  <c r="E127" i="220"/>
  <c r="F126"/>
  <c r="F131" i="146"/>
  <c r="E132"/>
  <c r="E125" i="193"/>
  <c r="F124"/>
  <c r="E133" i="126"/>
  <c r="F132"/>
  <c r="F126" i="132"/>
  <c r="E127"/>
  <c r="E187" i="179"/>
  <c r="F186"/>
  <c r="F125" i="145"/>
  <c r="E126"/>
  <c r="F126" i="130"/>
  <c r="E127"/>
  <c r="F125" i="149"/>
  <c r="E126"/>
  <c r="F126" i="125"/>
  <c r="E127"/>
  <c r="F125" i="141"/>
  <c r="E126"/>
  <c r="E152" i="197"/>
  <c r="F151"/>
  <c r="F126" i="147"/>
  <c r="E127"/>
  <c r="F126" i="144"/>
  <c r="E127"/>
  <c r="E176" i="188"/>
  <c r="F175"/>
  <c r="E164" i="191"/>
  <c r="F163"/>
  <c r="E184" i="184"/>
  <c r="F183"/>
  <c r="F125" i="133"/>
  <c r="E126"/>
  <c r="E121" i="134"/>
  <c r="F120"/>
  <c r="E121" i="152"/>
  <c r="F120"/>
  <c r="E130" i="127"/>
  <c r="F129"/>
  <c r="F179" i="189"/>
  <c r="E180"/>
  <c r="F144" i="206"/>
  <c r="E145"/>
  <c r="K188" i="139"/>
  <c r="D190"/>
  <c r="E134" i="131"/>
  <c r="F133"/>
  <c r="E133" i="142"/>
  <c r="F132"/>
  <c r="F120" i="219"/>
  <c r="E121"/>
  <c r="E132" i="234"/>
  <c r="F131"/>
  <c r="E135" i="213"/>
  <c r="F134"/>
  <c r="E123" i="217"/>
  <c r="F122"/>
  <c r="E129" i="215"/>
  <c r="F128"/>
  <c r="E121" i="221"/>
  <c r="F120"/>
  <c r="F132" i="216"/>
  <c r="E133"/>
  <c r="E128" i="231"/>
  <c r="F127"/>
  <c r="F140" i="212"/>
  <c r="E141"/>
  <c r="F127" i="229"/>
  <c r="E128"/>
  <c r="F148" i="194"/>
  <c r="E149"/>
  <c r="E162" i="192"/>
  <c r="F161"/>
  <c r="E121" i="162"/>
  <c r="F120"/>
  <c r="F130" i="148"/>
  <c r="E131"/>
  <c r="F131" i="143"/>
  <c r="E132"/>
  <c r="E121" i="239" l="1"/>
  <c r="F120"/>
  <c r="E123" i="236"/>
  <c r="F122"/>
  <c r="E121" i="235"/>
  <c r="F120"/>
  <c r="E133" i="143"/>
  <c r="F132"/>
  <c r="E132" i="148"/>
  <c r="F131"/>
  <c r="F149" i="194"/>
  <c r="E150"/>
  <c r="E129" i="229"/>
  <c r="F128"/>
  <c r="E142" i="212"/>
  <c r="F141"/>
  <c r="F133" i="216"/>
  <c r="E134"/>
  <c r="E122" i="219"/>
  <c r="F121"/>
  <c r="E122" i="162"/>
  <c r="F121"/>
  <c r="E163" i="192"/>
  <c r="F162"/>
  <c r="F128" i="231"/>
  <c r="E129"/>
  <c r="E122" i="221"/>
  <c r="F121"/>
  <c r="E130" i="215"/>
  <c r="F129"/>
  <c r="E124" i="217"/>
  <c r="F123"/>
  <c r="E136" i="213"/>
  <c r="F135"/>
  <c r="E133" i="234"/>
  <c r="F132"/>
  <c r="F133" i="142"/>
  <c r="E134"/>
  <c r="F134" i="131"/>
  <c r="E135"/>
  <c r="M188" i="139"/>
  <c r="K190"/>
  <c r="L188"/>
  <c r="E131" i="127"/>
  <c r="F130"/>
  <c r="E122" i="152"/>
  <c r="F121"/>
  <c r="E122" i="134"/>
  <c r="F121"/>
  <c r="E185" i="184"/>
  <c r="F184"/>
  <c r="E165" i="191"/>
  <c r="F164"/>
  <c r="E177" i="188"/>
  <c r="F176"/>
  <c r="E153" i="197"/>
  <c r="F152"/>
  <c r="F187" i="179"/>
  <c r="D188" s="1"/>
  <c r="F133" i="126"/>
  <c r="E134"/>
  <c r="E126" i="193"/>
  <c r="F125"/>
  <c r="F127" i="220"/>
  <c r="E128"/>
  <c r="F139" i="214"/>
  <c r="E140"/>
  <c r="E134" i="123"/>
  <c r="F133"/>
  <c r="F145" i="206"/>
  <c r="E146"/>
  <c r="E181" i="189"/>
  <c r="F180"/>
  <c r="F126" i="133"/>
  <c r="E127"/>
  <c r="F127" i="144"/>
  <c r="E128"/>
  <c r="F127" i="147"/>
  <c r="E128"/>
  <c r="F126" i="141"/>
  <c r="E127"/>
  <c r="F127" i="125"/>
  <c r="E128"/>
  <c r="F126" i="149"/>
  <c r="E127"/>
  <c r="F127" i="130"/>
  <c r="E128"/>
  <c r="F126" i="145"/>
  <c r="E127"/>
  <c r="F127" i="132"/>
  <c r="E128"/>
  <c r="E133" i="146"/>
  <c r="F132"/>
  <c r="E122" i="239" l="1"/>
  <c r="F121"/>
  <c r="E122" i="235"/>
  <c r="F121"/>
  <c r="E124" i="236"/>
  <c r="F123"/>
  <c r="E134" i="146"/>
  <c r="F133"/>
  <c r="E182" i="189"/>
  <c r="F181"/>
  <c r="F134" i="123"/>
  <c r="E135"/>
  <c r="E127" i="193"/>
  <c r="F126"/>
  <c r="D190" i="179"/>
  <c r="K188"/>
  <c r="E154" i="197"/>
  <c r="F153"/>
  <c r="E178" i="188"/>
  <c r="F177"/>
  <c r="E166" i="191"/>
  <c r="F165"/>
  <c r="E186" i="184"/>
  <c r="F185"/>
  <c r="E123" i="134"/>
  <c r="F122"/>
  <c r="E123" i="152"/>
  <c r="F122"/>
  <c r="E132" i="127"/>
  <c r="F131"/>
  <c r="F128" i="132"/>
  <c r="E129"/>
  <c r="F127" i="145"/>
  <c r="E128"/>
  <c r="F128" i="130"/>
  <c r="E129"/>
  <c r="F127" i="149"/>
  <c r="E128"/>
  <c r="F128" i="125"/>
  <c r="E129"/>
  <c r="F127" i="141"/>
  <c r="E128"/>
  <c r="F128" i="147"/>
  <c r="E129"/>
  <c r="F128" i="144"/>
  <c r="E129"/>
  <c r="F127" i="133"/>
  <c r="E128"/>
  <c r="E147" i="206"/>
  <c r="F146"/>
  <c r="E141" i="214"/>
  <c r="F140"/>
  <c r="E129" i="220"/>
  <c r="F128"/>
  <c r="F134" i="126"/>
  <c r="E135"/>
  <c r="M190" i="139"/>
  <c r="N188"/>
  <c r="F133" i="234"/>
  <c r="E134"/>
  <c r="E137" i="213"/>
  <c r="F136"/>
  <c r="E125" i="217"/>
  <c r="F124"/>
  <c r="E131" i="215"/>
  <c r="F130"/>
  <c r="E123" i="221"/>
  <c r="F122"/>
  <c r="E164" i="192"/>
  <c r="F163"/>
  <c r="E123" i="162"/>
  <c r="F122"/>
  <c r="F122" i="219"/>
  <c r="E123"/>
  <c r="F142" i="212"/>
  <c r="E143"/>
  <c r="F129" i="229"/>
  <c r="E130"/>
  <c r="E133" i="148"/>
  <c r="F132"/>
  <c r="E134" i="143"/>
  <c r="F133"/>
  <c r="E188" i="179"/>
  <c r="F188" s="1"/>
  <c r="F135" i="131"/>
  <c r="E136"/>
  <c r="F134" i="142"/>
  <c r="E135"/>
  <c r="E130" i="231"/>
  <c r="F129"/>
  <c r="F134" i="216"/>
  <c r="E135"/>
  <c r="E151" i="194"/>
  <c r="F150"/>
  <c r="E123" i="239" l="1"/>
  <c r="F122"/>
  <c r="E125" i="236"/>
  <c r="F124"/>
  <c r="E123" i="235"/>
  <c r="F122"/>
  <c r="F129" i="220"/>
  <c r="E130"/>
  <c r="F141" i="214"/>
  <c r="E142"/>
  <c r="F147" i="206"/>
  <c r="E148"/>
  <c r="E133" i="127"/>
  <c r="F132"/>
  <c r="E124" i="152"/>
  <c r="F123"/>
  <c r="E124" i="134"/>
  <c r="F123"/>
  <c r="E187" i="184"/>
  <c r="F186"/>
  <c r="E167" i="191"/>
  <c r="F166"/>
  <c r="E179" i="188"/>
  <c r="F178"/>
  <c r="E155" i="197"/>
  <c r="F154"/>
  <c r="E128" i="193"/>
  <c r="F127"/>
  <c r="E183" i="189"/>
  <c r="F182"/>
  <c r="F134" i="146"/>
  <c r="E135"/>
  <c r="F135" i="216"/>
  <c r="E136"/>
  <c r="F135" i="142"/>
  <c r="E136"/>
  <c r="F136" i="131"/>
  <c r="E137"/>
  <c r="F134" i="143"/>
  <c r="E135"/>
  <c r="F133" i="148"/>
  <c r="E134"/>
  <c r="F123" i="162"/>
  <c r="E124"/>
  <c r="E165" i="192"/>
  <c r="F164"/>
  <c r="F123" i="221"/>
  <c r="E124"/>
  <c r="E132" i="215"/>
  <c r="F131"/>
  <c r="F125" i="217"/>
  <c r="E126"/>
  <c r="F137" i="213"/>
  <c r="E138"/>
  <c r="E152" i="194"/>
  <c r="F151"/>
  <c r="E131" i="231"/>
  <c r="F130"/>
  <c r="E131" i="229"/>
  <c r="F130"/>
  <c r="E144" i="212"/>
  <c r="F143"/>
  <c r="E124" i="219"/>
  <c r="F123"/>
  <c r="F134" i="234"/>
  <c r="E135"/>
  <c r="N190" i="139"/>
  <c r="O188"/>
  <c r="O190" s="1"/>
  <c r="P188"/>
  <c r="P190" s="1"/>
  <c r="F135" i="126"/>
  <c r="E136"/>
  <c r="F128" i="133"/>
  <c r="E129"/>
  <c r="F129" i="144"/>
  <c r="E130"/>
  <c r="F129" i="147"/>
  <c r="E130"/>
  <c r="F128" i="141"/>
  <c r="E129"/>
  <c r="F129" i="125"/>
  <c r="E130"/>
  <c r="F128" i="149"/>
  <c r="E129"/>
  <c r="F129" i="130"/>
  <c r="E130"/>
  <c r="F128" i="145"/>
  <c r="E129"/>
  <c r="F129" i="132"/>
  <c r="E130"/>
  <c r="K190" i="179"/>
  <c r="M188"/>
  <c r="L188"/>
  <c r="F135" i="123"/>
  <c r="E136"/>
  <c r="E124" i="239" l="1"/>
  <c r="F123"/>
  <c r="E124" i="235"/>
  <c r="F123"/>
  <c r="E126" i="236"/>
  <c r="F125"/>
  <c r="F136" i="123"/>
  <c r="E137"/>
  <c r="N188" i="179"/>
  <c r="M190"/>
  <c r="F130" i="132"/>
  <c r="E131"/>
  <c r="F129" i="145"/>
  <c r="E130"/>
  <c r="F130" i="130"/>
  <c r="E131"/>
  <c r="F129" i="149"/>
  <c r="E130"/>
  <c r="F130" i="125"/>
  <c r="E131"/>
  <c r="F129" i="141"/>
  <c r="E130"/>
  <c r="F130" i="147"/>
  <c r="E131"/>
  <c r="F130" i="144"/>
  <c r="E131"/>
  <c r="F129" i="133"/>
  <c r="E130"/>
  <c r="E137" i="126"/>
  <c r="F136"/>
  <c r="F124" i="219"/>
  <c r="E125"/>
  <c r="F144" i="212"/>
  <c r="E145"/>
  <c r="F131" i="229"/>
  <c r="E132"/>
  <c r="F131" i="231"/>
  <c r="E132"/>
  <c r="F152" i="194"/>
  <c r="E153"/>
  <c r="F132" i="215"/>
  <c r="E133"/>
  <c r="E166" i="192"/>
  <c r="F165"/>
  <c r="E184" i="189"/>
  <c r="F183"/>
  <c r="E129" i="193"/>
  <c r="F128"/>
  <c r="E156" i="197"/>
  <c r="F155"/>
  <c r="F179" i="188"/>
  <c r="E180"/>
  <c r="F167" i="191"/>
  <c r="E168"/>
  <c r="F187" i="184"/>
  <c r="D188" s="1"/>
  <c r="E188"/>
  <c r="F188" s="1"/>
  <c r="E125" i="134"/>
  <c r="F124"/>
  <c r="E125" i="152"/>
  <c r="F124"/>
  <c r="E134" i="127"/>
  <c r="F133"/>
  <c r="E136" i="234"/>
  <c r="F135"/>
  <c r="F138" i="213"/>
  <c r="E139"/>
  <c r="F126" i="217"/>
  <c r="E127"/>
  <c r="F124" i="221"/>
  <c r="E125"/>
  <c r="F124" i="162"/>
  <c r="E125"/>
  <c r="F134" i="148"/>
  <c r="E135"/>
  <c r="F135" i="143"/>
  <c r="E136"/>
  <c r="F137" i="131"/>
  <c r="E138"/>
  <c r="E137" i="142"/>
  <c r="F136"/>
  <c r="F136" i="216"/>
  <c r="E137"/>
  <c r="F135" i="146"/>
  <c r="E136"/>
  <c r="F148" i="206"/>
  <c r="E149"/>
  <c r="E143" i="214"/>
  <c r="F142"/>
  <c r="E131" i="220"/>
  <c r="F130"/>
  <c r="E125" i="239" l="1"/>
  <c r="F124"/>
  <c r="E127" i="236"/>
  <c r="F126"/>
  <c r="E125" i="235"/>
  <c r="F124"/>
  <c r="F136" i="146"/>
  <c r="E137"/>
  <c r="F138" i="131"/>
  <c r="E139"/>
  <c r="F135" i="148"/>
  <c r="H32" i="181" s="1"/>
  <c r="Q9" i="148"/>
  <c r="E136"/>
  <c r="F125" i="162"/>
  <c r="E126"/>
  <c r="F127" i="217"/>
  <c r="E128"/>
  <c r="E140" i="213"/>
  <c r="F139"/>
  <c r="F168" i="191"/>
  <c r="E169"/>
  <c r="E134" i="215"/>
  <c r="F133"/>
  <c r="F132" i="231"/>
  <c r="E133"/>
  <c r="E133" i="229"/>
  <c r="F132"/>
  <c r="E126" i="219"/>
  <c r="F125"/>
  <c r="E132" i="220"/>
  <c r="F131"/>
  <c r="E144" i="214"/>
  <c r="F143"/>
  <c r="F137" i="142"/>
  <c r="E138"/>
  <c r="F136" i="234"/>
  <c r="E137"/>
  <c r="E135" i="127"/>
  <c r="F134"/>
  <c r="E126" i="152"/>
  <c r="F125"/>
  <c r="E126" i="134"/>
  <c r="F125"/>
  <c r="K188" i="184"/>
  <c r="D190"/>
  <c r="F156" i="197"/>
  <c r="E157"/>
  <c r="F129" i="193"/>
  <c r="E130"/>
  <c r="E185" i="189"/>
  <c r="F184"/>
  <c r="E167" i="192"/>
  <c r="F166"/>
  <c r="F137" i="126"/>
  <c r="E138"/>
  <c r="N190" i="179"/>
  <c r="O188"/>
  <c r="O190" s="1"/>
  <c r="P188"/>
  <c r="P190" s="1"/>
  <c r="E150" i="206"/>
  <c r="F149"/>
  <c r="E138" i="216"/>
  <c r="F137"/>
  <c r="F136" i="143"/>
  <c r="E137"/>
  <c r="E126" i="221"/>
  <c r="F125"/>
  <c r="F180" i="188"/>
  <c r="E181"/>
  <c r="F153" i="194"/>
  <c r="E154"/>
  <c r="E146" i="212"/>
  <c r="F145"/>
  <c r="F130" i="133"/>
  <c r="E131"/>
  <c r="F131" i="144"/>
  <c r="E132"/>
  <c r="F131" i="147"/>
  <c r="E132"/>
  <c r="F130" i="141"/>
  <c r="E131"/>
  <c r="F131" i="125"/>
  <c r="E132"/>
  <c r="F130" i="149"/>
  <c r="E131"/>
  <c r="F131" i="130"/>
  <c r="E132"/>
  <c r="F130" i="145"/>
  <c r="E131"/>
  <c r="F131" i="132"/>
  <c r="E132"/>
  <c r="F137" i="123"/>
  <c r="E138"/>
  <c r="E126" i="239" l="1"/>
  <c r="F125"/>
  <c r="E126" i="235"/>
  <c r="F125"/>
  <c r="E128" i="236"/>
  <c r="F127"/>
  <c r="F138" i="123"/>
  <c r="E139"/>
  <c r="E132" i="145"/>
  <c r="F131"/>
  <c r="E147" i="212"/>
  <c r="F146"/>
  <c r="E127" i="221"/>
  <c r="F126"/>
  <c r="E139" i="216"/>
  <c r="F138"/>
  <c r="E151" i="206"/>
  <c r="F150"/>
  <c r="F138" i="126"/>
  <c r="E139"/>
  <c r="F130" i="193"/>
  <c r="E131"/>
  <c r="F157" i="197"/>
  <c r="E158"/>
  <c r="F137" i="234"/>
  <c r="E138"/>
  <c r="F138" i="142"/>
  <c r="E139"/>
  <c r="E134" i="231"/>
  <c r="F133"/>
  <c r="E170" i="191"/>
  <c r="F169"/>
  <c r="E129" i="217"/>
  <c r="F128"/>
  <c r="F126" i="162"/>
  <c r="E127"/>
  <c r="F136" i="148"/>
  <c r="U9" s="1"/>
  <c r="E137"/>
  <c r="E133" i="132"/>
  <c r="F132"/>
  <c r="E133" i="130"/>
  <c r="F132"/>
  <c r="E132" i="149"/>
  <c r="F131"/>
  <c r="E133" i="125"/>
  <c r="F132"/>
  <c r="E132" i="141"/>
  <c r="F131"/>
  <c r="E133" i="147"/>
  <c r="F132"/>
  <c r="E133" i="144"/>
  <c r="F132"/>
  <c r="E132" i="133"/>
  <c r="F131"/>
  <c r="E155" i="194"/>
  <c r="F154"/>
  <c r="E182" i="188"/>
  <c r="F181"/>
  <c r="F137" i="143"/>
  <c r="E138"/>
  <c r="F167" i="192"/>
  <c r="E168"/>
  <c r="E186" i="189"/>
  <c r="F185"/>
  <c r="K190" i="184"/>
  <c r="M188"/>
  <c r="L188"/>
  <c r="E127" i="134"/>
  <c r="F126"/>
  <c r="E127" i="152"/>
  <c r="F126"/>
  <c r="E136" i="127"/>
  <c r="F135"/>
  <c r="F144" i="214"/>
  <c r="E145"/>
  <c r="F132" i="220"/>
  <c r="E133"/>
  <c r="E127" i="219"/>
  <c r="F126"/>
  <c r="E134" i="229"/>
  <c r="F133"/>
  <c r="E135" i="215"/>
  <c r="F134"/>
  <c r="E141" i="213"/>
  <c r="F140"/>
  <c r="F139" i="131"/>
  <c r="E140"/>
  <c r="Q9" i="146"/>
  <c r="F137"/>
  <c r="H30" i="181" s="1"/>
  <c r="E138" i="146"/>
  <c r="E127" i="239" l="1"/>
  <c r="F126"/>
  <c r="E129" i="236"/>
  <c r="F128"/>
  <c r="E127" i="235"/>
  <c r="F126"/>
  <c r="E187" i="189"/>
  <c r="F186"/>
  <c r="E183" i="188"/>
  <c r="F182"/>
  <c r="E156" i="194"/>
  <c r="F155"/>
  <c r="E133" i="133"/>
  <c r="F132"/>
  <c r="E134" i="144"/>
  <c r="F133"/>
  <c r="E134" i="147"/>
  <c r="F133"/>
  <c r="E133" i="141"/>
  <c r="F132"/>
  <c r="E134" i="125"/>
  <c r="F133"/>
  <c r="E133" i="149"/>
  <c r="F132"/>
  <c r="E134" i="130"/>
  <c r="F133"/>
  <c r="E134" i="132"/>
  <c r="F133"/>
  <c r="F129" i="217"/>
  <c r="E130"/>
  <c r="E171" i="191"/>
  <c r="F170"/>
  <c r="F134" i="231"/>
  <c r="E135"/>
  <c r="E152" i="206"/>
  <c r="F151"/>
  <c r="F139" i="216"/>
  <c r="E140"/>
  <c r="F127" i="221"/>
  <c r="E128"/>
  <c r="F147" i="212"/>
  <c r="E148"/>
  <c r="E133" i="145"/>
  <c r="F132"/>
  <c r="F140" i="131"/>
  <c r="E141"/>
  <c r="F133" i="220"/>
  <c r="E134"/>
  <c r="F145" i="214"/>
  <c r="E146"/>
  <c r="F138" i="146"/>
  <c r="U9" s="1"/>
  <c r="E139"/>
  <c r="F141" i="213"/>
  <c r="E142"/>
  <c r="F135" i="215"/>
  <c r="E136"/>
  <c r="F134" i="229"/>
  <c r="E135"/>
  <c r="F127" i="219"/>
  <c r="E128"/>
  <c r="E137" i="127"/>
  <c r="F136"/>
  <c r="E128" i="152"/>
  <c r="F127"/>
  <c r="E128" i="134"/>
  <c r="F127"/>
  <c r="N188" i="184"/>
  <c r="M190"/>
  <c r="F168" i="192"/>
  <c r="E169"/>
  <c r="F138" i="143"/>
  <c r="E139"/>
  <c r="F137" i="148"/>
  <c r="V9" s="1"/>
  <c r="E138"/>
  <c r="E128" i="162"/>
  <c r="F127"/>
  <c r="F139" i="142"/>
  <c r="E140"/>
  <c r="F138" i="234"/>
  <c r="E139"/>
  <c r="F158" i="197"/>
  <c r="E159"/>
  <c r="E132" i="193"/>
  <c r="F131"/>
  <c r="F139" i="126"/>
  <c r="E140"/>
  <c r="F139" i="123"/>
  <c r="E140"/>
  <c r="E128" i="239" l="1"/>
  <c r="F127"/>
  <c r="E128" i="235"/>
  <c r="F127"/>
  <c r="E130" i="236"/>
  <c r="F129"/>
  <c r="N190" i="184"/>
  <c r="O188"/>
  <c r="O190" s="1"/>
  <c r="P188"/>
  <c r="P190" s="1"/>
  <c r="E129" i="134"/>
  <c r="F128"/>
  <c r="E129" i="152"/>
  <c r="F128"/>
  <c r="E138" i="127"/>
  <c r="F137"/>
  <c r="F133" i="145"/>
  <c r="E134"/>
  <c r="E153" i="206"/>
  <c r="F152"/>
  <c r="E172" i="191"/>
  <c r="F171"/>
  <c r="F134" i="132"/>
  <c r="E135"/>
  <c r="F134" i="130"/>
  <c r="E135"/>
  <c r="F133" i="149"/>
  <c r="E134"/>
  <c r="F134" i="125"/>
  <c r="E135"/>
  <c r="F133" i="141"/>
  <c r="E134"/>
  <c r="F134" i="147"/>
  <c r="E135"/>
  <c r="F134" i="144"/>
  <c r="E135"/>
  <c r="F133" i="133"/>
  <c r="E134"/>
  <c r="E157" i="194"/>
  <c r="F156"/>
  <c r="E184" i="188"/>
  <c r="F183"/>
  <c r="F187" i="189"/>
  <c r="D188" s="1"/>
  <c r="E188"/>
  <c r="F188" s="1"/>
  <c r="E133" i="193"/>
  <c r="F132"/>
  <c r="E129" i="162"/>
  <c r="F128"/>
  <c r="E141" i="123"/>
  <c r="F140"/>
  <c r="F140" i="126"/>
  <c r="E141"/>
  <c r="F159" i="197"/>
  <c r="E160"/>
  <c r="E140" i="234"/>
  <c r="F139"/>
  <c r="F140" i="142"/>
  <c r="E141"/>
  <c r="F138" i="148"/>
  <c r="W9" s="1"/>
  <c r="E139"/>
  <c r="F139" i="143"/>
  <c r="E140"/>
  <c r="F169" i="192"/>
  <c r="E170"/>
  <c r="F128" i="219"/>
  <c r="E129"/>
  <c r="F135" i="229"/>
  <c r="E136"/>
  <c r="E137" i="215"/>
  <c r="F136"/>
  <c r="E143" i="213"/>
  <c r="F142"/>
  <c r="F139" i="146"/>
  <c r="V9" s="1"/>
  <c r="E140"/>
  <c r="E147" i="214"/>
  <c r="F146"/>
  <c r="E135" i="220"/>
  <c r="F134"/>
  <c r="F141" i="131"/>
  <c r="E142"/>
  <c r="F148" i="212"/>
  <c r="E149"/>
  <c r="E129" i="221"/>
  <c r="F128"/>
  <c r="F140" i="216"/>
  <c r="E141"/>
  <c r="E136" i="231"/>
  <c r="F135"/>
  <c r="E131" i="217"/>
  <c r="F130"/>
  <c r="E129" i="239" l="1"/>
  <c r="F128"/>
  <c r="E131" i="236"/>
  <c r="F130"/>
  <c r="E129" i="235"/>
  <c r="F128"/>
  <c r="F143" i="213"/>
  <c r="E144"/>
  <c r="F137" i="215"/>
  <c r="E138"/>
  <c r="F141" i="216"/>
  <c r="E142"/>
  <c r="E150" i="212"/>
  <c r="F149"/>
  <c r="F142" i="131"/>
  <c r="E143"/>
  <c r="F140" i="146"/>
  <c r="W9" s="1"/>
  <c r="E141"/>
  <c r="E137" i="229"/>
  <c r="F136"/>
  <c r="E130" i="219"/>
  <c r="F129"/>
  <c r="F170" i="192"/>
  <c r="E171"/>
  <c r="F140" i="143"/>
  <c r="E141"/>
  <c r="F139" i="148"/>
  <c r="X9" s="1"/>
  <c r="E140"/>
  <c r="F141" i="142"/>
  <c r="E142"/>
  <c r="F160" i="197"/>
  <c r="E161"/>
  <c r="F141" i="126"/>
  <c r="E142"/>
  <c r="F134" i="133"/>
  <c r="E135"/>
  <c r="F135" i="144"/>
  <c r="E136"/>
  <c r="F135" i="147"/>
  <c r="E136"/>
  <c r="F134" i="141"/>
  <c r="E135"/>
  <c r="F135" i="125"/>
  <c r="E136"/>
  <c r="Q9" i="149"/>
  <c r="F134"/>
  <c r="H33" i="181" s="1"/>
  <c r="E135" i="149"/>
  <c r="F135" i="130"/>
  <c r="E136"/>
  <c r="F135" i="132"/>
  <c r="E136"/>
  <c r="F134" i="145"/>
  <c r="E135"/>
  <c r="F131" i="217"/>
  <c r="E132"/>
  <c r="F136" i="231"/>
  <c r="E137"/>
  <c r="F129" i="221"/>
  <c r="E130"/>
  <c r="F135" i="220"/>
  <c r="E136"/>
  <c r="F147" i="214"/>
  <c r="E148"/>
  <c r="E141" i="234"/>
  <c r="F140"/>
  <c r="E142" i="123"/>
  <c r="F141"/>
  <c r="E130" i="162"/>
  <c r="F129"/>
  <c r="E134" i="193"/>
  <c r="F133"/>
  <c r="D190" i="189"/>
  <c r="K188"/>
  <c r="E185" i="188"/>
  <c r="F184"/>
  <c r="E158" i="194"/>
  <c r="F157"/>
  <c r="E173" i="191"/>
  <c r="F172"/>
  <c r="E154" i="206"/>
  <c r="F153"/>
  <c r="E139" i="127"/>
  <c r="F138"/>
  <c r="E130" i="152"/>
  <c r="F129"/>
  <c r="E130" i="134"/>
  <c r="F129"/>
  <c r="E130" i="239" l="1"/>
  <c r="F129"/>
  <c r="E130" i="235"/>
  <c r="F129"/>
  <c r="E132" i="236"/>
  <c r="F131"/>
  <c r="F130" i="219"/>
  <c r="E131"/>
  <c r="F137" i="229"/>
  <c r="E138"/>
  <c r="F150" i="212"/>
  <c r="E151"/>
  <c r="M188" i="189"/>
  <c r="K190"/>
  <c r="L188"/>
  <c r="E149" i="214"/>
  <c r="F148"/>
  <c r="F136" i="220"/>
  <c r="E137"/>
  <c r="E131" i="221"/>
  <c r="F130"/>
  <c r="E138" i="231"/>
  <c r="F137"/>
  <c r="E133" i="217"/>
  <c r="F132"/>
  <c r="F135" i="145"/>
  <c r="E136"/>
  <c r="F136" i="132"/>
  <c r="E137"/>
  <c r="F136" i="130"/>
  <c r="E137"/>
  <c r="F135" i="149"/>
  <c r="U9" s="1"/>
  <c r="E136"/>
  <c r="E131" i="134"/>
  <c r="F130"/>
  <c r="E131" i="152"/>
  <c r="F130"/>
  <c r="E140" i="127"/>
  <c r="F139"/>
  <c r="E155" i="206"/>
  <c r="F154"/>
  <c r="E174" i="191"/>
  <c r="F173"/>
  <c r="E159" i="194"/>
  <c r="F158"/>
  <c r="E186" i="188"/>
  <c r="F185"/>
  <c r="E135" i="193"/>
  <c r="F134"/>
  <c r="F130" i="162"/>
  <c r="E131"/>
  <c r="E143" i="123"/>
  <c r="F142"/>
  <c r="E142" i="234"/>
  <c r="F141"/>
  <c r="F136" i="125"/>
  <c r="E137"/>
  <c r="F135" i="141"/>
  <c r="E136"/>
  <c r="Q9" i="147"/>
  <c r="F136"/>
  <c r="H31" i="181" s="1"/>
  <c r="E137" i="147"/>
  <c r="F136" i="144"/>
  <c r="E137"/>
  <c r="F135" i="133"/>
  <c r="E136"/>
  <c r="E143" i="126"/>
  <c r="F142"/>
  <c r="F161" i="197"/>
  <c r="E162"/>
  <c r="F142" i="142"/>
  <c r="H26" i="181" s="1"/>
  <c r="E143" i="142"/>
  <c r="Q9"/>
  <c r="F140" i="148"/>
  <c r="Y9" s="1"/>
  <c r="E141"/>
  <c r="Q9" i="143"/>
  <c r="F141"/>
  <c r="H27" i="181" s="1"/>
  <c r="E142" i="143"/>
  <c r="F171" i="192"/>
  <c r="E172"/>
  <c r="F141" i="146"/>
  <c r="X9" s="1"/>
  <c r="E142"/>
  <c r="E144" i="131"/>
  <c r="F143"/>
  <c r="F142" i="216"/>
  <c r="E143"/>
  <c r="E139" i="215"/>
  <c r="F138"/>
  <c r="E145" i="213"/>
  <c r="F144"/>
  <c r="E131" i="239" l="1"/>
  <c r="F130"/>
  <c r="E133" i="236"/>
  <c r="F132"/>
  <c r="E131" i="235"/>
  <c r="F130"/>
  <c r="F143" i="216"/>
  <c r="E144"/>
  <c r="F142" i="146"/>
  <c r="Y9" s="1"/>
  <c r="E143"/>
  <c r="F172" i="192"/>
  <c r="E173"/>
  <c r="F142" i="143"/>
  <c r="U9" s="1"/>
  <c r="E143"/>
  <c r="F143" i="142"/>
  <c r="U9" s="1"/>
  <c r="E144"/>
  <c r="E146" i="213"/>
  <c r="F145"/>
  <c r="E140" i="215"/>
  <c r="F139"/>
  <c r="F144" i="131"/>
  <c r="E145"/>
  <c r="E142" i="148"/>
  <c r="F141"/>
  <c r="Z9" s="1"/>
  <c r="F143" i="126"/>
  <c r="E144"/>
  <c r="E137" i="141"/>
  <c r="F136"/>
  <c r="F137" i="125"/>
  <c r="E138"/>
  <c r="E132" i="162"/>
  <c r="F131"/>
  <c r="F136" i="149"/>
  <c r="V9" s="1"/>
  <c r="E137"/>
  <c r="F137" i="130"/>
  <c r="E138"/>
  <c r="E138" i="132"/>
  <c r="F137"/>
  <c r="F136" i="145"/>
  <c r="E137"/>
  <c r="F137" i="220"/>
  <c r="E138"/>
  <c r="M190" i="189"/>
  <c r="N188"/>
  <c r="E163" i="197"/>
  <c r="F162"/>
  <c r="F136" i="133"/>
  <c r="E137"/>
  <c r="F137" i="144"/>
  <c r="E138"/>
  <c r="F137" i="147"/>
  <c r="U9" s="1"/>
  <c r="E138"/>
  <c r="F142" i="234"/>
  <c r="E143"/>
  <c r="E144" i="123"/>
  <c r="F143"/>
  <c r="E136" i="193"/>
  <c r="F135"/>
  <c r="E187" i="188"/>
  <c r="F186"/>
  <c r="E160" i="194"/>
  <c r="F159"/>
  <c r="E175" i="191"/>
  <c r="F174"/>
  <c r="E156" i="206"/>
  <c r="F155"/>
  <c r="E141" i="127"/>
  <c r="F140"/>
  <c r="Q9" i="152"/>
  <c r="F131"/>
  <c r="H36" i="181" s="1"/>
  <c r="E132" i="152"/>
  <c r="E132" i="134"/>
  <c r="F131"/>
  <c r="E134" i="217"/>
  <c r="F133"/>
  <c r="F138" i="231"/>
  <c r="E139"/>
  <c r="E132" i="221"/>
  <c r="F131"/>
  <c r="F149" i="214"/>
  <c r="E150"/>
  <c r="F151" i="212"/>
  <c r="E152"/>
  <c r="F138" i="229"/>
  <c r="E139"/>
  <c r="E132" i="219"/>
  <c r="F131"/>
  <c r="E132" i="239" l="1"/>
  <c r="F131"/>
  <c r="E132" i="235"/>
  <c r="F131"/>
  <c r="E134" i="236"/>
  <c r="F133"/>
  <c r="E151" i="214"/>
  <c r="F150"/>
  <c r="E142" i="127"/>
  <c r="F141"/>
  <c r="F156" i="206"/>
  <c r="E157"/>
  <c r="E176" i="191"/>
  <c r="F175"/>
  <c r="F160" i="194"/>
  <c r="E161"/>
  <c r="F187" i="188"/>
  <c r="D188" s="1"/>
  <c r="E188" s="1"/>
  <c r="F188" s="1"/>
  <c r="E137" i="193"/>
  <c r="F136"/>
  <c r="E145" i="123"/>
  <c r="F144"/>
  <c r="F138" i="132"/>
  <c r="E139"/>
  <c r="F139" i="229"/>
  <c r="E140"/>
  <c r="F152" i="212"/>
  <c r="E153"/>
  <c r="E140" i="231"/>
  <c r="F139"/>
  <c r="F132" i="152"/>
  <c r="U9" s="1"/>
  <c r="E133"/>
  <c r="E164" i="197"/>
  <c r="F163"/>
  <c r="E133" i="162"/>
  <c r="F132"/>
  <c r="F137" i="141"/>
  <c r="E138"/>
  <c r="F142" i="148"/>
  <c r="AA9" s="1"/>
  <c r="E143"/>
  <c r="F140" i="215"/>
  <c r="E141"/>
  <c r="F146" i="213"/>
  <c r="E147"/>
  <c r="F132" i="219"/>
  <c r="E133"/>
  <c r="F132" i="221"/>
  <c r="E133"/>
  <c r="F134" i="217"/>
  <c r="E135"/>
  <c r="E133" i="134"/>
  <c r="F132"/>
  <c r="F143" i="234"/>
  <c r="E144"/>
  <c r="F138" i="147"/>
  <c r="V9" s="1"/>
  <c r="E139"/>
  <c r="F138" i="144"/>
  <c r="E139"/>
  <c r="F137" i="133"/>
  <c r="E138"/>
  <c r="N190" i="189"/>
  <c r="O188"/>
  <c r="O190" s="1"/>
  <c r="P188"/>
  <c r="P190" s="1"/>
  <c r="E139" i="220"/>
  <c r="F138"/>
  <c r="F137" i="145"/>
  <c r="E138"/>
  <c r="F138" i="130"/>
  <c r="E139"/>
  <c r="F137" i="149"/>
  <c r="W9" s="1"/>
  <c r="E138"/>
  <c r="F138" i="125"/>
  <c r="E139"/>
  <c r="E145" i="126"/>
  <c r="F144"/>
  <c r="E146" i="131"/>
  <c r="F145"/>
  <c r="F144" i="142"/>
  <c r="V9" s="1"/>
  <c r="E145"/>
  <c r="F143" i="143"/>
  <c r="V9" s="1"/>
  <c r="E144"/>
  <c r="E174" i="192"/>
  <c r="F173"/>
  <c r="F143" i="146"/>
  <c r="Z9" s="1"/>
  <c r="E144"/>
  <c r="F144" i="216"/>
  <c r="E145"/>
  <c r="E133" i="239" l="1"/>
  <c r="F132"/>
  <c r="E135" i="236"/>
  <c r="F134"/>
  <c r="E133" i="235"/>
  <c r="F132"/>
  <c r="F145" i="216"/>
  <c r="E146"/>
  <c r="F144" i="146"/>
  <c r="AA9" s="1"/>
  <c r="E145"/>
  <c r="F144" i="143"/>
  <c r="W9" s="1"/>
  <c r="E145"/>
  <c r="F145" i="142"/>
  <c r="W9" s="1"/>
  <c r="E146"/>
  <c r="F139" i="125"/>
  <c r="E140"/>
  <c r="F138" i="149"/>
  <c r="X9" s="1"/>
  <c r="E139"/>
  <c r="F139" i="130"/>
  <c r="E140"/>
  <c r="Q9" i="145"/>
  <c r="F138"/>
  <c r="H29" i="181" s="1"/>
  <c r="E139" i="145"/>
  <c r="E134" i="134"/>
  <c r="F133"/>
  <c r="E134" i="162"/>
  <c r="F133"/>
  <c r="F164" i="197"/>
  <c r="E165"/>
  <c r="F140" i="231"/>
  <c r="E141"/>
  <c r="E146" i="123"/>
  <c r="F145"/>
  <c r="E138" i="193"/>
  <c r="F137"/>
  <c r="E177" i="191"/>
  <c r="F176"/>
  <c r="E143" i="127"/>
  <c r="F142"/>
  <c r="F151" i="214"/>
  <c r="E152"/>
  <c r="E175" i="192"/>
  <c r="F174"/>
  <c r="F146" i="131"/>
  <c r="E147"/>
  <c r="F145" i="126"/>
  <c r="E146"/>
  <c r="E140" i="220"/>
  <c r="F139"/>
  <c r="F138" i="133"/>
  <c r="E139"/>
  <c r="F139" i="144"/>
  <c r="E140"/>
  <c r="F139" i="147"/>
  <c r="W9" s="1"/>
  <c r="E140"/>
  <c r="F144" i="234"/>
  <c r="E145"/>
  <c r="E136" i="217"/>
  <c r="F135"/>
  <c r="E134" i="221"/>
  <c r="F133"/>
  <c r="E134" i="219"/>
  <c r="F133"/>
  <c r="E148" i="213"/>
  <c r="F147"/>
  <c r="F141" i="215"/>
  <c r="E142"/>
  <c r="F143" i="148"/>
  <c r="AB9" s="1"/>
  <c r="E144"/>
  <c r="F138" i="141"/>
  <c r="E139"/>
  <c r="F133" i="152"/>
  <c r="V9" s="1"/>
  <c r="E134"/>
  <c r="E154" i="212"/>
  <c r="F153"/>
  <c r="E141" i="229"/>
  <c r="F140"/>
  <c r="F139" i="132"/>
  <c r="E140"/>
  <c r="D190" i="188"/>
  <c r="K188"/>
  <c r="F161" i="194"/>
  <c r="E162"/>
  <c r="E158" i="206"/>
  <c r="F157"/>
  <c r="E134" i="239" l="1"/>
  <c r="F133"/>
  <c r="E134" i="235"/>
  <c r="F133"/>
  <c r="F135" i="236"/>
  <c r="E136"/>
  <c r="K190" i="188"/>
  <c r="M188"/>
  <c r="L188"/>
  <c r="F139" i="141"/>
  <c r="E140"/>
  <c r="F140" i="147"/>
  <c r="X9" s="1"/>
  <c r="E141"/>
  <c r="F139" i="133"/>
  <c r="E140"/>
  <c r="E147" i="126"/>
  <c r="F146"/>
  <c r="E148" i="131"/>
  <c r="F147"/>
  <c r="E153" i="214"/>
  <c r="F152"/>
  <c r="E142" i="231"/>
  <c r="F141"/>
  <c r="F165" i="197"/>
  <c r="E166"/>
  <c r="F139" i="145"/>
  <c r="U9" s="1"/>
  <c r="E140"/>
  <c r="F162" i="194"/>
  <c r="E163"/>
  <c r="F140" i="132"/>
  <c r="E141"/>
  <c r="F134" i="152"/>
  <c r="W9" s="1"/>
  <c r="E135"/>
  <c r="F144" i="148"/>
  <c r="AC9" s="1"/>
  <c r="E145"/>
  <c r="E143" i="215"/>
  <c r="F142"/>
  <c r="E146" i="234"/>
  <c r="F145"/>
  <c r="F140" i="144"/>
  <c r="H28" i="181" s="1"/>
  <c r="Q9" i="144"/>
  <c r="E141"/>
  <c r="E159" i="206"/>
  <c r="F158"/>
  <c r="E142" i="229"/>
  <c r="F141"/>
  <c r="E155" i="212"/>
  <c r="F154"/>
  <c r="F148" i="213"/>
  <c r="E149"/>
  <c r="E135" i="219"/>
  <c r="F134"/>
  <c r="F134" i="221"/>
  <c r="E135"/>
  <c r="F136" i="217"/>
  <c r="E137"/>
  <c r="E141" i="220"/>
  <c r="F140"/>
  <c r="F175" i="192"/>
  <c r="E176"/>
  <c r="E144" i="127"/>
  <c r="F143"/>
  <c r="E178" i="191"/>
  <c r="F177"/>
  <c r="E139" i="193"/>
  <c r="F138"/>
  <c r="E147" i="123"/>
  <c r="F146"/>
  <c r="E135" i="162"/>
  <c r="F134"/>
  <c r="E135" i="134"/>
  <c r="F134"/>
  <c r="F140" i="130"/>
  <c r="E141"/>
  <c r="F139" i="149"/>
  <c r="Y9" s="1"/>
  <c r="E140"/>
  <c r="F140" i="125"/>
  <c r="E141"/>
  <c r="F146" i="142"/>
  <c r="X9" s="1"/>
  <c r="E147"/>
  <c r="E146" i="143"/>
  <c r="F145"/>
  <c r="X9" s="1"/>
  <c r="F145" i="146"/>
  <c r="AB9" s="1"/>
  <c r="E146"/>
  <c r="F146" i="216"/>
  <c r="E147"/>
  <c r="E135" i="239" l="1"/>
  <c r="F134"/>
  <c r="E135" i="235"/>
  <c r="F134"/>
  <c r="E137" i="236"/>
  <c r="F136"/>
  <c r="F147" i="216"/>
  <c r="E148"/>
  <c r="F146" i="146"/>
  <c r="AC9" s="1"/>
  <c r="E147"/>
  <c r="F146" i="143"/>
  <c r="Y9" s="1"/>
  <c r="E147"/>
  <c r="E136" i="134"/>
  <c r="F135"/>
  <c r="E136" i="162"/>
  <c r="F135"/>
  <c r="E148" i="123"/>
  <c r="F147"/>
  <c r="E140" i="193"/>
  <c r="F139"/>
  <c r="E179" i="191"/>
  <c r="F178"/>
  <c r="E145" i="127"/>
  <c r="F144"/>
  <c r="F141" i="220"/>
  <c r="E142"/>
  <c r="F135" i="219"/>
  <c r="E136"/>
  <c r="E156" i="212"/>
  <c r="F155"/>
  <c r="E143" i="229"/>
  <c r="F142"/>
  <c r="E160" i="206"/>
  <c r="F159"/>
  <c r="F145" i="148"/>
  <c r="AD9" s="1"/>
  <c r="E146"/>
  <c r="F135" i="152"/>
  <c r="X9" s="1"/>
  <c r="E136"/>
  <c r="F141" i="132"/>
  <c r="E142"/>
  <c r="E164" i="194"/>
  <c r="F163"/>
  <c r="F140" i="145"/>
  <c r="V9" s="1"/>
  <c r="E141"/>
  <c r="F166" i="197"/>
  <c r="E167"/>
  <c r="F140" i="133"/>
  <c r="E141"/>
  <c r="F141" i="147"/>
  <c r="Y9" s="1"/>
  <c r="E142"/>
  <c r="F140" i="141"/>
  <c r="E141"/>
  <c r="F147" i="142"/>
  <c r="Y9" s="1"/>
  <c r="E148"/>
  <c r="F141" i="125"/>
  <c r="E142"/>
  <c r="F140" i="149"/>
  <c r="Z9" s="1"/>
  <c r="E141"/>
  <c r="F141" i="130"/>
  <c r="E142"/>
  <c r="F176" i="192"/>
  <c r="E177"/>
  <c r="E138" i="217"/>
  <c r="F137"/>
  <c r="E136" i="221"/>
  <c r="F135"/>
  <c r="F149" i="213"/>
  <c r="E150"/>
  <c r="F141" i="144"/>
  <c r="U9" s="1"/>
  <c r="E142"/>
  <c r="E147" i="234"/>
  <c r="F146"/>
  <c r="F143" i="215"/>
  <c r="E144"/>
  <c r="E143" i="231"/>
  <c r="F142"/>
  <c r="F153" i="214"/>
  <c r="E154"/>
  <c r="F148" i="131"/>
  <c r="E149"/>
  <c r="F147" i="126"/>
  <c r="E148"/>
  <c r="N188" i="188"/>
  <c r="M190"/>
  <c r="E136" i="239" l="1"/>
  <c r="F135"/>
  <c r="E138" i="236"/>
  <c r="F137"/>
  <c r="E136" i="235"/>
  <c r="F135"/>
  <c r="E137" i="221"/>
  <c r="F136"/>
  <c r="E165" i="194"/>
  <c r="F164"/>
  <c r="E161" i="206"/>
  <c r="F160"/>
  <c r="F156" i="212"/>
  <c r="E157"/>
  <c r="E141" i="193"/>
  <c r="F140"/>
  <c r="N190" i="188"/>
  <c r="O188"/>
  <c r="O190" s="1"/>
  <c r="P188"/>
  <c r="P190" s="1"/>
  <c r="E144" i="231"/>
  <c r="F143"/>
  <c r="E148" i="234"/>
  <c r="F147"/>
  <c r="E139" i="217"/>
  <c r="F138"/>
  <c r="F143" i="229"/>
  <c r="E144"/>
  <c r="E146" i="127"/>
  <c r="F145"/>
  <c r="F179" i="191"/>
  <c r="E180"/>
  <c r="F148" i="123"/>
  <c r="E149"/>
  <c r="E137" i="162"/>
  <c r="F136"/>
  <c r="E137" i="134"/>
  <c r="F136"/>
  <c r="F148" i="126"/>
  <c r="E149"/>
  <c r="F149" i="131"/>
  <c r="E150"/>
  <c r="E155" i="214"/>
  <c r="F154"/>
  <c r="E145" i="215"/>
  <c r="F144"/>
  <c r="F142" i="144"/>
  <c r="V9" s="1"/>
  <c r="E143"/>
  <c r="E151" i="213"/>
  <c r="F150"/>
  <c r="F177" i="192"/>
  <c r="E178"/>
  <c r="F142" i="130"/>
  <c r="E143"/>
  <c r="F141" i="149"/>
  <c r="AA9" s="1"/>
  <c r="E142"/>
  <c r="F142" i="125"/>
  <c r="E143"/>
  <c r="E149" i="142"/>
  <c r="F148"/>
  <c r="Z9" s="1"/>
  <c r="F141" i="141"/>
  <c r="E142"/>
  <c r="F142" i="147"/>
  <c r="Z9" s="1"/>
  <c r="E143"/>
  <c r="F141" i="133"/>
  <c r="E142"/>
  <c r="E168" i="197"/>
  <c r="F167"/>
  <c r="F141" i="145"/>
  <c r="W9" s="1"/>
  <c r="E142"/>
  <c r="F142" i="132"/>
  <c r="E143"/>
  <c r="F136" i="152"/>
  <c r="Y9" s="1"/>
  <c r="E137"/>
  <c r="F146" i="148"/>
  <c r="AE9" s="1"/>
  <c r="E147"/>
  <c r="F136" i="219"/>
  <c r="E137"/>
  <c r="F142" i="220"/>
  <c r="E143"/>
  <c r="F147" i="143"/>
  <c r="Z9" s="1"/>
  <c r="E148"/>
  <c r="F147" i="146"/>
  <c r="AD9" s="1"/>
  <c r="E148"/>
  <c r="E149" i="216"/>
  <c r="F148"/>
  <c r="E137" i="239" l="1"/>
  <c r="F136"/>
  <c r="E137" i="235"/>
  <c r="F136"/>
  <c r="E139" i="236"/>
  <c r="F138"/>
  <c r="F149" i="216"/>
  <c r="E150"/>
  <c r="E149" i="146"/>
  <c r="F148"/>
  <c r="AE9" s="1"/>
  <c r="F148" i="143"/>
  <c r="AA9" s="1"/>
  <c r="E149"/>
  <c r="F143" i="220"/>
  <c r="E144"/>
  <c r="E138" i="219"/>
  <c r="F137"/>
  <c r="E148" i="148"/>
  <c r="F147"/>
  <c r="F32" i="181" s="1"/>
  <c r="R9" i="148"/>
  <c r="S9" s="1"/>
  <c r="G32" i="181" s="1"/>
  <c r="E32"/>
  <c r="F137" i="152"/>
  <c r="Z9" s="1"/>
  <c r="E138"/>
  <c r="E144" i="132"/>
  <c r="F143"/>
  <c r="E143" i="145"/>
  <c r="F142"/>
  <c r="X9" s="1"/>
  <c r="E143" i="133"/>
  <c r="F142"/>
  <c r="F143" i="147"/>
  <c r="AA9" s="1"/>
  <c r="E144"/>
  <c r="E143" i="141"/>
  <c r="F142"/>
  <c r="E144" i="125"/>
  <c r="F143"/>
  <c r="F142" i="149"/>
  <c r="AB9" s="1"/>
  <c r="E143"/>
  <c r="E144" i="130"/>
  <c r="F143"/>
  <c r="E179" i="192"/>
  <c r="F178"/>
  <c r="F143" i="144"/>
  <c r="W9" s="1"/>
  <c r="E144"/>
  <c r="F150" i="131"/>
  <c r="E151"/>
  <c r="F149" i="126"/>
  <c r="E150"/>
  <c r="F149" i="123"/>
  <c r="E150"/>
  <c r="F180" i="191"/>
  <c r="E181"/>
  <c r="F144" i="229"/>
  <c r="E145"/>
  <c r="F141" i="193"/>
  <c r="E142"/>
  <c r="E162" i="206"/>
  <c r="F161"/>
  <c r="E166" i="194"/>
  <c r="F165"/>
  <c r="F137" i="221"/>
  <c r="E138"/>
  <c r="F168" i="197"/>
  <c r="E169"/>
  <c r="F149" i="142"/>
  <c r="AA9" s="1"/>
  <c r="E150"/>
  <c r="F151" i="213"/>
  <c r="E152"/>
  <c r="F145" i="215"/>
  <c r="E146"/>
  <c r="E156" i="214"/>
  <c r="F155"/>
  <c r="E138" i="134"/>
  <c r="F137"/>
  <c r="F137" i="162"/>
  <c r="E138"/>
  <c r="E147" i="127"/>
  <c r="F146"/>
  <c r="F139" i="217"/>
  <c r="E140"/>
  <c r="F148" i="234"/>
  <c r="E149"/>
  <c r="E145" i="231"/>
  <c r="F144"/>
  <c r="F157" i="212"/>
  <c r="E158"/>
  <c r="E138" i="239" l="1"/>
  <c r="F137"/>
  <c r="E140" i="236"/>
  <c r="F139"/>
  <c r="E138" i="235"/>
  <c r="F137"/>
  <c r="E146" i="231"/>
  <c r="F145"/>
  <c r="E148" i="127"/>
  <c r="F147"/>
  <c r="E139" i="134"/>
  <c r="F138"/>
  <c r="E157" i="214"/>
  <c r="F156"/>
  <c r="F179" i="192"/>
  <c r="E180"/>
  <c r="F144" i="130"/>
  <c r="E145"/>
  <c r="F143" i="133"/>
  <c r="E144"/>
  <c r="F143" i="145"/>
  <c r="Y9" s="1"/>
  <c r="E144"/>
  <c r="F144" i="132"/>
  <c r="E145"/>
  <c r="F148" i="148"/>
  <c r="E149"/>
  <c r="F138" i="219"/>
  <c r="E139"/>
  <c r="E150" i="146"/>
  <c r="F149"/>
  <c r="F30" i="181" s="1"/>
  <c r="R9" i="146"/>
  <c r="S9" s="1"/>
  <c r="G30" i="181" s="1"/>
  <c r="E30"/>
  <c r="E167" i="194"/>
  <c r="F166"/>
  <c r="E163" i="206"/>
  <c r="F162"/>
  <c r="F144" i="125"/>
  <c r="E145"/>
  <c r="Q9" i="141"/>
  <c r="F143"/>
  <c r="H25" i="181" s="1"/>
  <c r="E144" i="141"/>
  <c r="F158" i="212"/>
  <c r="E159"/>
  <c r="F149" i="234"/>
  <c r="E150"/>
  <c r="E141" i="217"/>
  <c r="F140"/>
  <c r="F138" i="162"/>
  <c r="E139"/>
  <c r="E147" i="215"/>
  <c r="F146"/>
  <c r="E153" i="213"/>
  <c r="F152"/>
  <c r="F150" i="142"/>
  <c r="AB9" s="1"/>
  <c r="E151"/>
  <c r="F169" i="197"/>
  <c r="E170"/>
  <c r="E139" i="221"/>
  <c r="F138"/>
  <c r="F142" i="193"/>
  <c r="E143"/>
  <c r="F145" i="229"/>
  <c r="E146"/>
  <c r="F181" i="191"/>
  <c r="E182"/>
  <c r="F150" i="123"/>
  <c r="E151"/>
  <c r="E151" i="126"/>
  <c r="F150"/>
  <c r="E152" i="131"/>
  <c r="F151"/>
  <c r="F144" i="144"/>
  <c r="X9" s="1"/>
  <c r="E145"/>
  <c r="F143" i="149"/>
  <c r="AC9" s="1"/>
  <c r="E144"/>
  <c r="F144" i="147"/>
  <c r="AB9" s="1"/>
  <c r="E145"/>
  <c r="F138" i="152"/>
  <c r="AA9" s="1"/>
  <c r="E139"/>
  <c r="E145" i="220"/>
  <c r="F144"/>
  <c r="F149" i="143"/>
  <c r="AB9" s="1"/>
  <c r="E150"/>
  <c r="E151" i="216"/>
  <c r="F150"/>
  <c r="E139" i="239" l="1"/>
  <c r="F138"/>
  <c r="E139" i="235"/>
  <c r="F138"/>
  <c r="E141" i="236"/>
  <c r="F140"/>
  <c r="E146" i="220"/>
  <c r="F145"/>
  <c r="F150" i="143"/>
  <c r="AC9" s="1"/>
  <c r="E151"/>
  <c r="F139" i="152"/>
  <c r="AB9" s="1"/>
  <c r="E140"/>
  <c r="F145" i="147"/>
  <c r="AC9" s="1"/>
  <c r="E146"/>
  <c r="F144" i="149"/>
  <c r="AD9" s="1"/>
  <c r="E145"/>
  <c r="F145" i="144"/>
  <c r="Y9" s="1"/>
  <c r="E146"/>
  <c r="E152" i="123"/>
  <c r="F151"/>
  <c r="F182" i="191"/>
  <c r="E183"/>
  <c r="E147" i="229"/>
  <c r="F146"/>
  <c r="F143" i="193"/>
  <c r="E144"/>
  <c r="F170" i="197"/>
  <c r="E171"/>
  <c r="F151" i="142"/>
  <c r="AC9" s="1"/>
  <c r="E152"/>
  <c r="F139" i="162"/>
  <c r="E140"/>
  <c r="F150" i="234"/>
  <c r="E151"/>
  <c r="E160" i="212"/>
  <c r="F159"/>
  <c r="F144" i="141"/>
  <c r="U9" s="1"/>
  <c r="E145"/>
  <c r="E164" i="206"/>
  <c r="F163"/>
  <c r="E168" i="194"/>
  <c r="F167"/>
  <c r="E151" i="146"/>
  <c r="F150"/>
  <c r="E158" i="214"/>
  <c r="F157"/>
  <c r="E140" i="134"/>
  <c r="F139"/>
  <c r="E149" i="127"/>
  <c r="F148"/>
  <c r="E147" i="231"/>
  <c r="F146"/>
  <c r="F151" i="216"/>
  <c r="E152"/>
  <c r="E153" i="131"/>
  <c r="F152"/>
  <c r="E152" i="126"/>
  <c r="F151"/>
  <c r="F139" i="221"/>
  <c r="E140"/>
  <c r="F153" i="213"/>
  <c r="E154"/>
  <c r="F147" i="215"/>
  <c r="E148"/>
  <c r="F141" i="217"/>
  <c r="E142"/>
  <c r="E146" i="125"/>
  <c r="F145"/>
  <c r="F139" i="219"/>
  <c r="E140"/>
  <c r="F149" i="148"/>
  <c r="E150"/>
  <c r="E146" i="132"/>
  <c r="F145"/>
  <c r="F144" i="145"/>
  <c r="Z9" s="1"/>
  <c r="E145"/>
  <c r="E145" i="133"/>
  <c r="F144"/>
  <c r="E146" i="130"/>
  <c r="F145"/>
  <c r="F180" i="192"/>
  <c r="E181"/>
  <c r="E140" i="239" l="1"/>
  <c r="F139"/>
  <c r="E142" i="236"/>
  <c r="F141"/>
  <c r="E140" i="235"/>
  <c r="F139"/>
  <c r="F146" i="130"/>
  <c r="E147"/>
  <c r="F145" i="133"/>
  <c r="E146"/>
  <c r="F146" i="132"/>
  <c r="E147"/>
  <c r="F146" i="125"/>
  <c r="E147"/>
  <c r="F153" i="131"/>
  <c r="E154"/>
  <c r="F147" i="231"/>
  <c r="E148"/>
  <c r="E150" i="127"/>
  <c r="F149"/>
  <c r="E159" i="214"/>
  <c r="F158"/>
  <c r="E169" i="194"/>
  <c r="F168"/>
  <c r="E161" i="212"/>
  <c r="F160"/>
  <c r="E147" i="220"/>
  <c r="F146"/>
  <c r="F152" i="126"/>
  <c r="E153"/>
  <c r="E141" i="134"/>
  <c r="F140"/>
  <c r="E152" i="146"/>
  <c r="F151"/>
  <c r="E165" i="206"/>
  <c r="F164"/>
  <c r="E148" i="229"/>
  <c r="F147"/>
  <c r="E153" i="123"/>
  <c r="F152"/>
  <c r="F181" i="192"/>
  <c r="E182"/>
  <c r="F145" i="145"/>
  <c r="AA9" s="1"/>
  <c r="E146"/>
  <c r="E151" i="148"/>
  <c r="F150"/>
  <c r="F140" i="219"/>
  <c r="E141"/>
  <c r="E143" i="217"/>
  <c r="F142"/>
  <c r="E149" i="215"/>
  <c r="F148"/>
  <c r="E155" i="213"/>
  <c r="F154"/>
  <c r="E141" i="221"/>
  <c r="F140"/>
  <c r="E153" i="216"/>
  <c r="F152"/>
  <c r="F145" i="141"/>
  <c r="V9" s="1"/>
  <c r="E146"/>
  <c r="F151" i="234"/>
  <c r="E152"/>
  <c r="E141" i="162"/>
  <c r="F140"/>
  <c r="F152" i="142"/>
  <c r="AD9" s="1"/>
  <c r="E153"/>
  <c r="E172" i="197"/>
  <c r="F171"/>
  <c r="F144" i="193"/>
  <c r="E145"/>
  <c r="E184" i="191"/>
  <c r="F183"/>
  <c r="E147" i="144"/>
  <c r="F146"/>
  <c r="Z9" s="1"/>
  <c r="F145" i="149"/>
  <c r="AE9" s="1"/>
  <c r="E146"/>
  <c r="F146" i="147"/>
  <c r="AD9" s="1"/>
  <c r="E147"/>
  <c r="F140" i="152"/>
  <c r="AC9" s="1"/>
  <c r="E141"/>
  <c r="F151" i="143"/>
  <c r="AD9" s="1"/>
  <c r="E152"/>
  <c r="E141" i="239" l="1"/>
  <c r="F140"/>
  <c r="E141" i="235"/>
  <c r="F140"/>
  <c r="E143" i="236"/>
  <c r="F142"/>
  <c r="F147" i="144"/>
  <c r="AA9" s="1"/>
  <c r="E148"/>
  <c r="F184" i="191"/>
  <c r="E185"/>
  <c r="F172" i="197"/>
  <c r="E173"/>
  <c r="F153" i="216"/>
  <c r="E154"/>
  <c r="F141" i="221"/>
  <c r="E142"/>
  <c r="F155" i="213"/>
  <c r="E156"/>
  <c r="F149" i="215"/>
  <c r="E150"/>
  <c r="F143" i="217"/>
  <c r="E144"/>
  <c r="E152" i="148"/>
  <c r="F151"/>
  <c r="F153" i="123"/>
  <c r="E154"/>
  <c r="E149" i="229"/>
  <c r="F148"/>
  <c r="E166" i="206"/>
  <c r="F165"/>
  <c r="E153" i="146"/>
  <c r="F152"/>
  <c r="E142" i="134"/>
  <c r="F141"/>
  <c r="F147" i="220"/>
  <c r="E148"/>
  <c r="E162" i="212"/>
  <c r="F161"/>
  <c r="E170" i="194"/>
  <c r="F169"/>
  <c r="E160" i="214"/>
  <c r="F159"/>
  <c r="E151" i="127"/>
  <c r="F150"/>
  <c r="F141" i="162"/>
  <c r="E142"/>
  <c r="F152" i="143"/>
  <c r="AE9" s="1"/>
  <c r="E153"/>
  <c r="F141" i="152"/>
  <c r="AD9" s="1"/>
  <c r="E142"/>
  <c r="F147" i="147"/>
  <c r="AE9" s="1"/>
  <c r="E148"/>
  <c r="E33" i="181"/>
  <c r="F146" i="149"/>
  <c r="F33" i="181" s="1"/>
  <c r="R9" i="149"/>
  <c r="S9" s="1"/>
  <c r="G33" i="181" s="1"/>
  <c r="E147" i="149"/>
  <c r="E146" i="193"/>
  <c r="F145"/>
  <c r="E154" i="142"/>
  <c r="F153"/>
  <c r="AE9" s="1"/>
  <c r="F152" i="234"/>
  <c r="E153"/>
  <c r="F146" i="141"/>
  <c r="W9" s="1"/>
  <c r="E147"/>
  <c r="E142" i="219"/>
  <c r="F141"/>
  <c r="F146" i="145"/>
  <c r="AB9" s="1"/>
  <c r="E147"/>
  <c r="E183" i="192"/>
  <c r="F182"/>
  <c r="E154" i="126"/>
  <c r="F153"/>
  <c r="E149" i="231"/>
  <c r="F148"/>
  <c r="E155" i="131"/>
  <c r="F154"/>
  <c r="E148" i="125"/>
  <c r="F147"/>
  <c r="E148" i="132"/>
  <c r="F147"/>
  <c r="E147" i="133"/>
  <c r="F146"/>
  <c r="E148" i="130"/>
  <c r="F147"/>
  <c r="E142" i="239" l="1"/>
  <c r="F141"/>
  <c r="E144" i="236"/>
  <c r="F143"/>
  <c r="E142" i="235"/>
  <c r="F141"/>
  <c r="F148" i="130"/>
  <c r="E149"/>
  <c r="F147" i="133"/>
  <c r="E148"/>
  <c r="F148" i="132"/>
  <c r="E149"/>
  <c r="F148" i="125"/>
  <c r="E149"/>
  <c r="F155" i="131"/>
  <c r="E156"/>
  <c r="E150" i="231"/>
  <c r="F149"/>
  <c r="F154" i="126"/>
  <c r="E155"/>
  <c r="F183" i="192"/>
  <c r="E184"/>
  <c r="F154" i="142"/>
  <c r="F26" i="181" s="1"/>
  <c r="R9" i="142"/>
  <c r="S9" s="1"/>
  <c r="G26" i="181" s="1"/>
  <c r="E155" i="142"/>
  <c r="E26" i="181"/>
  <c r="F146" i="193"/>
  <c r="E147"/>
  <c r="E152" i="127"/>
  <c r="F151"/>
  <c r="F160" i="214"/>
  <c r="E161"/>
  <c r="E171" i="194"/>
  <c r="F170"/>
  <c r="F162" i="212"/>
  <c r="E163"/>
  <c r="E143" i="134"/>
  <c r="F142"/>
  <c r="E154" i="146"/>
  <c r="F153"/>
  <c r="E167" i="206"/>
  <c r="F166"/>
  <c r="F149" i="229"/>
  <c r="E150"/>
  <c r="F152" i="148"/>
  <c r="E153"/>
  <c r="E143" i="219"/>
  <c r="F142"/>
  <c r="F147" i="145"/>
  <c r="AC9" s="1"/>
  <c r="E148"/>
  <c r="E148" i="141"/>
  <c r="F147"/>
  <c r="X9" s="1"/>
  <c r="E154" i="234"/>
  <c r="F153"/>
  <c r="F147" i="149"/>
  <c r="E148"/>
  <c r="E149" i="147"/>
  <c r="F148"/>
  <c r="F31" i="181" s="1"/>
  <c r="R9" i="147"/>
  <c r="S9" s="1"/>
  <c r="G31" i="181" s="1"/>
  <c r="E31"/>
  <c r="E143" i="152"/>
  <c r="F142"/>
  <c r="AE9" s="1"/>
  <c r="E27" i="181"/>
  <c r="F153" i="143"/>
  <c r="F27" i="181" s="1"/>
  <c r="R9" i="143"/>
  <c r="S9" s="1"/>
  <c r="G27" i="181" s="1"/>
  <c r="E154" i="143"/>
  <c r="F142" i="162"/>
  <c r="E143"/>
  <c r="F148" i="220"/>
  <c r="E149"/>
  <c r="E155" i="123"/>
  <c r="F154"/>
  <c r="E145" i="217"/>
  <c r="F144"/>
  <c r="E151" i="215"/>
  <c r="F150"/>
  <c r="E157" i="213"/>
  <c r="F156"/>
  <c r="E143" i="221"/>
  <c r="F142"/>
  <c r="F154" i="216"/>
  <c r="E155"/>
  <c r="E174" i="197"/>
  <c r="F173"/>
  <c r="E186" i="191"/>
  <c r="F185"/>
  <c r="F148" i="144"/>
  <c r="AB9" s="1"/>
  <c r="E149"/>
  <c r="E143" i="239" l="1"/>
  <c r="F142"/>
  <c r="E143" i="235"/>
  <c r="F142"/>
  <c r="E145" i="236"/>
  <c r="F144"/>
  <c r="E187" i="191"/>
  <c r="F186"/>
  <c r="E175" i="197"/>
  <c r="F174"/>
  <c r="E144" i="221"/>
  <c r="F143"/>
  <c r="E158" i="213"/>
  <c r="F157"/>
  <c r="E152" i="215"/>
  <c r="F151"/>
  <c r="E146" i="217"/>
  <c r="F145"/>
  <c r="F155" i="123"/>
  <c r="E156"/>
  <c r="E144" i="152"/>
  <c r="F143"/>
  <c r="F36" i="181" s="1"/>
  <c r="R9" i="152"/>
  <c r="S9" s="1"/>
  <c r="G36" i="181" s="1"/>
  <c r="E36"/>
  <c r="E150" i="147"/>
  <c r="F149"/>
  <c r="F154" i="234"/>
  <c r="E155"/>
  <c r="F148" i="141"/>
  <c r="Y9" s="1"/>
  <c r="E149"/>
  <c r="E144" i="219"/>
  <c r="F143"/>
  <c r="F167" i="206"/>
  <c r="E168"/>
  <c r="E155" i="146"/>
  <c r="F154"/>
  <c r="E144" i="134"/>
  <c r="F143"/>
  <c r="F171" i="194"/>
  <c r="E172"/>
  <c r="E153" i="127"/>
  <c r="F152"/>
  <c r="F155" i="142"/>
  <c r="E156"/>
  <c r="F150" i="231"/>
  <c r="E151"/>
  <c r="F149" i="144"/>
  <c r="AC9" s="1"/>
  <c r="E150"/>
  <c r="F155" i="216"/>
  <c r="E156"/>
  <c r="F149" i="220"/>
  <c r="E150"/>
  <c r="E144" i="162"/>
  <c r="F143"/>
  <c r="E155" i="143"/>
  <c r="F154"/>
  <c r="F148" i="149"/>
  <c r="E149"/>
  <c r="F148" i="145"/>
  <c r="AD9" s="1"/>
  <c r="E149"/>
  <c r="E154" i="148"/>
  <c r="F153"/>
  <c r="F150" i="229"/>
  <c r="E151"/>
  <c r="F163" i="212"/>
  <c r="E164"/>
  <c r="E162" i="214"/>
  <c r="F161"/>
  <c r="E148" i="193"/>
  <c r="F147"/>
  <c r="E185" i="192"/>
  <c r="F184"/>
  <c r="E156" i="126"/>
  <c r="F155"/>
  <c r="E157" i="131"/>
  <c r="F156"/>
  <c r="F149" i="125"/>
  <c r="E150"/>
  <c r="F149" i="132"/>
  <c r="E150"/>
  <c r="F148" i="133"/>
  <c r="E149"/>
  <c r="F149" i="130"/>
  <c r="E150"/>
  <c r="E144" i="239" l="1"/>
  <c r="F143"/>
  <c r="E146" i="236"/>
  <c r="F145"/>
  <c r="E144" i="235"/>
  <c r="F143"/>
  <c r="E156" i="143"/>
  <c r="F155"/>
  <c r="E145" i="162"/>
  <c r="F144"/>
  <c r="F150" i="147"/>
  <c r="E151"/>
  <c r="E145" i="152"/>
  <c r="F144"/>
  <c r="E147" i="217"/>
  <c r="F146"/>
  <c r="E153" i="215"/>
  <c r="F152"/>
  <c r="E159" i="213"/>
  <c r="F158"/>
  <c r="E145" i="221"/>
  <c r="F144"/>
  <c r="E176" i="197"/>
  <c r="F175"/>
  <c r="F187" i="191"/>
  <c r="D188" s="1"/>
  <c r="E188"/>
  <c r="F188" s="1"/>
  <c r="F157" i="131"/>
  <c r="H16" i="181" s="1"/>
  <c r="E158" i="131"/>
  <c r="Q9"/>
  <c r="E157" i="126"/>
  <c r="F156"/>
  <c r="E186" i="192"/>
  <c r="F185"/>
  <c r="E149" i="193"/>
  <c r="F148"/>
  <c r="E163" i="214"/>
  <c r="F162"/>
  <c r="F154" i="148"/>
  <c r="E155"/>
  <c r="E154" i="127"/>
  <c r="F153"/>
  <c r="E145" i="134"/>
  <c r="F144"/>
  <c r="E156" i="146"/>
  <c r="F155"/>
  <c r="F144" i="219"/>
  <c r="E145"/>
  <c r="F150" i="130"/>
  <c r="E151"/>
  <c r="F149" i="133"/>
  <c r="E150"/>
  <c r="F150" i="132"/>
  <c r="E151"/>
  <c r="F150" i="125"/>
  <c r="E151"/>
  <c r="F164" i="212"/>
  <c r="E165"/>
  <c r="F151" i="229"/>
  <c r="E152"/>
  <c r="F149" i="145"/>
  <c r="AE9" s="1"/>
  <c r="E150"/>
  <c r="F149" i="149"/>
  <c r="E150"/>
  <c r="F150" i="220"/>
  <c r="E151"/>
  <c r="E157" i="216"/>
  <c r="F156"/>
  <c r="F150" i="144"/>
  <c r="AD9" s="1"/>
  <c r="E151"/>
  <c r="F151" i="231"/>
  <c r="E152"/>
  <c r="E157" i="142"/>
  <c r="F156"/>
  <c r="F172" i="194"/>
  <c r="E173"/>
  <c r="F168" i="206"/>
  <c r="E169"/>
  <c r="F149" i="141"/>
  <c r="Z9" s="1"/>
  <c r="E150"/>
  <c r="F155" i="234"/>
  <c r="E156"/>
  <c r="E157" i="123"/>
  <c r="F156"/>
  <c r="E145" i="239" l="1"/>
  <c r="F144"/>
  <c r="E145" i="235"/>
  <c r="F144"/>
  <c r="E147" i="236"/>
  <c r="F146"/>
  <c r="F157" i="142"/>
  <c r="E158"/>
  <c r="E157" i="234"/>
  <c r="F156"/>
  <c r="F150" i="141"/>
  <c r="AA9" s="1"/>
  <c r="E151"/>
  <c r="F169" i="206"/>
  <c r="E170"/>
  <c r="F173" i="194"/>
  <c r="E174"/>
  <c r="E153" i="231"/>
  <c r="F152"/>
  <c r="F151" i="144"/>
  <c r="AE9" s="1"/>
  <c r="E152"/>
  <c r="F151" i="220"/>
  <c r="E152"/>
  <c r="E151" i="149"/>
  <c r="F150"/>
  <c r="E151" i="145"/>
  <c r="F150"/>
  <c r="F29" i="181" s="1"/>
  <c r="R9" i="145"/>
  <c r="S9" s="1"/>
  <c r="G29" i="181" s="1"/>
  <c r="E29"/>
  <c r="F152" i="229"/>
  <c r="E153"/>
  <c r="F165" i="212"/>
  <c r="E166"/>
  <c r="E152" i="125"/>
  <c r="F151"/>
  <c r="E152" i="132"/>
  <c r="F151"/>
  <c r="E151" i="133"/>
  <c r="F150"/>
  <c r="E152" i="130"/>
  <c r="F151"/>
  <c r="F145" i="219"/>
  <c r="E146"/>
  <c r="E156" i="148"/>
  <c r="F155"/>
  <c r="K188" i="191"/>
  <c r="D190"/>
  <c r="F176" i="197"/>
  <c r="E177"/>
  <c r="E146" i="221"/>
  <c r="F145"/>
  <c r="E160" i="213"/>
  <c r="F159"/>
  <c r="E154" i="215"/>
  <c r="F153"/>
  <c r="E148" i="217"/>
  <c r="F147"/>
  <c r="F145" i="152"/>
  <c r="E146"/>
  <c r="E146" i="162"/>
  <c r="F145"/>
  <c r="E157" i="143"/>
  <c r="F156"/>
  <c r="F157" i="123"/>
  <c r="E158"/>
  <c r="E158" i="216"/>
  <c r="F157"/>
  <c r="E157" i="146"/>
  <c r="F156"/>
  <c r="E146" i="134"/>
  <c r="F145"/>
  <c r="E155" i="127"/>
  <c r="F154"/>
  <c r="F163" i="214"/>
  <c r="E164"/>
  <c r="E150" i="193"/>
  <c r="F149"/>
  <c r="E187" i="192"/>
  <c r="F186"/>
  <c r="E158" i="126"/>
  <c r="F157"/>
  <c r="F158" i="131"/>
  <c r="U9" s="1"/>
  <c r="E159"/>
  <c r="E152" i="147"/>
  <c r="F151"/>
  <c r="E146" i="239" l="1"/>
  <c r="F145"/>
  <c r="E148" i="236"/>
  <c r="F147"/>
  <c r="E146" i="235"/>
  <c r="F145"/>
  <c r="F152" i="147"/>
  <c r="E153"/>
  <c r="F187" i="192"/>
  <c r="D188" s="1"/>
  <c r="E188"/>
  <c r="F188" s="1"/>
  <c r="E152" i="145"/>
  <c r="F151"/>
  <c r="E152" i="149"/>
  <c r="F151"/>
  <c r="F153" i="231"/>
  <c r="E154"/>
  <c r="F157" i="234"/>
  <c r="E158"/>
  <c r="E159" i="126"/>
  <c r="F158"/>
  <c r="F150" i="193"/>
  <c r="E151"/>
  <c r="E156" i="127"/>
  <c r="F155"/>
  <c r="E147" i="134"/>
  <c r="F146"/>
  <c r="E158" i="146"/>
  <c r="F157"/>
  <c r="F158" i="216"/>
  <c r="E159"/>
  <c r="E158" i="143"/>
  <c r="F157"/>
  <c r="F146" i="162"/>
  <c r="E147"/>
  <c r="E149" i="217"/>
  <c r="F148"/>
  <c r="E155" i="215"/>
  <c r="F154"/>
  <c r="E161" i="213"/>
  <c r="F160"/>
  <c r="E147" i="221"/>
  <c r="F146"/>
  <c r="K190" i="191"/>
  <c r="M188"/>
  <c r="L188"/>
  <c r="F156" i="148"/>
  <c r="E157"/>
  <c r="E153" i="130"/>
  <c r="F152"/>
  <c r="E152" i="133"/>
  <c r="F151"/>
  <c r="E153" i="132"/>
  <c r="F152"/>
  <c r="E153" i="125"/>
  <c r="F152"/>
  <c r="F159" i="131"/>
  <c r="V9" s="1"/>
  <c r="E160"/>
  <c r="F164" i="214"/>
  <c r="E165"/>
  <c r="F158" i="123"/>
  <c r="E159"/>
  <c r="F146" i="152"/>
  <c r="E147"/>
  <c r="E178" i="197"/>
  <c r="F177"/>
  <c r="F146" i="219"/>
  <c r="E147"/>
  <c r="F166" i="212"/>
  <c r="E167"/>
  <c r="F153" i="229"/>
  <c r="E154"/>
  <c r="E153" i="220"/>
  <c r="F152"/>
  <c r="F152" i="144"/>
  <c r="F28" i="181" s="1"/>
  <c r="R9" i="144"/>
  <c r="S9" s="1"/>
  <c r="G28" i="181" s="1"/>
  <c r="E153" i="144"/>
  <c r="E28" i="181"/>
  <c r="F174" i="194"/>
  <c r="E175"/>
  <c r="F170" i="206"/>
  <c r="E171"/>
  <c r="F151" i="141"/>
  <c r="AB9" s="1"/>
  <c r="E152"/>
  <c r="E159" i="142"/>
  <c r="F158"/>
  <c r="E147" i="239" l="1"/>
  <c r="F146"/>
  <c r="E147" i="235"/>
  <c r="F146"/>
  <c r="E149" i="236"/>
  <c r="F148"/>
  <c r="E160" i="142"/>
  <c r="F159"/>
  <c r="F152" i="141"/>
  <c r="AC9" s="1"/>
  <c r="E153"/>
  <c r="E172" i="206"/>
  <c r="F171"/>
  <c r="E176" i="194"/>
  <c r="F175"/>
  <c r="E155" i="229"/>
  <c r="F154"/>
  <c r="E168" i="212"/>
  <c r="F167"/>
  <c r="E148" i="219"/>
  <c r="F147"/>
  <c r="F147" i="152"/>
  <c r="E148"/>
  <c r="E160" i="123"/>
  <c r="F159"/>
  <c r="E166" i="214"/>
  <c r="F165"/>
  <c r="F160" i="131"/>
  <c r="W9" s="1"/>
  <c r="E161"/>
  <c r="F157" i="148"/>
  <c r="E158"/>
  <c r="E148" i="221"/>
  <c r="F147"/>
  <c r="E162" i="213"/>
  <c r="F161"/>
  <c r="E156" i="215"/>
  <c r="F155"/>
  <c r="E150" i="217"/>
  <c r="F149"/>
  <c r="E159" i="143"/>
  <c r="F158"/>
  <c r="E159" i="146"/>
  <c r="F158"/>
  <c r="E148" i="134"/>
  <c r="F147"/>
  <c r="E157" i="127"/>
  <c r="F156"/>
  <c r="E160" i="126"/>
  <c r="F159"/>
  <c r="F152" i="149"/>
  <c r="E153"/>
  <c r="E153" i="145"/>
  <c r="F152"/>
  <c r="D190" i="192"/>
  <c r="K188"/>
  <c r="E154" i="144"/>
  <c r="F153"/>
  <c r="F153" i="220"/>
  <c r="E154"/>
  <c r="E179" i="197"/>
  <c r="F178"/>
  <c r="F153" i="125"/>
  <c r="E154"/>
  <c r="F153" i="132"/>
  <c r="E154"/>
  <c r="F152" i="133"/>
  <c r="E153"/>
  <c r="F153" i="130"/>
  <c r="E154"/>
  <c r="N188" i="191"/>
  <c r="M190"/>
  <c r="F147" i="162"/>
  <c r="E148"/>
  <c r="E160" i="216"/>
  <c r="F159"/>
  <c r="E152" i="193"/>
  <c r="F151"/>
  <c r="F158" i="234"/>
  <c r="E159"/>
  <c r="F154" i="231"/>
  <c r="E155"/>
  <c r="E154" i="147"/>
  <c r="F153"/>
  <c r="E148" i="239" l="1"/>
  <c r="F147"/>
  <c r="E150" i="236"/>
  <c r="F149"/>
  <c r="E148" i="235"/>
  <c r="F147"/>
  <c r="E155" i="147"/>
  <c r="F154"/>
  <c r="E153" i="193"/>
  <c r="F152"/>
  <c r="F160" i="216"/>
  <c r="E161"/>
  <c r="N190" i="191"/>
  <c r="O188"/>
  <c r="O190" s="1"/>
  <c r="P188"/>
  <c r="P190" s="1"/>
  <c r="E180" i="197"/>
  <c r="F179"/>
  <c r="E155" i="144"/>
  <c r="F154"/>
  <c r="F166" i="214"/>
  <c r="E167"/>
  <c r="E161" i="123"/>
  <c r="F160"/>
  <c r="E149" i="219"/>
  <c r="F148"/>
  <c r="F168" i="212"/>
  <c r="E169"/>
  <c r="F155" i="229"/>
  <c r="E156"/>
  <c r="F176" i="194"/>
  <c r="E177"/>
  <c r="F172" i="206"/>
  <c r="E173"/>
  <c r="E161" i="142"/>
  <c r="F160"/>
  <c r="F153" i="145"/>
  <c r="E154"/>
  <c r="F160" i="126"/>
  <c r="E161"/>
  <c r="E158" i="127"/>
  <c r="F157"/>
  <c r="E149" i="134"/>
  <c r="F148"/>
  <c r="E160" i="146"/>
  <c r="F159"/>
  <c r="E160" i="143"/>
  <c r="F159"/>
  <c r="F150" i="217"/>
  <c r="E151"/>
  <c r="F156" i="215"/>
  <c r="E157"/>
  <c r="F162" i="213"/>
  <c r="E163"/>
  <c r="F148" i="221"/>
  <c r="E149"/>
  <c r="E156" i="231"/>
  <c r="F155"/>
  <c r="F159" i="234"/>
  <c r="E160"/>
  <c r="F148" i="162"/>
  <c r="E149"/>
  <c r="E155" i="130"/>
  <c r="F154"/>
  <c r="E154" i="133"/>
  <c r="F153"/>
  <c r="E155" i="132"/>
  <c r="F154"/>
  <c r="E155" i="125"/>
  <c r="F154"/>
  <c r="F154" i="220"/>
  <c r="E155"/>
  <c r="M188" i="192"/>
  <c r="L188"/>
  <c r="K190"/>
  <c r="E154" i="149"/>
  <c r="F153"/>
  <c r="E159" i="148"/>
  <c r="F158"/>
  <c r="F161" i="131"/>
  <c r="X9" s="1"/>
  <c r="E162"/>
  <c r="E149" i="152"/>
  <c r="F148"/>
  <c r="F153" i="141"/>
  <c r="AD9" s="1"/>
  <c r="E154"/>
  <c r="E149" i="239" l="1"/>
  <c r="F148"/>
  <c r="E149" i="235"/>
  <c r="F148"/>
  <c r="E151" i="236"/>
  <c r="F150"/>
  <c r="E160" i="148"/>
  <c r="F159"/>
  <c r="F154" i="149"/>
  <c r="E155"/>
  <c r="E156" i="220"/>
  <c r="F155"/>
  <c r="F149" i="162"/>
  <c r="E150"/>
  <c r="F160" i="234"/>
  <c r="E161"/>
  <c r="E150" i="221"/>
  <c r="F149"/>
  <c r="E164" i="213"/>
  <c r="F163"/>
  <c r="E158" i="215"/>
  <c r="F157"/>
  <c r="E152" i="217"/>
  <c r="F151"/>
  <c r="F161" i="126"/>
  <c r="E162"/>
  <c r="E155" i="145"/>
  <c r="F154"/>
  <c r="E174" i="206"/>
  <c r="F173"/>
  <c r="E178" i="194"/>
  <c r="F177"/>
  <c r="F156" i="229"/>
  <c r="E157"/>
  <c r="F169" i="212"/>
  <c r="E170"/>
  <c r="F167" i="214"/>
  <c r="E168"/>
  <c r="E154" i="193"/>
  <c r="F153"/>
  <c r="E156" i="147"/>
  <c r="F155"/>
  <c r="E150" i="152"/>
  <c r="F149"/>
  <c r="F154" i="141"/>
  <c r="AE9" s="1"/>
  <c r="E155"/>
  <c r="F162" i="131"/>
  <c r="Y9" s="1"/>
  <c r="E163"/>
  <c r="N188" i="192"/>
  <c r="M190"/>
  <c r="F155" i="125"/>
  <c r="E156"/>
  <c r="F155" i="132"/>
  <c r="E156"/>
  <c r="F154" i="133"/>
  <c r="E155"/>
  <c r="F155" i="130"/>
  <c r="E156"/>
  <c r="F156" i="231"/>
  <c r="E157"/>
  <c r="E161" i="143"/>
  <c r="F160"/>
  <c r="E161" i="146"/>
  <c r="F160"/>
  <c r="E150" i="134"/>
  <c r="F149"/>
  <c r="E159" i="127"/>
  <c r="F158"/>
  <c r="E162" i="142"/>
  <c r="F161"/>
  <c r="E150" i="219"/>
  <c r="F149"/>
  <c r="E162" i="123"/>
  <c r="F161"/>
  <c r="E156" i="144"/>
  <c r="F155"/>
  <c r="E181" i="197"/>
  <c r="F180"/>
  <c r="E162" i="216"/>
  <c r="F161"/>
  <c r="E150" i="239" l="1"/>
  <c r="F149"/>
  <c r="E152" i="236"/>
  <c r="F151"/>
  <c r="E150" i="235"/>
  <c r="F149"/>
  <c r="E151" i="152"/>
  <c r="F150"/>
  <c r="E157" i="147"/>
  <c r="F156"/>
  <c r="E155" i="193"/>
  <c r="F154"/>
  <c r="E179" i="194"/>
  <c r="F178"/>
  <c r="E175" i="206"/>
  <c r="F174"/>
  <c r="F155" i="145"/>
  <c r="E156"/>
  <c r="E153" i="217"/>
  <c r="F152"/>
  <c r="E159" i="215"/>
  <c r="F158"/>
  <c r="E165" i="213"/>
  <c r="F164"/>
  <c r="F150" i="221"/>
  <c r="E151"/>
  <c r="F156" i="220"/>
  <c r="E157"/>
  <c r="E161" i="148"/>
  <c r="F160"/>
  <c r="E163" i="216"/>
  <c r="F162"/>
  <c r="E182" i="197"/>
  <c r="F181"/>
  <c r="E157" i="144"/>
  <c r="F156"/>
  <c r="F162" i="123"/>
  <c r="E163"/>
  <c r="F150" i="219"/>
  <c r="E151"/>
  <c r="E163" i="142"/>
  <c r="F162"/>
  <c r="E160" i="127"/>
  <c r="F159"/>
  <c r="E151" i="134"/>
  <c r="F150"/>
  <c r="F161" i="146"/>
  <c r="E162"/>
  <c r="F161" i="143"/>
  <c r="E162"/>
  <c r="O188" i="192"/>
  <c r="O190" s="1"/>
  <c r="N190"/>
  <c r="P188"/>
  <c r="P190" s="1"/>
  <c r="F157" i="231"/>
  <c r="E158"/>
  <c r="E157" i="130"/>
  <c r="F156"/>
  <c r="F155" i="133"/>
  <c r="H18" i="181" s="1"/>
  <c r="E156" i="133"/>
  <c r="Q9"/>
  <c r="F156" i="132"/>
  <c r="H17" i="181" s="1"/>
  <c r="E157" i="132"/>
  <c r="Q9"/>
  <c r="E157" i="125"/>
  <c r="F156"/>
  <c r="E164" i="131"/>
  <c r="F163"/>
  <c r="Z9" s="1"/>
  <c r="E156" i="141"/>
  <c r="F155"/>
  <c r="F25" i="181" s="1"/>
  <c r="R9" i="141"/>
  <c r="S9" s="1"/>
  <c r="G25" i="181" s="1"/>
  <c r="E25"/>
  <c r="E169" i="214"/>
  <c r="F168"/>
  <c r="E171" i="212"/>
  <c r="F170"/>
  <c r="E158" i="229"/>
  <c r="F157"/>
  <c r="F162" i="126"/>
  <c r="E163"/>
  <c r="E162" i="234"/>
  <c r="F161"/>
  <c r="F150" i="162"/>
  <c r="E151"/>
  <c r="E156" i="149"/>
  <c r="F155"/>
  <c r="E151" i="239" l="1"/>
  <c r="F150"/>
  <c r="E151" i="235"/>
  <c r="F150"/>
  <c r="E153" i="236"/>
  <c r="F152"/>
  <c r="F156" i="133"/>
  <c r="U9" s="1"/>
  <c r="E157"/>
  <c r="E159" i="231"/>
  <c r="F158"/>
  <c r="E152" i="134"/>
  <c r="F151"/>
  <c r="E161" i="127"/>
  <c r="F160"/>
  <c r="F163" i="142"/>
  <c r="E164"/>
  <c r="E158" i="144"/>
  <c r="F157"/>
  <c r="E183" i="197"/>
  <c r="F182"/>
  <c r="E164" i="216"/>
  <c r="F163"/>
  <c r="E162" i="148"/>
  <c r="F161"/>
  <c r="F165" i="213"/>
  <c r="E166"/>
  <c r="F159" i="215"/>
  <c r="E160"/>
  <c r="F153" i="217"/>
  <c r="E154"/>
  <c r="E176" i="206"/>
  <c r="F175"/>
  <c r="E180" i="194"/>
  <c r="F179"/>
  <c r="E156" i="193"/>
  <c r="F155"/>
  <c r="E158" i="147"/>
  <c r="F157"/>
  <c r="E152" i="152"/>
  <c r="F151"/>
  <c r="E152" i="162"/>
  <c r="F151"/>
  <c r="F163" i="126"/>
  <c r="E164"/>
  <c r="E157" i="149"/>
  <c r="F156"/>
  <c r="F162" i="234"/>
  <c r="E163"/>
  <c r="F158" i="229"/>
  <c r="E159"/>
  <c r="F171" i="212"/>
  <c r="E172"/>
  <c r="F169" i="214"/>
  <c r="E170"/>
  <c r="E157" i="141"/>
  <c r="F156"/>
  <c r="F164" i="131"/>
  <c r="AA9" s="1"/>
  <c r="E165"/>
  <c r="E158" i="125"/>
  <c r="F157"/>
  <c r="F157" i="132"/>
  <c r="U9" s="1"/>
  <c r="E158"/>
  <c r="E158" i="130"/>
  <c r="F157"/>
  <c r="F162" i="143"/>
  <c r="E163"/>
  <c r="F162" i="146"/>
  <c r="E163"/>
  <c r="F151" i="219"/>
  <c r="E152"/>
  <c r="F163" i="123"/>
  <c r="E164"/>
  <c r="F157" i="220"/>
  <c r="E158"/>
  <c r="E152" i="221"/>
  <c r="F151"/>
  <c r="F156" i="145"/>
  <c r="E157"/>
  <c r="E152" i="239" l="1"/>
  <c r="F151"/>
  <c r="E154" i="236"/>
  <c r="F153"/>
  <c r="E152" i="235"/>
  <c r="F151"/>
  <c r="F158" i="130"/>
  <c r="E159"/>
  <c r="F157" i="149"/>
  <c r="E158"/>
  <c r="F152" i="162"/>
  <c r="E153"/>
  <c r="E159" i="147"/>
  <c r="F158"/>
  <c r="F180" i="194"/>
  <c r="E181"/>
  <c r="E165" i="216"/>
  <c r="F164"/>
  <c r="F158" i="144"/>
  <c r="E159"/>
  <c r="E162" i="127"/>
  <c r="F161"/>
  <c r="E153" i="134"/>
  <c r="F152"/>
  <c r="F152" i="221"/>
  <c r="E153"/>
  <c r="E159" i="125"/>
  <c r="F158"/>
  <c r="F157" i="141"/>
  <c r="E158"/>
  <c r="E153" i="152"/>
  <c r="F152"/>
  <c r="E157" i="193"/>
  <c r="F156"/>
  <c r="F176" i="206"/>
  <c r="E177"/>
  <c r="E163" i="148"/>
  <c r="F162"/>
  <c r="E184" i="197"/>
  <c r="F183"/>
  <c r="E160" i="231"/>
  <c r="F159"/>
  <c r="F157" i="145"/>
  <c r="E158"/>
  <c r="F158" i="220"/>
  <c r="E159"/>
  <c r="F164" i="123"/>
  <c r="E165"/>
  <c r="F152" i="219"/>
  <c r="E153"/>
  <c r="E164" i="146"/>
  <c r="F163"/>
  <c r="E164" i="143"/>
  <c r="F163"/>
  <c r="F158" i="132"/>
  <c r="V9" s="1"/>
  <c r="E159"/>
  <c r="F165" i="131"/>
  <c r="AB9" s="1"/>
  <c r="E166"/>
  <c r="E171" i="214"/>
  <c r="F170"/>
  <c r="F172" i="212"/>
  <c r="E173"/>
  <c r="F159" i="229"/>
  <c r="E160"/>
  <c r="E164" i="234"/>
  <c r="F163"/>
  <c r="E165" i="126"/>
  <c r="F164"/>
  <c r="F154" i="217"/>
  <c r="E155"/>
  <c r="F160" i="215"/>
  <c r="E161"/>
  <c r="F166" i="213"/>
  <c r="E167"/>
  <c r="F164" i="142"/>
  <c r="E165"/>
  <c r="F157" i="133"/>
  <c r="V9" s="1"/>
  <c r="E158"/>
  <c r="E153" i="239" l="1"/>
  <c r="F152"/>
  <c r="E153" i="235"/>
  <c r="F152"/>
  <c r="E155" i="236"/>
  <c r="F154"/>
  <c r="F165" i="126"/>
  <c r="H11" i="181" s="1"/>
  <c r="E166" i="126"/>
  <c r="Q9"/>
  <c r="F164" i="234"/>
  <c r="E165"/>
  <c r="F171" i="214"/>
  <c r="E172"/>
  <c r="E165" i="143"/>
  <c r="F164"/>
  <c r="E165" i="146"/>
  <c r="F164"/>
  <c r="E161" i="231"/>
  <c r="F160"/>
  <c r="E185" i="197"/>
  <c r="F184"/>
  <c r="F163" i="148"/>
  <c r="E164"/>
  <c r="E158" i="193"/>
  <c r="F157"/>
  <c r="F153" i="152"/>
  <c r="E154"/>
  <c r="E160" i="125"/>
  <c r="F159"/>
  <c r="F153" i="134"/>
  <c r="H19" i="181" s="1"/>
  <c r="E154" i="134"/>
  <c r="Q9"/>
  <c r="E163" i="127"/>
  <c r="F162"/>
  <c r="E166" i="216"/>
  <c r="F165"/>
  <c r="E160" i="147"/>
  <c r="F159"/>
  <c r="F158" i="133"/>
  <c r="W9" s="1"/>
  <c r="E159"/>
  <c r="E166" i="142"/>
  <c r="F165"/>
  <c r="E168" i="213"/>
  <c r="F167"/>
  <c r="E162" i="215"/>
  <c r="F161"/>
  <c r="E156" i="217"/>
  <c r="F155"/>
  <c r="F160" i="229"/>
  <c r="E161"/>
  <c r="F173" i="212"/>
  <c r="E174"/>
  <c r="F166" i="131"/>
  <c r="AC9" s="1"/>
  <c r="E167"/>
  <c r="F159" i="132"/>
  <c r="W9" s="1"/>
  <c r="E160"/>
  <c r="F153" i="219"/>
  <c r="E154"/>
  <c r="E166" i="123"/>
  <c r="F165"/>
  <c r="F159" i="220"/>
  <c r="E160"/>
  <c r="E159" i="145"/>
  <c r="F158"/>
  <c r="E178" i="206"/>
  <c r="F177"/>
  <c r="E159" i="141"/>
  <c r="F158"/>
  <c r="E154" i="221"/>
  <c r="F153"/>
  <c r="F159" i="144"/>
  <c r="E160"/>
  <c r="E182" i="194"/>
  <c r="F181"/>
  <c r="F153" i="162"/>
  <c r="E154"/>
  <c r="E159" i="149"/>
  <c r="F158"/>
  <c r="F159" i="130"/>
  <c r="H15" i="181" s="1"/>
  <c r="E160" i="130"/>
  <c r="Q9"/>
  <c r="E154" i="239" l="1"/>
  <c r="F153"/>
  <c r="E156" i="236"/>
  <c r="F155"/>
  <c r="E154" i="235"/>
  <c r="F153"/>
  <c r="E160" i="149"/>
  <c r="F159"/>
  <c r="E161" i="147"/>
  <c r="F160"/>
  <c r="F166" i="216"/>
  <c r="E167"/>
  <c r="E164" i="127"/>
  <c r="F163"/>
  <c r="F154" i="134"/>
  <c r="U9" s="1"/>
  <c r="E155"/>
  <c r="F154" i="152"/>
  <c r="E155"/>
  <c r="F164" i="148"/>
  <c r="E165"/>
  <c r="F172" i="214"/>
  <c r="E173"/>
  <c r="F165" i="234"/>
  <c r="E166"/>
  <c r="E183" i="194"/>
  <c r="F182"/>
  <c r="F154" i="221"/>
  <c r="E155"/>
  <c r="E160" i="141"/>
  <c r="F159"/>
  <c r="E179" i="206"/>
  <c r="F178"/>
  <c r="E160" i="145"/>
  <c r="F159"/>
  <c r="E167" i="123"/>
  <c r="F166"/>
  <c r="F156" i="217"/>
  <c r="E157"/>
  <c r="F162" i="215"/>
  <c r="E163"/>
  <c r="F168" i="213"/>
  <c r="E169"/>
  <c r="E167" i="142"/>
  <c r="F166"/>
  <c r="F160" i="130"/>
  <c r="U9" s="1"/>
  <c r="E161"/>
  <c r="F154" i="162"/>
  <c r="E155"/>
  <c r="F160" i="144"/>
  <c r="E161"/>
  <c r="E161" i="220"/>
  <c r="F160"/>
  <c r="F154" i="219"/>
  <c r="E155"/>
  <c r="F160" i="132"/>
  <c r="X9" s="1"/>
  <c r="E161"/>
  <c r="F167" i="131"/>
  <c r="AD9" s="1"/>
  <c r="E168"/>
  <c r="F174" i="212"/>
  <c r="E175"/>
  <c r="F161" i="229"/>
  <c r="E162"/>
  <c r="F159" i="133"/>
  <c r="X9" s="1"/>
  <c r="E160"/>
  <c r="E161" i="125"/>
  <c r="F160"/>
  <c r="E159" i="193"/>
  <c r="F158"/>
  <c r="F185" i="197"/>
  <c r="E186"/>
  <c r="F161" i="231"/>
  <c r="E162"/>
  <c r="F165" i="146"/>
  <c r="E166"/>
  <c r="F165" i="143"/>
  <c r="E166"/>
  <c r="F166" i="126"/>
  <c r="U9" s="1"/>
  <c r="E167"/>
  <c r="E155" i="239" l="1"/>
  <c r="F154"/>
  <c r="E155" i="235"/>
  <c r="F154"/>
  <c r="E157" i="236"/>
  <c r="F156"/>
  <c r="F161" i="220"/>
  <c r="E162"/>
  <c r="E180" i="206"/>
  <c r="F179"/>
  <c r="F164" i="127"/>
  <c r="H12" i="181" s="1"/>
  <c r="E165" i="127"/>
  <c r="Q9"/>
  <c r="F161" i="147"/>
  <c r="E162"/>
  <c r="E161" i="149"/>
  <c r="F160"/>
  <c r="F159" i="193"/>
  <c r="E160"/>
  <c r="F161" i="125"/>
  <c r="E162"/>
  <c r="E168" i="142"/>
  <c r="F167"/>
  <c r="F167" i="123"/>
  <c r="E168"/>
  <c r="E161" i="145"/>
  <c r="F160"/>
  <c r="E161" i="141"/>
  <c r="F160"/>
  <c r="E184" i="194"/>
  <c r="F183"/>
  <c r="F167" i="126"/>
  <c r="V9" s="1"/>
  <c r="E168"/>
  <c r="F166" i="143"/>
  <c r="E167"/>
  <c r="F166" i="146"/>
  <c r="E167"/>
  <c r="F162" i="231"/>
  <c r="E163"/>
  <c r="F186" i="197"/>
  <c r="E187"/>
  <c r="F160" i="133"/>
  <c r="Y9" s="1"/>
  <c r="E161"/>
  <c r="E163" i="229"/>
  <c r="F162"/>
  <c r="E176" i="212"/>
  <c r="F175"/>
  <c r="E169" i="131"/>
  <c r="F168"/>
  <c r="AE9" s="1"/>
  <c r="F161" i="132"/>
  <c r="Y9" s="1"/>
  <c r="E162"/>
  <c r="E156" i="219"/>
  <c r="F155"/>
  <c r="F161" i="144"/>
  <c r="E162"/>
  <c r="E156" i="162"/>
  <c r="F155"/>
  <c r="F161" i="130"/>
  <c r="V9" s="1"/>
  <c r="E162"/>
  <c r="F169" i="213"/>
  <c r="E170"/>
  <c r="F163" i="215"/>
  <c r="E164"/>
  <c r="F157" i="217"/>
  <c r="E158"/>
  <c r="F155" i="221"/>
  <c r="E156"/>
  <c r="E167" i="234"/>
  <c r="F166"/>
  <c r="E174" i="214"/>
  <c r="F173"/>
  <c r="E166" i="148"/>
  <c r="F165"/>
  <c r="E156" i="152"/>
  <c r="F155"/>
  <c r="F155" i="134"/>
  <c r="V9" s="1"/>
  <c r="E156"/>
  <c r="F167" i="216"/>
  <c r="E168"/>
  <c r="E156" i="239" l="1"/>
  <c r="F155"/>
  <c r="E158" i="236"/>
  <c r="F157"/>
  <c r="E156" i="235"/>
  <c r="F155"/>
  <c r="E157" i="162"/>
  <c r="F156"/>
  <c r="F156" i="219"/>
  <c r="E157"/>
  <c r="F168" i="216"/>
  <c r="E169"/>
  <c r="F156" i="134"/>
  <c r="W9" s="1"/>
  <c r="E157"/>
  <c r="E157" i="221"/>
  <c r="F156"/>
  <c r="E159" i="217"/>
  <c r="F158"/>
  <c r="E165" i="215"/>
  <c r="F164"/>
  <c r="E171" i="213"/>
  <c r="F170"/>
  <c r="F162" i="130"/>
  <c r="W9" s="1"/>
  <c r="E163"/>
  <c r="F162" i="144"/>
  <c r="E163"/>
  <c r="F162" i="132"/>
  <c r="Z9" s="1"/>
  <c r="E163"/>
  <c r="F161" i="133"/>
  <c r="Z9" s="1"/>
  <c r="E162"/>
  <c r="F187" i="197"/>
  <c r="D188" s="1"/>
  <c r="E164" i="231"/>
  <c r="F163"/>
  <c r="F167" i="146"/>
  <c r="E168"/>
  <c r="F167" i="143"/>
  <c r="E168"/>
  <c r="F168" i="126"/>
  <c r="W9" s="1"/>
  <c r="E169"/>
  <c r="F168" i="123"/>
  <c r="E169"/>
  <c r="F162" i="125"/>
  <c r="E163"/>
  <c r="F160" i="193"/>
  <c r="E161"/>
  <c r="F162" i="147"/>
  <c r="E163"/>
  <c r="E181" i="206"/>
  <c r="F180"/>
  <c r="E157" i="152"/>
  <c r="F156"/>
  <c r="E167" i="148"/>
  <c r="F166"/>
  <c r="E175" i="214"/>
  <c r="F174"/>
  <c r="F167" i="234"/>
  <c r="E168"/>
  <c r="E170" i="131"/>
  <c r="F169"/>
  <c r="F16" i="181" s="1"/>
  <c r="R9" i="131"/>
  <c r="S9" s="1"/>
  <c r="G16" i="181" s="1"/>
  <c r="E16"/>
  <c r="F176" i="212"/>
  <c r="E177"/>
  <c r="F163" i="229"/>
  <c r="E164"/>
  <c r="E185" i="194"/>
  <c r="F184"/>
  <c r="F161" i="141"/>
  <c r="E162"/>
  <c r="E162" i="145"/>
  <c r="F161"/>
  <c r="F168" i="142"/>
  <c r="E169"/>
  <c r="E162" i="149"/>
  <c r="F161"/>
  <c r="F165" i="127"/>
  <c r="U9" s="1"/>
  <c r="E166"/>
  <c r="E163" i="220"/>
  <c r="F162"/>
  <c r="E157" i="239" l="1"/>
  <c r="F156"/>
  <c r="E157" i="235"/>
  <c r="F156"/>
  <c r="E159" i="236"/>
  <c r="F158"/>
  <c r="F163" i="220"/>
  <c r="E164"/>
  <c r="E171" i="131"/>
  <c r="F170"/>
  <c r="E176" i="214"/>
  <c r="F175"/>
  <c r="E168" i="148"/>
  <c r="F167"/>
  <c r="E158" i="152"/>
  <c r="F157"/>
  <c r="E182" i="206"/>
  <c r="F181"/>
  <c r="F171" i="213"/>
  <c r="E172"/>
  <c r="F165" i="215"/>
  <c r="E166"/>
  <c r="F159" i="217"/>
  <c r="E160"/>
  <c r="F157" i="221"/>
  <c r="E158"/>
  <c r="E158" i="162"/>
  <c r="F157"/>
  <c r="E163" i="149"/>
  <c r="F162"/>
  <c r="E163" i="145"/>
  <c r="F162"/>
  <c r="E186" i="194"/>
  <c r="F185"/>
  <c r="E165" i="231"/>
  <c r="F164"/>
  <c r="D190" i="197"/>
  <c r="K188"/>
  <c r="F166" i="127"/>
  <c r="V9" s="1"/>
  <c r="E167"/>
  <c r="F169" i="142"/>
  <c r="E170"/>
  <c r="F162" i="141"/>
  <c r="E163"/>
  <c r="F164" i="229"/>
  <c r="E165"/>
  <c r="E178" i="212"/>
  <c r="F177"/>
  <c r="F168" i="234"/>
  <c r="E169"/>
  <c r="E164" i="147"/>
  <c r="F163"/>
  <c r="E162" i="193"/>
  <c r="F161"/>
  <c r="F163" i="125"/>
  <c r="E164"/>
  <c r="E170" i="123"/>
  <c r="F169"/>
  <c r="E170" i="126"/>
  <c r="F169"/>
  <c r="X9" s="1"/>
  <c r="F168" i="143"/>
  <c r="E169"/>
  <c r="F168" i="146"/>
  <c r="E169"/>
  <c r="F162" i="133"/>
  <c r="AA9" s="1"/>
  <c r="E163"/>
  <c r="F163" i="132"/>
  <c r="AA9" s="1"/>
  <c r="E164"/>
  <c r="F163" i="144"/>
  <c r="E164"/>
  <c r="F163" i="130"/>
  <c r="X9" s="1"/>
  <c r="E164"/>
  <c r="F157" i="134"/>
  <c r="X9" s="1"/>
  <c r="E158"/>
  <c r="F169" i="216"/>
  <c r="E170"/>
  <c r="F157" i="219"/>
  <c r="E158"/>
  <c r="E188" i="197"/>
  <c r="F188" s="1"/>
  <c r="E158" i="239" l="1"/>
  <c r="F157"/>
  <c r="E160" i="236"/>
  <c r="F159"/>
  <c r="E158" i="235"/>
  <c r="F157"/>
  <c r="F165" i="231"/>
  <c r="E166"/>
  <c r="E187" i="194"/>
  <c r="F186"/>
  <c r="F163" i="145"/>
  <c r="E164"/>
  <c r="F163" i="149"/>
  <c r="E164"/>
  <c r="E159" i="162"/>
  <c r="F158"/>
  <c r="E183" i="206"/>
  <c r="F182"/>
  <c r="F158" i="152"/>
  <c r="E159"/>
  <c r="F168" i="148"/>
  <c r="E169"/>
  <c r="E177" i="214"/>
  <c r="F176"/>
  <c r="F171" i="131"/>
  <c r="E172"/>
  <c r="F170" i="126"/>
  <c r="Y9" s="1"/>
  <c r="E171"/>
  <c r="F170" i="123"/>
  <c r="E171"/>
  <c r="E163" i="193"/>
  <c r="F162"/>
  <c r="E165" i="147"/>
  <c r="F164"/>
  <c r="F178" i="212"/>
  <c r="E179"/>
  <c r="E159" i="219"/>
  <c r="F158"/>
  <c r="E171" i="216"/>
  <c r="F170"/>
  <c r="F158" i="134"/>
  <c r="Y9" s="1"/>
  <c r="E159"/>
  <c r="F164" i="130"/>
  <c r="Y9" s="1"/>
  <c r="E165"/>
  <c r="E165" i="144"/>
  <c r="F164"/>
  <c r="F164" i="132"/>
  <c r="AB9" s="1"/>
  <c r="E165"/>
  <c r="F163" i="133"/>
  <c r="AB9" s="1"/>
  <c r="E164"/>
  <c r="E170" i="146"/>
  <c r="F169"/>
  <c r="E170" i="143"/>
  <c r="F169"/>
  <c r="F164" i="125"/>
  <c r="E165"/>
  <c r="F169" i="234"/>
  <c r="E170"/>
  <c r="E166" i="229"/>
  <c r="F165"/>
  <c r="F163" i="141"/>
  <c r="E164"/>
  <c r="F170" i="142"/>
  <c r="E171"/>
  <c r="F167" i="127"/>
  <c r="W9" s="1"/>
  <c r="E168"/>
  <c r="K190" i="197"/>
  <c r="M188"/>
  <c r="L188"/>
  <c r="F158" i="221"/>
  <c r="E159"/>
  <c r="F160" i="217"/>
  <c r="E161"/>
  <c r="F166" i="215"/>
  <c r="E167"/>
  <c r="F172" i="213"/>
  <c r="E173"/>
  <c r="F164" i="220"/>
  <c r="E165"/>
  <c r="E159" i="239" l="1"/>
  <c r="F158"/>
  <c r="E159" i="235"/>
  <c r="F158"/>
  <c r="E161" i="236"/>
  <c r="F160"/>
  <c r="E166" i="220"/>
  <c r="F165"/>
  <c r="E174" i="213"/>
  <c r="F173"/>
  <c r="E168" i="215"/>
  <c r="F167"/>
  <c r="E162" i="217"/>
  <c r="F161"/>
  <c r="E160" i="221"/>
  <c r="F159"/>
  <c r="E178" i="214"/>
  <c r="F177"/>
  <c r="E184" i="206"/>
  <c r="F183"/>
  <c r="E160" i="162"/>
  <c r="F159"/>
  <c r="F187" i="194"/>
  <c r="D188" s="1"/>
  <c r="E188"/>
  <c r="F188" s="1"/>
  <c r="F166" i="229"/>
  <c r="E167"/>
  <c r="E171" i="143"/>
  <c r="F170"/>
  <c r="E171" i="146"/>
  <c r="F170"/>
  <c r="F165" i="144"/>
  <c r="E166"/>
  <c r="E172" i="216"/>
  <c r="F171"/>
  <c r="F159" i="219"/>
  <c r="E160"/>
  <c r="F165" i="147"/>
  <c r="E166"/>
  <c r="F163" i="193"/>
  <c r="E164"/>
  <c r="N188" i="197"/>
  <c r="M190"/>
  <c r="F168" i="127"/>
  <c r="X9" s="1"/>
  <c r="E169"/>
  <c r="F171" i="142"/>
  <c r="E172"/>
  <c r="E165" i="141"/>
  <c r="F164"/>
  <c r="E171" i="234"/>
  <c r="F170"/>
  <c r="E166" i="125"/>
  <c r="F165"/>
  <c r="F164" i="133"/>
  <c r="AC9" s="1"/>
  <c r="E165"/>
  <c r="F165" i="132"/>
  <c r="AC9" s="1"/>
  <c r="E166"/>
  <c r="F165" i="130"/>
  <c r="Z9" s="1"/>
  <c r="E166"/>
  <c r="F159" i="134"/>
  <c r="Z9" s="1"/>
  <c r="E160"/>
  <c r="F179" i="212"/>
  <c r="E180"/>
  <c r="E172" i="123"/>
  <c r="F171"/>
  <c r="H8" i="181" s="1"/>
  <c r="Q9" i="123"/>
  <c r="F171" i="126"/>
  <c r="Z9" s="1"/>
  <c r="E172"/>
  <c r="E173" i="131"/>
  <c r="F172"/>
  <c r="F169" i="148"/>
  <c r="E170"/>
  <c r="F159" i="152"/>
  <c r="E160"/>
  <c r="F164" i="149"/>
  <c r="E165"/>
  <c r="F164" i="145"/>
  <c r="E165"/>
  <c r="E167" i="231"/>
  <c r="F166"/>
  <c r="E160" i="239" l="1"/>
  <c r="F159"/>
  <c r="E162" i="236"/>
  <c r="F161"/>
  <c r="E160" i="235"/>
  <c r="F159"/>
  <c r="E166" i="145"/>
  <c r="F165"/>
  <c r="E166" i="149"/>
  <c r="F165"/>
  <c r="E161" i="152"/>
  <c r="F160"/>
  <c r="F170" i="148"/>
  <c r="E171"/>
  <c r="F172" i="126"/>
  <c r="AA9" s="1"/>
  <c r="E173"/>
  <c r="F166" i="125"/>
  <c r="H10" i="181" s="1"/>
  <c r="E167" i="125"/>
  <c r="Q9"/>
  <c r="F171" i="234"/>
  <c r="E172"/>
  <c r="E166" i="141"/>
  <c r="F165"/>
  <c r="N190" i="197"/>
  <c r="O188"/>
  <c r="O190" s="1"/>
  <c r="P188"/>
  <c r="P190" s="1"/>
  <c r="F172" i="216"/>
  <c r="E173"/>
  <c r="E172" i="146"/>
  <c r="F171"/>
  <c r="E172" i="143"/>
  <c r="F171"/>
  <c r="K188" i="194"/>
  <c r="D190"/>
  <c r="F160" i="162"/>
  <c r="E161"/>
  <c r="E185" i="206"/>
  <c r="F184"/>
  <c r="F178" i="214"/>
  <c r="E179"/>
  <c r="E161" i="221"/>
  <c r="F160"/>
  <c r="E163" i="217"/>
  <c r="F162"/>
  <c r="E169" i="215"/>
  <c r="F168"/>
  <c r="E175" i="213"/>
  <c r="F174"/>
  <c r="F166" i="220"/>
  <c r="E167"/>
  <c r="F172" i="123"/>
  <c r="U9" s="1"/>
  <c r="E173"/>
  <c r="F167" i="231"/>
  <c r="E168"/>
  <c r="F173" i="131"/>
  <c r="E174"/>
  <c r="E181" i="212"/>
  <c r="F180"/>
  <c r="F160" i="134"/>
  <c r="AA9" s="1"/>
  <c r="E161"/>
  <c r="F166" i="130"/>
  <c r="AA9" s="1"/>
  <c r="E167"/>
  <c r="F166" i="132"/>
  <c r="AD9" s="1"/>
  <c r="E167"/>
  <c r="F165" i="133"/>
  <c r="AD9" s="1"/>
  <c r="E166"/>
  <c r="F172" i="142"/>
  <c r="E173"/>
  <c r="F169" i="127"/>
  <c r="Y9" s="1"/>
  <c r="E170"/>
  <c r="F164" i="193"/>
  <c r="E165"/>
  <c r="F166" i="147"/>
  <c r="E167"/>
  <c r="F160" i="219"/>
  <c r="E161"/>
  <c r="F166" i="144"/>
  <c r="E167"/>
  <c r="E168" i="229"/>
  <c r="F167"/>
  <c r="H86" i="181"/>
  <c r="E92" s="1"/>
  <c r="E161" i="239" l="1"/>
  <c r="F160"/>
  <c r="E161" i="235"/>
  <c r="F160"/>
  <c r="E163" i="236"/>
  <c r="F162"/>
  <c r="F92" i="181"/>
  <c r="F168" i="229"/>
  <c r="E169"/>
  <c r="F181" i="212"/>
  <c r="E182"/>
  <c r="E176" i="213"/>
  <c r="F175"/>
  <c r="E162" i="221"/>
  <c r="F161"/>
  <c r="F185" i="206"/>
  <c r="E186"/>
  <c r="K190" i="194"/>
  <c r="M188"/>
  <c r="L188"/>
  <c r="E173" i="143"/>
  <c r="F172"/>
  <c r="E173" i="146"/>
  <c r="F172"/>
  <c r="F172" i="234"/>
  <c r="E173"/>
  <c r="E162" i="152"/>
  <c r="F161"/>
  <c r="E167" i="149"/>
  <c r="F166"/>
  <c r="E167" i="145"/>
  <c r="F166"/>
  <c r="E170" i="215"/>
  <c r="F169"/>
  <c r="E164" i="217"/>
  <c r="F163"/>
  <c r="E168" i="144"/>
  <c r="F167"/>
  <c r="F161" i="219"/>
  <c r="E162"/>
  <c r="E168" i="147"/>
  <c r="F167"/>
  <c r="F165" i="193"/>
  <c r="E166"/>
  <c r="F170" i="127"/>
  <c r="Z9" s="1"/>
  <c r="E171"/>
  <c r="F173" i="142"/>
  <c r="E174"/>
  <c r="F166" i="133"/>
  <c r="AE9" s="1"/>
  <c r="E167"/>
  <c r="F167" i="132"/>
  <c r="AE9" s="1"/>
  <c r="E168"/>
  <c r="F167" i="130"/>
  <c r="AB9" s="1"/>
  <c r="E168"/>
  <c r="F161" i="134"/>
  <c r="AB9" s="1"/>
  <c r="E162"/>
  <c r="F174" i="131"/>
  <c r="E175"/>
  <c r="E169" i="231"/>
  <c r="F168"/>
  <c r="F173" i="123"/>
  <c r="V9" s="1"/>
  <c r="E174"/>
  <c r="F167" i="220"/>
  <c r="E168"/>
  <c r="E180" i="214"/>
  <c r="F179"/>
  <c r="F161" i="162"/>
  <c r="E162"/>
  <c r="E174" i="216"/>
  <c r="F173"/>
  <c r="F166" i="141"/>
  <c r="E167"/>
  <c r="F167" i="125"/>
  <c r="U9" s="1"/>
  <c r="E93" i="181" s="1"/>
  <c r="F93" s="1"/>
  <c r="E168" i="125"/>
  <c r="F173" i="126"/>
  <c r="AB9" s="1"/>
  <c r="E174"/>
  <c r="F171" i="148"/>
  <c r="E172"/>
  <c r="E162" i="239" l="1"/>
  <c r="F161"/>
  <c r="E164" i="236"/>
  <c r="F163"/>
  <c r="E162" i="235"/>
  <c r="F161"/>
  <c r="F172" i="148"/>
  <c r="E173"/>
  <c r="F174" i="126"/>
  <c r="AC9" s="1"/>
  <c r="E175"/>
  <c r="F168" i="125"/>
  <c r="V9" s="1"/>
  <c r="E94" i="181" s="1"/>
  <c r="F94" s="1"/>
  <c r="E169" i="125"/>
  <c r="F167" i="141"/>
  <c r="E168"/>
  <c r="E163" i="162"/>
  <c r="F162"/>
  <c r="F168" i="220"/>
  <c r="E169"/>
  <c r="F174" i="123"/>
  <c r="W9" s="1"/>
  <c r="E175"/>
  <c r="F175" i="131"/>
  <c r="E176"/>
  <c r="F162" i="134"/>
  <c r="AC9" s="1"/>
  <c r="E163"/>
  <c r="F168" i="130"/>
  <c r="AC9" s="1"/>
  <c r="E169"/>
  <c r="E169" i="132"/>
  <c r="F168"/>
  <c r="F17" i="181" s="1"/>
  <c r="R9" i="132"/>
  <c r="S9" s="1"/>
  <c r="G17" i="181" s="1"/>
  <c r="E17"/>
  <c r="F167" i="133"/>
  <c r="F18" i="181" s="1"/>
  <c r="R9" i="133"/>
  <c r="S9" s="1"/>
  <c r="G18" i="181" s="1"/>
  <c r="E168" i="133"/>
  <c r="E18" i="181"/>
  <c r="F174" i="142"/>
  <c r="E175"/>
  <c r="F171" i="127"/>
  <c r="AA9" s="1"/>
  <c r="E172"/>
  <c r="F166" i="193"/>
  <c r="E167"/>
  <c r="F162" i="219"/>
  <c r="E163"/>
  <c r="E174" i="234"/>
  <c r="F173"/>
  <c r="E163" i="221"/>
  <c r="F162"/>
  <c r="F176" i="213"/>
  <c r="E177"/>
  <c r="E175" i="216"/>
  <c r="F174"/>
  <c r="F180" i="214"/>
  <c r="E181"/>
  <c r="E170" i="231"/>
  <c r="F169"/>
  <c r="E169" i="147"/>
  <c r="F168"/>
  <c r="E169" i="144"/>
  <c r="F168"/>
  <c r="F164" i="217"/>
  <c r="E165"/>
  <c r="E171" i="215"/>
  <c r="F170"/>
  <c r="E168" i="145"/>
  <c r="F167"/>
  <c r="E168" i="149"/>
  <c r="F167"/>
  <c r="E163" i="152"/>
  <c r="F162"/>
  <c r="F173" i="146"/>
  <c r="E174"/>
  <c r="F173" i="143"/>
  <c r="E174"/>
  <c r="N188" i="194"/>
  <c r="M190"/>
  <c r="F186" i="206"/>
  <c r="E187"/>
  <c r="F182" i="212"/>
  <c r="E183"/>
  <c r="F169" i="229"/>
  <c r="E170"/>
  <c r="E163" i="239" l="1"/>
  <c r="F162"/>
  <c r="E163" i="235"/>
  <c r="F162"/>
  <c r="E165" i="236"/>
  <c r="F164"/>
  <c r="N190" i="194"/>
  <c r="O188"/>
  <c r="O190" s="1"/>
  <c r="P188"/>
  <c r="P190" s="1"/>
  <c r="E164" i="152"/>
  <c r="F163"/>
  <c r="E164" i="221"/>
  <c r="F163"/>
  <c r="E175" i="234"/>
  <c r="F174"/>
  <c r="F163" i="162"/>
  <c r="E164"/>
  <c r="F168" i="149"/>
  <c r="E169"/>
  <c r="F168" i="145"/>
  <c r="E169"/>
  <c r="E172" i="215"/>
  <c r="F171"/>
  <c r="E170" i="144"/>
  <c r="F169"/>
  <c r="E170" i="147"/>
  <c r="F169"/>
  <c r="E171" i="231"/>
  <c r="F170"/>
  <c r="F175" i="216"/>
  <c r="E176"/>
  <c r="F168" i="133"/>
  <c r="E169"/>
  <c r="E170" i="132"/>
  <c r="F169"/>
  <c r="F170" i="229"/>
  <c r="E171"/>
  <c r="F183" i="212"/>
  <c r="E184"/>
  <c r="F187" i="206"/>
  <c r="D188" s="1"/>
  <c r="F174" i="143"/>
  <c r="E175"/>
  <c r="F174" i="146"/>
  <c r="E175"/>
  <c r="F165" i="217"/>
  <c r="E166"/>
  <c r="E182" i="214"/>
  <c r="F181"/>
  <c r="F177" i="213"/>
  <c r="E178"/>
  <c r="E164" i="219"/>
  <c r="F163"/>
  <c r="E168" i="193"/>
  <c r="F167"/>
  <c r="F172" i="127"/>
  <c r="AB9" s="1"/>
  <c r="E173"/>
  <c r="E176" i="142"/>
  <c r="F175"/>
  <c r="F169" i="130"/>
  <c r="AD9" s="1"/>
  <c r="E170"/>
  <c r="F163" i="134"/>
  <c r="AD9" s="1"/>
  <c r="E164"/>
  <c r="F176" i="131"/>
  <c r="E177"/>
  <c r="F175" i="123"/>
  <c r="X9" s="1"/>
  <c r="E176"/>
  <c r="E170" i="220"/>
  <c r="F169"/>
  <c r="E169" i="141"/>
  <c r="F168"/>
  <c r="F169" i="125"/>
  <c r="W9" s="1"/>
  <c r="E95" i="181" s="1"/>
  <c r="E170" i="125"/>
  <c r="F175" i="126"/>
  <c r="AD9" s="1"/>
  <c r="E176"/>
  <c r="F173" i="148"/>
  <c r="E174"/>
  <c r="E164" i="239" l="1"/>
  <c r="F163"/>
  <c r="E166" i="236"/>
  <c r="F165"/>
  <c r="E164" i="235"/>
  <c r="F163"/>
  <c r="F95" i="181"/>
  <c r="F169" i="141"/>
  <c r="E170"/>
  <c r="F170" i="220"/>
  <c r="E171"/>
  <c r="E169" i="193"/>
  <c r="F168"/>
  <c r="F164" i="219"/>
  <c r="E165"/>
  <c r="E183" i="214"/>
  <c r="F182"/>
  <c r="D190" i="206"/>
  <c r="K188"/>
  <c r="F170" i="132"/>
  <c r="E171"/>
  <c r="E172" i="231"/>
  <c r="F171"/>
  <c r="E171" i="147"/>
  <c r="F170"/>
  <c r="E171" i="144"/>
  <c r="F170"/>
  <c r="E173" i="215"/>
  <c r="F172"/>
  <c r="E165" i="162"/>
  <c r="F164"/>
  <c r="E177" i="142"/>
  <c r="F176"/>
  <c r="F174" i="148"/>
  <c r="E175"/>
  <c r="F176" i="126"/>
  <c r="AE9" s="1"/>
  <c r="E177"/>
  <c r="F170" i="125"/>
  <c r="X9" s="1"/>
  <c r="E96" i="181" s="1"/>
  <c r="F96" s="1"/>
  <c r="E171" i="125"/>
  <c r="F176" i="123"/>
  <c r="Y9" s="1"/>
  <c r="E177"/>
  <c r="F177" i="131"/>
  <c r="E178"/>
  <c r="F164" i="134"/>
  <c r="AE9" s="1"/>
  <c r="E165"/>
  <c r="F170" i="130"/>
  <c r="AE9" s="1"/>
  <c r="E171"/>
  <c r="F173" i="127"/>
  <c r="AC9" s="1"/>
  <c r="E174"/>
  <c r="E179" i="213"/>
  <c r="F178"/>
  <c r="E167" i="217"/>
  <c r="F166"/>
  <c r="F175" i="146"/>
  <c r="E176"/>
  <c r="F175" i="143"/>
  <c r="E176"/>
  <c r="E185" i="212"/>
  <c r="F184"/>
  <c r="E172" i="229"/>
  <c r="F171"/>
  <c r="F169" i="133"/>
  <c r="E170"/>
  <c r="F176" i="216"/>
  <c r="E177"/>
  <c r="F169" i="145"/>
  <c r="E170"/>
  <c r="F169" i="149"/>
  <c r="E170"/>
  <c r="F175" i="234"/>
  <c r="E176"/>
  <c r="E165" i="221"/>
  <c r="F164"/>
  <c r="E165" i="152"/>
  <c r="F164"/>
  <c r="E188" i="206"/>
  <c r="F188" s="1"/>
  <c r="E165" i="239" l="1"/>
  <c r="F164"/>
  <c r="E165" i="235"/>
  <c r="F164"/>
  <c r="E167" i="236"/>
  <c r="F166"/>
  <c r="F165" i="152"/>
  <c r="E166"/>
  <c r="F185" i="212"/>
  <c r="E186"/>
  <c r="E168" i="217"/>
  <c r="F167"/>
  <c r="E180" i="213"/>
  <c r="F179"/>
  <c r="E184" i="214"/>
  <c r="F183"/>
  <c r="E170" i="193"/>
  <c r="F169"/>
  <c r="E166" i="221"/>
  <c r="F165"/>
  <c r="F172" i="229"/>
  <c r="E173"/>
  <c r="E178" i="142"/>
  <c r="F177"/>
  <c r="E166" i="162"/>
  <c r="F165"/>
  <c r="E174" i="215"/>
  <c r="F173"/>
  <c r="E172" i="144"/>
  <c r="F171"/>
  <c r="E172" i="147"/>
  <c r="F171"/>
  <c r="E173" i="231"/>
  <c r="F172"/>
  <c r="E177" i="234"/>
  <c r="F176"/>
  <c r="F170" i="149"/>
  <c r="E171"/>
  <c r="F170" i="145"/>
  <c r="E171"/>
  <c r="F177" i="216"/>
  <c r="E178"/>
  <c r="F170" i="133"/>
  <c r="E171"/>
  <c r="F176" i="143"/>
  <c r="E177"/>
  <c r="F176" i="146"/>
  <c r="E177"/>
  <c r="F174" i="127"/>
  <c r="AD9" s="1"/>
  <c r="E175"/>
  <c r="F171" i="130"/>
  <c r="F15" i="181" s="1"/>
  <c r="R9" i="130"/>
  <c r="S9" s="1"/>
  <c r="G15" i="181" s="1"/>
  <c r="E15"/>
  <c r="E172" i="130"/>
  <c r="F165" i="134"/>
  <c r="F19" i="181" s="1"/>
  <c r="R9" i="134"/>
  <c r="S9" s="1"/>
  <c r="G19" i="181" s="1"/>
  <c r="E19"/>
  <c r="E166" i="134"/>
  <c r="F178" i="131"/>
  <c r="E179"/>
  <c r="F177" i="123"/>
  <c r="Z9" s="1"/>
  <c r="E178"/>
  <c r="F171" i="125"/>
  <c r="Y9" s="1"/>
  <c r="E172"/>
  <c r="F177" i="126"/>
  <c r="F11" i="181" s="1"/>
  <c r="R9" i="126"/>
  <c r="S9" s="1"/>
  <c r="G11" i="181" s="1"/>
  <c r="E178" i="126"/>
  <c r="E11" i="181"/>
  <c r="F175" i="148"/>
  <c r="E176"/>
  <c r="F171" i="132"/>
  <c r="E172"/>
  <c r="M188" i="206"/>
  <c r="K190"/>
  <c r="L188"/>
  <c r="E166" i="219"/>
  <c r="F165"/>
  <c r="F171" i="220"/>
  <c r="E172"/>
  <c r="E171" i="141"/>
  <c r="F170"/>
  <c r="E97" i="181" l="1"/>
  <c r="F97" s="1"/>
  <c r="E166" i="239"/>
  <c r="F165"/>
  <c r="E168" i="236"/>
  <c r="F167"/>
  <c r="E166" i="235"/>
  <c r="F165"/>
  <c r="F171" i="141"/>
  <c r="E172"/>
  <c r="F166" i="219"/>
  <c r="E167"/>
  <c r="E173" i="132"/>
  <c r="F172"/>
  <c r="E177" i="148"/>
  <c r="F176"/>
  <c r="F172" i="125"/>
  <c r="Z9" s="1"/>
  <c r="E98" i="181" s="1"/>
  <c r="F98" s="1"/>
  <c r="E173" i="125"/>
  <c r="F178" i="123"/>
  <c r="AA9" s="1"/>
  <c r="E179"/>
  <c r="F179" i="131"/>
  <c r="E180"/>
  <c r="F166" i="134"/>
  <c r="E167"/>
  <c r="E173" i="130"/>
  <c r="F172"/>
  <c r="F175" i="127"/>
  <c r="AE9" s="1"/>
  <c r="E176"/>
  <c r="F177" i="146"/>
  <c r="E178"/>
  <c r="F177" i="143"/>
  <c r="E178"/>
  <c r="F171" i="133"/>
  <c r="E172"/>
  <c r="F178" i="216"/>
  <c r="E179"/>
  <c r="F171" i="145"/>
  <c r="E172"/>
  <c r="F171" i="149"/>
  <c r="E172"/>
  <c r="F173" i="229"/>
  <c r="E174"/>
  <c r="E171" i="193"/>
  <c r="F170"/>
  <c r="E185" i="214"/>
  <c r="F184"/>
  <c r="F180" i="213"/>
  <c r="E181"/>
  <c r="F168" i="217"/>
  <c r="E169"/>
  <c r="E173" i="220"/>
  <c r="F172"/>
  <c r="N188" i="206"/>
  <c r="M190"/>
  <c r="F178" i="126"/>
  <c r="E179"/>
  <c r="E178" i="234"/>
  <c r="F177"/>
  <c r="E174" i="231"/>
  <c r="F173"/>
  <c r="E173" i="147"/>
  <c r="F172"/>
  <c r="E173" i="144"/>
  <c r="F172"/>
  <c r="F174" i="215"/>
  <c r="E175"/>
  <c r="F166" i="162"/>
  <c r="E167"/>
  <c r="E179" i="142"/>
  <c r="F178"/>
  <c r="F166" i="221"/>
  <c r="E167"/>
  <c r="F186" i="212"/>
  <c r="E187"/>
  <c r="F166" i="152"/>
  <c r="E167"/>
  <c r="E167" i="239" l="1"/>
  <c r="F166"/>
  <c r="E167" i="235"/>
  <c r="F166"/>
  <c r="E169" i="236"/>
  <c r="F168"/>
  <c r="F173" i="147"/>
  <c r="E174"/>
  <c r="F173" i="130"/>
  <c r="E174"/>
  <c r="F167" i="152"/>
  <c r="E168"/>
  <c r="F187" i="212"/>
  <c r="D188" s="1"/>
  <c r="E188" s="1"/>
  <c r="F188" s="1"/>
  <c r="E168" i="221"/>
  <c r="F167"/>
  <c r="F167" i="162"/>
  <c r="E168"/>
  <c r="E176" i="215"/>
  <c r="F175"/>
  <c r="E180" i="126"/>
  <c r="F179"/>
  <c r="E170" i="217"/>
  <c r="F169"/>
  <c r="E182" i="213"/>
  <c r="F181"/>
  <c r="E175" i="229"/>
  <c r="F174"/>
  <c r="F172" i="149"/>
  <c r="E173"/>
  <c r="F172" i="145"/>
  <c r="E173"/>
  <c r="F179" i="216"/>
  <c r="E180"/>
  <c r="F172" i="133"/>
  <c r="E173"/>
  <c r="F178" i="143"/>
  <c r="E179"/>
  <c r="F178" i="146"/>
  <c r="E179"/>
  <c r="F176" i="127"/>
  <c r="F12" i="181" s="1"/>
  <c r="R9" i="127"/>
  <c r="S9" s="1"/>
  <c r="G12" i="181" s="1"/>
  <c r="E12"/>
  <c r="E177" i="127"/>
  <c r="E168" i="134"/>
  <c r="F167"/>
  <c r="E181" i="131"/>
  <c r="F180"/>
  <c r="F179" i="123"/>
  <c r="AB9" s="1"/>
  <c r="E180"/>
  <c r="F173" i="125"/>
  <c r="AA9" s="1"/>
  <c r="E99" i="181" s="1"/>
  <c r="E174" i="125"/>
  <c r="F167" i="219"/>
  <c r="E168"/>
  <c r="F172" i="141"/>
  <c r="E173"/>
  <c r="F179" i="142"/>
  <c r="E180"/>
  <c r="F173" i="144"/>
  <c r="E174"/>
  <c r="F174" i="231"/>
  <c r="E175"/>
  <c r="E179" i="234"/>
  <c r="F178"/>
  <c r="N190" i="206"/>
  <c r="O188"/>
  <c r="O190" s="1"/>
  <c r="P188"/>
  <c r="P190" s="1"/>
  <c r="E174" i="220"/>
  <c r="F173"/>
  <c r="E186" i="214"/>
  <c r="F185"/>
  <c r="F171" i="193"/>
  <c r="E172"/>
  <c r="F177" i="148"/>
  <c r="E178"/>
  <c r="F173" i="132"/>
  <c r="E174"/>
  <c r="F99" i="181" l="1"/>
  <c r="E168" i="239"/>
  <c r="F167"/>
  <c r="E170" i="236"/>
  <c r="F169"/>
  <c r="E168" i="235"/>
  <c r="F167"/>
  <c r="F181" i="131"/>
  <c r="E182"/>
  <c r="F168" i="134"/>
  <c r="E169"/>
  <c r="E176" i="229"/>
  <c r="F175"/>
  <c r="F182" i="213"/>
  <c r="E183"/>
  <c r="F170" i="217"/>
  <c r="E171"/>
  <c r="F180" i="126"/>
  <c r="E181"/>
  <c r="F176" i="215"/>
  <c r="E177"/>
  <c r="F168" i="221"/>
  <c r="E169"/>
  <c r="F174" i="132"/>
  <c r="E175"/>
  <c r="E179" i="148"/>
  <c r="F178"/>
  <c r="F172" i="193"/>
  <c r="E173"/>
  <c r="F179" i="234"/>
  <c r="E180"/>
  <c r="E187" i="214"/>
  <c r="F186"/>
  <c r="F174" i="220"/>
  <c r="E175"/>
  <c r="E176" i="231"/>
  <c r="F175"/>
  <c r="F174" i="144"/>
  <c r="E175"/>
  <c r="E181" i="142"/>
  <c r="F180"/>
  <c r="F173" i="141"/>
  <c r="E174"/>
  <c r="E169" i="219"/>
  <c r="F168"/>
  <c r="F174" i="125"/>
  <c r="AB9" s="1"/>
  <c r="E175"/>
  <c r="F180" i="123"/>
  <c r="AC9" s="1"/>
  <c r="E181"/>
  <c r="F177" i="127"/>
  <c r="E178"/>
  <c r="F179" i="146"/>
  <c r="E180"/>
  <c r="F179" i="143"/>
  <c r="E180"/>
  <c r="F173" i="133"/>
  <c r="E174"/>
  <c r="F180" i="216"/>
  <c r="E181"/>
  <c r="F173" i="145"/>
  <c r="E174"/>
  <c r="F173" i="149"/>
  <c r="E174"/>
  <c r="F168" i="162"/>
  <c r="E169"/>
  <c r="D190" i="212"/>
  <c r="K188"/>
  <c r="E169" i="152"/>
  <c r="F168"/>
  <c r="F174" i="130"/>
  <c r="E175"/>
  <c r="F174" i="147"/>
  <c r="E175"/>
  <c r="E100" i="181" l="1"/>
  <c r="F100" s="1"/>
  <c r="E169" i="239"/>
  <c r="F168"/>
  <c r="E169" i="235"/>
  <c r="F168"/>
  <c r="E171" i="236"/>
  <c r="F170"/>
  <c r="F169" i="152"/>
  <c r="E170"/>
  <c r="F175" i="147"/>
  <c r="E176"/>
  <c r="F175" i="130"/>
  <c r="E176"/>
  <c r="M188" i="212"/>
  <c r="K190"/>
  <c r="L188"/>
  <c r="F169" i="162"/>
  <c r="E170"/>
  <c r="F174" i="149"/>
  <c r="E175"/>
  <c r="F174" i="145"/>
  <c r="E175"/>
  <c r="F181" i="216"/>
  <c r="E182"/>
  <c r="F174" i="133"/>
  <c r="E175"/>
  <c r="E181" i="143"/>
  <c r="F180"/>
  <c r="E181" i="146"/>
  <c r="F180"/>
  <c r="E179" i="127"/>
  <c r="F178"/>
  <c r="E182" i="123"/>
  <c r="F181"/>
  <c r="AD9" s="1"/>
  <c r="F175" i="125"/>
  <c r="AC9" s="1"/>
  <c r="E101" i="181" s="1"/>
  <c r="F101" s="1"/>
  <c r="E176" i="125"/>
  <c r="F174" i="141"/>
  <c r="E175"/>
  <c r="F175" i="144"/>
  <c r="E176"/>
  <c r="E176" i="220"/>
  <c r="F175"/>
  <c r="F180" i="234"/>
  <c r="E181"/>
  <c r="F173" i="193"/>
  <c r="E174"/>
  <c r="F175" i="132"/>
  <c r="E176"/>
  <c r="F176" i="229"/>
  <c r="E177"/>
  <c r="F169" i="219"/>
  <c r="E170"/>
  <c r="E182" i="142"/>
  <c r="F181"/>
  <c r="E177" i="231"/>
  <c r="F176"/>
  <c r="F187" i="214"/>
  <c r="D188" s="1"/>
  <c r="E188" s="1"/>
  <c r="F188" s="1"/>
  <c r="F179" i="148"/>
  <c r="E180"/>
  <c r="E170" i="221"/>
  <c r="F169"/>
  <c r="E178" i="215"/>
  <c r="F177"/>
  <c r="F181" i="126"/>
  <c r="E182"/>
  <c r="E172" i="217"/>
  <c r="F171"/>
  <c r="E184" i="213"/>
  <c r="F183"/>
  <c r="F169" i="134"/>
  <c r="E170"/>
  <c r="F182" i="131"/>
  <c r="E183"/>
  <c r="E170" i="239" l="1"/>
  <c r="F169"/>
  <c r="E172" i="236"/>
  <c r="F171"/>
  <c r="E170" i="235"/>
  <c r="F169"/>
  <c r="E177" i="220"/>
  <c r="F176"/>
  <c r="E185" i="213"/>
  <c r="F184"/>
  <c r="E173" i="217"/>
  <c r="F172"/>
  <c r="E179" i="215"/>
  <c r="F178"/>
  <c r="E171" i="221"/>
  <c r="F170"/>
  <c r="F177" i="231"/>
  <c r="E178"/>
  <c r="E183" i="142"/>
  <c r="F182"/>
  <c r="E178" i="229"/>
  <c r="F177"/>
  <c r="F176" i="132"/>
  <c r="E177"/>
  <c r="F174" i="193"/>
  <c r="E175"/>
  <c r="E182" i="234"/>
  <c r="F181"/>
  <c r="F176" i="144"/>
  <c r="E177"/>
  <c r="F175" i="141"/>
  <c r="E176"/>
  <c r="F176" i="125"/>
  <c r="AD9" s="1"/>
  <c r="E102" i="181" s="1"/>
  <c r="F102" s="1"/>
  <c r="E177" i="125"/>
  <c r="E176" i="133"/>
  <c r="F175"/>
  <c r="E183" i="216"/>
  <c r="F182"/>
  <c r="F175" i="145"/>
  <c r="E176"/>
  <c r="F175" i="149"/>
  <c r="E176"/>
  <c r="F170" i="162"/>
  <c r="E171"/>
  <c r="N188" i="212"/>
  <c r="M190"/>
  <c r="F183" i="131"/>
  <c r="E184"/>
  <c r="F170" i="134"/>
  <c r="E171"/>
  <c r="F182" i="126"/>
  <c r="E183"/>
  <c r="E181" i="148"/>
  <c r="F180"/>
  <c r="D190" i="214"/>
  <c r="K188"/>
  <c r="F170" i="219"/>
  <c r="E171"/>
  <c r="F182" i="123"/>
  <c r="AE9" s="1"/>
  <c r="E183"/>
  <c r="F179" i="127"/>
  <c r="E180"/>
  <c r="F181" i="146"/>
  <c r="E182"/>
  <c r="F181" i="143"/>
  <c r="E182"/>
  <c r="F176" i="130"/>
  <c r="E177"/>
  <c r="F176" i="147"/>
  <c r="E177"/>
  <c r="F170" i="152"/>
  <c r="E171"/>
  <c r="E171" i="239" l="1"/>
  <c r="F170"/>
  <c r="E171" i="235"/>
  <c r="F170"/>
  <c r="E173" i="236"/>
  <c r="F172"/>
  <c r="F171" i="152"/>
  <c r="E172"/>
  <c r="F177" i="147"/>
  <c r="E178"/>
  <c r="F177" i="130"/>
  <c r="E178"/>
  <c r="F182" i="143"/>
  <c r="E183"/>
  <c r="F182" i="146"/>
  <c r="E183"/>
  <c r="E181" i="127"/>
  <c r="F180"/>
  <c r="F183" i="123"/>
  <c r="F8" i="181" s="1"/>
  <c r="R9" i="123"/>
  <c r="S9" s="1"/>
  <c r="G8" i="181" s="1"/>
  <c r="E8"/>
  <c r="E184" i="123"/>
  <c r="F171" i="219"/>
  <c r="E172"/>
  <c r="M188" i="214"/>
  <c r="K190"/>
  <c r="L188"/>
  <c r="F183" i="126"/>
  <c r="E184"/>
  <c r="E172" i="134"/>
  <c r="F171"/>
  <c r="F184" i="131"/>
  <c r="E185"/>
  <c r="N190" i="212"/>
  <c r="O188"/>
  <c r="P188"/>
  <c r="F183" i="216"/>
  <c r="E184"/>
  <c r="E177" i="133"/>
  <c r="F176"/>
  <c r="E183" i="234"/>
  <c r="F182"/>
  <c r="E179" i="229"/>
  <c r="F178"/>
  <c r="E184" i="142"/>
  <c r="F183"/>
  <c r="E172" i="221"/>
  <c r="F171"/>
  <c r="E180" i="215"/>
  <c r="F179"/>
  <c r="E174" i="217"/>
  <c r="F173"/>
  <c r="E186" i="213"/>
  <c r="F185"/>
  <c r="E178" i="220"/>
  <c r="F177"/>
  <c r="E182" i="148"/>
  <c r="F181"/>
  <c r="E172" i="162"/>
  <c r="F171"/>
  <c r="E177" i="149"/>
  <c r="F176"/>
  <c r="E177" i="145"/>
  <c r="F176"/>
  <c r="F177" i="125"/>
  <c r="AE9" s="1"/>
  <c r="E103" i="181" s="1"/>
  <c r="E178" i="125"/>
  <c r="E177" i="141"/>
  <c r="F176"/>
  <c r="F177" i="144"/>
  <c r="E178"/>
  <c r="F175" i="193"/>
  <c r="E176"/>
  <c r="F177" i="132"/>
  <c r="E178"/>
  <c r="E179" i="231"/>
  <c r="F178"/>
  <c r="E172" i="239" l="1"/>
  <c r="F171"/>
  <c r="E174" i="236"/>
  <c r="F173"/>
  <c r="E172" i="235"/>
  <c r="F171"/>
  <c r="F103" i="181"/>
  <c r="E180" i="231"/>
  <c r="F179"/>
  <c r="F177" i="141"/>
  <c r="E178"/>
  <c r="F177" i="145"/>
  <c r="E178"/>
  <c r="F177" i="149"/>
  <c r="E178"/>
  <c r="E173" i="162"/>
  <c r="F172"/>
  <c r="E183" i="148"/>
  <c r="F182"/>
  <c r="F178" i="220"/>
  <c r="E179"/>
  <c r="E187" i="213"/>
  <c r="F186"/>
  <c r="E175" i="217"/>
  <c r="F174"/>
  <c r="E181" i="215"/>
  <c r="F180"/>
  <c r="E173" i="221"/>
  <c r="F172"/>
  <c r="E185" i="142"/>
  <c r="F184"/>
  <c r="E180" i="229"/>
  <c r="F179"/>
  <c r="F183" i="234"/>
  <c r="E184"/>
  <c r="E178" i="133"/>
  <c r="F177"/>
  <c r="F185" i="131"/>
  <c r="E186"/>
  <c r="F184" i="126"/>
  <c r="E185"/>
  <c r="N188" i="214"/>
  <c r="M190"/>
  <c r="E182" i="127"/>
  <c r="F181"/>
  <c r="F178" i="132"/>
  <c r="E179"/>
  <c r="F176" i="193"/>
  <c r="E177"/>
  <c r="F178" i="144"/>
  <c r="E179"/>
  <c r="E179" i="125"/>
  <c r="F178"/>
  <c r="F10" i="181" s="1"/>
  <c r="F86" s="1"/>
  <c r="E104" s="1"/>
  <c r="R9" i="125"/>
  <c r="S9" s="1"/>
  <c r="G10" i="181" s="1"/>
  <c r="E10"/>
  <c r="E86" s="1"/>
  <c r="E185" i="216"/>
  <c r="F184"/>
  <c r="E173" i="134"/>
  <c r="F172"/>
  <c r="E173" i="219"/>
  <c r="F172"/>
  <c r="E185" i="123"/>
  <c r="F184"/>
  <c r="F183" i="146"/>
  <c r="E184"/>
  <c r="F183" i="143"/>
  <c r="E184"/>
  <c r="F178" i="130"/>
  <c r="E179"/>
  <c r="F178" i="147"/>
  <c r="E179"/>
  <c r="E173" i="152"/>
  <c r="F172"/>
  <c r="G86" i="181"/>
  <c r="G88" s="1"/>
  <c r="F11" i="63" s="1"/>
  <c r="E173" i="239" l="1"/>
  <c r="F172"/>
  <c r="E173" i="235"/>
  <c r="F172"/>
  <c r="E175" i="236"/>
  <c r="F174"/>
  <c r="F104" i="181"/>
  <c r="E105"/>
  <c r="F12" i="63"/>
  <c r="C7" i="211"/>
  <c r="C9" s="1"/>
  <c r="E174" i="152"/>
  <c r="F173"/>
  <c r="E186" i="123"/>
  <c r="F185"/>
  <c r="F173" i="219"/>
  <c r="E174"/>
  <c r="E174" i="134"/>
  <c r="F173"/>
  <c r="F185" i="216"/>
  <c r="E186"/>
  <c r="E180" i="125"/>
  <c r="F179"/>
  <c r="F182" i="127"/>
  <c r="E183"/>
  <c r="N190" i="214"/>
  <c r="O188"/>
  <c r="P188"/>
  <c r="E179" i="133"/>
  <c r="F178"/>
  <c r="F180" i="229"/>
  <c r="E181"/>
  <c r="E186" i="142"/>
  <c r="F185"/>
  <c r="E174" i="221"/>
  <c r="F173"/>
  <c r="E182" i="215"/>
  <c r="F181"/>
  <c r="E176" i="217"/>
  <c r="F175"/>
  <c r="F187" i="213"/>
  <c r="D188" s="1"/>
  <c r="E188"/>
  <c r="F188" s="1"/>
  <c r="F183" i="148"/>
  <c r="E184"/>
  <c r="F173" i="162"/>
  <c r="E174"/>
  <c r="E181" i="231"/>
  <c r="F180"/>
  <c r="F105" i="181"/>
  <c r="F16" i="63" s="1"/>
  <c r="F179" i="147"/>
  <c r="E180"/>
  <c r="F179" i="130"/>
  <c r="E180"/>
  <c r="F184" i="143"/>
  <c r="E185"/>
  <c r="F184" i="146"/>
  <c r="E185"/>
  <c r="F179" i="144"/>
  <c r="E180"/>
  <c r="F177" i="193"/>
  <c r="E178"/>
  <c r="F179" i="132"/>
  <c r="E180"/>
  <c r="F185" i="126"/>
  <c r="E186"/>
  <c r="F186" i="131"/>
  <c r="E187"/>
  <c r="F184" i="234"/>
  <c r="E185"/>
  <c r="F179" i="220"/>
  <c r="E180"/>
  <c r="E179" i="149"/>
  <c r="F178"/>
  <c r="E179" i="145"/>
  <c r="F178"/>
  <c r="E179" i="141"/>
  <c r="F178"/>
  <c r="E174" i="239" l="1"/>
  <c r="F173"/>
  <c r="E176" i="236"/>
  <c r="F175"/>
  <c r="E174" i="235"/>
  <c r="F173"/>
  <c r="F179" i="149"/>
  <c r="E180"/>
  <c r="F174" i="162"/>
  <c r="E175"/>
  <c r="F184" i="148"/>
  <c r="E185"/>
  <c r="F181" i="229"/>
  <c r="E182"/>
  <c r="F180" i="125"/>
  <c r="E181"/>
  <c r="E175" i="134"/>
  <c r="F174"/>
  <c r="E187" i="123"/>
  <c r="F186"/>
  <c r="F174" i="152"/>
  <c r="E175"/>
  <c r="F179" i="141"/>
  <c r="E180"/>
  <c r="F179" i="145"/>
  <c r="E180"/>
  <c r="E181" i="220"/>
  <c r="F180"/>
  <c r="E186" i="234"/>
  <c r="F185"/>
  <c r="F187" i="131"/>
  <c r="D188" s="1"/>
  <c r="E188"/>
  <c r="F188" s="1"/>
  <c r="F186" i="126"/>
  <c r="E187"/>
  <c r="E181" i="132"/>
  <c r="F180"/>
  <c r="E179" i="193"/>
  <c r="F178"/>
  <c r="E181" i="144"/>
  <c r="F180"/>
  <c r="F185" i="146"/>
  <c r="E186"/>
  <c r="F185" i="143"/>
  <c r="E186"/>
  <c r="E181" i="130"/>
  <c r="F180"/>
  <c r="E181" i="147"/>
  <c r="F180"/>
  <c r="F181" i="231"/>
  <c r="E182"/>
  <c r="D190" i="213"/>
  <c r="K188"/>
  <c r="E177" i="217"/>
  <c r="F176"/>
  <c r="E183" i="215"/>
  <c r="F182"/>
  <c r="E175" i="221"/>
  <c r="F174"/>
  <c r="E187" i="142"/>
  <c r="F186"/>
  <c r="F179" i="133"/>
  <c r="E180"/>
  <c r="F183" i="127"/>
  <c r="E184"/>
  <c r="E187" i="216"/>
  <c r="F186"/>
  <c r="F174" i="219"/>
  <c r="E175"/>
  <c r="C13" i="211"/>
  <c r="C18" s="1"/>
  <c r="C20" s="1"/>
  <c r="C25" s="1"/>
  <c r="C27"/>
  <c r="E175" i="239" l="1"/>
  <c r="F174"/>
  <c r="E175" i="235"/>
  <c r="F174"/>
  <c r="E177" i="236"/>
  <c r="F176"/>
  <c r="F181" i="147"/>
  <c r="E182"/>
  <c r="F181" i="130"/>
  <c r="E182"/>
  <c r="F181" i="144"/>
  <c r="E182"/>
  <c r="F179" i="193"/>
  <c r="E180"/>
  <c r="F181" i="132"/>
  <c r="E182"/>
  <c r="K188" i="131"/>
  <c r="D190"/>
  <c r="E187" i="234"/>
  <c r="F186"/>
  <c r="E182" i="220"/>
  <c r="F181"/>
  <c r="F187" i="123"/>
  <c r="D188" s="1"/>
  <c r="E188"/>
  <c r="F188" s="1"/>
  <c r="E176" i="134"/>
  <c r="F175"/>
  <c r="F187" i="216"/>
  <c r="D188" s="1"/>
  <c r="E188"/>
  <c r="F188" s="1"/>
  <c r="F187" i="142"/>
  <c r="D188" s="1"/>
  <c r="E188"/>
  <c r="F188" s="1"/>
  <c r="F175" i="221"/>
  <c r="E176"/>
  <c r="F183" i="215"/>
  <c r="E184"/>
  <c r="F177" i="217"/>
  <c r="E178"/>
  <c r="E176" i="219"/>
  <c r="F175"/>
  <c r="E185" i="127"/>
  <c r="F184"/>
  <c r="E181" i="133"/>
  <c r="F180"/>
  <c r="M188" i="213"/>
  <c r="K190"/>
  <c r="L188"/>
  <c r="E183" i="231"/>
  <c r="F182"/>
  <c r="F186" i="143"/>
  <c r="E187"/>
  <c r="F186" i="146"/>
  <c r="E187"/>
  <c r="F187" i="126"/>
  <c r="D188" s="1"/>
  <c r="E188" s="1"/>
  <c r="F188" s="1"/>
  <c r="E181" i="145"/>
  <c r="F180"/>
  <c r="E181" i="141"/>
  <c r="F180"/>
  <c r="F175" i="152"/>
  <c r="E176"/>
  <c r="E182" i="125"/>
  <c r="F181"/>
  <c r="E183" i="229"/>
  <c r="F182"/>
  <c r="E186" i="148"/>
  <c r="F185"/>
  <c r="E176" i="162"/>
  <c r="F175"/>
  <c r="E181" i="149"/>
  <c r="F180"/>
  <c r="C29" i="211"/>
  <c r="E176" i="239" l="1"/>
  <c r="F175"/>
  <c r="E178" i="236"/>
  <c r="F177"/>
  <c r="E176" i="235"/>
  <c r="F175"/>
  <c r="E179" i="217"/>
  <c r="F178"/>
  <c r="E185" i="215"/>
  <c r="F184"/>
  <c r="E177" i="221"/>
  <c r="F176"/>
  <c r="F176" i="152"/>
  <c r="E177"/>
  <c r="F187" i="146"/>
  <c r="D188" s="1"/>
  <c r="E188"/>
  <c r="F188" s="1"/>
  <c r="F187" i="143"/>
  <c r="D188" s="1"/>
  <c r="E188"/>
  <c r="F188" s="1"/>
  <c r="M190" i="213"/>
  <c r="N188"/>
  <c r="E182" i="133"/>
  <c r="F181"/>
  <c r="E186" i="127"/>
  <c r="F185"/>
  <c r="E177" i="219"/>
  <c r="F176"/>
  <c r="D190" i="142"/>
  <c r="K188"/>
  <c r="K188" i="216"/>
  <c r="D190"/>
  <c r="F176" i="134"/>
  <c r="E177"/>
  <c r="D190" i="123"/>
  <c r="K188"/>
  <c r="F182" i="220"/>
  <c r="E183"/>
  <c r="F187" i="234"/>
  <c r="D188" s="1"/>
  <c r="M188" i="131"/>
  <c r="K190"/>
  <c r="L188"/>
  <c r="E182" i="149"/>
  <c r="F181"/>
  <c r="F176" i="162"/>
  <c r="E177"/>
  <c r="F186" i="148"/>
  <c r="E187"/>
  <c r="E184" i="229"/>
  <c r="F183"/>
  <c r="E183" i="125"/>
  <c r="F182"/>
  <c r="E182" i="141"/>
  <c r="F181"/>
  <c r="E182" i="145"/>
  <c r="F181"/>
  <c r="D190" i="126"/>
  <c r="K188"/>
  <c r="F183" i="231"/>
  <c r="E184"/>
  <c r="F182" i="132"/>
  <c r="E183"/>
  <c r="F180" i="193"/>
  <c r="E181"/>
  <c r="F182" i="144"/>
  <c r="E183"/>
  <c r="F182" i="130"/>
  <c r="E183"/>
  <c r="F182" i="147"/>
  <c r="E183"/>
  <c r="E177" i="239" l="1"/>
  <c r="F176"/>
  <c r="E177" i="235"/>
  <c r="F176"/>
  <c r="E179" i="236"/>
  <c r="F178"/>
  <c r="F183" i="147"/>
  <c r="E184"/>
  <c r="F183" i="130"/>
  <c r="E184"/>
  <c r="F183" i="144"/>
  <c r="E184"/>
  <c r="F181" i="193"/>
  <c r="E182"/>
  <c r="F183" i="132"/>
  <c r="E184"/>
  <c r="E185" i="231"/>
  <c r="F184"/>
  <c r="K190" i="126"/>
  <c r="M188"/>
  <c r="L188"/>
  <c r="F187" i="148"/>
  <c r="D188" s="1"/>
  <c r="E188"/>
  <c r="F188" s="1"/>
  <c r="F177" i="162"/>
  <c r="E178"/>
  <c r="N188" i="131"/>
  <c r="M190"/>
  <c r="K188" i="234"/>
  <c r="D190"/>
  <c r="M188" i="216"/>
  <c r="K190"/>
  <c r="L188"/>
  <c r="F177" i="219"/>
  <c r="E178"/>
  <c r="F186" i="127"/>
  <c r="E187"/>
  <c r="E183" i="133"/>
  <c r="F182"/>
  <c r="K188" i="143"/>
  <c r="D190"/>
  <c r="K188" i="146"/>
  <c r="D190"/>
  <c r="E178" i="221"/>
  <c r="F177"/>
  <c r="E186" i="215"/>
  <c r="F185"/>
  <c r="E180" i="217"/>
  <c r="F179"/>
  <c r="E183" i="145"/>
  <c r="F182"/>
  <c r="E183" i="141"/>
  <c r="F182"/>
  <c r="E184" i="125"/>
  <c r="F183"/>
  <c r="F184" i="229"/>
  <c r="E185"/>
  <c r="E183" i="149"/>
  <c r="F182"/>
  <c r="F183" i="220"/>
  <c r="E184"/>
  <c r="K190" i="123"/>
  <c r="M188"/>
  <c r="L188"/>
  <c r="F177" i="134"/>
  <c r="E178"/>
  <c r="M188" i="142"/>
  <c r="K190"/>
  <c r="L188"/>
  <c r="N190" i="213"/>
  <c r="O188"/>
  <c r="P188"/>
  <c r="F177" i="152"/>
  <c r="E178"/>
  <c r="E188" i="234"/>
  <c r="F188" s="1"/>
  <c r="E178" i="239" l="1"/>
  <c r="F177"/>
  <c r="E180" i="236"/>
  <c r="F179"/>
  <c r="E178" i="235"/>
  <c r="F177"/>
  <c r="F178" i="152"/>
  <c r="E179"/>
  <c r="E179" i="134"/>
  <c r="F178"/>
  <c r="F178" i="162"/>
  <c r="E179"/>
  <c r="F185" i="231"/>
  <c r="E186"/>
  <c r="F183" i="149"/>
  <c r="E184"/>
  <c r="F184" i="125"/>
  <c r="E185"/>
  <c r="F183" i="141"/>
  <c r="E184"/>
  <c r="F183" i="145"/>
  <c r="E184"/>
  <c r="F180" i="217"/>
  <c r="E181"/>
  <c r="F186" i="215"/>
  <c r="E187"/>
  <c r="F178" i="221"/>
  <c r="E179"/>
  <c r="M188" i="146"/>
  <c r="K190"/>
  <c r="L188"/>
  <c r="M188" i="143"/>
  <c r="K190"/>
  <c r="L188"/>
  <c r="E184" i="133"/>
  <c r="F183"/>
  <c r="M190" i="142"/>
  <c r="N188"/>
  <c r="M190" i="123"/>
  <c r="N188"/>
  <c r="E185" i="220"/>
  <c r="F184"/>
  <c r="F185" i="229"/>
  <c r="E186"/>
  <c r="F187" i="127"/>
  <c r="D188" s="1"/>
  <c r="E179" i="219"/>
  <c r="F178"/>
  <c r="N188" i="216"/>
  <c r="M190"/>
  <c r="M188" i="234"/>
  <c r="L188"/>
  <c r="K190"/>
  <c r="N190" i="131"/>
  <c r="O188"/>
  <c r="O190" s="1"/>
  <c r="P188"/>
  <c r="P190" s="1"/>
  <c r="D190" i="148"/>
  <c r="K188"/>
  <c r="M190" i="126"/>
  <c r="N188"/>
  <c r="F184" i="132"/>
  <c r="E185"/>
  <c r="F182" i="193"/>
  <c r="E183"/>
  <c r="F184" i="144"/>
  <c r="E185"/>
  <c r="F184" i="130"/>
  <c r="E185"/>
  <c r="F184" i="147"/>
  <c r="E185"/>
  <c r="E179" i="239" l="1"/>
  <c r="F178"/>
  <c r="E179" i="235"/>
  <c r="F178"/>
  <c r="E181" i="236"/>
  <c r="F180"/>
  <c r="M190" i="234"/>
  <c r="N188"/>
  <c r="N190" i="216"/>
  <c r="O188"/>
  <c r="P188"/>
  <c r="E180" i="219"/>
  <c r="F179"/>
  <c r="D190" i="127"/>
  <c r="K188"/>
  <c r="E186" i="220"/>
  <c r="F185"/>
  <c r="E185" i="133"/>
  <c r="F184"/>
  <c r="N188" i="146"/>
  <c r="M190"/>
  <c r="E180" i="134"/>
  <c r="F179"/>
  <c r="F185" i="147"/>
  <c r="E186"/>
  <c r="F185" i="130"/>
  <c r="E186"/>
  <c r="F185" i="144"/>
  <c r="E186"/>
  <c r="F183" i="193"/>
  <c r="E184"/>
  <c r="F185" i="132"/>
  <c r="E186"/>
  <c r="N190" i="126"/>
  <c r="O188"/>
  <c r="P188"/>
  <c r="K190" i="148"/>
  <c r="M188"/>
  <c r="L188"/>
  <c r="E187" i="229"/>
  <c r="F186"/>
  <c r="N190" i="123"/>
  <c r="O188"/>
  <c r="Q10" s="1"/>
  <c r="P188"/>
  <c r="N190" i="142"/>
  <c r="O188"/>
  <c r="O190" s="1"/>
  <c r="P188"/>
  <c r="P190" s="1"/>
  <c r="N188" i="143"/>
  <c r="M190"/>
  <c r="E180" i="221"/>
  <c r="F179"/>
  <c r="F187" i="215"/>
  <c r="D188" s="1"/>
  <c r="E188"/>
  <c r="F188" s="1"/>
  <c r="E182" i="217"/>
  <c r="F181"/>
  <c r="F184" i="145"/>
  <c r="E185"/>
  <c r="F184" i="141"/>
  <c r="E185"/>
  <c r="F185" i="125"/>
  <c r="E186"/>
  <c r="F184" i="149"/>
  <c r="E185"/>
  <c r="E187" i="231"/>
  <c r="F186"/>
  <c r="F179" i="162"/>
  <c r="E180"/>
  <c r="E180" i="152"/>
  <c r="F179"/>
  <c r="E188" i="127"/>
  <c r="F188" s="1"/>
  <c r="O190" i="126" l="1"/>
  <c r="R10"/>
  <c r="S10" s="1"/>
  <c r="K11" i="181" s="1"/>
  <c r="Q11" i="123"/>
  <c r="L8" i="181" s="1"/>
  <c r="L86" s="1"/>
  <c r="M92" s="1"/>
  <c r="N92" s="1"/>
  <c r="AE11" i="123"/>
  <c r="M103" i="181" s="1"/>
  <c r="N103" s="1"/>
  <c r="P190" i="126"/>
  <c r="R11"/>
  <c r="E180" i="239"/>
  <c r="F179"/>
  <c r="O190" i="123"/>
  <c r="R10"/>
  <c r="S10" s="1"/>
  <c r="K8" i="181" s="1"/>
  <c r="P190" i="123"/>
  <c r="R11"/>
  <c r="E182" i="236"/>
  <c r="F181"/>
  <c r="E180" i="235"/>
  <c r="F179"/>
  <c r="F186" i="132"/>
  <c r="E187"/>
  <c r="F184" i="193"/>
  <c r="E185"/>
  <c r="F186" i="144"/>
  <c r="E187"/>
  <c r="F186" i="130"/>
  <c r="E187"/>
  <c r="F186" i="147"/>
  <c r="E187"/>
  <c r="K190" i="127"/>
  <c r="M188"/>
  <c r="L188"/>
  <c r="E181" i="162"/>
  <c r="F180"/>
  <c r="E186" i="149"/>
  <c r="F185"/>
  <c r="E187" i="125"/>
  <c r="F186"/>
  <c r="E186" i="141"/>
  <c r="F185"/>
  <c r="E186" i="145"/>
  <c r="F185"/>
  <c r="F180" i="152"/>
  <c r="E181"/>
  <c r="F187" i="231"/>
  <c r="D188" s="1"/>
  <c r="E188"/>
  <c r="F188" s="1"/>
  <c r="E183" i="217"/>
  <c r="F182"/>
  <c r="D190" i="215"/>
  <c r="K188"/>
  <c r="E181" i="221"/>
  <c r="F180"/>
  <c r="N190" i="143"/>
  <c r="O188"/>
  <c r="O190" s="1"/>
  <c r="P188"/>
  <c r="P190" s="1"/>
  <c r="F187" i="229"/>
  <c r="D188" s="1"/>
  <c r="E188"/>
  <c r="F188" s="1"/>
  <c r="N188" i="148"/>
  <c r="M190"/>
  <c r="E181" i="134"/>
  <c r="F180"/>
  <c r="N190" i="146"/>
  <c r="O188"/>
  <c r="O190" s="1"/>
  <c r="P188"/>
  <c r="P190" s="1"/>
  <c r="E186" i="133"/>
  <c r="F185"/>
  <c r="E187" i="220"/>
  <c r="F186"/>
  <c r="E181" i="219"/>
  <c r="F180"/>
  <c r="N190" i="234"/>
  <c r="P188"/>
  <c r="O188"/>
  <c r="M11" i="181" l="1"/>
  <c r="S11" i="126"/>
  <c r="E181" i="239"/>
  <c r="F180"/>
  <c r="M8" i="181"/>
  <c r="S11" i="123"/>
  <c r="E181" i="235"/>
  <c r="F180"/>
  <c r="E183" i="236"/>
  <c r="F182"/>
  <c r="F181" i="219"/>
  <c r="E182"/>
  <c r="F187" i="220"/>
  <c r="D188" s="1"/>
  <c r="E188"/>
  <c r="F188" s="1"/>
  <c r="E187" i="133"/>
  <c r="F186"/>
  <c r="F181" i="134"/>
  <c r="E182"/>
  <c r="N190" i="148"/>
  <c r="O188"/>
  <c r="O190" s="1"/>
  <c r="P188"/>
  <c r="P190" s="1"/>
  <c r="D190" i="229"/>
  <c r="K188"/>
  <c r="K190" i="215"/>
  <c r="M188"/>
  <c r="L188"/>
  <c r="F181" i="152"/>
  <c r="E182"/>
  <c r="E182" i="221"/>
  <c r="F181"/>
  <c r="E184" i="217"/>
  <c r="F183"/>
  <c r="D190" i="231"/>
  <c r="K188"/>
  <c r="F186" i="145"/>
  <c r="E187"/>
  <c r="F186" i="141"/>
  <c r="E187"/>
  <c r="F187" i="125"/>
  <c r="D188" s="1"/>
  <c r="F186" i="149"/>
  <c r="E187"/>
  <c r="E182" i="162"/>
  <c r="F181"/>
  <c r="N188" i="127"/>
  <c r="M190"/>
  <c r="F187" i="147"/>
  <c r="D188" s="1"/>
  <c r="E188"/>
  <c r="F188" s="1"/>
  <c r="F187" i="130"/>
  <c r="D188" s="1"/>
  <c r="E188"/>
  <c r="F188" s="1"/>
  <c r="F187" i="144"/>
  <c r="D188" s="1"/>
  <c r="E188"/>
  <c r="F188" s="1"/>
  <c r="F185" i="193"/>
  <c r="E186"/>
  <c r="F187" i="132"/>
  <c r="D188" s="1"/>
  <c r="E188"/>
  <c r="F188" s="1"/>
  <c r="E182" i="239" l="1"/>
  <c r="F181"/>
  <c r="E184" i="236"/>
  <c r="F183"/>
  <c r="E182" i="235"/>
  <c r="F181"/>
  <c r="F186" i="193"/>
  <c r="E187"/>
  <c r="F187" i="149"/>
  <c r="D188" s="1"/>
  <c r="D190" i="125"/>
  <c r="K188"/>
  <c r="F187" i="145"/>
  <c r="D188" s="1"/>
  <c r="M188" i="231"/>
  <c r="L188"/>
  <c r="K190"/>
  <c r="F182" i="152"/>
  <c r="E183"/>
  <c r="K188" i="132"/>
  <c r="D190"/>
  <c r="K188" i="144"/>
  <c r="D190"/>
  <c r="K188" i="130"/>
  <c r="D190"/>
  <c r="K188" i="147"/>
  <c r="D190"/>
  <c r="N190" i="127"/>
  <c r="O188"/>
  <c r="P188"/>
  <c r="E183" i="162"/>
  <c r="F182"/>
  <c r="F184" i="217"/>
  <c r="E185"/>
  <c r="F182" i="221"/>
  <c r="E183"/>
  <c r="M190" i="215"/>
  <c r="N188"/>
  <c r="M188" i="229"/>
  <c r="K190"/>
  <c r="L188"/>
  <c r="F187" i="133"/>
  <c r="D188" s="1"/>
  <c r="E188"/>
  <c r="F188" s="1"/>
  <c r="D190" i="220"/>
  <c r="K188"/>
  <c r="E188" i="125"/>
  <c r="F188" s="1"/>
  <c r="F187" i="141"/>
  <c r="D188" s="1"/>
  <c r="F182" i="134"/>
  <c r="E183"/>
  <c r="F182" i="219"/>
  <c r="E183"/>
  <c r="P190" i="127" l="1"/>
  <c r="R11"/>
  <c r="O190"/>
  <c r="R10"/>
  <c r="S10" s="1"/>
  <c r="K12" i="181" s="1"/>
  <c r="E183" i="239"/>
  <c r="F182"/>
  <c r="E183" i="235"/>
  <c r="F182"/>
  <c r="E185" i="236"/>
  <c r="F184"/>
  <c r="D190" i="141"/>
  <c r="K188"/>
  <c r="M188" i="220"/>
  <c r="K190"/>
  <c r="L188"/>
  <c r="M190" i="229"/>
  <c r="N188"/>
  <c r="E184" i="152"/>
  <c r="F183"/>
  <c r="N188" i="231"/>
  <c r="M190"/>
  <c r="D190" i="145"/>
  <c r="K188"/>
  <c r="D190" i="149"/>
  <c r="K188"/>
  <c r="E184" i="162"/>
  <c r="F183"/>
  <c r="E184" i="219"/>
  <c r="F183"/>
  <c r="E184" i="134"/>
  <c r="F183"/>
  <c r="D190" i="133"/>
  <c r="K188"/>
  <c r="N190" i="215"/>
  <c r="O188"/>
  <c r="P188"/>
  <c r="E184" i="221"/>
  <c r="F183"/>
  <c r="E186" i="217"/>
  <c r="F185"/>
  <c r="K190" i="147"/>
  <c r="M188"/>
  <c r="L188"/>
  <c r="K190" i="130"/>
  <c r="M188"/>
  <c r="L188"/>
  <c r="M188" i="144"/>
  <c r="K190"/>
  <c r="L188"/>
  <c r="M188" i="132"/>
  <c r="K190"/>
  <c r="L188"/>
  <c r="K190" i="125"/>
  <c r="M188"/>
  <c r="L188"/>
  <c r="F187" i="193"/>
  <c r="D188" s="1"/>
  <c r="E188" s="1"/>
  <c r="F188" s="1"/>
  <c r="E188" i="141"/>
  <c r="F188" s="1"/>
  <c r="E188" i="145"/>
  <c r="F188" s="1"/>
  <c r="E188" i="149"/>
  <c r="F188" s="1"/>
  <c r="M12" i="181" l="1"/>
  <c r="S11" i="127"/>
  <c r="E184" i="239"/>
  <c r="F183"/>
  <c r="E186" i="236"/>
  <c r="F185"/>
  <c r="E184" i="235"/>
  <c r="F183"/>
  <c r="N188" i="144"/>
  <c r="M190"/>
  <c r="N188" i="130"/>
  <c r="M190"/>
  <c r="F186" i="217"/>
  <c r="E187"/>
  <c r="F184" i="221"/>
  <c r="E185"/>
  <c r="K190" i="133"/>
  <c r="M188"/>
  <c r="L188"/>
  <c r="M188" i="149"/>
  <c r="K190"/>
  <c r="L188"/>
  <c r="M188" i="145"/>
  <c r="K190"/>
  <c r="L188"/>
  <c r="O188" i="229"/>
  <c r="P188"/>
  <c r="N190"/>
  <c r="M190" i="220"/>
  <c r="N188"/>
  <c r="K188" i="193"/>
  <c r="D190"/>
  <c r="N188" i="125"/>
  <c r="M190"/>
  <c r="N188" i="132"/>
  <c r="M190"/>
  <c r="N188" i="147"/>
  <c r="M190"/>
  <c r="E185" i="134"/>
  <c r="F184"/>
  <c r="E185" i="219"/>
  <c r="F184"/>
  <c r="F184" i="162"/>
  <c r="E185"/>
  <c r="N190" i="231"/>
  <c r="O188"/>
  <c r="P188"/>
  <c r="E185" i="152"/>
  <c r="F184"/>
  <c r="M188" i="141"/>
  <c r="K190"/>
  <c r="L188"/>
  <c r="E185" i="239" l="1"/>
  <c r="F184"/>
  <c r="E185" i="235"/>
  <c r="F184"/>
  <c r="E187" i="236"/>
  <c r="F186"/>
  <c r="N188" i="141"/>
  <c r="M190"/>
  <c r="E186" i="152"/>
  <c r="F185"/>
  <c r="F185" i="162"/>
  <c r="E186"/>
  <c r="F185" i="219"/>
  <c r="E186"/>
  <c r="E186" i="134"/>
  <c r="F185"/>
  <c r="N190" i="147"/>
  <c r="O188"/>
  <c r="O190" s="1"/>
  <c r="P188"/>
  <c r="P190" s="1"/>
  <c r="N190" i="132"/>
  <c r="O188"/>
  <c r="O190" s="1"/>
  <c r="P188"/>
  <c r="P190" s="1"/>
  <c r="N190" i="125"/>
  <c r="O188"/>
  <c r="P188"/>
  <c r="M188" i="193"/>
  <c r="K190"/>
  <c r="L188"/>
  <c r="N188" i="145"/>
  <c r="M190"/>
  <c r="N190" i="130"/>
  <c r="O188"/>
  <c r="P188"/>
  <c r="N190" i="144"/>
  <c r="O188"/>
  <c r="O190" s="1"/>
  <c r="P188"/>
  <c r="P190" s="1"/>
  <c r="P188" i="220"/>
  <c r="N190"/>
  <c r="O188"/>
  <c r="M190" i="149"/>
  <c r="N188"/>
  <c r="N188" i="133"/>
  <c r="M190"/>
  <c r="E186" i="221"/>
  <c r="F185"/>
  <c r="F187" i="217"/>
  <c r="D188" s="1"/>
  <c r="P190" i="130" l="1"/>
  <c r="R11"/>
  <c r="P190" i="125"/>
  <c r="R11"/>
  <c r="O190" i="130"/>
  <c r="R10"/>
  <c r="S10" s="1"/>
  <c r="K15" i="181" s="1"/>
  <c r="O190" i="125"/>
  <c r="R10"/>
  <c r="S10" s="1"/>
  <c r="K10" i="181" s="1"/>
  <c r="K86" s="1"/>
  <c r="K88" s="1"/>
  <c r="E186" i="239"/>
  <c r="F185"/>
  <c r="F187" i="236"/>
  <c r="D188" s="1"/>
  <c r="E188" s="1"/>
  <c r="F188" s="1"/>
  <c r="E186" i="235"/>
  <c r="F185"/>
  <c r="K188" i="217"/>
  <c r="D190"/>
  <c r="F186" i="221"/>
  <c r="E187"/>
  <c r="N190" i="133"/>
  <c r="O188"/>
  <c r="O190" s="1"/>
  <c r="P188"/>
  <c r="P190" s="1"/>
  <c r="N190" i="149"/>
  <c r="O188"/>
  <c r="O190" s="1"/>
  <c r="P188"/>
  <c r="P190" s="1"/>
  <c r="N190" i="145"/>
  <c r="O188"/>
  <c r="O190" s="1"/>
  <c r="P188"/>
  <c r="P190" s="1"/>
  <c r="E187" i="134"/>
  <c r="F186"/>
  <c r="E187" i="152"/>
  <c r="F186"/>
  <c r="N190" i="141"/>
  <c r="O188"/>
  <c r="O190" s="1"/>
  <c r="P188"/>
  <c r="P190" s="1"/>
  <c r="E188" i="217"/>
  <c r="F188" s="1"/>
  <c r="N188" i="193"/>
  <c r="M190"/>
  <c r="F186" i="219"/>
  <c r="E187"/>
  <c r="E187" i="162"/>
  <c r="F186"/>
  <c r="M10" i="181" l="1"/>
  <c r="S11" i="125"/>
  <c r="M15" i="181"/>
  <c r="S11" i="130"/>
  <c r="E187" i="239"/>
  <c r="F186"/>
  <c r="E187" i="235"/>
  <c r="F186"/>
  <c r="K188" i="236"/>
  <c r="D190"/>
  <c r="M188" i="217"/>
  <c r="K190"/>
  <c r="L188"/>
  <c r="F187" i="219"/>
  <c r="D188" s="1"/>
  <c r="E188" i="162"/>
  <c r="F188" s="1"/>
  <c r="F187"/>
  <c r="D188" s="1"/>
  <c r="N190" i="193"/>
  <c r="O188"/>
  <c r="O190" s="1"/>
  <c r="P188"/>
  <c r="P190" s="1"/>
  <c r="F187" i="152"/>
  <c r="D188" s="1"/>
  <c r="E188"/>
  <c r="F188" s="1"/>
  <c r="F187" i="134"/>
  <c r="D188" s="1"/>
  <c r="E188"/>
  <c r="F188" s="1"/>
  <c r="F187" i="221"/>
  <c r="D188" s="1"/>
  <c r="E188"/>
  <c r="F188" s="1"/>
  <c r="M86" i="181" l="1"/>
  <c r="M104" s="1"/>
  <c r="F187" i="239"/>
  <c r="D188" s="1"/>
  <c r="E188" s="1"/>
  <c r="F188" s="1"/>
  <c r="M188" i="236"/>
  <c r="L188"/>
  <c r="K190"/>
  <c r="F187" i="235"/>
  <c r="D188" s="1"/>
  <c r="K188" i="219"/>
  <c r="D190"/>
  <c r="K188" i="221"/>
  <c r="D190"/>
  <c r="K188" i="134"/>
  <c r="D190"/>
  <c r="D190" i="152"/>
  <c r="K188"/>
  <c r="K188" i="162"/>
  <c r="D190"/>
  <c r="M190" i="217"/>
  <c r="N188"/>
  <c r="E188" i="219"/>
  <c r="F188" s="1"/>
  <c r="N104" i="181" l="1"/>
  <c r="N105" s="1"/>
  <c r="F15" i="63" s="1"/>
  <c r="F17" s="1"/>
  <c r="M105" i="181"/>
  <c r="K188" i="239"/>
  <c r="D190"/>
  <c r="N188" i="236"/>
  <c r="M190"/>
  <c r="K188" i="235"/>
  <c r="D190"/>
  <c r="E188"/>
  <c r="F188" s="1"/>
  <c r="N190" i="217"/>
  <c r="O188"/>
  <c r="P188"/>
  <c r="M188" i="162"/>
  <c r="K190"/>
  <c r="L188"/>
  <c r="M188" i="134"/>
  <c r="L188"/>
  <c r="K190"/>
  <c r="L188" i="221"/>
  <c r="M188"/>
  <c r="K190"/>
  <c r="K190" i="219"/>
  <c r="M188"/>
  <c r="L188"/>
  <c r="K190" i="152"/>
  <c r="M188"/>
  <c r="L188"/>
  <c r="M188" i="239" l="1"/>
  <c r="K190"/>
  <c r="L188"/>
  <c r="M188" i="235"/>
  <c r="K190"/>
  <c r="L188"/>
  <c r="N190" i="236"/>
  <c r="P188"/>
  <c r="O188"/>
  <c r="N188" i="152"/>
  <c r="M190"/>
  <c r="N188" i="134"/>
  <c r="M190"/>
  <c r="N188" i="221"/>
  <c r="M190"/>
  <c r="N188" i="219"/>
  <c r="M190"/>
  <c r="M190" i="162"/>
  <c r="N188"/>
  <c r="N188" i="239" l="1"/>
  <c r="M190"/>
  <c r="N188" i="235"/>
  <c r="M190"/>
  <c r="N190" i="162"/>
  <c r="O188"/>
  <c r="O190" s="1"/>
  <c r="P188"/>
  <c r="P190" s="1"/>
  <c r="N190" i="219"/>
  <c r="O188"/>
  <c r="P188"/>
  <c r="N190" i="221"/>
  <c r="P188"/>
  <c r="O188"/>
  <c r="N190" i="134"/>
  <c r="O188"/>
  <c r="O190" s="1"/>
  <c r="P188"/>
  <c r="P190" s="1"/>
  <c r="N190" i="152"/>
  <c r="O188"/>
  <c r="O190" s="1"/>
  <c r="P188"/>
  <c r="P190" s="1"/>
  <c r="N190" i="239" l="1"/>
  <c r="O188"/>
  <c r="P188"/>
  <c r="N190" i="235"/>
  <c r="O188"/>
  <c r="P188"/>
</calcChain>
</file>

<file path=xl/comments1.xml><?xml version="1.0" encoding="utf-8"?>
<comments xmlns="http://schemas.openxmlformats.org/spreadsheetml/2006/main">
  <authors>
    <author>Craig Johnson</author>
  </authors>
  <commentList>
    <comment ref="D55" authorId="0">
      <text>
        <r>
          <rPr>
            <b/>
            <sz val="8"/>
            <color indexed="81"/>
            <rFont val="Tahoma"/>
            <family val="2"/>
          </rPr>
          <t>Craig Johnson:</t>
        </r>
        <r>
          <rPr>
            <sz val="8"/>
            <color indexed="81"/>
            <rFont val="Tahoma"/>
            <family val="2"/>
          </rPr>
          <t xml:space="preserve">
This write-off corresponds with the Mar 96 sale of 2,096,250.  See the attached email from S. Morton.  This negative sale offsets the positive sale in Mar 96, except for an unexplained variance of $15,000.  This only applies in WA, as the 1996 sale is not yet fully amortized and it is included in the current rate base adjustment.</t>
        </r>
      </text>
    </comment>
  </commentList>
</comments>
</file>

<file path=xl/sharedStrings.xml><?xml version="1.0" encoding="utf-8"?>
<sst xmlns="http://schemas.openxmlformats.org/spreadsheetml/2006/main" count="5882" uniqueCount="238">
  <si>
    <t>PacifiCorp</t>
  </si>
  <si>
    <t>SO2 Allowance Sales</t>
  </si>
  <si>
    <t>Accumulated</t>
  </si>
  <si>
    <t>Date</t>
  </si>
  <si>
    <t>Realized Gain</t>
  </si>
  <si>
    <t>D.I.T.</t>
  </si>
  <si>
    <t>Unrealized Gain</t>
  </si>
  <si>
    <t>Deferred</t>
  </si>
  <si>
    <t>Description</t>
  </si>
  <si>
    <t>Booked</t>
  </si>
  <si>
    <t>Ref.</t>
  </si>
  <si>
    <t>Expense</t>
  </si>
  <si>
    <t>Income Tax</t>
  </si>
  <si>
    <t>Illinois Power, Centre Financial, &amp; Auction</t>
  </si>
  <si>
    <t>EPA Auction</t>
  </si>
  <si>
    <t>Dec 94</t>
  </si>
  <si>
    <t>Tax Rate</t>
  </si>
  <si>
    <t>Cantor, Emission Exchange &amp; Auction</t>
  </si>
  <si>
    <t>May 95</t>
  </si>
  <si>
    <t>Cantor Fitzgerald Brokerage</t>
  </si>
  <si>
    <t>Cantor Fitzgerald and Enron</t>
  </si>
  <si>
    <t>Oct 95</t>
  </si>
  <si>
    <t>Dec 95</t>
  </si>
  <si>
    <t>Feb 96</t>
  </si>
  <si>
    <t>Enron</t>
  </si>
  <si>
    <t>Cantor Fitzgerald &amp; EPA Auction</t>
  </si>
  <si>
    <t>Clean Air Cap. Mrkts Settlement &amp; Auction</t>
  </si>
  <si>
    <t>Dec 96</t>
  </si>
  <si>
    <t>Feb 97</t>
  </si>
  <si>
    <t>AIG Trading Corporation</t>
  </si>
  <si>
    <t>May 97</t>
  </si>
  <si>
    <t>Duke Energy &amp; AIG Trading Corp.</t>
  </si>
  <si>
    <t>Enron &amp; AIG Trading Corp.</t>
  </si>
  <si>
    <t>Virginia Electric Power &amp; EPA Auction</t>
  </si>
  <si>
    <t>Nov 97</t>
  </si>
  <si>
    <t>Dec 97</t>
  </si>
  <si>
    <t>PSE&amp;G</t>
  </si>
  <si>
    <t>Jan 98</t>
  </si>
  <si>
    <t>Feb 98</t>
  </si>
  <si>
    <t>Sempra &amp; Cantor Fitzgerald</t>
  </si>
  <si>
    <t>Mar 98</t>
  </si>
  <si>
    <t>Sempra, APS, LG&amp;E, &amp; Cantor Fitzgerald</t>
  </si>
  <si>
    <t>May 98</t>
  </si>
  <si>
    <t>Totals</t>
  </si>
  <si>
    <t>Amortization</t>
  </si>
  <si>
    <t xml:space="preserve"> </t>
  </si>
  <si>
    <t>SO2 Allowance Sales Gain - Amortization Schedule</t>
  </si>
  <si>
    <t>Date of Sale</t>
  </si>
  <si>
    <t>Amount of Sale</t>
  </si>
  <si>
    <t>Months</t>
  </si>
  <si>
    <t>Tax</t>
  </si>
  <si>
    <t>Book Tax</t>
  </si>
  <si>
    <t>Total</t>
  </si>
  <si>
    <t>EPA Auction Proceeds</t>
  </si>
  <si>
    <t>Proceeds from EPA Auction</t>
  </si>
  <si>
    <t>Koch Carbon</t>
  </si>
  <si>
    <t>APS, AEP and Dynegy</t>
  </si>
  <si>
    <t>Coral Energy, Panda Brandywine</t>
  </si>
  <si>
    <t>AEP #2, Snohomish</t>
  </si>
  <si>
    <t>AEP #1, Greys Harbor, and Colstrip</t>
  </si>
  <si>
    <t>EPA Auction and Kern River-NOx</t>
  </si>
  <si>
    <t>END</t>
  </si>
  <si>
    <t>Monthly Amortization</t>
  </si>
  <si>
    <t>Accumulated Amortization</t>
  </si>
  <si>
    <t xml:space="preserve">  Amortization For The Test Period</t>
  </si>
  <si>
    <t>Monthly Expense</t>
  </si>
  <si>
    <t>Accumulated Expense</t>
  </si>
  <si>
    <t>Monthly Tax Gain</t>
  </si>
  <si>
    <t>Accumulated Tax Gain</t>
  </si>
  <si>
    <t xml:space="preserve">  D.I.T. Expense For the Test Period</t>
  </si>
  <si>
    <t xml:space="preserve">  Tax Gain (SCHMAT) For The Test Period</t>
  </si>
  <si>
    <t>Monthly Book Gain</t>
  </si>
  <si>
    <t>Accumulated Book Gain</t>
  </si>
  <si>
    <t>(I)</t>
  </si>
  <si>
    <t>(J)</t>
  </si>
  <si>
    <t>(K)</t>
  </si>
  <si>
    <t>(L)</t>
  </si>
  <si>
    <t>(M)</t>
  </si>
  <si>
    <t>(N)</t>
  </si>
  <si>
    <t>(O)</t>
  </si>
  <si>
    <t>(P)</t>
  </si>
  <si>
    <t>(A)</t>
  </si>
  <si>
    <t>(B)</t>
  </si>
  <si>
    <t>(C)</t>
  </si>
  <si>
    <t>(D)</t>
  </si>
  <si>
    <t>(E)</t>
  </si>
  <si>
    <t>(F)</t>
  </si>
  <si>
    <t>(G)</t>
  </si>
  <si>
    <t>(H)</t>
  </si>
  <si>
    <t>(B)+(E)</t>
  </si>
  <si>
    <t>(H)*(G)</t>
  </si>
  <si>
    <t>(K)*(G)</t>
  </si>
  <si>
    <t>(M)-(J)</t>
  </si>
  <si>
    <t xml:space="preserve">  Realized Book Gain (SCHMDT) For The Test Period</t>
  </si>
  <si>
    <t>(D)*(C)</t>
  </si>
  <si>
    <t>Deferred Tax Reserve</t>
  </si>
  <si>
    <t>Balance to Amortize</t>
  </si>
  <si>
    <t>Enron (1)</t>
  </si>
  <si>
    <t>Cantor Fitzgerald Brokerage and EPA Auction</t>
  </si>
  <si>
    <t xml:space="preserve">Clean Air Capital Markets Settlement, EPA Auction &amp; Cantor Fitzgerald </t>
  </si>
  <si>
    <t>AIG Trading Corp</t>
  </si>
  <si>
    <t>Duke and AIG Trading Corp.</t>
  </si>
  <si>
    <t>AIG Trading Corporation and Enron</t>
  </si>
  <si>
    <t>Virginia Electric Power and EPA Auction</t>
  </si>
  <si>
    <t>Sempra Energy and Cantor Fitzgerald</t>
  </si>
  <si>
    <t>Sempra Energy, APS, LG&amp;E, and Cantor Fitzgerald</t>
  </si>
  <si>
    <t>AEP #1, Grays Harbor and Colstrip</t>
  </si>
  <si>
    <t>Tacoma, Seattle, Avista PGE, Aquila Service Co, Hayden</t>
  </si>
  <si>
    <t>Coral Energy Panda Brandywine</t>
  </si>
  <si>
    <t>Enron Write-Off</t>
  </si>
  <si>
    <t>Balance</t>
  </si>
  <si>
    <t>Beginning of the Period</t>
  </si>
  <si>
    <t>12 Months Ended</t>
  </si>
  <si>
    <t xml:space="preserve">  Average Deferred Tax Reserve Balance</t>
  </si>
  <si>
    <t>Ending Balance</t>
  </si>
  <si>
    <t>Current Period</t>
  </si>
  <si>
    <t xml:space="preserve"> Beg Unamort</t>
  </si>
  <si>
    <t>End Unamort</t>
  </si>
  <si>
    <t>Ending of the Period</t>
  </si>
  <si>
    <t>Sales To Date</t>
  </si>
  <si>
    <t>PAGE</t>
  </si>
  <si>
    <t>TOTAL</t>
  </si>
  <si>
    <t>ACCOUNT</t>
  </si>
  <si>
    <t>Type</t>
  </si>
  <si>
    <t>COMPANY</t>
  </si>
  <si>
    <t>FACTOR</t>
  </si>
  <si>
    <t>FACTOR %</t>
  </si>
  <si>
    <t>ALLOCATED</t>
  </si>
  <si>
    <t>REF#</t>
  </si>
  <si>
    <t>Adjustment to Operating Income:</t>
  </si>
  <si>
    <t>SCHMAT</t>
  </si>
  <si>
    <t>SCHMDT</t>
  </si>
  <si>
    <t>Adjustment to Rate Base:</t>
  </si>
  <si>
    <t>Description of Adjustment:</t>
  </si>
  <si>
    <t>[(B)/48]*1]</t>
  </si>
  <si>
    <t>First month of the test period</t>
  </si>
  <si>
    <t>Last month of the test period</t>
  </si>
  <si>
    <t>Note: Must be thirteen months (13); example Sept 01 to Sept 02</t>
  </si>
  <si>
    <t>EPA Auction - Hayden</t>
  </si>
  <si>
    <t>EPA Auction - APS</t>
  </si>
  <si>
    <t>EPA Auction - Yampa</t>
  </si>
  <si>
    <t>Illinois Power, Centre Financial &amp; Auction</t>
  </si>
  <si>
    <t>Cantor Fitzgerald, Emission Exchange Corp &amp; EPA Auction</t>
  </si>
  <si>
    <t>Cantor Fitzgerald Brokerage and Enron</t>
  </si>
  <si>
    <t>EPA Auction and Kern River Nox</t>
  </si>
  <si>
    <t>EPA Auction; APS; Tri-State; Colstrip</t>
  </si>
  <si>
    <t>APS</t>
  </si>
  <si>
    <t>Tri-State</t>
  </si>
  <si>
    <t>Colstrip</t>
  </si>
  <si>
    <t>EPA Auction;APS;Tri-State;Colstrip</t>
  </si>
  <si>
    <r>
      <t xml:space="preserve">Effective Tax rate </t>
    </r>
    <r>
      <rPr>
        <sz val="10"/>
        <rFont val="Tahoma"/>
        <family val="2"/>
      </rPr>
      <t>(for sales before April 2003)</t>
    </r>
  </si>
  <si>
    <r>
      <t xml:space="preserve">Effective Tax rate </t>
    </r>
    <r>
      <rPr>
        <sz val="10"/>
        <rFont val="Tahoma"/>
        <family val="2"/>
      </rPr>
      <t xml:space="preserve">(for sales </t>
    </r>
    <r>
      <rPr>
        <u/>
        <sz val="10"/>
        <rFont val="Tahoma"/>
        <family val="2"/>
      </rPr>
      <t>after</t>
    </r>
    <r>
      <rPr>
        <sz val="10"/>
        <rFont val="Tahoma"/>
        <family val="2"/>
      </rPr>
      <t xml:space="preserve"> April 2003)</t>
    </r>
  </si>
  <si>
    <t>Regulatory Deferred Sales</t>
  </si>
  <si>
    <t>EPA Auction - APS/Colstrip/Yampa/Hayden</t>
  </si>
  <si>
    <t>SE</t>
  </si>
  <si>
    <t>JP Morgan Sale</t>
  </si>
  <si>
    <t>Beginning Balance</t>
  </si>
  <si>
    <t>DIT Unamort Balance</t>
  </si>
  <si>
    <t>SO2 creditUnamortized Balance</t>
  </si>
  <si>
    <t>Adjustment to Tax:</t>
  </si>
  <si>
    <t>Schedule M Additions</t>
  </si>
  <si>
    <t>Schedule M Deduction</t>
  </si>
  <si>
    <t>DIT Expense</t>
  </si>
  <si>
    <t>SO2 Emission Allowances</t>
  </si>
  <si>
    <t>TAX PROOF</t>
  </si>
  <si>
    <t>Line No.</t>
  </si>
  <si>
    <t>Base period Sales</t>
  </si>
  <si>
    <t>Regulatory Net Income</t>
  </si>
  <si>
    <t>Accum realized Gain at end of each period</t>
  </si>
  <si>
    <t>Taxable Income Calculation:</t>
  </si>
  <si>
    <t>RAM/JAM look at all revenues as positive numbers for tax calculations</t>
  </si>
  <si>
    <t>Tax Adjustments-Include Cash</t>
  </si>
  <si>
    <t xml:space="preserve">Unrealized Gain </t>
  </si>
  <si>
    <t>Tax Adjustments-Remove Amortization</t>
  </si>
  <si>
    <t>Taxable Income</t>
  </si>
  <si>
    <t xml:space="preserve">Total sales </t>
  </si>
  <si>
    <t>Current tax expense</t>
  </si>
  <si>
    <t>Deferred Tax Expense 410</t>
  </si>
  <si>
    <t>Amortization related D.I.T. Expense</t>
  </si>
  <si>
    <t>Deferred Tax Expense 411</t>
  </si>
  <si>
    <t>Current Sales related D.I.T. Expense</t>
  </si>
  <si>
    <t>Total Tax Expense</t>
  </si>
  <si>
    <t>Tax on Regulatory Net Income from line 4 above</t>
  </si>
  <si>
    <t xml:space="preserve">Book Income </t>
  </si>
  <si>
    <t>Regulatory Adjustments- Remove Book Income (BASE Period)</t>
  </si>
  <si>
    <t>Difference due to change in tax rate prior to May 2003</t>
  </si>
  <si>
    <t>Regulatory Adjustments- Include TEST period  Income</t>
  </si>
  <si>
    <t>Saracen Energy</t>
  </si>
  <si>
    <t>[(B)/180]*1]</t>
  </si>
  <si>
    <t>Total or Variance</t>
  </si>
  <si>
    <t xml:space="preserve">  Accum Amortization End of Test Period</t>
  </si>
  <si>
    <t xml:space="preserve">  Accum Tax Gain (SCHMAT) </t>
  </si>
  <si>
    <t xml:space="preserve">  Accum Realized Book Gain (SCHMDT) </t>
  </si>
  <si>
    <t>EPA Auction / Louis Dreyfus</t>
  </si>
  <si>
    <t>Alpha Energy</t>
  </si>
  <si>
    <t>Alpha &amp; Fortis</t>
  </si>
  <si>
    <t>WA</t>
  </si>
  <si>
    <t>Total Sales times 0.37951</t>
  </si>
  <si>
    <t>WA Portion</t>
  </si>
  <si>
    <t>Total Co.</t>
  </si>
  <si>
    <t>Alpha Energy / Fortis</t>
  </si>
  <si>
    <t>Saracen / DTE Coal Services</t>
  </si>
  <si>
    <t>Year</t>
  </si>
  <si>
    <t>Month</t>
  </si>
  <si>
    <t>Amount</t>
  </si>
  <si>
    <t>Ref# 3.4</t>
  </si>
  <si>
    <t>Ref # 3.4</t>
  </si>
  <si>
    <t>NRG</t>
  </si>
  <si>
    <t>Sempra #1</t>
  </si>
  <si>
    <t>NRG, DTE #1, DTE #2, Sempra #2, MacQuarie, Sempra #3, Sempra #4, Sempra #5,</t>
  </si>
  <si>
    <t>Various</t>
  </si>
  <si>
    <t>Shell, Dreyfus</t>
  </si>
  <si>
    <t>Average of Monthly Averages</t>
  </si>
  <si>
    <t>Tacoma, Seattle, Avista, PGE, Aquila Svc. Co, Hayden</t>
  </si>
  <si>
    <t>Note:  Washington's share of emission allownce sales is based on allowances provided by the Jim Bridger and Colstrip generation plants.</t>
  </si>
  <si>
    <t>Shell</t>
  </si>
  <si>
    <t>Various*</t>
  </si>
  <si>
    <t>*June 2009 Various Buyers:</t>
  </si>
  <si>
    <t>CE2 Environmental Opportunities I LP</t>
  </si>
  <si>
    <t>CE2 Environmental Markets LP</t>
  </si>
  <si>
    <t>Ohio Valley</t>
  </si>
  <si>
    <t>Accum Deferred Income Taxes</t>
  </si>
  <si>
    <t>SAP Account 301947 - 12ME Dec 2009</t>
  </si>
  <si>
    <t>CE2 Environmental Opportunities I LP, CE2 Environmental Markets LP, NRG, Ohio Valley</t>
  </si>
  <si>
    <t>Koch Supply and Trading, LP, Vitol, Inc, AES Deepwater</t>
  </si>
  <si>
    <t>Vitol, Inc, Edison Mission</t>
  </si>
  <si>
    <t>Barclays Bank PLC</t>
  </si>
  <si>
    <t>Koch Supply and Trading, LP; Vitol, Inc; AES Deepwater</t>
  </si>
  <si>
    <t>Vitol, Inc; Edison Mission</t>
  </si>
  <si>
    <t>WA General Rate Case - December 2009</t>
  </si>
  <si>
    <t>Add CY 2010 Amortization</t>
  </si>
  <si>
    <t>Washington Weighted % - 2009</t>
  </si>
  <si>
    <t>Pg. 3.4.3</t>
  </si>
  <si>
    <t>3.4.3</t>
  </si>
  <si>
    <t>Situs</t>
  </si>
  <si>
    <t>Remove CY 2009 'Per Books' Allowance Sales</t>
  </si>
  <si>
    <t>RES</t>
  </si>
  <si>
    <t>Actual Sales 12 ME Dec 2009 (PER BOOKS)</t>
  </si>
</sst>
</file>

<file path=xl/styles.xml><?xml version="1.0" encoding="utf-8"?>
<styleSheet xmlns="http://schemas.openxmlformats.org/spreadsheetml/2006/main">
  <numFmts count="14">
    <numFmt numFmtId="41" formatCode="_(* #,##0_);_(* \(#,##0\);_(* &quot;-&quot;_);_(@_)"/>
    <numFmt numFmtId="43" formatCode="_(* #,##0.00_);_(* \(#,##0.00\);_(* &quot;-&quot;??_);_(@_)"/>
    <numFmt numFmtId="164" formatCode="mmm\-yy_)"/>
    <numFmt numFmtId="165" formatCode="mm/dd/yy_)"/>
    <numFmt numFmtId="166" formatCode="0.000%"/>
    <numFmt numFmtId="167" formatCode="_(* #,##0_);_(* \(#,##0\);_(* &quot;-&quot;??_);_(@_)"/>
    <numFmt numFmtId="168" formatCode="0.0000%"/>
    <numFmt numFmtId="169" formatCode="&quot;$&quot;#,##0.00"/>
    <numFmt numFmtId="170" formatCode="#,##0.0_);\(#,##0.0\)"/>
    <numFmt numFmtId="171" formatCode="0.0"/>
    <numFmt numFmtId="172" formatCode="&quot;$&quot;#,##0"/>
    <numFmt numFmtId="173" formatCode="[$-409]mmm\-yy;@"/>
    <numFmt numFmtId="174" formatCode="0.0_);\(0.0\)"/>
    <numFmt numFmtId="175" formatCode="General_)"/>
  </numFmts>
  <fonts count="44">
    <font>
      <sz val="12"/>
      <name val="Arial"/>
    </font>
    <font>
      <sz val="10"/>
      <name val="Arial"/>
      <family val="2"/>
    </font>
    <font>
      <sz val="10"/>
      <name val="Arial"/>
      <family val="2"/>
    </font>
    <font>
      <sz val="9"/>
      <name val="Arial"/>
      <family val="2"/>
    </font>
    <font>
      <b/>
      <sz val="8"/>
      <name val="Tahoma"/>
      <family val="2"/>
    </font>
    <font>
      <sz val="8"/>
      <name val="Tahoma"/>
      <family val="2"/>
    </font>
    <font>
      <sz val="12"/>
      <name val="Tahoma"/>
      <family val="2"/>
    </font>
    <font>
      <sz val="9"/>
      <name val="Tahoma"/>
      <family val="2"/>
    </font>
    <font>
      <b/>
      <sz val="9"/>
      <name val="Tahoma"/>
      <family val="2"/>
    </font>
    <font>
      <b/>
      <sz val="10"/>
      <name val="Tahoma"/>
      <family val="2"/>
    </font>
    <font>
      <sz val="10"/>
      <name val="Tahoma"/>
      <family val="2"/>
    </font>
    <font>
      <sz val="10"/>
      <color indexed="12"/>
      <name val="Tahoma"/>
      <family val="2"/>
    </font>
    <font>
      <sz val="10"/>
      <color indexed="8"/>
      <name val="Tahoma"/>
      <family val="2"/>
    </font>
    <font>
      <u/>
      <sz val="8"/>
      <name val="Tahoma"/>
      <family val="2"/>
    </font>
    <font>
      <b/>
      <sz val="10"/>
      <name val="Arial"/>
      <family val="2"/>
    </font>
    <font>
      <sz val="8"/>
      <name val="Arial"/>
      <family val="2"/>
    </font>
    <font>
      <u/>
      <sz val="8"/>
      <name val="Arial"/>
      <family val="2"/>
    </font>
    <font>
      <b/>
      <sz val="9"/>
      <name val="Arial"/>
      <family val="2"/>
    </font>
    <font>
      <b/>
      <sz val="14"/>
      <name val="Arial"/>
      <family val="2"/>
    </font>
    <font>
      <sz val="8"/>
      <color indexed="81"/>
      <name val="Tahoma"/>
      <family val="2"/>
    </font>
    <font>
      <b/>
      <sz val="8"/>
      <color indexed="81"/>
      <name val="Tahoma"/>
      <family val="2"/>
    </font>
    <font>
      <b/>
      <sz val="10"/>
      <color indexed="12"/>
      <name val="Tahoma"/>
      <family val="2"/>
    </font>
    <font>
      <sz val="8"/>
      <name val="Arial"/>
      <family val="2"/>
    </font>
    <font>
      <u/>
      <sz val="10"/>
      <name val="Tahoma"/>
      <family val="2"/>
    </font>
    <font>
      <sz val="10"/>
      <name val="Times New Roman"/>
      <family val="1"/>
    </font>
    <font>
      <sz val="10"/>
      <color indexed="10"/>
      <name val="Tahoma"/>
      <family val="2"/>
    </font>
    <font>
      <sz val="7"/>
      <name val="Arial"/>
      <family val="2"/>
    </font>
    <font>
      <sz val="12"/>
      <color indexed="12"/>
      <name val="Times New Roman"/>
      <family val="1"/>
    </font>
    <font>
      <sz val="10"/>
      <name val="LinePrinter"/>
    </font>
    <font>
      <b/>
      <sz val="10"/>
      <name val="Times New Roman"/>
      <family val="1"/>
    </font>
    <font>
      <u/>
      <sz val="10"/>
      <name val="Times New Roman"/>
      <family val="1"/>
    </font>
    <font>
      <sz val="10"/>
      <color indexed="10"/>
      <name val="Times New Roman"/>
      <family val="1"/>
    </font>
    <font>
      <u/>
      <sz val="8"/>
      <color indexed="12"/>
      <name val="Tahoma"/>
      <family val="2"/>
    </font>
    <font>
      <sz val="8"/>
      <color indexed="12"/>
      <name val="Tahoma"/>
      <family val="2"/>
    </font>
    <font>
      <sz val="12"/>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0"/>
      <color indexed="10"/>
      <name val="Arial"/>
      <family val="2"/>
    </font>
    <font>
      <sz val="10"/>
      <name val="Arial"/>
      <family val="2"/>
    </font>
  </fonts>
  <fills count="26">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7"/>
        <bgColor indexed="23"/>
      </patternFill>
    </fill>
    <fill>
      <patternFill patternType="solid">
        <fgColor indexed="43"/>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15"/>
      </patternFill>
    </fill>
  </fills>
  <borders count="32">
    <border>
      <left/>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top/>
      <bottom style="double">
        <color indexed="64"/>
      </bottom>
      <diagonal/>
    </border>
    <border>
      <left/>
      <right/>
      <top style="thin">
        <color indexed="64"/>
      </top>
      <bottom/>
      <diagonal/>
    </border>
    <border>
      <left/>
      <right/>
      <top style="thin">
        <color indexed="8"/>
      </top>
      <bottom style="thin">
        <color indexed="64"/>
      </bottom>
      <diagonal/>
    </border>
    <border>
      <left/>
      <right style="thin">
        <color indexed="64"/>
      </right>
      <top/>
      <bottom style="thin">
        <color indexed="8"/>
      </bottom>
      <diagonal/>
    </border>
    <border>
      <left/>
      <right/>
      <top style="thin">
        <color indexed="8"/>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bottom style="thin">
        <color indexed="8"/>
      </bottom>
      <diagonal/>
    </border>
  </borders>
  <cellStyleXfs count="49">
    <xf numFmtId="0" fontId="0" fillId="0" borderId="0"/>
    <xf numFmtId="43" fontId="2" fillId="0" borderId="0" applyFont="0" applyFill="0" applyBorder="0" applyAlignment="0" applyProtection="0"/>
    <xf numFmtId="41" fontId="2" fillId="0" borderId="0" applyFont="0" applyFill="0" applyBorder="0" applyAlignment="0" applyProtection="0"/>
    <xf numFmtId="0" fontId="26" fillId="0" borderId="0" applyFont="0" applyFill="0" applyBorder="0" applyAlignment="0" applyProtection="0">
      <alignment horizontal="left"/>
    </xf>
    <xf numFmtId="167" fontId="27" fillId="0" borderId="0" applyFont="0" applyAlignment="0" applyProtection="0"/>
    <xf numFmtId="0" fontId="1" fillId="0" borderId="0"/>
    <xf numFmtId="0" fontId="1" fillId="0" borderId="0"/>
    <xf numFmtId="9" fontId="2" fillId="0" borderId="0" applyFont="0" applyFill="0" applyBorder="0" applyAlignment="0" applyProtection="0"/>
    <xf numFmtId="175" fontId="28" fillId="0" borderId="0">
      <alignment horizontal="left"/>
    </xf>
    <xf numFmtId="0" fontId="34" fillId="0" borderId="0"/>
    <xf numFmtId="4" fontId="35" fillId="5" borderId="29" applyNumberFormat="0" applyProtection="0">
      <alignment vertical="center"/>
    </xf>
    <xf numFmtId="4" fontId="36" fillId="3" borderId="29" applyNumberFormat="0" applyProtection="0">
      <alignment vertical="center"/>
    </xf>
    <xf numFmtId="4" fontId="35" fillId="3" borderId="29" applyNumberFormat="0" applyProtection="0">
      <alignment horizontal="left" vertical="center" indent="1"/>
    </xf>
    <xf numFmtId="0" fontId="35" fillId="3" borderId="29" applyNumberFormat="0" applyProtection="0">
      <alignment horizontal="left" vertical="top" indent="1"/>
    </xf>
    <xf numFmtId="4" fontId="35" fillId="6" borderId="29" applyNumberFormat="0" applyProtection="0"/>
    <xf numFmtId="4" fontId="37" fillId="7" borderId="29" applyNumberFormat="0" applyProtection="0">
      <alignment horizontal="right" vertical="center"/>
    </xf>
    <xf numFmtId="4" fontId="37" fillId="8" borderId="29" applyNumberFormat="0" applyProtection="0">
      <alignment horizontal="right" vertical="center"/>
    </xf>
    <xf numFmtId="4" fontId="37" fillId="9" borderId="29" applyNumberFormat="0" applyProtection="0">
      <alignment horizontal="right" vertical="center"/>
    </xf>
    <xf numFmtId="4" fontId="37" fillId="10" borderId="29" applyNumberFormat="0" applyProtection="0">
      <alignment horizontal="right" vertical="center"/>
    </xf>
    <xf numFmtId="4" fontId="37" fillId="11" borderId="29" applyNumberFormat="0" applyProtection="0">
      <alignment horizontal="right" vertical="center"/>
    </xf>
    <xf numFmtId="4" fontId="37" fillId="12" borderId="29" applyNumberFormat="0" applyProtection="0">
      <alignment horizontal="right" vertical="center"/>
    </xf>
    <xf numFmtId="4" fontId="37" fillId="13" borderId="29" applyNumberFormat="0" applyProtection="0">
      <alignment horizontal="right" vertical="center"/>
    </xf>
    <xf numFmtId="4" fontId="37" fillId="14" borderId="29" applyNumberFormat="0" applyProtection="0">
      <alignment horizontal="right" vertical="center"/>
    </xf>
    <xf numFmtId="4" fontId="37" fillId="15" borderId="29" applyNumberFormat="0" applyProtection="0">
      <alignment horizontal="right" vertical="center"/>
    </xf>
    <xf numFmtId="4" fontId="35" fillId="16" borderId="30" applyNumberFormat="0" applyProtection="0">
      <alignment horizontal="left" vertical="center" indent="1"/>
    </xf>
    <xf numFmtId="4" fontId="37" fillId="17" borderId="0" applyNumberFormat="0" applyProtection="0">
      <alignment horizontal="left" indent="1"/>
    </xf>
    <xf numFmtId="4" fontId="38" fillId="18" borderId="0" applyNumberFormat="0" applyProtection="0">
      <alignment horizontal="left" vertical="center" indent="1"/>
    </xf>
    <xf numFmtId="4" fontId="37" fillId="19" borderId="29" applyNumberFormat="0" applyProtection="0">
      <alignment horizontal="right" vertical="center"/>
    </xf>
    <xf numFmtId="4" fontId="39" fillId="20" borderId="0" applyNumberFormat="0" applyProtection="0">
      <alignment horizontal="left" indent="1"/>
    </xf>
    <xf numFmtId="4" fontId="40" fillId="21" borderId="0" applyNumberFormat="0" applyProtection="0"/>
    <xf numFmtId="0" fontId="1" fillId="18" borderId="29" applyNumberFormat="0" applyProtection="0">
      <alignment horizontal="left" vertical="center" indent="1"/>
    </xf>
    <xf numFmtId="0" fontId="1" fillId="18" borderId="29" applyNumberFormat="0" applyProtection="0">
      <alignment horizontal="left" vertical="top" indent="1"/>
    </xf>
    <xf numFmtId="0" fontId="1" fillId="6" borderId="29" applyNumberFormat="0" applyProtection="0">
      <alignment horizontal="left" vertical="center" indent="1"/>
    </xf>
    <xf numFmtId="0" fontId="1" fillId="6" borderId="29" applyNumberFormat="0" applyProtection="0">
      <alignment horizontal="left" vertical="top" indent="1"/>
    </xf>
    <xf numFmtId="0" fontId="1" fillId="22" borderId="29" applyNumberFormat="0" applyProtection="0">
      <alignment horizontal="left" vertical="center" indent="1"/>
    </xf>
    <xf numFmtId="0" fontId="1" fillId="22" borderId="29" applyNumberFormat="0" applyProtection="0">
      <alignment horizontal="left" vertical="top" indent="1"/>
    </xf>
    <xf numFmtId="0" fontId="1" fillId="23" borderId="29" applyNumberFormat="0" applyProtection="0">
      <alignment horizontal="left" vertical="center" indent="1"/>
    </xf>
    <xf numFmtId="0" fontId="1" fillId="23" borderId="29" applyNumberFormat="0" applyProtection="0">
      <alignment horizontal="left" vertical="top" indent="1"/>
    </xf>
    <xf numFmtId="4" fontId="37" fillId="24" borderId="29" applyNumberFormat="0" applyProtection="0">
      <alignment vertical="center"/>
    </xf>
    <xf numFmtId="4" fontId="41" fillId="24" borderId="29" applyNumberFormat="0" applyProtection="0">
      <alignment vertical="center"/>
    </xf>
    <xf numFmtId="4" fontId="37" fillId="24" borderId="29" applyNumberFormat="0" applyProtection="0">
      <alignment horizontal="left" vertical="center" indent="1"/>
    </xf>
    <xf numFmtId="0" fontId="37" fillId="24" borderId="29" applyNumberFormat="0" applyProtection="0">
      <alignment horizontal="left" vertical="top" indent="1"/>
    </xf>
    <xf numFmtId="4" fontId="37" fillId="0" borderId="29" applyNumberFormat="0" applyProtection="0">
      <alignment horizontal="right" vertical="center"/>
    </xf>
    <xf numFmtId="4" fontId="41" fillId="17" borderId="29" applyNumberFormat="0" applyProtection="0">
      <alignment horizontal="right" vertical="center"/>
    </xf>
    <xf numFmtId="4" fontId="37" fillId="0" borderId="29" applyNumberFormat="0" applyProtection="0">
      <alignment horizontal="left" vertical="center" indent="1"/>
    </xf>
    <xf numFmtId="0" fontId="37" fillId="6" borderId="29" applyNumberFormat="0" applyProtection="0">
      <alignment horizontal="left" vertical="top"/>
    </xf>
    <xf numFmtId="4" fontId="18" fillId="25" borderId="0" applyNumberFormat="0" applyProtection="0">
      <alignment horizontal="left"/>
    </xf>
    <xf numFmtId="4" fontId="42" fillId="17" borderId="29" applyNumberFormat="0" applyProtection="0">
      <alignment horizontal="right" vertical="center"/>
    </xf>
    <xf numFmtId="0" fontId="43" fillId="0" borderId="0"/>
  </cellStyleXfs>
  <cellXfs count="254">
    <xf numFmtId="0" fontId="0" fillId="0" borderId="0" xfId="0"/>
    <xf numFmtId="0" fontId="6" fillId="0" borderId="0" xfId="0" applyFont="1"/>
    <xf numFmtId="0" fontId="10" fillId="0" borderId="0" xfId="0" applyFont="1" applyProtection="1"/>
    <xf numFmtId="0" fontId="11" fillId="0" borderId="0" xfId="0" applyFont="1" applyProtection="1">
      <protection locked="0"/>
    </xf>
    <xf numFmtId="0" fontId="10" fillId="0" borderId="0" xfId="0" applyFont="1"/>
    <xf numFmtId="0" fontId="12" fillId="0" borderId="0" xfId="0" applyFont="1" applyProtection="1">
      <protection locked="0"/>
    </xf>
    <xf numFmtId="0" fontId="11" fillId="0" borderId="0" xfId="0" applyFont="1" applyAlignment="1" applyProtection="1">
      <alignment horizontal="center"/>
      <protection locked="0"/>
    </xf>
    <xf numFmtId="164" fontId="10" fillId="0" borderId="0" xfId="0" applyNumberFormat="1" applyFont="1" applyProtection="1"/>
    <xf numFmtId="0" fontId="10" fillId="0" borderId="0" xfId="0" applyFont="1" applyAlignment="1">
      <alignment horizontal="right"/>
    </xf>
    <xf numFmtId="37" fontId="12" fillId="0" borderId="0" xfId="0" applyNumberFormat="1" applyFont="1" applyProtection="1">
      <protection locked="0"/>
    </xf>
    <xf numFmtId="0" fontId="5" fillId="0" borderId="0" xfId="0" applyFont="1" applyBorder="1"/>
    <xf numFmtId="0" fontId="5" fillId="0" borderId="0" xfId="0" applyFont="1" applyBorder="1" applyAlignment="1">
      <alignment horizontal="center"/>
    </xf>
    <xf numFmtId="0" fontId="6" fillId="0" borderId="0" xfId="0" applyFont="1" applyBorder="1"/>
    <xf numFmtId="0" fontId="9" fillId="0" borderId="0" xfId="0" quotePrefix="1" applyFont="1" applyBorder="1" applyAlignment="1">
      <alignment horizontal="left"/>
    </xf>
    <xf numFmtId="0" fontId="7" fillId="0" borderId="0" xfId="0" applyFont="1" applyBorder="1"/>
    <xf numFmtId="0" fontId="7" fillId="0" borderId="0" xfId="0" applyFont="1" applyBorder="1" applyAlignment="1">
      <alignment horizontal="center"/>
    </xf>
    <xf numFmtId="0" fontId="9" fillId="0" borderId="0" xfId="0" applyFont="1" applyBorder="1"/>
    <xf numFmtId="167" fontId="5" fillId="0" borderId="0" xfId="1" applyNumberFormat="1" applyFont="1" applyBorder="1" applyAlignment="1">
      <alignment horizontal="center"/>
    </xf>
    <xf numFmtId="0" fontId="4" fillId="0" borderId="0" xfId="0" applyFont="1" applyBorder="1"/>
    <xf numFmtId="0" fontId="13" fillId="0" borderId="0" xfId="0" applyFont="1" applyBorder="1" applyAlignment="1">
      <alignment horizontal="center"/>
    </xf>
    <xf numFmtId="168" fontId="7" fillId="0" borderId="0" xfId="7" applyNumberFormat="1" applyFont="1" applyBorder="1" applyAlignment="1">
      <alignment horizontal="center"/>
    </xf>
    <xf numFmtId="167" fontId="7" fillId="0" borderId="0" xfId="1" applyNumberFormat="1" applyFont="1" applyBorder="1" applyAlignment="1">
      <alignment horizontal="center"/>
    </xf>
    <xf numFmtId="167" fontId="5" fillId="0" borderId="0" xfId="1" applyNumberFormat="1" applyFont="1" applyBorder="1"/>
    <xf numFmtId="0" fontId="5" fillId="0" borderId="0" xfId="0" quotePrefix="1" applyFont="1" applyBorder="1" applyAlignment="1">
      <alignment horizontal="left"/>
    </xf>
    <xf numFmtId="0" fontId="8" fillId="0" borderId="0" xfId="0" applyFont="1" applyBorder="1"/>
    <xf numFmtId="0" fontId="7" fillId="0" borderId="0" xfId="0" applyFont="1" applyBorder="1" applyAlignment="1">
      <alignment horizontal="left"/>
    </xf>
    <xf numFmtId="3" fontId="5" fillId="0" borderId="0" xfId="0" applyNumberFormat="1" applyFont="1" applyBorder="1"/>
    <xf numFmtId="37" fontId="10" fillId="0" borderId="0" xfId="0" applyNumberFormat="1" applyFont="1" applyProtection="1"/>
    <xf numFmtId="166" fontId="10" fillId="0" borderId="0" xfId="0" applyNumberFormat="1" applyFont="1"/>
    <xf numFmtId="37" fontId="10" fillId="0" borderId="0" xfId="0" applyNumberFormat="1" applyFont="1" applyProtection="1">
      <protection locked="0"/>
    </xf>
    <xf numFmtId="164" fontId="11" fillId="0" borderId="0" xfId="0" applyNumberFormat="1" applyFont="1" applyAlignment="1" applyProtection="1">
      <alignment horizontal="right"/>
      <protection locked="0"/>
    </xf>
    <xf numFmtId="164" fontId="11" fillId="0" borderId="0" xfId="0" applyNumberFormat="1" applyFont="1" applyAlignment="1" applyProtection="1">
      <alignment horizontal="right"/>
    </xf>
    <xf numFmtId="37" fontId="11" fillId="0" borderId="0" xfId="0" applyNumberFormat="1" applyFont="1" applyProtection="1"/>
    <xf numFmtId="38" fontId="10" fillId="0" borderId="1" xfId="0" applyNumberFormat="1" applyFont="1" applyBorder="1"/>
    <xf numFmtId="166" fontId="12" fillId="0" borderId="0" xfId="0" applyNumberFormat="1" applyFont="1" applyProtection="1">
      <protection locked="0"/>
    </xf>
    <xf numFmtId="0" fontId="10" fillId="2" borderId="2" xfId="0" applyFont="1" applyFill="1" applyBorder="1" applyProtection="1"/>
    <xf numFmtId="0" fontId="10" fillId="2" borderId="3" xfId="0" applyFont="1" applyFill="1" applyBorder="1" applyProtection="1"/>
    <xf numFmtId="0" fontId="10" fillId="2" borderId="4" xfId="0" applyFont="1" applyFill="1" applyBorder="1" applyProtection="1"/>
    <xf numFmtId="37" fontId="10" fillId="2" borderId="5" xfId="0" applyNumberFormat="1" applyFont="1" applyFill="1" applyBorder="1" applyAlignment="1" applyProtection="1">
      <alignment horizontal="right"/>
    </xf>
    <xf numFmtId="0" fontId="10" fillId="2" borderId="6" xfId="0" applyFont="1" applyFill="1" applyBorder="1" applyAlignment="1" applyProtection="1">
      <alignment horizontal="right"/>
    </xf>
    <xf numFmtId="0" fontId="10" fillId="2" borderId="0" xfId="0" applyFont="1" applyFill="1" applyBorder="1" applyAlignment="1" applyProtection="1">
      <alignment horizontal="right"/>
    </xf>
    <xf numFmtId="37" fontId="10" fillId="2" borderId="1" xfId="0" applyNumberFormat="1" applyFont="1" applyFill="1" applyBorder="1" applyProtection="1"/>
    <xf numFmtId="0" fontId="1" fillId="0" borderId="0" xfId="6"/>
    <xf numFmtId="0" fontId="15" fillId="0" borderId="0" xfId="6" applyFont="1" applyBorder="1"/>
    <xf numFmtId="0" fontId="16" fillId="0" borderId="0" xfId="6" applyFont="1" applyBorder="1" applyAlignment="1">
      <alignment horizontal="center"/>
    </xf>
    <xf numFmtId="167" fontId="16" fillId="0" borderId="0" xfId="1" applyNumberFormat="1" applyFont="1" applyBorder="1" applyAlignment="1">
      <alignment horizontal="center"/>
    </xf>
    <xf numFmtId="0" fontId="14" fillId="0" borderId="0" xfId="6" quotePrefix="1" applyFont="1" applyAlignment="1">
      <alignment horizontal="left"/>
    </xf>
    <xf numFmtId="0" fontId="15" fillId="0" borderId="0" xfId="6" applyFont="1" applyBorder="1" applyAlignment="1">
      <alignment horizontal="center"/>
    </xf>
    <xf numFmtId="0" fontId="3" fillId="0" borderId="0" xfId="6" applyFont="1"/>
    <xf numFmtId="167" fontId="15" fillId="0" borderId="0" xfId="1" applyNumberFormat="1" applyFont="1" applyBorder="1" applyAlignment="1">
      <alignment horizontal="center"/>
    </xf>
    <xf numFmtId="0" fontId="14" fillId="0" borderId="0" xfId="6" applyFont="1" applyBorder="1"/>
    <xf numFmtId="3" fontId="15" fillId="0" borderId="0" xfId="6" applyNumberFormat="1" applyFont="1" applyBorder="1"/>
    <xf numFmtId="0" fontId="15" fillId="0" borderId="0" xfId="6" quotePrefix="1" applyFont="1" applyBorder="1" applyAlignment="1">
      <alignment horizontal="center"/>
    </xf>
    <xf numFmtId="167" fontId="15" fillId="0" borderId="0" xfId="1" quotePrefix="1" applyNumberFormat="1" applyFont="1" applyBorder="1" applyAlignment="1">
      <alignment horizontal="center"/>
    </xf>
    <xf numFmtId="0" fontId="15" fillId="0" borderId="0" xfId="6" applyFont="1" applyAlignment="1">
      <alignment horizontal="center"/>
    </xf>
    <xf numFmtId="17" fontId="15" fillId="0" borderId="0" xfId="6" applyNumberFormat="1" applyFont="1" applyAlignment="1">
      <alignment horizontal="center"/>
    </xf>
    <xf numFmtId="0" fontId="16" fillId="0" borderId="0" xfId="6" applyFont="1" applyAlignment="1">
      <alignment horizontal="center"/>
    </xf>
    <xf numFmtId="0" fontId="17" fillId="0" borderId="0" xfId="6" applyFont="1" applyBorder="1"/>
    <xf numFmtId="0" fontId="3" fillId="0" borderId="0" xfId="6" applyFont="1" applyBorder="1"/>
    <xf numFmtId="0" fontId="3" fillId="0" borderId="0" xfId="6" applyFont="1" applyBorder="1" applyAlignment="1">
      <alignment horizontal="center"/>
    </xf>
    <xf numFmtId="167" fontId="3" fillId="0" borderId="0" xfId="1" applyNumberFormat="1" applyFont="1" applyBorder="1" applyAlignment="1">
      <alignment horizontal="center"/>
    </xf>
    <xf numFmtId="0" fontId="1" fillId="0" borderId="0" xfId="6" applyAlignment="1">
      <alignment horizontal="center"/>
    </xf>
    <xf numFmtId="0" fontId="3" fillId="0" borderId="0" xfId="6" quotePrefix="1" applyFont="1" applyBorder="1" applyAlignment="1">
      <alignment horizontal="center"/>
    </xf>
    <xf numFmtId="3" fontId="3" fillId="0" borderId="0" xfId="6" applyNumberFormat="1" applyFont="1" applyBorder="1" applyAlignment="1">
      <alignment horizontal="center"/>
    </xf>
    <xf numFmtId="167" fontId="3" fillId="0" borderId="0" xfId="1" applyNumberFormat="1" applyFont="1" applyBorder="1"/>
    <xf numFmtId="0" fontId="3" fillId="0" borderId="0" xfId="6" quotePrefix="1" applyFont="1" applyBorder="1" applyAlignment="1">
      <alignment horizontal="left"/>
    </xf>
    <xf numFmtId="167" fontId="3" fillId="0" borderId="0" xfId="6" applyNumberFormat="1" applyFont="1" applyBorder="1"/>
    <xf numFmtId="10" fontId="3" fillId="0" borderId="0" xfId="7" applyNumberFormat="1" applyFont="1" applyBorder="1"/>
    <xf numFmtId="0" fontId="3" fillId="0" borderId="0" xfId="6" applyFont="1" applyBorder="1" applyAlignment="1">
      <alignment horizontal="left"/>
    </xf>
    <xf numFmtId="0" fontId="15" fillId="0" borderId="7" xfId="6" applyFont="1" applyBorder="1"/>
    <xf numFmtId="0" fontId="15" fillId="0" borderId="8" xfId="6" applyFont="1" applyBorder="1"/>
    <xf numFmtId="0" fontId="15" fillId="0" borderId="8" xfId="6" applyFont="1" applyBorder="1" applyAlignment="1">
      <alignment horizontal="center"/>
    </xf>
    <xf numFmtId="167" fontId="15" fillId="0" borderId="9" xfId="1" applyNumberFormat="1" applyFont="1" applyBorder="1" applyAlignment="1">
      <alignment horizontal="center"/>
    </xf>
    <xf numFmtId="0" fontId="15" fillId="0" borderId="10" xfId="6" applyFont="1" applyBorder="1"/>
    <xf numFmtId="0" fontId="15" fillId="0" borderId="0" xfId="6" quotePrefix="1" applyFont="1" applyBorder="1" applyAlignment="1">
      <alignment horizontal="left"/>
    </xf>
    <xf numFmtId="167" fontId="15" fillId="0" borderId="11" xfId="1" applyNumberFormat="1" applyFont="1" applyBorder="1" applyAlignment="1">
      <alignment horizontal="center"/>
    </xf>
    <xf numFmtId="0" fontId="15" fillId="0" borderId="12" xfId="6" applyFont="1" applyBorder="1"/>
    <xf numFmtId="0" fontId="15" fillId="0" borderId="13" xfId="6" applyFont="1" applyBorder="1"/>
    <xf numFmtId="0" fontId="15" fillId="0" borderId="13" xfId="6" applyFont="1" applyBorder="1" applyAlignment="1">
      <alignment horizontal="center"/>
    </xf>
    <xf numFmtId="167" fontId="15" fillId="0" borderId="14" xfId="1" applyNumberFormat="1" applyFont="1" applyBorder="1" applyAlignment="1">
      <alignment horizontal="center"/>
    </xf>
    <xf numFmtId="166" fontId="21" fillId="3" borderId="17" xfId="7" applyNumberFormat="1" applyFont="1" applyFill="1" applyBorder="1"/>
    <xf numFmtId="0" fontId="8" fillId="2" borderId="0" xfId="0" applyFont="1" applyFill="1" applyBorder="1"/>
    <xf numFmtId="0" fontId="11" fillId="2" borderId="0" xfId="0" applyFont="1" applyFill="1" applyProtection="1">
      <protection locked="0"/>
    </xf>
    <xf numFmtId="0" fontId="9" fillId="2" borderId="0" xfId="0" applyFont="1" applyFill="1" applyAlignment="1" applyProtection="1">
      <alignment horizontal="centerContinuous"/>
    </xf>
    <xf numFmtId="0" fontId="10" fillId="2" borderId="0" xfId="0" applyFont="1" applyFill="1" applyProtection="1"/>
    <xf numFmtId="0" fontId="10" fillId="2" borderId="0" xfId="0" applyFont="1" applyFill="1" applyAlignment="1" applyProtection="1">
      <alignment horizontal="right"/>
      <protection locked="0"/>
    </xf>
    <xf numFmtId="0" fontId="10" fillId="2" borderId="0" xfId="0" applyFont="1" applyFill="1" applyAlignment="1" applyProtection="1">
      <alignment horizontal="right"/>
    </xf>
    <xf numFmtId="0" fontId="11" fillId="2" borderId="0" xfId="0" applyFont="1" applyFill="1" applyAlignment="1" applyProtection="1">
      <alignment horizontal="right"/>
      <protection locked="0"/>
    </xf>
    <xf numFmtId="0" fontId="9" fillId="2" borderId="0" xfId="0" applyFont="1" applyFill="1" applyProtection="1"/>
    <xf numFmtId="0" fontId="12" fillId="2" borderId="0" xfId="0" applyFont="1" applyFill="1" applyProtection="1">
      <protection locked="0"/>
    </xf>
    <xf numFmtId="165" fontId="10" fillId="2" borderId="0" xfId="0" applyNumberFormat="1" applyFont="1" applyFill="1" applyAlignment="1" applyProtection="1">
      <alignment horizontal="right"/>
    </xf>
    <xf numFmtId="0" fontId="10" fillId="2" borderId="0" xfId="0" applyFont="1" applyFill="1" applyAlignment="1">
      <alignment horizontal="right"/>
    </xf>
    <xf numFmtId="0" fontId="10" fillId="2" borderId="0" xfId="0" applyFont="1" applyFill="1" applyAlignment="1" applyProtection="1">
      <alignment horizontal="center"/>
    </xf>
    <xf numFmtId="0" fontId="11" fillId="2" borderId="0" xfId="0" applyFont="1" applyFill="1" applyAlignment="1" applyProtection="1">
      <alignment horizontal="center"/>
      <protection locked="0"/>
    </xf>
    <xf numFmtId="17" fontId="10" fillId="2" borderId="0" xfId="0" applyNumberFormat="1" applyFont="1" applyFill="1" applyAlignment="1" applyProtection="1">
      <alignment horizontal="right"/>
    </xf>
    <xf numFmtId="164" fontId="10" fillId="4" borderId="0" xfId="0" applyNumberFormat="1" applyFont="1" applyFill="1" applyAlignment="1" applyProtection="1">
      <alignment horizontal="right"/>
    </xf>
    <xf numFmtId="164" fontId="12" fillId="2" borderId="18" xfId="0" applyNumberFormat="1" applyFont="1" applyFill="1" applyBorder="1" applyAlignment="1" applyProtection="1">
      <alignment horizontal="center"/>
      <protection locked="0"/>
    </xf>
    <xf numFmtId="0" fontId="10" fillId="2" borderId="18" xfId="0" applyFont="1" applyFill="1" applyBorder="1" applyAlignment="1" applyProtection="1">
      <alignment horizontal="center"/>
      <protection locked="0"/>
    </xf>
    <xf numFmtId="0" fontId="10" fillId="2" borderId="18" xfId="0" applyFont="1" applyFill="1" applyBorder="1" applyAlignment="1" applyProtection="1">
      <alignment horizontal="center" wrapText="1"/>
      <protection locked="0"/>
    </xf>
    <xf numFmtId="0" fontId="10" fillId="2" borderId="18" xfId="0" applyFont="1" applyFill="1" applyBorder="1" applyAlignment="1" applyProtection="1">
      <alignment horizontal="center" wrapText="1"/>
    </xf>
    <xf numFmtId="0" fontId="10" fillId="2" borderId="18" xfId="0" applyFont="1" applyFill="1" applyBorder="1" applyAlignment="1" applyProtection="1">
      <alignment horizontal="center"/>
    </xf>
    <xf numFmtId="167" fontId="15" fillId="0" borderId="8" xfId="1" applyNumberFormat="1" applyFont="1" applyBorder="1" applyAlignment="1">
      <alignment horizontal="center"/>
    </xf>
    <xf numFmtId="0" fontId="3" fillId="0" borderId="0" xfId="6" applyFont="1" applyFill="1" applyBorder="1"/>
    <xf numFmtId="167" fontId="3" fillId="0" borderId="0" xfId="1" applyNumberFormat="1" applyFont="1" applyFill="1" applyBorder="1"/>
    <xf numFmtId="0" fontId="10" fillId="0" borderId="1" xfId="0" applyFont="1" applyBorder="1"/>
    <xf numFmtId="17" fontId="10" fillId="0" borderId="0" xfId="0" applyNumberFormat="1" applyFont="1" applyFill="1" applyBorder="1" applyAlignment="1" applyProtection="1">
      <alignment horizontal="right"/>
    </xf>
    <xf numFmtId="0" fontId="10" fillId="0" borderId="0" xfId="0" applyFont="1" applyFill="1" applyBorder="1" applyProtection="1"/>
    <xf numFmtId="0" fontId="10" fillId="0" borderId="0" xfId="0" applyFont="1" applyFill="1" applyBorder="1" applyAlignment="1">
      <alignment horizontal="right"/>
    </xf>
    <xf numFmtId="0" fontId="10" fillId="0" borderId="0" xfId="0" applyFont="1" applyFill="1" applyBorder="1"/>
    <xf numFmtId="17" fontId="14" fillId="0" borderId="0" xfId="6" applyNumberFormat="1" applyFont="1"/>
    <xf numFmtId="17" fontId="7" fillId="0" borderId="0" xfId="0" applyNumberFormat="1" applyFont="1" applyBorder="1"/>
    <xf numFmtId="17" fontId="7" fillId="0" borderId="0" xfId="0" applyNumberFormat="1" applyFont="1" applyBorder="1" applyAlignment="1">
      <alignment horizontal="center"/>
    </xf>
    <xf numFmtId="171" fontId="3" fillId="0" borderId="0" xfId="6" applyNumberFormat="1" applyFont="1" applyAlignment="1">
      <alignment horizontal="center"/>
    </xf>
    <xf numFmtId="167" fontId="3" fillId="0" borderId="0" xfId="1" applyNumberFormat="1" applyFont="1" applyFill="1" applyBorder="1" applyAlignment="1">
      <alignment horizontal="center"/>
    </xf>
    <xf numFmtId="166" fontId="3" fillId="0" borderId="0" xfId="6" applyNumberFormat="1" applyFont="1" applyBorder="1" applyAlignment="1">
      <alignment horizontal="center"/>
    </xf>
    <xf numFmtId="174" fontId="10" fillId="0" borderId="0" xfId="0" applyNumberFormat="1" applyFont="1" applyAlignment="1">
      <alignment horizontal="center"/>
    </xf>
    <xf numFmtId="37" fontId="10" fillId="2" borderId="19" xfId="0" applyNumberFormat="1" applyFont="1" applyFill="1" applyBorder="1" applyAlignment="1" applyProtection="1">
      <alignment horizontal="right"/>
    </xf>
    <xf numFmtId="16" fontId="7" fillId="0" borderId="0" xfId="0" applyNumberFormat="1" applyFont="1" applyBorder="1"/>
    <xf numFmtId="17" fontId="21" fillId="3" borderId="17" xfId="7" applyNumberFormat="1" applyFont="1" applyFill="1" applyBorder="1"/>
    <xf numFmtId="166" fontId="3" fillId="0" borderId="0" xfId="7" applyNumberFormat="1" applyFont="1" applyAlignment="1">
      <alignment horizontal="center"/>
    </xf>
    <xf numFmtId="166" fontId="3" fillId="0" borderId="0" xfId="6" applyNumberFormat="1" applyFont="1"/>
    <xf numFmtId="166" fontId="3" fillId="0" borderId="0" xfId="6" applyNumberFormat="1" applyFont="1" applyBorder="1"/>
    <xf numFmtId="167" fontId="3" fillId="0" borderId="20" xfId="6" applyNumberFormat="1" applyFont="1" applyFill="1" applyBorder="1"/>
    <xf numFmtId="167" fontId="3" fillId="0" borderId="20" xfId="1" applyNumberFormat="1" applyFont="1" applyBorder="1"/>
    <xf numFmtId="174" fontId="10" fillId="0" borderId="0" xfId="0" applyNumberFormat="1" applyFont="1" applyBorder="1" applyAlignment="1">
      <alignment horizontal="center" vertical="center"/>
    </xf>
    <xf numFmtId="17" fontId="10" fillId="0" borderId="0" xfId="0" applyNumberFormat="1" applyFont="1" applyFill="1" applyBorder="1" applyAlignment="1">
      <alignment horizontal="right"/>
    </xf>
    <xf numFmtId="0" fontId="10" fillId="0" borderId="0" xfId="0" applyFont="1" applyAlignment="1">
      <alignment horizontal="center"/>
    </xf>
    <xf numFmtId="37" fontId="25" fillId="0" borderId="0" xfId="0" applyNumberFormat="1" applyFont="1" applyProtection="1"/>
    <xf numFmtId="174" fontId="9" fillId="0" borderId="0" xfId="0" applyNumberFormat="1" applyFont="1" applyAlignment="1">
      <alignment horizontal="center"/>
    </xf>
    <xf numFmtId="37" fontId="23" fillId="0" borderId="0" xfId="0" applyNumberFormat="1" applyFont="1" applyAlignment="1" applyProtection="1">
      <alignment horizontal="center"/>
    </xf>
    <xf numFmtId="37" fontId="9" fillId="2" borderId="1" xfId="0" applyNumberFormat="1" applyFont="1" applyFill="1" applyBorder="1" applyProtection="1"/>
    <xf numFmtId="168" fontId="3" fillId="0" borderId="0" xfId="7" applyNumberFormat="1" applyFont="1" applyAlignment="1">
      <alignment horizontal="center"/>
    </xf>
    <xf numFmtId="37" fontId="10" fillId="0" borderId="0" xfId="0" applyNumberFormat="1" applyFont="1" applyFill="1" applyBorder="1" applyProtection="1"/>
    <xf numFmtId="174" fontId="9" fillId="0" borderId="0" xfId="0" applyNumberFormat="1" applyFont="1" applyFill="1" applyAlignment="1">
      <alignment horizontal="center"/>
    </xf>
    <xf numFmtId="0" fontId="29" fillId="0" borderId="0" xfId="0" applyFont="1"/>
    <xf numFmtId="0" fontId="24" fillId="0" borderId="0" xfId="0" applyFont="1"/>
    <xf numFmtId="41" fontId="24" fillId="0" borderId="0" xfId="2" applyFont="1"/>
    <xf numFmtId="0" fontId="30" fillId="0" borderId="0" xfId="0" applyFont="1" applyAlignment="1">
      <alignment horizontal="center"/>
    </xf>
    <xf numFmtId="17" fontId="30" fillId="0" borderId="0" xfId="2" applyNumberFormat="1" applyFont="1" applyAlignment="1">
      <alignment horizontal="center"/>
    </xf>
    <xf numFmtId="41" fontId="24" fillId="0" borderId="0" xfId="2" applyFont="1" applyFill="1"/>
    <xf numFmtId="0" fontId="31" fillId="0" borderId="0" xfId="0" applyFont="1"/>
    <xf numFmtId="41" fontId="24" fillId="0" borderId="20" xfId="2" applyFont="1" applyFill="1" applyBorder="1"/>
    <xf numFmtId="41" fontId="24" fillId="0" borderId="1" xfId="2" applyFont="1" applyFill="1" applyBorder="1"/>
    <xf numFmtId="41" fontId="29" fillId="0" borderId="20" xfId="2" applyFont="1" applyFill="1" applyBorder="1"/>
    <xf numFmtId="41" fontId="29" fillId="0" borderId="0" xfId="2" applyFont="1" applyFill="1"/>
    <xf numFmtId="41" fontId="29" fillId="0" borderId="21" xfId="2" applyFont="1" applyFill="1" applyBorder="1"/>
    <xf numFmtId="41" fontId="24" fillId="0" borderId="0" xfId="0" applyNumberFormat="1" applyFont="1"/>
    <xf numFmtId="41" fontId="24" fillId="0" borderId="0" xfId="2" applyFont="1" applyFill="1" applyAlignment="1">
      <alignment horizontal="center"/>
    </xf>
    <xf numFmtId="41" fontId="24" fillId="0" borderId="0" xfId="2" applyFont="1" applyAlignment="1">
      <alignment horizontal="center"/>
    </xf>
    <xf numFmtId="17" fontId="9" fillId="2" borderId="0" xfId="0" applyNumberFormat="1" applyFont="1" applyFill="1" applyAlignment="1" applyProtection="1">
      <alignment horizontal="right"/>
    </xf>
    <xf numFmtId="0" fontId="9" fillId="2" borderId="0" xfId="0" applyFont="1" applyFill="1" applyAlignment="1" applyProtection="1">
      <alignment horizontal="right" wrapText="1"/>
    </xf>
    <xf numFmtId="37" fontId="11" fillId="0" borderId="0" xfId="0" applyNumberFormat="1" applyFont="1" applyProtection="1">
      <protection locked="0"/>
    </xf>
    <xf numFmtId="37" fontId="11" fillId="2" borderId="5" xfId="0" applyNumberFormat="1" applyFont="1" applyFill="1" applyBorder="1" applyAlignment="1" applyProtection="1">
      <alignment horizontal="right"/>
    </xf>
    <xf numFmtId="0" fontId="11" fillId="2" borderId="6" xfId="0" applyFont="1" applyFill="1" applyBorder="1" applyAlignment="1" applyProtection="1">
      <alignment horizontal="right"/>
    </xf>
    <xf numFmtId="0" fontId="11" fillId="0" borderId="0" xfId="0" applyFont="1" applyFill="1" applyProtection="1">
      <protection locked="0"/>
    </xf>
    <xf numFmtId="0" fontId="11" fillId="0" borderId="0" xfId="0" applyFont="1" applyFill="1" applyAlignment="1" applyProtection="1">
      <alignment horizontal="center"/>
      <protection locked="0"/>
    </xf>
    <xf numFmtId="37" fontId="10" fillId="0" borderId="0" xfId="0" applyNumberFormat="1" applyFont="1" applyFill="1" applyProtection="1">
      <protection locked="0"/>
    </xf>
    <xf numFmtId="0" fontId="10" fillId="0" borderId="0" xfId="0" applyFont="1" applyFill="1" applyProtection="1"/>
    <xf numFmtId="37" fontId="10" fillId="0" borderId="0" xfId="0" applyNumberFormat="1" applyFont="1" applyFill="1" applyProtection="1"/>
    <xf numFmtId="38" fontId="10" fillId="0" borderId="0" xfId="0" applyNumberFormat="1" applyFont="1" applyBorder="1"/>
    <xf numFmtId="17" fontId="10" fillId="0" borderId="0" xfId="0" applyNumberFormat="1" applyFont="1" applyFill="1" applyBorder="1" applyAlignment="1">
      <alignment horizontal="center"/>
    </xf>
    <xf numFmtId="37" fontId="10" fillId="2" borderId="5" xfId="0" quotePrefix="1" applyNumberFormat="1" applyFont="1" applyFill="1" applyBorder="1" applyAlignment="1" applyProtection="1">
      <alignment horizontal="right"/>
    </xf>
    <xf numFmtId="37" fontId="10" fillId="0" borderId="0" xfId="0" applyNumberFormat="1" applyFont="1" applyFill="1" applyBorder="1"/>
    <xf numFmtId="0" fontId="10" fillId="0" borderId="0" xfId="0" applyFont="1" applyAlignment="1">
      <alignment horizontal="left"/>
    </xf>
    <xf numFmtId="37" fontId="9" fillId="0" borderId="0" xfId="0" quotePrefix="1" applyNumberFormat="1" applyFont="1" applyFill="1" applyProtection="1"/>
    <xf numFmtId="174" fontId="9" fillId="0" borderId="0" xfId="0" applyNumberFormat="1" applyFont="1" applyFill="1" applyBorder="1" applyAlignment="1">
      <alignment horizontal="center"/>
    </xf>
    <xf numFmtId="37" fontId="23" fillId="0" borderId="0" xfId="0" applyNumberFormat="1" applyFont="1" applyBorder="1" applyAlignment="1" applyProtection="1">
      <alignment horizontal="center"/>
    </xf>
    <xf numFmtId="37" fontId="10" fillId="0" borderId="0" xfId="0" quotePrefix="1" applyNumberFormat="1" applyFont="1" applyProtection="1"/>
    <xf numFmtId="10" fontId="10" fillId="0" borderId="0" xfId="7" applyNumberFormat="1" applyFont="1" applyAlignment="1">
      <alignment horizontal="right"/>
    </xf>
    <xf numFmtId="37" fontId="10" fillId="0" borderId="22" xfId="0" applyNumberFormat="1" applyFont="1" applyBorder="1"/>
    <xf numFmtId="37" fontId="9" fillId="0" borderId="20" xfId="0" applyNumberFormat="1" applyFont="1" applyFill="1" applyBorder="1" applyProtection="1"/>
    <xf numFmtId="37" fontId="10" fillId="0" borderId="0" xfId="0" quotePrefix="1" applyNumberFormat="1" applyFont="1" applyFill="1" applyProtection="1"/>
    <xf numFmtId="10" fontId="3" fillId="0" borderId="0" xfId="7" applyNumberFormat="1" applyFont="1" applyBorder="1" applyAlignment="1">
      <alignment horizontal="center"/>
    </xf>
    <xf numFmtId="37" fontId="9" fillId="0" borderId="21" xfId="0" applyNumberFormat="1" applyFont="1" applyFill="1" applyBorder="1" applyProtection="1"/>
    <xf numFmtId="10" fontId="10" fillId="0" borderId="0" xfId="7" applyNumberFormat="1" applyFont="1" applyFill="1" applyBorder="1" applyProtection="1"/>
    <xf numFmtId="37" fontId="23" fillId="0" borderId="0" xfId="0" applyNumberFormat="1" applyFont="1" applyAlignment="1" applyProtection="1">
      <alignment horizontal="centerContinuous"/>
    </xf>
    <xf numFmtId="37" fontId="10" fillId="0" borderId="18" xfId="0" applyNumberFormat="1" applyFont="1" applyBorder="1" applyProtection="1"/>
    <xf numFmtId="37" fontId="9" fillId="0" borderId="22" xfId="0" applyNumberFormat="1" applyFont="1" applyBorder="1"/>
    <xf numFmtId="37" fontId="9" fillId="0" borderId="0" xfId="0" applyNumberFormat="1" applyFont="1" applyBorder="1" applyProtection="1"/>
    <xf numFmtId="174" fontId="9" fillId="0" borderId="0" xfId="0" applyNumberFormat="1" applyFont="1" applyBorder="1" applyAlignment="1">
      <alignment horizontal="center"/>
    </xf>
    <xf numFmtId="0" fontId="9" fillId="0" borderId="0" xfId="0" applyNumberFormat="1" applyFont="1" applyAlignment="1">
      <alignment horizontal="center"/>
    </xf>
    <xf numFmtId="17" fontId="10" fillId="0" borderId="23" xfId="0" applyNumberFormat="1" applyFont="1" applyFill="1" applyBorder="1" applyAlignment="1">
      <alignment horizontal="center"/>
    </xf>
    <xf numFmtId="37" fontId="10" fillId="0" borderId="15" xfId="0" applyNumberFormat="1" applyFont="1" applyBorder="1" applyProtection="1"/>
    <xf numFmtId="37" fontId="10" fillId="0" borderId="16" xfId="0" applyNumberFormat="1" applyFont="1" applyFill="1" applyBorder="1" applyProtection="1"/>
    <xf numFmtId="37" fontId="10" fillId="0" borderId="24" xfId="0" applyNumberFormat="1" applyFont="1" applyBorder="1" applyProtection="1"/>
    <xf numFmtId="0" fontId="9" fillId="2" borderId="0" xfId="0" applyFont="1" applyFill="1"/>
    <xf numFmtId="0" fontId="9" fillId="2" borderId="0" xfId="0" applyFont="1" applyFill="1" applyAlignment="1">
      <alignment horizontal="center"/>
    </xf>
    <xf numFmtId="0" fontId="9" fillId="2" borderId="0" xfId="0" applyFont="1" applyFill="1" applyAlignment="1">
      <alignment horizontal="right"/>
    </xf>
    <xf numFmtId="17" fontId="9" fillId="2" borderId="0" xfId="0" applyNumberFormat="1" applyFont="1" applyFill="1" applyAlignment="1">
      <alignment horizontal="right"/>
    </xf>
    <xf numFmtId="17" fontId="9" fillId="2" borderId="0" xfId="0" applyNumberFormat="1" applyFont="1" applyFill="1"/>
    <xf numFmtId="0" fontId="10" fillId="2" borderId="0" xfId="0" applyFont="1" applyFill="1"/>
    <xf numFmtId="164" fontId="10" fillId="2" borderId="0" xfId="0" applyNumberFormat="1" applyFont="1" applyFill="1" applyAlignment="1" applyProtection="1">
      <alignment horizontal="center"/>
    </xf>
    <xf numFmtId="0" fontId="9" fillId="0" borderId="0" xfId="0" applyFont="1" applyFill="1" applyBorder="1" applyAlignment="1">
      <alignment horizontal="center"/>
    </xf>
    <xf numFmtId="0" fontId="10" fillId="2" borderId="18" xfId="0" applyFont="1" applyFill="1" applyBorder="1"/>
    <xf numFmtId="0" fontId="10" fillId="2" borderId="18" xfId="0" applyFont="1" applyFill="1" applyBorder="1" applyAlignment="1">
      <alignment horizontal="center"/>
    </xf>
    <xf numFmtId="17" fontId="9" fillId="2" borderId="18" xfId="0" applyNumberFormat="1" applyFont="1" applyFill="1" applyBorder="1" applyAlignment="1">
      <alignment horizontal="center"/>
    </xf>
    <xf numFmtId="0" fontId="9" fillId="2" borderId="18" xfId="0" quotePrefix="1" applyFont="1" applyFill="1" applyBorder="1" applyAlignment="1">
      <alignment horizontal="center"/>
    </xf>
    <xf numFmtId="17" fontId="10" fillId="0" borderId="15" xfId="0" applyNumberFormat="1" applyFont="1" applyBorder="1" applyAlignment="1">
      <alignment horizontal="center"/>
    </xf>
    <xf numFmtId="0" fontId="10" fillId="0" borderId="15" xfId="0" applyFont="1" applyBorder="1" applyAlignment="1">
      <alignment horizontal="center"/>
    </xf>
    <xf numFmtId="37" fontId="10" fillId="0" borderId="0" xfId="0" applyNumberFormat="1" applyFont="1"/>
    <xf numFmtId="17" fontId="10" fillId="0" borderId="15" xfId="0" applyNumberFormat="1" applyFont="1" applyFill="1" applyBorder="1" applyAlignment="1">
      <alignment horizontal="center"/>
    </xf>
    <xf numFmtId="0" fontId="10" fillId="0" borderId="16" xfId="0" applyFont="1" applyFill="1" applyBorder="1" applyAlignment="1">
      <alignment horizontal="center"/>
    </xf>
    <xf numFmtId="0" fontId="10" fillId="0" borderId="0" xfId="0" applyFont="1" applyFill="1" applyAlignment="1">
      <alignment horizontal="right"/>
    </xf>
    <xf numFmtId="0" fontId="9" fillId="0" borderId="0" xfId="0" applyFont="1" applyAlignment="1">
      <alignment horizontal="right"/>
    </xf>
    <xf numFmtId="37" fontId="10" fillId="0" borderId="0" xfId="0" applyNumberFormat="1" applyFont="1" applyAlignment="1" applyProtection="1">
      <alignment horizontal="center"/>
    </xf>
    <xf numFmtId="170" fontId="10" fillId="0" borderId="0" xfId="0" applyNumberFormat="1" applyFont="1" applyAlignment="1" applyProtection="1">
      <alignment horizontal="center"/>
    </xf>
    <xf numFmtId="0" fontId="10" fillId="0" borderId="0" xfId="0" applyFont="1" applyAlignment="1">
      <alignment horizontal="centerContinuous"/>
    </xf>
    <xf numFmtId="0" fontId="10" fillId="0" borderId="0" xfId="0" applyFont="1" applyFill="1"/>
    <xf numFmtId="173" fontId="10" fillId="0" borderId="0" xfId="0" quotePrefix="1" applyNumberFormat="1" applyFont="1"/>
    <xf numFmtId="43" fontId="10" fillId="0" borderId="0" xfId="0" applyNumberFormat="1" applyFont="1"/>
    <xf numFmtId="37" fontId="10" fillId="0" borderId="0" xfId="0" applyNumberFormat="1" applyFont="1" applyBorder="1"/>
    <xf numFmtId="0" fontId="10" fillId="0" borderId="0" xfId="0" applyFont="1" applyBorder="1"/>
    <xf numFmtId="0" fontId="32" fillId="0" borderId="0" xfId="0" applyFont="1" applyFill="1" applyBorder="1" applyAlignment="1">
      <alignment horizontal="center"/>
    </xf>
    <xf numFmtId="0" fontId="33" fillId="0" borderId="0" xfId="0" applyFont="1" applyFill="1" applyBorder="1"/>
    <xf numFmtId="167" fontId="33" fillId="0" borderId="0" xfId="1" applyNumberFormat="1" applyFont="1" applyFill="1" applyBorder="1"/>
    <xf numFmtId="0" fontId="10" fillId="0" borderId="0" xfId="0" applyFont="1" applyFill="1" applyAlignment="1">
      <alignment horizontal="center"/>
    </xf>
    <xf numFmtId="0" fontId="23" fillId="0" borderId="0" xfId="0" applyFont="1" applyFill="1" applyBorder="1" applyAlignment="1">
      <alignment horizontal="center"/>
    </xf>
    <xf numFmtId="167" fontId="10" fillId="0" borderId="0" xfId="1" applyNumberFormat="1" applyFont="1" applyFill="1" applyBorder="1"/>
    <xf numFmtId="167" fontId="10" fillId="0" borderId="18" xfId="1" applyNumberFormat="1" applyFont="1" applyFill="1" applyBorder="1"/>
    <xf numFmtId="0" fontId="6" fillId="0" borderId="0" xfId="0" applyFont="1" applyFill="1" applyBorder="1" applyAlignment="1">
      <alignment horizontal="center"/>
    </xf>
    <xf numFmtId="0" fontId="6" fillId="0" borderId="0" xfId="0" applyFont="1" applyFill="1" applyBorder="1"/>
    <xf numFmtId="0" fontId="10" fillId="0" borderId="0" xfId="0" applyFont="1" applyBorder="1" applyAlignment="1">
      <alignment horizontal="center"/>
    </xf>
    <xf numFmtId="0" fontId="2" fillId="0" borderId="0" xfId="5" applyFont="1"/>
    <xf numFmtId="43" fontId="2" fillId="0" borderId="0" xfId="1" applyFont="1"/>
    <xf numFmtId="0" fontId="14" fillId="0" borderId="0" xfId="5" applyFont="1"/>
    <xf numFmtId="0" fontId="14" fillId="0" borderId="0" xfId="0" applyFont="1"/>
    <xf numFmtId="0" fontId="2" fillId="0" borderId="0" xfId="0" applyFont="1"/>
    <xf numFmtId="0" fontId="2" fillId="0" borderId="0" xfId="5" applyFont="1" applyAlignment="1">
      <alignment horizontal="center"/>
    </xf>
    <xf numFmtId="43" fontId="2" fillId="0" borderId="0" xfId="1" applyFont="1" applyAlignment="1">
      <alignment horizontal="center"/>
    </xf>
    <xf numFmtId="167" fontId="2" fillId="0" borderId="0" xfId="1" applyNumberFormat="1" applyFont="1"/>
    <xf numFmtId="167" fontId="14" fillId="0" borderId="0" xfId="1" applyNumberFormat="1" applyFont="1"/>
    <xf numFmtId="17" fontId="2" fillId="0" borderId="0" xfId="0" applyNumberFormat="1" applyFont="1" applyBorder="1"/>
    <xf numFmtId="3" fontId="2" fillId="0" borderId="0" xfId="0" applyNumberFormat="1" applyFont="1" applyBorder="1" applyAlignment="1">
      <alignment horizontal="center"/>
    </xf>
    <xf numFmtId="169" fontId="2" fillId="0" borderId="0" xfId="0" applyNumberFormat="1" applyFont="1" applyBorder="1" applyAlignment="1">
      <alignment horizontal="center"/>
    </xf>
    <xf numFmtId="172" fontId="2" fillId="0" borderId="0" xfId="0" applyNumberFormat="1" applyFont="1" applyBorder="1" applyAlignment="1">
      <alignment horizontal="center"/>
    </xf>
    <xf numFmtId="0" fontId="2" fillId="0" borderId="0" xfId="0" applyFont="1" applyBorder="1"/>
    <xf numFmtId="17" fontId="2" fillId="0" borderId="0" xfId="0" applyNumberFormat="1" applyFont="1" applyBorder="1" applyAlignment="1">
      <alignment horizontal="right"/>
    </xf>
    <xf numFmtId="37" fontId="10" fillId="0" borderId="25" xfId="0" applyNumberFormat="1" applyFont="1" applyFill="1" applyBorder="1" applyProtection="1"/>
    <xf numFmtId="37" fontId="10" fillId="0" borderId="15" xfId="0" applyNumberFormat="1" applyFont="1" applyFill="1" applyBorder="1" applyProtection="1"/>
    <xf numFmtId="37" fontId="10" fillId="0" borderId="26" xfId="0" applyNumberFormat="1" applyFont="1" applyFill="1" applyBorder="1" applyProtection="1"/>
    <xf numFmtId="37" fontId="10" fillId="0" borderId="27" xfId="0" applyNumberFormat="1" applyFont="1" applyFill="1" applyBorder="1" applyProtection="1"/>
    <xf numFmtId="37" fontId="10" fillId="0" borderId="28" xfId="0" applyNumberFormat="1" applyFont="1" applyFill="1" applyBorder="1" applyProtection="1"/>
    <xf numFmtId="37" fontId="10" fillId="2" borderId="1" xfId="0" applyNumberFormat="1" applyFont="1" applyFill="1" applyBorder="1" applyAlignment="1" applyProtection="1">
      <alignment horizontal="center"/>
    </xf>
    <xf numFmtId="0" fontId="34" fillId="0" borderId="0" xfId="9"/>
    <xf numFmtId="166" fontId="10" fillId="0" borderId="0" xfId="7" applyNumberFormat="1" applyFont="1" applyFill="1" applyAlignment="1">
      <alignment horizontal="right"/>
    </xf>
    <xf numFmtId="37" fontId="23" fillId="0" borderId="0" xfId="0" applyNumberFormat="1" applyFont="1" applyFill="1" applyAlignment="1" applyProtection="1">
      <alignment horizontal="center"/>
    </xf>
    <xf numFmtId="174" fontId="9" fillId="0" borderId="0" xfId="0" applyNumberFormat="1" applyFont="1" applyAlignment="1">
      <alignment horizontal="right"/>
    </xf>
    <xf numFmtId="174" fontId="9" fillId="0" borderId="0" xfId="0" applyNumberFormat="1" applyFont="1" applyFill="1" applyAlignment="1">
      <alignment horizontal="right"/>
    </xf>
    <xf numFmtId="37" fontId="9" fillId="0" borderId="22" xfId="0" applyNumberFormat="1" applyFont="1" applyBorder="1" applyAlignment="1">
      <alignment horizontal="right"/>
    </xf>
    <xf numFmtId="0" fontId="10" fillId="0" borderId="31" xfId="0" applyFont="1" applyBorder="1"/>
    <xf numFmtId="37" fontId="10" fillId="0" borderId="31" xfId="0" applyNumberFormat="1" applyFont="1" applyBorder="1" applyProtection="1"/>
    <xf numFmtId="0" fontId="9" fillId="2" borderId="0" xfId="0" applyFont="1" applyFill="1" applyBorder="1"/>
    <xf numFmtId="0" fontId="10" fillId="2" borderId="0" xfId="0" applyFont="1" applyFill="1" applyBorder="1"/>
    <xf numFmtId="0" fontId="3" fillId="0" borderId="0" xfId="6" applyFont="1" applyAlignment="1">
      <alignment horizontal="center"/>
    </xf>
  </cellXfs>
  <cellStyles count="49">
    <cellStyle name="Comma" xfId="1" builtinId="3"/>
    <cellStyle name="Comma [0]" xfId="2" builtinId="6"/>
    <cellStyle name="General" xfId="3"/>
    <cellStyle name="nONE" xfId="4"/>
    <cellStyle name="Normal" xfId="0" builtinId="0"/>
    <cellStyle name="Normal 2" xfId="9"/>
    <cellStyle name="Normal 3" xfId="48"/>
    <cellStyle name="Normal_Book1" xfId="5"/>
    <cellStyle name="Normal_SO2 adjustment" xfId="6"/>
    <cellStyle name="Percent" xfId="7" builtinId="5"/>
    <cellStyle name="SAPBEXaggData" xfId="10"/>
    <cellStyle name="SAPBEXaggDataEmph" xfId="11"/>
    <cellStyle name="SAPBEXaggItem" xfId="12"/>
    <cellStyle name="SAPBEXaggItemX" xfId="13"/>
    <cellStyle name="SAPBEXchaText" xfId="14"/>
    <cellStyle name="SAPBEXexcBad7" xfId="15"/>
    <cellStyle name="SAPBEXexcBad8" xfId="16"/>
    <cellStyle name="SAPBEXexcBad9" xfId="17"/>
    <cellStyle name="SAPBEXexcCritical4" xfId="18"/>
    <cellStyle name="SAPBEXexcCritical5" xfId="19"/>
    <cellStyle name="SAPBEXexcCritical6" xfId="20"/>
    <cellStyle name="SAPBEXexcGood1" xfId="21"/>
    <cellStyle name="SAPBEXexcGood2" xfId="22"/>
    <cellStyle name="SAPBEXexcGood3" xfId="23"/>
    <cellStyle name="SAPBEXfilterDrill" xfId="24"/>
    <cellStyle name="SAPBEXfilterItem" xfId="25"/>
    <cellStyle name="SAPBEXfilterText" xfId="26"/>
    <cellStyle name="SAPBEXformats" xfId="27"/>
    <cellStyle name="SAPBEXheaderItem" xfId="28"/>
    <cellStyle name="SAPBEXheaderText" xfId="29"/>
    <cellStyle name="SAPBEXHLevel0" xfId="30"/>
    <cellStyle name="SAPBEXHLevel0X" xfId="31"/>
    <cellStyle name="SAPBEXHLevel1" xfId="32"/>
    <cellStyle name="SAPBEXHLevel1X" xfId="33"/>
    <cellStyle name="SAPBEXHLevel2" xfId="34"/>
    <cellStyle name="SAPBEXHLevel2X" xfId="35"/>
    <cellStyle name="SAPBEXHLevel3" xfId="36"/>
    <cellStyle name="SAPBEXHLevel3X" xfId="37"/>
    <cellStyle name="SAPBEXresData" xfId="38"/>
    <cellStyle name="SAPBEXresDataEmph" xfId="39"/>
    <cellStyle name="SAPBEXresItem" xfId="40"/>
    <cellStyle name="SAPBEXresItemX" xfId="41"/>
    <cellStyle name="SAPBEXstdData" xfId="42"/>
    <cellStyle name="SAPBEXstdDataEmph" xfId="43"/>
    <cellStyle name="SAPBEXstdItem" xfId="44"/>
    <cellStyle name="SAPBEXstdItemX" xfId="45"/>
    <cellStyle name="SAPBEXtitle" xfId="46"/>
    <cellStyle name="SAPBEXundefined" xfId="47"/>
    <cellStyle name="TRANSMISSION RELIABILITY PORTION OF PROJECT" xf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33</xdr:row>
      <xdr:rowOff>57150</xdr:rowOff>
    </xdr:from>
    <xdr:to>
      <xdr:col>9</xdr:col>
      <xdr:colOff>142875</xdr:colOff>
      <xdr:row>38</xdr:row>
      <xdr:rowOff>152400</xdr:rowOff>
    </xdr:to>
    <xdr:sp macro="" textlink="">
      <xdr:nvSpPr>
        <xdr:cNvPr id="16385" name="Text 14"/>
        <xdr:cNvSpPr txBox="1">
          <a:spLocks noChangeArrowheads="1"/>
        </xdr:cNvSpPr>
      </xdr:nvSpPr>
      <xdr:spPr bwMode="auto">
        <a:xfrm>
          <a:off x="142875" y="5448300"/>
          <a:ext cx="6200775" cy="90487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000000"/>
              </a:solidFill>
              <a:latin typeface="Arial"/>
              <a:cs typeface="Arial"/>
            </a:rPr>
            <a:t>This restating and pro forma adjustment removes the sales occurring in the historical period and includes amortization of sales over a fifteen-year period.  This treatment was approved in Docket UE-940947.   Washington’s allocation of the revenues is determined by the allowances provided by the Jim Bridger and Colstrip Unit 4 generating resources.  </a:t>
          </a:r>
          <a:r>
            <a:rPr lang="en-US" sz="1000">
              <a:latin typeface="+mn-lt"/>
              <a:ea typeface="+mn-ea"/>
              <a:cs typeface="+mn-cs"/>
            </a:rPr>
            <a:t> </a:t>
          </a:r>
          <a:r>
            <a:rPr lang="en-US" sz="900" b="0" i="0" u="none" strike="noStrike" baseline="0">
              <a:solidFill>
                <a:srgbClr val="000000"/>
              </a:solidFill>
              <a:latin typeface="Arial"/>
              <a:ea typeface="+mn-ea"/>
              <a:cs typeface="Arial"/>
            </a:rPr>
            <a:t>These revenues have been adjusted back to the Test Period using the production factor as outlined on adjustment page 9.1.</a:t>
          </a: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1238248</xdr:colOff>
      <xdr:row>83</xdr:row>
      <xdr:rowOff>0</xdr:rowOff>
    </xdr:from>
    <xdr:to>
      <xdr:col>3</xdr:col>
      <xdr:colOff>1319891</xdr:colOff>
      <xdr:row>87</xdr:row>
      <xdr:rowOff>9525</xdr:rowOff>
    </xdr:to>
    <xdr:sp macro="" textlink="">
      <xdr:nvSpPr>
        <xdr:cNvPr id="27682" name="Line 27"/>
        <xdr:cNvSpPr>
          <a:spLocks noChangeShapeType="1"/>
        </xdr:cNvSpPr>
      </xdr:nvSpPr>
      <xdr:spPr bwMode="auto">
        <a:xfrm flipH="1">
          <a:off x="6055177" y="23417893"/>
          <a:ext cx="81643" cy="771525"/>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9525</xdr:colOff>
      <xdr:row>25</xdr:row>
      <xdr:rowOff>57150</xdr:rowOff>
    </xdr:from>
    <xdr:to>
      <xdr:col>4</xdr:col>
      <xdr:colOff>104775</xdr:colOff>
      <xdr:row>26</xdr:row>
      <xdr:rowOff>122464</xdr:rowOff>
    </xdr:to>
    <xdr:sp macro="" textlink="">
      <xdr:nvSpPr>
        <xdr:cNvPr id="31771" name="Text Box 2"/>
        <xdr:cNvSpPr txBox="1">
          <a:spLocks noChangeArrowheads="1"/>
        </xdr:cNvSpPr>
      </xdr:nvSpPr>
      <xdr:spPr bwMode="auto">
        <a:xfrm>
          <a:off x="3714750" y="4867275"/>
          <a:ext cx="95250" cy="228600"/>
        </a:xfrm>
        <a:prstGeom prst="rect">
          <a:avLst/>
        </a:prstGeom>
        <a:noFill/>
        <a:ln w="9525">
          <a:noFill/>
          <a:miter lim="800000"/>
          <a:headEnd/>
          <a:tailEnd/>
        </a:ln>
      </xdr:spPr>
    </xdr:sp>
    <xdr:clientData/>
  </xdr:twoCellAnchor>
  <xdr:twoCellAnchor editAs="oneCell">
    <xdr:from>
      <xdr:col>4</xdr:col>
      <xdr:colOff>9525</xdr:colOff>
      <xdr:row>25</xdr:row>
      <xdr:rowOff>57150</xdr:rowOff>
    </xdr:from>
    <xdr:to>
      <xdr:col>4</xdr:col>
      <xdr:colOff>104775</xdr:colOff>
      <xdr:row>26</xdr:row>
      <xdr:rowOff>122464</xdr:rowOff>
    </xdr:to>
    <xdr:sp macro="" textlink="">
      <xdr:nvSpPr>
        <xdr:cNvPr id="31772" name="Text Box 7"/>
        <xdr:cNvSpPr txBox="1">
          <a:spLocks noChangeArrowheads="1"/>
        </xdr:cNvSpPr>
      </xdr:nvSpPr>
      <xdr:spPr bwMode="auto">
        <a:xfrm>
          <a:off x="3714750" y="4867275"/>
          <a:ext cx="95250" cy="228600"/>
        </a:xfrm>
        <a:prstGeom prst="rect">
          <a:avLst/>
        </a:prstGeom>
        <a:noFill/>
        <a:ln w="9525">
          <a:noFill/>
          <a:miter lim="800000"/>
          <a:headEnd/>
          <a:tailEnd/>
        </a:ln>
      </xdr:spPr>
    </xdr:sp>
    <xdr:clientData/>
  </xdr:twoCellAnchor>
  <xdr:twoCellAnchor editAs="oneCell">
    <xdr:from>
      <xdr:col>4</xdr:col>
      <xdr:colOff>9525</xdr:colOff>
      <xdr:row>25</xdr:row>
      <xdr:rowOff>57150</xdr:rowOff>
    </xdr:from>
    <xdr:to>
      <xdr:col>4</xdr:col>
      <xdr:colOff>104775</xdr:colOff>
      <xdr:row>26</xdr:row>
      <xdr:rowOff>122464</xdr:rowOff>
    </xdr:to>
    <xdr:sp macro="" textlink="">
      <xdr:nvSpPr>
        <xdr:cNvPr id="31773" name="Text Box 8"/>
        <xdr:cNvSpPr txBox="1">
          <a:spLocks noChangeArrowheads="1"/>
        </xdr:cNvSpPr>
      </xdr:nvSpPr>
      <xdr:spPr bwMode="auto">
        <a:xfrm>
          <a:off x="3714750" y="4867275"/>
          <a:ext cx="95250" cy="228600"/>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27</xdr:row>
      <xdr:rowOff>95250</xdr:rowOff>
    </xdr:to>
    <xdr:pic>
      <xdr:nvPicPr>
        <xdr:cNvPr id="2" name="Picture 17"/>
        <xdr:cNvPicPr>
          <a:picLocks noChangeAspect="1" noChangeArrowheads="1"/>
        </xdr:cNvPicPr>
      </xdr:nvPicPr>
      <xdr:blipFill>
        <a:blip xmlns:r="http://schemas.openxmlformats.org/officeDocument/2006/relationships" r:embed="rId1" cstate="print"/>
        <a:srcRect t="12289" r="10255"/>
        <a:stretch>
          <a:fillRect/>
        </a:stretch>
      </xdr:blipFill>
      <xdr:spPr bwMode="auto">
        <a:xfrm>
          <a:off x="0" y="0"/>
          <a:ext cx="5334000" cy="5238750"/>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31</xdr:row>
      <xdr:rowOff>47625</xdr:rowOff>
    </xdr:from>
    <xdr:to>
      <xdr:col>7</xdr:col>
      <xdr:colOff>371475</xdr:colOff>
      <xdr:row>39</xdr:row>
      <xdr:rowOff>57150</xdr:rowOff>
    </xdr:to>
    <xdr:sp macro="" textlink="">
      <xdr:nvSpPr>
        <xdr:cNvPr id="1050" name="Text 20"/>
        <xdr:cNvSpPr txBox="1">
          <a:spLocks noChangeArrowheads="1"/>
        </xdr:cNvSpPr>
      </xdr:nvSpPr>
      <xdr:spPr bwMode="auto">
        <a:xfrm>
          <a:off x="323850" y="6010275"/>
          <a:ext cx="8486775" cy="1533525"/>
        </a:xfrm>
        <a:prstGeom prst="rect">
          <a:avLst/>
        </a:prstGeom>
        <a:solidFill>
          <a:srgbClr val="FFFFFF"/>
        </a:solidFill>
        <a:ln w="1">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s>
    <sheetDataSet>
      <sheetData sheetId="0"/>
      <sheetData sheetId="1"/>
      <sheetData sheetId="2"/>
      <sheetData sheetId="3"/>
      <sheetData sheetId="4"/>
      <sheetData sheetId="5" refreshError="1">
        <row r="21">
          <cell r="B21" t="str">
            <v>26</v>
          </cell>
          <cell r="G21">
            <v>83871482</v>
          </cell>
          <cell r="J21">
            <v>0</v>
          </cell>
        </row>
        <row r="22">
          <cell r="G22">
            <v>1931963666</v>
          </cell>
          <cell r="J22">
            <v>1056426642</v>
          </cell>
        </row>
        <row r="23">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5.xml"/><Relationship Id="rId4"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sheetPr codeName="Sheet2">
    <pageSetUpPr fitToPage="1"/>
  </sheetPr>
  <dimension ref="A1:J42"/>
  <sheetViews>
    <sheetView tabSelected="1" zoomScaleNormal="100" workbookViewId="0">
      <selection activeCell="K19" sqref="K19"/>
    </sheetView>
  </sheetViews>
  <sheetFormatPr defaultColWidth="7.109375" defaultRowHeight="12.75"/>
  <cols>
    <col min="1" max="1" width="1.44140625" style="42" customWidth="1"/>
    <col min="2" max="2" width="17.21875" style="42" customWidth="1"/>
    <col min="3" max="3" width="12.33203125" style="42" customWidth="1"/>
    <col min="4" max="5" width="7.109375" style="42" customWidth="1"/>
    <col min="6" max="6" width="9.109375" style="42" customWidth="1"/>
    <col min="7" max="8" width="7.109375" style="42" customWidth="1"/>
    <col min="9" max="9" width="9" style="42" bestFit="1" customWidth="1"/>
    <col min="10" max="16384" width="7.109375" style="42"/>
  </cols>
  <sheetData>
    <row r="1" spans="1:10">
      <c r="A1" s="43"/>
      <c r="B1" s="43"/>
      <c r="C1" s="43"/>
      <c r="D1" s="44"/>
      <c r="E1" s="44"/>
      <c r="F1" s="44"/>
      <c r="G1" s="44"/>
      <c r="H1" s="44"/>
      <c r="I1" s="44"/>
      <c r="J1" s="45"/>
    </row>
    <row r="2" spans="1:10">
      <c r="A2" s="43"/>
      <c r="B2" s="46" t="s">
        <v>0</v>
      </c>
      <c r="C2" s="43"/>
      <c r="D2" s="43"/>
      <c r="E2" s="47"/>
      <c r="F2" s="43"/>
      <c r="G2" s="43"/>
      <c r="H2" s="48"/>
      <c r="I2" s="48" t="s">
        <v>120</v>
      </c>
      <c r="J2" s="112">
        <v>3.4</v>
      </c>
    </row>
    <row r="3" spans="1:10">
      <c r="A3" s="43"/>
      <c r="B3" s="109" t="s">
        <v>229</v>
      </c>
      <c r="C3" s="43"/>
      <c r="D3" s="43"/>
      <c r="E3" s="47"/>
      <c r="F3" s="43"/>
      <c r="G3" s="43"/>
      <c r="H3" s="43"/>
      <c r="I3" s="43"/>
      <c r="J3" s="49"/>
    </row>
    <row r="4" spans="1:10">
      <c r="A4" s="43"/>
      <c r="B4" s="50" t="s">
        <v>163</v>
      </c>
      <c r="C4" s="43"/>
      <c r="D4" s="43"/>
      <c r="E4" s="47"/>
      <c r="F4" s="43"/>
      <c r="G4" s="43"/>
      <c r="H4" s="43"/>
      <c r="I4" s="43"/>
      <c r="J4" s="49"/>
    </row>
    <row r="5" spans="1:10">
      <c r="A5" s="43"/>
      <c r="B5" s="43"/>
      <c r="C5" s="43"/>
      <c r="D5" s="43"/>
      <c r="E5" s="47"/>
      <c r="F5" s="51"/>
      <c r="G5" s="52"/>
      <c r="H5" s="52"/>
      <c r="I5" s="52"/>
      <c r="J5" s="53"/>
    </row>
    <row r="6" spans="1:10">
      <c r="A6" s="43"/>
      <c r="B6" s="43"/>
      <c r="C6" s="43"/>
      <c r="D6" s="43"/>
      <c r="E6" s="47"/>
      <c r="F6" s="51"/>
      <c r="G6" s="47"/>
      <c r="H6" s="47"/>
      <c r="I6" s="47"/>
      <c r="J6" s="49"/>
    </row>
    <row r="7" spans="1:10">
      <c r="A7" s="43"/>
      <c r="B7" s="48"/>
      <c r="C7" s="48"/>
      <c r="D7" s="54"/>
      <c r="E7" s="54"/>
      <c r="F7" s="54" t="s">
        <v>121</v>
      </c>
      <c r="G7" s="54"/>
      <c r="H7" s="55"/>
      <c r="I7" s="54" t="s">
        <v>196</v>
      </c>
      <c r="J7" s="54"/>
    </row>
    <row r="8" spans="1:10">
      <c r="A8" s="43"/>
      <c r="B8" s="48"/>
      <c r="C8" s="48"/>
      <c r="D8" s="56" t="s">
        <v>122</v>
      </c>
      <c r="E8" s="56" t="s">
        <v>123</v>
      </c>
      <c r="F8" s="56" t="s">
        <v>124</v>
      </c>
      <c r="G8" s="56" t="s">
        <v>125</v>
      </c>
      <c r="H8" s="56" t="s">
        <v>126</v>
      </c>
      <c r="I8" s="56" t="s">
        <v>127</v>
      </c>
      <c r="J8" s="56" t="s">
        <v>128</v>
      </c>
    </row>
    <row r="9" spans="1:10">
      <c r="A9" s="43"/>
      <c r="B9" s="57" t="s">
        <v>129</v>
      </c>
      <c r="C9" s="58"/>
      <c r="D9" s="58"/>
      <c r="E9" s="59"/>
      <c r="F9" s="58"/>
      <c r="G9" s="59"/>
      <c r="H9" s="59"/>
      <c r="I9" s="60"/>
      <c r="J9" s="61"/>
    </row>
    <row r="10" spans="1:10">
      <c r="A10" s="43"/>
      <c r="B10" s="58" t="s">
        <v>235</v>
      </c>
      <c r="C10" s="58"/>
      <c r="D10" s="59">
        <v>4118</v>
      </c>
      <c r="E10" s="59" t="s">
        <v>236</v>
      </c>
      <c r="F10" s="113">
        <f>Summary!D88</f>
        <v>3790891</v>
      </c>
      <c r="G10" s="114" t="s">
        <v>154</v>
      </c>
      <c r="H10" s="119">
        <v>7.8903160106448891E-2</v>
      </c>
      <c r="I10" s="60">
        <f>+F10*H10</f>
        <v>299113.27951909613</v>
      </c>
      <c r="J10" s="59" t="s">
        <v>233</v>
      </c>
    </row>
    <row r="11" spans="1:10">
      <c r="A11" s="43"/>
      <c r="B11" s="58" t="s">
        <v>230</v>
      </c>
      <c r="C11" s="58"/>
      <c r="D11" s="59">
        <v>4118</v>
      </c>
      <c r="E11" s="59" t="s">
        <v>236</v>
      </c>
      <c r="F11" s="113">
        <f>-Summary!G88</f>
        <v>-537064.15226003109</v>
      </c>
      <c r="G11" s="114" t="s">
        <v>196</v>
      </c>
      <c r="H11" s="119" t="s">
        <v>234</v>
      </c>
      <c r="I11" s="60">
        <f>+F11</f>
        <v>-537064.15226003109</v>
      </c>
      <c r="J11" s="59" t="s">
        <v>233</v>
      </c>
    </row>
    <row r="12" spans="1:10" ht="13.5" thickBot="1">
      <c r="A12" s="43"/>
      <c r="D12" s="61"/>
      <c r="E12" s="253"/>
      <c r="F12" s="122">
        <f>SUM(F10:F11)</f>
        <v>3253826.8477399689</v>
      </c>
      <c r="G12" s="48"/>
      <c r="H12" s="120"/>
      <c r="I12" s="122">
        <f>SUM(I10:I11)</f>
        <v>-237950.87274093495</v>
      </c>
    </row>
    <row r="13" spans="1:10" ht="13.5" thickTop="1">
      <c r="A13" s="43"/>
      <c r="B13" s="57"/>
      <c r="C13" s="58"/>
      <c r="D13" s="59"/>
      <c r="E13" s="59"/>
      <c r="F13" s="102"/>
      <c r="G13" s="58"/>
      <c r="H13" s="121"/>
      <c r="I13" s="58"/>
      <c r="J13" s="60"/>
    </row>
    <row r="14" spans="1:10">
      <c r="A14" s="43"/>
      <c r="B14" s="57" t="s">
        <v>132</v>
      </c>
      <c r="C14" s="58"/>
      <c r="D14" s="59"/>
      <c r="E14" s="59"/>
      <c r="F14" s="103"/>
      <c r="G14" s="62"/>
      <c r="H14" s="119"/>
      <c r="I14" s="60"/>
      <c r="J14" s="59"/>
    </row>
    <row r="15" spans="1:10">
      <c r="A15" s="43"/>
      <c r="B15" s="58" t="s">
        <v>221</v>
      </c>
      <c r="C15" s="58"/>
      <c r="D15" s="59">
        <v>190</v>
      </c>
      <c r="E15" s="59" t="s">
        <v>236</v>
      </c>
      <c r="F15" s="103">
        <f>Summary!N105</f>
        <v>1600912.3899401117</v>
      </c>
      <c r="G15" s="114" t="s">
        <v>196</v>
      </c>
      <c r="H15" s="119" t="s">
        <v>234</v>
      </c>
      <c r="I15" s="60">
        <f t="shared" ref="I15:I16" si="0">+F15</f>
        <v>1600912.3899401117</v>
      </c>
      <c r="J15" s="59" t="s">
        <v>233</v>
      </c>
    </row>
    <row r="16" spans="1:10">
      <c r="A16" s="43"/>
      <c r="B16" s="58" t="s">
        <v>152</v>
      </c>
      <c r="C16" s="58"/>
      <c r="D16" s="59">
        <v>25398</v>
      </c>
      <c r="E16" s="59" t="s">
        <v>236</v>
      </c>
      <c r="F16" s="113">
        <f>-Summary!F105</f>
        <v>-4218445.3037073184</v>
      </c>
      <c r="G16" s="114" t="s">
        <v>196</v>
      </c>
      <c r="H16" s="119" t="s">
        <v>234</v>
      </c>
      <c r="I16" s="60">
        <f t="shared" si="0"/>
        <v>-4218445.3037073184</v>
      </c>
      <c r="J16" s="59" t="s">
        <v>233</v>
      </c>
    </row>
    <row r="17" spans="1:10" ht="13.5" thickBot="1">
      <c r="A17" s="43"/>
      <c r="B17" s="57"/>
      <c r="C17" s="58"/>
      <c r="D17" s="59"/>
      <c r="E17" s="63"/>
      <c r="F17" s="123">
        <f>SUM(F15:F16)</f>
        <v>-2617532.9137672065</v>
      </c>
      <c r="G17" s="59"/>
      <c r="H17" s="119"/>
      <c r="I17" s="123">
        <f>SUM(I15:I16)</f>
        <v>-2617532.9137672065</v>
      </c>
      <c r="J17" s="47"/>
    </row>
    <row r="18" spans="1:10" ht="13.5" thickTop="1">
      <c r="A18" s="43"/>
      <c r="B18" s="57"/>
      <c r="C18" s="58"/>
      <c r="D18" s="59"/>
      <c r="E18" s="63"/>
      <c r="F18" s="64"/>
      <c r="G18" s="62"/>
      <c r="H18" s="119"/>
      <c r="I18" s="60"/>
      <c r="J18" s="47"/>
    </row>
    <row r="19" spans="1:10">
      <c r="A19" s="43"/>
      <c r="B19" s="57"/>
      <c r="C19" s="58"/>
      <c r="D19" s="59"/>
      <c r="E19" s="63"/>
      <c r="F19" s="64"/>
      <c r="G19" s="62"/>
      <c r="H19" s="119"/>
      <c r="I19" s="60"/>
      <c r="J19" s="47"/>
    </row>
    <row r="20" spans="1:10">
      <c r="A20" s="43"/>
      <c r="B20" s="57" t="s">
        <v>159</v>
      </c>
      <c r="C20" s="58"/>
      <c r="D20" s="59"/>
      <c r="E20" s="63"/>
      <c r="F20" s="103"/>
      <c r="G20" s="114"/>
      <c r="H20" s="131"/>
      <c r="I20" s="60"/>
      <c r="J20" s="59"/>
    </row>
    <row r="21" spans="1:10">
      <c r="A21" s="43"/>
      <c r="B21" s="58" t="s">
        <v>160</v>
      </c>
      <c r="C21" s="58"/>
      <c r="D21" s="59" t="s">
        <v>130</v>
      </c>
      <c r="E21" s="59" t="s">
        <v>236</v>
      </c>
      <c r="F21" s="103">
        <f>+Summary!I88</f>
        <v>28799.357273164835</v>
      </c>
      <c r="G21" s="114" t="s">
        <v>196</v>
      </c>
      <c r="H21" s="119" t="s">
        <v>234</v>
      </c>
      <c r="I21" s="60">
        <f t="shared" ref="I21:I24" si="1">+F21</f>
        <v>28799.357273164835</v>
      </c>
      <c r="J21" s="59" t="s">
        <v>233</v>
      </c>
    </row>
    <row r="22" spans="1:10">
      <c r="A22" s="43"/>
      <c r="B22" s="58" t="s">
        <v>161</v>
      </c>
      <c r="C22" s="58"/>
      <c r="D22" s="59" t="s">
        <v>131</v>
      </c>
      <c r="E22" s="59" t="s">
        <v>236</v>
      </c>
      <c r="F22" s="103">
        <f>Summary!J88</f>
        <v>537064.15226003109</v>
      </c>
      <c r="G22" s="114" t="s">
        <v>196</v>
      </c>
      <c r="H22" s="119" t="s">
        <v>234</v>
      </c>
      <c r="I22" s="60">
        <f t="shared" si="1"/>
        <v>537064.15226003109</v>
      </c>
      <c r="J22" s="59" t="s">
        <v>233</v>
      </c>
    </row>
    <row r="23" spans="1:10">
      <c r="A23" s="43"/>
      <c r="B23" s="58" t="s">
        <v>162</v>
      </c>
      <c r="C23" s="58"/>
      <c r="D23" s="59">
        <v>41110</v>
      </c>
      <c r="E23" s="59" t="s">
        <v>236</v>
      </c>
      <c r="F23" s="103">
        <f>Summary!I99</f>
        <v>-10929.66017775838</v>
      </c>
      <c r="G23" s="114" t="s">
        <v>196</v>
      </c>
      <c r="H23" s="119" t="s">
        <v>234</v>
      </c>
      <c r="I23" s="60">
        <f t="shared" si="1"/>
        <v>-10929.66017775838</v>
      </c>
      <c r="J23" s="59" t="s">
        <v>233</v>
      </c>
    </row>
    <row r="24" spans="1:10">
      <c r="A24" s="43"/>
      <c r="B24" s="58" t="s">
        <v>162</v>
      </c>
      <c r="C24" s="58"/>
      <c r="D24" s="59">
        <v>41010</v>
      </c>
      <c r="E24" s="59" t="s">
        <v>236</v>
      </c>
      <c r="F24" s="64">
        <f>+Summary!I94</f>
        <v>203821.24403438077</v>
      </c>
      <c r="G24" s="114" t="s">
        <v>196</v>
      </c>
      <c r="H24" s="119" t="s">
        <v>234</v>
      </c>
      <c r="I24" s="60">
        <f t="shared" si="1"/>
        <v>203821.24403438077</v>
      </c>
      <c r="J24" s="59" t="s">
        <v>233</v>
      </c>
    </row>
    <row r="25" spans="1:10">
      <c r="B25" s="58"/>
      <c r="C25" s="58"/>
      <c r="D25" s="58"/>
      <c r="E25" s="59"/>
      <c r="F25" s="64"/>
      <c r="G25" s="67"/>
      <c r="H25" s="58"/>
      <c r="I25" s="64"/>
      <c r="J25" s="54"/>
    </row>
    <row r="26" spans="1:10">
      <c r="B26" s="57"/>
      <c r="C26" s="68"/>
      <c r="D26" s="58"/>
      <c r="E26" s="59"/>
      <c r="F26" s="64"/>
      <c r="G26" s="58"/>
      <c r="H26" s="58"/>
      <c r="I26" s="64"/>
      <c r="J26" s="54"/>
    </row>
    <row r="27" spans="1:10">
      <c r="B27" s="58"/>
      <c r="C27" s="58"/>
      <c r="D27" s="59"/>
      <c r="E27" s="59"/>
      <c r="F27" s="64"/>
      <c r="G27" s="172"/>
      <c r="H27" s="58"/>
      <c r="I27" s="66"/>
      <c r="J27" s="54"/>
    </row>
    <row r="28" spans="1:10">
      <c r="A28" s="43"/>
      <c r="B28" s="58"/>
      <c r="C28" s="58"/>
      <c r="D28" s="58"/>
      <c r="E28" s="59"/>
      <c r="F28" s="64"/>
      <c r="G28" s="67"/>
      <c r="H28" s="65"/>
      <c r="I28" s="66"/>
      <c r="J28" s="49"/>
    </row>
    <row r="29" spans="1:10">
      <c r="A29" s="43"/>
      <c r="B29" s="58"/>
      <c r="C29" s="58"/>
      <c r="D29" s="58"/>
      <c r="E29" s="59"/>
      <c r="F29" s="64"/>
      <c r="G29" s="58"/>
      <c r="H29" s="58"/>
      <c r="I29" s="66"/>
      <c r="J29" s="49"/>
    </row>
    <row r="30" spans="1:10">
      <c r="A30" s="43"/>
      <c r="B30" s="58"/>
      <c r="C30" s="58"/>
      <c r="D30" s="58"/>
      <c r="E30" s="59"/>
      <c r="F30" s="66"/>
      <c r="G30" s="58"/>
      <c r="H30" s="58"/>
      <c r="I30" s="58"/>
      <c r="J30" s="60"/>
    </row>
    <row r="31" spans="1:10">
      <c r="A31" s="43"/>
      <c r="B31" s="43"/>
      <c r="C31" s="58"/>
      <c r="D31" s="58"/>
      <c r="E31" s="59"/>
      <c r="F31" s="58"/>
      <c r="G31" s="58"/>
      <c r="H31" s="58"/>
      <c r="I31" s="58"/>
      <c r="J31" s="60"/>
    </row>
    <row r="32" spans="1:10">
      <c r="A32" s="43"/>
      <c r="B32" s="43"/>
      <c r="C32" s="58"/>
      <c r="D32" s="58"/>
      <c r="E32" s="59"/>
      <c r="F32" s="58"/>
      <c r="G32" s="58"/>
      <c r="H32" s="58"/>
      <c r="I32" s="58"/>
      <c r="J32" s="60"/>
    </row>
    <row r="33" spans="1:10" ht="13.5" thickBot="1">
      <c r="A33" s="43"/>
      <c r="B33" s="57" t="s">
        <v>133</v>
      </c>
      <c r="C33" s="58"/>
      <c r="D33" s="58"/>
      <c r="E33" s="59"/>
      <c r="F33" s="58"/>
      <c r="G33" s="59"/>
      <c r="H33" s="59"/>
      <c r="I33" s="59"/>
      <c r="J33" s="60"/>
    </row>
    <row r="34" spans="1:10">
      <c r="A34" s="69"/>
      <c r="B34" s="70"/>
      <c r="C34" s="70"/>
      <c r="D34" s="70"/>
      <c r="E34" s="71"/>
      <c r="F34" s="70"/>
      <c r="G34" s="71"/>
      <c r="H34" s="71"/>
      <c r="I34" s="71"/>
      <c r="J34" s="72"/>
    </row>
    <row r="35" spans="1:10">
      <c r="A35" s="73"/>
      <c r="B35" s="74"/>
      <c r="C35" s="43"/>
      <c r="D35" s="43"/>
      <c r="E35" s="47"/>
      <c r="F35" s="43"/>
      <c r="G35" s="47"/>
      <c r="H35" s="47"/>
      <c r="I35" s="47"/>
      <c r="J35" s="75"/>
    </row>
    <row r="36" spans="1:10">
      <c r="A36" s="73"/>
      <c r="B36" s="74"/>
      <c r="C36" s="43"/>
      <c r="D36" s="43"/>
      <c r="E36" s="47"/>
      <c r="F36" s="43"/>
      <c r="G36" s="47"/>
      <c r="H36" s="47"/>
      <c r="I36" s="47"/>
      <c r="J36" s="75"/>
    </row>
    <row r="37" spans="1:10">
      <c r="A37" s="73"/>
      <c r="B37" s="74"/>
      <c r="C37" s="43"/>
      <c r="D37" s="43"/>
      <c r="E37" s="47"/>
      <c r="F37" s="43"/>
      <c r="G37" s="47"/>
      <c r="H37" s="47"/>
      <c r="I37" s="47"/>
      <c r="J37" s="75"/>
    </row>
    <row r="38" spans="1:10">
      <c r="A38" s="73"/>
      <c r="B38" s="43"/>
      <c r="C38" s="43"/>
      <c r="D38" s="43"/>
      <c r="E38" s="47"/>
      <c r="F38" s="43"/>
      <c r="G38" s="43"/>
      <c r="H38" s="43"/>
      <c r="I38" s="43"/>
      <c r="J38" s="75"/>
    </row>
    <row r="39" spans="1:10">
      <c r="A39" s="73"/>
      <c r="B39" s="43"/>
      <c r="C39" s="43"/>
      <c r="D39" s="43"/>
      <c r="E39" s="47"/>
      <c r="F39" s="51"/>
      <c r="G39" s="43"/>
      <c r="H39" s="43"/>
      <c r="I39" s="43"/>
      <c r="J39" s="75"/>
    </row>
    <row r="40" spans="1:10" ht="13.5" thickBot="1">
      <c r="A40" s="76"/>
      <c r="B40" s="77"/>
      <c r="C40" s="77"/>
      <c r="D40" s="77"/>
      <c r="E40" s="78"/>
      <c r="F40" s="77"/>
      <c r="G40" s="77"/>
      <c r="H40" s="77"/>
      <c r="I40" s="77"/>
      <c r="J40" s="79"/>
    </row>
    <row r="41" spans="1:10">
      <c r="A41" s="70"/>
      <c r="B41" s="70"/>
      <c r="C41" s="70"/>
      <c r="D41" s="70"/>
      <c r="E41" s="71"/>
      <c r="F41" s="70"/>
      <c r="G41" s="70"/>
      <c r="H41" s="70"/>
      <c r="I41" s="70"/>
      <c r="J41" s="101"/>
    </row>
    <row r="42" spans="1:10">
      <c r="A42" s="43"/>
      <c r="B42" s="43"/>
      <c r="C42" s="43"/>
      <c r="D42" s="43"/>
      <c r="E42" s="47"/>
      <c r="F42" s="43"/>
      <c r="G42" s="43"/>
      <c r="H42" s="43"/>
      <c r="I42" s="43"/>
      <c r="J42" s="49"/>
    </row>
  </sheetData>
  <phoneticPr fontId="22" type="noConversion"/>
  <dataValidations count="2">
    <dataValidation type="list" allowBlank="1" showInputMessage="1" showErrorMessage="1" errorTitle="Account Entry Error" error="The account entered is not valid." sqref="D9:D42">
      <formula1>ValidAccount</formula1>
    </dataValidation>
    <dataValidation type="list" allowBlank="1" showInputMessage="1" showErrorMessage="1" errorTitle="Adjustment Type Entry Error" error="An invalid adjustment type was entered._x000a__x000a_Valid values are 1, 2, or 3" sqref="E9 E13:E14 E17:E20 E25:E42">
      <formula1>"1,2,3"</formula1>
    </dataValidation>
  </dataValidations>
  <pageMargins left="0.75" right="0.5" top="1" bottom="0.5" header="0.5" footer="0.5"/>
  <pageSetup scale="9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ransitionEvaluation="1" codeName="Sheet13">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34820</v>
      </c>
      <c r="B9" s="32">
        <v>-25252</v>
      </c>
      <c r="C9" s="6">
        <v>1</v>
      </c>
      <c r="D9" s="29">
        <f t="shared" ref="D9:D40" si="0">ROUND(-(+$B$9/180)*1,0)</f>
        <v>140</v>
      </c>
      <c r="E9" s="29">
        <f>+D9</f>
        <v>140</v>
      </c>
      <c r="F9" s="29">
        <f t="shared" ref="F9:F40" si="1">$B$9+E9</f>
        <v>-25112</v>
      </c>
      <c r="G9" s="34">
        <f>+Inputs!$D$2</f>
        <v>0.3795</v>
      </c>
      <c r="H9" s="27">
        <f>-B9</f>
        <v>25252</v>
      </c>
      <c r="I9" s="27">
        <f>+H9</f>
        <v>25252</v>
      </c>
      <c r="J9" s="27">
        <f>H9*G9</f>
        <v>9583.134</v>
      </c>
      <c r="K9" s="27">
        <f t="shared" ref="K9:K40" si="2">D9</f>
        <v>140</v>
      </c>
      <c r="L9" s="27">
        <f>+K9</f>
        <v>140</v>
      </c>
      <c r="M9" s="27">
        <f t="shared" ref="M9:M40" si="3">K9*G9</f>
        <v>53.13</v>
      </c>
      <c r="N9" s="27">
        <f t="shared" ref="N9:N40" si="4">M9-J9</f>
        <v>-9530.0040000000008</v>
      </c>
      <c r="O9" s="27">
        <f>+N9</f>
        <v>-9530.0040000000008</v>
      </c>
      <c r="P9" s="27">
        <f>-SUM(N9)</f>
        <v>9530.0040000000008</v>
      </c>
      <c r="Q9" s="38">
        <f>VLOOKUP(Q8,A9:P188,5)</f>
        <v>24640</v>
      </c>
      <c r="R9" s="38">
        <f>VLOOKUP(R8,A9:P188,5)</f>
        <v>25252</v>
      </c>
      <c r="S9" s="38">
        <f>+R9-Q9</f>
        <v>612</v>
      </c>
      <c r="T9" s="35" t="s">
        <v>64</v>
      </c>
      <c r="U9" s="161">
        <f>-IF(TYPE(VLOOKUP(U8,$A$9:$P$188,6,FALSE))=16,0,VLOOKUP(U8,$A$9:$P$188,6,FALSE))</f>
        <v>2152</v>
      </c>
      <c r="V9" s="161">
        <f>-IF(TYPE(VLOOKUP(V8,$A$9:$P$188,6,FALSE))=16,0,VLOOKUP(V8,$A$9:$P$188,6,FALSE))</f>
        <v>2012</v>
      </c>
      <c r="W9" s="161">
        <f t="shared" ref="W9:AE9" si="5">-IF(TYPE(VLOOKUP(W8,$A$9:$P$188,6,FALSE))=16,0,VLOOKUP(W8,$A$9:$P$188,6,FALSE))</f>
        <v>1872</v>
      </c>
      <c r="X9" s="161">
        <f t="shared" si="5"/>
        <v>1732</v>
      </c>
      <c r="Y9" s="161">
        <f t="shared" si="5"/>
        <v>1592</v>
      </c>
      <c r="Z9" s="161">
        <f t="shared" si="5"/>
        <v>1452</v>
      </c>
      <c r="AA9" s="161">
        <f t="shared" si="5"/>
        <v>1312</v>
      </c>
      <c r="AB9" s="161">
        <f t="shared" si="5"/>
        <v>1172</v>
      </c>
      <c r="AC9" s="161">
        <f t="shared" si="5"/>
        <v>1032</v>
      </c>
      <c r="AD9" s="161">
        <f t="shared" si="5"/>
        <v>892</v>
      </c>
      <c r="AE9" s="161">
        <f t="shared" si="5"/>
        <v>752</v>
      </c>
    </row>
    <row r="10" spans="1:31">
      <c r="A10" s="30">
        <v>34851</v>
      </c>
      <c r="B10" s="9"/>
      <c r="C10" s="6">
        <v>2</v>
      </c>
      <c r="D10" s="29">
        <f t="shared" si="0"/>
        <v>140</v>
      </c>
      <c r="E10" s="29">
        <f t="shared" ref="E10:E41" si="6">+E9+D10</f>
        <v>280</v>
      </c>
      <c r="F10" s="29">
        <f t="shared" si="1"/>
        <v>-24972</v>
      </c>
      <c r="G10" s="34">
        <f>+Inputs!$D$2</f>
        <v>0.3795</v>
      </c>
      <c r="H10" s="2"/>
      <c r="I10" s="27">
        <f t="shared" ref="I10:I41" si="7">+I9+H10</f>
        <v>25252</v>
      </c>
      <c r="J10" s="27"/>
      <c r="K10" s="27">
        <f t="shared" si="2"/>
        <v>140</v>
      </c>
      <c r="L10" s="27">
        <f t="shared" ref="L10:L41" si="8">+L9+K10</f>
        <v>280</v>
      </c>
      <c r="M10" s="27">
        <f t="shared" si="3"/>
        <v>53.13</v>
      </c>
      <c r="N10" s="27">
        <f t="shared" si="4"/>
        <v>53.13</v>
      </c>
      <c r="O10" s="27">
        <f t="shared" ref="O10:O41" si="9">+O9+N10</f>
        <v>-9476.8740000000016</v>
      </c>
      <c r="P10" s="27">
        <f t="shared" ref="P10:P41" si="10">P9-N10</f>
        <v>9476.8740000000016</v>
      </c>
      <c r="Q10" s="38">
        <f>VLOOKUP(Q8,A9:P188,15)</f>
        <v>-232.14200000000415</v>
      </c>
      <c r="R10" s="38">
        <f>VLOOKUP(R8,A9:P188,15)</f>
        <v>0.11811999999584089</v>
      </c>
      <c r="S10" s="38">
        <f>+R10-Q10</f>
        <v>232.26011999999997</v>
      </c>
      <c r="T10" s="36" t="s">
        <v>69</v>
      </c>
    </row>
    <row r="11" spans="1:31">
      <c r="A11" s="31">
        <v>34881</v>
      </c>
      <c r="B11" s="5"/>
      <c r="C11" s="6">
        <v>3</v>
      </c>
      <c r="D11" s="29">
        <f t="shared" si="0"/>
        <v>140</v>
      </c>
      <c r="E11" s="29">
        <f t="shared" si="6"/>
        <v>420</v>
      </c>
      <c r="F11" s="29">
        <f t="shared" si="1"/>
        <v>-24832</v>
      </c>
      <c r="G11" s="34">
        <f>+Inputs!$D$2</f>
        <v>0.3795</v>
      </c>
      <c r="H11" s="2"/>
      <c r="I11" s="27">
        <f t="shared" si="7"/>
        <v>25252</v>
      </c>
      <c r="J11" s="27"/>
      <c r="K11" s="27">
        <f t="shared" si="2"/>
        <v>140</v>
      </c>
      <c r="L11" s="27">
        <f t="shared" si="8"/>
        <v>420</v>
      </c>
      <c r="M11" s="27">
        <f t="shared" si="3"/>
        <v>53.13</v>
      </c>
      <c r="N11" s="27">
        <f t="shared" si="4"/>
        <v>53.13</v>
      </c>
      <c r="O11" s="27">
        <f t="shared" si="9"/>
        <v>-9423.7440000000024</v>
      </c>
      <c r="P11" s="27">
        <f t="shared" si="10"/>
        <v>9423.7440000000024</v>
      </c>
      <c r="Q11" s="38">
        <f>+VLOOKUP(Q8,A9:P188,16)</f>
        <v>232.14200000000415</v>
      </c>
      <c r="R11" s="38">
        <f>+VLOOKUP(R8,A9:P188,16)</f>
        <v>-0.11811999999584089</v>
      </c>
      <c r="S11" s="38">
        <f>(+Q11+R11)/2</f>
        <v>116.01194000000416</v>
      </c>
      <c r="T11" s="36" t="s">
        <v>113</v>
      </c>
      <c r="U11" s="161">
        <f>IF(TYPE(VLOOKUP(U8,$A$9:$P$188,16,FALSE))=16,0,VLOOKUP(U8,$A$9:$P$188,16,FALSE))</f>
        <v>816.58740000000398</v>
      </c>
      <c r="V11" s="161">
        <f t="shared" ref="V11:AE11" si="11">IF(TYPE(VLOOKUP(V8,$A$9:$P$188,16,FALSE))=16,0,VLOOKUP(V8,$A$9:$P$188,16,FALSE))</f>
        <v>763.456000000004</v>
      </c>
      <c r="W11" s="161">
        <f t="shared" si="11"/>
        <v>710.32460000000401</v>
      </c>
      <c r="X11" s="161">
        <f t="shared" si="11"/>
        <v>657.19320000000403</v>
      </c>
      <c r="Y11" s="161">
        <f t="shared" si="11"/>
        <v>604.06180000000404</v>
      </c>
      <c r="Z11" s="161">
        <f t="shared" si="11"/>
        <v>550.93040000000406</v>
      </c>
      <c r="AA11" s="161">
        <f t="shared" si="11"/>
        <v>497.79900000000407</v>
      </c>
      <c r="AB11" s="161">
        <f t="shared" si="11"/>
        <v>444.66760000000409</v>
      </c>
      <c r="AC11" s="161">
        <f t="shared" si="11"/>
        <v>391.5362000000041</v>
      </c>
      <c r="AD11" s="161">
        <f t="shared" si="11"/>
        <v>338.40480000000412</v>
      </c>
      <c r="AE11" s="161">
        <f t="shared" si="11"/>
        <v>285.27340000000413</v>
      </c>
    </row>
    <row r="12" spans="1:31">
      <c r="A12" s="30">
        <v>34912</v>
      </c>
      <c r="B12" s="3"/>
      <c r="C12" s="6">
        <v>4</v>
      </c>
      <c r="D12" s="29">
        <f t="shared" si="0"/>
        <v>140</v>
      </c>
      <c r="E12" s="29">
        <f t="shared" si="6"/>
        <v>560</v>
      </c>
      <c r="F12" s="29">
        <f t="shared" si="1"/>
        <v>-24692</v>
      </c>
      <c r="G12" s="34">
        <f>+Inputs!$D$2</f>
        <v>0.3795</v>
      </c>
      <c r="H12" s="2"/>
      <c r="I12" s="27">
        <f t="shared" si="7"/>
        <v>25252</v>
      </c>
      <c r="J12" s="27"/>
      <c r="K12" s="27">
        <f t="shared" si="2"/>
        <v>140</v>
      </c>
      <c r="L12" s="27">
        <f t="shared" si="8"/>
        <v>560</v>
      </c>
      <c r="M12" s="27">
        <f t="shared" si="3"/>
        <v>53.13</v>
      </c>
      <c r="N12" s="27">
        <f t="shared" si="4"/>
        <v>53.13</v>
      </c>
      <c r="O12" s="27">
        <f t="shared" si="9"/>
        <v>-9370.6140000000032</v>
      </c>
      <c r="P12" s="27">
        <f t="shared" si="10"/>
        <v>9370.6140000000032</v>
      </c>
      <c r="Q12" s="39"/>
      <c r="R12" s="40"/>
      <c r="S12" s="40"/>
      <c r="T12" s="36"/>
    </row>
    <row r="13" spans="1:31">
      <c r="A13" s="31">
        <v>34943</v>
      </c>
      <c r="B13" s="3"/>
      <c r="C13" s="6">
        <v>5</v>
      </c>
      <c r="D13" s="29">
        <f t="shared" si="0"/>
        <v>140</v>
      </c>
      <c r="E13" s="29">
        <f t="shared" si="6"/>
        <v>700</v>
      </c>
      <c r="F13" s="29">
        <f t="shared" si="1"/>
        <v>-24552</v>
      </c>
      <c r="G13" s="34">
        <f>+Inputs!$D$2</f>
        <v>0.3795</v>
      </c>
      <c r="H13" s="2"/>
      <c r="I13" s="27">
        <f t="shared" si="7"/>
        <v>25252</v>
      </c>
      <c r="J13" s="27"/>
      <c r="K13" s="27">
        <f t="shared" si="2"/>
        <v>140</v>
      </c>
      <c r="L13" s="27">
        <f t="shared" si="8"/>
        <v>700</v>
      </c>
      <c r="M13" s="27">
        <f t="shared" si="3"/>
        <v>53.13</v>
      </c>
      <c r="N13" s="27">
        <f t="shared" si="4"/>
        <v>53.13</v>
      </c>
      <c r="O13" s="27">
        <f t="shared" si="9"/>
        <v>-9317.484000000004</v>
      </c>
      <c r="P13" s="27">
        <f t="shared" si="10"/>
        <v>9317.484000000004</v>
      </c>
      <c r="Q13" s="38">
        <f>VLOOKUP(Q8,A9:P188,9)</f>
        <v>25252</v>
      </c>
      <c r="R13" s="38">
        <f>VLOOKUP(R8,A9:P188,9)</f>
        <v>25252</v>
      </c>
      <c r="S13" s="38">
        <f>+R13-Q13</f>
        <v>0</v>
      </c>
      <c r="T13" s="36" t="s">
        <v>70</v>
      </c>
    </row>
    <row r="14" spans="1:31">
      <c r="A14" s="30">
        <v>34973</v>
      </c>
      <c r="B14" s="3"/>
      <c r="C14" s="6">
        <v>6</v>
      </c>
      <c r="D14" s="29">
        <f t="shared" si="0"/>
        <v>140</v>
      </c>
      <c r="E14" s="29">
        <f t="shared" si="6"/>
        <v>840</v>
      </c>
      <c r="F14" s="29">
        <f t="shared" si="1"/>
        <v>-24412</v>
      </c>
      <c r="G14" s="34">
        <f>+Inputs!$D$2</f>
        <v>0.3795</v>
      </c>
      <c r="H14" s="2"/>
      <c r="I14" s="27">
        <f t="shared" si="7"/>
        <v>25252</v>
      </c>
      <c r="J14" s="27"/>
      <c r="K14" s="27">
        <f t="shared" si="2"/>
        <v>140</v>
      </c>
      <c r="L14" s="27">
        <f t="shared" si="8"/>
        <v>840</v>
      </c>
      <c r="M14" s="27">
        <f t="shared" si="3"/>
        <v>53.13</v>
      </c>
      <c r="N14" s="27">
        <f t="shared" si="4"/>
        <v>53.13</v>
      </c>
      <c r="O14" s="27">
        <f t="shared" si="9"/>
        <v>-9264.3540000000048</v>
      </c>
      <c r="P14" s="27">
        <f t="shared" si="10"/>
        <v>9264.3540000000048</v>
      </c>
      <c r="Q14" s="38">
        <f>VLOOKUP(Q8,A9:P188,12)</f>
        <v>24640</v>
      </c>
      <c r="R14" s="38">
        <f>VLOOKUP(R8,A9:P188,12)</f>
        <v>25252</v>
      </c>
      <c r="S14" s="38">
        <f>+R14-Q14</f>
        <v>612</v>
      </c>
      <c r="T14" s="37" t="s">
        <v>93</v>
      </c>
    </row>
    <row r="15" spans="1:31">
      <c r="A15" s="31">
        <v>35004</v>
      </c>
      <c r="B15" s="3"/>
      <c r="C15" s="6">
        <v>7</v>
      </c>
      <c r="D15" s="29">
        <f t="shared" si="0"/>
        <v>140</v>
      </c>
      <c r="E15" s="29">
        <f t="shared" si="6"/>
        <v>980</v>
      </c>
      <c r="F15" s="29">
        <f t="shared" si="1"/>
        <v>-24272</v>
      </c>
      <c r="G15" s="34">
        <f>+Inputs!$D$2</f>
        <v>0.3795</v>
      </c>
      <c r="H15" s="2"/>
      <c r="I15" s="27">
        <f t="shared" si="7"/>
        <v>25252</v>
      </c>
      <c r="J15" s="27"/>
      <c r="K15" s="27">
        <f t="shared" si="2"/>
        <v>140</v>
      </c>
      <c r="L15" s="27">
        <f t="shared" si="8"/>
        <v>980</v>
      </c>
      <c r="M15" s="27">
        <f t="shared" si="3"/>
        <v>53.13</v>
      </c>
      <c r="N15" s="27">
        <f t="shared" si="4"/>
        <v>53.13</v>
      </c>
      <c r="O15" s="27">
        <f t="shared" si="9"/>
        <v>-9211.2240000000056</v>
      </c>
      <c r="P15" s="27">
        <f t="shared" si="10"/>
        <v>9211.2240000000056</v>
      </c>
    </row>
    <row r="16" spans="1:31">
      <c r="A16" s="30">
        <v>35034</v>
      </c>
      <c r="B16" s="3"/>
      <c r="C16" s="6">
        <v>8</v>
      </c>
      <c r="D16" s="29">
        <f t="shared" si="0"/>
        <v>140</v>
      </c>
      <c r="E16" s="29">
        <f t="shared" si="6"/>
        <v>1120</v>
      </c>
      <c r="F16" s="29">
        <f t="shared" si="1"/>
        <v>-24132</v>
      </c>
      <c r="G16" s="34">
        <f>+Inputs!$D$2</f>
        <v>0.3795</v>
      </c>
      <c r="H16" s="2"/>
      <c r="I16" s="27">
        <f t="shared" si="7"/>
        <v>25252</v>
      </c>
      <c r="J16" s="27"/>
      <c r="K16" s="27">
        <f t="shared" si="2"/>
        <v>140</v>
      </c>
      <c r="L16" s="27">
        <f t="shared" si="8"/>
        <v>1120</v>
      </c>
      <c r="M16" s="27">
        <f t="shared" si="3"/>
        <v>53.13</v>
      </c>
      <c r="N16" s="27">
        <f t="shared" si="4"/>
        <v>53.13</v>
      </c>
      <c r="O16" s="27">
        <f t="shared" si="9"/>
        <v>-9158.0940000000064</v>
      </c>
      <c r="P16" s="27">
        <f t="shared" si="10"/>
        <v>9158.0940000000064</v>
      </c>
      <c r="Q16" s="4"/>
      <c r="R16" s="4"/>
      <c r="S16" s="4"/>
    </row>
    <row r="17" spans="1:19">
      <c r="A17" s="31">
        <v>35065</v>
      </c>
      <c r="B17" s="3"/>
      <c r="C17" s="6">
        <v>9</v>
      </c>
      <c r="D17" s="29">
        <f t="shared" si="0"/>
        <v>140</v>
      </c>
      <c r="E17" s="29">
        <f t="shared" si="6"/>
        <v>1260</v>
      </c>
      <c r="F17" s="29">
        <f t="shared" si="1"/>
        <v>-23992</v>
      </c>
      <c r="G17" s="34">
        <f>+Inputs!$D$2</f>
        <v>0.3795</v>
      </c>
      <c r="H17" s="2"/>
      <c r="I17" s="27">
        <f t="shared" si="7"/>
        <v>25252</v>
      </c>
      <c r="J17" s="27"/>
      <c r="K17" s="27">
        <f t="shared" si="2"/>
        <v>140</v>
      </c>
      <c r="L17" s="27">
        <f t="shared" si="8"/>
        <v>1260</v>
      </c>
      <c r="M17" s="27">
        <f t="shared" si="3"/>
        <v>53.13</v>
      </c>
      <c r="N17" s="27">
        <f t="shared" si="4"/>
        <v>53.13</v>
      </c>
      <c r="O17" s="27">
        <f t="shared" si="9"/>
        <v>-9104.9640000000072</v>
      </c>
      <c r="P17" s="27">
        <f t="shared" si="10"/>
        <v>9104.9640000000072</v>
      </c>
      <c r="Q17" s="4"/>
      <c r="R17" s="4"/>
      <c r="S17" s="4"/>
    </row>
    <row r="18" spans="1:19">
      <c r="A18" s="30">
        <v>35096</v>
      </c>
      <c r="B18" s="3"/>
      <c r="C18" s="6">
        <v>10</v>
      </c>
      <c r="D18" s="29">
        <f t="shared" si="0"/>
        <v>140</v>
      </c>
      <c r="E18" s="29">
        <f t="shared" si="6"/>
        <v>1400</v>
      </c>
      <c r="F18" s="29">
        <f t="shared" si="1"/>
        <v>-23852</v>
      </c>
      <c r="G18" s="34">
        <f>+Inputs!$D$2</f>
        <v>0.3795</v>
      </c>
      <c r="H18" s="2"/>
      <c r="I18" s="27">
        <f t="shared" si="7"/>
        <v>25252</v>
      </c>
      <c r="J18" s="27"/>
      <c r="K18" s="27">
        <f t="shared" si="2"/>
        <v>140</v>
      </c>
      <c r="L18" s="27">
        <f t="shared" si="8"/>
        <v>1400</v>
      </c>
      <c r="M18" s="27">
        <f t="shared" si="3"/>
        <v>53.13</v>
      </c>
      <c r="N18" s="27">
        <f t="shared" si="4"/>
        <v>53.13</v>
      </c>
      <c r="O18" s="27">
        <f t="shared" si="9"/>
        <v>-9051.834000000008</v>
      </c>
      <c r="P18" s="27">
        <f t="shared" si="10"/>
        <v>9051.834000000008</v>
      </c>
      <c r="Q18" s="4"/>
      <c r="R18" s="4"/>
      <c r="S18" s="4"/>
    </row>
    <row r="19" spans="1:19">
      <c r="A19" s="31">
        <v>35125</v>
      </c>
      <c r="B19" s="3"/>
      <c r="C19" s="6">
        <v>11</v>
      </c>
      <c r="D19" s="29">
        <f t="shared" si="0"/>
        <v>140</v>
      </c>
      <c r="E19" s="29">
        <f t="shared" si="6"/>
        <v>1540</v>
      </c>
      <c r="F19" s="29">
        <f t="shared" si="1"/>
        <v>-23712</v>
      </c>
      <c r="G19" s="34">
        <f>+Inputs!$D$2</f>
        <v>0.3795</v>
      </c>
      <c r="H19" s="2"/>
      <c r="I19" s="27">
        <f t="shared" si="7"/>
        <v>25252</v>
      </c>
      <c r="J19" s="27"/>
      <c r="K19" s="27">
        <f t="shared" si="2"/>
        <v>140</v>
      </c>
      <c r="L19" s="27">
        <f t="shared" si="8"/>
        <v>1540</v>
      </c>
      <c r="M19" s="27">
        <f t="shared" si="3"/>
        <v>53.13</v>
      </c>
      <c r="N19" s="27">
        <f t="shared" si="4"/>
        <v>53.13</v>
      </c>
      <c r="O19" s="27">
        <f t="shared" si="9"/>
        <v>-8998.7040000000088</v>
      </c>
      <c r="P19" s="27">
        <f t="shared" si="10"/>
        <v>8998.7040000000088</v>
      </c>
      <c r="Q19" s="4"/>
      <c r="R19" s="4"/>
      <c r="S19" s="4"/>
    </row>
    <row r="20" spans="1:19">
      <c r="A20" s="30">
        <v>35156</v>
      </c>
      <c r="B20" s="3"/>
      <c r="C20" s="6">
        <v>12</v>
      </c>
      <c r="D20" s="29">
        <f t="shared" si="0"/>
        <v>140</v>
      </c>
      <c r="E20" s="29">
        <f t="shared" si="6"/>
        <v>1680</v>
      </c>
      <c r="F20" s="29">
        <f t="shared" si="1"/>
        <v>-23572</v>
      </c>
      <c r="G20" s="34">
        <f>+Inputs!$D$2</f>
        <v>0.3795</v>
      </c>
      <c r="H20" s="2"/>
      <c r="I20" s="27">
        <f t="shared" si="7"/>
        <v>25252</v>
      </c>
      <c r="J20" s="27"/>
      <c r="K20" s="27">
        <f t="shared" si="2"/>
        <v>140</v>
      </c>
      <c r="L20" s="27">
        <f t="shared" si="8"/>
        <v>1680</v>
      </c>
      <c r="M20" s="27">
        <f t="shared" si="3"/>
        <v>53.13</v>
      </c>
      <c r="N20" s="27">
        <f t="shared" si="4"/>
        <v>53.13</v>
      </c>
      <c r="O20" s="27">
        <f t="shared" si="9"/>
        <v>-8945.5740000000096</v>
      </c>
      <c r="P20" s="27">
        <f t="shared" si="10"/>
        <v>8945.5740000000096</v>
      </c>
      <c r="Q20" s="4"/>
      <c r="R20" s="4"/>
      <c r="S20" s="4"/>
    </row>
    <row r="21" spans="1:19">
      <c r="A21" s="31">
        <v>35186</v>
      </c>
      <c r="B21" s="3"/>
      <c r="C21" s="6">
        <v>13</v>
      </c>
      <c r="D21" s="29">
        <f t="shared" si="0"/>
        <v>140</v>
      </c>
      <c r="E21" s="29">
        <f t="shared" si="6"/>
        <v>1820</v>
      </c>
      <c r="F21" s="29">
        <f t="shared" si="1"/>
        <v>-23432</v>
      </c>
      <c r="G21" s="34">
        <f>+Inputs!$D$2</f>
        <v>0.3795</v>
      </c>
      <c r="H21" s="2"/>
      <c r="I21" s="27">
        <f t="shared" si="7"/>
        <v>25252</v>
      </c>
      <c r="J21" s="27"/>
      <c r="K21" s="27">
        <f t="shared" si="2"/>
        <v>140</v>
      </c>
      <c r="L21" s="27">
        <f t="shared" si="8"/>
        <v>1820</v>
      </c>
      <c r="M21" s="27">
        <f t="shared" si="3"/>
        <v>53.13</v>
      </c>
      <c r="N21" s="27">
        <f t="shared" si="4"/>
        <v>53.13</v>
      </c>
      <c r="O21" s="27">
        <f t="shared" si="9"/>
        <v>-8892.4440000000104</v>
      </c>
      <c r="P21" s="27">
        <f t="shared" si="10"/>
        <v>8892.4440000000104</v>
      </c>
      <c r="Q21" s="4"/>
      <c r="R21" s="4"/>
      <c r="S21" s="4"/>
    </row>
    <row r="22" spans="1:19">
      <c r="A22" s="30">
        <v>35217</v>
      </c>
      <c r="B22" s="3"/>
      <c r="C22" s="6">
        <v>14</v>
      </c>
      <c r="D22" s="29">
        <f t="shared" si="0"/>
        <v>140</v>
      </c>
      <c r="E22" s="29">
        <f t="shared" si="6"/>
        <v>1960</v>
      </c>
      <c r="F22" s="29">
        <f t="shared" si="1"/>
        <v>-23292</v>
      </c>
      <c r="G22" s="34">
        <f>+Inputs!$D$2</f>
        <v>0.3795</v>
      </c>
      <c r="H22" s="2"/>
      <c r="I22" s="27">
        <f t="shared" si="7"/>
        <v>25252</v>
      </c>
      <c r="J22" s="27"/>
      <c r="K22" s="27">
        <f t="shared" si="2"/>
        <v>140</v>
      </c>
      <c r="L22" s="27">
        <f t="shared" si="8"/>
        <v>1960</v>
      </c>
      <c r="M22" s="27">
        <f t="shared" si="3"/>
        <v>53.13</v>
      </c>
      <c r="N22" s="27">
        <f t="shared" si="4"/>
        <v>53.13</v>
      </c>
      <c r="O22" s="27">
        <f t="shared" si="9"/>
        <v>-8839.3140000000112</v>
      </c>
      <c r="P22" s="27">
        <f t="shared" si="10"/>
        <v>8839.3140000000112</v>
      </c>
      <c r="Q22" s="4"/>
      <c r="R22" s="4"/>
      <c r="S22" s="4"/>
    </row>
    <row r="23" spans="1:19">
      <c r="A23" s="31">
        <v>35247</v>
      </c>
      <c r="B23" s="3"/>
      <c r="C23" s="6">
        <v>15</v>
      </c>
      <c r="D23" s="29">
        <f t="shared" si="0"/>
        <v>140</v>
      </c>
      <c r="E23" s="29">
        <f t="shared" si="6"/>
        <v>2100</v>
      </c>
      <c r="F23" s="29">
        <f t="shared" si="1"/>
        <v>-23152</v>
      </c>
      <c r="G23" s="34">
        <f>+Inputs!$D$2</f>
        <v>0.3795</v>
      </c>
      <c r="H23" s="2"/>
      <c r="I23" s="27">
        <f t="shared" si="7"/>
        <v>25252</v>
      </c>
      <c r="J23" s="27"/>
      <c r="K23" s="27">
        <f t="shared" si="2"/>
        <v>140</v>
      </c>
      <c r="L23" s="27">
        <f t="shared" si="8"/>
        <v>2100</v>
      </c>
      <c r="M23" s="27">
        <f t="shared" si="3"/>
        <v>53.13</v>
      </c>
      <c r="N23" s="27">
        <f t="shared" si="4"/>
        <v>53.13</v>
      </c>
      <c r="O23" s="27">
        <f t="shared" si="9"/>
        <v>-8786.184000000012</v>
      </c>
      <c r="P23" s="27">
        <f t="shared" si="10"/>
        <v>8786.184000000012</v>
      </c>
      <c r="Q23" s="4"/>
      <c r="R23" s="4"/>
      <c r="S23" s="4"/>
    </row>
    <row r="24" spans="1:19">
      <c r="A24" s="30">
        <v>35278</v>
      </c>
      <c r="B24" s="3"/>
      <c r="C24" s="6">
        <v>16</v>
      </c>
      <c r="D24" s="29">
        <f t="shared" si="0"/>
        <v>140</v>
      </c>
      <c r="E24" s="29">
        <f t="shared" si="6"/>
        <v>2240</v>
      </c>
      <c r="F24" s="29">
        <f t="shared" si="1"/>
        <v>-23012</v>
      </c>
      <c r="G24" s="34">
        <f>+Inputs!$D$2</f>
        <v>0.3795</v>
      </c>
      <c r="H24" s="2"/>
      <c r="I24" s="27">
        <f t="shared" si="7"/>
        <v>25252</v>
      </c>
      <c r="J24" s="27"/>
      <c r="K24" s="27">
        <f t="shared" si="2"/>
        <v>140</v>
      </c>
      <c r="L24" s="27">
        <f t="shared" si="8"/>
        <v>2240</v>
      </c>
      <c r="M24" s="27">
        <f t="shared" si="3"/>
        <v>53.13</v>
      </c>
      <c r="N24" s="27">
        <f t="shared" si="4"/>
        <v>53.13</v>
      </c>
      <c r="O24" s="27">
        <f t="shared" si="9"/>
        <v>-8733.0540000000128</v>
      </c>
      <c r="P24" s="27">
        <f t="shared" si="10"/>
        <v>8733.0540000000128</v>
      </c>
      <c r="Q24" s="4"/>
      <c r="R24" s="4"/>
      <c r="S24" s="4"/>
    </row>
    <row r="25" spans="1:19">
      <c r="A25" s="31">
        <v>35309</v>
      </c>
      <c r="B25" s="3"/>
      <c r="C25" s="6">
        <v>17</v>
      </c>
      <c r="D25" s="29">
        <f t="shared" si="0"/>
        <v>140</v>
      </c>
      <c r="E25" s="29">
        <f t="shared" si="6"/>
        <v>2380</v>
      </c>
      <c r="F25" s="29">
        <f t="shared" si="1"/>
        <v>-22872</v>
      </c>
      <c r="G25" s="34">
        <f>+Inputs!$D$2</f>
        <v>0.3795</v>
      </c>
      <c r="H25" s="2"/>
      <c r="I25" s="27">
        <f t="shared" si="7"/>
        <v>25252</v>
      </c>
      <c r="J25" s="27"/>
      <c r="K25" s="27">
        <f t="shared" si="2"/>
        <v>140</v>
      </c>
      <c r="L25" s="27">
        <f t="shared" si="8"/>
        <v>2380</v>
      </c>
      <c r="M25" s="27">
        <f t="shared" si="3"/>
        <v>53.13</v>
      </c>
      <c r="N25" s="27">
        <f t="shared" si="4"/>
        <v>53.13</v>
      </c>
      <c r="O25" s="27">
        <f t="shared" si="9"/>
        <v>-8679.9240000000136</v>
      </c>
      <c r="P25" s="27">
        <f t="shared" si="10"/>
        <v>8679.9240000000136</v>
      </c>
      <c r="Q25" s="4"/>
      <c r="R25" s="4"/>
      <c r="S25" s="4"/>
    </row>
    <row r="26" spans="1:19">
      <c r="A26" s="30">
        <v>35339</v>
      </c>
      <c r="B26" s="3"/>
      <c r="C26" s="6">
        <v>18</v>
      </c>
      <c r="D26" s="29">
        <f t="shared" si="0"/>
        <v>140</v>
      </c>
      <c r="E26" s="29">
        <f t="shared" si="6"/>
        <v>2520</v>
      </c>
      <c r="F26" s="29">
        <f t="shared" si="1"/>
        <v>-22732</v>
      </c>
      <c r="G26" s="34">
        <f>+Inputs!$D$2</f>
        <v>0.3795</v>
      </c>
      <c r="H26" s="2"/>
      <c r="I26" s="27">
        <f t="shared" si="7"/>
        <v>25252</v>
      </c>
      <c r="J26" s="27"/>
      <c r="K26" s="27">
        <f t="shared" si="2"/>
        <v>140</v>
      </c>
      <c r="L26" s="27">
        <f t="shared" si="8"/>
        <v>2520</v>
      </c>
      <c r="M26" s="27">
        <f t="shared" si="3"/>
        <v>53.13</v>
      </c>
      <c r="N26" s="27">
        <f t="shared" si="4"/>
        <v>53.13</v>
      </c>
      <c r="O26" s="27">
        <f t="shared" si="9"/>
        <v>-8626.7940000000144</v>
      </c>
      <c r="P26" s="27">
        <f t="shared" si="10"/>
        <v>8626.7940000000144</v>
      </c>
      <c r="Q26" s="4"/>
      <c r="R26" s="4"/>
      <c r="S26" s="4"/>
    </row>
    <row r="27" spans="1:19">
      <c r="A27" s="31">
        <v>35370</v>
      </c>
      <c r="B27" s="3"/>
      <c r="C27" s="6">
        <v>19</v>
      </c>
      <c r="D27" s="29">
        <f t="shared" si="0"/>
        <v>140</v>
      </c>
      <c r="E27" s="29">
        <f t="shared" si="6"/>
        <v>2660</v>
      </c>
      <c r="F27" s="29">
        <f t="shared" si="1"/>
        <v>-22592</v>
      </c>
      <c r="G27" s="34">
        <f>+Inputs!$D$2</f>
        <v>0.3795</v>
      </c>
      <c r="H27" s="2"/>
      <c r="I27" s="27">
        <f t="shared" si="7"/>
        <v>25252</v>
      </c>
      <c r="J27" s="27"/>
      <c r="K27" s="27">
        <f t="shared" si="2"/>
        <v>140</v>
      </c>
      <c r="L27" s="27">
        <f t="shared" si="8"/>
        <v>2660</v>
      </c>
      <c r="M27" s="27">
        <f t="shared" si="3"/>
        <v>53.13</v>
      </c>
      <c r="N27" s="27">
        <f t="shared" si="4"/>
        <v>53.13</v>
      </c>
      <c r="O27" s="27">
        <f t="shared" si="9"/>
        <v>-8573.6640000000152</v>
      </c>
      <c r="P27" s="27">
        <f t="shared" si="10"/>
        <v>8573.6640000000152</v>
      </c>
      <c r="Q27" s="4"/>
      <c r="R27" s="4"/>
      <c r="S27" s="4"/>
    </row>
    <row r="28" spans="1:19">
      <c r="A28" s="30">
        <v>35400</v>
      </c>
      <c r="B28" s="3"/>
      <c r="C28" s="6">
        <v>20</v>
      </c>
      <c r="D28" s="29">
        <f t="shared" si="0"/>
        <v>140</v>
      </c>
      <c r="E28" s="29">
        <f t="shared" si="6"/>
        <v>2800</v>
      </c>
      <c r="F28" s="29">
        <f t="shared" si="1"/>
        <v>-22452</v>
      </c>
      <c r="G28" s="34">
        <f>+Inputs!$D$2</f>
        <v>0.3795</v>
      </c>
      <c r="H28" s="2"/>
      <c r="I28" s="27">
        <f t="shared" si="7"/>
        <v>25252</v>
      </c>
      <c r="J28" s="27"/>
      <c r="K28" s="27">
        <f t="shared" si="2"/>
        <v>140</v>
      </c>
      <c r="L28" s="27">
        <f t="shared" si="8"/>
        <v>2800</v>
      </c>
      <c r="M28" s="27">
        <f t="shared" si="3"/>
        <v>53.13</v>
      </c>
      <c r="N28" s="27">
        <f t="shared" si="4"/>
        <v>53.13</v>
      </c>
      <c r="O28" s="27">
        <f t="shared" si="9"/>
        <v>-8520.534000000016</v>
      </c>
      <c r="P28" s="27">
        <f t="shared" si="10"/>
        <v>8520.534000000016</v>
      </c>
      <c r="Q28" s="4"/>
      <c r="R28" s="4"/>
      <c r="S28" s="4"/>
    </row>
    <row r="29" spans="1:19">
      <c r="A29" s="31">
        <v>35431</v>
      </c>
      <c r="B29" s="3"/>
      <c r="C29" s="6">
        <v>21</v>
      </c>
      <c r="D29" s="29">
        <f t="shared" si="0"/>
        <v>140</v>
      </c>
      <c r="E29" s="29">
        <f t="shared" si="6"/>
        <v>2940</v>
      </c>
      <c r="F29" s="29">
        <f t="shared" si="1"/>
        <v>-22312</v>
      </c>
      <c r="G29" s="34">
        <f>+Inputs!$D$2</f>
        <v>0.3795</v>
      </c>
      <c r="H29" s="2"/>
      <c r="I29" s="27">
        <f t="shared" si="7"/>
        <v>25252</v>
      </c>
      <c r="J29" s="27"/>
      <c r="K29" s="27">
        <f t="shared" si="2"/>
        <v>140</v>
      </c>
      <c r="L29" s="27">
        <f t="shared" si="8"/>
        <v>2940</v>
      </c>
      <c r="M29" s="27">
        <f t="shared" si="3"/>
        <v>53.13</v>
      </c>
      <c r="N29" s="27">
        <f t="shared" si="4"/>
        <v>53.13</v>
      </c>
      <c r="O29" s="27">
        <f t="shared" si="9"/>
        <v>-8467.4040000000168</v>
      </c>
      <c r="P29" s="27">
        <f t="shared" si="10"/>
        <v>8467.4040000000168</v>
      </c>
      <c r="Q29" s="4"/>
      <c r="R29" s="4"/>
      <c r="S29" s="4"/>
    </row>
    <row r="30" spans="1:19">
      <c r="A30" s="30">
        <v>35462</v>
      </c>
      <c r="B30" s="3"/>
      <c r="C30" s="6">
        <v>22</v>
      </c>
      <c r="D30" s="29">
        <f t="shared" si="0"/>
        <v>140</v>
      </c>
      <c r="E30" s="29">
        <f t="shared" si="6"/>
        <v>3080</v>
      </c>
      <c r="F30" s="29">
        <f t="shared" si="1"/>
        <v>-22172</v>
      </c>
      <c r="G30" s="34">
        <f>+Inputs!$D$2</f>
        <v>0.3795</v>
      </c>
      <c r="H30" s="2"/>
      <c r="I30" s="27">
        <f t="shared" si="7"/>
        <v>25252</v>
      </c>
      <c r="J30" s="27"/>
      <c r="K30" s="27">
        <f t="shared" si="2"/>
        <v>140</v>
      </c>
      <c r="L30" s="27">
        <f t="shared" si="8"/>
        <v>3080</v>
      </c>
      <c r="M30" s="27">
        <f t="shared" si="3"/>
        <v>53.13</v>
      </c>
      <c r="N30" s="27">
        <f t="shared" si="4"/>
        <v>53.13</v>
      </c>
      <c r="O30" s="27">
        <f t="shared" si="9"/>
        <v>-8414.2740000000176</v>
      </c>
      <c r="P30" s="27">
        <f t="shared" si="10"/>
        <v>8414.2740000000176</v>
      </c>
      <c r="Q30" s="125"/>
    </row>
    <row r="31" spans="1:19">
      <c r="A31" s="31">
        <v>35490</v>
      </c>
      <c r="B31" s="3"/>
      <c r="C31" s="6">
        <v>23</v>
      </c>
      <c r="D31" s="29">
        <f t="shared" si="0"/>
        <v>140</v>
      </c>
      <c r="E31" s="29">
        <f t="shared" si="6"/>
        <v>3220</v>
      </c>
      <c r="F31" s="29">
        <f t="shared" si="1"/>
        <v>-22032</v>
      </c>
      <c r="G31" s="34">
        <f>+Inputs!$D$2</f>
        <v>0.3795</v>
      </c>
      <c r="H31" s="2"/>
      <c r="I31" s="27">
        <f t="shared" si="7"/>
        <v>25252</v>
      </c>
      <c r="J31" s="27"/>
      <c r="K31" s="27">
        <f t="shared" si="2"/>
        <v>140</v>
      </c>
      <c r="L31" s="27">
        <f t="shared" si="8"/>
        <v>3220</v>
      </c>
      <c r="M31" s="27">
        <f t="shared" si="3"/>
        <v>53.13</v>
      </c>
      <c r="N31" s="27">
        <f t="shared" si="4"/>
        <v>53.13</v>
      </c>
      <c r="O31" s="27">
        <f t="shared" si="9"/>
        <v>-8361.1440000000184</v>
      </c>
      <c r="P31" s="27">
        <f t="shared" si="10"/>
        <v>8361.1440000000184</v>
      </c>
      <c r="Q31" s="125"/>
    </row>
    <row r="32" spans="1:19">
      <c r="A32" s="30">
        <v>35521</v>
      </c>
      <c r="B32" s="3"/>
      <c r="C32" s="6">
        <v>24</v>
      </c>
      <c r="D32" s="29">
        <f t="shared" si="0"/>
        <v>140</v>
      </c>
      <c r="E32" s="29">
        <f t="shared" si="6"/>
        <v>3360</v>
      </c>
      <c r="F32" s="29">
        <f t="shared" si="1"/>
        <v>-21892</v>
      </c>
      <c r="G32" s="34">
        <f>+Inputs!$D$2</f>
        <v>0.3795</v>
      </c>
      <c r="H32" s="2"/>
      <c r="I32" s="27">
        <f t="shared" si="7"/>
        <v>25252</v>
      </c>
      <c r="J32" s="27"/>
      <c r="K32" s="27">
        <f t="shared" si="2"/>
        <v>140</v>
      </c>
      <c r="L32" s="27">
        <f t="shared" si="8"/>
        <v>3360</v>
      </c>
      <c r="M32" s="27">
        <f t="shared" si="3"/>
        <v>53.13</v>
      </c>
      <c r="N32" s="27">
        <f t="shared" si="4"/>
        <v>53.13</v>
      </c>
      <c r="O32" s="27">
        <f t="shared" si="9"/>
        <v>-8308.0140000000192</v>
      </c>
      <c r="P32" s="27">
        <f t="shared" si="10"/>
        <v>8308.0140000000192</v>
      </c>
      <c r="Q32" s="125"/>
    </row>
    <row r="33" spans="1:21">
      <c r="A33" s="31">
        <v>35551</v>
      </c>
      <c r="B33" s="3"/>
      <c r="C33" s="6">
        <v>25</v>
      </c>
      <c r="D33" s="29">
        <f t="shared" si="0"/>
        <v>140</v>
      </c>
      <c r="E33" s="29">
        <f t="shared" si="6"/>
        <v>3500</v>
      </c>
      <c r="F33" s="29">
        <f t="shared" si="1"/>
        <v>-21752</v>
      </c>
      <c r="G33" s="34">
        <f>+Inputs!$D$2</f>
        <v>0.3795</v>
      </c>
      <c r="H33" s="2"/>
      <c r="I33" s="27">
        <f t="shared" si="7"/>
        <v>25252</v>
      </c>
      <c r="J33" s="27"/>
      <c r="K33" s="27">
        <f t="shared" si="2"/>
        <v>140</v>
      </c>
      <c r="L33" s="27">
        <f t="shared" si="8"/>
        <v>3500</v>
      </c>
      <c r="M33" s="27">
        <f t="shared" si="3"/>
        <v>53.13</v>
      </c>
      <c r="N33" s="27">
        <f t="shared" si="4"/>
        <v>53.13</v>
      </c>
      <c r="O33" s="27">
        <f t="shared" si="9"/>
        <v>-8254.88400000002</v>
      </c>
      <c r="P33" s="27">
        <f t="shared" si="10"/>
        <v>8254.88400000002</v>
      </c>
      <c r="Q33" s="125"/>
    </row>
    <row r="34" spans="1:21">
      <c r="A34" s="30">
        <v>35582</v>
      </c>
      <c r="B34" s="3"/>
      <c r="C34" s="6">
        <v>26</v>
      </c>
      <c r="D34" s="29">
        <f t="shared" si="0"/>
        <v>140</v>
      </c>
      <c r="E34" s="29">
        <f t="shared" si="6"/>
        <v>3640</v>
      </c>
      <c r="F34" s="29">
        <f t="shared" si="1"/>
        <v>-21612</v>
      </c>
      <c r="G34" s="34">
        <f>+Inputs!$D$2</f>
        <v>0.3795</v>
      </c>
      <c r="H34" s="2"/>
      <c r="I34" s="27">
        <f t="shared" si="7"/>
        <v>25252</v>
      </c>
      <c r="J34" s="27"/>
      <c r="K34" s="27">
        <f t="shared" si="2"/>
        <v>140</v>
      </c>
      <c r="L34" s="27">
        <f t="shared" si="8"/>
        <v>3640</v>
      </c>
      <c r="M34" s="27">
        <f t="shared" si="3"/>
        <v>53.13</v>
      </c>
      <c r="N34" s="27">
        <f t="shared" si="4"/>
        <v>53.13</v>
      </c>
      <c r="O34" s="27">
        <f t="shared" si="9"/>
        <v>-8201.7540000000208</v>
      </c>
      <c r="P34" s="27">
        <f t="shared" si="10"/>
        <v>8201.7540000000208</v>
      </c>
      <c r="Q34" s="125"/>
    </row>
    <row r="35" spans="1:21">
      <c r="A35" s="31">
        <v>35612</v>
      </c>
      <c r="B35" s="3"/>
      <c r="C35" s="6">
        <v>27</v>
      </c>
      <c r="D35" s="29">
        <f t="shared" si="0"/>
        <v>140</v>
      </c>
      <c r="E35" s="29">
        <f t="shared" si="6"/>
        <v>3780</v>
      </c>
      <c r="F35" s="29">
        <f t="shared" si="1"/>
        <v>-21472</v>
      </c>
      <c r="G35" s="34">
        <f>+Inputs!$D$2</f>
        <v>0.3795</v>
      </c>
      <c r="H35" s="2"/>
      <c r="I35" s="27">
        <f t="shared" si="7"/>
        <v>25252</v>
      </c>
      <c r="J35" s="27"/>
      <c r="K35" s="27">
        <f t="shared" si="2"/>
        <v>140</v>
      </c>
      <c r="L35" s="27">
        <f t="shared" si="8"/>
        <v>3780</v>
      </c>
      <c r="M35" s="27">
        <f t="shared" si="3"/>
        <v>53.13</v>
      </c>
      <c r="N35" s="27">
        <f t="shared" si="4"/>
        <v>53.13</v>
      </c>
      <c r="O35" s="27">
        <f t="shared" si="9"/>
        <v>-8148.6240000000207</v>
      </c>
      <c r="P35" s="27">
        <f t="shared" si="10"/>
        <v>8148.6240000000207</v>
      </c>
    </row>
    <row r="36" spans="1:21">
      <c r="A36" s="30">
        <v>35643</v>
      </c>
      <c r="B36" s="3"/>
      <c r="C36" s="6">
        <v>28</v>
      </c>
      <c r="D36" s="29">
        <f t="shared" si="0"/>
        <v>140</v>
      </c>
      <c r="E36" s="29">
        <f t="shared" si="6"/>
        <v>3920</v>
      </c>
      <c r="F36" s="29">
        <f t="shared" si="1"/>
        <v>-21332</v>
      </c>
      <c r="G36" s="34">
        <f>+Inputs!$D$2</f>
        <v>0.3795</v>
      </c>
      <c r="H36" s="2"/>
      <c r="I36" s="27">
        <f t="shared" si="7"/>
        <v>25252</v>
      </c>
      <c r="J36" s="27"/>
      <c r="K36" s="27">
        <f t="shared" si="2"/>
        <v>140</v>
      </c>
      <c r="L36" s="27">
        <f t="shared" si="8"/>
        <v>3920</v>
      </c>
      <c r="M36" s="27">
        <f t="shared" si="3"/>
        <v>53.13</v>
      </c>
      <c r="N36" s="27">
        <f t="shared" si="4"/>
        <v>53.13</v>
      </c>
      <c r="O36" s="27">
        <f t="shared" si="9"/>
        <v>-8095.4940000000206</v>
      </c>
      <c r="P36" s="27">
        <f t="shared" si="10"/>
        <v>8095.4940000000206</v>
      </c>
    </row>
    <row r="37" spans="1:21">
      <c r="A37" s="31">
        <v>35674</v>
      </c>
      <c r="B37" s="3"/>
      <c r="C37" s="6">
        <v>29</v>
      </c>
      <c r="D37" s="29">
        <f t="shared" si="0"/>
        <v>140</v>
      </c>
      <c r="E37" s="29">
        <f t="shared" si="6"/>
        <v>4060</v>
      </c>
      <c r="F37" s="29">
        <f t="shared" si="1"/>
        <v>-21192</v>
      </c>
      <c r="G37" s="34">
        <f>+Inputs!$D$2</f>
        <v>0.3795</v>
      </c>
      <c r="H37" s="2"/>
      <c r="I37" s="27">
        <f t="shared" si="7"/>
        <v>25252</v>
      </c>
      <c r="J37" s="27"/>
      <c r="K37" s="27">
        <f t="shared" si="2"/>
        <v>140</v>
      </c>
      <c r="L37" s="27">
        <f t="shared" si="8"/>
        <v>4060</v>
      </c>
      <c r="M37" s="27">
        <f t="shared" si="3"/>
        <v>53.13</v>
      </c>
      <c r="N37" s="27">
        <f t="shared" si="4"/>
        <v>53.13</v>
      </c>
      <c r="O37" s="27">
        <f t="shared" si="9"/>
        <v>-8042.3640000000205</v>
      </c>
      <c r="P37" s="27">
        <f t="shared" si="10"/>
        <v>8042.3640000000205</v>
      </c>
    </row>
    <row r="38" spans="1:21">
      <c r="A38" s="30">
        <v>35704</v>
      </c>
      <c r="B38" s="3"/>
      <c r="C38" s="6">
        <v>30</v>
      </c>
      <c r="D38" s="29">
        <f t="shared" si="0"/>
        <v>140</v>
      </c>
      <c r="E38" s="29">
        <f t="shared" si="6"/>
        <v>4200</v>
      </c>
      <c r="F38" s="29">
        <f t="shared" si="1"/>
        <v>-21052</v>
      </c>
      <c r="G38" s="34">
        <f>+Inputs!$D$2</f>
        <v>0.3795</v>
      </c>
      <c r="H38" s="2"/>
      <c r="I38" s="27">
        <f t="shared" si="7"/>
        <v>25252</v>
      </c>
      <c r="J38" s="27"/>
      <c r="K38" s="27">
        <f t="shared" si="2"/>
        <v>140</v>
      </c>
      <c r="L38" s="27">
        <f t="shared" si="8"/>
        <v>4200</v>
      </c>
      <c r="M38" s="27">
        <f t="shared" si="3"/>
        <v>53.13</v>
      </c>
      <c r="N38" s="27">
        <f t="shared" si="4"/>
        <v>53.13</v>
      </c>
      <c r="O38" s="27">
        <f t="shared" si="9"/>
        <v>-7989.2340000000204</v>
      </c>
      <c r="P38" s="27">
        <f t="shared" si="10"/>
        <v>7989.2340000000204</v>
      </c>
    </row>
    <row r="39" spans="1:21">
      <c r="A39" s="31">
        <v>35735</v>
      </c>
      <c r="B39" s="2"/>
      <c r="C39" s="6">
        <v>31</v>
      </c>
      <c r="D39" s="29">
        <f t="shared" si="0"/>
        <v>140</v>
      </c>
      <c r="E39" s="29">
        <f t="shared" si="6"/>
        <v>4340</v>
      </c>
      <c r="F39" s="29">
        <f t="shared" si="1"/>
        <v>-20912</v>
      </c>
      <c r="G39" s="34">
        <f>+Inputs!$D$2</f>
        <v>0.3795</v>
      </c>
      <c r="H39" s="2"/>
      <c r="I39" s="27">
        <f t="shared" si="7"/>
        <v>25252</v>
      </c>
      <c r="J39" s="27"/>
      <c r="K39" s="27">
        <f t="shared" si="2"/>
        <v>140</v>
      </c>
      <c r="L39" s="27">
        <f t="shared" si="8"/>
        <v>4340</v>
      </c>
      <c r="M39" s="27">
        <f t="shared" si="3"/>
        <v>53.13</v>
      </c>
      <c r="N39" s="27">
        <f t="shared" si="4"/>
        <v>53.13</v>
      </c>
      <c r="O39" s="27">
        <f t="shared" si="9"/>
        <v>-7936.1040000000203</v>
      </c>
      <c r="P39" s="27">
        <f t="shared" si="10"/>
        <v>7936.1040000000203</v>
      </c>
    </row>
    <row r="40" spans="1:21">
      <c r="A40" s="30">
        <v>35765</v>
      </c>
      <c r="B40" s="2"/>
      <c r="C40" s="6">
        <v>32</v>
      </c>
      <c r="D40" s="29">
        <f t="shared" si="0"/>
        <v>140</v>
      </c>
      <c r="E40" s="29">
        <f t="shared" si="6"/>
        <v>4480</v>
      </c>
      <c r="F40" s="29">
        <f t="shared" si="1"/>
        <v>-20772</v>
      </c>
      <c r="G40" s="34">
        <f>+Inputs!$D$2</f>
        <v>0.3795</v>
      </c>
      <c r="H40" s="2"/>
      <c r="I40" s="27">
        <f t="shared" si="7"/>
        <v>25252</v>
      </c>
      <c r="J40" s="2"/>
      <c r="K40" s="27">
        <f t="shared" si="2"/>
        <v>140</v>
      </c>
      <c r="L40" s="27">
        <f t="shared" si="8"/>
        <v>4480</v>
      </c>
      <c r="M40" s="27">
        <f t="shared" si="3"/>
        <v>53.13</v>
      </c>
      <c r="N40" s="27">
        <f t="shared" si="4"/>
        <v>53.13</v>
      </c>
      <c r="O40" s="27">
        <f t="shared" si="9"/>
        <v>-7882.9740000000202</v>
      </c>
      <c r="P40" s="27">
        <f t="shared" si="10"/>
        <v>7882.9740000000202</v>
      </c>
    </row>
    <row r="41" spans="1:21">
      <c r="A41" s="31">
        <v>35796</v>
      </c>
      <c r="C41" s="6">
        <v>33</v>
      </c>
      <c r="D41" s="29">
        <f t="shared" ref="D41:D72" si="12">ROUND(-(+$B$9/180)*1,0)</f>
        <v>140</v>
      </c>
      <c r="E41" s="29">
        <f t="shared" si="6"/>
        <v>4620</v>
      </c>
      <c r="F41" s="29">
        <f t="shared" ref="F41:F72" si="13">$B$9+E41</f>
        <v>-20632</v>
      </c>
      <c r="G41" s="34">
        <f>+Inputs!$D$2</f>
        <v>0.3795</v>
      </c>
      <c r="I41" s="27">
        <f t="shared" si="7"/>
        <v>25252</v>
      </c>
      <c r="K41" s="27">
        <f t="shared" ref="K41:K72" si="14">D41</f>
        <v>140</v>
      </c>
      <c r="L41" s="27">
        <f t="shared" si="8"/>
        <v>4620</v>
      </c>
      <c r="M41" s="27">
        <f t="shared" ref="M41:M72" si="15">K41*G41</f>
        <v>53.13</v>
      </c>
      <c r="N41" s="27">
        <f t="shared" ref="N41:N72" si="16">M41-J41</f>
        <v>53.13</v>
      </c>
      <c r="O41" s="27">
        <f t="shared" si="9"/>
        <v>-7829.8440000000201</v>
      </c>
      <c r="P41" s="27">
        <f t="shared" si="10"/>
        <v>7829.8440000000201</v>
      </c>
    </row>
    <row r="42" spans="1:21">
      <c r="A42" s="30">
        <v>35827</v>
      </c>
      <c r="C42" s="6">
        <v>34</v>
      </c>
      <c r="D42" s="29">
        <f t="shared" si="12"/>
        <v>140</v>
      </c>
      <c r="E42" s="29">
        <f t="shared" ref="E42:E73" si="17">+E41+D42</f>
        <v>4760</v>
      </c>
      <c r="F42" s="29">
        <f t="shared" si="13"/>
        <v>-20492</v>
      </c>
      <c r="G42" s="34">
        <f>+Inputs!$D$2</f>
        <v>0.3795</v>
      </c>
      <c r="I42" s="27">
        <f t="shared" ref="I42:I73" si="18">+I41+H42</f>
        <v>25252</v>
      </c>
      <c r="K42" s="27">
        <f t="shared" si="14"/>
        <v>140</v>
      </c>
      <c r="L42" s="27">
        <f t="shared" ref="L42:L73" si="19">+L41+K42</f>
        <v>4760</v>
      </c>
      <c r="M42" s="27">
        <f t="shared" si="15"/>
        <v>53.13</v>
      </c>
      <c r="N42" s="27">
        <f t="shared" si="16"/>
        <v>53.13</v>
      </c>
      <c r="O42" s="27">
        <f t="shared" ref="O42:O73" si="20">+O41+N42</f>
        <v>-7776.71400000002</v>
      </c>
      <c r="P42" s="27">
        <f t="shared" ref="P42:P73" si="21">P41-N42</f>
        <v>7776.71400000002</v>
      </c>
    </row>
    <row r="43" spans="1:21">
      <c r="A43" s="31">
        <v>35855</v>
      </c>
      <c r="C43" s="6">
        <v>35</v>
      </c>
      <c r="D43" s="29">
        <f t="shared" si="12"/>
        <v>140</v>
      </c>
      <c r="E43" s="29">
        <f t="shared" si="17"/>
        <v>4900</v>
      </c>
      <c r="F43" s="29">
        <f t="shared" si="13"/>
        <v>-20352</v>
      </c>
      <c r="G43" s="34">
        <f>+Inputs!$D$2</f>
        <v>0.3795</v>
      </c>
      <c r="I43" s="27">
        <f t="shared" si="18"/>
        <v>25252</v>
      </c>
      <c r="K43" s="27">
        <f t="shared" si="14"/>
        <v>140</v>
      </c>
      <c r="L43" s="27">
        <f t="shared" si="19"/>
        <v>4900</v>
      </c>
      <c r="M43" s="27">
        <f t="shared" si="15"/>
        <v>53.13</v>
      </c>
      <c r="N43" s="27">
        <f t="shared" si="16"/>
        <v>53.13</v>
      </c>
      <c r="O43" s="27">
        <f t="shared" si="20"/>
        <v>-7723.5840000000198</v>
      </c>
      <c r="P43" s="27">
        <f t="shared" si="21"/>
        <v>7723.5840000000198</v>
      </c>
    </row>
    <row r="44" spans="1:21">
      <c r="A44" s="30">
        <v>35886</v>
      </c>
      <c r="C44" s="6">
        <v>36</v>
      </c>
      <c r="D44" s="29">
        <f t="shared" si="12"/>
        <v>140</v>
      </c>
      <c r="E44" s="29">
        <f t="shared" si="17"/>
        <v>5040</v>
      </c>
      <c r="F44" s="29">
        <f t="shared" si="13"/>
        <v>-20212</v>
      </c>
      <c r="G44" s="34">
        <f>+Inputs!$D$2</f>
        <v>0.3795</v>
      </c>
      <c r="I44" s="27">
        <f t="shared" si="18"/>
        <v>25252</v>
      </c>
      <c r="K44" s="27">
        <f t="shared" si="14"/>
        <v>140</v>
      </c>
      <c r="L44" s="27">
        <f t="shared" si="19"/>
        <v>5040</v>
      </c>
      <c r="M44" s="27">
        <f t="shared" si="15"/>
        <v>53.13</v>
      </c>
      <c r="N44" s="27">
        <f t="shared" si="16"/>
        <v>53.13</v>
      </c>
      <c r="O44" s="27">
        <f t="shared" si="20"/>
        <v>-7670.4540000000197</v>
      </c>
      <c r="P44" s="27">
        <f t="shared" si="21"/>
        <v>7670.4540000000197</v>
      </c>
      <c r="U44" s="108"/>
    </row>
    <row r="45" spans="1:21">
      <c r="A45" s="31">
        <v>35916</v>
      </c>
      <c r="C45" s="6">
        <v>37</v>
      </c>
      <c r="D45" s="29">
        <f t="shared" si="12"/>
        <v>140</v>
      </c>
      <c r="E45" s="29">
        <f t="shared" si="17"/>
        <v>5180</v>
      </c>
      <c r="F45" s="29">
        <f t="shared" si="13"/>
        <v>-20072</v>
      </c>
      <c r="G45" s="34">
        <f>+Inputs!$D$2</f>
        <v>0.3795</v>
      </c>
      <c r="I45" s="27">
        <f t="shared" si="18"/>
        <v>25252</v>
      </c>
      <c r="K45" s="27">
        <f t="shared" si="14"/>
        <v>140</v>
      </c>
      <c r="L45" s="27">
        <f t="shared" si="19"/>
        <v>5180</v>
      </c>
      <c r="M45" s="27">
        <f t="shared" si="15"/>
        <v>53.13</v>
      </c>
      <c r="N45" s="27">
        <f t="shared" si="16"/>
        <v>53.13</v>
      </c>
      <c r="O45" s="27">
        <f t="shared" si="20"/>
        <v>-7617.3240000000196</v>
      </c>
      <c r="P45" s="27">
        <f t="shared" si="21"/>
        <v>7617.3240000000196</v>
      </c>
      <c r="U45" s="108"/>
    </row>
    <row r="46" spans="1:21">
      <c r="A46" s="30">
        <v>35947</v>
      </c>
      <c r="C46" s="6">
        <v>38</v>
      </c>
      <c r="D46" s="29">
        <f t="shared" si="12"/>
        <v>140</v>
      </c>
      <c r="E46" s="29">
        <f t="shared" si="17"/>
        <v>5320</v>
      </c>
      <c r="F46" s="29">
        <f t="shared" si="13"/>
        <v>-19932</v>
      </c>
      <c r="G46" s="34">
        <f>+Inputs!$D$2</f>
        <v>0.3795</v>
      </c>
      <c r="I46" s="27">
        <f t="shared" si="18"/>
        <v>25252</v>
      </c>
      <c r="K46" s="27">
        <f t="shared" si="14"/>
        <v>140</v>
      </c>
      <c r="L46" s="27">
        <f t="shared" si="19"/>
        <v>5320</v>
      </c>
      <c r="M46" s="27">
        <f t="shared" si="15"/>
        <v>53.13</v>
      </c>
      <c r="N46" s="27">
        <f t="shared" si="16"/>
        <v>53.13</v>
      </c>
      <c r="O46" s="27">
        <f t="shared" si="20"/>
        <v>-7564.1940000000195</v>
      </c>
      <c r="P46" s="27">
        <f t="shared" si="21"/>
        <v>7564.1940000000195</v>
      </c>
      <c r="U46" s="108"/>
    </row>
    <row r="47" spans="1:21">
      <c r="A47" s="31">
        <v>35977</v>
      </c>
      <c r="C47" s="6">
        <v>39</v>
      </c>
      <c r="D47" s="29">
        <f t="shared" si="12"/>
        <v>140</v>
      </c>
      <c r="E47" s="29">
        <f t="shared" si="17"/>
        <v>5460</v>
      </c>
      <c r="F47" s="29">
        <f t="shared" si="13"/>
        <v>-19792</v>
      </c>
      <c r="G47" s="34">
        <f>+Inputs!$D$2</f>
        <v>0.3795</v>
      </c>
      <c r="I47" s="27">
        <f t="shared" si="18"/>
        <v>25252</v>
      </c>
      <c r="K47" s="27">
        <f t="shared" si="14"/>
        <v>140</v>
      </c>
      <c r="L47" s="27">
        <f t="shared" si="19"/>
        <v>5460</v>
      </c>
      <c r="M47" s="27">
        <f t="shared" si="15"/>
        <v>53.13</v>
      </c>
      <c r="N47" s="27">
        <f t="shared" si="16"/>
        <v>53.13</v>
      </c>
      <c r="O47" s="27">
        <f t="shared" si="20"/>
        <v>-7511.0640000000194</v>
      </c>
      <c r="P47" s="27">
        <f t="shared" si="21"/>
        <v>7511.0640000000194</v>
      </c>
      <c r="U47" s="108"/>
    </row>
    <row r="48" spans="1:21">
      <c r="A48" s="30">
        <v>36008</v>
      </c>
      <c r="C48" s="6">
        <v>40</v>
      </c>
      <c r="D48" s="29">
        <f t="shared" si="12"/>
        <v>140</v>
      </c>
      <c r="E48" s="29">
        <f t="shared" si="17"/>
        <v>5600</v>
      </c>
      <c r="F48" s="29">
        <f t="shared" si="13"/>
        <v>-19652</v>
      </c>
      <c r="G48" s="34">
        <f>+Inputs!$D$2</f>
        <v>0.3795</v>
      </c>
      <c r="I48" s="27">
        <f t="shared" si="18"/>
        <v>25252</v>
      </c>
      <c r="K48" s="27">
        <f t="shared" si="14"/>
        <v>140</v>
      </c>
      <c r="L48" s="27">
        <f t="shared" si="19"/>
        <v>5600</v>
      </c>
      <c r="M48" s="27">
        <f t="shared" si="15"/>
        <v>53.13</v>
      </c>
      <c r="N48" s="27">
        <f t="shared" si="16"/>
        <v>53.13</v>
      </c>
      <c r="O48" s="27">
        <f t="shared" si="20"/>
        <v>-7457.9340000000193</v>
      </c>
      <c r="P48" s="27">
        <f t="shared" si="21"/>
        <v>7457.9340000000193</v>
      </c>
      <c r="U48" s="108"/>
    </row>
    <row r="49" spans="1:21">
      <c r="A49" s="31">
        <v>36039</v>
      </c>
      <c r="C49" s="6">
        <v>41</v>
      </c>
      <c r="D49" s="29">
        <f t="shared" si="12"/>
        <v>140</v>
      </c>
      <c r="E49" s="29">
        <f t="shared" si="17"/>
        <v>5740</v>
      </c>
      <c r="F49" s="29">
        <f t="shared" si="13"/>
        <v>-19512</v>
      </c>
      <c r="G49" s="34">
        <f>+Inputs!$D$2</f>
        <v>0.3795</v>
      </c>
      <c r="I49" s="27">
        <f t="shared" si="18"/>
        <v>25252</v>
      </c>
      <c r="K49" s="27">
        <f t="shared" si="14"/>
        <v>140</v>
      </c>
      <c r="L49" s="27">
        <f t="shared" si="19"/>
        <v>5740</v>
      </c>
      <c r="M49" s="27">
        <f t="shared" si="15"/>
        <v>53.13</v>
      </c>
      <c r="N49" s="27">
        <f t="shared" si="16"/>
        <v>53.13</v>
      </c>
      <c r="O49" s="27">
        <f t="shared" si="20"/>
        <v>-7404.8040000000192</v>
      </c>
      <c r="P49" s="27">
        <f t="shared" si="21"/>
        <v>7404.8040000000192</v>
      </c>
      <c r="U49" s="108"/>
    </row>
    <row r="50" spans="1:21">
      <c r="A50" s="30">
        <v>36069</v>
      </c>
      <c r="C50" s="6">
        <v>42</v>
      </c>
      <c r="D50" s="29">
        <f t="shared" si="12"/>
        <v>140</v>
      </c>
      <c r="E50" s="29">
        <f t="shared" si="17"/>
        <v>5880</v>
      </c>
      <c r="F50" s="29">
        <f t="shared" si="13"/>
        <v>-19372</v>
      </c>
      <c r="G50" s="34">
        <f>+Inputs!$D$2</f>
        <v>0.3795</v>
      </c>
      <c r="I50" s="27">
        <f t="shared" si="18"/>
        <v>25252</v>
      </c>
      <c r="K50" s="27">
        <f t="shared" si="14"/>
        <v>140</v>
      </c>
      <c r="L50" s="27">
        <f t="shared" si="19"/>
        <v>5880</v>
      </c>
      <c r="M50" s="27">
        <f t="shared" si="15"/>
        <v>53.13</v>
      </c>
      <c r="N50" s="27">
        <f t="shared" si="16"/>
        <v>53.13</v>
      </c>
      <c r="O50" s="27">
        <f t="shared" si="20"/>
        <v>-7351.6740000000191</v>
      </c>
      <c r="P50" s="27">
        <f t="shared" si="21"/>
        <v>7351.6740000000191</v>
      </c>
      <c r="U50" s="108"/>
    </row>
    <row r="51" spans="1:21">
      <c r="A51" s="31">
        <v>36100</v>
      </c>
      <c r="C51" s="6">
        <v>43</v>
      </c>
      <c r="D51" s="29">
        <f t="shared" si="12"/>
        <v>140</v>
      </c>
      <c r="E51" s="29">
        <f t="shared" si="17"/>
        <v>6020</v>
      </c>
      <c r="F51" s="29">
        <f t="shared" si="13"/>
        <v>-19232</v>
      </c>
      <c r="G51" s="34">
        <f>+Inputs!$D$2</f>
        <v>0.3795</v>
      </c>
      <c r="I51" s="27">
        <f t="shared" si="18"/>
        <v>25252</v>
      </c>
      <c r="K51" s="27">
        <f t="shared" si="14"/>
        <v>140</v>
      </c>
      <c r="L51" s="27">
        <f t="shared" si="19"/>
        <v>6020</v>
      </c>
      <c r="M51" s="27">
        <f t="shared" si="15"/>
        <v>53.13</v>
      </c>
      <c r="N51" s="27">
        <f t="shared" si="16"/>
        <v>53.13</v>
      </c>
      <c r="O51" s="27">
        <f t="shared" si="20"/>
        <v>-7298.544000000019</v>
      </c>
      <c r="P51" s="27">
        <f t="shared" si="21"/>
        <v>7298.544000000019</v>
      </c>
      <c r="U51" s="108"/>
    </row>
    <row r="52" spans="1:21">
      <c r="A52" s="30">
        <v>36130</v>
      </c>
      <c r="C52" s="6">
        <v>44</v>
      </c>
      <c r="D52" s="29">
        <f t="shared" si="12"/>
        <v>140</v>
      </c>
      <c r="E52" s="29">
        <f t="shared" si="17"/>
        <v>6160</v>
      </c>
      <c r="F52" s="29">
        <f t="shared" si="13"/>
        <v>-19092</v>
      </c>
      <c r="G52" s="34">
        <f>+Inputs!$D$2</f>
        <v>0.3795</v>
      </c>
      <c r="I52" s="27">
        <f t="shared" si="18"/>
        <v>25252</v>
      </c>
      <c r="K52" s="27">
        <f t="shared" si="14"/>
        <v>140</v>
      </c>
      <c r="L52" s="27">
        <f t="shared" si="19"/>
        <v>6160</v>
      </c>
      <c r="M52" s="27">
        <f t="shared" si="15"/>
        <v>53.13</v>
      </c>
      <c r="N52" s="27">
        <f t="shared" si="16"/>
        <v>53.13</v>
      </c>
      <c r="O52" s="27">
        <f t="shared" si="20"/>
        <v>-7245.4140000000189</v>
      </c>
      <c r="P52" s="27">
        <f t="shared" si="21"/>
        <v>7245.4140000000189</v>
      </c>
      <c r="U52" s="108"/>
    </row>
    <row r="53" spans="1:21">
      <c r="A53" s="31">
        <v>36161</v>
      </c>
      <c r="C53" s="6">
        <v>45</v>
      </c>
      <c r="D53" s="29">
        <f t="shared" si="12"/>
        <v>140</v>
      </c>
      <c r="E53" s="29">
        <f t="shared" si="17"/>
        <v>6300</v>
      </c>
      <c r="F53" s="29">
        <f t="shared" si="13"/>
        <v>-18952</v>
      </c>
      <c r="G53" s="34">
        <f>+Inputs!$D$2</f>
        <v>0.3795</v>
      </c>
      <c r="I53" s="27">
        <f t="shared" si="18"/>
        <v>25252</v>
      </c>
      <c r="K53" s="27">
        <f t="shared" si="14"/>
        <v>140</v>
      </c>
      <c r="L53" s="27">
        <f t="shared" si="19"/>
        <v>6300</v>
      </c>
      <c r="M53" s="27">
        <f t="shared" si="15"/>
        <v>53.13</v>
      </c>
      <c r="N53" s="27">
        <f t="shared" si="16"/>
        <v>53.13</v>
      </c>
      <c r="O53" s="27">
        <f t="shared" si="20"/>
        <v>-7192.2840000000188</v>
      </c>
      <c r="P53" s="27">
        <f t="shared" si="21"/>
        <v>7192.2840000000188</v>
      </c>
      <c r="U53" s="108"/>
    </row>
    <row r="54" spans="1:21">
      <c r="A54" s="30">
        <v>36192</v>
      </c>
      <c r="C54" s="6">
        <v>46</v>
      </c>
      <c r="D54" s="29">
        <f t="shared" si="12"/>
        <v>140</v>
      </c>
      <c r="E54" s="29">
        <f t="shared" si="17"/>
        <v>6440</v>
      </c>
      <c r="F54" s="29">
        <f t="shared" si="13"/>
        <v>-18812</v>
      </c>
      <c r="G54" s="34">
        <f>+Inputs!$D$2</f>
        <v>0.3795</v>
      </c>
      <c r="I54" s="27">
        <f t="shared" si="18"/>
        <v>25252</v>
      </c>
      <c r="K54" s="27">
        <f t="shared" si="14"/>
        <v>140</v>
      </c>
      <c r="L54" s="27">
        <f t="shared" si="19"/>
        <v>6440</v>
      </c>
      <c r="M54" s="27">
        <f t="shared" si="15"/>
        <v>53.13</v>
      </c>
      <c r="N54" s="27">
        <f t="shared" si="16"/>
        <v>53.13</v>
      </c>
      <c r="O54" s="27">
        <f t="shared" si="20"/>
        <v>-7139.1540000000186</v>
      </c>
      <c r="P54" s="27">
        <f t="shared" si="21"/>
        <v>7139.1540000000186</v>
      </c>
      <c r="U54" s="108"/>
    </row>
    <row r="55" spans="1:21">
      <c r="A55" s="31">
        <v>36220</v>
      </c>
      <c r="C55" s="6">
        <v>47</v>
      </c>
      <c r="D55" s="29">
        <f t="shared" si="12"/>
        <v>140</v>
      </c>
      <c r="E55" s="29">
        <f t="shared" si="17"/>
        <v>6580</v>
      </c>
      <c r="F55" s="29">
        <f t="shared" si="13"/>
        <v>-18672</v>
      </c>
      <c r="G55" s="34">
        <f>+Inputs!$D$2</f>
        <v>0.3795</v>
      </c>
      <c r="I55" s="27">
        <f t="shared" si="18"/>
        <v>25252</v>
      </c>
      <c r="K55" s="27">
        <f t="shared" si="14"/>
        <v>140</v>
      </c>
      <c r="L55" s="27">
        <f t="shared" si="19"/>
        <v>6580</v>
      </c>
      <c r="M55" s="27">
        <f t="shared" si="15"/>
        <v>53.13</v>
      </c>
      <c r="N55" s="27">
        <f t="shared" si="16"/>
        <v>53.13</v>
      </c>
      <c r="O55" s="27">
        <f t="shared" si="20"/>
        <v>-7086.0240000000185</v>
      </c>
      <c r="P55" s="27">
        <f t="shared" si="21"/>
        <v>7086.0240000000185</v>
      </c>
      <c r="U55" s="108"/>
    </row>
    <row r="56" spans="1:21">
      <c r="A56" s="30">
        <v>36251</v>
      </c>
      <c r="C56" s="6">
        <v>48</v>
      </c>
      <c r="D56" s="29">
        <f t="shared" si="12"/>
        <v>140</v>
      </c>
      <c r="E56" s="29">
        <f t="shared" si="17"/>
        <v>6720</v>
      </c>
      <c r="F56" s="29">
        <f t="shared" si="13"/>
        <v>-18532</v>
      </c>
      <c r="G56" s="34">
        <f>+Inputs!$D$2</f>
        <v>0.3795</v>
      </c>
      <c r="I56" s="27">
        <f t="shared" si="18"/>
        <v>25252</v>
      </c>
      <c r="K56" s="27">
        <f t="shared" si="14"/>
        <v>140</v>
      </c>
      <c r="L56" s="27">
        <f t="shared" si="19"/>
        <v>6720</v>
      </c>
      <c r="M56" s="27">
        <f t="shared" si="15"/>
        <v>53.13</v>
      </c>
      <c r="N56" s="27">
        <f t="shared" si="16"/>
        <v>53.13</v>
      </c>
      <c r="O56" s="27">
        <f t="shared" si="20"/>
        <v>-7032.8940000000184</v>
      </c>
      <c r="P56" s="27">
        <f t="shared" si="21"/>
        <v>7032.8940000000184</v>
      </c>
    </row>
    <row r="57" spans="1:21">
      <c r="A57" s="31">
        <v>36281</v>
      </c>
      <c r="C57" s="6">
        <v>49</v>
      </c>
      <c r="D57" s="29">
        <f t="shared" si="12"/>
        <v>140</v>
      </c>
      <c r="E57" s="29">
        <f t="shared" si="17"/>
        <v>6860</v>
      </c>
      <c r="F57" s="29">
        <f t="shared" si="13"/>
        <v>-18392</v>
      </c>
      <c r="G57" s="34">
        <f>+Inputs!$D$2</f>
        <v>0.3795</v>
      </c>
      <c r="I57" s="27">
        <f t="shared" si="18"/>
        <v>25252</v>
      </c>
      <c r="K57" s="27">
        <f t="shared" si="14"/>
        <v>140</v>
      </c>
      <c r="L57" s="27">
        <f t="shared" si="19"/>
        <v>6860</v>
      </c>
      <c r="M57" s="27">
        <f t="shared" si="15"/>
        <v>53.13</v>
      </c>
      <c r="N57" s="27">
        <f t="shared" si="16"/>
        <v>53.13</v>
      </c>
      <c r="O57" s="27">
        <f t="shared" si="20"/>
        <v>-6979.7640000000183</v>
      </c>
      <c r="P57" s="27">
        <f t="shared" si="21"/>
        <v>6979.7640000000183</v>
      </c>
    </row>
    <row r="58" spans="1:21">
      <c r="A58" s="30">
        <v>36312</v>
      </c>
      <c r="C58" s="6">
        <v>50</v>
      </c>
      <c r="D58" s="29">
        <f t="shared" si="12"/>
        <v>140</v>
      </c>
      <c r="E58" s="29">
        <f t="shared" si="17"/>
        <v>7000</v>
      </c>
      <c r="F58" s="29">
        <f t="shared" si="13"/>
        <v>-18252</v>
      </c>
      <c r="G58" s="34">
        <f>+Inputs!$D$2</f>
        <v>0.3795</v>
      </c>
      <c r="I58" s="27">
        <f t="shared" si="18"/>
        <v>25252</v>
      </c>
      <c r="K58" s="27">
        <f t="shared" si="14"/>
        <v>140</v>
      </c>
      <c r="L58" s="27">
        <f t="shared" si="19"/>
        <v>7000</v>
      </c>
      <c r="M58" s="27">
        <f t="shared" si="15"/>
        <v>53.13</v>
      </c>
      <c r="N58" s="27">
        <f t="shared" si="16"/>
        <v>53.13</v>
      </c>
      <c r="O58" s="27">
        <f t="shared" si="20"/>
        <v>-6926.6340000000182</v>
      </c>
      <c r="P58" s="27">
        <f t="shared" si="21"/>
        <v>6926.6340000000182</v>
      </c>
    </row>
    <row r="59" spans="1:21">
      <c r="A59" s="31">
        <v>36342</v>
      </c>
      <c r="C59" s="6">
        <v>51</v>
      </c>
      <c r="D59" s="29">
        <f t="shared" si="12"/>
        <v>140</v>
      </c>
      <c r="E59" s="29">
        <f t="shared" si="17"/>
        <v>7140</v>
      </c>
      <c r="F59" s="29">
        <f t="shared" si="13"/>
        <v>-18112</v>
      </c>
      <c r="G59" s="34">
        <f>+Inputs!$D$2</f>
        <v>0.3795</v>
      </c>
      <c r="I59" s="27">
        <f t="shared" si="18"/>
        <v>25252</v>
      </c>
      <c r="K59" s="27">
        <f t="shared" si="14"/>
        <v>140</v>
      </c>
      <c r="L59" s="27">
        <f t="shared" si="19"/>
        <v>7140</v>
      </c>
      <c r="M59" s="27">
        <f t="shared" si="15"/>
        <v>53.13</v>
      </c>
      <c r="N59" s="27">
        <f t="shared" si="16"/>
        <v>53.13</v>
      </c>
      <c r="O59" s="27">
        <f t="shared" si="20"/>
        <v>-6873.5040000000181</v>
      </c>
      <c r="P59" s="27">
        <f t="shared" si="21"/>
        <v>6873.5040000000181</v>
      </c>
    </row>
    <row r="60" spans="1:21">
      <c r="A60" s="30">
        <v>36373</v>
      </c>
      <c r="C60" s="6">
        <v>52</v>
      </c>
      <c r="D60" s="29">
        <f t="shared" si="12"/>
        <v>140</v>
      </c>
      <c r="E60" s="29">
        <f t="shared" si="17"/>
        <v>7280</v>
      </c>
      <c r="F60" s="29">
        <f t="shared" si="13"/>
        <v>-17972</v>
      </c>
      <c r="G60" s="34">
        <f>+Inputs!$D$2</f>
        <v>0.3795</v>
      </c>
      <c r="I60" s="27">
        <f t="shared" si="18"/>
        <v>25252</v>
      </c>
      <c r="K60" s="27">
        <f t="shared" si="14"/>
        <v>140</v>
      </c>
      <c r="L60" s="27">
        <f t="shared" si="19"/>
        <v>7280</v>
      </c>
      <c r="M60" s="27">
        <f t="shared" si="15"/>
        <v>53.13</v>
      </c>
      <c r="N60" s="27">
        <f t="shared" si="16"/>
        <v>53.13</v>
      </c>
      <c r="O60" s="27">
        <f t="shared" si="20"/>
        <v>-6820.374000000018</v>
      </c>
      <c r="P60" s="27">
        <f t="shared" si="21"/>
        <v>6820.374000000018</v>
      </c>
    </row>
    <row r="61" spans="1:21">
      <c r="A61" s="31">
        <v>36404</v>
      </c>
      <c r="C61" s="6">
        <v>53</v>
      </c>
      <c r="D61" s="29">
        <f t="shared" si="12"/>
        <v>140</v>
      </c>
      <c r="E61" s="29">
        <f t="shared" si="17"/>
        <v>7420</v>
      </c>
      <c r="F61" s="29">
        <f t="shared" si="13"/>
        <v>-17832</v>
      </c>
      <c r="G61" s="34">
        <f>+Inputs!$D$2</f>
        <v>0.3795</v>
      </c>
      <c r="I61" s="27">
        <f t="shared" si="18"/>
        <v>25252</v>
      </c>
      <c r="K61" s="27">
        <f t="shared" si="14"/>
        <v>140</v>
      </c>
      <c r="L61" s="27">
        <f t="shared" si="19"/>
        <v>7420</v>
      </c>
      <c r="M61" s="27">
        <f t="shared" si="15"/>
        <v>53.13</v>
      </c>
      <c r="N61" s="27">
        <f t="shared" si="16"/>
        <v>53.13</v>
      </c>
      <c r="O61" s="27">
        <f t="shared" si="20"/>
        <v>-6767.2440000000179</v>
      </c>
      <c r="P61" s="27">
        <f t="shared" si="21"/>
        <v>6767.2440000000179</v>
      </c>
    </row>
    <row r="62" spans="1:21">
      <c r="A62" s="30">
        <v>36434</v>
      </c>
      <c r="C62" s="6">
        <v>54</v>
      </c>
      <c r="D62" s="29">
        <f t="shared" si="12"/>
        <v>140</v>
      </c>
      <c r="E62" s="29">
        <f t="shared" si="17"/>
        <v>7560</v>
      </c>
      <c r="F62" s="29">
        <f t="shared" si="13"/>
        <v>-17692</v>
      </c>
      <c r="G62" s="34">
        <f>+Inputs!$D$2</f>
        <v>0.3795</v>
      </c>
      <c r="I62" s="27">
        <f t="shared" si="18"/>
        <v>25252</v>
      </c>
      <c r="K62" s="27">
        <f t="shared" si="14"/>
        <v>140</v>
      </c>
      <c r="L62" s="27">
        <f t="shared" si="19"/>
        <v>7560</v>
      </c>
      <c r="M62" s="27">
        <f t="shared" si="15"/>
        <v>53.13</v>
      </c>
      <c r="N62" s="27">
        <f t="shared" si="16"/>
        <v>53.13</v>
      </c>
      <c r="O62" s="27">
        <f t="shared" si="20"/>
        <v>-6714.1140000000178</v>
      </c>
      <c r="P62" s="27">
        <f t="shared" si="21"/>
        <v>6714.1140000000178</v>
      </c>
    </row>
    <row r="63" spans="1:21">
      <c r="A63" s="31">
        <v>36465</v>
      </c>
      <c r="C63" s="6">
        <v>55</v>
      </c>
      <c r="D63" s="29">
        <f t="shared" si="12"/>
        <v>140</v>
      </c>
      <c r="E63" s="29">
        <f t="shared" si="17"/>
        <v>7700</v>
      </c>
      <c r="F63" s="29">
        <f t="shared" si="13"/>
        <v>-17552</v>
      </c>
      <c r="G63" s="34">
        <f>+Inputs!$D$2</f>
        <v>0.3795</v>
      </c>
      <c r="I63" s="27">
        <f t="shared" si="18"/>
        <v>25252</v>
      </c>
      <c r="K63" s="27">
        <f t="shared" si="14"/>
        <v>140</v>
      </c>
      <c r="L63" s="27">
        <f t="shared" si="19"/>
        <v>7700</v>
      </c>
      <c r="M63" s="27">
        <f t="shared" si="15"/>
        <v>53.13</v>
      </c>
      <c r="N63" s="27">
        <f t="shared" si="16"/>
        <v>53.13</v>
      </c>
      <c r="O63" s="27">
        <f t="shared" si="20"/>
        <v>-6660.9840000000177</v>
      </c>
      <c r="P63" s="27">
        <f t="shared" si="21"/>
        <v>6660.9840000000177</v>
      </c>
    </row>
    <row r="64" spans="1:21">
      <c r="A64" s="30">
        <v>36495</v>
      </c>
      <c r="C64" s="6">
        <v>56</v>
      </c>
      <c r="D64" s="29">
        <f t="shared" si="12"/>
        <v>140</v>
      </c>
      <c r="E64" s="29">
        <f t="shared" si="17"/>
        <v>7840</v>
      </c>
      <c r="F64" s="29">
        <f t="shared" si="13"/>
        <v>-17412</v>
      </c>
      <c r="G64" s="34">
        <f>+Inputs!$D$2</f>
        <v>0.3795</v>
      </c>
      <c r="I64" s="27">
        <f t="shared" si="18"/>
        <v>25252</v>
      </c>
      <c r="K64" s="27">
        <f t="shared" si="14"/>
        <v>140</v>
      </c>
      <c r="L64" s="27">
        <f t="shared" si="19"/>
        <v>7840</v>
      </c>
      <c r="M64" s="27">
        <f t="shared" si="15"/>
        <v>53.13</v>
      </c>
      <c r="N64" s="27">
        <f t="shared" si="16"/>
        <v>53.13</v>
      </c>
      <c r="O64" s="27">
        <f t="shared" si="20"/>
        <v>-6607.8540000000175</v>
      </c>
      <c r="P64" s="27">
        <f t="shared" si="21"/>
        <v>6607.8540000000175</v>
      </c>
    </row>
    <row r="65" spans="1:16">
      <c r="A65" s="31">
        <v>36526</v>
      </c>
      <c r="C65" s="6">
        <v>57</v>
      </c>
      <c r="D65" s="29">
        <f t="shared" si="12"/>
        <v>140</v>
      </c>
      <c r="E65" s="29">
        <f t="shared" si="17"/>
        <v>7980</v>
      </c>
      <c r="F65" s="29">
        <f t="shared" si="13"/>
        <v>-17272</v>
      </c>
      <c r="G65" s="34">
        <f>+Inputs!$D$2</f>
        <v>0.3795</v>
      </c>
      <c r="I65" s="27">
        <f t="shared" si="18"/>
        <v>25252</v>
      </c>
      <c r="K65" s="27">
        <f t="shared" si="14"/>
        <v>140</v>
      </c>
      <c r="L65" s="27">
        <f t="shared" si="19"/>
        <v>7980</v>
      </c>
      <c r="M65" s="27">
        <f t="shared" si="15"/>
        <v>53.13</v>
      </c>
      <c r="N65" s="27">
        <f t="shared" si="16"/>
        <v>53.13</v>
      </c>
      <c r="O65" s="27">
        <f t="shared" si="20"/>
        <v>-6554.7240000000174</v>
      </c>
      <c r="P65" s="27">
        <f t="shared" si="21"/>
        <v>6554.7240000000174</v>
      </c>
    </row>
    <row r="66" spans="1:16">
      <c r="A66" s="30">
        <v>36557</v>
      </c>
      <c r="C66" s="6">
        <v>58</v>
      </c>
      <c r="D66" s="29">
        <f t="shared" si="12"/>
        <v>140</v>
      </c>
      <c r="E66" s="29">
        <f t="shared" si="17"/>
        <v>8120</v>
      </c>
      <c r="F66" s="29">
        <f t="shared" si="13"/>
        <v>-17132</v>
      </c>
      <c r="G66" s="34">
        <f>+Inputs!$D$2</f>
        <v>0.3795</v>
      </c>
      <c r="I66" s="27">
        <f t="shared" si="18"/>
        <v>25252</v>
      </c>
      <c r="K66" s="27">
        <f t="shared" si="14"/>
        <v>140</v>
      </c>
      <c r="L66" s="27">
        <f t="shared" si="19"/>
        <v>8120</v>
      </c>
      <c r="M66" s="27">
        <f t="shared" si="15"/>
        <v>53.13</v>
      </c>
      <c r="N66" s="27">
        <f t="shared" si="16"/>
        <v>53.13</v>
      </c>
      <c r="O66" s="27">
        <f t="shared" si="20"/>
        <v>-6501.5940000000173</v>
      </c>
      <c r="P66" s="27">
        <f t="shared" si="21"/>
        <v>6501.5940000000173</v>
      </c>
    </row>
    <row r="67" spans="1:16">
      <c r="A67" s="31">
        <v>36586</v>
      </c>
      <c r="C67" s="6">
        <v>59</v>
      </c>
      <c r="D67" s="29">
        <f t="shared" si="12"/>
        <v>140</v>
      </c>
      <c r="E67" s="29">
        <f t="shared" si="17"/>
        <v>8260</v>
      </c>
      <c r="F67" s="29">
        <f t="shared" si="13"/>
        <v>-16992</v>
      </c>
      <c r="G67" s="34">
        <f>+Inputs!$D$2</f>
        <v>0.3795</v>
      </c>
      <c r="I67" s="27">
        <f t="shared" si="18"/>
        <v>25252</v>
      </c>
      <c r="K67" s="27">
        <f t="shared" si="14"/>
        <v>140</v>
      </c>
      <c r="L67" s="27">
        <f t="shared" si="19"/>
        <v>8260</v>
      </c>
      <c r="M67" s="27">
        <f t="shared" si="15"/>
        <v>53.13</v>
      </c>
      <c r="N67" s="27">
        <f t="shared" si="16"/>
        <v>53.13</v>
      </c>
      <c r="O67" s="27">
        <f t="shared" si="20"/>
        <v>-6448.4640000000172</v>
      </c>
      <c r="P67" s="27">
        <f t="shared" si="21"/>
        <v>6448.4640000000172</v>
      </c>
    </row>
    <row r="68" spans="1:16">
      <c r="A68" s="30">
        <v>36617</v>
      </c>
      <c r="C68" s="6">
        <v>60</v>
      </c>
      <c r="D68" s="29">
        <f t="shared" si="12"/>
        <v>140</v>
      </c>
      <c r="E68" s="29">
        <f t="shared" si="17"/>
        <v>8400</v>
      </c>
      <c r="F68" s="29">
        <f t="shared" si="13"/>
        <v>-16852</v>
      </c>
      <c r="G68" s="34">
        <f>+Inputs!$D$2</f>
        <v>0.3795</v>
      </c>
      <c r="I68" s="27">
        <f t="shared" si="18"/>
        <v>25252</v>
      </c>
      <c r="K68" s="27">
        <f t="shared" si="14"/>
        <v>140</v>
      </c>
      <c r="L68" s="27">
        <f t="shared" si="19"/>
        <v>8400</v>
      </c>
      <c r="M68" s="27">
        <f t="shared" si="15"/>
        <v>53.13</v>
      </c>
      <c r="N68" s="27">
        <f t="shared" si="16"/>
        <v>53.13</v>
      </c>
      <c r="O68" s="27">
        <f t="shared" si="20"/>
        <v>-6395.3340000000171</v>
      </c>
      <c r="P68" s="27">
        <f t="shared" si="21"/>
        <v>6395.3340000000171</v>
      </c>
    </row>
    <row r="69" spans="1:16">
      <c r="A69" s="31">
        <v>36647</v>
      </c>
      <c r="C69" s="6">
        <v>61</v>
      </c>
      <c r="D69" s="29">
        <f t="shared" si="12"/>
        <v>140</v>
      </c>
      <c r="E69" s="29">
        <f t="shared" si="17"/>
        <v>8540</v>
      </c>
      <c r="F69" s="29">
        <f t="shared" si="13"/>
        <v>-16712</v>
      </c>
      <c r="G69" s="34">
        <f>+Inputs!$D$2</f>
        <v>0.3795</v>
      </c>
      <c r="I69" s="27">
        <f t="shared" si="18"/>
        <v>25252</v>
      </c>
      <c r="K69" s="27">
        <f t="shared" si="14"/>
        <v>140</v>
      </c>
      <c r="L69" s="27">
        <f t="shared" si="19"/>
        <v>8540</v>
      </c>
      <c r="M69" s="27">
        <f t="shared" si="15"/>
        <v>53.13</v>
      </c>
      <c r="N69" s="27">
        <f t="shared" si="16"/>
        <v>53.13</v>
      </c>
      <c r="O69" s="27">
        <f t="shared" si="20"/>
        <v>-6342.204000000017</v>
      </c>
      <c r="P69" s="27">
        <f t="shared" si="21"/>
        <v>6342.204000000017</v>
      </c>
    </row>
    <row r="70" spans="1:16">
      <c r="A70" s="30">
        <v>36678</v>
      </c>
      <c r="C70" s="6">
        <v>62</v>
      </c>
      <c r="D70" s="29">
        <f t="shared" si="12"/>
        <v>140</v>
      </c>
      <c r="E70" s="29">
        <f t="shared" si="17"/>
        <v>8680</v>
      </c>
      <c r="F70" s="29">
        <f t="shared" si="13"/>
        <v>-16572</v>
      </c>
      <c r="G70" s="34">
        <f>+Inputs!$D$2</f>
        <v>0.3795</v>
      </c>
      <c r="I70" s="27">
        <f t="shared" si="18"/>
        <v>25252</v>
      </c>
      <c r="K70" s="27">
        <f t="shared" si="14"/>
        <v>140</v>
      </c>
      <c r="L70" s="27">
        <f t="shared" si="19"/>
        <v>8680</v>
      </c>
      <c r="M70" s="27">
        <f t="shared" si="15"/>
        <v>53.13</v>
      </c>
      <c r="N70" s="27">
        <f t="shared" si="16"/>
        <v>53.13</v>
      </c>
      <c r="O70" s="27">
        <f t="shared" si="20"/>
        <v>-6289.0740000000169</v>
      </c>
      <c r="P70" s="27">
        <f t="shared" si="21"/>
        <v>6289.0740000000169</v>
      </c>
    </row>
    <row r="71" spans="1:16">
      <c r="A71" s="31">
        <v>36708</v>
      </c>
      <c r="C71" s="6">
        <v>63</v>
      </c>
      <c r="D71" s="29">
        <f t="shared" si="12"/>
        <v>140</v>
      </c>
      <c r="E71" s="29">
        <f t="shared" si="17"/>
        <v>8820</v>
      </c>
      <c r="F71" s="29">
        <f t="shared" si="13"/>
        <v>-16432</v>
      </c>
      <c r="G71" s="34">
        <f>+Inputs!$D$2</f>
        <v>0.3795</v>
      </c>
      <c r="I71" s="27">
        <f t="shared" si="18"/>
        <v>25252</v>
      </c>
      <c r="K71" s="27">
        <f t="shared" si="14"/>
        <v>140</v>
      </c>
      <c r="L71" s="27">
        <f t="shared" si="19"/>
        <v>8820</v>
      </c>
      <c r="M71" s="27">
        <f t="shared" si="15"/>
        <v>53.13</v>
      </c>
      <c r="N71" s="27">
        <f t="shared" si="16"/>
        <v>53.13</v>
      </c>
      <c r="O71" s="27">
        <f t="shared" si="20"/>
        <v>-6235.9440000000168</v>
      </c>
      <c r="P71" s="27">
        <f t="shared" si="21"/>
        <v>6235.9440000000168</v>
      </c>
    </row>
    <row r="72" spans="1:16">
      <c r="A72" s="30">
        <v>36739</v>
      </c>
      <c r="C72" s="6">
        <v>64</v>
      </c>
      <c r="D72" s="29">
        <f t="shared" si="12"/>
        <v>140</v>
      </c>
      <c r="E72" s="29">
        <f t="shared" si="17"/>
        <v>8960</v>
      </c>
      <c r="F72" s="29">
        <f t="shared" si="13"/>
        <v>-16292</v>
      </c>
      <c r="G72" s="34">
        <f>+Inputs!$D$2</f>
        <v>0.3795</v>
      </c>
      <c r="I72" s="27">
        <f t="shared" si="18"/>
        <v>25252</v>
      </c>
      <c r="K72" s="27">
        <f t="shared" si="14"/>
        <v>140</v>
      </c>
      <c r="L72" s="27">
        <f t="shared" si="19"/>
        <v>8960</v>
      </c>
      <c r="M72" s="27">
        <f t="shared" si="15"/>
        <v>53.13</v>
      </c>
      <c r="N72" s="27">
        <f t="shared" si="16"/>
        <v>53.13</v>
      </c>
      <c r="O72" s="27">
        <f t="shared" si="20"/>
        <v>-6182.8140000000167</v>
      </c>
      <c r="P72" s="27">
        <f t="shared" si="21"/>
        <v>6182.8140000000167</v>
      </c>
    </row>
    <row r="73" spans="1:16">
      <c r="A73" s="31">
        <v>36770</v>
      </c>
      <c r="C73" s="6">
        <v>65</v>
      </c>
      <c r="D73" s="29">
        <f t="shared" ref="D73:D104" si="22">ROUND(-(+$B$9/180)*1,0)</f>
        <v>140</v>
      </c>
      <c r="E73" s="29">
        <f t="shared" si="17"/>
        <v>9100</v>
      </c>
      <c r="F73" s="29">
        <f t="shared" ref="F73:F104" si="23">$B$9+E73</f>
        <v>-16152</v>
      </c>
      <c r="G73" s="34">
        <f>+Inputs!$D$2</f>
        <v>0.3795</v>
      </c>
      <c r="I73" s="27">
        <f t="shared" si="18"/>
        <v>25252</v>
      </c>
      <c r="K73" s="27">
        <f t="shared" ref="K73:K104" si="24">D73</f>
        <v>140</v>
      </c>
      <c r="L73" s="27">
        <f t="shared" si="19"/>
        <v>9100</v>
      </c>
      <c r="M73" s="27">
        <f t="shared" ref="M73:M104" si="25">K73*G73</f>
        <v>53.13</v>
      </c>
      <c r="N73" s="27">
        <f t="shared" ref="N73:N104" si="26">M73-J73</f>
        <v>53.13</v>
      </c>
      <c r="O73" s="27">
        <f t="shared" si="20"/>
        <v>-6129.6840000000166</v>
      </c>
      <c r="P73" s="27">
        <f t="shared" si="21"/>
        <v>6129.6840000000166</v>
      </c>
    </row>
    <row r="74" spans="1:16">
      <c r="A74" s="30">
        <v>36800</v>
      </c>
      <c r="C74" s="6">
        <v>66</v>
      </c>
      <c r="D74" s="29">
        <f t="shared" si="22"/>
        <v>140</v>
      </c>
      <c r="E74" s="29">
        <f t="shared" ref="E74:E105" si="27">+E73+D74</f>
        <v>9240</v>
      </c>
      <c r="F74" s="29">
        <f t="shared" si="23"/>
        <v>-16012</v>
      </c>
      <c r="G74" s="34">
        <f>+Inputs!$D$2</f>
        <v>0.3795</v>
      </c>
      <c r="I74" s="27">
        <f t="shared" ref="I74:I105" si="28">+I73+H74</f>
        <v>25252</v>
      </c>
      <c r="K74" s="27">
        <f t="shared" si="24"/>
        <v>140</v>
      </c>
      <c r="L74" s="27">
        <f t="shared" ref="L74:L105" si="29">+L73+K74</f>
        <v>9240</v>
      </c>
      <c r="M74" s="27">
        <f t="shared" si="25"/>
        <v>53.13</v>
      </c>
      <c r="N74" s="27">
        <f t="shared" si="26"/>
        <v>53.13</v>
      </c>
      <c r="O74" s="27">
        <f t="shared" ref="O74:O105" si="30">+O73+N74</f>
        <v>-6076.5540000000165</v>
      </c>
      <c r="P74" s="27">
        <f t="shared" ref="P74:P105" si="31">P73-N74</f>
        <v>6076.5540000000165</v>
      </c>
    </row>
    <row r="75" spans="1:16">
      <c r="A75" s="31">
        <v>36831</v>
      </c>
      <c r="C75" s="6">
        <v>67</v>
      </c>
      <c r="D75" s="29">
        <f t="shared" si="22"/>
        <v>140</v>
      </c>
      <c r="E75" s="29">
        <f t="shared" si="27"/>
        <v>9380</v>
      </c>
      <c r="F75" s="29">
        <f t="shared" si="23"/>
        <v>-15872</v>
      </c>
      <c r="G75" s="34">
        <f>+Inputs!$D$2</f>
        <v>0.3795</v>
      </c>
      <c r="I75" s="27">
        <f t="shared" si="28"/>
        <v>25252</v>
      </c>
      <c r="K75" s="27">
        <f t="shared" si="24"/>
        <v>140</v>
      </c>
      <c r="L75" s="27">
        <f t="shared" si="29"/>
        <v>9380</v>
      </c>
      <c r="M75" s="27">
        <f t="shared" si="25"/>
        <v>53.13</v>
      </c>
      <c r="N75" s="27">
        <f t="shared" si="26"/>
        <v>53.13</v>
      </c>
      <c r="O75" s="27">
        <f t="shared" si="30"/>
        <v>-6023.4240000000163</v>
      </c>
      <c r="P75" s="27">
        <f t="shared" si="31"/>
        <v>6023.4240000000163</v>
      </c>
    </row>
    <row r="76" spans="1:16">
      <c r="A76" s="30">
        <v>36861</v>
      </c>
      <c r="C76" s="6">
        <v>68</v>
      </c>
      <c r="D76" s="29">
        <f t="shared" si="22"/>
        <v>140</v>
      </c>
      <c r="E76" s="29">
        <f t="shared" si="27"/>
        <v>9520</v>
      </c>
      <c r="F76" s="29">
        <f t="shared" si="23"/>
        <v>-15732</v>
      </c>
      <c r="G76" s="34">
        <f>+Inputs!$D$2</f>
        <v>0.3795</v>
      </c>
      <c r="I76" s="27">
        <f t="shared" si="28"/>
        <v>25252</v>
      </c>
      <c r="K76" s="27">
        <f t="shared" si="24"/>
        <v>140</v>
      </c>
      <c r="L76" s="27">
        <f t="shared" si="29"/>
        <v>9520</v>
      </c>
      <c r="M76" s="27">
        <f t="shared" si="25"/>
        <v>53.13</v>
      </c>
      <c r="N76" s="27">
        <f t="shared" si="26"/>
        <v>53.13</v>
      </c>
      <c r="O76" s="27">
        <f t="shared" si="30"/>
        <v>-5970.2940000000162</v>
      </c>
      <c r="P76" s="27">
        <f t="shared" si="31"/>
        <v>5970.2940000000162</v>
      </c>
    </row>
    <row r="77" spans="1:16">
      <c r="A77" s="31">
        <v>36892</v>
      </c>
      <c r="C77" s="6">
        <v>69</v>
      </c>
      <c r="D77" s="29">
        <f t="shared" si="22"/>
        <v>140</v>
      </c>
      <c r="E77" s="29">
        <f t="shared" si="27"/>
        <v>9660</v>
      </c>
      <c r="F77" s="29">
        <f t="shared" si="23"/>
        <v>-15592</v>
      </c>
      <c r="G77" s="34">
        <f>+Inputs!$D$2</f>
        <v>0.3795</v>
      </c>
      <c r="I77" s="27">
        <f t="shared" si="28"/>
        <v>25252</v>
      </c>
      <c r="K77" s="27">
        <f t="shared" si="24"/>
        <v>140</v>
      </c>
      <c r="L77" s="27">
        <f t="shared" si="29"/>
        <v>9660</v>
      </c>
      <c r="M77" s="27">
        <f t="shared" si="25"/>
        <v>53.13</v>
      </c>
      <c r="N77" s="27">
        <f t="shared" si="26"/>
        <v>53.13</v>
      </c>
      <c r="O77" s="27">
        <f t="shared" si="30"/>
        <v>-5917.1640000000161</v>
      </c>
      <c r="P77" s="27">
        <f t="shared" si="31"/>
        <v>5917.1640000000161</v>
      </c>
    </row>
    <row r="78" spans="1:16">
      <c r="A78" s="30">
        <v>36923</v>
      </c>
      <c r="C78" s="6">
        <v>70</v>
      </c>
      <c r="D78" s="29">
        <f t="shared" si="22"/>
        <v>140</v>
      </c>
      <c r="E78" s="29">
        <f t="shared" si="27"/>
        <v>9800</v>
      </c>
      <c r="F78" s="29">
        <f t="shared" si="23"/>
        <v>-15452</v>
      </c>
      <c r="G78" s="34">
        <f>+Inputs!$D$2</f>
        <v>0.3795</v>
      </c>
      <c r="I78" s="27">
        <f t="shared" si="28"/>
        <v>25252</v>
      </c>
      <c r="K78" s="27">
        <f t="shared" si="24"/>
        <v>140</v>
      </c>
      <c r="L78" s="27">
        <f t="shared" si="29"/>
        <v>9800</v>
      </c>
      <c r="M78" s="27">
        <f t="shared" si="25"/>
        <v>53.13</v>
      </c>
      <c r="N78" s="27">
        <f t="shared" si="26"/>
        <v>53.13</v>
      </c>
      <c r="O78" s="27">
        <f t="shared" si="30"/>
        <v>-5864.034000000016</v>
      </c>
      <c r="P78" s="27">
        <f t="shared" si="31"/>
        <v>5864.034000000016</v>
      </c>
    </row>
    <row r="79" spans="1:16">
      <c r="A79" s="31">
        <v>36951</v>
      </c>
      <c r="C79" s="6">
        <v>71</v>
      </c>
      <c r="D79" s="29">
        <f t="shared" si="22"/>
        <v>140</v>
      </c>
      <c r="E79" s="29">
        <f t="shared" si="27"/>
        <v>9940</v>
      </c>
      <c r="F79" s="29">
        <f t="shared" si="23"/>
        <v>-15312</v>
      </c>
      <c r="G79" s="34">
        <f>+Inputs!$D$2</f>
        <v>0.3795</v>
      </c>
      <c r="I79" s="27">
        <f t="shared" si="28"/>
        <v>25252</v>
      </c>
      <c r="K79" s="27">
        <f t="shared" si="24"/>
        <v>140</v>
      </c>
      <c r="L79" s="27">
        <f t="shared" si="29"/>
        <v>9940</v>
      </c>
      <c r="M79" s="27">
        <f t="shared" si="25"/>
        <v>53.13</v>
      </c>
      <c r="N79" s="27">
        <f t="shared" si="26"/>
        <v>53.13</v>
      </c>
      <c r="O79" s="27">
        <f t="shared" si="30"/>
        <v>-5810.9040000000159</v>
      </c>
      <c r="P79" s="27">
        <f t="shared" si="31"/>
        <v>5810.9040000000159</v>
      </c>
    </row>
    <row r="80" spans="1:16">
      <c r="A80" s="30">
        <v>36982</v>
      </c>
      <c r="C80" s="6">
        <v>72</v>
      </c>
      <c r="D80" s="29">
        <f t="shared" si="22"/>
        <v>140</v>
      </c>
      <c r="E80" s="29">
        <f t="shared" si="27"/>
        <v>10080</v>
      </c>
      <c r="F80" s="29">
        <f t="shared" si="23"/>
        <v>-15172</v>
      </c>
      <c r="G80" s="34">
        <f>+Inputs!$D$2</f>
        <v>0.3795</v>
      </c>
      <c r="I80" s="27">
        <f t="shared" si="28"/>
        <v>25252</v>
      </c>
      <c r="K80" s="27">
        <f t="shared" si="24"/>
        <v>140</v>
      </c>
      <c r="L80" s="27">
        <f t="shared" si="29"/>
        <v>10080</v>
      </c>
      <c r="M80" s="27">
        <f t="shared" si="25"/>
        <v>53.13</v>
      </c>
      <c r="N80" s="27">
        <f t="shared" si="26"/>
        <v>53.13</v>
      </c>
      <c r="O80" s="27">
        <f t="shared" si="30"/>
        <v>-5757.7740000000158</v>
      </c>
      <c r="P80" s="27">
        <f t="shared" si="31"/>
        <v>5757.7740000000158</v>
      </c>
    </row>
    <row r="81" spans="1:16">
      <c r="A81" s="31">
        <v>37012</v>
      </c>
      <c r="C81" s="6">
        <v>73</v>
      </c>
      <c r="D81" s="29">
        <f t="shared" si="22"/>
        <v>140</v>
      </c>
      <c r="E81" s="29">
        <f t="shared" si="27"/>
        <v>10220</v>
      </c>
      <c r="F81" s="29">
        <f t="shared" si="23"/>
        <v>-15032</v>
      </c>
      <c r="G81" s="34">
        <f>+Inputs!$D$2</f>
        <v>0.3795</v>
      </c>
      <c r="I81" s="27">
        <f t="shared" si="28"/>
        <v>25252</v>
      </c>
      <c r="K81" s="27">
        <f t="shared" si="24"/>
        <v>140</v>
      </c>
      <c r="L81" s="27">
        <f t="shared" si="29"/>
        <v>10220</v>
      </c>
      <c r="M81" s="27">
        <f t="shared" si="25"/>
        <v>53.13</v>
      </c>
      <c r="N81" s="27">
        <f t="shared" si="26"/>
        <v>53.13</v>
      </c>
      <c r="O81" s="27">
        <f t="shared" si="30"/>
        <v>-5704.6440000000157</v>
      </c>
      <c r="P81" s="27">
        <f t="shared" si="31"/>
        <v>5704.6440000000157</v>
      </c>
    </row>
    <row r="82" spans="1:16">
      <c r="A82" s="30">
        <v>37043</v>
      </c>
      <c r="C82" s="6">
        <v>74</v>
      </c>
      <c r="D82" s="29">
        <f t="shared" si="22"/>
        <v>140</v>
      </c>
      <c r="E82" s="29">
        <f t="shared" si="27"/>
        <v>10360</v>
      </c>
      <c r="F82" s="29">
        <f t="shared" si="23"/>
        <v>-14892</v>
      </c>
      <c r="G82" s="34">
        <f>+Inputs!$D$2</f>
        <v>0.3795</v>
      </c>
      <c r="I82" s="27">
        <f t="shared" si="28"/>
        <v>25252</v>
      </c>
      <c r="K82" s="27">
        <f t="shared" si="24"/>
        <v>140</v>
      </c>
      <c r="L82" s="27">
        <f t="shared" si="29"/>
        <v>10360</v>
      </c>
      <c r="M82" s="27">
        <f t="shared" si="25"/>
        <v>53.13</v>
      </c>
      <c r="N82" s="27">
        <f t="shared" si="26"/>
        <v>53.13</v>
      </c>
      <c r="O82" s="27">
        <f t="shared" si="30"/>
        <v>-5651.5140000000156</v>
      </c>
      <c r="P82" s="27">
        <f t="shared" si="31"/>
        <v>5651.5140000000156</v>
      </c>
    </row>
    <row r="83" spans="1:16">
      <c r="A83" s="31">
        <v>37073</v>
      </c>
      <c r="C83" s="6">
        <v>75</v>
      </c>
      <c r="D83" s="29">
        <f t="shared" si="22"/>
        <v>140</v>
      </c>
      <c r="E83" s="29">
        <f t="shared" si="27"/>
        <v>10500</v>
      </c>
      <c r="F83" s="29">
        <f t="shared" si="23"/>
        <v>-14752</v>
      </c>
      <c r="G83" s="34">
        <f>+Inputs!$D$2</f>
        <v>0.3795</v>
      </c>
      <c r="I83" s="27">
        <f t="shared" si="28"/>
        <v>25252</v>
      </c>
      <c r="K83" s="27">
        <f t="shared" si="24"/>
        <v>140</v>
      </c>
      <c r="L83" s="27">
        <f t="shared" si="29"/>
        <v>10500</v>
      </c>
      <c r="M83" s="27">
        <f t="shared" si="25"/>
        <v>53.13</v>
      </c>
      <c r="N83" s="27">
        <f t="shared" si="26"/>
        <v>53.13</v>
      </c>
      <c r="O83" s="27">
        <f t="shared" si="30"/>
        <v>-5598.3840000000155</v>
      </c>
      <c r="P83" s="27">
        <f t="shared" si="31"/>
        <v>5598.3840000000155</v>
      </c>
    </row>
    <row r="84" spans="1:16">
      <c r="A84" s="30">
        <v>37104</v>
      </c>
      <c r="C84" s="6">
        <v>76</v>
      </c>
      <c r="D84" s="29">
        <f t="shared" si="22"/>
        <v>140</v>
      </c>
      <c r="E84" s="29">
        <f t="shared" si="27"/>
        <v>10640</v>
      </c>
      <c r="F84" s="29">
        <f t="shared" si="23"/>
        <v>-14612</v>
      </c>
      <c r="G84" s="34">
        <f>+Inputs!$D$2</f>
        <v>0.3795</v>
      </c>
      <c r="I84" s="27">
        <f t="shared" si="28"/>
        <v>25252</v>
      </c>
      <c r="K84" s="27">
        <f t="shared" si="24"/>
        <v>140</v>
      </c>
      <c r="L84" s="27">
        <f t="shared" si="29"/>
        <v>10640</v>
      </c>
      <c r="M84" s="27">
        <f t="shared" si="25"/>
        <v>53.13</v>
      </c>
      <c r="N84" s="27">
        <f t="shared" si="26"/>
        <v>53.13</v>
      </c>
      <c r="O84" s="27">
        <f t="shared" si="30"/>
        <v>-5545.2540000000154</v>
      </c>
      <c r="P84" s="27">
        <f t="shared" si="31"/>
        <v>5545.2540000000154</v>
      </c>
    </row>
    <row r="85" spans="1:16">
      <c r="A85" s="31">
        <v>37135</v>
      </c>
      <c r="C85" s="6">
        <v>77</v>
      </c>
      <c r="D85" s="29">
        <f t="shared" si="22"/>
        <v>140</v>
      </c>
      <c r="E85" s="29">
        <f t="shared" si="27"/>
        <v>10780</v>
      </c>
      <c r="F85" s="29">
        <f t="shared" si="23"/>
        <v>-14472</v>
      </c>
      <c r="G85" s="34">
        <f>+Inputs!$D$2</f>
        <v>0.3795</v>
      </c>
      <c r="I85" s="27">
        <f t="shared" si="28"/>
        <v>25252</v>
      </c>
      <c r="K85" s="27">
        <f t="shared" si="24"/>
        <v>140</v>
      </c>
      <c r="L85" s="27">
        <f t="shared" si="29"/>
        <v>10780</v>
      </c>
      <c r="M85" s="27">
        <f t="shared" si="25"/>
        <v>53.13</v>
      </c>
      <c r="N85" s="27">
        <f t="shared" si="26"/>
        <v>53.13</v>
      </c>
      <c r="O85" s="27">
        <f t="shared" si="30"/>
        <v>-5492.1240000000153</v>
      </c>
      <c r="P85" s="27">
        <f t="shared" si="31"/>
        <v>5492.1240000000153</v>
      </c>
    </row>
    <row r="86" spans="1:16">
      <c r="A86" s="30">
        <v>37165</v>
      </c>
      <c r="C86" s="6">
        <v>78</v>
      </c>
      <c r="D86" s="29">
        <f t="shared" si="22"/>
        <v>140</v>
      </c>
      <c r="E86" s="29">
        <f t="shared" si="27"/>
        <v>10920</v>
      </c>
      <c r="F86" s="29">
        <f t="shared" si="23"/>
        <v>-14332</v>
      </c>
      <c r="G86" s="34">
        <f>+Inputs!$D$2</f>
        <v>0.3795</v>
      </c>
      <c r="I86" s="27">
        <f t="shared" si="28"/>
        <v>25252</v>
      </c>
      <c r="K86" s="27">
        <f t="shared" si="24"/>
        <v>140</v>
      </c>
      <c r="L86" s="27">
        <f t="shared" si="29"/>
        <v>10920</v>
      </c>
      <c r="M86" s="27">
        <f t="shared" si="25"/>
        <v>53.13</v>
      </c>
      <c r="N86" s="27">
        <f t="shared" si="26"/>
        <v>53.13</v>
      </c>
      <c r="O86" s="27">
        <f t="shared" si="30"/>
        <v>-5438.9940000000151</v>
      </c>
      <c r="P86" s="27">
        <f t="shared" si="31"/>
        <v>5438.9940000000151</v>
      </c>
    </row>
    <row r="87" spans="1:16">
      <c r="A87" s="31">
        <v>37196</v>
      </c>
      <c r="C87" s="6">
        <v>79</v>
      </c>
      <c r="D87" s="29">
        <f t="shared" si="22"/>
        <v>140</v>
      </c>
      <c r="E87" s="29">
        <f t="shared" si="27"/>
        <v>11060</v>
      </c>
      <c r="F87" s="29">
        <f t="shared" si="23"/>
        <v>-14192</v>
      </c>
      <c r="G87" s="34">
        <f>+Inputs!$D$2</f>
        <v>0.3795</v>
      </c>
      <c r="I87" s="27">
        <f t="shared" si="28"/>
        <v>25252</v>
      </c>
      <c r="K87" s="27">
        <f t="shared" si="24"/>
        <v>140</v>
      </c>
      <c r="L87" s="27">
        <f t="shared" si="29"/>
        <v>11060</v>
      </c>
      <c r="M87" s="27">
        <f t="shared" si="25"/>
        <v>53.13</v>
      </c>
      <c r="N87" s="27">
        <f t="shared" si="26"/>
        <v>53.13</v>
      </c>
      <c r="O87" s="27">
        <f t="shared" si="30"/>
        <v>-5385.864000000015</v>
      </c>
      <c r="P87" s="27">
        <f t="shared" si="31"/>
        <v>5385.864000000015</v>
      </c>
    </row>
    <row r="88" spans="1:16">
      <c r="A88" s="30">
        <v>37226</v>
      </c>
      <c r="C88" s="6">
        <v>80</v>
      </c>
      <c r="D88" s="29">
        <f t="shared" si="22"/>
        <v>140</v>
      </c>
      <c r="E88" s="29">
        <f t="shared" si="27"/>
        <v>11200</v>
      </c>
      <c r="F88" s="29">
        <f t="shared" si="23"/>
        <v>-14052</v>
      </c>
      <c r="G88" s="34">
        <f>+Inputs!$D$2</f>
        <v>0.3795</v>
      </c>
      <c r="I88" s="27">
        <f t="shared" si="28"/>
        <v>25252</v>
      </c>
      <c r="K88" s="27">
        <f t="shared" si="24"/>
        <v>140</v>
      </c>
      <c r="L88" s="27">
        <f t="shared" si="29"/>
        <v>11200</v>
      </c>
      <c r="M88" s="27">
        <f t="shared" si="25"/>
        <v>53.13</v>
      </c>
      <c r="N88" s="27">
        <f t="shared" si="26"/>
        <v>53.13</v>
      </c>
      <c r="O88" s="27">
        <f t="shared" si="30"/>
        <v>-5332.7340000000149</v>
      </c>
      <c r="P88" s="27">
        <f t="shared" si="31"/>
        <v>5332.7340000000149</v>
      </c>
    </row>
    <row r="89" spans="1:16">
      <c r="A89" s="31">
        <v>37257</v>
      </c>
      <c r="C89" s="6">
        <v>81</v>
      </c>
      <c r="D89" s="29">
        <f t="shared" si="22"/>
        <v>140</v>
      </c>
      <c r="E89" s="29">
        <f t="shared" si="27"/>
        <v>11340</v>
      </c>
      <c r="F89" s="29">
        <f t="shared" si="23"/>
        <v>-13912</v>
      </c>
      <c r="G89" s="34">
        <f>+Inputs!$D$2</f>
        <v>0.3795</v>
      </c>
      <c r="I89" s="27">
        <f t="shared" si="28"/>
        <v>25252</v>
      </c>
      <c r="K89" s="27">
        <f t="shared" si="24"/>
        <v>140</v>
      </c>
      <c r="L89" s="27">
        <f t="shared" si="29"/>
        <v>11340</v>
      </c>
      <c r="M89" s="27">
        <f t="shared" si="25"/>
        <v>53.13</v>
      </c>
      <c r="N89" s="27">
        <f t="shared" si="26"/>
        <v>53.13</v>
      </c>
      <c r="O89" s="27">
        <f t="shared" si="30"/>
        <v>-5279.6040000000148</v>
      </c>
      <c r="P89" s="27">
        <f t="shared" si="31"/>
        <v>5279.6040000000148</v>
      </c>
    </row>
    <row r="90" spans="1:16">
      <c r="A90" s="30">
        <v>37288</v>
      </c>
      <c r="C90" s="6">
        <v>82</v>
      </c>
      <c r="D90" s="29">
        <f t="shared" si="22"/>
        <v>140</v>
      </c>
      <c r="E90" s="29">
        <f t="shared" si="27"/>
        <v>11480</v>
      </c>
      <c r="F90" s="29">
        <f t="shared" si="23"/>
        <v>-13772</v>
      </c>
      <c r="G90" s="34">
        <f>+Inputs!$D$2</f>
        <v>0.3795</v>
      </c>
      <c r="I90" s="27">
        <f t="shared" si="28"/>
        <v>25252</v>
      </c>
      <c r="K90" s="27">
        <f t="shared" si="24"/>
        <v>140</v>
      </c>
      <c r="L90" s="27">
        <f t="shared" si="29"/>
        <v>11480</v>
      </c>
      <c r="M90" s="27">
        <f t="shared" si="25"/>
        <v>53.13</v>
      </c>
      <c r="N90" s="27">
        <f t="shared" si="26"/>
        <v>53.13</v>
      </c>
      <c r="O90" s="27">
        <f t="shared" si="30"/>
        <v>-5226.4740000000147</v>
      </c>
      <c r="P90" s="27">
        <f t="shared" si="31"/>
        <v>5226.4740000000147</v>
      </c>
    </row>
    <row r="91" spans="1:16">
      <c r="A91" s="31">
        <v>37316</v>
      </c>
      <c r="C91" s="6">
        <v>83</v>
      </c>
      <c r="D91" s="29">
        <f t="shared" si="22"/>
        <v>140</v>
      </c>
      <c r="E91" s="29">
        <f t="shared" si="27"/>
        <v>11620</v>
      </c>
      <c r="F91" s="29">
        <f t="shared" si="23"/>
        <v>-13632</v>
      </c>
      <c r="G91" s="34">
        <f>+Inputs!$D$2</f>
        <v>0.3795</v>
      </c>
      <c r="I91" s="27">
        <f t="shared" si="28"/>
        <v>25252</v>
      </c>
      <c r="K91" s="27">
        <f t="shared" si="24"/>
        <v>140</v>
      </c>
      <c r="L91" s="27">
        <f t="shared" si="29"/>
        <v>11620</v>
      </c>
      <c r="M91" s="27">
        <f t="shared" si="25"/>
        <v>53.13</v>
      </c>
      <c r="N91" s="27">
        <f t="shared" si="26"/>
        <v>53.13</v>
      </c>
      <c r="O91" s="27">
        <f t="shared" si="30"/>
        <v>-5173.3440000000146</v>
      </c>
      <c r="P91" s="27">
        <f t="shared" si="31"/>
        <v>5173.3440000000146</v>
      </c>
    </row>
    <row r="92" spans="1:16">
      <c r="A92" s="30">
        <v>37347</v>
      </c>
      <c r="C92" s="6">
        <v>84</v>
      </c>
      <c r="D92" s="29">
        <f t="shared" si="22"/>
        <v>140</v>
      </c>
      <c r="E92" s="29">
        <f t="shared" si="27"/>
        <v>11760</v>
      </c>
      <c r="F92" s="29">
        <f t="shared" si="23"/>
        <v>-13492</v>
      </c>
      <c r="G92" s="34">
        <f>+Inputs!$D$2</f>
        <v>0.3795</v>
      </c>
      <c r="I92" s="27">
        <f t="shared" si="28"/>
        <v>25252</v>
      </c>
      <c r="K92" s="27">
        <f t="shared" si="24"/>
        <v>140</v>
      </c>
      <c r="L92" s="27">
        <f t="shared" si="29"/>
        <v>11760</v>
      </c>
      <c r="M92" s="27">
        <f t="shared" si="25"/>
        <v>53.13</v>
      </c>
      <c r="N92" s="27">
        <f t="shared" si="26"/>
        <v>53.13</v>
      </c>
      <c r="O92" s="27">
        <f t="shared" si="30"/>
        <v>-5120.2140000000145</v>
      </c>
      <c r="P92" s="27">
        <f t="shared" si="31"/>
        <v>5120.2140000000145</v>
      </c>
    </row>
    <row r="93" spans="1:16">
      <c r="A93" s="31">
        <v>37377</v>
      </c>
      <c r="C93" s="6">
        <v>85</v>
      </c>
      <c r="D93" s="29">
        <f t="shared" si="22"/>
        <v>140</v>
      </c>
      <c r="E93" s="29">
        <f t="shared" si="27"/>
        <v>11900</v>
      </c>
      <c r="F93" s="29">
        <f t="shared" si="23"/>
        <v>-13352</v>
      </c>
      <c r="G93" s="34">
        <f>+Inputs!$D$2</f>
        <v>0.3795</v>
      </c>
      <c r="I93" s="27">
        <f t="shared" si="28"/>
        <v>25252</v>
      </c>
      <c r="K93" s="27">
        <f t="shared" si="24"/>
        <v>140</v>
      </c>
      <c r="L93" s="27">
        <f t="shared" si="29"/>
        <v>11900</v>
      </c>
      <c r="M93" s="27">
        <f t="shared" si="25"/>
        <v>53.13</v>
      </c>
      <c r="N93" s="27">
        <f t="shared" si="26"/>
        <v>53.13</v>
      </c>
      <c r="O93" s="27">
        <f t="shared" si="30"/>
        <v>-5067.0840000000144</v>
      </c>
      <c r="P93" s="27">
        <f t="shared" si="31"/>
        <v>5067.0840000000144</v>
      </c>
    </row>
    <row r="94" spans="1:16">
      <c r="A94" s="30">
        <v>37408</v>
      </c>
      <c r="C94" s="6">
        <v>86</v>
      </c>
      <c r="D94" s="29">
        <f t="shared" si="22"/>
        <v>140</v>
      </c>
      <c r="E94" s="29">
        <f t="shared" si="27"/>
        <v>12040</v>
      </c>
      <c r="F94" s="29">
        <f t="shared" si="23"/>
        <v>-13212</v>
      </c>
      <c r="G94" s="34">
        <f>+Inputs!$D$2</f>
        <v>0.3795</v>
      </c>
      <c r="I94" s="27">
        <f t="shared" si="28"/>
        <v>25252</v>
      </c>
      <c r="K94" s="27">
        <f t="shared" si="24"/>
        <v>140</v>
      </c>
      <c r="L94" s="27">
        <f t="shared" si="29"/>
        <v>12040</v>
      </c>
      <c r="M94" s="27">
        <f t="shared" si="25"/>
        <v>53.13</v>
      </c>
      <c r="N94" s="27">
        <f t="shared" si="26"/>
        <v>53.13</v>
      </c>
      <c r="O94" s="27">
        <f t="shared" si="30"/>
        <v>-5013.9540000000143</v>
      </c>
      <c r="P94" s="27">
        <f t="shared" si="31"/>
        <v>5013.9540000000143</v>
      </c>
    </row>
    <row r="95" spans="1:16">
      <c r="A95" s="31">
        <v>37438</v>
      </c>
      <c r="C95" s="6">
        <v>87</v>
      </c>
      <c r="D95" s="29">
        <f t="shared" si="22"/>
        <v>140</v>
      </c>
      <c r="E95" s="29">
        <f t="shared" si="27"/>
        <v>12180</v>
      </c>
      <c r="F95" s="29">
        <f t="shared" si="23"/>
        <v>-13072</v>
      </c>
      <c r="G95" s="34">
        <f>+Inputs!$D$2</f>
        <v>0.3795</v>
      </c>
      <c r="I95" s="27">
        <f t="shared" si="28"/>
        <v>25252</v>
      </c>
      <c r="K95" s="27">
        <f t="shared" si="24"/>
        <v>140</v>
      </c>
      <c r="L95" s="27">
        <f t="shared" si="29"/>
        <v>12180</v>
      </c>
      <c r="M95" s="27">
        <f t="shared" si="25"/>
        <v>53.13</v>
      </c>
      <c r="N95" s="27">
        <f t="shared" si="26"/>
        <v>53.13</v>
      </c>
      <c r="O95" s="27">
        <f t="shared" si="30"/>
        <v>-4960.8240000000142</v>
      </c>
      <c r="P95" s="27">
        <f t="shared" si="31"/>
        <v>4960.8240000000142</v>
      </c>
    </row>
    <row r="96" spans="1:16">
      <c r="A96" s="30">
        <v>37469</v>
      </c>
      <c r="C96" s="6">
        <v>88</v>
      </c>
      <c r="D96" s="29">
        <f t="shared" si="22"/>
        <v>140</v>
      </c>
      <c r="E96" s="29">
        <f t="shared" si="27"/>
        <v>12320</v>
      </c>
      <c r="F96" s="29">
        <f t="shared" si="23"/>
        <v>-12932</v>
      </c>
      <c r="G96" s="34">
        <f>+Inputs!$D$2</f>
        <v>0.3795</v>
      </c>
      <c r="I96" s="27">
        <f t="shared" si="28"/>
        <v>25252</v>
      </c>
      <c r="K96" s="27">
        <f t="shared" si="24"/>
        <v>140</v>
      </c>
      <c r="L96" s="27">
        <f t="shared" si="29"/>
        <v>12320</v>
      </c>
      <c r="M96" s="27">
        <f t="shared" si="25"/>
        <v>53.13</v>
      </c>
      <c r="N96" s="27">
        <f t="shared" si="26"/>
        <v>53.13</v>
      </c>
      <c r="O96" s="27">
        <f t="shared" si="30"/>
        <v>-4907.6940000000141</v>
      </c>
      <c r="P96" s="27">
        <f t="shared" si="31"/>
        <v>4907.6940000000141</v>
      </c>
    </row>
    <row r="97" spans="1:16">
      <c r="A97" s="31">
        <v>37500</v>
      </c>
      <c r="C97" s="6">
        <v>89</v>
      </c>
      <c r="D97" s="29">
        <f t="shared" si="22"/>
        <v>140</v>
      </c>
      <c r="E97" s="29">
        <f t="shared" si="27"/>
        <v>12460</v>
      </c>
      <c r="F97" s="29">
        <f t="shared" si="23"/>
        <v>-12792</v>
      </c>
      <c r="G97" s="34">
        <f>+Inputs!$D$2</f>
        <v>0.3795</v>
      </c>
      <c r="I97" s="27">
        <f t="shared" si="28"/>
        <v>25252</v>
      </c>
      <c r="K97" s="27">
        <f t="shared" si="24"/>
        <v>140</v>
      </c>
      <c r="L97" s="27">
        <f t="shared" si="29"/>
        <v>12460</v>
      </c>
      <c r="M97" s="27">
        <f t="shared" si="25"/>
        <v>53.13</v>
      </c>
      <c r="N97" s="27">
        <f t="shared" si="26"/>
        <v>53.13</v>
      </c>
      <c r="O97" s="27">
        <f t="shared" si="30"/>
        <v>-4854.5640000000139</v>
      </c>
      <c r="P97" s="27">
        <f t="shared" si="31"/>
        <v>4854.5640000000139</v>
      </c>
    </row>
    <row r="98" spans="1:16">
      <c r="A98" s="30">
        <v>37530</v>
      </c>
      <c r="C98" s="6">
        <v>90</v>
      </c>
      <c r="D98" s="29">
        <f t="shared" si="22"/>
        <v>140</v>
      </c>
      <c r="E98" s="29">
        <f t="shared" si="27"/>
        <v>12600</v>
      </c>
      <c r="F98" s="29">
        <f t="shared" si="23"/>
        <v>-12652</v>
      </c>
      <c r="G98" s="34">
        <f>+Inputs!$D$2</f>
        <v>0.3795</v>
      </c>
      <c r="I98" s="27">
        <f t="shared" si="28"/>
        <v>25252</v>
      </c>
      <c r="K98" s="27">
        <f t="shared" si="24"/>
        <v>140</v>
      </c>
      <c r="L98" s="27">
        <f t="shared" si="29"/>
        <v>12600</v>
      </c>
      <c r="M98" s="27">
        <f t="shared" si="25"/>
        <v>53.13</v>
      </c>
      <c r="N98" s="27">
        <f t="shared" si="26"/>
        <v>53.13</v>
      </c>
      <c r="O98" s="27">
        <f t="shared" si="30"/>
        <v>-4801.4340000000138</v>
      </c>
      <c r="P98" s="27">
        <f t="shared" si="31"/>
        <v>4801.4340000000138</v>
      </c>
    </row>
    <row r="99" spans="1:16">
      <c r="A99" s="31">
        <v>37561</v>
      </c>
      <c r="C99" s="6">
        <v>91</v>
      </c>
      <c r="D99" s="29">
        <f t="shared" si="22"/>
        <v>140</v>
      </c>
      <c r="E99" s="29">
        <f t="shared" si="27"/>
        <v>12740</v>
      </c>
      <c r="F99" s="29">
        <f t="shared" si="23"/>
        <v>-12512</v>
      </c>
      <c r="G99" s="34">
        <f>+Inputs!$D$2</f>
        <v>0.3795</v>
      </c>
      <c r="I99" s="27">
        <f t="shared" si="28"/>
        <v>25252</v>
      </c>
      <c r="K99" s="27">
        <f t="shared" si="24"/>
        <v>140</v>
      </c>
      <c r="L99" s="27">
        <f t="shared" si="29"/>
        <v>12740</v>
      </c>
      <c r="M99" s="27">
        <f t="shared" si="25"/>
        <v>53.13</v>
      </c>
      <c r="N99" s="27">
        <f t="shared" si="26"/>
        <v>53.13</v>
      </c>
      <c r="O99" s="27">
        <f t="shared" si="30"/>
        <v>-4748.3040000000137</v>
      </c>
      <c r="P99" s="27">
        <f t="shared" si="31"/>
        <v>4748.3040000000137</v>
      </c>
    </row>
    <row r="100" spans="1:16">
      <c r="A100" s="30">
        <v>37591</v>
      </c>
      <c r="C100" s="6">
        <v>92</v>
      </c>
      <c r="D100" s="29">
        <f t="shared" si="22"/>
        <v>140</v>
      </c>
      <c r="E100" s="29">
        <f t="shared" si="27"/>
        <v>12880</v>
      </c>
      <c r="F100" s="29">
        <f t="shared" si="23"/>
        <v>-12372</v>
      </c>
      <c r="G100" s="34">
        <f>+Inputs!$D$2</f>
        <v>0.3795</v>
      </c>
      <c r="I100" s="27">
        <f t="shared" si="28"/>
        <v>25252</v>
      </c>
      <c r="K100" s="27">
        <f t="shared" si="24"/>
        <v>140</v>
      </c>
      <c r="L100" s="27">
        <f t="shared" si="29"/>
        <v>12880</v>
      </c>
      <c r="M100" s="27">
        <f t="shared" si="25"/>
        <v>53.13</v>
      </c>
      <c r="N100" s="27">
        <f t="shared" si="26"/>
        <v>53.13</v>
      </c>
      <c r="O100" s="27">
        <f t="shared" si="30"/>
        <v>-4695.1740000000136</v>
      </c>
      <c r="P100" s="27">
        <f t="shared" si="31"/>
        <v>4695.1740000000136</v>
      </c>
    </row>
    <row r="101" spans="1:16">
      <c r="A101" s="31">
        <v>37622</v>
      </c>
      <c r="C101" s="6">
        <v>93</v>
      </c>
      <c r="D101" s="29">
        <f t="shared" si="22"/>
        <v>140</v>
      </c>
      <c r="E101" s="29">
        <f t="shared" si="27"/>
        <v>13020</v>
      </c>
      <c r="F101" s="29">
        <f t="shared" si="23"/>
        <v>-12232</v>
      </c>
      <c r="G101" s="34">
        <f>+Inputs!$D$2</f>
        <v>0.3795</v>
      </c>
      <c r="I101" s="27">
        <f t="shared" si="28"/>
        <v>25252</v>
      </c>
      <c r="K101" s="27">
        <f t="shared" si="24"/>
        <v>140</v>
      </c>
      <c r="L101" s="27">
        <f t="shared" si="29"/>
        <v>13020</v>
      </c>
      <c r="M101" s="27">
        <f t="shared" si="25"/>
        <v>53.13</v>
      </c>
      <c r="N101" s="27">
        <f t="shared" si="26"/>
        <v>53.13</v>
      </c>
      <c r="O101" s="27">
        <f t="shared" si="30"/>
        <v>-4642.0440000000135</v>
      </c>
      <c r="P101" s="27">
        <f t="shared" si="31"/>
        <v>4642.0440000000135</v>
      </c>
    </row>
    <row r="102" spans="1:16">
      <c r="A102" s="30">
        <v>37653</v>
      </c>
      <c r="C102" s="6">
        <v>94</v>
      </c>
      <c r="D102" s="29">
        <f t="shared" si="22"/>
        <v>140</v>
      </c>
      <c r="E102" s="29">
        <f t="shared" si="27"/>
        <v>13160</v>
      </c>
      <c r="F102" s="29">
        <f t="shared" si="23"/>
        <v>-12092</v>
      </c>
      <c r="G102" s="34">
        <f>+Inputs!$D$2</f>
        <v>0.3795</v>
      </c>
      <c r="I102" s="27">
        <f t="shared" si="28"/>
        <v>25252</v>
      </c>
      <c r="K102" s="27">
        <f t="shared" si="24"/>
        <v>140</v>
      </c>
      <c r="L102" s="27">
        <f t="shared" si="29"/>
        <v>13160</v>
      </c>
      <c r="M102" s="27">
        <f t="shared" si="25"/>
        <v>53.13</v>
      </c>
      <c r="N102" s="27">
        <f t="shared" si="26"/>
        <v>53.13</v>
      </c>
      <c r="O102" s="27">
        <f t="shared" si="30"/>
        <v>-4588.9140000000134</v>
      </c>
      <c r="P102" s="27">
        <f t="shared" si="31"/>
        <v>4588.9140000000134</v>
      </c>
    </row>
    <row r="103" spans="1:16">
      <c r="A103" s="31">
        <v>37681</v>
      </c>
      <c r="C103" s="6">
        <v>95</v>
      </c>
      <c r="D103" s="29">
        <f t="shared" si="22"/>
        <v>140</v>
      </c>
      <c r="E103" s="29">
        <f t="shared" si="27"/>
        <v>13300</v>
      </c>
      <c r="F103" s="29">
        <f t="shared" si="23"/>
        <v>-11952</v>
      </c>
      <c r="G103" s="34">
        <f>+Inputs!$D$2</f>
        <v>0.3795</v>
      </c>
      <c r="I103" s="27">
        <f t="shared" si="28"/>
        <v>25252</v>
      </c>
      <c r="K103" s="27">
        <f t="shared" si="24"/>
        <v>140</v>
      </c>
      <c r="L103" s="27">
        <f t="shared" si="29"/>
        <v>13300</v>
      </c>
      <c r="M103" s="27">
        <f t="shared" si="25"/>
        <v>53.13</v>
      </c>
      <c r="N103" s="27">
        <f t="shared" si="26"/>
        <v>53.13</v>
      </c>
      <c r="O103" s="27">
        <f t="shared" si="30"/>
        <v>-4535.7840000000133</v>
      </c>
      <c r="P103" s="27">
        <f t="shared" si="31"/>
        <v>4535.7840000000133</v>
      </c>
    </row>
    <row r="104" spans="1:16">
      <c r="A104" s="30">
        <v>37712</v>
      </c>
      <c r="C104" s="6">
        <v>96</v>
      </c>
      <c r="D104" s="29">
        <f t="shared" si="22"/>
        <v>140</v>
      </c>
      <c r="E104" s="29">
        <f t="shared" si="27"/>
        <v>13440</v>
      </c>
      <c r="F104" s="29">
        <f t="shared" si="23"/>
        <v>-11812</v>
      </c>
      <c r="G104" s="34">
        <f>+Inputs!$D$2</f>
        <v>0.3795</v>
      </c>
      <c r="I104" s="27">
        <f t="shared" si="28"/>
        <v>25252</v>
      </c>
      <c r="K104" s="27">
        <f t="shared" si="24"/>
        <v>140</v>
      </c>
      <c r="L104" s="27">
        <f t="shared" si="29"/>
        <v>13440</v>
      </c>
      <c r="M104" s="27">
        <f t="shared" si="25"/>
        <v>53.13</v>
      </c>
      <c r="N104" s="27">
        <f t="shared" si="26"/>
        <v>53.13</v>
      </c>
      <c r="O104" s="27">
        <f t="shared" si="30"/>
        <v>-4482.6540000000132</v>
      </c>
      <c r="P104" s="27">
        <f t="shared" si="31"/>
        <v>4482.6540000000132</v>
      </c>
    </row>
    <row r="105" spans="1:16">
      <c r="A105" s="31">
        <v>37742</v>
      </c>
      <c r="C105" s="6">
        <v>97</v>
      </c>
      <c r="D105" s="29">
        <f t="shared" ref="D105:D136" si="32">ROUND(-(+$B$9/180)*1,0)</f>
        <v>140</v>
      </c>
      <c r="E105" s="29">
        <f t="shared" si="27"/>
        <v>13580</v>
      </c>
      <c r="F105" s="29">
        <f t="shared" ref="F105:F136" si="33">$B$9+E105</f>
        <v>-11672</v>
      </c>
      <c r="G105" s="34">
        <f>+Inputs!$D$3</f>
        <v>0.37951000000000001</v>
      </c>
      <c r="I105" s="27">
        <f t="shared" si="28"/>
        <v>25252</v>
      </c>
      <c r="K105" s="27">
        <f t="shared" ref="K105:K136" si="34">D105</f>
        <v>140</v>
      </c>
      <c r="L105" s="27">
        <f t="shared" si="29"/>
        <v>13580</v>
      </c>
      <c r="M105" s="27">
        <f t="shared" ref="M105:M136" si="35">K105*G105</f>
        <v>53.131399999999999</v>
      </c>
      <c r="N105" s="27">
        <f t="shared" ref="N105:N136" si="36">M105-J105</f>
        <v>53.131399999999999</v>
      </c>
      <c r="O105" s="27">
        <f t="shared" si="30"/>
        <v>-4429.522600000013</v>
      </c>
      <c r="P105" s="27">
        <f t="shared" si="31"/>
        <v>4429.522600000013</v>
      </c>
    </row>
    <row r="106" spans="1:16">
      <c r="A106" s="30">
        <v>37773</v>
      </c>
      <c r="C106" s="6">
        <v>98</v>
      </c>
      <c r="D106" s="29">
        <f t="shared" si="32"/>
        <v>140</v>
      </c>
      <c r="E106" s="29">
        <f t="shared" ref="E106:E137" si="37">+E105+D106</f>
        <v>13720</v>
      </c>
      <c r="F106" s="29">
        <f t="shared" si="33"/>
        <v>-11532</v>
      </c>
      <c r="G106" s="34">
        <f>+Inputs!$D$3</f>
        <v>0.37951000000000001</v>
      </c>
      <c r="I106" s="27">
        <f t="shared" ref="I106:I137" si="38">+I105+H106</f>
        <v>25252</v>
      </c>
      <c r="K106" s="27">
        <f t="shared" si="34"/>
        <v>140</v>
      </c>
      <c r="L106" s="27">
        <f t="shared" ref="L106:L137" si="39">+L105+K106</f>
        <v>13720</v>
      </c>
      <c r="M106" s="27">
        <f t="shared" si="35"/>
        <v>53.131399999999999</v>
      </c>
      <c r="N106" s="27">
        <f t="shared" si="36"/>
        <v>53.131399999999999</v>
      </c>
      <c r="O106" s="27">
        <f t="shared" ref="O106:O137" si="40">+O105+N106</f>
        <v>-4376.3912000000128</v>
      </c>
      <c r="P106" s="27">
        <f t="shared" ref="P106:P137" si="41">P105-N106</f>
        <v>4376.3912000000128</v>
      </c>
    </row>
    <row r="107" spans="1:16">
      <c r="A107" s="31">
        <v>37803</v>
      </c>
      <c r="C107" s="6">
        <v>99</v>
      </c>
      <c r="D107" s="29">
        <f t="shared" si="32"/>
        <v>140</v>
      </c>
      <c r="E107" s="29">
        <f t="shared" si="37"/>
        <v>13860</v>
      </c>
      <c r="F107" s="29">
        <f t="shared" si="33"/>
        <v>-11392</v>
      </c>
      <c r="G107" s="34">
        <f>+Inputs!$D$3</f>
        <v>0.37951000000000001</v>
      </c>
      <c r="I107" s="27">
        <f t="shared" si="38"/>
        <v>25252</v>
      </c>
      <c r="K107" s="27">
        <f t="shared" si="34"/>
        <v>140</v>
      </c>
      <c r="L107" s="27">
        <f t="shared" si="39"/>
        <v>13860</v>
      </c>
      <c r="M107" s="27">
        <f t="shared" si="35"/>
        <v>53.131399999999999</v>
      </c>
      <c r="N107" s="27">
        <f t="shared" si="36"/>
        <v>53.131399999999999</v>
      </c>
      <c r="O107" s="27">
        <f t="shared" si="40"/>
        <v>-4323.2598000000125</v>
      </c>
      <c r="P107" s="27">
        <f t="shared" si="41"/>
        <v>4323.2598000000125</v>
      </c>
    </row>
    <row r="108" spans="1:16">
      <c r="A108" s="30">
        <v>37834</v>
      </c>
      <c r="C108" s="6">
        <v>100</v>
      </c>
      <c r="D108" s="29">
        <f t="shared" si="32"/>
        <v>140</v>
      </c>
      <c r="E108" s="29">
        <f t="shared" si="37"/>
        <v>14000</v>
      </c>
      <c r="F108" s="29">
        <f t="shared" si="33"/>
        <v>-11252</v>
      </c>
      <c r="G108" s="34">
        <f>+Inputs!$D$3</f>
        <v>0.37951000000000001</v>
      </c>
      <c r="I108" s="27">
        <f t="shared" si="38"/>
        <v>25252</v>
      </c>
      <c r="K108" s="27">
        <f t="shared" si="34"/>
        <v>140</v>
      </c>
      <c r="L108" s="27">
        <f t="shared" si="39"/>
        <v>14000</v>
      </c>
      <c r="M108" s="27">
        <f t="shared" si="35"/>
        <v>53.131399999999999</v>
      </c>
      <c r="N108" s="27">
        <f t="shared" si="36"/>
        <v>53.131399999999999</v>
      </c>
      <c r="O108" s="27">
        <f t="shared" si="40"/>
        <v>-4270.1284000000123</v>
      </c>
      <c r="P108" s="27">
        <f t="shared" si="41"/>
        <v>4270.1284000000123</v>
      </c>
    </row>
    <row r="109" spans="1:16">
      <c r="A109" s="31">
        <v>37865</v>
      </c>
      <c r="C109" s="6">
        <v>101</v>
      </c>
      <c r="D109" s="29">
        <f t="shared" si="32"/>
        <v>140</v>
      </c>
      <c r="E109" s="29">
        <f t="shared" si="37"/>
        <v>14140</v>
      </c>
      <c r="F109" s="29">
        <f t="shared" si="33"/>
        <v>-11112</v>
      </c>
      <c r="G109" s="34">
        <f>+Inputs!$D$3</f>
        <v>0.37951000000000001</v>
      </c>
      <c r="I109" s="27">
        <f t="shared" si="38"/>
        <v>25252</v>
      </c>
      <c r="K109" s="27">
        <f t="shared" si="34"/>
        <v>140</v>
      </c>
      <c r="L109" s="27">
        <f t="shared" si="39"/>
        <v>14140</v>
      </c>
      <c r="M109" s="27">
        <f t="shared" si="35"/>
        <v>53.131399999999999</v>
      </c>
      <c r="N109" s="27">
        <f t="shared" si="36"/>
        <v>53.131399999999999</v>
      </c>
      <c r="O109" s="27">
        <f t="shared" si="40"/>
        <v>-4216.9970000000121</v>
      </c>
      <c r="P109" s="27">
        <f t="shared" si="41"/>
        <v>4216.9970000000121</v>
      </c>
    </row>
    <row r="110" spans="1:16">
      <c r="A110" s="30">
        <v>37895</v>
      </c>
      <c r="C110" s="6">
        <v>102</v>
      </c>
      <c r="D110" s="29">
        <f t="shared" si="32"/>
        <v>140</v>
      </c>
      <c r="E110" s="29">
        <f t="shared" si="37"/>
        <v>14280</v>
      </c>
      <c r="F110" s="29">
        <f t="shared" si="33"/>
        <v>-10972</v>
      </c>
      <c r="G110" s="34">
        <f>+Inputs!$D$3</f>
        <v>0.37951000000000001</v>
      </c>
      <c r="I110" s="27">
        <f t="shared" si="38"/>
        <v>25252</v>
      </c>
      <c r="K110" s="27">
        <f t="shared" si="34"/>
        <v>140</v>
      </c>
      <c r="L110" s="27">
        <f t="shared" si="39"/>
        <v>14280</v>
      </c>
      <c r="M110" s="27">
        <f t="shared" si="35"/>
        <v>53.131399999999999</v>
      </c>
      <c r="N110" s="27">
        <f t="shared" si="36"/>
        <v>53.131399999999999</v>
      </c>
      <c r="O110" s="27">
        <f t="shared" si="40"/>
        <v>-4163.8656000000119</v>
      </c>
      <c r="P110" s="27">
        <f t="shared" si="41"/>
        <v>4163.8656000000119</v>
      </c>
    </row>
    <row r="111" spans="1:16">
      <c r="A111" s="31">
        <v>37926</v>
      </c>
      <c r="C111" s="6">
        <v>103</v>
      </c>
      <c r="D111" s="29">
        <f t="shared" si="32"/>
        <v>140</v>
      </c>
      <c r="E111" s="29">
        <f t="shared" si="37"/>
        <v>14420</v>
      </c>
      <c r="F111" s="29">
        <f t="shared" si="33"/>
        <v>-10832</v>
      </c>
      <c r="G111" s="34">
        <f>+Inputs!$D$3</f>
        <v>0.37951000000000001</v>
      </c>
      <c r="I111" s="27">
        <f t="shared" si="38"/>
        <v>25252</v>
      </c>
      <c r="K111" s="27">
        <f t="shared" si="34"/>
        <v>140</v>
      </c>
      <c r="L111" s="27">
        <f t="shared" si="39"/>
        <v>14420</v>
      </c>
      <c r="M111" s="27">
        <f t="shared" si="35"/>
        <v>53.131399999999999</v>
      </c>
      <c r="N111" s="27">
        <f t="shared" si="36"/>
        <v>53.131399999999999</v>
      </c>
      <c r="O111" s="27">
        <f t="shared" si="40"/>
        <v>-4110.7342000000117</v>
      </c>
      <c r="P111" s="27">
        <f t="shared" si="41"/>
        <v>4110.7342000000117</v>
      </c>
    </row>
    <row r="112" spans="1:16">
      <c r="A112" s="30">
        <v>37956</v>
      </c>
      <c r="C112" s="6">
        <v>104</v>
      </c>
      <c r="D112" s="29">
        <f t="shared" si="32"/>
        <v>140</v>
      </c>
      <c r="E112" s="29">
        <f t="shared" si="37"/>
        <v>14560</v>
      </c>
      <c r="F112" s="29">
        <f t="shared" si="33"/>
        <v>-10692</v>
      </c>
      <c r="G112" s="34">
        <f>+Inputs!$D$3</f>
        <v>0.37951000000000001</v>
      </c>
      <c r="I112" s="27">
        <f t="shared" si="38"/>
        <v>25252</v>
      </c>
      <c r="K112" s="27">
        <f t="shared" si="34"/>
        <v>140</v>
      </c>
      <c r="L112" s="27">
        <f t="shared" si="39"/>
        <v>14560</v>
      </c>
      <c r="M112" s="27">
        <f t="shared" si="35"/>
        <v>53.131399999999999</v>
      </c>
      <c r="N112" s="27">
        <f t="shared" si="36"/>
        <v>53.131399999999999</v>
      </c>
      <c r="O112" s="27">
        <f t="shared" si="40"/>
        <v>-4057.6028000000115</v>
      </c>
      <c r="P112" s="27">
        <f t="shared" si="41"/>
        <v>4057.6028000000115</v>
      </c>
    </row>
    <row r="113" spans="1:16">
      <c r="A113" s="31">
        <v>37987</v>
      </c>
      <c r="C113" s="6">
        <v>105</v>
      </c>
      <c r="D113" s="29">
        <f t="shared" si="32"/>
        <v>140</v>
      </c>
      <c r="E113" s="29">
        <f t="shared" si="37"/>
        <v>14700</v>
      </c>
      <c r="F113" s="29">
        <f t="shared" si="33"/>
        <v>-10552</v>
      </c>
      <c r="G113" s="34">
        <f>+Inputs!$D$3</f>
        <v>0.37951000000000001</v>
      </c>
      <c r="I113" s="27">
        <f t="shared" si="38"/>
        <v>25252</v>
      </c>
      <c r="K113" s="27">
        <f t="shared" si="34"/>
        <v>140</v>
      </c>
      <c r="L113" s="27">
        <f t="shared" si="39"/>
        <v>14700</v>
      </c>
      <c r="M113" s="27">
        <f t="shared" si="35"/>
        <v>53.131399999999999</v>
      </c>
      <c r="N113" s="27">
        <f t="shared" si="36"/>
        <v>53.131399999999999</v>
      </c>
      <c r="O113" s="27">
        <f t="shared" si="40"/>
        <v>-4004.4714000000113</v>
      </c>
      <c r="P113" s="27">
        <f t="shared" si="41"/>
        <v>4004.4714000000113</v>
      </c>
    </row>
    <row r="114" spans="1:16">
      <c r="A114" s="30">
        <v>38018</v>
      </c>
      <c r="C114" s="6">
        <v>106</v>
      </c>
      <c r="D114" s="29">
        <f t="shared" si="32"/>
        <v>140</v>
      </c>
      <c r="E114" s="29">
        <f t="shared" si="37"/>
        <v>14840</v>
      </c>
      <c r="F114" s="29">
        <f t="shared" si="33"/>
        <v>-10412</v>
      </c>
      <c r="G114" s="34">
        <f>+Inputs!$D$3</f>
        <v>0.37951000000000001</v>
      </c>
      <c r="I114" s="27">
        <f t="shared" si="38"/>
        <v>25252</v>
      </c>
      <c r="K114" s="27">
        <f t="shared" si="34"/>
        <v>140</v>
      </c>
      <c r="L114" s="27">
        <f t="shared" si="39"/>
        <v>14840</v>
      </c>
      <c r="M114" s="27">
        <f t="shared" si="35"/>
        <v>53.131399999999999</v>
      </c>
      <c r="N114" s="27">
        <f t="shared" si="36"/>
        <v>53.131399999999999</v>
      </c>
      <c r="O114" s="27">
        <f t="shared" si="40"/>
        <v>-3951.3400000000111</v>
      </c>
      <c r="P114" s="27">
        <f t="shared" si="41"/>
        <v>3951.3400000000111</v>
      </c>
    </row>
    <row r="115" spans="1:16">
      <c r="A115" s="31">
        <v>38047</v>
      </c>
      <c r="C115" s="6">
        <v>107</v>
      </c>
      <c r="D115" s="29">
        <f t="shared" si="32"/>
        <v>140</v>
      </c>
      <c r="E115" s="29">
        <f t="shared" si="37"/>
        <v>14980</v>
      </c>
      <c r="F115" s="29">
        <f t="shared" si="33"/>
        <v>-10272</v>
      </c>
      <c r="G115" s="34">
        <f>+Inputs!$D$3</f>
        <v>0.37951000000000001</v>
      </c>
      <c r="I115" s="27">
        <f t="shared" si="38"/>
        <v>25252</v>
      </c>
      <c r="K115" s="27">
        <f t="shared" si="34"/>
        <v>140</v>
      </c>
      <c r="L115" s="27">
        <f t="shared" si="39"/>
        <v>14980</v>
      </c>
      <c r="M115" s="27">
        <f t="shared" si="35"/>
        <v>53.131399999999999</v>
      </c>
      <c r="N115" s="27">
        <f t="shared" si="36"/>
        <v>53.131399999999999</v>
      </c>
      <c r="O115" s="27">
        <f t="shared" si="40"/>
        <v>-3898.2086000000108</v>
      </c>
      <c r="P115" s="27">
        <f t="shared" si="41"/>
        <v>3898.2086000000108</v>
      </c>
    </row>
    <row r="116" spans="1:16">
      <c r="A116" s="30">
        <v>38078</v>
      </c>
      <c r="C116" s="6">
        <v>108</v>
      </c>
      <c r="D116" s="29">
        <f t="shared" si="32"/>
        <v>140</v>
      </c>
      <c r="E116" s="29">
        <f t="shared" si="37"/>
        <v>15120</v>
      </c>
      <c r="F116" s="29">
        <f t="shared" si="33"/>
        <v>-10132</v>
      </c>
      <c r="G116" s="34">
        <f>+Inputs!$D$3</f>
        <v>0.37951000000000001</v>
      </c>
      <c r="I116" s="27">
        <f t="shared" si="38"/>
        <v>25252</v>
      </c>
      <c r="K116" s="27">
        <f t="shared" si="34"/>
        <v>140</v>
      </c>
      <c r="L116" s="27">
        <f t="shared" si="39"/>
        <v>15120</v>
      </c>
      <c r="M116" s="27">
        <f t="shared" si="35"/>
        <v>53.131399999999999</v>
      </c>
      <c r="N116" s="27">
        <f t="shared" si="36"/>
        <v>53.131399999999999</v>
      </c>
      <c r="O116" s="27">
        <f t="shared" si="40"/>
        <v>-3845.0772000000106</v>
      </c>
      <c r="P116" s="27">
        <f t="shared" si="41"/>
        <v>3845.0772000000106</v>
      </c>
    </row>
    <row r="117" spans="1:16">
      <c r="A117" s="31">
        <v>38108</v>
      </c>
      <c r="C117" s="6">
        <v>109</v>
      </c>
      <c r="D117" s="29">
        <f t="shared" si="32"/>
        <v>140</v>
      </c>
      <c r="E117" s="29">
        <f t="shared" si="37"/>
        <v>15260</v>
      </c>
      <c r="F117" s="29">
        <f t="shared" si="33"/>
        <v>-9992</v>
      </c>
      <c r="G117" s="34">
        <f>+Inputs!$D$3</f>
        <v>0.37951000000000001</v>
      </c>
      <c r="I117" s="27">
        <f t="shared" si="38"/>
        <v>25252</v>
      </c>
      <c r="K117" s="27">
        <f t="shared" si="34"/>
        <v>140</v>
      </c>
      <c r="L117" s="27">
        <f t="shared" si="39"/>
        <v>15260</v>
      </c>
      <c r="M117" s="27">
        <f t="shared" si="35"/>
        <v>53.131399999999999</v>
      </c>
      <c r="N117" s="27">
        <f t="shared" si="36"/>
        <v>53.131399999999999</v>
      </c>
      <c r="O117" s="27">
        <f t="shared" si="40"/>
        <v>-3791.9458000000104</v>
      </c>
      <c r="P117" s="27">
        <f t="shared" si="41"/>
        <v>3791.9458000000104</v>
      </c>
    </row>
    <row r="118" spans="1:16">
      <c r="A118" s="30">
        <v>38139</v>
      </c>
      <c r="C118" s="6">
        <v>110</v>
      </c>
      <c r="D118" s="29">
        <f t="shared" si="32"/>
        <v>140</v>
      </c>
      <c r="E118" s="29">
        <f t="shared" si="37"/>
        <v>15400</v>
      </c>
      <c r="F118" s="29">
        <f t="shared" si="33"/>
        <v>-9852</v>
      </c>
      <c r="G118" s="34">
        <f>+Inputs!$D$3</f>
        <v>0.37951000000000001</v>
      </c>
      <c r="I118" s="27">
        <f t="shared" si="38"/>
        <v>25252</v>
      </c>
      <c r="K118" s="27">
        <f t="shared" si="34"/>
        <v>140</v>
      </c>
      <c r="L118" s="27">
        <f t="shared" si="39"/>
        <v>15400</v>
      </c>
      <c r="M118" s="27">
        <f t="shared" si="35"/>
        <v>53.131399999999999</v>
      </c>
      <c r="N118" s="27">
        <f t="shared" si="36"/>
        <v>53.131399999999999</v>
      </c>
      <c r="O118" s="27">
        <f t="shared" si="40"/>
        <v>-3738.8144000000102</v>
      </c>
      <c r="P118" s="27">
        <f t="shared" si="41"/>
        <v>3738.8144000000102</v>
      </c>
    </row>
    <row r="119" spans="1:16">
      <c r="A119" s="31">
        <v>38169</v>
      </c>
      <c r="C119" s="6">
        <v>111</v>
      </c>
      <c r="D119" s="29">
        <f t="shared" si="32"/>
        <v>140</v>
      </c>
      <c r="E119" s="29">
        <f t="shared" si="37"/>
        <v>15540</v>
      </c>
      <c r="F119" s="29">
        <f t="shared" si="33"/>
        <v>-9712</v>
      </c>
      <c r="G119" s="34">
        <f>+Inputs!$D$3</f>
        <v>0.37951000000000001</v>
      </c>
      <c r="I119" s="27">
        <f t="shared" si="38"/>
        <v>25252</v>
      </c>
      <c r="K119" s="27">
        <f t="shared" si="34"/>
        <v>140</v>
      </c>
      <c r="L119" s="27">
        <f t="shared" si="39"/>
        <v>15540</v>
      </c>
      <c r="M119" s="27">
        <f t="shared" si="35"/>
        <v>53.131399999999999</v>
      </c>
      <c r="N119" s="27">
        <f t="shared" si="36"/>
        <v>53.131399999999999</v>
      </c>
      <c r="O119" s="27">
        <f t="shared" si="40"/>
        <v>-3685.68300000001</v>
      </c>
      <c r="P119" s="27">
        <f t="shared" si="41"/>
        <v>3685.68300000001</v>
      </c>
    </row>
    <row r="120" spans="1:16">
      <c r="A120" s="30">
        <v>38200</v>
      </c>
      <c r="C120" s="6">
        <v>112</v>
      </c>
      <c r="D120" s="29">
        <f t="shared" si="32"/>
        <v>140</v>
      </c>
      <c r="E120" s="29">
        <f t="shared" si="37"/>
        <v>15680</v>
      </c>
      <c r="F120" s="29">
        <f t="shared" si="33"/>
        <v>-9572</v>
      </c>
      <c r="G120" s="34">
        <f>+Inputs!$D$3</f>
        <v>0.37951000000000001</v>
      </c>
      <c r="I120" s="27">
        <f t="shared" si="38"/>
        <v>25252</v>
      </c>
      <c r="K120" s="27">
        <f t="shared" si="34"/>
        <v>140</v>
      </c>
      <c r="L120" s="27">
        <f t="shared" si="39"/>
        <v>15680</v>
      </c>
      <c r="M120" s="27">
        <f t="shared" si="35"/>
        <v>53.131399999999999</v>
      </c>
      <c r="N120" s="27">
        <f t="shared" si="36"/>
        <v>53.131399999999999</v>
      </c>
      <c r="O120" s="27">
        <f t="shared" si="40"/>
        <v>-3632.5516000000098</v>
      </c>
      <c r="P120" s="27">
        <f t="shared" si="41"/>
        <v>3632.5516000000098</v>
      </c>
    </row>
    <row r="121" spans="1:16">
      <c r="A121" s="31">
        <v>38231</v>
      </c>
      <c r="C121" s="6">
        <v>113</v>
      </c>
      <c r="D121" s="29">
        <f t="shared" si="32"/>
        <v>140</v>
      </c>
      <c r="E121" s="29">
        <f t="shared" si="37"/>
        <v>15820</v>
      </c>
      <c r="F121" s="29">
        <f t="shared" si="33"/>
        <v>-9432</v>
      </c>
      <c r="G121" s="34">
        <f>+Inputs!$D$3</f>
        <v>0.37951000000000001</v>
      </c>
      <c r="I121" s="27">
        <f t="shared" si="38"/>
        <v>25252</v>
      </c>
      <c r="K121" s="27">
        <f t="shared" si="34"/>
        <v>140</v>
      </c>
      <c r="L121" s="27">
        <f t="shared" si="39"/>
        <v>15820</v>
      </c>
      <c r="M121" s="27">
        <f t="shared" si="35"/>
        <v>53.131399999999999</v>
      </c>
      <c r="N121" s="27">
        <f t="shared" si="36"/>
        <v>53.131399999999999</v>
      </c>
      <c r="O121" s="27">
        <f t="shared" si="40"/>
        <v>-3579.4202000000096</v>
      </c>
      <c r="P121" s="27">
        <f t="shared" si="41"/>
        <v>3579.4202000000096</v>
      </c>
    </row>
    <row r="122" spans="1:16">
      <c r="A122" s="30">
        <v>38261</v>
      </c>
      <c r="C122" s="6">
        <v>114</v>
      </c>
      <c r="D122" s="29">
        <f t="shared" si="32"/>
        <v>140</v>
      </c>
      <c r="E122" s="29">
        <f t="shared" si="37"/>
        <v>15960</v>
      </c>
      <c r="F122" s="29">
        <f t="shared" si="33"/>
        <v>-9292</v>
      </c>
      <c r="G122" s="34">
        <f>+Inputs!$D$3</f>
        <v>0.37951000000000001</v>
      </c>
      <c r="I122" s="27">
        <f t="shared" si="38"/>
        <v>25252</v>
      </c>
      <c r="K122" s="27">
        <f t="shared" si="34"/>
        <v>140</v>
      </c>
      <c r="L122" s="27">
        <f t="shared" si="39"/>
        <v>15960</v>
      </c>
      <c r="M122" s="27">
        <f t="shared" si="35"/>
        <v>53.131399999999999</v>
      </c>
      <c r="N122" s="27">
        <f t="shared" si="36"/>
        <v>53.131399999999999</v>
      </c>
      <c r="O122" s="27">
        <f t="shared" si="40"/>
        <v>-3526.2888000000094</v>
      </c>
      <c r="P122" s="27">
        <f t="shared" si="41"/>
        <v>3526.2888000000094</v>
      </c>
    </row>
    <row r="123" spans="1:16">
      <c r="A123" s="31">
        <v>38292</v>
      </c>
      <c r="C123" s="6">
        <v>115</v>
      </c>
      <c r="D123" s="29">
        <f t="shared" si="32"/>
        <v>140</v>
      </c>
      <c r="E123" s="29">
        <f t="shared" si="37"/>
        <v>16100</v>
      </c>
      <c r="F123" s="29">
        <f t="shared" si="33"/>
        <v>-9152</v>
      </c>
      <c r="G123" s="34">
        <f>+Inputs!$D$3</f>
        <v>0.37951000000000001</v>
      </c>
      <c r="I123" s="27">
        <f t="shared" si="38"/>
        <v>25252</v>
      </c>
      <c r="K123" s="27">
        <f t="shared" si="34"/>
        <v>140</v>
      </c>
      <c r="L123" s="27">
        <f t="shared" si="39"/>
        <v>16100</v>
      </c>
      <c r="M123" s="27">
        <f t="shared" si="35"/>
        <v>53.131399999999999</v>
      </c>
      <c r="N123" s="27">
        <f t="shared" si="36"/>
        <v>53.131399999999999</v>
      </c>
      <c r="O123" s="27">
        <f t="shared" si="40"/>
        <v>-3473.1574000000091</v>
      </c>
      <c r="P123" s="27">
        <f t="shared" si="41"/>
        <v>3473.1574000000091</v>
      </c>
    </row>
    <row r="124" spans="1:16">
      <c r="A124" s="30">
        <v>38322</v>
      </c>
      <c r="C124" s="6">
        <v>116</v>
      </c>
      <c r="D124" s="29">
        <f t="shared" si="32"/>
        <v>140</v>
      </c>
      <c r="E124" s="29">
        <f t="shared" si="37"/>
        <v>16240</v>
      </c>
      <c r="F124" s="29">
        <f t="shared" si="33"/>
        <v>-9012</v>
      </c>
      <c r="G124" s="34">
        <f>+Inputs!$D$3</f>
        <v>0.37951000000000001</v>
      </c>
      <c r="I124" s="27">
        <f t="shared" si="38"/>
        <v>25252</v>
      </c>
      <c r="K124" s="27">
        <f t="shared" si="34"/>
        <v>140</v>
      </c>
      <c r="L124" s="27">
        <f t="shared" si="39"/>
        <v>16240</v>
      </c>
      <c r="M124" s="27">
        <f t="shared" si="35"/>
        <v>53.131399999999999</v>
      </c>
      <c r="N124" s="27">
        <f t="shared" si="36"/>
        <v>53.131399999999999</v>
      </c>
      <c r="O124" s="27">
        <f t="shared" si="40"/>
        <v>-3420.0260000000089</v>
      </c>
      <c r="P124" s="27">
        <f t="shared" si="41"/>
        <v>3420.0260000000089</v>
      </c>
    </row>
    <row r="125" spans="1:16">
      <c r="A125" s="31">
        <v>38353</v>
      </c>
      <c r="C125" s="6">
        <v>117</v>
      </c>
      <c r="D125" s="29">
        <f t="shared" si="32"/>
        <v>140</v>
      </c>
      <c r="E125" s="29">
        <f t="shared" si="37"/>
        <v>16380</v>
      </c>
      <c r="F125" s="29">
        <f t="shared" si="33"/>
        <v>-8872</v>
      </c>
      <c r="G125" s="34">
        <f>+Inputs!$D$3</f>
        <v>0.37951000000000001</v>
      </c>
      <c r="I125" s="27">
        <f t="shared" si="38"/>
        <v>25252</v>
      </c>
      <c r="K125" s="27">
        <f t="shared" si="34"/>
        <v>140</v>
      </c>
      <c r="L125" s="27">
        <f t="shared" si="39"/>
        <v>16380</v>
      </c>
      <c r="M125" s="27">
        <f t="shared" si="35"/>
        <v>53.131399999999999</v>
      </c>
      <c r="N125" s="27">
        <f t="shared" si="36"/>
        <v>53.131399999999999</v>
      </c>
      <c r="O125" s="27">
        <f t="shared" si="40"/>
        <v>-3366.8946000000087</v>
      </c>
      <c r="P125" s="27">
        <f t="shared" si="41"/>
        <v>3366.8946000000087</v>
      </c>
    </row>
    <row r="126" spans="1:16">
      <c r="A126" s="30">
        <v>38384</v>
      </c>
      <c r="C126" s="6">
        <v>118</v>
      </c>
      <c r="D126" s="29">
        <f t="shared" si="32"/>
        <v>140</v>
      </c>
      <c r="E126" s="29">
        <f t="shared" si="37"/>
        <v>16520</v>
      </c>
      <c r="F126" s="29">
        <f t="shared" si="33"/>
        <v>-8732</v>
      </c>
      <c r="G126" s="34">
        <f>+Inputs!$D$3</f>
        <v>0.37951000000000001</v>
      </c>
      <c r="I126" s="27">
        <f t="shared" si="38"/>
        <v>25252</v>
      </c>
      <c r="K126" s="27">
        <f t="shared" si="34"/>
        <v>140</v>
      </c>
      <c r="L126" s="27">
        <f t="shared" si="39"/>
        <v>16520</v>
      </c>
      <c r="M126" s="27">
        <f t="shared" si="35"/>
        <v>53.131399999999999</v>
      </c>
      <c r="N126" s="27">
        <f t="shared" si="36"/>
        <v>53.131399999999999</v>
      </c>
      <c r="O126" s="27">
        <f t="shared" si="40"/>
        <v>-3313.7632000000085</v>
      </c>
      <c r="P126" s="27">
        <f t="shared" si="41"/>
        <v>3313.7632000000085</v>
      </c>
    </row>
    <row r="127" spans="1:16">
      <c r="A127" s="31">
        <v>38412</v>
      </c>
      <c r="C127" s="6">
        <v>119</v>
      </c>
      <c r="D127" s="29">
        <f t="shared" si="32"/>
        <v>140</v>
      </c>
      <c r="E127" s="29">
        <f t="shared" si="37"/>
        <v>16660</v>
      </c>
      <c r="F127" s="29">
        <f t="shared" si="33"/>
        <v>-8592</v>
      </c>
      <c r="G127" s="34">
        <f>+Inputs!$D$3</f>
        <v>0.37951000000000001</v>
      </c>
      <c r="I127" s="27">
        <f t="shared" si="38"/>
        <v>25252</v>
      </c>
      <c r="K127" s="27">
        <f t="shared" si="34"/>
        <v>140</v>
      </c>
      <c r="L127" s="27">
        <f t="shared" si="39"/>
        <v>16660</v>
      </c>
      <c r="M127" s="27">
        <f t="shared" si="35"/>
        <v>53.131399999999999</v>
      </c>
      <c r="N127" s="27">
        <f t="shared" si="36"/>
        <v>53.131399999999999</v>
      </c>
      <c r="O127" s="27">
        <f t="shared" si="40"/>
        <v>-3260.6318000000083</v>
      </c>
      <c r="P127" s="27">
        <f t="shared" si="41"/>
        <v>3260.6318000000083</v>
      </c>
    </row>
    <row r="128" spans="1:16">
      <c r="A128" s="30">
        <v>38443</v>
      </c>
      <c r="C128" s="6">
        <v>120</v>
      </c>
      <c r="D128" s="29">
        <f t="shared" si="32"/>
        <v>140</v>
      </c>
      <c r="E128" s="29">
        <f t="shared" si="37"/>
        <v>16800</v>
      </c>
      <c r="F128" s="29">
        <f t="shared" si="33"/>
        <v>-8452</v>
      </c>
      <c r="G128" s="34">
        <f>+Inputs!$D$3</f>
        <v>0.37951000000000001</v>
      </c>
      <c r="I128" s="27">
        <f t="shared" si="38"/>
        <v>25252</v>
      </c>
      <c r="K128" s="27">
        <f t="shared" si="34"/>
        <v>140</v>
      </c>
      <c r="L128" s="27">
        <f t="shared" si="39"/>
        <v>16800</v>
      </c>
      <c r="M128" s="27">
        <f t="shared" si="35"/>
        <v>53.131399999999999</v>
      </c>
      <c r="N128" s="27">
        <f t="shared" si="36"/>
        <v>53.131399999999999</v>
      </c>
      <c r="O128" s="27">
        <f t="shared" si="40"/>
        <v>-3207.5004000000081</v>
      </c>
      <c r="P128" s="27">
        <f t="shared" si="41"/>
        <v>3207.5004000000081</v>
      </c>
    </row>
    <row r="129" spans="1:16">
      <c r="A129" s="31">
        <v>38473</v>
      </c>
      <c r="C129" s="6">
        <v>121</v>
      </c>
      <c r="D129" s="29">
        <f t="shared" si="32"/>
        <v>140</v>
      </c>
      <c r="E129" s="29">
        <f t="shared" si="37"/>
        <v>16940</v>
      </c>
      <c r="F129" s="29">
        <f t="shared" si="33"/>
        <v>-8312</v>
      </c>
      <c r="G129" s="34">
        <f>+Inputs!$D$3</f>
        <v>0.37951000000000001</v>
      </c>
      <c r="I129" s="27">
        <f t="shared" si="38"/>
        <v>25252</v>
      </c>
      <c r="K129" s="27">
        <f t="shared" si="34"/>
        <v>140</v>
      </c>
      <c r="L129" s="27">
        <f t="shared" si="39"/>
        <v>16940</v>
      </c>
      <c r="M129" s="27">
        <f t="shared" si="35"/>
        <v>53.131399999999999</v>
      </c>
      <c r="N129" s="27">
        <f t="shared" si="36"/>
        <v>53.131399999999999</v>
      </c>
      <c r="O129" s="27">
        <f t="shared" si="40"/>
        <v>-3154.3690000000079</v>
      </c>
      <c r="P129" s="27">
        <f t="shared" si="41"/>
        <v>3154.3690000000079</v>
      </c>
    </row>
    <row r="130" spans="1:16">
      <c r="A130" s="30">
        <v>38504</v>
      </c>
      <c r="C130" s="6">
        <v>122</v>
      </c>
      <c r="D130" s="29">
        <f t="shared" si="32"/>
        <v>140</v>
      </c>
      <c r="E130" s="29">
        <f t="shared" si="37"/>
        <v>17080</v>
      </c>
      <c r="F130" s="29">
        <f t="shared" si="33"/>
        <v>-8172</v>
      </c>
      <c r="G130" s="34">
        <f>+Inputs!$D$3</f>
        <v>0.37951000000000001</v>
      </c>
      <c r="I130" s="27">
        <f t="shared" si="38"/>
        <v>25252</v>
      </c>
      <c r="K130" s="27">
        <f t="shared" si="34"/>
        <v>140</v>
      </c>
      <c r="L130" s="27">
        <f t="shared" si="39"/>
        <v>17080</v>
      </c>
      <c r="M130" s="27">
        <f t="shared" si="35"/>
        <v>53.131399999999999</v>
      </c>
      <c r="N130" s="27">
        <f t="shared" si="36"/>
        <v>53.131399999999999</v>
      </c>
      <c r="O130" s="27">
        <f t="shared" si="40"/>
        <v>-3101.2376000000077</v>
      </c>
      <c r="P130" s="27">
        <f t="shared" si="41"/>
        <v>3101.2376000000077</v>
      </c>
    </row>
    <row r="131" spans="1:16">
      <c r="A131" s="31">
        <v>38534</v>
      </c>
      <c r="C131" s="6">
        <v>123</v>
      </c>
      <c r="D131" s="29">
        <f t="shared" si="32"/>
        <v>140</v>
      </c>
      <c r="E131" s="29">
        <f t="shared" si="37"/>
        <v>17220</v>
      </c>
      <c r="F131" s="29">
        <f t="shared" si="33"/>
        <v>-8032</v>
      </c>
      <c r="G131" s="34">
        <f>+Inputs!$D$3</f>
        <v>0.37951000000000001</v>
      </c>
      <c r="I131" s="27">
        <f t="shared" si="38"/>
        <v>25252</v>
      </c>
      <c r="K131" s="27">
        <f t="shared" si="34"/>
        <v>140</v>
      </c>
      <c r="L131" s="27">
        <f t="shared" si="39"/>
        <v>17220</v>
      </c>
      <c r="M131" s="27">
        <f t="shared" si="35"/>
        <v>53.131399999999999</v>
      </c>
      <c r="N131" s="27">
        <f t="shared" si="36"/>
        <v>53.131399999999999</v>
      </c>
      <c r="O131" s="27">
        <f t="shared" si="40"/>
        <v>-3048.1062000000074</v>
      </c>
      <c r="P131" s="27">
        <f t="shared" si="41"/>
        <v>3048.1062000000074</v>
      </c>
    </row>
    <row r="132" spans="1:16">
      <c r="A132" s="30">
        <v>38565</v>
      </c>
      <c r="C132" s="6">
        <v>124</v>
      </c>
      <c r="D132" s="29">
        <f t="shared" si="32"/>
        <v>140</v>
      </c>
      <c r="E132" s="29">
        <f t="shared" si="37"/>
        <v>17360</v>
      </c>
      <c r="F132" s="29">
        <f t="shared" si="33"/>
        <v>-7892</v>
      </c>
      <c r="G132" s="34">
        <f>+Inputs!$D$3</f>
        <v>0.37951000000000001</v>
      </c>
      <c r="I132" s="27">
        <f t="shared" si="38"/>
        <v>25252</v>
      </c>
      <c r="K132" s="27">
        <f t="shared" si="34"/>
        <v>140</v>
      </c>
      <c r="L132" s="27">
        <f t="shared" si="39"/>
        <v>17360</v>
      </c>
      <c r="M132" s="27">
        <f t="shared" si="35"/>
        <v>53.131399999999999</v>
      </c>
      <c r="N132" s="27">
        <f t="shared" si="36"/>
        <v>53.131399999999999</v>
      </c>
      <c r="O132" s="27">
        <f t="shared" si="40"/>
        <v>-2994.9748000000072</v>
      </c>
      <c r="P132" s="27">
        <f t="shared" si="41"/>
        <v>2994.9748000000072</v>
      </c>
    </row>
    <row r="133" spans="1:16">
      <c r="A133" s="31">
        <v>38596</v>
      </c>
      <c r="C133" s="6">
        <v>125</v>
      </c>
      <c r="D133" s="29">
        <f t="shared" si="32"/>
        <v>140</v>
      </c>
      <c r="E133" s="29">
        <f t="shared" si="37"/>
        <v>17500</v>
      </c>
      <c r="F133" s="29">
        <f t="shared" si="33"/>
        <v>-7752</v>
      </c>
      <c r="G133" s="34">
        <f>+Inputs!$D$3</f>
        <v>0.37951000000000001</v>
      </c>
      <c r="I133" s="27">
        <f t="shared" si="38"/>
        <v>25252</v>
      </c>
      <c r="K133" s="27">
        <f t="shared" si="34"/>
        <v>140</v>
      </c>
      <c r="L133" s="27">
        <f t="shared" si="39"/>
        <v>17500</v>
      </c>
      <c r="M133" s="27">
        <f t="shared" si="35"/>
        <v>53.131399999999999</v>
      </c>
      <c r="N133" s="27">
        <f t="shared" si="36"/>
        <v>53.131399999999999</v>
      </c>
      <c r="O133" s="27">
        <f t="shared" si="40"/>
        <v>-2941.843400000007</v>
      </c>
      <c r="P133" s="27">
        <f t="shared" si="41"/>
        <v>2941.843400000007</v>
      </c>
    </row>
    <row r="134" spans="1:16">
      <c r="A134" s="30">
        <v>38626</v>
      </c>
      <c r="C134" s="6">
        <v>126</v>
      </c>
      <c r="D134" s="29">
        <f t="shared" si="32"/>
        <v>140</v>
      </c>
      <c r="E134" s="29">
        <f t="shared" si="37"/>
        <v>17640</v>
      </c>
      <c r="F134" s="29">
        <f t="shared" si="33"/>
        <v>-7612</v>
      </c>
      <c r="G134" s="34">
        <f>+Inputs!$D$3</f>
        <v>0.37951000000000001</v>
      </c>
      <c r="I134" s="27">
        <f t="shared" si="38"/>
        <v>25252</v>
      </c>
      <c r="K134" s="27">
        <f t="shared" si="34"/>
        <v>140</v>
      </c>
      <c r="L134" s="27">
        <f t="shared" si="39"/>
        <v>17640</v>
      </c>
      <c r="M134" s="27">
        <f t="shared" si="35"/>
        <v>53.131399999999999</v>
      </c>
      <c r="N134" s="27">
        <f t="shared" si="36"/>
        <v>53.131399999999999</v>
      </c>
      <c r="O134" s="27">
        <f t="shared" si="40"/>
        <v>-2888.7120000000068</v>
      </c>
      <c r="P134" s="27">
        <f t="shared" si="41"/>
        <v>2888.7120000000068</v>
      </c>
    </row>
    <row r="135" spans="1:16">
      <c r="A135" s="31">
        <v>38657</v>
      </c>
      <c r="C135" s="6">
        <v>127</v>
      </c>
      <c r="D135" s="29">
        <f t="shared" si="32"/>
        <v>140</v>
      </c>
      <c r="E135" s="29">
        <f t="shared" si="37"/>
        <v>17780</v>
      </c>
      <c r="F135" s="29">
        <f t="shared" si="33"/>
        <v>-7472</v>
      </c>
      <c r="G135" s="34">
        <f>+Inputs!$D$3</f>
        <v>0.37951000000000001</v>
      </c>
      <c r="I135" s="27">
        <f t="shared" si="38"/>
        <v>25252</v>
      </c>
      <c r="K135" s="27">
        <f t="shared" si="34"/>
        <v>140</v>
      </c>
      <c r="L135" s="27">
        <f t="shared" si="39"/>
        <v>17780</v>
      </c>
      <c r="M135" s="27">
        <f t="shared" si="35"/>
        <v>53.131399999999999</v>
      </c>
      <c r="N135" s="27">
        <f t="shared" si="36"/>
        <v>53.131399999999999</v>
      </c>
      <c r="O135" s="27">
        <f t="shared" si="40"/>
        <v>-2835.5806000000066</v>
      </c>
      <c r="P135" s="27">
        <f t="shared" si="41"/>
        <v>2835.5806000000066</v>
      </c>
    </row>
    <row r="136" spans="1:16">
      <c r="A136" s="30">
        <v>38687</v>
      </c>
      <c r="C136" s="6">
        <v>128</v>
      </c>
      <c r="D136" s="29">
        <f t="shared" si="32"/>
        <v>140</v>
      </c>
      <c r="E136" s="29">
        <f t="shared" si="37"/>
        <v>17920</v>
      </c>
      <c r="F136" s="29">
        <f t="shared" si="33"/>
        <v>-7332</v>
      </c>
      <c r="G136" s="34">
        <f>+Inputs!$D$3</f>
        <v>0.37951000000000001</v>
      </c>
      <c r="I136" s="27">
        <f t="shared" si="38"/>
        <v>25252</v>
      </c>
      <c r="K136" s="27">
        <f t="shared" si="34"/>
        <v>140</v>
      </c>
      <c r="L136" s="27">
        <f t="shared" si="39"/>
        <v>17920</v>
      </c>
      <c r="M136" s="27">
        <f t="shared" si="35"/>
        <v>53.131399999999999</v>
      </c>
      <c r="N136" s="27">
        <f t="shared" si="36"/>
        <v>53.131399999999999</v>
      </c>
      <c r="O136" s="27">
        <f t="shared" si="40"/>
        <v>-2782.4492000000064</v>
      </c>
      <c r="P136" s="27">
        <f t="shared" si="41"/>
        <v>2782.4492000000064</v>
      </c>
    </row>
    <row r="137" spans="1:16">
      <c r="A137" s="31">
        <v>38718</v>
      </c>
      <c r="C137" s="6">
        <v>129</v>
      </c>
      <c r="D137" s="29">
        <f t="shared" ref="D137:D168" si="42">ROUND(-(+$B$9/180)*1,0)</f>
        <v>140</v>
      </c>
      <c r="E137" s="29">
        <f t="shared" si="37"/>
        <v>18060</v>
      </c>
      <c r="F137" s="29">
        <f t="shared" ref="F137:F168" si="43">$B$9+E137</f>
        <v>-7192</v>
      </c>
      <c r="G137" s="34">
        <f>+Inputs!$D$3</f>
        <v>0.37951000000000001</v>
      </c>
      <c r="I137" s="27">
        <f t="shared" si="38"/>
        <v>25252</v>
      </c>
      <c r="K137" s="27">
        <f t="shared" ref="K137:K168" si="44">D137</f>
        <v>140</v>
      </c>
      <c r="L137" s="27">
        <f t="shared" si="39"/>
        <v>18060</v>
      </c>
      <c r="M137" s="27">
        <f t="shared" ref="M137:M168" si="45">K137*G137</f>
        <v>53.131399999999999</v>
      </c>
      <c r="N137" s="27">
        <f t="shared" ref="N137:N168" si="46">M137-J137</f>
        <v>53.131399999999999</v>
      </c>
      <c r="O137" s="27">
        <f t="shared" si="40"/>
        <v>-2729.3178000000062</v>
      </c>
      <c r="P137" s="27">
        <f t="shared" si="41"/>
        <v>2729.3178000000062</v>
      </c>
    </row>
    <row r="138" spans="1:16">
      <c r="A138" s="30">
        <v>38749</v>
      </c>
      <c r="C138" s="6">
        <v>130</v>
      </c>
      <c r="D138" s="29">
        <f t="shared" si="42"/>
        <v>140</v>
      </c>
      <c r="E138" s="29">
        <f t="shared" ref="E138:E169" si="47">+E137+D138</f>
        <v>18200</v>
      </c>
      <c r="F138" s="29">
        <f t="shared" si="43"/>
        <v>-7052</v>
      </c>
      <c r="G138" s="34">
        <f>+Inputs!$D$3</f>
        <v>0.37951000000000001</v>
      </c>
      <c r="I138" s="27">
        <f t="shared" ref="I138:I169" si="48">+I137+H138</f>
        <v>25252</v>
      </c>
      <c r="K138" s="27">
        <f t="shared" si="44"/>
        <v>140</v>
      </c>
      <c r="L138" s="27">
        <f t="shared" ref="L138:L169" si="49">+L137+K138</f>
        <v>18200</v>
      </c>
      <c r="M138" s="27">
        <f t="shared" si="45"/>
        <v>53.131399999999999</v>
      </c>
      <c r="N138" s="27">
        <f t="shared" si="46"/>
        <v>53.131399999999999</v>
      </c>
      <c r="O138" s="27">
        <f t="shared" ref="O138:O169" si="50">+O137+N138</f>
        <v>-2676.186400000006</v>
      </c>
      <c r="P138" s="27">
        <f t="shared" ref="P138:P169" si="51">P137-N138</f>
        <v>2676.186400000006</v>
      </c>
    </row>
    <row r="139" spans="1:16">
      <c r="A139" s="31">
        <v>38777</v>
      </c>
      <c r="C139" s="6">
        <v>131</v>
      </c>
      <c r="D139" s="29">
        <f t="shared" si="42"/>
        <v>140</v>
      </c>
      <c r="E139" s="29">
        <f t="shared" si="47"/>
        <v>18340</v>
      </c>
      <c r="F139" s="29">
        <f t="shared" si="43"/>
        <v>-6912</v>
      </c>
      <c r="G139" s="34">
        <f>+Inputs!$D$3</f>
        <v>0.37951000000000001</v>
      </c>
      <c r="I139" s="27">
        <f t="shared" si="48"/>
        <v>25252</v>
      </c>
      <c r="K139" s="27">
        <f t="shared" si="44"/>
        <v>140</v>
      </c>
      <c r="L139" s="27">
        <f t="shared" si="49"/>
        <v>18340</v>
      </c>
      <c r="M139" s="27">
        <f t="shared" si="45"/>
        <v>53.131399999999999</v>
      </c>
      <c r="N139" s="27">
        <f t="shared" si="46"/>
        <v>53.131399999999999</v>
      </c>
      <c r="O139" s="27">
        <f t="shared" si="50"/>
        <v>-2623.0550000000057</v>
      </c>
      <c r="P139" s="27">
        <f t="shared" si="51"/>
        <v>2623.0550000000057</v>
      </c>
    </row>
    <row r="140" spans="1:16">
      <c r="A140" s="30">
        <v>38808</v>
      </c>
      <c r="C140" s="6">
        <v>132</v>
      </c>
      <c r="D140" s="29">
        <f t="shared" si="42"/>
        <v>140</v>
      </c>
      <c r="E140" s="29">
        <f t="shared" si="47"/>
        <v>18480</v>
      </c>
      <c r="F140" s="29">
        <f t="shared" si="43"/>
        <v>-6772</v>
      </c>
      <c r="G140" s="34">
        <f>+Inputs!$D$3</f>
        <v>0.37951000000000001</v>
      </c>
      <c r="I140" s="27">
        <f t="shared" si="48"/>
        <v>25252</v>
      </c>
      <c r="K140" s="27">
        <f t="shared" si="44"/>
        <v>140</v>
      </c>
      <c r="L140" s="27">
        <f t="shared" si="49"/>
        <v>18480</v>
      </c>
      <c r="M140" s="27">
        <f t="shared" si="45"/>
        <v>53.131399999999999</v>
      </c>
      <c r="N140" s="27">
        <f t="shared" si="46"/>
        <v>53.131399999999999</v>
      </c>
      <c r="O140" s="27">
        <f t="shared" si="50"/>
        <v>-2569.9236000000055</v>
      </c>
      <c r="P140" s="27">
        <f t="shared" si="51"/>
        <v>2569.9236000000055</v>
      </c>
    </row>
    <row r="141" spans="1:16">
      <c r="A141" s="31">
        <v>38838</v>
      </c>
      <c r="C141" s="6">
        <v>133</v>
      </c>
      <c r="D141" s="29">
        <f t="shared" si="42"/>
        <v>140</v>
      </c>
      <c r="E141" s="29">
        <f t="shared" si="47"/>
        <v>18620</v>
      </c>
      <c r="F141" s="29">
        <f t="shared" si="43"/>
        <v>-6632</v>
      </c>
      <c r="G141" s="34">
        <f>+Inputs!$D$3</f>
        <v>0.37951000000000001</v>
      </c>
      <c r="I141" s="27">
        <f t="shared" si="48"/>
        <v>25252</v>
      </c>
      <c r="K141" s="27">
        <f t="shared" si="44"/>
        <v>140</v>
      </c>
      <c r="L141" s="27">
        <f t="shared" si="49"/>
        <v>18620</v>
      </c>
      <c r="M141" s="27">
        <f t="shared" si="45"/>
        <v>53.131399999999999</v>
      </c>
      <c r="N141" s="27">
        <f t="shared" si="46"/>
        <v>53.131399999999999</v>
      </c>
      <c r="O141" s="27">
        <f t="shared" si="50"/>
        <v>-2516.7922000000053</v>
      </c>
      <c r="P141" s="27">
        <f t="shared" si="51"/>
        <v>2516.7922000000053</v>
      </c>
    </row>
    <row r="142" spans="1:16">
      <c r="A142" s="30">
        <v>38869</v>
      </c>
      <c r="C142" s="6">
        <v>134</v>
      </c>
      <c r="D142" s="29">
        <f t="shared" si="42"/>
        <v>140</v>
      </c>
      <c r="E142" s="29">
        <f t="shared" si="47"/>
        <v>18760</v>
      </c>
      <c r="F142" s="29">
        <f t="shared" si="43"/>
        <v>-6492</v>
      </c>
      <c r="G142" s="34">
        <f>+Inputs!$D$3</f>
        <v>0.37951000000000001</v>
      </c>
      <c r="I142" s="27">
        <f t="shared" si="48"/>
        <v>25252</v>
      </c>
      <c r="K142" s="27">
        <f t="shared" si="44"/>
        <v>140</v>
      </c>
      <c r="L142" s="27">
        <f t="shared" si="49"/>
        <v>18760</v>
      </c>
      <c r="M142" s="27">
        <f t="shared" si="45"/>
        <v>53.131399999999999</v>
      </c>
      <c r="N142" s="27">
        <f t="shared" si="46"/>
        <v>53.131399999999999</v>
      </c>
      <c r="O142" s="27">
        <f t="shared" si="50"/>
        <v>-2463.6608000000051</v>
      </c>
      <c r="P142" s="27">
        <f t="shared" si="51"/>
        <v>2463.6608000000051</v>
      </c>
    </row>
    <row r="143" spans="1:16">
      <c r="A143" s="31">
        <v>38899</v>
      </c>
      <c r="C143" s="6">
        <v>135</v>
      </c>
      <c r="D143" s="29">
        <f t="shared" si="42"/>
        <v>140</v>
      </c>
      <c r="E143" s="29">
        <f t="shared" si="47"/>
        <v>18900</v>
      </c>
      <c r="F143" s="29">
        <f t="shared" si="43"/>
        <v>-6352</v>
      </c>
      <c r="G143" s="34">
        <f>+Inputs!$D$3</f>
        <v>0.37951000000000001</v>
      </c>
      <c r="I143" s="27">
        <f t="shared" si="48"/>
        <v>25252</v>
      </c>
      <c r="K143" s="27">
        <f t="shared" si="44"/>
        <v>140</v>
      </c>
      <c r="L143" s="27">
        <f t="shared" si="49"/>
        <v>18900</v>
      </c>
      <c r="M143" s="27">
        <f t="shared" si="45"/>
        <v>53.131399999999999</v>
      </c>
      <c r="N143" s="27">
        <f t="shared" si="46"/>
        <v>53.131399999999999</v>
      </c>
      <c r="O143" s="27">
        <f t="shared" si="50"/>
        <v>-2410.5294000000049</v>
      </c>
      <c r="P143" s="27">
        <f t="shared" si="51"/>
        <v>2410.5294000000049</v>
      </c>
    </row>
    <row r="144" spans="1:16">
      <c r="A144" s="30">
        <v>38930</v>
      </c>
      <c r="C144" s="6">
        <v>136</v>
      </c>
      <c r="D144" s="29">
        <f t="shared" si="42"/>
        <v>140</v>
      </c>
      <c r="E144" s="29">
        <f t="shared" si="47"/>
        <v>19040</v>
      </c>
      <c r="F144" s="29">
        <f t="shared" si="43"/>
        <v>-6212</v>
      </c>
      <c r="G144" s="34">
        <f>+Inputs!$D$3</f>
        <v>0.37951000000000001</v>
      </c>
      <c r="I144" s="27">
        <f t="shared" si="48"/>
        <v>25252</v>
      </c>
      <c r="K144" s="27">
        <f t="shared" si="44"/>
        <v>140</v>
      </c>
      <c r="L144" s="27">
        <f t="shared" si="49"/>
        <v>19040</v>
      </c>
      <c r="M144" s="27">
        <f t="shared" si="45"/>
        <v>53.131399999999999</v>
      </c>
      <c r="N144" s="27">
        <f t="shared" si="46"/>
        <v>53.131399999999999</v>
      </c>
      <c r="O144" s="27">
        <f t="shared" si="50"/>
        <v>-2357.3980000000047</v>
      </c>
      <c r="P144" s="27">
        <f t="shared" si="51"/>
        <v>2357.3980000000047</v>
      </c>
    </row>
    <row r="145" spans="1:16">
      <c r="A145" s="31">
        <v>38961</v>
      </c>
      <c r="C145" s="6">
        <v>137</v>
      </c>
      <c r="D145" s="29">
        <f t="shared" si="42"/>
        <v>140</v>
      </c>
      <c r="E145" s="29">
        <f t="shared" si="47"/>
        <v>19180</v>
      </c>
      <c r="F145" s="29">
        <f t="shared" si="43"/>
        <v>-6072</v>
      </c>
      <c r="G145" s="34">
        <f>+Inputs!$D$3</f>
        <v>0.37951000000000001</v>
      </c>
      <c r="I145" s="27">
        <f t="shared" si="48"/>
        <v>25252</v>
      </c>
      <c r="K145" s="27">
        <f t="shared" si="44"/>
        <v>140</v>
      </c>
      <c r="L145" s="27">
        <f t="shared" si="49"/>
        <v>19180</v>
      </c>
      <c r="M145" s="27">
        <f t="shared" si="45"/>
        <v>53.131399999999999</v>
      </c>
      <c r="N145" s="27">
        <f t="shared" si="46"/>
        <v>53.131399999999999</v>
      </c>
      <c r="O145" s="27">
        <f t="shared" si="50"/>
        <v>-2304.2666000000045</v>
      </c>
      <c r="P145" s="27">
        <f t="shared" si="51"/>
        <v>2304.2666000000045</v>
      </c>
    </row>
    <row r="146" spans="1:16">
      <c r="A146" s="30">
        <v>38991</v>
      </c>
      <c r="C146" s="6">
        <v>138</v>
      </c>
      <c r="D146" s="29">
        <f t="shared" si="42"/>
        <v>140</v>
      </c>
      <c r="E146" s="29">
        <f t="shared" si="47"/>
        <v>19320</v>
      </c>
      <c r="F146" s="29">
        <f t="shared" si="43"/>
        <v>-5932</v>
      </c>
      <c r="G146" s="34">
        <f>+Inputs!$D$3</f>
        <v>0.37951000000000001</v>
      </c>
      <c r="I146" s="27">
        <f t="shared" si="48"/>
        <v>25252</v>
      </c>
      <c r="K146" s="27">
        <f t="shared" si="44"/>
        <v>140</v>
      </c>
      <c r="L146" s="27">
        <f t="shared" si="49"/>
        <v>19320</v>
      </c>
      <c r="M146" s="27">
        <f t="shared" si="45"/>
        <v>53.131399999999999</v>
      </c>
      <c r="N146" s="27">
        <f t="shared" si="46"/>
        <v>53.131399999999999</v>
      </c>
      <c r="O146" s="27">
        <f t="shared" si="50"/>
        <v>-2251.1352000000043</v>
      </c>
      <c r="P146" s="27">
        <f t="shared" si="51"/>
        <v>2251.1352000000043</v>
      </c>
    </row>
    <row r="147" spans="1:16">
      <c r="A147" s="31">
        <v>39022</v>
      </c>
      <c r="C147" s="6">
        <v>139</v>
      </c>
      <c r="D147" s="29">
        <f t="shared" si="42"/>
        <v>140</v>
      </c>
      <c r="E147" s="29">
        <f t="shared" si="47"/>
        <v>19460</v>
      </c>
      <c r="F147" s="29">
        <f t="shared" si="43"/>
        <v>-5792</v>
      </c>
      <c r="G147" s="34">
        <f>+Inputs!$D$3</f>
        <v>0.37951000000000001</v>
      </c>
      <c r="I147" s="27">
        <f t="shared" si="48"/>
        <v>25252</v>
      </c>
      <c r="K147" s="27">
        <f t="shared" si="44"/>
        <v>140</v>
      </c>
      <c r="L147" s="27">
        <f t="shared" si="49"/>
        <v>19460</v>
      </c>
      <c r="M147" s="27">
        <f t="shared" si="45"/>
        <v>53.131399999999999</v>
      </c>
      <c r="N147" s="27">
        <f t="shared" si="46"/>
        <v>53.131399999999999</v>
      </c>
      <c r="O147" s="27">
        <f t="shared" si="50"/>
        <v>-2198.003800000004</v>
      </c>
      <c r="P147" s="27">
        <f t="shared" si="51"/>
        <v>2198.003800000004</v>
      </c>
    </row>
    <row r="148" spans="1:16">
      <c r="A148" s="30">
        <v>39052</v>
      </c>
      <c r="C148" s="6">
        <v>140</v>
      </c>
      <c r="D148" s="29">
        <f t="shared" si="42"/>
        <v>140</v>
      </c>
      <c r="E148" s="29">
        <f t="shared" si="47"/>
        <v>19600</v>
      </c>
      <c r="F148" s="29">
        <f t="shared" si="43"/>
        <v>-5652</v>
      </c>
      <c r="G148" s="34">
        <f>+Inputs!$D$3</f>
        <v>0.37951000000000001</v>
      </c>
      <c r="I148" s="27">
        <f t="shared" si="48"/>
        <v>25252</v>
      </c>
      <c r="K148" s="27">
        <f t="shared" si="44"/>
        <v>140</v>
      </c>
      <c r="L148" s="27">
        <f t="shared" si="49"/>
        <v>19600</v>
      </c>
      <c r="M148" s="27">
        <f t="shared" si="45"/>
        <v>53.131399999999999</v>
      </c>
      <c r="N148" s="27">
        <f t="shared" si="46"/>
        <v>53.131399999999999</v>
      </c>
      <c r="O148" s="27">
        <f t="shared" si="50"/>
        <v>-2144.8724000000038</v>
      </c>
      <c r="P148" s="27">
        <f t="shared" si="51"/>
        <v>2144.8724000000038</v>
      </c>
    </row>
    <row r="149" spans="1:16">
      <c r="A149" s="31">
        <v>39083</v>
      </c>
      <c r="C149" s="6">
        <v>141</v>
      </c>
      <c r="D149" s="29">
        <f t="shared" si="42"/>
        <v>140</v>
      </c>
      <c r="E149" s="29">
        <f t="shared" si="47"/>
        <v>19740</v>
      </c>
      <c r="F149" s="29">
        <f t="shared" si="43"/>
        <v>-5512</v>
      </c>
      <c r="G149" s="34">
        <f>+Inputs!$D$3</f>
        <v>0.37951000000000001</v>
      </c>
      <c r="I149" s="27">
        <f t="shared" si="48"/>
        <v>25252</v>
      </c>
      <c r="K149" s="27">
        <f t="shared" si="44"/>
        <v>140</v>
      </c>
      <c r="L149" s="27">
        <f t="shared" si="49"/>
        <v>19740</v>
      </c>
      <c r="M149" s="27">
        <f t="shared" si="45"/>
        <v>53.131399999999999</v>
      </c>
      <c r="N149" s="27">
        <f t="shared" si="46"/>
        <v>53.131399999999999</v>
      </c>
      <c r="O149" s="27">
        <f t="shared" si="50"/>
        <v>-2091.7410000000036</v>
      </c>
      <c r="P149" s="27">
        <f t="shared" si="51"/>
        <v>2091.7410000000036</v>
      </c>
    </row>
    <row r="150" spans="1:16">
      <c r="A150" s="30">
        <v>39114</v>
      </c>
      <c r="C150" s="6">
        <v>142</v>
      </c>
      <c r="D150" s="29">
        <f t="shared" si="42"/>
        <v>140</v>
      </c>
      <c r="E150" s="29">
        <f t="shared" si="47"/>
        <v>19880</v>
      </c>
      <c r="F150" s="29">
        <f t="shared" si="43"/>
        <v>-5372</v>
      </c>
      <c r="G150" s="34">
        <f>+Inputs!$D$3</f>
        <v>0.37951000000000001</v>
      </c>
      <c r="I150" s="27">
        <f t="shared" si="48"/>
        <v>25252</v>
      </c>
      <c r="K150" s="27">
        <f t="shared" si="44"/>
        <v>140</v>
      </c>
      <c r="L150" s="27">
        <f t="shared" si="49"/>
        <v>19880</v>
      </c>
      <c r="M150" s="27">
        <f t="shared" si="45"/>
        <v>53.131399999999999</v>
      </c>
      <c r="N150" s="27">
        <f t="shared" si="46"/>
        <v>53.131399999999999</v>
      </c>
      <c r="O150" s="27">
        <f t="shared" si="50"/>
        <v>-2038.6096000000036</v>
      </c>
      <c r="P150" s="27">
        <f t="shared" si="51"/>
        <v>2038.6096000000036</v>
      </c>
    </row>
    <row r="151" spans="1:16">
      <c r="A151" s="31">
        <v>39142</v>
      </c>
      <c r="C151" s="6">
        <v>143</v>
      </c>
      <c r="D151" s="29">
        <f t="shared" si="42"/>
        <v>140</v>
      </c>
      <c r="E151" s="29">
        <f t="shared" si="47"/>
        <v>20020</v>
      </c>
      <c r="F151" s="29">
        <f t="shared" si="43"/>
        <v>-5232</v>
      </c>
      <c r="G151" s="34">
        <f>+Inputs!$D$3</f>
        <v>0.37951000000000001</v>
      </c>
      <c r="I151" s="27">
        <f t="shared" si="48"/>
        <v>25252</v>
      </c>
      <c r="K151" s="27">
        <f t="shared" si="44"/>
        <v>140</v>
      </c>
      <c r="L151" s="27">
        <f t="shared" si="49"/>
        <v>20020</v>
      </c>
      <c r="M151" s="27">
        <f t="shared" si="45"/>
        <v>53.131399999999999</v>
      </c>
      <c r="N151" s="27">
        <f t="shared" si="46"/>
        <v>53.131399999999999</v>
      </c>
      <c r="O151" s="27">
        <f t="shared" si="50"/>
        <v>-1985.4782000000037</v>
      </c>
      <c r="P151" s="27">
        <f t="shared" si="51"/>
        <v>1985.4782000000037</v>
      </c>
    </row>
    <row r="152" spans="1:16">
      <c r="A152" s="30">
        <v>39173</v>
      </c>
      <c r="C152" s="6">
        <v>144</v>
      </c>
      <c r="D152" s="29">
        <f t="shared" si="42"/>
        <v>140</v>
      </c>
      <c r="E152" s="29">
        <f t="shared" si="47"/>
        <v>20160</v>
      </c>
      <c r="F152" s="29">
        <f t="shared" si="43"/>
        <v>-5092</v>
      </c>
      <c r="G152" s="34">
        <f>+Inputs!$D$3</f>
        <v>0.37951000000000001</v>
      </c>
      <c r="I152" s="27">
        <f t="shared" si="48"/>
        <v>25252</v>
      </c>
      <c r="K152" s="27">
        <f t="shared" si="44"/>
        <v>140</v>
      </c>
      <c r="L152" s="27">
        <f t="shared" si="49"/>
        <v>20160</v>
      </c>
      <c r="M152" s="27">
        <f t="shared" si="45"/>
        <v>53.131399999999999</v>
      </c>
      <c r="N152" s="27">
        <f t="shared" si="46"/>
        <v>53.131399999999999</v>
      </c>
      <c r="O152" s="27">
        <f t="shared" si="50"/>
        <v>-1932.3468000000037</v>
      </c>
      <c r="P152" s="27">
        <f t="shared" si="51"/>
        <v>1932.3468000000037</v>
      </c>
    </row>
    <row r="153" spans="1:16">
      <c r="A153" s="31">
        <v>39203</v>
      </c>
      <c r="C153" s="6">
        <v>145</v>
      </c>
      <c r="D153" s="29">
        <f t="shared" si="42"/>
        <v>140</v>
      </c>
      <c r="E153" s="29">
        <f t="shared" si="47"/>
        <v>20300</v>
      </c>
      <c r="F153" s="29">
        <f t="shared" si="43"/>
        <v>-4952</v>
      </c>
      <c r="G153" s="34">
        <f>+Inputs!$D$3</f>
        <v>0.37951000000000001</v>
      </c>
      <c r="I153" s="27">
        <f t="shared" si="48"/>
        <v>25252</v>
      </c>
      <c r="K153" s="27">
        <f t="shared" si="44"/>
        <v>140</v>
      </c>
      <c r="L153" s="27">
        <f t="shared" si="49"/>
        <v>20300</v>
      </c>
      <c r="M153" s="27">
        <f t="shared" si="45"/>
        <v>53.131399999999999</v>
      </c>
      <c r="N153" s="27">
        <f t="shared" si="46"/>
        <v>53.131399999999999</v>
      </c>
      <c r="O153" s="27">
        <f t="shared" si="50"/>
        <v>-1879.2154000000037</v>
      </c>
      <c r="P153" s="27">
        <f t="shared" si="51"/>
        <v>1879.2154000000037</v>
      </c>
    </row>
    <row r="154" spans="1:16">
      <c r="A154" s="30">
        <v>39234</v>
      </c>
      <c r="C154" s="6">
        <v>146</v>
      </c>
      <c r="D154" s="29">
        <f t="shared" si="42"/>
        <v>140</v>
      </c>
      <c r="E154" s="29">
        <f t="shared" si="47"/>
        <v>20440</v>
      </c>
      <c r="F154" s="29">
        <f t="shared" si="43"/>
        <v>-4812</v>
      </c>
      <c r="G154" s="34">
        <f>+Inputs!$D$3</f>
        <v>0.37951000000000001</v>
      </c>
      <c r="I154" s="27">
        <f t="shared" si="48"/>
        <v>25252</v>
      </c>
      <c r="K154" s="27">
        <f t="shared" si="44"/>
        <v>140</v>
      </c>
      <c r="L154" s="27">
        <f t="shared" si="49"/>
        <v>20440</v>
      </c>
      <c r="M154" s="27">
        <f t="shared" si="45"/>
        <v>53.131399999999999</v>
      </c>
      <c r="N154" s="27">
        <f t="shared" si="46"/>
        <v>53.131399999999999</v>
      </c>
      <c r="O154" s="27">
        <f t="shared" si="50"/>
        <v>-1826.0840000000037</v>
      </c>
      <c r="P154" s="27">
        <f t="shared" si="51"/>
        <v>1826.0840000000037</v>
      </c>
    </row>
    <row r="155" spans="1:16">
      <c r="A155" s="31">
        <v>39264</v>
      </c>
      <c r="C155" s="6">
        <v>147</v>
      </c>
      <c r="D155" s="29">
        <f t="shared" si="42"/>
        <v>140</v>
      </c>
      <c r="E155" s="29">
        <f t="shared" si="47"/>
        <v>20580</v>
      </c>
      <c r="F155" s="29">
        <f t="shared" si="43"/>
        <v>-4672</v>
      </c>
      <c r="G155" s="34">
        <f>+Inputs!$D$3</f>
        <v>0.37951000000000001</v>
      </c>
      <c r="I155" s="27">
        <f t="shared" si="48"/>
        <v>25252</v>
      </c>
      <c r="K155" s="27">
        <f t="shared" si="44"/>
        <v>140</v>
      </c>
      <c r="L155" s="27">
        <f t="shared" si="49"/>
        <v>20580</v>
      </c>
      <c r="M155" s="27">
        <f t="shared" si="45"/>
        <v>53.131399999999999</v>
      </c>
      <c r="N155" s="27">
        <f t="shared" si="46"/>
        <v>53.131399999999999</v>
      </c>
      <c r="O155" s="27">
        <f t="shared" si="50"/>
        <v>-1772.9526000000037</v>
      </c>
      <c r="P155" s="27">
        <f t="shared" si="51"/>
        <v>1772.9526000000037</v>
      </c>
    </row>
    <row r="156" spans="1:16">
      <c r="A156" s="30">
        <v>39295</v>
      </c>
      <c r="C156" s="6">
        <v>148</v>
      </c>
      <c r="D156" s="29">
        <f t="shared" si="42"/>
        <v>140</v>
      </c>
      <c r="E156" s="29">
        <f t="shared" si="47"/>
        <v>20720</v>
      </c>
      <c r="F156" s="29">
        <f t="shared" si="43"/>
        <v>-4532</v>
      </c>
      <c r="G156" s="34">
        <f>+Inputs!$D$3</f>
        <v>0.37951000000000001</v>
      </c>
      <c r="I156" s="27">
        <f t="shared" si="48"/>
        <v>25252</v>
      </c>
      <c r="K156" s="27">
        <f t="shared" si="44"/>
        <v>140</v>
      </c>
      <c r="L156" s="27">
        <f t="shared" si="49"/>
        <v>20720</v>
      </c>
      <c r="M156" s="27">
        <f t="shared" si="45"/>
        <v>53.131399999999999</v>
      </c>
      <c r="N156" s="27">
        <f t="shared" si="46"/>
        <v>53.131399999999999</v>
      </c>
      <c r="O156" s="27">
        <f t="shared" si="50"/>
        <v>-1719.8212000000037</v>
      </c>
      <c r="P156" s="27">
        <f t="shared" si="51"/>
        <v>1719.8212000000037</v>
      </c>
    </row>
    <row r="157" spans="1:16">
      <c r="A157" s="31">
        <v>39326</v>
      </c>
      <c r="C157" s="6">
        <v>149</v>
      </c>
      <c r="D157" s="29">
        <f t="shared" si="42"/>
        <v>140</v>
      </c>
      <c r="E157" s="29">
        <f t="shared" si="47"/>
        <v>20860</v>
      </c>
      <c r="F157" s="29">
        <f t="shared" si="43"/>
        <v>-4392</v>
      </c>
      <c r="G157" s="34">
        <f>+Inputs!$D$3</f>
        <v>0.37951000000000001</v>
      </c>
      <c r="I157" s="27">
        <f t="shared" si="48"/>
        <v>25252</v>
      </c>
      <c r="K157" s="27">
        <f t="shared" si="44"/>
        <v>140</v>
      </c>
      <c r="L157" s="27">
        <f t="shared" si="49"/>
        <v>20860</v>
      </c>
      <c r="M157" s="27">
        <f t="shared" si="45"/>
        <v>53.131399999999999</v>
      </c>
      <c r="N157" s="27">
        <f t="shared" si="46"/>
        <v>53.131399999999999</v>
      </c>
      <c r="O157" s="27">
        <f t="shared" si="50"/>
        <v>-1666.6898000000037</v>
      </c>
      <c r="P157" s="27">
        <f t="shared" si="51"/>
        <v>1666.6898000000037</v>
      </c>
    </row>
    <row r="158" spans="1:16">
      <c r="A158" s="30">
        <v>39356</v>
      </c>
      <c r="C158" s="6">
        <v>150</v>
      </c>
      <c r="D158" s="29">
        <f t="shared" si="42"/>
        <v>140</v>
      </c>
      <c r="E158" s="29">
        <f t="shared" si="47"/>
        <v>21000</v>
      </c>
      <c r="F158" s="29">
        <f t="shared" si="43"/>
        <v>-4252</v>
      </c>
      <c r="G158" s="34">
        <f>+Inputs!$D$3</f>
        <v>0.37951000000000001</v>
      </c>
      <c r="I158" s="27">
        <f t="shared" si="48"/>
        <v>25252</v>
      </c>
      <c r="K158" s="27">
        <f t="shared" si="44"/>
        <v>140</v>
      </c>
      <c r="L158" s="27">
        <f t="shared" si="49"/>
        <v>21000</v>
      </c>
      <c r="M158" s="27">
        <f t="shared" si="45"/>
        <v>53.131399999999999</v>
      </c>
      <c r="N158" s="27">
        <f t="shared" si="46"/>
        <v>53.131399999999999</v>
      </c>
      <c r="O158" s="27">
        <f t="shared" si="50"/>
        <v>-1613.5584000000038</v>
      </c>
      <c r="P158" s="27">
        <f t="shared" si="51"/>
        <v>1613.5584000000038</v>
      </c>
    </row>
    <row r="159" spans="1:16">
      <c r="A159" s="31">
        <v>39387</v>
      </c>
      <c r="C159" s="6">
        <v>151</v>
      </c>
      <c r="D159" s="29">
        <f t="shared" si="42"/>
        <v>140</v>
      </c>
      <c r="E159" s="29">
        <f t="shared" si="47"/>
        <v>21140</v>
      </c>
      <c r="F159" s="29">
        <f t="shared" si="43"/>
        <v>-4112</v>
      </c>
      <c r="G159" s="34">
        <f>+Inputs!$D$3</f>
        <v>0.37951000000000001</v>
      </c>
      <c r="I159" s="27">
        <f t="shared" si="48"/>
        <v>25252</v>
      </c>
      <c r="K159" s="27">
        <f t="shared" si="44"/>
        <v>140</v>
      </c>
      <c r="L159" s="27">
        <f t="shared" si="49"/>
        <v>21140</v>
      </c>
      <c r="M159" s="27">
        <f t="shared" si="45"/>
        <v>53.131399999999999</v>
      </c>
      <c r="N159" s="27">
        <f t="shared" si="46"/>
        <v>53.131399999999999</v>
      </c>
      <c r="O159" s="27">
        <f t="shared" si="50"/>
        <v>-1560.4270000000038</v>
      </c>
      <c r="P159" s="27">
        <f t="shared" si="51"/>
        <v>1560.4270000000038</v>
      </c>
    </row>
    <row r="160" spans="1:16">
      <c r="A160" s="30">
        <v>39417</v>
      </c>
      <c r="C160" s="6">
        <v>152</v>
      </c>
      <c r="D160" s="29">
        <f t="shared" si="42"/>
        <v>140</v>
      </c>
      <c r="E160" s="29">
        <f t="shared" si="47"/>
        <v>21280</v>
      </c>
      <c r="F160" s="29">
        <f t="shared" si="43"/>
        <v>-3972</v>
      </c>
      <c r="G160" s="34">
        <f>+Inputs!$D$3</f>
        <v>0.37951000000000001</v>
      </c>
      <c r="I160" s="27">
        <f t="shared" si="48"/>
        <v>25252</v>
      </c>
      <c r="K160" s="27">
        <f t="shared" si="44"/>
        <v>140</v>
      </c>
      <c r="L160" s="27">
        <f t="shared" si="49"/>
        <v>21280</v>
      </c>
      <c r="M160" s="27">
        <f t="shared" si="45"/>
        <v>53.131399999999999</v>
      </c>
      <c r="N160" s="27">
        <f t="shared" si="46"/>
        <v>53.131399999999999</v>
      </c>
      <c r="O160" s="27">
        <f t="shared" si="50"/>
        <v>-1507.2956000000038</v>
      </c>
      <c r="P160" s="27">
        <f t="shared" si="51"/>
        <v>1507.2956000000038</v>
      </c>
    </row>
    <row r="161" spans="1:16">
      <c r="A161" s="31">
        <v>39448</v>
      </c>
      <c r="C161" s="6">
        <v>153</v>
      </c>
      <c r="D161" s="29">
        <f t="shared" si="42"/>
        <v>140</v>
      </c>
      <c r="E161" s="29">
        <f t="shared" si="47"/>
        <v>21420</v>
      </c>
      <c r="F161" s="29">
        <f t="shared" si="43"/>
        <v>-3832</v>
      </c>
      <c r="G161" s="34">
        <f>+Inputs!$D$3</f>
        <v>0.37951000000000001</v>
      </c>
      <c r="I161" s="27">
        <f t="shared" si="48"/>
        <v>25252</v>
      </c>
      <c r="K161" s="27">
        <f t="shared" si="44"/>
        <v>140</v>
      </c>
      <c r="L161" s="27">
        <f t="shared" si="49"/>
        <v>21420</v>
      </c>
      <c r="M161" s="27">
        <f t="shared" si="45"/>
        <v>53.131399999999999</v>
      </c>
      <c r="N161" s="27">
        <f t="shared" si="46"/>
        <v>53.131399999999999</v>
      </c>
      <c r="O161" s="27">
        <f t="shared" si="50"/>
        <v>-1454.1642000000038</v>
      </c>
      <c r="P161" s="27">
        <f t="shared" si="51"/>
        <v>1454.1642000000038</v>
      </c>
    </row>
    <row r="162" spans="1:16">
      <c r="A162" s="30">
        <v>39479</v>
      </c>
      <c r="C162" s="6">
        <v>154</v>
      </c>
      <c r="D162" s="29">
        <f t="shared" si="42"/>
        <v>140</v>
      </c>
      <c r="E162" s="29">
        <f t="shared" si="47"/>
        <v>21560</v>
      </c>
      <c r="F162" s="29">
        <f t="shared" si="43"/>
        <v>-3692</v>
      </c>
      <c r="G162" s="34">
        <f>+Inputs!$D$3</f>
        <v>0.37951000000000001</v>
      </c>
      <c r="I162" s="27">
        <f t="shared" si="48"/>
        <v>25252</v>
      </c>
      <c r="K162" s="27">
        <f t="shared" si="44"/>
        <v>140</v>
      </c>
      <c r="L162" s="27">
        <f t="shared" si="49"/>
        <v>21560</v>
      </c>
      <c r="M162" s="27">
        <f t="shared" si="45"/>
        <v>53.131399999999999</v>
      </c>
      <c r="N162" s="27">
        <f t="shared" si="46"/>
        <v>53.131399999999999</v>
      </c>
      <c r="O162" s="27">
        <f t="shared" si="50"/>
        <v>-1401.0328000000038</v>
      </c>
      <c r="P162" s="27">
        <f t="shared" si="51"/>
        <v>1401.0328000000038</v>
      </c>
    </row>
    <row r="163" spans="1:16">
      <c r="A163" s="31">
        <v>39508</v>
      </c>
      <c r="C163" s="6">
        <v>155</v>
      </c>
      <c r="D163" s="29">
        <f t="shared" si="42"/>
        <v>140</v>
      </c>
      <c r="E163" s="29">
        <f t="shared" si="47"/>
        <v>21700</v>
      </c>
      <c r="F163" s="29">
        <f t="shared" si="43"/>
        <v>-3552</v>
      </c>
      <c r="G163" s="34">
        <f>+Inputs!$D$3</f>
        <v>0.37951000000000001</v>
      </c>
      <c r="I163" s="27">
        <f t="shared" si="48"/>
        <v>25252</v>
      </c>
      <c r="K163" s="27">
        <f t="shared" si="44"/>
        <v>140</v>
      </c>
      <c r="L163" s="27">
        <f t="shared" si="49"/>
        <v>21700</v>
      </c>
      <c r="M163" s="27">
        <f t="shared" si="45"/>
        <v>53.131399999999999</v>
      </c>
      <c r="N163" s="27">
        <f t="shared" si="46"/>
        <v>53.131399999999999</v>
      </c>
      <c r="O163" s="27">
        <f t="shared" si="50"/>
        <v>-1347.9014000000038</v>
      </c>
      <c r="P163" s="27">
        <f t="shared" si="51"/>
        <v>1347.9014000000038</v>
      </c>
    </row>
    <row r="164" spans="1:16">
      <c r="A164" s="30">
        <v>39539</v>
      </c>
      <c r="C164" s="6">
        <v>156</v>
      </c>
      <c r="D164" s="29">
        <f t="shared" si="42"/>
        <v>140</v>
      </c>
      <c r="E164" s="29">
        <f t="shared" si="47"/>
        <v>21840</v>
      </c>
      <c r="F164" s="29">
        <f t="shared" si="43"/>
        <v>-3412</v>
      </c>
      <c r="G164" s="34">
        <f>+Inputs!$D$3</f>
        <v>0.37951000000000001</v>
      </c>
      <c r="I164" s="27">
        <f t="shared" si="48"/>
        <v>25252</v>
      </c>
      <c r="K164" s="27">
        <f t="shared" si="44"/>
        <v>140</v>
      </c>
      <c r="L164" s="27">
        <f t="shared" si="49"/>
        <v>21840</v>
      </c>
      <c r="M164" s="27">
        <f t="shared" si="45"/>
        <v>53.131399999999999</v>
      </c>
      <c r="N164" s="27">
        <f t="shared" si="46"/>
        <v>53.131399999999999</v>
      </c>
      <c r="O164" s="27">
        <f t="shared" si="50"/>
        <v>-1294.7700000000038</v>
      </c>
      <c r="P164" s="27">
        <f t="shared" si="51"/>
        <v>1294.7700000000038</v>
      </c>
    </row>
    <row r="165" spans="1:16">
      <c r="A165" s="31">
        <v>39569</v>
      </c>
      <c r="C165" s="6">
        <v>157</v>
      </c>
      <c r="D165" s="29">
        <f t="shared" si="42"/>
        <v>140</v>
      </c>
      <c r="E165" s="29">
        <f t="shared" si="47"/>
        <v>21980</v>
      </c>
      <c r="F165" s="29">
        <f t="shared" si="43"/>
        <v>-3272</v>
      </c>
      <c r="G165" s="34">
        <f>+Inputs!$D$3</f>
        <v>0.37951000000000001</v>
      </c>
      <c r="I165" s="27">
        <f t="shared" si="48"/>
        <v>25252</v>
      </c>
      <c r="K165" s="27">
        <f t="shared" si="44"/>
        <v>140</v>
      </c>
      <c r="L165" s="27">
        <f t="shared" si="49"/>
        <v>21980</v>
      </c>
      <c r="M165" s="27">
        <f t="shared" si="45"/>
        <v>53.131399999999999</v>
      </c>
      <c r="N165" s="27">
        <f t="shared" si="46"/>
        <v>53.131399999999999</v>
      </c>
      <c r="O165" s="27">
        <f t="shared" si="50"/>
        <v>-1241.6386000000039</v>
      </c>
      <c r="P165" s="27">
        <f t="shared" si="51"/>
        <v>1241.6386000000039</v>
      </c>
    </row>
    <row r="166" spans="1:16">
      <c r="A166" s="30">
        <v>39600</v>
      </c>
      <c r="C166" s="6">
        <v>158</v>
      </c>
      <c r="D166" s="29">
        <f t="shared" si="42"/>
        <v>140</v>
      </c>
      <c r="E166" s="29">
        <f t="shared" si="47"/>
        <v>22120</v>
      </c>
      <c r="F166" s="29">
        <f t="shared" si="43"/>
        <v>-3132</v>
      </c>
      <c r="G166" s="34">
        <f>+Inputs!$D$3</f>
        <v>0.37951000000000001</v>
      </c>
      <c r="I166" s="27">
        <f t="shared" si="48"/>
        <v>25252</v>
      </c>
      <c r="K166" s="27">
        <f t="shared" si="44"/>
        <v>140</v>
      </c>
      <c r="L166" s="27">
        <f t="shared" si="49"/>
        <v>22120</v>
      </c>
      <c r="M166" s="27">
        <f t="shared" si="45"/>
        <v>53.131399999999999</v>
      </c>
      <c r="N166" s="27">
        <f t="shared" si="46"/>
        <v>53.131399999999999</v>
      </c>
      <c r="O166" s="27">
        <f t="shared" si="50"/>
        <v>-1188.5072000000039</v>
      </c>
      <c r="P166" s="27">
        <f t="shared" si="51"/>
        <v>1188.5072000000039</v>
      </c>
    </row>
    <row r="167" spans="1:16">
      <c r="A167" s="31">
        <v>39630</v>
      </c>
      <c r="C167" s="6">
        <v>159</v>
      </c>
      <c r="D167" s="29">
        <f t="shared" si="42"/>
        <v>140</v>
      </c>
      <c r="E167" s="29">
        <f t="shared" si="47"/>
        <v>22260</v>
      </c>
      <c r="F167" s="29">
        <f t="shared" si="43"/>
        <v>-2992</v>
      </c>
      <c r="G167" s="34">
        <f>+Inputs!$D$3</f>
        <v>0.37951000000000001</v>
      </c>
      <c r="I167" s="27">
        <f t="shared" si="48"/>
        <v>25252</v>
      </c>
      <c r="K167" s="27">
        <f t="shared" si="44"/>
        <v>140</v>
      </c>
      <c r="L167" s="27">
        <f t="shared" si="49"/>
        <v>22260</v>
      </c>
      <c r="M167" s="27">
        <f t="shared" si="45"/>
        <v>53.131399999999999</v>
      </c>
      <c r="N167" s="27">
        <f t="shared" si="46"/>
        <v>53.131399999999999</v>
      </c>
      <c r="O167" s="27">
        <f t="shared" si="50"/>
        <v>-1135.3758000000039</v>
      </c>
      <c r="P167" s="27">
        <f t="shared" si="51"/>
        <v>1135.3758000000039</v>
      </c>
    </row>
    <row r="168" spans="1:16">
      <c r="A168" s="30">
        <v>39661</v>
      </c>
      <c r="C168" s="6">
        <v>160</v>
      </c>
      <c r="D168" s="29">
        <f t="shared" si="42"/>
        <v>140</v>
      </c>
      <c r="E168" s="29">
        <f t="shared" si="47"/>
        <v>22400</v>
      </c>
      <c r="F168" s="29">
        <f t="shared" si="43"/>
        <v>-2852</v>
      </c>
      <c r="G168" s="34">
        <f>+Inputs!$D$3</f>
        <v>0.37951000000000001</v>
      </c>
      <c r="I168" s="27">
        <f t="shared" si="48"/>
        <v>25252</v>
      </c>
      <c r="K168" s="27">
        <f t="shared" si="44"/>
        <v>140</v>
      </c>
      <c r="L168" s="27">
        <f t="shared" si="49"/>
        <v>22400</v>
      </c>
      <c r="M168" s="27">
        <f t="shared" si="45"/>
        <v>53.131399999999999</v>
      </c>
      <c r="N168" s="27">
        <f t="shared" si="46"/>
        <v>53.131399999999999</v>
      </c>
      <c r="O168" s="27">
        <f t="shared" si="50"/>
        <v>-1082.2444000000039</v>
      </c>
      <c r="P168" s="27">
        <f t="shared" si="51"/>
        <v>1082.2444000000039</v>
      </c>
    </row>
    <row r="169" spans="1:16">
      <c r="A169" s="31">
        <v>39692</v>
      </c>
      <c r="C169" s="6">
        <v>161</v>
      </c>
      <c r="D169" s="29">
        <f t="shared" ref="D169:D187" si="52">ROUND(-(+$B$9/180)*1,0)</f>
        <v>140</v>
      </c>
      <c r="E169" s="29">
        <f t="shared" si="47"/>
        <v>22540</v>
      </c>
      <c r="F169" s="29">
        <f t="shared" ref="F169:F188" si="53">$B$9+E169</f>
        <v>-2712</v>
      </c>
      <c r="G169" s="34">
        <f>+Inputs!$D$3</f>
        <v>0.37951000000000001</v>
      </c>
      <c r="I169" s="27">
        <f t="shared" si="48"/>
        <v>25252</v>
      </c>
      <c r="K169" s="27">
        <f t="shared" ref="K169:K188" si="54">D169</f>
        <v>140</v>
      </c>
      <c r="L169" s="27">
        <f t="shared" si="49"/>
        <v>22540</v>
      </c>
      <c r="M169" s="27">
        <f t="shared" ref="M169:M188" si="55">K169*G169</f>
        <v>53.131399999999999</v>
      </c>
      <c r="N169" s="27">
        <f t="shared" ref="N169:N188" si="56">M169-J169</f>
        <v>53.131399999999999</v>
      </c>
      <c r="O169" s="27">
        <f t="shared" si="50"/>
        <v>-1029.1130000000039</v>
      </c>
      <c r="P169" s="27">
        <f t="shared" si="51"/>
        <v>1029.1130000000039</v>
      </c>
    </row>
    <row r="170" spans="1:16">
      <c r="A170" s="30">
        <v>39722</v>
      </c>
      <c r="C170" s="6">
        <v>162</v>
      </c>
      <c r="D170" s="29">
        <f t="shared" si="52"/>
        <v>140</v>
      </c>
      <c r="E170" s="29">
        <f t="shared" ref="E170:E188" si="57">+E169+D170</f>
        <v>22680</v>
      </c>
      <c r="F170" s="29">
        <f t="shared" si="53"/>
        <v>-2572</v>
      </c>
      <c r="G170" s="34">
        <f>+Inputs!$D$3</f>
        <v>0.37951000000000001</v>
      </c>
      <c r="I170" s="27">
        <f t="shared" ref="I170:I188" si="58">+I169+H170</f>
        <v>25252</v>
      </c>
      <c r="K170" s="27">
        <f t="shared" si="54"/>
        <v>140</v>
      </c>
      <c r="L170" s="27">
        <f t="shared" ref="L170:L188" si="59">+L169+K170</f>
        <v>22680</v>
      </c>
      <c r="M170" s="27">
        <f t="shared" si="55"/>
        <v>53.131399999999999</v>
      </c>
      <c r="N170" s="27">
        <f t="shared" si="56"/>
        <v>53.131399999999999</v>
      </c>
      <c r="O170" s="27">
        <f t="shared" ref="O170:O188" si="60">+O169+N170</f>
        <v>-975.98160000000394</v>
      </c>
      <c r="P170" s="27">
        <f t="shared" ref="P170:P188" si="61">P169-N170</f>
        <v>975.98160000000394</v>
      </c>
    </row>
    <row r="171" spans="1:16">
      <c r="A171" s="31">
        <v>39753</v>
      </c>
      <c r="C171" s="6">
        <v>163</v>
      </c>
      <c r="D171" s="29">
        <f t="shared" si="52"/>
        <v>140</v>
      </c>
      <c r="E171" s="29">
        <f t="shared" si="57"/>
        <v>22820</v>
      </c>
      <c r="F171" s="29">
        <f t="shared" si="53"/>
        <v>-2432</v>
      </c>
      <c r="G171" s="34">
        <f>+Inputs!$D$3</f>
        <v>0.37951000000000001</v>
      </c>
      <c r="I171" s="27">
        <f t="shared" si="58"/>
        <v>25252</v>
      </c>
      <c r="K171" s="27">
        <f t="shared" si="54"/>
        <v>140</v>
      </c>
      <c r="L171" s="27">
        <f t="shared" si="59"/>
        <v>22820</v>
      </c>
      <c r="M171" s="27">
        <f t="shared" si="55"/>
        <v>53.131399999999999</v>
      </c>
      <c r="N171" s="27">
        <f t="shared" si="56"/>
        <v>53.131399999999999</v>
      </c>
      <c r="O171" s="27">
        <f t="shared" si="60"/>
        <v>-922.85020000000395</v>
      </c>
      <c r="P171" s="27">
        <f t="shared" si="61"/>
        <v>922.85020000000395</v>
      </c>
    </row>
    <row r="172" spans="1:16">
      <c r="A172" s="30">
        <v>39783</v>
      </c>
      <c r="C172" s="6">
        <v>164</v>
      </c>
      <c r="D172" s="29">
        <f t="shared" si="52"/>
        <v>140</v>
      </c>
      <c r="E172" s="29">
        <f t="shared" si="57"/>
        <v>22960</v>
      </c>
      <c r="F172" s="29">
        <f t="shared" si="53"/>
        <v>-2292</v>
      </c>
      <c r="G172" s="34">
        <f>+Inputs!$D$3</f>
        <v>0.37951000000000001</v>
      </c>
      <c r="I172" s="27">
        <f t="shared" si="58"/>
        <v>25252</v>
      </c>
      <c r="K172" s="27">
        <f t="shared" si="54"/>
        <v>140</v>
      </c>
      <c r="L172" s="27">
        <f t="shared" si="59"/>
        <v>22960</v>
      </c>
      <c r="M172" s="27">
        <f t="shared" si="55"/>
        <v>53.131399999999999</v>
      </c>
      <c r="N172" s="27">
        <f t="shared" si="56"/>
        <v>53.131399999999999</v>
      </c>
      <c r="O172" s="27">
        <f t="shared" si="60"/>
        <v>-869.71880000000397</v>
      </c>
      <c r="P172" s="27">
        <f t="shared" si="61"/>
        <v>869.71880000000397</v>
      </c>
    </row>
    <row r="173" spans="1:16">
      <c r="A173" s="31">
        <v>39814</v>
      </c>
      <c r="C173" s="6">
        <v>165</v>
      </c>
      <c r="D173" s="29">
        <f t="shared" si="52"/>
        <v>140</v>
      </c>
      <c r="E173" s="29">
        <f t="shared" si="57"/>
        <v>23100</v>
      </c>
      <c r="F173" s="29">
        <f t="shared" si="53"/>
        <v>-2152</v>
      </c>
      <c r="G173" s="34">
        <f>+Inputs!$D$3</f>
        <v>0.37951000000000001</v>
      </c>
      <c r="I173" s="27">
        <f t="shared" si="58"/>
        <v>25252</v>
      </c>
      <c r="K173" s="27">
        <f t="shared" si="54"/>
        <v>140</v>
      </c>
      <c r="L173" s="27">
        <f t="shared" si="59"/>
        <v>23100</v>
      </c>
      <c r="M173" s="27">
        <f t="shared" si="55"/>
        <v>53.131399999999999</v>
      </c>
      <c r="N173" s="27">
        <f t="shared" si="56"/>
        <v>53.131399999999999</v>
      </c>
      <c r="O173" s="27">
        <f t="shared" si="60"/>
        <v>-816.58740000000398</v>
      </c>
      <c r="P173" s="27">
        <f t="shared" si="61"/>
        <v>816.58740000000398</v>
      </c>
    </row>
    <row r="174" spans="1:16">
      <c r="A174" s="30">
        <v>39845</v>
      </c>
      <c r="C174" s="6">
        <v>166</v>
      </c>
      <c r="D174" s="29">
        <f t="shared" si="52"/>
        <v>140</v>
      </c>
      <c r="E174" s="29">
        <f t="shared" si="57"/>
        <v>23240</v>
      </c>
      <c r="F174" s="29">
        <f t="shared" si="53"/>
        <v>-2012</v>
      </c>
      <c r="G174" s="34">
        <f>+Inputs!$D$3</f>
        <v>0.37951000000000001</v>
      </c>
      <c r="I174" s="27">
        <f t="shared" si="58"/>
        <v>25252</v>
      </c>
      <c r="K174" s="27">
        <f t="shared" si="54"/>
        <v>140</v>
      </c>
      <c r="L174" s="27">
        <f t="shared" si="59"/>
        <v>23240</v>
      </c>
      <c r="M174" s="27">
        <f t="shared" si="55"/>
        <v>53.131399999999999</v>
      </c>
      <c r="N174" s="27">
        <f t="shared" si="56"/>
        <v>53.131399999999999</v>
      </c>
      <c r="O174" s="27">
        <f t="shared" si="60"/>
        <v>-763.456000000004</v>
      </c>
      <c r="P174" s="27">
        <f t="shared" si="61"/>
        <v>763.456000000004</v>
      </c>
    </row>
    <row r="175" spans="1:16">
      <c r="A175" s="31">
        <v>39873</v>
      </c>
      <c r="C175" s="6">
        <v>167</v>
      </c>
      <c r="D175" s="29">
        <f t="shared" si="52"/>
        <v>140</v>
      </c>
      <c r="E175" s="29">
        <f t="shared" si="57"/>
        <v>23380</v>
      </c>
      <c r="F175" s="29">
        <f t="shared" si="53"/>
        <v>-1872</v>
      </c>
      <c r="G175" s="34">
        <f>+Inputs!$D$3</f>
        <v>0.37951000000000001</v>
      </c>
      <c r="I175" s="27">
        <f t="shared" si="58"/>
        <v>25252</v>
      </c>
      <c r="K175" s="27">
        <f t="shared" si="54"/>
        <v>140</v>
      </c>
      <c r="L175" s="27">
        <f t="shared" si="59"/>
        <v>23380</v>
      </c>
      <c r="M175" s="27">
        <f t="shared" si="55"/>
        <v>53.131399999999999</v>
      </c>
      <c r="N175" s="27">
        <f t="shared" si="56"/>
        <v>53.131399999999999</v>
      </c>
      <c r="O175" s="27">
        <f t="shared" si="60"/>
        <v>-710.32460000000401</v>
      </c>
      <c r="P175" s="27">
        <f t="shared" si="61"/>
        <v>710.32460000000401</v>
      </c>
    </row>
    <row r="176" spans="1:16">
      <c r="A176" s="30">
        <v>39904</v>
      </c>
      <c r="C176" s="6">
        <v>168</v>
      </c>
      <c r="D176" s="29">
        <f t="shared" si="52"/>
        <v>140</v>
      </c>
      <c r="E176" s="29">
        <f t="shared" si="57"/>
        <v>23520</v>
      </c>
      <c r="F176" s="29">
        <f t="shared" si="53"/>
        <v>-1732</v>
      </c>
      <c r="G176" s="34">
        <f>+Inputs!$D$3</f>
        <v>0.37951000000000001</v>
      </c>
      <c r="I176" s="27">
        <f t="shared" si="58"/>
        <v>25252</v>
      </c>
      <c r="K176" s="27">
        <f t="shared" si="54"/>
        <v>140</v>
      </c>
      <c r="L176" s="27">
        <f t="shared" si="59"/>
        <v>23520</v>
      </c>
      <c r="M176" s="27">
        <f t="shared" si="55"/>
        <v>53.131399999999999</v>
      </c>
      <c r="N176" s="27">
        <f t="shared" si="56"/>
        <v>53.131399999999999</v>
      </c>
      <c r="O176" s="27">
        <f t="shared" si="60"/>
        <v>-657.19320000000403</v>
      </c>
      <c r="P176" s="27">
        <f t="shared" si="61"/>
        <v>657.19320000000403</v>
      </c>
    </row>
    <row r="177" spans="1:20">
      <c r="A177" s="31">
        <v>39934</v>
      </c>
      <c r="C177" s="6">
        <v>169</v>
      </c>
      <c r="D177" s="29">
        <f t="shared" si="52"/>
        <v>140</v>
      </c>
      <c r="E177" s="29">
        <f t="shared" si="57"/>
        <v>23660</v>
      </c>
      <c r="F177" s="29">
        <f t="shared" si="53"/>
        <v>-1592</v>
      </c>
      <c r="G177" s="34">
        <f>+Inputs!$D$3</f>
        <v>0.37951000000000001</v>
      </c>
      <c r="I177" s="27">
        <f t="shared" si="58"/>
        <v>25252</v>
      </c>
      <c r="K177" s="27">
        <f t="shared" si="54"/>
        <v>140</v>
      </c>
      <c r="L177" s="27">
        <f t="shared" si="59"/>
        <v>23660</v>
      </c>
      <c r="M177" s="27">
        <f t="shared" si="55"/>
        <v>53.131399999999999</v>
      </c>
      <c r="N177" s="27">
        <f t="shared" si="56"/>
        <v>53.131399999999999</v>
      </c>
      <c r="O177" s="27">
        <f t="shared" si="60"/>
        <v>-604.06180000000404</v>
      </c>
      <c r="P177" s="27">
        <f t="shared" si="61"/>
        <v>604.06180000000404</v>
      </c>
    </row>
    <row r="178" spans="1:20">
      <c r="A178" s="30">
        <v>39965</v>
      </c>
      <c r="C178" s="6">
        <v>170</v>
      </c>
      <c r="D178" s="29">
        <f t="shared" si="52"/>
        <v>140</v>
      </c>
      <c r="E178" s="29">
        <f t="shared" si="57"/>
        <v>23800</v>
      </c>
      <c r="F178" s="29">
        <f t="shared" si="53"/>
        <v>-1452</v>
      </c>
      <c r="G178" s="34">
        <f>+Inputs!$D$3</f>
        <v>0.37951000000000001</v>
      </c>
      <c r="I178" s="27">
        <f t="shared" si="58"/>
        <v>25252</v>
      </c>
      <c r="K178" s="27">
        <f t="shared" si="54"/>
        <v>140</v>
      </c>
      <c r="L178" s="27">
        <f t="shared" si="59"/>
        <v>23800</v>
      </c>
      <c r="M178" s="27">
        <f t="shared" si="55"/>
        <v>53.131399999999999</v>
      </c>
      <c r="N178" s="27">
        <f t="shared" si="56"/>
        <v>53.131399999999999</v>
      </c>
      <c r="O178" s="27">
        <f t="shared" si="60"/>
        <v>-550.93040000000406</v>
      </c>
      <c r="P178" s="27">
        <f t="shared" si="61"/>
        <v>550.93040000000406</v>
      </c>
    </row>
    <row r="179" spans="1:20">
      <c r="A179" s="31">
        <v>39995</v>
      </c>
      <c r="C179" s="6">
        <v>171</v>
      </c>
      <c r="D179" s="29">
        <f t="shared" si="52"/>
        <v>140</v>
      </c>
      <c r="E179" s="29">
        <f t="shared" si="57"/>
        <v>23940</v>
      </c>
      <c r="F179" s="29">
        <f t="shared" si="53"/>
        <v>-1312</v>
      </c>
      <c r="G179" s="34">
        <f>+Inputs!$D$3</f>
        <v>0.37951000000000001</v>
      </c>
      <c r="I179" s="27">
        <f t="shared" si="58"/>
        <v>25252</v>
      </c>
      <c r="K179" s="27">
        <f t="shared" si="54"/>
        <v>140</v>
      </c>
      <c r="L179" s="27">
        <f t="shared" si="59"/>
        <v>23940</v>
      </c>
      <c r="M179" s="27">
        <f t="shared" si="55"/>
        <v>53.131399999999999</v>
      </c>
      <c r="N179" s="27">
        <f t="shared" si="56"/>
        <v>53.131399999999999</v>
      </c>
      <c r="O179" s="27">
        <f t="shared" si="60"/>
        <v>-497.79900000000407</v>
      </c>
      <c r="P179" s="27">
        <f t="shared" si="61"/>
        <v>497.79900000000407</v>
      </c>
    </row>
    <row r="180" spans="1:20">
      <c r="A180" s="30">
        <v>40026</v>
      </c>
      <c r="C180" s="6">
        <v>172</v>
      </c>
      <c r="D180" s="29">
        <f t="shared" si="52"/>
        <v>140</v>
      </c>
      <c r="E180" s="29">
        <f t="shared" si="57"/>
        <v>24080</v>
      </c>
      <c r="F180" s="29">
        <f t="shared" si="53"/>
        <v>-1172</v>
      </c>
      <c r="G180" s="34">
        <f>+Inputs!$D$3</f>
        <v>0.37951000000000001</v>
      </c>
      <c r="I180" s="27">
        <f t="shared" si="58"/>
        <v>25252</v>
      </c>
      <c r="K180" s="27">
        <f t="shared" si="54"/>
        <v>140</v>
      </c>
      <c r="L180" s="27">
        <f t="shared" si="59"/>
        <v>24080</v>
      </c>
      <c r="M180" s="27">
        <f t="shared" si="55"/>
        <v>53.131399999999999</v>
      </c>
      <c r="N180" s="27">
        <f t="shared" si="56"/>
        <v>53.131399999999999</v>
      </c>
      <c r="O180" s="27">
        <f t="shared" si="60"/>
        <v>-444.66760000000409</v>
      </c>
      <c r="P180" s="27">
        <f t="shared" si="61"/>
        <v>444.66760000000409</v>
      </c>
    </row>
    <row r="181" spans="1:20">
      <c r="A181" s="31">
        <v>40057</v>
      </c>
      <c r="C181" s="6">
        <v>173</v>
      </c>
      <c r="D181" s="29">
        <f t="shared" si="52"/>
        <v>140</v>
      </c>
      <c r="E181" s="29">
        <f t="shared" si="57"/>
        <v>24220</v>
      </c>
      <c r="F181" s="29">
        <f t="shared" si="53"/>
        <v>-1032</v>
      </c>
      <c r="G181" s="34">
        <f>+Inputs!$D$3</f>
        <v>0.37951000000000001</v>
      </c>
      <c r="I181" s="27">
        <f t="shared" si="58"/>
        <v>25252</v>
      </c>
      <c r="K181" s="27">
        <f t="shared" si="54"/>
        <v>140</v>
      </c>
      <c r="L181" s="27">
        <f t="shared" si="59"/>
        <v>24220</v>
      </c>
      <c r="M181" s="27">
        <f t="shared" si="55"/>
        <v>53.131399999999999</v>
      </c>
      <c r="N181" s="27">
        <f t="shared" si="56"/>
        <v>53.131399999999999</v>
      </c>
      <c r="O181" s="27">
        <f t="shared" si="60"/>
        <v>-391.5362000000041</v>
      </c>
      <c r="P181" s="27">
        <f t="shared" si="61"/>
        <v>391.5362000000041</v>
      </c>
    </row>
    <row r="182" spans="1:20">
      <c r="A182" s="30">
        <v>40087</v>
      </c>
      <c r="C182" s="6">
        <v>174</v>
      </c>
      <c r="D182" s="29">
        <f t="shared" si="52"/>
        <v>140</v>
      </c>
      <c r="E182" s="29">
        <f t="shared" si="57"/>
        <v>24360</v>
      </c>
      <c r="F182" s="29">
        <f t="shared" si="53"/>
        <v>-892</v>
      </c>
      <c r="G182" s="34">
        <f>+Inputs!$D$3</f>
        <v>0.37951000000000001</v>
      </c>
      <c r="I182" s="27">
        <f t="shared" si="58"/>
        <v>25252</v>
      </c>
      <c r="K182" s="27">
        <f t="shared" si="54"/>
        <v>140</v>
      </c>
      <c r="L182" s="27">
        <f t="shared" si="59"/>
        <v>24360</v>
      </c>
      <c r="M182" s="27">
        <f t="shared" si="55"/>
        <v>53.131399999999999</v>
      </c>
      <c r="N182" s="27">
        <f t="shared" si="56"/>
        <v>53.131399999999999</v>
      </c>
      <c r="O182" s="27">
        <f t="shared" si="60"/>
        <v>-338.40480000000412</v>
      </c>
      <c r="P182" s="27">
        <f t="shared" si="61"/>
        <v>338.40480000000412</v>
      </c>
    </row>
    <row r="183" spans="1:20">
      <c r="A183" s="31">
        <v>40118</v>
      </c>
      <c r="C183" s="6">
        <v>175</v>
      </c>
      <c r="D183" s="29">
        <f t="shared" si="52"/>
        <v>140</v>
      </c>
      <c r="E183" s="29">
        <f t="shared" si="57"/>
        <v>24500</v>
      </c>
      <c r="F183" s="29">
        <f t="shared" si="53"/>
        <v>-752</v>
      </c>
      <c r="G183" s="34">
        <f>+Inputs!$D$3</f>
        <v>0.37951000000000001</v>
      </c>
      <c r="I183" s="27">
        <f t="shared" si="58"/>
        <v>25252</v>
      </c>
      <c r="K183" s="27">
        <f t="shared" si="54"/>
        <v>140</v>
      </c>
      <c r="L183" s="27">
        <f t="shared" si="59"/>
        <v>24500</v>
      </c>
      <c r="M183" s="27">
        <f t="shared" si="55"/>
        <v>53.131399999999999</v>
      </c>
      <c r="N183" s="27">
        <f t="shared" si="56"/>
        <v>53.131399999999999</v>
      </c>
      <c r="O183" s="27">
        <f t="shared" si="60"/>
        <v>-285.27340000000413</v>
      </c>
      <c r="P183" s="27">
        <f t="shared" si="61"/>
        <v>285.27340000000413</v>
      </c>
    </row>
    <row r="184" spans="1:20">
      <c r="A184" s="30">
        <v>40148</v>
      </c>
      <c r="C184" s="6">
        <v>176</v>
      </c>
      <c r="D184" s="29">
        <f t="shared" si="52"/>
        <v>140</v>
      </c>
      <c r="E184" s="29">
        <f t="shared" si="57"/>
        <v>24640</v>
      </c>
      <c r="F184" s="29">
        <f t="shared" si="53"/>
        <v>-612</v>
      </c>
      <c r="G184" s="34">
        <f>+Inputs!$D$3</f>
        <v>0.37951000000000001</v>
      </c>
      <c r="I184" s="27">
        <f t="shared" si="58"/>
        <v>25252</v>
      </c>
      <c r="K184" s="27">
        <f t="shared" si="54"/>
        <v>140</v>
      </c>
      <c r="L184" s="27">
        <f t="shared" si="59"/>
        <v>24640</v>
      </c>
      <c r="M184" s="27">
        <f t="shared" si="55"/>
        <v>53.131399999999999</v>
      </c>
      <c r="N184" s="27">
        <f t="shared" si="56"/>
        <v>53.131399999999999</v>
      </c>
      <c r="O184" s="27">
        <f t="shared" si="60"/>
        <v>-232.14200000000415</v>
      </c>
      <c r="P184" s="27">
        <f t="shared" si="61"/>
        <v>232.14200000000415</v>
      </c>
    </row>
    <row r="185" spans="1:20">
      <c r="A185" s="31">
        <v>40179</v>
      </c>
      <c r="C185" s="6">
        <v>177</v>
      </c>
      <c r="D185" s="29">
        <f t="shared" si="52"/>
        <v>140</v>
      </c>
      <c r="E185" s="29">
        <f t="shared" si="57"/>
        <v>24780</v>
      </c>
      <c r="F185" s="29">
        <f t="shared" si="53"/>
        <v>-472</v>
      </c>
      <c r="G185" s="34">
        <f>+Inputs!$D$3</f>
        <v>0.37951000000000001</v>
      </c>
      <c r="I185" s="27">
        <f t="shared" si="58"/>
        <v>25252</v>
      </c>
      <c r="K185" s="27">
        <f t="shared" si="54"/>
        <v>140</v>
      </c>
      <c r="L185" s="27">
        <f t="shared" si="59"/>
        <v>24780</v>
      </c>
      <c r="M185" s="27">
        <f t="shared" si="55"/>
        <v>53.131399999999999</v>
      </c>
      <c r="N185" s="27">
        <f t="shared" si="56"/>
        <v>53.131399999999999</v>
      </c>
      <c r="O185" s="27">
        <f t="shared" si="60"/>
        <v>-179.01060000000416</v>
      </c>
      <c r="P185" s="27">
        <f t="shared" si="61"/>
        <v>179.01060000000416</v>
      </c>
    </row>
    <row r="186" spans="1:20">
      <c r="A186" s="30">
        <v>40210</v>
      </c>
      <c r="C186" s="6">
        <v>178</v>
      </c>
      <c r="D186" s="29">
        <f t="shared" si="52"/>
        <v>140</v>
      </c>
      <c r="E186" s="29">
        <f t="shared" si="57"/>
        <v>24920</v>
      </c>
      <c r="F186" s="29">
        <f t="shared" si="53"/>
        <v>-332</v>
      </c>
      <c r="G186" s="34">
        <f>+Inputs!$D$3</f>
        <v>0.37951000000000001</v>
      </c>
      <c r="I186" s="27">
        <f t="shared" si="58"/>
        <v>25252</v>
      </c>
      <c r="K186" s="27">
        <f t="shared" si="54"/>
        <v>140</v>
      </c>
      <c r="L186" s="27">
        <f t="shared" si="59"/>
        <v>24920</v>
      </c>
      <c r="M186" s="27">
        <f t="shared" si="55"/>
        <v>53.131399999999999</v>
      </c>
      <c r="N186" s="27">
        <f t="shared" si="56"/>
        <v>53.131399999999999</v>
      </c>
      <c r="O186" s="27">
        <f t="shared" si="60"/>
        <v>-125.87920000000416</v>
      </c>
      <c r="P186" s="27">
        <f t="shared" si="61"/>
        <v>125.87920000000416</v>
      </c>
    </row>
    <row r="187" spans="1:20">
      <c r="A187" s="31">
        <v>40238</v>
      </c>
      <c r="C187" s="6">
        <v>179</v>
      </c>
      <c r="D187" s="29">
        <f t="shared" si="52"/>
        <v>140</v>
      </c>
      <c r="E187" s="29">
        <f t="shared" si="57"/>
        <v>25060</v>
      </c>
      <c r="F187" s="29">
        <f t="shared" si="53"/>
        <v>-192</v>
      </c>
      <c r="G187" s="34">
        <f>+Inputs!$D$3</f>
        <v>0.37951000000000001</v>
      </c>
      <c r="I187" s="27">
        <f t="shared" si="58"/>
        <v>25252</v>
      </c>
      <c r="K187" s="27">
        <f t="shared" si="54"/>
        <v>140</v>
      </c>
      <c r="L187" s="27">
        <f t="shared" si="59"/>
        <v>25060</v>
      </c>
      <c r="M187" s="27">
        <f t="shared" si="55"/>
        <v>53.131399999999999</v>
      </c>
      <c r="N187" s="27">
        <f t="shared" si="56"/>
        <v>53.131399999999999</v>
      </c>
      <c r="O187" s="27">
        <f t="shared" si="60"/>
        <v>-72.747800000004162</v>
      </c>
      <c r="P187" s="27">
        <f t="shared" si="61"/>
        <v>72.747800000004162</v>
      </c>
    </row>
    <row r="188" spans="1:20">
      <c r="A188" s="30">
        <v>40269</v>
      </c>
      <c r="C188" s="6">
        <v>180</v>
      </c>
      <c r="D188" s="29">
        <f>-F187</f>
        <v>192</v>
      </c>
      <c r="E188" s="29">
        <f t="shared" si="57"/>
        <v>25252</v>
      </c>
      <c r="F188" s="29">
        <f t="shared" si="53"/>
        <v>0</v>
      </c>
      <c r="G188" s="34">
        <f>+Inputs!$D$3</f>
        <v>0.37951000000000001</v>
      </c>
      <c r="I188" s="27">
        <f t="shared" si="58"/>
        <v>25252</v>
      </c>
      <c r="K188" s="27">
        <f t="shared" si="54"/>
        <v>192</v>
      </c>
      <c r="L188" s="27">
        <f t="shared" si="59"/>
        <v>25252</v>
      </c>
      <c r="M188" s="27">
        <f t="shared" si="55"/>
        <v>72.865920000000003</v>
      </c>
      <c r="N188" s="27">
        <f t="shared" si="56"/>
        <v>72.865920000000003</v>
      </c>
      <c r="O188" s="27">
        <f t="shared" si="60"/>
        <v>0.11811999999584089</v>
      </c>
      <c r="P188" s="27">
        <f t="shared" si="61"/>
        <v>-0.11811999999584089</v>
      </c>
    </row>
    <row r="189" spans="1:20">
      <c r="A189" s="30"/>
      <c r="G189" s="28"/>
    </row>
    <row r="190" spans="1:20">
      <c r="A190" s="8" t="s">
        <v>43</v>
      </c>
      <c r="B190" s="33">
        <f>SUM(B9:B189)</f>
        <v>-25252</v>
      </c>
      <c r="D190" s="33">
        <f>SUM(D9:D189)</f>
        <v>25252</v>
      </c>
      <c r="G190" s="28"/>
      <c r="H190" s="33">
        <f>SUM(H9:H189)</f>
        <v>25252</v>
      </c>
      <c r="I190" s="33"/>
      <c r="J190" s="33">
        <f>SUM(J9:J189)</f>
        <v>9583.134</v>
      </c>
      <c r="K190" s="33">
        <f>SUM(K9:K189)</f>
        <v>25252</v>
      </c>
      <c r="L190" s="33"/>
      <c r="M190" s="33">
        <f>SUM(M9:M189)</f>
        <v>9583.2521200000247</v>
      </c>
      <c r="N190" s="33">
        <f>SUM(N9:N189)</f>
        <v>0.11811999999584089</v>
      </c>
      <c r="O190" s="33">
        <f>SUM(O9:O189)</f>
        <v>-859451.68748000183</v>
      </c>
      <c r="P190" s="33">
        <f>SUM(P9:P189)</f>
        <v>859451.68748000183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sheetPr transitionEvaluation="1" codeName="Sheet14">
    <pageSetUpPr autoPageBreaks="0" fitToPage="1"/>
  </sheetPr>
  <dimension ref="A1:AE193"/>
  <sheetViews>
    <sheetView defaultGridColor="0" topLeftCell="U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19</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34851</v>
      </c>
      <c r="B9" s="32">
        <v>-1086300</v>
      </c>
      <c r="C9" s="6">
        <v>1</v>
      </c>
      <c r="D9" s="29">
        <f t="shared" ref="D9:D40" si="0">ROUND(-(+$B$9/180)*1,0)</f>
        <v>6035</v>
      </c>
      <c r="E9" s="29">
        <f>+D9</f>
        <v>6035</v>
      </c>
      <c r="F9" s="29">
        <f t="shared" ref="F9:F40" si="1">$B$9+E9</f>
        <v>-1080265</v>
      </c>
      <c r="G9" s="34">
        <f>+Inputs!$D$2</f>
        <v>0.3795</v>
      </c>
      <c r="H9" s="27">
        <f>-B9</f>
        <v>1086300</v>
      </c>
      <c r="I9" s="27">
        <f>+H9</f>
        <v>1086300</v>
      </c>
      <c r="J9" s="27">
        <f>H9*G9</f>
        <v>412250.85</v>
      </c>
      <c r="K9" s="27">
        <f t="shared" ref="K9:K40" si="2">D9</f>
        <v>6035</v>
      </c>
      <c r="L9" s="27">
        <f>+K9</f>
        <v>6035</v>
      </c>
      <c r="M9" s="27">
        <f t="shared" ref="M9:M40" si="3">K9*G9</f>
        <v>2290.2824999999998</v>
      </c>
      <c r="N9" s="27">
        <f t="shared" ref="N9:N40" si="4">M9-J9</f>
        <v>-409960.5675</v>
      </c>
      <c r="O9" s="27">
        <f>+N9</f>
        <v>-409960.5675</v>
      </c>
      <c r="P9" s="27">
        <f>-SUM(N9)</f>
        <v>409960.5675</v>
      </c>
      <c r="Q9" s="38">
        <f>VLOOKUP(Q8,A9:P188,5)</f>
        <v>1056125</v>
      </c>
      <c r="R9" s="38">
        <f>VLOOKUP(R8,A9:P188,5)</f>
        <v>1086300</v>
      </c>
      <c r="S9" s="38">
        <f>+R9-Q9</f>
        <v>30175</v>
      </c>
      <c r="T9" s="35" t="s">
        <v>64</v>
      </c>
      <c r="U9" s="161">
        <f>-IF(TYPE(VLOOKUP(U8,$A$9:$P$188,6,FALSE))=16,0,VLOOKUP(U8,$A$9:$P$188,6,FALSE))</f>
        <v>96560</v>
      </c>
      <c r="V9" s="161">
        <f>-IF(TYPE(VLOOKUP(V8,$A$9:$P$188,6,FALSE))=16,0,VLOOKUP(V8,$A$9:$P$188,6,FALSE))</f>
        <v>90525</v>
      </c>
      <c r="W9" s="161">
        <f t="shared" ref="W9:AE9" si="5">-IF(TYPE(VLOOKUP(W8,$A$9:$P$188,6,FALSE))=16,0,VLOOKUP(W8,$A$9:$P$188,6,FALSE))</f>
        <v>84490</v>
      </c>
      <c r="X9" s="161">
        <f t="shared" si="5"/>
        <v>78455</v>
      </c>
      <c r="Y9" s="161">
        <f t="shared" si="5"/>
        <v>72420</v>
      </c>
      <c r="Z9" s="161">
        <f t="shared" si="5"/>
        <v>66385</v>
      </c>
      <c r="AA9" s="161">
        <f t="shared" si="5"/>
        <v>60350</v>
      </c>
      <c r="AB9" s="161">
        <f t="shared" si="5"/>
        <v>54315</v>
      </c>
      <c r="AC9" s="161">
        <f t="shared" si="5"/>
        <v>48280</v>
      </c>
      <c r="AD9" s="161">
        <f t="shared" si="5"/>
        <v>42245</v>
      </c>
      <c r="AE9" s="161">
        <f t="shared" si="5"/>
        <v>36210</v>
      </c>
    </row>
    <row r="10" spans="1:31">
      <c r="A10" s="30">
        <v>34881</v>
      </c>
      <c r="B10" s="9"/>
      <c r="C10" s="6">
        <v>2</v>
      </c>
      <c r="D10" s="29">
        <f t="shared" si="0"/>
        <v>6035</v>
      </c>
      <c r="E10" s="29">
        <f t="shared" ref="E10:E41" si="6">+E9+D10</f>
        <v>12070</v>
      </c>
      <c r="F10" s="29">
        <f t="shared" si="1"/>
        <v>-1074230</v>
      </c>
      <c r="G10" s="34">
        <f>+Inputs!$D$2</f>
        <v>0.3795</v>
      </c>
      <c r="H10" s="2"/>
      <c r="I10" s="27">
        <f t="shared" ref="I10:I41" si="7">+I9+H10</f>
        <v>1086300</v>
      </c>
      <c r="J10" s="27"/>
      <c r="K10" s="27">
        <f t="shared" si="2"/>
        <v>6035</v>
      </c>
      <c r="L10" s="27">
        <f t="shared" ref="L10:L41" si="8">+L9+K10</f>
        <v>12070</v>
      </c>
      <c r="M10" s="27">
        <f t="shared" si="3"/>
        <v>2290.2824999999998</v>
      </c>
      <c r="N10" s="27">
        <f t="shared" si="4"/>
        <v>2290.2824999999998</v>
      </c>
      <c r="O10" s="27">
        <f t="shared" ref="O10:O41" si="9">+O9+N10</f>
        <v>-407670.28500000003</v>
      </c>
      <c r="P10" s="27">
        <f t="shared" ref="P10:P41" si="10">P9-N10</f>
        <v>407670.28500000003</v>
      </c>
      <c r="Q10" s="38">
        <f>VLOOKUP(Q8,A9:P188,15)</f>
        <v>-11446.584500002078</v>
      </c>
      <c r="R10" s="38">
        <f>VLOOKUP(R8,A9:P188,15)</f>
        <v>5.1297499979227723</v>
      </c>
      <c r="S10" s="38">
        <f>+R10-Q10</f>
        <v>11451.714250000001</v>
      </c>
      <c r="T10" s="36" t="s">
        <v>69</v>
      </c>
    </row>
    <row r="11" spans="1:31">
      <c r="A11" s="31">
        <v>34912</v>
      </c>
      <c r="B11" s="5"/>
      <c r="C11" s="6">
        <v>3</v>
      </c>
      <c r="D11" s="29">
        <f t="shared" si="0"/>
        <v>6035</v>
      </c>
      <c r="E11" s="29">
        <f t="shared" si="6"/>
        <v>18105</v>
      </c>
      <c r="F11" s="29">
        <f t="shared" si="1"/>
        <v>-1068195</v>
      </c>
      <c r="G11" s="34">
        <f>+Inputs!$D$2</f>
        <v>0.3795</v>
      </c>
      <c r="H11" s="2"/>
      <c r="I11" s="27">
        <f t="shared" si="7"/>
        <v>1086300</v>
      </c>
      <c r="J11" s="27"/>
      <c r="K11" s="27">
        <f t="shared" si="2"/>
        <v>6035</v>
      </c>
      <c r="L11" s="27">
        <f t="shared" si="8"/>
        <v>18105</v>
      </c>
      <c r="M11" s="27">
        <f t="shared" si="3"/>
        <v>2290.2824999999998</v>
      </c>
      <c r="N11" s="27">
        <f t="shared" si="4"/>
        <v>2290.2824999999998</v>
      </c>
      <c r="O11" s="27">
        <f t="shared" si="9"/>
        <v>-405380.00250000006</v>
      </c>
      <c r="P11" s="27">
        <f t="shared" si="10"/>
        <v>405380.00250000006</v>
      </c>
      <c r="Q11" s="38">
        <f>+VLOOKUP(Q8,A9:P188,16)</f>
        <v>11446.584500002078</v>
      </c>
      <c r="R11" s="38">
        <f>+VLOOKUP(R8,A9:P188,16)</f>
        <v>-5.1297499979227723</v>
      </c>
      <c r="S11" s="38">
        <f>(+Q11+R11)/2</f>
        <v>5720.7273750020777</v>
      </c>
      <c r="T11" s="36" t="s">
        <v>113</v>
      </c>
      <c r="U11" s="161">
        <f>IF(TYPE(VLOOKUP(U8,$A$9:$P$188,16,FALSE))=16,0,VLOOKUP(U8,$A$9:$P$188,16,FALSE))</f>
        <v>36640.355850002088</v>
      </c>
      <c r="V11" s="161">
        <f t="shared" ref="V11:AE11" si="11">IF(TYPE(VLOOKUP(V8,$A$9:$P$188,16,FALSE))=16,0,VLOOKUP(V8,$A$9:$P$188,16,FALSE))</f>
        <v>34350.013000002087</v>
      </c>
      <c r="W11" s="161">
        <f t="shared" si="11"/>
        <v>32059.670150002086</v>
      </c>
      <c r="X11" s="161">
        <f t="shared" si="11"/>
        <v>29769.327300002085</v>
      </c>
      <c r="Y11" s="161">
        <f t="shared" si="11"/>
        <v>27478.984450002084</v>
      </c>
      <c r="Z11" s="161">
        <f t="shared" si="11"/>
        <v>25188.641600002084</v>
      </c>
      <c r="AA11" s="161">
        <f t="shared" si="11"/>
        <v>22898.298750002083</v>
      </c>
      <c r="AB11" s="161">
        <f t="shared" si="11"/>
        <v>20607.955900002082</v>
      </c>
      <c r="AC11" s="161">
        <f t="shared" si="11"/>
        <v>18317.613050002081</v>
      </c>
      <c r="AD11" s="161">
        <f t="shared" si="11"/>
        <v>16027.27020000208</v>
      </c>
      <c r="AE11" s="161">
        <f t="shared" si="11"/>
        <v>13736.927350002079</v>
      </c>
    </row>
    <row r="12" spans="1:31">
      <c r="A12" s="30">
        <v>34943</v>
      </c>
      <c r="B12" s="3"/>
      <c r="C12" s="6">
        <v>4</v>
      </c>
      <c r="D12" s="29">
        <f t="shared" si="0"/>
        <v>6035</v>
      </c>
      <c r="E12" s="29">
        <f t="shared" si="6"/>
        <v>24140</v>
      </c>
      <c r="F12" s="29">
        <f t="shared" si="1"/>
        <v>-1062160</v>
      </c>
      <c r="G12" s="34">
        <f>+Inputs!$D$2</f>
        <v>0.3795</v>
      </c>
      <c r="H12" s="2"/>
      <c r="I12" s="27">
        <f t="shared" si="7"/>
        <v>1086300</v>
      </c>
      <c r="J12" s="27"/>
      <c r="K12" s="27">
        <f t="shared" si="2"/>
        <v>6035</v>
      </c>
      <c r="L12" s="27">
        <f t="shared" si="8"/>
        <v>24140</v>
      </c>
      <c r="M12" s="27">
        <f t="shared" si="3"/>
        <v>2290.2824999999998</v>
      </c>
      <c r="N12" s="27">
        <f t="shared" si="4"/>
        <v>2290.2824999999998</v>
      </c>
      <c r="O12" s="27">
        <f t="shared" si="9"/>
        <v>-403089.72000000009</v>
      </c>
      <c r="P12" s="27">
        <f t="shared" si="10"/>
        <v>403089.72000000009</v>
      </c>
      <c r="Q12" s="39"/>
      <c r="R12" s="40"/>
      <c r="S12" s="40"/>
      <c r="T12" s="36"/>
    </row>
    <row r="13" spans="1:31">
      <c r="A13" s="31">
        <v>34973</v>
      </c>
      <c r="B13" s="3"/>
      <c r="C13" s="6">
        <v>5</v>
      </c>
      <c r="D13" s="29">
        <f t="shared" si="0"/>
        <v>6035</v>
      </c>
      <c r="E13" s="29">
        <f t="shared" si="6"/>
        <v>30175</v>
      </c>
      <c r="F13" s="29">
        <f t="shared" si="1"/>
        <v>-1056125</v>
      </c>
      <c r="G13" s="34">
        <f>+Inputs!$D$2</f>
        <v>0.3795</v>
      </c>
      <c r="H13" s="2"/>
      <c r="I13" s="27">
        <f t="shared" si="7"/>
        <v>1086300</v>
      </c>
      <c r="J13" s="27"/>
      <c r="K13" s="27">
        <f t="shared" si="2"/>
        <v>6035</v>
      </c>
      <c r="L13" s="27">
        <f t="shared" si="8"/>
        <v>30175</v>
      </c>
      <c r="M13" s="27">
        <f t="shared" si="3"/>
        <v>2290.2824999999998</v>
      </c>
      <c r="N13" s="27">
        <f t="shared" si="4"/>
        <v>2290.2824999999998</v>
      </c>
      <c r="O13" s="27">
        <f t="shared" si="9"/>
        <v>-400799.43750000012</v>
      </c>
      <c r="P13" s="27">
        <f t="shared" si="10"/>
        <v>400799.43750000012</v>
      </c>
      <c r="Q13" s="38">
        <f>VLOOKUP(Q8,A9:P188,9)</f>
        <v>1086300</v>
      </c>
      <c r="R13" s="38">
        <f>VLOOKUP(R8,A9:P188,9)</f>
        <v>1086300</v>
      </c>
      <c r="S13" s="38">
        <f>+R13-Q13</f>
        <v>0</v>
      </c>
      <c r="T13" s="36" t="s">
        <v>70</v>
      </c>
    </row>
    <row r="14" spans="1:31">
      <c r="A14" s="30">
        <v>35004</v>
      </c>
      <c r="B14" s="3"/>
      <c r="C14" s="6">
        <v>6</v>
      </c>
      <c r="D14" s="29">
        <f t="shared" si="0"/>
        <v>6035</v>
      </c>
      <c r="E14" s="29">
        <f t="shared" si="6"/>
        <v>36210</v>
      </c>
      <c r="F14" s="29">
        <f t="shared" si="1"/>
        <v>-1050090</v>
      </c>
      <c r="G14" s="34">
        <f>+Inputs!$D$2</f>
        <v>0.3795</v>
      </c>
      <c r="H14" s="2"/>
      <c r="I14" s="27">
        <f t="shared" si="7"/>
        <v>1086300</v>
      </c>
      <c r="J14" s="27"/>
      <c r="K14" s="27">
        <f t="shared" si="2"/>
        <v>6035</v>
      </c>
      <c r="L14" s="27">
        <f t="shared" si="8"/>
        <v>36210</v>
      </c>
      <c r="M14" s="27">
        <f t="shared" si="3"/>
        <v>2290.2824999999998</v>
      </c>
      <c r="N14" s="27">
        <f t="shared" si="4"/>
        <v>2290.2824999999998</v>
      </c>
      <c r="O14" s="27">
        <f t="shared" si="9"/>
        <v>-398509.15500000014</v>
      </c>
      <c r="P14" s="27">
        <f t="shared" si="10"/>
        <v>398509.15500000014</v>
      </c>
      <c r="Q14" s="38">
        <f>VLOOKUP(Q8,A9:P188,12)</f>
        <v>1056125</v>
      </c>
      <c r="R14" s="38">
        <f>VLOOKUP(R8,A9:P188,12)</f>
        <v>1086300</v>
      </c>
      <c r="S14" s="38">
        <f>+R14-Q14</f>
        <v>30175</v>
      </c>
      <c r="T14" s="37" t="s">
        <v>93</v>
      </c>
    </row>
    <row r="15" spans="1:31">
      <c r="A15" s="31">
        <v>35034</v>
      </c>
      <c r="B15" s="3"/>
      <c r="C15" s="6">
        <v>7</v>
      </c>
      <c r="D15" s="29">
        <f t="shared" si="0"/>
        <v>6035</v>
      </c>
      <c r="E15" s="29">
        <f t="shared" si="6"/>
        <v>42245</v>
      </c>
      <c r="F15" s="29">
        <f t="shared" si="1"/>
        <v>-1044055</v>
      </c>
      <c r="G15" s="34">
        <f>+Inputs!$D$2</f>
        <v>0.3795</v>
      </c>
      <c r="H15" s="2"/>
      <c r="I15" s="27">
        <f t="shared" si="7"/>
        <v>1086300</v>
      </c>
      <c r="J15" s="27"/>
      <c r="K15" s="27">
        <f t="shared" si="2"/>
        <v>6035</v>
      </c>
      <c r="L15" s="27">
        <f t="shared" si="8"/>
        <v>42245</v>
      </c>
      <c r="M15" s="27">
        <f t="shared" si="3"/>
        <v>2290.2824999999998</v>
      </c>
      <c r="N15" s="27">
        <f t="shared" si="4"/>
        <v>2290.2824999999998</v>
      </c>
      <c r="O15" s="27">
        <f t="shared" si="9"/>
        <v>-396218.87250000017</v>
      </c>
      <c r="P15" s="27">
        <f t="shared" si="10"/>
        <v>396218.87250000017</v>
      </c>
    </row>
    <row r="16" spans="1:31">
      <c r="A16" s="30">
        <v>35065</v>
      </c>
      <c r="B16" s="3"/>
      <c r="C16" s="6">
        <v>8</v>
      </c>
      <c r="D16" s="29">
        <f t="shared" si="0"/>
        <v>6035</v>
      </c>
      <c r="E16" s="29">
        <f t="shared" si="6"/>
        <v>48280</v>
      </c>
      <c r="F16" s="29">
        <f t="shared" si="1"/>
        <v>-1038020</v>
      </c>
      <c r="G16" s="34">
        <f>+Inputs!$D$2</f>
        <v>0.3795</v>
      </c>
      <c r="H16" s="2"/>
      <c r="I16" s="27">
        <f t="shared" si="7"/>
        <v>1086300</v>
      </c>
      <c r="J16" s="27"/>
      <c r="K16" s="27">
        <f t="shared" si="2"/>
        <v>6035</v>
      </c>
      <c r="L16" s="27">
        <f t="shared" si="8"/>
        <v>48280</v>
      </c>
      <c r="M16" s="27">
        <f t="shared" si="3"/>
        <v>2290.2824999999998</v>
      </c>
      <c r="N16" s="27">
        <f t="shared" si="4"/>
        <v>2290.2824999999998</v>
      </c>
      <c r="O16" s="27">
        <f t="shared" si="9"/>
        <v>-393928.5900000002</v>
      </c>
      <c r="P16" s="27">
        <f t="shared" si="10"/>
        <v>393928.5900000002</v>
      </c>
      <c r="Q16" s="4"/>
      <c r="R16" s="4"/>
      <c r="S16" s="4"/>
    </row>
    <row r="17" spans="1:19">
      <c r="A17" s="31">
        <v>35096</v>
      </c>
      <c r="B17" s="3"/>
      <c r="C17" s="6">
        <v>9</v>
      </c>
      <c r="D17" s="29">
        <f t="shared" si="0"/>
        <v>6035</v>
      </c>
      <c r="E17" s="29">
        <f t="shared" si="6"/>
        <v>54315</v>
      </c>
      <c r="F17" s="29">
        <f t="shared" si="1"/>
        <v>-1031985</v>
      </c>
      <c r="G17" s="34">
        <f>+Inputs!$D$2</f>
        <v>0.3795</v>
      </c>
      <c r="H17" s="2"/>
      <c r="I17" s="27">
        <f t="shared" si="7"/>
        <v>1086300</v>
      </c>
      <c r="J17" s="27"/>
      <c r="K17" s="27">
        <f t="shared" si="2"/>
        <v>6035</v>
      </c>
      <c r="L17" s="27">
        <f t="shared" si="8"/>
        <v>54315</v>
      </c>
      <c r="M17" s="27">
        <f t="shared" si="3"/>
        <v>2290.2824999999998</v>
      </c>
      <c r="N17" s="27">
        <f t="shared" si="4"/>
        <v>2290.2824999999998</v>
      </c>
      <c r="O17" s="27">
        <f t="shared" si="9"/>
        <v>-391638.30750000023</v>
      </c>
      <c r="P17" s="27">
        <f t="shared" si="10"/>
        <v>391638.30750000023</v>
      </c>
      <c r="Q17" s="4"/>
      <c r="R17" s="4"/>
      <c r="S17" s="4"/>
    </row>
    <row r="18" spans="1:19">
      <c r="A18" s="30">
        <v>35125</v>
      </c>
      <c r="B18" s="3"/>
      <c r="C18" s="6">
        <v>10</v>
      </c>
      <c r="D18" s="29">
        <f t="shared" si="0"/>
        <v>6035</v>
      </c>
      <c r="E18" s="29">
        <f t="shared" si="6"/>
        <v>60350</v>
      </c>
      <c r="F18" s="29">
        <f t="shared" si="1"/>
        <v>-1025950</v>
      </c>
      <c r="G18" s="34">
        <f>+Inputs!$D$2</f>
        <v>0.3795</v>
      </c>
      <c r="H18" s="2"/>
      <c r="I18" s="27">
        <f t="shared" si="7"/>
        <v>1086300</v>
      </c>
      <c r="J18" s="27"/>
      <c r="K18" s="27">
        <f t="shared" si="2"/>
        <v>6035</v>
      </c>
      <c r="L18" s="27">
        <f t="shared" si="8"/>
        <v>60350</v>
      </c>
      <c r="M18" s="27">
        <f t="shared" si="3"/>
        <v>2290.2824999999998</v>
      </c>
      <c r="N18" s="27">
        <f t="shared" si="4"/>
        <v>2290.2824999999998</v>
      </c>
      <c r="O18" s="27">
        <f t="shared" si="9"/>
        <v>-389348.02500000026</v>
      </c>
      <c r="P18" s="27">
        <f t="shared" si="10"/>
        <v>389348.02500000026</v>
      </c>
      <c r="Q18" s="4"/>
      <c r="R18" s="4"/>
      <c r="S18" s="4"/>
    </row>
    <row r="19" spans="1:19">
      <c r="A19" s="31">
        <v>35156</v>
      </c>
      <c r="B19" s="3"/>
      <c r="C19" s="6">
        <v>11</v>
      </c>
      <c r="D19" s="29">
        <f t="shared" si="0"/>
        <v>6035</v>
      </c>
      <c r="E19" s="29">
        <f t="shared" si="6"/>
        <v>66385</v>
      </c>
      <c r="F19" s="29">
        <f t="shared" si="1"/>
        <v>-1019915</v>
      </c>
      <c r="G19" s="34">
        <f>+Inputs!$D$2</f>
        <v>0.3795</v>
      </c>
      <c r="H19" s="2"/>
      <c r="I19" s="27">
        <f t="shared" si="7"/>
        <v>1086300</v>
      </c>
      <c r="J19" s="27"/>
      <c r="K19" s="27">
        <f t="shared" si="2"/>
        <v>6035</v>
      </c>
      <c r="L19" s="27">
        <f t="shared" si="8"/>
        <v>66385</v>
      </c>
      <c r="M19" s="27">
        <f t="shared" si="3"/>
        <v>2290.2824999999998</v>
      </c>
      <c r="N19" s="27">
        <f t="shared" si="4"/>
        <v>2290.2824999999998</v>
      </c>
      <c r="O19" s="27">
        <f t="shared" si="9"/>
        <v>-387057.74250000028</v>
      </c>
      <c r="P19" s="27">
        <f t="shared" si="10"/>
        <v>387057.74250000028</v>
      </c>
      <c r="Q19" s="4"/>
      <c r="R19" s="4"/>
      <c r="S19" s="4"/>
    </row>
    <row r="20" spans="1:19">
      <c r="A20" s="30">
        <v>35186</v>
      </c>
      <c r="B20" s="3"/>
      <c r="C20" s="6">
        <v>12</v>
      </c>
      <c r="D20" s="29">
        <f t="shared" si="0"/>
        <v>6035</v>
      </c>
      <c r="E20" s="29">
        <f t="shared" si="6"/>
        <v>72420</v>
      </c>
      <c r="F20" s="29">
        <f t="shared" si="1"/>
        <v>-1013880</v>
      </c>
      <c r="G20" s="34">
        <f>+Inputs!$D$2</f>
        <v>0.3795</v>
      </c>
      <c r="H20" s="2"/>
      <c r="I20" s="27">
        <f t="shared" si="7"/>
        <v>1086300</v>
      </c>
      <c r="J20" s="27"/>
      <c r="K20" s="27">
        <f t="shared" si="2"/>
        <v>6035</v>
      </c>
      <c r="L20" s="27">
        <f t="shared" si="8"/>
        <v>72420</v>
      </c>
      <c r="M20" s="27">
        <f t="shared" si="3"/>
        <v>2290.2824999999998</v>
      </c>
      <c r="N20" s="27">
        <f t="shared" si="4"/>
        <v>2290.2824999999998</v>
      </c>
      <c r="O20" s="27">
        <f t="shared" si="9"/>
        <v>-384767.46000000031</v>
      </c>
      <c r="P20" s="27">
        <f t="shared" si="10"/>
        <v>384767.46000000031</v>
      </c>
      <c r="Q20" s="4"/>
      <c r="R20" s="4"/>
      <c r="S20" s="4"/>
    </row>
    <row r="21" spans="1:19">
      <c r="A21" s="31">
        <v>35217</v>
      </c>
      <c r="B21" s="3"/>
      <c r="C21" s="6">
        <v>13</v>
      </c>
      <c r="D21" s="29">
        <f t="shared" si="0"/>
        <v>6035</v>
      </c>
      <c r="E21" s="29">
        <f t="shared" si="6"/>
        <v>78455</v>
      </c>
      <c r="F21" s="29">
        <f t="shared" si="1"/>
        <v>-1007845</v>
      </c>
      <c r="G21" s="34">
        <f>+Inputs!$D$2</f>
        <v>0.3795</v>
      </c>
      <c r="H21" s="2"/>
      <c r="I21" s="27">
        <f t="shared" si="7"/>
        <v>1086300</v>
      </c>
      <c r="J21" s="27"/>
      <c r="K21" s="27">
        <f t="shared" si="2"/>
        <v>6035</v>
      </c>
      <c r="L21" s="27">
        <f t="shared" si="8"/>
        <v>78455</v>
      </c>
      <c r="M21" s="27">
        <f t="shared" si="3"/>
        <v>2290.2824999999998</v>
      </c>
      <c r="N21" s="27">
        <f t="shared" si="4"/>
        <v>2290.2824999999998</v>
      </c>
      <c r="O21" s="27">
        <f t="shared" si="9"/>
        <v>-382477.17750000034</v>
      </c>
      <c r="P21" s="27">
        <f t="shared" si="10"/>
        <v>382477.17750000034</v>
      </c>
      <c r="Q21" s="4"/>
      <c r="R21" s="4"/>
      <c r="S21" s="4"/>
    </row>
    <row r="22" spans="1:19">
      <c r="A22" s="30">
        <v>35247</v>
      </c>
      <c r="B22" s="3"/>
      <c r="C22" s="6">
        <v>14</v>
      </c>
      <c r="D22" s="29">
        <f t="shared" si="0"/>
        <v>6035</v>
      </c>
      <c r="E22" s="29">
        <f t="shared" si="6"/>
        <v>84490</v>
      </c>
      <c r="F22" s="29">
        <f t="shared" si="1"/>
        <v>-1001810</v>
      </c>
      <c r="G22" s="34">
        <f>+Inputs!$D$2</f>
        <v>0.3795</v>
      </c>
      <c r="H22" s="2"/>
      <c r="I22" s="27">
        <f t="shared" si="7"/>
        <v>1086300</v>
      </c>
      <c r="J22" s="27"/>
      <c r="K22" s="27">
        <f t="shared" si="2"/>
        <v>6035</v>
      </c>
      <c r="L22" s="27">
        <f t="shared" si="8"/>
        <v>84490</v>
      </c>
      <c r="M22" s="27">
        <f t="shared" si="3"/>
        <v>2290.2824999999998</v>
      </c>
      <c r="N22" s="27">
        <f t="shared" si="4"/>
        <v>2290.2824999999998</v>
      </c>
      <c r="O22" s="27">
        <f t="shared" si="9"/>
        <v>-380186.89500000037</v>
      </c>
      <c r="P22" s="27">
        <f t="shared" si="10"/>
        <v>380186.89500000037</v>
      </c>
      <c r="Q22" s="4"/>
      <c r="R22" s="4"/>
      <c r="S22" s="4"/>
    </row>
    <row r="23" spans="1:19">
      <c r="A23" s="31">
        <v>35278</v>
      </c>
      <c r="B23" s="3"/>
      <c r="C23" s="6">
        <v>15</v>
      </c>
      <c r="D23" s="29">
        <f t="shared" si="0"/>
        <v>6035</v>
      </c>
      <c r="E23" s="29">
        <f t="shared" si="6"/>
        <v>90525</v>
      </c>
      <c r="F23" s="29">
        <f t="shared" si="1"/>
        <v>-995775</v>
      </c>
      <c r="G23" s="34">
        <f>+Inputs!$D$2</f>
        <v>0.3795</v>
      </c>
      <c r="H23" s="2"/>
      <c r="I23" s="27">
        <f t="shared" si="7"/>
        <v>1086300</v>
      </c>
      <c r="J23" s="27"/>
      <c r="K23" s="27">
        <f t="shared" si="2"/>
        <v>6035</v>
      </c>
      <c r="L23" s="27">
        <f t="shared" si="8"/>
        <v>90525</v>
      </c>
      <c r="M23" s="27">
        <f t="shared" si="3"/>
        <v>2290.2824999999998</v>
      </c>
      <c r="N23" s="27">
        <f t="shared" si="4"/>
        <v>2290.2824999999998</v>
      </c>
      <c r="O23" s="27">
        <f t="shared" si="9"/>
        <v>-377896.6125000004</v>
      </c>
      <c r="P23" s="27">
        <f t="shared" si="10"/>
        <v>377896.6125000004</v>
      </c>
      <c r="Q23" s="4"/>
      <c r="R23" s="4"/>
      <c r="S23" s="4"/>
    </row>
    <row r="24" spans="1:19">
      <c r="A24" s="30">
        <v>35309</v>
      </c>
      <c r="B24" s="3"/>
      <c r="C24" s="6">
        <v>16</v>
      </c>
      <c r="D24" s="29">
        <f t="shared" si="0"/>
        <v>6035</v>
      </c>
      <c r="E24" s="29">
        <f t="shared" si="6"/>
        <v>96560</v>
      </c>
      <c r="F24" s="29">
        <f t="shared" si="1"/>
        <v>-989740</v>
      </c>
      <c r="G24" s="34">
        <f>+Inputs!$D$2</f>
        <v>0.3795</v>
      </c>
      <c r="H24" s="2"/>
      <c r="I24" s="27">
        <f t="shared" si="7"/>
        <v>1086300</v>
      </c>
      <c r="J24" s="27"/>
      <c r="K24" s="27">
        <f t="shared" si="2"/>
        <v>6035</v>
      </c>
      <c r="L24" s="27">
        <f t="shared" si="8"/>
        <v>96560</v>
      </c>
      <c r="M24" s="27">
        <f t="shared" si="3"/>
        <v>2290.2824999999998</v>
      </c>
      <c r="N24" s="27">
        <f t="shared" si="4"/>
        <v>2290.2824999999998</v>
      </c>
      <c r="O24" s="27">
        <f t="shared" si="9"/>
        <v>-375606.33000000042</v>
      </c>
      <c r="P24" s="27">
        <f t="shared" si="10"/>
        <v>375606.33000000042</v>
      </c>
      <c r="Q24" s="4"/>
      <c r="R24" s="4"/>
      <c r="S24" s="4"/>
    </row>
    <row r="25" spans="1:19">
      <c r="A25" s="31">
        <v>35339</v>
      </c>
      <c r="B25" s="3"/>
      <c r="C25" s="6">
        <v>17</v>
      </c>
      <c r="D25" s="29">
        <f t="shared" si="0"/>
        <v>6035</v>
      </c>
      <c r="E25" s="29">
        <f t="shared" si="6"/>
        <v>102595</v>
      </c>
      <c r="F25" s="29">
        <f t="shared" si="1"/>
        <v>-983705</v>
      </c>
      <c r="G25" s="34">
        <f>+Inputs!$D$2</f>
        <v>0.3795</v>
      </c>
      <c r="H25" s="2"/>
      <c r="I25" s="27">
        <f t="shared" si="7"/>
        <v>1086300</v>
      </c>
      <c r="J25" s="27"/>
      <c r="K25" s="27">
        <f t="shared" si="2"/>
        <v>6035</v>
      </c>
      <c r="L25" s="27">
        <f t="shared" si="8"/>
        <v>102595</v>
      </c>
      <c r="M25" s="27">
        <f t="shared" si="3"/>
        <v>2290.2824999999998</v>
      </c>
      <c r="N25" s="27">
        <f t="shared" si="4"/>
        <v>2290.2824999999998</v>
      </c>
      <c r="O25" s="27">
        <f t="shared" si="9"/>
        <v>-373316.04750000045</v>
      </c>
      <c r="P25" s="27">
        <f t="shared" si="10"/>
        <v>373316.04750000045</v>
      </c>
      <c r="Q25" s="4"/>
      <c r="R25" s="4"/>
      <c r="S25" s="4"/>
    </row>
    <row r="26" spans="1:19">
      <c r="A26" s="30">
        <v>35370</v>
      </c>
      <c r="B26" s="3"/>
      <c r="C26" s="6">
        <v>18</v>
      </c>
      <c r="D26" s="29">
        <f t="shared" si="0"/>
        <v>6035</v>
      </c>
      <c r="E26" s="29">
        <f t="shared" si="6"/>
        <v>108630</v>
      </c>
      <c r="F26" s="29">
        <f t="shared" si="1"/>
        <v>-977670</v>
      </c>
      <c r="G26" s="34">
        <f>+Inputs!$D$2</f>
        <v>0.3795</v>
      </c>
      <c r="H26" s="2"/>
      <c r="I26" s="27">
        <f t="shared" si="7"/>
        <v>1086300</v>
      </c>
      <c r="J26" s="27"/>
      <c r="K26" s="27">
        <f t="shared" si="2"/>
        <v>6035</v>
      </c>
      <c r="L26" s="27">
        <f t="shared" si="8"/>
        <v>108630</v>
      </c>
      <c r="M26" s="27">
        <f t="shared" si="3"/>
        <v>2290.2824999999998</v>
      </c>
      <c r="N26" s="27">
        <f t="shared" si="4"/>
        <v>2290.2824999999998</v>
      </c>
      <c r="O26" s="27">
        <f t="shared" si="9"/>
        <v>-371025.76500000048</v>
      </c>
      <c r="P26" s="27">
        <f t="shared" si="10"/>
        <v>371025.76500000048</v>
      </c>
      <c r="Q26" s="4"/>
      <c r="R26" s="4"/>
      <c r="S26" s="4"/>
    </row>
    <row r="27" spans="1:19">
      <c r="A27" s="31">
        <v>35400</v>
      </c>
      <c r="B27" s="3"/>
      <c r="C27" s="6">
        <v>19</v>
      </c>
      <c r="D27" s="29">
        <f t="shared" si="0"/>
        <v>6035</v>
      </c>
      <c r="E27" s="29">
        <f t="shared" si="6"/>
        <v>114665</v>
      </c>
      <c r="F27" s="29">
        <f t="shared" si="1"/>
        <v>-971635</v>
      </c>
      <c r="G27" s="34">
        <f>+Inputs!$D$2</f>
        <v>0.3795</v>
      </c>
      <c r="H27" s="2"/>
      <c r="I27" s="27">
        <f t="shared" si="7"/>
        <v>1086300</v>
      </c>
      <c r="J27" s="27"/>
      <c r="K27" s="27">
        <f t="shared" si="2"/>
        <v>6035</v>
      </c>
      <c r="L27" s="27">
        <f t="shared" si="8"/>
        <v>114665</v>
      </c>
      <c r="M27" s="27">
        <f t="shared" si="3"/>
        <v>2290.2824999999998</v>
      </c>
      <c r="N27" s="27">
        <f t="shared" si="4"/>
        <v>2290.2824999999998</v>
      </c>
      <c r="O27" s="27">
        <f t="shared" si="9"/>
        <v>-368735.48250000051</v>
      </c>
      <c r="P27" s="27">
        <f t="shared" si="10"/>
        <v>368735.48250000051</v>
      </c>
      <c r="Q27" s="4"/>
      <c r="R27" s="4"/>
      <c r="S27" s="4"/>
    </row>
    <row r="28" spans="1:19">
      <c r="A28" s="30">
        <v>35431</v>
      </c>
      <c r="B28" s="3"/>
      <c r="C28" s="6">
        <v>20</v>
      </c>
      <c r="D28" s="29">
        <f t="shared" si="0"/>
        <v>6035</v>
      </c>
      <c r="E28" s="29">
        <f t="shared" si="6"/>
        <v>120700</v>
      </c>
      <c r="F28" s="29">
        <f t="shared" si="1"/>
        <v>-965600</v>
      </c>
      <c r="G28" s="34">
        <f>+Inputs!$D$2</f>
        <v>0.3795</v>
      </c>
      <c r="H28" s="2"/>
      <c r="I28" s="27">
        <f t="shared" si="7"/>
        <v>1086300</v>
      </c>
      <c r="J28" s="27"/>
      <c r="K28" s="27">
        <f t="shared" si="2"/>
        <v>6035</v>
      </c>
      <c r="L28" s="27">
        <f t="shared" si="8"/>
        <v>120700</v>
      </c>
      <c r="M28" s="27">
        <f t="shared" si="3"/>
        <v>2290.2824999999998</v>
      </c>
      <c r="N28" s="27">
        <f t="shared" si="4"/>
        <v>2290.2824999999998</v>
      </c>
      <c r="O28" s="27">
        <f t="shared" si="9"/>
        <v>-366445.20000000054</v>
      </c>
      <c r="P28" s="27">
        <f t="shared" si="10"/>
        <v>366445.20000000054</v>
      </c>
      <c r="Q28" s="4"/>
      <c r="R28" s="4"/>
      <c r="S28" s="4"/>
    </row>
    <row r="29" spans="1:19">
      <c r="A29" s="31">
        <v>35462</v>
      </c>
      <c r="B29" s="3"/>
      <c r="C29" s="6">
        <v>21</v>
      </c>
      <c r="D29" s="29">
        <f t="shared" si="0"/>
        <v>6035</v>
      </c>
      <c r="E29" s="29">
        <f t="shared" si="6"/>
        <v>126735</v>
      </c>
      <c r="F29" s="29">
        <f t="shared" si="1"/>
        <v>-959565</v>
      </c>
      <c r="G29" s="34">
        <f>+Inputs!$D$2</f>
        <v>0.3795</v>
      </c>
      <c r="H29" s="2"/>
      <c r="I29" s="27">
        <f t="shared" si="7"/>
        <v>1086300</v>
      </c>
      <c r="J29" s="27"/>
      <c r="K29" s="27">
        <f t="shared" si="2"/>
        <v>6035</v>
      </c>
      <c r="L29" s="27">
        <f t="shared" si="8"/>
        <v>126735</v>
      </c>
      <c r="M29" s="27">
        <f t="shared" si="3"/>
        <v>2290.2824999999998</v>
      </c>
      <c r="N29" s="27">
        <f t="shared" si="4"/>
        <v>2290.2824999999998</v>
      </c>
      <c r="O29" s="27">
        <f t="shared" si="9"/>
        <v>-364154.91750000056</v>
      </c>
      <c r="P29" s="27">
        <f t="shared" si="10"/>
        <v>364154.91750000056</v>
      </c>
      <c r="Q29" s="4"/>
      <c r="R29" s="4"/>
      <c r="S29" s="4"/>
    </row>
    <row r="30" spans="1:19">
      <c r="A30" s="30">
        <v>35490</v>
      </c>
      <c r="B30" s="3"/>
      <c r="C30" s="6">
        <v>22</v>
      </c>
      <c r="D30" s="29">
        <f t="shared" si="0"/>
        <v>6035</v>
      </c>
      <c r="E30" s="29">
        <f t="shared" si="6"/>
        <v>132770</v>
      </c>
      <c r="F30" s="29">
        <f t="shared" si="1"/>
        <v>-953530</v>
      </c>
      <c r="G30" s="34">
        <f>+Inputs!$D$2</f>
        <v>0.3795</v>
      </c>
      <c r="H30" s="2"/>
      <c r="I30" s="27">
        <f t="shared" si="7"/>
        <v>1086300</v>
      </c>
      <c r="J30" s="27"/>
      <c r="K30" s="27">
        <f t="shared" si="2"/>
        <v>6035</v>
      </c>
      <c r="L30" s="27">
        <f t="shared" si="8"/>
        <v>132770</v>
      </c>
      <c r="M30" s="27">
        <f t="shared" si="3"/>
        <v>2290.2824999999998</v>
      </c>
      <c r="N30" s="27">
        <f t="shared" si="4"/>
        <v>2290.2824999999998</v>
      </c>
      <c r="O30" s="27">
        <f t="shared" si="9"/>
        <v>-361864.63500000059</v>
      </c>
      <c r="P30" s="27">
        <f t="shared" si="10"/>
        <v>361864.63500000059</v>
      </c>
      <c r="Q30" s="125"/>
    </row>
    <row r="31" spans="1:19">
      <c r="A31" s="31">
        <v>35521</v>
      </c>
      <c r="B31" s="3"/>
      <c r="C31" s="6">
        <v>23</v>
      </c>
      <c r="D31" s="29">
        <f t="shared" si="0"/>
        <v>6035</v>
      </c>
      <c r="E31" s="29">
        <f t="shared" si="6"/>
        <v>138805</v>
      </c>
      <c r="F31" s="29">
        <f t="shared" si="1"/>
        <v>-947495</v>
      </c>
      <c r="G31" s="34">
        <f>+Inputs!$D$2</f>
        <v>0.3795</v>
      </c>
      <c r="H31" s="2"/>
      <c r="I31" s="27">
        <f t="shared" si="7"/>
        <v>1086300</v>
      </c>
      <c r="J31" s="27"/>
      <c r="K31" s="27">
        <f t="shared" si="2"/>
        <v>6035</v>
      </c>
      <c r="L31" s="27">
        <f t="shared" si="8"/>
        <v>138805</v>
      </c>
      <c r="M31" s="27">
        <f t="shared" si="3"/>
        <v>2290.2824999999998</v>
      </c>
      <c r="N31" s="27">
        <f t="shared" si="4"/>
        <v>2290.2824999999998</v>
      </c>
      <c r="O31" s="27">
        <f t="shared" si="9"/>
        <v>-359574.35250000062</v>
      </c>
      <c r="P31" s="27">
        <f t="shared" si="10"/>
        <v>359574.35250000062</v>
      </c>
      <c r="Q31" s="125"/>
    </row>
    <row r="32" spans="1:19">
      <c r="A32" s="30">
        <v>35551</v>
      </c>
      <c r="B32" s="3"/>
      <c r="C32" s="6">
        <v>24</v>
      </c>
      <c r="D32" s="29">
        <f t="shared" si="0"/>
        <v>6035</v>
      </c>
      <c r="E32" s="29">
        <f t="shared" si="6"/>
        <v>144840</v>
      </c>
      <c r="F32" s="29">
        <f t="shared" si="1"/>
        <v>-941460</v>
      </c>
      <c r="G32" s="34">
        <f>+Inputs!$D$2</f>
        <v>0.3795</v>
      </c>
      <c r="H32" s="2"/>
      <c r="I32" s="27">
        <f t="shared" si="7"/>
        <v>1086300</v>
      </c>
      <c r="J32" s="27"/>
      <c r="K32" s="27">
        <f t="shared" si="2"/>
        <v>6035</v>
      </c>
      <c r="L32" s="27">
        <f t="shared" si="8"/>
        <v>144840</v>
      </c>
      <c r="M32" s="27">
        <f t="shared" si="3"/>
        <v>2290.2824999999998</v>
      </c>
      <c r="N32" s="27">
        <f t="shared" si="4"/>
        <v>2290.2824999999998</v>
      </c>
      <c r="O32" s="27">
        <f t="shared" si="9"/>
        <v>-357284.07000000065</v>
      </c>
      <c r="P32" s="27">
        <f t="shared" si="10"/>
        <v>357284.07000000065</v>
      </c>
      <c r="Q32" s="125"/>
    </row>
    <row r="33" spans="1:21">
      <c r="A33" s="31">
        <v>35582</v>
      </c>
      <c r="B33" s="3"/>
      <c r="C33" s="6">
        <v>25</v>
      </c>
      <c r="D33" s="29">
        <f t="shared" si="0"/>
        <v>6035</v>
      </c>
      <c r="E33" s="29">
        <f t="shared" si="6"/>
        <v>150875</v>
      </c>
      <c r="F33" s="29">
        <f t="shared" si="1"/>
        <v>-935425</v>
      </c>
      <c r="G33" s="34">
        <f>+Inputs!$D$2</f>
        <v>0.3795</v>
      </c>
      <c r="H33" s="2"/>
      <c r="I33" s="27">
        <f t="shared" si="7"/>
        <v>1086300</v>
      </c>
      <c r="J33" s="27"/>
      <c r="K33" s="27">
        <f t="shared" si="2"/>
        <v>6035</v>
      </c>
      <c r="L33" s="27">
        <f t="shared" si="8"/>
        <v>150875</v>
      </c>
      <c r="M33" s="27">
        <f t="shared" si="3"/>
        <v>2290.2824999999998</v>
      </c>
      <c r="N33" s="27">
        <f t="shared" si="4"/>
        <v>2290.2824999999998</v>
      </c>
      <c r="O33" s="27">
        <f t="shared" si="9"/>
        <v>-354993.78750000068</v>
      </c>
      <c r="P33" s="27">
        <f t="shared" si="10"/>
        <v>354993.78750000068</v>
      </c>
      <c r="Q33" s="125"/>
    </row>
    <row r="34" spans="1:21">
      <c r="A34" s="30">
        <v>35612</v>
      </c>
      <c r="B34" s="3"/>
      <c r="C34" s="6">
        <v>26</v>
      </c>
      <c r="D34" s="29">
        <f t="shared" si="0"/>
        <v>6035</v>
      </c>
      <c r="E34" s="29">
        <f t="shared" si="6"/>
        <v>156910</v>
      </c>
      <c r="F34" s="29">
        <f t="shared" si="1"/>
        <v>-929390</v>
      </c>
      <c r="G34" s="34">
        <f>+Inputs!$D$2</f>
        <v>0.3795</v>
      </c>
      <c r="H34" s="2"/>
      <c r="I34" s="27">
        <f t="shared" si="7"/>
        <v>1086300</v>
      </c>
      <c r="J34" s="27"/>
      <c r="K34" s="27">
        <f t="shared" si="2"/>
        <v>6035</v>
      </c>
      <c r="L34" s="27">
        <f t="shared" si="8"/>
        <v>156910</v>
      </c>
      <c r="M34" s="27">
        <f t="shared" si="3"/>
        <v>2290.2824999999998</v>
      </c>
      <c r="N34" s="27">
        <f t="shared" si="4"/>
        <v>2290.2824999999998</v>
      </c>
      <c r="O34" s="27">
        <f t="shared" si="9"/>
        <v>-352703.5050000007</v>
      </c>
      <c r="P34" s="27">
        <f t="shared" si="10"/>
        <v>352703.5050000007</v>
      </c>
      <c r="Q34" s="125"/>
    </row>
    <row r="35" spans="1:21">
      <c r="A35" s="31">
        <v>35643</v>
      </c>
      <c r="B35" s="3"/>
      <c r="C35" s="6">
        <v>27</v>
      </c>
      <c r="D35" s="29">
        <f t="shared" si="0"/>
        <v>6035</v>
      </c>
      <c r="E35" s="29">
        <f t="shared" si="6"/>
        <v>162945</v>
      </c>
      <c r="F35" s="29">
        <f t="shared" si="1"/>
        <v>-923355</v>
      </c>
      <c r="G35" s="34">
        <f>+Inputs!$D$2</f>
        <v>0.3795</v>
      </c>
      <c r="H35" s="2"/>
      <c r="I35" s="27">
        <f t="shared" si="7"/>
        <v>1086300</v>
      </c>
      <c r="J35" s="27"/>
      <c r="K35" s="27">
        <f t="shared" si="2"/>
        <v>6035</v>
      </c>
      <c r="L35" s="27">
        <f t="shared" si="8"/>
        <v>162945</v>
      </c>
      <c r="M35" s="27">
        <f t="shared" si="3"/>
        <v>2290.2824999999998</v>
      </c>
      <c r="N35" s="27">
        <f t="shared" si="4"/>
        <v>2290.2824999999998</v>
      </c>
      <c r="O35" s="27">
        <f t="shared" si="9"/>
        <v>-350413.22250000073</v>
      </c>
      <c r="P35" s="27">
        <f t="shared" si="10"/>
        <v>350413.22250000073</v>
      </c>
    </row>
    <row r="36" spans="1:21">
      <c r="A36" s="30">
        <v>35674</v>
      </c>
      <c r="B36" s="3"/>
      <c r="C36" s="6">
        <v>28</v>
      </c>
      <c r="D36" s="29">
        <f t="shared" si="0"/>
        <v>6035</v>
      </c>
      <c r="E36" s="29">
        <f t="shared" si="6"/>
        <v>168980</v>
      </c>
      <c r="F36" s="29">
        <f t="shared" si="1"/>
        <v>-917320</v>
      </c>
      <c r="G36" s="34">
        <f>+Inputs!$D$2</f>
        <v>0.3795</v>
      </c>
      <c r="H36" s="2"/>
      <c r="I36" s="27">
        <f t="shared" si="7"/>
        <v>1086300</v>
      </c>
      <c r="J36" s="27"/>
      <c r="K36" s="27">
        <f t="shared" si="2"/>
        <v>6035</v>
      </c>
      <c r="L36" s="27">
        <f t="shared" si="8"/>
        <v>168980</v>
      </c>
      <c r="M36" s="27">
        <f t="shared" si="3"/>
        <v>2290.2824999999998</v>
      </c>
      <c r="N36" s="27">
        <f t="shared" si="4"/>
        <v>2290.2824999999998</v>
      </c>
      <c r="O36" s="27">
        <f t="shared" si="9"/>
        <v>-348122.94000000076</v>
      </c>
      <c r="P36" s="27">
        <f t="shared" si="10"/>
        <v>348122.94000000076</v>
      </c>
    </row>
    <row r="37" spans="1:21">
      <c r="A37" s="31">
        <v>35704</v>
      </c>
      <c r="B37" s="3"/>
      <c r="C37" s="6">
        <v>29</v>
      </c>
      <c r="D37" s="29">
        <f t="shared" si="0"/>
        <v>6035</v>
      </c>
      <c r="E37" s="29">
        <f t="shared" si="6"/>
        <v>175015</v>
      </c>
      <c r="F37" s="29">
        <f t="shared" si="1"/>
        <v>-911285</v>
      </c>
      <c r="G37" s="34">
        <f>+Inputs!$D$2</f>
        <v>0.3795</v>
      </c>
      <c r="H37" s="2"/>
      <c r="I37" s="27">
        <f t="shared" si="7"/>
        <v>1086300</v>
      </c>
      <c r="J37" s="27"/>
      <c r="K37" s="27">
        <f t="shared" si="2"/>
        <v>6035</v>
      </c>
      <c r="L37" s="27">
        <f t="shared" si="8"/>
        <v>175015</v>
      </c>
      <c r="M37" s="27">
        <f t="shared" si="3"/>
        <v>2290.2824999999998</v>
      </c>
      <c r="N37" s="27">
        <f t="shared" si="4"/>
        <v>2290.2824999999998</v>
      </c>
      <c r="O37" s="27">
        <f t="shared" si="9"/>
        <v>-345832.65750000079</v>
      </c>
      <c r="P37" s="27">
        <f t="shared" si="10"/>
        <v>345832.65750000079</v>
      </c>
    </row>
    <row r="38" spans="1:21">
      <c r="A38" s="30">
        <v>35735</v>
      </c>
      <c r="B38" s="3"/>
      <c r="C38" s="6">
        <v>30</v>
      </c>
      <c r="D38" s="29">
        <f t="shared" si="0"/>
        <v>6035</v>
      </c>
      <c r="E38" s="29">
        <f t="shared" si="6"/>
        <v>181050</v>
      </c>
      <c r="F38" s="29">
        <f t="shared" si="1"/>
        <v>-905250</v>
      </c>
      <c r="G38" s="34">
        <f>+Inputs!$D$2</f>
        <v>0.3795</v>
      </c>
      <c r="H38" s="2"/>
      <c r="I38" s="27">
        <f t="shared" si="7"/>
        <v>1086300</v>
      </c>
      <c r="J38" s="27"/>
      <c r="K38" s="27">
        <f t="shared" si="2"/>
        <v>6035</v>
      </c>
      <c r="L38" s="27">
        <f t="shared" si="8"/>
        <v>181050</v>
      </c>
      <c r="M38" s="27">
        <f t="shared" si="3"/>
        <v>2290.2824999999998</v>
      </c>
      <c r="N38" s="27">
        <f t="shared" si="4"/>
        <v>2290.2824999999998</v>
      </c>
      <c r="O38" s="27">
        <f t="shared" si="9"/>
        <v>-343542.37500000081</v>
      </c>
      <c r="P38" s="27">
        <f t="shared" si="10"/>
        <v>343542.37500000081</v>
      </c>
    </row>
    <row r="39" spans="1:21">
      <c r="A39" s="31">
        <v>35765</v>
      </c>
      <c r="B39" s="2"/>
      <c r="C39" s="6">
        <v>31</v>
      </c>
      <c r="D39" s="29">
        <f t="shared" si="0"/>
        <v>6035</v>
      </c>
      <c r="E39" s="29">
        <f t="shared" si="6"/>
        <v>187085</v>
      </c>
      <c r="F39" s="29">
        <f t="shared" si="1"/>
        <v>-899215</v>
      </c>
      <c r="G39" s="34">
        <f>+Inputs!$D$2</f>
        <v>0.3795</v>
      </c>
      <c r="H39" s="2"/>
      <c r="I39" s="27">
        <f t="shared" si="7"/>
        <v>1086300</v>
      </c>
      <c r="J39" s="27"/>
      <c r="K39" s="27">
        <f t="shared" si="2"/>
        <v>6035</v>
      </c>
      <c r="L39" s="27">
        <f t="shared" si="8"/>
        <v>187085</v>
      </c>
      <c r="M39" s="27">
        <f t="shared" si="3"/>
        <v>2290.2824999999998</v>
      </c>
      <c r="N39" s="27">
        <f t="shared" si="4"/>
        <v>2290.2824999999998</v>
      </c>
      <c r="O39" s="27">
        <f t="shared" si="9"/>
        <v>-341252.09250000084</v>
      </c>
      <c r="P39" s="27">
        <f t="shared" si="10"/>
        <v>341252.09250000084</v>
      </c>
    </row>
    <row r="40" spans="1:21">
      <c r="A40" s="30">
        <v>35796</v>
      </c>
      <c r="B40" s="2"/>
      <c r="C40" s="6">
        <v>32</v>
      </c>
      <c r="D40" s="29">
        <f t="shared" si="0"/>
        <v>6035</v>
      </c>
      <c r="E40" s="29">
        <f t="shared" si="6"/>
        <v>193120</v>
      </c>
      <c r="F40" s="29">
        <f t="shared" si="1"/>
        <v>-893180</v>
      </c>
      <c r="G40" s="34">
        <f>+Inputs!$D$2</f>
        <v>0.3795</v>
      </c>
      <c r="H40" s="2"/>
      <c r="I40" s="27">
        <f t="shared" si="7"/>
        <v>1086300</v>
      </c>
      <c r="J40" s="2"/>
      <c r="K40" s="27">
        <f t="shared" si="2"/>
        <v>6035</v>
      </c>
      <c r="L40" s="27">
        <f t="shared" si="8"/>
        <v>193120</v>
      </c>
      <c r="M40" s="27">
        <f t="shared" si="3"/>
        <v>2290.2824999999998</v>
      </c>
      <c r="N40" s="27">
        <f t="shared" si="4"/>
        <v>2290.2824999999998</v>
      </c>
      <c r="O40" s="27">
        <f t="shared" si="9"/>
        <v>-338961.81000000087</v>
      </c>
      <c r="P40" s="27">
        <f t="shared" si="10"/>
        <v>338961.81000000087</v>
      </c>
    </row>
    <row r="41" spans="1:21">
      <c r="A41" s="31">
        <v>35827</v>
      </c>
      <c r="C41" s="6">
        <v>33</v>
      </c>
      <c r="D41" s="29">
        <f t="shared" ref="D41:D72" si="12">ROUND(-(+$B$9/180)*1,0)</f>
        <v>6035</v>
      </c>
      <c r="E41" s="29">
        <f t="shared" si="6"/>
        <v>199155</v>
      </c>
      <c r="F41" s="29">
        <f t="shared" ref="F41:F72" si="13">$B$9+E41</f>
        <v>-887145</v>
      </c>
      <c r="G41" s="34">
        <f>+Inputs!$D$2</f>
        <v>0.3795</v>
      </c>
      <c r="I41" s="27">
        <f t="shared" si="7"/>
        <v>1086300</v>
      </c>
      <c r="K41" s="27">
        <f t="shared" ref="K41:K72" si="14">D41</f>
        <v>6035</v>
      </c>
      <c r="L41" s="27">
        <f t="shared" si="8"/>
        <v>199155</v>
      </c>
      <c r="M41" s="27">
        <f t="shared" ref="M41:M72" si="15">K41*G41</f>
        <v>2290.2824999999998</v>
      </c>
      <c r="N41" s="27">
        <f t="shared" ref="N41:N72" si="16">M41-J41</f>
        <v>2290.2824999999998</v>
      </c>
      <c r="O41" s="27">
        <f t="shared" si="9"/>
        <v>-336671.5275000009</v>
      </c>
      <c r="P41" s="27">
        <f t="shared" si="10"/>
        <v>336671.5275000009</v>
      </c>
    </row>
    <row r="42" spans="1:21">
      <c r="A42" s="30">
        <v>35855</v>
      </c>
      <c r="C42" s="6">
        <v>34</v>
      </c>
      <c r="D42" s="29">
        <f t="shared" si="12"/>
        <v>6035</v>
      </c>
      <c r="E42" s="29">
        <f t="shared" ref="E42:E73" si="17">+E41+D42</f>
        <v>205190</v>
      </c>
      <c r="F42" s="29">
        <f t="shared" si="13"/>
        <v>-881110</v>
      </c>
      <c r="G42" s="34">
        <f>+Inputs!$D$2</f>
        <v>0.3795</v>
      </c>
      <c r="I42" s="27">
        <f t="shared" ref="I42:I73" si="18">+I41+H42</f>
        <v>1086300</v>
      </c>
      <c r="K42" s="27">
        <f t="shared" si="14"/>
        <v>6035</v>
      </c>
      <c r="L42" s="27">
        <f t="shared" ref="L42:L73" si="19">+L41+K42</f>
        <v>205190</v>
      </c>
      <c r="M42" s="27">
        <f t="shared" si="15"/>
        <v>2290.2824999999998</v>
      </c>
      <c r="N42" s="27">
        <f t="shared" si="16"/>
        <v>2290.2824999999998</v>
      </c>
      <c r="O42" s="27">
        <f t="shared" ref="O42:O73" si="20">+O41+N42</f>
        <v>-334381.24500000093</v>
      </c>
      <c r="P42" s="27">
        <f t="shared" ref="P42:P73" si="21">P41-N42</f>
        <v>334381.24500000093</v>
      </c>
    </row>
    <row r="43" spans="1:21">
      <c r="A43" s="31">
        <v>35886</v>
      </c>
      <c r="C43" s="6">
        <v>35</v>
      </c>
      <c r="D43" s="29">
        <f t="shared" si="12"/>
        <v>6035</v>
      </c>
      <c r="E43" s="29">
        <f t="shared" si="17"/>
        <v>211225</v>
      </c>
      <c r="F43" s="29">
        <f t="shared" si="13"/>
        <v>-875075</v>
      </c>
      <c r="G43" s="34">
        <f>+Inputs!$D$2</f>
        <v>0.3795</v>
      </c>
      <c r="I43" s="27">
        <f t="shared" si="18"/>
        <v>1086300</v>
      </c>
      <c r="K43" s="27">
        <f t="shared" si="14"/>
        <v>6035</v>
      </c>
      <c r="L43" s="27">
        <f t="shared" si="19"/>
        <v>211225</v>
      </c>
      <c r="M43" s="27">
        <f t="shared" si="15"/>
        <v>2290.2824999999998</v>
      </c>
      <c r="N43" s="27">
        <f t="shared" si="16"/>
        <v>2290.2824999999998</v>
      </c>
      <c r="O43" s="27">
        <f t="shared" si="20"/>
        <v>-332090.96250000095</v>
      </c>
      <c r="P43" s="27">
        <f t="shared" si="21"/>
        <v>332090.96250000095</v>
      </c>
    </row>
    <row r="44" spans="1:21">
      <c r="A44" s="30">
        <v>35916</v>
      </c>
      <c r="C44" s="6">
        <v>36</v>
      </c>
      <c r="D44" s="29">
        <f t="shared" si="12"/>
        <v>6035</v>
      </c>
      <c r="E44" s="29">
        <f t="shared" si="17"/>
        <v>217260</v>
      </c>
      <c r="F44" s="29">
        <f t="shared" si="13"/>
        <v>-869040</v>
      </c>
      <c r="G44" s="34">
        <f>+Inputs!$D$2</f>
        <v>0.3795</v>
      </c>
      <c r="I44" s="27">
        <f t="shared" si="18"/>
        <v>1086300</v>
      </c>
      <c r="K44" s="27">
        <f t="shared" si="14"/>
        <v>6035</v>
      </c>
      <c r="L44" s="27">
        <f t="shared" si="19"/>
        <v>217260</v>
      </c>
      <c r="M44" s="27">
        <f t="shared" si="15"/>
        <v>2290.2824999999998</v>
      </c>
      <c r="N44" s="27">
        <f t="shared" si="16"/>
        <v>2290.2824999999998</v>
      </c>
      <c r="O44" s="27">
        <f t="shared" si="20"/>
        <v>-329800.68000000098</v>
      </c>
      <c r="P44" s="27">
        <f t="shared" si="21"/>
        <v>329800.68000000098</v>
      </c>
      <c r="U44" s="108"/>
    </row>
    <row r="45" spans="1:21">
      <c r="A45" s="31">
        <v>35947</v>
      </c>
      <c r="C45" s="6">
        <v>37</v>
      </c>
      <c r="D45" s="29">
        <f t="shared" si="12"/>
        <v>6035</v>
      </c>
      <c r="E45" s="29">
        <f t="shared" si="17"/>
        <v>223295</v>
      </c>
      <c r="F45" s="29">
        <f t="shared" si="13"/>
        <v>-863005</v>
      </c>
      <c r="G45" s="34">
        <f>+Inputs!$D$2</f>
        <v>0.3795</v>
      </c>
      <c r="I45" s="27">
        <f t="shared" si="18"/>
        <v>1086300</v>
      </c>
      <c r="K45" s="27">
        <f t="shared" si="14"/>
        <v>6035</v>
      </c>
      <c r="L45" s="27">
        <f t="shared" si="19"/>
        <v>223295</v>
      </c>
      <c r="M45" s="27">
        <f t="shared" si="15"/>
        <v>2290.2824999999998</v>
      </c>
      <c r="N45" s="27">
        <f t="shared" si="16"/>
        <v>2290.2824999999998</v>
      </c>
      <c r="O45" s="27">
        <f t="shared" si="20"/>
        <v>-327510.39750000101</v>
      </c>
      <c r="P45" s="27">
        <f t="shared" si="21"/>
        <v>327510.39750000101</v>
      </c>
      <c r="U45" s="108"/>
    </row>
    <row r="46" spans="1:21">
      <c r="A46" s="30">
        <v>35977</v>
      </c>
      <c r="C46" s="6">
        <v>38</v>
      </c>
      <c r="D46" s="29">
        <f t="shared" si="12"/>
        <v>6035</v>
      </c>
      <c r="E46" s="29">
        <f t="shared" si="17"/>
        <v>229330</v>
      </c>
      <c r="F46" s="29">
        <f t="shared" si="13"/>
        <v>-856970</v>
      </c>
      <c r="G46" s="34">
        <f>+Inputs!$D$2</f>
        <v>0.3795</v>
      </c>
      <c r="I46" s="27">
        <f t="shared" si="18"/>
        <v>1086300</v>
      </c>
      <c r="K46" s="27">
        <f t="shared" si="14"/>
        <v>6035</v>
      </c>
      <c r="L46" s="27">
        <f t="shared" si="19"/>
        <v>229330</v>
      </c>
      <c r="M46" s="27">
        <f t="shared" si="15"/>
        <v>2290.2824999999998</v>
      </c>
      <c r="N46" s="27">
        <f t="shared" si="16"/>
        <v>2290.2824999999998</v>
      </c>
      <c r="O46" s="27">
        <f t="shared" si="20"/>
        <v>-325220.11500000104</v>
      </c>
      <c r="P46" s="27">
        <f t="shared" si="21"/>
        <v>325220.11500000104</v>
      </c>
      <c r="U46" s="108"/>
    </row>
    <row r="47" spans="1:21">
      <c r="A47" s="31">
        <v>36008</v>
      </c>
      <c r="C47" s="6">
        <v>39</v>
      </c>
      <c r="D47" s="29">
        <f t="shared" si="12"/>
        <v>6035</v>
      </c>
      <c r="E47" s="29">
        <f t="shared" si="17"/>
        <v>235365</v>
      </c>
      <c r="F47" s="29">
        <f t="shared" si="13"/>
        <v>-850935</v>
      </c>
      <c r="G47" s="34">
        <f>+Inputs!$D$2</f>
        <v>0.3795</v>
      </c>
      <c r="I47" s="27">
        <f t="shared" si="18"/>
        <v>1086300</v>
      </c>
      <c r="K47" s="27">
        <f t="shared" si="14"/>
        <v>6035</v>
      </c>
      <c r="L47" s="27">
        <f t="shared" si="19"/>
        <v>235365</v>
      </c>
      <c r="M47" s="27">
        <f t="shared" si="15"/>
        <v>2290.2824999999998</v>
      </c>
      <c r="N47" s="27">
        <f t="shared" si="16"/>
        <v>2290.2824999999998</v>
      </c>
      <c r="O47" s="27">
        <f t="shared" si="20"/>
        <v>-322929.83250000107</v>
      </c>
      <c r="P47" s="27">
        <f t="shared" si="21"/>
        <v>322929.83250000107</v>
      </c>
      <c r="U47" s="108"/>
    </row>
    <row r="48" spans="1:21">
      <c r="A48" s="30">
        <v>36039</v>
      </c>
      <c r="C48" s="6">
        <v>40</v>
      </c>
      <c r="D48" s="29">
        <f t="shared" si="12"/>
        <v>6035</v>
      </c>
      <c r="E48" s="29">
        <f t="shared" si="17"/>
        <v>241400</v>
      </c>
      <c r="F48" s="29">
        <f t="shared" si="13"/>
        <v>-844900</v>
      </c>
      <c r="G48" s="34">
        <f>+Inputs!$D$2</f>
        <v>0.3795</v>
      </c>
      <c r="I48" s="27">
        <f t="shared" si="18"/>
        <v>1086300</v>
      </c>
      <c r="K48" s="27">
        <f t="shared" si="14"/>
        <v>6035</v>
      </c>
      <c r="L48" s="27">
        <f t="shared" si="19"/>
        <v>241400</v>
      </c>
      <c r="M48" s="27">
        <f t="shared" si="15"/>
        <v>2290.2824999999998</v>
      </c>
      <c r="N48" s="27">
        <f t="shared" si="16"/>
        <v>2290.2824999999998</v>
      </c>
      <c r="O48" s="27">
        <f t="shared" si="20"/>
        <v>-320639.55000000109</v>
      </c>
      <c r="P48" s="27">
        <f t="shared" si="21"/>
        <v>320639.55000000109</v>
      </c>
      <c r="U48" s="108"/>
    </row>
    <row r="49" spans="1:21">
      <c r="A49" s="31">
        <v>36069</v>
      </c>
      <c r="C49" s="6">
        <v>41</v>
      </c>
      <c r="D49" s="29">
        <f t="shared" si="12"/>
        <v>6035</v>
      </c>
      <c r="E49" s="29">
        <f t="shared" si="17"/>
        <v>247435</v>
      </c>
      <c r="F49" s="29">
        <f t="shared" si="13"/>
        <v>-838865</v>
      </c>
      <c r="G49" s="34">
        <f>+Inputs!$D$2</f>
        <v>0.3795</v>
      </c>
      <c r="I49" s="27">
        <f t="shared" si="18"/>
        <v>1086300</v>
      </c>
      <c r="K49" s="27">
        <f t="shared" si="14"/>
        <v>6035</v>
      </c>
      <c r="L49" s="27">
        <f t="shared" si="19"/>
        <v>247435</v>
      </c>
      <c r="M49" s="27">
        <f t="shared" si="15"/>
        <v>2290.2824999999998</v>
      </c>
      <c r="N49" s="27">
        <f t="shared" si="16"/>
        <v>2290.2824999999998</v>
      </c>
      <c r="O49" s="27">
        <f t="shared" si="20"/>
        <v>-318349.26750000112</v>
      </c>
      <c r="P49" s="27">
        <f t="shared" si="21"/>
        <v>318349.26750000112</v>
      </c>
      <c r="U49" s="108"/>
    </row>
    <row r="50" spans="1:21">
      <c r="A50" s="30">
        <v>36100</v>
      </c>
      <c r="C50" s="6">
        <v>42</v>
      </c>
      <c r="D50" s="29">
        <f t="shared" si="12"/>
        <v>6035</v>
      </c>
      <c r="E50" s="29">
        <f t="shared" si="17"/>
        <v>253470</v>
      </c>
      <c r="F50" s="29">
        <f t="shared" si="13"/>
        <v>-832830</v>
      </c>
      <c r="G50" s="34">
        <f>+Inputs!$D$2</f>
        <v>0.3795</v>
      </c>
      <c r="I50" s="27">
        <f t="shared" si="18"/>
        <v>1086300</v>
      </c>
      <c r="K50" s="27">
        <f t="shared" si="14"/>
        <v>6035</v>
      </c>
      <c r="L50" s="27">
        <f t="shared" si="19"/>
        <v>253470</v>
      </c>
      <c r="M50" s="27">
        <f t="shared" si="15"/>
        <v>2290.2824999999998</v>
      </c>
      <c r="N50" s="27">
        <f t="shared" si="16"/>
        <v>2290.2824999999998</v>
      </c>
      <c r="O50" s="27">
        <f t="shared" si="20"/>
        <v>-316058.98500000115</v>
      </c>
      <c r="P50" s="27">
        <f t="shared" si="21"/>
        <v>316058.98500000115</v>
      </c>
      <c r="U50" s="108"/>
    </row>
    <row r="51" spans="1:21">
      <c r="A51" s="31">
        <v>36130</v>
      </c>
      <c r="C51" s="6">
        <v>43</v>
      </c>
      <c r="D51" s="29">
        <f t="shared" si="12"/>
        <v>6035</v>
      </c>
      <c r="E51" s="29">
        <f t="shared" si="17"/>
        <v>259505</v>
      </c>
      <c r="F51" s="29">
        <f t="shared" si="13"/>
        <v>-826795</v>
      </c>
      <c r="G51" s="34">
        <f>+Inputs!$D$2</f>
        <v>0.3795</v>
      </c>
      <c r="I51" s="27">
        <f t="shared" si="18"/>
        <v>1086300</v>
      </c>
      <c r="K51" s="27">
        <f t="shared" si="14"/>
        <v>6035</v>
      </c>
      <c r="L51" s="27">
        <f t="shared" si="19"/>
        <v>259505</v>
      </c>
      <c r="M51" s="27">
        <f t="shared" si="15"/>
        <v>2290.2824999999998</v>
      </c>
      <c r="N51" s="27">
        <f t="shared" si="16"/>
        <v>2290.2824999999998</v>
      </c>
      <c r="O51" s="27">
        <f t="shared" si="20"/>
        <v>-313768.70250000118</v>
      </c>
      <c r="P51" s="27">
        <f t="shared" si="21"/>
        <v>313768.70250000118</v>
      </c>
      <c r="U51" s="108"/>
    </row>
    <row r="52" spans="1:21">
      <c r="A52" s="30">
        <v>36161</v>
      </c>
      <c r="C52" s="6">
        <v>44</v>
      </c>
      <c r="D52" s="29">
        <f t="shared" si="12"/>
        <v>6035</v>
      </c>
      <c r="E52" s="29">
        <f t="shared" si="17"/>
        <v>265540</v>
      </c>
      <c r="F52" s="29">
        <f t="shared" si="13"/>
        <v>-820760</v>
      </c>
      <c r="G52" s="34">
        <f>+Inputs!$D$2</f>
        <v>0.3795</v>
      </c>
      <c r="I52" s="27">
        <f t="shared" si="18"/>
        <v>1086300</v>
      </c>
      <c r="K52" s="27">
        <f t="shared" si="14"/>
        <v>6035</v>
      </c>
      <c r="L52" s="27">
        <f t="shared" si="19"/>
        <v>265540</v>
      </c>
      <c r="M52" s="27">
        <f t="shared" si="15"/>
        <v>2290.2824999999998</v>
      </c>
      <c r="N52" s="27">
        <f t="shared" si="16"/>
        <v>2290.2824999999998</v>
      </c>
      <c r="O52" s="27">
        <f t="shared" si="20"/>
        <v>-311478.42000000121</v>
      </c>
      <c r="P52" s="27">
        <f t="shared" si="21"/>
        <v>311478.42000000121</v>
      </c>
      <c r="U52" s="108"/>
    </row>
    <row r="53" spans="1:21">
      <c r="A53" s="31">
        <v>36192</v>
      </c>
      <c r="C53" s="6">
        <v>45</v>
      </c>
      <c r="D53" s="29">
        <f t="shared" si="12"/>
        <v>6035</v>
      </c>
      <c r="E53" s="29">
        <f t="shared" si="17"/>
        <v>271575</v>
      </c>
      <c r="F53" s="29">
        <f t="shared" si="13"/>
        <v>-814725</v>
      </c>
      <c r="G53" s="34">
        <f>+Inputs!$D$2</f>
        <v>0.3795</v>
      </c>
      <c r="I53" s="27">
        <f t="shared" si="18"/>
        <v>1086300</v>
      </c>
      <c r="K53" s="27">
        <f t="shared" si="14"/>
        <v>6035</v>
      </c>
      <c r="L53" s="27">
        <f t="shared" si="19"/>
        <v>271575</v>
      </c>
      <c r="M53" s="27">
        <f t="shared" si="15"/>
        <v>2290.2824999999998</v>
      </c>
      <c r="N53" s="27">
        <f t="shared" si="16"/>
        <v>2290.2824999999998</v>
      </c>
      <c r="O53" s="27">
        <f t="shared" si="20"/>
        <v>-309188.13750000123</v>
      </c>
      <c r="P53" s="27">
        <f t="shared" si="21"/>
        <v>309188.13750000123</v>
      </c>
      <c r="U53" s="108"/>
    </row>
    <row r="54" spans="1:21">
      <c r="A54" s="30">
        <v>36220</v>
      </c>
      <c r="C54" s="6">
        <v>46</v>
      </c>
      <c r="D54" s="29">
        <f t="shared" si="12"/>
        <v>6035</v>
      </c>
      <c r="E54" s="29">
        <f t="shared" si="17"/>
        <v>277610</v>
      </c>
      <c r="F54" s="29">
        <f t="shared" si="13"/>
        <v>-808690</v>
      </c>
      <c r="G54" s="34">
        <f>+Inputs!$D$2</f>
        <v>0.3795</v>
      </c>
      <c r="I54" s="27">
        <f t="shared" si="18"/>
        <v>1086300</v>
      </c>
      <c r="K54" s="27">
        <f t="shared" si="14"/>
        <v>6035</v>
      </c>
      <c r="L54" s="27">
        <f t="shared" si="19"/>
        <v>277610</v>
      </c>
      <c r="M54" s="27">
        <f t="shared" si="15"/>
        <v>2290.2824999999998</v>
      </c>
      <c r="N54" s="27">
        <f t="shared" si="16"/>
        <v>2290.2824999999998</v>
      </c>
      <c r="O54" s="27">
        <f t="shared" si="20"/>
        <v>-306897.85500000126</v>
      </c>
      <c r="P54" s="27">
        <f t="shared" si="21"/>
        <v>306897.85500000126</v>
      </c>
      <c r="U54" s="108"/>
    </row>
    <row r="55" spans="1:21">
      <c r="A55" s="31">
        <v>36251</v>
      </c>
      <c r="C55" s="6">
        <v>47</v>
      </c>
      <c r="D55" s="29">
        <f t="shared" si="12"/>
        <v>6035</v>
      </c>
      <c r="E55" s="29">
        <f t="shared" si="17"/>
        <v>283645</v>
      </c>
      <c r="F55" s="29">
        <f t="shared" si="13"/>
        <v>-802655</v>
      </c>
      <c r="G55" s="34">
        <f>+Inputs!$D$2</f>
        <v>0.3795</v>
      </c>
      <c r="I55" s="27">
        <f t="shared" si="18"/>
        <v>1086300</v>
      </c>
      <c r="K55" s="27">
        <f t="shared" si="14"/>
        <v>6035</v>
      </c>
      <c r="L55" s="27">
        <f t="shared" si="19"/>
        <v>283645</v>
      </c>
      <c r="M55" s="27">
        <f t="shared" si="15"/>
        <v>2290.2824999999998</v>
      </c>
      <c r="N55" s="27">
        <f t="shared" si="16"/>
        <v>2290.2824999999998</v>
      </c>
      <c r="O55" s="27">
        <f t="shared" si="20"/>
        <v>-304607.57250000129</v>
      </c>
      <c r="P55" s="27">
        <f t="shared" si="21"/>
        <v>304607.57250000129</v>
      </c>
      <c r="U55" s="108"/>
    </row>
    <row r="56" spans="1:21">
      <c r="A56" s="30">
        <v>36281</v>
      </c>
      <c r="C56" s="6">
        <v>48</v>
      </c>
      <c r="D56" s="29">
        <f t="shared" si="12"/>
        <v>6035</v>
      </c>
      <c r="E56" s="29">
        <f t="shared" si="17"/>
        <v>289680</v>
      </c>
      <c r="F56" s="29">
        <f t="shared" si="13"/>
        <v>-796620</v>
      </c>
      <c r="G56" s="34">
        <f>+Inputs!$D$2</f>
        <v>0.3795</v>
      </c>
      <c r="I56" s="27">
        <f t="shared" si="18"/>
        <v>1086300</v>
      </c>
      <c r="K56" s="27">
        <f t="shared" si="14"/>
        <v>6035</v>
      </c>
      <c r="L56" s="27">
        <f t="shared" si="19"/>
        <v>289680</v>
      </c>
      <c r="M56" s="27">
        <f t="shared" si="15"/>
        <v>2290.2824999999998</v>
      </c>
      <c r="N56" s="27">
        <f t="shared" si="16"/>
        <v>2290.2824999999998</v>
      </c>
      <c r="O56" s="27">
        <f t="shared" si="20"/>
        <v>-302317.29000000132</v>
      </c>
      <c r="P56" s="27">
        <f t="shared" si="21"/>
        <v>302317.29000000132</v>
      </c>
    </row>
    <row r="57" spans="1:21">
      <c r="A57" s="31">
        <v>36312</v>
      </c>
      <c r="C57" s="6">
        <v>49</v>
      </c>
      <c r="D57" s="29">
        <f t="shared" si="12"/>
        <v>6035</v>
      </c>
      <c r="E57" s="29">
        <f t="shared" si="17"/>
        <v>295715</v>
      </c>
      <c r="F57" s="29">
        <f t="shared" si="13"/>
        <v>-790585</v>
      </c>
      <c r="G57" s="34">
        <f>+Inputs!$D$2</f>
        <v>0.3795</v>
      </c>
      <c r="I57" s="27">
        <f t="shared" si="18"/>
        <v>1086300</v>
      </c>
      <c r="K57" s="27">
        <f t="shared" si="14"/>
        <v>6035</v>
      </c>
      <c r="L57" s="27">
        <f t="shared" si="19"/>
        <v>295715</v>
      </c>
      <c r="M57" s="27">
        <f t="shared" si="15"/>
        <v>2290.2824999999998</v>
      </c>
      <c r="N57" s="27">
        <f t="shared" si="16"/>
        <v>2290.2824999999998</v>
      </c>
      <c r="O57" s="27">
        <f t="shared" si="20"/>
        <v>-300027.00750000135</v>
      </c>
      <c r="P57" s="27">
        <f t="shared" si="21"/>
        <v>300027.00750000135</v>
      </c>
    </row>
    <row r="58" spans="1:21">
      <c r="A58" s="30">
        <v>36342</v>
      </c>
      <c r="C58" s="6">
        <v>50</v>
      </c>
      <c r="D58" s="29">
        <f t="shared" si="12"/>
        <v>6035</v>
      </c>
      <c r="E58" s="29">
        <f t="shared" si="17"/>
        <v>301750</v>
      </c>
      <c r="F58" s="29">
        <f t="shared" si="13"/>
        <v>-784550</v>
      </c>
      <c r="G58" s="34">
        <f>+Inputs!$D$2</f>
        <v>0.3795</v>
      </c>
      <c r="I58" s="27">
        <f t="shared" si="18"/>
        <v>1086300</v>
      </c>
      <c r="K58" s="27">
        <f t="shared" si="14"/>
        <v>6035</v>
      </c>
      <c r="L58" s="27">
        <f t="shared" si="19"/>
        <v>301750</v>
      </c>
      <c r="M58" s="27">
        <f t="shared" si="15"/>
        <v>2290.2824999999998</v>
      </c>
      <c r="N58" s="27">
        <f t="shared" si="16"/>
        <v>2290.2824999999998</v>
      </c>
      <c r="O58" s="27">
        <f t="shared" si="20"/>
        <v>-297736.72500000137</v>
      </c>
      <c r="P58" s="27">
        <f t="shared" si="21"/>
        <v>297736.72500000137</v>
      </c>
    </row>
    <row r="59" spans="1:21">
      <c r="A59" s="31">
        <v>36373</v>
      </c>
      <c r="C59" s="6">
        <v>51</v>
      </c>
      <c r="D59" s="29">
        <f t="shared" si="12"/>
        <v>6035</v>
      </c>
      <c r="E59" s="29">
        <f t="shared" si="17"/>
        <v>307785</v>
      </c>
      <c r="F59" s="29">
        <f t="shared" si="13"/>
        <v>-778515</v>
      </c>
      <c r="G59" s="34">
        <f>+Inputs!$D$2</f>
        <v>0.3795</v>
      </c>
      <c r="I59" s="27">
        <f t="shared" si="18"/>
        <v>1086300</v>
      </c>
      <c r="K59" s="27">
        <f t="shared" si="14"/>
        <v>6035</v>
      </c>
      <c r="L59" s="27">
        <f t="shared" si="19"/>
        <v>307785</v>
      </c>
      <c r="M59" s="27">
        <f t="shared" si="15"/>
        <v>2290.2824999999998</v>
      </c>
      <c r="N59" s="27">
        <f t="shared" si="16"/>
        <v>2290.2824999999998</v>
      </c>
      <c r="O59" s="27">
        <f t="shared" si="20"/>
        <v>-295446.4425000014</v>
      </c>
      <c r="P59" s="27">
        <f t="shared" si="21"/>
        <v>295446.4425000014</v>
      </c>
    </row>
    <row r="60" spans="1:21">
      <c r="A60" s="30">
        <v>36404</v>
      </c>
      <c r="C60" s="6">
        <v>52</v>
      </c>
      <c r="D60" s="29">
        <f t="shared" si="12"/>
        <v>6035</v>
      </c>
      <c r="E60" s="29">
        <f t="shared" si="17"/>
        <v>313820</v>
      </c>
      <c r="F60" s="29">
        <f t="shared" si="13"/>
        <v>-772480</v>
      </c>
      <c r="G60" s="34">
        <f>+Inputs!$D$2</f>
        <v>0.3795</v>
      </c>
      <c r="I60" s="27">
        <f t="shared" si="18"/>
        <v>1086300</v>
      </c>
      <c r="K60" s="27">
        <f t="shared" si="14"/>
        <v>6035</v>
      </c>
      <c r="L60" s="27">
        <f t="shared" si="19"/>
        <v>313820</v>
      </c>
      <c r="M60" s="27">
        <f t="shared" si="15"/>
        <v>2290.2824999999998</v>
      </c>
      <c r="N60" s="27">
        <f t="shared" si="16"/>
        <v>2290.2824999999998</v>
      </c>
      <c r="O60" s="27">
        <f t="shared" si="20"/>
        <v>-293156.16000000143</v>
      </c>
      <c r="P60" s="27">
        <f t="shared" si="21"/>
        <v>293156.16000000143</v>
      </c>
    </row>
    <row r="61" spans="1:21">
      <c r="A61" s="31">
        <v>36434</v>
      </c>
      <c r="C61" s="6">
        <v>53</v>
      </c>
      <c r="D61" s="29">
        <f t="shared" si="12"/>
        <v>6035</v>
      </c>
      <c r="E61" s="29">
        <f t="shared" si="17"/>
        <v>319855</v>
      </c>
      <c r="F61" s="29">
        <f t="shared" si="13"/>
        <v>-766445</v>
      </c>
      <c r="G61" s="34">
        <f>+Inputs!$D$2</f>
        <v>0.3795</v>
      </c>
      <c r="I61" s="27">
        <f t="shared" si="18"/>
        <v>1086300</v>
      </c>
      <c r="K61" s="27">
        <f t="shared" si="14"/>
        <v>6035</v>
      </c>
      <c r="L61" s="27">
        <f t="shared" si="19"/>
        <v>319855</v>
      </c>
      <c r="M61" s="27">
        <f t="shared" si="15"/>
        <v>2290.2824999999998</v>
      </c>
      <c r="N61" s="27">
        <f t="shared" si="16"/>
        <v>2290.2824999999998</v>
      </c>
      <c r="O61" s="27">
        <f t="shared" si="20"/>
        <v>-290865.87750000146</v>
      </c>
      <c r="P61" s="27">
        <f t="shared" si="21"/>
        <v>290865.87750000146</v>
      </c>
    </row>
    <row r="62" spans="1:21">
      <c r="A62" s="30">
        <v>36465</v>
      </c>
      <c r="C62" s="6">
        <v>54</v>
      </c>
      <c r="D62" s="29">
        <f t="shared" si="12"/>
        <v>6035</v>
      </c>
      <c r="E62" s="29">
        <f t="shared" si="17"/>
        <v>325890</v>
      </c>
      <c r="F62" s="29">
        <f t="shared" si="13"/>
        <v>-760410</v>
      </c>
      <c r="G62" s="34">
        <f>+Inputs!$D$2</f>
        <v>0.3795</v>
      </c>
      <c r="I62" s="27">
        <f t="shared" si="18"/>
        <v>1086300</v>
      </c>
      <c r="K62" s="27">
        <f t="shared" si="14"/>
        <v>6035</v>
      </c>
      <c r="L62" s="27">
        <f t="shared" si="19"/>
        <v>325890</v>
      </c>
      <c r="M62" s="27">
        <f t="shared" si="15"/>
        <v>2290.2824999999998</v>
      </c>
      <c r="N62" s="27">
        <f t="shared" si="16"/>
        <v>2290.2824999999998</v>
      </c>
      <c r="O62" s="27">
        <f t="shared" si="20"/>
        <v>-288575.59500000149</v>
      </c>
      <c r="P62" s="27">
        <f t="shared" si="21"/>
        <v>288575.59500000149</v>
      </c>
    </row>
    <row r="63" spans="1:21">
      <c r="A63" s="31">
        <v>36495</v>
      </c>
      <c r="C63" s="6">
        <v>55</v>
      </c>
      <c r="D63" s="29">
        <f t="shared" si="12"/>
        <v>6035</v>
      </c>
      <c r="E63" s="29">
        <f t="shared" si="17"/>
        <v>331925</v>
      </c>
      <c r="F63" s="29">
        <f t="shared" si="13"/>
        <v>-754375</v>
      </c>
      <c r="G63" s="34">
        <f>+Inputs!$D$2</f>
        <v>0.3795</v>
      </c>
      <c r="I63" s="27">
        <f t="shared" si="18"/>
        <v>1086300</v>
      </c>
      <c r="K63" s="27">
        <f t="shared" si="14"/>
        <v>6035</v>
      </c>
      <c r="L63" s="27">
        <f t="shared" si="19"/>
        <v>331925</v>
      </c>
      <c r="M63" s="27">
        <f t="shared" si="15"/>
        <v>2290.2824999999998</v>
      </c>
      <c r="N63" s="27">
        <f t="shared" si="16"/>
        <v>2290.2824999999998</v>
      </c>
      <c r="O63" s="27">
        <f t="shared" si="20"/>
        <v>-286285.31250000151</v>
      </c>
      <c r="P63" s="27">
        <f t="shared" si="21"/>
        <v>286285.31250000151</v>
      </c>
    </row>
    <row r="64" spans="1:21">
      <c r="A64" s="30">
        <v>36526</v>
      </c>
      <c r="C64" s="6">
        <v>56</v>
      </c>
      <c r="D64" s="29">
        <f t="shared" si="12"/>
        <v>6035</v>
      </c>
      <c r="E64" s="29">
        <f t="shared" si="17"/>
        <v>337960</v>
      </c>
      <c r="F64" s="29">
        <f t="shared" si="13"/>
        <v>-748340</v>
      </c>
      <c r="G64" s="34">
        <f>+Inputs!$D$2</f>
        <v>0.3795</v>
      </c>
      <c r="I64" s="27">
        <f t="shared" si="18"/>
        <v>1086300</v>
      </c>
      <c r="K64" s="27">
        <f t="shared" si="14"/>
        <v>6035</v>
      </c>
      <c r="L64" s="27">
        <f t="shared" si="19"/>
        <v>337960</v>
      </c>
      <c r="M64" s="27">
        <f t="shared" si="15"/>
        <v>2290.2824999999998</v>
      </c>
      <c r="N64" s="27">
        <f t="shared" si="16"/>
        <v>2290.2824999999998</v>
      </c>
      <c r="O64" s="27">
        <f t="shared" si="20"/>
        <v>-283995.03000000154</v>
      </c>
      <c r="P64" s="27">
        <f t="shared" si="21"/>
        <v>283995.03000000154</v>
      </c>
    </row>
    <row r="65" spans="1:16">
      <c r="A65" s="31">
        <v>36557</v>
      </c>
      <c r="C65" s="6">
        <v>57</v>
      </c>
      <c r="D65" s="29">
        <f t="shared" si="12"/>
        <v>6035</v>
      </c>
      <c r="E65" s="29">
        <f t="shared" si="17"/>
        <v>343995</v>
      </c>
      <c r="F65" s="29">
        <f t="shared" si="13"/>
        <v>-742305</v>
      </c>
      <c r="G65" s="34">
        <f>+Inputs!$D$2</f>
        <v>0.3795</v>
      </c>
      <c r="I65" s="27">
        <f t="shared" si="18"/>
        <v>1086300</v>
      </c>
      <c r="K65" s="27">
        <f t="shared" si="14"/>
        <v>6035</v>
      </c>
      <c r="L65" s="27">
        <f t="shared" si="19"/>
        <v>343995</v>
      </c>
      <c r="M65" s="27">
        <f t="shared" si="15"/>
        <v>2290.2824999999998</v>
      </c>
      <c r="N65" s="27">
        <f t="shared" si="16"/>
        <v>2290.2824999999998</v>
      </c>
      <c r="O65" s="27">
        <f t="shared" si="20"/>
        <v>-281704.74750000157</v>
      </c>
      <c r="P65" s="27">
        <f t="shared" si="21"/>
        <v>281704.74750000157</v>
      </c>
    </row>
    <row r="66" spans="1:16">
      <c r="A66" s="30">
        <v>36586</v>
      </c>
      <c r="C66" s="6">
        <v>58</v>
      </c>
      <c r="D66" s="29">
        <f t="shared" si="12"/>
        <v>6035</v>
      </c>
      <c r="E66" s="29">
        <f t="shared" si="17"/>
        <v>350030</v>
      </c>
      <c r="F66" s="29">
        <f t="shared" si="13"/>
        <v>-736270</v>
      </c>
      <c r="G66" s="34">
        <f>+Inputs!$D$2</f>
        <v>0.3795</v>
      </c>
      <c r="I66" s="27">
        <f t="shared" si="18"/>
        <v>1086300</v>
      </c>
      <c r="K66" s="27">
        <f t="shared" si="14"/>
        <v>6035</v>
      </c>
      <c r="L66" s="27">
        <f t="shared" si="19"/>
        <v>350030</v>
      </c>
      <c r="M66" s="27">
        <f t="shared" si="15"/>
        <v>2290.2824999999998</v>
      </c>
      <c r="N66" s="27">
        <f t="shared" si="16"/>
        <v>2290.2824999999998</v>
      </c>
      <c r="O66" s="27">
        <f t="shared" si="20"/>
        <v>-279414.4650000016</v>
      </c>
      <c r="P66" s="27">
        <f t="shared" si="21"/>
        <v>279414.4650000016</v>
      </c>
    </row>
    <row r="67" spans="1:16">
      <c r="A67" s="31">
        <v>36617</v>
      </c>
      <c r="C67" s="6">
        <v>59</v>
      </c>
      <c r="D67" s="29">
        <f t="shared" si="12"/>
        <v>6035</v>
      </c>
      <c r="E67" s="29">
        <f t="shared" si="17"/>
        <v>356065</v>
      </c>
      <c r="F67" s="29">
        <f t="shared" si="13"/>
        <v>-730235</v>
      </c>
      <c r="G67" s="34">
        <f>+Inputs!$D$2</f>
        <v>0.3795</v>
      </c>
      <c r="I67" s="27">
        <f t="shared" si="18"/>
        <v>1086300</v>
      </c>
      <c r="K67" s="27">
        <f t="shared" si="14"/>
        <v>6035</v>
      </c>
      <c r="L67" s="27">
        <f t="shared" si="19"/>
        <v>356065</v>
      </c>
      <c r="M67" s="27">
        <f t="shared" si="15"/>
        <v>2290.2824999999998</v>
      </c>
      <c r="N67" s="27">
        <f t="shared" si="16"/>
        <v>2290.2824999999998</v>
      </c>
      <c r="O67" s="27">
        <f t="shared" si="20"/>
        <v>-277124.18250000163</v>
      </c>
      <c r="P67" s="27">
        <f t="shared" si="21"/>
        <v>277124.18250000163</v>
      </c>
    </row>
    <row r="68" spans="1:16">
      <c r="A68" s="30">
        <v>36647</v>
      </c>
      <c r="C68" s="6">
        <v>60</v>
      </c>
      <c r="D68" s="29">
        <f t="shared" si="12"/>
        <v>6035</v>
      </c>
      <c r="E68" s="29">
        <f t="shared" si="17"/>
        <v>362100</v>
      </c>
      <c r="F68" s="29">
        <f t="shared" si="13"/>
        <v>-724200</v>
      </c>
      <c r="G68" s="34">
        <f>+Inputs!$D$2</f>
        <v>0.3795</v>
      </c>
      <c r="I68" s="27">
        <f t="shared" si="18"/>
        <v>1086300</v>
      </c>
      <c r="K68" s="27">
        <f t="shared" si="14"/>
        <v>6035</v>
      </c>
      <c r="L68" s="27">
        <f t="shared" si="19"/>
        <v>362100</v>
      </c>
      <c r="M68" s="27">
        <f t="shared" si="15"/>
        <v>2290.2824999999998</v>
      </c>
      <c r="N68" s="27">
        <f t="shared" si="16"/>
        <v>2290.2824999999998</v>
      </c>
      <c r="O68" s="27">
        <f t="shared" si="20"/>
        <v>-274833.90000000165</v>
      </c>
      <c r="P68" s="27">
        <f t="shared" si="21"/>
        <v>274833.90000000165</v>
      </c>
    </row>
    <row r="69" spans="1:16">
      <c r="A69" s="31">
        <v>36678</v>
      </c>
      <c r="C69" s="6">
        <v>61</v>
      </c>
      <c r="D69" s="29">
        <f t="shared" si="12"/>
        <v>6035</v>
      </c>
      <c r="E69" s="29">
        <f t="shared" si="17"/>
        <v>368135</v>
      </c>
      <c r="F69" s="29">
        <f t="shared" si="13"/>
        <v>-718165</v>
      </c>
      <c r="G69" s="34">
        <f>+Inputs!$D$2</f>
        <v>0.3795</v>
      </c>
      <c r="I69" s="27">
        <f t="shared" si="18"/>
        <v>1086300</v>
      </c>
      <c r="K69" s="27">
        <f t="shared" si="14"/>
        <v>6035</v>
      </c>
      <c r="L69" s="27">
        <f t="shared" si="19"/>
        <v>368135</v>
      </c>
      <c r="M69" s="27">
        <f t="shared" si="15"/>
        <v>2290.2824999999998</v>
      </c>
      <c r="N69" s="27">
        <f t="shared" si="16"/>
        <v>2290.2824999999998</v>
      </c>
      <c r="O69" s="27">
        <f t="shared" si="20"/>
        <v>-272543.61750000168</v>
      </c>
      <c r="P69" s="27">
        <f t="shared" si="21"/>
        <v>272543.61750000168</v>
      </c>
    </row>
    <row r="70" spans="1:16">
      <c r="A70" s="30">
        <v>36708</v>
      </c>
      <c r="C70" s="6">
        <v>62</v>
      </c>
      <c r="D70" s="29">
        <f t="shared" si="12"/>
        <v>6035</v>
      </c>
      <c r="E70" s="29">
        <f t="shared" si="17"/>
        <v>374170</v>
      </c>
      <c r="F70" s="29">
        <f t="shared" si="13"/>
        <v>-712130</v>
      </c>
      <c r="G70" s="34">
        <f>+Inputs!$D$2</f>
        <v>0.3795</v>
      </c>
      <c r="I70" s="27">
        <f t="shared" si="18"/>
        <v>1086300</v>
      </c>
      <c r="K70" s="27">
        <f t="shared" si="14"/>
        <v>6035</v>
      </c>
      <c r="L70" s="27">
        <f t="shared" si="19"/>
        <v>374170</v>
      </c>
      <c r="M70" s="27">
        <f t="shared" si="15"/>
        <v>2290.2824999999998</v>
      </c>
      <c r="N70" s="27">
        <f t="shared" si="16"/>
        <v>2290.2824999999998</v>
      </c>
      <c r="O70" s="27">
        <f t="shared" si="20"/>
        <v>-270253.33500000171</v>
      </c>
      <c r="P70" s="27">
        <f t="shared" si="21"/>
        <v>270253.33500000171</v>
      </c>
    </row>
    <row r="71" spans="1:16">
      <c r="A71" s="31">
        <v>36739</v>
      </c>
      <c r="C71" s="6">
        <v>63</v>
      </c>
      <c r="D71" s="29">
        <f t="shared" si="12"/>
        <v>6035</v>
      </c>
      <c r="E71" s="29">
        <f t="shared" si="17"/>
        <v>380205</v>
      </c>
      <c r="F71" s="29">
        <f t="shared" si="13"/>
        <v>-706095</v>
      </c>
      <c r="G71" s="34">
        <f>+Inputs!$D$2</f>
        <v>0.3795</v>
      </c>
      <c r="I71" s="27">
        <f t="shared" si="18"/>
        <v>1086300</v>
      </c>
      <c r="K71" s="27">
        <f t="shared" si="14"/>
        <v>6035</v>
      </c>
      <c r="L71" s="27">
        <f t="shared" si="19"/>
        <v>380205</v>
      </c>
      <c r="M71" s="27">
        <f t="shared" si="15"/>
        <v>2290.2824999999998</v>
      </c>
      <c r="N71" s="27">
        <f t="shared" si="16"/>
        <v>2290.2824999999998</v>
      </c>
      <c r="O71" s="27">
        <f t="shared" si="20"/>
        <v>-267963.05250000174</v>
      </c>
      <c r="P71" s="27">
        <f t="shared" si="21"/>
        <v>267963.05250000174</v>
      </c>
    </row>
    <row r="72" spans="1:16">
      <c r="A72" s="30">
        <v>36770</v>
      </c>
      <c r="C72" s="6">
        <v>64</v>
      </c>
      <c r="D72" s="29">
        <f t="shared" si="12"/>
        <v>6035</v>
      </c>
      <c r="E72" s="29">
        <f t="shared" si="17"/>
        <v>386240</v>
      </c>
      <c r="F72" s="29">
        <f t="shared" si="13"/>
        <v>-700060</v>
      </c>
      <c r="G72" s="34">
        <f>+Inputs!$D$2</f>
        <v>0.3795</v>
      </c>
      <c r="I72" s="27">
        <f t="shared" si="18"/>
        <v>1086300</v>
      </c>
      <c r="K72" s="27">
        <f t="shared" si="14"/>
        <v>6035</v>
      </c>
      <c r="L72" s="27">
        <f t="shared" si="19"/>
        <v>386240</v>
      </c>
      <c r="M72" s="27">
        <f t="shared" si="15"/>
        <v>2290.2824999999998</v>
      </c>
      <c r="N72" s="27">
        <f t="shared" si="16"/>
        <v>2290.2824999999998</v>
      </c>
      <c r="O72" s="27">
        <f t="shared" si="20"/>
        <v>-265672.77000000176</v>
      </c>
      <c r="P72" s="27">
        <f t="shared" si="21"/>
        <v>265672.77000000176</v>
      </c>
    </row>
    <row r="73" spans="1:16">
      <c r="A73" s="31">
        <v>36800</v>
      </c>
      <c r="C73" s="6">
        <v>65</v>
      </c>
      <c r="D73" s="29">
        <f t="shared" ref="D73:D104" si="22">ROUND(-(+$B$9/180)*1,0)</f>
        <v>6035</v>
      </c>
      <c r="E73" s="29">
        <f t="shared" si="17"/>
        <v>392275</v>
      </c>
      <c r="F73" s="29">
        <f t="shared" ref="F73:F104" si="23">$B$9+E73</f>
        <v>-694025</v>
      </c>
      <c r="G73" s="34">
        <f>+Inputs!$D$2</f>
        <v>0.3795</v>
      </c>
      <c r="I73" s="27">
        <f t="shared" si="18"/>
        <v>1086300</v>
      </c>
      <c r="K73" s="27">
        <f t="shared" ref="K73:K104" si="24">D73</f>
        <v>6035</v>
      </c>
      <c r="L73" s="27">
        <f t="shared" si="19"/>
        <v>392275</v>
      </c>
      <c r="M73" s="27">
        <f t="shared" ref="M73:M104" si="25">K73*G73</f>
        <v>2290.2824999999998</v>
      </c>
      <c r="N73" s="27">
        <f t="shared" ref="N73:N104" si="26">M73-J73</f>
        <v>2290.2824999999998</v>
      </c>
      <c r="O73" s="27">
        <f t="shared" si="20"/>
        <v>-263382.48750000179</v>
      </c>
      <c r="P73" s="27">
        <f t="shared" si="21"/>
        <v>263382.48750000179</v>
      </c>
    </row>
    <row r="74" spans="1:16">
      <c r="A74" s="30">
        <v>36831</v>
      </c>
      <c r="C74" s="6">
        <v>66</v>
      </c>
      <c r="D74" s="29">
        <f t="shared" si="22"/>
        <v>6035</v>
      </c>
      <c r="E74" s="29">
        <f t="shared" ref="E74:E105" si="27">+E73+D74</f>
        <v>398310</v>
      </c>
      <c r="F74" s="29">
        <f t="shared" si="23"/>
        <v>-687990</v>
      </c>
      <c r="G74" s="34">
        <f>+Inputs!$D$2</f>
        <v>0.3795</v>
      </c>
      <c r="I74" s="27">
        <f t="shared" ref="I74:I105" si="28">+I73+H74</f>
        <v>1086300</v>
      </c>
      <c r="K74" s="27">
        <f t="shared" si="24"/>
        <v>6035</v>
      </c>
      <c r="L74" s="27">
        <f t="shared" ref="L74:L105" si="29">+L73+K74</f>
        <v>398310</v>
      </c>
      <c r="M74" s="27">
        <f t="shared" si="25"/>
        <v>2290.2824999999998</v>
      </c>
      <c r="N74" s="27">
        <f t="shared" si="26"/>
        <v>2290.2824999999998</v>
      </c>
      <c r="O74" s="27">
        <f t="shared" ref="O74:O105" si="30">+O73+N74</f>
        <v>-261092.20500000179</v>
      </c>
      <c r="P74" s="27">
        <f t="shared" ref="P74:P105" si="31">P73-N74</f>
        <v>261092.20500000179</v>
      </c>
    </row>
    <row r="75" spans="1:16">
      <c r="A75" s="31">
        <v>36861</v>
      </c>
      <c r="C75" s="6">
        <v>67</v>
      </c>
      <c r="D75" s="29">
        <f t="shared" si="22"/>
        <v>6035</v>
      </c>
      <c r="E75" s="29">
        <f t="shared" si="27"/>
        <v>404345</v>
      </c>
      <c r="F75" s="29">
        <f t="shared" si="23"/>
        <v>-681955</v>
      </c>
      <c r="G75" s="34">
        <f>+Inputs!$D$2</f>
        <v>0.3795</v>
      </c>
      <c r="I75" s="27">
        <f t="shared" si="28"/>
        <v>1086300</v>
      </c>
      <c r="K75" s="27">
        <f t="shared" si="24"/>
        <v>6035</v>
      </c>
      <c r="L75" s="27">
        <f t="shared" si="29"/>
        <v>404345</v>
      </c>
      <c r="M75" s="27">
        <f t="shared" si="25"/>
        <v>2290.2824999999998</v>
      </c>
      <c r="N75" s="27">
        <f t="shared" si="26"/>
        <v>2290.2824999999998</v>
      </c>
      <c r="O75" s="27">
        <f t="shared" si="30"/>
        <v>-258801.92250000179</v>
      </c>
      <c r="P75" s="27">
        <f t="shared" si="31"/>
        <v>258801.92250000179</v>
      </c>
    </row>
    <row r="76" spans="1:16">
      <c r="A76" s="30">
        <v>36892</v>
      </c>
      <c r="C76" s="6">
        <v>68</v>
      </c>
      <c r="D76" s="29">
        <f t="shared" si="22"/>
        <v>6035</v>
      </c>
      <c r="E76" s="29">
        <f t="shared" si="27"/>
        <v>410380</v>
      </c>
      <c r="F76" s="29">
        <f t="shared" si="23"/>
        <v>-675920</v>
      </c>
      <c r="G76" s="34">
        <f>+Inputs!$D$2</f>
        <v>0.3795</v>
      </c>
      <c r="I76" s="27">
        <f t="shared" si="28"/>
        <v>1086300</v>
      </c>
      <c r="K76" s="27">
        <f t="shared" si="24"/>
        <v>6035</v>
      </c>
      <c r="L76" s="27">
        <f t="shared" si="29"/>
        <v>410380</v>
      </c>
      <c r="M76" s="27">
        <f t="shared" si="25"/>
        <v>2290.2824999999998</v>
      </c>
      <c r="N76" s="27">
        <f t="shared" si="26"/>
        <v>2290.2824999999998</v>
      </c>
      <c r="O76" s="27">
        <f t="shared" si="30"/>
        <v>-256511.64000000179</v>
      </c>
      <c r="P76" s="27">
        <f t="shared" si="31"/>
        <v>256511.64000000179</v>
      </c>
    </row>
    <row r="77" spans="1:16">
      <c r="A77" s="31">
        <v>36923</v>
      </c>
      <c r="C77" s="6">
        <v>69</v>
      </c>
      <c r="D77" s="29">
        <f t="shared" si="22"/>
        <v>6035</v>
      </c>
      <c r="E77" s="29">
        <f t="shared" si="27"/>
        <v>416415</v>
      </c>
      <c r="F77" s="29">
        <f t="shared" si="23"/>
        <v>-669885</v>
      </c>
      <c r="G77" s="34">
        <f>+Inputs!$D$2</f>
        <v>0.3795</v>
      </c>
      <c r="I77" s="27">
        <f t="shared" si="28"/>
        <v>1086300</v>
      </c>
      <c r="K77" s="27">
        <f t="shared" si="24"/>
        <v>6035</v>
      </c>
      <c r="L77" s="27">
        <f t="shared" si="29"/>
        <v>416415</v>
      </c>
      <c r="M77" s="27">
        <f t="shared" si="25"/>
        <v>2290.2824999999998</v>
      </c>
      <c r="N77" s="27">
        <f t="shared" si="26"/>
        <v>2290.2824999999998</v>
      </c>
      <c r="O77" s="27">
        <f t="shared" si="30"/>
        <v>-254221.35750000179</v>
      </c>
      <c r="P77" s="27">
        <f t="shared" si="31"/>
        <v>254221.35750000179</v>
      </c>
    </row>
    <row r="78" spans="1:16">
      <c r="A78" s="30">
        <v>36951</v>
      </c>
      <c r="C78" s="6">
        <v>70</v>
      </c>
      <c r="D78" s="29">
        <f t="shared" si="22"/>
        <v>6035</v>
      </c>
      <c r="E78" s="29">
        <f t="shared" si="27"/>
        <v>422450</v>
      </c>
      <c r="F78" s="29">
        <f t="shared" si="23"/>
        <v>-663850</v>
      </c>
      <c r="G78" s="34">
        <f>+Inputs!$D$2</f>
        <v>0.3795</v>
      </c>
      <c r="I78" s="27">
        <f t="shared" si="28"/>
        <v>1086300</v>
      </c>
      <c r="K78" s="27">
        <f t="shared" si="24"/>
        <v>6035</v>
      </c>
      <c r="L78" s="27">
        <f t="shared" si="29"/>
        <v>422450</v>
      </c>
      <c r="M78" s="27">
        <f t="shared" si="25"/>
        <v>2290.2824999999998</v>
      </c>
      <c r="N78" s="27">
        <f t="shared" si="26"/>
        <v>2290.2824999999998</v>
      </c>
      <c r="O78" s="27">
        <f t="shared" si="30"/>
        <v>-251931.07500000179</v>
      </c>
      <c r="P78" s="27">
        <f t="shared" si="31"/>
        <v>251931.07500000179</v>
      </c>
    </row>
    <row r="79" spans="1:16">
      <c r="A79" s="31">
        <v>36982</v>
      </c>
      <c r="C79" s="6">
        <v>71</v>
      </c>
      <c r="D79" s="29">
        <f t="shared" si="22"/>
        <v>6035</v>
      </c>
      <c r="E79" s="29">
        <f t="shared" si="27"/>
        <v>428485</v>
      </c>
      <c r="F79" s="29">
        <f t="shared" si="23"/>
        <v>-657815</v>
      </c>
      <c r="G79" s="34">
        <f>+Inputs!$D$2</f>
        <v>0.3795</v>
      </c>
      <c r="I79" s="27">
        <f t="shared" si="28"/>
        <v>1086300</v>
      </c>
      <c r="K79" s="27">
        <f t="shared" si="24"/>
        <v>6035</v>
      </c>
      <c r="L79" s="27">
        <f t="shared" si="29"/>
        <v>428485</v>
      </c>
      <c r="M79" s="27">
        <f t="shared" si="25"/>
        <v>2290.2824999999998</v>
      </c>
      <c r="N79" s="27">
        <f t="shared" si="26"/>
        <v>2290.2824999999998</v>
      </c>
      <c r="O79" s="27">
        <f t="shared" si="30"/>
        <v>-249640.79250000179</v>
      </c>
      <c r="P79" s="27">
        <f t="shared" si="31"/>
        <v>249640.79250000179</v>
      </c>
    </row>
    <row r="80" spans="1:16">
      <c r="A80" s="30">
        <v>37012</v>
      </c>
      <c r="C80" s="6">
        <v>72</v>
      </c>
      <c r="D80" s="29">
        <f t="shared" si="22"/>
        <v>6035</v>
      </c>
      <c r="E80" s="29">
        <f t="shared" si="27"/>
        <v>434520</v>
      </c>
      <c r="F80" s="29">
        <f t="shared" si="23"/>
        <v>-651780</v>
      </c>
      <c r="G80" s="34">
        <f>+Inputs!$D$2</f>
        <v>0.3795</v>
      </c>
      <c r="I80" s="27">
        <f t="shared" si="28"/>
        <v>1086300</v>
      </c>
      <c r="K80" s="27">
        <f t="shared" si="24"/>
        <v>6035</v>
      </c>
      <c r="L80" s="27">
        <f t="shared" si="29"/>
        <v>434520</v>
      </c>
      <c r="M80" s="27">
        <f t="shared" si="25"/>
        <v>2290.2824999999998</v>
      </c>
      <c r="N80" s="27">
        <f t="shared" si="26"/>
        <v>2290.2824999999998</v>
      </c>
      <c r="O80" s="27">
        <f t="shared" si="30"/>
        <v>-247350.51000000178</v>
      </c>
      <c r="P80" s="27">
        <f t="shared" si="31"/>
        <v>247350.51000000178</v>
      </c>
    </row>
    <row r="81" spans="1:16">
      <c r="A81" s="31">
        <v>37043</v>
      </c>
      <c r="C81" s="6">
        <v>73</v>
      </c>
      <c r="D81" s="29">
        <f t="shared" si="22"/>
        <v>6035</v>
      </c>
      <c r="E81" s="29">
        <f t="shared" si="27"/>
        <v>440555</v>
      </c>
      <c r="F81" s="29">
        <f t="shared" si="23"/>
        <v>-645745</v>
      </c>
      <c r="G81" s="34">
        <f>+Inputs!$D$2</f>
        <v>0.3795</v>
      </c>
      <c r="I81" s="27">
        <f t="shared" si="28"/>
        <v>1086300</v>
      </c>
      <c r="K81" s="27">
        <f t="shared" si="24"/>
        <v>6035</v>
      </c>
      <c r="L81" s="27">
        <f t="shared" si="29"/>
        <v>440555</v>
      </c>
      <c r="M81" s="27">
        <f t="shared" si="25"/>
        <v>2290.2824999999998</v>
      </c>
      <c r="N81" s="27">
        <f t="shared" si="26"/>
        <v>2290.2824999999998</v>
      </c>
      <c r="O81" s="27">
        <f t="shared" si="30"/>
        <v>-245060.22750000178</v>
      </c>
      <c r="P81" s="27">
        <f t="shared" si="31"/>
        <v>245060.22750000178</v>
      </c>
    </row>
    <row r="82" spans="1:16">
      <c r="A82" s="30">
        <v>37073</v>
      </c>
      <c r="C82" s="6">
        <v>74</v>
      </c>
      <c r="D82" s="29">
        <f t="shared" si="22"/>
        <v>6035</v>
      </c>
      <c r="E82" s="29">
        <f t="shared" si="27"/>
        <v>446590</v>
      </c>
      <c r="F82" s="29">
        <f t="shared" si="23"/>
        <v>-639710</v>
      </c>
      <c r="G82" s="34">
        <f>+Inputs!$D$2</f>
        <v>0.3795</v>
      </c>
      <c r="I82" s="27">
        <f t="shared" si="28"/>
        <v>1086300</v>
      </c>
      <c r="K82" s="27">
        <f t="shared" si="24"/>
        <v>6035</v>
      </c>
      <c r="L82" s="27">
        <f t="shared" si="29"/>
        <v>446590</v>
      </c>
      <c r="M82" s="27">
        <f t="shared" si="25"/>
        <v>2290.2824999999998</v>
      </c>
      <c r="N82" s="27">
        <f t="shared" si="26"/>
        <v>2290.2824999999998</v>
      </c>
      <c r="O82" s="27">
        <f t="shared" si="30"/>
        <v>-242769.94500000178</v>
      </c>
      <c r="P82" s="27">
        <f t="shared" si="31"/>
        <v>242769.94500000178</v>
      </c>
    </row>
    <row r="83" spans="1:16">
      <c r="A83" s="31">
        <v>37104</v>
      </c>
      <c r="C83" s="6">
        <v>75</v>
      </c>
      <c r="D83" s="29">
        <f t="shared" si="22"/>
        <v>6035</v>
      </c>
      <c r="E83" s="29">
        <f t="shared" si="27"/>
        <v>452625</v>
      </c>
      <c r="F83" s="29">
        <f t="shared" si="23"/>
        <v>-633675</v>
      </c>
      <c r="G83" s="34">
        <f>+Inputs!$D$2</f>
        <v>0.3795</v>
      </c>
      <c r="I83" s="27">
        <f t="shared" si="28"/>
        <v>1086300</v>
      </c>
      <c r="K83" s="27">
        <f t="shared" si="24"/>
        <v>6035</v>
      </c>
      <c r="L83" s="27">
        <f t="shared" si="29"/>
        <v>452625</v>
      </c>
      <c r="M83" s="27">
        <f t="shared" si="25"/>
        <v>2290.2824999999998</v>
      </c>
      <c r="N83" s="27">
        <f t="shared" si="26"/>
        <v>2290.2824999999998</v>
      </c>
      <c r="O83" s="27">
        <f t="shared" si="30"/>
        <v>-240479.66250000178</v>
      </c>
      <c r="P83" s="27">
        <f t="shared" si="31"/>
        <v>240479.66250000178</v>
      </c>
    </row>
    <row r="84" spans="1:16">
      <c r="A84" s="30">
        <v>37135</v>
      </c>
      <c r="C84" s="6">
        <v>76</v>
      </c>
      <c r="D84" s="29">
        <f t="shared" si="22"/>
        <v>6035</v>
      </c>
      <c r="E84" s="29">
        <f t="shared" si="27"/>
        <v>458660</v>
      </c>
      <c r="F84" s="29">
        <f t="shared" si="23"/>
        <v>-627640</v>
      </c>
      <c r="G84" s="34">
        <f>+Inputs!$D$2</f>
        <v>0.3795</v>
      </c>
      <c r="I84" s="27">
        <f t="shared" si="28"/>
        <v>1086300</v>
      </c>
      <c r="K84" s="27">
        <f t="shared" si="24"/>
        <v>6035</v>
      </c>
      <c r="L84" s="27">
        <f t="shared" si="29"/>
        <v>458660</v>
      </c>
      <c r="M84" s="27">
        <f t="shared" si="25"/>
        <v>2290.2824999999998</v>
      </c>
      <c r="N84" s="27">
        <f t="shared" si="26"/>
        <v>2290.2824999999998</v>
      </c>
      <c r="O84" s="27">
        <f t="shared" si="30"/>
        <v>-238189.38000000178</v>
      </c>
      <c r="P84" s="27">
        <f t="shared" si="31"/>
        <v>238189.38000000178</v>
      </c>
    </row>
    <row r="85" spans="1:16">
      <c r="A85" s="31">
        <v>37165</v>
      </c>
      <c r="C85" s="6">
        <v>77</v>
      </c>
      <c r="D85" s="29">
        <f t="shared" si="22"/>
        <v>6035</v>
      </c>
      <c r="E85" s="29">
        <f t="shared" si="27"/>
        <v>464695</v>
      </c>
      <c r="F85" s="29">
        <f t="shared" si="23"/>
        <v>-621605</v>
      </c>
      <c r="G85" s="34">
        <f>+Inputs!$D$2</f>
        <v>0.3795</v>
      </c>
      <c r="I85" s="27">
        <f t="shared" si="28"/>
        <v>1086300</v>
      </c>
      <c r="K85" s="27">
        <f t="shared" si="24"/>
        <v>6035</v>
      </c>
      <c r="L85" s="27">
        <f t="shared" si="29"/>
        <v>464695</v>
      </c>
      <c r="M85" s="27">
        <f t="shared" si="25"/>
        <v>2290.2824999999998</v>
      </c>
      <c r="N85" s="27">
        <f t="shared" si="26"/>
        <v>2290.2824999999998</v>
      </c>
      <c r="O85" s="27">
        <f t="shared" si="30"/>
        <v>-235899.09750000178</v>
      </c>
      <c r="P85" s="27">
        <f t="shared" si="31"/>
        <v>235899.09750000178</v>
      </c>
    </row>
    <row r="86" spans="1:16">
      <c r="A86" s="30">
        <v>37196</v>
      </c>
      <c r="C86" s="6">
        <v>78</v>
      </c>
      <c r="D86" s="29">
        <f t="shared" si="22"/>
        <v>6035</v>
      </c>
      <c r="E86" s="29">
        <f t="shared" si="27"/>
        <v>470730</v>
      </c>
      <c r="F86" s="29">
        <f t="shared" si="23"/>
        <v>-615570</v>
      </c>
      <c r="G86" s="34">
        <f>+Inputs!$D$2</f>
        <v>0.3795</v>
      </c>
      <c r="I86" s="27">
        <f t="shared" si="28"/>
        <v>1086300</v>
      </c>
      <c r="K86" s="27">
        <f t="shared" si="24"/>
        <v>6035</v>
      </c>
      <c r="L86" s="27">
        <f t="shared" si="29"/>
        <v>470730</v>
      </c>
      <c r="M86" s="27">
        <f t="shared" si="25"/>
        <v>2290.2824999999998</v>
      </c>
      <c r="N86" s="27">
        <f t="shared" si="26"/>
        <v>2290.2824999999998</v>
      </c>
      <c r="O86" s="27">
        <f t="shared" si="30"/>
        <v>-233608.81500000178</v>
      </c>
      <c r="P86" s="27">
        <f t="shared" si="31"/>
        <v>233608.81500000178</v>
      </c>
    </row>
    <row r="87" spans="1:16">
      <c r="A87" s="31">
        <v>37226</v>
      </c>
      <c r="C87" s="6">
        <v>79</v>
      </c>
      <c r="D87" s="29">
        <f t="shared" si="22"/>
        <v>6035</v>
      </c>
      <c r="E87" s="29">
        <f t="shared" si="27"/>
        <v>476765</v>
      </c>
      <c r="F87" s="29">
        <f t="shared" si="23"/>
        <v>-609535</v>
      </c>
      <c r="G87" s="34">
        <f>+Inputs!$D$2</f>
        <v>0.3795</v>
      </c>
      <c r="I87" s="27">
        <f t="shared" si="28"/>
        <v>1086300</v>
      </c>
      <c r="K87" s="27">
        <f t="shared" si="24"/>
        <v>6035</v>
      </c>
      <c r="L87" s="27">
        <f t="shared" si="29"/>
        <v>476765</v>
      </c>
      <c r="M87" s="27">
        <f t="shared" si="25"/>
        <v>2290.2824999999998</v>
      </c>
      <c r="N87" s="27">
        <f t="shared" si="26"/>
        <v>2290.2824999999998</v>
      </c>
      <c r="O87" s="27">
        <f t="shared" si="30"/>
        <v>-231318.53250000178</v>
      </c>
      <c r="P87" s="27">
        <f t="shared" si="31"/>
        <v>231318.53250000178</v>
      </c>
    </row>
    <row r="88" spans="1:16">
      <c r="A88" s="30">
        <v>37257</v>
      </c>
      <c r="C88" s="6">
        <v>80</v>
      </c>
      <c r="D88" s="29">
        <f t="shared" si="22"/>
        <v>6035</v>
      </c>
      <c r="E88" s="29">
        <f t="shared" si="27"/>
        <v>482800</v>
      </c>
      <c r="F88" s="29">
        <f t="shared" si="23"/>
        <v>-603500</v>
      </c>
      <c r="G88" s="34">
        <f>+Inputs!$D$2</f>
        <v>0.3795</v>
      </c>
      <c r="I88" s="27">
        <f t="shared" si="28"/>
        <v>1086300</v>
      </c>
      <c r="K88" s="27">
        <f t="shared" si="24"/>
        <v>6035</v>
      </c>
      <c r="L88" s="27">
        <f t="shared" si="29"/>
        <v>482800</v>
      </c>
      <c r="M88" s="27">
        <f t="shared" si="25"/>
        <v>2290.2824999999998</v>
      </c>
      <c r="N88" s="27">
        <f t="shared" si="26"/>
        <v>2290.2824999999998</v>
      </c>
      <c r="O88" s="27">
        <f t="shared" si="30"/>
        <v>-229028.25000000178</v>
      </c>
      <c r="P88" s="27">
        <f t="shared" si="31"/>
        <v>229028.25000000178</v>
      </c>
    </row>
    <row r="89" spans="1:16">
      <c r="A89" s="31">
        <v>37288</v>
      </c>
      <c r="C89" s="6">
        <v>81</v>
      </c>
      <c r="D89" s="29">
        <f t="shared" si="22"/>
        <v>6035</v>
      </c>
      <c r="E89" s="29">
        <f t="shared" si="27"/>
        <v>488835</v>
      </c>
      <c r="F89" s="29">
        <f t="shared" si="23"/>
        <v>-597465</v>
      </c>
      <c r="G89" s="34">
        <f>+Inputs!$D$2</f>
        <v>0.3795</v>
      </c>
      <c r="I89" s="27">
        <f t="shared" si="28"/>
        <v>1086300</v>
      </c>
      <c r="K89" s="27">
        <f t="shared" si="24"/>
        <v>6035</v>
      </c>
      <c r="L89" s="27">
        <f t="shared" si="29"/>
        <v>488835</v>
      </c>
      <c r="M89" s="27">
        <f t="shared" si="25"/>
        <v>2290.2824999999998</v>
      </c>
      <c r="N89" s="27">
        <f t="shared" si="26"/>
        <v>2290.2824999999998</v>
      </c>
      <c r="O89" s="27">
        <f t="shared" si="30"/>
        <v>-226737.96750000177</v>
      </c>
      <c r="P89" s="27">
        <f t="shared" si="31"/>
        <v>226737.96750000177</v>
      </c>
    </row>
    <row r="90" spans="1:16">
      <c r="A90" s="30">
        <v>37316</v>
      </c>
      <c r="C90" s="6">
        <v>82</v>
      </c>
      <c r="D90" s="29">
        <f t="shared" si="22"/>
        <v>6035</v>
      </c>
      <c r="E90" s="29">
        <f t="shared" si="27"/>
        <v>494870</v>
      </c>
      <c r="F90" s="29">
        <f t="shared" si="23"/>
        <v>-591430</v>
      </c>
      <c r="G90" s="34">
        <f>+Inputs!$D$2</f>
        <v>0.3795</v>
      </c>
      <c r="I90" s="27">
        <f t="shared" si="28"/>
        <v>1086300</v>
      </c>
      <c r="K90" s="27">
        <f t="shared" si="24"/>
        <v>6035</v>
      </c>
      <c r="L90" s="27">
        <f t="shared" si="29"/>
        <v>494870</v>
      </c>
      <c r="M90" s="27">
        <f t="shared" si="25"/>
        <v>2290.2824999999998</v>
      </c>
      <c r="N90" s="27">
        <f t="shared" si="26"/>
        <v>2290.2824999999998</v>
      </c>
      <c r="O90" s="27">
        <f t="shared" si="30"/>
        <v>-224447.68500000177</v>
      </c>
      <c r="P90" s="27">
        <f t="shared" si="31"/>
        <v>224447.68500000177</v>
      </c>
    </row>
    <row r="91" spans="1:16">
      <c r="A91" s="31">
        <v>37347</v>
      </c>
      <c r="C91" s="6">
        <v>83</v>
      </c>
      <c r="D91" s="29">
        <f t="shared" si="22"/>
        <v>6035</v>
      </c>
      <c r="E91" s="29">
        <f t="shared" si="27"/>
        <v>500905</v>
      </c>
      <c r="F91" s="29">
        <f t="shared" si="23"/>
        <v>-585395</v>
      </c>
      <c r="G91" s="34">
        <f>+Inputs!$D$2</f>
        <v>0.3795</v>
      </c>
      <c r="I91" s="27">
        <f t="shared" si="28"/>
        <v>1086300</v>
      </c>
      <c r="K91" s="27">
        <f t="shared" si="24"/>
        <v>6035</v>
      </c>
      <c r="L91" s="27">
        <f t="shared" si="29"/>
        <v>500905</v>
      </c>
      <c r="M91" s="27">
        <f t="shared" si="25"/>
        <v>2290.2824999999998</v>
      </c>
      <c r="N91" s="27">
        <f t="shared" si="26"/>
        <v>2290.2824999999998</v>
      </c>
      <c r="O91" s="27">
        <f t="shared" si="30"/>
        <v>-222157.40250000177</v>
      </c>
      <c r="P91" s="27">
        <f t="shared" si="31"/>
        <v>222157.40250000177</v>
      </c>
    </row>
    <row r="92" spans="1:16">
      <c r="A92" s="30">
        <v>37377</v>
      </c>
      <c r="C92" s="6">
        <v>84</v>
      </c>
      <c r="D92" s="29">
        <f t="shared" si="22"/>
        <v>6035</v>
      </c>
      <c r="E92" s="29">
        <f t="shared" si="27"/>
        <v>506940</v>
      </c>
      <c r="F92" s="29">
        <f t="shared" si="23"/>
        <v>-579360</v>
      </c>
      <c r="G92" s="34">
        <f>+Inputs!$D$2</f>
        <v>0.3795</v>
      </c>
      <c r="I92" s="27">
        <f t="shared" si="28"/>
        <v>1086300</v>
      </c>
      <c r="K92" s="27">
        <f t="shared" si="24"/>
        <v>6035</v>
      </c>
      <c r="L92" s="27">
        <f t="shared" si="29"/>
        <v>506940</v>
      </c>
      <c r="M92" s="27">
        <f t="shared" si="25"/>
        <v>2290.2824999999998</v>
      </c>
      <c r="N92" s="27">
        <f t="shared" si="26"/>
        <v>2290.2824999999998</v>
      </c>
      <c r="O92" s="27">
        <f t="shared" si="30"/>
        <v>-219867.12000000177</v>
      </c>
      <c r="P92" s="27">
        <f t="shared" si="31"/>
        <v>219867.12000000177</v>
      </c>
    </row>
    <row r="93" spans="1:16">
      <c r="A93" s="31">
        <v>37408</v>
      </c>
      <c r="C93" s="6">
        <v>85</v>
      </c>
      <c r="D93" s="29">
        <f t="shared" si="22"/>
        <v>6035</v>
      </c>
      <c r="E93" s="29">
        <f t="shared" si="27"/>
        <v>512975</v>
      </c>
      <c r="F93" s="29">
        <f t="shared" si="23"/>
        <v>-573325</v>
      </c>
      <c r="G93" s="34">
        <f>+Inputs!$D$2</f>
        <v>0.3795</v>
      </c>
      <c r="I93" s="27">
        <f t="shared" si="28"/>
        <v>1086300</v>
      </c>
      <c r="K93" s="27">
        <f t="shared" si="24"/>
        <v>6035</v>
      </c>
      <c r="L93" s="27">
        <f t="shared" si="29"/>
        <v>512975</v>
      </c>
      <c r="M93" s="27">
        <f t="shared" si="25"/>
        <v>2290.2824999999998</v>
      </c>
      <c r="N93" s="27">
        <f t="shared" si="26"/>
        <v>2290.2824999999998</v>
      </c>
      <c r="O93" s="27">
        <f t="shared" si="30"/>
        <v>-217576.83750000177</v>
      </c>
      <c r="P93" s="27">
        <f t="shared" si="31"/>
        <v>217576.83750000177</v>
      </c>
    </row>
    <row r="94" spans="1:16">
      <c r="A94" s="30">
        <v>37438</v>
      </c>
      <c r="C94" s="6">
        <v>86</v>
      </c>
      <c r="D94" s="29">
        <f t="shared" si="22"/>
        <v>6035</v>
      </c>
      <c r="E94" s="29">
        <f t="shared" si="27"/>
        <v>519010</v>
      </c>
      <c r="F94" s="29">
        <f t="shared" si="23"/>
        <v>-567290</v>
      </c>
      <c r="G94" s="34">
        <f>+Inputs!$D$2</f>
        <v>0.3795</v>
      </c>
      <c r="I94" s="27">
        <f t="shared" si="28"/>
        <v>1086300</v>
      </c>
      <c r="K94" s="27">
        <f t="shared" si="24"/>
        <v>6035</v>
      </c>
      <c r="L94" s="27">
        <f t="shared" si="29"/>
        <v>519010</v>
      </c>
      <c r="M94" s="27">
        <f t="shared" si="25"/>
        <v>2290.2824999999998</v>
      </c>
      <c r="N94" s="27">
        <f t="shared" si="26"/>
        <v>2290.2824999999998</v>
      </c>
      <c r="O94" s="27">
        <f t="shared" si="30"/>
        <v>-215286.55500000177</v>
      </c>
      <c r="P94" s="27">
        <f t="shared" si="31"/>
        <v>215286.55500000177</v>
      </c>
    </row>
    <row r="95" spans="1:16">
      <c r="A95" s="31">
        <v>37469</v>
      </c>
      <c r="C95" s="6">
        <v>87</v>
      </c>
      <c r="D95" s="29">
        <f t="shared" si="22"/>
        <v>6035</v>
      </c>
      <c r="E95" s="29">
        <f t="shared" si="27"/>
        <v>525045</v>
      </c>
      <c r="F95" s="29">
        <f t="shared" si="23"/>
        <v>-561255</v>
      </c>
      <c r="G95" s="34">
        <f>+Inputs!$D$2</f>
        <v>0.3795</v>
      </c>
      <c r="I95" s="27">
        <f t="shared" si="28"/>
        <v>1086300</v>
      </c>
      <c r="K95" s="27">
        <f t="shared" si="24"/>
        <v>6035</v>
      </c>
      <c r="L95" s="27">
        <f t="shared" si="29"/>
        <v>525045</v>
      </c>
      <c r="M95" s="27">
        <f t="shared" si="25"/>
        <v>2290.2824999999998</v>
      </c>
      <c r="N95" s="27">
        <f t="shared" si="26"/>
        <v>2290.2824999999998</v>
      </c>
      <c r="O95" s="27">
        <f t="shared" si="30"/>
        <v>-212996.27250000177</v>
      </c>
      <c r="P95" s="27">
        <f t="shared" si="31"/>
        <v>212996.27250000177</v>
      </c>
    </row>
    <row r="96" spans="1:16">
      <c r="A96" s="30">
        <v>37500</v>
      </c>
      <c r="C96" s="6">
        <v>88</v>
      </c>
      <c r="D96" s="29">
        <f t="shared" si="22"/>
        <v>6035</v>
      </c>
      <c r="E96" s="29">
        <f t="shared" si="27"/>
        <v>531080</v>
      </c>
      <c r="F96" s="29">
        <f t="shared" si="23"/>
        <v>-555220</v>
      </c>
      <c r="G96" s="34">
        <f>+Inputs!$D$2</f>
        <v>0.3795</v>
      </c>
      <c r="I96" s="27">
        <f t="shared" si="28"/>
        <v>1086300</v>
      </c>
      <c r="K96" s="27">
        <f t="shared" si="24"/>
        <v>6035</v>
      </c>
      <c r="L96" s="27">
        <f t="shared" si="29"/>
        <v>531080</v>
      </c>
      <c r="M96" s="27">
        <f t="shared" si="25"/>
        <v>2290.2824999999998</v>
      </c>
      <c r="N96" s="27">
        <f t="shared" si="26"/>
        <v>2290.2824999999998</v>
      </c>
      <c r="O96" s="27">
        <f t="shared" si="30"/>
        <v>-210705.99000000177</v>
      </c>
      <c r="P96" s="27">
        <f t="shared" si="31"/>
        <v>210705.99000000177</v>
      </c>
    </row>
    <row r="97" spans="1:16">
      <c r="A97" s="31">
        <v>37530</v>
      </c>
      <c r="C97" s="6">
        <v>89</v>
      </c>
      <c r="D97" s="29">
        <f t="shared" si="22"/>
        <v>6035</v>
      </c>
      <c r="E97" s="29">
        <f t="shared" si="27"/>
        <v>537115</v>
      </c>
      <c r="F97" s="29">
        <f t="shared" si="23"/>
        <v>-549185</v>
      </c>
      <c r="G97" s="34">
        <f>+Inputs!$D$2</f>
        <v>0.3795</v>
      </c>
      <c r="I97" s="27">
        <f t="shared" si="28"/>
        <v>1086300</v>
      </c>
      <c r="K97" s="27">
        <f t="shared" si="24"/>
        <v>6035</v>
      </c>
      <c r="L97" s="27">
        <f t="shared" si="29"/>
        <v>537115</v>
      </c>
      <c r="M97" s="27">
        <f t="shared" si="25"/>
        <v>2290.2824999999998</v>
      </c>
      <c r="N97" s="27">
        <f t="shared" si="26"/>
        <v>2290.2824999999998</v>
      </c>
      <c r="O97" s="27">
        <f t="shared" si="30"/>
        <v>-208415.70750000176</v>
      </c>
      <c r="P97" s="27">
        <f t="shared" si="31"/>
        <v>208415.70750000176</v>
      </c>
    </row>
    <row r="98" spans="1:16">
      <c r="A98" s="30">
        <v>37561</v>
      </c>
      <c r="C98" s="6">
        <v>90</v>
      </c>
      <c r="D98" s="29">
        <f t="shared" si="22"/>
        <v>6035</v>
      </c>
      <c r="E98" s="29">
        <f t="shared" si="27"/>
        <v>543150</v>
      </c>
      <c r="F98" s="29">
        <f t="shared" si="23"/>
        <v>-543150</v>
      </c>
      <c r="G98" s="34">
        <f>+Inputs!$D$2</f>
        <v>0.3795</v>
      </c>
      <c r="I98" s="27">
        <f t="shared" si="28"/>
        <v>1086300</v>
      </c>
      <c r="K98" s="27">
        <f t="shared" si="24"/>
        <v>6035</v>
      </c>
      <c r="L98" s="27">
        <f t="shared" si="29"/>
        <v>543150</v>
      </c>
      <c r="M98" s="27">
        <f t="shared" si="25"/>
        <v>2290.2824999999998</v>
      </c>
      <c r="N98" s="27">
        <f t="shared" si="26"/>
        <v>2290.2824999999998</v>
      </c>
      <c r="O98" s="27">
        <f t="shared" si="30"/>
        <v>-206125.42500000176</v>
      </c>
      <c r="P98" s="27">
        <f t="shared" si="31"/>
        <v>206125.42500000176</v>
      </c>
    </row>
    <row r="99" spans="1:16">
      <c r="A99" s="31">
        <v>37591</v>
      </c>
      <c r="C99" s="6">
        <v>91</v>
      </c>
      <c r="D99" s="29">
        <f t="shared" si="22"/>
        <v>6035</v>
      </c>
      <c r="E99" s="29">
        <f t="shared" si="27"/>
        <v>549185</v>
      </c>
      <c r="F99" s="29">
        <f t="shared" si="23"/>
        <v>-537115</v>
      </c>
      <c r="G99" s="34">
        <f>+Inputs!$D$2</f>
        <v>0.3795</v>
      </c>
      <c r="I99" s="27">
        <f t="shared" si="28"/>
        <v>1086300</v>
      </c>
      <c r="K99" s="27">
        <f t="shared" si="24"/>
        <v>6035</v>
      </c>
      <c r="L99" s="27">
        <f t="shared" si="29"/>
        <v>549185</v>
      </c>
      <c r="M99" s="27">
        <f t="shared" si="25"/>
        <v>2290.2824999999998</v>
      </c>
      <c r="N99" s="27">
        <f t="shared" si="26"/>
        <v>2290.2824999999998</v>
      </c>
      <c r="O99" s="27">
        <f t="shared" si="30"/>
        <v>-203835.14250000176</v>
      </c>
      <c r="P99" s="27">
        <f t="shared" si="31"/>
        <v>203835.14250000176</v>
      </c>
    </row>
    <row r="100" spans="1:16">
      <c r="A100" s="30">
        <v>37622</v>
      </c>
      <c r="C100" s="6">
        <v>92</v>
      </c>
      <c r="D100" s="29">
        <f t="shared" si="22"/>
        <v>6035</v>
      </c>
      <c r="E100" s="29">
        <f t="shared" si="27"/>
        <v>555220</v>
      </c>
      <c r="F100" s="29">
        <f t="shared" si="23"/>
        <v>-531080</v>
      </c>
      <c r="G100" s="34">
        <f>+Inputs!$D$2</f>
        <v>0.3795</v>
      </c>
      <c r="I100" s="27">
        <f t="shared" si="28"/>
        <v>1086300</v>
      </c>
      <c r="K100" s="27">
        <f t="shared" si="24"/>
        <v>6035</v>
      </c>
      <c r="L100" s="27">
        <f t="shared" si="29"/>
        <v>555220</v>
      </c>
      <c r="M100" s="27">
        <f t="shared" si="25"/>
        <v>2290.2824999999998</v>
      </c>
      <c r="N100" s="27">
        <f t="shared" si="26"/>
        <v>2290.2824999999998</v>
      </c>
      <c r="O100" s="27">
        <f t="shared" si="30"/>
        <v>-201544.86000000176</v>
      </c>
      <c r="P100" s="27">
        <f t="shared" si="31"/>
        <v>201544.86000000176</v>
      </c>
    </row>
    <row r="101" spans="1:16">
      <c r="A101" s="31">
        <v>37653</v>
      </c>
      <c r="C101" s="6">
        <v>93</v>
      </c>
      <c r="D101" s="29">
        <f t="shared" si="22"/>
        <v>6035</v>
      </c>
      <c r="E101" s="29">
        <f t="shared" si="27"/>
        <v>561255</v>
      </c>
      <c r="F101" s="29">
        <f t="shared" si="23"/>
        <v>-525045</v>
      </c>
      <c r="G101" s="34">
        <f>+Inputs!$D$2</f>
        <v>0.3795</v>
      </c>
      <c r="I101" s="27">
        <f t="shared" si="28"/>
        <v>1086300</v>
      </c>
      <c r="K101" s="27">
        <f t="shared" si="24"/>
        <v>6035</v>
      </c>
      <c r="L101" s="27">
        <f t="shared" si="29"/>
        <v>561255</v>
      </c>
      <c r="M101" s="27">
        <f t="shared" si="25"/>
        <v>2290.2824999999998</v>
      </c>
      <c r="N101" s="27">
        <f t="shared" si="26"/>
        <v>2290.2824999999998</v>
      </c>
      <c r="O101" s="27">
        <f t="shared" si="30"/>
        <v>-199254.57750000176</v>
      </c>
      <c r="P101" s="27">
        <f t="shared" si="31"/>
        <v>199254.57750000176</v>
      </c>
    </row>
    <row r="102" spans="1:16">
      <c r="A102" s="30">
        <v>37681</v>
      </c>
      <c r="C102" s="6">
        <v>94</v>
      </c>
      <c r="D102" s="29">
        <f t="shared" si="22"/>
        <v>6035</v>
      </c>
      <c r="E102" s="29">
        <f t="shared" si="27"/>
        <v>567290</v>
      </c>
      <c r="F102" s="29">
        <f t="shared" si="23"/>
        <v>-519010</v>
      </c>
      <c r="G102" s="34">
        <f>+Inputs!$D$2</f>
        <v>0.3795</v>
      </c>
      <c r="I102" s="27">
        <f t="shared" si="28"/>
        <v>1086300</v>
      </c>
      <c r="K102" s="27">
        <f t="shared" si="24"/>
        <v>6035</v>
      </c>
      <c r="L102" s="27">
        <f t="shared" si="29"/>
        <v>567290</v>
      </c>
      <c r="M102" s="27">
        <f t="shared" si="25"/>
        <v>2290.2824999999998</v>
      </c>
      <c r="N102" s="27">
        <f t="shared" si="26"/>
        <v>2290.2824999999998</v>
      </c>
      <c r="O102" s="27">
        <f t="shared" si="30"/>
        <v>-196964.29500000176</v>
      </c>
      <c r="P102" s="27">
        <f t="shared" si="31"/>
        <v>196964.29500000176</v>
      </c>
    </row>
    <row r="103" spans="1:16">
      <c r="A103" s="31">
        <v>37712</v>
      </c>
      <c r="C103" s="6">
        <v>95</v>
      </c>
      <c r="D103" s="29">
        <f t="shared" si="22"/>
        <v>6035</v>
      </c>
      <c r="E103" s="29">
        <f t="shared" si="27"/>
        <v>573325</v>
      </c>
      <c r="F103" s="29">
        <f t="shared" si="23"/>
        <v>-512975</v>
      </c>
      <c r="G103" s="34">
        <f>+Inputs!$D$2</f>
        <v>0.3795</v>
      </c>
      <c r="I103" s="27">
        <f t="shared" si="28"/>
        <v>1086300</v>
      </c>
      <c r="K103" s="27">
        <f t="shared" si="24"/>
        <v>6035</v>
      </c>
      <c r="L103" s="27">
        <f t="shared" si="29"/>
        <v>573325</v>
      </c>
      <c r="M103" s="27">
        <f t="shared" si="25"/>
        <v>2290.2824999999998</v>
      </c>
      <c r="N103" s="27">
        <f t="shared" si="26"/>
        <v>2290.2824999999998</v>
      </c>
      <c r="O103" s="27">
        <f t="shared" si="30"/>
        <v>-194674.01250000176</v>
      </c>
      <c r="P103" s="27">
        <f t="shared" si="31"/>
        <v>194674.01250000176</v>
      </c>
    </row>
    <row r="104" spans="1:16">
      <c r="A104" s="30">
        <v>37742</v>
      </c>
      <c r="C104" s="6">
        <v>96</v>
      </c>
      <c r="D104" s="29">
        <f t="shared" si="22"/>
        <v>6035</v>
      </c>
      <c r="E104" s="29">
        <f t="shared" si="27"/>
        <v>579360</v>
      </c>
      <c r="F104" s="29">
        <f t="shared" si="23"/>
        <v>-506940</v>
      </c>
      <c r="G104" s="34">
        <f>+Inputs!$D$3</f>
        <v>0.37951000000000001</v>
      </c>
      <c r="I104" s="27">
        <f t="shared" si="28"/>
        <v>1086300</v>
      </c>
      <c r="K104" s="27">
        <f t="shared" si="24"/>
        <v>6035</v>
      </c>
      <c r="L104" s="27">
        <f t="shared" si="29"/>
        <v>579360</v>
      </c>
      <c r="M104" s="27">
        <f t="shared" si="25"/>
        <v>2290.34285</v>
      </c>
      <c r="N104" s="27">
        <f t="shared" si="26"/>
        <v>2290.34285</v>
      </c>
      <c r="O104" s="27">
        <f t="shared" si="30"/>
        <v>-192383.66965000177</v>
      </c>
      <c r="P104" s="27">
        <f t="shared" si="31"/>
        <v>192383.66965000177</v>
      </c>
    </row>
    <row r="105" spans="1:16">
      <c r="A105" s="31">
        <v>37773</v>
      </c>
      <c r="C105" s="6">
        <v>97</v>
      </c>
      <c r="D105" s="29">
        <f t="shared" ref="D105:D136" si="32">ROUND(-(+$B$9/180)*1,0)</f>
        <v>6035</v>
      </c>
      <c r="E105" s="29">
        <f t="shared" si="27"/>
        <v>585395</v>
      </c>
      <c r="F105" s="29">
        <f t="shared" ref="F105:F136" si="33">$B$9+E105</f>
        <v>-500905</v>
      </c>
      <c r="G105" s="34">
        <f>+Inputs!$D$3</f>
        <v>0.37951000000000001</v>
      </c>
      <c r="I105" s="27">
        <f t="shared" si="28"/>
        <v>1086300</v>
      </c>
      <c r="K105" s="27">
        <f t="shared" ref="K105:K136" si="34">D105</f>
        <v>6035</v>
      </c>
      <c r="L105" s="27">
        <f t="shared" si="29"/>
        <v>585395</v>
      </c>
      <c r="M105" s="27">
        <f t="shared" ref="M105:M136" si="35">K105*G105</f>
        <v>2290.34285</v>
      </c>
      <c r="N105" s="27">
        <f t="shared" ref="N105:N136" si="36">M105-J105</f>
        <v>2290.34285</v>
      </c>
      <c r="O105" s="27">
        <f t="shared" si="30"/>
        <v>-190093.32680000179</v>
      </c>
      <c r="P105" s="27">
        <f t="shared" si="31"/>
        <v>190093.32680000179</v>
      </c>
    </row>
    <row r="106" spans="1:16">
      <c r="A106" s="30">
        <v>37803</v>
      </c>
      <c r="C106" s="6">
        <v>98</v>
      </c>
      <c r="D106" s="29">
        <f t="shared" si="32"/>
        <v>6035</v>
      </c>
      <c r="E106" s="29">
        <f t="shared" ref="E106:E137" si="37">+E105+D106</f>
        <v>591430</v>
      </c>
      <c r="F106" s="29">
        <f t="shared" si="33"/>
        <v>-494870</v>
      </c>
      <c r="G106" s="34">
        <f>+Inputs!$D$3</f>
        <v>0.37951000000000001</v>
      </c>
      <c r="I106" s="27">
        <f t="shared" ref="I106:I137" si="38">+I105+H106</f>
        <v>1086300</v>
      </c>
      <c r="K106" s="27">
        <f t="shared" si="34"/>
        <v>6035</v>
      </c>
      <c r="L106" s="27">
        <f t="shared" ref="L106:L137" si="39">+L105+K106</f>
        <v>591430</v>
      </c>
      <c r="M106" s="27">
        <f t="shared" si="35"/>
        <v>2290.34285</v>
      </c>
      <c r="N106" s="27">
        <f t="shared" si="36"/>
        <v>2290.34285</v>
      </c>
      <c r="O106" s="27">
        <f t="shared" ref="O106:O137" si="40">+O105+N106</f>
        <v>-187802.9839500018</v>
      </c>
      <c r="P106" s="27">
        <f t="shared" ref="P106:P137" si="41">P105-N106</f>
        <v>187802.9839500018</v>
      </c>
    </row>
    <row r="107" spans="1:16">
      <c r="A107" s="31">
        <v>37834</v>
      </c>
      <c r="C107" s="6">
        <v>99</v>
      </c>
      <c r="D107" s="29">
        <f t="shared" si="32"/>
        <v>6035</v>
      </c>
      <c r="E107" s="29">
        <f t="shared" si="37"/>
        <v>597465</v>
      </c>
      <c r="F107" s="29">
        <f t="shared" si="33"/>
        <v>-488835</v>
      </c>
      <c r="G107" s="34">
        <f>+Inputs!$D$3</f>
        <v>0.37951000000000001</v>
      </c>
      <c r="I107" s="27">
        <f t="shared" si="38"/>
        <v>1086300</v>
      </c>
      <c r="K107" s="27">
        <f t="shared" si="34"/>
        <v>6035</v>
      </c>
      <c r="L107" s="27">
        <f t="shared" si="39"/>
        <v>597465</v>
      </c>
      <c r="M107" s="27">
        <f t="shared" si="35"/>
        <v>2290.34285</v>
      </c>
      <c r="N107" s="27">
        <f t="shared" si="36"/>
        <v>2290.34285</v>
      </c>
      <c r="O107" s="27">
        <f t="shared" si="40"/>
        <v>-185512.64110000181</v>
      </c>
      <c r="P107" s="27">
        <f t="shared" si="41"/>
        <v>185512.64110000181</v>
      </c>
    </row>
    <row r="108" spans="1:16">
      <c r="A108" s="30">
        <v>37865</v>
      </c>
      <c r="C108" s="6">
        <v>100</v>
      </c>
      <c r="D108" s="29">
        <f t="shared" si="32"/>
        <v>6035</v>
      </c>
      <c r="E108" s="29">
        <f t="shared" si="37"/>
        <v>603500</v>
      </c>
      <c r="F108" s="29">
        <f t="shared" si="33"/>
        <v>-482800</v>
      </c>
      <c r="G108" s="34">
        <f>+Inputs!$D$3</f>
        <v>0.37951000000000001</v>
      </c>
      <c r="I108" s="27">
        <f t="shared" si="38"/>
        <v>1086300</v>
      </c>
      <c r="K108" s="27">
        <f t="shared" si="34"/>
        <v>6035</v>
      </c>
      <c r="L108" s="27">
        <f t="shared" si="39"/>
        <v>603500</v>
      </c>
      <c r="M108" s="27">
        <f t="shared" si="35"/>
        <v>2290.34285</v>
      </c>
      <c r="N108" s="27">
        <f t="shared" si="36"/>
        <v>2290.34285</v>
      </c>
      <c r="O108" s="27">
        <f t="shared" si="40"/>
        <v>-183222.29825000183</v>
      </c>
      <c r="P108" s="27">
        <f t="shared" si="41"/>
        <v>183222.29825000183</v>
      </c>
    </row>
    <row r="109" spans="1:16">
      <c r="A109" s="31">
        <v>37895</v>
      </c>
      <c r="C109" s="6">
        <v>101</v>
      </c>
      <c r="D109" s="29">
        <f t="shared" si="32"/>
        <v>6035</v>
      </c>
      <c r="E109" s="29">
        <f t="shared" si="37"/>
        <v>609535</v>
      </c>
      <c r="F109" s="29">
        <f t="shared" si="33"/>
        <v>-476765</v>
      </c>
      <c r="G109" s="34">
        <f>+Inputs!$D$3</f>
        <v>0.37951000000000001</v>
      </c>
      <c r="I109" s="27">
        <f t="shared" si="38"/>
        <v>1086300</v>
      </c>
      <c r="K109" s="27">
        <f t="shared" si="34"/>
        <v>6035</v>
      </c>
      <c r="L109" s="27">
        <f t="shared" si="39"/>
        <v>609535</v>
      </c>
      <c r="M109" s="27">
        <f t="shared" si="35"/>
        <v>2290.34285</v>
      </c>
      <c r="N109" s="27">
        <f t="shared" si="36"/>
        <v>2290.34285</v>
      </c>
      <c r="O109" s="27">
        <f t="shared" si="40"/>
        <v>-180931.95540000184</v>
      </c>
      <c r="P109" s="27">
        <f t="shared" si="41"/>
        <v>180931.95540000184</v>
      </c>
    </row>
    <row r="110" spans="1:16">
      <c r="A110" s="30">
        <v>37926</v>
      </c>
      <c r="C110" s="6">
        <v>102</v>
      </c>
      <c r="D110" s="29">
        <f t="shared" si="32"/>
        <v>6035</v>
      </c>
      <c r="E110" s="29">
        <f t="shared" si="37"/>
        <v>615570</v>
      </c>
      <c r="F110" s="29">
        <f t="shared" si="33"/>
        <v>-470730</v>
      </c>
      <c r="G110" s="34">
        <f>+Inputs!$D$3</f>
        <v>0.37951000000000001</v>
      </c>
      <c r="I110" s="27">
        <f t="shared" si="38"/>
        <v>1086300</v>
      </c>
      <c r="K110" s="27">
        <f t="shared" si="34"/>
        <v>6035</v>
      </c>
      <c r="L110" s="27">
        <f t="shared" si="39"/>
        <v>615570</v>
      </c>
      <c r="M110" s="27">
        <f t="shared" si="35"/>
        <v>2290.34285</v>
      </c>
      <c r="N110" s="27">
        <f t="shared" si="36"/>
        <v>2290.34285</v>
      </c>
      <c r="O110" s="27">
        <f t="shared" si="40"/>
        <v>-178641.61255000185</v>
      </c>
      <c r="P110" s="27">
        <f t="shared" si="41"/>
        <v>178641.61255000185</v>
      </c>
    </row>
    <row r="111" spans="1:16">
      <c r="A111" s="31">
        <v>37956</v>
      </c>
      <c r="C111" s="6">
        <v>103</v>
      </c>
      <c r="D111" s="29">
        <f t="shared" si="32"/>
        <v>6035</v>
      </c>
      <c r="E111" s="29">
        <f t="shared" si="37"/>
        <v>621605</v>
      </c>
      <c r="F111" s="29">
        <f t="shared" si="33"/>
        <v>-464695</v>
      </c>
      <c r="G111" s="34">
        <f>+Inputs!$D$3</f>
        <v>0.37951000000000001</v>
      </c>
      <c r="I111" s="27">
        <f t="shared" si="38"/>
        <v>1086300</v>
      </c>
      <c r="K111" s="27">
        <f t="shared" si="34"/>
        <v>6035</v>
      </c>
      <c r="L111" s="27">
        <f t="shared" si="39"/>
        <v>621605</v>
      </c>
      <c r="M111" s="27">
        <f t="shared" si="35"/>
        <v>2290.34285</v>
      </c>
      <c r="N111" s="27">
        <f t="shared" si="36"/>
        <v>2290.34285</v>
      </c>
      <c r="O111" s="27">
        <f t="shared" si="40"/>
        <v>-176351.26970000187</v>
      </c>
      <c r="P111" s="27">
        <f t="shared" si="41"/>
        <v>176351.26970000187</v>
      </c>
    </row>
    <row r="112" spans="1:16">
      <c r="A112" s="30">
        <v>37987</v>
      </c>
      <c r="C112" s="6">
        <v>104</v>
      </c>
      <c r="D112" s="29">
        <f t="shared" si="32"/>
        <v>6035</v>
      </c>
      <c r="E112" s="29">
        <f t="shared" si="37"/>
        <v>627640</v>
      </c>
      <c r="F112" s="29">
        <f t="shared" si="33"/>
        <v>-458660</v>
      </c>
      <c r="G112" s="34">
        <f>+Inputs!$D$3</f>
        <v>0.37951000000000001</v>
      </c>
      <c r="I112" s="27">
        <f t="shared" si="38"/>
        <v>1086300</v>
      </c>
      <c r="K112" s="27">
        <f t="shared" si="34"/>
        <v>6035</v>
      </c>
      <c r="L112" s="27">
        <f t="shared" si="39"/>
        <v>627640</v>
      </c>
      <c r="M112" s="27">
        <f t="shared" si="35"/>
        <v>2290.34285</v>
      </c>
      <c r="N112" s="27">
        <f t="shared" si="36"/>
        <v>2290.34285</v>
      </c>
      <c r="O112" s="27">
        <f t="shared" si="40"/>
        <v>-174060.92685000188</v>
      </c>
      <c r="P112" s="27">
        <f t="shared" si="41"/>
        <v>174060.92685000188</v>
      </c>
    </row>
    <row r="113" spans="1:16">
      <c r="A113" s="31">
        <v>38018</v>
      </c>
      <c r="C113" s="6">
        <v>105</v>
      </c>
      <c r="D113" s="29">
        <f t="shared" si="32"/>
        <v>6035</v>
      </c>
      <c r="E113" s="29">
        <f t="shared" si="37"/>
        <v>633675</v>
      </c>
      <c r="F113" s="29">
        <f t="shared" si="33"/>
        <v>-452625</v>
      </c>
      <c r="G113" s="34">
        <f>+Inputs!$D$3</f>
        <v>0.37951000000000001</v>
      </c>
      <c r="I113" s="27">
        <f t="shared" si="38"/>
        <v>1086300</v>
      </c>
      <c r="K113" s="27">
        <f t="shared" si="34"/>
        <v>6035</v>
      </c>
      <c r="L113" s="27">
        <f t="shared" si="39"/>
        <v>633675</v>
      </c>
      <c r="M113" s="27">
        <f t="shared" si="35"/>
        <v>2290.34285</v>
      </c>
      <c r="N113" s="27">
        <f t="shared" si="36"/>
        <v>2290.34285</v>
      </c>
      <c r="O113" s="27">
        <f t="shared" si="40"/>
        <v>-171770.58400000189</v>
      </c>
      <c r="P113" s="27">
        <f t="shared" si="41"/>
        <v>171770.58400000189</v>
      </c>
    </row>
    <row r="114" spans="1:16">
      <c r="A114" s="30">
        <v>38047</v>
      </c>
      <c r="C114" s="6">
        <v>106</v>
      </c>
      <c r="D114" s="29">
        <f t="shared" si="32"/>
        <v>6035</v>
      </c>
      <c r="E114" s="29">
        <f t="shared" si="37"/>
        <v>639710</v>
      </c>
      <c r="F114" s="29">
        <f t="shared" si="33"/>
        <v>-446590</v>
      </c>
      <c r="G114" s="34">
        <f>+Inputs!$D$3</f>
        <v>0.37951000000000001</v>
      </c>
      <c r="I114" s="27">
        <f t="shared" si="38"/>
        <v>1086300</v>
      </c>
      <c r="K114" s="27">
        <f t="shared" si="34"/>
        <v>6035</v>
      </c>
      <c r="L114" s="27">
        <f t="shared" si="39"/>
        <v>639710</v>
      </c>
      <c r="M114" s="27">
        <f t="shared" si="35"/>
        <v>2290.34285</v>
      </c>
      <c r="N114" s="27">
        <f t="shared" si="36"/>
        <v>2290.34285</v>
      </c>
      <c r="O114" s="27">
        <f t="shared" si="40"/>
        <v>-169480.24115000191</v>
      </c>
      <c r="P114" s="27">
        <f t="shared" si="41"/>
        <v>169480.24115000191</v>
      </c>
    </row>
    <row r="115" spans="1:16">
      <c r="A115" s="31">
        <v>38078</v>
      </c>
      <c r="C115" s="6">
        <v>107</v>
      </c>
      <c r="D115" s="29">
        <f t="shared" si="32"/>
        <v>6035</v>
      </c>
      <c r="E115" s="29">
        <f t="shared" si="37"/>
        <v>645745</v>
      </c>
      <c r="F115" s="29">
        <f t="shared" si="33"/>
        <v>-440555</v>
      </c>
      <c r="G115" s="34">
        <f>+Inputs!$D$3</f>
        <v>0.37951000000000001</v>
      </c>
      <c r="I115" s="27">
        <f t="shared" si="38"/>
        <v>1086300</v>
      </c>
      <c r="K115" s="27">
        <f t="shared" si="34"/>
        <v>6035</v>
      </c>
      <c r="L115" s="27">
        <f t="shared" si="39"/>
        <v>645745</v>
      </c>
      <c r="M115" s="27">
        <f t="shared" si="35"/>
        <v>2290.34285</v>
      </c>
      <c r="N115" s="27">
        <f t="shared" si="36"/>
        <v>2290.34285</v>
      </c>
      <c r="O115" s="27">
        <f t="shared" si="40"/>
        <v>-167189.89830000192</v>
      </c>
      <c r="P115" s="27">
        <f t="shared" si="41"/>
        <v>167189.89830000192</v>
      </c>
    </row>
    <row r="116" spans="1:16">
      <c r="A116" s="30">
        <v>38108</v>
      </c>
      <c r="C116" s="6">
        <v>108</v>
      </c>
      <c r="D116" s="29">
        <f t="shared" si="32"/>
        <v>6035</v>
      </c>
      <c r="E116" s="29">
        <f t="shared" si="37"/>
        <v>651780</v>
      </c>
      <c r="F116" s="29">
        <f t="shared" si="33"/>
        <v>-434520</v>
      </c>
      <c r="G116" s="34">
        <f>+Inputs!$D$3</f>
        <v>0.37951000000000001</v>
      </c>
      <c r="I116" s="27">
        <f t="shared" si="38"/>
        <v>1086300</v>
      </c>
      <c r="K116" s="27">
        <f t="shared" si="34"/>
        <v>6035</v>
      </c>
      <c r="L116" s="27">
        <f t="shared" si="39"/>
        <v>651780</v>
      </c>
      <c r="M116" s="27">
        <f t="shared" si="35"/>
        <v>2290.34285</v>
      </c>
      <c r="N116" s="27">
        <f t="shared" si="36"/>
        <v>2290.34285</v>
      </c>
      <c r="O116" s="27">
        <f t="shared" si="40"/>
        <v>-164899.55545000194</v>
      </c>
      <c r="P116" s="27">
        <f t="shared" si="41"/>
        <v>164899.55545000194</v>
      </c>
    </row>
    <row r="117" spans="1:16">
      <c r="A117" s="31">
        <v>38139</v>
      </c>
      <c r="C117" s="6">
        <v>109</v>
      </c>
      <c r="D117" s="29">
        <f t="shared" si="32"/>
        <v>6035</v>
      </c>
      <c r="E117" s="29">
        <f t="shared" si="37"/>
        <v>657815</v>
      </c>
      <c r="F117" s="29">
        <f t="shared" si="33"/>
        <v>-428485</v>
      </c>
      <c r="G117" s="34">
        <f>+Inputs!$D$3</f>
        <v>0.37951000000000001</v>
      </c>
      <c r="I117" s="27">
        <f t="shared" si="38"/>
        <v>1086300</v>
      </c>
      <c r="K117" s="27">
        <f t="shared" si="34"/>
        <v>6035</v>
      </c>
      <c r="L117" s="27">
        <f t="shared" si="39"/>
        <v>657815</v>
      </c>
      <c r="M117" s="27">
        <f t="shared" si="35"/>
        <v>2290.34285</v>
      </c>
      <c r="N117" s="27">
        <f t="shared" si="36"/>
        <v>2290.34285</v>
      </c>
      <c r="O117" s="27">
        <f t="shared" si="40"/>
        <v>-162609.21260000195</v>
      </c>
      <c r="P117" s="27">
        <f t="shared" si="41"/>
        <v>162609.21260000195</v>
      </c>
    </row>
    <row r="118" spans="1:16">
      <c r="A118" s="30">
        <v>38169</v>
      </c>
      <c r="C118" s="6">
        <v>110</v>
      </c>
      <c r="D118" s="29">
        <f t="shared" si="32"/>
        <v>6035</v>
      </c>
      <c r="E118" s="29">
        <f t="shared" si="37"/>
        <v>663850</v>
      </c>
      <c r="F118" s="29">
        <f t="shared" si="33"/>
        <v>-422450</v>
      </c>
      <c r="G118" s="34">
        <f>+Inputs!$D$3</f>
        <v>0.37951000000000001</v>
      </c>
      <c r="I118" s="27">
        <f t="shared" si="38"/>
        <v>1086300</v>
      </c>
      <c r="K118" s="27">
        <f t="shared" si="34"/>
        <v>6035</v>
      </c>
      <c r="L118" s="27">
        <f t="shared" si="39"/>
        <v>663850</v>
      </c>
      <c r="M118" s="27">
        <f t="shared" si="35"/>
        <v>2290.34285</v>
      </c>
      <c r="N118" s="27">
        <f t="shared" si="36"/>
        <v>2290.34285</v>
      </c>
      <c r="O118" s="27">
        <f t="shared" si="40"/>
        <v>-160318.86975000196</v>
      </c>
      <c r="P118" s="27">
        <f t="shared" si="41"/>
        <v>160318.86975000196</v>
      </c>
    </row>
    <row r="119" spans="1:16">
      <c r="A119" s="31">
        <v>38200</v>
      </c>
      <c r="C119" s="6">
        <v>111</v>
      </c>
      <c r="D119" s="29">
        <f t="shared" si="32"/>
        <v>6035</v>
      </c>
      <c r="E119" s="29">
        <f t="shared" si="37"/>
        <v>669885</v>
      </c>
      <c r="F119" s="29">
        <f t="shared" si="33"/>
        <v>-416415</v>
      </c>
      <c r="G119" s="34">
        <f>+Inputs!$D$3</f>
        <v>0.37951000000000001</v>
      </c>
      <c r="I119" s="27">
        <f t="shared" si="38"/>
        <v>1086300</v>
      </c>
      <c r="K119" s="27">
        <f t="shared" si="34"/>
        <v>6035</v>
      </c>
      <c r="L119" s="27">
        <f t="shared" si="39"/>
        <v>669885</v>
      </c>
      <c r="M119" s="27">
        <f t="shared" si="35"/>
        <v>2290.34285</v>
      </c>
      <c r="N119" s="27">
        <f t="shared" si="36"/>
        <v>2290.34285</v>
      </c>
      <c r="O119" s="27">
        <f t="shared" si="40"/>
        <v>-158028.52690000198</v>
      </c>
      <c r="P119" s="27">
        <f t="shared" si="41"/>
        <v>158028.52690000198</v>
      </c>
    </row>
    <row r="120" spans="1:16">
      <c r="A120" s="30">
        <v>38231</v>
      </c>
      <c r="C120" s="6">
        <v>112</v>
      </c>
      <c r="D120" s="29">
        <f t="shared" si="32"/>
        <v>6035</v>
      </c>
      <c r="E120" s="29">
        <f t="shared" si="37"/>
        <v>675920</v>
      </c>
      <c r="F120" s="29">
        <f t="shared" si="33"/>
        <v>-410380</v>
      </c>
      <c r="G120" s="34">
        <f>+Inputs!$D$3</f>
        <v>0.37951000000000001</v>
      </c>
      <c r="I120" s="27">
        <f t="shared" si="38"/>
        <v>1086300</v>
      </c>
      <c r="K120" s="27">
        <f t="shared" si="34"/>
        <v>6035</v>
      </c>
      <c r="L120" s="27">
        <f t="shared" si="39"/>
        <v>675920</v>
      </c>
      <c r="M120" s="27">
        <f t="shared" si="35"/>
        <v>2290.34285</v>
      </c>
      <c r="N120" s="27">
        <f t="shared" si="36"/>
        <v>2290.34285</v>
      </c>
      <c r="O120" s="27">
        <f t="shared" si="40"/>
        <v>-155738.18405000199</v>
      </c>
      <c r="P120" s="27">
        <f t="shared" si="41"/>
        <v>155738.18405000199</v>
      </c>
    </row>
    <row r="121" spans="1:16">
      <c r="A121" s="31">
        <v>38261</v>
      </c>
      <c r="C121" s="6">
        <v>113</v>
      </c>
      <c r="D121" s="29">
        <f t="shared" si="32"/>
        <v>6035</v>
      </c>
      <c r="E121" s="29">
        <f t="shared" si="37"/>
        <v>681955</v>
      </c>
      <c r="F121" s="29">
        <f t="shared" si="33"/>
        <v>-404345</v>
      </c>
      <c r="G121" s="34">
        <f>+Inputs!$D$3</f>
        <v>0.37951000000000001</v>
      </c>
      <c r="I121" s="27">
        <f t="shared" si="38"/>
        <v>1086300</v>
      </c>
      <c r="K121" s="27">
        <f t="shared" si="34"/>
        <v>6035</v>
      </c>
      <c r="L121" s="27">
        <f t="shared" si="39"/>
        <v>681955</v>
      </c>
      <c r="M121" s="27">
        <f t="shared" si="35"/>
        <v>2290.34285</v>
      </c>
      <c r="N121" s="27">
        <f t="shared" si="36"/>
        <v>2290.34285</v>
      </c>
      <c r="O121" s="27">
        <f t="shared" si="40"/>
        <v>-153447.841200002</v>
      </c>
      <c r="P121" s="27">
        <f t="shared" si="41"/>
        <v>153447.841200002</v>
      </c>
    </row>
    <row r="122" spans="1:16">
      <c r="A122" s="30">
        <v>38292</v>
      </c>
      <c r="C122" s="6">
        <v>114</v>
      </c>
      <c r="D122" s="29">
        <f t="shared" si="32"/>
        <v>6035</v>
      </c>
      <c r="E122" s="29">
        <f t="shared" si="37"/>
        <v>687990</v>
      </c>
      <c r="F122" s="29">
        <f t="shared" si="33"/>
        <v>-398310</v>
      </c>
      <c r="G122" s="34">
        <f>+Inputs!$D$3</f>
        <v>0.37951000000000001</v>
      </c>
      <c r="I122" s="27">
        <f t="shared" si="38"/>
        <v>1086300</v>
      </c>
      <c r="K122" s="27">
        <f t="shared" si="34"/>
        <v>6035</v>
      </c>
      <c r="L122" s="27">
        <f t="shared" si="39"/>
        <v>687990</v>
      </c>
      <c r="M122" s="27">
        <f t="shared" si="35"/>
        <v>2290.34285</v>
      </c>
      <c r="N122" s="27">
        <f t="shared" si="36"/>
        <v>2290.34285</v>
      </c>
      <c r="O122" s="27">
        <f t="shared" si="40"/>
        <v>-151157.49835000202</v>
      </c>
      <c r="P122" s="27">
        <f t="shared" si="41"/>
        <v>151157.49835000202</v>
      </c>
    </row>
    <row r="123" spans="1:16">
      <c r="A123" s="31">
        <v>38322</v>
      </c>
      <c r="C123" s="6">
        <v>115</v>
      </c>
      <c r="D123" s="29">
        <f t="shared" si="32"/>
        <v>6035</v>
      </c>
      <c r="E123" s="29">
        <f t="shared" si="37"/>
        <v>694025</v>
      </c>
      <c r="F123" s="29">
        <f t="shared" si="33"/>
        <v>-392275</v>
      </c>
      <c r="G123" s="34">
        <f>+Inputs!$D$3</f>
        <v>0.37951000000000001</v>
      </c>
      <c r="I123" s="27">
        <f t="shared" si="38"/>
        <v>1086300</v>
      </c>
      <c r="K123" s="27">
        <f t="shared" si="34"/>
        <v>6035</v>
      </c>
      <c r="L123" s="27">
        <f t="shared" si="39"/>
        <v>694025</v>
      </c>
      <c r="M123" s="27">
        <f t="shared" si="35"/>
        <v>2290.34285</v>
      </c>
      <c r="N123" s="27">
        <f t="shared" si="36"/>
        <v>2290.34285</v>
      </c>
      <c r="O123" s="27">
        <f t="shared" si="40"/>
        <v>-148867.15550000203</v>
      </c>
      <c r="P123" s="27">
        <f t="shared" si="41"/>
        <v>148867.15550000203</v>
      </c>
    </row>
    <row r="124" spans="1:16">
      <c r="A124" s="30">
        <v>38353</v>
      </c>
      <c r="C124" s="6">
        <v>116</v>
      </c>
      <c r="D124" s="29">
        <f t="shared" si="32"/>
        <v>6035</v>
      </c>
      <c r="E124" s="29">
        <f t="shared" si="37"/>
        <v>700060</v>
      </c>
      <c r="F124" s="29">
        <f t="shared" si="33"/>
        <v>-386240</v>
      </c>
      <c r="G124" s="34">
        <f>+Inputs!$D$3</f>
        <v>0.37951000000000001</v>
      </c>
      <c r="I124" s="27">
        <f t="shared" si="38"/>
        <v>1086300</v>
      </c>
      <c r="K124" s="27">
        <f t="shared" si="34"/>
        <v>6035</v>
      </c>
      <c r="L124" s="27">
        <f t="shared" si="39"/>
        <v>700060</v>
      </c>
      <c r="M124" s="27">
        <f t="shared" si="35"/>
        <v>2290.34285</v>
      </c>
      <c r="N124" s="27">
        <f t="shared" si="36"/>
        <v>2290.34285</v>
      </c>
      <c r="O124" s="27">
        <f t="shared" si="40"/>
        <v>-146576.81265000204</v>
      </c>
      <c r="P124" s="27">
        <f t="shared" si="41"/>
        <v>146576.81265000204</v>
      </c>
    </row>
    <row r="125" spans="1:16">
      <c r="A125" s="31">
        <v>38384</v>
      </c>
      <c r="C125" s="6">
        <v>117</v>
      </c>
      <c r="D125" s="29">
        <f t="shared" si="32"/>
        <v>6035</v>
      </c>
      <c r="E125" s="29">
        <f t="shared" si="37"/>
        <v>706095</v>
      </c>
      <c r="F125" s="29">
        <f t="shared" si="33"/>
        <v>-380205</v>
      </c>
      <c r="G125" s="34">
        <f>+Inputs!$D$3</f>
        <v>0.37951000000000001</v>
      </c>
      <c r="I125" s="27">
        <f t="shared" si="38"/>
        <v>1086300</v>
      </c>
      <c r="K125" s="27">
        <f t="shared" si="34"/>
        <v>6035</v>
      </c>
      <c r="L125" s="27">
        <f t="shared" si="39"/>
        <v>706095</v>
      </c>
      <c r="M125" s="27">
        <f t="shared" si="35"/>
        <v>2290.34285</v>
      </c>
      <c r="N125" s="27">
        <f t="shared" si="36"/>
        <v>2290.34285</v>
      </c>
      <c r="O125" s="27">
        <f t="shared" si="40"/>
        <v>-144286.46980000206</v>
      </c>
      <c r="P125" s="27">
        <f t="shared" si="41"/>
        <v>144286.46980000206</v>
      </c>
    </row>
    <row r="126" spans="1:16">
      <c r="A126" s="30">
        <v>38412</v>
      </c>
      <c r="C126" s="6">
        <v>118</v>
      </c>
      <c r="D126" s="29">
        <f t="shared" si="32"/>
        <v>6035</v>
      </c>
      <c r="E126" s="29">
        <f t="shared" si="37"/>
        <v>712130</v>
      </c>
      <c r="F126" s="29">
        <f t="shared" si="33"/>
        <v>-374170</v>
      </c>
      <c r="G126" s="34">
        <f>+Inputs!$D$3</f>
        <v>0.37951000000000001</v>
      </c>
      <c r="I126" s="27">
        <f t="shared" si="38"/>
        <v>1086300</v>
      </c>
      <c r="K126" s="27">
        <f t="shared" si="34"/>
        <v>6035</v>
      </c>
      <c r="L126" s="27">
        <f t="shared" si="39"/>
        <v>712130</v>
      </c>
      <c r="M126" s="27">
        <f t="shared" si="35"/>
        <v>2290.34285</v>
      </c>
      <c r="N126" s="27">
        <f t="shared" si="36"/>
        <v>2290.34285</v>
      </c>
      <c r="O126" s="27">
        <f t="shared" si="40"/>
        <v>-141996.12695000207</v>
      </c>
      <c r="P126" s="27">
        <f t="shared" si="41"/>
        <v>141996.12695000207</v>
      </c>
    </row>
    <row r="127" spans="1:16">
      <c r="A127" s="31">
        <v>38443</v>
      </c>
      <c r="C127" s="6">
        <v>119</v>
      </c>
      <c r="D127" s="29">
        <f t="shared" si="32"/>
        <v>6035</v>
      </c>
      <c r="E127" s="29">
        <f t="shared" si="37"/>
        <v>718165</v>
      </c>
      <c r="F127" s="29">
        <f t="shared" si="33"/>
        <v>-368135</v>
      </c>
      <c r="G127" s="34">
        <f>+Inputs!$D$3</f>
        <v>0.37951000000000001</v>
      </c>
      <c r="I127" s="27">
        <f t="shared" si="38"/>
        <v>1086300</v>
      </c>
      <c r="K127" s="27">
        <f t="shared" si="34"/>
        <v>6035</v>
      </c>
      <c r="L127" s="27">
        <f t="shared" si="39"/>
        <v>718165</v>
      </c>
      <c r="M127" s="27">
        <f t="shared" si="35"/>
        <v>2290.34285</v>
      </c>
      <c r="N127" s="27">
        <f t="shared" si="36"/>
        <v>2290.34285</v>
      </c>
      <c r="O127" s="27">
        <f t="shared" si="40"/>
        <v>-139705.78410000209</v>
      </c>
      <c r="P127" s="27">
        <f t="shared" si="41"/>
        <v>139705.78410000209</v>
      </c>
    </row>
    <row r="128" spans="1:16">
      <c r="A128" s="30">
        <v>38473</v>
      </c>
      <c r="C128" s="6">
        <v>120</v>
      </c>
      <c r="D128" s="29">
        <f t="shared" si="32"/>
        <v>6035</v>
      </c>
      <c r="E128" s="29">
        <f t="shared" si="37"/>
        <v>724200</v>
      </c>
      <c r="F128" s="29">
        <f t="shared" si="33"/>
        <v>-362100</v>
      </c>
      <c r="G128" s="34">
        <f>+Inputs!$D$3</f>
        <v>0.37951000000000001</v>
      </c>
      <c r="I128" s="27">
        <f t="shared" si="38"/>
        <v>1086300</v>
      </c>
      <c r="K128" s="27">
        <f t="shared" si="34"/>
        <v>6035</v>
      </c>
      <c r="L128" s="27">
        <f t="shared" si="39"/>
        <v>724200</v>
      </c>
      <c r="M128" s="27">
        <f t="shared" si="35"/>
        <v>2290.34285</v>
      </c>
      <c r="N128" s="27">
        <f t="shared" si="36"/>
        <v>2290.34285</v>
      </c>
      <c r="O128" s="27">
        <f t="shared" si="40"/>
        <v>-137415.4412500021</v>
      </c>
      <c r="P128" s="27">
        <f t="shared" si="41"/>
        <v>137415.4412500021</v>
      </c>
    </row>
    <row r="129" spans="1:16">
      <c r="A129" s="31">
        <v>38504</v>
      </c>
      <c r="C129" s="6">
        <v>121</v>
      </c>
      <c r="D129" s="29">
        <f t="shared" si="32"/>
        <v>6035</v>
      </c>
      <c r="E129" s="29">
        <f t="shared" si="37"/>
        <v>730235</v>
      </c>
      <c r="F129" s="29">
        <f t="shared" si="33"/>
        <v>-356065</v>
      </c>
      <c r="G129" s="34">
        <f>+Inputs!$D$3</f>
        <v>0.37951000000000001</v>
      </c>
      <c r="I129" s="27">
        <f t="shared" si="38"/>
        <v>1086300</v>
      </c>
      <c r="K129" s="27">
        <f t="shared" si="34"/>
        <v>6035</v>
      </c>
      <c r="L129" s="27">
        <f t="shared" si="39"/>
        <v>730235</v>
      </c>
      <c r="M129" s="27">
        <f t="shared" si="35"/>
        <v>2290.34285</v>
      </c>
      <c r="N129" s="27">
        <f t="shared" si="36"/>
        <v>2290.34285</v>
      </c>
      <c r="O129" s="27">
        <f t="shared" si="40"/>
        <v>-135125.09840000211</v>
      </c>
      <c r="P129" s="27">
        <f t="shared" si="41"/>
        <v>135125.09840000211</v>
      </c>
    </row>
    <row r="130" spans="1:16">
      <c r="A130" s="30">
        <v>38534</v>
      </c>
      <c r="C130" s="6">
        <v>122</v>
      </c>
      <c r="D130" s="29">
        <f t="shared" si="32"/>
        <v>6035</v>
      </c>
      <c r="E130" s="29">
        <f t="shared" si="37"/>
        <v>736270</v>
      </c>
      <c r="F130" s="29">
        <f t="shared" si="33"/>
        <v>-350030</v>
      </c>
      <c r="G130" s="34">
        <f>+Inputs!$D$3</f>
        <v>0.37951000000000001</v>
      </c>
      <c r="I130" s="27">
        <f t="shared" si="38"/>
        <v>1086300</v>
      </c>
      <c r="K130" s="27">
        <f t="shared" si="34"/>
        <v>6035</v>
      </c>
      <c r="L130" s="27">
        <f t="shared" si="39"/>
        <v>736270</v>
      </c>
      <c r="M130" s="27">
        <f t="shared" si="35"/>
        <v>2290.34285</v>
      </c>
      <c r="N130" s="27">
        <f t="shared" si="36"/>
        <v>2290.34285</v>
      </c>
      <c r="O130" s="27">
        <f t="shared" si="40"/>
        <v>-132834.75555000213</v>
      </c>
      <c r="P130" s="27">
        <f t="shared" si="41"/>
        <v>132834.75555000213</v>
      </c>
    </row>
    <row r="131" spans="1:16">
      <c r="A131" s="31">
        <v>38565</v>
      </c>
      <c r="C131" s="6">
        <v>123</v>
      </c>
      <c r="D131" s="29">
        <f t="shared" si="32"/>
        <v>6035</v>
      </c>
      <c r="E131" s="29">
        <f t="shared" si="37"/>
        <v>742305</v>
      </c>
      <c r="F131" s="29">
        <f t="shared" si="33"/>
        <v>-343995</v>
      </c>
      <c r="G131" s="34">
        <f>+Inputs!$D$3</f>
        <v>0.37951000000000001</v>
      </c>
      <c r="I131" s="27">
        <f t="shared" si="38"/>
        <v>1086300</v>
      </c>
      <c r="K131" s="27">
        <f t="shared" si="34"/>
        <v>6035</v>
      </c>
      <c r="L131" s="27">
        <f t="shared" si="39"/>
        <v>742305</v>
      </c>
      <c r="M131" s="27">
        <f t="shared" si="35"/>
        <v>2290.34285</v>
      </c>
      <c r="N131" s="27">
        <f t="shared" si="36"/>
        <v>2290.34285</v>
      </c>
      <c r="O131" s="27">
        <f t="shared" si="40"/>
        <v>-130544.41270000213</v>
      </c>
      <c r="P131" s="27">
        <f t="shared" si="41"/>
        <v>130544.41270000213</v>
      </c>
    </row>
    <row r="132" spans="1:16">
      <c r="A132" s="30">
        <v>38596</v>
      </c>
      <c r="C132" s="6">
        <v>124</v>
      </c>
      <c r="D132" s="29">
        <f t="shared" si="32"/>
        <v>6035</v>
      </c>
      <c r="E132" s="29">
        <f t="shared" si="37"/>
        <v>748340</v>
      </c>
      <c r="F132" s="29">
        <f t="shared" si="33"/>
        <v>-337960</v>
      </c>
      <c r="G132" s="34">
        <f>+Inputs!$D$3</f>
        <v>0.37951000000000001</v>
      </c>
      <c r="I132" s="27">
        <f t="shared" si="38"/>
        <v>1086300</v>
      </c>
      <c r="K132" s="27">
        <f t="shared" si="34"/>
        <v>6035</v>
      </c>
      <c r="L132" s="27">
        <f t="shared" si="39"/>
        <v>748340</v>
      </c>
      <c r="M132" s="27">
        <f t="shared" si="35"/>
        <v>2290.34285</v>
      </c>
      <c r="N132" s="27">
        <f t="shared" si="36"/>
        <v>2290.34285</v>
      </c>
      <c r="O132" s="27">
        <f t="shared" si="40"/>
        <v>-128254.06985000212</v>
      </c>
      <c r="P132" s="27">
        <f t="shared" si="41"/>
        <v>128254.06985000212</v>
      </c>
    </row>
    <row r="133" spans="1:16">
      <c r="A133" s="31">
        <v>38626</v>
      </c>
      <c r="C133" s="6">
        <v>125</v>
      </c>
      <c r="D133" s="29">
        <f t="shared" si="32"/>
        <v>6035</v>
      </c>
      <c r="E133" s="29">
        <f t="shared" si="37"/>
        <v>754375</v>
      </c>
      <c r="F133" s="29">
        <f t="shared" si="33"/>
        <v>-331925</v>
      </c>
      <c r="G133" s="34">
        <f>+Inputs!$D$3</f>
        <v>0.37951000000000001</v>
      </c>
      <c r="I133" s="27">
        <f t="shared" si="38"/>
        <v>1086300</v>
      </c>
      <c r="K133" s="27">
        <f t="shared" si="34"/>
        <v>6035</v>
      </c>
      <c r="L133" s="27">
        <f t="shared" si="39"/>
        <v>754375</v>
      </c>
      <c r="M133" s="27">
        <f t="shared" si="35"/>
        <v>2290.34285</v>
      </c>
      <c r="N133" s="27">
        <f t="shared" si="36"/>
        <v>2290.34285</v>
      </c>
      <c r="O133" s="27">
        <f t="shared" si="40"/>
        <v>-125963.72700000212</v>
      </c>
      <c r="P133" s="27">
        <f t="shared" si="41"/>
        <v>125963.72700000212</v>
      </c>
    </row>
    <row r="134" spans="1:16">
      <c r="A134" s="30">
        <v>38657</v>
      </c>
      <c r="C134" s="6">
        <v>126</v>
      </c>
      <c r="D134" s="29">
        <f t="shared" si="32"/>
        <v>6035</v>
      </c>
      <c r="E134" s="29">
        <f t="shared" si="37"/>
        <v>760410</v>
      </c>
      <c r="F134" s="29">
        <f t="shared" si="33"/>
        <v>-325890</v>
      </c>
      <c r="G134" s="34">
        <f>+Inputs!$D$3</f>
        <v>0.37951000000000001</v>
      </c>
      <c r="I134" s="27">
        <f t="shared" si="38"/>
        <v>1086300</v>
      </c>
      <c r="K134" s="27">
        <f t="shared" si="34"/>
        <v>6035</v>
      </c>
      <c r="L134" s="27">
        <f t="shared" si="39"/>
        <v>760410</v>
      </c>
      <c r="M134" s="27">
        <f t="shared" si="35"/>
        <v>2290.34285</v>
      </c>
      <c r="N134" s="27">
        <f t="shared" si="36"/>
        <v>2290.34285</v>
      </c>
      <c r="O134" s="27">
        <f t="shared" si="40"/>
        <v>-123673.38415000212</v>
      </c>
      <c r="P134" s="27">
        <f t="shared" si="41"/>
        <v>123673.38415000212</v>
      </c>
    </row>
    <row r="135" spans="1:16">
      <c r="A135" s="31">
        <v>38687</v>
      </c>
      <c r="C135" s="6">
        <v>127</v>
      </c>
      <c r="D135" s="29">
        <f t="shared" si="32"/>
        <v>6035</v>
      </c>
      <c r="E135" s="29">
        <f t="shared" si="37"/>
        <v>766445</v>
      </c>
      <c r="F135" s="29">
        <f t="shared" si="33"/>
        <v>-319855</v>
      </c>
      <c r="G135" s="34">
        <f>+Inputs!$D$3</f>
        <v>0.37951000000000001</v>
      </c>
      <c r="I135" s="27">
        <f t="shared" si="38"/>
        <v>1086300</v>
      </c>
      <c r="K135" s="27">
        <f t="shared" si="34"/>
        <v>6035</v>
      </c>
      <c r="L135" s="27">
        <f t="shared" si="39"/>
        <v>766445</v>
      </c>
      <c r="M135" s="27">
        <f t="shared" si="35"/>
        <v>2290.34285</v>
      </c>
      <c r="N135" s="27">
        <f t="shared" si="36"/>
        <v>2290.34285</v>
      </c>
      <c r="O135" s="27">
        <f t="shared" si="40"/>
        <v>-121383.04130000212</v>
      </c>
      <c r="P135" s="27">
        <f t="shared" si="41"/>
        <v>121383.04130000212</v>
      </c>
    </row>
    <row r="136" spans="1:16">
      <c r="A136" s="30">
        <v>38718</v>
      </c>
      <c r="C136" s="6">
        <v>128</v>
      </c>
      <c r="D136" s="29">
        <f t="shared" si="32"/>
        <v>6035</v>
      </c>
      <c r="E136" s="29">
        <f t="shared" si="37"/>
        <v>772480</v>
      </c>
      <c r="F136" s="29">
        <f t="shared" si="33"/>
        <v>-313820</v>
      </c>
      <c r="G136" s="34">
        <f>+Inputs!$D$3</f>
        <v>0.37951000000000001</v>
      </c>
      <c r="I136" s="27">
        <f t="shared" si="38"/>
        <v>1086300</v>
      </c>
      <c r="K136" s="27">
        <f t="shared" si="34"/>
        <v>6035</v>
      </c>
      <c r="L136" s="27">
        <f t="shared" si="39"/>
        <v>772480</v>
      </c>
      <c r="M136" s="27">
        <f t="shared" si="35"/>
        <v>2290.34285</v>
      </c>
      <c r="N136" s="27">
        <f t="shared" si="36"/>
        <v>2290.34285</v>
      </c>
      <c r="O136" s="27">
        <f t="shared" si="40"/>
        <v>-119092.69845000212</v>
      </c>
      <c r="P136" s="27">
        <f t="shared" si="41"/>
        <v>119092.69845000212</v>
      </c>
    </row>
    <row r="137" spans="1:16">
      <c r="A137" s="31">
        <v>38749</v>
      </c>
      <c r="C137" s="6">
        <v>129</v>
      </c>
      <c r="D137" s="29">
        <f t="shared" ref="D137:D168" si="42">ROUND(-(+$B$9/180)*1,0)</f>
        <v>6035</v>
      </c>
      <c r="E137" s="29">
        <f t="shared" si="37"/>
        <v>778515</v>
      </c>
      <c r="F137" s="29">
        <f t="shared" ref="F137:F168" si="43">$B$9+E137</f>
        <v>-307785</v>
      </c>
      <c r="G137" s="34">
        <f>+Inputs!$D$3</f>
        <v>0.37951000000000001</v>
      </c>
      <c r="I137" s="27">
        <f t="shared" si="38"/>
        <v>1086300</v>
      </c>
      <c r="K137" s="27">
        <f t="shared" ref="K137:K168" si="44">D137</f>
        <v>6035</v>
      </c>
      <c r="L137" s="27">
        <f t="shared" si="39"/>
        <v>778515</v>
      </c>
      <c r="M137" s="27">
        <f t="shared" ref="M137:M168" si="45">K137*G137</f>
        <v>2290.34285</v>
      </c>
      <c r="N137" s="27">
        <f t="shared" ref="N137:N168" si="46">M137-J137</f>
        <v>2290.34285</v>
      </c>
      <c r="O137" s="27">
        <f t="shared" si="40"/>
        <v>-116802.35560000212</v>
      </c>
      <c r="P137" s="27">
        <f t="shared" si="41"/>
        <v>116802.35560000212</v>
      </c>
    </row>
    <row r="138" spans="1:16">
      <c r="A138" s="30">
        <v>38777</v>
      </c>
      <c r="C138" s="6">
        <v>130</v>
      </c>
      <c r="D138" s="29">
        <f t="shared" si="42"/>
        <v>6035</v>
      </c>
      <c r="E138" s="29">
        <f t="shared" ref="E138:E169" si="47">+E137+D138</f>
        <v>784550</v>
      </c>
      <c r="F138" s="29">
        <f t="shared" si="43"/>
        <v>-301750</v>
      </c>
      <c r="G138" s="34">
        <f>+Inputs!$D$3</f>
        <v>0.37951000000000001</v>
      </c>
      <c r="I138" s="27">
        <f t="shared" ref="I138:I169" si="48">+I137+H138</f>
        <v>1086300</v>
      </c>
      <c r="K138" s="27">
        <f t="shared" si="44"/>
        <v>6035</v>
      </c>
      <c r="L138" s="27">
        <f t="shared" ref="L138:L169" si="49">+L137+K138</f>
        <v>784550</v>
      </c>
      <c r="M138" s="27">
        <f t="shared" si="45"/>
        <v>2290.34285</v>
      </c>
      <c r="N138" s="27">
        <f t="shared" si="46"/>
        <v>2290.34285</v>
      </c>
      <c r="O138" s="27">
        <f t="shared" ref="O138:O169" si="50">+O137+N138</f>
        <v>-114512.01275000212</v>
      </c>
      <c r="P138" s="27">
        <f t="shared" ref="P138:P169" si="51">P137-N138</f>
        <v>114512.01275000212</v>
      </c>
    </row>
    <row r="139" spans="1:16">
      <c r="A139" s="31">
        <v>38808</v>
      </c>
      <c r="C139" s="6">
        <v>131</v>
      </c>
      <c r="D139" s="29">
        <f t="shared" si="42"/>
        <v>6035</v>
      </c>
      <c r="E139" s="29">
        <f t="shared" si="47"/>
        <v>790585</v>
      </c>
      <c r="F139" s="29">
        <f t="shared" si="43"/>
        <v>-295715</v>
      </c>
      <c r="G139" s="34">
        <f>+Inputs!$D$3</f>
        <v>0.37951000000000001</v>
      </c>
      <c r="I139" s="27">
        <f t="shared" si="48"/>
        <v>1086300</v>
      </c>
      <c r="K139" s="27">
        <f t="shared" si="44"/>
        <v>6035</v>
      </c>
      <c r="L139" s="27">
        <f t="shared" si="49"/>
        <v>790585</v>
      </c>
      <c r="M139" s="27">
        <f t="shared" si="45"/>
        <v>2290.34285</v>
      </c>
      <c r="N139" s="27">
        <f t="shared" si="46"/>
        <v>2290.34285</v>
      </c>
      <c r="O139" s="27">
        <f t="shared" si="50"/>
        <v>-112221.66990000212</v>
      </c>
      <c r="P139" s="27">
        <f t="shared" si="51"/>
        <v>112221.66990000212</v>
      </c>
    </row>
    <row r="140" spans="1:16">
      <c r="A140" s="30">
        <v>38838</v>
      </c>
      <c r="C140" s="6">
        <v>132</v>
      </c>
      <c r="D140" s="29">
        <f t="shared" si="42"/>
        <v>6035</v>
      </c>
      <c r="E140" s="29">
        <f t="shared" si="47"/>
        <v>796620</v>
      </c>
      <c r="F140" s="29">
        <f t="shared" si="43"/>
        <v>-289680</v>
      </c>
      <c r="G140" s="34">
        <f>+Inputs!$D$3</f>
        <v>0.37951000000000001</v>
      </c>
      <c r="I140" s="27">
        <f t="shared" si="48"/>
        <v>1086300</v>
      </c>
      <c r="K140" s="27">
        <f t="shared" si="44"/>
        <v>6035</v>
      </c>
      <c r="L140" s="27">
        <f t="shared" si="49"/>
        <v>796620</v>
      </c>
      <c r="M140" s="27">
        <f t="shared" si="45"/>
        <v>2290.34285</v>
      </c>
      <c r="N140" s="27">
        <f t="shared" si="46"/>
        <v>2290.34285</v>
      </c>
      <c r="O140" s="27">
        <f t="shared" si="50"/>
        <v>-109931.32705000212</v>
      </c>
      <c r="P140" s="27">
        <f t="shared" si="51"/>
        <v>109931.32705000212</v>
      </c>
    </row>
    <row r="141" spans="1:16">
      <c r="A141" s="31">
        <v>38869</v>
      </c>
      <c r="C141" s="6">
        <v>133</v>
      </c>
      <c r="D141" s="29">
        <f t="shared" si="42"/>
        <v>6035</v>
      </c>
      <c r="E141" s="29">
        <f t="shared" si="47"/>
        <v>802655</v>
      </c>
      <c r="F141" s="29">
        <f t="shared" si="43"/>
        <v>-283645</v>
      </c>
      <c r="G141" s="34">
        <f>+Inputs!$D$3</f>
        <v>0.37951000000000001</v>
      </c>
      <c r="I141" s="27">
        <f t="shared" si="48"/>
        <v>1086300</v>
      </c>
      <c r="K141" s="27">
        <f t="shared" si="44"/>
        <v>6035</v>
      </c>
      <c r="L141" s="27">
        <f t="shared" si="49"/>
        <v>802655</v>
      </c>
      <c r="M141" s="27">
        <f t="shared" si="45"/>
        <v>2290.34285</v>
      </c>
      <c r="N141" s="27">
        <f t="shared" si="46"/>
        <v>2290.34285</v>
      </c>
      <c r="O141" s="27">
        <f t="shared" si="50"/>
        <v>-107640.98420000212</v>
      </c>
      <c r="P141" s="27">
        <f t="shared" si="51"/>
        <v>107640.98420000212</v>
      </c>
    </row>
    <row r="142" spans="1:16">
      <c r="A142" s="30">
        <v>38899</v>
      </c>
      <c r="C142" s="6">
        <v>134</v>
      </c>
      <c r="D142" s="29">
        <f t="shared" si="42"/>
        <v>6035</v>
      </c>
      <c r="E142" s="29">
        <f t="shared" si="47"/>
        <v>808690</v>
      </c>
      <c r="F142" s="29">
        <f t="shared" si="43"/>
        <v>-277610</v>
      </c>
      <c r="G142" s="34">
        <f>+Inputs!$D$3</f>
        <v>0.37951000000000001</v>
      </c>
      <c r="I142" s="27">
        <f t="shared" si="48"/>
        <v>1086300</v>
      </c>
      <c r="K142" s="27">
        <f t="shared" si="44"/>
        <v>6035</v>
      </c>
      <c r="L142" s="27">
        <f t="shared" si="49"/>
        <v>808690</v>
      </c>
      <c r="M142" s="27">
        <f t="shared" si="45"/>
        <v>2290.34285</v>
      </c>
      <c r="N142" s="27">
        <f t="shared" si="46"/>
        <v>2290.34285</v>
      </c>
      <c r="O142" s="27">
        <f t="shared" si="50"/>
        <v>-105350.64135000212</v>
      </c>
      <c r="P142" s="27">
        <f t="shared" si="51"/>
        <v>105350.64135000212</v>
      </c>
    </row>
    <row r="143" spans="1:16">
      <c r="A143" s="31">
        <v>38930</v>
      </c>
      <c r="C143" s="6">
        <v>135</v>
      </c>
      <c r="D143" s="29">
        <f t="shared" si="42"/>
        <v>6035</v>
      </c>
      <c r="E143" s="29">
        <f t="shared" si="47"/>
        <v>814725</v>
      </c>
      <c r="F143" s="29">
        <f t="shared" si="43"/>
        <v>-271575</v>
      </c>
      <c r="G143" s="34">
        <f>+Inputs!$D$3</f>
        <v>0.37951000000000001</v>
      </c>
      <c r="I143" s="27">
        <f t="shared" si="48"/>
        <v>1086300</v>
      </c>
      <c r="K143" s="27">
        <f t="shared" si="44"/>
        <v>6035</v>
      </c>
      <c r="L143" s="27">
        <f t="shared" si="49"/>
        <v>814725</v>
      </c>
      <c r="M143" s="27">
        <f t="shared" si="45"/>
        <v>2290.34285</v>
      </c>
      <c r="N143" s="27">
        <f t="shared" si="46"/>
        <v>2290.34285</v>
      </c>
      <c r="O143" s="27">
        <f t="shared" si="50"/>
        <v>-103060.29850000211</v>
      </c>
      <c r="P143" s="27">
        <f t="shared" si="51"/>
        <v>103060.29850000211</v>
      </c>
    </row>
    <row r="144" spans="1:16">
      <c r="A144" s="30">
        <v>38961</v>
      </c>
      <c r="C144" s="6">
        <v>136</v>
      </c>
      <c r="D144" s="29">
        <f t="shared" si="42"/>
        <v>6035</v>
      </c>
      <c r="E144" s="29">
        <f t="shared" si="47"/>
        <v>820760</v>
      </c>
      <c r="F144" s="29">
        <f t="shared" si="43"/>
        <v>-265540</v>
      </c>
      <c r="G144" s="34">
        <f>+Inputs!$D$3</f>
        <v>0.37951000000000001</v>
      </c>
      <c r="I144" s="27">
        <f t="shared" si="48"/>
        <v>1086300</v>
      </c>
      <c r="K144" s="27">
        <f t="shared" si="44"/>
        <v>6035</v>
      </c>
      <c r="L144" s="27">
        <f t="shared" si="49"/>
        <v>820760</v>
      </c>
      <c r="M144" s="27">
        <f t="shared" si="45"/>
        <v>2290.34285</v>
      </c>
      <c r="N144" s="27">
        <f t="shared" si="46"/>
        <v>2290.34285</v>
      </c>
      <c r="O144" s="27">
        <f t="shared" si="50"/>
        <v>-100769.95565000211</v>
      </c>
      <c r="P144" s="27">
        <f t="shared" si="51"/>
        <v>100769.95565000211</v>
      </c>
    </row>
    <row r="145" spans="1:16">
      <c r="A145" s="31">
        <v>38991</v>
      </c>
      <c r="C145" s="6">
        <v>137</v>
      </c>
      <c r="D145" s="29">
        <f t="shared" si="42"/>
        <v>6035</v>
      </c>
      <c r="E145" s="29">
        <f t="shared" si="47"/>
        <v>826795</v>
      </c>
      <c r="F145" s="29">
        <f t="shared" si="43"/>
        <v>-259505</v>
      </c>
      <c r="G145" s="34">
        <f>+Inputs!$D$3</f>
        <v>0.37951000000000001</v>
      </c>
      <c r="I145" s="27">
        <f t="shared" si="48"/>
        <v>1086300</v>
      </c>
      <c r="K145" s="27">
        <f t="shared" si="44"/>
        <v>6035</v>
      </c>
      <c r="L145" s="27">
        <f t="shared" si="49"/>
        <v>826795</v>
      </c>
      <c r="M145" s="27">
        <f t="shared" si="45"/>
        <v>2290.34285</v>
      </c>
      <c r="N145" s="27">
        <f t="shared" si="46"/>
        <v>2290.34285</v>
      </c>
      <c r="O145" s="27">
        <f t="shared" si="50"/>
        <v>-98479.612800002113</v>
      </c>
      <c r="P145" s="27">
        <f t="shared" si="51"/>
        <v>98479.612800002113</v>
      </c>
    </row>
    <row r="146" spans="1:16">
      <c r="A146" s="30">
        <v>39022</v>
      </c>
      <c r="C146" s="6">
        <v>138</v>
      </c>
      <c r="D146" s="29">
        <f t="shared" si="42"/>
        <v>6035</v>
      </c>
      <c r="E146" s="29">
        <f t="shared" si="47"/>
        <v>832830</v>
      </c>
      <c r="F146" s="29">
        <f t="shared" si="43"/>
        <v>-253470</v>
      </c>
      <c r="G146" s="34">
        <f>+Inputs!$D$3</f>
        <v>0.37951000000000001</v>
      </c>
      <c r="I146" s="27">
        <f t="shared" si="48"/>
        <v>1086300</v>
      </c>
      <c r="K146" s="27">
        <f t="shared" si="44"/>
        <v>6035</v>
      </c>
      <c r="L146" s="27">
        <f t="shared" si="49"/>
        <v>832830</v>
      </c>
      <c r="M146" s="27">
        <f t="shared" si="45"/>
        <v>2290.34285</v>
      </c>
      <c r="N146" s="27">
        <f t="shared" si="46"/>
        <v>2290.34285</v>
      </c>
      <c r="O146" s="27">
        <f t="shared" si="50"/>
        <v>-96189.269950002112</v>
      </c>
      <c r="P146" s="27">
        <f t="shared" si="51"/>
        <v>96189.269950002112</v>
      </c>
    </row>
    <row r="147" spans="1:16">
      <c r="A147" s="31">
        <v>39052</v>
      </c>
      <c r="C147" s="6">
        <v>139</v>
      </c>
      <c r="D147" s="29">
        <f t="shared" si="42"/>
        <v>6035</v>
      </c>
      <c r="E147" s="29">
        <f t="shared" si="47"/>
        <v>838865</v>
      </c>
      <c r="F147" s="29">
        <f t="shared" si="43"/>
        <v>-247435</v>
      </c>
      <c r="G147" s="34">
        <f>+Inputs!$D$3</f>
        <v>0.37951000000000001</v>
      </c>
      <c r="I147" s="27">
        <f t="shared" si="48"/>
        <v>1086300</v>
      </c>
      <c r="K147" s="27">
        <f t="shared" si="44"/>
        <v>6035</v>
      </c>
      <c r="L147" s="27">
        <f t="shared" si="49"/>
        <v>838865</v>
      </c>
      <c r="M147" s="27">
        <f t="shared" si="45"/>
        <v>2290.34285</v>
      </c>
      <c r="N147" s="27">
        <f t="shared" si="46"/>
        <v>2290.34285</v>
      </c>
      <c r="O147" s="27">
        <f t="shared" si="50"/>
        <v>-93898.927100002111</v>
      </c>
      <c r="P147" s="27">
        <f t="shared" si="51"/>
        <v>93898.927100002111</v>
      </c>
    </row>
    <row r="148" spans="1:16">
      <c r="A148" s="30">
        <v>39083</v>
      </c>
      <c r="C148" s="6">
        <v>140</v>
      </c>
      <c r="D148" s="29">
        <f t="shared" si="42"/>
        <v>6035</v>
      </c>
      <c r="E148" s="29">
        <f t="shared" si="47"/>
        <v>844900</v>
      </c>
      <c r="F148" s="29">
        <f t="shared" si="43"/>
        <v>-241400</v>
      </c>
      <c r="G148" s="34">
        <f>+Inputs!$D$3</f>
        <v>0.37951000000000001</v>
      </c>
      <c r="I148" s="27">
        <f t="shared" si="48"/>
        <v>1086300</v>
      </c>
      <c r="K148" s="27">
        <f t="shared" si="44"/>
        <v>6035</v>
      </c>
      <c r="L148" s="27">
        <f t="shared" si="49"/>
        <v>844900</v>
      </c>
      <c r="M148" s="27">
        <f t="shared" si="45"/>
        <v>2290.34285</v>
      </c>
      <c r="N148" s="27">
        <f t="shared" si="46"/>
        <v>2290.34285</v>
      </c>
      <c r="O148" s="27">
        <f t="shared" si="50"/>
        <v>-91608.58425000211</v>
      </c>
      <c r="P148" s="27">
        <f t="shared" si="51"/>
        <v>91608.58425000211</v>
      </c>
    </row>
    <row r="149" spans="1:16">
      <c r="A149" s="31">
        <v>39114</v>
      </c>
      <c r="C149" s="6">
        <v>141</v>
      </c>
      <c r="D149" s="29">
        <f t="shared" si="42"/>
        <v>6035</v>
      </c>
      <c r="E149" s="29">
        <f t="shared" si="47"/>
        <v>850935</v>
      </c>
      <c r="F149" s="29">
        <f t="shared" si="43"/>
        <v>-235365</v>
      </c>
      <c r="G149" s="34">
        <f>+Inputs!$D$3</f>
        <v>0.37951000000000001</v>
      </c>
      <c r="I149" s="27">
        <f t="shared" si="48"/>
        <v>1086300</v>
      </c>
      <c r="K149" s="27">
        <f t="shared" si="44"/>
        <v>6035</v>
      </c>
      <c r="L149" s="27">
        <f t="shared" si="49"/>
        <v>850935</v>
      </c>
      <c r="M149" s="27">
        <f t="shared" si="45"/>
        <v>2290.34285</v>
      </c>
      <c r="N149" s="27">
        <f t="shared" si="46"/>
        <v>2290.34285</v>
      </c>
      <c r="O149" s="27">
        <f t="shared" si="50"/>
        <v>-89318.241400002109</v>
      </c>
      <c r="P149" s="27">
        <f t="shared" si="51"/>
        <v>89318.241400002109</v>
      </c>
    </row>
    <row r="150" spans="1:16">
      <c r="A150" s="30">
        <v>39142</v>
      </c>
      <c r="C150" s="6">
        <v>142</v>
      </c>
      <c r="D150" s="29">
        <f t="shared" si="42"/>
        <v>6035</v>
      </c>
      <c r="E150" s="29">
        <f t="shared" si="47"/>
        <v>856970</v>
      </c>
      <c r="F150" s="29">
        <f t="shared" si="43"/>
        <v>-229330</v>
      </c>
      <c r="G150" s="34">
        <f>+Inputs!$D$3</f>
        <v>0.37951000000000001</v>
      </c>
      <c r="I150" s="27">
        <f t="shared" si="48"/>
        <v>1086300</v>
      </c>
      <c r="K150" s="27">
        <f t="shared" si="44"/>
        <v>6035</v>
      </c>
      <c r="L150" s="27">
        <f t="shared" si="49"/>
        <v>856970</v>
      </c>
      <c r="M150" s="27">
        <f t="shared" si="45"/>
        <v>2290.34285</v>
      </c>
      <c r="N150" s="27">
        <f t="shared" si="46"/>
        <v>2290.34285</v>
      </c>
      <c r="O150" s="27">
        <f t="shared" si="50"/>
        <v>-87027.898550002108</v>
      </c>
      <c r="P150" s="27">
        <f t="shared" si="51"/>
        <v>87027.898550002108</v>
      </c>
    </row>
    <row r="151" spans="1:16">
      <c r="A151" s="31">
        <v>39173</v>
      </c>
      <c r="C151" s="6">
        <v>143</v>
      </c>
      <c r="D151" s="29">
        <f t="shared" si="42"/>
        <v>6035</v>
      </c>
      <c r="E151" s="29">
        <f t="shared" si="47"/>
        <v>863005</v>
      </c>
      <c r="F151" s="29">
        <f t="shared" si="43"/>
        <v>-223295</v>
      </c>
      <c r="G151" s="34">
        <f>+Inputs!$D$3</f>
        <v>0.37951000000000001</v>
      </c>
      <c r="I151" s="27">
        <f t="shared" si="48"/>
        <v>1086300</v>
      </c>
      <c r="K151" s="27">
        <f t="shared" si="44"/>
        <v>6035</v>
      </c>
      <c r="L151" s="27">
        <f t="shared" si="49"/>
        <v>863005</v>
      </c>
      <c r="M151" s="27">
        <f t="shared" si="45"/>
        <v>2290.34285</v>
      </c>
      <c r="N151" s="27">
        <f t="shared" si="46"/>
        <v>2290.34285</v>
      </c>
      <c r="O151" s="27">
        <f t="shared" si="50"/>
        <v>-84737.555700002107</v>
      </c>
      <c r="P151" s="27">
        <f t="shared" si="51"/>
        <v>84737.555700002107</v>
      </c>
    </row>
    <row r="152" spans="1:16">
      <c r="A152" s="30">
        <v>39203</v>
      </c>
      <c r="C152" s="6">
        <v>144</v>
      </c>
      <c r="D152" s="29">
        <f t="shared" si="42"/>
        <v>6035</v>
      </c>
      <c r="E152" s="29">
        <f t="shared" si="47"/>
        <v>869040</v>
      </c>
      <c r="F152" s="29">
        <f t="shared" si="43"/>
        <v>-217260</v>
      </c>
      <c r="G152" s="34">
        <f>+Inputs!$D$3</f>
        <v>0.37951000000000001</v>
      </c>
      <c r="I152" s="27">
        <f t="shared" si="48"/>
        <v>1086300</v>
      </c>
      <c r="K152" s="27">
        <f t="shared" si="44"/>
        <v>6035</v>
      </c>
      <c r="L152" s="27">
        <f t="shared" si="49"/>
        <v>869040</v>
      </c>
      <c r="M152" s="27">
        <f t="shared" si="45"/>
        <v>2290.34285</v>
      </c>
      <c r="N152" s="27">
        <f t="shared" si="46"/>
        <v>2290.34285</v>
      </c>
      <c r="O152" s="27">
        <f t="shared" si="50"/>
        <v>-82447.212850002106</v>
      </c>
      <c r="P152" s="27">
        <f t="shared" si="51"/>
        <v>82447.212850002106</v>
      </c>
    </row>
    <row r="153" spans="1:16">
      <c r="A153" s="31">
        <v>39234</v>
      </c>
      <c r="C153" s="6">
        <v>145</v>
      </c>
      <c r="D153" s="29">
        <f t="shared" si="42"/>
        <v>6035</v>
      </c>
      <c r="E153" s="29">
        <f t="shared" si="47"/>
        <v>875075</v>
      </c>
      <c r="F153" s="29">
        <f t="shared" si="43"/>
        <v>-211225</v>
      </c>
      <c r="G153" s="34">
        <f>+Inputs!$D$3</f>
        <v>0.37951000000000001</v>
      </c>
      <c r="I153" s="27">
        <f t="shared" si="48"/>
        <v>1086300</v>
      </c>
      <c r="K153" s="27">
        <f t="shared" si="44"/>
        <v>6035</v>
      </c>
      <c r="L153" s="27">
        <f t="shared" si="49"/>
        <v>875075</v>
      </c>
      <c r="M153" s="27">
        <f t="shared" si="45"/>
        <v>2290.34285</v>
      </c>
      <c r="N153" s="27">
        <f t="shared" si="46"/>
        <v>2290.34285</v>
      </c>
      <c r="O153" s="27">
        <f t="shared" si="50"/>
        <v>-80156.870000002105</v>
      </c>
      <c r="P153" s="27">
        <f t="shared" si="51"/>
        <v>80156.870000002105</v>
      </c>
    </row>
    <row r="154" spans="1:16">
      <c r="A154" s="30">
        <v>39264</v>
      </c>
      <c r="C154" s="6">
        <v>146</v>
      </c>
      <c r="D154" s="29">
        <f t="shared" si="42"/>
        <v>6035</v>
      </c>
      <c r="E154" s="29">
        <f t="shared" si="47"/>
        <v>881110</v>
      </c>
      <c r="F154" s="29">
        <f t="shared" si="43"/>
        <v>-205190</v>
      </c>
      <c r="G154" s="34">
        <f>+Inputs!$D$3</f>
        <v>0.37951000000000001</v>
      </c>
      <c r="I154" s="27">
        <f t="shared" si="48"/>
        <v>1086300</v>
      </c>
      <c r="K154" s="27">
        <f t="shared" si="44"/>
        <v>6035</v>
      </c>
      <c r="L154" s="27">
        <f t="shared" si="49"/>
        <v>881110</v>
      </c>
      <c r="M154" s="27">
        <f t="shared" si="45"/>
        <v>2290.34285</v>
      </c>
      <c r="N154" s="27">
        <f t="shared" si="46"/>
        <v>2290.34285</v>
      </c>
      <c r="O154" s="27">
        <f t="shared" si="50"/>
        <v>-77866.527150002104</v>
      </c>
      <c r="P154" s="27">
        <f t="shared" si="51"/>
        <v>77866.527150002104</v>
      </c>
    </row>
    <row r="155" spans="1:16">
      <c r="A155" s="31">
        <v>39295</v>
      </c>
      <c r="C155" s="6">
        <v>147</v>
      </c>
      <c r="D155" s="29">
        <f t="shared" si="42"/>
        <v>6035</v>
      </c>
      <c r="E155" s="29">
        <f t="shared" si="47"/>
        <v>887145</v>
      </c>
      <c r="F155" s="29">
        <f t="shared" si="43"/>
        <v>-199155</v>
      </c>
      <c r="G155" s="34">
        <f>+Inputs!$D$3</f>
        <v>0.37951000000000001</v>
      </c>
      <c r="I155" s="27">
        <f t="shared" si="48"/>
        <v>1086300</v>
      </c>
      <c r="K155" s="27">
        <f t="shared" si="44"/>
        <v>6035</v>
      </c>
      <c r="L155" s="27">
        <f t="shared" si="49"/>
        <v>887145</v>
      </c>
      <c r="M155" s="27">
        <f t="shared" si="45"/>
        <v>2290.34285</v>
      </c>
      <c r="N155" s="27">
        <f t="shared" si="46"/>
        <v>2290.34285</v>
      </c>
      <c r="O155" s="27">
        <f t="shared" si="50"/>
        <v>-75576.184300002104</v>
      </c>
      <c r="P155" s="27">
        <f t="shared" si="51"/>
        <v>75576.184300002104</v>
      </c>
    </row>
    <row r="156" spans="1:16">
      <c r="A156" s="30">
        <v>39326</v>
      </c>
      <c r="C156" s="6">
        <v>148</v>
      </c>
      <c r="D156" s="29">
        <f t="shared" si="42"/>
        <v>6035</v>
      </c>
      <c r="E156" s="29">
        <f t="shared" si="47"/>
        <v>893180</v>
      </c>
      <c r="F156" s="29">
        <f t="shared" si="43"/>
        <v>-193120</v>
      </c>
      <c r="G156" s="34">
        <f>+Inputs!$D$3</f>
        <v>0.37951000000000001</v>
      </c>
      <c r="I156" s="27">
        <f t="shared" si="48"/>
        <v>1086300</v>
      </c>
      <c r="K156" s="27">
        <f t="shared" si="44"/>
        <v>6035</v>
      </c>
      <c r="L156" s="27">
        <f t="shared" si="49"/>
        <v>893180</v>
      </c>
      <c r="M156" s="27">
        <f t="shared" si="45"/>
        <v>2290.34285</v>
      </c>
      <c r="N156" s="27">
        <f t="shared" si="46"/>
        <v>2290.34285</v>
      </c>
      <c r="O156" s="27">
        <f t="shared" si="50"/>
        <v>-73285.841450002103</v>
      </c>
      <c r="P156" s="27">
        <f t="shared" si="51"/>
        <v>73285.841450002103</v>
      </c>
    </row>
    <row r="157" spans="1:16">
      <c r="A157" s="31">
        <v>39356</v>
      </c>
      <c r="C157" s="6">
        <v>149</v>
      </c>
      <c r="D157" s="29">
        <f t="shared" si="42"/>
        <v>6035</v>
      </c>
      <c r="E157" s="29">
        <f t="shared" si="47"/>
        <v>899215</v>
      </c>
      <c r="F157" s="29">
        <f t="shared" si="43"/>
        <v>-187085</v>
      </c>
      <c r="G157" s="34">
        <f>+Inputs!$D$3</f>
        <v>0.37951000000000001</v>
      </c>
      <c r="I157" s="27">
        <f t="shared" si="48"/>
        <v>1086300</v>
      </c>
      <c r="K157" s="27">
        <f t="shared" si="44"/>
        <v>6035</v>
      </c>
      <c r="L157" s="27">
        <f t="shared" si="49"/>
        <v>899215</v>
      </c>
      <c r="M157" s="27">
        <f t="shared" si="45"/>
        <v>2290.34285</v>
      </c>
      <c r="N157" s="27">
        <f t="shared" si="46"/>
        <v>2290.34285</v>
      </c>
      <c r="O157" s="27">
        <f t="shared" si="50"/>
        <v>-70995.498600002102</v>
      </c>
      <c r="P157" s="27">
        <f t="shared" si="51"/>
        <v>70995.498600002102</v>
      </c>
    </row>
    <row r="158" spans="1:16">
      <c r="A158" s="30">
        <v>39387</v>
      </c>
      <c r="C158" s="6">
        <v>150</v>
      </c>
      <c r="D158" s="29">
        <f t="shared" si="42"/>
        <v>6035</v>
      </c>
      <c r="E158" s="29">
        <f t="shared" si="47"/>
        <v>905250</v>
      </c>
      <c r="F158" s="29">
        <f t="shared" si="43"/>
        <v>-181050</v>
      </c>
      <c r="G158" s="34">
        <f>+Inputs!$D$3</f>
        <v>0.37951000000000001</v>
      </c>
      <c r="I158" s="27">
        <f t="shared" si="48"/>
        <v>1086300</v>
      </c>
      <c r="K158" s="27">
        <f t="shared" si="44"/>
        <v>6035</v>
      </c>
      <c r="L158" s="27">
        <f t="shared" si="49"/>
        <v>905250</v>
      </c>
      <c r="M158" s="27">
        <f t="shared" si="45"/>
        <v>2290.34285</v>
      </c>
      <c r="N158" s="27">
        <f t="shared" si="46"/>
        <v>2290.34285</v>
      </c>
      <c r="O158" s="27">
        <f t="shared" si="50"/>
        <v>-68705.155750002101</v>
      </c>
      <c r="P158" s="27">
        <f t="shared" si="51"/>
        <v>68705.155750002101</v>
      </c>
    </row>
    <row r="159" spans="1:16">
      <c r="A159" s="31">
        <v>39417</v>
      </c>
      <c r="C159" s="6">
        <v>151</v>
      </c>
      <c r="D159" s="29">
        <f t="shared" si="42"/>
        <v>6035</v>
      </c>
      <c r="E159" s="29">
        <f t="shared" si="47"/>
        <v>911285</v>
      </c>
      <c r="F159" s="29">
        <f t="shared" si="43"/>
        <v>-175015</v>
      </c>
      <c r="G159" s="34">
        <f>+Inputs!$D$3</f>
        <v>0.37951000000000001</v>
      </c>
      <c r="I159" s="27">
        <f t="shared" si="48"/>
        <v>1086300</v>
      </c>
      <c r="K159" s="27">
        <f t="shared" si="44"/>
        <v>6035</v>
      </c>
      <c r="L159" s="27">
        <f t="shared" si="49"/>
        <v>911285</v>
      </c>
      <c r="M159" s="27">
        <f t="shared" si="45"/>
        <v>2290.34285</v>
      </c>
      <c r="N159" s="27">
        <f t="shared" si="46"/>
        <v>2290.34285</v>
      </c>
      <c r="O159" s="27">
        <f t="shared" si="50"/>
        <v>-66414.8129000021</v>
      </c>
      <c r="P159" s="27">
        <f t="shared" si="51"/>
        <v>66414.8129000021</v>
      </c>
    </row>
    <row r="160" spans="1:16">
      <c r="A160" s="30">
        <v>39448</v>
      </c>
      <c r="C160" s="6">
        <v>152</v>
      </c>
      <c r="D160" s="29">
        <f t="shared" si="42"/>
        <v>6035</v>
      </c>
      <c r="E160" s="29">
        <f t="shared" si="47"/>
        <v>917320</v>
      </c>
      <c r="F160" s="29">
        <f t="shared" si="43"/>
        <v>-168980</v>
      </c>
      <c r="G160" s="34">
        <f>+Inputs!$D$3</f>
        <v>0.37951000000000001</v>
      </c>
      <c r="I160" s="27">
        <f t="shared" si="48"/>
        <v>1086300</v>
      </c>
      <c r="K160" s="27">
        <f t="shared" si="44"/>
        <v>6035</v>
      </c>
      <c r="L160" s="27">
        <f t="shared" si="49"/>
        <v>917320</v>
      </c>
      <c r="M160" s="27">
        <f t="shared" si="45"/>
        <v>2290.34285</v>
      </c>
      <c r="N160" s="27">
        <f t="shared" si="46"/>
        <v>2290.34285</v>
      </c>
      <c r="O160" s="27">
        <f t="shared" si="50"/>
        <v>-64124.470050002099</v>
      </c>
      <c r="P160" s="27">
        <f t="shared" si="51"/>
        <v>64124.470050002099</v>
      </c>
    </row>
    <row r="161" spans="1:16">
      <c r="A161" s="31">
        <v>39479</v>
      </c>
      <c r="C161" s="6">
        <v>153</v>
      </c>
      <c r="D161" s="29">
        <f t="shared" si="42"/>
        <v>6035</v>
      </c>
      <c r="E161" s="29">
        <f t="shared" si="47"/>
        <v>923355</v>
      </c>
      <c r="F161" s="29">
        <f t="shared" si="43"/>
        <v>-162945</v>
      </c>
      <c r="G161" s="34">
        <f>+Inputs!$D$3</f>
        <v>0.37951000000000001</v>
      </c>
      <c r="I161" s="27">
        <f t="shared" si="48"/>
        <v>1086300</v>
      </c>
      <c r="K161" s="27">
        <f t="shared" si="44"/>
        <v>6035</v>
      </c>
      <c r="L161" s="27">
        <f t="shared" si="49"/>
        <v>923355</v>
      </c>
      <c r="M161" s="27">
        <f t="shared" si="45"/>
        <v>2290.34285</v>
      </c>
      <c r="N161" s="27">
        <f t="shared" si="46"/>
        <v>2290.34285</v>
      </c>
      <c r="O161" s="27">
        <f t="shared" si="50"/>
        <v>-61834.127200002098</v>
      </c>
      <c r="P161" s="27">
        <f t="shared" si="51"/>
        <v>61834.127200002098</v>
      </c>
    </row>
    <row r="162" spans="1:16">
      <c r="A162" s="30">
        <v>39508</v>
      </c>
      <c r="C162" s="6">
        <v>154</v>
      </c>
      <c r="D162" s="29">
        <f t="shared" si="42"/>
        <v>6035</v>
      </c>
      <c r="E162" s="29">
        <f t="shared" si="47"/>
        <v>929390</v>
      </c>
      <c r="F162" s="29">
        <f t="shared" si="43"/>
        <v>-156910</v>
      </c>
      <c r="G162" s="34">
        <f>+Inputs!$D$3</f>
        <v>0.37951000000000001</v>
      </c>
      <c r="I162" s="27">
        <f t="shared" si="48"/>
        <v>1086300</v>
      </c>
      <c r="K162" s="27">
        <f t="shared" si="44"/>
        <v>6035</v>
      </c>
      <c r="L162" s="27">
        <f t="shared" si="49"/>
        <v>929390</v>
      </c>
      <c r="M162" s="27">
        <f t="shared" si="45"/>
        <v>2290.34285</v>
      </c>
      <c r="N162" s="27">
        <f t="shared" si="46"/>
        <v>2290.34285</v>
      </c>
      <c r="O162" s="27">
        <f t="shared" si="50"/>
        <v>-59543.784350002097</v>
      </c>
      <c r="P162" s="27">
        <f t="shared" si="51"/>
        <v>59543.784350002097</v>
      </c>
    </row>
    <row r="163" spans="1:16">
      <c r="A163" s="31">
        <v>39539</v>
      </c>
      <c r="C163" s="6">
        <v>155</v>
      </c>
      <c r="D163" s="29">
        <f t="shared" si="42"/>
        <v>6035</v>
      </c>
      <c r="E163" s="29">
        <f t="shared" si="47"/>
        <v>935425</v>
      </c>
      <c r="F163" s="29">
        <f t="shared" si="43"/>
        <v>-150875</v>
      </c>
      <c r="G163" s="34">
        <f>+Inputs!$D$3</f>
        <v>0.37951000000000001</v>
      </c>
      <c r="I163" s="27">
        <f t="shared" si="48"/>
        <v>1086300</v>
      </c>
      <c r="K163" s="27">
        <f t="shared" si="44"/>
        <v>6035</v>
      </c>
      <c r="L163" s="27">
        <f t="shared" si="49"/>
        <v>935425</v>
      </c>
      <c r="M163" s="27">
        <f t="shared" si="45"/>
        <v>2290.34285</v>
      </c>
      <c r="N163" s="27">
        <f t="shared" si="46"/>
        <v>2290.34285</v>
      </c>
      <c r="O163" s="27">
        <f t="shared" si="50"/>
        <v>-57253.441500002096</v>
      </c>
      <c r="P163" s="27">
        <f t="shared" si="51"/>
        <v>57253.441500002096</v>
      </c>
    </row>
    <row r="164" spans="1:16">
      <c r="A164" s="30">
        <v>39569</v>
      </c>
      <c r="C164" s="6">
        <v>156</v>
      </c>
      <c r="D164" s="29">
        <f t="shared" si="42"/>
        <v>6035</v>
      </c>
      <c r="E164" s="29">
        <f t="shared" si="47"/>
        <v>941460</v>
      </c>
      <c r="F164" s="29">
        <f t="shared" si="43"/>
        <v>-144840</v>
      </c>
      <c r="G164" s="34">
        <f>+Inputs!$D$3</f>
        <v>0.37951000000000001</v>
      </c>
      <c r="I164" s="27">
        <f t="shared" si="48"/>
        <v>1086300</v>
      </c>
      <c r="K164" s="27">
        <f t="shared" si="44"/>
        <v>6035</v>
      </c>
      <c r="L164" s="27">
        <f t="shared" si="49"/>
        <v>941460</v>
      </c>
      <c r="M164" s="27">
        <f t="shared" si="45"/>
        <v>2290.34285</v>
      </c>
      <c r="N164" s="27">
        <f t="shared" si="46"/>
        <v>2290.34285</v>
      </c>
      <c r="O164" s="27">
        <f t="shared" si="50"/>
        <v>-54963.098650002095</v>
      </c>
      <c r="P164" s="27">
        <f t="shared" si="51"/>
        <v>54963.098650002095</v>
      </c>
    </row>
    <row r="165" spans="1:16">
      <c r="A165" s="31">
        <v>39600</v>
      </c>
      <c r="C165" s="6">
        <v>157</v>
      </c>
      <c r="D165" s="29">
        <f t="shared" si="42"/>
        <v>6035</v>
      </c>
      <c r="E165" s="29">
        <f t="shared" si="47"/>
        <v>947495</v>
      </c>
      <c r="F165" s="29">
        <f t="shared" si="43"/>
        <v>-138805</v>
      </c>
      <c r="G165" s="34">
        <f>+Inputs!$D$3</f>
        <v>0.37951000000000001</v>
      </c>
      <c r="I165" s="27">
        <f t="shared" si="48"/>
        <v>1086300</v>
      </c>
      <c r="K165" s="27">
        <f t="shared" si="44"/>
        <v>6035</v>
      </c>
      <c r="L165" s="27">
        <f t="shared" si="49"/>
        <v>947495</v>
      </c>
      <c r="M165" s="27">
        <f t="shared" si="45"/>
        <v>2290.34285</v>
      </c>
      <c r="N165" s="27">
        <f t="shared" si="46"/>
        <v>2290.34285</v>
      </c>
      <c r="O165" s="27">
        <f t="shared" si="50"/>
        <v>-52672.755800002094</v>
      </c>
      <c r="P165" s="27">
        <f t="shared" si="51"/>
        <v>52672.755800002094</v>
      </c>
    </row>
    <row r="166" spans="1:16">
      <c r="A166" s="30">
        <v>39630</v>
      </c>
      <c r="C166" s="6">
        <v>158</v>
      </c>
      <c r="D166" s="29">
        <f t="shared" si="42"/>
        <v>6035</v>
      </c>
      <c r="E166" s="29">
        <f t="shared" si="47"/>
        <v>953530</v>
      </c>
      <c r="F166" s="29">
        <f t="shared" si="43"/>
        <v>-132770</v>
      </c>
      <c r="G166" s="34">
        <f>+Inputs!$D$3</f>
        <v>0.37951000000000001</v>
      </c>
      <c r="I166" s="27">
        <f t="shared" si="48"/>
        <v>1086300</v>
      </c>
      <c r="K166" s="27">
        <f t="shared" si="44"/>
        <v>6035</v>
      </c>
      <c r="L166" s="27">
        <f t="shared" si="49"/>
        <v>953530</v>
      </c>
      <c r="M166" s="27">
        <f t="shared" si="45"/>
        <v>2290.34285</v>
      </c>
      <c r="N166" s="27">
        <f t="shared" si="46"/>
        <v>2290.34285</v>
      </c>
      <c r="O166" s="27">
        <f t="shared" si="50"/>
        <v>-50382.412950002094</v>
      </c>
      <c r="P166" s="27">
        <f t="shared" si="51"/>
        <v>50382.412950002094</v>
      </c>
    </row>
    <row r="167" spans="1:16">
      <c r="A167" s="31">
        <v>39661</v>
      </c>
      <c r="C167" s="6">
        <v>159</v>
      </c>
      <c r="D167" s="29">
        <f t="shared" si="42"/>
        <v>6035</v>
      </c>
      <c r="E167" s="29">
        <f t="shared" si="47"/>
        <v>959565</v>
      </c>
      <c r="F167" s="29">
        <f t="shared" si="43"/>
        <v>-126735</v>
      </c>
      <c r="G167" s="34">
        <f>+Inputs!$D$3</f>
        <v>0.37951000000000001</v>
      </c>
      <c r="I167" s="27">
        <f t="shared" si="48"/>
        <v>1086300</v>
      </c>
      <c r="K167" s="27">
        <f t="shared" si="44"/>
        <v>6035</v>
      </c>
      <c r="L167" s="27">
        <f t="shared" si="49"/>
        <v>959565</v>
      </c>
      <c r="M167" s="27">
        <f t="shared" si="45"/>
        <v>2290.34285</v>
      </c>
      <c r="N167" s="27">
        <f t="shared" si="46"/>
        <v>2290.34285</v>
      </c>
      <c r="O167" s="27">
        <f t="shared" si="50"/>
        <v>-48092.070100002093</v>
      </c>
      <c r="P167" s="27">
        <f t="shared" si="51"/>
        <v>48092.070100002093</v>
      </c>
    </row>
    <row r="168" spans="1:16">
      <c r="A168" s="30">
        <v>39692</v>
      </c>
      <c r="C168" s="6">
        <v>160</v>
      </c>
      <c r="D168" s="29">
        <f t="shared" si="42"/>
        <v>6035</v>
      </c>
      <c r="E168" s="29">
        <f t="shared" si="47"/>
        <v>965600</v>
      </c>
      <c r="F168" s="29">
        <f t="shared" si="43"/>
        <v>-120700</v>
      </c>
      <c r="G168" s="34">
        <f>+Inputs!$D$3</f>
        <v>0.37951000000000001</v>
      </c>
      <c r="I168" s="27">
        <f t="shared" si="48"/>
        <v>1086300</v>
      </c>
      <c r="K168" s="27">
        <f t="shared" si="44"/>
        <v>6035</v>
      </c>
      <c r="L168" s="27">
        <f t="shared" si="49"/>
        <v>965600</v>
      </c>
      <c r="M168" s="27">
        <f t="shared" si="45"/>
        <v>2290.34285</v>
      </c>
      <c r="N168" s="27">
        <f t="shared" si="46"/>
        <v>2290.34285</v>
      </c>
      <c r="O168" s="27">
        <f t="shared" si="50"/>
        <v>-45801.727250002092</v>
      </c>
      <c r="P168" s="27">
        <f t="shared" si="51"/>
        <v>45801.727250002092</v>
      </c>
    </row>
    <row r="169" spans="1:16">
      <c r="A169" s="31">
        <v>39722</v>
      </c>
      <c r="C169" s="6">
        <v>161</v>
      </c>
      <c r="D169" s="29">
        <f t="shared" ref="D169:D187" si="52">ROUND(-(+$B$9/180)*1,0)</f>
        <v>6035</v>
      </c>
      <c r="E169" s="29">
        <f t="shared" si="47"/>
        <v>971635</v>
      </c>
      <c r="F169" s="29">
        <f t="shared" ref="F169:F188" si="53">$B$9+E169</f>
        <v>-114665</v>
      </c>
      <c r="G169" s="34">
        <f>+Inputs!$D$3</f>
        <v>0.37951000000000001</v>
      </c>
      <c r="I169" s="27">
        <f t="shared" si="48"/>
        <v>1086300</v>
      </c>
      <c r="K169" s="27">
        <f t="shared" ref="K169:K188" si="54">D169</f>
        <v>6035</v>
      </c>
      <c r="L169" s="27">
        <f t="shared" si="49"/>
        <v>971635</v>
      </c>
      <c r="M169" s="27">
        <f t="shared" ref="M169:M188" si="55">K169*G169</f>
        <v>2290.34285</v>
      </c>
      <c r="N169" s="27">
        <f t="shared" ref="N169:N188" si="56">M169-J169</f>
        <v>2290.34285</v>
      </c>
      <c r="O169" s="27">
        <f t="shared" si="50"/>
        <v>-43511.384400002091</v>
      </c>
      <c r="P169" s="27">
        <f t="shared" si="51"/>
        <v>43511.384400002091</v>
      </c>
    </row>
    <row r="170" spans="1:16">
      <c r="A170" s="30">
        <v>39753</v>
      </c>
      <c r="C170" s="6">
        <v>162</v>
      </c>
      <c r="D170" s="29">
        <f t="shared" si="52"/>
        <v>6035</v>
      </c>
      <c r="E170" s="29">
        <f t="shared" ref="E170:E188" si="57">+E169+D170</f>
        <v>977670</v>
      </c>
      <c r="F170" s="29">
        <f t="shared" si="53"/>
        <v>-108630</v>
      </c>
      <c r="G170" s="34">
        <f>+Inputs!$D$3</f>
        <v>0.37951000000000001</v>
      </c>
      <c r="I170" s="27">
        <f t="shared" ref="I170:I188" si="58">+I169+H170</f>
        <v>1086300</v>
      </c>
      <c r="K170" s="27">
        <f t="shared" si="54"/>
        <v>6035</v>
      </c>
      <c r="L170" s="27">
        <f t="shared" ref="L170:L188" si="59">+L169+K170</f>
        <v>977670</v>
      </c>
      <c r="M170" s="27">
        <f t="shared" si="55"/>
        <v>2290.34285</v>
      </c>
      <c r="N170" s="27">
        <f t="shared" si="56"/>
        <v>2290.34285</v>
      </c>
      <c r="O170" s="27">
        <f t="shared" ref="O170:O188" si="60">+O169+N170</f>
        <v>-41221.04155000209</v>
      </c>
      <c r="P170" s="27">
        <f t="shared" ref="P170:P188" si="61">P169-N170</f>
        <v>41221.04155000209</v>
      </c>
    </row>
    <row r="171" spans="1:16">
      <c r="A171" s="31">
        <v>39783</v>
      </c>
      <c r="C171" s="6">
        <v>163</v>
      </c>
      <c r="D171" s="29">
        <f t="shared" si="52"/>
        <v>6035</v>
      </c>
      <c r="E171" s="29">
        <f t="shared" si="57"/>
        <v>983705</v>
      </c>
      <c r="F171" s="29">
        <f t="shared" si="53"/>
        <v>-102595</v>
      </c>
      <c r="G171" s="34">
        <f>+Inputs!$D$3</f>
        <v>0.37951000000000001</v>
      </c>
      <c r="I171" s="27">
        <f t="shared" si="58"/>
        <v>1086300</v>
      </c>
      <c r="K171" s="27">
        <f t="shared" si="54"/>
        <v>6035</v>
      </c>
      <c r="L171" s="27">
        <f t="shared" si="59"/>
        <v>983705</v>
      </c>
      <c r="M171" s="27">
        <f t="shared" si="55"/>
        <v>2290.34285</v>
      </c>
      <c r="N171" s="27">
        <f t="shared" si="56"/>
        <v>2290.34285</v>
      </c>
      <c r="O171" s="27">
        <f t="shared" si="60"/>
        <v>-38930.698700002089</v>
      </c>
      <c r="P171" s="27">
        <f t="shared" si="61"/>
        <v>38930.698700002089</v>
      </c>
    </row>
    <row r="172" spans="1:16">
      <c r="A172" s="30">
        <v>39814</v>
      </c>
      <c r="C172" s="6">
        <v>164</v>
      </c>
      <c r="D172" s="29">
        <f t="shared" si="52"/>
        <v>6035</v>
      </c>
      <c r="E172" s="29">
        <f t="shared" si="57"/>
        <v>989740</v>
      </c>
      <c r="F172" s="29">
        <f t="shared" si="53"/>
        <v>-96560</v>
      </c>
      <c r="G172" s="34">
        <f>+Inputs!$D$3</f>
        <v>0.37951000000000001</v>
      </c>
      <c r="I172" s="27">
        <f t="shared" si="58"/>
        <v>1086300</v>
      </c>
      <c r="K172" s="27">
        <f t="shared" si="54"/>
        <v>6035</v>
      </c>
      <c r="L172" s="27">
        <f t="shared" si="59"/>
        <v>989740</v>
      </c>
      <c r="M172" s="27">
        <f t="shared" si="55"/>
        <v>2290.34285</v>
      </c>
      <c r="N172" s="27">
        <f t="shared" si="56"/>
        <v>2290.34285</v>
      </c>
      <c r="O172" s="27">
        <f t="shared" si="60"/>
        <v>-36640.355850002088</v>
      </c>
      <c r="P172" s="27">
        <f t="shared" si="61"/>
        <v>36640.355850002088</v>
      </c>
    </row>
    <row r="173" spans="1:16">
      <c r="A173" s="31">
        <v>39845</v>
      </c>
      <c r="C173" s="6">
        <v>165</v>
      </c>
      <c r="D173" s="29">
        <f t="shared" si="52"/>
        <v>6035</v>
      </c>
      <c r="E173" s="29">
        <f t="shared" si="57"/>
        <v>995775</v>
      </c>
      <c r="F173" s="29">
        <f t="shared" si="53"/>
        <v>-90525</v>
      </c>
      <c r="G173" s="34">
        <f>+Inputs!$D$3</f>
        <v>0.37951000000000001</v>
      </c>
      <c r="I173" s="27">
        <f t="shared" si="58"/>
        <v>1086300</v>
      </c>
      <c r="K173" s="27">
        <f t="shared" si="54"/>
        <v>6035</v>
      </c>
      <c r="L173" s="27">
        <f t="shared" si="59"/>
        <v>995775</v>
      </c>
      <c r="M173" s="27">
        <f t="shared" si="55"/>
        <v>2290.34285</v>
      </c>
      <c r="N173" s="27">
        <f t="shared" si="56"/>
        <v>2290.34285</v>
      </c>
      <c r="O173" s="27">
        <f t="shared" si="60"/>
        <v>-34350.013000002087</v>
      </c>
      <c r="P173" s="27">
        <f t="shared" si="61"/>
        <v>34350.013000002087</v>
      </c>
    </row>
    <row r="174" spans="1:16">
      <c r="A174" s="30">
        <v>39873</v>
      </c>
      <c r="C174" s="6">
        <v>166</v>
      </c>
      <c r="D174" s="29">
        <f t="shared" si="52"/>
        <v>6035</v>
      </c>
      <c r="E174" s="29">
        <f t="shared" si="57"/>
        <v>1001810</v>
      </c>
      <c r="F174" s="29">
        <f t="shared" si="53"/>
        <v>-84490</v>
      </c>
      <c r="G174" s="34">
        <f>+Inputs!$D$3</f>
        <v>0.37951000000000001</v>
      </c>
      <c r="I174" s="27">
        <f t="shared" si="58"/>
        <v>1086300</v>
      </c>
      <c r="K174" s="27">
        <f t="shared" si="54"/>
        <v>6035</v>
      </c>
      <c r="L174" s="27">
        <f t="shared" si="59"/>
        <v>1001810</v>
      </c>
      <c r="M174" s="27">
        <f t="shared" si="55"/>
        <v>2290.34285</v>
      </c>
      <c r="N174" s="27">
        <f t="shared" si="56"/>
        <v>2290.34285</v>
      </c>
      <c r="O174" s="27">
        <f t="shared" si="60"/>
        <v>-32059.670150002086</v>
      </c>
      <c r="P174" s="27">
        <f t="shared" si="61"/>
        <v>32059.670150002086</v>
      </c>
    </row>
    <row r="175" spans="1:16">
      <c r="A175" s="31">
        <v>39904</v>
      </c>
      <c r="C175" s="6">
        <v>167</v>
      </c>
      <c r="D175" s="29">
        <f t="shared" si="52"/>
        <v>6035</v>
      </c>
      <c r="E175" s="29">
        <f t="shared" si="57"/>
        <v>1007845</v>
      </c>
      <c r="F175" s="29">
        <f t="shared" si="53"/>
        <v>-78455</v>
      </c>
      <c r="G175" s="34">
        <f>+Inputs!$D$3</f>
        <v>0.37951000000000001</v>
      </c>
      <c r="I175" s="27">
        <f t="shared" si="58"/>
        <v>1086300</v>
      </c>
      <c r="K175" s="27">
        <f t="shared" si="54"/>
        <v>6035</v>
      </c>
      <c r="L175" s="27">
        <f t="shared" si="59"/>
        <v>1007845</v>
      </c>
      <c r="M175" s="27">
        <f t="shared" si="55"/>
        <v>2290.34285</v>
      </c>
      <c r="N175" s="27">
        <f t="shared" si="56"/>
        <v>2290.34285</v>
      </c>
      <c r="O175" s="27">
        <f t="shared" si="60"/>
        <v>-29769.327300002085</v>
      </c>
      <c r="P175" s="27">
        <f t="shared" si="61"/>
        <v>29769.327300002085</v>
      </c>
    </row>
    <row r="176" spans="1:16">
      <c r="A176" s="30">
        <v>39934</v>
      </c>
      <c r="C176" s="6">
        <v>168</v>
      </c>
      <c r="D176" s="29">
        <f t="shared" si="52"/>
        <v>6035</v>
      </c>
      <c r="E176" s="29">
        <f t="shared" si="57"/>
        <v>1013880</v>
      </c>
      <c r="F176" s="29">
        <f t="shared" si="53"/>
        <v>-72420</v>
      </c>
      <c r="G176" s="34">
        <f>+Inputs!$D$3</f>
        <v>0.37951000000000001</v>
      </c>
      <c r="I176" s="27">
        <f t="shared" si="58"/>
        <v>1086300</v>
      </c>
      <c r="K176" s="27">
        <f t="shared" si="54"/>
        <v>6035</v>
      </c>
      <c r="L176" s="27">
        <f t="shared" si="59"/>
        <v>1013880</v>
      </c>
      <c r="M176" s="27">
        <f t="shared" si="55"/>
        <v>2290.34285</v>
      </c>
      <c r="N176" s="27">
        <f t="shared" si="56"/>
        <v>2290.34285</v>
      </c>
      <c r="O176" s="27">
        <f t="shared" si="60"/>
        <v>-27478.984450002084</v>
      </c>
      <c r="P176" s="27">
        <f t="shared" si="61"/>
        <v>27478.984450002084</v>
      </c>
    </row>
    <row r="177" spans="1:20">
      <c r="A177" s="31">
        <v>39965</v>
      </c>
      <c r="C177" s="6">
        <v>169</v>
      </c>
      <c r="D177" s="29">
        <f t="shared" si="52"/>
        <v>6035</v>
      </c>
      <c r="E177" s="29">
        <f t="shared" si="57"/>
        <v>1019915</v>
      </c>
      <c r="F177" s="29">
        <f t="shared" si="53"/>
        <v>-66385</v>
      </c>
      <c r="G177" s="34">
        <f>+Inputs!$D$3</f>
        <v>0.37951000000000001</v>
      </c>
      <c r="I177" s="27">
        <f t="shared" si="58"/>
        <v>1086300</v>
      </c>
      <c r="K177" s="27">
        <f t="shared" si="54"/>
        <v>6035</v>
      </c>
      <c r="L177" s="27">
        <f t="shared" si="59"/>
        <v>1019915</v>
      </c>
      <c r="M177" s="27">
        <f t="shared" si="55"/>
        <v>2290.34285</v>
      </c>
      <c r="N177" s="27">
        <f t="shared" si="56"/>
        <v>2290.34285</v>
      </c>
      <c r="O177" s="27">
        <f t="shared" si="60"/>
        <v>-25188.641600002084</v>
      </c>
      <c r="P177" s="27">
        <f t="shared" si="61"/>
        <v>25188.641600002084</v>
      </c>
    </row>
    <row r="178" spans="1:20">
      <c r="A178" s="30">
        <v>39995</v>
      </c>
      <c r="C178" s="6">
        <v>170</v>
      </c>
      <c r="D178" s="29">
        <f t="shared" si="52"/>
        <v>6035</v>
      </c>
      <c r="E178" s="29">
        <f t="shared" si="57"/>
        <v>1025950</v>
      </c>
      <c r="F178" s="29">
        <f t="shared" si="53"/>
        <v>-60350</v>
      </c>
      <c r="G178" s="34">
        <f>+Inputs!$D$3</f>
        <v>0.37951000000000001</v>
      </c>
      <c r="I178" s="27">
        <f t="shared" si="58"/>
        <v>1086300</v>
      </c>
      <c r="K178" s="27">
        <f t="shared" si="54"/>
        <v>6035</v>
      </c>
      <c r="L178" s="27">
        <f t="shared" si="59"/>
        <v>1025950</v>
      </c>
      <c r="M178" s="27">
        <f t="shared" si="55"/>
        <v>2290.34285</v>
      </c>
      <c r="N178" s="27">
        <f t="shared" si="56"/>
        <v>2290.34285</v>
      </c>
      <c r="O178" s="27">
        <f t="shared" si="60"/>
        <v>-22898.298750002083</v>
      </c>
      <c r="P178" s="27">
        <f t="shared" si="61"/>
        <v>22898.298750002083</v>
      </c>
    </row>
    <row r="179" spans="1:20">
      <c r="A179" s="31">
        <v>40026</v>
      </c>
      <c r="C179" s="6">
        <v>171</v>
      </c>
      <c r="D179" s="29">
        <f t="shared" si="52"/>
        <v>6035</v>
      </c>
      <c r="E179" s="29">
        <f t="shared" si="57"/>
        <v>1031985</v>
      </c>
      <c r="F179" s="29">
        <f t="shared" si="53"/>
        <v>-54315</v>
      </c>
      <c r="G179" s="34">
        <f>+Inputs!$D$3</f>
        <v>0.37951000000000001</v>
      </c>
      <c r="I179" s="27">
        <f t="shared" si="58"/>
        <v>1086300</v>
      </c>
      <c r="K179" s="27">
        <f t="shared" si="54"/>
        <v>6035</v>
      </c>
      <c r="L179" s="27">
        <f t="shared" si="59"/>
        <v>1031985</v>
      </c>
      <c r="M179" s="27">
        <f t="shared" si="55"/>
        <v>2290.34285</v>
      </c>
      <c r="N179" s="27">
        <f t="shared" si="56"/>
        <v>2290.34285</v>
      </c>
      <c r="O179" s="27">
        <f t="shared" si="60"/>
        <v>-20607.955900002082</v>
      </c>
      <c r="P179" s="27">
        <f t="shared" si="61"/>
        <v>20607.955900002082</v>
      </c>
    </row>
    <row r="180" spans="1:20">
      <c r="A180" s="30">
        <v>40057</v>
      </c>
      <c r="C180" s="6">
        <v>172</v>
      </c>
      <c r="D180" s="29">
        <f t="shared" si="52"/>
        <v>6035</v>
      </c>
      <c r="E180" s="29">
        <f t="shared" si="57"/>
        <v>1038020</v>
      </c>
      <c r="F180" s="29">
        <f t="shared" si="53"/>
        <v>-48280</v>
      </c>
      <c r="G180" s="34">
        <f>+Inputs!$D$3</f>
        <v>0.37951000000000001</v>
      </c>
      <c r="I180" s="27">
        <f t="shared" si="58"/>
        <v>1086300</v>
      </c>
      <c r="K180" s="27">
        <f t="shared" si="54"/>
        <v>6035</v>
      </c>
      <c r="L180" s="27">
        <f t="shared" si="59"/>
        <v>1038020</v>
      </c>
      <c r="M180" s="27">
        <f t="shared" si="55"/>
        <v>2290.34285</v>
      </c>
      <c r="N180" s="27">
        <f t="shared" si="56"/>
        <v>2290.34285</v>
      </c>
      <c r="O180" s="27">
        <f t="shared" si="60"/>
        <v>-18317.613050002081</v>
      </c>
      <c r="P180" s="27">
        <f t="shared" si="61"/>
        <v>18317.613050002081</v>
      </c>
    </row>
    <row r="181" spans="1:20">
      <c r="A181" s="31">
        <v>40087</v>
      </c>
      <c r="C181" s="6">
        <v>173</v>
      </c>
      <c r="D181" s="29">
        <f t="shared" si="52"/>
        <v>6035</v>
      </c>
      <c r="E181" s="29">
        <f t="shared" si="57"/>
        <v>1044055</v>
      </c>
      <c r="F181" s="29">
        <f t="shared" si="53"/>
        <v>-42245</v>
      </c>
      <c r="G181" s="34">
        <f>+Inputs!$D$3</f>
        <v>0.37951000000000001</v>
      </c>
      <c r="I181" s="27">
        <f t="shared" si="58"/>
        <v>1086300</v>
      </c>
      <c r="K181" s="27">
        <f t="shared" si="54"/>
        <v>6035</v>
      </c>
      <c r="L181" s="27">
        <f t="shared" si="59"/>
        <v>1044055</v>
      </c>
      <c r="M181" s="27">
        <f t="shared" si="55"/>
        <v>2290.34285</v>
      </c>
      <c r="N181" s="27">
        <f t="shared" si="56"/>
        <v>2290.34285</v>
      </c>
      <c r="O181" s="27">
        <f t="shared" si="60"/>
        <v>-16027.27020000208</v>
      </c>
      <c r="P181" s="27">
        <f t="shared" si="61"/>
        <v>16027.27020000208</v>
      </c>
    </row>
    <row r="182" spans="1:20">
      <c r="A182" s="30">
        <v>40118</v>
      </c>
      <c r="C182" s="6">
        <v>174</v>
      </c>
      <c r="D182" s="29">
        <f t="shared" si="52"/>
        <v>6035</v>
      </c>
      <c r="E182" s="29">
        <f t="shared" si="57"/>
        <v>1050090</v>
      </c>
      <c r="F182" s="29">
        <f t="shared" si="53"/>
        <v>-36210</v>
      </c>
      <c r="G182" s="34">
        <f>+Inputs!$D$3</f>
        <v>0.37951000000000001</v>
      </c>
      <c r="I182" s="27">
        <f t="shared" si="58"/>
        <v>1086300</v>
      </c>
      <c r="K182" s="27">
        <f t="shared" si="54"/>
        <v>6035</v>
      </c>
      <c r="L182" s="27">
        <f t="shared" si="59"/>
        <v>1050090</v>
      </c>
      <c r="M182" s="27">
        <f t="shared" si="55"/>
        <v>2290.34285</v>
      </c>
      <c r="N182" s="27">
        <f t="shared" si="56"/>
        <v>2290.34285</v>
      </c>
      <c r="O182" s="27">
        <f t="shared" si="60"/>
        <v>-13736.927350002079</v>
      </c>
      <c r="P182" s="27">
        <f t="shared" si="61"/>
        <v>13736.927350002079</v>
      </c>
    </row>
    <row r="183" spans="1:20">
      <c r="A183" s="31">
        <v>40148</v>
      </c>
      <c r="C183" s="6">
        <v>175</v>
      </c>
      <c r="D183" s="29">
        <f t="shared" si="52"/>
        <v>6035</v>
      </c>
      <c r="E183" s="29">
        <f t="shared" si="57"/>
        <v>1056125</v>
      </c>
      <c r="F183" s="29">
        <f t="shared" si="53"/>
        <v>-30175</v>
      </c>
      <c r="G183" s="34">
        <f>+Inputs!$D$3</f>
        <v>0.37951000000000001</v>
      </c>
      <c r="I183" s="27">
        <f t="shared" si="58"/>
        <v>1086300</v>
      </c>
      <c r="K183" s="27">
        <f t="shared" si="54"/>
        <v>6035</v>
      </c>
      <c r="L183" s="27">
        <f t="shared" si="59"/>
        <v>1056125</v>
      </c>
      <c r="M183" s="27">
        <f t="shared" si="55"/>
        <v>2290.34285</v>
      </c>
      <c r="N183" s="27">
        <f t="shared" si="56"/>
        <v>2290.34285</v>
      </c>
      <c r="O183" s="27">
        <f t="shared" si="60"/>
        <v>-11446.584500002078</v>
      </c>
      <c r="P183" s="27">
        <f t="shared" si="61"/>
        <v>11446.584500002078</v>
      </c>
    </row>
    <row r="184" spans="1:20">
      <c r="A184" s="30">
        <v>40179</v>
      </c>
      <c r="C184" s="6">
        <v>176</v>
      </c>
      <c r="D184" s="29">
        <f t="shared" si="52"/>
        <v>6035</v>
      </c>
      <c r="E184" s="29">
        <f t="shared" si="57"/>
        <v>1062160</v>
      </c>
      <c r="F184" s="29">
        <f t="shared" si="53"/>
        <v>-24140</v>
      </c>
      <c r="G184" s="34">
        <f>+Inputs!$D$3</f>
        <v>0.37951000000000001</v>
      </c>
      <c r="I184" s="27">
        <f t="shared" si="58"/>
        <v>1086300</v>
      </c>
      <c r="K184" s="27">
        <f t="shared" si="54"/>
        <v>6035</v>
      </c>
      <c r="L184" s="27">
        <f t="shared" si="59"/>
        <v>1062160</v>
      </c>
      <c r="M184" s="27">
        <f t="shared" si="55"/>
        <v>2290.34285</v>
      </c>
      <c r="N184" s="27">
        <f t="shared" si="56"/>
        <v>2290.34285</v>
      </c>
      <c r="O184" s="27">
        <f t="shared" si="60"/>
        <v>-9156.2416500020772</v>
      </c>
      <c r="P184" s="27">
        <f t="shared" si="61"/>
        <v>9156.2416500020772</v>
      </c>
    </row>
    <row r="185" spans="1:20">
      <c r="A185" s="31">
        <v>40210</v>
      </c>
      <c r="C185" s="6">
        <v>177</v>
      </c>
      <c r="D185" s="29">
        <f t="shared" si="52"/>
        <v>6035</v>
      </c>
      <c r="E185" s="29">
        <f t="shared" si="57"/>
        <v>1068195</v>
      </c>
      <c r="F185" s="29">
        <f t="shared" si="53"/>
        <v>-18105</v>
      </c>
      <c r="G185" s="34">
        <f>+Inputs!$D$3</f>
        <v>0.37951000000000001</v>
      </c>
      <c r="I185" s="27">
        <f t="shared" si="58"/>
        <v>1086300</v>
      </c>
      <c r="K185" s="27">
        <f t="shared" si="54"/>
        <v>6035</v>
      </c>
      <c r="L185" s="27">
        <f t="shared" si="59"/>
        <v>1068195</v>
      </c>
      <c r="M185" s="27">
        <f t="shared" si="55"/>
        <v>2290.34285</v>
      </c>
      <c r="N185" s="27">
        <f t="shared" si="56"/>
        <v>2290.34285</v>
      </c>
      <c r="O185" s="27">
        <f t="shared" si="60"/>
        <v>-6865.8988000020772</v>
      </c>
      <c r="P185" s="27">
        <f t="shared" si="61"/>
        <v>6865.8988000020772</v>
      </c>
    </row>
    <row r="186" spans="1:20">
      <c r="A186" s="30">
        <v>40238</v>
      </c>
      <c r="C186" s="6">
        <v>178</v>
      </c>
      <c r="D186" s="29">
        <f t="shared" si="52"/>
        <v>6035</v>
      </c>
      <c r="E186" s="29">
        <f t="shared" si="57"/>
        <v>1074230</v>
      </c>
      <c r="F186" s="29">
        <f t="shared" si="53"/>
        <v>-12070</v>
      </c>
      <c r="G186" s="34">
        <f>+Inputs!$D$3</f>
        <v>0.37951000000000001</v>
      </c>
      <c r="I186" s="27">
        <f t="shared" si="58"/>
        <v>1086300</v>
      </c>
      <c r="K186" s="27">
        <f t="shared" si="54"/>
        <v>6035</v>
      </c>
      <c r="L186" s="27">
        <f t="shared" si="59"/>
        <v>1074230</v>
      </c>
      <c r="M186" s="27">
        <f t="shared" si="55"/>
        <v>2290.34285</v>
      </c>
      <c r="N186" s="27">
        <f t="shared" si="56"/>
        <v>2290.34285</v>
      </c>
      <c r="O186" s="27">
        <f t="shared" si="60"/>
        <v>-4575.5559500020772</v>
      </c>
      <c r="P186" s="27">
        <f t="shared" si="61"/>
        <v>4575.5559500020772</v>
      </c>
    </row>
    <row r="187" spans="1:20">
      <c r="A187" s="31">
        <v>40269</v>
      </c>
      <c r="C187" s="6">
        <v>179</v>
      </c>
      <c r="D187" s="29">
        <f t="shared" si="52"/>
        <v>6035</v>
      </c>
      <c r="E187" s="29">
        <f t="shared" si="57"/>
        <v>1080265</v>
      </c>
      <c r="F187" s="29">
        <f t="shared" si="53"/>
        <v>-6035</v>
      </c>
      <c r="G187" s="34">
        <f>+Inputs!$D$3</f>
        <v>0.37951000000000001</v>
      </c>
      <c r="I187" s="27">
        <f t="shared" si="58"/>
        <v>1086300</v>
      </c>
      <c r="K187" s="27">
        <f t="shared" si="54"/>
        <v>6035</v>
      </c>
      <c r="L187" s="27">
        <f t="shared" si="59"/>
        <v>1080265</v>
      </c>
      <c r="M187" s="27">
        <f t="shared" si="55"/>
        <v>2290.34285</v>
      </c>
      <c r="N187" s="27">
        <f t="shared" si="56"/>
        <v>2290.34285</v>
      </c>
      <c r="O187" s="27">
        <f t="shared" si="60"/>
        <v>-2285.2131000020772</v>
      </c>
      <c r="P187" s="27">
        <f t="shared" si="61"/>
        <v>2285.2131000020772</v>
      </c>
    </row>
    <row r="188" spans="1:20">
      <c r="A188" s="30">
        <v>40299</v>
      </c>
      <c r="C188" s="6">
        <v>180</v>
      </c>
      <c r="D188" s="29">
        <f>-F187</f>
        <v>6035</v>
      </c>
      <c r="E188" s="29">
        <f t="shared" si="57"/>
        <v>1086300</v>
      </c>
      <c r="F188" s="29">
        <f t="shared" si="53"/>
        <v>0</v>
      </c>
      <c r="G188" s="34">
        <f>+Inputs!$D$3</f>
        <v>0.37951000000000001</v>
      </c>
      <c r="I188" s="27">
        <f t="shared" si="58"/>
        <v>1086300</v>
      </c>
      <c r="K188" s="27">
        <f t="shared" si="54"/>
        <v>6035</v>
      </c>
      <c r="L188" s="27">
        <f t="shared" si="59"/>
        <v>1086300</v>
      </c>
      <c r="M188" s="27">
        <f t="shared" si="55"/>
        <v>2290.34285</v>
      </c>
      <c r="N188" s="27">
        <f t="shared" si="56"/>
        <v>2290.34285</v>
      </c>
      <c r="O188" s="27">
        <f t="shared" si="60"/>
        <v>5.1297499979227723</v>
      </c>
      <c r="P188" s="27">
        <f t="shared" si="61"/>
        <v>-5.1297499979227723</v>
      </c>
    </row>
    <row r="189" spans="1:20">
      <c r="A189" s="30"/>
      <c r="G189" s="28"/>
    </row>
    <row r="190" spans="1:20">
      <c r="A190" s="8" t="s">
        <v>43</v>
      </c>
      <c r="B190" s="33">
        <f>SUM(B9:B189)</f>
        <v>-1086300</v>
      </c>
      <c r="D190" s="33">
        <f>SUM(D9:D189)</f>
        <v>1086300</v>
      </c>
      <c r="G190" s="28"/>
      <c r="H190" s="33">
        <f>SUM(H9:H189)</f>
        <v>1086300</v>
      </c>
      <c r="I190" s="33"/>
      <c r="J190" s="33">
        <f>SUM(J9:J189)</f>
        <v>412250.85</v>
      </c>
      <c r="K190" s="33">
        <f>SUM(K9:K189)</f>
        <v>1086300</v>
      </c>
      <c r="L190" s="33"/>
      <c r="M190" s="33">
        <f>SUM(M9:M189)</f>
        <v>412255.97975000081</v>
      </c>
      <c r="N190" s="33">
        <f>SUM(N9:N189)</f>
        <v>5.1297499979227723</v>
      </c>
      <c r="O190" s="33">
        <f>SUM(O9:O189)</f>
        <v>-36896230.495750263</v>
      </c>
      <c r="P190" s="33">
        <f>SUM(P9:P189)</f>
        <v>36896230.495750263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sheetPr transitionEvaluation="1" codeName="Sheet15">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20</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34881</v>
      </c>
      <c r="B9" s="32">
        <v>-2746523</v>
      </c>
      <c r="C9" s="6">
        <v>1</v>
      </c>
      <c r="D9" s="29">
        <f t="shared" ref="D9:D40" si="0">ROUND(-(+$B$9/180)*1,0)</f>
        <v>15258</v>
      </c>
      <c r="E9" s="29">
        <f>+D9</f>
        <v>15258</v>
      </c>
      <c r="F9" s="29">
        <f t="shared" ref="F9:F40" si="1">$B$9+E9</f>
        <v>-2731265</v>
      </c>
      <c r="G9" s="34">
        <f>+Inputs!$D$2</f>
        <v>0.3795</v>
      </c>
      <c r="H9" s="27">
        <f>-B9</f>
        <v>2746523</v>
      </c>
      <c r="I9" s="27">
        <f>+H9</f>
        <v>2746523</v>
      </c>
      <c r="J9" s="27">
        <f>H9*G9</f>
        <v>1042305.4785</v>
      </c>
      <c r="K9" s="27">
        <f t="shared" ref="K9:K40" si="2">D9</f>
        <v>15258</v>
      </c>
      <c r="L9" s="27">
        <f>+K9</f>
        <v>15258</v>
      </c>
      <c r="M9" s="27">
        <f t="shared" ref="M9:M40" si="3">K9*G9</f>
        <v>5790.4110000000001</v>
      </c>
      <c r="N9" s="27">
        <f t="shared" ref="N9:N40" si="4">M9-J9</f>
        <v>-1036515.0675</v>
      </c>
      <c r="O9" s="27">
        <f>+N9</f>
        <v>-1036515.0675</v>
      </c>
      <c r="P9" s="27">
        <f>-SUM(N9)</f>
        <v>1036515.0675</v>
      </c>
      <c r="Q9" s="38">
        <f>VLOOKUP(Q8,A9:P188,5)</f>
        <v>2654892</v>
      </c>
      <c r="R9" s="38">
        <f>VLOOKUP(R8,A9:P188,5)</f>
        <v>2746523</v>
      </c>
      <c r="S9" s="38">
        <f>+R9-Q9</f>
        <v>91631</v>
      </c>
      <c r="T9" s="35" t="s">
        <v>64</v>
      </c>
      <c r="U9" s="161">
        <f>-IF(TYPE(VLOOKUP(U8,$A$9:$P$188,6,FALSE))=16,0,VLOOKUP(U8,$A$9:$P$188,6,FALSE))</f>
        <v>259469</v>
      </c>
      <c r="V9" s="161">
        <f>-IF(TYPE(VLOOKUP(V8,$A$9:$P$188,6,FALSE))=16,0,VLOOKUP(V8,$A$9:$P$188,6,FALSE))</f>
        <v>244211</v>
      </c>
      <c r="W9" s="161">
        <f t="shared" ref="W9:AE9" si="5">-IF(TYPE(VLOOKUP(W8,$A$9:$P$188,6,FALSE))=16,0,VLOOKUP(W8,$A$9:$P$188,6,FALSE))</f>
        <v>228953</v>
      </c>
      <c r="X9" s="161">
        <f t="shared" si="5"/>
        <v>213695</v>
      </c>
      <c r="Y9" s="161">
        <f t="shared" si="5"/>
        <v>198437</v>
      </c>
      <c r="Z9" s="161">
        <f t="shared" si="5"/>
        <v>183179</v>
      </c>
      <c r="AA9" s="161">
        <f t="shared" si="5"/>
        <v>167921</v>
      </c>
      <c r="AB9" s="161">
        <f t="shared" si="5"/>
        <v>152663</v>
      </c>
      <c r="AC9" s="161">
        <f t="shared" si="5"/>
        <v>137405</v>
      </c>
      <c r="AD9" s="161">
        <f t="shared" si="5"/>
        <v>122147</v>
      </c>
      <c r="AE9" s="161">
        <f t="shared" si="5"/>
        <v>106889</v>
      </c>
    </row>
    <row r="10" spans="1:31">
      <c r="A10" s="30">
        <v>34912</v>
      </c>
      <c r="B10" s="9"/>
      <c r="C10" s="6">
        <v>2</v>
      </c>
      <c r="D10" s="29">
        <f t="shared" si="0"/>
        <v>15258</v>
      </c>
      <c r="E10" s="29">
        <f t="shared" ref="E10:E41" si="6">+E9+D10</f>
        <v>30516</v>
      </c>
      <c r="F10" s="29">
        <f t="shared" si="1"/>
        <v>-2716007</v>
      </c>
      <c r="G10" s="34">
        <f>+Inputs!$D$2</f>
        <v>0.3795</v>
      </c>
      <c r="H10" s="2"/>
      <c r="I10" s="27">
        <f t="shared" ref="I10:I41" si="7">+I9+H10</f>
        <v>2746523</v>
      </c>
      <c r="J10" s="27"/>
      <c r="K10" s="27">
        <f t="shared" si="2"/>
        <v>15258</v>
      </c>
      <c r="L10" s="27">
        <f t="shared" ref="L10:L41" si="8">+L9+K10</f>
        <v>30516</v>
      </c>
      <c r="M10" s="27">
        <f t="shared" si="3"/>
        <v>5790.4110000000001</v>
      </c>
      <c r="N10" s="27">
        <f t="shared" si="4"/>
        <v>5790.4110000000001</v>
      </c>
      <c r="O10" s="27">
        <f t="shared" ref="O10:O41" si="9">+O9+N10</f>
        <v>-1030724.6565</v>
      </c>
      <c r="P10" s="27">
        <f t="shared" ref="P10:P41" si="10">P9-N10</f>
        <v>1030724.6565</v>
      </c>
      <c r="Q10" s="38">
        <f>VLOOKUP(Q8,A9:P188,15)</f>
        <v>-34761.758100002698</v>
      </c>
      <c r="R10" s="38">
        <f>VLOOKUP(R8,A9:P188,15)</f>
        <v>13.122709997307538</v>
      </c>
      <c r="S10" s="38">
        <f>+R10-Q10</f>
        <v>34774.880810000002</v>
      </c>
      <c r="T10" s="36" t="s">
        <v>69</v>
      </c>
    </row>
    <row r="11" spans="1:31">
      <c r="A11" s="31">
        <v>34943</v>
      </c>
      <c r="B11" s="5"/>
      <c r="C11" s="6">
        <v>3</v>
      </c>
      <c r="D11" s="29">
        <f t="shared" si="0"/>
        <v>15258</v>
      </c>
      <c r="E11" s="29">
        <f t="shared" si="6"/>
        <v>45774</v>
      </c>
      <c r="F11" s="29">
        <f t="shared" si="1"/>
        <v>-2700749</v>
      </c>
      <c r="G11" s="34">
        <f>+Inputs!$D$2</f>
        <v>0.3795</v>
      </c>
      <c r="H11" s="2"/>
      <c r="I11" s="27">
        <f t="shared" si="7"/>
        <v>2746523</v>
      </c>
      <c r="J11" s="27"/>
      <c r="K11" s="27">
        <f t="shared" si="2"/>
        <v>15258</v>
      </c>
      <c r="L11" s="27">
        <f t="shared" si="8"/>
        <v>45774</v>
      </c>
      <c r="M11" s="27">
        <f t="shared" si="3"/>
        <v>5790.4110000000001</v>
      </c>
      <c r="N11" s="27">
        <f t="shared" si="4"/>
        <v>5790.4110000000001</v>
      </c>
      <c r="O11" s="27">
        <f t="shared" si="9"/>
        <v>-1024934.2455000001</v>
      </c>
      <c r="P11" s="27">
        <f t="shared" si="10"/>
        <v>1024934.2455000001</v>
      </c>
      <c r="Q11" s="38">
        <f>+VLOOKUP(Q8,A9:P188,16)</f>
        <v>34761.758100002698</v>
      </c>
      <c r="R11" s="38">
        <f>+VLOOKUP(R8,A9:P188,16)</f>
        <v>-13.122709997307538</v>
      </c>
      <c r="S11" s="38">
        <f>(+Q11+R11)/2</f>
        <v>17374.317695002697</v>
      </c>
      <c r="T11" s="36" t="s">
        <v>113</v>
      </c>
      <c r="U11" s="161">
        <f>IF(TYPE(VLOOKUP(U8,$A$9:$P$188,16,FALSE))=16,0,VLOOKUP(U8,$A$9:$P$188,16,FALSE))</f>
        <v>98457.957480002719</v>
      </c>
      <c r="V11" s="161">
        <f t="shared" ref="V11:AE11" si="11">IF(TYPE(VLOOKUP(V8,$A$9:$P$188,16,FALSE))=16,0,VLOOKUP(V8,$A$9:$P$188,16,FALSE))</f>
        <v>92667.393900002717</v>
      </c>
      <c r="W11" s="161">
        <f t="shared" si="11"/>
        <v>86876.830320002715</v>
      </c>
      <c r="X11" s="161">
        <f t="shared" si="11"/>
        <v>81086.266740002713</v>
      </c>
      <c r="Y11" s="161">
        <f t="shared" si="11"/>
        <v>75295.703160002711</v>
      </c>
      <c r="Z11" s="161">
        <f t="shared" si="11"/>
        <v>69505.139580002709</v>
      </c>
      <c r="AA11" s="161">
        <f t="shared" si="11"/>
        <v>63714.576000002708</v>
      </c>
      <c r="AB11" s="161">
        <f t="shared" si="11"/>
        <v>57924.012420002706</v>
      </c>
      <c r="AC11" s="161">
        <f t="shared" si="11"/>
        <v>52133.448840002704</v>
      </c>
      <c r="AD11" s="161">
        <f t="shared" si="11"/>
        <v>46342.885260002702</v>
      </c>
      <c r="AE11" s="161">
        <f t="shared" si="11"/>
        <v>40552.3216800027</v>
      </c>
    </row>
    <row r="12" spans="1:31">
      <c r="A12" s="30">
        <v>34973</v>
      </c>
      <c r="B12" s="3"/>
      <c r="C12" s="6">
        <v>4</v>
      </c>
      <c r="D12" s="29">
        <f t="shared" si="0"/>
        <v>15258</v>
      </c>
      <c r="E12" s="29">
        <f t="shared" si="6"/>
        <v>61032</v>
      </c>
      <c r="F12" s="29">
        <f t="shared" si="1"/>
        <v>-2685491</v>
      </c>
      <c r="G12" s="34">
        <f>+Inputs!$D$2</f>
        <v>0.3795</v>
      </c>
      <c r="H12" s="2"/>
      <c r="I12" s="27">
        <f t="shared" si="7"/>
        <v>2746523</v>
      </c>
      <c r="J12" s="27"/>
      <c r="K12" s="27">
        <f t="shared" si="2"/>
        <v>15258</v>
      </c>
      <c r="L12" s="27">
        <f t="shared" si="8"/>
        <v>61032</v>
      </c>
      <c r="M12" s="27">
        <f t="shared" si="3"/>
        <v>5790.4110000000001</v>
      </c>
      <c r="N12" s="27">
        <f t="shared" si="4"/>
        <v>5790.4110000000001</v>
      </c>
      <c r="O12" s="27">
        <f t="shared" si="9"/>
        <v>-1019143.8345000001</v>
      </c>
      <c r="P12" s="27">
        <f t="shared" si="10"/>
        <v>1019143.8345000001</v>
      </c>
      <c r="Q12" s="39"/>
      <c r="R12" s="40"/>
      <c r="S12" s="40"/>
      <c r="T12" s="36"/>
    </row>
    <row r="13" spans="1:31">
      <c r="A13" s="31">
        <v>35004</v>
      </c>
      <c r="B13" s="3"/>
      <c r="C13" s="6">
        <v>5</v>
      </c>
      <c r="D13" s="29">
        <f t="shared" si="0"/>
        <v>15258</v>
      </c>
      <c r="E13" s="29">
        <f t="shared" si="6"/>
        <v>76290</v>
      </c>
      <c r="F13" s="29">
        <f t="shared" si="1"/>
        <v>-2670233</v>
      </c>
      <c r="G13" s="34">
        <f>+Inputs!$D$2</f>
        <v>0.3795</v>
      </c>
      <c r="H13" s="2"/>
      <c r="I13" s="27">
        <f t="shared" si="7"/>
        <v>2746523</v>
      </c>
      <c r="J13" s="27"/>
      <c r="K13" s="27">
        <f t="shared" si="2"/>
        <v>15258</v>
      </c>
      <c r="L13" s="27">
        <f t="shared" si="8"/>
        <v>76290</v>
      </c>
      <c r="M13" s="27">
        <f t="shared" si="3"/>
        <v>5790.4110000000001</v>
      </c>
      <c r="N13" s="27">
        <f t="shared" si="4"/>
        <v>5790.4110000000001</v>
      </c>
      <c r="O13" s="27">
        <f t="shared" si="9"/>
        <v>-1013353.4235000001</v>
      </c>
      <c r="P13" s="27">
        <f t="shared" si="10"/>
        <v>1013353.4235000001</v>
      </c>
      <c r="Q13" s="38">
        <f>VLOOKUP(Q8,A9:P188,9)</f>
        <v>2746523</v>
      </c>
      <c r="R13" s="38">
        <f>VLOOKUP(R8,A9:P188,9)</f>
        <v>2746523</v>
      </c>
      <c r="S13" s="38">
        <f>+R13-Q13</f>
        <v>0</v>
      </c>
      <c r="T13" s="36" t="s">
        <v>70</v>
      </c>
    </row>
    <row r="14" spans="1:31">
      <c r="A14" s="30">
        <v>35034</v>
      </c>
      <c r="B14" s="3"/>
      <c r="C14" s="6">
        <v>6</v>
      </c>
      <c r="D14" s="29">
        <f t="shared" si="0"/>
        <v>15258</v>
      </c>
      <c r="E14" s="29">
        <f t="shared" si="6"/>
        <v>91548</v>
      </c>
      <c r="F14" s="29">
        <f t="shared" si="1"/>
        <v>-2654975</v>
      </c>
      <c r="G14" s="34">
        <f>+Inputs!$D$2</f>
        <v>0.3795</v>
      </c>
      <c r="H14" s="2"/>
      <c r="I14" s="27">
        <f t="shared" si="7"/>
        <v>2746523</v>
      </c>
      <c r="J14" s="27"/>
      <c r="K14" s="27">
        <f t="shared" si="2"/>
        <v>15258</v>
      </c>
      <c r="L14" s="27">
        <f t="shared" si="8"/>
        <v>91548</v>
      </c>
      <c r="M14" s="27">
        <f t="shared" si="3"/>
        <v>5790.4110000000001</v>
      </c>
      <c r="N14" s="27">
        <f t="shared" si="4"/>
        <v>5790.4110000000001</v>
      </c>
      <c r="O14" s="27">
        <f t="shared" si="9"/>
        <v>-1007563.0125000002</v>
      </c>
      <c r="P14" s="27">
        <f t="shared" si="10"/>
        <v>1007563.0125000002</v>
      </c>
      <c r="Q14" s="38">
        <f>VLOOKUP(Q8,A9:P188,12)</f>
        <v>2654892</v>
      </c>
      <c r="R14" s="38">
        <f>VLOOKUP(R8,A9:P188,12)</f>
        <v>2746523</v>
      </c>
      <c r="S14" s="38">
        <f>+R14-Q14</f>
        <v>91631</v>
      </c>
      <c r="T14" s="37" t="s">
        <v>93</v>
      </c>
    </row>
    <row r="15" spans="1:31">
      <c r="A15" s="31">
        <v>35065</v>
      </c>
      <c r="B15" s="3"/>
      <c r="C15" s="6">
        <v>7</v>
      </c>
      <c r="D15" s="29">
        <f t="shared" si="0"/>
        <v>15258</v>
      </c>
      <c r="E15" s="29">
        <f t="shared" si="6"/>
        <v>106806</v>
      </c>
      <c r="F15" s="29">
        <f t="shared" si="1"/>
        <v>-2639717</v>
      </c>
      <c r="G15" s="34">
        <f>+Inputs!$D$2</f>
        <v>0.3795</v>
      </c>
      <c r="H15" s="2"/>
      <c r="I15" s="27">
        <f t="shared" si="7"/>
        <v>2746523</v>
      </c>
      <c r="J15" s="27"/>
      <c r="K15" s="27">
        <f t="shared" si="2"/>
        <v>15258</v>
      </c>
      <c r="L15" s="27">
        <f t="shared" si="8"/>
        <v>106806</v>
      </c>
      <c r="M15" s="27">
        <f t="shared" si="3"/>
        <v>5790.4110000000001</v>
      </c>
      <c r="N15" s="27">
        <f t="shared" si="4"/>
        <v>5790.4110000000001</v>
      </c>
      <c r="O15" s="27">
        <f t="shared" si="9"/>
        <v>-1001772.6015000002</v>
      </c>
      <c r="P15" s="27">
        <f t="shared" si="10"/>
        <v>1001772.6015000002</v>
      </c>
    </row>
    <row r="16" spans="1:31">
      <c r="A16" s="30">
        <v>35096</v>
      </c>
      <c r="B16" s="3"/>
      <c r="C16" s="6">
        <v>8</v>
      </c>
      <c r="D16" s="29">
        <f t="shared" si="0"/>
        <v>15258</v>
      </c>
      <c r="E16" s="29">
        <f t="shared" si="6"/>
        <v>122064</v>
      </c>
      <c r="F16" s="29">
        <f t="shared" si="1"/>
        <v>-2624459</v>
      </c>
      <c r="G16" s="34">
        <f>+Inputs!$D$2</f>
        <v>0.3795</v>
      </c>
      <c r="H16" s="2"/>
      <c r="I16" s="27">
        <f t="shared" si="7"/>
        <v>2746523</v>
      </c>
      <c r="J16" s="27"/>
      <c r="K16" s="27">
        <f t="shared" si="2"/>
        <v>15258</v>
      </c>
      <c r="L16" s="27">
        <f t="shared" si="8"/>
        <v>122064</v>
      </c>
      <c r="M16" s="27">
        <f t="shared" si="3"/>
        <v>5790.4110000000001</v>
      </c>
      <c r="N16" s="27">
        <f t="shared" si="4"/>
        <v>5790.4110000000001</v>
      </c>
      <c r="O16" s="27">
        <f t="shared" si="9"/>
        <v>-995982.19050000026</v>
      </c>
      <c r="P16" s="27">
        <f t="shared" si="10"/>
        <v>995982.19050000026</v>
      </c>
      <c r="Q16" s="4"/>
      <c r="R16" s="4"/>
      <c r="S16" s="4"/>
    </row>
    <row r="17" spans="1:19">
      <c r="A17" s="31">
        <v>35125</v>
      </c>
      <c r="B17" s="3"/>
      <c r="C17" s="6">
        <v>9</v>
      </c>
      <c r="D17" s="29">
        <f t="shared" si="0"/>
        <v>15258</v>
      </c>
      <c r="E17" s="29">
        <f t="shared" si="6"/>
        <v>137322</v>
      </c>
      <c r="F17" s="29">
        <f t="shared" si="1"/>
        <v>-2609201</v>
      </c>
      <c r="G17" s="34">
        <f>+Inputs!$D$2</f>
        <v>0.3795</v>
      </c>
      <c r="H17" s="2"/>
      <c r="I17" s="27">
        <f t="shared" si="7"/>
        <v>2746523</v>
      </c>
      <c r="J17" s="27"/>
      <c r="K17" s="27">
        <f t="shared" si="2"/>
        <v>15258</v>
      </c>
      <c r="L17" s="27">
        <f t="shared" si="8"/>
        <v>137322</v>
      </c>
      <c r="M17" s="27">
        <f t="shared" si="3"/>
        <v>5790.4110000000001</v>
      </c>
      <c r="N17" s="27">
        <f t="shared" si="4"/>
        <v>5790.4110000000001</v>
      </c>
      <c r="O17" s="27">
        <f t="shared" si="9"/>
        <v>-990191.7795000003</v>
      </c>
      <c r="P17" s="27">
        <f t="shared" si="10"/>
        <v>990191.7795000003</v>
      </c>
      <c r="Q17" s="4"/>
      <c r="R17" s="4"/>
      <c r="S17" s="4"/>
    </row>
    <row r="18" spans="1:19">
      <c r="A18" s="30">
        <v>35156</v>
      </c>
      <c r="B18" s="3"/>
      <c r="C18" s="6">
        <v>10</v>
      </c>
      <c r="D18" s="29">
        <f t="shared" si="0"/>
        <v>15258</v>
      </c>
      <c r="E18" s="29">
        <f t="shared" si="6"/>
        <v>152580</v>
      </c>
      <c r="F18" s="29">
        <f t="shared" si="1"/>
        <v>-2593943</v>
      </c>
      <c r="G18" s="34">
        <f>+Inputs!$D$2</f>
        <v>0.3795</v>
      </c>
      <c r="H18" s="2"/>
      <c r="I18" s="27">
        <f t="shared" si="7"/>
        <v>2746523</v>
      </c>
      <c r="J18" s="27"/>
      <c r="K18" s="27">
        <f t="shared" si="2"/>
        <v>15258</v>
      </c>
      <c r="L18" s="27">
        <f t="shared" si="8"/>
        <v>152580</v>
      </c>
      <c r="M18" s="27">
        <f t="shared" si="3"/>
        <v>5790.4110000000001</v>
      </c>
      <c r="N18" s="27">
        <f t="shared" si="4"/>
        <v>5790.4110000000001</v>
      </c>
      <c r="O18" s="27">
        <f t="shared" si="9"/>
        <v>-984401.36850000033</v>
      </c>
      <c r="P18" s="27">
        <f t="shared" si="10"/>
        <v>984401.36850000033</v>
      </c>
      <c r="Q18" s="4"/>
      <c r="R18" s="4"/>
      <c r="S18" s="4"/>
    </row>
    <row r="19" spans="1:19">
      <c r="A19" s="31">
        <v>35186</v>
      </c>
      <c r="B19" s="3"/>
      <c r="C19" s="6">
        <v>11</v>
      </c>
      <c r="D19" s="29">
        <f t="shared" si="0"/>
        <v>15258</v>
      </c>
      <c r="E19" s="29">
        <f t="shared" si="6"/>
        <v>167838</v>
      </c>
      <c r="F19" s="29">
        <f t="shared" si="1"/>
        <v>-2578685</v>
      </c>
      <c r="G19" s="34">
        <f>+Inputs!$D$2</f>
        <v>0.3795</v>
      </c>
      <c r="H19" s="2"/>
      <c r="I19" s="27">
        <f t="shared" si="7"/>
        <v>2746523</v>
      </c>
      <c r="J19" s="27"/>
      <c r="K19" s="27">
        <f t="shared" si="2"/>
        <v>15258</v>
      </c>
      <c r="L19" s="27">
        <f t="shared" si="8"/>
        <v>167838</v>
      </c>
      <c r="M19" s="27">
        <f t="shared" si="3"/>
        <v>5790.4110000000001</v>
      </c>
      <c r="N19" s="27">
        <f t="shared" si="4"/>
        <v>5790.4110000000001</v>
      </c>
      <c r="O19" s="27">
        <f t="shared" si="9"/>
        <v>-978610.95750000037</v>
      </c>
      <c r="P19" s="27">
        <f t="shared" si="10"/>
        <v>978610.95750000037</v>
      </c>
      <c r="Q19" s="4"/>
      <c r="R19" s="4"/>
      <c r="S19" s="4"/>
    </row>
    <row r="20" spans="1:19">
      <c r="A20" s="30">
        <v>35217</v>
      </c>
      <c r="B20" s="3"/>
      <c r="C20" s="6">
        <v>12</v>
      </c>
      <c r="D20" s="29">
        <f t="shared" si="0"/>
        <v>15258</v>
      </c>
      <c r="E20" s="29">
        <f t="shared" si="6"/>
        <v>183096</v>
      </c>
      <c r="F20" s="29">
        <f t="shared" si="1"/>
        <v>-2563427</v>
      </c>
      <c r="G20" s="34">
        <f>+Inputs!$D$2</f>
        <v>0.3795</v>
      </c>
      <c r="H20" s="2"/>
      <c r="I20" s="27">
        <f t="shared" si="7"/>
        <v>2746523</v>
      </c>
      <c r="J20" s="27"/>
      <c r="K20" s="27">
        <f t="shared" si="2"/>
        <v>15258</v>
      </c>
      <c r="L20" s="27">
        <f t="shared" si="8"/>
        <v>183096</v>
      </c>
      <c r="M20" s="27">
        <f t="shared" si="3"/>
        <v>5790.4110000000001</v>
      </c>
      <c r="N20" s="27">
        <f t="shared" si="4"/>
        <v>5790.4110000000001</v>
      </c>
      <c r="O20" s="27">
        <f t="shared" si="9"/>
        <v>-972820.5465000004</v>
      </c>
      <c r="P20" s="27">
        <f t="shared" si="10"/>
        <v>972820.5465000004</v>
      </c>
      <c r="Q20" s="4"/>
      <c r="R20" s="4"/>
      <c r="S20" s="4"/>
    </row>
    <row r="21" spans="1:19">
      <c r="A21" s="31">
        <v>35247</v>
      </c>
      <c r="B21" s="3"/>
      <c r="C21" s="6">
        <v>13</v>
      </c>
      <c r="D21" s="29">
        <f t="shared" si="0"/>
        <v>15258</v>
      </c>
      <c r="E21" s="29">
        <f t="shared" si="6"/>
        <v>198354</v>
      </c>
      <c r="F21" s="29">
        <f t="shared" si="1"/>
        <v>-2548169</v>
      </c>
      <c r="G21" s="34">
        <f>+Inputs!$D$2</f>
        <v>0.3795</v>
      </c>
      <c r="H21" s="2"/>
      <c r="I21" s="27">
        <f t="shared" si="7"/>
        <v>2746523</v>
      </c>
      <c r="J21" s="27"/>
      <c r="K21" s="27">
        <f t="shared" si="2"/>
        <v>15258</v>
      </c>
      <c r="L21" s="27">
        <f t="shared" si="8"/>
        <v>198354</v>
      </c>
      <c r="M21" s="27">
        <f t="shared" si="3"/>
        <v>5790.4110000000001</v>
      </c>
      <c r="N21" s="27">
        <f t="shared" si="4"/>
        <v>5790.4110000000001</v>
      </c>
      <c r="O21" s="27">
        <f t="shared" si="9"/>
        <v>-967030.13550000044</v>
      </c>
      <c r="P21" s="27">
        <f t="shared" si="10"/>
        <v>967030.13550000044</v>
      </c>
      <c r="Q21" s="4"/>
      <c r="R21" s="4"/>
      <c r="S21" s="4"/>
    </row>
    <row r="22" spans="1:19">
      <c r="A22" s="30">
        <v>35278</v>
      </c>
      <c r="B22" s="3"/>
      <c r="C22" s="6">
        <v>14</v>
      </c>
      <c r="D22" s="29">
        <f t="shared" si="0"/>
        <v>15258</v>
      </c>
      <c r="E22" s="29">
        <f t="shared" si="6"/>
        <v>213612</v>
      </c>
      <c r="F22" s="29">
        <f t="shared" si="1"/>
        <v>-2532911</v>
      </c>
      <c r="G22" s="34">
        <f>+Inputs!$D$2</f>
        <v>0.3795</v>
      </c>
      <c r="H22" s="2"/>
      <c r="I22" s="27">
        <f t="shared" si="7"/>
        <v>2746523</v>
      </c>
      <c r="J22" s="27"/>
      <c r="K22" s="27">
        <f t="shared" si="2"/>
        <v>15258</v>
      </c>
      <c r="L22" s="27">
        <f t="shared" si="8"/>
        <v>213612</v>
      </c>
      <c r="M22" s="27">
        <f t="shared" si="3"/>
        <v>5790.4110000000001</v>
      </c>
      <c r="N22" s="27">
        <f t="shared" si="4"/>
        <v>5790.4110000000001</v>
      </c>
      <c r="O22" s="27">
        <f t="shared" si="9"/>
        <v>-961239.72450000048</v>
      </c>
      <c r="P22" s="27">
        <f t="shared" si="10"/>
        <v>961239.72450000048</v>
      </c>
      <c r="Q22" s="4"/>
      <c r="R22" s="4"/>
      <c r="S22" s="4"/>
    </row>
    <row r="23" spans="1:19">
      <c r="A23" s="31">
        <v>35309</v>
      </c>
      <c r="B23" s="3"/>
      <c r="C23" s="6">
        <v>15</v>
      </c>
      <c r="D23" s="29">
        <f t="shared" si="0"/>
        <v>15258</v>
      </c>
      <c r="E23" s="29">
        <f t="shared" si="6"/>
        <v>228870</v>
      </c>
      <c r="F23" s="29">
        <f t="shared" si="1"/>
        <v>-2517653</v>
      </c>
      <c r="G23" s="34">
        <f>+Inputs!$D$2</f>
        <v>0.3795</v>
      </c>
      <c r="H23" s="2"/>
      <c r="I23" s="27">
        <f t="shared" si="7"/>
        <v>2746523</v>
      </c>
      <c r="J23" s="27"/>
      <c r="K23" s="27">
        <f t="shared" si="2"/>
        <v>15258</v>
      </c>
      <c r="L23" s="27">
        <f t="shared" si="8"/>
        <v>228870</v>
      </c>
      <c r="M23" s="27">
        <f t="shared" si="3"/>
        <v>5790.4110000000001</v>
      </c>
      <c r="N23" s="27">
        <f t="shared" si="4"/>
        <v>5790.4110000000001</v>
      </c>
      <c r="O23" s="27">
        <f t="shared" si="9"/>
        <v>-955449.31350000051</v>
      </c>
      <c r="P23" s="27">
        <f t="shared" si="10"/>
        <v>955449.31350000051</v>
      </c>
      <c r="Q23" s="4"/>
      <c r="R23" s="4"/>
      <c r="S23" s="4"/>
    </row>
    <row r="24" spans="1:19">
      <c r="A24" s="30">
        <v>35339</v>
      </c>
      <c r="B24" s="3"/>
      <c r="C24" s="6">
        <v>16</v>
      </c>
      <c r="D24" s="29">
        <f t="shared" si="0"/>
        <v>15258</v>
      </c>
      <c r="E24" s="29">
        <f t="shared" si="6"/>
        <v>244128</v>
      </c>
      <c r="F24" s="29">
        <f t="shared" si="1"/>
        <v>-2502395</v>
      </c>
      <c r="G24" s="34">
        <f>+Inputs!$D$2</f>
        <v>0.3795</v>
      </c>
      <c r="H24" s="2"/>
      <c r="I24" s="27">
        <f t="shared" si="7"/>
        <v>2746523</v>
      </c>
      <c r="J24" s="27"/>
      <c r="K24" s="27">
        <f t="shared" si="2"/>
        <v>15258</v>
      </c>
      <c r="L24" s="27">
        <f t="shared" si="8"/>
        <v>244128</v>
      </c>
      <c r="M24" s="27">
        <f t="shared" si="3"/>
        <v>5790.4110000000001</v>
      </c>
      <c r="N24" s="27">
        <f t="shared" si="4"/>
        <v>5790.4110000000001</v>
      </c>
      <c r="O24" s="27">
        <f t="shared" si="9"/>
        <v>-949658.90250000055</v>
      </c>
      <c r="P24" s="27">
        <f t="shared" si="10"/>
        <v>949658.90250000055</v>
      </c>
      <c r="Q24" s="4"/>
      <c r="R24" s="4"/>
      <c r="S24" s="4"/>
    </row>
    <row r="25" spans="1:19">
      <c r="A25" s="31">
        <v>35370</v>
      </c>
      <c r="B25" s="3"/>
      <c r="C25" s="6">
        <v>17</v>
      </c>
      <c r="D25" s="29">
        <f t="shared" si="0"/>
        <v>15258</v>
      </c>
      <c r="E25" s="29">
        <f t="shared" si="6"/>
        <v>259386</v>
      </c>
      <c r="F25" s="29">
        <f t="shared" si="1"/>
        <v>-2487137</v>
      </c>
      <c r="G25" s="34">
        <f>+Inputs!$D$2</f>
        <v>0.3795</v>
      </c>
      <c r="H25" s="2"/>
      <c r="I25" s="27">
        <f t="shared" si="7"/>
        <v>2746523</v>
      </c>
      <c r="J25" s="27"/>
      <c r="K25" s="27">
        <f t="shared" si="2"/>
        <v>15258</v>
      </c>
      <c r="L25" s="27">
        <f t="shared" si="8"/>
        <v>259386</v>
      </c>
      <c r="M25" s="27">
        <f t="shared" si="3"/>
        <v>5790.4110000000001</v>
      </c>
      <c r="N25" s="27">
        <f t="shared" si="4"/>
        <v>5790.4110000000001</v>
      </c>
      <c r="O25" s="27">
        <f t="shared" si="9"/>
        <v>-943868.49150000059</v>
      </c>
      <c r="P25" s="27">
        <f t="shared" si="10"/>
        <v>943868.49150000059</v>
      </c>
      <c r="Q25" s="4"/>
      <c r="R25" s="4"/>
      <c r="S25" s="4"/>
    </row>
    <row r="26" spans="1:19">
      <c r="A26" s="30">
        <v>35400</v>
      </c>
      <c r="B26" s="3"/>
      <c r="C26" s="6">
        <v>18</v>
      </c>
      <c r="D26" s="29">
        <f t="shared" si="0"/>
        <v>15258</v>
      </c>
      <c r="E26" s="29">
        <f t="shared" si="6"/>
        <v>274644</v>
      </c>
      <c r="F26" s="29">
        <f t="shared" si="1"/>
        <v>-2471879</v>
      </c>
      <c r="G26" s="34">
        <f>+Inputs!$D$2</f>
        <v>0.3795</v>
      </c>
      <c r="H26" s="2"/>
      <c r="I26" s="27">
        <f t="shared" si="7"/>
        <v>2746523</v>
      </c>
      <c r="J26" s="27"/>
      <c r="K26" s="27">
        <f t="shared" si="2"/>
        <v>15258</v>
      </c>
      <c r="L26" s="27">
        <f t="shared" si="8"/>
        <v>274644</v>
      </c>
      <c r="M26" s="27">
        <f t="shared" si="3"/>
        <v>5790.4110000000001</v>
      </c>
      <c r="N26" s="27">
        <f t="shared" si="4"/>
        <v>5790.4110000000001</v>
      </c>
      <c r="O26" s="27">
        <f t="shared" si="9"/>
        <v>-938078.08050000062</v>
      </c>
      <c r="P26" s="27">
        <f t="shared" si="10"/>
        <v>938078.08050000062</v>
      </c>
      <c r="Q26" s="4"/>
      <c r="R26" s="4"/>
      <c r="S26" s="4"/>
    </row>
    <row r="27" spans="1:19">
      <c r="A27" s="31">
        <v>35431</v>
      </c>
      <c r="B27" s="3"/>
      <c r="C27" s="6">
        <v>19</v>
      </c>
      <c r="D27" s="29">
        <f t="shared" si="0"/>
        <v>15258</v>
      </c>
      <c r="E27" s="29">
        <f t="shared" si="6"/>
        <v>289902</v>
      </c>
      <c r="F27" s="29">
        <f t="shared" si="1"/>
        <v>-2456621</v>
      </c>
      <c r="G27" s="34">
        <f>+Inputs!$D$2</f>
        <v>0.3795</v>
      </c>
      <c r="H27" s="2"/>
      <c r="I27" s="27">
        <f t="shared" si="7"/>
        <v>2746523</v>
      </c>
      <c r="J27" s="27"/>
      <c r="K27" s="27">
        <f t="shared" si="2"/>
        <v>15258</v>
      </c>
      <c r="L27" s="27">
        <f t="shared" si="8"/>
        <v>289902</v>
      </c>
      <c r="M27" s="27">
        <f t="shared" si="3"/>
        <v>5790.4110000000001</v>
      </c>
      <c r="N27" s="27">
        <f t="shared" si="4"/>
        <v>5790.4110000000001</v>
      </c>
      <c r="O27" s="27">
        <f t="shared" si="9"/>
        <v>-932287.66950000066</v>
      </c>
      <c r="P27" s="27">
        <f t="shared" si="10"/>
        <v>932287.66950000066</v>
      </c>
      <c r="Q27" s="4"/>
      <c r="R27" s="4"/>
      <c r="S27" s="4"/>
    </row>
    <row r="28" spans="1:19">
      <c r="A28" s="30">
        <v>35462</v>
      </c>
      <c r="B28" s="3"/>
      <c r="C28" s="6">
        <v>20</v>
      </c>
      <c r="D28" s="29">
        <f t="shared" si="0"/>
        <v>15258</v>
      </c>
      <c r="E28" s="29">
        <f t="shared" si="6"/>
        <v>305160</v>
      </c>
      <c r="F28" s="29">
        <f t="shared" si="1"/>
        <v>-2441363</v>
      </c>
      <c r="G28" s="34">
        <f>+Inputs!$D$2</f>
        <v>0.3795</v>
      </c>
      <c r="H28" s="2"/>
      <c r="I28" s="27">
        <f t="shared" si="7"/>
        <v>2746523</v>
      </c>
      <c r="J28" s="27"/>
      <c r="K28" s="27">
        <f t="shared" si="2"/>
        <v>15258</v>
      </c>
      <c r="L28" s="27">
        <f t="shared" si="8"/>
        <v>305160</v>
      </c>
      <c r="M28" s="27">
        <f t="shared" si="3"/>
        <v>5790.4110000000001</v>
      </c>
      <c r="N28" s="27">
        <f t="shared" si="4"/>
        <v>5790.4110000000001</v>
      </c>
      <c r="O28" s="27">
        <f t="shared" si="9"/>
        <v>-926497.25850000069</v>
      </c>
      <c r="P28" s="27">
        <f t="shared" si="10"/>
        <v>926497.25850000069</v>
      </c>
      <c r="Q28" s="4"/>
      <c r="R28" s="4"/>
      <c r="S28" s="4"/>
    </row>
    <row r="29" spans="1:19">
      <c r="A29" s="31">
        <v>35490</v>
      </c>
      <c r="B29" s="3"/>
      <c r="C29" s="6">
        <v>21</v>
      </c>
      <c r="D29" s="29">
        <f t="shared" si="0"/>
        <v>15258</v>
      </c>
      <c r="E29" s="29">
        <f t="shared" si="6"/>
        <v>320418</v>
      </c>
      <c r="F29" s="29">
        <f t="shared" si="1"/>
        <v>-2426105</v>
      </c>
      <c r="G29" s="34">
        <f>+Inputs!$D$2</f>
        <v>0.3795</v>
      </c>
      <c r="H29" s="2"/>
      <c r="I29" s="27">
        <f t="shared" si="7"/>
        <v>2746523</v>
      </c>
      <c r="J29" s="27"/>
      <c r="K29" s="27">
        <f t="shared" si="2"/>
        <v>15258</v>
      </c>
      <c r="L29" s="27">
        <f t="shared" si="8"/>
        <v>320418</v>
      </c>
      <c r="M29" s="27">
        <f t="shared" si="3"/>
        <v>5790.4110000000001</v>
      </c>
      <c r="N29" s="27">
        <f t="shared" si="4"/>
        <v>5790.4110000000001</v>
      </c>
      <c r="O29" s="27">
        <f t="shared" si="9"/>
        <v>-920706.84750000073</v>
      </c>
      <c r="P29" s="27">
        <f t="shared" si="10"/>
        <v>920706.84750000073</v>
      </c>
      <c r="Q29" s="4"/>
      <c r="R29" s="4"/>
      <c r="S29" s="4"/>
    </row>
    <row r="30" spans="1:19">
      <c r="A30" s="30">
        <v>35521</v>
      </c>
      <c r="B30" s="3"/>
      <c r="C30" s="6">
        <v>22</v>
      </c>
      <c r="D30" s="29">
        <f t="shared" si="0"/>
        <v>15258</v>
      </c>
      <c r="E30" s="29">
        <f t="shared" si="6"/>
        <v>335676</v>
      </c>
      <c r="F30" s="29">
        <f t="shared" si="1"/>
        <v>-2410847</v>
      </c>
      <c r="G30" s="34">
        <f>+Inputs!$D$2</f>
        <v>0.3795</v>
      </c>
      <c r="H30" s="2"/>
      <c r="I30" s="27">
        <f t="shared" si="7"/>
        <v>2746523</v>
      </c>
      <c r="J30" s="27"/>
      <c r="K30" s="27">
        <f t="shared" si="2"/>
        <v>15258</v>
      </c>
      <c r="L30" s="27">
        <f t="shared" si="8"/>
        <v>335676</v>
      </c>
      <c r="M30" s="27">
        <f t="shared" si="3"/>
        <v>5790.4110000000001</v>
      </c>
      <c r="N30" s="27">
        <f t="shared" si="4"/>
        <v>5790.4110000000001</v>
      </c>
      <c r="O30" s="27">
        <f t="shared" si="9"/>
        <v>-914916.43650000077</v>
      </c>
      <c r="P30" s="27">
        <f t="shared" si="10"/>
        <v>914916.43650000077</v>
      </c>
      <c r="Q30" s="125"/>
    </row>
    <row r="31" spans="1:19">
      <c r="A31" s="31">
        <v>35551</v>
      </c>
      <c r="B31" s="3"/>
      <c r="C31" s="6">
        <v>23</v>
      </c>
      <c r="D31" s="29">
        <f t="shared" si="0"/>
        <v>15258</v>
      </c>
      <c r="E31" s="29">
        <f t="shared" si="6"/>
        <v>350934</v>
      </c>
      <c r="F31" s="29">
        <f t="shared" si="1"/>
        <v>-2395589</v>
      </c>
      <c r="G31" s="34">
        <f>+Inputs!$D$2</f>
        <v>0.3795</v>
      </c>
      <c r="H31" s="2"/>
      <c r="I31" s="27">
        <f t="shared" si="7"/>
        <v>2746523</v>
      </c>
      <c r="J31" s="27"/>
      <c r="K31" s="27">
        <f t="shared" si="2"/>
        <v>15258</v>
      </c>
      <c r="L31" s="27">
        <f t="shared" si="8"/>
        <v>350934</v>
      </c>
      <c r="M31" s="27">
        <f t="shared" si="3"/>
        <v>5790.4110000000001</v>
      </c>
      <c r="N31" s="27">
        <f t="shared" si="4"/>
        <v>5790.4110000000001</v>
      </c>
      <c r="O31" s="27">
        <f t="shared" si="9"/>
        <v>-909126.0255000008</v>
      </c>
      <c r="P31" s="27">
        <f t="shared" si="10"/>
        <v>909126.0255000008</v>
      </c>
      <c r="Q31" s="125"/>
    </row>
    <row r="32" spans="1:19">
      <c r="A32" s="30">
        <v>35582</v>
      </c>
      <c r="B32" s="3"/>
      <c r="C32" s="6">
        <v>24</v>
      </c>
      <c r="D32" s="29">
        <f t="shared" si="0"/>
        <v>15258</v>
      </c>
      <c r="E32" s="29">
        <f t="shared" si="6"/>
        <v>366192</v>
      </c>
      <c r="F32" s="29">
        <f t="shared" si="1"/>
        <v>-2380331</v>
      </c>
      <c r="G32" s="34">
        <f>+Inputs!$D$2</f>
        <v>0.3795</v>
      </c>
      <c r="H32" s="2"/>
      <c r="I32" s="27">
        <f t="shared" si="7"/>
        <v>2746523</v>
      </c>
      <c r="J32" s="27"/>
      <c r="K32" s="27">
        <f t="shared" si="2"/>
        <v>15258</v>
      </c>
      <c r="L32" s="27">
        <f t="shared" si="8"/>
        <v>366192</v>
      </c>
      <c r="M32" s="27">
        <f t="shared" si="3"/>
        <v>5790.4110000000001</v>
      </c>
      <c r="N32" s="27">
        <f t="shared" si="4"/>
        <v>5790.4110000000001</v>
      </c>
      <c r="O32" s="27">
        <f t="shared" si="9"/>
        <v>-903335.61450000084</v>
      </c>
      <c r="P32" s="27">
        <f t="shared" si="10"/>
        <v>903335.61450000084</v>
      </c>
      <c r="Q32" s="125"/>
    </row>
    <row r="33" spans="1:21">
      <c r="A33" s="31">
        <v>35612</v>
      </c>
      <c r="B33" s="3"/>
      <c r="C33" s="6">
        <v>25</v>
      </c>
      <c r="D33" s="29">
        <f t="shared" si="0"/>
        <v>15258</v>
      </c>
      <c r="E33" s="29">
        <f t="shared" si="6"/>
        <v>381450</v>
      </c>
      <c r="F33" s="29">
        <f t="shared" si="1"/>
        <v>-2365073</v>
      </c>
      <c r="G33" s="34">
        <f>+Inputs!$D$2</f>
        <v>0.3795</v>
      </c>
      <c r="H33" s="2"/>
      <c r="I33" s="27">
        <f t="shared" si="7"/>
        <v>2746523</v>
      </c>
      <c r="J33" s="27"/>
      <c r="K33" s="27">
        <f t="shared" si="2"/>
        <v>15258</v>
      </c>
      <c r="L33" s="27">
        <f t="shared" si="8"/>
        <v>381450</v>
      </c>
      <c r="M33" s="27">
        <f t="shared" si="3"/>
        <v>5790.4110000000001</v>
      </c>
      <c r="N33" s="27">
        <f t="shared" si="4"/>
        <v>5790.4110000000001</v>
      </c>
      <c r="O33" s="27">
        <f t="shared" si="9"/>
        <v>-897545.20350000088</v>
      </c>
      <c r="P33" s="27">
        <f t="shared" si="10"/>
        <v>897545.20350000088</v>
      </c>
      <c r="Q33" s="125"/>
    </row>
    <row r="34" spans="1:21">
      <c r="A34" s="30">
        <v>35643</v>
      </c>
      <c r="B34" s="3"/>
      <c r="C34" s="6">
        <v>26</v>
      </c>
      <c r="D34" s="29">
        <f t="shared" si="0"/>
        <v>15258</v>
      </c>
      <c r="E34" s="29">
        <f t="shared" si="6"/>
        <v>396708</v>
      </c>
      <c r="F34" s="29">
        <f t="shared" si="1"/>
        <v>-2349815</v>
      </c>
      <c r="G34" s="34">
        <f>+Inputs!$D$2</f>
        <v>0.3795</v>
      </c>
      <c r="H34" s="2"/>
      <c r="I34" s="27">
        <f t="shared" si="7"/>
        <v>2746523</v>
      </c>
      <c r="J34" s="27"/>
      <c r="K34" s="27">
        <f t="shared" si="2"/>
        <v>15258</v>
      </c>
      <c r="L34" s="27">
        <f t="shared" si="8"/>
        <v>396708</v>
      </c>
      <c r="M34" s="27">
        <f t="shared" si="3"/>
        <v>5790.4110000000001</v>
      </c>
      <c r="N34" s="27">
        <f t="shared" si="4"/>
        <v>5790.4110000000001</v>
      </c>
      <c r="O34" s="27">
        <f t="shared" si="9"/>
        <v>-891754.79250000091</v>
      </c>
      <c r="P34" s="27">
        <f t="shared" si="10"/>
        <v>891754.79250000091</v>
      </c>
      <c r="Q34" s="125"/>
    </row>
    <row r="35" spans="1:21">
      <c r="A35" s="31">
        <v>35674</v>
      </c>
      <c r="B35" s="3"/>
      <c r="C35" s="6">
        <v>27</v>
      </c>
      <c r="D35" s="29">
        <f t="shared" si="0"/>
        <v>15258</v>
      </c>
      <c r="E35" s="29">
        <f t="shared" si="6"/>
        <v>411966</v>
      </c>
      <c r="F35" s="29">
        <f t="shared" si="1"/>
        <v>-2334557</v>
      </c>
      <c r="G35" s="34">
        <f>+Inputs!$D$2</f>
        <v>0.3795</v>
      </c>
      <c r="H35" s="2"/>
      <c r="I35" s="27">
        <f t="shared" si="7"/>
        <v>2746523</v>
      </c>
      <c r="J35" s="27"/>
      <c r="K35" s="27">
        <f t="shared" si="2"/>
        <v>15258</v>
      </c>
      <c r="L35" s="27">
        <f t="shared" si="8"/>
        <v>411966</v>
      </c>
      <c r="M35" s="27">
        <f t="shared" si="3"/>
        <v>5790.4110000000001</v>
      </c>
      <c r="N35" s="27">
        <f t="shared" si="4"/>
        <v>5790.4110000000001</v>
      </c>
      <c r="O35" s="27">
        <f t="shared" si="9"/>
        <v>-885964.38150000095</v>
      </c>
      <c r="P35" s="27">
        <f t="shared" si="10"/>
        <v>885964.38150000095</v>
      </c>
    </row>
    <row r="36" spans="1:21">
      <c r="A36" s="30">
        <v>35704</v>
      </c>
      <c r="B36" s="3"/>
      <c r="C36" s="6">
        <v>28</v>
      </c>
      <c r="D36" s="29">
        <f t="shared" si="0"/>
        <v>15258</v>
      </c>
      <c r="E36" s="29">
        <f t="shared" si="6"/>
        <v>427224</v>
      </c>
      <c r="F36" s="29">
        <f t="shared" si="1"/>
        <v>-2319299</v>
      </c>
      <c r="G36" s="34">
        <f>+Inputs!$D$2</f>
        <v>0.3795</v>
      </c>
      <c r="H36" s="2"/>
      <c r="I36" s="27">
        <f t="shared" si="7"/>
        <v>2746523</v>
      </c>
      <c r="J36" s="27"/>
      <c r="K36" s="27">
        <f t="shared" si="2"/>
        <v>15258</v>
      </c>
      <c r="L36" s="27">
        <f t="shared" si="8"/>
        <v>427224</v>
      </c>
      <c r="M36" s="27">
        <f t="shared" si="3"/>
        <v>5790.4110000000001</v>
      </c>
      <c r="N36" s="27">
        <f t="shared" si="4"/>
        <v>5790.4110000000001</v>
      </c>
      <c r="O36" s="27">
        <f t="shared" si="9"/>
        <v>-880173.97050000099</v>
      </c>
      <c r="P36" s="27">
        <f t="shared" si="10"/>
        <v>880173.97050000099</v>
      </c>
    </row>
    <row r="37" spans="1:21">
      <c r="A37" s="31">
        <v>35735</v>
      </c>
      <c r="B37" s="3"/>
      <c r="C37" s="6">
        <v>29</v>
      </c>
      <c r="D37" s="29">
        <f t="shared" si="0"/>
        <v>15258</v>
      </c>
      <c r="E37" s="29">
        <f t="shared" si="6"/>
        <v>442482</v>
      </c>
      <c r="F37" s="29">
        <f t="shared" si="1"/>
        <v>-2304041</v>
      </c>
      <c r="G37" s="34">
        <f>+Inputs!$D$2</f>
        <v>0.3795</v>
      </c>
      <c r="H37" s="2"/>
      <c r="I37" s="27">
        <f t="shared" si="7"/>
        <v>2746523</v>
      </c>
      <c r="J37" s="27"/>
      <c r="K37" s="27">
        <f t="shared" si="2"/>
        <v>15258</v>
      </c>
      <c r="L37" s="27">
        <f t="shared" si="8"/>
        <v>442482</v>
      </c>
      <c r="M37" s="27">
        <f t="shared" si="3"/>
        <v>5790.4110000000001</v>
      </c>
      <c r="N37" s="27">
        <f t="shared" si="4"/>
        <v>5790.4110000000001</v>
      </c>
      <c r="O37" s="27">
        <f t="shared" si="9"/>
        <v>-874383.55950000102</v>
      </c>
      <c r="P37" s="27">
        <f t="shared" si="10"/>
        <v>874383.55950000102</v>
      </c>
    </row>
    <row r="38" spans="1:21">
      <c r="A38" s="30">
        <v>35765</v>
      </c>
      <c r="B38" s="3"/>
      <c r="C38" s="6">
        <v>30</v>
      </c>
      <c r="D38" s="29">
        <f t="shared" si="0"/>
        <v>15258</v>
      </c>
      <c r="E38" s="29">
        <f t="shared" si="6"/>
        <v>457740</v>
      </c>
      <c r="F38" s="29">
        <f t="shared" si="1"/>
        <v>-2288783</v>
      </c>
      <c r="G38" s="34">
        <f>+Inputs!$D$2</f>
        <v>0.3795</v>
      </c>
      <c r="H38" s="2"/>
      <c r="I38" s="27">
        <f t="shared" si="7"/>
        <v>2746523</v>
      </c>
      <c r="J38" s="27"/>
      <c r="K38" s="27">
        <f t="shared" si="2"/>
        <v>15258</v>
      </c>
      <c r="L38" s="27">
        <f t="shared" si="8"/>
        <v>457740</v>
      </c>
      <c r="M38" s="27">
        <f t="shared" si="3"/>
        <v>5790.4110000000001</v>
      </c>
      <c r="N38" s="27">
        <f t="shared" si="4"/>
        <v>5790.4110000000001</v>
      </c>
      <c r="O38" s="27">
        <f t="shared" si="9"/>
        <v>-868593.14850000106</v>
      </c>
      <c r="P38" s="27">
        <f t="shared" si="10"/>
        <v>868593.14850000106</v>
      </c>
    </row>
    <row r="39" spans="1:21">
      <c r="A39" s="31">
        <v>35796</v>
      </c>
      <c r="B39" s="2"/>
      <c r="C39" s="6">
        <v>31</v>
      </c>
      <c r="D39" s="29">
        <f t="shared" si="0"/>
        <v>15258</v>
      </c>
      <c r="E39" s="29">
        <f t="shared" si="6"/>
        <v>472998</v>
      </c>
      <c r="F39" s="29">
        <f t="shared" si="1"/>
        <v>-2273525</v>
      </c>
      <c r="G39" s="34">
        <f>+Inputs!$D$2</f>
        <v>0.3795</v>
      </c>
      <c r="H39" s="2"/>
      <c r="I39" s="27">
        <f t="shared" si="7"/>
        <v>2746523</v>
      </c>
      <c r="J39" s="27"/>
      <c r="K39" s="27">
        <f t="shared" si="2"/>
        <v>15258</v>
      </c>
      <c r="L39" s="27">
        <f t="shared" si="8"/>
        <v>472998</v>
      </c>
      <c r="M39" s="27">
        <f t="shared" si="3"/>
        <v>5790.4110000000001</v>
      </c>
      <c r="N39" s="27">
        <f t="shared" si="4"/>
        <v>5790.4110000000001</v>
      </c>
      <c r="O39" s="27">
        <f t="shared" si="9"/>
        <v>-862802.73750000109</v>
      </c>
      <c r="P39" s="27">
        <f t="shared" si="10"/>
        <v>862802.73750000109</v>
      </c>
    </row>
    <row r="40" spans="1:21">
      <c r="A40" s="30">
        <v>35827</v>
      </c>
      <c r="B40" s="2"/>
      <c r="C40" s="6">
        <v>32</v>
      </c>
      <c r="D40" s="29">
        <f t="shared" si="0"/>
        <v>15258</v>
      </c>
      <c r="E40" s="29">
        <f t="shared" si="6"/>
        <v>488256</v>
      </c>
      <c r="F40" s="29">
        <f t="shared" si="1"/>
        <v>-2258267</v>
      </c>
      <c r="G40" s="34">
        <f>+Inputs!$D$2</f>
        <v>0.3795</v>
      </c>
      <c r="H40" s="2"/>
      <c r="I40" s="27">
        <f t="shared" si="7"/>
        <v>2746523</v>
      </c>
      <c r="J40" s="2"/>
      <c r="K40" s="27">
        <f t="shared" si="2"/>
        <v>15258</v>
      </c>
      <c r="L40" s="27">
        <f t="shared" si="8"/>
        <v>488256</v>
      </c>
      <c r="M40" s="27">
        <f t="shared" si="3"/>
        <v>5790.4110000000001</v>
      </c>
      <c r="N40" s="27">
        <f t="shared" si="4"/>
        <v>5790.4110000000001</v>
      </c>
      <c r="O40" s="27">
        <f t="shared" si="9"/>
        <v>-857012.32650000113</v>
      </c>
      <c r="P40" s="27">
        <f t="shared" si="10"/>
        <v>857012.32650000113</v>
      </c>
    </row>
    <row r="41" spans="1:21">
      <c r="A41" s="31">
        <v>35855</v>
      </c>
      <c r="C41" s="6">
        <v>33</v>
      </c>
      <c r="D41" s="29">
        <f t="shared" ref="D41:D72" si="12">ROUND(-(+$B$9/180)*1,0)</f>
        <v>15258</v>
      </c>
      <c r="E41" s="29">
        <f t="shared" si="6"/>
        <v>503514</v>
      </c>
      <c r="F41" s="29">
        <f t="shared" ref="F41:F72" si="13">$B$9+E41</f>
        <v>-2243009</v>
      </c>
      <c r="G41" s="34">
        <f>+Inputs!$D$2</f>
        <v>0.3795</v>
      </c>
      <c r="I41" s="27">
        <f t="shared" si="7"/>
        <v>2746523</v>
      </c>
      <c r="K41" s="27">
        <f t="shared" ref="K41:K72" si="14">D41</f>
        <v>15258</v>
      </c>
      <c r="L41" s="27">
        <f t="shared" si="8"/>
        <v>503514</v>
      </c>
      <c r="M41" s="27">
        <f t="shared" ref="M41:M72" si="15">K41*G41</f>
        <v>5790.4110000000001</v>
      </c>
      <c r="N41" s="27">
        <f t="shared" ref="N41:N72" si="16">M41-J41</f>
        <v>5790.4110000000001</v>
      </c>
      <c r="O41" s="27">
        <f t="shared" si="9"/>
        <v>-851221.91550000117</v>
      </c>
      <c r="P41" s="27">
        <f t="shared" si="10"/>
        <v>851221.91550000117</v>
      </c>
    </row>
    <row r="42" spans="1:21">
      <c r="A42" s="30">
        <v>35886</v>
      </c>
      <c r="C42" s="6">
        <v>34</v>
      </c>
      <c r="D42" s="29">
        <f t="shared" si="12"/>
        <v>15258</v>
      </c>
      <c r="E42" s="29">
        <f t="shared" ref="E42:E73" si="17">+E41+D42</f>
        <v>518772</v>
      </c>
      <c r="F42" s="29">
        <f t="shared" si="13"/>
        <v>-2227751</v>
      </c>
      <c r="G42" s="34">
        <f>+Inputs!$D$2</f>
        <v>0.3795</v>
      </c>
      <c r="I42" s="27">
        <f t="shared" ref="I42:I73" si="18">+I41+H42</f>
        <v>2746523</v>
      </c>
      <c r="K42" s="27">
        <f t="shared" si="14"/>
        <v>15258</v>
      </c>
      <c r="L42" s="27">
        <f t="shared" ref="L42:L73" si="19">+L41+K42</f>
        <v>518772</v>
      </c>
      <c r="M42" s="27">
        <f t="shared" si="15"/>
        <v>5790.4110000000001</v>
      </c>
      <c r="N42" s="27">
        <f t="shared" si="16"/>
        <v>5790.4110000000001</v>
      </c>
      <c r="O42" s="27">
        <f t="shared" ref="O42:O73" si="20">+O41+N42</f>
        <v>-845431.5045000012</v>
      </c>
      <c r="P42" s="27">
        <f t="shared" ref="P42:P73" si="21">P41-N42</f>
        <v>845431.5045000012</v>
      </c>
    </row>
    <row r="43" spans="1:21">
      <c r="A43" s="31">
        <v>35916</v>
      </c>
      <c r="C43" s="6">
        <v>35</v>
      </c>
      <c r="D43" s="29">
        <f t="shared" si="12"/>
        <v>15258</v>
      </c>
      <c r="E43" s="29">
        <f t="shared" si="17"/>
        <v>534030</v>
      </c>
      <c r="F43" s="29">
        <f t="shared" si="13"/>
        <v>-2212493</v>
      </c>
      <c r="G43" s="34">
        <f>+Inputs!$D$2</f>
        <v>0.3795</v>
      </c>
      <c r="I43" s="27">
        <f t="shared" si="18"/>
        <v>2746523</v>
      </c>
      <c r="K43" s="27">
        <f t="shared" si="14"/>
        <v>15258</v>
      </c>
      <c r="L43" s="27">
        <f t="shared" si="19"/>
        <v>534030</v>
      </c>
      <c r="M43" s="27">
        <f t="shared" si="15"/>
        <v>5790.4110000000001</v>
      </c>
      <c r="N43" s="27">
        <f t="shared" si="16"/>
        <v>5790.4110000000001</v>
      </c>
      <c r="O43" s="27">
        <f t="shared" si="20"/>
        <v>-839641.09350000124</v>
      </c>
      <c r="P43" s="27">
        <f t="shared" si="21"/>
        <v>839641.09350000124</v>
      </c>
    </row>
    <row r="44" spans="1:21">
      <c r="A44" s="30">
        <v>35947</v>
      </c>
      <c r="C44" s="6">
        <v>36</v>
      </c>
      <c r="D44" s="29">
        <f t="shared" si="12"/>
        <v>15258</v>
      </c>
      <c r="E44" s="29">
        <f t="shared" si="17"/>
        <v>549288</v>
      </c>
      <c r="F44" s="29">
        <f t="shared" si="13"/>
        <v>-2197235</v>
      </c>
      <c r="G44" s="34">
        <f>+Inputs!$D$2</f>
        <v>0.3795</v>
      </c>
      <c r="I44" s="27">
        <f t="shared" si="18"/>
        <v>2746523</v>
      </c>
      <c r="K44" s="27">
        <f t="shared" si="14"/>
        <v>15258</v>
      </c>
      <c r="L44" s="27">
        <f t="shared" si="19"/>
        <v>549288</v>
      </c>
      <c r="M44" s="27">
        <f t="shared" si="15"/>
        <v>5790.4110000000001</v>
      </c>
      <c r="N44" s="27">
        <f t="shared" si="16"/>
        <v>5790.4110000000001</v>
      </c>
      <c r="O44" s="27">
        <f t="shared" si="20"/>
        <v>-833850.68250000128</v>
      </c>
      <c r="P44" s="27">
        <f t="shared" si="21"/>
        <v>833850.68250000128</v>
      </c>
      <c r="U44" s="108"/>
    </row>
    <row r="45" spans="1:21">
      <c r="A45" s="31">
        <v>35977</v>
      </c>
      <c r="C45" s="6">
        <v>37</v>
      </c>
      <c r="D45" s="29">
        <f t="shared" si="12"/>
        <v>15258</v>
      </c>
      <c r="E45" s="29">
        <f t="shared" si="17"/>
        <v>564546</v>
      </c>
      <c r="F45" s="29">
        <f t="shared" si="13"/>
        <v>-2181977</v>
      </c>
      <c r="G45" s="34">
        <f>+Inputs!$D$2</f>
        <v>0.3795</v>
      </c>
      <c r="I45" s="27">
        <f t="shared" si="18"/>
        <v>2746523</v>
      </c>
      <c r="K45" s="27">
        <f t="shared" si="14"/>
        <v>15258</v>
      </c>
      <c r="L45" s="27">
        <f t="shared" si="19"/>
        <v>564546</v>
      </c>
      <c r="M45" s="27">
        <f t="shared" si="15"/>
        <v>5790.4110000000001</v>
      </c>
      <c r="N45" s="27">
        <f t="shared" si="16"/>
        <v>5790.4110000000001</v>
      </c>
      <c r="O45" s="27">
        <f t="shared" si="20"/>
        <v>-828060.27150000131</v>
      </c>
      <c r="P45" s="27">
        <f t="shared" si="21"/>
        <v>828060.27150000131</v>
      </c>
      <c r="U45" s="108"/>
    </row>
    <row r="46" spans="1:21">
      <c r="A46" s="30">
        <v>36008</v>
      </c>
      <c r="C46" s="6">
        <v>38</v>
      </c>
      <c r="D46" s="29">
        <f t="shared" si="12"/>
        <v>15258</v>
      </c>
      <c r="E46" s="29">
        <f t="shared" si="17"/>
        <v>579804</v>
      </c>
      <c r="F46" s="29">
        <f t="shared" si="13"/>
        <v>-2166719</v>
      </c>
      <c r="G46" s="34">
        <f>+Inputs!$D$2</f>
        <v>0.3795</v>
      </c>
      <c r="I46" s="27">
        <f t="shared" si="18"/>
        <v>2746523</v>
      </c>
      <c r="K46" s="27">
        <f t="shared" si="14"/>
        <v>15258</v>
      </c>
      <c r="L46" s="27">
        <f t="shared" si="19"/>
        <v>579804</v>
      </c>
      <c r="M46" s="27">
        <f t="shared" si="15"/>
        <v>5790.4110000000001</v>
      </c>
      <c r="N46" s="27">
        <f t="shared" si="16"/>
        <v>5790.4110000000001</v>
      </c>
      <c r="O46" s="27">
        <f t="shared" si="20"/>
        <v>-822269.86050000135</v>
      </c>
      <c r="P46" s="27">
        <f t="shared" si="21"/>
        <v>822269.86050000135</v>
      </c>
      <c r="U46" s="108"/>
    </row>
    <row r="47" spans="1:21">
      <c r="A47" s="31">
        <v>36039</v>
      </c>
      <c r="C47" s="6">
        <v>39</v>
      </c>
      <c r="D47" s="29">
        <f t="shared" si="12"/>
        <v>15258</v>
      </c>
      <c r="E47" s="29">
        <f t="shared" si="17"/>
        <v>595062</v>
      </c>
      <c r="F47" s="29">
        <f t="shared" si="13"/>
        <v>-2151461</v>
      </c>
      <c r="G47" s="34">
        <f>+Inputs!$D$2</f>
        <v>0.3795</v>
      </c>
      <c r="I47" s="27">
        <f t="shared" si="18"/>
        <v>2746523</v>
      </c>
      <c r="K47" s="27">
        <f t="shared" si="14"/>
        <v>15258</v>
      </c>
      <c r="L47" s="27">
        <f t="shared" si="19"/>
        <v>595062</v>
      </c>
      <c r="M47" s="27">
        <f t="shared" si="15"/>
        <v>5790.4110000000001</v>
      </c>
      <c r="N47" s="27">
        <f t="shared" si="16"/>
        <v>5790.4110000000001</v>
      </c>
      <c r="O47" s="27">
        <f t="shared" si="20"/>
        <v>-816479.44950000138</v>
      </c>
      <c r="P47" s="27">
        <f t="shared" si="21"/>
        <v>816479.44950000138</v>
      </c>
      <c r="U47" s="108"/>
    </row>
    <row r="48" spans="1:21">
      <c r="A48" s="30">
        <v>36069</v>
      </c>
      <c r="C48" s="6">
        <v>40</v>
      </c>
      <c r="D48" s="29">
        <f t="shared" si="12"/>
        <v>15258</v>
      </c>
      <c r="E48" s="29">
        <f t="shared" si="17"/>
        <v>610320</v>
      </c>
      <c r="F48" s="29">
        <f t="shared" si="13"/>
        <v>-2136203</v>
      </c>
      <c r="G48" s="34">
        <f>+Inputs!$D$2</f>
        <v>0.3795</v>
      </c>
      <c r="I48" s="27">
        <f t="shared" si="18"/>
        <v>2746523</v>
      </c>
      <c r="K48" s="27">
        <f t="shared" si="14"/>
        <v>15258</v>
      </c>
      <c r="L48" s="27">
        <f t="shared" si="19"/>
        <v>610320</v>
      </c>
      <c r="M48" s="27">
        <f t="shared" si="15"/>
        <v>5790.4110000000001</v>
      </c>
      <c r="N48" s="27">
        <f t="shared" si="16"/>
        <v>5790.4110000000001</v>
      </c>
      <c r="O48" s="27">
        <f t="shared" si="20"/>
        <v>-810689.03850000142</v>
      </c>
      <c r="P48" s="27">
        <f t="shared" si="21"/>
        <v>810689.03850000142</v>
      </c>
      <c r="U48" s="108"/>
    </row>
    <row r="49" spans="1:21">
      <c r="A49" s="31">
        <v>36100</v>
      </c>
      <c r="C49" s="6">
        <v>41</v>
      </c>
      <c r="D49" s="29">
        <f t="shared" si="12"/>
        <v>15258</v>
      </c>
      <c r="E49" s="29">
        <f t="shared" si="17"/>
        <v>625578</v>
      </c>
      <c r="F49" s="29">
        <f t="shared" si="13"/>
        <v>-2120945</v>
      </c>
      <c r="G49" s="34">
        <f>+Inputs!$D$2</f>
        <v>0.3795</v>
      </c>
      <c r="I49" s="27">
        <f t="shared" si="18"/>
        <v>2746523</v>
      </c>
      <c r="K49" s="27">
        <f t="shared" si="14"/>
        <v>15258</v>
      </c>
      <c r="L49" s="27">
        <f t="shared" si="19"/>
        <v>625578</v>
      </c>
      <c r="M49" s="27">
        <f t="shared" si="15"/>
        <v>5790.4110000000001</v>
      </c>
      <c r="N49" s="27">
        <f t="shared" si="16"/>
        <v>5790.4110000000001</v>
      </c>
      <c r="O49" s="27">
        <f t="shared" si="20"/>
        <v>-804898.62750000146</v>
      </c>
      <c r="P49" s="27">
        <f t="shared" si="21"/>
        <v>804898.62750000146</v>
      </c>
      <c r="U49" s="108"/>
    </row>
    <row r="50" spans="1:21">
      <c r="A50" s="30">
        <v>36130</v>
      </c>
      <c r="C50" s="6">
        <v>42</v>
      </c>
      <c r="D50" s="29">
        <f t="shared" si="12"/>
        <v>15258</v>
      </c>
      <c r="E50" s="29">
        <f t="shared" si="17"/>
        <v>640836</v>
      </c>
      <c r="F50" s="29">
        <f t="shared" si="13"/>
        <v>-2105687</v>
      </c>
      <c r="G50" s="34">
        <f>+Inputs!$D$2</f>
        <v>0.3795</v>
      </c>
      <c r="I50" s="27">
        <f t="shared" si="18"/>
        <v>2746523</v>
      </c>
      <c r="K50" s="27">
        <f t="shared" si="14"/>
        <v>15258</v>
      </c>
      <c r="L50" s="27">
        <f t="shared" si="19"/>
        <v>640836</v>
      </c>
      <c r="M50" s="27">
        <f t="shared" si="15"/>
        <v>5790.4110000000001</v>
      </c>
      <c r="N50" s="27">
        <f t="shared" si="16"/>
        <v>5790.4110000000001</v>
      </c>
      <c r="O50" s="27">
        <f t="shared" si="20"/>
        <v>-799108.21650000149</v>
      </c>
      <c r="P50" s="27">
        <f t="shared" si="21"/>
        <v>799108.21650000149</v>
      </c>
      <c r="U50" s="108"/>
    </row>
    <row r="51" spans="1:21">
      <c r="A51" s="31">
        <v>36161</v>
      </c>
      <c r="C51" s="6">
        <v>43</v>
      </c>
      <c r="D51" s="29">
        <f t="shared" si="12"/>
        <v>15258</v>
      </c>
      <c r="E51" s="29">
        <f t="shared" si="17"/>
        <v>656094</v>
      </c>
      <c r="F51" s="29">
        <f t="shared" si="13"/>
        <v>-2090429</v>
      </c>
      <c r="G51" s="34">
        <f>+Inputs!$D$2</f>
        <v>0.3795</v>
      </c>
      <c r="I51" s="27">
        <f t="shared" si="18"/>
        <v>2746523</v>
      </c>
      <c r="K51" s="27">
        <f t="shared" si="14"/>
        <v>15258</v>
      </c>
      <c r="L51" s="27">
        <f t="shared" si="19"/>
        <v>656094</v>
      </c>
      <c r="M51" s="27">
        <f t="shared" si="15"/>
        <v>5790.4110000000001</v>
      </c>
      <c r="N51" s="27">
        <f t="shared" si="16"/>
        <v>5790.4110000000001</v>
      </c>
      <c r="O51" s="27">
        <f t="shared" si="20"/>
        <v>-793317.80550000153</v>
      </c>
      <c r="P51" s="27">
        <f t="shared" si="21"/>
        <v>793317.80550000153</v>
      </c>
      <c r="U51" s="108"/>
    </row>
    <row r="52" spans="1:21">
      <c r="A52" s="30">
        <v>36192</v>
      </c>
      <c r="C52" s="6">
        <v>44</v>
      </c>
      <c r="D52" s="29">
        <f t="shared" si="12"/>
        <v>15258</v>
      </c>
      <c r="E52" s="29">
        <f t="shared" si="17"/>
        <v>671352</v>
      </c>
      <c r="F52" s="29">
        <f t="shared" si="13"/>
        <v>-2075171</v>
      </c>
      <c r="G52" s="34">
        <f>+Inputs!$D$2</f>
        <v>0.3795</v>
      </c>
      <c r="I52" s="27">
        <f t="shared" si="18"/>
        <v>2746523</v>
      </c>
      <c r="K52" s="27">
        <f t="shared" si="14"/>
        <v>15258</v>
      </c>
      <c r="L52" s="27">
        <f t="shared" si="19"/>
        <v>671352</v>
      </c>
      <c r="M52" s="27">
        <f t="shared" si="15"/>
        <v>5790.4110000000001</v>
      </c>
      <c r="N52" s="27">
        <f t="shared" si="16"/>
        <v>5790.4110000000001</v>
      </c>
      <c r="O52" s="27">
        <f t="shared" si="20"/>
        <v>-787527.39450000157</v>
      </c>
      <c r="P52" s="27">
        <f t="shared" si="21"/>
        <v>787527.39450000157</v>
      </c>
      <c r="U52" s="108"/>
    </row>
    <row r="53" spans="1:21">
      <c r="A53" s="31">
        <v>36220</v>
      </c>
      <c r="C53" s="6">
        <v>45</v>
      </c>
      <c r="D53" s="29">
        <f t="shared" si="12"/>
        <v>15258</v>
      </c>
      <c r="E53" s="29">
        <f t="shared" si="17"/>
        <v>686610</v>
      </c>
      <c r="F53" s="29">
        <f t="shared" si="13"/>
        <v>-2059913</v>
      </c>
      <c r="G53" s="34">
        <f>+Inputs!$D$2</f>
        <v>0.3795</v>
      </c>
      <c r="I53" s="27">
        <f t="shared" si="18"/>
        <v>2746523</v>
      </c>
      <c r="K53" s="27">
        <f t="shared" si="14"/>
        <v>15258</v>
      </c>
      <c r="L53" s="27">
        <f t="shared" si="19"/>
        <v>686610</v>
      </c>
      <c r="M53" s="27">
        <f t="shared" si="15"/>
        <v>5790.4110000000001</v>
      </c>
      <c r="N53" s="27">
        <f t="shared" si="16"/>
        <v>5790.4110000000001</v>
      </c>
      <c r="O53" s="27">
        <f t="shared" si="20"/>
        <v>-781736.9835000016</v>
      </c>
      <c r="P53" s="27">
        <f t="shared" si="21"/>
        <v>781736.9835000016</v>
      </c>
      <c r="U53" s="108"/>
    </row>
    <row r="54" spans="1:21">
      <c r="A54" s="30">
        <v>36251</v>
      </c>
      <c r="C54" s="6">
        <v>46</v>
      </c>
      <c r="D54" s="29">
        <f t="shared" si="12"/>
        <v>15258</v>
      </c>
      <c r="E54" s="29">
        <f t="shared" si="17"/>
        <v>701868</v>
      </c>
      <c r="F54" s="29">
        <f t="shared" si="13"/>
        <v>-2044655</v>
      </c>
      <c r="G54" s="34">
        <f>+Inputs!$D$2</f>
        <v>0.3795</v>
      </c>
      <c r="I54" s="27">
        <f t="shared" si="18"/>
        <v>2746523</v>
      </c>
      <c r="K54" s="27">
        <f t="shared" si="14"/>
        <v>15258</v>
      </c>
      <c r="L54" s="27">
        <f t="shared" si="19"/>
        <v>701868</v>
      </c>
      <c r="M54" s="27">
        <f t="shared" si="15"/>
        <v>5790.4110000000001</v>
      </c>
      <c r="N54" s="27">
        <f t="shared" si="16"/>
        <v>5790.4110000000001</v>
      </c>
      <c r="O54" s="27">
        <f t="shared" si="20"/>
        <v>-775946.57250000164</v>
      </c>
      <c r="P54" s="27">
        <f t="shared" si="21"/>
        <v>775946.57250000164</v>
      </c>
      <c r="U54" s="108"/>
    </row>
    <row r="55" spans="1:21">
      <c r="A55" s="31">
        <v>36281</v>
      </c>
      <c r="C55" s="6">
        <v>47</v>
      </c>
      <c r="D55" s="29">
        <f t="shared" si="12"/>
        <v>15258</v>
      </c>
      <c r="E55" s="29">
        <f t="shared" si="17"/>
        <v>717126</v>
      </c>
      <c r="F55" s="29">
        <f t="shared" si="13"/>
        <v>-2029397</v>
      </c>
      <c r="G55" s="34">
        <f>+Inputs!$D$2</f>
        <v>0.3795</v>
      </c>
      <c r="I55" s="27">
        <f t="shared" si="18"/>
        <v>2746523</v>
      </c>
      <c r="K55" s="27">
        <f t="shared" si="14"/>
        <v>15258</v>
      </c>
      <c r="L55" s="27">
        <f t="shared" si="19"/>
        <v>717126</v>
      </c>
      <c r="M55" s="27">
        <f t="shared" si="15"/>
        <v>5790.4110000000001</v>
      </c>
      <c r="N55" s="27">
        <f t="shared" si="16"/>
        <v>5790.4110000000001</v>
      </c>
      <c r="O55" s="27">
        <f t="shared" si="20"/>
        <v>-770156.16150000168</v>
      </c>
      <c r="P55" s="27">
        <f t="shared" si="21"/>
        <v>770156.16150000168</v>
      </c>
      <c r="U55" s="108"/>
    </row>
    <row r="56" spans="1:21">
      <c r="A56" s="30">
        <v>36312</v>
      </c>
      <c r="C56" s="6">
        <v>48</v>
      </c>
      <c r="D56" s="29">
        <f t="shared" si="12"/>
        <v>15258</v>
      </c>
      <c r="E56" s="29">
        <f t="shared" si="17"/>
        <v>732384</v>
      </c>
      <c r="F56" s="29">
        <f t="shared" si="13"/>
        <v>-2014139</v>
      </c>
      <c r="G56" s="34">
        <f>+Inputs!$D$2</f>
        <v>0.3795</v>
      </c>
      <c r="I56" s="27">
        <f t="shared" si="18"/>
        <v>2746523</v>
      </c>
      <c r="K56" s="27">
        <f t="shared" si="14"/>
        <v>15258</v>
      </c>
      <c r="L56" s="27">
        <f t="shared" si="19"/>
        <v>732384</v>
      </c>
      <c r="M56" s="27">
        <f t="shared" si="15"/>
        <v>5790.4110000000001</v>
      </c>
      <c r="N56" s="27">
        <f t="shared" si="16"/>
        <v>5790.4110000000001</v>
      </c>
      <c r="O56" s="27">
        <f t="shared" si="20"/>
        <v>-764365.75050000171</v>
      </c>
      <c r="P56" s="27">
        <f t="shared" si="21"/>
        <v>764365.75050000171</v>
      </c>
    </row>
    <row r="57" spans="1:21">
      <c r="A57" s="31">
        <v>36342</v>
      </c>
      <c r="C57" s="6">
        <v>49</v>
      </c>
      <c r="D57" s="29">
        <f t="shared" si="12"/>
        <v>15258</v>
      </c>
      <c r="E57" s="29">
        <f t="shared" si="17"/>
        <v>747642</v>
      </c>
      <c r="F57" s="29">
        <f t="shared" si="13"/>
        <v>-1998881</v>
      </c>
      <c r="G57" s="34">
        <f>+Inputs!$D$2</f>
        <v>0.3795</v>
      </c>
      <c r="I57" s="27">
        <f t="shared" si="18"/>
        <v>2746523</v>
      </c>
      <c r="K57" s="27">
        <f t="shared" si="14"/>
        <v>15258</v>
      </c>
      <c r="L57" s="27">
        <f t="shared" si="19"/>
        <v>747642</v>
      </c>
      <c r="M57" s="27">
        <f t="shared" si="15"/>
        <v>5790.4110000000001</v>
      </c>
      <c r="N57" s="27">
        <f t="shared" si="16"/>
        <v>5790.4110000000001</v>
      </c>
      <c r="O57" s="27">
        <f t="shared" si="20"/>
        <v>-758575.33950000175</v>
      </c>
      <c r="P57" s="27">
        <f t="shared" si="21"/>
        <v>758575.33950000175</v>
      </c>
    </row>
    <row r="58" spans="1:21">
      <c r="A58" s="30">
        <v>36373</v>
      </c>
      <c r="C58" s="6">
        <v>50</v>
      </c>
      <c r="D58" s="29">
        <f t="shared" si="12"/>
        <v>15258</v>
      </c>
      <c r="E58" s="29">
        <f t="shared" si="17"/>
        <v>762900</v>
      </c>
      <c r="F58" s="29">
        <f t="shared" si="13"/>
        <v>-1983623</v>
      </c>
      <c r="G58" s="34">
        <f>+Inputs!$D$2</f>
        <v>0.3795</v>
      </c>
      <c r="I58" s="27">
        <f t="shared" si="18"/>
        <v>2746523</v>
      </c>
      <c r="K58" s="27">
        <f t="shared" si="14"/>
        <v>15258</v>
      </c>
      <c r="L58" s="27">
        <f t="shared" si="19"/>
        <v>762900</v>
      </c>
      <c r="M58" s="27">
        <f t="shared" si="15"/>
        <v>5790.4110000000001</v>
      </c>
      <c r="N58" s="27">
        <f t="shared" si="16"/>
        <v>5790.4110000000001</v>
      </c>
      <c r="O58" s="27">
        <f t="shared" si="20"/>
        <v>-752784.92850000178</v>
      </c>
      <c r="P58" s="27">
        <f t="shared" si="21"/>
        <v>752784.92850000178</v>
      </c>
    </row>
    <row r="59" spans="1:21">
      <c r="A59" s="31">
        <v>36404</v>
      </c>
      <c r="C59" s="6">
        <v>51</v>
      </c>
      <c r="D59" s="29">
        <f t="shared" si="12"/>
        <v>15258</v>
      </c>
      <c r="E59" s="29">
        <f t="shared" si="17"/>
        <v>778158</v>
      </c>
      <c r="F59" s="29">
        <f t="shared" si="13"/>
        <v>-1968365</v>
      </c>
      <c r="G59" s="34">
        <f>+Inputs!$D$2</f>
        <v>0.3795</v>
      </c>
      <c r="I59" s="27">
        <f t="shared" si="18"/>
        <v>2746523</v>
      </c>
      <c r="K59" s="27">
        <f t="shared" si="14"/>
        <v>15258</v>
      </c>
      <c r="L59" s="27">
        <f t="shared" si="19"/>
        <v>778158</v>
      </c>
      <c r="M59" s="27">
        <f t="shared" si="15"/>
        <v>5790.4110000000001</v>
      </c>
      <c r="N59" s="27">
        <f t="shared" si="16"/>
        <v>5790.4110000000001</v>
      </c>
      <c r="O59" s="27">
        <f t="shared" si="20"/>
        <v>-746994.51750000182</v>
      </c>
      <c r="P59" s="27">
        <f t="shared" si="21"/>
        <v>746994.51750000182</v>
      </c>
    </row>
    <row r="60" spans="1:21">
      <c r="A60" s="30">
        <v>36434</v>
      </c>
      <c r="C60" s="6">
        <v>52</v>
      </c>
      <c r="D60" s="29">
        <f t="shared" si="12"/>
        <v>15258</v>
      </c>
      <c r="E60" s="29">
        <f t="shared" si="17"/>
        <v>793416</v>
      </c>
      <c r="F60" s="29">
        <f t="shared" si="13"/>
        <v>-1953107</v>
      </c>
      <c r="G60" s="34">
        <f>+Inputs!$D$2</f>
        <v>0.3795</v>
      </c>
      <c r="I60" s="27">
        <f t="shared" si="18"/>
        <v>2746523</v>
      </c>
      <c r="K60" s="27">
        <f t="shared" si="14"/>
        <v>15258</v>
      </c>
      <c r="L60" s="27">
        <f t="shared" si="19"/>
        <v>793416</v>
      </c>
      <c r="M60" s="27">
        <f t="shared" si="15"/>
        <v>5790.4110000000001</v>
      </c>
      <c r="N60" s="27">
        <f t="shared" si="16"/>
        <v>5790.4110000000001</v>
      </c>
      <c r="O60" s="27">
        <f t="shared" si="20"/>
        <v>-741204.10650000186</v>
      </c>
      <c r="P60" s="27">
        <f t="shared" si="21"/>
        <v>741204.10650000186</v>
      </c>
    </row>
    <row r="61" spans="1:21">
      <c r="A61" s="31">
        <v>36465</v>
      </c>
      <c r="C61" s="6">
        <v>53</v>
      </c>
      <c r="D61" s="29">
        <f t="shared" si="12"/>
        <v>15258</v>
      </c>
      <c r="E61" s="29">
        <f t="shared" si="17"/>
        <v>808674</v>
      </c>
      <c r="F61" s="29">
        <f t="shared" si="13"/>
        <v>-1937849</v>
      </c>
      <c r="G61" s="34">
        <f>+Inputs!$D$2</f>
        <v>0.3795</v>
      </c>
      <c r="I61" s="27">
        <f t="shared" si="18"/>
        <v>2746523</v>
      </c>
      <c r="K61" s="27">
        <f t="shared" si="14"/>
        <v>15258</v>
      </c>
      <c r="L61" s="27">
        <f t="shared" si="19"/>
        <v>808674</v>
      </c>
      <c r="M61" s="27">
        <f t="shared" si="15"/>
        <v>5790.4110000000001</v>
      </c>
      <c r="N61" s="27">
        <f t="shared" si="16"/>
        <v>5790.4110000000001</v>
      </c>
      <c r="O61" s="27">
        <f t="shared" si="20"/>
        <v>-735413.69550000189</v>
      </c>
      <c r="P61" s="27">
        <f t="shared" si="21"/>
        <v>735413.69550000189</v>
      </c>
    </row>
    <row r="62" spans="1:21">
      <c r="A62" s="30">
        <v>36495</v>
      </c>
      <c r="C62" s="6">
        <v>54</v>
      </c>
      <c r="D62" s="29">
        <f t="shared" si="12"/>
        <v>15258</v>
      </c>
      <c r="E62" s="29">
        <f t="shared" si="17"/>
        <v>823932</v>
      </c>
      <c r="F62" s="29">
        <f t="shared" si="13"/>
        <v>-1922591</v>
      </c>
      <c r="G62" s="34">
        <f>+Inputs!$D$2</f>
        <v>0.3795</v>
      </c>
      <c r="I62" s="27">
        <f t="shared" si="18"/>
        <v>2746523</v>
      </c>
      <c r="K62" s="27">
        <f t="shared" si="14"/>
        <v>15258</v>
      </c>
      <c r="L62" s="27">
        <f t="shared" si="19"/>
        <v>823932</v>
      </c>
      <c r="M62" s="27">
        <f t="shared" si="15"/>
        <v>5790.4110000000001</v>
      </c>
      <c r="N62" s="27">
        <f t="shared" si="16"/>
        <v>5790.4110000000001</v>
      </c>
      <c r="O62" s="27">
        <f t="shared" si="20"/>
        <v>-729623.28450000193</v>
      </c>
      <c r="P62" s="27">
        <f t="shared" si="21"/>
        <v>729623.28450000193</v>
      </c>
    </row>
    <row r="63" spans="1:21">
      <c r="A63" s="31">
        <v>36526</v>
      </c>
      <c r="C63" s="6">
        <v>55</v>
      </c>
      <c r="D63" s="29">
        <f t="shared" si="12"/>
        <v>15258</v>
      </c>
      <c r="E63" s="29">
        <f t="shared" si="17"/>
        <v>839190</v>
      </c>
      <c r="F63" s="29">
        <f t="shared" si="13"/>
        <v>-1907333</v>
      </c>
      <c r="G63" s="34">
        <f>+Inputs!$D$2</f>
        <v>0.3795</v>
      </c>
      <c r="I63" s="27">
        <f t="shared" si="18"/>
        <v>2746523</v>
      </c>
      <c r="K63" s="27">
        <f t="shared" si="14"/>
        <v>15258</v>
      </c>
      <c r="L63" s="27">
        <f t="shared" si="19"/>
        <v>839190</v>
      </c>
      <c r="M63" s="27">
        <f t="shared" si="15"/>
        <v>5790.4110000000001</v>
      </c>
      <c r="N63" s="27">
        <f t="shared" si="16"/>
        <v>5790.4110000000001</v>
      </c>
      <c r="O63" s="27">
        <f t="shared" si="20"/>
        <v>-723832.87350000197</v>
      </c>
      <c r="P63" s="27">
        <f t="shared" si="21"/>
        <v>723832.87350000197</v>
      </c>
    </row>
    <row r="64" spans="1:21">
      <c r="A64" s="30">
        <v>36557</v>
      </c>
      <c r="C64" s="6">
        <v>56</v>
      </c>
      <c r="D64" s="29">
        <f t="shared" si="12"/>
        <v>15258</v>
      </c>
      <c r="E64" s="29">
        <f t="shared" si="17"/>
        <v>854448</v>
      </c>
      <c r="F64" s="29">
        <f t="shared" si="13"/>
        <v>-1892075</v>
      </c>
      <c r="G64" s="34">
        <f>+Inputs!$D$2</f>
        <v>0.3795</v>
      </c>
      <c r="I64" s="27">
        <f t="shared" si="18"/>
        <v>2746523</v>
      </c>
      <c r="K64" s="27">
        <f t="shared" si="14"/>
        <v>15258</v>
      </c>
      <c r="L64" s="27">
        <f t="shared" si="19"/>
        <v>854448</v>
      </c>
      <c r="M64" s="27">
        <f t="shared" si="15"/>
        <v>5790.4110000000001</v>
      </c>
      <c r="N64" s="27">
        <f t="shared" si="16"/>
        <v>5790.4110000000001</v>
      </c>
      <c r="O64" s="27">
        <f t="shared" si="20"/>
        <v>-718042.462500002</v>
      </c>
      <c r="P64" s="27">
        <f t="shared" si="21"/>
        <v>718042.462500002</v>
      </c>
    </row>
    <row r="65" spans="1:16">
      <c r="A65" s="31">
        <v>36586</v>
      </c>
      <c r="C65" s="6">
        <v>57</v>
      </c>
      <c r="D65" s="29">
        <f t="shared" si="12"/>
        <v>15258</v>
      </c>
      <c r="E65" s="29">
        <f t="shared" si="17"/>
        <v>869706</v>
      </c>
      <c r="F65" s="29">
        <f t="shared" si="13"/>
        <v>-1876817</v>
      </c>
      <c r="G65" s="34">
        <f>+Inputs!$D$2</f>
        <v>0.3795</v>
      </c>
      <c r="I65" s="27">
        <f t="shared" si="18"/>
        <v>2746523</v>
      </c>
      <c r="K65" s="27">
        <f t="shared" si="14"/>
        <v>15258</v>
      </c>
      <c r="L65" s="27">
        <f t="shared" si="19"/>
        <v>869706</v>
      </c>
      <c r="M65" s="27">
        <f t="shared" si="15"/>
        <v>5790.4110000000001</v>
      </c>
      <c r="N65" s="27">
        <f t="shared" si="16"/>
        <v>5790.4110000000001</v>
      </c>
      <c r="O65" s="27">
        <f t="shared" si="20"/>
        <v>-712252.05150000204</v>
      </c>
      <c r="P65" s="27">
        <f t="shared" si="21"/>
        <v>712252.05150000204</v>
      </c>
    </row>
    <row r="66" spans="1:16">
      <c r="A66" s="30">
        <v>36617</v>
      </c>
      <c r="C66" s="6">
        <v>58</v>
      </c>
      <c r="D66" s="29">
        <f t="shared" si="12"/>
        <v>15258</v>
      </c>
      <c r="E66" s="29">
        <f t="shared" si="17"/>
        <v>884964</v>
      </c>
      <c r="F66" s="29">
        <f t="shared" si="13"/>
        <v>-1861559</v>
      </c>
      <c r="G66" s="34">
        <f>+Inputs!$D$2</f>
        <v>0.3795</v>
      </c>
      <c r="I66" s="27">
        <f t="shared" si="18"/>
        <v>2746523</v>
      </c>
      <c r="K66" s="27">
        <f t="shared" si="14"/>
        <v>15258</v>
      </c>
      <c r="L66" s="27">
        <f t="shared" si="19"/>
        <v>884964</v>
      </c>
      <c r="M66" s="27">
        <f t="shared" si="15"/>
        <v>5790.4110000000001</v>
      </c>
      <c r="N66" s="27">
        <f t="shared" si="16"/>
        <v>5790.4110000000001</v>
      </c>
      <c r="O66" s="27">
        <f t="shared" si="20"/>
        <v>-706461.64050000207</v>
      </c>
      <c r="P66" s="27">
        <f t="shared" si="21"/>
        <v>706461.64050000207</v>
      </c>
    </row>
    <row r="67" spans="1:16">
      <c r="A67" s="31">
        <v>36647</v>
      </c>
      <c r="C67" s="6">
        <v>59</v>
      </c>
      <c r="D67" s="29">
        <f t="shared" si="12"/>
        <v>15258</v>
      </c>
      <c r="E67" s="29">
        <f t="shared" si="17"/>
        <v>900222</v>
      </c>
      <c r="F67" s="29">
        <f t="shared" si="13"/>
        <v>-1846301</v>
      </c>
      <c r="G67" s="34">
        <f>+Inputs!$D$2</f>
        <v>0.3795</v>
      </c>
      <c r="I67" s="27">
        <f t="shared" si="18"/>
        <v>2746523</v>
      </c>
      <c r="K67" s="27">
        <f t="shared" si="14"/>
        <v>15258</v>
      </c>
      <c r="L67" s="27">
        <f t="shared" si="19"/>
        <v>900222</v>
      </c>
      <c r="M67" s="27">
        <f t="shared" si="15"/>
        <v>5790.4110000000001</v>
      </c>
      <c r="N67" s="27">
        <f t="shared" si="16"/>
        <v>5790.4110000000001</v>
      </c>
      <c r="O67" s="27">
        <f t="shared" si="20"/>
        <v>-700671.22950000211</v>
      </c>
      <c r="P67" s="27">
        <f t="shared" si="21"/>
        <v>700671.22950000211</v>
      </c>
    </row>
    <row r="68" spans="1:16">
      <c r="A68" s="30">
        <v>36678</v>
      </c>
      <c r="C68" s="6">
        <v>60</v>
      </c>
      <c r="D68" s="29">
        <f t="shared" si="12"/>
        <v>15258</v>
      </c>
      <c r="E68" s="29">
        <f t="shared" si="17"/>
        <v>915480</v>
      </c>
      <c r="F68" s="29">
        <f t="shared" si="13"/>
        <v>-1831043</v>
      </c>
      <c r="G68" s="34">
        <f>+Inputs!$D$2</f>
        <v>0.3795</v>
      </c>
      <c r="I68" s="27">
        <f t="shared" si="18"/>
        <v>2746523</v>
      </c>
      <c r="K68" s="27">
        <f t="shared" si="14"/>
        <v>15258</v>
      </c>
      <c r="L68" s="27">
        <f t="shared" si="19"/>
        <v>915480</v>
      </c>
      <c r="M68" s="27">
        <f t="shared" si="15"/>
        <v>5790.4110000000001</v>
      </c>
      <c r="N68" s="27">
        <f t="shared" si="16"/>
        <v>5790.4110000000001</v>
      </c>
      <c r="O68" s="27">
        <f t="shared" si="20"/>
        <v>-694880.81850000215</v>
      </c>
      <c r="P68" s="27">
        <f t="shared" si="21"/>
        <v>694880.81850000215</v>
      </c>
    </row>
    <row r="69" spans="1:16">
      <c r="A69" s="31">
        <v>36708</v>
      </c>
      <c r="C69" s="6">
        <v>61</v>
      </c>
      <c r="D69" s="29">
        <f t="shared" si="12"/>
        <v>15258</v>
      </c>
      <c r="E69" s="29">
        <f t="shared" si="17"/>
        <v>930738</v>
      </c>
      <c r="F69" s="29">
        <f t="shared" si="13"/>
        <v>-1815785</v>
      </c>
      <c r="G69" s="34">
        <f>+Inputs!$D$2</f>
        <v>0.3795</v>
      </c>
      <c r="I69" s="27">
        <f t="shared" si="18"/>
        <v>2746523</v>
      </c>
      <c r="K69" s="27">
        <f t="shared" si="14"/>
        <v>15258</v>
      </c>
      <c r="L69" s="27">
        <f t="shared" si="19"/>
        <v>930738</v>
      </c>
      <c r="M69" s="27">
        <f t="shared" si="15"/>
        <v>5790.4110000000001</v>
      </c>
      <c r="N69" s="27">
        <f t="shared" si="16"/>
        <v>5790.4110000000001</v>
      </c>
      <c r="O69" s="27">
        <f t="shared" si="20"/>
        <v>-689090.40750000218</v>
      </c>
      <c r="P69" s="27">
        <f t="shared" si="21"/>
        <v>689090.40750000218</v>
      </c>
    </row>
    <row r="70" spans="1:16">
      <c r="A70" s="30">
        <v>36739</v>
      </c>
      <c r="C70" s="6">
        <v>62</v>
      </c>
      <c r="D70" s="29">
        <f t="shared" si="12"/>
        <v>15258</v>
      </c>
      <c r="E70" s="29">
        <f t="shared" si="17"/>
        <v>945996</v>
      </c>
      <c r="F70" s="29">
        <f t="shared" si="13"/>
        <v>-1800527</v>
      </c>
      <c r="G70" s="34">
        <f>+Inputs!$D$2</f>
        <v>0.3795</v>
      </c>
      <c r="I70" s="27">
        <f t="shared" si="18"/>
        <v>2746523</v>
      </c>
      <c r="K70" s="27">
        <f t="shared" si="14"/>
        <v>15258</v>
      </c>
      <c r="L70" s="27">
        <f t="shared" si="19"/>
        <v>945996</v>
      </c>
      <c r="M70" s="27">
        <f t="shared" si="15"/>
        <v>5790.4110000000001</v>
      </c>
      <c r="N70" s="27">
        <f t="shared" si="16"/>
        <v>5790.4110000000001</v>
      </c>
      <c r="O70" s="27">
        <f t="shared" si="20"/>
        <v>-683299.99650000222</v>
      </c>
      <c r="P70" s="27">
        <f t="shared" si="21"/>
        <v>683299.99650000222</v>
      </c>
    </row>
    <row r="71" spans="1:16">
      <c r="A71" s="31">
        <v>36770</v>
      </c>
      <c r="C71" s="6">
        <v>63</v>
      </c>
      <c r="D71" s="29">
        <f t="shared" si="12"/>
        <v>15258</v>
      </c>
      <c r="E71" s="29">
        <f t="shared" si="17"/>
        <v>961254</v>
      </c>
      <c r="F71" s="29">
        <f t="shared" si="13"/>
        <v>-1785269</v>
      </c>
      <c r="G71" s="34">
        <f>+Inputs!$D$2</f>
        <v>0.3795</v>
      </c>
      <c r="I71" s="27">
        <f t="shared" si="18"/>
        <v>2746523</v>
      </c>
      <c r="K71" s="27">
        <f t="shared" si="14"/>
        <v>15258</v>
      </c>
      <c r="L71" s="27">
        <f t="shared" si="19"/>
        <v>961254</v>
      </c>
      <c r="M71" s="27">
        <f t="shared" si="15"/>
        <v>5790.4110000000001</v>
      </c>
      <c r="N71" s="27">
        <f t="shared" si="16"/>
        <v>5790.4110000000001</v>
      </c>
      <c r="O71" s="27">
        <f t="shared" si="20"/>
        <v>-677509.58550000226</v>
      </c>
      <c r="P71" s="27">
        <f t="shared" si="21"/>
        <v>677509.58550000226</v>
      </c>
    </row>
    <row r="72" spans="1:16">
      <c r="A72" s="30">
        <v>36800</v>
      </c>
      <c r="C72" s="6">
        <v>64</v>
      </c>
      <c r="D72" s="29">
        <f t="shared" si="12"/>
        <v>15258</v>
      </c>
      <c r="E72" s="29">
        <f t="shared" si="17"/>
        <v>976512</v>
      </c>
      <c r="F72" s="29">
        <f t="shared" si="13"/>
        <v>-1770011</v>
      </c>
      <c r="G72" s="34">
        <f>+Inputs!$D$2</f>
        <v>0.3795</v>
      </c>
      <c r="I72" s="27">
        <f t="shared" si="18"/>
        <v>2746523</v>
      </c>
      <c r="K72" s="27">
        <f t="shared" si="14"/>
        <v>15258</v>
      </c>
      <c r="L72" s="27">
        <f t="shared" si="19"/>
        <v>976512</v>
      </c>
      <c r="M72" s="27">
        <f t="shared" si="15"/>
        <v>5790.4110000000001</v>
      </c>
      <c r="N72" s="27">
        <f t="shared" si="16"/>
        <v>5790.4110000000001</v>
      </c>
      <c r="O72" s="27">
        <f t="shared" si="20"/>
        <v>-671719.17450000229</v>
      </c>
      <c r="P72" s="27">
        <f t="shared" si="21"/>
        <v>671719.17450000229</v>
      </c>
    </row>
    <row r="73" spans="1:16">
      <c r="A73" s="31">
        <v>36831</v>
      </c>
      <c r="C73" s="6">
        <v>65</v>
      </c>
      <c r="D73" s="29">
        <f t="shared" ref="D73:D104" si="22">ROUND(-(+$B$9/180)*1,0)</f>
        <v>15258</v>
      </c>
      <c r="E73" s="29">
        <f t="shared" si="17"/>
        <v>991770</v>
      </c>
      <c r="F73" s="29">
        <f t="shared" ref="F73:F104" si="23">$B$9+E73</f>
        <v>-1754753</v>
      </c>
      <c r="G73" s="34">
        <f>+Inputs!$D$2</f>
        <v>0.3795</v>
      </c>
      <c r="I73" s="27">
        <f t="shared" si="18"/>
        <v>2746523</v>
      </c>
      <c r="K73" s="27">
        <f t="shared" ref="K73:K104" si="24">D73</f>
        <v>15258</v>
      </c>
      <c r="L73" s="27">
        <f t="shared" si="19"/>
        <v>991770</v>
      </c>
      <c r="M73" s="27">
        <f t="shared" ref="M73:M104" si="25">K73*G73</f>
        <v>5790.4110000000001</v>
      </c>
      <c r="N73" s="27">
        <f t="shared" ref="N73:N104" si="26">M73-J73</f>
        <v>5790.4110000000001</v>
      </c>
      <c r="O73" s="27">
        <f t="shared" si="20"/>
        <v>-665928.76350000233</v>
      </c>
      <c r="P73" s="27">
        <f t="shared" si="21"/>
        <v>665928.76350000233</v>
      </c>
    </row>
    <row r="74" spans="1:16">
      <c r="A74" s="30">
        <v>36861</v>
      </c>
      <c r="C74" s="6">
        <v>66</v>
      </c>
      <c r="D74" s="29">
        <f t="shared" si="22"/>
        <v>15258</v>
      </c>
      <c r="E74" s="29">
        <f t="shared" ref="E74:E105" si="27">+E73+D74</f>
        <v>1007028</v>
      </c>
      <c r="F74" s="29">
        <f t="shared" si="23"/>
        <v>-1739495</v>
      </c>
      <c r="G74" s="34">
        <f>+Inputs!$D$2</f>
        <v>0.3795</v>
      </c>
      <c r="I74" s="27">
        <f t="shared" ref="I74:I105" si="28">+I73+H74</f>
        <v>2746523</v>
      </c>
      <c r="K74" s="27">
        <f t="shared" si="24"/>
        <v>15258</v>
      </c>
      <c r="L74" s="27">
        <f t="shared" ref="L74:L105" si="29">+L73+K74</f>
        <v>1007028</v>
      </c>
      <c r="M74" s="27">
        <f t="shared" si="25"/>
        <v>5790.4110000000001</v>
      </c>
      <c r="N74" s="27">
        <f t="shared" si="26"/>
        <v>5790.4110000000001</v>
      </c>
      <c r="O74" s="27">
        <f t="shared" ref="O74:O105" si="30">+O73+N74</f>
        <v>-660138.35250000237</v>
      </c>
      <c r="P74" s="27">
        <f t="shared" ref="P74:P105" si="31">P73-N74</f>
        <v>660138.35250000237</v>
      </c>
    </row>
    <row r="75" spans="1:16">
      <c r="A75" s="31">
        <v>36892</v>
      </c>
      <c r="C75" s="6">
        <v>67</v>
      </c>
      <c r="D75" s="29">
        <f t="shared" si="22"/>
        <v>15258</v>
      </c>
      <c r="E75" s="29">
        <f t="shared" si="27"/>
        <v>1022286</v>
      </c>
      <c r="F75" s="29">
        <f t="shared" si="23"/>
        <v>-1724237</v>
      </c>
      <c r="G75" s="34">
        <f>+Inputs!$D$2</f>
        <v>0.3795</v>
      </c>
      <c r="I75" s="27">
        <f t="shared" si="28"/>
        <v>2746523</v>
      </c>
      <c r="K75" s="27">
        <f t="shared" si="24"/>
        <v>15258</v>
      </c>
      <c r="L75" s="27">
        <f t="shared" si="29"/>
        <v>1022286</v>
      </c>
      <c r="M75" s="27">
        <f t="shared" si="25"/>
        <v>5790.4110000000001</v>
      </c>
      <c r="N75" s="27">
        <f t="shared" si="26"/>
        <v>5790.4110000000001</v>
      </c>
      <c r="O75" s="27">
        <f t="shared" si="30"/>
        <v>-654347.9415000024</v>
      </c>
      <c r="P75" s="27">
        <f t="shared" si="31"/>
        <v>654347.9415000024</v>
      </c>
    </row>
    <row r="76" spans="1:16">
      <c r="A76" s="30">
        <v>36923</v>
      </c>
      <c r="C76" s="6">
        <v>68</v>
      </c>
      <c r="D76" s="29">
        <f t="shared" si="22"/>
        <v>15258</v>
      </c>
      <c r="E76" s="29">
        <f t="shared" si="27"/>
        <v>1037544</v>
      </c>
      <c r="F76" s="29">
        <f t="shared" si="23"/>
        <v>-1708979</v>
      </c>
      <c r="G76" s="34">
        <f>+Inputs!$D$2</f>
        <v>0.3795</v>
      </c>
      <c r="I76" s="27">
        <f t="shared" si="28"/>
        <v>2746523</v>
      </c>
      <c r="K76" s="27">
        <f t="shared" si="24"/>
        <v>15258</v>
      </c>
      <c r="L76" s="27">
        <f t="shared" si="29"/>
        <v>1037544</v>
      </c>
      <c r="M76" s="27">
        <f t="shared" si="25"/>
        <v>5790.4110000000001</v>
      </c>
      <c r="N76" s="27">
        <f t="shared" si="26"/>
        <v>5790.4110000000001</v>
      </c>
      <c r="O76" s="27">
        <f t="shared" si="30"/>
        <v>-648557.53050000244</v>
      </c>
      <c r="P76" s="27">
        <f t="shared" si="31"/>
        <v>648557.53050000244</v>
      </c>
    </row>
    <row r="77" spans="1:16">
      <c r="A77" s="31">
        <v>36951</v>
      </c>
      <c r="C77" s="6">
        <v>69</v>
      </c>
      <c r="D77" s="29">
        <f t="shared" si="22"/>
        <v>15258</v>
      </c>
      <c r="E77" s="29">
        <f t="shared" si="27"/>
        <v>1052802</v>
      </c>
      <c r="F77" s="29">
        <f t="shared" si="23"/>
        <v>-1693721</v>
      </c>
      <c r="G77" s="34">
        <f>+Inputs!$D$2</f>
        <v>0.3795</v>
      </c>
      <c r="I77" s="27">
        <f t="shared" si="28"/>
        <v>2746523</v>
      </c>
      <c r="K77" s="27">
        <f t="shared" si="24"/>
        <v>15258</v>
      </c>
      <c r="L77" s="27">
        <f t="shared" si="29"/>
        <v>1052802</v>
      </c>
      <c r="M77" s="27">
        <f t="shared" si="25"/>
        <v>5790.4110000000001</v>
      </c>
      <c r="N77" s="27">
        <f t="shared" si="26"/>
        <v>5790.4110000000001</v>
      </c>
      <c r="O77" s="27">
        <f t="shared" si="30"/>
        <v>-642767.11950000247</v>
      </c>
      <c r="P77" s="27">
        <f t="shared" si="31"/>
        <v>642767.11950000247</v>
      </c>
    </row>
    <row r="78" spans="1:16">
      <c r="A78" s="30">
        <v>36982</v>
      </c>
      <c r="C78" s="6">
        <v>70</v>
      </c>
      <c r="D78" s="29">
        <f t="shared" si="22"/>
        <v>15258</v>
      </c>
      <c r="E78" s="29">
        <f t="shared" si="27"/>
        <v>1068060</v>
      </c>
      <c r="F78" s="29">
        <f t="shared" si="23"/>
        <v>-1678463</v>
      </c>
      <c r="G78" s="34">
        <f>+Inputs!$D$2</f>
        <v>0.3795</v>
      </c>
      <c r="I78" s="27">
        <f t="shared" si="28"/>
        <v>2746523</v>
      </c>
      <c r="K78" s="27">
        <f t="shared" si="24"/>
        <v>15258</v>
      </c>
      <c r="L78" s="27">
        <f t="shared" si="29"/>
        <v>1068060</v>
      </c>
      <c r="M78" s="27">
        <f t="shared" si="25"/>
        <v>5790.4110000000001</v>
      </c>
      <c r="N78" s="27">
        <f t="shared" si="26"/>
        <v>5790.4110000000001</v>
      </c>
      <c r="O78" s="27">
        <f t="shared" si="30"/>
        <v>-636976.70850000251</v>
      </c>
      <c r="P78" s="27">
        <f t="shared" si="31"/>
        <v>636976.70850000251</v>
      </c>
    </row>
    <row r="79" spans="1:16">
      <c r="A79" s="31">
        <v>37012</v>
      </c>
      <c r="C79" s="6">
        <v>71</v>
      </c>
      <c r="D79" s="29">
        <f t="shared" si="22"/>
        <v>15258</v>
      </c>
      <c r="E79" s="29">
        <f t="shared" si="27"/>
        <v>1083318</v>
      </c>
      <c r="F79" s="29">
        <f t="shared" si="23"/>
        <v>-1663205</v>
      </c>
      <c r="G79" s="34">
        <f>+Inputs!$D$2</f>
        <v>0.3795</v>
      </c>
      <c r="I79" s="27">
        <f t="shared" si="28"/>
        <v>2746523</v>
      </c>
      <c r="K79" s="27">
        <f t="shared" si="24"/>
        <v>15258</v>
      </c>
      <c r="L79" s="27">
        <f t="shared" si="29"/>
        <v>1083318</v>
      </c>
      <c r="M79" s="27">
        <f t="shared" si="25"/>
        <v>5790.4110000000001</v>
      </c>
      <c r="N79" s="27">
        <f t="shared" si="26"/>
        <v>5790.4110000000001</v>
      </c>
      <c r="O79" s="27">
        <f t="shared" si="30"/>
        <v>-631186.29750000255</v>
      </c>
      <c r="P79" s="27">
        <f t="shared" si="31"/>
        <v>631186.29750000255</v>
      </c>
    </row>
    <row r="80" spans="1:16">
      <c r="A80" s="30">
        <v>37043</v>
      </c>
      <c r="C80" s="6">
        <v>72</v>
      </c>
      <c r="D80" s="29">
        <f t="shared" si="22"/>
        <v>15258</v>
      </c>
      <c r="E80" s="29">
        <f t="shared" si="27"/>
        <v>1098576</v>
      </c>
      <c r="F80" s="29">
        <f t="shared" si="23"/>
        <v>-1647947</v>
      </c>
      <c r="G80" s="34">
        <f>+Inputs!$D$2</f>
        <v>0.3795</v>
      </c>
      <c r="I80" s="27">
        <f t="shared" si="28"/>
        <v>2746523</v>
      </c>
      <c r="K80" s="27">
        <f t="shared" si="24"/>
        <v>15258</v>
      </c>
      <c r="L80" s="27">
        <f t="shared" si="29"/>
        <v>1098576</v>
      </c>
      <c r="M80" s="27">
        <f t="shared" si="25"/>
        <v>5790.4110000000001</v>
      </c>
      <c r="N80" s="27">
        <f t="shared" si="26"/>
        <v>5790.4110000000001</v>
      </c>
      <c r="O80" s="27">
        <f t="shared" si="30"/>
        <v>-625395.88650000258</v>
      </c>
      <c r="P80" s="27">
        <f t="shared" si="31"/>
        <v>625395.88650000258</v>
      </c>
    </row>
    <row r="81" spans="1:16">
      <c r="A81" s="31">
        <v>37073</v>
      </c>
      <c r="C81" s="6">
        <v>73</v>
      </c>
      <c r="D81" s="29">
        <f t="shared" si="22"/>
        <v>15258</v>
      </c>
      <c r="E81" s="29">
        <f t="shared" si="27"/>
        <v>1113834</v>
      </c>
      <c r="F81" s="29">
        <f t="shared" si="23"/>
        <v>-1632689</v>
      </c>
      <c r="G81" s="34">
        <f>+Inputs!$D$2</f>
        <v>0.3795</v>
      </c>
      <c r="I81" s="27">
        <f t="shared" si="28"/>
        <v>2746523</v>
      </c>
      <c r="K81" s="27">
        <f t="shared" si="24"/>
        <v>15258</v>
      </c>
      <c r="L81" s="27">
        <f t="shared" si="29"/>
        <v>1113834</v>
      </c>
      <c r="M81" s="27">
        <f t="shared" si="25"/>
        <v>5790.4110000000001</v>
      </c>
      <c r="N81" s="27">
        <f t="shared" si="26"/>
        <v>5790.4110000000001</v>
      </c>
      <c r="O81" s="27">
        <f t="shared" si="30"/>
        <v>-619605.47550000262</v>
      </c>
      <c r="P81" s="27">
        <f t="shared" si="31"/>
        <v>619605.47550000262</v>
      </c>
    </row>
    <row r="82" spans="1:16">
      <c r="A82" s="30">
        <v>37104</v>
      </c>
      <c r="C82" s="6">
        <v>74</v>
      </c>
      <c r="D82" s="29">
        <f t="shared" si="22"/>
        <v>15258</v>
      </c>
      <c r="E82" s="29">
        <f t="shared" si="27"/>
        <v>1129092</v>
      </c>
      <c r="F82" s="29">
        <f t="shared" si="23"/>
        <v>-1617431</v>
      </c>
      <c r="G82" s="34">
        <f>+Inputs!$D$2</f>
        <v>0.3795</v>
      </c>
      <c r="I82" s="27">
        <f t="shared" si="28"/>
        <v>2746523</v>
      </c>
      <c r="K82" s="27">
        <f t="shared" si="24"/>
        <v>15258</v>
      </c>
      <c r="L82" s="27">
        <f t="shared" si="29"/>
        <v>1129092</v>
      </c>
      <c r="M82" s="27">
        <f t="shared" si="25"/>
        <v>5790.4110000000001</v>
      </c>
      <c r="N82" s="27">
        <f t="shared" si="26"/>
        <v>5790.4110000000001</v>
      </c>
      <c r="O82" s="27">
        <f t="shared" si="30"/>
        <v>-613815.06450000266</v>
      </c>
      <c r="P82" s="27">
        <f t="shared" si="31"/>
        <v>613815.06450000266</v>
      </c>
    </row>
    <row r="83" spans="1:16">
      <c r="A83" s="31">
        <v>37135</v>
      </c>
      <c r="C83" s="6">
        <v>75</v>
      </c>
      <c r="D83" s="29">
        <f t="shared" si="22"/>
        <v>15258</v>
      </c>
      <c r="E83" s="29">
        <f t="shared" si="27"/>
        <v>1144350</v>
      </c>
      <c r="F83" s="29">
        <f t="shared" si="23"/>
        <v>-1602173</v>
      </c>
      <c r="G83" s="34">
        <f>+Inputs!$D$2</f>
        <v>0.3795</v>
      </c>
      <c r="I83" s="27">
        <f t="shared" si="28"/>
        <v>2746523</v>
      </c>
      <c r="K83" s="27">
        <f t="shared" si="24"/>
        <v>15258</v>
      </c>
      <c r="L83" s="27">
        <f t="shared" si="29"/>
        <v>1144350</v>
      </c>
      <c r="M83" s="27">
        <f t="shared" si="25"/>
        <v>5790.4110000000001</v>
      </c>
      <c r="N83" s="27">
        <f t="shared" si="26"/>
        <v>5790.4110000000001</v>
      </c>
      <c r="O83" s="27">
        <f t="shared" si="30"/>
        <v>-608024.65350000269</v>
      </c>
      <c r="P83" s="27">
        <f t="shared" si="31"/>
        <v>608024.65350000269</v>
      </c>
    </row>
    <row r="84" spans="1:16">
      <c r="A84" s="30">
        <v>37165</v>
      </c>
      <c r="C84" s="6">
        <v>76</v>
      </c>
      <c r="D84" s="29">
        <f t="shared" si="22"/>
        <v>15258</v>
      </c>
      <c r="E84" s="29">
        <f t="shared" si="27"/>
        <v>1159608</v>
      </c>
      <c r="F84" s="29">
        <f t="shared" si="23"/>
        <v>-1586915</v>
      </c>
      <c r="G84" s="34">
        <f>+Inputs!$D$2</f>
        <v>0.3795</v>
      </c>
      <c r="I84" s="27">
        <f t="shared" si="28"/>
        <v>2746523</v>
      </c>
      <c r="K84" s="27">
        <f t="shared" si="24"/>
        <v>15258</v>
      </c>
      <c r="L84" s="27">
        <f t="shared" si="29"/>
        <v>1159608</v>
      </c>
      <c r="M84" s="27">
        <f t="shared" si="25"/>
        <v>5790.4110000000001</v>
      </c>
      <c r="N84" s="27">
        <f t="shared" si="26"/>
        <v>5790.4110000000001</v>
      </c>
      <c r="O84" s="27">
        <f t="shared" si="30"/>
        <v>-602234.24250000273</v>
      </c>
      <c r="P84" s="27">
        <f t="shared" si="31"/>
        <v>602234.24250000273</v>
      </c>
    </row>
    <row r="85" spans="1:16">
      <c r="A85" s="31">
        <v>37196</v>
      </c>
      <c r="C85" s="6">
        <v>77</v>
      </c>
      <c r="D85" s="29">
        <f t="shared" si="22"/>
        <v>15258</v>
      </c>
      <c r="E85" s="29">
        <f t="shared" si="27"/>
        <v>1174866</v>
      </c>
      <c r="F85" s="29">
        <f t="shared" si="23"/>
        <v>-1571657</v>
      </c>
      <c r="G85" s="34">
        <f>+Inputs!$D$2</f>
        <v>0.3795</v>
      </c>
      <c r="I85" s="27">
        <f t="shared" si="28"/>
        <v>2746523</v>
      </c>
      <c r="K85" s="27">
        <f t="shared" si="24"/>
        <v>15258</v>
      </c>
      <c r="L85" s="27">
        <f t="shared" si="29"/>
        <v>1174866</v>
      </c>
      <c r="M85" s="27">
        <f t="shared" si="25"/>
        <v>5790.4110000000001</v>
      </c>
      <c r="N85" s="27">
        <f t="shared" si="26"/>
        <v>5790.4110000000001</v>
      </c>
      <c r="O85" s="27">
        <f t="shared" si="30"/>
        <v>-596443.83150000277</v>
      </c>
      <c r="P85" s="27">
        <f t="shared" si="31"/>
        <v>596443.83150000277</v>
      </c>
    </row>
    <row r="86" spans="1:16">
      <c r="A86" s="30">
        <v>37226</v>
      </c>
      <c r="C86" s="6">
        <v>78</v>
      </c>
      <c r="D86" s="29">
        <f t="shared" si="22"/>
        <v>15258</v>
      </c>
      <c r="E86" s="29">
        <f t="shared" si="27"/>
        <v>1190124</v>
      </c>
      <c r="F86" s="29">
        <f t="shared" si="23"/>
        <v>-1556399</v>
      </c>
      <c r="G86" s="34">
        <f>+Inputs!$D$2</f>
        <v>0.3795</v>
      </c>
      <c r="I86" s="27">
        <f t="shared" si="28"/>
        <v>2746523</v>
      </c>
      <c r="K86" s="27">
        <f t="shared" si="24"/>
        <v>15258</v>
      </c>
      <c r="L86" s="27">
        <f t="shared" si="29"/>
        <v>1190124</v>
      </c>
      <c r="M86" s="27">
        <f t="shared" si="25"/>
        <v>5790.4110000000001</v>
      </c>
      <c r="N86" s="27">
        <f t="shared" si="26"/>
        <v>5790.4110000000001</v>
      </c>
      <c r="O86" s="27">
        <f t="shared" si="30"/>
        <v>-590653.4205000028</v>
      </c>
      <c r="P86" s="27">
        <f t="shared" si="31"/>
        <v>590653.4205000028</v>
      </c>
    </row>
    <row r="87" spans="1:16">
      <c r="A87" s="31">
        <v>37257</v>
      </c>
      <c r="C87" s="6">
        <v>79</v>
      </c>
      <c r="D87" s="29">
        <f t="shared" si="22"/>
        <v>15258</v>
      </c>
      <c r="E87" s="29">
        <f t="shared" si="27"/>
        <v>1205382</v>
      </c>
      <c r="F87" s="29">
        <f t="shared" si="23"/>
        <v>-1541141</v>
      </c>
      <c r="G87" s="34">
        <f>+Inputs!$D$2</f>
        <v>0.3795</v>
      </c>
      <c r="I87" s="27">
        <f t="shared" si="28"/>
        <v>2746523</v>
      </c>
      <c r="K87" s="27">
        <f t="shared" si="24"/>
        <v>15258</v>
      </c>
      <c r="L87" s="27">
        <f t="shared" si="29"/>
        <v>1205382</v>
      </c>
      <c r="M87" s="27">
        <f t="shared" si="25"/>
        <v>5790.4110000000001</v>
      </c>
      <c r="N87" s="27">
        <f t="shared" si="26"/>
        <v>5790.4110000000001</v>
      </c>
      <c r="O87" s="27">
        <f t="shared" si="30"/>
        <v>-584863.00950000284</v>
      </c>
      <c r="P87" s="27">
        <f t="shared" si="31"/>
        <v>584863.00950000284</v>
      </c>
    </row>
    <row r="88" spans="1:16">
      <c r="A88" s="30">
        <v>37288</v>
      </c>
      <c r="C88" s="6">
        <v>80</v>
      </c>
      <c r="D88" s="29">
        <f t="shared" si="22"/>
        <v>15258</v>
      </c>
      <c r="E88" s="29">
        <f t="shared" si="27"/>
        <v>1220640</v>
      </c>
      <c r="F88" s="29">
        <f t="shared" si="23"/>
        <v>-1525883</v>
      </c>
      <c r="G88" s="34">
        <f>+Inputs!$D$2</f>
        <v>0.3795</v>
      </c>
      <c r="I88" s="27">
        <f t="shared" si="28"/>
        <v>2746523</v>
      </c>
      <c r="K88" s="27">
        <f t="shared" si="24"/>
        <v>15258</v>
      </c>
      <c r="L88" s="27">
        <f t="shared" si="29"/>
        <v>1220640</v>
      </c>
      <c r="M88" s="27">
        <f t="shared" si="25"/>
        <v>5790.4110000000001</v>
      </c>
      <c r="N88" s="27">
        <f t="shared" si="26"/>
        <v>5790.4110000000001</v>
      </c>
      <c r="O88" s="27">
        <f t="shared" si="30"/>
        <v>-579072.59850000287</v>
      </c>
      <c r="P88" s="27">
        <f t="shared" si="31"/>
        <v>579072.59850000287</v>
      </c>
    </row>
    <row r="89" spans="1:16">
      <c r="A89" s="31">
        <v>37316</v>
      </c>
      <c r="C89" s="6">
        <v>81</v>
      </c>
      <c r="D89" s="29">
        <f t="shared" si="22"/>
        <v>15258</v>
      </c>
      <c r="E89" s="29">
        <f t="shared" si="27"/>
        <v>1235898</v>
      </c>
      <c r="F89" s="29">
        <f t="shared" si="23"/>
        <v>-1510625</v>
      </c>
      <c r="G89" s="34">
        <f>+Inputs!$D$2</f>
        <v>0.3795</v>
      </c>
      <c r="I89" s="27">
        <f t="shared" si="28"/>
        <v>2746523</v>
      </c>
      <c r="K89" s="27">
        <f t="shared" si="24"/>
        <v>15258</v>
      </c>
      <c r="L89" s="27">
        <f t="shared" si="29"/>
        <v>1235898</v>
      </c>
      <c r="M89" s="27">
        <f t="shared" si="25"/>
        <v>5790.4110000000001</v>
      </c>
      <c r="N89" s="27">
        <f t="shared" si="26"/>
        <v>5790.4110000000001</v>
      </c>
      <c r="O89" s="27">
        <f t="shared" si="30"/>
        <v>-573282.18750000291</v>
      </c>
      <c r="P89" s="27">
        <f t="shared" si="31"/>
        <v>573282.18750000291</v>
      </c>
    </row>
    <row r="90" spans="1:16">
      <c r="A90" s="30">
        <v>37347</v>
      </c>
      <c r="C90" s="6">
        <v>82</v>
      </c>
      <c r="D90" s="29">
        <f t="shared" si="22"/>
        <v>15258</v>
      </c>
      <c r="E90" s="29">
        <f t="shared" si="27"/>
        <v>1251156</v>
      </c>
      <c r="F90" s="29">
        <f t="shared" si="23"/>
        <v>-1495367</v>
      </c>
      <c r="G90" s="34">
        <f>+Inputs!$D$2</f>
        <v>0.3795</v>
      </c>
      <c r="I90" s="27">
        <f t="shared" si="28"/>
        <v>2746523</v>
      </c>
      <c r="K90" s="27">
        <f t="shared" si="24"/>
        <v>15258</v>
      </c>
      <c r="L90" s="27">
        <f t="shared" si="29"/>
        <v>1251156</v>
      </c>
      <c r="M90" s="27">
        <f t="shared" si="25"/>
        <v>5790.4110000000001</v>
      </c>
      <c r="N90" s="27">
        <f t="shared" si="26"/>
        <v>5790.4110000000001</v>
      </c>
      <c r="O90" s="27">
        <f t="shared" si="30"/>
        <v>-567491.77650000295</v>
      </c>
      <c r="P90" s="27">
        <f t="shared" si="31"/>
        <v>567491.77650000295</v>
      </c>
    </row>
    <row r="91" spans="1:16">
      <c r="A91" s="31">
        <v>37377</v>
      </c>
      <c r="C91" s="6">
        <v>83</v>
      </c>
      <c r="D91" s="29">
        <f t="shared" si="22"/>
        <v>15258</v>
      </c>
      <c r="E91" s="29">
        <f t="shared" si="27"/>
        <v>1266414</v>
      </c>
      <c r="F91" s="29">
        <f t="shared" si="23"/>
        <v>-1480109</v>
      </c>
      <c r="G91" s="34">
        <f>+Inputs!$D$2</f>
        <v>0.3795</v>
      </c>
      <c r="I91" s="27">
        <f t="shared" si="28"/>
        <v>2746523</v>
      </c>
      <c r="K91" s="27">
        <f t="shared" si="24"/>
        <v>15258</v>
      </c>
      <c r="L91" s="27">
        <f t="shared" si="29"/>
        <v>1266414</v>
      </c>
      <c r="M91" s="27">
        <f t="shared" si="25"/>
        <v>5790.4110000000001</v>
      </c>
      <c r="N91" s="27">
        <f t="shared" si="26"/>
        <v>5790.4110000000001</v>
      </c>
      <c r="O91" s="27">
        <f t="shared" si="30"/>
        <v>-561701.36550000298</v>
      </c>
      <c r="P91" s="27">
        <f t="shared" si="31"/>
        <v>561701.36550000298</v>
      </c>
    </row>
    <row r="92" spans="1:16">
      <c r="A92" s="30">
        <v>37408</v>
      </c>
      <c r="C92" s="6">
        <v>84</v>
      </c>
      <c r="D92" s="29">
        <f t="shared" si="22"/>
        <v>15258</v>
      </c>
      <c r="E92" s="29">
        <f t="shared" si="27"/>
        <v>1281672</v>
      </c>
      <c r="F92" s="29">
        <f t="shared" si="23"/>
        <v>-1464851</v>
      </c>
      <c r="G92" s="34">
        <f>+Inputs!$D$2</f>
        <v>0.3795</v>
      </c>
      <c r="I92" s="27">
        <f t="shared" si="28"/>
        <v>2746523</v>
      </c>
      <c r="K92" s="27">
        <f t="shared" si="24"/>
        <v>15258</v>
      </c>
      <c r="L92" s="27">
        <f t="shared" si="29"/>
        <v>1281672</v>
      </c>
      <c r="M92" s="27">
        <f t="shared" si="25"/>
        <v>5790.4110000000001</v>
      </c>
      <c r="N92" s="27">
        <f t="shared" si="26"/>
        <v>5790.4110000000001</v>
      </c>
      <c r="O92" s="27">
        <f t="shared" si="30"/>
        <v>-555910.95450000302</v>
      </c>
      <c r="P92" s="27">
        <f t="shared" si="31"/>
        <v>555910.95450000302</v>
      </c>
    </row>
    <row r="93" spans="1:16">
      <c r="A93" s="31">
        <v>37438</v>
      </c>
      <c r="C93" s="6">
        <v>85</v>
      </c>
      <c r="D93" s="29">
        <f t="shared" si="22"/>
        <v>15258</v>
      </c>
      <c r="E93" s="29">
        <f t="shared" si="27"/>
        <v>1296930</v>
      </c>
      <c r="F93" s="29">
        <f t="shared" si="23"/>
        <v>-1449593</v>
      </c>
      <c r="G93" s="34">
        <f>+Inputs!$D$2</f>
        <v>0.3795</v>
      </c>
      <c r="I93" s="27">
        <f t="shared" si="28"/>
        <v>2746523</v>
      </c>
      <c r="K93" s="27">
        <f t="shared" si="24"/>
        <v>15258</v>
      </c>
      <c r="L93" s="27">
        <f t="shared" si="29"/>
        <v>1296930</v>
      </c>
      <c r="M93" s="27">
        <f t="shared" si="25"/>
        <v>5790.4110000000001</v>
      </c>
      <c r="N93" s="27">
        <f t="shared" si="26"/>
        <v>5790.4110000000001</v>
      </c>
      <c r="O93" s="27">
        <f t="shared" si="30"/>
        <v>-550120.54350000306</v>
      </c>
      <c r="P93" s="27">
        <f t="shared" si="31"/>
        <v>550120.54350000306</v>
      </c>
    </row>
    <row r="94" spans="1:16">
      <c r="A94" s="30">
        <v>37469</v>
      </c>
      <c r="C94" s="6">
        <v>86</v>
      </c>
      <c r="D94" s="29">
        <f t="shared" si="22"/>
        <v>15258</v>
      </c>
      <c r="E94" s="29">
        <f t="shared" si="27"/>
        <v>1312188</v>
      </c>
      <c r="F94" s="29">
        <f t="shared" si="23"/>
        <v>-1434335</v>
      </c>
      <c r="G94" s="34">
        <f>+Inputs!$D$2</f>
        <v>0.3795</v>
      </c>
      <c r="I94" s="27">
        <f t="shared" si="28"/>
        <v>2746523</v>
      </c>
      <c r="K94" s="27">
        <f t="shared" si="24"/>
        <v>15258</v>
      </c>
      <c r="L94" s="27">
        <f t="shared" si="29"/>
        <v>1312188</v>
      </c>
      <c r="M94" s="27">
        <f t="shared" si="25"/>
        <v>5790.4110000000001</v>
      </c>
      <c r="N94" s="27">
        <f t="shared" si="26"/>
        <v>5790.4110000000001</v>
      </c>
      <c r="O94" s="27">
        <f t="shared" si="30"/>
        <v>-544330.13250000309</v>
      </c>
      <c r="P94" s="27">
        <f t="shared" si="31"/>
        <v>544330.13250000309</v>
      </c>
    </row>
    <row r="95" spans="1:16">
      <c r="A95" s="31">
        <v>37500</v>
      </c>
      <c r="C95" s="6">
        <v>87</v>
      </c>
      <c r="D95" s="29">
        <f t="shared" si="22"/>
        <v>15258</v>
      </c>
      <c r="E95" s="29">
        <f t="shared" si="27"/>
        <v>1327446</v>
      </c>
      <c r="F95" s="29">
        <f t="shared" si="23"/>
        <v>-1419077</v>
      </c>
      <c r="G95" s="34">
        <f>+Inputs!$D$2</f>
        <v>0.3795</v>
      </c>
      <c r="I95" s="27">
        <f t="shared" si="28"/>
        <v>2746523</v>
      </c>
      <c r="K95" s="27">
        <f t="shared" si="24"/>
        <v>15258</v>
      </c>
      <c r="L95" s="27">
        <f t="shared" si="29"/>
        <v>1327446</v>
      </c>
      <c r="M95" s="27">
        <f t="shared" si="25"/>
        <v>5790.4110000000001</v>
      </c>
      <c r="N95" s="27">
        <f t="shared" si="26"/>
        <v>5790.4110000000001</v>
      </c>
      <c r="O95" s="27">
        <f t="shared" si="30"/>
        <v>-538539.72150000313</v>
      </c>
      <c r="P95" s="27">
        <f t="shared" si="31"/>
        <v>538539.72150000313</v>
      </c>
    </row>
    <row r="96" spans="1:16">
      <c r="A96" s="30">
        <v>37530</v>
      </c>
      <c r="C96" s="6">
        <v>88</v>
      </c>
      <c r="D96" s="29">
        <f t="shared" si="22"/>
        <v>15258</v>
      </c>
      <c r="E96" s="29">
        <f t="shared" si="27"/>
        <v>1342704</v>
      </c>
      <c r="F96" s="29">
        <f t="shared" si="23"/>
        <v>-1403819</v>
      </c>
      <c r="G96" s="34">
        <f>+Inputs!$D$2</f>
        <v>0.3795</v>
      </c>
      <c r="I96" s="27">
        <f t="shared" si="28"/>
        <v>2746523</v>
      </c>
      <c r="K96" s="27">
        <f t="shared" si="24"/>
        <v>15258</v>
      </c>
      <c r="L96" s="27">
        <f t="shared" si="29"/>
        <v>1342704</v>
      </c>
      <c r="M96" s="27">
        <f t="shared" si="25"/>
        <v>5790.4110000000001</v>
      </c>
      <c r="N96" s="27">
        <f t="shared" si="26"/>
        <v>5790.4110000000001</v>
      </c>
      <c r="O96" s="27">
        <f t="shared" si="30"/>
        <v>-532749.31050000316</v>
      </c>
      <c r="P96" s="27">
        <f t="shared" si="31"/>
        <v>532749.31050000316</v>
      </c>
    </row>
    <row r="97" spans="1:16">
      <c r="A97" s="31">
        <v>37561</v>
      </c>
      <c r="C97" s="6">
        <v>89</v>
      </c>
      <c r="D97" s="29">
        <f t="shared" si="22"/>
        <v>15258</v>
      </c>
      <c r="E97" s="29">
        <f t="shared" si="27"/>
        <v>1357962</v>
      </c>
      <c r="F97" s="29">
        <f t="shared" si="23"/>
        <v>-1388561</v>
      </c>
      <c r="G97" s="34">
        <f>+Inputs!$D$2</f>
        <v>0.3795</v>
      </c>
      <c r="I97" s="27">
        <f t="shared" si="28"/>
        <v>2746523</v>
      </c>
      <c r="K97" s="27">
        <f t="shared" si="24"/>
        <v>15258</v>
      </c>
      <c r="L97" s="27">
        <f t="shared" si="29"/>
        <v>1357962</v>
      </c>
      <c r="M97" s="27">
        <f t="shared" si="25"/>
        <v>5790.4110000000001</v>
      </c>
      <c r="N97" s="27">
        <f t="shared" si="26"/>
        <v>5790.4110000000001</v>
      </c>
      <c r="O97" s="27">
        <f t="shared" si="30"/>
        <v>-526958.8995000032</v>
      </c>
      <c r="P97" s="27">
        <f t="shared" si="31"/>
        <v>526958.8995000032</v>
      </c>
    </row>
    <row r="98" spans="1:16">
      <c r="A98" s="30">
        <v>37591</v>
      </c>
      <c r="C98" s="6">
        <v>90</v>
      </c>
      <c r="D98" s="29">
        <f t="shared" si="22"/>
        <v>15258</v>
      </c>
      <c r="E98" s="29">
        <f t="shared" si="27"/>
        <v>1373220</v>
      </c>
      <c r="F98" s="29">
        <f t="shared" si="23"/>
        <v>-1373303</v>
      </c>
      <c r="G98" s="34">
        <f>+Inputs!$D$2</f>
        <v>0.3795</v>
      </c>
      <c r="I98" s="27">
        <f t="shared" si="28"/>
        <v>2746523</v>
      </c>
      <c r="K98" s="27">
        <f t="shared" si="24"/>
        <v>15258</v>
      </c>
      <c r="L98" s="27">
        <f t="shared" si="29"/>
        <v>1373220</v>
      </c>
      <c r="M98" s="27">
        <f t="shared" si="25"/>
        <v>5790.4110000000001</v>
      </c>
      <c r="N98" s="27">
        <f t="shared" si="26"/>
        <v>5790.4110000000001</v>
      </c>
      <c r="O98" s="27">
        <f t="shared" si="30"/>
        <v>-521168.48850000318</v>
      </c>
      <c r="P98" s="27">
        <f t="shared" si="31"/>
        <v>521168.48850000318</v>
      </c>
    </row>
    <row r="99" spans="1:16">
      <c r="A99" s="31">
        <v>37622</v>
      </c>
      <c r="C99" s="6">
        <v>91</v>
      </c>
      <c r="D99" s="29">
        <f t="shared" si="22"/>
        <v>15258</v>
      </c>
      <c r="E99" s="29">
        <f t="shared" si="27"/>
        <v>1388478</v>
      </c>
      <c r="F99" s="29">
        <f t="shared" si="23"/>
        <v>-1358045</v>
      </c>
      <c r="G99" s="34">
        <f>+Inputs!$D$2</f>
        <v>0.3795</v>
      </c>
      <c r="I99" s="27">
        <f t="shared" si="28"/>
        <v>2746523</v>
      </c>
      <c r="K99" s="27">
        <f t="shared" si="24"/>
        <v>15258</v>
      </c>
      <c r="L99" s="27">
        <f t="shared" si="29"/>
        <v>1388478</v>
      </c>
      <c r="M99" s="27">
        <f t="shared" si="25"/>
        <v>5790.4110000000001</v>
      </c>
      <c r="N99" s="27">
        <f t="shared" si="26"/>
        <v>5790.4110000000001</v>
      </c>
      <c r="O99" s="27">
        <f t="shared" si="30"/>
        <v>-515378.07750000316</v>
      </c>
      <c r="P99" s="27">
        <f t="shared" si="31"/>
        <v>515378.07750000316</v>
      </c>
    </row>
    <row r="100" spans="1:16">
      <c r="A100" s="30">
        <v>37653</v>
      </c>
      <c r="C100" s="6">
        <v>92</v>
      </c>
      <c r="D100" s="29">
        <f t="shared" si="22"/>
        <v>15258</v>
      </c>
      <c r="E100" s="29">
        <f t="shared" si="27"/>
        <v>1403736</v>
      </c>
      <c r="F100" s="29">
        <f t="shared" si="23"/>
        <v>-1342787</v>
      </c>
      <c r="G100" s="34">
        <f>+Inputs!$D$2</f>
        <v>0.3795</v>
      </c>
      <c r="I100" s="27">
        <f t="shared" si="28"/>
        <v>2746523</v>
      </c>
      <c r="K100" s="27">
        <f t="shared" si="24"/>
        <v>15258</v>
      </c>
      <c r="L100" s="27">
        <f t="shared" si="29"/>
        <v>1403736</v>
      </c>
      <c r="M100" s="27">
        <f t="shared" si="25"/>
        <v>5790.4110000000001</v>
      </c>
      <c r="N100" s="27">
        <f t="shared" si="26"/>
        <v>5790.4110000000001</v>
      </c>
      <c r="O100" s="27">
        <f t="shared" si="30"/>
        <v>-509587.66650000314</v>
      </c>
      <c r="P100" s="27">
        <f t="shared" si="31"/>
        <v>509587.66650000314</v>
      </c>
    </row>
    <row r="101" spans="1:16">
      <c r="A101" s="31">
        <v>37681</v>
      </c>
      <c r="C101" s="6">
        <v>93</v>
      </c>
      <c r="D101" s="29">
        <f t="shared" si="22"/>
        <v>15258</v>
      </c>
      <c r="E101" s="29">
        <f t="shared" si="27"/>
        <v>1418994</v>
      </c>
      <c r="F101" s="29">
        <f t="shared" si="23"/>
        <v>-1327529</v>
      </c>
      <c r="G101" s="34">
        <f>+Inputs!$D$2</f>
        <v>0.3795</v>
      </c>
      <c r="I101" s="27">
        <f t="shared" si="28"/>
        <v>2746523</v>
      </c>
      <c r="K101" s="27">
        <f t="shared" si="24"/>
        <v>15258</v>
      </c>
      <c r="L101" s="27">
        <f t="shared" si="29"/>
        <v>1418994</v>
      </c>
      <c r="M101" s="27">
        <f t="shared" si="25"/>
        <v>5790.4110000000001</v>
      </c>
      <c r="N101" s="27">
        <f t="shared" si="26"/>
        <v>5790.4110000000001</v>
      </c>
      <c r="O101" s="27">
        <f t="shared" si="30"/>
        <v>-503797.25550000311</v>
      </c>
      <c r="P101" s="27">
        <f t="shared" si="31"/>
        <v>503797.25550000311</v>
      </c>
    </row>
    <row r="102" spans="1:16">
      <c r="A102" s="30">
        <v>37712</v>
      </c>
      <c r="C102" s="6">
        <v>94</v>
      </c>
      <c r="D102" s="29">
        <f t="shared" si="22"/>
        <v>15258</v>
      </c>
      <c r="E102" s="29">
        <f t="shared" si="27"/>
        <v>1434252</v>
      </c>
      <c r="F102" s="29">
        <f t="shared" si="23"/>
        <v>-1312271</v>
      </c>
      <c r="G102" s="34">
        <f>+Inputs!$D$2</f>
        <v>0.3795</v>
      </c>
      <c r="I102" s="27">
        <f t="shared" si="28"/>
        <v>2746523</v>
      </c>
      <c r="K102" s="27">
        <f t="shared" si="24"/>
        <v>15258</v>
      </c>
      <c r="L102" s="27">
        <f t="shared" si="29"/>
        <v>1434252</v>
      </c>
      <c r="M102" s="27">
        <f t="shared" si="25"/>
        <v>5790.4110000000001</v>
      </c>
      <c r="N102" s="27">
        <f t="shared" si="26"/>
        <v>5790.4110000000001</v>
      </c>
      <c r="O102" s="27">
        <f t="shared" si="30"/>
        <v>-498006.84450000309</v>
      </c>
      <c r="P102" s="27">
        <f t="shared" si="31"/>
        <v>498006.84450000309</v>
      </c>
    </row>
    <row r="103" spans="1:16">
      <c r="A103" s="31">
        <v>37742</v>
      </c>
      <c r="C103" s="6">
        <v>95</v>
      </c>
      <c r="D103" s="29">
        <f t="shared" si="22"/>
        <v>15258</v>
      </c>
      <c r="E103" s="29">
        <f t="shared" si="27"/>
        <v>1449510</v>
      </c>
      <c r="F103" s="29">
        <f t="shared" si="23"/>
        <v>-1297013</v>
      </c>
      <c r="G103" s="34">
        <f>+Inputs!$D$3</f>
        <v>0.37951000000000001</v>
      </c>
      <c r="I103" s="27">
        <f t="shared" si="28"/>
        <v>2746523</v>
      </c>
      <c r="K103" s="27">
        <f t="shared" si="24"/>
        <v>15258</v>
      </c>
      <c r="L103" s="27">
        <f t="shared" si="29"/>
        <v>1449510</v>
      </c>
      <c r="M103" s="27">
        <f t="shared" si="25"/>
        <v>5790.56358</v>
      </c>
      <c r="N103" s="27">
        <f t="shared" si="26"/>
        <v>5790.56358</v>
      </c>
      <c r="O103" s="27">
        <f t="shared" si="30"/>
        <v>-492216.28092000308</v>
      </c>
      <c r="P103" s="27">
        <f t="shared" si="31"/>
        <v>492216.28092000308</v>
      </c>
    </row>
    <row r="104" spans="1:16">
      <c r="A104" s="30">
        <v>37773</v>
      </c>
      <c r="C104" s="6">
        <v>96</v>
      </c>
      <c r="D104" s="29">
        <f t="shared" si="22"/>
        <v>15258</v>
      </c>
      <c r="E104" s="29">
        <f t="shared" si="27"/>
        <v>1464768</v>
      </c>
      <c r="F104" s="29">
        <f t="shared" si="23"/>
        <v>-1281755</v>
      </c>
      <c r="G104" s="34">
        <f>+Inputs!$D$3</f>
        <v>0.37951000000000001</v>
      </c>
      <c r="I104" s="27">
        <f t="shared" si="28"/>
        <v>2746523</v>
      </c>
      <c r="K104" s="27">
        <f t="shared" si="24"/>
        <v>15258</v>
      </c>
      <c r="L104" s="27">
        <f t="shared" si="29"/>
        <v>1464768</v>
      </c>
      <c r="M104" s="27">
        <f t="shared" si="25"/>
        <v>5790.56358</v>
      </c>
      <c r="N104" s="27">
        <f t="shared" si="26"/>
        <v>5790.56358</v>
      </c>
      <c r="O104" s="27">
        <f t="shared" si="30"/>
        <v>-486425.71734000306</v>
      </c>
      <c r="P104" s="27">
        <f t="shared" si="31"/>
        <v>486425.71734000306</v>
      </c>
    </row>
    <row r="105" spans="1:16">
      <c r="A105" s="31">
        <v>37803</v>
      </c>
      <c r="C105" s="6">
        <v>97</v>
      </c>
      <c r="D105" s="29">
        <f t="shared" ref="D105:D136" si="32">ROUND(-(+$B$9/180)*1,0)</f>
        <v>15258</v>
      </c>
      <c r="E105" s="29">
        <f t="shared" si="27"/>
        <v>1480026</v>
      </c>
      <c r="F105" s="29">
        <f t="shared" ref="F105:F136" si="33">$B$9+E105</f>
        <v>-1266497</v>
      </c>
      <c r="G105" s="34">
        <f>+Inputs!$D$3</f>
        <v>0.37951000000000001</v>
      </c>
      <c r="I105" s="27">
        <f t="shared" si="28"/>
        <v>2746523</v>
      </c>
      <c r="K105" s="27">
        <f t="shared" ref="K105:K136" si="34">D105</f>
        <v>15258</v>
      </c>
      <c r="L105" s="27">
        <f t="shared" si="29"/>
        <v>1480026</v>
      </c>
      <c r="M105" s="27">
        <f t="shared" ref="M105:M136" si="35">K105*G105</f>
        <v>5790.56358</v>
      </c>
      <c r="N105" s="27">
        <f t="shared" ref="N105:N136" si="36">M105-J105</f>
        <v>5790.56358</v>
      </c>
      <c r="O105" s="27">
        <f t="shared" si="30"/>
        <v>-480635.15376000304</v>
      </c>
      <c r="P105" s="27">
        <f t="shared" si="31"/>
        <v>480635.15376000304</v>
      </c>
    </row>
    <row r="106" spans="1:16">
      <c r="A106" s="30">
        <v>37834</v>
      </c>
      <c r="C106" s="6">
        <v>98</v>
      </c>
      <c r="D106" s="29">
        <f t="shared" si="32"/>
        <v>15258</v>
      </c>
      <c r="E106" s="29">
        <f t="shared" ref="E106:E137" si="37">+E105+D106</f>
        <v>1495284</v>
      </c>
      <c r="F106" s="29">
        <f t="shared" si="33"/>
        <v>-1251239</v>
      </c>
      <c r="G106" s="34">
        <f>+Inputs!$D$3</f>
        <v>0.37951000000000001</v>
      </c>
      <c r="I106" s="27">
        <f t="shared" ref="I106:I137" si="38">+I105+H106</f>
        <v>2746523</v>
      </c>
      <c r="K106" s="27">
        <f t="shared" si="34"/>
        <v>15258</v>
      </c>
      <c r="L106" s="27">
        <f t="shared" ref="L106:L137" si="39">+L105+K106</f>
        <v>1495284</v>
      </c>
      <c r="M106" s="27">
        <f t="shared" si="35"/>
        <v>5790.56358</v>
      </c>
      <c r="N106" s="27">
        <f t="shared" si="36"/>
        <v>5790.56358</v>
      </c>
      <c r="O106" s="27">
        <f t="shared" ref="O106:O137" si="40">+O105+N106</f>
        <v>-474844.59018000303</v>
      </c>
      <c r="P106" s="27">
        <f t="shared" ref="P106:P137" si="41">P105-N106</f>
        <v>474844.59018000303</v>
      </c>
    </row>
    <row r="107" spans="1:16">
      <c r="A107" s="31">
        <v>37865</v>
      </c>
      <c r="C107" s="6">
        <v>99</v>
      </c>
      <c r="D107" s="29">
        <f t="shared" si="32"/>
        <v>15258</v>
      </c>
      <c r="E107" s="29">
        <f t="shared" si="37"/>
        <v>1510542</v>
      </c>
      <c r="F107" s="29">
        <f t="shared" si="33"/>
        <v>-1235981</v>
      </c>
      <c r="G107" s="34">
        <f>+Inputs!$D$3</f>
        <v>0.37951000000000001</v>
      </c>
      <c r="I107" s="27">
        <f t="shared" si="38"/>
        <v>2746523</v>
      </c>
      <c r="K107" s="27">
        <f t="shared" si="34"/>
        <v>15258</v>
      </c>
      <c r="L107" s="27">
        <f t="shared" si="39"/>
        <v>1510542</v>
      </c>
      <c r="M107" s="27">
        <f t="shared" si="35"/>
        <v>5790.56358</v>
      </c>
      <c r="N107" s="27">
        <f t="shared" si="36"/>
        <v>5790.56358</v>
      </c>
      <c r="O107" s="27">
        <f t="shared" si="40"/>
        <v>-469054.02660000301</v>
      </c>
      <c r="P107" s="27">
        <f t="shared" si="41"/>
        <v>469054.02660000301</v>
      </c>
    </row>
    <row r="108" spans="1:16">
      <c r="A108" s="30">
        <v>37895</v>
      </c>
      <c r="C108" s="6">
        <v>100</v>
      </c>
      <c r="D108" s="29">
        <f t="shared" si="32"/>
        <v>15258</v>
      </c>
      <c r="E108" s="29">
        <f t="shared" si="37"/>
        <v>1525800</v>
      </c>
      <c r="F108" s="29">
        <f t="shared" si="33"/>
        <v>-1220723</v>
      </c>
      <c r="G108" s="34">
        <f>+Inputs!$D$3</f>
        <v>0.37951000000000001</v>
      </c>
      <c r="I108" s="27">
        <f t="shared" si="38"/>
        <v>2746523</v>
      </c>
      <c r="K108" s="27">
        <f t="shared" si="34"/>
        <v>15258</v>
      </c>
      <c r="L108" s="27">
        <f t="shared" si="39"/>
        <v>1525800</v>
      </c>
      <c r="M108" s="27">
        <f t="shared" si="35"/>
        <v>5790.56358</v>
      </c>
      <c r="N108" s="27">
        <f t="shared" si="36"/>
        <v>5790.56358</v>
      </c>
      <c r="O108" s="27">
        <f t="shared" si="40"/>
        <v>-463263.46302000299</v>
      </c>
      <c r="P108" s="27">
        <f t="shared" si="41"/>
        <v>463263.46302000299</v>
      </c>
    </row>
    <row r="109" spans="1:16">
      <c r="A109" s="31">
        <v>37926</v>
      </c>
      <c r="C109" s="6">
        <v>101</v>
      </c>
      <c r="D109" s="29">
        <f t="shared" si="32"/>
        <v>15258</v>
      </c>
      <c r="E109" s="29">
        <f t="shared" si="37"/>
        <v>1541058</v>
      </c>
      <c r="F109" s="29">
        <f t="shared" si="33"/>
        <v>-1205465</v>
      </c>
      <c r="G109" s="34">
        <f>+Inputs!$D$3</f>
        <v>0.37951000000000001</v>
      </c>
      <c r="I109" s="27">
        <f t="shared" si="38"/>
        <v>2746523</v>
      </c>
      <c r="K109" s="27">
        <f t="shared" si="34"/>
        <v>15258</v>
      </c>
      <c r="L109" s="27">
        <f t="shared" si="39"/>
        <v>1541058</v>
      </c>
      <c r="M109" s="27">
        <f t="shared" si="35"/>
        <v>5790.56358</v>
      </c>
      <c r="N109" s="27">
        <f t="shared" si="36"/>
        <v>5790.56358</v>
      </c>
      <c r="O109" s="27">
        <f t="shared" si="40"/>
        <v>-457472.89944000298</v>
      </c>
      <c r="P109" s="27">
        <f t="shared" si="41"/>
        <v>457472.89944000298</v>
      </c>
    </row>
    <row r="110" spans="1:16">
      <c r="A110" s="30">
        <v>37956</v>
      </c>
      <c r="C110" s="6">
        <v>102</v>
      </c>
      <c r="D110" s="29">
        <f t="shared" si="32"/>
        <v>15258</v>
      </c>
      <c r="E110" s="29">
        <f t="shared" si="37"/>
        <v>1556316</v>
      </c>
      <c r="F110" s="29">
        <f t="shared" si="33"/>
        <v>-1190207</v>
      </c>
      <c r="G110" s="34">
        <f>+Inputs!$D$3</f>
        <v>0.37951000000000001</v>
      </c>
      <c r="I110" s="27">
        <f t="shared" si="38"/>
        <v>2746523</v>
      </c>
      <c r="K110" s="27">
        <f t="shared" si="34"/>
        <v>15258</v>
      </c>
      <c r="L110" s="27">
        <f t="shared" si="39"/>
        <v>1556316</v>
      </c>
      <c r="M110" s="27">
        <f t="shared" si="35"/>
        <v>5790.56358</v>
      </c>
      <c r="N110" s="27">
        <f t="shared" si="36"/>
        <v>5790.56358</v>
      </c>
      <c r="O110" s="27">
        <f t="shared" si="40"/>
        <v>-451682.33586000296</v>
      </c>
      <c r="P110" s="27">
        <f t="shared" si="41"/>
        <v>451682.33586000296</v>
      </c>
    </row>
    <row r="111" spans="1:16">
      <c r="A111" s="31">
        <v>37987</v>
      </c>
      <c r="C111" s="6">
        <v>103</v>
      </c>
      <c r="D111" s="29">
        <f t="shared" si="32"/>
        <v>15258</v>
      </c>
      <c r="E111" s="29">
        <f t="shared" si="37"/>
        <v>1571574</v>
      </c>
      <c r="F111" s="29">
        <f t="shared" si="33"/>
        <v>-1174949</v>
      </c>
      <c r="G111" s="34">
        <f>+Inputs!$D$3</f>
        <v>0.37951000000000001</v>
      </c>
      <c r="I111" s="27">
        <f t="shared" si="38"/>
        <v>2746523</v>
      </c>
      <c r="K111" s="27">
        <f t="shared" si="34"/>
        <v>15258</v>
      </c>
      <c r="L111" s="27">
        <f t="shared" si="39"/>
        <v>1571574</v>
      </c>
      <c r="M111" s="27">
        <f t="shared" si="35"/>
        <v>5790.56358</v>
      </c>
      <c r="N111" s="27">
        <f t="shared" si="36"/>
        <v>5790.56358</v>
      </c>
      <c r="O111" s="27">
        <f t="shared" si="40"/>
        <v>-445891.77228000294</v>
      </c>
      <c r="P111" s="27">
        <f t="shared" si="41"/>
        <v>445891.77228000294</v>
      </c>
    </row>
    <row r="112" spans="1:16">
      <c r="A112" s="30">
        <v>38018</v>
      </c>
      <c r="C112" s="6">
        <v>104</v>
      </c>
      <c r="D112" s="29">
        <f t="shared" si="32"/>
        <v>15258</v>
      </c>
      <c r="E112" s="29">
        <f t="shared" si="37"/>
        <v>1586832</v>
      </c>
      <c r="F112" s="29">
        <f t="shared" si="33"/>
        <v>-1159691</v>
      </c>
      <c r="G112" s="34">
        <f>+Inputs!$D$3</f>
        <v>0.37951000000000001</v>
      </c>
      <c r="I112" s="27">
        <f t="shared" si="38"/>
        <v>2746523</v>
      </c>
      <c r="K112" s="27">
        <f t="shared" si="34"/>
        <v>15258</v>
      </c>
      <c r="L112" s="27">
        <f t="shared" si="39"/>
        <v>1586832</v>
      </c>
      <c r="M112" s="27">
        <f t="shared" si="35"/>
        <v>5790.56358</v>
      </c>
      <c r="N112" s="27">
        <f t="shared" si="36"/>
        <v>5790.56358</v>
      </c>
      <c r="O112" s="27">
        <f t="shared" si="40"/>
        <v>-440101.20870000293</v>
      </c>
      <c r="P112" s="27">
        <f t="shared" si="41"/>
        <v>440101.20870000293</v>
      </c>
    </row>
    <row r="113" spans="1:16">
      <c r="A113" s="31">
        <v>38047</v>
      </c>
      <c r="C113" s="6">
        <v>105</v>
      </c>
      <c r="D113" s="29">
        <f t="shared" si="32"/>
        <v>15258</v>
      </c>
      <c r="E113" s="29">
        <f t="shared" si="37"/>
        <v>1602090</v>
      </c>
      <c r="F113" s="29">
        <f t="shared" si="33"/>
        <v>-1144433</v>
      </c>
      <c r="G113" s="34">
        <f>+Inputs!$D$3</f>
        <v>0.37951000000000001</v>
      </c>
      <c r="I113" s="27">
        <f t="shared" si="38"/>
        <v>2746523</v>
      </c>
      <c r="K113" s="27">
        <f t="shared" si="34"/>
        <v>15258</v>
      </c>
      <c r="L113" s="27">
        <f t="shared" si="39"/>
        <v>1602090</v>
      </c>
      <c r="M113" s="27">
        <f t="shared" si="35"/>
        <v>5790.56358</v>
      </c>
      <c r="N113" s="27">
        <f t="shared" si="36"/>
        <v>5790.56358</v>
      </c>
      <c r="O113" s="27">
        <f t="shared" si="40"/>
        <v>-434310.64512000291</v>
      </c>
      <c r="P113" s="27">
        <f t="shared" si="41"/>
        <v>434310.64512000291</v>
      </c>
    </row>
    <row r="114" spans="1:16">
      <c r="A114" s="30">
        <v>38078</v>
      </c>
      <c r="C114" s="6">
        <v>106</v>
      </c>
      <c r="D114" s="29">
        <f t="shared" si="32"/>
        <v>15258</v>
      </c>
      <c r="E114" s="29">
        <f t="shared" si="37"/>
        <v>1617348</v>
      </c>
      <c r="F114" s="29">
        <f t="shared" si="33"/>
        <v>-1129175</v>
      </c>
      <c r="G114" s="34">
        <f>+Inputs!$D$3</f>
        <v>0.37951000000000001</v>
      </c>
      <c r="I114" s="27">
        <f t="shared" si="38"/>
        <v>2746523</v>
      </c>
      <c r="K114" s="27">
        <f t="shared" si="34"/>
        <v>15258</v>
      </c>
      <c r="L114" s="27">
        <f t="shared" si="39"/>
        <v>1617348</v>
      </c>
      <c r="M114" s="27">
        <f t="shared" si="35"/>
        <v>5790.56358</v>
      </c>
      <c r="N114" s="27">
        <f t="shared" si="36"/>
        <v>5790.56358</v>
      </c>
      <c r="O114" s="27">
        <f t="shared" si="40"/>
        <v>-428520.0815400029</v>
      </c>
      <c r="P114" s="27">
        <f t="shared" si="41"/>
        <v>428520.0815400029</v>
      </c>
    </row>
    <row r="115" spans="1:16">
      <c r="A115" s="31">
        <v>38108</v>
      </c>
      <c r="C115" s="6">
        <v>107</v>
      </c>
      <c r="D115" s="29">
        <f t="shared" si="32"/>
        <v>15258</v>
      </c>
      <c r="E115" s="29">
        <f t="shared" si="37"/>
        <v>1632606</v>
      </c>
      <c r="F115" s="29">
        <f t="shared" si="33"/>
        <v>-1113917</v>
      </c>
      <c r="G115" s="34">
        <f>+Inputs!$D$3</f>
        <v>0.37951000000000001</v>
      </c>
      <c r="I115" s="27">
        <f t="shared" si="38"/>
        <v>2746523</v>
      </c>
      <c r="K115" s="27">
        <f t="shared" si="34"/>
        <v>15258</v>
      </c>
      <c r="L115" s="27">
        <f t="shared" si="39"/>
        <v>1632606</v>
      </c>
      <c r="M115" s="27">
        <f t="shared" si="35"/>
        <v>5790.56358</v>
      </c>
      <c r="N115" s="27">
        <f t="shared" si="36"/>
        <v>5790.56358</v>
      </c>
      <c r="O115" s="27">
        <f t="shared" si="40"/>
        <v>-422729.51796000288</v>
      </c>
      <c r="P115" s="27">
        <f t="shared" si="41"/>
        <v>422729.51796000288</v>
      </c>
    </row>
    <row r="116" spans="1:16">
      <c r="A116" s="30">
        <v>38139</v>
      </c>
      <c r="C116" s="6">
        <v>108</v>
      </c>
      <c r="D116" s="29">
        <f t="shared" si="32"/>
        <v>15258</v>
      </c>
      <c r="E116" s="29">
        <f t="shared" si="37"/>
        <v>1647864</v>
      </c>
      <c r="F116" s="29">
        <f t="shared" si="33"/>
        <v>-1098659</v>
      </c>
      <c r="G116" s="34">
        <f>+Inputs!$D$3</f>
        <v>0.37951000000000001</v>
      </c>
      <c r="I116" s="27">
        <f t="shared" si="38"/>
        <v>2746523</v>
      </c>
      <c r="K116" s="27">
        <f t="shared" si="34"/>
        <v>15258</v>
      </c>
      <c r="L116" s="27">
        <f t="shared" si="39"/>
        <v>1647864</v>
      </c>
      <c r="M116" s="27">
        <f t="shared" si="35"/>
        <v>5790.56358</v>
      </c>
      <c r="N116" s="27">
        <f t="shared" si="36"/>
        <v>5790.56358</v>
      </c>
      <c r="O116" s="27">
        <f t="shared" si="40"/>
        <v>-416938.95438000286</v>
      </c>
      <c r="P116" s="27">
        <f t="shared" si="41"/>
        <v>416938.95438000286</v>
      </c>
    </row>
    <row r="117" spans="1:16">
      <c r="A117" s="31">
        <v>38169</v>
      </c>
      <c r="C117" s="6">
        <v>109</v>
      </c>
      <c r="D117" s="29">
        <f t="shared" si="32"/>
        <v>15258</v>
      </c>
      <c r="E117" s="29">
        <f t="shared" si="37"/>
        <v>1663122</v>
      </c>
      <c r="F117" s="29">
        <f t="shared" si="33"/>
        <v>-1083401</v>
      </c>
      <c r="G117" s="34">
        <f>+Inputs!$D$3</f>
        <v>0.37951000000000001</v>
      </c>
      <c r="I117" s="27">
        <f t="shared" si="38"/>
        <v>2746523</v>
      </c>
      <c r="K117" s="27">
        <f t="shared" si="34"/>
        <v>15258</v>
      </c>
      <c r="L117" s="27">
        <f t="shared" si="39"/>
        <v>1663122</v>
      </c>
      <c r="M117" s="27">
        <f t="shared" si="35"/>
        <v>5790.56358</v>
      </c>
      <c r="N117" s="27">
        <f t="shared" si="36"/>
        <v>5790.56358</v>
      </c>
      <c r="O117" s="27">
        <f t="shared" si="40"/>
        <v>-411148.39080000285</v>
      </c>
      <c r="P117" s="27">
        <f t="shared" si="41"/>
        <v>411148.39080000285</v>
      </c>
    </row>
    <row r="118" spans="1:16">
      <c r="A118" s="30">
        <v>38200</v>
      </c>
      <c r="C118" s="6">
        <v>110</v>
      </c>
      <c r="D118" s="29">
        <f t="shared" si="32"/>
        <v>15258</v>
      </c>
      <c r="E118" s="29">
        <f t="shared" si="37"/>
        <v>1678380</v>
      </c>
      <c r="F118" s="29">
        <f t="shared" si="33"/>
        <v>-1068143</v>
      </c>
      <c r="G118" s="34">
        <f>+Inputs!$D$3</f>
        <v>0.37951000000000001</v>
      </c>
      <c r="I118" s="27">
        <f t="shared" si="38"/>
        <v>2746523</v>
      </c>
      <c r="K118" s="27">
        <f t="shared" si="34"/>
        <v>15258</v>
      </c>
      <c r="L118" s="27">
        <f t="shared" si="39"/>
        <v>1678380</v>
      </c>
      <c r="M118" s="27">
        <f t="shared" si="35"/>
        <v>5790.56358</v>
      </c>
      <c r="N118" s="27">
        <f t="shared" si="36"/>
        <v>5790.56358</v>
      </c>
      <c r="O118" s="27">
        <f t="shared" si="40"/>
        <v>-405357.82722000283</v>
      </c>
      <c r="P118" s="27">
        <f t="shared" si="41"/>
        <v>405357.82722000283</v>
      </c>
    </row>
    <row r="119" spans="1:16">
      <c r="A119" s="31">
        <v>38231</v>
      </c>
      <c r="C119" s="6">
        <v>111</v>
      </c>
      <c r="D119" s="29">
        <f t="shared" si="32"/>
        <v>15258</v>
      </c>
      <c r="E119" s="29">
        <f t="shared" si="37"/>
        <v>1693638</v>
      </c>
      <c r="F119" s="29">
        <f t="shared" si="33"/>
        <v>-1052885</v>
      </c>
      <c r="G119" s="34">
        <f>+Inputs!$D$3</f>
        <v>0.37951000000000001</v>
      </c>
      <c r="I119" s="27">
        <f t="shared" si="38"/>
        <v>2746523</v>
      </c>
      <c r="K119" s="27">
        <f t="shared" si="34"/>
        <v>15258</v>
      </c>
      <c r="L119" s="27">
        <f t="shared" si="39"/>
        <v>1693638</v>
      </c>
      <c r="M119" s="27">
        <f t="shared" si="35"/>
        <v>5790.56358</v>
      </c>
      <c r="N119" s="27">
        <f t="shared" si="36"/>
        <v>5790.56358</v>
      </c>
      <c r="O119" s="27">
        <f t="shared" si="40"/>
        <v>-399567.26364000281</v>
      </c>
      <c r="P119" s="27">
        <f t="shared" si="41"/>
        <v>399567.26364000281</v>
      </c>
    </row>
    <row r="120" spans="1:16">
      <c r="A120" s="30">
        <v>38261</v>
      </c>
      <c r="C120" s="6">
        <v>112</v>
      </c>
      <c r="D120" s="29">
        <f t="shared" si="32"/>
        <v>15258</v>
      </c>
      <c r="E120" s="29">
        <f t="shared" si="37"/>
        <v>1708896</v>
      </c>
      <c r="F120" s="29">
        <f t="shared" si="33"/>
        <v>-1037627</v>
      </c>
      <c r="G120" s="34">
        <f>+Inputs!$D$3</f>
        <v>0.37951000000000001</v>
      </c>
      <c r="I120" s="27">
        <f t="shared" si="38"/>
        <v>2746523</v>
      </c>
      <c r="K120" s="27">
        <f t="shared" si="34"/>
        <v>15258</v>
      </c>
      <c r="L120" s="27">
        <f t="shared" si="39"/>
        <v>1708896</v>
      </c>
      <c r="M120" s="27">
        <f t="shared" si="35"/>
        <v>5790.56358</v>
      </c>
      <c r="N120" s="27">
        <f t="shared" si="36"/>
        <v>5790.56358</v>
      </c>
      <c r="O120" s="27">
        <f t="shared" si="40"/>
        <v>-393776.7000600028</v>
      </c>
      <c r="P120" s="27">
        <f t="shared" si="41"/>
        <v>393776.7000600028</v>
      </c>
    </row>
    <row r="121" spans="1:16">
      <c r="A121" s="31">
        <v>38292</v>
      </c>
      <c r="C121" s="6">
        <v>113</v>
      </c>
      <c r="D121" s="29">
        <f t="shared" si="32"/>
        <v>15258</v>
      </c>
      <c r="E121" s="29">
        <f t="shared" si="37"/>
        <v>1724154</v>
      </c>
      <c r="F121" s="29">
        <f t="shared" si="33"/>
        <v>-1022369</v>
      </c>
      <c r="G121" s="34">
        <f>+Inputs!$D$3</f>
        <v>0.37951000000000001</v>
      </c>
      <c r="I121" s="27">
        <f t="shared" si="38"/>
        <v>2746523</v>
      </c>
      <c r="K121" s="27">
        <f t="shared" si="34"/>
        <v>15258</v>
      </c>
      <c r="L121" s="27">
        <f t="shared" si="39"/>
        <v>1724154</v>
      </c>
      <c r="M121" s="27">
        <f t="shared" si="35"/>
        <v>5790.56358</v>
      </c>
      <c r="N121" s="27">
        <f t="shared" si="36"/>
        <v>5790.56358</v>
      </c>
      <c r="O121" s="27">
        <f t="shared" si="40"/>
        <v>-387986.13648000278</v>
      </c>
      <c r="P121" s="27">
        <f t="shared" si="41"/>
        <v>387986.13648000278</v>
      </c>
    </row>
    <row r="122" spans="1:16">
      <c r="A122" s="30">
        <v>38322</v>
      </c>
      <c r="C122" s="6">
        <v>114</v>
      </c>
      <c r="D122" s="29">
        <f t="shared" si="32"/>
        <v>15258</v>
      </c>
      <c r="E122" s="29">
        <f t="shared" si="37"/>
        <v>1739412</v>
      </c>
      <c r="F122" s="29">
        <f t="shared" si="33"/>
        <v>-1007111</v>
      </c>
      <c r="G122" s="34">
        <f>+Inputs!$D$3</f>
        <v>0.37951000000000001</v>
      </c>
      <c r="I122" s="27">
        <f t="shared" si="38"/>
        <v>2746523</v>
      </c>
      <c r="K122" s="27">
        <f t="shared" si="34"/>
        <v>15258</v>
      </c>
      <c r="L122" s="27">
        <f t="shared" si="39"/>
        <v>1739412</v>
      </c>
      <c r="M122" s="27">
        <f t="shared" si="35"/>
        <v>5790.56358</v>
      </c>
      <c r="N122" s="27">
        <f t="shared" si="36"/>
        <v>5790.56358</v>
      </c>
      <c r="O122" s="27">
        <f t="shared" si="40"/>
        <v>-382195.57290000276</v>
      </c>
      <c r="P122" s="27">
        <f t="shared" si="41"/>
        <v>382195.57290000276</v>
      </c>
    </row>
    <row r="123" spans="1:16">
      <c r="A123" s="31">
        <v>38353</v>
      </c>
      <c r="C123" s="6">
        <v>115</v>
      </c>
      <c r="D123" s="29">
        <f t="shared" si="32"/>
        <v>15258</v>
      </c>
      <c r="E123" s="29">
        <f t="shared" si="37"/>
        <v>1754670</v>
      </c>
      <c r="F123" s="29">
        <f t="shared" si="33"/>
        <v>-991853</v>
      </c>
      <c r="G123" s="34">
        <f>+Inputs!$D$3</f>
        <v>0.37951000000000001</v>
      </c>
      <c r="I123" s="27">
        <f t="shared" si="38"/>
        <v>2746523</v>
      </c>
      <c r="K123" s="27">
        <f t="shared" si="34"/>
        <v>15258</v>
      </c>
      <c r="L123" s="27">
        <f t="shared" si="39"/>
        <v>1754670</v>
      </c>
      <c r="M123" s="27">
        <f t="shared" si="35"/>
        <v>5790.56358</v>
      </c>
      <c r="N123" s="27">
        <f t="shared" si="36"/>
        <v>5790.56358</v>
      </c>
      <c r="O123" s="27">
        <f t="shared" si="40"/>
        <v>-376405.00932000275</v>
      </c>
      <c r="P123" s="27">
        <f t="shared" si="41"/>
        <v>376405.00932000275</v>
      </c>
    </row>
    <row r="124" spans="1:16">
      <c r="A124" s="30">
        <v>38384</v>
      </c>
      <c r="C124" s="6">
        <v>116</v>
      </c>
      <c r="D124" s="29">
        <f t="shared" si="32"/>
        <v>15258</v>
      </c>
      <c r="E124" s="29">
        <f t="shared" si="37"/>
        <v>1769928</v>
      </c>
      <c r="F124" s="29">
        <f t="shared" si="33"/>
        <v>-976595</v>
      </c>
      <c r="G124" s="34">
        <f>+Inputs!$D$3</f>
        <v>0.37951000000000001</v>
      </c>
      <c r="I124" s="27">
        <f t="shared" si="38"/>
        <v>2746523</v>
      </c>
      <c r="K124" s="27">
        <f t="shared" si="34"/>
        <v>15258</v>
      </c>
      <c r="L124" s="27">
        <f t="shared" si="39"/>
        <v>1769928</v>
      </c>
      <c r="M124" s="27">
        <f t="shared" si="35"/>
        <v>5790.56358</v>
      </c>
      <c r="N124" s="27">
        <f t="shared" si="36"/>
        <v>5790.56358</v>
      </c>
      <c r="O124" s="27">
        <f t="shared" si="40"/>
        <v>-370614.44574000273</v>
      </c>
      <c r="P124" s="27">
        <f t="shared" si="41"/>
        <v>370614.44574000273</v>
      </c>
    </row>
    <row r="125" spans="1:16">
      <c r="A125" s="31">
        <v>38412</v>
      </c>
      <c r="C125" s="6">
        <v>117</v>
      </c>
      <c r="D125" s="29">
        <f t="shared" si="32"/>
        <v>15258</v>
      </c>
      <c r="E125" s="29">
        <f t="shared" si="37"/>
        <v>1785186</v>
      </c>
      <c r="F125" s="29">
        <f t="shared" si="33"/>
        <v>-961337</v>
      </c>
      <c r="G125" s="34">
        <f>+Inputs!$D$3</f>
        <v>0.37951000000000001</v>
      </c>
      <c r="I125" s="27">
        <f t="shared" si="38"/>
        <v>2746523</v>
      </c>
      <c r="K125" s="27">
        <f t="shared" si="34"/>
        <v>15258</v>
      </c>
      <c r="L125" s="27">
        <f t="shared" si="39"/>
        <v>1785186</v>
      </c>
      <c r="M125" s="27">
        <f t="shared" si="35"/>
        <v>5790.56358</v>
      </c>
      <c r="N125" s="27">
        <f t="shared" si="36"/>
        <v>5790.56358</v>
      </c>
      <c r="O125" s="27">
        <f t="shared" si="40"/>
        <v>-364823.88216000271</v>
      </c>
      <c r="P125" s="27">
        <f t="shared" si="41"/>
        <v>364823.88216000271</v>
      </c>
    </row>
    <row r="126" spans="1:16">
      <c r="A126" s="30">
        <v>38443</v>
      </c>
      <c r="C126" s="6">
        <v>118</v>
      </c>
      <c r="D126" s="29">
        <f t="shared" si="32"/>
        <v>15258</v>
      </c>
      <c r="E126" s="29">
        <f t="shared" si="37"/>
        <v>1800444</v>
      </c>
      <c r="F126" s="29">
        <f t="shared" si="33"/>
        <v>-946079</v>
      </c>
      <c r="G126" s="34">
        <f>+Inputs!$D$3</f>
        <v>0.37951000000000001</v>
      </c>
      <c r="I126" s="27">
        <f t="shared" si="38"/>
        <v>2746523</v>
      </c>
      <c r="K126" s="27">
        <f t="shared" si="34"/>
        <v>15258</v>
      </c>
      <c r="L126" s="27">
        <f t="shared" si="39"/>
        <v>1800444</v>
      </c>
      <c r="M126" s="27">
        <f t="shared" si="35"/>
        <v>5790.56358</v>
      </c>
      <c r="N126" s="27">
        <f t="shared" si="36"/>
        <v>5790.56358</v>
      </c>
      <c r="O126" s="27">
        <f t="shared" si="40"/>
        <v>-359033.3185800027</v>
      </c>
      <c r="P126" s="27">
        <f t="shared" si="41"/>
        <v>359033.3185800027</v>
      </c>
    </row>
    <row r="127" spans="1:16">
      <c r="A127" s="31">
        <v>38473</v>
      </c>
      <c r="C127" s="6">
        <v>119</v>
      </c>
      <c r="D127" s="29">
        <f t="shared" si="32"/>
        <v>15258</v>
      </c>
      <c r="E127" s="29">
        <f t="shared" si="37"/>
        <v>1815702</v>
      </c>
      <c r="F127" s="29">
        <f t="shared" si="33"/>
        <v>-930821</v>
      </c>
      <c r="G127" s="34">
        <f>+Inputs!$D$3</f>
        <v>0.37951000000000001</v>
      </c>
      <c r="I127" s="27">
        <f t="shared" si="38"/>
        <v>2746523</v>
      </c>
      <c r="K127" s="27">
        <f t="shared" si="34"/>
        <v>15258</v>
      </c>
      <c r="L127" s="27">
        <f t="shared" si="39"/>
        <v>1815702</v>
      </c>
      <c r="M127" s="27">
        <f t="shared" si="35"/>
        <v>5790.56358</v>
      </c>
      <c r="N127" s="27">
        <f t="shared" si="36"/>
        <v>5790.56358</v>
      </c>
      <c r="O127" s="27">
        <f t="shared" si="40"/>
        <v>-353242.75500000268</v>
      </c>
      <c r="P127" s="27">
        <f t="shared" si="41"/>
        <v>353242.75500000268</v>
      </c>
    </row>
    <row r="128" spans="1:16">
      <c r="A128" s="30">
        <v>38504</v>
      </c>
      <c r="C128" s="6">
        <v>120</v>
      </c>
      <c r="D128" s="29">
        <f t="shared" si="32"/>
        <v>15258</v>
      </c>
      <c r="E128" s="29">
        <f t="shared" si="37"/>
        <v>1830960</v>
      </c>
      <c r="F128" s="29">
        <f t="shared" si="33"/>
        <v>-915563</v>
      </c>
      <c r="G128" s="34">
        <f>+Inputs!$D$3</f>
        <v>0.37951000000000001</v>
      </c>
      <c r="I128" s="27">
        <f t="shared" si="38"/>
        <v>2746523</v>
      </c>
      <c r="K128" s="27">
        <f t="shared" si="34"/>
        <v>15258</v>
      </c>
      <c r="L128" s="27">
        <f t="shared" si="39"/>
        <v>1830960</v>
      </c>
      <c r="M128" s="27">
        <f t="shared" si="35"/>
        <v>5790.56358</v>
      </c>
      <c r="N128" s="27">
        <f t="shared" si="36"/>
        <v>5790.56358</v>
      </c>
      <c r="O128" s="27">
        <f t="shared" si="40"/>
        <v>-347452.19142000267</v>
      </c>
      <c r="P128" s="27">
        <f t="shared" si="41"/>
        <v>347452.19142000267</v>
      </c>
    </row>
    <row r="129" spans="1:16">
      <c r="A129" s="31">
        <v>38534</v>
      </c>
      <c r="C129" s="6">
        <v>121</v>
      </c>
      <c r="D129" s="29">
        <f t="shared" si="32"/>
        <v>15258</v>
      </c>
      <c r="E129" s="29">
        <f t="shared" si="37"/>
        <v>1846218</v>
      </c>
      <c r="F129" s="29">
        <f t="shared" si="33"/>
        <v>-900305</v>
      </c>
      <c r="G129" s="34">
        <f>+Inputs!$D$3</f>
        <v>0.37951000000000001</v>
      </c>
      <c r="I129" s="27">
        <f t="shared" si="38"/>
        <v>2746523</v>
      </c>
      <c r="K129" s="27">
        <f t="shared" si="34"/>
        <v>15258</v>
      </c>
      <c r="L129" s="27">
        <f t="shared" si="39"/>
        <v>1846218</v>
      </c>
      <c r="M129" s="27">
        <f t="shared" si="35"/>
        <v>5790.56358</v>
      </c>
      <c r="N129" s="27">
        <f t="shared" si="36"/>
        <v>5790.56358</v>
      </c>
      <c r="O129" s="27">
        <f t="shared" si="40"/>
        <v>-341661.62784000265</v>
      </c>
      <c r="P129" s="27">
        <f t="shared" si="41"/>
        <v>341661.62784000265</v>
      </c>
    </row>
    <row r="130" spans="1:16">
      <c r="A130" s="30">
        <v>38565</v>
      </c>
      <c r="C130" s="6">
        <v>122</v>
      </c>
      <c r="D130" s="29">
        <f t="shared" si="32"/>
        <v>15258</v>
      </c>
      <c r="E130" s="29">
        <f t="shared" si="37"/>
        <v>1861476</v>
      </c>
      <c r="F130" s="29">
        <f t="shared" si="33"/>
        <v>-885047</v>
      </c>
      <c r="G130" s="34">
        <f>+Inputs!$D$3</f>
        <v>0.37951000000000001</v>
      </c>
      <c r="I130" s="27">
        <f t="shared" si="38"/>
        <v>2746523</v>
      </c>
      <c r="K130" s="27">
        <f t="shared" si="34"/>
        <v>15258</v>
      </c>
      <c r="L130" s="27">
        <f t="shared" si="39"/>
        <v>1861476</v>
      </c>
      <c r="M130" s="27">
        <f t="shared" si="35"/>
        <v>5790.56358</v>
      </c>
      <c r="N130" s="27">
        <f t="shared" si="36"/>
        <v>5790.56358</v>
      </c>
      <c r="O130" s="27">
        <f t="shared" si="40"/>
        <v>-335871.06426000263</v>
      </c>
      <c r="P130" s="27">
        <f t="shared" si="41"/>
        <v>335871.06426000263</v>
      </c>
    </row>
    <row r="131" spans="1:16">
      <c r="A131" s="31">
        <v>38596</v>
      </c>
      <c r="C131" s="6">
        <v>123</v>
      </c>
      <c r="D131" s="29">
        <f t="shared" si="32"/>
        <v>15258</v>
      </c>
      <c r="E131" s="29">
        <f t="shared" si="37"/>
        <v>1876734</v>
      </c>
      <c r="F131" s="29">
        <f t="shared" si="33"/>
        <v>-869789</v>
      </c>
      <c r="G131" s="34">
        <f>+Inputs!$D$3</f>
        <v>0.37951000000000001</v>
      </c>
      <c r="I131" s="27">
        <f t="shared" si="38"/>
        <v>2746523</v>
      </c>
      <c r="K131" s="27">
        <f t="shared" si="34"/>
        <v>15258</v>
      </c>
      <c r="L131" s="27">
        <f t="shared" si="39"/>
        <v>1876734</v>
      </c>
      <c r="M131" s="27">
        <f t="shared" si="35"/>
        <v>5790.56358</v>
      </c>
      <c r="N131" s="27">
        <f t="shared" si="36"/>
        <v>5790.56358</v>
      </c>
      <c r="O131" s="27">
        <f t="shared" si="40"/>
        <v>-330080.50068000262</v>
      </c>
      <c r="P131" s="27">
        <f t="shared" si="41"/>
        <v>330080.50068000262</v>
      </c>
    </row>
    <row r="132" spans="1:16">
      <c r="A132" s="30">
        <v>38626</v>
      </c>
      <c r="C132" s="6">
        <v>124</v>
      </c>
      <c r="D132" s="29">
        <f t="shared" si="32"/>
        <v>15258</v>
      </c>
      <c r="E132" s="29">
        <f t="shared" si="37"/>
        <v>1891992</v>
      </c>
      <c r="F132" s="29">
        <f t="shared" si="33"/>
        <v>-854531</v>
      </c>
      <c r="G132" s="34">
        <f>+Inputs!$D$3</f>
        <v>0.37951000000000001</v>
      </c>
      <c r="I132" s="27">
        <f t="shared" si="38"/>
        <v>2746523</v>
      </c>
      <c r="K132" s="27">
        <f t="shared" si="34"/>
        <v>15258</v>
      </c>
      <c r="L132" s="27">
        <f t="shared" si="39"/>
        <v>1891992</v>
      </c>
      <c r="M132" s="27">
        <f t="shared" si="35"/>
        <v>5790.56358</v>
      </c>
      <c r="N132" s="27">
        <f t="shared" si="36"/>
        <v>5790.56358</v>
      </c>
      <c r="O132" s="27">
        <f t="shared" si="40"/>
        <v>-324289.9371000026</v>
      </c>
      <c r="P132" s="27">
        <f t="shared" si="41"/>
        <v>324289.9371000026</v>
      </c>
    </row>
    <row r="133" spans="1:16">
      <c r="A133" s="31">
        <v>38657</v>
      </c>
      <c r="C133" s="6">
        <v>125</v>
      </c>
      <c r="D133" s="29">
        <f t="shared" si="32"/>
        <v>15258</v>
      </c>
      <c r="E133" s="29">
        <f t="shared" si="37"/>
        <v>1907250</v>
      </c>
      <c r="F133" s="29">
        <f t="shared" si="33"/>
        <v>-839273</v>
      </c>
      <c r="G133" s="34">
        <f>+Inputs!$D$3</f>
        <v>0.37951000000000001</v>
      </c>
      <c r="I133" s="27">
        <f t="shared" si="38"/>
        <v>2746523</v>
      </c>
      <c r="K133" s="27">
        <f t="shared" si="34"/>
        <v>15258</v>
      </c>
      <c r="L133" s="27">
        <f t="shared" si="39"/>
        <v>1907250</v>
      </c>
      <c r="M133" s="27">
        <f t="shared" si="35"/>
        <v>5790.56358</v>
      </c>
      <c r="N133" s="27">
        <f t="shared" si="36"/>
        <v>5790.56358</v>
      </c>
      <c r="O133" s="27">
        <f t="shared" si="40"/>
        <v>-318499.37352000258</v>
      </c>
      <c r="P133" s="27">
        <f t="shared" si="41"/>
        <v>318499.37352000258</v>
      </c>
    </row>
    <row r="134" spans="1:16">
      <c r="A134" s="30">
        <v>38687</v>
      </c>
      <c r="C134" s="6">
        <v>126</v>
      </c>
      <c r="D134" s="29">
        <f t="shared" si="32"/>
        <v>15258</v>
      </c>
      <c r="E134" s="29">
        <f t="shared" si="37"/>
        <v>1922508</v>
      </c>
      <c r="F134" s="29">
        <f t="shared" si="33"/>
        <v>-824015</v>
      </c>
      <c r="G134" s="34">
        <f>+Inputs!$D$3</f>
        <v>0.37951000000000001</v>
      </c>
      <c r="I134" s="27">
        <f t="shared" si="38"/>
        <v>2746523</v>
      </c>
      <c r="K134" s="27">
        <f t="shared" si="34"/>
        <v>15258</v>
      </c>
      <c r="L134" s="27">
        <f t="shared" si="39"/>
        <v>1922508</v>
      </c>
      <c r="M134" s="27">
        <f t="shared" si="35"/>
        <v>5790.56358</v>
      </c>
      <c r="N134" s="27">
        <f t="shared" si="36"/>
        <v>5790.56358</v>
      </c>
      <c r="O134" s="27">
        <f t="shared" si="40"/>
        <v>-312708.80994000257</v>
      </c>
      <c r="P134" s="27">
        <f t="shared" si="41"/>
        <v>312708.80994000257</v>
      </c>
    </row>
    <row r="135" spans="1:16">
      <c r="A135" s="31">
        <v>38718</v>
      </c>
      <c r="C135" s="6">
        <v>127</v>
      </c>
      <c r="D135" s="29">
        <f t="shared" si="32"/>
        <v>15258</v>
      </c>
      <c r="E135" s="29">
        <f t="shared" si="37"/>
        <v>1937766</v>
      </c>
      <c r="F135" s="29">
        <f t="shared" si="33"/>
        <v>-808757</v>
      </c>
      <c r="G135" s="34">
        <f>+Inputs!$D$3</f>
        <v>0.37951000000000001</v>
      </c>
      <c r="I135" s="27">
        <f t="shared" si="38"/>
        <v>2746523</v>
      </c>
      <c r="K135" s="27">
        <f t="shared" si="34"/>
        <v>15258</v>
      </c>
      <c r="L135" s="27">
        <f t="shared" si="39"/>
        <v>1937766</v>
      </c>
      <c r="M135" s="27">
        <f t="shared" si="35"/>
        <v>5790.56358</v>
      </c>
      <c r="N135" s="27">
        <f t="shared" si="36"/>
        <v>5790.56358</v>
      </c>
      <c r="O135" s="27">
        <f t="shared" si="40"/>
        <v>-306918.24636000255</v>
      </c>
      <c r="P135" s="27">
        <f t="shared" si="41"/>
        <v>306918.24636000255</v>
      </c>
    </row>
    <row r="136" spans="1:16">
      <c r="A136" s="30">
        <v>38749</v>
      </c>
      <c r="C136" s="6">
        <v>128</v>
      </c>
      <c r="D136" s="29">
        <f t="shared" si="32"/>
        <v>15258</v>
      </c>
      <c r="E136" s="29">
        <f t="shared" si="37"/>
        <v>1953024</v>
      </c>
      <c r="F136" s="29">
        <f t="shared" si="33"/>
        <v>-793499</v>
      </c>
      <c r="G136" s="34">
        <f>+Inputs!$D$3</f>
        <v>0.37951000000000001</v>
      </c>
      <c r="I136" s="27">
        <f t="shared" si="38"/>
        <v>2746523</v>
      </c>
      <c r="K136" s="27">
        <f t="shared" si="34"/>
        <v>15258</v>
      </c>
      <c r="L136" s="27">
        <f t="shared" si="39"/>
        <v>1953024</v>
      </c>
      <c r="M136" s="27">
        <f t="shared" si="35"/>
        <v>5790.56358</v>
      </c>
      <c r="N136" s="27">
        <f t="shared" si="36"/>
        <v>5790.56358</v>
      </c>
      <c r="O136" s="27">
        <f t="shared" si="40"/>
        <v>-301127.68278000253</v>
      </c>
      <c r="P136" s="27">
        <f t="shared" si="41"/>
        <v>301127.68278000253</v>
      </c>
    </row>
    <row r="137" spans="1:16">
      <c r="A137" s="31">
        <v>38777</v>
      </c>
      <c r="C137" s="6">
        <v>129</v>
      </c>
      <c r="D137" s="29">
        <f t="shared" ref="D137:D168" si="42">ROUND(-(+$B$9/180)*1,0)</f>
        <v>15258</v>
      </c>
      <c r="E137" s="29">
        <f t="shared" si="37"/>
        <v>1968282</v>
      </c>
      <c r="F137" s="29">
        <f t="shared" ref="F137:F168" si="43">$B$9+E137</f>
        <v>-778241</v>
      </c>
      <c r="G137" s="34">
        <f>+Inputs!$D$3</f>
        <v>0.37951000000000001</v>
      </c>
      <c r="I137" s="27">
        <f t="shared" si="38"/>
        <v>2746523</v>
      </c>
      <c r="K137" s="27">
        <f t="shared" ref="K137:K168" si="44">D137</f>
        <v>15258</v>
      </c>
      <c r="L137" s="27">
        <f t="shared" si="39"/>
        <v>1968282</v>
      </c>
      <c r="M137" s="27">
        <f t="shared" ref="M137:M168" si="45">K137*G137</f>
        <v>5790.56358</v>
      </c>
      <c r="N137" s="27">
        <f t="shared" ref="N137:N168" si="46">M137-J137</f>
        <v>5790.56358</v>
      </c>
      <c r="O137" s="27">
        <f t="shared" si="40"/>
        <v>-295337.11920000252</v>
      </c>
      <c r="P137" s="27">
        <f t="shared" si="41"/>
        <v>295337.11920000252</v>
      </c>
    </row>
    <row r="138" spans="1:16">
      <c r="A138" s="30">
        <v>38808</v>
      </c>
      <c r="C138" s="6">
        <v>130</v>
      </c>
      <c r="D138" s="29">
        <f t="shared" si="42"/>
        <v>15258</v>
      </c>
      <c r="E138" s="29">
        <f t="shared" ref="E138:E169" si="47">+E137+D138</f>
        <v>1983540</v>
      </c>
      <c r="F138" s="29">
        <f t="shared" si="43"/>
        <v>-762983</v>
      </c>
      <c r="G138" s="34">
        <f>+Inputs!$D$3</f>
        <v>0.37951000000000001</v>
      </c>
      <c r="I138" s="27">
        <f t="shared" ref="I138:I169" si="48">+I137+H138</f>
        <v>2746523</v>
      </c>
      <c r="K138" s="27">
        <f t="shared" si="44"/>
        <v>15258</v>
      </c>
      <c r="L138" s="27">
        <f t="shared" ref="L138:L169" si="49">+L137+K138</f>
        <v>1983540</v>
      </c>
      <c r="M138" s="27">
        <f t="shared" si="45"/>
        <v>5790.56358</v>
      </c>
      <c r="N138" s="27">
        <f t="shared" si="46"/>
        <v>5790.56358</v>
      </c>
      <c r="O138" s="27">
        <f t="shared" ref="O138:O169" si="50">+O137+N138</f>
        <v>-289546.5556200025</v>
      </c>
      <c r="P138" s="27">
        <f t="shared" ref="P138:P169" si="51">P137-N138</f>
        <v>289546.5556200025</v>
      </c>
    </row>
    <row r="139" spans="1:16">
      <c r="A139" s="31">
        <v>38838</v>
      </c>
      <c r="C139" s="6">
        <v>131</v>
      </c>
      <c r="D139" s="29">
        <f t="shared" si="42"/>
        <v>15258</v>
      </c>
      <c r="E139" s="29">
        <f t="shared" si="47"/>
        <v>1998798</v>
      </c>
      <c r="F139" s="29">
        <f t="shared" si="43"/>
        <v>-747725</v>
      </c>
      <c r="G139" s="34">
        <f>+Inputs!$D$3</f>
        <v>0.37951000000000001</v>
      </c>
      <c r="I139" s="27">
        <f t="shared" si="48"/>
        <v>2746523</v>
      </c>
      <c r="K139" s="27">
        <f t="shared" si="44"/>
        <v>15258</v>
      </c>
      <c r="L139" s="27">
        <f t="shared" si="49"/>
        <v>1998798</v>
      </c>
      <c r="M139" s="27">
        <f t="shared" si="45"/>
        <v>5790.56358</v>
      </c>
      <c r="N139" s="27">
        <f t="shared" si="46"/>
        <v>5790.56358</v>
      </c>
      <c r="O139" s="27">
        <f t="shared" si="50"/>
        <v>-283755.99204000249</v>
      </c>
      <c r="P139" s="27">
        <f t="shared" si="51"/>
        <v>283755.99204000249</v>
      </c>
    </row>
    <row r="140" spans="1:16">
      <c r="A140" s="30">
        <v>38869</v>
      </c>
      <c r="C140" s="6">
        <v>132</v>
      </c>
      <c r="D140" s="29">
        <f t="shared" si="42"/>
        <v>15258</v>
      </c>
      <c r="E140" s="29">
        <f t="shared" si="47"/>
        <v>2014056</v>
      </c>
      <c r="F140" s="29">
        <f t="shared" si="43"/>
        <v>-732467</v>
      </c>
      <c r="G140" s="34">
        <f>+Inputs!$D$3</f>
        <v>0.37951000000000001</v>
      </c>
      <c r="I140" s="27">
        <f t="shared" si="48"/>
        <v>2746523</v>
      </c>
      <c r="K140" s="27">
        <f t="shared" si="44"/>
        <v>15258</v>
      </c>
      <c r="L140" s="27">
        <f t="shared" si="49"/>
        <v>2014056</v>
      </c>
      <c r="M140" s="27">
        <f t="shared" si="45"/>
        <v>5790.56358</v>
      </c>
      <c r="N140" s="27">
        <f t="shared" si="46"/>
        <v>5790.56358</v>
      </c>
      <c r="O140" s="27">
        <f t="shared" si="50"/>
        <v>-277965.42846000247</v>
      </c>
      <c r="P140" s="27">
        <f t="shared" si="51"/>
        <v>277965.42846000247</v>
      </c>
    </row>
    <row r="141" spans="1:16">
      <c r="A141" s="31">
        <v>38899</v>
      </c>
      <c r="C141" s="6">
        <v>133</v>
      </c>
      <c r="D141" s="29">
        <f t="shared" si="42"/>
        <v>15258</v>
      </c>
      <c r="E141" s="29">
        <f t="shared" si="47"/>
        <v>2029314</v>
      </c>
      <c r="F141" s="29">
        <f t="shared" si="43"/>
        <v>-717209</v>
      </c>
      <c r="G141" s="34">
        <f>+Inputs!$D$3</f>
        <v>0.37951000000000001</v>
      </c>
      <c r="I141" s="27">
        <f t="shared" si="48"/>
        <v>2746523</v>
      </c>
      <c r="K141" s="27">
        <f t="shared" si="44"/>
        <v>15258</v>
      </c>
      <c r="L141" s="27">
        <f t="shared" si="49"/>
        <v>2029314</v>
      </c>
      <c r="M141" s="27">
        <f t="shared" si="45"/>
        <v>5790.56358</v>
      </c>
      <c r="N141" s="27">
        <f t="shared" si="46"/>
        <v>5790.56358</v>
      </c>
      <c r="O141" s="27">
        <f t="shared" si="50"/>
        <v>-272174.86488000245</v>
      </c>
      <c r="P141" s="27">
        <f t="shared" si="51"/>
        <v>272174.86488000245</v>
      </c>
    </row>
    <row r="142" spans="1:16">
      <c r="A142" s="30">
        <v>38930</v>
      </c>
      <c r="C142" s="6">
        <v>134</v>
      </c>
      <c r="D142" s="29">
        <f t="shared" si="42"/>
        <v>15258</v>
      </c>
      <c r="E142" s="29">
        <f t="shared" si="47"/>
        <v>2044572</v>
      </c>
      <c r="F142" s="29">
        <f t="shared" si="43"/>
        <v>-701951</v>
      </c>
      <c r="G142" s="34">
        <f>+Inputs!$D$3</f>
        <v>0.37951000000000001</v>
      </c>
      <c r="I142" s="27">
        <f t="shared" si="48"/>
        <v>2746523</v>
      </c>
      <c r="K142" s="27">
        <f t="shared" si="44"/>
        <v>15258</v>
      </c>
      <c r="L142" s="27">
        <f t="shared" si="49"/>
        <v>2044572</v>
      </c>
      <c r="M142" s="27">
        <f t="shared" si="45"/>
        <v>5790.56358</v>
      </c>
      <c r="N142" s="27">
        <f t="shared" si="46"/>
        <v>5790.56358</v>
      </c>
      <c r="O142" s="27">
        <f t="shared" si="50"/>
        <v>-266384.30130000244</v>
      </c>
      <c r="P142" s="27">
        <f t="shared" si="51"/>
        <v>266384.30130000244</v>
      </c>
    </row>
    <row r="143" spans="1:16">
      <c r="A143" s="31">
        <v>38961</v>
      </c>
      <c r="C143" s="6">
        <v>135</v>
      </c>
      <c r="D143" s="29">
        <f t="shared" si="42"/>
        <v>15258</v>
      </c>
      <c r="E143" s="29">
        <f t="shared" si="47"/>
        <v>2059830</v>
      </c>
      <c r="F143" s="29">
        <f t="shared" si="43"/>
        <v>-686693</v>
      </c>
      <c r="G143" s="34">
        <f>+Inputs!$D$3</f>
        <v>0.37951000000000001</v>
      </c>
      <c r="I143" s="27">
        <f t="shared" si="48"/>
        <v>2746523</v>
      </c>
      <c r="K143" s="27">
        <f t="shared" si="44"/>
        <v>15258</v>
      </c>
      <c r="L143" s="27">
        <f t="shared" si="49"/>
        <v>2059830</v>
      </c>
      <c r="M143" s="27">
        <f t="shared" si="45"/>
        <v>5790.56358</v>
      </c>
      <c r="N143" s="27">
        <f t="shared" si="46"/>
        <v>5790.56358</v>
      </c>
      <c r="O143" s="27">
        <f t="shared" si="50"/>
        <v>-260593.73772000245</v>
      </c>
      <c r="P143" s="27">
        <f t="shared" si="51"/>
        <v>260593.73772000245</v>
      </c>
    </row>
    <row r="144" spans="1:16">
      <c r="A144" s="30">
        <v>38991</v>
      </c>
      <c r="C144" s="6">
        <v>136</v>
      </c>
      <c r="D144" s="29">
        <f t="shared" si="42"/>
        <v>15258</v>
      </c>
      <c r="E144" s="29">
        <f t="shared" si="47"/>
        <v>2075088</v>
      </c>
      <c r="F144" s="29">
        <f t="shared" si="43"/>
        <v>-671435</v>
      </c>
      <c r="G144" s="34">
        <f>+Inputs!$D$3</f>
        <v>0.37951000000000001</v>
      </c>
      <c r="I144" s="27">
        <f t="shared" si="48"/>
        <v>2746523</v>
      </c>
      <c r="K144" s="27">
        <f t="shared" si="44"/>
        <v>15258</v>
      </c>
      <c r="L144" s="27">
        <f t="shared" si="49"/>
        <v>2075088</v>
      </c>
      <c r="M144" s="27">
        <f t="shared" si="45"/>
        <v>5790.56358</v>
      </c>
      <c r="N144" s="27">
        <f t="shared" si="46"/>
        <v>5790.56358</v>
      </c>
      <c r="O144" s="27">
        <f t="shared" si="50"/>
        <v>-254803.17414000246</v>
      </c>
      <c r="P144" s="27">
        <f t="shared" si="51"/>
        <v>254803.17414000246</v>
      </c>
    </row>
    <row r="145" spans="1:16">
      <c r="A145" s="31">
        <v>39022</v>
      </c>
      <c r="C145" s="6">
        <v>137</v>
      </c>
      <c r="D145" s="29">
        <f t="shared" si="42"/>
        <v>15258</v>
      </c>
      <c r="E145" s="29">
        <f t="shared" si="47"/>
        <v>2090346</v>
      </c>
      <c r="F145" s="29">
        <f t="shared" si="43"/>
        <v>-656177</v>
      </c>
      <c r="G145" s="34">
        <f>+Inputs!$D$3</f>
        <v>0.37951000000000001</v>
      </c>
      <c r="I145" s="27">
        <f t="shared" si="48"/>
        <v>2746523</v>
      </c>
      <c r="K145" s="27">
        <f t="shared" si="44"/>
        <v>15258</v>
      </c>
      <c r="L145" s="27">
        <f t="shared" si="49"/>
        <v>2090346</v>
      </c>
      <c r="M145" s="27">
        <f t="shared" si="45"/>
        <v>5790.56358</v>
      </c>
      <c r="N145" s="27">
        <f t="shared" si="46"/>
        <v>5790.56358</v>
      </c>
      <c r="O145" s="27">
        <f t="shared" si="50"/>
        <v>-249012.61056000247</v>
      </c>
      <c r="P145" s="27">
        <f t="shared" si="51"/>
        <v>249012.61056000247</v>
      </c>
    </row>
    <row r="146" spans="1:16">
      <c r="A146" s="30">
        <v>39052</v>
      </c>
      <c r="C146" s="6">
        <v>138</v>
      </c>
      <c r="D146" s="29">
        <f t="shared" si="42"/>
        <v>15258</v>
      </c>
      <c r="E146" s="29">
        <f t="shared" si="47"/>
        <v>2105604</v>
      </c>
      <c r="F146" s="29">
        <f t="shared" si="43"/>
        <v>-640919</v>
      </c>
      <c r="G146" s="34">
        <f>+Inputs!$D$3</f>
        <v>0.37951000000000001</v>
      </c>
      <c r="I146" s="27">
        <f t="shared" si="48"/>
        <v>2746523</v>
      </c>
      <c r="K146" s="27">
        <f t="shared" si="44"/>
        <v>15258</v>
      </c>
      <c r="L146" s="27">
        <f t="shared" si="49"/>
        <v>2105604</v>
      </c>
      <c r="M146" s="27">
        <f t="shared" si="45"/>
        <v>5790.56358</v>
      </c>
      <c r="N146" s="27">
        <f t="shared" si="46"/>
        <v>5790.56358</v>
      </c>
      <c r="O146" s="27">
        <f t="shared" si="50"/>
        <v>-243222.04698000249</v>
      </c>
      <c r="P146" s="27">
        <f t="shared" si="51"/>
        <v>243222.04698000249</v>
      </c>
    </row>
    <row r="147" spans="1:16">
      <c r="A147" s="31">
        <v>39083</v>
      </c>
      <c r="C147" s="6">
        <v>139</v>
      </c>
      <c r="D147" s="29">
        <f t="shared" si="42"/>
        <v>15258</v>
      </c>
      <c r="E147" s="29">
        <f t="shared" si="47"/>
        <v>2120862</v>
      </c>
      <c r="F147" s="29">
        <f t="shared" si="43"/>
        <v>-625661</v>
      </c>
      <c r="G147" s="34">
        <f>+Inputs!$D$3</f>
        <v>0.37951000000000001</v>
      </c>
      <c r="I147" s="27">
        <f t="shared" si="48"/>
        <v>2746523</v>
      </c>
      <c r="K147" s="27">
        <f t="shared" si="44"/>
        <v>15258</v>
      </c>
      <c r="L147" s="27">
        <f t="shared" si="49"/>
        <v>2120862</v>
      </c>
      <c r="M147" s="27">
        <f t="shared" si="45"/>
        <v>5790.56358</v>
      </c>
      <c r="N147" s="27">
        <f t="shared" si="46"/>
        <v>5790.56358</v>
      </c>
      <c r="O147" s="27">
        <f t="shared" si="50"/>
        <v>-237431.4834000025</v>
      </c>
      <c r="P147" s="27">
        <f t="shared" si="51"/>
        <v>237431.4834000025</v>
      </c>
    </row>
    <row r="148" spans="1:16">
      <c r="A148" s="30">
        <v>39114</v>
      </c>
      <c r="C148" s="6">
        <v>140</v>
      </c>
      <c r="D148" s="29">
        <f t="shared" si="42"/>
        <v>15258</v>
      </c>
      <c r="E148" s="29">
        <f t="shared" si="47"/>
        <v>2136120</v>
      </c>
      <c r="F148" s="29">
        <f t="shared" si="43"/>
        <v>-610403</v>
      </c>
      <c r="G148" s="34">
        <f>+Inputs!$D$3</f>
        <v>0.37951000000000001</v>
      </c>
      <c r="I148" s="27">
        <f t="shared" si="48"/>
        <v>2746523</v>
      </c>
      <c r="K148" s="27">
        <f t="shared" si="44"/>
        <v>15258</v>
      </c>
      <c r="L148" s="27">
        <f t="shared" si="49"/>
        <v>2136120</v>
      </c>
      <c r="M148" s="27">
        <f t="shared" si="45"/>
        <v>5790.56358</v>
      </c>
      <c r="N148" s="27">
        <f t="shared" si="46"/>
        <v>5790.56358</v>
      </c>
      <c r="O148" s="27">
        <f t="shared" si="50"/>
        <v>-231640.91982000251</v>
      </c>
      <c r="P148" s="27">
        <f t="shared" si="51"/>
        <v>231640.91982000251</v>
      </c>
    </row>
    <row r="149" spans="1:16">
      <c r="A149" s="31">
        <v>39142</v>
      </c>
      <c r="C149" s="6">
        <v>141</v>
      </c>
      <c r="D149" s="29">
        <f t="shared" si="42"/>
        <v>15258</v>
      </c>
      <c r="E149" s="29">
        <f t="shared" si="47"/>
        <v>2151378</v>
      </c>
      <c r="F149" s="29">
        <f t="shared" si="43"/>
        <v>-595145</v>
      </c>
      <c r="G149" s="34">
        <f>+Inputs!$D$3</f>
        <v>0.37951000000000001</v>
      </c>
      <c r="I149" s="27">
        <f t="shared" si="48"/>
        <v>2746523</v>
      </c>
      <c r="K149" s="27">
        <f t="shared" si="44"/>
        <v>15258</v>
      </c>
      <c r="L149" s="27">
        <f t="shared" si="49"/>
        <v>2151378</v>
      </c>
      <c r="M149" s="27">
        <f t="shared" si="45"/>
        <v>5790.56358</v>
      </c>
      <c r="N149" s="27">
        <f t="shared" si="46"/>
        <v>5790.56358</v>
      </c>
      <c r="O149" s="27">
        <f t="shared" si="50"/>
        <v>-225850.35624000253</v>
      </c>
      <c r="P149" s="27">
        <f t="shared" si="51"/>
        <v>225850.35624000253</v>
      </c>
    </row>
    <row r="150" spans="1:16">
      <c r="A150" s="30">
        <v>39173</v>
      </c>
      <c r="C150" s="6">
        <v>142</v>
      </c>
      <c r="D150" s="29">
        <f t="shared" si="42"/>
        <v>15258</v>
      </c>
      <c r="E150" s="29">
        <f t="shared" si="47"/>
        <v>2166636</v>
      </c>
      <c r="F150" s="29">
        <f t="shared" si="43"/>
        <v>-579887</v>
      </c>
      <c r="G150" s="34">
        <f>+Inputs!$D$3</f>
        <v>0.37951000000000001</v>
      </c>
      <c r="I150" s="27">
        <f t="shared" si="48"/>
        <v>2746523</v>
      </c>
      <c r="K150" s="27">
        <f t="shared" si="44"/>
        <v>15258</v>
      </c>
      <c r="L150" s="27">
        <f t="shared" si="49"/>
        <v>2166636</v>
      </c>
      <c r="M150" s="27">
        <f t="shared" si="45"/>
        <v>5790.56358</v>
      </c>
      <c r="N150" s="27">
        <f t="shared" si="46"/>
        <v>5790.56358</v>
      </c>
      <c r="O150" s="27">
        <f t="shared" si="50"/>
        <v>-220059.79266000254</v>
      </c>
      <c r="P150" s="27">
        <f t="shared" si="51"/>
        <v>220059.79266000254</v>
      </c>
    </row>
    <row r="151" spans="1:16">
      <c r="A151" s="31">
        <v>39203</v>
      </c>
      <c r="C151" s="6">
        <v>143</v>
      </c>
      <c r="D151" s="29">
        <f t="shared" si="42"/>
        <v>15258</v>
      </c>
      <c r="E151" s="29">
        <f t="shared" si="47"/>
        <v>2181894</v>
      </c>
      <c r="F151" s="29">
        <f t="shared" si="43"/>
        <v>-564629</v>
      </c>
      <c r="G151" s="34">
        <f>+Inputs!$D$3</f>
        <v>0.37951000000000001</v>
      </c>
      <c r="I151" s="27">
        <f t="shared" si="48"/>
        <v>2746523</v>
      </c>
      <c r="K151" s="27">
        <f t="shared" si="44"/>
        <v>15258</v>
      </c>
      <c r="L151" s="27">
        <f t="shared" si="49"/>
        <v>2181894</v>
      </c>
      <c r="M151" s="27">
        <f t="shared" si="45"/>
        <v>5790.56358</v>
      </c>
      <c r="N151" s="27">
        <f t="shared" si="46"/>
        <v>5790.56358</v>
      </c>
      <c r="O151" s="27">
        <f t="shared" si="50"/>
        <v>-214269.22908000255</v>
      </c>
      <c r="P151" s="27">
        <f t="shared" si="51"/>
        <v>214269.22908000255</v>
      </c>
    </row>
    <row r="152" spans="1:16">
      <c r="A152" s="30">
        <v>39234</v>
      </c>
      <c r="C152" s="6">
        <v>144</v>
      </c>
      <c r="D152" s="29">
        <f t="shared" si="42"/>
        <v>15258</v>
      </c>
      <c r="E152" s="29">
        <f t="shared" si="47"/>
        <v>2197152</v>
      </c>
      <c r="F152" s="29">
        <f t="shared" si="43"/>
        <v>-549371</v>
      </c>
      <c r="G152" s="34">
        <f>+Inputs!$D$3</f>
        <v>0.37951000000000001</v>
      </c>
      <c r="I152" s="27">
        <f t="shared" si="48"/>
        <v>2746523</v>
      </c>
      <c r="K152" s="27">
        <f t="shared" si="44"/>
        <v>15258</v>
      </c>
      <c r="L152" s="27">
        <f t="shared" si="49"/>
        <v>2197152</v>
      </c>
      <c r="M152" s="27">
        <f t="shared" si="45"/>
        <v>5790.56358</v>
      </c>
      <c r="N152" s="27">
        <f t="shared" si="46"/>
        <v>5790.56358</v>
      </c>
      <c r="O152" s="27">
        <f t="shared" si="50"/>
        <v>-208478.66550000256</v>
      </c>
      <c r="P152" s="27">
        <f t="shared" si="51"/>
        <v>208478.66550000256</v>
      </c>
    </row>
    <row r="153" spans="1:16">
      <c r="A153" s="31">
        <v>39264</v>
      </c>
      <c r="C153" s="6">
        <v>145</v>
      </c>
      <c r="D153" s="29">
        <f t="shared" si="42"/>
        <v>15258</v>
      </c>
      <c r="E153" s="29">
        <f t="shared" si="47"/>
        <v>2212410</v>
      </c>
      <c r="F153" s="29">
        <f t="shared" si="43"/>
        <v>-534113</v>
      </c>
      <c r="G153" s="34">
        <f>+Inputs!$D$3</f>
        <v>0.37951000000000001</v>
      </c>
      <c r="I153" s="27">
        <f t="shared" si="48"/>
        <v>2746523</v>
      </c>
      <c r="K153" s="27">
        <f t="shared" si="44"/>
        <v>15258</v>
      </c>
      <c r="L153" s="27">
        <f t="shared" si="49"/>
        <v>2212410</v>
      </c>
      <c r="M153" s="27">
        <f t="shared" si="45"/>
        <v>5790.56358</v>
      </c>
      <c r="N153" s="27">
        <f t="shared" si="46"/>
        <v>5790.56358</v>
      </c>
      <c r="O153" s="27">
        <f t="shared" si="50"/>
        <v>-202688.10192000258</v>
      </c>
      <c r="P153" s="27">
        <f t="shared" si="51"/>
        <v>202688.10192000258</v>
      </c>
    </row>
    <row r="154" spans="1:16">
      <c r="A154" s="30">
        <v>39295</v>
      </c>
      <c r="C154" s="6">
        <v>146</v>
      </c>
      <c r="D154" s="29">
        <f t="shared" si="42"/>
        <v>15258</v>
      </c>
      <c r="E154" s="29">
        <f t="shared" si="47"/>
        <v>2227668</v>
      </c>
      <c r="F154" s="29">
        <f t="shared" si="43"/>
        <v>-518855</v>
      </c>
      <c r="G154" s="34">
        <f>+Inputs!$D$3</f>
        <v>0.37951000000000001</v>
      </c>
      <c r="I154" s="27">
        <f t="shared" si="48"/>
        <v>2746523</v>
      </c>
      <c r="K154" s="27">
        <f t="shared" si="44"/>
        <v>15258</v>
      </c>
      <c r="L154" s="27">
        <f t="shared" si="49"/>
        <v>2227668</v>
      </c>
      <c r="M154" s="27">
        <f t="shared" si="45"/>
        <v>5790.56358</v>
      </c>
      <c r="N154" s="27">
        <f t="shared" si="46"/>
        <v>5790.56358</v>
      </c>
      <c r="O154" s="27">
        <f t="shared" si="50"/>
        <v>-196897.53834000259</v>
      </c>
      <c r="P154" s="27">
        <f t="shared" si="51"/>
        <v>196897.53834000259</v>
      </c>
    </row>
    <row r="155" spans="1:16">
      <c r="A155" s="31">
        <v>39326</v>
      </c>
      <c r="C155" s="6">
        <v>147</v>
      </c>
      <c r="D155" s="29">
        <f t="shared" si="42"/>
        <v>15258</v>
      </c>
      <c r="E155" s="29">
        <f t="shared" si="47"/>
        <v>2242926</v>
      </c>
      <c r="F155" s="29">
        <f t="shared" si="43"/>
        <v>-503597</v>
      </c>
      <c r="G155" s="34">
        <f>+Inputs!$D$3</f>
        <v>0.37951000000000001</v>
      </c>
      <c r="I155" s="27">
        <f t="shared" si="48"/>
        <v>2746523</v>
      </c>
      <c r="K155" s="27">
        <f t="shared" si="44"/>
        <v>15258</v>
      </c>
      <c r="L155" s="27">
        <f t="shared" si="49"/>
        <v>2242926</v>
      </c>
      <c r="M155" s="27">
        <f t="shared" si="45"/>
        <v>5790.56358</v>
      </c>
      <c r="N155" s="27">
        <f t="shared" si="46"/>
        <v>5790.56358</v>
      </c>
      <c r="O155" s="27">
        <f t="shared" si="50"/>
        <v>-191106.9747600026</v>
      </c>
      <c r="P155" s="27">
        <f t="shared" si="51"/>
        <v>191106.9747600026</v>
      </c>
    </row>
    <row r="156" spans="1:16">
      <c r="A156" s="30">
        <v>39356</v>
      </c>
      <c r="C156" s="6">
        <v>148</v>
      </c>
      <c r="D156" s="29">
        <f t="shared" si="42"/>
        <v>15258</v>
      </c>
      <c r="E156" s="29">
        <f t="shared" si="47"/>
        <v>2258184</v>
      </c>
      <c r="F156" s="29">
        <f t="shared" si="43"/>
        <v>-488339</v>
      </c>
      <c r="G156" s="34">
        <f>+Inputs!$D$3</f>
        <v>0.37951000000000001</v>
      </c>
      <c r="I156" s="27">
        <f t="shared" si="48"/>
        <v>2746523</v>
      </c>
      <c r="K156" s="27">
        <f t="shared" si="44"/>
        <v>15258</v>
      </c>
      <c r="L156" s="27">
        <f t="shared" si="49"/>
        <v>2258184</v>
      </c>
      <c r="M156" s="27">
        <f t="shared" si="45"/>
        <v>5790.56358</v>
      </c>
      <c r="N156" s="27">
        <f t="shared" si="46"/>
        <v>5790.56358</v>
      </c>
      <c r="O156" s="27">
        <f t="shared" si="50"/>
        <v>-185316.41118000261</v>
      </c>
      <c r="P156" s="27">
        <f t="shared" si="51"/>
        <v>185316.41118000261</v>
      </c>
    </row>
    <row r="157" spans="1:16">
      <c r="A157" s="31">
        <v>39387</v>
      </c>
      <c r="C157" s="6">
        <v>149</v>
      </c>
      <c r="D157" s="29">
        <f t="shared" si="42"/>
        <v>15258</v>
      </c>
      <c r="E157" s="29">
        <f t="shared" si="47"/>
        <v>2273442</v>
      </c>
      <c r="F157" s="29">
        <f t="shared" si="43"/>
        <v>-473081</v>
      </c>
      <c r="G157" s="34">
        <f>+Inputs!$D$3</f>
        <v>0.37951000000000001</v>
      </c>
      <c r="I157" s="27">
        <f t="shared" si="48"/>
        <v>2746523</v>
      </c>
      <c r="K157" s="27">
        <f t="shared" si="44"/>
        <v>15258</v>
      </c>
      <c r="L157" s="27">
        <f t="shared" si="49"/>
        <v>2273442</v>
      </c>
      <c r="M157" s="27">
        <f t="shared" si="45"/>
        <v>5790.56358</v>
      </c>
      <c r="N157" s="27">
        <f t="shared" si="46"/>
        <v>5790.56358</v>
      </c>
      <c r="O157" s="27">
        <f t="shared" si="50"/>
        <v>-179525.84760000263</v>
      </c>
      <c r="P157" s="27">
        <f t="shared" si="51"/>
        <v>179525.84760000263</v>
      </c>
    </row>
    <row r="158" spans="1:16">
      <c r="A158" s="30">
        <v>39417</v>
      </c>
      <c r="C158" s="6">
        <v>150</v>
      </c>
      <c r="D158" s="29">
        <f t="shared" si="42"/>
        <v>15258</v>
      </c>
      <c r="E158" s="29">
        <f t="shared" si="47"/>
        <v>2288700</v>
      </c>
      <c r="F158" s="29">
        <f t="shared" si="43"/>
        <v>-457823</v>
      </c>
      <c r="G158" s="34">
        <f>+Inputs!$D$3</f>
        <v>0.37951000000000001</v>
      </c>
      <c r="I158" s="27">
        <f t="shared" si="48"/>
        <v>2746523</v>
      </c>
      <c r="K158" s="27">
        <f t="shared" si="44"/>
        <v>15258</v>
      </c>
      <c r="L158" s="27">
        <f t="shared" si="49"/>
        <v>2288700</v>
      </c>
      <c r="M158" s="27">
        <f t="shared" si="45"/>
        <v>5790.56358</v>
      </c>
      <c r="N158" s="27">
        <f t="shared" si="46"/>
        <v>5790.56358</v>
      </c>
      <c r="O158" s="27">
        <f t="shared" si="50"/>
        <v>-173735.28402000264</v>
      </c>
      <c r="P158" s="27">
        <f t="shared" si="51"/>
        <v>173735.28402000264</v>
      </c>
    </row>
    <row r="159" spans="1:16">
      <c r="A159" s="31">
        <v>39448</v>
      </c>
      <c r="C159" s="6">
        <v>151</v>
      </c>
      <c r="D159" s="29">
        <f t="shared" si="42"/>
        <v>15258</v>
      </c>
      <c r="E159" s="29">
        <f t="shared" si="47"/>
        <v>2303958</v>
      </c>
      <c r="F159" s="29">
        <f t="shared" si="43"/>
        <v>-442565</v>
      </c>
      <c r="G159" s="34">
        <f>+Inputs!$D$3</f>
        <v>0.37951000000000001</v>
      </c>
      <c r="I159" s="27">
        <f t="shared" si="48"/>
        <v>2746523</v>
      </c>
      <c r="K159" s="27">
        <f t="shared" si="44"/>
        <v>15258</v>
      </c>
      <c r="L159" s="27">
        <f t="shared" si="49"/>
        <v>2303958</v>
      </c>
      <c r="M159" s="27">
        <f t="shared" si="45"/>
        <v>5790.56358</v>
      </c>
      <c r="N159" s="27">
        <f t="shared" si="46"/>
        <v>5790.56358</v>
      </c>
      <c r="O159" s="27">
        <f t="shared" si="50"/>
        <v>-167944.72044000265</v>
      </c>
      <c r="P159" s="27">
        <f t="shared" si="51"/>
        <v>167944.72044000265</v>
      </c>
    </row>
    <row r="160" spans="1:16">
      <c r="A160" s="30">
        <v>39479</v>
      </c>
      <c r="C160" s="6">
        <v>152</v>
      </c>
      <c r="D160" s="29">
        <f t="shared" si="42"/>
        <v>15258</v>
      </c>
      <c r="E160" s="29">
        <f t="shared" si="47"/>
        <v>2319216</v>
      </c>
      <c r="F160" s="29">
        <f t="shared" si="43"/>
        <v>-427307</v>
      </c>
      <c r="G160" s="34">
        <f>+Inputs!$D$3</f>
        <v>0.37951000000000001</v>
      </c>
      <c r="I160" s="27">
        <f t="shared" si="48"/>
        <v>2746523</v>
      </c>
      <c r="K160" s="27">
        <f t="shared" si="44"/>
        <v>15258</v>
      </c>
      <c r="L160" s="27">
        <f t="shared" si="49"/>
        <v>2319216</v>
      </c>
      <c r="M160" s="27">
        <f t="shared" si="45"/>
        <v>5790.56358</v>
      </c>
      <c r="N160" s="27">
        <f t="shared" si="46"/>
        <v>5790.56358</v>
      </c>
      <c r="O160" s="27">
        <f t="shared" si="50"/>
        <v>-162154.15686000267</v>
      </c>
      <c r="P160" s="27">
        <f t="shared" si="51"/>
        <v>162154.15686000267</v>
      </c>
    </row>
    <row r="161" spans="1:16">
      <c r="A161" s="31">
        <v>39508</v>
      </c>
      <c r="C161" s="6">
        <v>153</v>
      </c>
      <c r="D161" s="29">
        <f t="shared" si="42"/>
        <v>15258</v>
      </c>
      <c r="E161" s="29">
        <f t="shared" si="47"/>
        <v>2334474</v>
      </c>
      <c r="F161" s="29">
        <f t="shared" si="43"/>
        <v>-412049</v>
      </c>
      <c r="G161" s="34">
        <f>+Inputs!$D$3</f>
        <v>0.37951000000000001</v>
      </c>
      <c r="I161" s="27">
        <f t="shared" si="48"/>
        <v>2746523</v>
      </c>
      <c r="K161" s="27">
        <f t="shared" si="44"/>
        <v>15258</v>
      </c>
      <c r="L161" s="27">
        <f t="shared" si="49"/>
        <v>2334474</v>
      </c>
      <c r="M161" s="27">
        <f t="shared" si="45"/>
        <v>5790.56358</v>
      </c>
      <c r="N161" s="27">
        <f t="shared" si="46"/>
        <v>5790.56358</v>
      </c>
      <c r="O161" s="27">
        <f t="shared" si="50"/>
        <v>-156363.59328000268</v>
      </c>
      <c r="P161" s="27">
        <f t="shared" si="51"/>
        <v>156363.59328000268</v>
      </c>
    </row>
    <row r="162" spans="1:16">
      <c r="A162" s="30">
        <v>39539</v>
      </c>
      <c r="C162" s="6">
        <v>154</v>
      </c>
      <c r="D162" s="29">
        <f t="shared" si="42"/>
        <v>15258</v>
      </c>
      <c r="E162" s="29">
        <f t="shared" si="47"/>
        <v>2349732</v>
      </c>
      <c r="F162" s="29">
        <f t="shared" si="43"/>
        <v>-396791</v>
      </c>
      <c r="G162" s="34">
        <f>+Inputs!$D$3</f>
        <v>0.37951000000000001</v>
      </c>
      <c r="I162" s="27">
        <f t="shared" si="48"/>
        <v>2746523</v>
      </c>
      <c r="K162" s="27">
        <f t="shared" si="44"/>
        <v>15258</v>
      </c>
      <c r="L162" s="27">
        <f t="shared" si="49"/>
        <v>2349732</v>
      </c>
      <c r="M162" s="27">
        <f t="shared" si="45"/>
        <v>5790.56358</v>
      </c>
      <c r="N162" s="27">
        <f t="shared" si="46"/>
        <v>5790.56358</v>
      </c>
      <c r="O162" s="27">
        <f t="shared" si="50"/>
        <v>-150573.02970000269</v>
      </c>
      <c r="P162" s="27">
        <f t="shared" si="51"/>
        <v>150573.02970000269</v>
      </c>
    </row>
    <row r="163" spans="1:16">
      <c r="A163" s="31">
        <v>39569</v>
      </c>
      <c r="C163" s="6">
        <v>155</v>
      </c>
      <c r="D163" s="29">
        <f t="shared" si="42"/>
        <v>15258</v>
      </c>
      <c r="E163" s="29">
        <f t="shared" si="47"/>
        <v>2364990</v>
      </c>
      <c r="F163" s="29">
        <f t="shared" si="43"/>
        <v>-381533</v>
      </c>
      <c r="G163" s="34">
        <f>+Inputs!$D$3</f>
        <v>0.37951000000000001</v>
      </c>
      <c r="I163" s="27">
        <f t="shared" si="48"/>
        <v>2746523</v>
      </c>
      <c r="K163" s="27">
        <f t="shared" si="44"/>
        <v>15258</v>
      </c>
      <c r="L163" s="27">
        <f t="shared" si="49"/>
        <v>2364990</v>
      </c>
      <c r="M163" s="27">
        <f t="shared" si="45"/>
        <v>5790.56358</v>
      </c>
      <c r="N163" s="27">
        <f t="shared" si="46"/>
        <v>5790.56358</v>
      </c>
      <c r="O163" s="27">
        <f t="shared" si="50"/>
        <v>-144782.4661200027</v>
      </c>
      <c r="P163" s="27">
        <f t="shared" si="51"/>
        <v>144782.4661200027</v>
      </c>
    </row>
    <row r="164" spans="1:16">
      <c r="A164" s="30">
        <v>39600</v>
      </c>
      <c r="C164" s="6">
        <v>156</v>
      </c>
      <c r="D164" s="29">
        <f t="shared" si="42"/>
        <v>15258</v>
      </c>
      <c r="E164" s="29">
        <f t="shared" si="47"/>
        <v>2380248</v>
      </c>
      <c r="F164" s="29">
        <f t="shared" si="43"/>
        <v>-366275</v>
      </c>
      <c r="G164" s="34">
        <f>+Inputs!$D$3</f>
        <v>0.37951000000000001</v>
      </c>
      <c r="I164" s="27">
        <f t="shared" si="48"/>
        <v>2746523</v>
      </c>
      <c r="K164" s="27">
        <f t="shared" si="44"/>
        <v>15258</v>
      </c>
      <c r="L164" s="27">
        <f t="shared" si="49"/>
        <v>2380248</v>
      </c>
      <c r="M164" s="27">
        <f t="shared" si="45"/>
        <v>5790.56358</v>
      </c>
      <c r="N164" s="27">
        <f t="shared" si="46"/>
        <v>5790.56358</v>
      </c>
      <c r="O164" s="27">
        <f t="shared" si="50"/>
        <v>-138991.90254000272</v>
      </c>
      <c r="P164" s="27">
        <f t="shared" si="51"/>
        <v>138991.90254000272</v>
      </c>
    </row>
    <row r="165" spans="1:16">
      <c r="A165" s="31">
        <v>39630</v>
      </c>
      <c r="C165" s="6">
        <v>157</v>
      </c>
      <c r="D165" s="29">
        <f t="shared" si="42"/>
        <v>15258</v>
      </c>
      <c r="E165" s="29">
        <f t="shared" si="47"/>
        <v>2395506</v>
      </c>
      <c r="F165" s="29">
        <f t="shared" si="43"/>
        <v>-351017</v>
      </c>
      <c r="G165" s="34">
        <f>+Inputs!$D$3</f>
        <v>0.37951000000000001</v>
      </c>
      <c r="I165" s="27">
        <f t="shared" si="48"/>
        <v>2746523</v>
      </c>
      <c r="K165" s="27">
        <f t="shared" si="44"/>
        <v>15258</v>
      </c>
      <c r="L165" s="27">
        <f t="shared" si="49"/>
        <v>2395506</v>
      </c>
      <c r="M165" s="27">
        <f t="shared" si="45"/>
        <v>5790.56358</v>
      </c>
      <c r="N165" s="27">
        <f t="shared" si="46"/>
        <v>5790.56358</v>
      </c>
      <c r="O165" s="27">
        <f t="shared" si="50"/>
        <v>-133201.33896000273</v>
      </c>
      <c r="P165" s="27">
        <f t="shared" si="51"/>
        <v>133201.33896000273</v>
      </c>
    </row>
    <row r="166" spans="1:16">
      <c r="A166" s="30">
        <v>39661</v>
      </c>
      <c r="C166" s="6">
        <v>158</v>
      </c>
      <c r="D166" s="29">
        <f t="shared" si="42"/>
        <v>15258</v>
      </c>
      <c r="E166" s="29">
        <f t="shared" si="47"/>
        <v>2410764</v>
      </c>
      <c r="F166" s="29">
        <f t="shared" si="43"/>
        <v>-335759</v>
      </c>
      <c r="G166" s="34">
        <f>+Inputs!$D$3</f>
        <v>0.37951000000000001</v>
      </c>
      <c r="I166" s="27">
        <f t="shared" si="48"/>
        <v>2746523</v>
      </c>
      <c r="K166" s="27">
        <f t="shared" si="44"/>
        <v>15258</v>
      </c>
      <c r="L166" s="27">
        <f t="shared" si="49"/>
        <v>2410764</v>
      </c>
      <c r="M166" s="27">
        <f t="shared" si="45"/>
        <v>5790.56358</v>
      </c>
      <c r="N166" s="27">
        <f t="shared" si="46"/>
        <v>5790.56358</v>
      </c>
      <c r="O166" s="27">
        <f t="shared" si="50"/>
        <v>-127410.77538000273</v>
      </c>
      <c r="P166" s="27">
        <f t="shared" si="51"/>
        <v>127410.77538000273</v>
      </c>
    </row>
    <row r="167" spans="1:16">
      <c r="A167" s="31">
        <v>39692</v>
      </c>
      <c r="C167" s="6">
        <v>159</v>
      </c>
      <c r="D167" s="29">
        <f t="shared" si="42"/>
        <v>15258</v>
      </c>
      <c r="E167" s="29">
        <f t="shared" si="47"/>
        <v>2426022</v>
      </c>
      <c r="F167" s="29">
        <f t="shared" si="43"/>
        <v>-320501</v>
      </c>
      <c r="G167" s="34">
        <f>+Inputs!$D$3</f>
        <v>0.37951000000000001</v>
      </c>
      <c r="I167" s="27">
        <f t="shared" si="48"/>
        <v>2746523</v>
      </c>
      <c r="K167" s="27">
        <f t="shared" si="44"/>
        <v>15258</v>
      </c>
      <c r="L167" s="27">
        <f t="shared" si="49"/>
        <v>2426022</v>
      </c>
      <c r="M167" s="27">
        <f t="shared" si="45"/>
        <v>5790.56358</v>
      </c>
      <c r="N167" s="27">
        <f t="shared" si="46"/>
        <v>5790.56358</v>
      </c>
      <c r="O167" s="27">
        <f t="shared" si="50"/>
        <v>-121620.21180000273</v>
      </c>
      <c r="P167" s="27">
        <f t="shared" si="51"/>
        <v>121620.21180000273</v>
      </c>
    </row>
    <row r="168" spans="1:16">
      <c r="A168" s="30">
        <v>39722</v>
      </c>
      <c r="C168" s="6">
        <v>160</v>
      </c>
      <c r="D168" s="29">
        <f t="shared" si="42"/>
        <v>15258</v>
      </c>
      <c r="E168" s="29">
        <f t="shared" si="47"/>
        <v>2441280</v>
      </c>
      <c r="F168" s="29">
        <f t="shared" si="43"/>
        <v>-305243</v>
      </c>
      <c r="G168" s="34">
        <f>+Inputs!$D$3</f>
        <v>0.37951000000000001</v>
      </c>
      <c r="I168" s="27">
        <f t="shared" si="48"/>
        <v>2746523</v>
      </c>
      <c r="K168" s="27">
        <f t="shared" si="44"/>
        <v>15258</v>
      </c>
      <c r="L168" s="27">
        <f t="shared" si="49"/>
        <v>2441280</v>
      </c>
      <c r="M168" s="27">
        <f t="shared" si="45"/>
        <v>5790.56358</v>
      </c>
      <c r="N168" s="27">
        <f t="shared" si="46"/>
        <v>5790.56358</v>
      </c>
      <c r="O168" s="27">
        <f t="shared" si="50"/>
        <v>-115829.64822000272</v>
      </c>
      <c r="P168" s="27">
        <f t="shared" si="51"/>
        <v>115829.64822000272</v>
      </c>
    </row>
    <row r="169" spans="1:16">
      <c r="A169" s="31">
        <v>39753</v>
      </c>
      <c r="C169" s="6">
        <v>161</v>
      </c>
      <c r="D169" s="29">
        <f t="shared" ref="D169:D187" si="52">ROUND(-(+$B$9/180)*1,0)</f>
        <v>15258</v>
      </c>
      <c r="E169" s="29">
        <f t="shared" si="47"/>
        <v>2456538</v>
      </c>
      <c r="F169" s="29">
        <f t="shared" ref="F169:F188" si="53">$B$9+E169</f>
        <v>-289985</v>
      </c>
      <c r="G169" s="34">
        <f>+Inputs!$D$3</f>
        <v>0.37951000000000001</v>
      </c>
      <c r="I169" s="27">
        <f t="shared" si="48"/>
        <v>2746523</v>
      </c>
      <c r="K169" s="27">
        <f t="shared" ref="K169:K188" si="54">D169</f>
        <v>15258</v>
      </c>
      <c r="L169" s="27">
        <f t="shared" si="49"/>
        <v>2456538</v>
      </c>
      <c r="M169" s="27">
        <f t="shared" ref="M169:M188" si="55">K169*G169</f>
        <v>5790.56358</v>
      </c>
      <c r="N169" s="27">
        <f t="shared" ref="N169:N188" si="56">M169-J169</f>
        <v>5790.56358</v>
      </c>
      <c r="O169" s="27">
        <f t="shared" si="50"/>
        <v>-110039.08464000272</v>
      </c>
      <c r="P169" s="27">
        <f t="shared" si="51"/>
        <v>110039.08464000272</v>
      </c>
    </row>
    <row r="170" spans="1:16">
      <c r="A170" s="30">
        <v>39783</v>
      </c>
      <c r="C170" s="6">
        <v>162</v>
      </c>
      <c r="D170" s="29">
        <f t="shared" si="52"/>
        <v>15258</v>
      </c>
      <c r="E170" s="29">
        <f t="shared" ref="E170:E188" si="57">+E169+D170</f>
        <v>2471796</v>
      </c>
      <c r="F170" s="29">
        <f t="shared" si="53"/>
        <v>-274727</v>
      </c>
      <c r="G170" s="34">
        <f>+Inputs!$D$3</f>
        <v>0.37951000000000001</v>
      </c>
      <c r="I170" s="27">
        <f t="shared" ref="I170:I188" si="58">+I169+H170</f>
        <v>2746523</v>
      </c>
      <c r="K170" s="27">
        <f t="shared" si="54"/>
        <v>15258</v>
      </c>
      <c r="L170" s="27">
        <f t="shared" ref="L170:L188" si="59">+L169+K170</f>
        <v>2471796</v>
      </c>
      <c r="M170" s="27">
        <f t="shared" si="55"/>
        <v>5790.56358</v>
      </c>
      <c r="N170" s="27">
        <f t="shared" si="56"/>
        <v>5790.56358</v>
      </c>
      <c r="O170" s="27">
        <f t="shared" ref="O170:O188" si="60">+O169+N170</f>
        <v>-104248.52106000272</v>
      </c>
      <c r="P170" s="27">
        <f t="shared" ref="P170:P188" si="61">P169-N170</f>
        <v>104248.52106000272</v>
      </c>
    </row>
    <row r="171" spans="1:16">
      <c r="A171" s="31">
        <v>39814</v>
      </c>
      <c r="C171" s="6">
        <v>163</v>
      </c>
      <c r="D171" s="29">
        <f t="shared" si="52"/>
        <v>15258</v>
      </c>
      <c r="E171" s="29">
        <f t="shared" si="57"/>
        <v>2487054</v>
      </c>
      <c r="F171" s="29">
        <f t="shared" si="53"/>
        <v>-259469</v>
      </c>
      <c r="G171" s="34">
        <f>+Inputs!$D$3</f>
        <v>0.37951000000000001</v>
      </c>
      <c r="I171" s="27">
        <f t="shared" si="58"/>
        <v>2746523</v>
      </c>
      <c r="K171" s="27">
        <f t="shared" si="54"/>
        <v>15258</v>
      </c>
      <c r="L171" s="27">
        <f t="shared" si="59"/>
        <v>2487054</v>
      </c>
      <c r="M171" s="27">
        <f t="shared" si="55"/>
        <v>5790.56358</v>
      </c>
      <c r="N171" s="27">
        <f t="shared" si="56"/>
        <v>5790.56358</v>
      </c>
      <c r="O171" s="27">
        <f t="shared" si="60"/>
        <v>-98457.957480002719</v>
      </c>
      <c r="P171" s="27">
        <f t="shared" si="61"/>
        <v>98457.957480002719</v>
      </c>
    </row>
    <row r="172" spans="1:16">
      <c r="A172" s="30">
        <v>39845</v>
      </c>
      <c r="C172" s="6">
        <v>164</v>
      </c>
      <c r="D172" s="29">
        <f t="shared" si="52"/>
        <v>15258</v>
      </c>
      <c r="E172" s="29">
        <f t="shared" si="57"/>
        <v>2502312</v>
      </c>
      <c r="F172" s="29">
        <f t="shared" si="53"/>
        <v>-244211</v>
      </c>
      <c r="G172" s="34">
        <f>+Inputs!$D$3</f>
        <v>0.37951000000000001</v>
      </c>
      <c r="I172" s="27">
        <f t="shared" si="58"/>
        <v>2746523</v>
      </c>
      <c r="K172" s="27">
        <f t="shared" si="54"/>
        <v>15258</v>
      </c>
      <c r="L172" s="27">
        <f t="shared" si="59"/>
        <v>2502312</v>
      </c>
      <c r="M172" s="27">
        <f t="shared" si="55"/>
        <v>5790.56358</v>
      </c>
      <c r="N172" s="27">
        <f t="shared" si="56"/>
        <v>5790.56358</v>
      </c>
      <c r="O172" s="27">
        <f t="shared" si="60"/>
        <v>-92667.393900002717</v>
      </c>
      <c r="P172" s="27">
        <f t="shared" si="61"/>
        <v>92667.393900002717</v>
      </c>
    </row>
    <row r="173" spans="1:16">
      <c r="A173" s="31">
        <v>39873</v>
      </c>
      <c r="C173" s="6">
        <v>165</v>
      </c>
      <c r="D173" s="29">
        <f t="shared" si="52"/>
        <v>15258</v>
      </c>
      <c r="E173" s="29">
        <f t="shared" si="57"/>
        <v>2517570</v>
      </c>
      <c r="F173" s="29">
        <f t="shared" si="53"/>
        <v>-228953</v>
      </c>
      <c r="G173" s="34">
        <f>+Inputs!$D$3</f>
        <v>0.37951000000000001</v>
      </c>
      <c r="I173" s="27">
        <f t="shared" si="58"/>
        <v>2746523</v>
      </c>
      <c r="K173" s="27">
        <f t="shared" si="54"/>
        <v>15258</v>
      </c>
      <c r="L173" s="27">
        <f t="shared" si="59"/>
        <v>2517570</v>
      </c>
      <c r="M173" s="27">
        <f t="shared" si="55"/>
        <v>5790.56358</v>
      </c>
      <c r="N173" s="27">
        <f t="shared" si="56"/>
        <v>5790.56358</v>
      </c>
      <c r="O173" s="27">
        <f t="shared" si="60"/>
        <v>-86876.830320002715</v>
      </c>
      <c r="P173" s="27">
        <f t="shared" si="61"/>
        <v>86876.830320002715</v>
      </c>
    </row>
    <row r="174" spans="1:16">
      <c r="A174" s="30">
        <v>39904</v>
      </c>
      <c r="C174" s="6">
        <v>166</v>
      </c>
      <c r="D174" s="29">
        <f t="shared" si="52"/>
        <v>15258</v>
      </c>
      <c r="E174" s="29">
        <f t="shared" si="57"/>
        <v>2532828</v>
      </c>
      <c r="F174" s="29">
        <f t="shared" si="53"/>
        <v>-213695</v>
      </c>
      <c r="G174" s="34">
        <f>+Inputs!$D$3</f>
        <v>0.37951000000000001</v>
      </c>
      <c r="I174" s="27">
        <f t="shared" si="58"/>
        <v>2746523</v>
      </c>
      <c r="K174" s="27">
        <f t="shared" si="54"/>
        <v>15258</v>
      </c>
      <c r="L174" s="27">
        <f t="shared" si="59"/>
        <v>2532828</v>
      </c>
      <c r="M174" s="27">
        <f t="shared" si="55"/>
        <v>5790.56358</v>
      </c>
      <c r="N174" s="27">
        <f t="shared" si="56"/>
        <v>5790.56358</v>
      </c>
      <c r="O174" s="27">
        <f t="shared" si="60"/>
        <v>-81086.266740002713</v>
      </c>
      <c r="P174" s="27">
        <f t="shared" si="61"/>
        <v>81086.266740002713</v>
      </c>
    </row>
    <row r="175" spans="1:16">
      <c r="A175" s="31">
        <v>39934</v>
      </c>
      <c r="C175" s="6">
        <v>167</v>
      </c>
      <c r="D175" s="29">
        <f t="shared" si="52"/>
        <v>15258</v>
      </c>
      <c r="E175" s="29">
        <f t="shared" si="57"/>
        <v>2548086</v>
      </c>
      <c r="F175" s="29">
        <f t="shared" si="53"/>
        <v>-198437</v>
      </c>
      <c r="G175" s="34">
        <f>+Inputs!$D$3</f>
        <v>0.37951000000000001</v>
      </c>
      <c r="I175" s="27">
        <f t="shared" si="58"/>
        <v>2746523</v>
      </c>
      <c r="K175" s="27">
        <f t="shared" si="54"/>
        <v>15258</v>
      </c>
      <c r="L175" s="27">
        <f t="shared" si="59"/>
        <v>2548086</v>
      </c>
      <c r="M175" s="27">
        <f t="shared" si="55"/>
        <v>5790.56358</v>
      </c>
      <c r="N175" s="27">
        <f t="shared" si="56"/>
        <v>5790.56358</v>
      </c>
      <c r="O175" s="27">
        <f t="shared" si="60"/>
        <v>-75295.703160002711</v>
      </c>
      <c r="P175" s="27">
        <f t="shared" si="61"/>
        <v>75295.703160002711</v>
      </c>
    </row>
    <row r="176" spans="1:16">
      <c r="A176" s="30">
        <v>39965</v>
      </c>
      <c r="C176" s="6">
        <v>168</v>
      </c>
      <c r="D176" s="29">
        <f t="shared" si="52"/>
        <v>15258</v>
      </c>
      <c r="E176" s="29">
        <f t="shared" si="57"/>
        <v>2563344</v>
      </c>
      <c r="F176" s="29">
        <f t="shared" si="53"/>
        <v>-183179</v>
      </c>
      <c r="G176" s="34">
        <f>+Inputs!$D$3</f>
        <v>0.37951000000000001</v>
      </c>
      <c r="I176" s="27">
        <f t="shared" si="58"/>
        <v>2746523</v>
      </c>
      <c r="K176" s="27">
        <f t="shared" si="54"/>
        <v>15258</v>
      </c>
      <c r="L176" s="27">
        <f t="shared" si="59"/>
        <v>2563344</v>
      </c>
      <c r="M176" s="27">
        <f t="shared" si="55"/>
        <v>5790.56358</v>
      </c>
      <c r="N176" s="27">
        <f t="shared" si="56"/>
        <v>5790.56358</v>
      </c>
      <c r="O176" s="27">
        <f t="shared" si="60"/>
        <v>-69505.139580002709</v>
      </c>
      <c r="P176" s="27">
        <f t="shared" si="61"/>
        <v>69505.139580002709</v>
      </c>
    </row>
    <row r="177" spans="1:20">
      <c r="A177" s="31">
        <v>39995</v>
      </c>
      <c r="C177" s="6">
        <v>169</v>
      </c>
      <c r="D177" s="29">
        <f t="shared" si="52"/>
        <v>15258</v>
      </c>
      <c r="E177" s="29">
        <f t="shared" si="57"/>
        <v>2578602</v>
      </c>
      <c r="F177" s="29">
        <f t="shared" si="53"/>
        <v>-167921</v>
      </c>
      <c r="G177" s="34">
        <f>+Inputs!$D$3</f>
        <v>0.37951000000000001</v>
      </c>
      <c r="I177" s="27">
        <f t="shared" si="58"/>
        <v>2746523</v>
      </c>
      <c r="K177" s="27">
        <f t="shared" si="54"/>
        <v>15258</v>
      </c>
      <c r="L177" s="27">
        <f t="shared" si="59"/>
        <v>2578602</v>
      </c>
      <c r="M177" s="27">
        <f t="shared" si="55"/>
        <v>5790.56358</v>
      </c>
      <c r="N177" s="27">
        <f t="shared" si="56"/>
        <v>5790.56358</v>
      </c>
      <c r="O177" s="27">
        <f t="shared" si="60"/>
        <v>-63714.576000002708</v>
      </c>
      <c r="P177" s="27">
        <f t="shared" si="61"/>
        <v>63714.576000002708</v>
      </c>
    </row>
    <row r="178" spans="1:20">
      <c r="A178" s="30">
        <v>40026</v>
      </c>
      <c r="C178" s="6">
        <v>170</v>
      </c>
      <c r="D178" s="29">
        <f t="shared" si="52"/>
        <v>15258</v>
      </c>
      <c r="E178" s="29">
        <f t="shared" si="57"/>
        <v>2593860</v>
      </c>
      <c r="F178" s="29">
        <f t="shared" si="53"/>
        <v>-152663</v>
      </c>
      <c r="G178" s="34">
        <f>+Inputs!$D$3</f>
        <v>0.37951000000000001</v>
      </c>
      <c r="I178" s="27">
        <f t="shared" si="58"/>
        <v>2746523</v>
      </c>
      <c r="K178" s="27">
        <f t="shared" si="54"/>
        <v>15258</v>
      </c>
      <c r="L178" s="27">
        <f t="shared" si="59"/>
        <v>2593860</v>
      </c>
      <c r="M178" s="27">
        <f t="shared" si="55"/>
        <v>5790.56358</v>
      </c>
      <c r="N178" s="27">
        <f t="shared" si="56"/>
        <v>5790.56358</v>
      </c>
      <c r="O178" s="27">
        <f t="shared" si="60"/>
        <v>-57924.012420002706</v>
      </c>
      <c r="P178" s="27">
        <f t="shared" si="61"/>
        <v>57924.012420002706</v>
      </c>
    </row>
    <row r="179" spans="1:20">
      <c r="A179" s="31">
        <v>40057</v>
      </c>
      <c r="C179" s="6">
        <v>171</v>
      </c>
      <c r="D179" s="29">
        <f t="shared" si="52"/>
        <v>15258</v>
      </c>
      <c r="E179" s="29">
        <f t="shared" si="57"/>
        <v>2609118</v>
      </c>
      <c r="F179" s="29">
        <f t="shared" si="53"/>
        <v>-137405</v>
      </c>
      <c r="G179" s="34">
        <f>+Inputs!$D$3</f>
        <v>0.37951000000000001</v>
      </c>
      <c r="I179" s="27">
        <f t="shared" si="58"/>
        <v>2746523</v>
      </c>
      <c r="K179" s="27">
        <f t="shared" si="54"/>
        <v>15258</v>
      </c>
      <c r="L179" s="27">
        <f t="shared" si="59"/>
        <v>2609118</v>
      </c>
      <c r="M179" s="27">
        <f t="shared" si="55"/>
        <v>5790.56358</v>
      </c>
      <c r="N179" s="27">
        <f t="shared" si="56"/>
        <v>5790.56358</v>
      </c>
      <c r="O179" s="27">
        <f t="shared" si="60"/>
        <v>-52133.448840002704</v>
      </c>
      <c r="P179" s="27">
        <f t="shared" si="61"/>
        <v>52133.448840002704</v>
      </c>
    </row>
    <row r="180" spans="1:20">
      <c r="A180" s="30">
        <v>40087</v>
      </c>
      <c r="C180" s="6">
        <v>172</v>
      </c>
      <c r="D180" s="29">
        <f t="shared" si="52"/>
        <v>15258</v>
      </c>
      <c r="E180" s="29">
        <f t="shared" si="57"/>
        <v>2624376</v>
      </c>
      <c r="F180" s="29">
        <f t="shared" si="53"/>
        <v>-122147</v>
      </c>
      <c r="G180" s="34">
        <f>+Inputs!$D$3</f>
        <v>0.37951000000000001</v>
      </c>
      <c r="I180" s="27">
        <f t="shared" si="58"/>
        <v>2746523</v>
      </c>
      <c r="K180" s="27">
        <f t="shared" si="54"/>
        <v>15258</v>
      </c>
      <c r="L180" s="27">
        <f t="shared" si="59"/>
        <v>2624376</v>
      </c>
      <c r="M180" s="27">
        <f t="shared" si="55"/>
        <v>5790.56358</v>
      </c>
      <c r="N180" s="27">
        <f t="shared" si="56"/>
        <v>5790.56358</v>
      </c>
      <c r="O180" s="27">
        <f t="shared" si="60"/>
        <v>-46342.885260002702</v>
      </c>
      <c r="P180" s="27">
        <f t="shared" si="61"/>
        <v>46342.885260002702</v>
      </c>
    </row>
    <row r="181" spans="1:20">
      <c r="A181" s="31">
        <v>40118</v>
      </c>
      <c r="C181" s="6">
        <v>173</v>
      </c>
      <c r="D181" s="29">
        <f t="shared" si="52"/>
        <v>15258</v>
      </c>
      <c r="E181" s="29">
        <f t="shared" si="57"/>
        <v>2639634</v>
      </c>
      <c r="F181" s="29">
        <f t="shared" si="53"/>
        <v>-106889</v>
      </c>
      <c r="G181" s="34">
        <f>+Inputs!$D$3</f>
        <v>0.37951000000000001</v>
      </c>
      <c r="I181" s="27">
        <f t="shared" si="58"/>
        <v>2746523</v>
      </c>
      <c r="K181" s="27">
        <f t="shared" si="54"/>
        <v>15258</v>
      </c>
      <c r="L181" s="27">
        <f t="shared" si="59"/>
        <v>2639634</v>
      </c>
      <c r="M181" s="27">
        <f t="shared" si="55"/>
        <v>5790.56358</v>
      </c>
      <c r="N181" s="27">
        <f t="shared" si="56"/>
        <v>5790.56358</v>
      </c>
      <c r="O181" s="27">
        <f t="shared" si="60"/>
        <v>-40552.3216800027</v>
      </c>
      <c r="P181" s="27">
        <f t="shared" si="61"/>
        <v>40552.3216800027</v>
      </c>
    </row>
    <row r="182" spans="1:20">
      <c r="A182" s="30">
        <v>40148</v>
      </c>
      <c r="C182" s="6">
        <v>174</v>
      </c>
      <c r="D182" s="29">
        <f t="shared" si="52"/>
        <v>15258</v>
      </c>
      <c r="E182" s="29">
        <f t="shared" si="57"/>
        <v>2654892</v>
      </c>
      <c r="F182" s="29">
        <f t="shared" si="53"/>
        <v>-91631</v>
      </c>
      <c r="G182" s="34">
        <f>+Inputs!$D$3</f>
        <v>0.37951000000000001</v>
      </c>
      <c r="I182" s="27">
        <f t="shared" si="58"/>
        <v>2746523</v>
      </c>
      <c r="K182" s="27">
        <f t="shared" si="54"/>
        <v>15258</v>
      </c>
      <c r="L182" s="27">
        <f t="shared" si="59"/>
        <v>2654892</v>
      </c>
      <c r="M182" s="27">
        <f t="shared" si="55"/>
        <v>5790.56358</v>
      </c>
      <c r="N182" s="27">
        <f t="shared" si="56"/>
        <v>5790.56358</v>
      </c>
      <c r="O182" s="27">
        <f t="shared" si="60"/>
        <v>-34761.758100002698</v>
      </c>
      <c r="P182" s="27">
        <f t="shared" si="61"/>
        <v>34761.758100002698</v>
      </c>
    </row>
    <row r="183" spans="1:20">
      <c r="A183" s="31">
        <v>40179</v>
      </c>
      <c r="C183" s="6">
        <v>175</v>
      </c>
      <c r="D183" s="29">
        <f t="shared" si="52"/>
        <v>15258</v>
      </c>
      <c r="E183" s="29">
        <f t="shared" si="57"/>
        <v>2670150</v>
      </c>
      <c r="F183" s="29">
        <f t="shared" si="53"/>
        <v>-76373</v>
      </c>
      <c r="G183" s="34">
        <f>+Inputs!$D$3</f>
        <v>0.37951000000000001</v>
      </c>
      <c r="I183" s="27">
        <f t="shared" si="58"/>
        <v>2746523</v>
      </c>
      <c r="K183" s="27">
        <f t="shared" si="54"/>
        <v>15258</v>
      </c>
      <c r="L183" s="27">
        <f t="shared" si="59"/>
        <v>2670150</v>
      </c>
      <c r="M183" s="27">
        <f t="shared" si="55"/>
        <v>5790.56358</v>
      </c>
      <c r="N183" s="27">
        <f t="shared" si="56"/>
        <v>5790.56358</v>
      </c>
      <c r="O183" s="27">
        <f t="shared" si="60"/>
        <v>-28971.194520002697</v>
      </c>
      <c r="P183" s="27">
        <f t="shared" si="61"/>
        <v>28971.194520002697</v>
      </c>
    </row>
    <row r="184" spans="1:20">
      <c r="A184" s="30">
        <v>40210</v>
      </c>
      <c r="C184" s="6">
        <v>176</v>
      </c>
      <c r="D184" s="29">
        <f t="shared" si="52"/>
        <v>15258</v>
      </c>
      <c r="E184" s="29">
        <f t="shared" si="57"/>
        <v>2685408</v>
      </c>
      <c r="F184" s="29">
        <f t="shared" si="53"/>
        <v>-61115</v>
      </c>
      <c r="G184" s="34">
        <f>+Inputs!$D$3</f>
        <v>0.37951000000000001</v>
      </c>
      <c r="I184" s="27">
        <f t="shared" si="58"/>
        <v>2746523</v>
      </c>
      <c r="K184" s="27">
        <f t="shared" si="54"/>
        <v>15258</v>
      </c>
      <c r="L184" s="27">
        <f t="shared" si="59"/>
        <v>2685408</v>
      </c>
      <c r="M184" s="27">
        <f t="shared" si="55"/>
        <v>5790.56358</v>
      </c>
      <c r="N184" s="27">
        <f t="shared" si="56"/>
        <v>5790.56358</v>
      </c>
      <c r="O184" s="27">
        <f t="shared" si="60"/>
        <v>-23180.630940002695</v>
      </c>
      <c r="P184" s="27">
        <f t="shared" si="61"/>
        <v>23180.630940002695</v>
      </c>
    </row>
    <row r="185" spans="1:20">
      <c r="A185" s="31">
        <v>40238</v>
      </c>
      <c r="C185" s="6">
        <v>177</v>
      </c>
      <c r="D185" s="29">
        <f t="shared" si="52"/>
        <v>15258</v>
      </c>
      <c r="E185" s="29">
        <f t="shared" si="57"/>
        <v>2700666</v>
      </c>
      <c r="F185" s="29">
        <f t="shared" si="53"/>
        <v>-45857</v>
      </c>
      <c r="G185" s="34">
        <f>+Inputs!$D$3</f>
        <v>0.37951000000000001</v>
      </c>
      <c r="I185" s="27">
        <f t="shared" si="58"/>
        <v>2746523</v>
      </c>
      <c r="K185" s="27">
        <f t="shared" si="54"/>
        <v>15258</v>
      </c>
      <c r="L185" s="27">
        <f t="shared" si="59"/>
        <v>2700666</v>
      </c>
      <c r="M185" s="27">
        <f t="shared" si="55"/>
        <v>5790.56358</v>
      </c>
      <c r="N185" s="27">
        <f t="shared" si="56"/>
        <v>5790.56358</v>
      </c>
      <c r="O185" s="27">
        <f t="shared" si="60"/>
        <v>-17390.067360002693</v>
      </c>
      <c r="P185" s="27">
        <f t="shared" si="61"/>
        <v>17390.067360002693</v>
      </c>
    </row>
    <row r="186" spans="1:20">
      <c r="A186" s="30">
        <v>40269</v>
      </c>
      <c r="C186" s="6">
        <v>178</v>
      </c>
      <c r="D186" s="29">
        <f t="shared" si="52"/>
        <v>15258</v>
      </c>
      <c r="E186" s="29">
        <f t="shared" si="57"/>
        <v>2715924</v>
      </c>
      <c r="F186" s="29">
        <f t="shared" si="53"/>
        <v>-30599</v>
      </c>
      <c r="G186" s="34">
        <f>+Inputs!$D$3</f>
        <v>0.37951000000000001</v>
      </c>
      <c r="I186" s="27">
        <f t="shared" si="58"/>
        <v>2746523</v>
      </c>
      <c r="K186" s="27">
        <f t="shared" si="54"/>
        <v>15258</v>
      </c>
      <c r="L186" s="27">
        <f t="shared" si="59"/>
        <v>2715924</v>
      </c>
      <c r="M186" s="27">
        <f t="shared" si="55"/>
        <v>5790.56358</v>
      </c>
      <c r="N186" s="27">
        <f t="shared" si="56"/>
        <v>5790.56358</v>
      </c>
      <c r="O186" s="27">
        <f t="shared" si="60"/>
        <v>-11599.503780002693</v>
      </c>
      <c r="P186" s="27">
        <f t="shared" si="61"/>
        <v>11599.503780002693</v>
      </c>
    </row>
    <row r="187" spans="1:20">
      <c r="A187" s="31">
        <v>40299</v>
      </c>
      <c r="C187" s="6">
        <v>179</v>
      </c>
      <c r="D187" s="29">
        <f t="shared" si="52"/>
        <v>15258</v>
      </c>
      <c r="E187" s="29">
        <f t="shared" si="57"/>
        <v>2731182</v>
      </c>
      <c r="F187" s="29">
        <f t="shared" si="53"/>
        <v>-15341</v>
      </c>
      <c r="G187" s="34">
        <f>+Inputs!$D$3</f>
        <v>0.37951000000000001</v>
      </c>
      <c r="I187" s="27">
        <f t="shared" si="58"/>
        <v>2746523</v>
      </c>
      <c r="K187" s="27">
        <f t="shared" si="54"/>
        <v>15258</v>
      </c>
      <c r="L187" s="27">
        <f t="shared" si="59"/>
        <v>2731182</v>
      </c>
      <c r="M187" s="27">
        <f t="shared" si="55"/>
        <v>5790.56358</v>
      </c>
      <c r="N187" s="27">
        <f t="shared" si="56"/>
        <v>5790.56358</v>
      </c>
      <c r="O187" s="27">
        <f t="shared" si="60"/>
        <v>-5808.940200002693</v>
      </c>
      <c r="P187" s="27">
        <f t="shared" si="61"/>
        <v>5808.940200002693</v>
      </c>
    </row>
    <row r="188" spans="1:20">
      <c r="A188" s="30">
        <v>40330</v>
      </c>
      <c r="C188" s="6">
        <v>180</v>
      </c>
      <c r="D188" s="29">
        <f>-F187</f>
        <v>15341</v>
      </c>
      <c r="E188" s="29">
        <f t="shared" si="57"/>
        <v>2746523</v>
      </c>
      <c r="F188" s="29">
        <f t="shared" si="53"/>
        <v>0</v>
      </c>
      <c r="G188" s="34">
        <f>+Inputs!$D$3</f>
        <v>0.37951000000000001</v>
      </c>
      <c r="I188" s="27">
        <f t="shared" si="58"/>
        <v>2746523</v>
      </c>
      <c r="K188" s="27">
        <f t="shared" si="54"/>
        <v>15341</v>
      </c>
      <c r="L188" s="27">
        <f t="shared" si="59"/>
        <v>2746523</v>
      </c>
      <c r="M188" s="27">
        <f t="shared" si="55"/>
        <v>5822.0629100000006</v>
      </c>
      <c r="N188" s="27">
        <f t="shared" si="56"/>
        <v>5822.0629100000006</v>
      </c>
      <c r="O188" s="27">
        <f t="shared" si="60"/>
        <v>13.122709997307538</v>
      </c>
      <c r="P188" s="27">
        <f t="shared" si="61"/>
        <v>-13.122709997307538</v>
      </c>
    </row>
    <row r="189" spans="1:20">
      <c r="A189" s="30"/>
      <c r="G189" s="28"/>
    </row>
    <row r="190" spans="1:20">
      <c r="A190" s="8" t="s">
        <v>43</v>
      </c>
      <c r="B190" s="33">
        <f>SUM(B9:B189)</f>
        <v>-2746523</v>
      </c>
      <c r="D190" s="33">
        <f>SUM(D9:D189)</f>
        <v>2746523</v>
      </c>
      <c r="G190" s="28"/>
      <c r="H190" s="33">
        <f>SUM(H9:H189)</f>
        <v>2746523</v>
      </c>
      <c r="I190" s="33"/>
      <c r="J190" s="33">
        <f>SUM(J9:J189)</f>
        <v>1042305.4785</v>
      </c>
      <c r="K190" s="33">
        <f>SUM(K9:K189)</f>
        <v>2746523</v>
      </c>
      <c r="L190" s="33"/>
      <c r="M190" s="33">
        <f>SUM(M9:M189)</f>
        <v>1042318.6012099971</v>
      </c>
      <c r="N190" s="33">
        <f>SUM(N9:N189)</f>
        <v>13.122709997307538</v>
      </c>
      <c r="O190" s="33">
        <f>SUM(O9:O189)</f>
        <v>-93288588.638890371</v>
      </c>
      <c r="P190" s="33">
        <f>SUM(P9:P189)</f>
        <v>93288588.638890371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sheetPr transitionEvaluation="1" codeName="Sheet16">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34943</v>
      </c>
      <c r="B9" s="32">
        <v>-3674</v>
      </c>
      <c r="C9" s="6">
        <v>1</v>
      </c>
      <c r="D9" s="29">
        <f t="shared" ref="D9:D40" si="0">ROUND(-(+$B$9/180)*1,0)</f>
        <v>20</v>
      </c>
      <c r="E9" s="29">
        <f>+D9</f>
        <v>20</v>
      </c>
      <c r="F9" s="29">
        <f t="shared" ref="F9:F40" si="1">$B$9+E9</f>
        <v>-3654</v>
      </c>
      <c r="G9" s="34">
        <f>+Inputs!$D$2</f>
        <v>0.3795</v>
      </c>
      <c r="H9" s="27">
        <f>-B9</f>
        <v>3674</v>
      </c>
      <c r="I9" s="27">
        <f>+H9</f>
        <v>3674</v>
      </c>
      <c r="J9" s="27">
        <f>H9*G9</f>
        <v>1394.2829999999999</v>
      </c>
      <c r="K9" s="27">
        <f t="shared" ref="K9:K40" si="2">D9</f>
        <v>20</v>
      </c>
      <c r="L9" s="27">
        <f>+K9</f>
        <v>20</v>
      </c>
      <c r="M9" s="27">
        <f t="shared" ref="M9:M40" si="3">K9*G9</f>
        <v>7.59</v>
      </c>
      <c r="N9" s="27">
        <f t="shared" ref="N9:N40" si="4">M9-J9</f>
        <v>-1386.693</v>
      </c>
      <c r="O9" s="27">
        <f>+N9</f>
        <v>-1386.693</v>
      </c>
      <c r="P9" s="27">
        <f>-SUM(N9)</f>
        <v>1386.693</v>
      </c>
      <c r="Q9" s="38">
        <f>VLOOKUP(Q8,A9:P188,5)</f>
        <v>3440</v>
      </c>
      <c r="R9" s="38">
        <f>VLOOKUP(R8,A9:P188,5)</f>
        <v>3674</v>
      </c>
      <c r="S9" s="38">
        <f>+R9-Q9</f>
        <v>234</v>
      </c>
      <c r="T9" s="35" t="s">
        <v>64</v>
      </c>
      <c r="U9" s="161">
        <f>-IF(TYPE(VLOOKUP(U8,$A$9:$P$188,6,FALSE))=16,0,VLOOKUP(U8,$A$9:$P$188,6,FALSE))</f>
        <v>454</v>
      </c>
      <c r="V9" s="161">
        <f>-IF(TYPE(VLOOKUP(V8,$A$9:$P$188,6,FALSE))=16,0,VLOOKUP(V8,$A$9:$P$188,6,FALSE))</f>
        <v>434</v>
      </c>
      <c r="W9" s="161">
        <f t="shared" ref="W9:AE9" si="5">-IF(TYPE(VLOOKUP(W8,$A$9:$P$188,6,FALSE))=16,0,VLOOKUP(W8,$A$9:$P$188,6,FALSE))</f>
        <v>414</v>
      </c>
      <c r="X9" s="161">
        <f t="shared" si="5"/>
        <v>394</v>
      </c>
      <c r="Y9" s="161">
        <f t="shared" si="5"/>
        <v>374</v>
      </c>
      <c r="Z9" s="161">
        <f t="shared" si="5"/>
        <v>354</v>
      </c>
      <c r="AA9" s="161">
        <f t="shared" si="5"/>
        <v>334</v>
      </c>
      <c r="AB9" s="161">
        <f t="shared" si="5"/>
        <v>314</v>
      </c>
      <c r="AC9" s="161">
        <f t="shared" si="5"/>
        <v>294</v>
      </c>
      <c r="AD9" s="161">
        <f t="shared" si="5"/>
        <v>274</v>
      </c>
      <c r="AE9" s="161">
        <f t="shared" si="5"/>
        <v>254</v>
      </c>
    </row>
    <row r="10" spans="1:31">
      <c r="A10" s="30">
        <v>34973</v>
      </c>
      <c r="B10" s="9"/>
      <c r="C10" s="6">
        <v>2</v>
      </c>
      <c r="D10" s="29">
        <f t="shared" si="0"/>
        <v>20</v>
      </c>
      <c r="E10" s="29">
        <f t="shared" ref="E10:E41" si="6">+E9+D10</f>
        <v>40</v>
      </c>
      <c r="F10" s="29">
        <f t="shared" si="1"/>
        <v>-3634</v>
      </c>
      <c r="G10" s="34">
        <f>+Inputs!$D$2</f>
        <v>0.3795</v>
      </c>
      <c r="H10" s="2"/>
      <c r="I10" s="27">
        <f t="shared" ref="I10:I41" si="7">+I9+H10</f>
        <v>3674</v>
      </c>
      <c r="J10" s="27"/>
      <c r="K10" s="27">
        <f t="shared" si="2"/>
        <v>20</v>
      </c>
      <c r="L10" s="27">
        <f t="shared" ref="L10:L41" si="8">+L9+K10</f>
        <v>40</v>
      </c>
      <c r="M10" s="27">
        <f t="shared" si="3"/>
        <v>7.59</v>
      </c>
      <c r="N10" s="27">
        <f t="shared" si="4"/>
        <v>7.59</v>
      </c>
      <c r="O10" s="27">
        <f t="shared" ref="O10:O41" si="9">+O9+N10</f>
        <v>-1379.1030000000001</v>
      </c>
      <c r="P10" s="27">
        <f t="shared" ref="P10:P41" si="10">P9-N10</f>
        <v>1379.1030000000001</v>
      </c>
      <c r="Q10" s="38">
        <f>VLOOKUP(Q8,A9:P188,15)</f>
        <v>-88.787000000003331</v>
      </c>
      <c r="R10" s="38">
        <f>VLOOKUP(R8,A9:P188,15)</f>
        <v>1.8339999996669576E-2</v>
      </c>
      <c r="S10" s="38">
        <f>+R10-Q10</f>
        <v>88.805340000000001</v>
      </c>
      <c r="T10" s="36" t="s">
        <v>69</v>
      </c>
    </row>
    <row r="11" spans="1:31">
      <c r="A11" s="31">
        <v>35004</v>
      </c>
      <c r="B11" s="5"/>
      <c r="C11" s="6">
        <v>3</v>
      </c>
      <c r="D11" s="29">
        <f t="shared" si="0"/>
        <v>20</v>
      </c>
      <c r="E11" s="29">
        <f t="shared" si="6"/>
        <v>60</v>
      </c>
      <c r="F11" s="29">
        <f t="shared" si="1"/>
        <v>-3614</v>
      </c>
      <c r="G11" s="34">
        <f>+Inputs!$D$2</f>
        <v>0.3795</v>
      </c>
      <c r="H11" s="2"/>
      <c r="I11" s="27">
        <f t="shared" si="7"/>
        <v>3674</v>
      </c>
      <c r="J11" s="27"/>
      <c r="K11" s="27">
        <f t="shared" si="2"/>
        <v>20</v>
      </c>
      <c r="L11" s="27">
        <f t="shared" si="8"/>
        <v>60</v>
      </c>
      <c r="M11" s="27">
        <f t="shared" si="3"/>
        <v>7.59</v>
      </c>
      <c r="N11" s="27">
        <f t="shared" si="4"/>
        <v>7.59</v>
      </c>
      <c r="O11" s="27">
        <f t="shared" si="9"/>
        <v>-1371.5130000000001</v>
      </c>
      <c r="P11" s="27">
        <f t="shared" si="10"/>
        <v>1371.5130000000001</v>
      </c>
      <c r="Q11" s="38">
        <f>+VLOOKUP(Q8,A9:P188,16)</f>
        <v>88.787000000003331</v>
      </c>
      <c r="R11" s="38">
        <f>+VLOOKUP(R8,A9:P188,16)</f>
        <v>-1.8339999996669576E-2</v>
      </c>
      <c r="S11" s="38">
        <f>(+Q11+R11)/2</f>
        <v>44.384330000003331</v>
      </c>
      <c r="T11" s="36" t="s">
        <v>113</v>
      </c>
      <c r="U11" s="161">
        <f>IF(TYPE(VLOOKUP(U8,$A$9:$P$188,16,FALSE))=16,0,VLOOKUP(U8,$A$9:$P$188,16,FALSE))</f>
        <v>172.27920000000336</v>
      </c>
      <c r="V11" s="161">
        <f t="shared" ref="V11:AE11" si="11">IF(TYPE(VLOOKUP(V8,$A$9:$P$188,16,FALSE))=16,0,VLOOKUP(V8,$A$9:$P$188,16,FALSE))</f>
        <v>164.68900000000335</v>
      </c>
      <c r="W11" s="161">
        <f t="shared" si="11"/>
        <v>157.09880000000334</v>
      </c>
      <c r="X11" s="161">
        <f t="shared" si="11"/>
        <v>149.50860000000333</v>
      </c>
      <c r="Y11" s="161">
        <f t="shared" si="11"/>
        <v>141.91840000000332</v>
      </c>
      <c r="Z11" s="161">
        <f t="shared" si="11"/>
        <v>134.32820000000331</v>
      </c>
      <c r="AA11" s="161">
        <f t="shared" si="11"/>
        <v>126.73800000000331</v>
      </c>
      <c r="AB11" s="161">
        <f t="shared" si="11"/>
        <v>119.14780000000331</v>
      </c>
      <c r="AC11" s="161">
        <f t="shared" si="11"/>
        <v>111.55760000000332</v>
      </c>
      <c r="AD11" s="161">
        <f t="shared" si="11"/>
        <v>103.96740000000332</v>
      </c>
      <c r="AE11" s="161">
        <f t="shared" si="11"/>
        <v>96.377200000003327</v>
      </c>
    </row>
    <row r="12" spans="1:31">
      <c r="A12" s="30">
        <v>35034</v>
      </c>
      <c r="B12" s="3"/>
      <c r="C12" s="6">
        <v>4</v>
      </c>
      <c r="D12" s="29">
        <f t="shared" si="0"/>
        <v>20</v>
      </c>
      <c r="E12" s="29">
        <f t="shared" si="6"/>
        <v>80</v>
      </c>
      <c r="F12" s="29">
        <f t="shared" si="1"/>
        <v>-3594</v>
      </c>
      <c r="G12" s="34">
        <f>+Inputs!$D$2</f>
        <v>0.3795</v>
      </c>
      <c r="H12" s="2"/>
      <c r="I12" s="27">
        <f t="shared" si="7"/>
        <v>3674</v>
      </c>
      <c r="J12" s="27"/>
      <c r="K12" s="27">
        <f t="shared" si="2"/>
        <v>20</v>
      </c>
      <c r="L12" s="27">
        <f t="shared" si="8"/>
        <v>80</v>
      </c>
      <c r="M12" s="27">
        <f t="shared" si="3"/>
        <v>7.59</v>
      </c>
      <c r="N12" s="27">
        <f t="shared" si="4"/>
        <v>7.59</v>
      </c>
      <c r="O12" s="27">
        <f t="shared" si="9"/>
        <v>-1363.9230000000002</v>
      </c>
      <c r="P12" s="27">
        <f t="shared" si="10"/>
        <v>1363.9230000000002</v>
      </c>
      <c r="Q12" s="39"/>
      <c r="R12" s="40"/>
      <c r="S12" s="40"/>
      <c r="T12" s="36"/>
    </row>
    <row r="13" spans="1:31">
      <c r="A13" s="31">
        <v>35065</v>
      </c>
      <c r="B13" s="3"/>
      <c r="C13" s="6">
        <v>5</v>
      </c>
      <c r="D13" s="29">
        <f t="shared" si="0"/>
        <v>20</v>
      </c>
      <c r="E13" s="29">
        <f t="shared" si="6"/>
        <v>100</v>
      </c>
      <c r="F13" s="29">
        <f t="shared" si="1"/>
        <v>-3574</v>
      </c>
      <c r="G13" s="34">
        <f>+Inputs!$D$2</f>
        <v>0.3795</v>
      </c>
      <c r="H13" s="2"/>
      <c r="I13" s="27">
        <f t="shared" si="7"/>
        <v>3674</v>
      </c>
      <c r="J13" s="27"/>
      <c r="K13" s="27">
        <f t="shared" si="2"/>
        <v>20</v>
      </c>
      <c r="L13" s="27">
        <f t="shared" si="8"/>
        <v>100</v>
      </c>
      <c r="M13" s="27">
        <f t="shared" si="3"/>
        <v>7.59</v>
      </c>
      <c r="N13" s="27">
        <f t="shared" si="4"/>
        <v>7.59</v>
      </c>
      <c r="O13" s="27">
        <f t="shared" si="9"/>
        <v>-1356.3330000000003</v>
      </c>
      <c r="P13" s="27">
        <f t="shared" si="10"/>
        <v>1356.3330000000003</v>
      </c>
      <c r="Q13" s="38">
        <f>VLOOKUP(Q8,A9:P188,9)</f>
        <v>3674</v>
      </c>
      <c r="R13" s="38">
        <f>VLOOKUP(R8,A9:P188,9)</f>
        <v>3674</v>
      </c>
      <c r="S13" s="38">
        <f>+R13-Q13</f>
        <v>0</v>
      </c>
      <c r="T13" s="36" t="s">
        <v>70</v>
      </c>
    </row>
    <row r="14" spans="1:31">
      <c r="A14" s="30">
        <v>35096</v>
      </c>
      <c r="B14" s="3"/>
      <c r="C14" s="6">
        <v>6</v>
      </c>
      <c r="D14" s="29">
        <f t="shared" si="0"/>
        <v>20</v>
      </c>
      <c r="E14" s="29">
        <f t="shared" si="6"/>
        <v>120</v>
      </c>
      <c r="F14" s="29">
        <f t="shared" si="1"/>
        <v>-3554</v>
      </c>
      <c r="G14" s="34">
        <f>+Inputs!$D$2</f>
        <v>0.3795</v>
      </c>
      <c r="H14" s="2"/>
      <c r="I14" s="27">
        <f t="shared" si="7"/>
        <v>3674</v>
      </c>
      <c r="J14" s="27"/>
      <c r="K14" s="27">
        <f t="shared" si="2"/>
        <v>20</v>
      </c>
      <c r="L14" s="27">
        <f t="shared" si="8"/>
        <v>120</v>
      </c>
      <c r="M14" s="27">
        <f t="shared" si="3"/>
        <v>7.59</v>
      </c>
      <c r="N14" s="27">
        <f t="shared" si="4"/>
        <v>7.59</v>
      </c>
      <c r="O14" s="27">
        <f t="shared" si="9"/>
        <v>-1348.7430000000004</v>
      </c>
      <c r="P14" s="27">
        <f t="shared" si="10"/>
        <v>1348.7430000000004</v>
      </c>
      <c r="Q14" s="38">
        <f>VLOOKUP(Q8,A9:P188,12)</f>
        <v>3440</v>
      </c>
      <c r="R14" s="38">
        <f>VLOOKUP(R8,A9:P188,12)</f>
        <v>3674</v>
      </c>
      <c r="S14" s="38">
        <f>+R14-Q14</f>
        <v>234</v>
      </c>
      <c r="T14" s="37" t="s">
        <v>93</v>
      </c>
    </row>
    <row r="15" spans="1:31">
      <c r="A15" s="31">
        <v>35125</v>
      </c>
      <c r="B15" s="3"/>
      <c r="C15" s="6">
        <v>7</v>
      </c>
      <c r="D15" s="29">
        <f t="shared" si="0"/>
        <v>20</v>
      </c>
      <c r="E15" s="29">
        <f t="shared" si="6"/>
        <v>140</v>
      </c>
      <c r="F15" s="29">
        <f t="shared" si="1"/>
        <v>-3534</v>
      </c>
      <c r="G15" s="34">
        <f>+Inputs!$D$2</f>
        <v>0.3795</v>
      </c>
      <c r="H15" s="2"/>
      <c r="I15" s="27">
        <f t="shared" si="7"/>
        <v>3674</v>
      </c>
      <c r="J15" s="27"/>
      <c r="K15" s="27">
        <f t="shared" si="2"/>
        <v>20</v>
      </c>
      <c r="L15" s="27">
        <f t="shared" si="8"/>
        <v>140</v>
      </c>
      <c r="M15" s="27">
        <f t="shared" si="3"/>
        <v>7.59</v>
      </c>
      <c r="N15" s="27">
        <f t="shared" si="4"/>
        <v>7.59</v>
      </c>
      <c r="O15" s="27">
        <f t="shared" si="9"/>
        <v>-1341.1530000000005</v>
      </c>
      <c r="P15" s="27">
        <f t="shared" si="10"/>
        <v>1341.1530000000005</v>
      </c>
    </row>
    <row r="16" spans="1:31">
      <c r="A16" s="30">
        <v>35156</v>
      </c>
      <c r="B16" s="3"/>
      <c r="C16" s="6">
        <v>8</v>
      </c>
      <c r="D16" s="29">
        <f t="shared" si="0"/>
        <v>20</v>
      </c>
      <c r="E16" s="29">
        <f t="shared" si="6"/>
        <v>160</v>
      </c>
      <c r="F16" s="29">
        <f t="shared" si="1"/>
        <v>-3514</v>
      </c>
      <c r="G16" s="34">
        <f>+Inputs!$D$2</f>
        <v>0.3795</v>
      </c>
      <c r="H16" s="2"/>
      <c r="I16" s="27">
        <f t="shared" si="7"/>
        <v>3674</v>
      </c>
      <c r="J16" s="27"/>
      <c r="K16" s="27">
        <f t="shared" si="2"/>
        <v>20</v>
      </c>
      <c r="L16" s="27">
        <f t="shared" si="8"/>
        <v>160</v>
      </c>
      <c r="M16" s="27">
        <f t="shared" si="3"/>
        <v>7.59</v>
      </c>
      <c r="N16" s="27">
        <f t="shared" si="4"/>
        <v>7.59</v>
      </c>
      <c r="O16" s="27">
        <f t="shared" si="9"/>
        <v>-1333.5630000000006</v>
      </c>
      <c r="P16" s="27">
        <f t="shared" si="10"/>
        <v>1333.5630000000006</v>
      </c>
      <c r="Q16" s="4"/>
      <c r="R16" s="4"/>
      <c r="S16" s="4"/>
    </row>
    <row r="17" spans="1:19">
      <c r="A17" s="31">
        <v>35186</v>
      </c>
      <c r="B17" s="3"/>
      <c r="C17" s="6">
        <v>9</v>
      </c>
      <c r="D17" s="29">
        <f t="shared" si="0"/>
        <v>20</v>
      </c>
      <c r="E17" s="29">
        <f t="shared" si="6"/>
        <v>180</v>
      </c>
      <c r="F17" s="29">
        <f t="shared" si="1"/>
        <v>-3494</v>
      </c>
      <c r="G17" s="34">
        <f>+Inputs!$D$2</f>
        <v>0.3795</v>
      </c>
      <c r="H17" s="2"/>
      <c r="I17" s="27">
        <f t="shared" si="7"/>
        <v>3674</v>
      </c>
      <c r="J17" s="27"/>
      <c r="K17" s="27">
        <f t="shared" si="2"/>
        <v>20</v>
      </c>
      <c r="L17" s="27">
        <f t="shared" si="8"/>
        <v>180</v>
      </c>
      <c r="M17" s="27">
        <f t="shared" si="3"/>
        <v>7.59</v>
      </c>
      <c r="N17" s="27">
        <f t="shared" si="4"/>
        <v>7.59</v>
      </c>
      <c r="O17" s="27">
        <f t="shared" si="9"/>
        <v>-1325.9730000000006</v>
      </c>
      <c r="P17" s="27">
        <f t="shared" si="10"/>
        <v>1325.9730000000006</v>
      </c>
      <c r="Q17" s="4"/>
      <c r="R17" s="4"/>
      <c r="S17" s="4"/>
    </row>
    <row r="18" spans="1:19">
      <c r="A18" s="30">
        <v>35217</v>
      </c>
      <c r="B18" s="3"/>
      <c r="C18" s="6">
        <v>10</v>
      </c>
      <c r="D18" s="29">
        <f t="shared" si="0"/>
        <v>20</v>
      </c>
      <c r="E18" s="29">
        <f t="shared" si="6"/>
        <v>200</v>
      </c>
      <c r="F18" s="29">
        <f t="shared" si="1"/>
        <v>-3474</v>
      </c>
      <c r="G18" s="34">
        <f>+Inputs!$D$2</f>
        <v>0.3795</v>
      </c>
      <c r="H18" s="2"/>
      <c r="I18" s="27">
        <f t="shared" si="7"/>
        <v>3674</v>
      </c>
      <c r="J18" s="27"/>
      <c r="K18" s="27">
        <f t="shared" si="2"/>
        <v>20</v>
      </c>
      <c r="L18" s="27">
        <f t="shared" si="8"/>
        <v>200</v>
      </c>
      <c r="M18" s="27">
        <f t="shared" si="3"/>
        <v>7.59</v>
      </c>
      <c r="N18" s="27">
        <f t="shared" si="4"/>
        <v>7.59</v>
      </c>
      <c r="O18" s="27">
        <f t="shared" si="9"/>
        <v>-1318.3830000000007</v>
      </c>
      <c r="P18" s="27">
        <f t="shared" si="10"/>
        <v>1318.3830000000007</v>
      </c>
      <c r="Q18" s="4"/>
      <c r="R18" s="4"/>
      <c r="S18" s="4"/>
    </row>
    <row r="19" spans="1:19">
      <c r="A19" s="31">
        <v>35247</v>
      </c>
      <c r="B19" s="3"/>
      <c r="C19" s="6">
        <v>11</v>
      </c>
      <c r="D19" s="29">
        <f t="shared" si="0"/>
        <v>20</v>
      </c>
      <c r="E19" s="29">
        <f t="shared" si="6"/>
        <v>220</v>
      </c>
      <c r="F19" s="29">
        <f t="shared" si="1"/>
        <v>-3454</v>
      </c>
      <c r="G19" s="34">
        <f>+Inputs!$D$2</f>
        <v>0.3795</v>
      </c>
      <c r="H19" s="2"/>
      <c r="I19" s="27">
        <f t="shared" si="7"/>
        <v>3674</v>
      </c>
      <c r="J19" s="27"/>
      <c r="K19" s="27">
        <f t="shared" si="2"/>
        <v>20</v>
      </c>
      <c r="L19" s="27">
        <f t="shared" si="8"/>
        <v>220</v>
      </c>
      <c r="M19" s="27">
        <f t="shared" si="3"/>
        <v>7.59</v>
      </c>
      <c r="N19" s="27">
        <f t="shared" si="4"/>
        <v>7.59</v>
      </c>
      <c r="O19" s="27">
        <f t="shared" si="9"/>
        <v>-1310.7930000000008</v>
      </c>
      <c r="P19" s="27">
        <f t="shared" si="10"/>
        <v>1310.7930000000008</v>
      </c>
      <c r="Q19" s="4"/>
      <c r="R19" s="4"/>
      <c r="S19" s="4"/>
    </row>
    <row r="20" spans="1:19">
      <c r="A20" s="30">
        <v>35278</v>
      </c>
      <c r="B20" s="3"/>
      <c r="C20" s="6">
        <v>12</v>
      </c>
      <c r="D20" s="29">
        <f t="shared" si="0"/>
        <v>20</v>
      </c>
      <c r="E20" s="29">
        <f t="shared" si="6"/>
        <v>240</v>
      </c>
      <c r="F20" s="29">
        <f t="shared" si="1"/>
        <v>-3434</v>
      </c>
      <c r="G20" s="34">
        <f>+Inputs!$D$2</f>
        <v>0.3795</v>
      </c>
      <c r="H20" s="2"/>
      <c r="I20" s="27">
        <f t="shared" si="7"/>
        <v>3674</v>
      </c>
      <c r="J20" s="27"/>
      <c r="K20" s="27">
        <f t="shared" si="2"/>
        <v>20</v>
      </c>
      <c r="L20" s="27">
        <f t="shared" si="8"/>
        <v>240</v>
      </c>
      <c r="M20" s="27">
        <f t="shared" si="3"/>
        <v>7.59</v>
      </c>
      <c r="N20" s="27">
        <f t="shared" si="4"/>
        <v>7.59</v>
      </c>
      <c r="O20" s="27">
        <f t="shared" si="9"/>
        <v>-1303.2030000000009</v>
      </c>
      <c r="P20" s="27">
        <f t="shared" si="10"/>
        <v>1303.2030000000009</v>
      </c>
      <c r="Q20" s="4"/>
      <c r="R20" s="4"/>
      <c r="S20" s="4"/>
    </row>
    <row r="21" spans="1:19">
      <c r="A21" s="31">
        <v>35309</v>
      </c>
      <c r="B21" s="3"/>
      <c r="C21" s="6">
        <v>13</v>
      </c>
      <c r="D21" s="29">
        <f t="shared" si="0"/>
        <v>20</v>
      </c>
      <c r="E21" s="29">
        <f t="shared" si="6"/>
        <v>260</v>
      </c>
      <c r="F21" s="29">
        <f t="shared" si="1"/>
        <v>-3414</v>
      </c>
      <c r="G21" s="34">
        <f>+Inputs!$D$2</f>
        <v>0.3795</v>
      </c>
      <c r="H21" s="2"/>
      <c r="I21" s="27">
        <f t="shared" si="7"/>
        <v>3674</v>
      </c>
      <c r="J21" s="27"/>
      <c r="K21" s="27">
        <f t="shared" si="2"/>
        <v>20</v>
      </c>
      <c r="L21" s="27">
        <f t="shared" si="8"/>
        <v>260</v>
      </c>
      <c r="M21" s="27">
        <f t="shared" si="3"/>
        <v>7.59</v>
      </c>
      <c r="N21" s="27">
        <f t="shared" si="4"/>
        <v>7.59</v>
      </c>
      <c r="O21" s="27">
        <f t="shared" si="9"/>
        <v>-1295.613000000001</v>
      </c>
      <c r="P21" s="27">
        <f t="shared" si="10"/>
        <v>1295.613000000001</v>
      </c>
      <c r="Q21" s="4"/>
      <c r="R21" s="4"/>
      <c r="S21" s="4"/>
    </row>
    <row r="22" spans="1:19">
      <c r="A22" s="30">
        <v>35339</v>
      </c>
      <c r="B22" s="3"/>
      <c r="C22" s="6">
        <v>14</v>
      </c>
      <c r="D22" s="29">
        <f t="shared" si="0"/>
        <v>20</v>
      </c>
      <c r="E22" s="29">
        <f t="shared" si="6"/>
        <v>280</v>
      </c>
      <c r="F22" s="29">
        <f t="shared" si="1"/>
        <v>-3394</v>
      </c>
      <c r="G22" s="34">
        <f>+Inputs!$D$2</f>
        <v>0.3795</v>
      </c>
      <c r="H22" s="2"/>
      <c r="I22" s="27">
        <f t="shared" si="7"/>
        <v>3674</v>
      </c>
      <c r="J22" s="27"/>
      <c r="K22" s="27">
        <f t="shared" si="2"/>
        <v>20</v>
      </c>
      <c r="L22" s="27">
        <f t="shared" si="8"/>
        <v>280</v>
      </c>
      <c r="M22" s="27">
        <f t="shared" si="3"/>
        <v>7.59</v>
      </c>
      <c r="N22" s="27">
        <f t="shared" si="4"/>
        <v>7.59</v>
      </c>
      <c r="O22" s="27">
        <f t="shared" si="9"/>
        <v>-1288.023000000001</v>
      </c>
      <c r="P22" s="27">
        <f t="shared" si="10"/>
        <v>1288.023000000001</v>
      </c>
      <c r="Q22" s="4"/>
      <c r="R22" s="4"/>
      <c r="S22" s="4"/>
    </row>
    <row r="23" spans="1:19">
      <c r="A23" s="31">
        <v>35370</v>
      </c>
      <c r="B23" s="3"/>
      <c r="C23" s="6">
        <v>15</v>
      </c>
      <c r="D23" s="29">
        <f t="shared" si="0"/>
        <v>20</v>
      </c>
      <c r="E23" s="29">
        <f t="shared" si="6"/>
        <v>300</v>
      </c>
      <c r="F23" s="29">
        <f t="shared" si="1"/>
        <v>-3374</v>
      </c>
      <c r="G23" s="34">
        <f>+Inputs!$D$2</f>
        <v>0.3795</v>
      </c>
      <c r="H23" s="2"/>
      <c r="I23" s="27">
        <f t="shared" si="7"/>
        <v>3674</v>
      </c>
      <c r="J23" s="27"/>
      <c r="K23" s="27">
        <f t="shared" si="2"/>
        <v>20</v>
      </c>
      <c r="L23" s="27">
        <f t="shared" si="8"/>
        <v>300</v>
      </c>
      <c r="M23" s="27">
        <f t="shared" si="3"/>
        <v>7.59</v>
      </c>
      <c r="N23" s="27">
        <f t="shared" si="4"/>
        <v>7.59</v>
      </c>
      <c r="O23" s="27">
        <f t="shared" si="9"/>
        <v>-1280.4330000000011</v>
      </c>
      <c r="P23" s="27">
        <f t="shared" si="10"/>
        <v>1280.4330000000011</v>
      </c>
      <c r="Q23" s="4"/>
      <c r="R23" s="4"/>
      <c r="S23" s="4"/>
    </row>
    <row r="24" spans="1:19">
      <c r="A24" s="30">
        <v>35400</v>
      </c>
      <c r="B24" s="3"/>
      <c r="C24" s="6">
        <v>16</v>
      </c>
      <c r="D24" s="29">
        <f t="shared" si="0"/>
        <v>20</v>
      </c>
      <c r="E24" s="29">
        <f t="shared" si="6"/>
        <v>320</v>
      </c>
      <c r="F24" s="29">
        <f t="shared" si="1"/>
        <v>-3354</v>
      </c>
      <c r="G24" s="34">
        <f>+Inputs!$D$2</f>
        <v>0.3795</v>
      </c>
      <c r="H24" s="2"/>
      <c r="I24" s="27">
        <f t="shared" si="7"/>
        <v>3674</v>
      </c>
      <c r="J24" s="27"/>
      <c r="K24" s="27">
        <f t="shared" si="2"/>
        <v>20</v>
      </c>
      <c r="L24" s="27">
        <f t="shared" si="8"/>
        <v>320</v>
      </c>
      <c r="M24" s="27">
        <f t="shared" si="3"/>
        <v>7.59</v>
      </c>
      <c r="N24" s="27">
        <f t="shared" si="4"/>
        <v>7.59</v>
      </c>
      <c r="O24" s="27">
        <f t="shared" si="9"/>
        <v>-1272.8430000000012</v>
      </c>
      <c r="P24" s="27">
        <f t="shared" si="10"/>
        <v>1272.8430000000012</v>
      </c>
      <c r="Q24" s="4"/>
      <c r="R24" s="4"/>
      <c r="S24" s="4"/>
    </row>
    <row r="25" spans="1:19">
      <c r="A25" s="31">
        <v>35431</v>
      </c>
      <c r="B25" s="3"/>
      <c r="C25" s="6">
        <v>17</v>
      </c>
      <c r="D25" s="29">
        <f t="shared" si="0"/>
        <v>20</v>
      </c>
      <c r="E25" s="29">
        <f t="shared" si="6"/>
        <v>340</v>
      </c>
      <c r="F25" s="29">
        <f t="shared" si="1"/>
        <v>-3334</v>
      </c>
      <c r="G25" s="34">
        <f>+Inputs!$D$2</f>
        <v>0.3795</v>
      </c>
      <c r="H25" s="2"/>
      <c r="I25" s="27">
        <f t="shared" si="7"/>
        <v>3674</v>
      </c>
      <c r="J25" s="27"/>
      <c r="K25" s="27">
        <f t="shared" si="2"/>
        <v>20</v>
      </c>
      <c r="L25" s="27">
        <f t="shared" si="8"/>
        <v>340</v>
      </c>
      <c r="M25" s="27">
        <f t="shared" si="3"/>
        <v>7.59</v>
      </c>
      <c r="N25" s="27">
        <f t="shared" si="4"/>
        <v>7.59</v>
      </c>
      <c r="O25" s="27">
        <f t="shared" si="9"/>
        <v>-1265.2530000000013</v>
      </c>
      <c r="P25" s="27">
        <f t="shared" si="10"/>
        <v>1265.2530000000013</v>
      </c>
      <c r="Q25" s="4"/>
      <c r="R25" s="4"/>
      <c r="S25" s="4"/>
    </row>
    <row r="26" spans="1:19">
      <c r="A26" s="30">
        <v>35462</v>
      </c>
      <c r="B26" s="3"/>
      <c r="C26" s="6">
        <v>18</v>
      </c>
      <c r="D26" s="29">
        <f t="shared" si="0"/>
        <v>20</v>
      </c>
      <c r="E26" s="29">
        <f t="shared" si="6"/>
        <v>360</v>
      </c>
      <c r="F26" s="29">
        <f t="shared" si="1"/>
        <v>-3314</v>
      </c>
      <c r="G26" s="34">
        <f>+Inputs!$D$2</f>
        <v>0.3795</v>
      </c>
      <c r="H26" s="2"/>
      <c r="I26" s="27">
        <f t="shared" si="7"/>
        <v>3674</v>
      </c>
      <c r="J26" s="27"/>
      <c r="K26" s="27">
        <f t="shared" si="2"/>
        <v>20</v>
      </c>
      <c r="L26" s="27">
        <f t="shared" si="8"/>
        <v>360</v>
      </c>
      <c r="M26" s="27">
        <f t="shared" si="3"/>
        <v>7.59</v>
      </c>
      <c r="N26" s="27">
        <f t="shared" si="4"/>
        <v>7.59</v>
      </c>
      <c r="O26" s="27">
        <f t="shared" si="9"/>
        <v>-1257.6630000000014</v>
      </c>
      <c r="P26" s="27">
        <f t="shared" si="10"/>
        <v>1257.6630000000014</v>
      </c>
      <c r="Q26" s="4"/>
      <c r="R26" s="4"/>
      <c r="S26" s="4"/>
    </row>
    <row r="27" spans="1:19">
      <c r="A27" s="31">
        <v>35490</v>
      </c>
      <c r="B27" s="3"/>
      <c r="C27" s="6">
        <v>19</v>
      </c>
      <c r="D27" s="29">
        <f t="shared" si="0"/>
        <v>20</v>
      </c>
      <c r="E27" s="29">
        <f t="shared" si="6"/>
        <v>380</v>
      </c>
      <c r="F27" s="29">
        <f t="shared" si="1"/>
        <v>-3294</v>
      </c>
      <c r="G27" s="34">
        <f>+Inputs!$D$2</f>
        <v>0.3795</v>
      </c>
      <c r="H27" s="2"/>
      <c r="I27" s="27">
        <f t="shared" si="7"/>
        <v>3674</v>
      </c>
      <c r="J27" s="27"/>
      <c r="K27" s="27">
        <f t="shared" si="2"/>
        <v>20</v>
      </c>
      <c r="L27" s="27">
        <f t="shared" si="8"/>
        <v>380</v>
      </c>
      <c r="M27" s="27">
        <f t="shared" si="3"/>
        <v>7.59</v>
      </c>
      <c r="N27" s="27">
        <f t="shared" si="4"/>
        <v>7.59</v>
      </c>
      <c r="O27" s="27">
        <f t="shared" si="9"/>
        <v>-1250.0730000000015</v>
      </c>
      <c r="P27" s="27">
        <f t="shared" si="10"/>
        <v>1250.0730000000015</v>
      </c>
      <c r="Q27" s="4"/>
      <c r="R27" s="4"/>
      <c r="S27" s="4"/>
    </row>
    <row r="28" spans="1:19">
      <c r="A28" s="30">
        <v>35521</v>
      </c>
      <c r="B28" s="3"/>
      <c r="C28" s="6">
        <v>20</v>
      </c>
      <c r="D28" s="29">
        <f t="shared" si="0"/>
        <v>20</v>
      </c>
      <c r="E28" s="29">
        <f t="shared" si="6"/>
        <v>400</v>
      </c>
      <c r="F28" s="29">
        <f t="shared" si="1"/>
        <v>-3274</v>
      </c>
      <c r="G28" s="34">
        <f>+Inputs!$D$2</f>
        <v>0.3795</v>
      </c>
      <c r="H28" s="2"/>
      <c r="I28" s="27">
        <f t="shared" si="7"/>
        <v>3674</v>
      </c>
      <c r="J28" s="27"/>
      <c r="K28" s="27">
        <f t="shared" si="2"/>
        <v>20</v>
      </c>
      <c r="L28" s="27">
        <f t="shared" si="8"/>
        <v>400</v>
      </c>
      <c r="M28" s="27">
        <f t="shared" si="3"/>
        <v>7.59</v>
      </c>
      <c r="N28" s="27">
        <f t="shared" si="4"/>
        <v>7.59</v>
      </c>
      <c r="O28" s="27">
        <f t="shared" si="9"/>
        <v>-1242.4830000000015</v>
      </c>
      <c r="P28" s="27">
        <f t="shared" si="10"/>
        <v>1242.4830000000015</v>
      </c>
      <c r="Q28" s="4"/>
      <c r="R28" s="4"/>
      <c r="S28" s="4"/>
    </row>
    <row r="29" spans="1:19">
      <c r="A29" s="31">
        <v>35551</v>
      </c>
      <c r="B29" s="3"/>
      <c r="C29" s="6">
        <v>21</v>
      </c>
      <c r="D29" s="29">
        <f t="shared" si="0"/>
        <v>20</v>
      </c>
      <c r="E29" s="29">
        <f t="shared" si="6"/>
        <v>420</v>
      </c>
      <c r="F29" s="29">
        <f t="shared" si="1"/>
        <v>-3254</v>
      </c>
      <c r="G29" s="34">
        <f>+Inputs!$D$2</f>
        <v>0.3795</v>
      </c>
      <c r="H29" s="2"/>
      <c r="I29" s="27">
        <f t="shared" si="7"/>
        <v>3674</v>
      </c>
      <c r="J29" s="27"/>
      <c r="K29" s="27">
        <f t="shared" si="2"/>
        <v>20</v>
      </c>
      <c r="L29" s="27">
        <f t="shared" si="8"/>
        <v>420</v>
      </c>
      <c r="M29" s="27">
        <f t="shared" si="3"/>
        <v>7.59</v>
      </c>
      <c r="N29" s="27">
        <f t="shared" si="4"/>
        <v>7.59</v>
      </c>
      <c r="O29" s="27">
        <f t="shared" si="9"/>
        <v>-1234.8930000000016</v>
      </c>
      <c r="P29" s="27">
        <f t="shared" si="10"/>
        <v>1234.8930000000016</v>
      </c>
      <c r="Q29" s="4"/>
      <c r="R29" s="4"/>
      <c r="S29" s="4"/>
    </row>
    <row r="30" spans="1:19">
      <c r="A30" s="30">
        <v>35582</v>
      </c>
      <c r="B30" s="3"/>
      <c r="C30" s="6">
        <v>22</v>
      </c>
      <c r="D30" s="29">
        <f t="shared" si="0"/>
        <v>20</v>
      </c>
      <c r="E30" s="29">
        <f t="shared" si="6"/>
        <v>440</v>
      </c>
      <c r="F30" s="29">
        <f t="shared" si="1"/>
        <v>-3234</v>
      </c>
      <c r="G30" s="34">
        <f>+Inputs!$D$2</f>
        <v>0.3795</v>
      </c>
      <c r="H30" s="2"/>
      <c r="I30" s="27">
        <f t="shared" si="7"/>
        <v>3674</v>
      </c>
      <c r="J30" s="27"/>
      <c r="K30" s="27">
        <f t="shared" si="2"/>
        <v>20</v>
      </c>
      <c r="L30" s="27">
        <f t="shared" si="8"/>
        <v>440</v>
      </c>
      <c r="M30" s="27">
        <f t="shared" si="3"/>
        <v>7.59</v>
      </c>
      <c r="N30" s="27">
        <f t="shared" si="4"/>
        <v>7.59</v>
      </c>
      <c r="O30" s="27">
        <f t="shared" si="9"/>
        <v>-1227.3030000000017</v>
      </c>
      <c r="P30" s="27">
        <f t="shared" si="10"/>
        <v>1227.3030000000017</v>
      </c>
      <c r="Q30" s="125"/>
    </row>
    <row r="31" spans="1:19">
      <c r="A31" s="31">
        <v>35612</v>
      </c>
      <c r="B31" s="3"/>
      <c r="C31" s="6">
        <v>23</v>
      </c>
      <c r="D31" s="29">
        <f t="shared" si="0"/>
        <v>20</v>
      </c>
      <c r="E31" s="29">
        <f t="shared" si="6"/>
        <v>460</v>
      </c>
      <c r="F31" s="29">
        <f t="shared" si="1"/>
        <v>-3214</v>
      </c>
      <c r="G31" s="34">
        <f>+Inputs!$D$2</f>
        <v>0.3795</v>
      </c>
      <c r="H31" s="2"/>
      <c r="I31" s="27">
        <f t="shared" si="7"/>
        <v>3674</v>
      </c>
      <c r="J31" s="27"/>
      <c r="K31" s="27">
        <f t="shared" si="2"/>
        <v>20</v>
      </c>
      <c r="L31" s="27">
        <f t="shared" si="8"/>
        <v>460</v>
      </c>
      <c r="M31" s="27">
        <f t="shared" si="3"/>
        <v>7.59</v>
      </c>
      <c r="N31" s="27">
        <f t="shared" si="4"/>
        <v>7.59</v>
      </c>
      <c r="O31" s="27">
        <f t="shared" si="9"/>
        <v>-1219.7130000000018</v>
      </c>
      <c r="P31" s="27">
        <f t="shared" si="10"/>
        <v>1219.7130000000018</v>
      </c>
      <c r="Q31" s="125"/>
    </row>
    <row r="32" spans="1:19">
      <c r="A32" s="30">
        <v>35643</v>
      </c>
      <c r="B32" s="3"/>
      <c r="C32" s="6">
        <v>24</v>
      </c>
      <c r="D32" s="29">
        <f t="shared" si="0"/>
        <v>20</v>
      </c>
      <c r="E32" s="29">
        <f t="shared" si="6"/>
        <v>480</v>
      </c>
      <c r="F32" s="29">
        <f t="shared" si="1"/>
        <v>-3194</v>
      </c>
      <c r="G32" s="34">
        <f>+Inputs!$D$2</f>
        <v>0.3795</v>
      </c>
      <c r="H32" s="2"/>
      <c r="I32" s="27">
        <f t="shared" si="7"/>
        <v>3674</v>
      </c>
      <c r="J32" s="27"/>
      <c r="K32" s="27">
        <f t="shared" si="2"/>
        <v>20</v>
      </c>
      <c r="L32" s="27">
        <f t="shared" si="8"/>
        <v>480</v>
      </c>
      <c r="M32" s="27">
        <f t="shared" si="3"/>
        <v>7.59</v>
      </c>
      <c r="N32" s="27">
        <f t="shared" si="4"/>
        <v>7.59</v>
      </c>
      <c r="O32" s="27">
        <f t="shared" si="9"/>
        <v>-1212.1230000000019</v>
      </c>
      <c r="P32" s="27">
        <f t="shared" si="10"/>
        <v>1212.1230000000019</v>
      </c>
      <c r="Q32" s="125"/>
    </row>
    <row r="33" spans="1:21">
      <c r="A33" s="31">
        <v>35674</v>
      </c>
      <c r="B33" s="3"/>
      <c r="C33" s="6">
        <v>25</v>
      </c>
      <c r="D33" s="29">
        <f t="shared" si="0"/>
        <v>20</v>
      </c>
      <c r="E33" s="29">
        <f t="shared" si="6"/>
        <v>500</v>
      </c>
      <c r="F33" s="29">
        <f t="shared" si="1"/>
        <v>-3174</v>
      </c>
      <c r="G33" s="34">
        <f>+Inputs!$D$2</f>
        <v>0.3795</v>
      </c>
      <c r="H33" s="2"/>
      <c r="I33" s="27">
        <f t="shared" si="7"/>
        <v>3674</v>
      </c>
      <c r="J33" s="27"/>
      <c r="K33" s="27">
        <f t="shared" si="2"/>
        <v>20</v>
      </c>
      <c r="L33" s="27">
        <f t="shared" si="8"/>
        <v>500</v>
      </c>
      <c r="M33" s="27">
        <f t="shared" si="3"/>
        <v>7.59</v>
      </c>
      <c r="N33" s="27">
        <f t="shared" si="4"/>
        <v>7.59</v>
      </c>
      <c r="O33" s="27">
        <f t="shared" si="9"/>
        <v>-1204.5330000000019</v>
      </c>
      <c r="P33" s="27">
        <f t="shared" si="10"/>
        <v>1204.5330000000019</v>
      </c>
      <c r="Q33" s="125"/>
    </row>
    <row r="34" spans="1:21">
      <c r="A34" s="30">
        <v>35704</v>
      </c>
      <c r="B34" s="3"/>
      <c r="C34" s="6">
        <v>26</v>
      </c>
      <c r="D34" s="29">
        <f t="shared" si="0"/>
        <v>20</v>
      </c>
      <c r="E34" s="29">
        <f t="shared" si="6"/>
        <v>520</v>
      </c>
      <c r="F34" s="29">
        <f t="shared" si="1"/>
        <v>-3154</v>
      </c>
      <c r="G34" s="34">
        <f>+Inputs!$D$2</f>
        <v>0.3795</v>
      </c>
      <c r="H34" s="2"/>
      <c r="I34" s="27">
        <f t="shared" si="7"/>
        <v>3674</v>
      </c>
      <c r="J34" s="27"/>
      <c r="K34" s="27">
        <f t="shared" si="2"/>
        <v>20</v>
      </c>
      <c r="L34" s="27">
        <f t="shared" si="8"/>
        <v>520</v>
      </c>
      <c r="M34" s="27">
        <f t="shared" si="3"/>
        <v>7.59</v>
      </c>
      <c r="N34" s="27">
        <f t="shared" si="4"/>
        <v>7.59</v>
      </c>
      <c r="O34" s="27">
        <f t="shared" si="9"/>
        <v>-1196.943000000002</v>
      </c>
      <c r="P34" s="27">
        <f t="shared" si="10"/>
        <v>1196.943000000002</v>
      </c>
      <c r="Q34" s="125"/>
    </row>
    <row r="35" spans="1:21">
      <c r="A35" s="31">
        <v>35735</v>
      </c>
      <c r="B35" s="3"/>
      <c r="C35" s="6">
        <v>27</v>
      </c>
      <c r="D35" s="29">
        <f t="shared" si="0"/>
        <v>20</v>
      </c>
      <c r="E35" s="29">
        <f t="shared" si="6"/>
        <v>540</v>
      </c>
      <c r="F35" s="29">
        <f t="shared" si="1"/>
        <v>-3134</v>
      </c>
      <c r="G35" s="34">
        <f>+Inputs!$D$2</f>
        <v>0.3795</v>
      </c>
      <c r="H35" s="2"/>
      <c r="I35" s="27">
        <f t="shared" si="7"/>
        <v>3674</v>
      </c>
      <c r="J35" s="27"/>
      <c r="K35" s="27">
        <f t="shared" si="2"/>
        <v>20</v>
      </c>
      <c r="L35" s="27">
        <f t="shared" si="8"/>
        <v>540</v>
      </c>
      <c r="M35" s="27">
        <f t="shared" si="3"/>
        <v>7.59</v>
      </c>
      <c r="N35" s="27">
        <f t="shared" si="4"/>
        <v>7.59</v>
      </c>
      <c r="O35" s="27">
        <f t="shared" si="9"/>
        <v>-1189.3530000000021</v>
      </c>
      <c r="P35" s="27">
        <f t="shared" si="10"/>
        <v>1189.3530000000021</v>
      </c>
    </row>
    <row r="36" spans="1:21">
      <c r="A36" s="30">
        <v>35765</v>
      </c>
      <c r="B36" s="3"/>
      <c r="C36" s="6">
        <v>28</v>
      </c>
      <c r="D36" s="29">
        <f t="shared" si="0"/>
        <v>20</v>
      </c>
      <c r="E36" s="29">
        <f t="shared" si="6"/>
        <v>560</v>
      </c>
      <c r="F36" s="29">
        <f t="shared" si="1"/>
        <v>-3114</v>
      </c>
      <c r="G36" s="34">
        <f>+Inputs!$D$2</f>
        <v>0.3795</v>
      </c>
      <c r="H36" s="2"/>
      <c r="I36" s="27">
        <f t="shared" si="7"/>
        <v>3674</v>
      </c>
      <c r="J36" s="27"/>
      <c r="K36" s="27">
        <f t="shared" si="2"/>
        <v>20</v>
      </c>
      <c r="L36" s="27">
        <f t="shared" si="8"/>
        <v>560</v>
      </c>
      <c r="M36" s="27">
        <f t="shared" si="3"/>
        <v>7.59</v>
      </c>
      <c r="N36" s="27">
        <f t="shared" si="4"/>
        <v>7.59</v>
      </c>
      <c r="O36" s="27">
        <f t="shared" si="9"/>
        <v>-1181.7630000000022</v>
      </c>
      <c r="P36" s="27">
        <f t="shared" si="10"/>
        <v>1181.7630000000022</v>
      </c>
    </row>
    <row r="37" spans="1:21">
      <c r="A37" s="31">
        <v>35796</v>
      </c>
      <c r="B37" s="3"/>
      <c r="C37" s="6">
        <v>29</v>
      </c>
      <c r="D37" s="29">
        <f t="shared" si="0"/>
        <v>20</v>
      </c>
      <c r="E37" s="29">
        <f t="shared" si="6"/>
        <v>580</v>
      </c>
      <c r="F37" s="29">
        <f t="shared" si="1"/>
        <v>-3094</v>
      </c>
      <c r="G37" s="34">
        <f>+Inputs!$D$2</f>
        <v>0.3795</v>
      </c>
      <c r="H37" s="2"/>
      <c r="I37" s="27">
        <f t="shared" si="7"/>
        <v>3674</v>
      </c>
      <c r="J37" s="27"/>
      <c r="K37" s="27">
        <f t="shared" si="2"/>
        <v>20</v>
      </c>
      <c r="L37" s="27">
        <f t="shared" si="8"/>
        <v>580</v>
      </c>
      <c r="M37" s="27">
        <f t="shared" si="3"/>
        <v>7.59</v>
      </c>
      <c r="N37" s="27">
        <f t="shared" si="4"/>
        <v>7.59</v>
      </c>
      <c r="O37" s="27">
        <f t="shared" si="9"/>
        <v>-1174.1730000000023</v>
      </c>
      <c r="P37" s="27">
        <f t="shared" si="10"/>
        <v>1174.1730000000023</v>
      </c>
    </row>
    <row r="38" spans="1:21">
      <c r="A38" s="30">
        <v>35827</v>
      </c>
      <c r="B38" s="3"/>
      <c r="C38" s="6">
        <v>30</v>
      </c>
      <c r="D38" s="29">
        <f t="shared" si="0"/>
        <v>20</v>
      </c>
      <c r="E38" s="29">
        <f t="shared" si="6"/>
        <v>600</v>
      </c>
      <c r="F38" s="29">
        <f t="shared" si="1"/>
        <v>-3074</v>
      </c>
      <c r="G38" s="34">
        <f>+Inputs!$D$2</f>
        <v>0.3795</v>
      </c>
      <c r="H38" s="2"/>
      <c r="I38" s="27">
        <f t="shared" si="7"/>
        <v>3674</v>
      </c>
      <c r="J38" s="27"/>
      <c r="K38" s="27">
        <f t="shared" si="2"/>
        <v>20</v>
      </c>
      <c r="L38" s="27">
        <f t="shared" si="8"/>
        <v>600</v>
      </c>
      <c r="M38" s="27">
        <f t="shared" si="3"/>
        <v>7.59</v>
      </c>
      <c r="N38" s="27">
        <f t="shared" si="4"/>
        <v>7.59</v>
      </c>
      <c r="O38" s="27">
        <f t="shared" si="9"/>
        <v>-1166.5830000000024</v>
      </c>
      <c r="P38" s="27">
        <f t="shared" si="10"/>
        <v>1166.5830000000024</v>
      </c>
    </row>
    <row r="39" spans="1:21">
      <c r="A39" s="31">
        <v>35855</v>
      </c>
      <c r="B39" s="2"/>
      <c r="C39" s="6">
        <v>31</v>
      </c>
      <c r="D39" s="29">
        <f t="shared" si="0"/>
        <v>20</v>
      </c>
      <c r="E39" s="29">
        <f t="shared" si="6"/>
        <v>620</v>
      </c>
      <c r="F39" s="29">
        <f t="shared" si="1"/>
        <v>-3054</v>
      </c>
      <c r="G39" s="34">
        <f>+Inputs!$D$2</f>
        <v>0.3795</v>
      </c>
      <c r="H39" s="2"/>
      <c r="I39" s="27">
        <f t="shared" si="7"/>
        <v>3674</v>
      </c>
      <c r="J39" s="27"/>
      <c r="K39" s="27">
        <f t="shared" si="2"/>
        <v>20</v>
      </c>
      <c r="L39" s="27">
        <f t="shared" si="8"/>
        <v>620</v>
      </c>
      <c r="M39" s="27">
        <f t="shared" si="3"/>
        <v>7.59</v>
      </c>
      <c r="N39" s="27">
        <f t="shared" si="4"/>
        <v>7.59</v>
      </c>
      <c r="O39" s="27">
        <f t="shared" si="9"/>
        <v>-1158.9930000000024</v>
      </c>
      <c r="P39" s="27">
        <f t="shared" si="10"/>
        <v>1158.9930000000024</v>
      </c>
    </row>
    <row r="40" spans="1:21">
      <c r="A40" s="30">
        <v>35886</v>
      </c>
      <c r="B40" s="2"/>
      <c r="C40" s="6">
        <v>32</v>
      </c>
      <c r="D40" s="29">
        <f t="shared" si="0"/>
        <v>20</v>
      </c>
      <c r="E40" s="29">
        <f t="shared" si="6"/>
        <v>640</v>
      </c>
      <c r="F40" s="29">
        <f t="shared" si="1"/>
        <v>-3034</v>
      </c>
      <c r="G40" s="34">
        <f>+Inputs!$D$2</f>
        <v>0.3795</v>
      </c>
      <c r="H40" s="2"/>
      <c r="I40" s="27">
        <f t="shared" si="7"/>
        <v>3674</v>
      </c>
      <c r="J40" s="2"/>
      <c r="K40" s="27">
        <f t="shared" si="2"/>
        <v>20</v>
      </c>
      <c r="L40" s="27">
        <f t="shared" si="8"/>
        <v>640</v>
      </c>
      <c r="M40" s="27">
        <f t="shared" si="3"/>
        <v>7.59</v>
      </c>
      <c r="N40" s="27">
        <f t="shared" si="4"/>
        <v>7.59</v>
      </c>
      <c r="O40" s="27">
        <f t="shared" si="9"/>
        <v>-1151.4030000000025</v>
      </c>
      <c r="P40" s="27">
        <f t="shared" si="10"/>
        <v>1151.4030000000025</v>
      </c>
    </row>
    <row r="41" spans="1:21">
      <c r="A41" s="31">
        <v>35916</v>
      </c>
      <c r="C41" s="6">
        <v>33</v>
      </c>
      <c r="D41" s="29">
        <f t="shared" ref="D41:D72" si="12">ROUND(-(+$B$9/180)*1,0)</f>
        <v>20</v>
      </c>
      <c r="E41" s="29">
        <f t="shared" si="6"/>
        <v>660</v>
      </c>
      <c r="F41" s="29">
        <f t="shared" ref="F41:F72" si="13">$B$9+E41</f>
        <v>-3014</v>
      </c>
      <c r="G41" s="34">
        <f>+Inputs!$D$2</f>
        <v>0.3795</v>
      </c>
      <c r="I41" s="27">
        <f t="shared" si="7"/>
        <v>3674</v>
      </c>
      <c r="K41" s="27">
        <f t="shared" ref="K41:K72" si="14">D41</f>
        <v>20</v>
      </c>
      <c r="L41" s="27">
        <f t="shared" si="8"/>
        <v>660</v>
      </c>
      <c r="M41" s="27">
        <f t="shared" ref="M41:M72" si="15">K41*G41</f>
        <v>7.59</v>
      </c>
      <c r="N41" s="27">
        <f t="shared" ref="N41:N72" si="16">M41-J41</f>
        <v>7.59</v>
      </c>
      <c r="O41" s="27">
        <f t="shared" si="9"/>
        <v>-1143.8130000000026</v>
      </c>
      <c r="P41" s="27">
        <f t="shared" si="10"/>
        <v>1143.8130000000026</v>
      </c>
    </row>
    <row r="42" spans="1:21">
      <c r="A42" s="30">
        <v>35947</v>
      </c>
      <c r="C42" s="6">
        <v>34</v>
      </c>
      <c r="D42" s="29">
        <f t="shared" si="12"/>
        <v>20</v>
      </c>
      <c r="E42" s="29">
        <f t="shared" ref="E42:E73" si="17">+E41+D42</f>
        <v>680</v>
      </c>
      <c r="F42" s="29">
        <f t="shared" si="13"/>
        <v>-2994</v>
      </c>
      <c r="G42" s="34">
        <f>+Inputs!$D$2</f>
        <v>0.3795</v>
      </c>
      <c r="I42" s="27">
        <f t="shared" ref="I42:I73" si="18">+I41+H42</f>
        <v>3674</v>
      </c>
      <c r="K42" s="27">
        <f t="shared" si="14"/>
        <v>20</v>
      </c>
      <c r="L42" s="27">
        <f t="shared" ref="L42:L73" si="19">+L41+K42</f>
        <v>680</v>
      </c>
      <c r="M42" s="27">
        <f t="shared" si="15"/>
        <v>7.59</v>
      </c>
      <c r="N42" s="27">
        <f t="shared" si="16"/>
        <v>7.59</v>
      </c>
      <c r="O42" s="27">
        <f t="shared" ref="O42:O73" si="20">+O41+N42</f>
        <v>-1136.2230000000027</v>
      </c>
      <c r="P42" s="27">
        <f t="shared" ref="P42:P73" si="21">P41-N42</f>
        <v>1136.2230000000027</v>
      </c>
    </row>
    <row r="43" spans="1:21">
      <c r="A43" s="31">
        <v>35977</v>
      </c>
      <c r="C43" s="6">
        <v>35</v>
      </c>
      <c r="D43" s="29">
        <f t="shared" si="12"/>
        <v>20</v>
      </c>
      <c r="E43" s="29">
        <f t="shared" si="17"/>
        <v>700</v>
      </c>
      <c r="F43" s="29">
        <f t="shared" si="13"/>
        <v>-2974</v>
      </c>
      <c r="G43" s="34">
        <f>+Inputs!$D$2</f>
        <v>0.3795</v>
      </c>
      <c r="I43" s="27">
        <f t="shared" si="18"/>
        <v>3674</v>
      </c>
      <c r="K43" s="27">
        <f t="shared" si="14"/>
        <v>20</v>
      </c>
      <c r="L43" s="27">
        <f t="shared" si="19"/>
        <v>700</v>
      </c>
      <c r="M43" s="27">
        <f t="shared" si="15"/>
        <v>7.59</v>
      </c>
      <c r="N43" s="27">
        <f t="shared" si="16"/>
        <v>7.59</v>
      </c>
      <c r="O43" s="27">
        <f t="shared" si="20"/>
        <v>-1128.6330000000028</v>
      </c>
      <c r="P43" s="27">
        <f t="shared" si="21"/>
        <v>1128.6330000000028</v>
      </c>
    </row>
    <row r="44" spans="1:21">
      <c r="A44" s="30">
        <v>36008</v>
      </c>
      <c r="C44" s="6">
        <v>36</v>
      </c>
      <c r="D44" s="29">
        <f t="shared" si="12"/>
        <v>20</v>
      </c>
      <c r="E44" s="29">
        <f t="shared" si="17"/>
        <v>720</v>
      </c>
      <c r="F44" s="29">
        <f t="shared" si="13"/>
        <v>-2954</v>
      </c>
      <c r="G44" s="34">
        <f>+Inputs!$D$2</f>
        <v>0.3795</v>
      </c>
      <c r="I44" s="27">
        <f t="shared" si="18"/>
        <v>3674</v>
      </c>
      <c r="K44" s="27">
        <f t="shared" si="14"/>
        <v>20</v>
      </c>
      <c r="L44" s="27">
        <f t="shared" si="19"/>
        <v>720</v>
      </c>
      <c r="M44" s="27">
        <f t="shared" si="15"/>
        <v>7.59</v>
      </c>
      <c r="N44" s="27">
        <f t="shared" si="16"/>
        <v>7.59</v>
      </c>
      <c r="O44" s="27">
        <f t="shared" si="20"/>
        <v>-1121.0430000000028</v>
      </c>
      <c r="P44" s="27">
        <f t="shared" si="21"/>
        <v>1121.0430000000028</v>
      </c>
      <c r="U44" s="108"/>
    </row>
    <row r="45" spans="1:21">
      <c r="A45" s="31">
        <v>36039</v>
      </c>
      <c r="C45" s="6">
        <v>37</v>
      </c>
      <c r="D45" s="29">
        <f t="shared" si="12"/>
        <v>20</v>
      </c>
      <c r="E45" s="29">
        <f t="shared" si="17"/>
        <v>740</v>
      </c>
      <c r="F45" s="29">
        <f t="shared" si="13"/>
        <v>-2934</v>
      </c>
      <c r="G45" s="34">
        <f>+Inputs!$D$2</f>
        <v>0.3795</v>
      </c>
      <c r="I45" s="27">
        <f t="shared" si="18"/>
        <v>3674</v>
      </c>
      <c r="K45" s="27">
        <f t="shared" si="14"/>
        <v>20</v>
      </c>
      <c r="L45" s="27">
        <f t="shared" si="19"/>
        <v>740</v>
      </c>
      <c r="M45" s="27">
        <f t="shared" si="15"/>
        <v>7.59</v>
      </c>
      <c r="N45" s="27">
        <f t="shared" si="16"/>
        <v>7.59</v>
      </c>
      <c r="O45" s="27">
        <f t="shared" si="20"/>
        <v>-1113.4530000000029</v>
      </c>
      <c r="P45" s="27">
        <f t="shared" si="21"/>
        <v>1113.4530000000029</v>
      </c>
      <c r="U45" s="108"/>
    </row>
    <row r="46" spans="1:21">
      <c r="A46" s="30">
        <v>36069</v>
      </c>
      <c r="C46" s="6">
        <v>38</v>
      </c>
      <c r="D46" s="29">
        <f t="shared" si="12"/>
        <v>20</v>
      </c>
      <c r="E46" s="29">
        <f t="shared" si="17"/>
        <v>760</v>
      </c>
      <c r="F46" s="29">
        <f t="shared" si="13"/>
        <v>-2914</v>
      </c>
      <c r="G46" s="34">
        <f>+Inputs!$D$2</f>
        <v>0.3795</v>
      </c>
      <c r="I46" s="27">
        <f t="shared" si="18"/>
        <v>3674</v>
      </c>
      <c r="K46" s="27">
        <f t="shared" si="14"/>
        <v>20</v>
      </c>
      <c r="L46" s="27">
        <f t="shared" si="19"/>
        <v>760</v>
      </c>
      <c r="M46" s="27">
        <f t="shared" si="15"/>
        <v>7.59</v>
      </c>
      <c r="N46" s="27">
        <f t="shared" si="16"/>
        <v>7.59</v>
      </c>
      <c r="O46" s="27">
        <f t="shared" si="20"/>
        <v>-1105.863000000003</v>
      </c>
      <c r="P46" s="27">
        <f t="shared" si="21"/>
        <v>1105.863000000003</v>
      </c>
      <c r="U46" s="108"/>
    </row>
    <row r="47" spans="1:21">
      <c r="A47" s="31">
        <v>36100</v>
      </c>
      <c r="C47" s="6">
        <v>39</v>
      </c>
      <c r="D47" s="29">
        <f t="shared" si="12"/>
        <v>20</v>
      </c>
      <c r="E47" s="29">
        <f t="shared" si="17"/>
        <v>780</v>
      </c>
      <c r="F47" s="29">
        <f t="shared" si="13"/>
        <v>-2894</v>
      </c>
      <c r="G47" s="34">
        <f>+Inputs!$D$2</f>
        <v>0.3795</v>
      </c>
      <c r="I47" s="27">
        <f t="shared" si="18"/>
        <v>3674</v>
      </c>
      <c r="K47" s="27">
        <f t="shared" si="14"/>
        <v>20</v>
      </c>
      <c r="L47" s="27">
        <f t="shared" si="19"/>
        <v>780</v>
      </c>
      <c r="M47" s="27">
        <f t="shared" si="15"/>
        <v>7.59</v>
      </c>
      <c r="N47" s="27">
        <f t="shared" si="16"/>
        <v>7.59</v>
      </c>
      <c r="O47" s="27">
        <f t="shared" si="20"/>
        <v>-1098.2730000000031</v>
      </c>
      <c r="P47" s="27">
        <f t="shared" si="21"/>
        <v>1098.2730000000031</v>
      </c>
      <c r="U47" s="108"/>
    </row>
    <row r="48" spans="1:21">
      <c r="A48" s="30">
        <v>36130</v>
      </c>
      <c r="C48" s="6">
        <v>40</v>
      </c>
      <c r="D48" s="29">
        <f t="shared" si="12"/>
        <v>20</v>
      </c>
      <c r="E48" s="29">
        <f t="shared" si="17"/>
        <v>800</v>
      </c>
      <c r="F48" s="29">
        <f t="shared" si="13"/>
        <v>-2874</v>
      </c>
      <c r="G48" s="34">
        <f>+Inputs!$D$2</f>
        <v>0.3795</v>
      </c>
      <c r="I48" s="27">
        <f t="shared" si="18"/>
        <v>3674</v>
      </c>
      <c r="K48" s="27">
        <f t="shared" si="14"/>
        <v>20</v>
      </c>
      <c r="L48" s="27">
        <f t="shared" si="19"/>
        <v>800</v>
      </c>
      <c r="M48" s="27">
        <f t="shared" si="15"/>
        <v>7.59</v>
      </c>
      <c r="N48" s="27">
        <f t="shared" si="16"/>
        <v>7.59</v>
      </c>
      <c r="O48" s="27">
        <f t="shared" si="20"/>
        <v>-1090.6830000000032</v>
      </c>
      <c r="P48" s="27">
        <f t="shared" si="21"/>
        <v>1090.6830000000032</v>
      </c>
      <c r="U48" s="108"/>
    </row>
    <row r="49" spans="1:21">
      <c r="A49" s="31">
        <v>36161</v>
      </c>
      <c r="C49" s="6">
        <v>41</v>
      </c>
      <c r="D49" s="29">
        <f t="shared" si="12"/>
        <v>20</v>
      </c>
      <c r="E49" s="29">
        <f t="shared" si="17"/>
        <v>820</v>
      </c>
      <c r="F49" s="29">
        <f t="shared" si="13"/>
        <v>-2854</v>
      </c>
      <c r="G49" s="34">
        <f>+Inputs!$D$2</f>
        <v>0.3795</v>
      </c>
      <c r="I49" s="27">
        <f t="shared" si="18"/>
        <v>3674</v>
      </c>
      <c r="K49" s="27">
        <f t="shared" si="14"/>
        <v>20</v>
      </c>
      <c r="L49" s="27">
        <f t="shared" si="19"/>
        <v>820</v>
      </c>
      <c r="M49" s="27">
        <f t="shared" si="15"/>
        <v>7.59</v>
      </c>
      <c r="N49" s="27">
        <f t="shared" si="16"/>
        <v>7.59</v>
      </c>
      <c r="O49" s="27">
        <f t="shared" si="20"/>
        <v>-1083.0930000000033</v>
      </c>
      <c r="P49" s="27">
        <f t="shared" si="21"/>
        <v>1083.0930000000033</v>
      </c>
      <c r="U49" s="108"/>
    </row>
    <row r="50" spans="1:21">
      <c r="A50" s="30">
        <v>36192</v>
      </c>
      <c r="C50" s="6">
        <v>42</v>
      </c>
      <c r="D50" s="29">
        <f t="shared" si="12"/>
        <v>20</v>
      </c>
      <c r="E50" s="29">
        <f t="shared" si="17"/>
        <v>840</v>
      </c>
      <c r="F50" s="29">
        <f t="shared" si="13"/>
        <v>-2834</v>
      </c>
      <c r="G50" s="34">
        <f>+Inputs!$D$2</f>
        <v>0.3795</v>
      </c>
      <c r="I50" s="27">
        <f t="shared" si="18"/>
        <v>3674</v>
      </c>
      <c r="K50" s="27">
        <f t="shared" si="14"/>
        <v>20</v>
      </c>
      <c r="L50" s="27">
        <f t="shared" si="19"/>
        <v>840</v>
      </c>
      <c r="M50" s="27">
        <f t="shared" si="15"/>
        <v>7.59</v>
      </c>
      <c r="N50" s="27">
        <f t="shared" si="16"/>
        <v>7.59</v>
      </c>
      <c r="O50" s="27">
        <f t="shared" si="20"/>
        <v>-1075.5030000000033</v>
      </c>
      <c r="P50" s="27">
        <f t="shared" si="21"/>
        <v>1075.5030000000033</v>
      </c>
      <c r="U50" s="108"/>
    </row>
    <row r="51" spans="1:21">
      <c r="A51" s="31">
        <v>36220</v>
      </c>
      <c r="C51" s="6">
        <v>43</v>
      </c>
      <c r="D51" s="29">
        <f t="shared" si="12"/>
        <v>20</v>
      </c>
      <c r="E51" s="29">
        <f t="shared" si="17"/>
        <v>860</v>
      </c>
      <c r="F51" s="29">
        <f t="shared" si="13"/>
        <v>-2814</v>
      </c>
      <c r="G51" s="34">
        <f>+Inputs!$D$2</f>
        <v>0.3795</v>
      </c>
      <c r="I51" s="27">
        <f t="shared" si="18"/>
        <v>3674</v>
      </c>
      <c r="K51" s="27">
        <f t="shared" si="14"/>
        <v>20</v>
      </c>
      <c r="L51" s="27">
        <f t="shared" si="19"/>
        <v>860</v>
      </c>
      <c r="M51" s="27">
        <f t="shared" si="15"/>
        <v>7.59</v>
      </c>
      <c r="N51" s="27">
        <f t="shared" si="16"/>
        <v>7.59</v>
      </c>
      <c r="O51" s="27">
        <f t="shared" si="20"/>
        <v>-1067.9130000000034</v>
      </c>
      <c r="P51" s="27">
        <f t="shared" si="21"/>
        <v>1067.9130000000034</v>
      </c>
      <c r="U51" s="108"/>
    </row>
    <row r="52" spans="1:21">
      <c r="A52" s="30">
        <v>36251</v>
      </c>
      <c r="C52" s="6">
        <v>44</v>
      </c>
      <c r="D52" s="29">
        <f t="shared" si="12"/>
        <v>20</v>
      </c>
      <c r="E52" s="29">
        <f t="shared" si="17"/>
        <v>880</v>
      </c>
      <c r="F52" s="29">
        <f t="shared" si="13"/>
        <v>-2794</v>
      </c>
      <c r="G52" s="34">
        <f>+Inputs!$D$2</f>
        <v>0.3795</v>
      </c>
      <c r="I52" s="27">
        <f t="shared" si="18"/>
        <v>3674</v>
      </c>
      <c r="K52" s="27">
        <f t="shared" si="14"/>
        <v>20</v>
      </c>
      <c r="L52" s="27">
        <f t="shared" si="19"/>
        <v>880</v>
      </c>
      <c r="M52" s="27">
        <f t="shared" si="15"/>
        <v>7.59</v>
      </c>
      <c r="N52" s="27">
        <f t="shared" si="16"/>
        <v>7.59</v>
      </c>
      <c r="O52" s="27">
        <f t="shared" si="20"/>
        <v>-1060.3230000000035</v>
      </c>
      <c r="P52" s="27">
        <f t="shared" si="21"/>
        <v>1060.3230000000035</v>
      </c>
      <c r="U52" s="108"/>
    </row>
    <row r="53" spans="1:21">
      <c r="A53" s="31">
        <v>36281</v>
      </c>
      <c r="C53" s="6">
        <v>45</v>
      </c>
      <c r="D53" s="29">
        <f t="shared" si="12"/>
        <v>20</v>
      </c>
      <c r="E53" s="29">
        <f t="shared" si="17"/>
        <v>900</v>
      </c>
      <c r="F53" s="29">
        <f t="shared" si="13"/>
        <v>-2774</v>
      </c>
      <c r="G53" s="34">
        <f>+Inputs!$D$2</f>
        <v>0.3795</v>
      </c>
      <c r="I53" s="27">
        <f t="shared" si="18"/>
        <v>3674</v>
      </c>
      <c r="K53" s="27">
        <f t="shared" si="14"/>
        <v>20</v>
      </c>
      <c r="L53" s="27">
        <f t="shared" si="19"/>
        <v>900</v>
      </c>
      <c r="M53" s="27">
        <f t="shared" si="15"/>
        <v>7.59</v>
      </c>
      <c r="N53" s="27">
        <f t="shared" si="16"/>
        <v>7.59</v>
      </c>
      <c r="O53" s="27">
        <f t="shared" si="20"/>
        <v>-1052.7330000000036</v>
      </c>
      <c r="P53" s="27">
        <f t="shared" si="21"/>
        <v>1052.7330000000036</v>
      </c>
      <c r="U53" s="108"/>
    </row>
    <row r="54" spans="1:21">
      <c r="A54" s="30">
        <v>36312</v>
      </c>
      <c r="C54" s="6">
        <v>46</v>
      </c>
      <c r="D54" s="29">
        <f t="shared" si="12"/>
        <v>20</v>
      </c>
      <c r="E54" s="29">
        <f t="shared" si="17"/>
        <v>920</v>
      </c>
      <c r="F54" s="29">
        <f t="shared" si="13"/>
        <v>-2754</v>
      </c>
      <c r="G54" s="34">
        <f>+Inputs!$D$2</f>
        <v>0.3795</v>
      </c>
      <c r="I54" s="27">
        <f t="shared" si="18"/>
        <v>3674</v>
      </c>
      <c r="K54" s="27">
        <f t="shared" si="14"/>
        <v>20</v>
      </c>
      <c r="L54" s="27">
        <f t="shared" si="19"/>
        <v>920</v>
      </c>
      <c r="M54" s="27">
        <f t="shared" si="15"/>
        <v>7.59</v>
      </c>
      <c r="N54" s="27">
        <f t="shared" si="16"/>
        <v>7.59</v>
      </c>
      <c r="O54" s="27">
        <f t="shared" si="20"/>
        <v>-1045.1430000000037</v>
      </c>
      <c r="P54" s="27">
        <f t="shared" si="21"/>
        <v>1045.1430000000037</v>
      </c>
      <c r="U54" s="108"/>
    </row>
    <row r="55" spans="1:21">
      <c r="A55" s="31">
        <v>36342</v>
      </c>
      <c r="C55" s="6">
        <v>47</v>
      </c>
      <c r="D55" s="29">
        <f t="shared" si="12"/>
        <v>20</v>
      </c>
      <c r="E55" s="29">
        <f t="shared" si="17"/>
        <v>940</v>
      </c>
      <c r="F55" s="29">
        <f t="shared" si="13"/>
        <v>-2734</v>
      </c>
      <c r="G55" s="34">
        <f>+Inputs!$D$2</f>
        <v>0.3795</v>
      </c>
      <c r="I55" s="27">
        <f t="shared" si="18"/>
        <v>3674</v>
      </c>
      <c r="K55" s="27">
        <f t="shared" si="14"/>
        <v>20</v>
      </c>
      <c r="L55" s="27">
        <f t="shared" si="19"/>
        <v>940</v>
      </c>
      <c r="M55" s="27">
        <f t="shared" si="15"/>
        <v>7.59</v>
      </c>
      <c r="N55" s="27">
        <f t="shared" si="16"/>
        <v>7.59</v>
      </c>
      <c r="O55" s="27">
        <f t="shared" si="20"/>
        <v>-1037.5530000000037</v>
      </c>
      <c r="P55" s="27">
        <f t="shared" si="21"/>
        <v>1037.5530000000037</v>
      </c>
      <c r="U55" s="108"/>
    </row>
    <row r="56" spans="1:21">
      <c r="A56" s="30">
        <v>36373</v>
      </c>
      <c r="C56" s="6">
        <v>48</v>
      </c>
      <c r="D56" s="29">
        <f t="shared" si="12"/>
        <v>20</v>
      </c>
      <c r="E56" s="29">
        <f t="shared" si="17"/>
        <v>960</v>
      </c>
      <c r="F56" s="29">
        <f t="shared" si="13"/>
        <v>-2714</v>
      </c>
      <c r="G56" s="34">
        <f>+Inputs!$D$2</f>
        <v>0.3795</v>
      </c>
      <c r="I56" s="27">
        <f t="shared" si="18"/>
        <v>3674</v>
      </c>
      <c r="K56" s="27">
        <f t="shared" si="14"/>
        <v>20</v>
      </c>
      <c r="L56" s="27">
        <f t="shared" si="19"/>
        <v>960</v>
      </c>
      <c r="M56" s="27">
        <f t="shared" si="15"/>
        <v>7.59</v>
      </c>
      <c r="N56" s="27">
        <f t="shared" si="16"/>
        <v>7.59</v>
      </c>
      <c r="O56" s="27">
        <f t="shared" si="20"/>
        <v>-1029.9630000000038</v>
      </c>
      <c r="P56" s="27">
        <f t="shared" si="21"/>
        <v>1029.9630000000038</v>
      </c>
    </row>
    <row r="57" spans="1:21">
      <c r="A57" s="31">
        <v>36404</v>
      </c>
      <c r="C57" s="6">
        <v>49</v>
      </c>
      <c r="D57" s="29">
        <f t="shared" si="12"/>
        <v>20</v>
      </c>
      <c r="E57" s="29">
        <f t="shared" si="17"/>
        <v>980</v>
      </c>
      <c r="F57" s="29">
        <f t="shared" si="13"/>
        <v>-2694</v>
      </c>
      <c r="G57" s="34">
        <f>+Inputs!$D$2</f>
        <v>0.3795</v>
      </c>
      <c r="I57" s="27">
        <f t="shared" si="18"/>
        <v>3674</v>
      </c>
      <c r="K57" s="27">
        <f t="shared" si="14"/>
        <v>20</v>
      </c>
      <c r="L57" s="27">
        <f t="shared" si="19"/>
        <v>980</v>
      </c>
      <c r="M57" s="27">
        <f t="shared" si="15"/>
        <v>7.59</v>
      </c>
      <c r="N57" s="27">
        <f t="shared" si="16"/>
        <v>7.59</v>
      </c>
      <c r="O57" s="27">
        <f t="shared" si="20"/>
        <v>-1022.3730000000038</v>
      </c>
      <c r="P57" s="27">
        <f t="shared" si="21"/>
        <v>1022.3730000000038</v>
      </c>
    </row>
    <row r="58" spans="1:21">
      <c r="A58" s="30">
        <v>36434</v>
      </c>
      <c r="C58" s="6">
        <v>50</v>
      </c>
      <c r="D58" s="29">
        <f t="shared" si="12"/>
        <v>20</v>
      </c>
      <c r="E58" s="29">
        <f t="shared" si="17"/>
        <v>1000</v>
      </c>
      <c r="F58" s="29">
        <f t="shared" si="13"/>
        <v>-2674</v>
      </c>
      <c r="G58" s="34">
        <f>+Inputs!$D$2</f>
        <v>0.3795</v>
      </c>
      <c r="I58" s="27">
        <f t="shared" si="18"/>
        <v>3674</v>
      </c>
      <c r="K58" s="27">
        <f t="shared" si="14"/>
        <v>20</v>
      </c>
      <c r="L58" s="27">
        <f t="shared" si="19"/>
        <v>1000</v>
      </c>
      <c r="M58" s="27">
        <f t="shared" si="15"/>
        <v>7.59</v>
      </c>
      <c r="N58" s="27">
        <f t="shared" si="16"/>
        <v>7.59</v>
      </c>
      <c r="O58" s="27">
        <f t="shared" si="20"/>
        <v>-1014.7830000000038</v>
      </c>
      <c r="P58" s="27">
        <f t="shared" si="21"/>
        <v>1014.7830000000038</v>
      </c>
    </row>
    <row r="59" spans="1:21">
      <c r="A59" s="31">
        <v>36465</v>
      </c>
      <c r="C59" s="6">
        <v>51</v>
      </c>
      <c r="D59" s="29">
        <f t="shared" si="12"/>
        <v>20</v>
      </c>
      <c r="E59" s="29">
        <f t="shared" si="17"/>
        <v>1020</v>
      </c>
      <c r="F59" s="29">
        <f t="shared" si="13"/>
        <v>-2654</v>
      </c>
      <c r="G59" s="34">
        <f>+Inputs!$D$2</f>
        <v>0.3795</v>
      </c>
      <c r="I59" s="27">
        <f t="shared" si="18"/>
        <v>3674</v>
      </c>
      <c r="K59" s="27">
        <f t="shared" si="14"/>
        <v>20</v>
      </c>
      <c r="L59" s="27">
        <f t="shared" si="19"/>
        <v>1020</v>
      </c>
      <c r="M59" s="27">
        <f t="shared" si="15"/>
        <v>7.59</v>
      </c>
      <c r="N59" s="27">
        <f t="shared" si="16"/>
        <v>7.59</v>
      </c>
      <c r="O59" s="27">
        <f t="shared" si="20"/>
        <v>-1007.1930000000037</v>
      </c>
      <c r="P59" s="27">
        <f t="shared" si="21"/>
        <v>1007.1930000000037</v>
      </c>
    </row>
    <row r="60" spans="1:21">
      <c r="A60" s="30">
        <v>36495</v>
      </c>
      <c r="C60" s="6">
        <v>52</v>
      </c>
      <c r="D60" s="29">
        <f t="shared" si="12"/>
        <v>20</v>
      </c>
      <c r="E60" s="29">
        <f t="shared" si="17"/>
        <v>1040</v>
      </c>
      <c r="F60" s="29">
        <f t="shared" si="13"/>
        <v>-2634</v>
      </c>
      <c r="G60" s="34">
        <f>+Inputs!$D$2</f>
        <v>0.3795</v>
      </c>
      <c r="I60" s="27">
        <f t="shared" si="18"/>
        <v>3674</v>
      </c>
      <c r="K60" s="27">
        <f t="shared" si="14"/>
        <v>20</v>
      </c>
      <c r="L60" s="27">
        <f t="shared" si="19"/>
        <v>1040</v>
      </c>
      <c r="M60" s="27">
        <f t="shared" si="15"/>
        <v>7.59</v>
      </c>
      <c r="N60" s="27">
        <f t="shared" si="16"/>
        <v>7.59</v>
      </c>
      <c r="O60" s="27">
        <f t="shared" si="20"/>
        <v>-999.6030000000037</v>
      </c>
      <c r="P60" s="27">
        <f t="shared" si="21"/>
        <v>999.6030000000037</v>
      </c>
    </row>
    <row r="61" spans="1:21">
      <c r="A61" s="31">
        <v>36526</v>
      </c>
      <c r="C61" s="6">
        <v>53</v>
      </c>
      <c r="D61" s="29">
        <f t="shared" si="12"/>
        <v>20</v>
      </c>
      <c r="E61" s="29">
        <f t="shared" si="17"/>
        <v>1060</v>
      </c>
      <c r="F61" s="29">
        <f t="shared" si="13"/>
        <v>-2614</v>
      </c>
      <c r="G61" s="34">
        <f>+Inputs!$D$2</f>
        <v>0.3795</v>
      </c>
      <c r="I61" s="27">
        <f t="shared" si="18"/>
        <v>3674</v>
      </c>
      <c r="K61" s="27">
        <f t="shared" si="14"/>
        <v>20</v>
      </c>
      <c r="L61" s="27">
        <f t="shared" si="19"/>
        <v>1060</v>
      </c>
      <c r="M61" s="27">
        <f t="shared" si="15"/>
        <v>7.59</v>
      </c>
      <c r="N61" s="27">
        <f t="shared" si="16"/>
        <v>7.59</v>
      </c>
      <c r="O61" s="27">
        <f t="shared" si="20"/>
        <v>-992.01300000000367</v>
      </c>
      <c r="P61" s="27">
        <f t="shared" si="21"/>
        <v>992.01300000000367</v>
      </c>
    </row>
    <row r="62" spans="1:21">
      <c r="A62" s="30">
        <v>36557</v>
      </c>
      <c r="C62" s="6">
        <v>54</v>
      </c>
      <c r="D62" s="29">
        <f t="shared" si="12"/>
        <v>20</v>
      </c>
      <c r="E62" s="29">
        <f t="shared" si="17"/>
        <v>1080</v>
      </c>
      <c r="F62" s="29">
        <f t="shared" si="13"/>
        <v>-2594</v>
      </c>
      <c r="G62" s="34">
        <f>+Inputs!$D$2</f>
        <v>0.3795</v>
      </c>
      <c r="I62" s="27">
        <f t="shared" si="18"/>
        <v>3674</v>
      </c>
      <c r="K62" s="27">
        <f t="shared" si="14"/>
        <v>20</v>
      </c>
      <c r="L62" s="27">
        <f t="shared" si="19"/>
        <v>1080</v>
      </c>
      <c r="M62" s="27">
        <f t="shared" si="15"/>
        <v>7.59</v>
      </c>
      <c r="N62" s="27">
        <f t="shared" si="16"/>
        <v>7.59</v>
      </c>
      <c r="O62" s="27">
        <f t="shared" si="20"/>
        <v>-984.42300000000364</v>
      </c>
      <c r="P62" s="27">
        <f t="shared" si="21"/>
        <v>984.42300000000364</v>
      </c>
    </row>
    <row r="63" spans="1:21">
      <c r="A63" s="31">
        <v>36586</v>
      </c>
      <c r="C63" s="6">
        <v>55</v>
      </c>
      <c r="D63" s="29">
        <f t="shared" si="12"/>
        <v>20</v>
      </c>
      <c r="E63" s="29">
        <f t="shared" si="17"/>
        <v>1100</v>
      </c>
      <c r="F63" s="29">
        <f t="shared" si="13"/>
        <v>-2574</v>
      </c>
      <c r="G63" s="34">
        <f>+Inputs!$D$2</f>
        <v>0.3795</v>
      </c>
      <c r="I63" s="27">
        <f t="shared" si="18"/>
        <v>3674</v>
      </c>
      <c r="K63" s="27">
        <f t="shared" si="14"/>
        <v>20</v>
      </c>
      <c r="L63" s="27">
        <f t="shared" si="19"/>
        <v>1100</v>
      </c>
      <c r="M63" s="27">
        <f t="shared" si="15"/>
        <v>7.59</v>
      </c>
      <c r="N63" s="27">
        <f t="shared" si="16"/>
        <v>7.59</v>
      </c>
      <c r="O63" s="27">
        <f t="shared" si="20"/>
        <v>-976.83300000000361</v>
      </c>
      <c r="P63" s="27">
        <f t="shared" si="21"/>
        <v>976.83300000000361</v>
      </c>
    </row>
    <row r="64" spans="1:21">
      <c r="A64" s="30">
        <v>36617</v>
      </c>
      <c r="C64" s="6">
        <v>56</v>
      </c>
      <c r="D64" s="29">
        <f t="shared" si="12"/>
        <v>20</v>
      </c>
      <c r="E64" s="29">
        <f t="shared" si="17"/>
        <v>1120</v>
      </c>
      <c r="F64" s="29">
        <f t="shared" si="13"/>
        <v>-2554</v>
      </c>
      <c r="G64" s="34">
        <f>+Inputs!$D$2</f>
        <v>0.3795</v>
      </c>
      <c r="I64" s="27">
        <f t="shared" si="18"/>
        <v>3674</v>
      </c>
      <c r="K64" s="27">
        <f t="shared" si="14"/>
        <v>20</v>
      </c>
      <c r="L64" s="27">
        <f t="shared" si="19"/>
        <v>1120</v>
      </c>
      <c r="M64" s="27">
        <f t="shared" si="15"/>
        <v>7.59</v>
      </c>
      <c r="N64" s="27">
        <f t="shared" si="16"/>
        <v>7.59</v>
      </c>
      <c r="O64" s="27">
        <f t="shared" si="20"/>
        <v>-969.24300000000358</v>
      </c>
      <c r="P64" s="27">
        <f t="shared" si="21"/>
        <v>969.24300000000358</v>
      </c>
    </row>
    <row r="65" spans="1:16">
      <c r="A65" s="31">
        <v>36647</v>
      </c>
      <c r="C65" s="6">
        <v>57</v>
      </c>
      <c r="D65" s="29">
        <f t="shared" si="12"/>
        <v>20</v>
      </c>
      <c r="E65" s="29">
        <f t="shared" si="17"/>
        <v>1140</v>
      </c>
      <c r="F65" s="29">
        <f t="shared" si="13"/>
        <v>-2534</v>
      </c>
      <c r="G65" s="34">
        <f>+Inputs!$D$2</f>
        <v>0.3795</v>
      </c>
      <c r="I65" s="27">
        <f t="shared" si="18"/>
        <v>3674</v>
      </c>
      <c r="K65" s="27">
        <f t="shared" si="14"/>
        <v>20</v>
      </c>
      <c r="L65" s="27">
        <f t="shared" si="19"/>
        <v>1140</v>
      </c>
      <c r="M65" s="27">
        <f t="shared" si="15"/>
        <v>7.59</v>
      </c>
      <c r="N65" s="27">
        <f t="shared" si="16"/>
        <v>7.59</v>
      </c>
      <c r="O65" s="27">
        <f t="shared" si="20"/>
        <v>-961.65300000000354</v>
      </c>
      <c r="P65" s="27">
        <f t="shared" si="21"/>
        <v>961.65300000000354</v>
      </c>
    </row>
    <row r="66" spans="1:16">
      <c r="A66" s="30">
        <v>36678</v>
      </c>
      <c r="C66" s="6">
        <v>58</v>
      </c>
      <c r="D66" s="29">
        <f t="shared" si="12"/>
        <v>20</v>
      </c>
      <c r="E66" s="29">
        <f t="shared" si="17"/>
        <v>1160</v>
      </c>
      <c r="F66" s="29">
        <f t="shared" si="13"/>
        <v>-2514</v>
      </c>
      <c r="G66" s="34">
        <f>+Inputs!$D$2</f>
        <v>0.3795</v>
      </c>
      <c r="I66" s="27">
        <f t="shared" si="18"/>
        <v>3674</v>
      </c>
      <c r="K66" s="27">
        <f t="shared" si="14"/>
        <v>20</v>
      </c>
      <c r="L66" s="27">
        <f t="shared" si="19"/>
        <v>1160</v>
      </c>
      <c r="M66" s="27">
        <f t="shared" si="15"/>
        <v>7.59</v>
      </c>
      <c r="N66" s="27">
        <f t="shared" si="16"/>
        <v>7.59</v>
      </c>
      <c r="O66" s="27">
        <f t="shared" si="20"/>
        <v>-954.06300000000351</v>
      </c>
      <c r="P66" s="27">
        <f t="shared" si="21"/>
        <v>954.06300000000351</v>
      </c>
    </row>
    <row r="67" spans="1:16">
      <c r="A67" s="31">
        <v>36708</v>
      </c>
      <c r="C67" s="6">
        <v>59</v>
      </c>
      <c r="D67" s="29">
        <f t="shared" si="12"/>
        <v>20</v>
      </c>
      <c r="E67" s="29">
        <f t="shared" si="17"/>
        <v>1180</v>
      </c>
      <c r="F67" s="29">
        <f t="shared" si="13"/>
        <v>-2494</v>
      </c>
      <c r="G67" s="34">
        <f>+Inputs!$D$2</f>
        <v>0.3795</v>
      </c>
      <c r="I67" s="27">
        <f t="shared" si="18"/>
        <v>3674</v>
      </c>
      <c r="K67" s="27">
        <f t="shared" si="14"/>
        <v>20</v>
      </c>
      <c r="L67" s="27">
        <f t="shared" si="19"/>
        <v>1180</v>
      </c>
      <c r="M67" s="27">
        <f t="shared" si="15"/>
        <v>7.59</v>
      </c>
      <c r="N67" s="27">
        <f t="shared" si="16"/>
        <v>7.59</v>
      </c>
      <c r="O67" s="27">
        <f t="shared" si="20"/>
        <v>-946.47300000000348</v>
      </c>
      <c r="P67" s="27">
        <f t="shared" si="21"/>
        <v>946.47300000000348</v>
      </c>
    </row>
    <row r="68" spans="1:16">
      <c r="A68" s="30">
        <v>36739</v>
      </c>
      <c r="C68" s="6">
        <v>60</v>
      </c>
      <c r="D68" s="29">
        <f t="shared" si="12"/>
        <v>20</v>
      </c>
      <c r="E68" s="29">
        <f t="shared" si="17"/>
        <v>1200</v>
      </c>
      <c r="F68" s="29">
        <f t="shared" si="13"/>
        <v>-2474</v>
      </c>
      <c r="G68" s="34">
        <f>+Inputs!$D$2</f>
        <v>0.3795</v>
      </c>
      <c r="I68" s="27">
        <f t="shared" si="18"/>
        <v>3674</v>
      </c>
      <c r="K68" s="27">
        <f t="shared" si="14"/>
        <v>20</v>
      </c>
      <c r="L68" s="27">
        <f t="shared" si="19"/>
        <v>1200</v>
      </c>
      <c r="M68" s="27">
        <f t="shared" si="15"/>
        <v>7.59</v>
      </c>
      <c r="N68" s="27">
        <f t="shared" si="16"/>
        <v>7.59</v>
      </c>
      <c r="O68" s="27">
        <f t="shared" si="20"/>
        <v>-938.88300000000345</v>
      </c>
      <c r="P68" s="27">
        <f t="shared" si="21"/>
        <v>938.88300000000345</v>
      </c>
    </row>
    <row r="69" spans="1:16">
      <c r="A69" s="31">
        <v>36770</v>
      </c>
      <c r="C69" s="6">
        <v>61</v>
      </c>
      <c r="D69" s="29">
        <f t="shared" si="12"/>
        <v>20</v>
      </c>
      <c r="E69" s="29">
        <f t="shared" si="17"/>
        <v>1220</v>
      </c>
      <c r="F69" s="29">
        <f t="shared" si="13"/>
        <v>-2454</v>
      </c>
      <c r="G69" s="34">
        <f>+Inputs!$D$2</f>
        <v>0.3795</v>
      </c>
      <c r="I69" s="27">
        <f t="shared" si="18"/>
        <v>3674</v>
      </c>
      <c r="K69" s="27">
        <f t="shared" si="14"/>
        <v>20</v>
      </c>
      <c r="L69" s="27">
        <f t="shared" si="19"/>
        <v>1220</v>
      </c>
      <c r="M69" s="27">
        <f t="shared" si="15"/>
        <v>7.59</v>
      </c>
      <c r="N69" s="27">
        <f t="shared" si="16"/>
        <v>7.59</v>
      </c>
      <c r="O69" s="27">
        <f t="shared" si="20"/>
        <v>-931.29300000000342</v>
      </c>
      <c r="P69" s="27">
        <f t="shared" si="21"/>
        <v>931.29300000000342</v>
      </c>
    </row>
    <row r="70" spans="1:16">
      <c r="A70" s="30">
        <v>36800</v>
      </c>
      <c r="C70" s="6">
        <v>62</v>
      </c>
      <c r="D70" s="29">
        <f t="shared" si="12"/>
        <v>20</v>
      </c>
      <c r="E70" s="29">
        <f t="shared" si="17"/>
        <v>1240</v>
      </c>
      <c r="F70" s="29">
        <f t="shared" si="13"/>
        <v>-2434</v>
      </c>
      <c r="G70" s="34">
        <f>+Inputs!$D$2</f>
        <v>0.3795</v>
      </c>
      <c r="I70" s="27">
        <f t="shared" si="18"/>
        <v>3674</v>
      </c>
      <c r="K70" s="27">
        <f t="shared" si="14"/>
        <v>20</v>
      </c>
      <c r="L70" s="27">
        <f t="shared" si="19"/>
        <v>1240</v>
      </c>
      <c r="M70" s="27">
        <f t="shared" si="15"/>
        <v>7.59</v>
      </c>
      <c r="N70" s="27">
        <f t="shared" si="16"/>
        <v>7.59</v>
      </c>
      <c r="O70" s="27">
        <f t="shared" si="20"/>
        <v>-923.70300000000339</v>
      </c>
      <c r="P70" s="27">
        <f t="shared" si="21"/>
        <v>923.70300000000339</v>
      </c>
    </row>
    <row r="71" spans="1:16">
      <c r="A71" s="31">
        <v>36831</v>
      </c>
      <c r="C71" s="6">
        <v>63</v>
      </c>
      <c r="D71" s="29">
        <f t="shared" si="12"/>
        <v>20</v>
      </c>
      <c r="E71" s="29">
        <f t="shared" si="17"/>
        <v>1260</v>
      </c>
      <c r="F71" s="29">
        <f t="shared" si="13"/>
        <v>-2414</v>
      </c>
      <c r="G71" s="34">
        <f>+Inputs!$D$2</f>
        <v>0.3795</v>
      </c>
      <c r="I71" s="27">
        <f t="shared" si="18"/>
        <v>3674</v>
      </c>
      <c r="K71" s="27">
        <f t="shared" si="14"/>
        <v>20</v>
      </c>
      <c r="L71" s="27">
        <f t="shared" si="19"/>
        <v>1260</v>
      </c>
      <c r="M71" s="27">
        <f t="shared" si="15"/>
        <v>7.59</v>
      </c>
      <c r="N71" s="27">
        <f t="shared" si="16"/>
        <v>7.59</v>
      </c>
      <c r="O71" s="27">
        <f t="shared" si="20"/>
        <v>-916.11300000000335</v>
      </c>
      <c r="P71" s="27">
        <f t="shared" si="21"/>
        <v>916.11300000000335</v>
      </c>
    </row>
    <row r="72" spans="1:16">
      <c r="A72" s="30">
        <v>36861</v>
      </c>
      <c r="C72" s="6">
        <v>64</v>
      </c>
      <c r="D72" s="29">
        <f t="shared" si="12"/>
        <v>20</v>
      </c>
      <c r="E72" s="29">
        <f t="shared" si="17"/>
        <v>1280</v>
      </c>
      <c r="F72" s="29">
        <f t="shared" si="13"/>
        <v>-2394</v>
      </c>
      <c r="G72" s="34">
        <f>+Inputs!$D$2</f>
        <v>0.3795</v>
      </c>
      <c r="I72" s="27">
        <f t="shared" si="18"/>
        <v>3674</v>
      </c>
      <c r="K72" s="27">
        <f t="shared" si="14"/>
        <v>20</v>
      </c>
      <c r="L72" s="27">
        <f t="shared" si="19"/>
        <v>1280</v>
      </c>
      <c r="M72" s="27">
        <f t="shared" si="15"/>
        <v>7.59</v>
      </c>
      <c r="N72" s="27">
        <f t="shared" si="16"/>
        <v>7.59</v>
      </c>
      <c r="O72" s="27">
        <f t="shared" si="20"/>
        <v>-908.52300000000332</v>
      </c>
      <c r="P72" s="27">
        <f t="shared" si="21"/>
        <v>908.52300000000332</v>
      </c>
    </row>
    <row r="73" spans="1:16">
      <c r="A73" s="31">
        <v>36892</v>
      </c>
      <c r="C73" s="6">
        <v>65</v>
      </c>
      <c r="D73" s="29">
        <f t="shared" ref="D73:D104" si="22">ROUND(-(+$B$9/180)*1,0)</f>
        <v>20</v>
      </c>
      <c r="E73" s="29">
        <f t="shared" si="17"/>
        <v>1300</v>
      </c>
      <c r="F73" s="29">
        <f t="shared" ref="F73:F104" si="23">$B$9+E73</f>
        <v>-2374</v>
      </c>
      <c r="G73" s="34">
        <f>+Inputs!$D$2</f>
        <v>0.3795</v>
      </c>
      <c r="I73" s="27">
        <f t="shared" si="18"/>
        <v>3674</v>
      </c>
      <c r="K73" s="27">
        <f t="shared" ref="K73:K104" si="24">D73</f>
        <v>20</v>
      </c>
      <c r="L73" s="27">
        <f t="shared" si="19"/>
        <v>1300</v>
      </c>
      <c r="M73" s="27">
        <f t="shared" ref="M73:M104" si="25">K73*G73</f>
        <v>7.59</v>
      </c>
      <c r="N73" s="27">
        <f t="shared" ref="N73:N104" si="26">M73-J73</f>
        <v>7.59</v>
      </c>
      <c r="O73" s="27">
        <f t="shared" si="20"/>
        <v>-900.93300000000329</v>
      </c>
      <c r="P73" s="27">
        <f t="shared" si="21"/>
        <v>900.93300000000329</v>
      </c>
    </row>
    <row r="74" spans="1:16">
      <c r="A74" s="30">
        <v>36923</v>
      </c>
      <c r="C74" s="6">
        <v>66</v>
      </c>
      <c r="D74" s="29">
        <f t="shared" si="22"/>
        <v>20</v>
      </c>
      <c r="E74" s="29">
        <f t="shared" ref="E74:E105" si="27">+E73+D74</f>
        <v>1320</v>
      </c>
      <c r="F74" s="29">
        <f t="shared" si="23"/>
        <v>-2354</v>
      </c>
      <c r="G74" s="34">
        <f>+Inputs!$D$2</f>
        <v>0.3795</v>
      </c>
      <c r="I74" s="27">
        <f t="shared" ref="I74:I105" si="28">+I73+H74</f>
        <v>3674</v>
      </c>
      <c r="K74" s="27">
        <f t="shared" si="24"/>
        <v>20</v>
      </c>
      <c r="L74" s="27">
        <f t="shared" ref="L74:L105" si="29">+L73+K74</f>
        <v>1320</v>
      </c>
      <c r="M74" s="27">
        <f t="shared" si="25"/>
        <v>7.59</v>
      </c>
      <c r="N74" s="27">
        <f t="shared" si="26"/>
        <v>7.59</v>
      </c>
      <c r="O74" s="27">
        <f t="shared" ref="O74:O105" si="30">+O73+N74</f>
        <v>-893.34300000000326</v>
      </c>
      <c r="P74" s="27">
        <f t="shared" ref="P74:P105" si="31">P73-N74</f>
        <v>893.34300000000326</v>
      </c>
    </row>
    <row r="75" spans="1:16">
      <c r="A75" s="31">
        <v>36951</v>
      </c>
      <c r="C75" s="6">
        <v>67</v>
      </c>
      <c r="D75" s="29">
        <f t="shared" si="22"/>
        <v>20</v>
      </c>
      <c r="E75" s="29">
        <f t="shared" si="27"/>
        <v>1340</v>
      </c>
      <c r="F75" s="29">
        <f t="shared" si="23"/>
        <v>-2334</v>
      </c>
      <c r="G75" s="34">
        <f>+Inputs!$D$2</f>
        <v>0.3795</v>
      </c>
      <c r="I75" s="27">
        <f t="shared" si="28"/>
        <v>3674</v>
      </c>
      <c r="K75" s="27">
        <f t="shared" si="24"/>
        <v>20</v>
      </c>
      <c r="L75" s="27">
        <f t="shared" si="29"/>
        <v>1340</v>
      </c>
      <c r="M75" s="27">
        <f t="shared" si="25"/>
        <v>7.59</v>
      </c>
      <c r="N75" s="27">
        <f t="shared" si="26"/>
        <v>7.59</v>
      </c>
      <c r="O75" s="27">
        <f t="shared" si="30"/>
        <v>-885.75300000000323</v>
      </c>
      <c r="P75" s="27">
        <f t="shared" si="31"/>
        <v>885.75300000000323</v>
      </c>
    </row>
    <row r="76" spans="1:16">
      <c r="A76" s="30">
        <v>36982</v>
      </c>
      <c r="C76" s="6">
        <v>68</v>
      </c>
      <c r="D76" s="29">
        <f t="shared" si="22"/>
        <v>20</v>
      </c>
      <c r="E76" s="29">
        <f t="shared" si="27"/>
        <v>1360</v>
      </c>
      <c r="F76" s="29">
        <f t="shared" si="23"/>
        <v>-2314</v>
      </c>
      <c r="G76" s="34">
        <f>+Inputs!$D$2</f>
        <v>0.3795</v>
      </c>
      <c r="I76" s="27">
        <f t="shared" si="28"/>
        <v>3674</v>
      </c>
      <c r="K76" s="27">
        <f t="shared" si="24"/>
        <v>20</v>
      </c>
      <c r="L76" s="27">
        <f t="shared" si="29"/>
        <v>1360</v>
      </c>
      <c r="M76" s="27">
        <f t="shared" si="25"/>
        <v>7.59</v>
      </c>
      <c r="N76" s="27">
        <f t="shared" si="26"/>
        <v>7.59</v>
      </c>
      <c r="O76" s="27">
        <f t="shared" si="30"/>
        <v>-878.16300000000319</v>
      </c>
      <c r="P76" s="27">
        <f t="shared" si="31"/>
        <v>878.16300000000319</v>
      </c>
    </row>
    <row r="77" spans="1:16">
      <c r="A77" s="31">
        <v>37012</v>
      </c>
      <c r="C77" s="6">
        <v>69</v>
      </c>
      <c r="D77" s="29">
        <f t="shared" si="22"/>
        <v>20</v>
      </c>
      <c r="E77" s="29">
        <f t="shared" si="27"/>
        <v>1380</v>
      </c>
      <c r="F77" s="29">
        <f t="shared" si="23"/>
        <v>-2294</v>
      </c>
      <c r="G77" s="34">
        <f>+Inputs!$D$2</f>
        <v>0.3795</v>
      </c>
      <c r="I77" s="27">
        <f t="shared" si="28"/>
        <v>3674</v>
      </c>
      <c r="K77" s="27">
        <f t="shared" si="24"/>
        <v>20</v>
      </c>
      <c r="L77" s="27">
        <f t="shared" si="29"/>
        <v>1380</v>
      </c>
      <c r="M77" s="27">
        <f t="shared" si="25"/>
        <v>7.59</v>
      </c>
      <c r="N77" s="27">
        <f t="shared" si="26"/>
        <v>7.59</v>
      </c>
      <c r="O77" s="27">
        <f t="shared" si="30"/>
        <v>-870.57300000000316</v>
      </c>
      <c r="P77" s="27">
        <f t="shared" si="31"/>
        <v>870.57300000000316</v>
      </c>
    </row>
    <row r="78" spans="1:16">
      <c r="A78" s="30">
        <v>37043</v>
      </c>
      <c r="C78" s="6">
        <v>70</v>
      </c>
      <c r="D78" s="29">
        <f t="shared" si="22"/>
        <v>20</v>
      </c>
      <c r="E78" s="29">
        <f t="shared" si="27"/>
        <v>1400</v>
      </c>
      <c r="F78" s="29">
        <f t="shared" si="23"/>
        <v>-2274</v>
      </c>
      <c r="G78" s="34">
        <f>+Inputs!$D$2</f>
        <v>0.3795</v>
      </c>
      <c r="I78" s="27">
        <f t="shared" si="28"/>
        <v>3674</v>
      </c>
      <c r="K78" s="27">
        <f t="shared" si="24"/>
        <v>20</v>
      </c>
      <c r="L78" s="27">
        <f t="shared" si="29"/>
        <v>1400</v>
      </c>
      <c r="M78" s="27">
        <f t="shared" si="25"/>
        <v>7.59</v>
      </c>
      <c r="N78" s="27">
        <f t="shared" si="26"/>
        <v>7.59</v>
      </c>
      <c r="O78" s="27">
        <f t="shared" si="30"/>
        <v>-862.98300000000313</v>
      </c>
      <c r="P78" s="27">
        <f t="shared" si="31"/>
        <v>862.98300000000313</v>
      </c>
    </row>
    <row r="79" spans="1:16">
      <c r="A79" s="31">
        <v>37073</v>
      </c>
      <c r="C79" s="6">
        <v>71</v>
      </c>
      <c r="D79" s="29">
        <f t="shared" si="22"/>
        <v>20</v>
      </c>
      <c r="E79" s="29">
        <f t="shared" si="27"/>
        <v>1420</v>
      </c>
      <c r="F79" s="29">
        <f t="shared" si="23"/>
        <v>-2254</v>
      </c>
      <c r="G79" s="34">
        <f>+Inputs!$D$2</f>
        <v>0.3795</v>
      </c>
      <c r="I79" s="27">
        <f t="shared" si="28"/>
        <v>3674</v>
      </c>
      <c r="K79" s="27">
        <f t="shared" si="24"/>
        <v>20</v>
      </c>
      <c r="L79" s="27">
        <f t="shared" si="29"/>
        <v>1420</v>
      </c>
      <c r="M79" s="27">
        <f t="shared" si="25"/>
        <v>7.59</v>
      </c>
      <c r="N79" s="27">
        <f t="shared" si="26"/>
        <v>7.59</v>
      </c>
      <c r="O79" s="27">
        <f t="shared" si="30"/>
        <v>-855.3930000000031</v>
      </c>
      <c r="P79" s="27">
        <f t="shared" si="31"/>
        <v>855.3930000000031</v>
      </c>
    </row>
    <row r="80" spans="1:16">
      <c r="A80" s="30">
        <v>37104</v>
      </c>
      <c r="C80" s="6">
        <v>72</v>
      </c>
      <c r="D80" s="29">
        <f t="shared" si="22"/>
        <v>20</v>
      </c>
      <c r="E80" s="29">
        <f t="shared" si="27"/>
        <v>1440</v>
      </c>
      <c r="F80" s="29">
        <f t="shared" si="23"/>
        <v>-2234</v>
      </c>
      <c r="G80" s="34">
        <f>+Inputs!$D$2</f>
        <v>0.3795</v>
      </c>
      <c r="I80" s="27">
        <f t="shared" si="28"/>
        <v>3674</v>
      </c>
      <c r="K80" s="27">
        <f t="shared" si="24"/>
        <v>20</v>
      </c>
      <c r="L80" s="27">
        <f t="shared" si="29"/>
        <v>1440</v>
      </c>
      <c r="M80" s="27">
        <f t="shared" si="25"/>
        <v>7.59</v>
      </c>
      <c r="N80" s="27">
        <f t="shared" si="26"/>
        <v>7.59</v>
      </c>
      <c r="O80" s="27">
        <f t="shared" si="30"/>
        <v>-847.80300000000307</v>
      </c>
      <c r="P80" s="27">
        <f t="shared" si="31"/>
        <v>847.80300000000307</v>
      </c>
    </row>
    <row r="81" spans="1:16">
      <c r="A81" s="31">
        <v>37135</v>
      </c>
      <c r="C81" s="6">
        <v>73</v>
      </c>
      <c r="D81" s="29">
        <f t="shared" si="22"/>
        <v>20</v>
      </c>
      <c r="E81" s="29">
        <f t="shared" si="27"/>
        <v>1460</v>
      </c>
      <c r="F81" s="29">
        <f t="shared" si="23"/>
        <v>-2214</v>
      </c>
      <c r="G81" s="34">
        <f>+Inputs!$D$2</f>
        <v>0.3795</v>
      </c>
      <c r="I81" s="27">
        <f t="shared" si="28"/>
        <v>3674</v>
      </c>
      <c r="K81" s="27">
        <f t="shared" si="24"/>
        <v>20</v>
      </c>
      <c r="L81" s="27">
        <f t="shared" si="29"/>
        <v>1460</v>
      </c>
      <c r="M81" s="27">
        <f t="shared" si="25"/>
        <v>7.59</v>
      </c>
      <c r="N81" s="27">
        <f t="shared" si="26"/>
        <v>7.59</v>
      </c>
      <c r="O81" s="27">
        <f t="shared" si="30"/>
        <v>-840.21300000000303</v>
      </c>
      <c r="P81" s="27">
        <f t="shared" si="31"/>
        <v>840.21300000000303</v>
      </c>
    </row>
    <row r="82" spans="1:16">
      <c r="A82" s="30">
        <v>37165</v>
      </c>
      <c r="C82" s="6">
        <v>74</v>
      </c>
      <c r="D82" s="29">
        <f t="shared" si="22"/>
        <v>20</v>
      </c>
      <c r="E82" s="29">
        <f t="shared" si="27"/>
        <v>1480</v>
      </c>
      <c r="F82" s="29">
        <f t="shared" si="23"/>
        <v>-2194</v>
      </c>
      <c r="G82" s="34">
        <f>+Inputs!$D$2</f>
        <v>0.3795</v>
      </c>
      <c r="I82" s="27">
        <f t="shared" si="28"/>
        <v>3674</v>
      </c>
      <c r="K82" s="27">
        <f t="shared" si="24"/>
        <v>20</v>
      </c>
      <c r="L82" s="27">
        <f t="shared" si="29"/>
        <v>1480</v>
      </c>
      <c r="M82" s="27">
        <f t="shared" si="25"/>
        <v>7.59</v>
      </c>
      <c r="N82" s="27">
        <f t="shared" si="26"/>
        <v>7.59</v>
      </c>
      <c r="O82" s="27">
        <f t="shared" si="30"/>
        <v>-832.623000000003</v>
      </c>
      <c r="P82" s="27">
        <f t="shared" si="31"/>
        <v>832.623000000003</v>
      </c>
    </row>
    <row r="83" spans="1:16">
      <c r="A83" s="31">
        <v>37196</v>
      </c>
      <c r="C83" s="6">
        <v>75</v>
      </c>
      <c r="D83" s="29">
        <f t="shared" si="22"/>
        <v>20</v>
      </c>
      <c r="E83" s="29">
        <f t="shared" si="27"/>
        <v>1500</v>
      </c>
      <c r="F83" s="29">
        <f t="shared" si="23"/>
        <v>-2174</v>
      </c>
      <c r="G83" s="34">
        <f>+Inputs!$D$2</f>
        <v>0.3795</v>
      </c>
      <c r="I83" s="27">
        <f t="shared" si="28"/>
        <v>3674</v>
      </c>
      <c r="K83" s="27">
        <f t="shared" si="24"/>
        <v>20</v>
      </c>
      <c r="L83" s="27">
        <f t="shared" si="29"/>
        <v>1500</v>
      </c>
      <c r="M83" s="27">
        <f t="shared" si="25"/>
        <v>7.59</v>
      </c>
      <c r="N83" s="27">
        <f t="shared" si="26"/>
        <v>7.59</v>
      </c>
      <c r="O83" s="27">
        <f t="shared" si="30"/>
        <v>-825.03300000000297</v>
      </c>
      <c r="P83" s="27">
        <f t="shared" si="31"/>
        <v>825.03300000000297</v>
      </c>
    </row>
    <row r="84" spans="1:16">
      <c r="A84" s="30">
        <v>37226</v>
      </c>
      <c r="C84" s="6">
        <v>76</v>
      </c>
      <c r="D84" s="29">
        <f t="shared" si="22"/>
        <v>20</v>
      </c>
      <c r="E84" s="29">
        <f t="shared" si="27"/>
        <v>1520</v>
      </c>
      <c r="F84" s="29">
        <f t="shared" si="23"/>
        <v>-2154</v>
      </c>
      <c r="G84" s="34">
        <f>+Inputs!$D$2</f>
        <v>0.3795</v>
      </c>
      <c r="I84" s="27">
        <f t="shared" si="28"/>
        <v>3674</v>
      </c>
      <c r="K84" s="27">
        <f t="shared" si="24"/>
        <v>20</v>
      </c>
      <c r="L84" s="27">
        <f t="shared" si="29"/>
        <v>1520</v>
      </c>
      <c r="M84" s="27">
        <f t="shared" si="25"/>
        <v>7.59</v>
      </c>
      <c r="N84" s="27">
        <f t="shared" si="26"/>
        <v>7.59</v>
      </c>
      <c r="O84" s="27">
        <f t="shared" si="30"/>
        <v>-817.44300000000294</v>
      </c>
      <c r="P84" s="27">
        <f t="shared" si="31"/>
        <v>817.44300000000294</v>
      </c>
    </row>
    <row r="85" spans="1:16">
      <c r="A85" s="31">
        <v>37257</v>
      </c>
      <c r="C85" s="6">
        <v>77</v>
      </c>
      <c r="D85" s="29">
        <f t="shared" si="22"/>
        <v>20</v>
      </c>
      <c r="E85" s="29">
        <f t="shared" si="27"/>
        <v>1540</v>
      </c>
      <c r="F85" s="29">
        <f t="shared" si="23"/>
        <v>-2134</v>
      </c>
      <c r="G85" s="34">
        <f>+Inputs!$D$2</f>
        <v>0.3795</v>
      </c>
      <c r="I85" s="27">
        <f t="shared" si="28"/>
        <v>3674</v>
      </c>
      <c r="K85" s="27">
        <f t="shared" si="24"/>
        <v>20</v>
      </c>
      <c r="L85" s="27">
        <f t="shared" si="29"/>
        <v>1540</v>
      </c>
      <c r="M85" s="27">
        <f t="shared" si="25"/>
        <v>7.59</v>
      </c>
      <c r="N85" s="27">
        <f t="shared" si="26"/>
        <v>7.59</v>
      </c>
      <c r="O85" s="27">
        <f t="shared" si="30"/>
        <v>-809.85300000000291</v>
      </c>
      <c r="P85" s="27">
        <f t="shared" si="31"/>
        <v>809.85300000000291</v>
      </c>
    </row>
    <row r="86" spans="1:16">
      <c r="A86" s="30">
        <v>37288</v>
      </c>
      <c r="C86" s="6">
        <v>78</v>
      </c>
      <c r="D86" s="29">
        <f t="shared" si="22"/>
        <v>20</v>
      </c>
      <c r="E86" s="29">
        <f t="shared" si="27"/>
        <v>1560</v>
      </c>
      <c r="F86" s="29">
        <f t="shared" si="23"/>
        <v>-2114</v>
      </c>
      <c r="G86" s="34">
        <f>+Inputs!$D$2</f>
        <v>0.3795</v>
      </c>
      <c r="I86" s="27">
        <f t="shared" si="28"/>
        <v>3674</v>
      </c>
      <c r="K86" s="27">
        <f t="shared" si="24"/>
        <v>20</v>
      </c>
      <c r="L86" s="27">
        <f t="shared" si="29"/>
        <v>1560</v>
      </c>
      <c r="M86" s="27">
        <f t="shared" si="25"/>
        <v>7.59</v>
      </c>
      <c r="N86" s="27">
        <f t="shared" si="26"/>
        <v>7.59</v>
      </c>
      <c r="O86" s="27">
        <f t="shared" si="30"/>
        <v>-802.26300000000288</v>
      </c>
      <c r="P86" s="27">
        <f t="shared" si="31"/>
        <v>802.26300000000288</v>
      </c>
    </row>
    <row r="87" spans="1:16">
      <c r="A87" s="31">
        <v>37316</v>
      </c>
      <c r="C87" s="6">
        <v>79</v>
      </c>
      <c r="D87" s="29">
        <f t="shared" si="22"/>
        <v>20</v>
      </c>
      <c r="E87" s="29">
        <f t="shared" si="27"/>
        <v>1580</v>
      </c>
      <c r="F87" s="29">
        <f t="shared" si="23"/>
        <v>-2094</v>
      </c>
      <c r="G87" s="34">
        <f>+Inputs!$D$2</f>
        <v>0.3795</v>
      </c>
      <c r="I87" s="27">
        <f t="shared" si="28"/>
        <v>3674</v>
      </c>
      <c r="K87" s="27">
        <f t="shared" si="24"/>
        <v>20</v>
      </c>
      <c r="L87" s="27">
        <f t="shared" si="29"/>
        <v>1580</v>
      </c>
      <c r="M87" s="27">
        <f t="shared" si="25"/>
        <v>7.59</v>
      </c>
      <c r="N87" s="27">
        <f t="shared" si="26"/>
        <v>7.59</v>
      </c>
      <c r="O87" s="27">
        <f t="shared" si="30"/>
        <v>-794.67300000000284</v>
      </c>
      <c r="P87" s="27">
        <f t="shared" si="31"/>
        <v>794.67300000000284</v>
      </c>
    </row>
    <row r="88" spans="1:16">
      <c r="A88" s="30">
        <v>37347</v>
      </c>
      <c r="C88" s="6">
        <v>80</v>
      </c>
      <c r="D88" s="29">
        <f t="shared" si="22"/>
        <v>20</v>
      </c>
      <c r="E88" s="29">
        <f t="shared" si="27"/>
        <v>1600</v>
      </c>
      <c r="F88" s="29">
        <f t="shared" si="23"/>
        <v>-2074</v>
      </c>
      <c r="G88" s="34">
        <f>+Inputs!$D$2</f>
        <v>0.3795</v>
      </c>
      <c r="I88" s="27">
        <f t="shared" si="28"/>
        <v>3674</v>
      </c>
      <c r="K88" s="27">
        <f t="shared" si="24"/>
        <v>20</v>
      </c>
      <c r="L88" s="27">
        <f t="shared" si="29"/>
        <v>1600</v>
      </c>
      <c r="M88" s="27">
        <f t="shared" si="25"/>
        <v>7.59</v>
      </c>
      <c r="N88" s="27">
        <f t="shared" si="26"/>
        <v>7.59</v>
      </c>
      <c r="O88" s="27">
        <f t="shared" si="30"/>
        <v>-787.08300000000281</v>
      </c>
      <c r="P88" s="27">
        <f t="shared" si="31"/>
        <v>787.08300000000281</v>
      </c>
    </row>
    <row r="89" spans="1:16">
      <c r="A89" s="31">
        <v>37377</v>
      </c>
      <c r="C89" s="6">
        <v>81</v>
      </c>
      <c r="D89" s="29">
        <f t="shared" si="22"/>
        <v>20</v>
      </c>
      <c r="E89" s="29">
        <f t="shared" si="27"/>
        <v>1620</v>
      </c>
      <c r="F89" s="29">
        <f t="shared" si="23"/>
        <v>-2054</v>
      </c>
      <c r="G89" s="34">
        <f>+Inputs!$D$2</f>
        <v>0.3795</v>
      </c>
      <c r="I89" s="27">
        <f t="shared" si="28"/>
        <v>3674</v>
      </c>
      <c r="K89" s="27">
        <f t="shared" si="24"/>
        <v>20</v>
      </c>
      <c r="L89" s="27">
        <f t="shared" si="29"/>
        <v>1620</v>
      </c>
      <c r="M89" s="27">
        <f t="shared" si="25"/>
        <v>7.59</v>
      </c>
      <c r="N89" s="27">
        <f t="shared" si="26"/>
        <v>7.59</v>
      </c>
      <c r="O89" s="27">
        <f t="shared" si="30"/>
        <v>-779.49300000000278</v>
      </c>
      <c r="P89" s="27">
        <f t="shared" si="31"/>
        <v>779.49300000000278</v>
      </c>
    </row>
    <row r="90" spans="1:16">
      <c r="A90" s="30">
        <v>37408</v>
      </c>
      <c r="C90" s="6">
        <v>82</v>
      </c>
      <c r="D90" s="29">
        <f t="shared" si="22"/>
        <v>20</v>
      </c>
      <c r="E90" s="29">
        <f t="shared" si="27"/>
        <v>1640</v>
      </c>
      <c r="F90" s="29">
        <f t="shared" si="23"/>
        <v>-2034</v>
      </c>
      <c r="G90" s="34">
        <f>+Inputs!$D$2</f>
        <v>0.3795</v>
      </c>
      <c r="I90" s="27">
        <f t="shared" si="28"/>
        <v>3674</v>
      </c>
      <c r="K90" s="27">
        <f t="shared" si="24"/>
        <v>20</v>
      </c>
      <c r="L90" s="27">
        <f t="shared" si="29"/>
        <v>1640</v>
      </c>
      <c r="M90" s="27">
        <f t="shared" si="25"/>
        <v>7.59</v>
      </c>
      <c r="N90" s="27">
        <f t="shared" si="26"/>
        <v>7.59</v>
      </c>
      <c r="O90" s="27">
        <f t="shared" si="30"/>
        <v>-771.90300000000275</v>
      </c>
      <c r="P90" s="27">
        <f t="shared" si="31"/>
        <v>771.90300000000275</v>
      </c>
    </row>
    <row r="91" spans="1:16">
      <c r="A91" s="31">
        <v>37438</v>
      </c>
      <c r="C91" s="6">
        <v>83</v>
      </c>
      <c r="D91" s="29">
        <f t="shared" si="22"/>
        <v>20</v>
      </c>
      <c r="E91" s="29">
        <f t="shared" si="27"/>
        <v>1660</v>
      </c>
      <c r="F91" s="29">
        <f t="shared" si="23"/>
        <v>-2014</v>
      </c>
      <c r="G91" s="34">
        <f>+Inputs!$D$2</f>
        <v>0.3795</v>
      </c>
      <c r="I91" s="27">
        <f t="shared" si="28"/>
        <v>3674</v>
      </c>
      <c r="K91" s="27">
        <f t="shared" si="24"/>
        <v>20</v>
      </c>
      <c r="L91" s="27">
        <f t="shared" si="29"/>
        <v>1660</v>
      </c>
      <c r="M91" s="27">
        <f t="shared" si="25"/>
        <v>7.59</v>
      </c>
      <c r="N91" s="27">
        <f t="shared" si="26"/>
        <v>7.59</v>
      </c>
      <c r="O91" s="27">
        <f t="shared" si="30"/>
        <v>-764.31300000000272</v>
      </c>
      <c r="P91" s="27">
        <f t="shared" si="31"/>
        <v>764.31300000000272</v>
      </c>
    </row>
    <row r="92" spans="1:16">
      <c r="A92" s="30">
        <v>37469</v>
      </c>
      <c r="C92" s="6">
        <v>84</v>
      </c>
      <c r="D92" s="29">
        <f t="shared" si="22"/>
        <v>20</v>
      </c>
      <c r="E92" s="29">
        <f t="shared" si="27"/>
        <v>1680</v>
      </c>
      <c r="F92" s="29">
        <f t="shared" si="23"/>
        <v>-1994</v>
      </c>
      <c r="G92" s="34">
        <f>+Inputs!$D$2</f>
        <v>0.3795</v>
      </c>
      <c r="I92" s="27">
        <f t="shared" si="28"/>
        <v>3674</v>
      </c>
      <c r="K92" s="27">
        <f t="shared" si="24"/>
        <v>20</v>
      </c>
      <c r="L92" s="27">
        <f t="shared" si="29"/>
        <v>1680</v>
      </c>
      <c r="M92" s="27">
        <f t="shared" si="25"/>
        <v>7.59</v>
      </c>
      <c r="N92" s="27">
        <f t="shared" si="26"/>
        <v>7.59</v>
      </c>
      <c r="O92" s="27">
        <f t="shared" si="30"/>
        <v>-756.72300000000268</v>
      </c>
      <c r="P92" s="27">
        <f t="shared" si="31"/>
        <v>756.72300000000268</v>
      </c>
    </row>
    <row r="93" spans="1:16">
      <c r="A93" s="31">
        <v>37500</v>
      </c>
      <c r="C93" s="6">
        <v>85</v>
      </c>
      <c r="D93" s="29">
        <f t="shared" si="22"/>
        <v>20</v>
      </c>
      <c r="E93" s="29">
        <f t="shared" si="27"/>
        <v>1700</v>
      </c>
      <c r="F93" s="29">
        <f t="shared" si="23"/>
        <v>-1974</v>
      </c>
      <c r="G93" s="34">
        <f>+Inputs!$D$2</f>
        <v>0.3795</v>
      </c>
      <c r="I93" s="27">
        <f t="shared" si="28"/>
        <v>3674</v>
      </c>
      <c r="K93" s="27">
        <f t="shared" si="24"/>
        <v>20</v>
      </c>
      <c r="L93" s="27">
        <f t="shared" si="29"/>
        <v>1700</v>
      </c>
      <c r="M93" s="27">
        <f t="shared" si="25"/>
        <v>7.59</v>
      </c>
      <c r="N93" s="27">
        <f t="shared" si="26"/>
        <v>7.59</v>
      </c>
      <c r="O93" s="27">
        <f t="shared" si="30"/>
        <v>-749.13300000000265</v>
      </c>
      <c r="P93" s="27">
        <f t="shared" si="31"/>
        <v>749.13300000000265</v>
      </c>
    </row>
    <row r="94" spans="1:16">
      <c r="A94" s="30">
        <v>37530</v>
      </c>
      <c r="C94" s="6">
        <v>86</v>
      </c>
      <c r="D94" s="29">
        <f t="shared" si="22"/>
        <v>20</v>
      </c>
      <c r="E94" s="29">
        <f t="shared" si="27"/>
        <v>1720</v>
      </c>
      <c r="F94" s="29">
        <f t="shared" si="23"/>
        <v>-1954</v>
      </c>
      <c r="G94" s="34">
        <f>+Inputs!$D$2</f>
        <v>0.3795</v>
      </c>
      <c r="I94" s="27">
        <f t="shared" si="28"/>
        <v>3674</v>
      </c>
      <c r="K94" s="27">
        <f t="shared" si="24"/>
        <v>20</v>
      </c>
      <c r="L94" s="27">
        <f t="shared" si="29"/>
        <v>1720</v>
      </c>
      <c r="M94" s="27">
        <f t="shared" si="25"/>
        <v>7.59</v>
      </c>
      <c r="N94" s="27">
        <f t="shared" si="26"/>
        <v>7.59</v>
      </c>
      <c r="O94" s="27">
        <f t="shared" si="30"/>
        <v>-741.54300000000262</v>
      </c>
      <c r="P94" s="27">
        <f t="shared" si="31"/>
        <v>741.54300000000262</v>
      </c>
    </row>
    <row r="95" spans="1:16">
      <c r="A95" s="31">
        <v>37561</v>
      </c>
      <c r="C95" s="6">
        <v>87</v>
      </c>
      <c r="D95" s="29">
        <f t="shared" si="22"/>
        <v>20</v>
      </c>
      <c r="E95" s="29">
        <f t="shared" si="27"/>
        <v>1740</v>
      </c>
      <c r="F95" s="29">
        <f t="shared" si="23"/>
        <v>-1934</v>
      </c>
      <c r="G95" s="34">
        <f>+Inputs!$D$2</f>
        <v>0.3795</v>
      </c>
      <c r="I95" s="27">
        <f t="shared" si="28"/>
        <v>3674</v>
      </c>
      <c r="K95" s="27">
        <f t="shared" si="24"/>
        <v>20</v>
      </c>
      <c r="L95" s="27">
        <f t="shared" si="29"/>
        <v>1740</v>
      </c>
      <c r="M95" s="27">
        <f t="shared" si="25"/>
        <v>7.59</v>
      </c>
      <c r="N95" s="27">
        <f t="shared" si="26"/>
        <v>7.59</v>
      </c>
      <c r="O95" s="27">
        <f t="shared" si="30"/>
        <v>-733.95300000000259</v>
      </c>
      <c r="P95" s="27">
        <f t="shared" si="31"/>
        <v>733.95300000000259</v>
      </c>
    </row>
    <row r="96" spans="1:16">
      <c r="A96" s="30">
        <v>37591</v>
      </c>
      <c r="C96" s="6">
        <v>88</v>
      </c>
      <c r="D96" s="29">
        <f t="shared" si="22"/>
        <v>20</v>
      </c>
      <c r="E96" s="29">
        <f t="shared" si="27"/>
        <v>1760</v>
      </c>
      <c r="F96" s="29">
        <f t="shared" si="23"/>
        <v>-1914</v>
      </c>
      <c r="G96" s="34">
        <f>+Inputs!$D$2</f>
        <v>0.3795</v>
      </c>
      <c r="I96" s="27">
        <f t="shared" si="28"/>
        <v>3674</v>
      </c>
      <c r="K96" s="27">
        <f t="shared" si="24"/>
        <v>20</v>
      </c>
      <c r="L96" s="27">
        <f t="shared" si="29"/>
        <v>1760</v>
      </c>
      <c r="M96" s="27">
        <f t="shared" si="25"/>
        <v>7.59</v>
      </c>
      <c r="N96" s="27">
        <f t="shared" si="26"/>
        <v>7.59</v>
      </c>
      <c r="O96" s="27">
        <f t="shared" si="30"/>
        <v>-726.36300000000256</v>
      </c>
      <c r="P96" s="27">
        <f t="shared" si="31"/>
        <v>726.36300000000256</v>
      </c>
    </row>
    <row r="97" spans="1:16">
      <c r="A97" s="31">
        <v>37622</v>
      </c>
      <c r="C97" s="6">
        <v>89</v>
      </c>
      <c r="D97" s="29">
        <f t="shared" si="22"/>
        <v>20</v>
      </c>
      <c r="E97" s="29">
        <f t="shared" si="27"/>
        <v>1780</v>
      </c>
      <c r="F97" s="29">
        <f t="shared" si="23"/>
        <v>-1894</v>
      </c>
      <c r="G97" s="34">
        <f>+Inputs!$D$2</f>
        <v>0.3795</v>
      </c>
      <c r="I97" s="27">
        <f t="shared" si="28"/>
        <v>3674</v>
      </c>
      <c r="K97" s="27">
        <f t="shared" si="24"/>
        <v>20</v>
      </c>
      <c r="L97" s="27">
        <f t="shared" si="29"/>
        <v>1780</v>
      </c>
      <c r="M97" s="27">
        <f t="shared" si="25"/>
        <v>7.59</v>
      </c>
      <c r="N97" s="27">
        <f t="shared" si="26"/>
        <v>7.59</v>
      </c>
      <c r="O97" s="27">
        <f t="shared" si="30"/>
        <v>-718.77300000000253</v>
      </c>
      <c r="P97" s="27">
        <f t="shared" si="31"/>
        <v>718.77300000000253</v>
      </c>
    </row>
    <row r="98" spans="1:16">
      <c r="A98" s="30">
        <v>37653</v>
      </c>
      <c r="C98" s="6">
        <v>90</v>
      </c>
      <c r="D98" s="29">
        <f t="shared" si="22"/>
        <v>20</v>
      </c>
      <c r="E98" s="29">
        <f t="shared" si="27"/>
        <v>1800</v>
      </c>
      <c r="F98" s="29">
        <f t="shared" si="23"/>
        <v>-1874</v>
      </c>
      <c r="G98" s="34">
        <f>+Inputs!$D$2</f>
        <v>0.3795</v>
      </c>
      <c r="I98" s="27">
        <f t="shared" si="28"/>
        <v>3674</v>
      </c>
      <c r="K98" s="27">
        <f t="shared" si="24"/>
        <v>20</v>
      </c>
      <c r="L98" s="27">
        <f t="shared" si="29"/>
        <v>1800</v>
      </c>
      <c r="M98" s="27">
        <f t="shared" si="25"/>
        <v>7.59</v>
      </c>
      <c r="N98" s="27">
        <f t="shared" si="26"/>
        <v>7.59</v>
      </c>
      <c r="O98" s="27">
        <f t="shared" si="30"/>
        <v>-711.18300000000249</v>
      </c>
      <c r="P98" s="27">
        <f t="shared" si="31"/>
        <v>711.18300000000249</v>
      </c>
    </row>
    <row r="99" spans="1:16">
      <c r="A99" s="31">
        <v>37681</v>
      </c>
      <c r="C99" s="6">
        <v>91</v>
      </c>
      <c r="D99" s="29">
        <f t="shared" si="22"/>
        <v>20</v>
      </c>
      <c r="E99" s="29">
        <f t="shared" si="27"/>
        <v>1820</v>
      </c>
      <c r="F99" s="29">
        <f t="shared" si="23"/>
        <v>-1854</v>
      </c>
      <c r="G99" s="34">
        <f>+Inputs!$D$2</f>
        <v>0.3795</v>
      </c>
      <c r="I99" s="27">
        <f t="shared" si="28"/>
        <v>3674</v>
      </c>
      <c r="K99" s="27">
        <f t="shared" si="24"/>
        <v>20</v>
      </c>
      <c r="L99" s="27">
        <f t="shared" si="29"/>
        <v>1820</v>
      </c>
      <c r="M99" s="27">
        <f t="shared" si="25"/>
        <v>7.59</v>
      </c>
      <c r="N99" s="27">
        <f t="shared" si="26"/>
        <v>7.59</v>
      </c>
      <c r="O99" s="27">
        <f t="shared" si="30"/>
        <v>-703.59300000000246</v>
      </c>
      <c r="P99" s="27">
        <f t="shared" si="31"/>
        <v>703.59300000000246</v>
      </c>
    </row>
    <row r="100" spans="1:16">
      <c r="A100" s="30">
        <v>37712</v>
      </c>
      <c r="C100" s="6">
        <v>92</v>
      </c>
      <c r="D100" s="29">
        <f t="shared" si="22"/>
        <v>20</v>
      </c>
      <c r="E100" s="29">
        <f t="shared" si="27"/>
        <v>1840</v>
      </c>
      <c r="F100" s="29">
        <f t="shared" si="23"/>
        <v>-1834</v>
      </c>
      <c r="G100" s="34">
        <f>+Inputs!$D$2</f>
        <v>0.3795</v>
      </c>
      <c r="I100" s="27">
        <f t="shared" si="28"/>
        <v>3674</v>
      </c>
      <c r="K100" s="27">
        <f t="shared" si="24"/>
        <v>20</v>
      </c>
      <c r="L100" s="27">
        <f t="shared" si="29"/>
        <v>1840</v>
      </c>
      <c r="M100" s="27">
        <f t="shared" si="25"/>
        <v>7.59</v>
      </c>
      <c r="N100" s="27">
        <f t="shared" si="26"/>
        <v>7.59</v>
      </c>
      <c r="O100" s="27">
        <f t="shared" si="30"/>
        <v>-696.00300000000243</v>
      </c>
      <c r="P100" s="27">
        <f t="shared" si="31"/>
        <v>696.00300000000243</v>
      </c>
    </row>
    <row r="101" spans="1:16">
      <c r="A101" s="31">
        <v>37742</v>
      </c>
      <c r="C101" s="6">
        <v>93</v>
      </c>
      <c r="D101" s="29">
        <f t="shared" si="22"/>
        <v>20</v>
      </c>
      <c r="E101" s="29">
        <f t="shared" si="27"/>
        <v>1860</v>
      </c>
      <c r="F101" s="29">
        <f t="shared" si="23"/>
        <v>-1814</v>
      </c>
      <c r="G101" s="34">
        <f>+Inputs!$D$3</f>
        <v>0.37951000000000001</v>
      </c>
      <c r="I101" s="27">
        <f t="shared" si="28"/>
        <v>3674</v>
      </c>
      <c r="K101" s="27">
        <f t="shared" si="24"/>
        <v>20</v>
      </c>
      <c r="L101" s="27">
        <f t="shared" si="29"/>
        <v>1860</v>
      </c>
      <c r="M101" s="27">
        <f t="shared" si="25"/>
        <v>7.5902000000000003</v>
      </c>
      <c r="N101" s="27">
        <f t="shared" si="26"/>
        <v>7.5902000000000003</v>
      </c>
      <c r="O101" s="27">
        <f t="shared" si="30"/>
        <v>-688.41280000000245</v>
      </c>
      <c r="P101" s="27">
        <f t="shared" si="31"/>
        <v>688.41280000000245</v>
      </c>
    </row>
    <row r="102" spans="1:16">
      <c r="A102" s="30">
        <v>37773</v>
      </c>
      <c r="C102" s="6">
        <v>94</v>
      </c>
      <c r="D102" s="29">
        <f t="shared" si="22"/>
        <v>20</v>
      </c>
      <c r="E102" s="29">
        <f t="shared" si="27"/>
        <v>1880</v>
      </c>
      <c r="F102" s="29">
        <f t="shared" si="23"/>
        <v>-1794</v>
      </c>
      <c r="G102" s="34">
        <f>+Inputs!$D$3</f>
        <v>0.37951000000000001</v>
      </c>
      <c r="I102" s="27">
        <f t="shared" si="28"/>
        <v>3674</v>
      </c>
      <c r="K102" s="27">
        <f t="shared" si="24"/>
        <v>20</v>
      </c>
      <c r="L102" s="27">
        <f t="shared" si="29"/>
        <v>1880</v>
      </c>
      <c r="M102" s="27">
        <f t="shared" si="25"/>
        <v>7.5902000000000003</v>
      </c>
      <c r="N102" s="27">
        <f t="shared" si="26"/>
        <v>7.5902000000000003</v>
      </c>
      <c r="O102" s="27">
        <f t="shared" si="30"/>
        <v>-680.82260000000247</v>
      </c>
      <c r="P102" s="27">
        <f t="shared" si="31"/>
        <v>680.82260000000247</v>
      </c>
    </row>
    <row r="103" spans="1:16">
      <c r="A103" s="31">
        <v>37803</v>
      </c>
      <c r="C103" s="6">
        <v>95</v>
      </c>
      <c r="D103" s="29">
        <f t="shared" si="22"/>
        <v>20</v>
      </c>
      <c r="E103" s="29">
        <f t="shared" si="27"/>
        <v>1900</v>
      </c>
      <c r="F103" s="29">
        <f t="shared" si="23"/>
        <v>-1774</v>
      </c>
      <c r="G103" s="34">
        <f>+Inputs!$D$3</f>
        <v>0.37951000000000001</v>
      </c>
      <c r="I103" s="27">
        <f t="shared" si="28"/>
        <v>3674</v>
      </c>
      <c r="K103" s="27">
        <f t="shared" si="24"/>
        <v>20</v>
      </c>
      <c r="L103" s="27">
        <f t="shared" si="29"/>
        <v>1900</v>
      </c>
      <c r="M103" s="27">
        <f t="shared" si="25"/>
        <v>7.5902000000000003</v>
      </c>
      <c r="N103" s="27">
        <f t="shared" si="26"/>
        <v>7.5902000000000003</v>
      </c>
      <c r="O103" s="27">
        <f t="shared" si="30"/>
        <v>-673.23240000000249</v>
      </c>
      <c r="P103" s="27">
        <f t="shared" si="31"/>
        <v>673.23240000000249</v>
      </c>
    </row>
    <row r="104" spans="1:16">
      <c r="A104" s="30">
        <v>37834</v>
      </c>
      <c r="C104" s="6">
        <v>96</v>
      </c>
      <c r="D104" s="29">
        <f t="shared" si="22"/>
        <v>20</v>
      </c>
      <c r="E104" s="29">
        <f t="shared" si="27"/>
        <v>1920</v>
      </c>
      <c r="F104" s="29">
        <f t="shared" si="23"/>
        <v>-1754</v>
      </c>
      <c r="G104" s="34">
        <f>+Inputs!$D$3</f>
        <v>0.37951000000000001</v>
      </c>
      <c r="I104" s="27">
        <f t="shared" si="28"/>
        <v>3674</v>
      </c>
      <c r="K104" s="27">
        <f t="shared" si="24"/>
        <v>20</v>
      </c>
      <c r="L104" s="27">
        <f t="shared" si="29"/>
        <v>1920</v>
      </c>
      <c r="M104" s="27">
        <f t="shared" si="25"/>
        <v>7.5902000000000003</v>
      </c>
      <c r="N104" s="27">
        <f t="shared" si="26"/>
        <v>7.5902000000000003</v>
      </c>
      <c r="O104" s="27">
        <f t="shared" si="30"/>
        <v>-665.6422000000025</v>
      </c>
      <c r="P104" s="27">
        <f t="shared" si="31"/>
        <v>665.6422000000025</v>
      </c>
    </row>
    <row r="105" spans="1:16">
      <c r="A105" s="31">
        <v>37865</v>
      </c>
      <c r="C105" s="6">
        <v>97</v>
      </c>
      <c r="D105" s="29">
        <f t="shared" ref="D105:D136" si="32">ROUND(-(+$B$9/180)*1,0)</f>
        <v>20</v>
      </c>
      <c r="E105" s="29">
        <f t="shared" si="27"/>
        <v>1940</v>
      </c>
      <c r="F105" s="29">
        <f t="shared" ref="F105:F136" si="33">$B$9+E105</f>
        <v>-1734</v>
      </c>
      <c r="G105" s="34">
        <f>+Inputs!$D$3</f>
        <v>0.37951000000000001</v>
      </c>
      <c r="I105" s="27">
        <f t="shared" si="28"/>
        <v>3674</v>
      </c>
      <c r="K105" s="27">
        <f t="shared" ref="K105:K136" si="34">D105</f>
        <v>20</v>
      </c>
      <c r="L105" s="27">
        <f t="shared" si="29"/>
        <v>1940</v>
      </c>
      <c r="M105" s="27">
        <f t="shared" ref="M105:M136" si="35">K105*G105</f>
        <v>7.5902000000000003</v>
      </c>
      <c r="N105" s="27">
        <f t="shared" ref="N105:N136" si="36">M105-J105</f>
        <v>7.5902000000000003</v>
      </c>
      <c r="O105" s="27">
        <f t="shared" si="30"/>
        <v>-658.05200000000252</v>
      </c>
      <c r="P105" s="27">
        <f t="shared" si="31"/>
        <v>658.05200000000252</v>
      </c>
    </row>
    <row r="106" spans="1:16">
      <c r="A106" s="30">
        <v>37895</v>
      </c>
      <c r="C106" s="6">
        <v>98</v>
      </c>
      <c r="D106" s="29">
        <f t="shared" si="32"/>
        <v>20</v>
      </c>
      <c r="E106" s="29">
        <f t="shared" ref="E106:E137" si="37">+E105+D106</f>
        <v>1960</v>
      </c>
      <c r="F106" s="29">
        <f t="shared" si="33"/>
        <v>-1714</v>
      </c>
      <c r="G106" s="34">
        <f>+Inputs!$D$3</f>
        <v>0.37951000000000001</v>
      </c>
      <c r="I106" s="27">
        <f t="shared" ref="I106:I137" si="38">+I105+H106</f>
        <v>3674</v>
      </c>
      <c r="K106" s="27">
        <f t="shared" si="34"/>
        <v>20</v>
      </c>
      <c r="L106" s="27">
        <f t="shared" ref="L106:L137" si="39">+L105+K106</f>
        <v>1960</v>
      </c>
      <c r="M106" s="27">
        <f t="shared" si="35"/>
        <v>7.5902000000000003</v>
      </c>
      <c r="N106" s="27">
        <f t="shared" si="36"/>
        <v>7.5902000000000003</v>
      </c>
      <c r="O106" s="27">
        <f t="shared" ref="O106:O137" si="40">+O105+N106</f>
        <v>-650.46180000000254</v>
      </c>
      <c r="P106" s="27">
        <f t="shared" ref="P106:P137" si="41">P105-N106</f>
        <v>650.46180000000254</v>
      </c>
    </row>
    <row r="107" spans="1:16">
      <c r="A107" s="31">
        <v>37926</v>
      </c>
      <c r="C107" s="6">
        <v>99</v>
      </c>
      <c r="D107" s="29">
        <f t="shared" si="32"/>
        <v>20</v>
      </c>
      <c r="E107" s="29">
        <f t="shared" si="37"/>
        <v>1980</v>
      </c>
      <c r="F107" s="29">
        <f t="shared" si="33"/>
        <v>-1694</v>
      </c>
      <c r="G107" s="34">
        <f>+Inputs!$D$3</f>
        <v>0.37951000000000001</v>
      </c>
      <c r="I107" s="27">
        <f t="shared" si="38"/>
        <v>3674</v>
      </c>
      <c r="K107" s="27">
        <f t="shared" si="34"/>
        <v>20</v>
      </c>
      <c r="L107" s="27">
        <f t="shared" si="39"/>
        <v>1980</v>
      </c>
      <c r="M107" s="27">
        <f t="shared" si="35"/>
        <v>7.5902000000000003</v>
      </c>
      <c r="N107" s="27">
        <f t="shared" si="36"/>
        <v>7.5902000000000003</v>
      </c>
      <c r="O107" s="27">
        <f t="shared" si="40"/>
        <v>-642.87160000000256</v>
      </c>
      <c r="P107" s="27">
        <f t="shared" si="41"/>
        <v>642.87160000000256</v>
      </c>
    </row>
    <row r="108" spans="1:16">
      <c r="A108" s="30">
        <v>37956</v>
      </c>
      <c r="C108" s="6">
        <v>100</v>
      </c>
      <c r="D108" s="29">
        <f t="shared" si="32"/>
        <v>20</v>
      </c>
      <c r="E108" s="29">
        <f t="shared" si="37"/>
        <v>2000</v>
      </c>
      <c r="F108" s="29">
        <f t="shared" si="33"/>
        <v>-1674</v>
      </c>
      <c r="G108" s="34">
        <f>+Inputs!$D$3</f>
        <v>0.37951000000000001</v>
      </c>
      <c r="I108" s="27">
        <f t="shared" si="38"/>
        <v>3674</v>
      </c>
      <c r="K108" s="27">
        <f t="shared" si="34"/>
        <v>20</v>
      </c>
      <c r="L108" s="27">
        <f t="shared" si="39"/>
        <v>2000</v>
      </c>
      <c r="M108" s="27">
        <f t="shared" si="35"/>
        <v>7.5902000000000003</v>
      </c>
      <c r="N108" s="27">
        <f t="shared" si="36"/>
        <v>7.5902000000000003</v>
      </c>
      <c r="O108" s="27">
        <f t="shared" si="40"/>
        <v>-635.28140000000258</v>
      </c>
      <c r="P108" s="27">
        <f t="shared" si="41"/>
        <v>635.28140000000258</v>
      </c>
    </row>
    <row r="109" spans="1:16">
      <c r="A109" s="31">
        <v>37987</v>
      </c>
      <c r="C109" s="6">
        <v>101</v>
      </c>
      <c r="D109" s="29">
        <f t="shared" si="32"/>
        <v>20</v>
      </c>
      <c r="E109" s="29">
        <f t="shared" si="37"/>
        <v>2020</v>
      </c>
      <c r="F109" s="29">
        <f t="shared" si="33"/>
        <v>-1654</v>
      </c>
      <c r="G109" s="34">
        <f>+Inputs!$D$3</f>
        <v>0.37951000000000001</v>
      </c>
      <c r="I109" s="27">
        <f t="shared" si="38"/>
        <v>3674</v>
      </c>
      <c r="K109" s="27">
        <f t="shared" si="34"/>
        <v>20</v>
      </c>
      <c r="L109" s="27">
        <f t="shared" si="39"/>
        <v>2020</v>
      </c>
      <c r="M109" s="27">
        <f t="shared" si="35"/>
        <v>7.5902000000000003</v>
      </c>
      <c r="N109" s="27">
        <f t="shared" si="36"/>
        <v>7.5902000000000003</v>
      </c>
      <c r="O109" s="27">
        <f t="shared" si="40"/>
        <v>-627.6912000000026</v>
      </c>
      <c r="P109" s="27">
        <f t="shared" si="41"/>
        <v>627.6912000000026</v>
      </c>
    </row>
    <row r="110" spans="1:16">
      <c r="A110" s="30">
        <v>38018</v>
      </c>
      <c r="C110" s="6">
        <v>102</v>
      </c>
      <c r="D110" s="29">
        <f t="shared" si="32"/>
        <v>20</v>
      </c>
      <c r="E110" s="29">
        <f t="shared" si="37"/>
        <v>2040</v>
      </c>
      <c r="F110" s="29">
        <f t="shared" si="33"/>
        <v>-1634</v>
      </c>
      <c r="G110" s="34">
        <f>+Inputs!$D$3</f>
        <v>0.37951000000000001</v>
      </c>
      <c r="I110" s="27">
        <f t="shared" si="38"/>
        <v>3674</v>
      </c>
      <c r="K110" s="27">
        <f t="shared" si="34"/>
        <v>20</v>
      </c>
      <c r="L110" s="27">
        <f t="shared" si="39"/>
        <v>2040</v>
      </c>
      <c r="M110" s="27">
        <f t="shared" si="35"/>
        <v>7.5902000000000003</v>
      </c>
      <c r="N110" s="27">
        <f t="shared" si="36"/>
        <v>7.5902000000000003</v>
      </c>
      <c r="O110" s="27">
        <f t="shared" si="40"/>
        <v>-620.10100000000261</v>
      </c>
      <c r="P110" s="27">
        <f t="shared" si="41"/>
        <v>620.10100000000261</v>
      </c>
    </row>
    <row r="111" spans="1:16">
      <c r="A111" s="31">
        <v>38047</v>
      </c>
      <c r="C111" s="6">
        <v>103</v>
      </c>
      <c r="D111" s="29">
        <f t="shared" si="32"/>
        <v>20</v>
      </c>
      <c r="E111" s="29">
        <f t="shared" si="37"/>
        <v>2060</v>
      </c>
      <c r="F111" s="29">
        <f t="shared" si="33"/>
        <v>-1614</v>
      </c>
      <c r="G111" s="34">
        <f>+Inputs!$D$3</f>
        <v>0.37951000000000001</v>
      </c>
      <c r="I111" s="27">
        <f t="shared" si="38"/>
        <v>3674</v>
      </c>
      <c r="K111" s="27">
        <f t="shared" si="34"/>
        <v>20</v>
      </c>
      <c r="L111" s="27">
        <f t="shared" si="39"/>
        <v>2060</v>
      </c>
      <c r="M111" s="27">
        <f t="shared" si="35"/>
        <v>7.5902000000000003</v>
      </c>
      <c r="N111" s="27">
        <f t="shared" si="36"/>
        <v>7.5902000000000003</v>
      </c>
      <c r="O111" s="27">
        <f t="shared" si="40"/>
        <v>-612.51080000000263</v>
      </c>
      <c r="P111" s="27">
        <f t="shared" si="41"/>
        <v>612.51080000000263</v>
      </c>
    </row>
    <row r="112" spans="1:16">
      <c r="A112" s="30">
        <v>38078</v>
      </c>
      <c r="C112" s="6">
        <v>104</v>
      </c>
      <c r="D112" s="29">
        <f t="shared" si="32"/>
        <v>20</v>
      </c>
      <c r="E112" s="29">
        <f t="shared" si="37"/>
        <v>2080</v>
      </c>
      <c r="F112" s="29">
        <f t="shared" si="33"/>
        <v>-1594</v>
      </c>
      <c r="G112" s="34">
        <f>+Inputs!$D$3</f>
        <v>0.37951000000000001</v>
      </c>
      <c r="I112" s="27">
        <f t="shared" si="38"/>
        <v>3674</v>
      </c>
      <c r="K112" s="27">
        <f t="shared" si="34"/>
        <v>20</v>
      </c>
      <c r="L112" s="27">
        <f t="shared" si="39"/>
        <v>2080</v>
      </c>
      <c r="M112" s="27">
        <f t="shared" si="35"/>
        <v>7.5902000000000003</v>
      </c>
      <c r="N112" s="27">
        <f t="shared" si="36"/>
        <v>7.5902000000000003</v>
      </c>
      <c r="O112" s="27">
        <f t="shared" si="40"/>
        <v>-604.92060000000265</v>
      </c>
      <c r="P112" s="27">
        <f t="shared" si="41"/>
        <v>604.92060000000265</v>
      </c>
    </row>
    <row r="113" spans="1:16">
      <c r="A113" s="31">
        <v>38108</v>
      </c>
      <c r="C113" s="6">
        <v>105</v>
      </c>
      <c r="D113" s="29">
        <f t="shared" si="32"/>
        <v>20</v>
      </c>
      <c r="E113" s="29">
        <f t="shared" si="37"/>
        <v>2100</v>
      </c>
      <c r="F113" s="29">
        <f t="shared" si="33"/>
        <v>-1574</v>
      </c>
      <c r="G113" s="34">
        <f>+Inputs!$D$3</f>
        <v>0.37951000000000001</v>
      </c>
      <c r="I113" s="27">
        <f t="shared" si="38"/>
        <v>3674</v>
      </c>
      <c r="K113" s="27">
        <f t="shared" si="34"/>
        <v>20</v>
      </c>
      <c r="L113" s="27">
        <f t="shared" si="39"/>
        <v>2100</v>
      </c>
      <c r="M113" s="27">
        <f t="shared" si="35"/>
        <v>7.5902000000000003</v>
      </c>
      <c r="N113" s="27">
        <f t="shared" si="36"/>
        <v>7.5902000000000003</v>
      </c>
      <c r="O113" s="27">
        <f t="shared" si="40"/>
        <v>-597.33040000000267</v>
      </c>
      <c r="P113" s="27">
        <f t="shared" si="41"/>
        <v>597.33040000000267</v>
      </c>
    </row>
    <row r="114" spans="1:16">
      <c r="A114" s="30">
        <v>38139</v>
      </c>
      <c r="C114" s="6">
        <v>106</v>
      </c>
      <c r="D114" s="29">
        <f t="shared" si="32"/>
        <v>20</v>
      </c>
      <c r="E114" s="29">
        <f t="shared" si="37"/>
        <v>2120</v>
      </c>
      <c r="F114" s="29">
        <f t="shared" si="33"/>
        <v>-1554</v>
      </c>
      <c r="G114" s="34">
        <f>+Inputs!$D$3</f>
        <v>0.37951000000000001</v>
      </c>
      <c r="I114" s="27">
        <f t="shared" si="38"/>
        <v>3674</v>
      </c>
      <c r="K114" s="27">
        <f t="shared" si="34"/>
        <v>20</v>
      </c>
      <c r="L114" s="27">
        <f t="shared" si="39"/>
        <v>2120</v>
      </c>
      <c r="M114" s="27">
        <f t="shared" si="35"/>
        <v>7.5902000000000003</v>
      </c>
      <c r="N114" s="27">
        <f t="shared" si="36"/>
        <v>7.5902000000000003</v>
      </c>
      <c r="O114" s="27">
        <f t="shared" si="40"/>
        <v>-589.74020000000269</v>
      </c>
      <c r="P114" s="27">
        <f t="shared" si="41"/>
        <v>589.74020000000269</v>
      </c>
    </row>
    <row r="115" spans="1:16">
      <c r="A115" s="31">
        <v>38169</v>
      </c>
      <c r="C115" s="6">
        <v>107</v>
      </c>
      <c r="D115" s="29">
        <f t="shared" si="32"/>
        <v>20</v>
      </c>
      <c r="E115" s="29">
        <f t="shared" si="37"/>
        <v>2140</v>
      </c>
      <c r="F115" s="29">
        <f t="shared" si="33"/>
        <v>-1534</v>
      </c>
      <c r="G115" s="34">
        <f>+Inputs!$D$3</f>
        <v>0.37951000000000001</v>
      </c>
      <c r="I115" s="27">
        <f t="shared" si="38"/>
        <v>3674</v>
      </c>
      <c r="K115" s="27">
        <f t="shared" si="34"/>
        <v>20</v>
      </c>
      <c r="L115" s="27">
        <f t="shared" si="39"/>
        <v>2140</v>
      </c>
      <c r="M115" s="27">
        <f t="shared" si="35"/>
        <v>7.5902000000000003</v>
      </c>
      <c r="N115" s="27">
        <f t="shared" si="36"/>
        <v>7.5902000000000003</v>
      </c>
      <c r="O115" s="27">
        <f t="shared" si="40"/>
        <v>-582.15000000000271</v>
      </c>
      <c r="P115" s="27">
        <f t="shared" si="41"/>
        <v>582.15000000000271</v>
      </c>
    </row>
    <row r="116" spans="1:16">
      <c r="A116" s="30">
        <v>38200</v>
      </c>
      <c r="C116" s="6">
        <v>108</v>
      </c>
      <c r="D116" s="29">
        <f t="shared" si="32"/>
        <v>20</v>
      </c>
      <c r="E116" s="29">
        <f t="shared" si="37"/>
        <v>2160</v>
      </c>
      <c r="F116" s="29">
        <f t="shared" si="33"/>
        <v>-1514</v>
      </c>
      <c r="G116" s="34">
        <f>+Inputs!$D$3</f>
        <v>0.37951000000000001</v>
      </c>
      <c r="I116" s="27">
        <f t="shared" si="38"/>
        <v>3674</v>
      </c>
      <c r="K116" s="27">
        <f t="shared" si="34"/>
        <v>20</v>
      </c>
      <c r="L116" s="27">
        <f t="shared" si="39"/>
        <v>2160</v>
      </c>
      <c r="M116" s="27">
        <f t="shared" si="35"/>
        <v>7.5902000000000003</v>
      </c>
      <c r="N116" s="27">
        <f t="shared" si="36"/>
        <v>7.5902000000000003</v>
      </c>
      <c r="O116" s="27">
        <f t="shared" si="40"/>
        <v>-574.55980000000272</v>
      </c>
      <c r="P116" s="27">
        <f t="shared" si="41"/>
        <v>574.55980000000272</v>
      </c>
    </row>
    <row r="117" spans="1:16">
      <c r="A117" s="31">
        <v>38231</v>
      </c>
      <c r="C117" s="6">
        <v>109</v>
      </c>
      <c r="D117" s="29">
        <f t="shared" si="32"/>
        <v>20</v>
      </c>
      <c r="E117" s="29">
        <f t="shared" si="37"/>
        <v>2180</v>
      </c>
      <c r="F117" s="29">
        <f t="shared" si="33"/>
        <v>-1494</v>
      </c>
      <c r="G117" s="34">
        <f>+Inputs!$D$3</f>
        <v>0.37951000000000001</v>
      </c>
      <c r="I117" s="27">
        <f t="shared" si="38"/>
        <v>3674</v>
      </c>
      <c r="K117" s="27">
        <f t="shared" si="34"/>
        <v>20</v>
      </c>
      <c r="L117" s="27">
        <f t="shared" si="39"/>
        <v>2180</v>
      </c>
      <c r="M117" s="27">
        <f t="shared" si="35"/>
        <v>7.5902000000000003</v>
      </c>
      <c r="N117" s="27">
        <f t="shared" si="36"/>
        <v>7.5902000000000003</v>
      </c>
      <c r="O117" s="27">
        <f t="shared" si="40"/>
        <v>-566.96960000000274</v>
      </c>
      <c r="P117" s="27">
        <f t="shared" si="41"/>
        <v>566.96960000000274</v>
      </c>
    </row>
    <row r="118" spans="1:16">
      <c r="A118" s="30">
        <v>38261</v>
      </c>
      <c r="C118" s="6">
        <v>110</v>
      </c>
      <c r="D118" s="29">
        <f t="shared" si="32"/>
        <v>20</v>
      </c>
      <c r="E118" s="29">
        <f t="shared" si="37"/>
        <v>2200</v>
      </c>
      <c r="F118" s="29">
        <f t="shared" si="33"/>
        <v>-1474</v>
      </c>
      <c r="G118" s="34">
        <f>+Inputs!$D$3</f>
        <v>0.37951000000000001</v>
      </c>
      <c r="I118" s="27">
        <f t="shared" si="38"/>
        <v>3674</v>
      </c>
      <c r="K118" s="27">
        <f t="shared" si="34"/>
        <v>20</v>
      </c>
      <c r="L118" s="27">
        <f t="shared" si="39"/>
        <v>2200</v>
      </c>
      <c r="M118" s="27">
        <f t="shared" si="35"/>
        <v>7.5902000000000003</v>
      </c>
      <c r="N118" s="27">
        <f t="shared" si="36"/>
        <v>7.5902000000000003</v>
      </c>
      <c r="O118" s="27">
        <f t="shared" si="40"/>
        <v>-559.37940000000276</v>
      </c>
      <c r="P118" s="27">
        <f t="shared" si="41"/>
        <v>559.37940000000276</v>
      </c>
    </row>
    <row r="119" spans="1:16">
      <c r="A119" s="31">
        <v>38292</v>
      </c>
      <c r="C119" s="6">
        <v>111</v>
      </c>
      <c r="D119" s="29">
        <f t="shared" si="32"/>
        <v>20</v>
      </c>
      <c r="E119" s="29">
        <f t="shared" si="37"/>
        <v>2220</v>
      </c>
      <c r="F119" s="29">
        <f t="shared" si="33"/>
        <v>-1454</v>
      </c>
      <c r="G119" s="34">
        <f>+Inputs!$D$3</f>
        <v>0.37951000000000001</v>
      </c>
      <c r="I119" s="27">
        <f t="shared" si="38"/>
        <v>3674</v>
      </c>
      <c r="K119" s="27">
        <f t="shared" si="34"/>
        <v>20</v>
      </c>
      <c r="L119" s="27">
        <f t="shared" si="39"/>
        <v>2220</v>
      </c>
      <c r="M119" s="27">
        <f t="shared" si="35"/>
        <v>7.5902000000000003</v>
      </c>
      <c r="N119" s="27">
        <f t="shared" si="36"/>
        <v>7.5902000000000003</v>
      </c>
      <c r="O119" s="27">
        <f t="shared" si="40"/>
        <v>-551.78920000000278</v>
      </c>
      <c r="P119" s="27">
        <f t="shared" si="41"/>
        <v>551.78920000000278</v>
      </c>
    </row>
    <row r="120" spans="1:16">
      <c r="A120" s="30">
        <v>38322</v>
      </c>
      <c r="C120" s="6">
        <v>112</v>
      </c>
      <c r="D120" s="29">
        <f t="shared" si="32"/>
        <v>20</v>
      </c>
      <c r="E120" s="29">
        <f t="shared" si="37"/>
        <v>2240</v>
      </c>
      <c r="F120" s="29">
        <f t="shared" si="33"/>
        <v>-1434</v>
      </c>
      <c r="G120" s="34">
        <f>+Inputs!$D$3</f>
        <v>0.37951000000000001</v>
      </c>
      <c r="I120" s="27">
        <f t="shared" si="38"/>
        <v>3674</v>
      </c>
      <c r="K120" s="27">
        <f t="shared" si="34"/>
        <v>20</v>
      </c>
      <c r="L120" s="27">
        <f t="shared" si="39"/>
        <v>2240</v>
      </c>
      <c r="M120" s="27">
        <f t="shared" si="35"/>
        <v>7.5902000000000003</v>
      </c>
      <c r="N120" s="27">
        <f t="shared" si="36"/>
        <v>7.5902000000000003</v>
      </c>
      <c r="O120" s="27">
        <f t="shared" si="40"/>
        <v>-544.1990000000028</v>
      </c>
      <c r="P120" s="27">
        <f t="shared" si="41"/>
        <v>544.1990000000028</v>
      </c>
    </row>
    <row r="121" spans="1:16">
      <c r="A121" s="31">
        <v>38353</v>
      </c>
      <c r="C121" s="6">
        <v>113</v>
      </c>
      <c r="D121" s="29">
        <f t="shared" si="32"/>
        <v>20</v>
      </c>
      <c r="E121" s="29">
        <f t="shared" si="37"/>
        <v>2260</v>
      </c>
      <c r="F121" s="29">
        <f t="shared" si="33"/>
        <v>-1414</v>
      </c>
      <c r="G121" s="34">
        <f>+Inputs!$D$3</f>
        <v>0.37951000000000001</v>
      </c>
      <c r="I121" s="27">
        <f t="shared" si="38"/>
        <v>3674</v>
      </c>
      <c r="K121" s="27">
        <f t="shared" si="34"/>
        <v>20</v>
      </c>
      <c r="L121" s="27">
        <f t="shared" si="39"/>
        <v>2260</v>
      </c>
      <c r="M121" s="27">
        <f t="shared" si="35"/>
        <v>7.5902000000000003</v>
      </c>
      <c r="N121" s="27">
        <f t="shared" si="36"/>
        <v>7.5902000000000003</v>
      </c>
      <c r="O121" s="27">
        <f t="shared" si="40"/>
        <v>-536.60880000000282</v>
      </c>
      <c r="P121" s="27">
        <f t="shared" si="41"/>
        <v>536.60880000000282</v>
      </c>
    </row>
    <row r="122" spans="1:16">
      <c r="A122" s="30">
        <v>38384</v>
      </c>
      <c r="C122" s="6">
        <v>114</v>
      </c>
      <c r="D122" s="29">
        <f t="shared" si="32"/>
        <v>20</v>
      </c>
      <c r="E122" s="29">
        <f t="shared" si="37"/>
        <v>2280</v>
      </c>
      <c r="F122" s="29">
        <f t="shared" si="33"/>
        <v>-1394</v>
      </c>
      <c r="G122" s="34">
        <f>+Inputs!$D$3</f>
        <v>0.37951000000000001</v>
      </c>
      <c r="I122" s="27">
        <f t="shared" si="38"/>
        <v>3674</v>
      </c>
      <c r="K122" s="27">
        <f t="shared" si="34"/>
        <v>20</v>
      </c>
      <c r="L122" s="27">
        <f t="shared" si="39"/>
        <v>2280</v>
      </c>
      <c r="M122" s="27">
        <f t="shared" si="35"/>
        <v>7.5902000000000003</v>
      </c>
      <c r="N122" s="27">
        <f t="shared" si="36"/>
        <v>7.5902000000000003</v>
      </c>
      <c r="O122" s="27">
        <f t="shared" si="40"/>
        <v>-529.01860000000283</v>
      </c>
      <c r="P122" s="27">
        <f t="shared" si="41"/>
        <v>529.01860000000283</v>
      </c>
    </row>
    <row r="123" spans="1:16">
      <c r="A123" s="31">
        <v>38412</v>
      </c>
      <c r="C123" s="6">
        <v>115</v>
      </c>
      <c r="D123" s="29">
        <f t="shared" si="32"/>
        <v>20</v>
      </c>
      <c r="E123" s="29">
        <f t="shared" si="37"/>
        <v>2300</v>
      </c>
      <c r="F123" s="29">
        <f t="shared" si="33"/>
        <v>-1374</v>
      </c>
      <c r="G123" s="34">
        <f>+Inputs!$D$3</f>
        <v>0.37951000000000001</v>
      </c>
      <c r="I123" s="27">
        <f t="shared" si="38"/>
        <v>3674</v>
      </c>
      <c r="K123" s="27">
        <f t="shared" si="34"/>
        <v>20</v>
      </c>
      <c r="L123" s="27">
        <f t="shared" si="39"/>
        <v>2300</v>
      </c>
      <c r="M123" s="27">
        <f t="shared" si="35"/>
        <v>7.5902000000000003</v>
      </c>
      <c r="N123" s="27">
        <f t="shared" si="36"/>
        <v>7.5902000000000003</v>
      </c>
      <c r="O123" s="27">
        <f t="shared" si="40"/>
        <v>-521.42840000000285</v>
      </c>
      <c r="P123" s="27">
        <f t="shared" si="41"/>
        <v>521.42840000000285</v>
      </c>
    </row>
    <row r="124" spans="1:16">
      <c r="A124" s="30">
        <v>38443</v>
      </c>
      <c r="C124" s="6">
        <v>116</v>
      </c>
      <c r="D124" s="29">
        <f t="shared" si="32"/>
        <v>20</v>
      </c>
      <c r="E124" s="29">
        <f t="shared" si="37"/>
        <v>2320</v>
      </c>
      <c r="F124" s="29">
        <f t="shared" si="33"/>
        <v>-1354</v>
      </c>
      <c r="G124" s="34">
        <f>+Inputs!$D$3</f>
        <v>0.37951000000000001</v>
      </c>
      <c r="I124" s="27">
        <f t="shared" si="38"/>
        <v>3674</v>
      </c>
      <c r="K124" s="27">
        <f t="shared" si="34"/>
        <v>20</v>
      </c>
      <c r="L124" s="27">
        <f t="shared" si="39"/>
        <v>2320</v>
      </c>
      <c r="M124" s="27">
        <f t="shared" si="35"/>
        <v>7.5902000000000003</v>
      </c>
      <c r="N124" s="27">
        <f t="shared" si="36"/>
        <v>7.5902000000000003</v>
      </c>
      <c r="O124" s="27">
        <f t="shared" si="40"/>
        <v>-513.83820000000287</v>
      </c>
      <c r="P124" s="27">
        <f t="shared" si="41"/>
        <v>513.83820000000287</v>
      </c>
    </row>
    <row r="125" spans="1:16">
      <c r="A125" s="31">
        <v>38473</v>
      </c>
      <c r="C125" s="6">
        <v>117</v>
      </c>
      <c r="D125" s="29">
        <f t="shared" si="32"/>
        <v>20</v>
      </c>
      <c r="E125" s="29">
        <f t="shared" si="37"/>
        <v>2340</v>
      </c>
      <c r="F125" s="29">
        <f t="shared" si="33"/>
        <v>-1334</v>
      </c>
      <c r="G125" s="34">
        <f>+Inputs!$D$3</f>
        <v>0.37951000000000001</v>
      </c>
      <c r="I125" s="27">
        <f t="shared" si="38"/>
        <v>3674</v>
      </c>
      <c r="K125" s="27">
        <f t="shared" si="34"/>
        <v>20</v>
      </c>
      <c r="L125" s="27">
        <f t="shared" si="39"/>
        <v>2340</v>
      </c>
      <c r="M125" s="27">
        <f t="shared" si="35"/>
        <v>7.5902000000000003</v>
      </c>
      <c r="N125" s="27">
        <f t="shared" si="36"/>
        <v>7.5902000000000003</v>
      </c>
      <c r="O125" s="27">
        <f t="shared" si="40"/>
        <v>-506.24800000000289</v>
      </c>
      <c r="P125" s="27">
        <f t="shared" si="41"/>
        <v>506.24800000000289</v>
      </c>
    </row>
    <row r="126" spans="1:16">
      <c r="A126" s="30">
        <v>38504</v>
      </c>
      <c r="C126" s="6">
        <v>118</v>
      </c>
      <c r="D126" s="29">
        <f t="shared" si="32"/>
        <v>20</v>
      </c>
      <c r="E126" s="29">
        <f t="shared" si="37"/>
        <v>2360</v>
      </c>
      <c r="F126" s="29">
        <f t="shared" si="33"/>
        <v>-1314</v>
      </c>
      <c r="G126" s="34">
        <f>+Inputs!$D$3</f>
        <v>0.37951000000000001</v>
      </c>
      <c r="I126" s="27">
        <f t="shared" si="38"/>
        <v>3674</v>
      </c>
      <c r="K126" s="27">
        <f t="shared" si="34"/>
        <v>20</v>
      </c>
      <c r="L126" s="27">
        <f t="shared" si="39"/>
        <v>2360</v>
      </c>
      <c r="M126" s="27">
        <f t="shared" si="35"/>
        <v>7.5902000000000003</v>
      </c>
      <c r="N126" s="27">
        <f t="shared" si="36"/>
        <v>7.5902000000000003</v>
      </c>
      <c r="O126" s="27">
        <f t="shared" si="40"/>
        <v>-498.65780000000291</v>
      </c>
      <c r="P126" s="27">
        <f t="shared" si="41"/>
        <v>498.65780000000291</v>
      </c>
    </row>
    <row r="127" spans="1:16">
      <c r="A127" s="31">
        <v>38534</v>
      </c>
      <c r="C127" s="6">
        <v>119</v>
      </c>
      <c r="D127" s="29">
        <f t="shared" si="32"/>
        <v>20</v>
      </c>
      <c r="E127" s="29">
        <f t="shared" si="37"/>
        <v>2380</v>
      </c>
      <c r="F127" s="29">
        <f t="shared" si="33"/>
        <v>-1294</v>
      </c>
      <c r="G127" s="34">
        <f>+Inputs!$D$3</f>
        <v>0.37951000000000001</v>
      </c>
      <c r="I127" s="27">
        <f t="shared" si="38"/>
        <v>3674</v>
      </c>
      <c r="K127" s="27">
        <f t="shared" si="34"/>
        <v>20</v>
      </c>
      <c r="L127" s="27">
        <f t="shared" si="39"/>
        <v>2380</v>
      </c>
      <c r="M127" s="27">
        <f t="shared" si="35"/>
        <v>7.5902000000000003</v>
      </c>
      <c r="N127" s="27">
        <f t="shared" si="36"/>
        <v>7.5902000000000003</v>
      </c>
      <c r="O127" s="27">
        <f t="shared" si="40"/>
        <v>-491.06760000000293</v>
      </c>
      <c r="P127" s="27">
        <f t="shared" si="41"/>
        <v>491.06760000000293</v>
      </c>
    </row>
    <row r="128" spans="1:16">
      <c r="A128" s="30">
        <v>38565</v>
      </c>
      <c r="C128" s="6">
        <v>120</v>
      </c>
      <c r="D128" s="29">
        <f t="shared" si="32"/>
        <v>20</v>
      </c>
      <c r="E128" s="29">
        <f t="shared" si="37"/>
        <v>2400</v>
      </c>
      <c r="F128" s="29">
        <f t="shared" si="33"/>
        <v>-1274</v>
      </c>
      <c r="G128" s="34">
        <f>+Inputs!$D$3</f>
        <v>0.37951000000000001</v>
      </c>
      <c r="I128" s="27">
        <f t="shared" si="38"/>
        <v>3674</v>
      </c>
      <c r="K128" s="27">
        <f t="shared" si="34"/>
        <v>20</v>
      </c>
      <c r="L128" s="27">
        <f t="shared" si="39"/>
        <v>2400</v>
      </c>
      <c r="M128" s="27">
        <f t="shared" si="35"/>
        <v>7.5902000000000003</v>
      </c>
      <c r="N128" s="27">
        <f t="shared" si="36"/>
        <v>7.5902000000000003</v>
      </c>
      <c r="O128" s="27">
        <f t="shared" si="40"/>
        <v>-483.47740000000294</v>
      </c>
      <c r="P128" s="27">
        <f t="shared" si="41"/>
        <v>483.47740000000294</v>
      </c>
    </row>
    <row r="129" spans="1:16">
      <c r="A129" s="31">
        <v>38596</v>
      </c>
      <c r="C129" s="6">
        <v>121</v>
      </c>
      <c r="D129" s="29">
        <f t="shared" si="32"/>
        <v>20</v>
      </c>
      <c r="E129" s="29">
        <f t="shared" si="37"/>
        <v>2420</v>
      </c>
      <c r="F129" s="29">
        <f t="shared" si="33"/>
        <v>-1254</v>
      </c>
      <c r="G129" s="34">
        <f>+Inputs!$D$3</f>
        <v>0.37951000000000001</v>
      </c>
      <c r="I129" s="27">
        <f t="shared" si="38"/>
        <v>3674</v>
      </c>
      <c r="K129" s="27">
        <f t="shared" si="34"/>
        <v>20</v>
      </c>
      <c r="L129" s="27">
        <f t="shared" si="39"/>
        <v>2420</v>
      </c>
      <c r="M129" s="27">
        <f t="shared" si="35"/>
        <v>7.5902000000000003</v>
      </c>
      <c r="N129" s="27">
        <f t="shared" si="36"/>
        <v>7.5902000000000003</v>
      </c>
      <c r="O129" s="27">
        <f t="shared" si="40"/>
        <v>-475.88720000000296</v>
      </c>
      <c r="P129" s="27">
        <f t="shared" si="41"/>
        <v>475.88720000000296</v>
      </c>
    </row>
    <row r="130" spans="1:16">
      <c r="A130" s="30">
        <v>38626</v>
      </c>
      <c r="C130" s="6">
        <v>122</v>
      </c>
      <c r="D130" s="29">
        <f t="shared" si="32"/>
        <v>20</v>
      </c>
      <c r="E130" s="29">
        <f t="shared" si="37"/>
        <v>2440</v>
      </c>
      <c r="F130" s="29">
        <f t="shared" si="33"/>
        <v>-1234</v>
      </c>
      <c r="G130" s="34">
        <f>+Inputs!$D$3</f>
        <v>0.37951000000000001</v>
      </c>
      <c r="I130" s="27">
        <f t="shared" si="38"/>
        <v>3674</v>
      </c>
      <c r="K130" s="27">
        <f t="shared" si="34"/>
        <v>20</v>
      </c>
      <c r="L130" s="27">
        <f t="shared" si="39"/>
        <v>2440</v>
      </c>
      <c r="M130" s="27">
        <f t="shared" si="35"/>
        <v>7.5902000000000003</v>
      </c>
      <c r="N130" s="27">
        <f t="shared" si="36"/>
        <v>7.5902000000000003</v>
      </c>
      <c r="O130" s="27">
        <f t="shared" si="40"/>
        <v>-468.29700000000298</v>
      </c>
      <c r="P130" s="27">
        <f t="shared" si="41"/>
        <v>468.29700000000298</v>
      </c>
    </row>
    <row r="131" spans="1:16">
      <c r="A131" s="31">
        <v>38657</v>
      </c>
      <c r="C131" s="6">
        <v>123</v>
      </c>
      <c r="D131" s="29">
        <f t="shared" si="32"/>
        <v>20</v>
      </c>
      <c r="E131" s="29">
        <f t="shared" si="37"/>
        <v>2460</v>
      </c>
      <c r="F131" s="29">
        <f t="shared" si="33"/>
        <v>-1214</v>
      </c>
      <c r="G131" s="34">
        <f>+Inputs!$D$3</f>
        <v>0.37951000000000001</v>
      </c>
      <c r="I131" s="27">
        <f t="shared" si="38"/>
        <v>3674</v>
      </c>
      <c r="K131" s="27">
        <f t="shared" si="34"/>
        <v>20</v>
      </c>
      <c r="L131" s="27">
        <f t="shared" si="39"/>
        <v>2460</v>
      </c>
      <c r="M131" s="27">
        <f t="shared" si="35"/>
        <v>7.5902000000000003</v>
      </c>
      <c r="N131" s="27">
        <f t="shared" si="36"/>
        <v>7.5902000000000003</v>
      </c>
      <c r="O131" s="27">
        <f t="shared" si="40"/>
        <v>-460.706800000003</v>
      </c>
      <c r="P131" s="27">
        <f t="shared" si="41"/>
        <v>460.706800000003</v>
      </c>
    </row>
    <row r="132" spans="1:16">
      <c r="A132" s="30">
        <v>38687</v>
      </c>
      <c r="C132" s="6">
        <v>124</v>
      </c>
      <c r="D132" s="29">
        <f t="shared" si="32"/>
        <v>20</v>
      </c>
      <c r="E132" s="29">
        <f t="shared" si="37"/>
        <v>2480</v>
      </c>
      <c r="F132" s="29">
        <f t="shared" si="33"/>
        <v>-1194</v>
      </c>
      <c r="G132" s="34">
        <f>+Inputs!$D$3</f>
        <v>0.37951000000000001</v>
      </c>
      <c r="I132" s="27">
        <f t="shared" si="38"/>
        <v>3674</v>
      </c>
      <c r="K132" s="27">
        <f t="shared" si="34"/>
        <v>20</v>
      </c>
      <c r="L132" s="27">
        <f t="shared" si="39"/>
        <v>2480</v>
      </c>
      <c r="M132" s="27">
        <f t="shared" si="35"/>
        <v>7.5902000000000003</v>
      </c>
      <c r="N132" s="27">
        <f t="shared" si="36"/>
        <v>7.5902000000000003</v>
      </c>
      <c r="O132" s="27">
        <f t="shared" si="40"/>
        <v>-453.11660000000302</v>
      </c>
      <c r="P132" s="27">
        <f t="shared" si="41"/>
        <v>453.11660000000302</v>
      </c>
    </row>
    <row r="133" spans="1:16">
      <c r="A133" s="31">
        <v>38718</v>
      </c>
      <c r="C133" s="6">
        <v>125</v>
      </c>
      <c r="D133" s="29">
        <f t="shared" si="32"/>
        <v>20</v>
      </c>
      <c r="E133" s="29">
        <f t="shared" si="37"/>
        <v>2500</v>
      </c>
      <c r="F133" s="29">
        <f t="shared" si="33"/>
        <v>-1174</v>
      </c>
      <c r="G133" s="34">
        <f>+Inputs!$D$3</f>
        <v>0.37951000000000001</v>
      </c>
      <c r="I133" s="27">
        <f t="shared" si="38"/>
        <v>3674</v>
      </c>
      <c r="K133" s="27">
        <f t="shared" si="34"/>
        <v>20</v>
      </c>
      <c r="L133" s="27">
        <f t="shared" si="39"/>
        <v>2500</v>
      </c>
      <c r="M133" s="27">
        <f t="shared" si="35"/>
        <v>7.5902000000000003</v>
      </c>
      <c r="N133" s="27">
        <f t="shared" si="36"/>
        <v>7.5902000000000003</v>
      </c>
      <c r="O133" s="27">
        <f t="shared" si="40"/>
        <v>-445.52640000000304</v>
      </c>
      <c r="P133" s="27">
        <f t="shared" si="41"/>
        <v>445.52640000000304</v>
      </c>
    </row>
    <row r="134" spans="1:16">
      <c r="A134" s="30">
        <v>38749</v>
      </c>
      <c r="C134" s="6">
        <v>126</v>
      </c>
      <c r="D134" s="29">
        <f t="shared" si="32"/>
        <v>20</v>
      </c>
      <c r="E134" s="29">
        <f t="shared" si="37"/>
        <v>2520</v>
      </c>
      <c r="F134" s="29">
        <f t="shared" si="33"/>
        <v>-1154</v>
      </c>
      <c r="G134" s="34">
        <f>+Inputs!$D$3</f>
        <v>0.37951000000000001</v>
      </c>
      <c r="I134" s="27">
        <f t="shared" si="38"/>
        <v>3674</v>
      </c>
      <c r="K134" s="27">
        <f t="shared" si="34"/>
        <v>20</v>
      </c>
      <c r="L134" s="27">
        <f t="shared" si="39"/>
        <v>2520</v>
      </c>
      <c r="M134" s="27">
        <f t="shared" si="35"/>
        <v>7.5902000000000003</v>
      </c>
      <c r="N134" s="27">
        <f t="shared" si="36"/>
        <v>7.5902000000000003</v>
      </c>
      <c r="O134" s="27">
        <f t="shared" si="40"/>
        <v>-437.93620000000305</v>
      </c>
      <c r="P134" s="27">
        <f t="shared" si="41"/>
        <v>437.93620000000305</v>
      </c>
    </row>
    <row r="135" spans="1:16">
      <c r="A135" s="31">
        <v>38777</v>
      </c>
      <c r="C135" s="6">
        <v>127</v>
      </c>
      <c r="D135" s="29">
        <f t="shared" si="32"/>
        <v>20</v>
      </c>
      <c r="E135" s="29">
        <f t="shared" si="37"/>
        <v>2540</v>
      </c>
      <c r="F135" s="29">
        <f t="shared" si="33"/>
        <v>-1134</v>
      </c>
      <c r="G135" s="34">
        <f>+Inputs!$D$3</f>
        <v>0.37951000000000001</v>
      </c>
      <c r="I135" s="27">
        <f t="shared" si="38"/>
        <v>3674</v>
      </c>
      <c r="K135" s="27">
        <f t="shared" si="34"/>
        <v>20</v>
      </c>
      <c r="L135" s="27">
        <f t="shared" si="39"/>
        <v>2540</v>
      </c>
      <c r="M135" s="27">
        <f t="shared" si="35"/>
        <v>7.5902000000000003</v>
      </c>
      <c r="N135" s="27">
        <f t="shared" si="36"/>
        <v>7.5902000000000003</v>
      </c>
      <c r="O135" s="27">
        <f t="shared" si="40"/>
        <v>-430.34600000000307</v>
      </c>
      <c r="P135" s="27">
        <f t="shared" si="41"/>
        <v>430.34600000000307</v>
      </c>
    </row>
    <row r="136" spans="1:16">
      <c r="A136" s="30">
        <v>38808</v>
      </c>
      <c r="C136" s="6">
        <v>128</v>
      </c>
      <c r="D136" s="29">
        <f t="shared" si="32"/>
        <v>20</v>
      </c>
      <c r="E136" s="29">
        <f t="shared" si="37"/>
        <v>2560</v>
      </c>
      <c r="F136" s="29">
        <f t="shared" si="33"/>
        <v>-1114</v>
      </c>
      <c r="G136" s="34">
        <f>+Inputs!$D$3</f>
        <v>0.37951000000000001</v>
      </c>
      <c r="I136" s="27">
        <f t="shared" si="38"/>
        <v>3674</v>
      </c>
      <c r="K136" s="27">
        <f t="shared" si="34"/>
        <v>20</v>
      </c>
      <c r="L136" s="27">
        <f t="shared" si="39"/>
        <v>2560</v>
      </c>
      <c r="M136" s="27">
        <f t="shared" si="35"/>
        <v>7.5902000000000003</v>
      </c>
      <c r="N136" s="27">
        <f t="shared" si="36"/>
        <v>7.5902000000000003</v>
      </c>
      <c r="O136" s="27">
        <f t="shared" si="40"/>
        <v>-422.75580000000309</v>
      </c>
      <c r="P136" s="27">
        <f t="shared" si="41"/>
        <v>422.75580000000309</v>
      </c>
    </row>
    <row r="137" spans="1:16">
      <c r="A137" s="31">
        <v>38838</v>
      </c>
      <c r="C137" s="6">
        <v>129</v>
      </c>
      <c r="D137" s="29">
        <f t="shared" ref="D137:D168" si="42">ROUND(-(+$B$9/180)*1,0)</f>
        <v>20</v>
      </c>
      <c r="E137" s="29">
        <f t="shared" si="37"/>
        <v>2580</v>
      </c>
      <c r="F137" s="29">
        <f t="shared" ref="F137:F168" si="43">$B$9+E137</f>
        <v>-1094</v>
      </c>
      <c r="G137" s="34">
        <f>+Inputs!$D$3</f>
        <v>0.37951000000000001</v>
      </c>
      <c r="I137" s="27">
        <f t="shared" si="38"/>
        <v>3674</v>
      </c>
      <c r="K137" s="27">
        <f t="shared" ref="K137:K168" si="44">D137</f>
        <v>20</v>
      </c>
      <c r="L137" s="27">
        <f t="shared" si="39"/>
        <v>2580</v>
      </c>
      <c r="M137" s="27">
        <f t="shared" ref="M137:M168" si="45">K137*G137</f>
        <v>7.5902000000000003</v>
      </c>
      <c r="N137" s="27">
        <f t="shared" ref="N137:N168" si="46">M137-J137</f>
        <v>7.5902000000000003</v>
      </c>
      <c r="O137" s="27">
        <f t="shared" si="40"/>
        <v>-415.16560000000311</v>
      </c>
      <c r="P137" s="27">
        <f t="shared" si="41"/>
        <v>415.16560000000311</v>
      </c>
    </row>
    <row r="138" spans="1:16">
      <c r="A138" s="30">
        <v>38869</v>
      </c>
      <c r="C138" s="6">
        <v>130</v>
      </c>
      <c r="D138" s="29">
        <f t="shared" si="42"/>
        <v>20</v>
      </c>
      <c r="E138" s="29">
        <f t="shared" ref="E138:E169" si="47">+E137+D138</f>
        <v>2600</v>
      </c>
      <c r="F138" s="29">
        <f t="shared" si="43"/>
        <v>-1074</v>
      </c>
      <c r="G138" s="34">
        <f>+Inputs!$D$3</f>
        <v>0.37951000000000001</v>
      </c>
      <c r="I138" s="27">
        <f t="shared" ref="I138:I169" si="48">+I137+H138</f>
        <v>3674</v>
      </c>
      <c r="K138" s="27">
        <f t="shared" si="44"/>
        <v>20</v>
      </c>
      <c r="L138" s="27">
        <f t="shared" ref="L138:L169" si="49">+L137+K138</f>
        <v>2600</v>
      </c>
      <c r="M138" s="27">
        <f t="shared" si="45"/>
        <v>7.5902000000000003</v>
      </c>
      <c r="N138" s="27">
        <f t="shared" si="46"/>
        <v>7.5902000000000003</v>
      </c>
      <c r="O138" s="27">
        <f t="shared" ref="O138:O169" si="50">+O137+N138</f>
        <v>-407.57540000000313</v>
      </c>
      <c r="P138" s="27">
        <f t="shared" ref="P138:P169" si="51">P137-N138</f>
        <v>407.57540000000313</v>
      </c>
    </row>
    <row r="139" spans="1:16">
      <c r="A139" s="31">
        <v>38899</v>
      </c>
      <c r="C139" s="6">
        <v>131</v>
      </c>
      <c r="D139" s="29">
        <f t="shared" si="42"/>
        <v>20</v>
      </c>
      <c r="E139" s="29">
        <f t="shared" si="47"/>
        <v>2620</v>
      </c>
      <c r="F139" s="29">
        <f t="shared" si="43"/>
        <v>-1054</v>
      </c>
      <c r="G139" s="34">
        <f>+Inputs!$D$3</f>
        <v>0.37951000000000001</v>
      </c>
      <c r="I139" s="27">
        <f t="shared" si="48"/>
        <v>3674</v>
      </c>
      <c r="K139" s="27">
        <f t="shared" si="44"/>
        <v>20</v>
      </c>
      <c r="L139" s="27">
        <f t="shared" si="49"/>
        <v>2620</v>
      </c>
      <c r="M139" s="27">
        <f t="shared" si="45"/>
        <v>7.5902000000000003</v>
      </c>
      <c r="N139" s="27">
        <f t="shared" si="46"/>
        <v>7.5902000000000003</v>
      </c>
      <c r="O139" s="27">
        <f t="shared" si="50"/>
        <v>-399.98520000000315</v>
      </c>
      <c r="P139" s="27">
        <f t="shared" si="51"/>
        <v>399.98520000000315</v>
      </c>
    </row>
    <row r="140" spans="1:16">
      <c r="A140" s="30">
        <v>38930</v>
      </c>
      <c r="C140" s="6">
        <v>132</v>
      </c>
      <c r="D140" s="29">
        <f t="shared" si="42"/>
        <v>20</v>
      </c>
      <c r="E140" s="29">
        <f t="shared" si="47"/>
        <v>2640</v>
      </c>
      <c r="F140" s="29">
        <f t="shared" si="43"/>
        <v>-1034</v>
      </c>
      <c r="G140" s="34">
        <f>+Inputs!$D$3</f>
        <v>0.37951000000000001</v>
      </c>
      <c r="I140" s="27">
        <f t="shared" si="48"/>
        <v>3674</v>
      </c>
      <c r="K140" s="27">
        <f t="shared" si="44"/>
        <v>20</v>
      </c>
      <c r="L140" s="27">
        <f t="shared" si="49"/>
        <v>2640</v>
      </c>
      <c r="M140" s="27">
        <f t="shared" si="45"/>
        <v>7.5902000000000003</v>
      </c>
      <c r="N140" s="27">
        <f t="shared" si="46"/>
        <v>7.5902000000000003</v>
      </c>
      <c r="O140" s="27">
        <f t="shared" si="50"/>
        <v>-392.39500000000317</v>
      </c>
      <c r="P140" s="27">
        <f t="shared" si="51"/>
        <v>392.39500000000317</v>
      </c>
    </row>
    <row r="141" spans="1:16">
      <c r="A141" s="31">
        <v>38961</v>
      </c>
      <c r="C141" s="6">
        <v>133</v>
      </c>
      <c r="D141" s="29">
        <f t="shared" si="42"/>
        <v>20</v>
      </c>
      <c r="E141" s="29">
        <f t="shared" si="47"/>
        <v>2660</v>
      </c>
      <c r="F141" s="29">
        <f t="shared" si="43"/>
        <v>-1014</v>
      </c>
      <c r="G141" s="34">
        <f>+Inputs!$D$3</f>
        <v>0.37951000000000001</v>
      </c>
      <c r="I141" s="27">
        <f t="shared" si="48"/>
        <v>3674</v>
      </c>
      <c r="K141" s="27">
        <f t="shared" si="44"/>
        <v>20</v>
      </c>
      <c r="L141" s="27">
        <f t="shared" si="49"/>
        <v>2660</v>
      </c>
      <c r="M141" s="27">
        <f t="shared" si="45"/>
        <v>7.5902000000000003</v>
      </c>
      <c r="N141" s="27">
        <f t="shared" si="46"/>
        <v>7.5902000000000003</v>
      </c>
      <c r="O141" s="27">
        <f t="shared" si="50"/>
        <v>-384.80480000000318</v>
      </c>
      <c r="P141" s="27">
        <f t="shared" si="51"/>
        <v>384.80480000000318</v>
      </c>
    </row>
    <row r="142" spans="1:16">
      <c r="A142" s="30">
        <v>38991</v>
      </c>
      <c r="C142" s="6">
        <v>134</v>
      </c>
      <c r="D142" s="29">
        <f t="shared" si="42"/>
        <v>20</v>
      </c>
      <c r="E142" s="29">
        <f t="shared" si="47"/>
        <v>2680</v>
      </c>
      <c r="F142" s="29">
        <f t="shared" si="43"/>
        <v>-994</v>
      </c>
      <c r="G142" s="34">
        <f>+Inputs!$D$3</f>
        <v>0.37951000000000001</v>
      </c>
      <c r="I142" s="27">
        <f t="shared" si="48"/>
        <v>3674</v>
      </c>
      <c r="K142" s="27">
        <f t="shared" si="44"/>
        <v>20</v>
      </c>
      <c r="L142" s="27">
        <f t="shared" si="49"/>
        <v>2680</v>
      </c>
      <c r="M142" s="27">
        <f t="shared" si="45"/>
        <v>7.5902000000000003</v>
      </c>
      <c r="N142" s="27">
        <f t="shared" si="46"/>
        <v>7.5902000000000003</v>
      </c>
      <c r="O142" s="27">
        <f t="shared" si="50"/>
        <v>-377.2146000000032</v>
      </c>
      <c r="P142" s="27">
        <f t="shared" si="51"/>
        <v>377.2146000000032</v>
      </c>
    </row>
    <row r="143" spans="1:16">
      <c r="A143" s="31">
        <v>39022</v>
      </c>
      <c r="C143" s="6">
        <v>135</v>
      </c>
      <c r="D143" s="29">
        <f t="shared" si="42"/>
        <v>20</v>
      </c>
      <c r="E143" s="29">
        <f t="shared" si="47"/>
        <v>2700</v>
      </c>
      <c r="F143" s="29">
        <f t="shared" si="43"/>
        <v>-974</v>
      </c>
      <c r="G143" s="34">
        <f>+Inputs!$D$3</f>
        <v>0.37951000000000001</v>
      </c>
      <c r="I143" s="27">
        <f t="shared" si="48"/>
        <v>3674</v>
      </c>
      <c r="K143" s="27">
        <f t="shared" si="44"/>
        <v>20</v>
      </c>
      <c r="L143" s="27">
        <f t="shared" si="49"/>
        <v>2700</v>
      </c>
      <c r="M143" s="27">
        <f t="shared" si="45"/>
        <v>7.5902000000000003</v>
      </c>
      <c r="N143" s="27">
        <f t="shared" si="46"/>
        <v>7.5902000000000003</v>
      </c>
      <c r="O143" s="27">
        <f t="shared" si="50"/>
        <v>-369.62440000000322</v>
      </c>
      <c r="P143" s="27">
        <f t="shared" si="51"/>
        <v>369.62440000000322</v>
      </c>
    </row>
    <row r="144" spans="1:16">
      <c r="A144" s="30">
        <v>39052</v>
      </c>
      <c r="C144" s="6">
        <v>136</v>
      </c>
      <c r="D144" s="29">
        <f t="shared" si="42"/>
        <v>20</v>
      </c>
      <c r="E144" s="29">
        <f t="shared" si="47"/>
        <v>2720</v>
      </c>
      <c r="F144" s="29">
        <f t="shared" si="43"/>
        <v>-954</v>
      </c>
      <c r="G144" s="34">
        <f>+Inputs!$D$3</f>
        <v>0.37951000000000001</v>
      </c>
      <c r="I144" s="27">
        <f t="shared" si="48"/>
        <v>3674</v>
      </c>
      <c r="K144" s="27">
        <f t="shared" si="44"/>
        <v>20</v>
      </c>
      <c r="L144" s="27">
        <f t="shared" si="49"/>
        <v>2720</v>
      </c>
      <c r="M144" s="27">
        <f t="shared" si="45"/>
        <v>7.5902000000000003</v>
      </c>
      <c r="N144" s="27">
        <f t="shared" si="46"/>
        <v>7.5902000000000003</v>
      </c>
      <c r="O144" s="27">
        <f t="shared" si="50"/>
        <v>-362.03420000000324</v>
      </c>
      <c r="P144" s="27">
        <f t="shared" si="51"/>
        <v>362.03420000000324</v>
      </c>
    </row>
    <row r="145" spans="1:16">
      <c r="A145" s="31">
        <v>39083</v>
      </c>
      <c r="C145" s="6">
        <v>137</v>
      </c>
      <c r="D145" s="29">
        <f t="shared" si="42"/>
        <v>20</v>
      </c>
      <c r="E145" s="29">
        <f t="shared" si="47"/>
        <v>2740</v>
      </c>
      <c r="F145" s="29">
        <f t="shared" si="43"/>
        <v>-934</v>
      </c>
      <c r="G145" s="34">
        <f>+Inputs!$D$3</f>
        <v>0.37951000000000001</v>
      </c>
      <c r="I145" s="27">
        <f t="shared" si="48"/>
        <v>3674</v>
      </c>
      <c r="K145" s="27">
        <f t="shared" si="44"/>
        <v>20</v>
      </c>
      <c r="L145" s="27">
        <f t="shared" si="49"/>
        <v>2740</v>
      </c>
      <c r="M145" s="27">
        <f t="shared" si="45"/>
        <v>7.5902000000000003</v>
      </c>
      <c r="N145" s="27">
        <f t="shared" si="46"/>
        <v>7.5902000000000003</v>
      </c>
      <c r="O145" s="27">
        <f t="shared" si="50"/>
        <v>-354.44400000000326</v>
      </c>
      <c r="P145" s="27">
        <f t="shared" si="51"/>
        <v>354.44400000000326</v>
      </c>
    </row>
    <row r="146" spans="1:16">
      <c r="A146" s="30">
        <v>39114</v>
      </c>
      <c r="C146" s="6">
        <v>138</v>
      </c>
      <c r="D146" s="29">
        <f t="shared" si="42"/>
        <v>20</v>
      </c>
      <c r="E146" s="29">
        <f t="shared" si="47"/>
        <v>2760</v>
      </c>
      <c r="F146" s="29">
        <f t="shared" si="43"/>
        <v>-914</v>
      </c>
      <c r="G146" s="34">
        <f>+Inputs!$D$3</f>
        <v>0.37951000000000001</v>
      </c>
      <c r="I146" s="27">
        <f t="shared" si="48"/>
        <v>3674</v>
      </c>
      <c r="K146" s="27">
        <f t="shared" si="44"/>
        <v>20</v>
      </c>
      <c r="L146" s="27">
        <f t="shared" si="49"/>
        <v>2760</v>
      </c>
      <c r="M146" s="27">
        <f t="shared" si="45"/>
        <v>7.5902000000000003</v>
      </c>
      <c r="N146" s="27">
        <f t="shared" si="46"/>
        <v>7.5902000000000003</v>
      </c>
      <c r="O146" s="27">
        <f t="shared" si="50"/>
        <v>-346.85380000000328</v>
      </c>
      <c r="P146" s="27">
        <f t="shared" si="51"/>
        <v>346.85380000000328</v>
      </c>
    </row>
    <row r="147" spans="1:16">
      <c r="A147" s="31">
        <v>39142</v>
      </c>
      <c r="C147" s="6">
        <v>139</v>
      </c>
      <c r="D147" s="29">
        <f t="shared" si="42"/>
        <v>20</v>
      </c>
      <c r="E147" s="29">
        <f t="shared" si="47"/>
        <v>2780</v>
      </c>
      <c r="F147" s="29">
        <f t="shared" si="43"/>
        <v>-894</v>
      </c>
      <c r="G147" s="34">
        <f>+Inputs!$D$3</f>
        <v>0.37951000000000001</v>
      </c>
      <c r="I147" s="27">
        <f t="shared" si="48"/>
        <v>3674</v>
      </c>
      <c r="K147" s="27">
        <f t="shared" si="44"/>
        <v>20</v>
      </c>
      <c r="L147" s="27">
        <f t="shared" si="49"/>
        <v>2780</v>
      </c>
      <c r="M147" s="27">
        <f t="shared" si="45"/>
        <v>7.5902000000000003</v>
      </c>
      <c r="N147" s="27">
        <f t="shared" si="46"/>
        <v>7.5902000000000003</v>
      </c>
      <c r="O147" s="27">
        <f t="shared" si="50"/>
        <v>-339.26360000000329</v>
      </c>
      <c r="P147" s="27">
        <f t="shared" si="51"/>
        <v>339.26360000000329</v>
      </c>
    </row>
    <row r="148" spans="1:16">
      <c r="A148" s="30">
        <v>39173</v>
      </c>
      <c r="C148" s="6">
        <v>140</v>
      </c>
      <c r="D148" s="29">
        <f t="shared" si="42"/>
        <v>20</v>
      </c>
      <c r="E148" s="29">
        <f t="shared" si="47"/>
        <v>2800</v>
      </c>
      <c r="F148" s="29">
        <f t="shared" si="43"/>
        <v>-874</v>
      </c>
      <c r="G148" s="34">
        <f>+Inputs!$D$3</f>
        <v>0.37951000000000001</v>
      </c>
      <c r="I148" s="27">
        <f t="shared" si="48"/>
        <v>3674</v>
      </c>
      <c r="K148" s="27">
        <f t="shared" si="44"/>
        <v>20</v>
      </c>
      <c r="L148" s="27">
        <f t="shared" si="49"/>
        <v>2800</v>
      </c>
      <c r="M148" s="27">
        <f t="shared" si="45"/>
        <v>7.5902000000000003</v>
      </c>
      <c r="N148" s="27">
        <f t="shared" si="46"/>
        <v>7.5902000000000003</v>
      </c>
      <c r="O148" s="27">
        <f t="shared" si="50"/>
        <v>-331.67340000000331</v>
      </c>
      <c r="P148" s="27">
        <f t="shared" si="51"/>
        <v>331.67340000000331</v>
      </c>
    </row>
    <row r="149" spans="1:16">
      <c r="A149" s="31">
        <v>39203</v>
      </c>
      <c r="C149" s="6">
        <v>141</v>
      </c>
      <c r="D149" s="29">
        <f t="shared" si="42"/>
        <v>20</v>
      </c>
      <c r="E149" s="29">
        <f t="shared" si="47"/>
        <v>2820</v>
      </c>
      <c r="F149" s="29">
        <f t="shared" si="43"/>
        <v>-854</v>
      </c>
      <c r="G149" s="34">
        <f>+Inputs!$D$3</f>
        <v>0.37951000000000001</v>
      </c>
      <c r="I149" s="27">
        <f t="shared" si="48"/>
        <v>3674</v>
      </c>
      <c r="K149" s="27">
        <f t="shared" si="44"/>
        <v>20</v>
      </c>
      <c r="L149" s="27">
        <f t="shared" si="49"/>
        <v>2820</v>
      </c>
      <c r="M149" s="27">
        <f t="shared" si="45"/>
        <v>7.5902000000000003</v>
      </c>
      <c r="N149" s="27">
        <f t="shared" si="46"/>
        <v>7.5902000000000003</v>
      </c>
      <c r="O149" s="27">
        <f t="shared" si="50"/>
        <v>-324.08320000000333</v>
      </c>
      <c r="P149" s="27">
        <f t="shared" si="51"/>
        <v>324.08320000000333</v>
      </c>
    </row>
    <row r="150" spans="1:16">
      <c r="A150" s="30">
        <v>39234</v>
      </c>
      <c r="C150" s="6">
        <v>142</v>
      </c>
      <c r="D150" s="29">
        <f t="shared" si="42"/>
        <v>20</v>
      </c>
      <c r="E150" s="29">
        <f t="shared" si="47"/>
        <v>2840</v>
      </c>
      <c r="F150" s="29">
        <f t="shared" si="43"/>
        <v>-834</v>
      </c>
      <c r="G150" s="34">
        <f>+Inputs!$D$3</f>
        <v>0.37951000000000001</v>
      </c>
      <c r="I150" s="27">
        <f t="shared" si="48"/>
        <v>3674</v>
      </c>
      <c r="K150" s="27">
        <f t="shared" si="44"/>
        <v>20</v>
      </c>
      <c r="L150" s="27">
        <f t="shared" si="49"/>
        <v>2840</v>
      </c>
      <c r="M150" s="27">
        <f t="shared" si="45"/>
        <v>7.5902000000000003</v>
      </c>
      <c r="N150" s="27">
        <f t="shared" si="46"/>
        <v>7.5902000000000003</v>
      </c>
      <c r="O150" s="27">
        <f t="shared" si="50"/>
        <v>-316.49300000000335</v>
      </c>
      <c r="P150" s="27">
        <f t="shared" si="51"/>
        <v>316.49300000000335</v>
      </c>
    </row>
    <row r="151" spans="1:16">
      <c r="A151" s="31">
        <v>39264</v>
      </c>
      <c r="C151" s="6">
        <v>143</v>
      </c>
      <c r="D151" s="29">
        <f t="shared" si="42"/>
        <v>20</v>
      </c>
      <c r="E151" s="29">
        <f t="shared" si="47"/>
        <v>2860</v>
      </c>
      <c r="F151" s="29">
        <f t="shared" si="43"/>
        <v>-814</v>
      </c>
      <c r="G151" s="34">
        <f>+Inputs!$D$3</f>
        <v>0.37951000000000001</v>
      </c>
      <c r="I151" s="27">
        <f t="shared" si="48"/>
        <v>3674</v>
      </c>
      <c r="K151" s="27">
        <f t="shared" si="44"/>
        <v>20</v>
      </c>
      <c r="L151" s="27">
        <f t="shared" si="49"/>
        <v>2860</v>
      </c>
      <c r="M151" s="27">
        <f t="shared" si="45"/>
        <v>7.5902000000000003</v>
      </c>
      <c r="N151" s="27">
        <f t="shared" si="46"/>
        <v>7.5902000000000003</v>
      </c>
      <c r="O151" s="27">
        <f t="shared" si="50"/>
        <v>-308.90280000000337</v>
      </c>
      <c r="P151" s="27">
        <f t="shared" si="51"/>
        <v>308.90280000000337</v>
      </c>
    </row>
    <row r="152" spans="1:16">
      <c r="A152" s="30">
        <v>39295</v>
      </c>
      <c r="C152" s="6">
        <v>144</v>
      </c>
      <c r="D152" s="29">
        <f t="shared" si="42"/>
        <v>20</v>
      </c>
      <c r="E152" s="29">
        <f t="shared" si="47"/>
        <v>2880</v>
      </c>
      <c r="F152" s="29">
        <f t="shared" si="43"/>
        <v>-794</v>
      </c>
      <c r="G152" s="34">
        <f>+Inputs!$D$3</f>
        <v>0.37951000000000001</v>
      </c>
      <c r="I152" s="27">
        <f t="shared" si="48"/>
        <v>3674</v>
      </c>
      <c r="K152" s="27">
        <f t="shared" si="44"/>
        <v>20</v>
      </c>
      <c r="L152" s="27">
        <f t="shared" si="49"/>
        <v>2880</v>
      </c>
      <c r="M152" s="27">
        <f t="shared" si="45"/>
        <v>7.5902000000000003</v>
      </c>
      <c r="N152" s="27">
        <f t="shared" si="46"/>
        <v>7.5902000000000003</v>
      </c>
      <c r="O152" s="27">
        <f t="shared" si="50"/>
        <v>-301.31260000000339</v>
      </c>
      <c r="P152" s="27">
        <f t="shared" si="51"/>
        <v>301.31260000000339</v>
      </c>
    </row>
    <row r="153" spans="1:16">
      <c r="A153" s="31">
        <v>39326</v>
      </c>
      <c r="C153" s="6">
        <v>145</v>
      </c>
      <c r="D153" s="29">
        <f t="shared" si="42"/>
        <v>20</v>
      </c>
      <c r="E153" s="29">
        <f t="shared" si="47"/>
        <v>2900</v>
      </c>
      <c r="F153" s="29">
        <f t="shared" si="43"/>
        <v>-774</v>
      </c>
      <c r="G153" s="34">
        <f>+Inputs!$D$3</f>
        <v>0.37951000000000001</v>
      </c>
      <c r="I153" s="27">
        <f t="shared" si="48"/>
        <v>3674</v>
      </c>
      <c r="K153" s="27">
        <f t="shared" si="44"/>
        <v>20</v>
      </c>
      <c r="L153" s="27">
        <f t="shared" si="49"/>
        <v>2900</v>
      </c>
      <c r="M153" s="27">
        <f t="shared" si="45"/>
        <v>7.5902000000000003</v>
      </c>
      <c r="N153" s="27">
        <f t="shared" si="46"/>
        <v>7.5902000000000003</v>
      </c>
      <c r="O153" s="27">
        <f t="shared" si="50"/>
        <v>-293.7224000000034</v>
      </c>
      <c r="P153" s="27">
        <f t="shared" si="51"/>
        <v>293.7224000000034</v>
      </c>
    </row>
    <row r="154" spans="1:16">
      <c r="A154" s="30">
        <v>39356</v>
      </c>
      <c r="C154" s="6">
        <v>146</v>
      </c>
      <c r="D154" s="29">
        <f t="shared" si="42"/>
        <v>20</v>
      </c>
      <c r="E154" s="29">
        <f t="shared" si="47"/>
        <v>2920</v>
      </c>
      <c r="F154" s="29">
        <f t="shared" si="43"/>
        <v>-754</v>
      </c>
      <c r="G154" s="34">
        <f>+Inputs!$D$3</f>
        <v>0.37951000000000001</v>
      </c>
      <c r="I154" s="27">
        <f t="shared" si="48"/>
        <v>3674</v>
      </c>
      <c r="K154" s="27">
        <f t="shared" si="44"/>
        <v>20</v>
      </c>
      <c r="L154" s="27">
        <f t="shared" si="49"/>
        <v>2920</v>
      </c>
      <c r="M154" s="27">
        <f t="shared" si="45"/>
        <v>7.5902000000000003</v>
      </c>
      <c r="N154" s="27">
        <f t="shared" si="46"/>
        <v>7.5902000000000003</v>
      </c>
      <c r="O154" s="27">
        <f t="shared" si="50"/>
        <v>-286.13220000000342</v>
      </c>
      <c r="P154" s="27">
        <f t="shared" si="51"/>
        <v>286.13220000000342</v>
      </c>
    </row>
    <row r="155" spans="1:16">
      <c r="A155" s="31">
        <v>39387</v>
      </c>
      <c r="C155" s="6">
        <v>147</v>
      </c>
      <c r="D155" s="29">
        <f t="shared" si="42"/>
        <v>20</v>
      </c>
      <c r="E155" s="29">
        <f t="shared" si="47"/>
        <v>2940</v>
      </c>
      <c r="F155" s="29">
        <f t="shared" si="43"/>
        <v>-734</v>
      </c>
      <c r="G155" s="34">
        <f>+Inputs!$D$3</f>
        <v>0.37951000000000001</v>
      </c>
      <c r="I155" s="27">
        <f t="shared" si="48"/>
        <v>3674</v>
      </c>
      <c r="K155" s="27">
        <f t="shared" si="44"/>
        <v>20</v>
      </c>
      <c r="L155" s="27">
        <f t="shared" si="49"/>
        <v>2940</v>
      </c>
      <c r="M155" s="27">
        <f t="shared" si="45"/>
        <v>7.5902000000000003</v>
      </c>
      <c r="N155" s="27">
        <f t="shared" si="46"/>
        <v>7.5902000000000003</v>
      </c>
      <c r="O155" s="27">
        <f t="shared" si="50"/>
        <v>-278.54200000000344</v>
      </c>
      <c r="P155" s="27">
        <f t="shared" si="51"/>
        <v>278.54200000000344</v>
      </c>
    </row>
    <row r="156" spans="1:16">
      <c r="A156" s="30">
        <v>39417</v>
      </c>
      <c r="C156" s="6">
        <v>148</v>
      </c>
      <c r="D156" s="29">
        <f t="shared" si="42"/>
        <v>20</v>
      </c>
      <c r="E156" s="29">
        <f t="shared" si="47"/>
        <v>2960</v>
      </c>
      <c r="F156" s="29">
        <f t="shared" si="43"/>
        <v>-714</v>
      </c>
      <c r="G156" s="34">
        <f>+Inputs!$D$3</f>
        <v>0.37951000000000001</v>
      </c>
      <c r="I156" s="27">
        <f t="shared" si="48"/>
        <v>3674</v>
      </c>
      <c r="K156" s="27">
        <f t="shared" si="44"/>
        <v>20</v>
      </c>
      <c r="L156" s="27">
        <f t="shared" si="49"/>
        <v>2960</v>
      </c>
      <c r="M156" s="27">
        <f t="shared" si="45"/>
        <v>7.5902000000000003</v>
      </c>
      <c r="N156" s="27">
        <f t="shared" si="46"/>
        <v>7.5902000000000003</v>
      </c>
      <c r="O156" s="27">
        <f t="shared" si="50"/>
        <v>-270.95180000000346</v>
      </c>
      <c r="P156" s="27">
        <f t="shared" si="51"/>
        <v>270.95180000000346</v>
      </c>
    </row>
    <row r="157" spans="1:16">
      <c r="A157" s="31">
        <v>39448</v>
      </c>
      <c r="C157" s="6">
        <v>149</v>
      </c>
      <c r="D157" s="29">
        <f t="shared" si="42"/>
        <v>20</v>
      </c>
      <c r="E157" s="29">
        <f t="shared" si="47"/>
        <v>2980</v>
      </c>
      <c r="F157" s="29">
        <f t="shared" si="43"/>
        <v>-694</v>
      </c>
      <c r="G157" s="34">
        <f>+Inputs!$D$3</f>
        <v>0.37951000000000001</v>
      </c>
      <c r="I157" s="27">
        <f t="shared" si="48"/>
        <v>3674</v>
      </c>
      <c r="K157" s="27">
        <f t="shared" si="44"/>
        <v>20</v>
      </c>
      <c r="L157" s="27">
        <f t="shared" si="49"/>
        <v>2980</v>
      </c>
      <c r="M157" s="27">
        <f t="shared" si="45"/>
        <v>7.5902000000000003</v>
      </c>
      <c r="N157" s="27">
        <f t="shared" si="46"/>
        <v>7.5902000000000003</v>
      </c>
      <c r="O157" s="27">
        <f t="shared" si="50"/>
        <v>-263.36160000000348</v>
      </c>
      <c r="P157" s="27">
        <f t="shared" si="51"/>
        <v>263.36160000000348</v>
      </c>
    </row>
    <row r="158" spans="1:16">
      <c r="A158" s="30">
        <v>39479</v>
      </c>
      <c r="C158" s="6">
        <v>150</v>
      </c>
      <c r="D158" s="29">
        <f t="shared" si="42"/>
        <v>20</v>
      </c>
      <c r="E158" s="29">
        <f t="shared" si="47"/>
        <v>3000</v>
      </c>
      <c r="F158" s="29">
        <f t="shared" si="43"/>
        <v>-674</v>
      </c>
      <c r="G158" s="34">
        <f>+Inputs!$D$3</f>
        <v>0.37951000000000001</v>
      </c>
      <c r="I158" s="27">
        <f t="shared" si="48"/>
        <v>3674</v>
      </c>
      <c r="K158" s="27">
        <f t="shared" si="44"/>
        <v>20</v>
      </c>
      <c r="L158" s="27">
        <f t="shared" si="49"/>
        <v>3000</v>
      </c>
      <c r="M158" s="27">
        <f t="shared" si="45"/>
        <v>7.5902000000000003</v>
      </c>
      <c r="N158" s="27">
        <f t="shared" si="46"/>
        <v>7.5902000000000003</v>
      </c>
      <c r="O158" s="27">
        <f t="shared" si="50"/>
        <v>-255.77140000000347</v>
      </c>
      <c r="P158" s="27">
        <f t="shared" si="51"/>
        <v>255.77140000000347</v>
      </c>
    </row>
    <row r="159" spans="1:16">
      <c r="A159" s="31">
        <v>39508</v>
      </c>
      <c r="C159" s="6">
        <v>151</v>
      </c>
      <c r="D159" s="29">
        <f t="shared" si="42"/>
        <v>20</v>
      </c>
      <c r="E159" s="29">
        <f t="shared" si="47"/>
        <v>3020</v>
      </c>
      <c r="F159" s="29">
        <f t="shared" si="43"/>
        <v>-654</v>
      </c>
      <c r="G159" s="34">
        <f>+Inputs!$D$3</f>
        <v>0.37951000000000001</v>
      </c>
      <c r="I159" s="27">
        <f t="shared" si="48"/>
        <v>3674</v>
      </c>
      <c r="K159" s="27">
        <f t="shared" si="44"/>
        <v>20</v>
      </c>
      <c r="L159" s="27">
        <f t="shared" si="49"/>
        <v>3020</v>
      </c>
      <c r="M159" s="27">
        <f t="shared" si="45"/>
        <v>7.5902000000000003</v>
      </c>
      <c r="N159" s="27">
        <f t="shared" si="46"/>
        <v>7.5902000000000003</v>
      </c>
      <c r="O159" s="27">
        <f t="shared" si="50"/>
        <v>-248.18120000000346</v>
      </c>
      <c r="P159" s="27">
        <f t="shared" si="51"/>
        <v>248.18120000000346</v>
      </c>
    </row>
    <row r="160" spans="1:16">
      <c r="A160" s="30">
        <v>39539</v>
      </c>
      <c r="C160" s="6">
        <v>152</v>
      </c>
      <c r="D160" s="29">
        <f t="shared" si="42"/>
        <v>20</v>
      </c>
      <c r="E160" s="29">
        <f t="shared" si="47"/>
        <v>3040</v>
      </c>
      <c r="F160" s="29">
        <f t="shared" si="43"/>
        <v>-634</v>
      </c>
      <c r="G160" s="34">
        <f>+Inputs!$D$3</f>
        <v>0.37951000000000001</v>
      </c>
      <c r="I160" s="27">
        <f t="shared" si="48"/>
        <v>3674</v>
      </c>
      <c r="K160" s="27">
        <f t="shared" si="44"/>
        <v>20</v>
      </c>
      <c r="L160" s="27">
        <f t="shared" si="49"/>
        <v>3040</v>
      </c>
      <c r="M160" s="27">
        <f t="shared" si="45"/>
        <v>7.5902000000000003</v>
      </c>
      <c r="N160" s="27">
        <f t="shared" si="46"/>
        <v>7.5902000000000003</v>
      </c>
      <c r="O160" s="27">
        <f t="shared" si="50"/>
        <v>-240.59100000000345</v>
      </c>
      <c r="P160" s="27">
        <f t="shared" si="51"/>
        <v>240.59100000000345</v>
      </c>
    </row>
    <row r="161" spans="1:16">
      <c r="A161" s="31">
        <v>39569</v>
      </c>
      <c r="C161" s="6">
        <v>153</v>
      </c>
      <c r="D161" s="29">
        <f t="shared" si="42"/>
        <v>20</v>
      </c>
      <c r="E161" s="29">
        <f t="shared" si="47"/>
        <v>3060</v>
      </c>
      <c r="F161" s="29">
        <f t="shared" si="43"/>
        <v>-614</v>
      </c>
      <c r="G161" s="34">
        <f>+Inputs!$D$3</f>
        <v>0.37951000000000001</v>
      </c>
      <c r="I161" s="27">
        <f t="shared" si="48"/>
        <v>3674</v>
      </c>
      <c r="K161" s="27">
        <f t="shared" si="44"/>
        <v>20</v>
      </c>
      <c r="L161" s="27">
        <f t="shared" si="49"/>
        <v>3060</v>
      </c>
      <c r="M161" s="27">
        <f t="shared" si="45"/>
        <v>7.5902000000000003</v>
      </c>
      <c r="N161" s="27">
        <f t="shared" si="46"/>
        <v>7.5902000000000003</v>
      </c>
      <c r="O161" s="27">
        <f t="shared" si="50"/>
        <v>-233.00080000000344</v>
      </c>
      <c r="P161" s="27">
        <f t="shared" si="51"/>
        <v>233.00080000000344</v>
      </c>
    </row>
    <row r="162" spans="1:16">
      <c r="A162" s="30">
        <v>39600</v>
      </c>
      <c r="C162" s="6">
        <v>154</v>
      </c>
      <c r="D162" s="29">
        <f t="shared" si="42"/>
        <v>20</v>
      </c>
      <c r="E162" s="29">
        <f t="shared" si="47"/>
        <v>3080</v>
      </c>
      <c r="F162" s="29">
        <f t="shared" si="43"/>
        <v>-594</v>
      </c>
      <c r="G162" s="34">
        <f>+Inputs!$D$3</f>
        <v>0.37951000000000001</v>
      </c>
      <c r="I162" s="27">
        <f t="shared" si="48"/>
        <v>3674</v>
      </c>
      <c r="K162" s="27">
        <f t="shared" si="44"/>
        <v>20</v>
      </c>
      <c r="L162" s="27">
        <f t="shared" si="49"/>
        <v>3080</v>
      </c>
      <c r="M162" s="27">
        <f t="shared" si="45"/>
        <v>7.5902000000000003</v>
      </c>
      <c r="N162" s="27">
        <f t="shared" si="46"/>
        <v>7.5902000000000003</v>
      </c>
      <c r="O162" s="27">
        <f t="shared" si="50"/>
        <v>-225.41060000000343</v>
      </c>
      <c r="P162" s="27">
        <f t="shared" si="51"/>
        <v>225.41060000000343</v>
      </c>
    </row>
    <row r="163" spans="1:16">
      <c r="A163" s="31">
        <v>39630</v>
      </c>
      <c r="C163" s="6">
        <v>155</v>
      </c>
      <c r="D163" s="29">
        <f t="shared" si="42"/>
        <v>20</v>
      </c>
      <c r="E163" s="29">
        <f t="shared" si="47"/>
        <v>3100</v>
      </c>
      <c r="F163" s="29">
        <f t="shared" si="43"/>
        <v>-574</v>
      </c>
      <c r="G163" s="34">
        <f>+Inputs!$D$3</f>
        <v>0.37951000000000001</v>
      </c>
      <c r="I163" s="27">
        <f t="shared" si="48"/>
        <v>3674</v>
      </c>
      <c r="K163" s="27">
        <f t="shared" si="44"/>
        <v>20</v>
      </c>
      <c r="L163" s="27">
        <f t="shared" si="49"/>
        <v>3100</v>
      </c>
      <c r="M163" s="27">
        <f t="shared" si="45"/>
        <v>7.5902000000000003</v>
      </c>
      <c r="N163" s="27">
        <f t="shared" si="46"/>
        <v>7.5902000000000003</v>
      </c>
      <c r="O163" s="27">
        <f t="shared" si="50"/>
        <v>-217.82040000000342</v>
      </c>
      <c r="P163" s="27">
        <f t="shared" si="51"/>
        <v>217.82040000000342</v>
      </c>
    </row>
    <row r="164" spans="1:16">
      <c r="A164" s="30">
        <v>39661</v>
      </c>
      <c r="C164" s="6">
        <v>156</v>
      </c>
      <c r="D164" s="29">
        <f t="shared" si="42"/>
        <v>20</v>
      </c>
      <c r="E164" s="29">
        <f t="shared" si="47"/>
        <v>3120</v>
      </c>
      <c r="F164" s="29">
        <f t="shared" si="43"/>
        <v>-554</v>
      </c>
      <c r="G164" s="34">
        <f>+Inputs!$D$3</f>
        <v>0.37951000000000001</v>
      </c>
      <c r="I164" s="27">
        <f t="shared" si="48"/>
        <v>3674</v>
      </c>
      <c r="K164" s="27">
        <f t="shared" si="44"/>
        <v>20</v>
      </c>
      <c r="L164" s="27">
        <f t="shared" si="49"/>
        <v>3120</v>
      </c>
      <c r="M164" s="27">
        <f t="shared" si="45"/>
        <v>7.5902000000000003</v>
      </c>
      <c r="N164" s="27">
        <f t="shared" si="46"/>
        <v>7.5902000000000003</v>
      </c>
      <c r="O164" s="27">
        <f t="shared" si="50"/>
        <v>-210.23020000000341</v>
      </c>
      <c r="P164" s="27">
        <f t="shared" si="51"/>
        <v>210.23020000000341</v>
      </c>
    </row>
    <row r="165" spans="1:16">
      <c r="A165" s="31">
        <v>39692</v>
      </c>
      <c r="C165" s="6">
        <v>157</v>
      </c>
      <c r="D165" s="29">
        <f t="shared" si="42"/>
        <v>20</v>
      </c>
      <c r="E165" s="29">
        <f t="shared" si="47"/>
        <v>3140</v>
      </c>
      <c r="F165" s="29">
        <f t="shared" si="43"/>
        <v>-534</v>
      </c>
      <c r="G165" s="34">
        <f>+Inputs!$D$3</f>
        <v>0.37951000000000001</v>
      </c>
      <c r="I165" s="27">
        <f t="shared" si="48"/>
        <v>3674</v>
      </c>
      <c r="K165" s="27">
        <f t="shared" si="44"/>
        <v>20</v>
      </c>
      <c r="L165" s="27">
        <f t="shared" si="49"/>
        <v>3140</v>
      </c>
      <c r="M165" s="27">
        <f t="shared" si="45"/>
        <v>7.5902000000000003</v>
      </c>
      <c r="N165" s="27">
        <f t="shared" si="46"/>
        <v>7.5902000000000003</v>
      </c>
      <c r="O165" s="27">
        <f t="shared" si="50"/>
        <v>-202.6400000000034</v>
      </c>
      <c r="P165" s="27">
        <f t="shared" si="51"/>
        <v>202.6400000000034</v>
      </c>
    </row>
    <row r="166" spans="1:16">
      <c r="A166" s="30">
        <v>39722</v>
      </c>
      <c r="C166" s="6">
        <v>158</v>
      </c>
      <c r="D166" s="29">
        <f t="shared" si="42"/>
        <v>20</v>
      </c>
      <c r="E166" s="29">
        <f t="shared" si="47"/>
        <v>3160</v>
      </c>
      <c r="F166" s="29">
        <f t="shared" si="43"/>
        <v>-514</v>
      </c>
      <c r="G166" s="34">
        <f>+Inputs!$D$3</f>
        <v>0.37951000000000001</v>
      </c>
      <c r="I166" s="27">
        <f t="shared" si="48"/>
        <v>3674</v>
      </c>
      <c r="K166" s="27">
        <f t="shared" si="44"/>
        <v>20</v>
      </c>
      <c r="L166" s="27">
        <f t="shared" si="49"/>
        <v>3160</v>
      </c>
      <c r="M166" s="27">
        <f t="shared" si="45"/>
        <v>7.5902000000000003</v>
      </c>
      <c r="N166" s="27">
        <f t="shared" si="46"/>
        <v>7.5902000000000003</v>
      </c>
      <c r="O166" s="27">
        <f t="shared" si="50"/>
        <v>-195.04980000000339</v>
      </c>
      <c r="P166" s="27">
        <f t="shared" si="51"/>
        <v>195.04980000000339</v>
      </c>
    </row>
    <row r="167" spans="1:16">
      <c r="A167" s="31">
        <v>39753</v>
      </c>
      <c r="C167" s="6">
        <v>159</v>
      </c>
      <c r="D167" s="29">
        <f t="shared" si="42"/>
        <v>20</v>
      </c>
      <c r="E167" s="29">
        <f t="shared" si="47"/>
        <v>3180</v>
      </c>
      <c r="F167" s="29">
        <f t="shared" si="43"/>
        <v>-494</v>
      </c>
      <c r="G167" s="34">
        <f>+Inputs!$D$3</f>
        <v>0.37951000000000001</v>
      </c>
      <c r="I167" s="27">
        <f t="shared" si="48"/>
        <v>3674</v>
      </c>
      <c r="K167" s="27">
        <f t="shared" si="44"/>
        <v>20</v>
      </c>
      <c r="L167" s="27">
        <f t="shared" si="49"/>
        <v>3180</v>
      </c>
      <c r="M167" s="27">
        <f t="shared" si="45"/>
        <v>7.5902000000000003</v>
      </c>
      <c r="N167" s="27">
        <f t="shared" si="46"/>
        <v>7.5902000000000003</v>
      </c>
      <c r="O167" s="27">
        <f t="shared" si="50"/>
        <v>-187.45960000000338</v>
      </c>
      <c r="P167" s="27">
        <f t="shared" si="51"/>
        <v>187.45960000000338</v>
      </c>
    </row>
    <row r="168" spans="1:16">
      <c r="A168" s="30">
        <v>39783</v>
      </c>
      <c r="C168" s="6">
        <v>160</v>
      </c>
      <c r="D168" s="29">
        <f t="shared" si="42"/>
        <v>20</v>
      </c>
      <c r="E168" s="29">
        <f t="shared" si="47"/>
        <v>3200</v>
      </c>
      <c r="F168" s="29">
        <f t="shared" si="43"/>
        <v>-474</v>
      </c>
      <c r="G168" s="34">
        <f>+Inputs!$D$3</f>
        <v>0.37951000000000001</v>
      </c>
      <c r="I168" s="27">
        <f t="shared" si="48"/>
        <v>3674</v>
      </c>
      <c r="K168" s="27">
        <f t="shared" si="44"/>
        <v>20</v>
      </c>
      <c r="L168" s="27">
        <f t="shared" si="49"/>
        <v>3200</v>
      </c>
      <c r="M168" s="27">
        <f t="shared" si="45"/>
        <v>7.5902000000000003</v>
      </c>
      <c r="N168" s="27">
        <f t="shared" si="46"/>
        <v>7.5902000000000003</v>
      </c>
      <c r="O168" s="27">
        <f t="shared" si="50"/>
        <v>-179.86940000000337</v>
      </c>
      <c r="P168" s="27">
        <f t="shared" si="51"/>
        <v>179.86940000000337</v>
      </c>
    </row>
    <row r="169" spans="1:16">
      <c r="A169" s="31">
        <v>39814</v>
      </c>
      <c r="C169" s="6">
        <v>161</v>
      </c>
      <c r="D169" s="29">
        <f t="shared" ref="D169:D187" si="52">ROUND(-(+$B$9/180)*1,0)</f>
        <v>20</v>
      </c>
      <c r="E169" s="29">
        <f t="shared" si="47"/>
        <v>3220</v>
      </c>
      <c r="F169" s="29">
        <f t="shared" ref="F169:F188" si="53">$B$9+E169</f>
        <v>-454</v>
      </c>
      <c r="G169" s="34">
        <f>+Inputs!$D$3</f>
        <v>0.37951000000000001</v>
      </c>
      <c r="I169" s="27">
        <f t="shared" si="48"/>
        <v>3674</v>
      </c>
      <c r="K169" s="27">
        <f t="shared" ref="K169:K188" si="54">D169</f>
        <v>20</v>
      </c>
      <c r="L169" s="27">
        <f t="shared" si="49"/>
        <v>3220</v>
      </c>
      <c r="M169" s="27">
        <f t="shared" ref="M169:M188" si="55">K169*G169</f>
        <v>7.5902000000000003</v>
      </c>
      <c r="N169" s="27">
        <f t="shared" ref="N169:N188" si="56">M169-J169</f>
        <v>7.5902000000000003</v>
      </c>
      <c r="O169" s="27">
        <f t="shared" si="50"/>
        <v>-172.27920000000336</v>
      </c>
      <c r="P169" s="27">
        <f t="shared" si="51"/>
        <v>172.27920000000336</v>
      </c>
    </row>
    <row r="170" spans="1:16">
      <c r="A170" s="30">
        <v>39845</v>
      </c>
      <c r="C170" s="6">
        <v>162</v>
      </c>
      <c r="D170" s="29">
        <f t="shared" si="52"/>
        <v>20</v>
      </c>
      <c r="E170" s="29">
        <f t="shared" ref="E170:E188" si="57">+E169+D170</f>
        <v>3240</v>
      </c>
      <c r="F170" s="29">
        <f t="shared" si="53"/>
        <v>-434</v>
      </c>
      <c r="G170" s="34">
        <f>+Inputs!$D$3</f>
        <v>0.37951000000000001</v>
      </c>
      <c r="I170" s="27">
        <f t="shared" ref="I170:I188" si="58">+I169+H170</f>
        <v>3674</v>
      </c>
      <c r="K170" s="27">
        <f t="shared" si="54"/>
        <v>20</v>
      </c>
      <c r="L170" s="27">
        <f t="shared" ref="L170:L188" si="59">+L169+K170</f>
        <v>3240</v>
      </c>
      <c r="M170" s="27">
        <f t="shared" si="55"/>
        <v>7.5902000000000003</v>
      </c>
      <c r="N170" s="27">
        <f t="shared" si="56"/>
        <v>7.5902000000000003</v>
      </c>
      <c r="O170" s="27">
        <f t="shared" ref="O170:O188" si="60">+O169+N170</f>
        <v>-164.68900000000335</v>
      </c>
      <c r="P170" s="27">
        <f t="shared" ref="P170:P188" si="61">P169-N170</f>
        <v>164.68900000000335</v>
      </c>
    </row>
    <row r="171" spans="1:16">
      <c r="A171" s="31">
        <v>39873</v>
      </c>
      <c r="C171" s="6">
        <v>163</v>
      </c>
      <c r="D171" s="29">
        <f t="shared" si="52"/>
        <v>20</v>
      </c>
      <c r="E171" s="29">
        <f t="shared" si="57"/>
        <v>3260</v>
      </c>
      <c r="F171" s="29">
        <f t="shared" si="53"/>
        <v>-414</v>
      </c>
      <c r="G171" s="34">
        <f>+Inputs!$D$3</f>
        <v>0.37951000000000001</v>
      </c>
      <c r="I171" s="27">
        <f t="shared" si="58"/>
        <v>3674</v>
      </c>
      <c r="K171" s="27">
        <f t="shared" si="54"/>
        <v>20</v>
      </c>
      <c r="L171" s="27">
        <f t="shared" si="59"/>
        <v>3260</v>
      </c>
      <c r="M171" s="27">
        <f t="shared" si="55"/>
        <v>7.5902000000000003</v>
      </c>
      <c r="N171" s="27">
        <f t="shared" si="56"/>
        <v>7.5902000000000003</v>
      </c>
      <c r="O171" s="27">
        <f t="shared" si="60"/>
        <v>-157.09880000000334</v>
      </c>
      <c r="P171" s="27">
        <f t="shared" si="61"/>
        <v>157.09880000000334</v>
      </c>
    </row>
    <row r="172" spans="1:16">
      <c r="A172" s="30">
        <v>39904</v>
      </c>
      <c r="C172" s="6">
        <v>164</v>
      </c>
      <c r="D172" s="29">
        <f t="shared" si="52"/>
        <v>20</v>
      </c>
      <c r="E172" s="29">
        <f t="shared" si="57"/>
        <v>3280</v>
      </c>
      <c r="F172" s="29">
        <f t="shared" si="53"/>
        <v>-394</v>
      </c>
      <c r="G172" s="34">
        <f>+Inputs!$D$3</f>
        <v>0.37951000000000001</v>
      </c>
      <c r="I172" s="27">
        <f t="shared" si="58"/>
        <v>3674</v>
      </c>
      <c r="K172" s="27">
        <f t="shared" si="54"/>
        <v>20</v>
      </c>
      <c r="L172" s="27">
        <f t="shared" si="59"/>
        <v>3280</v>
      </c>
      <c r="M172" s="27">
        <f t="shared" si="55"/>
        <v>7.5902000000000003</v>
      </c>
      <c r="N172" s="27">
        <f t="shared" si="56"/>
        <v>7.5902000000000003</v>
      </c>
      <c r="O172" s="27">
        <f t="shared" si="60"/>
        <v>-149.50860000000333</v>
      </c>
      <c r="P172" s="27">
        <f t="shared" si="61"/>
        <v>149.50860000000333</v>
      </c>
    </row>
    <row r="173" spans="1:16">
      <c r="A173" s="31">
        <v>39934</v>
      </c>
      <c r="C173" s="6">
        <v>165</v>
      </c>
      <c r="D173" s="29">
        <f t="shared" si="52"/>
        <v>20</v>
      </c>
      <c r="E173" s="29">
        <f t="shared" si="57"/>
        <v>3300</v>
      </c>
      <c r="F173" s="29">
        <f t="shared" si="53"/>
        <v>-374</v>
      </c>
      <c r="G173" s="34">
        <f>+Inputs!$D$3</f>
        <v>0.37951000000000001</v>
      </c>
      <c r="I173" s="27">
        <f t="shared" si="58"/>
        <v>3674</v>
      </c>
      <c r="K173" s="27">
        <f t="shared" si="54"/>
        <v>20</v>
      </c>
      <c r="L173" s="27">
        <f t="shared" si="59"/>
        <v>3300</v>
      </c>
      <c r="M173" s="27">
        <f t="shared" si="55"/>
        <v>7.5902000000000003</v>
      </c>
      <c r="N173" s="27">
        <f t="shared" si="56"/>
        <v>7.5902000000000003</v>
      </c>
      <c r="O173" s="27">
        <f t="shared" si="60"/>
        <v>-141.91840000000332</v>
      </c>
      <c r="P173" s="27">
        <f t="shared" si="61"/>
        <v>141.91840000000332</v>
      </c>
    </row>
    <row r="174" spans="1:16">
      <c r="A174" s="30">
        <v>39965</v>
      </c>
      <c r="C174" s="6">
        <v>166</v>
      </c>
      <c r="D174" s="29">
        <f t="shared" si="52"/>
        <v>20</v>
      </c>
      <c r="E174" s="29">
        <f t="shared" si="57"/>
        <v>3320</v>
      </c>
      <c r="F174" s="29">
        <f t="shared" si="53"/>
        <v>-354</v>
      </c>
      <c r="G174" s="34">
        <f>+Inputs!$D$3</f>
        <v>0.37951000000000001</v>
      </c>
      <c r="I174" s="27">
        <f t="shared" si="58"/>
        <v>3674</v>
      </c>
      <c r="K174" s="27">
        <f t="shared" si="54"/>
        <v>20</v>
      </c>
      <c r="L174" s="27">
        <f t="shared" si="59"/>
        <v>3320</v>
      </c>
      <c r="M174" s="27">
        <f t="shared" si="55"/>
        <v>7.5902000000000003</v>
      </c>
      <c r="N174" s="27">
        <f t="shared" si="56"/>
        <v>7.5902000000000003</v>
      </c>
      <c r="O174" s="27">
        <f t="shared" si="60"/>
        <v>-134.32820000000331</v>
      </c>
      <c r="P174" s="27">
        <f t="shared" si="61"/>
        <v>134.32820000000331</v>
      </c>
    </row>
    <row r="175" spans="1:16">
      <c r="A175" s="31">
        <v>39995</v>
      </c>
      <c r="C175" s="6">
        <v>167</v>
      </c>
      <c r="D175" s="29">
        <f t="shared" si="52"/>
        <v>20</v>
      </c>
      <c r="E175" s="29">
        <f t="shared" si="57"/>
        <v>3340</v>
      </c>
      <c r="F175" s="29">
        <f t="shared" si="53"/>
        <v>-334</v>
      </c>
      <c r="G175" s="34">
        <f>+Inputs!$D$3</f>
        <v>0.37951000000000001</v>
      </c>
      <c r="I175" s="27">
        <f t="shared" si="58"/>
        <v>3674</v>
      </c>
      <c r="K175" s="27">
        <f t="shared" si="54"/>
        <v>20</v>
      </c>
      <c r="L175" s="27">
        <f t="shared" si="59"/>
        <v>3340</v>
      </c>
      <c r="M175" s="27">
        <f t="shared" si="55"/>
        <v>7.5902000000000003</v>
      </c>
      <c r="N175" s="27">
        <f t="shared" si="56"/>
        <v>7.5902000000000003</v>
      </c>
      <c r="O175" s="27">
        <f t="shared" si="60"/>
        <v>-126.73800000000331</v>
      </c>
      <c r="P175" s="27">
        <f t="shared" si="61"/>
        <v>126.73800000000331</v>
      </c>
    </row>
    <row r="176" spans="1:16">
      <c r="A176" s="30">
        <v>40026</v>
      </c>
      <c r="C176" s="6">
        <v>168</v>
      </c>
      <c r="D176" s="29">
        <f t="shared" si="52"/>
        <v>20</v>
      </c>
      <c r="E176" s="29">
        <f t="shared" si="57"/>
        <v>3360</v>
      </c>
      <c r="F176" s="29">
        <f t="shared" si="53"/>
        <v>-314</v>
      </c>
      <c r="G176" s="34">
        <f>+Inputs!$D$3</f>
        <v>0.37951000000000001</v>
      </c>
      <c r="I176" s="27">
        <f t="shared" si="58"/>
        <v>3674</v>
      </c>
      <c r="K176" s="27">
        <f t="shared" si="54"/>
        <v>20</v>
      </c>
      <c r="L176" s="27">
        <f t="shared" si="59"/>
        <v>3360</v>
      </c>
      <c r="M176" s="27">
        <f t="shared" si="55"/>
        <v>7.5902000000000003</v>
      </c>
      <c r="N176" s="27">
        <f t="shared" si="56"/>
        <v>7.5902000000000003</v>
      </c>
      <c r="O176" s="27">
        <f t="shared" si="60"/>
        <v>-119.14780000000331</v>
      </c>
      <c r="P176" s="27">
        <f t="shared" si="61"/>
        <v>119.14780000000331</v>
      </c>
    </row>
    <row r="177" spans="1:20">
      <c r="A177" s="31">
        <v>40057</v>
      </c>
      <c r="C177" s="6">
        <v>169</v>
      </c>
      <c r="D177" s="29">
        <f t="shared" si="52"/>
        <v>20</v>
      </c>
      <c r="E177" s="29">
        <f t="shared" si="57"/>
        <v>3380</v>
      </c>
      <c r="F177" s="29">
        <f t="shared" si="53"/>
        <v>-294</v>
      </c>
      <c r="G177" s="34">
        <f>+Inputs!$D$3</f>
        <v>0.37951000000000001</v>
      </c>
      <c r="I177" s="27">
        <f t="shared" si="58"/>
        <v>3674</v>
      </c>
      <c r="K177" s="27">
        <f t="shared" si="54"/>
        <v>20</v>
      </c>
      <c r="L177" s="27">
        <f t="shared" si="59"/>
        <v>3380</v>
      </c>
      <c r="M177" s="27">
        <f t="shared" si="55"/>
        <v>7.5902000000000003</v>
      </c>
      <c r="N177" s="27">
        <f t="shared" si="56"/>
        <v>7.5902000000000003</v>
      </c>
      <c r="O177" s="27">
        <f t="shared" si="60"/>
        <v>-111.55760000000332</v>
      </c>
      <c r="P177" s="27">
        <f t="shared" si="61"/>
        <v>111.55760000000332</v>
      </c>
    </row>
    <row r="178" spans="1:20">
      <c r="A178" s="30">
        <v>40087</v>
      </c>
      <c r="C178" s="6">
        <v>170</v>
      </c>
      <c r="D178" s="29">
        <f t="shared" si="52"/>
        <v>20</v>
      </c>
      <c r="E178" s="29">
        <f t="shared" si="57"/>
        <v>3400</v>
      </c>
      <c r="F178" s="29">
        <f t="shared" si="53"/>
        <v>-274</v>
      </c>
      <c r="G178" s="34">
        <f>+Inputs!$D$3</f>
        <v>0.37951000000000001</v>
      </c>
      <c r="I178" s="27">
        <f t="shared" si="58"/>
        <v>3674</v>
      </c>
      <c r="K178" s="27">
        <f t="shared" si="54"/>
        <v>20</v>
      </c>
      <c r="L178" s="27">
        <f t="shared" si="59"/>
        <v>3400</v>
      </c>
      <c r="M178" s="27">
        <f t="shared" si="55"/>
        <v>7.5902000000000003</v>
      </c>
      <c r="N178" s="27">
        <f t="shared" si="56"/>
        <v>7.5902000000000003</v>
      </c>
      <c r="O178" s="27">
        <f t="shared" si="60"/>
        <v>-103.96740000000332</v>
      </c>
      <c r="P178" s="27">
        <f t="shared" si="61"/>
        <v>103.96740000000332</v>
      </c>
    </row>
    <row r="179" spans="1:20">
      <c r="A179" s="31">
        <v>40118</v>
      </c>
      <c r="C179" s="6">
        <v>171</v>
      </c>
      <c r="D179" s="29">
        <f t="shared" si="52"/>
        <v>20</v>
      </c>
      <c r="E179" s="29">
        <f t="shared" si="57"/>
        <v>3420</v>
      </c>
      <c r="F179" s="29">
        <f t="shared" si="53"/>
        <v>-254</v>
      </c>
      <c r="G179" s="34">
        <f>+Inputs!$D$3</f>
        <v>0.37951000000000001</v>
      </c>
      <c r="I179" s="27">
        <f t="shared" si="58"/>
        <v>3674</v>
      </c>
      <c r="K179" s="27">
        <f t="shared" si="54"/>
        <v>20</v>
      </c>
      <c r="L179" s="27">
        <f t="shared" si="59"/>
        <v>3420</v>
      </c>
      <c r="M179" s="27">
        <f t="shared" si="55"/>
        <v>7.5902000000000003</v>
      </c>
      <c r="N179" s="27">
        <f t="shared" si="56"/>
        <v>7.5902000000000003</v>
      </c>
      <c r="O179" s="27">
        <f t="shared" si="60"/>
        <v>-96.377200000003327</v>
      </c>
      <c r="P179" s="27">
        <f t="shared" si="61"/>
        <v>96.377200000003327</v>
      </c>
    </row>
    <row r="180" spans="1:20">
      <c r="A180" s="30">
        <v>40148</v>
      </c>
      <c r="C180" s="6">
        <v>172</v>
      </c>
      <c r="D180" s="29">
        <f t="shared" si="52"/>
        <v>20</v>
      </c>
      <c r="E180" s="29">
        <f t="shared" si="57"/>
        <v>3440</v>
      </c>
      <c r="F180" s="29">
        <f t="shared" si="53"/>
        <v>-234</v>
      </c>
      <c r="G180" s="34">
        <f>+Inputs!$D$3</f>
        <v>0.37951000000000001</v>
      </c>
      <c r="I180" s="27">
        <f t="shared" si="58"/>
        <v>3674</v>
      </c>
      <c r="K180" s="27">
        <f t="shared" si="54"/>
        <v>20</v>
      </c>
      <c r="L180" s="27">
        <f t="shared" si="59"/>
        <v>3440</v>
      </c>
      <c r="M180" s="27">
        <f t="shared" si="55"/>
        <v>7.5902000000000003</v>
      </c>
      <c r="N180" s="27">
        <f t="shared" si="56"/>
        <v>7.5902000000000003</v>
      </c>
      <c r="O180" s="27">
        <f t="shared" si="60"/>
        <v>-88.787000000003331</v>
      </c>
      <c r="P180" s="27">
        <f t="shared" si="61"/>
        <v>88.787000000003331</v>
      </c>
    </row>
    <row r="181" spans="1:20">
      <c r="A181" s="31">
        <v>40179</v>
      </c>
      <c r="C181" s="6">
        <v>173</v>
      </c>
      <c r="D181" s="29">
        <f t="shared" si="52"/>
        <v>20</v>
      </c>
      <c r="E181" s="29">
        <f t="shared" si="57"/>
        <v>3460</v>
      </c>
      <c r="F181" s="29">
        <f t="shared" si="53"/>
        <v>-214</v>
      </c>
      <c r="G181" s="34">
        <f>+Inputs!$D$3</f>
        <v>0.37951000000000001</v>
      </c>
      <c r="I181" s="27">
        <f t="shared" si="58"/>
        <v>3674</v>
      </c>
      <c r="K181" s="27">
        <f t="shared" si="54"/>
        <v>20</v>
      </c>
      <c r="L181" s="27">
        <f t="shared" si="59"/>
        <v>3460</v>
      </c>
      <c r="M181" s="27">
        <f t="shared" si="55"/>
        <v>7.5902000000000003</v>
      </c>
      <c r="N181" s="27">
        <f t="shared" si="56"/>
        <v>7.5902000000000003</v>
      </c>
      <c r="O181" s="27">
        <f t="shared" si="60"/>
        <v>-81.196800000003336</v>
      </c>
      <c r="P181" s="27">
        <f t="shared" si="61"/>
        <v>81.196800000003336</v>
      </c>
    </row>
    <row r="182" spans="1:20">
      <c r="A182" s="30">
        <v>40210</v>
      </c>
      <c r="C182" s="6">
        <v>174</v>
      </c>
      <c r="D182" s="29">
        <f t="shared" si="52"/>
        <v>20</v>
      </c>
      <c r="E182" s="29">
        <f t="shared" si="57"/>
        <v>3480</v>
      </c>
      <c r="F182" s="29">
        <f t="shared" si="53"/>
        <v>-194</v>
      </c>
      <c r="G182" s="34">
        <f>+Inputs!$D$3</f>
        <v>0.37951000000000001</v>
      </c>
      <c r="I182" s="27">
        <f t="shared" si="58"/>
        <v>3674</v>
      </c>
      <c r="K182" s="27">
        <f t="shared" si="54"/>
        <v>20</v>
      </c>
      <c r="L182" s="27">
        <f t="shared" si="59"/>
        <v>3480</v>
      </c>
      <c r="M182" s="27">
        <f t="shared" si="55"/>
        <v>7.5902000000000003</v>
      </c>
      <c r="N182" s="27">
        <f t="shared" si="56"/>
        <v>7.5902000000000003</v>
      </c>
      <c r="O182" s="27">
        <f t="shared" si="60"/>
        <v>-73.60660000000334</v>
      </c>
      <c r="P182" s="27">
        <f t="shared" si="61"/>
        <v>73.60660000000334</v>
      </c>
    </row>
    <row r="183" spans="1:20">
      <c r="A183" s="31">
        <v>40238</v>
      </c>
      <c r="C183" s="6">
        <v>175</v>
      </c>
      <c r="D183" s="29">
        <f t="shared" si="52"/>
        <v>20</v>
      </c>
      <c r="E183" s="29">
        <f t="shared" si="57"/>
        <v>3500</v>
      </c>
      <c r="F183" s="29">
        <f t="shared" si="53"/>
        <v>-174</v>
      </c>
      <c r="G183" s="34">
        <f>+Inputs!$D$3</f>
        <v>0.37951000000000001</v>
      </c>
      <c r="I183" s="27">
        <f t="shared" si="58"/>
        <v>3674</v>
      </c>
      <c r="K183" s="27">
        <f t="shared" si="54"/>
        <v>20</v>
      </c>
      <c r="L183" s="27">
        <f t="shared" si="59"/>
        <v>3500</v>
      </c>
      <c r="M183" s="27">
        <f t="shared" si="55"/>
        <v>7.5902000000000003</v>
      </c>
      <c r="N183" s="27">
        <f t="shared" si="56"/>
        <v>7.5902000000000003</v>
      </c>
      <c r="O183" s="27">
        <f t="shared" si="60"/>
        <v>-66.016400000003344</v>
      </c>
      <c r="P183" s="27">
        <f t="shared" si="61"/>
        <v>66.016400000003344</v>
      </c>
    </row>
    <row r="184" spans="1:20">
      <c r="A184" s="30">
        <v>40269</v>
      </c>
      <c r="C184" s="6">
        <v>176</v>
      </c>
      <c r="D184" s="29">
        <f t="shared" si="52"/>
        <v>20</v>
      </c>
      <c r="E184" s="29">
        <f t="shared" si="57"/>
        <v>3520</v>
      </c>
      <c r="F184" s="29">
        <f t="shared" si="53"/>
        <v>-154</v>
      </c>
      <c r="G184" s="34">
        <f>+Inputs!$D$3</f>
        <v>0.37951000000000001</v>
      </c>
      <c r="I184" s="27">
        <f t="shared" si="58"/>
        <v>3674</v>
      </c>
      <c r="K184" s="27">
        <f t="shared" si="54"/>
        <v>20</v>
      </c>
      <c r="L184" s="27">
        <f t="shared" si="59"/>
        <v>3520</v>
      </c>
      <c r="M184" s="27">
        <f t="shared" si="55"/>
        <v>7.5902000000000003</v>
      </c>
      <c r="N184" s="27">
        <f t="shared" si="56"/>
        <v>7.5902000000000003</v>
      </c>
      <c r="O184" s="27">
        <f t="shared" si="60"/>
        <v>-58.426200000003341</v>
      </c>
      <c r="P184" s="27">
        <f t="shared" si="61"/>
        <v>58.426200000003341</v>
      </c>
    </row>
    <row r="185" spans="1:20">
      <c r="A185" s="31">
        <v>40299</v>
      </c>
      <c r="C185" s="6">
        <v>177</v>
      </c>
      <c r="D185" s="29">
        <f t="shared" si="52"/>
        <v>20</v>
      </c>
      <c r="E185" s="29">
        <f t="shared" si="57"/>
        <v>3540</v>
      </c>
      <c r="F185" s="29">
        <f t="shared" si="53"/>
        <v>-134</v>
      </c>
      <c r="G185" s="34">
        <f>+Inputs!$D$3</f>
        <v>0.37951000000000001</v>
      </c>
      <c r="I185" s="27">
        <f t="shared" si="58"/>
        <v>3674</v>
      </c>
      <c r="K185" s="27">
        <f t="shared" si="54"/>
        <v>20</v>
      </c>
      <c r="L185" s="27">
        <f t="shared" si="59"/>
        <v>3540</v>
      </c>
      <c r="M185" s="27">
        <f t="shared" si="55"/>
        <v>7.5902000000000003</v>
      </c>
      <c r="N185" s="27">
        <f t="shared" si="56"/>
        <v>7.5902000000000003</v>
      </c>
      <c r="O185" s="27">
        <f t="shared" si="60"/>
        <v>-50.836000000003338</v>
      </c>
      <c r="P185" s="27">
        <f t="shared" si="61"/>
        <v>50.836000000003338</v>
      </c>
    </row>
    <row r="186" spans="1:20">
      <c r="A186" s="30">
        <v>40330</v>
      </c>
      <c r="C186" s="6">
        <v>178</v>
      </c>
      <c r="D186" s="29">
        <f t="shared" si="52"/>
        <v>20</v>
      </c>
      <c r="E186" s="29">
        <f t="shared" si="57"/>
        <v>3560</v>
      </c>
      <c r="F186" s="29">
        <f t="shared" si="53"/>
        <v>-114</v>
      </c>
      <c r="G186" s="34">
        <f>+Inputs!$D$3</f>
        <v>0.37951000000000001</v>
      </c>
      <c r="I186" s="27">
        <f t="shared" si="58"/>
        <v>3674</v>
      </c>
      <c r="K186" s="27">
        <f t="shared" si="54"/>
        <v>20</v>
      </c>
      <c r="L186" s="27">
        <f t="shared" si="59"/>
        <v>3560</v>
      </c>
      <c r="M186" s="27">
        <f t="shared" si="55"/>
        <v>7.5902000000000003</v>
      </c>
      <c r="N186" s="27">
        <f t="shared" si="56"/>
        <v>7.5902000000000003</v>
      </c>
      <c r="O186" s="27">
        <f t="shared" si="60"/>
        <v>-43.245800000003335</v>
      </c>
      <c r="P186" s="27">
        <f t="shared" si="61"/>
        <v>43.245800000003335</v>
      </c>
    </row>
    <row r="187" spans="1:20">
      <c r="A187" s="31">
        <v>40360</v>
      </c>
      <c r="C187" s="6">
        <v>179</v>
      </c>
      <c r="D187" s="29">
        <f t="shared" si="52"/>
        <v>20</v>
      </c>
      <c r="E187" s="29">
        <f t="shared" si="57"/>
        <v>3580</v>
      </c>
      <c r="F187" s="29">
        <f t="shared" si="53"/>
        <v>-94</v>
      </c>
      <c r="G187" s="34">
        <f>+Inputs!$D$3</f>
        <v>0.37951000000000001</v>
      </c>
      <c r="I187" s="27">
        <f t="shared" si="58"/>
        <v>3674</v>
      </c>
      <c r="K187" s="27">
        <f t="shared" si="54"/>
        <v>20</v>
      </c>
      <c r="L187" s="27">
        <f t="shared" si="59"/>
        <v>3580</v>
      </c>
      <c r="M187" s="27">
        <f t="shared" si="55"/>
        <v>7.5902000000000003</v>
      </c>
      <c r="N187" s="27">
        <f t="shared" si="56"/>
        <v>7.5902000000000003</v>
      </c>
      <c r="O187" s="27">
        <f t="shared" si="60"/>
        <v>-35.655600000003332</v>
      </c>
      <c r="P187" s="27">
        <f t="shared" si="61"/>
        <v>35.655600000003332</v>
      </c>
    </row>
    <row r="188" spans="1:20">
      <c r="A188" s="30">
        <v>40391</v>
      </c>
      <c r="C188" s="6">
        <v>180</v>
      </c>
      <c r="D188" s="29">
        <f>-F187</f>
        <v>94</v>
      </c>
      <c r="E188" s="29">
        <f t="shared" si="57"/>
        <v>3674</v>
      </c>
      <c r="F188" s="29">
        <f t="shared" si="53"/>
        <v>0</v>
      </c>
      <c r="G188" s="34">
        <f>+Inputs!$D$3</f>
        <v>0.37951000000000001</v>
      </c>
      <c r="I188" s="27">
        <f t="shared" si="58"/>
        <v>3674</v>
      </c>
      <c r="K188" s="27">
        <f t="shared" si="54"/>
        <v>94</v>
      </c>
      <c r="L188" s="27">
        <f t="shared" si="59"/>
        <v>3674</v>
      </c>
      <c r="M188" s="27">
        <f t="shared" si="55"/>
        <v>35.673940000000002</v>
      </c>
      <c r="N188" s="27">
        <f t="shared" si="56"/>
        <v>35.673940000000002</v>
      </c>
      <c r="O188" s="27">
        <f t="shared" si="60"/>
        <v>1.8339999996669576E-2</v>
      </c>
      <c r="P188" s="27">
        <f t="shared" si="61"/>
        <v>-1.8339999996669576E-2</v>
      </c>
    </row>
    <row r="189" spans="1:20">
      <c r="A189" s="30"/>
      <c r="G189" s="28"/>
    </row>
    <row r="190" spans="1:20">
      <c r="A190" s="8" t="s">
        <v>43</v>
      </c>
      <c r="B190" s="33">
        <f>SUM(B9:B189)</f>
        <v>-3674</v>
      </c>
      <c r="D190" s="33">
        <f>SUM(D9:D189)</f>
        <v>3674</v>
      </c>
      <c r="G190" s="28"/>
      <c r="H190" s="33">
        <f>SUM(H9:H189)</f>
        <v>3674</v>
      </c>
      <c r="I190" s="33"/>
      <c r="J190" s="33">
        <f>SUM(J9:J189)</f>
        <v>1394.2829999999999</v>
      </c>
      <c r="K190" s="33">
        <f>SUM(K9:K189)</f>
        <v>3674</v>
      </c>
      <c r="L190" s="33"/>
      <c r="M190" s="33">
        <f>SUM(M9:M189)</f>
        <v>1394.3013400000034</v>
      </c>
      <c r="N190" s="33">
        <f>SUM(N9:N189)</f>
        <v>1.8339999996669576E-2</v>
      </c>
      <c r="O190" s="33">
        <f>SUM(O9:O189)</f>
        <v>-127300.97306000051</v>
      </c>
      <c r="P190" s="33">
        <f>SUM(P9:P189)</f>
        <v>127300.97306000051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sheetPr transitionEvaluation="1" codeName="Sheet17">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34973</v>
      </c>
      <c r="B9" s="32">
        <v>-14096</v>
      </c>
      <c r="C9" s="6">
        <v>1</v>
      </c>
      <c r="D9" s="29">
        <f t="shared" ref="D9:D40" si="0">ROUND(-(+$B$9/180)*1,0)</f>
        <v>78</v>
      </c>
      <c r="E9" s="29">
        <f>+D9</f>
        <v>78</v>
      </c>
      <c r="F9" s="29">
        <f t="shared" ref="F9:F40" si="1">$B$9+E9</f>
        <v>-14018</v>
      </c>
      <c r="G9" s="34">
        <f>+Inputs!$D$2</f>
        <v>0.3795</v>
      </c>
      <c r="H9" s="27">
        <f>-B9</f>
        <v>14096</v>
      </c>
      <c r="I9" s="27">
        <f>+H9</f>
        <v>14096</v>
      </c>
      <c r="J9" s="27">
        <f>H9*G9</f>
        <v>5349.4319999999998</v>
      </c>
      <c r="K9" s="27">
        <f t="shared" ref="K9:K40" si="2">D9</f>
        <v>78</v>
      </c>
      <c r="L9" s="27">
        <f>+K9</f>
        <v>78</v>
      </c>
      <c r="M9" s="27">
        <f t="shared" ref="M9:M40" si="3">K9*G9</f>
        <v>29.600999999999999</v>
      </c>
      <c r="N9" s="27">
        <f t="shared" ref="N9:N40" si="4">M9-J9</f>
        <v>-5319.8310000000001</v>
      </c>
      <c r="O9" s="27">
        <f>+N9</f>
        <v>-5319.8310000000001</v>
      </c>
      <c r="P9" s="27">
        <f>-SUM(N9)</f>
        <v>5319.8310000000001</v>
      </c>
      <c r="Q9" s="38">
        <f>VLOOKUP(Q8,A9:P188,5)</f>
        <v>13338</v>
      </c>
      <c r="R9" s="38">
        <f>VLOOKUP(R8,A9:P188,5)</f>
        <v>14096</v>
      </c>
      <c r="S9" s="38">
        <f>+R9-Q9</f>
        <v>758</v>
      </c>
      <c r="T9" s="35" t="s">
        <v>64</v>
      </c>
      <c r="U9" s="161">
        <f>-IF(TYPE(VLOOKUP(U8,$A$9:$P$188,6,FALSE))=16,0,VLOOKUP(U8,$A$9:$P$188,6,FALSE))</f>
        <v>1616</v>
      </c>
      <c r="V9" s="161">
        <f>-IF(TYPE(VLOOKUP(V8,$A$9:$P$188,6,FALSE))=16,0,VLOOKUP(V8,$A$9:$P$188,6,FALSE))</f>
        <v>1538</v>
      </c>
      <c r="W9" s="161">
        <f t="shared" ref="W9:AE9" si="5">-IF(TYPE(VLOOKUP(W8,$A$9:$P$188,6,FALSE))=16,0,VLOOKUP(W8,$A$9:$P$188,6,FALSE))</f>
        <v>1460</v>
      </c>
      <c r="X9" s="161">
        <f t="shared" si="5"/>
        <v>1382</v>
      </c>
      <c r="Y9" s="161">
        <f t="shared" si="5"/>
        <v>1304</v>
      </c>
      <c r="Z9" s="161">
        <f t="shared" si="5"/>
        <v>1226</v>
      </c>
      <c r="AA9" s="161">
        <f t="shared" si="5"/>
        <v>1148</v>
      </c>
      <c r="AB9" s="161">
        <f t="shared" si="5"/>
        <v>1070</v>
      </c>
      <c r="AC9" s="161">
        <f t="shared" si="5"/>
        <v>992</v>
      </c>
      <c r="AD9" s="161">
        <f t="shared" si="5"/>
        <v>914</v>
      </c>
      <c r="AE9" s="161">
        <f t="shared" si="5"/>
        <v>836</v>
      </c>
    </row>
    <row r="10" spans="1:31">
      <c r="A10" s="30">
        <v>35004</v>
      </c>
      <c r="B10" s="9"/>
      <c r="C10" s="6">
        <v>2</v>
      </c>
      <c r="D10" s="29">
        <f t="shared" si="0"/>
        <v>78</v>
      </c>
      <c r="E10" s="29">
        <f t="shared" ref="E10:E41" si="6">+E9+D10</f>
        <v>156</v>
      </c>
      <c r="F10" s="29">
        <f t="shared" si="1"/>
        <v>-13940</v>
      </c>
      <c r="G10" s="34">
        <f>+Inputs!$D$2</f>
        <v>0.3795</v>
      </c>
      <c r="H10" s="2"/>
      <c r="I10" s="27">
        <f t="shared" ref="I10:I41" si="7">+I9+H10</f>
        <v>14096</v>
      </c>
      <c r="J10" s="27"/>
      <c r="K10" s="27">
        <f t="shared" si="2"/>
        <v>78</v>
      </c>
      <c r="L10" s="27">
        <f t="shared" ref="L10:L41" si="8">+L9+K10</f>
        <v>156</v>
      </c>
      <c r="M10" s="27">
        <f t="shared" si="3"/>
        <v>29.600999999999999</v>
      </c>
      <c r="N10" s="27">
        <f t="shared" si="4"/>
        <v>29.600999999999999</v>
      </c>
      <c r="O10" s="27">
        <f t="shared" ref="O10:O41" si="9">+O9+N10</f>
        <v>-5290.2300000000005</v>
      </c>
      <c r="P10" s="27">
        <f t="shared" ref="P10:P41" si="10">P9-N10</f>
        <v>5290.2300000000005</v>
      </c>
      <c r="Q10" s="38">
        <f>VLOOKUP(Q8,A9:P188,15)</f>
        <v>-287.59860000001117</v>
      </c>
      <c r="R10" s="38">
        <f>VLOOKUP(R8,A9:P188,15)</f>
        <v>6.9979999988824204E-2</v>
      </c>
      <c r="S10" s="38">
        <f>+R10-Q10</f>
        <v>287.66858000000002</v>
      </c>
      <c r="T10" s="36" t="s">
        <v>69</v>
      </c>
    </row>
    <row r="11" spans="1:31">
      <c r="A11" s="31">
        <v>35034</v>
      </c>
      <c r="B11" s="5"/>
      <c r="C11" s="6">
        <v>3</v>
      </c>
      <c r="D11" s="29">
        <f t="shared" si="0"/>
        <v>78</v>
      </c>
      <c r="E11" s="29">
        <f t="shared" si="6"/>
        <v>234</v>
      </c>
      <c r="F11" s="29">
        <f t="shared" si="1"/>
        <v>-13862</v>
      </c>
      <c r="G11" s="34">
        <f>+Inputs!$D$2</f>
        <v>0.3795</v>
      </c>
      <c r="H11" s="2"/>
      <c r="I11" s="27">
        <f t="shared" si="7"/>
        <v>14096</v>
      </c>
      <c r="J11" s="27"/>
      <c r="K11" s="27">
        <f t="shared" si="2"/>
        <v>78</v>
      </c>
      <c r="L11" s="27">
        <f t="shared" si="8"/>
        <v>234</v>
      </c>
      <c r="M11" s="27">
        <f t="shared" si="3"/>
        <v>29.600999999999999</v>
      </c>
      <c r="N11" s="27">
        <f t="shared" si="4"/>
        <v>29.600999999999999</v>
      </c>
      <c r="O11" s="27">
        <f t="shared" si="9"/>
        <v>-5260.6290000000008</v>
      </c>
      <c r="P11" s="27">
        <f t="shared" si="10"/>
        <v>5260.6290000000008</v>
      </c>
      <c r="Q11" s="38">
        <f>+VLOOKUP(Q8,A9:P188,16)</f>
        <v>287.59860000001117</v>
      </c>
      <c r="R11" s="38">
        <f>+VLOOKUP(R8,A9:P188,16)</f>
        <v>-6.9979999988824204E-2</v>
      </c>
      <c r="S11" s="38">
        <f>(+Q11+R11)/2</f>
        <v>143.76431000001116</v>
      </c>
      <c r="T11" s="36" t="s">
        <v>113</v>
      </c>
      <c r="U11" s="161">
        <f>IF(TYPE(VLOOKUP(U8,$A$9:$P$188,16,FALSE))=16,0,VLOOKUP(U8,$A$9:$P$188,16,FALSE))</f>
        <v>613.21818000001122</v>
      </c>
      <c r="V11" s="161">
        <f t="shared" ref="V11:AE11" si="11">IF(TYPE(VLOOKUP(V8,$A$9:$P$188,16,FALSE))=16,0,VLOOKUP(V8,$A$9:$P$188,16,FALSE))</f>
        <v>583.61640000001125</v>
      </c>
      <c r="W11" s="161">
        <f t="shared" si="11"/>
        <v>554.01462000001129</v>
      </c>
      <c r="X11" s="161">
        <f t="shared" si="11"/>
        <v>524.41284000001133</v>
      </c>
      <c r="Y11" s="161">
        <f t="shared" si="11"/>
        <v>494.81106000001131</v>
      </c>
      <c r="Z11" s="161">
        <f t="shared" si="11"/>
        <v>465.20928000001129</v>
      </c>
      <c r="AA11" s="161">
        <f t="shared" si="11"/>
        <v>435.60750000001127</v>
      </c>
      <c r="AB11" s="161">
        <f t="shared" si="11"/>
        <v>406.00572000001125</v>
      </c>
      <c r="AC11" s="161">
        <f t="shared" si="11"/>
        <v>376.40394000001123</v>
      </c>
      <c r="AD11" s="161">
        <f t="shared" si="11"/>
        <v>346.80216000001121</v>
      </c>
      <c r="AE11" s="161">
        <f t="shared" si="11"/>
        <v>317.20038000001119</v>
      </c>
    </row>
    <row r="12" spans="1:31">
      <c r="A12" s="30">
        <v>35065</v>
      </c>
      <c r="B12" s="3"/>
      <c r="C12" s="6">
        <v>4</v>
      </c>
      <c r="D12" s="29">
        <f t="shared" si="0"/>
        <v>78</v>
      </c>
      <c r="E12" s="29">
        <f t="shared" si="6"/>
        <v>312</v>
      </c>
      <c r="F12" s="29">
        <f t="shared" si="1"/>
        <v>-13784</v>
      </c>
      <c r="G12" s="34">
        <f>+Inputs!$D$2</f>
        <v>0.3795</v>
      </c>
      <c r="H12" s="2"/>
      <c r="I12" s="27">
        <f t="shared" si="7"/>
        <v>14096</v>
      </c>
      <c r="J12" s="27"/>
      <c r="K12" s="27">
        <f t="shared" si="2"/>
        <v>78</v>
      </c>
      <c r="L12" s="27">
        <f t="shared" si="8"/>
        <v>312</v>
      </c>
      <c r="M12" s="27">
        <f t="shared" si="3"/>
        <v>29.600999999999999</v>
      </c>
      <c r="N12" s="27">
        <f t="shared" si="4"/>
        <v>29.600999999999999</v>
      </c>
      <c r="O12" s="27">
        <f t="shared" si="9"/>
        <v>-5231.0280000000012</v>
      </c>
      <c r="P12" s="27">
        <f t="shared" si="10"/>
        <v>5231.0280000000012</v>
      </c>
      <c r="Q12" s="39"/>
      <c r="R12" s="40"/>
      <c r="S12" s="40"/>
      <c r="T12" s="36"/>
    </row>
    <row r="13" spans="1:31">
      <c r="A13" s="31">
        <v>35096</v>
      </c>
      <c r="B13" s="3"/>
      <c r="C13" s="6">
        <v>5</v>
      </c>
      <c r="D13" s="29">
        <f t="shared" si="0"/>
        <v>78</v>
      </c>
      <c r="E13" s="29">
        <f t="shared" si="6"/>
        <v>390</v>
      </c>
      <c r="F13" s="29">
        <f t="shared" si="1"/>
        <v>-13706</v>
      </c>
      <c r="G13" s="34">
        <f>+Inputs!$D$2</f>
        <v>0.3795</v>
      </c>
      <c r="H13" s="2"/>
      <c r="I13" s="27">
        <f t="shared" si="7"/>
        <v>14096</v>
      </c>
      <c r="J13" s="27"/>
      <c r="K13" s="27">
        <f t="shared" si="2"/>
        <v>78</v>
      </c>
      <c r="L13" s="27">
        <f t="shared" si="8"/>
        <v>390</v>
      </c>
      <c r="M13" s="27">
        <f t="shared" si="3"/>
        <v>29.600999999999999</v>
      </c>
      <c r="N13" s="27">
        <f t="shared" si="4"/>
        <v>29.600999999999999</v>
      </c>
      <c r="O13" s="27">
        <f t="shared" si="9"/>
        <v>-5201.4270000000015</v>
      </c>
      <c r="P13" s="27">
        <f t="shared" si="10"/>
        <v>5201.4270000000015</v>
      </c>
      <c r="Q13" s="38">
        <f>VLOOKUP(Q8,A9:P188,9)</f>
        <v>14096</v>
      </c>
      <c r="R13" s="38">
        <f>VLOOKUP(R8,A9:P188,9)</f>
        <v>14096</v>
      </c>
      <c r="S13" s="38">
        <f>+R13-Q13</f>
        <v>0</v>
      </c>
      <c r="T13" s="36" t="s">
        <v>70</v>
      </c>
    </row>
    <row r="14" spans="1:31">
      <c r="A14" s="30">
        <v>35125</v>
      </c>
      <c r="B14" s="3"/>
      <c r="C14" s="6">
        <v>6</v>
      </c>
      <c r="D14" s="29">
        <f t="shared" si="0"/>
        <v>78</v>
      </c>
      <c r="E14" s="29">
        <f t="shared" si="6"/>
        <v>468</v>
      </c>
      <c r="F14" s="29">
        <f t="shared" si="1"/>
        <v>-13628</v>
      </c>
      <c r="G14" s="34">
        <f>+Inputs!$D$2</f>
        <v>0.3795</v>
      </c>
      <c r="H14" s="2"/>
      <c r="I14" s="27">
        <f t="shared" si="7"/>
        <v>14096</v>
      </c>
      <c r="J14" s="27"/>
      <c r="K14" s="27">
        <f t="shared" si="2"/>
        <v>78</v>
      </c>
      <c r="L14" s="27">
        <f t="shared" si="8"/>
        <v>468</v>
      </c>
      <c r="M14" s="27">
        <f t="shared" si="3"/>
        <v>29.600999999999999</v>
      </c>
      <c r="N14" s="27">
        <f t="shared" si="4"/>
        <v>29.600999999999999</v>
      </c>
      <c r="O14" s="27">
        <f t="shared" si="9"/>
        <v>-5171.8260000000018</v>
      </c>
      <c r="P14" s="27">
        <f t="shared" si="10"/>
        <v>5171.8260000000018</v>
      </c>
      <c r="Q14" s="38">
        <f>VLOOKUP(Q8,A9:P188,12)</f>
        <v>13338</v>
      </c>
      <c r="R14" s="38">
        <f>VLOOKUP(R8,A9:P188,12)</f>
        <v>14096</v>
      </c>
      <c r="S14" s="38">
        <f>+R14-Q14</f>
        <v>758</v>
      </c>
      <c r="T14" s="37" t="s">
        <v>93</v>
      </c>
    </row>
    <row r="15" spans="1:31">
      <c r="A15" s="31">
        <v>35156</v>
      </c>
      <c r="B15" s="3"/>
      <c r="C15" s="6">
        <v>7</v>
      </c>
      <c r="D15" s="29">
        <f t="shared" si="0"/>
        <v>78</v>
      </c>
      <c r="E15" s="29">
        <f t="shared" si="6"/>
        <v>546</v>
      </c>
      <c r="F15" s="29">
        <f t="shared" si="1"/>
        <v>-13550</v>
      </c>
      <c r="G15" s="34">
        <f>+Inputs!$D$2</f>
        <v>0.3795</v>
      </c>
      <c r="H15" s="2"/>
      <c r="I15" s="27">
        <f t="shared" si="7"/>
        <v>14096</v>
      </c>
      <c r="J15" s="27"/>
      <c r="K15" s="27">
        <f t="shared" si="2"/>
        <v>78</v>
      </c>
      <c r="L15" s="27">
        <f t="shared" si="8"/>
        <v>546</v>
      </c>
      <c r="M15" s="27">
        <f t="shared" si="3"/>
        <v>29.600999999999999</v>
      </c>
      <c r="N15" s="27">
        <f t="shared" si="4"/>
        <v>29.600999999999999</v>
      </c>
      <c r="O15" s="27">
        <f t="shared" si="9"/>
        <v>-5142.2250000000022</v>
      </c>
      <c r="P15" s="27">
        <f t="shared" si="10"/>
        <v>5142.2250000000022</v>
      </c>
    </row>
    <row r="16" spans="1:31">
      <c r="A16" s="30">
        <v>35186</v>
      </c>
      <c r="B16" s="3"/>
      <c r="C16" s="6">
        <v>8</v>
      </c>
      <c r="D16" s="29">
        <f t="shared" si="0"/>
        <v>78</v>
      </c>
      <c r="E16" s="29">
        <f t="shared" si="6"/>
        <v>624</v>
      </c>
      <c r="F16" s="29">
        <f t="shared" si="1"/>
        <v>-13472</v>
      </c>
      <c r="G16" s="34">
        <f>+Inputs!$D$2</f>
        <v>0.3795</v>
      </c>
      <c r="H16" s="2"/>
      <c r="I16" s="27">
        <f t="shared" si="7"/>
        <v>14096</v>
      </c>
      <c r="J16" s="27"/>
      <c r="K16" s="27">
        <f t="shared" si="2"/>
        <v>78</v>
      </c>
      <c r="L16" s="27">
        <f t="shared" si="8"/>
        <v>624</v>
      </c>
      <c r="M16" s="27">
        <f t="shared" si="3"/>
        <v>29.600999999999999</v>
      </c>
      <c r="N16" s="27">
        <f t="shared" si="4"/>
        <v>29.600999999999999</v>
      </c>
      <c r="O16" s="27">
        <f t="shared" si="9"/>
        <v>-5112.6240000000025</v>
      </c>
      <c r="P16" s="27">
        <f t="shared" si="10"/>
        <v>5112.6240000000025</v>
      </c>
      <c r="Q16" s="4"/>
      <c r="R16" s="4"/>
      <c r="S16" s="4"/>
    </row>
    <row r="17" spans="1:19">
      <c r="A17" s="31">
        <v>35217</v>
      </c>
      <c r="B17" s="3"/>
      <c r="C17" s="6">
        <v>9</v>
      </c>
      <c r="D17" s="29">
        <f t="shared" si="0"/>
        <v>78</v>
      </c>
      <c r="E17" s="29">
        <f t="shared" si="6"/>
        <v>702</v>
      </c>
      <c r="F17" s="29">
        <f t="shared" si="1"/>
        <v>-13394</v>
      </c>
      <c r="G17" s="34">
        <f>+Inputs!$D$2</f>
        <v>0.3795</v>
      </c>
      <c r="H17" s="2"/>
      <c r="I17" s="27">
        <f t="shared" si="7"/>
        <v>14096</v>
      </c>
      <c r="J17" s="27"/>
      <c r="K17" s="27">
        <f t="shared" si="2"/>
        <v>78</v>
      </c>
      <c r="L17" s="27">
        <f t="shared" si="8"/>
        <v>702</v>
      </c>
      <c r="M17" s="27">
        <f t="shared" si="3"/>
        <v>29.600999999999999</v>
      </c>
      <c r="N17" s="27">
        <f t="shared" si="4"/>
        <v>29.600999999999999</v>
      </c>
      <c r="O17" s="27">
        <f t="shared" si="9"/>
        <v>-5083.0230000000029</v>
      </c>
      <c r="P17" s="27">
        <f t="shared" si="10"/>
        <v>5083.0230000000029</v>
      </c>
      <c r="Q17" s="4"/>
      <c r="R17" s="4"/>
      <c r="S17" s="4"/>
    </row>
    <row r="18" spans="1:19">
      <c r="A18" s="30">
        <v>35247</v>
      </c>
      <c r="B18" s="3"/>
      <c r="C18" s="6">
        <v>10</v>
      </c>
      <c r="D18" s="29">
        <f t="shared" si="0"/>
        <v>78</v>
      </c>
      <c r="E18" s="29">
        <f t="shared" si="6"/>
        <v>780</v>
      </c>
      <c r="F18" s="29">
        <f t="shared" si="1"/>
        <v>-13316</v>
      </c>
      <c r="G18" s="34">
        <f>+Inputs!$D$2</f>
        <v>0.3795</v>
      </c>
      <c r="H18" s="2"/>
      <c r="I18" s="27">
        <f t="shared" si="7"/>
        <v>14096</v>
      </c>
      <c r="J18" s="27"/>
      <c r="K18" s="27">
        <f t="shared" si="2"/>
        <v>78</v>
      </c>
      <c r="L18" s="27">
        <f t="shared" si="8"/>
        <v>780</v>
      </c>
      <c r="M18" s="27">
        <f t="shared" si="3"/>
        <v>29.600999999999999</v>
      </c>
      <c r="N18" s="27">
        <f t="shared" si="4"/>
        <v>29.600999999999999</v>
      </c>
      <c r="O18" s="27">
        <f t="shared" si="9"/>
        <v>-5053.4220000000032</v>
      </c>
      <c r="P18" s="27">
        <f t="shared" si="10"/>
        <v>5053.4220000000032</v>
      </c>
      <c r="Q18" s="4"/>
      <c r="R18" s="4"/>
      <c r="S18" s="4"/>
    </row>
    <row r="19" spans="1:19">
      <c r="A19" s="31">
        <v>35278</v>
      </c>
      <c r="B19" s="3"/>
      <c r="C19" s="6">
        <v>11</v>
      </c>
      <c r="D19" s="29">
        <f t="shared" si="0"/>
        <v>78</v>
      </c>
      <c r="E19" s="29">
        <f t="shared" si="6"/>
        <v>858</v>
      </c>
      <c r="F19" s="29">
        <f t="shared" si="1"/>
        <v>-13238</v>
      </c>
      <c r="G19" s="34">
        <f>+Inputs!$D$2</f>
        <v>0.3795</v>
      </c>
      <c r="H19" s="2"/>
      <c r="I19" s="27">
        <f t="shared" si="7"/>
        <v>14096</v>
      </c>
      <c r="J19" s="27"/>
      <c r="K19" s="27">
        <f t="shared" si="2"/>
        <v>78</v>
      </c>
      <c r="L19" s="27">
        <f t="shared" si="8"/>
        <v>858</v>
      </c>
      <c r="M19" s="27">
        <f t="shared" si="3"/>
        <v>29.600999999999999</v>
      </c>
      <c r="N19" s="27">
        <f t="shared" si="4"/>
        <v>29.600999999999999</v>
      </c>
      <c r="O19" s="27">
        <f t="shared" si="9"/>
        <v>-5023.8210000000036</v>
      </c>
      <c r="P19" s="27">
        <f t="shared" si="10"/>
        <v>5023.8210000000036</v>
      </c>
      <c r="Q19" s="4"/>
      <c r="R19" s="4"/>
      <c r="S19" s="4"/>
    </row>
    <row r="20" spans="1:19">
      <c r="A20" s="30">
        <v>35309</v>
      </c>
      <c r="B20" s="3"/>
      <c r="C20" s="6">
        <v>12</v>
      </c>
      <c r="D20" s="29">
        <f t="shared" si="0"/>
        <v>78</v>
      </c>
      <c r="E20" s="29">
        <f t="shared" si="6"/>
        <v>936</v>
      </c>
      <c r="F20" s="29">
        <f t="shared" si="1"/>
        <v>-13160</v>
      </c>
      <c r="G20" s="34">
        <f>+Inputs!$D$2</f>
        <v>0.3795</v>
      </c>
      <c r="H20" s="2"/>
      <c r="I20" s="27">
        <f t="shared" si="7"/>
        <v>14096</v>
      </c>
      <c r="J20" s="27"/>
      <c r="K20" s="27">
        <f t="shared" si="2"/>
        <v>78</v>
      </c>
      <c r="L20" s="27">
        <f t="shared" si="8"/>
        <v>936</v>
      </c>
      <c r="M20" s="27">
        <f t="shared" si="3"/>
        <v>29.600999999999999</v>
      </c>
      <c r="N20" s="27">
        <f t="shared" si="4"/>
        <v>29.600999999999999</v>
      </c>
      <c r="O20" s="27">
        <f t="shared" si="9"/>
        <v>-4994.2200000000039</v>
      </c>
      <c r="P20" s="27">
        <f t="shared" si="10"/>
        <v>4994.2200000000039</v>
      </c>
      <c r="Q20" s="4"/>
      <c r="R20" s="4"/>
      <c r="S20" s="4"/>
    </row>
    <row r="21" spans="1:19">
      <c r="A21" s="31">
        <v>35339</v>
      </c>
      <c r="B21" s="3"/>
      <c r="C21" s="6">
        <v>13</v>
      </c>
      <c r="D21" s="29">
        <f t="shared" si="0"/>
        <v>78</v>
      </c>
      <c r="E21" s="29">
        <f t="shared" si="6"/>
        <v>1014</v>
      </c>
      <c r="F21" s="29">
        <f t="shared" si="1"/>
        <v>-13082</v>
      </c>
      <c r="G21" s="34">
        <f>+Inputs!$D$2</f>
        <v>0.3795</v>
      </c>
      <c r="H21" s="2"/>
      <c r="I21" s="27">
        <f t="shared" si="7"/>
        <v>14096</v>
      </c>
      <c r="J21" s="27"/>
      <c r="K21" s="27">
        <f t="shared" si="2"/>
        <v>78</v>
      </c>
      <c r="L21" s="27">
        <f t="shared" si="8"/>
        <v>1014</v>
      </c>
      <c r="M21" s="27">
        <f t="shared" si="3"/>
        <v>29.600999999999999</v>
      </c>
      <c r="N21" s="27">
        <f t="shared" si="4"/>
        <v>29.600999999999999</v>
      </c>
      <c r="O21" s="27">
        <f t="shared" si="9"/>
        <v>-4964.6190000000042</v>
      </c>
      <c r="P21" s="27">
        <f t="shared" si="10"/>
        <v>4964.6190000000042</v>
      </c>
      <c r="Q21" s="4"/>
      <c r="R21" s="4"/>
      <c r="S21" s="4"/>
    </row>
    <row r="22" spans="1:19">
      <c r="A22" s="30">
        <v>35370</v>
      </c>
      <c r="B22" s="3"/>
      <c r="C22" s="6">
        <v>14</v>
      </c>
      <c r="D22" s="29">
        <f t="shared" si="0"/>
        <v>78</v>
      </c>
      <c r="E22" s="29">
        <f t="shared" si="6"/>
        <v>1092</v>
      </c>
      <c r="F22" s="29">
        <f t="shared" si="1"/>
        <v>-13004</v>
      </c>
      <c r="G22" s="34">
        <f>+Inputs!$D$2</f>
        <v>0.3795</v>
      </c>
      <c r="H22" s="2"/>
      <c r="I22" s="27">
        <f t="shared" si="7"/>
        <v>14096</v>
      </c>
      <c r="J22" s="27"/>
      <c r="K22" s="27">
        <f t="shared" si="2"/>
        <v>78</v>
      </c>
      <c r="L22" s="27">
        <f t="shared" si="8"/>
        <v>1092</v>
      </c>
      <c r="M22" s="27">
        <f t="shared" si="3"/>
        <v>29.600999999999999</v>
      </c>
      <c r="N22" s="27">
        <f t="shared" si="4"/>
        <v>29.600999999999999</v>
      </c>
      <c r="O22" s="27">
        <f t="shared" si="9"/>
        <v>-4935.0180000000046</v>
      </c>
      <c r="P22" s="27">
        <f t="shared" si="10"/>
        <v>4935.0180000000046</v>
      </c>
      <c r="Q22" s="4"/>
      <c r="R22" s="4"/>
      <c r="S22" s="4"/>
    </row>
    <row r="23" spans="1:19">
      <c r="A23" s="31">
        <v>35400</v>
      </c>
      <c r="B23" s="3"/>
      <c r="C23" s="6">
        <v>15</v>
      </c>
      <c r="D23" s="29">
        <f t="shared" si="0"/>
        <v>78</v>
      </c>
      <c r="E23" s="29">
        <f t="shared" si="6"/>
        <v>1170</v>
      </c>
      <c r="F23" s="29">
        <f t="shared" si="1"/>
        <v>-12926</v>
      </c>
      <c r="G23" s="34">
        <f>+Inputs!$D$2</f>
        <v>0.3795</v>
      </c>
      <c r="H23" s="2"/>
      <c r="I23" s="27">
        <f t="shared" si="7"/>
        <v>14096</v>
      </c>
      <c r="J23" s="27"/>
      <c r="K23" s="27">
        <f t="shared" si="2"/>
        <v>78</v>
      </c>
      <c r="L23" s="27">
        <f t="shared" si="8"/>
        <v>1170</v>
      </c>
      <c r="M23" s="27">
        <f t="shared" si="3"/>
        <v>29.600999999999999</v>
      </c>
      <c r="N23" s="27">
        <f t="shared" si="4"/>
        <v>29.600999999999999</v>
      </c>
      <c r="O23" s="27">
        <f t="shared" si="9"/>
        <v>-4905.4170000000049</v>
      </c>
      <c r="P23" s="27">
        <f t="shared" si="10"/>
        <v>4905.4170000000049</v>
      </c>
      <c r="Q23" s="4"/>
      <c r="R23" s="4"/>
      <c r="S23" s="4"/>
    </row>
    <row r="24" spans="1:19">
      <c r="A24" s="30">
        <v>35431</v>
      </c>
      <c r="B24" s="3"/>
      <c r="C24" s="6">
        <v>16</v>
      </c>
      <c r="D24" s="29">
        <f t="shared" si="0"/>
        <v>78</v>
      </c>
      <c r="E24" s="29">
        <f t="shared" si="6"/>
        <v>1248</v>
      </c>
      <c r="F24" s="29">
        <f t="shared" si="1"/>
        <v>-12848</v>
      </c>
      <c r="G24" s="34">
        <f>+Inputs!$D$2</f>
        <v>0.3795</v>
      </c>
      <c r="H24" s="2"/>
      <c r="I24" s="27">
        <f t="shared" si="7"/>
        <v>14096</v>
      </c>
      <c r="J24" s="27"/>
      <c r="K24" s="27">
        <f t="shared" si="2"/>
        <v>78</v>
      </c>
      <c r="L24" s="27">
        <f t="shared" si="8"/>
        <v>1248</v>
      </c>
      <c r="M24" s="27">
        <f t="shared" si="3"/>
        <v>29.600999999999999</v>
      </c>
      <c r="N24" s="27">
        <f t="shared" si="4"/>
        <v>29.600999999999999</v>
      </c>
      <c r="O24" s="27">
        <f t="shared" si="9"/>
        <v>-4875.8160000000053</v>
      </c>
      <c r="P24" s="27">
        <f t="shared" si="10"/>
        <v>4875.8160000000053</v>
      </c>
      <c r="Q24" s="4"/>
      <c r="R24" s="4"/>
      <c r="S24" s="4"/>
    </row>
    <row r="25" spans="1:19">
      <c r="A25" s="31">
        <v>35462</v>
      </c>
      <c r="B25" s="3"/>
      <c r="C25" s="6">
        <v>17</v>
      </c>
      <c r="D25" s="29">
        <f t="shared" si="0"/>
        <v>78</v>
      </c>
      <c r="E25" s="29">
        <f t="shared" si="6"/>
        <v>1326</v>
      </c>
      <c r="F25" s="29">
        <f t="shared" si="1"/>
        <v>-12770</v>
      </c>
      <c r="G25" s="34">
        <f>+Inputs!$D$2</f>
        <v>0.3795</v>
      </c>
      <c r="H25" s="2"/>
      <c r="I25" s="27">
        <f t="shared" si="7"/>
        <v>14096</v>
      </c>
      <c r="J25" s="27"/>
      <c r="K25" s="27">
        <f t="shared" si="2"/>
        <v>78</v>
      </c>
      <c r="L25" s="27">
        <f t="shared" si="8"/>
        <v>1326</v>
      </c>
      <c r="M25" s="27">
        <f t="shared" si="3"/>
        <v>29.600999999999999</v>
      </c>
      <c r="N25" s="27">
        <f t="shared" si="4"/>
        <v>29.600999999999999</v>
      </c>
      <c r="O25" s="27">
        <f t="shared" si="9"/>
        <v>-4846.2150000000056</v>
      </c>
      <c r="P25" s="27">
        <f t="shared" si="10"/>
        <v>4846.2150000000056</v>
      </c>
      <c r="Q25" s="4"/>
      <c r="R25" s="4"/>
      <c r="S25" s="4"/>
    </row>
    <row r="26" spans="1:19">
      <c r="A26" s="30">
        <v>35490</v>
      </c>
      <c r="B26" s="3"/>
      <c r="C26" s="6">
        <v>18</v>
      </c>
      <c r="D26" s="29">
        <f t="shared" si="0"/>
        <v>78</v>
      </c>
      <c r="E26" s="29">
        <f t="shared" si="6"/>
        <v>1404</v>
      </c>
      <c r="F26" s="29">
        <f t="shared" si="1"/>
        <v>-12692</v>
      </c>
      <c r="G26" s="34">
        <f>+Inputs!$D$2</f>
        <v>0.3795</v>
      </c>
      <c r="H26" s="2"/>
      <c r="I26" s="27">
        <f t="shared" si="7"/>
        <v>14096</v>
      </c>
      <c r="J26" s="27"/>
      <c r="K26" s="27">
        <f t="shared" si="2"/>
        <v>78</v>
      </c>
      <c r="L26" s="27">
        <f t="shared" si="8"/>
        <v>1404</v>
      </c>
      <c r="M26" s="27">
        <f t="shared" si="3"/>
        <v>29.600999999999999</v>
      </c>
      <c r="N26" s="27">
        <f t="shared" si="4"/>
        <v>29.600999999999999</v>
      </c>
      <c r="O26" s="27">
        <f t="shared" si="9"/>
        <v>-4816.6140000000059</v>
      </c>
      <c r="P26" s="27">
        <f t="shared" si="10"/>
        <v>4816.6140000000059</v>
      </c>
      <c r="Q26" s="4"/>
      <c r="R26" s="4"/>
      <c r="S26" s="4"/>
    </row>
    <row r="27" spans="1:19">
      <c r="A27" s="31">
        <v>35521</v>
      </c>
      <c r="B27" s="3"/>
      <c r="C27" s="6">
        <v>19</v>
      </c>
      <c r="D27" s="29">
        <f t="shared" si="0"/>
        <v>78</v>
      </c>
      <c r="E27" s="29">
        <f t="shared" si="6"/>
        <v>1482</v>
      </c>
      <c r="F27" s="29">
        <f t="shared" si="1"/>
        <v>-12614</v>
      </c>
      <c r="G27" s="34">
        <f>+Inputs!$D$2</f>
        <v>0.3795</v>
      </c>
      <c r="H27" s="2"/>
      <c r="I27" s="27">
        <f t="shared" si="7"/>
        <v>14096</v>
      </c>
      <c r="J27" s="27"/>
      <c r="K27" s="27">
        <f t="shared" si="2"/>
        <v>78</v>
      </c>
      <c r="L27" s="27">
        <f t="shared" si="8"/>
        <v>1482</v>
      </c>
      <c r="M27" s="27">
        <f t="shared" si="3"/>
        <v>29.600999999999999</v>
      </c>
      <c r="N27" s="27">
        <f t="shared" si="4"/>
        <v>29.600999999999999</v>
      </c>
      <c r="O27" s="27">
        <f t="shared" si="9"/>
        <v>-4787.0130000000063</v>
      </c>
      <c r="P27" s="27">
        <f t="shared" si="10"/>
        <v>4787.0130000000063</v>
      </c>
      <c r="Q27" s="4"/>
      <c r="R27" s="4"/>
      <c r="S27" s="4"/>
    </row>
    <row r="28" spans="1:19">
      <c r="A28" s="30">
        <v>35551</v>
      </c>
      <c r="B28" s="3"/>
      <c r="C28" s="6">
        <v>20</v>
      </c>
      <c r="D28" s="29">
        <f t="shared" si="0"/>
        <v>78</v>
      </c>
      <c r="E28" s="29">
        <f t="shared" si="6"/>
        <v>1560</v>
      </c>
      <c r="F28" s="29">
        <f t="shared" si="1"/>
        <v>-12536</v>
      </c>
      <c r="G28" s="34">
        <f>+Inputs!$D$2</f>
        <v>0.3795</v>
      </c>
      <c r="H28" s="2"/>
      <c r="I28" s="27">
        <f t="shared" si="7"/>
        <v>14096</v>
      </c>
      <c r="J28" s="27"/>
      <c r="K28" s="27">
        <f t="shared" si="2"/>
        <v>78</v>
      </c>
      <c r="L28" s="27">
        <f t="shared" si="8"/>
        <v>1560</v>
      </c>
      <c r="M28" s="27">
        <f t="shared" si="3"/>
        <v>29.600999999999999</v>
      </c>
      <c r="N28" s="27">
        <f t="shared" si="4"/>
        <v>29.600999999999999</v>
      </c>
      <c r="O28" s="27">
        <f t="shared" si="9"/>
        <v>-4757.4120000000066</v>
      </c>
      <c r="P28" s="27">
        <f t="shared" si="10"/>
        <v>4757.4120000000066</v>
      </c>
      <c r="Q28" s="4"/>
      <c r="R28" s="4"/>
      <c r="S28" s="4"/>
    </row>
    <row r="29" spans="1:19">
      <c r="A29" s="31">
        <v>35582</v>
      </c>
      <c r="B29" s="3"/>
      <c r="C29" s="6">
        <v>21</v>
      </c>
      <c r="D29" s="29">
        <f t="shared" si="0"/>
        <v>78</v>
      </c>
      <c r="E29" s="29">
        <f t="shared" si="6"/>
        <v>1638</v>
      </c>
      <c r="F29" s="29">
        <f t="shared" si="1"/>
        <v>-12458</v>
      </c>
      <c r="G29" s="34">
        <f>+Inputs!$D$2</f>
        <v>0.3795</v>
      </c>
      <c r="H29" s="2"/>
      <c r="I29" s="27">
        <f t="shared" si="7"/>
        <v>14096</v>
      </c>
      <c r="J29" s="27"/>
      <c r="K29" s="27">
        <f t="shared" si="2"/>
        <v>78</v>
      </c>
      <c r="L29" s="27">
        <f t="shared" si="8"/>
        <v>1638</v>
      </c>
      <c r="M29" s="27">
        <f t="shared" si="3"/>
        <v>29.600999999999999</v>
      </c>
      <c r="N29" s="27">
        <f t="shared" si="4"/>
        <v>29.600999999999999</v>
      </c>
      <c r="O29" s="27">
        <f t="shared" si="9"/>
        <v>-4727.811000000007</v>
      </c>
      <c r="P29" s="27">
        <f t="shared" si="10"/>
        <v>4727.811000000007</v>
      </c>
      <c r="Q29" s="4"/>
      <c r="R29" s="4"/>
      <c r="S29" s="4"/>
    </row>
    <row r="30" spans="1:19">
      <c r="A30" s="30">
        <v>35612</v>
      </c>
      <c r="B30" s="3"/>
      <c r="C30" s="6">
        <v>22</v>
      </c>
      <c r="D30" s="29">
        <f t="shared" si="0"/>
        <v>78</v>
      </c>
      <c r="E30" s="29">
        <f t="shared" si="6"/>
        <v>1716</v>
      </c>
      <c r="F30" s="29">
        <f t="shared" si="1"/>
        <v>-12380</v>
      </c>
      <c r="G30" s="34">
        <f>+Inputs!$D$2</f>
        <v>0.3795</v>
      </c>
      <c r="H30" s="2"/>
      <c r="I30" s="27">
        <f t="shared" si="7"/>
        <v>14096</v>
      </c>
      <c r="J30" s="27"/>
      <c r="K30" s="27">
        <f t="shared" si="2"/>
        <v>78</v>
      </c>
      <c r="L30" s="27">
        <f t="shared" si="8"/>
        <v>1716</v>
      </c>
      <c r="M30" s="27">
        <f t="shared" si="3"/>
        <v>29.600999999999999</v>
      </c>
      <c r="N30" s="27">
        <f t="shared" si="4"/>
        <v>29.600999999999999</v>
      </c>
      <c r="O30" s="27">
        <f t="shared" si="9"/>
        <v>-4698.2100000000073</v>
      </c>
      <c r="P30" s="27">
        <f t="shared" si="10"/>
        <v>4698.2100000000073</v>
      </c>
      <c r="Q30" s="125"/>
    </row>
    <row r="31" spans="1:19">
      <c r="A31" s="31">
        <v>35643</v>
      </c>
      <c r="B31" s="3"/>
      <c r="C31" s="6">
        <v>23</v>
      </c>
      <c r="D31" s="29">
        <f t="shared" si="0"/>
        <v>78</v>
      </c>
      <c r="E31" s="29">
        <f t="shared" si="6"/>
        <v>1794</v>
      </c>
      <c r="F31" s="29">
        <f t="shared" si="1"/>
        <v>-12302</v>
      </c>
      <c r="G31" s="34">
        <f>+Inputs!$D$2</f>
        <v>0.3795</v>
      </c>
      <c r="H31" s="2"/>
      <c r="I31" s="27">
        <f t="shared" si="7"/>
        <v>14096</v>
      </c>
      <c r="J31" s="27"/>
      <c r="K31" s="27">
        <f t="shared" si="2"/>
        <v>78</v>
      </c>
      <c r="L31" s="27">
        <f t="shared" si="8"/>
        <v>1794</v>
      </c>
      <c r="M31" s="27">
        <f t="shared" si="3"/>
        <v>29.600999999999999</v>
      </c>
      <c r="N31" s="27">
        <f t="shared" si="4"/>
        <v>29.600999999999999</v>
      </c>
      <c r="O31" s="27">
        <f t="shared" si="9"/>
        <v>-4668.6090000000077</v>
      </c>
      <c r="P31" s="27">
        <f t="shared" si="10"/>
        <v>4668.6090000000077</v>
      </c>
      <c r="Q31" s="125"/>
    </row>
    <row r="32" spans="1:19">
      <c r="A32" s="30">
        <v>35674</v>
      </c>
      <c r="B32" s="3"/>
      <c r="C32" s="6">
        <v>24</v>
      </c>
      <c r="D32" s="29">
        <f t="shared" si="0"/>
        <v>78</v>
      </c>
      <c r="E32" s="29">
        <f t="shared" si="6"/>
        <v>1872</v>
      </c>
      <c r="F32" s="29">
        <f t="shared" si="1"/>
        <v>-12224</v>
      </c>
      <c r="G32" s="34">
        <f>+Inputs!$D$2</f>
        <v>0.3795</v>
      </c>
      <c r="H32" s="2"/>
      <c r="I32" s="27">
        <f t="shared" si="7"/>
        <v>14096</v>
      </c>
      <c r="J32" s="27"/>
      <c r="K32" s="27">
        <f t="shared" si="2"/>
        <v>78</v>
      </c>
      <c r="L32" s="27">
        <f t="shared" si="8"/>
        <v>1872</v>
      </c>
      <c r="M32" s="27">
        <f t="shared" si="3"/>
        <v>29.600999999999999</v>
      </c>
      <c r="N32" s="27">
        <f t="shared" si="4"/>
        <v>29.600999999999999</v>
      </c>
      <c r="O32" s="27">
        <f t="shared" si="9"/>
        <v>-4639.008000000008</v>
      </c>
      <c r="P32" s="27">
        <f t="shared" si="10"/>
        <v>4639.008000000008</v>
      </c>
      <c r="Q32" s="125"/>
    </row>
    <row r="33" spans="1:21">
      <c r="A33" s="31">
        <v>35704</v>
      </c>
      <c r="B33" s="3"/>
      <c r="C33" s="6">
        <v>25</v>
      </c>
      <c r="D33" s="29">
        <f t="shared" si="0"/>
        <v>78</v>
      </c>
      <c r="E33" s="29">
        <f t="shared" si="6"/>
        <v>1950</v>
      </c>
      <c r="F33" s="29">
        <f t="shared" si="1"/>
        <v>-12146</v>
      </c>
      <c r="G33" s="34">
        <f>+Inputs!$D$2</f>
        <v>0.3795</v>
      </c>
      <c r="H33" s="2"/>
      <c r="I33" s="27">
        <f t="shared" si="7"/>
        <v>14096</v>
      </c>
      <c r="J33" s="27"/>
      <c r="K33" s="27">
        <f t="shared" si="2"/>
        <v>78</v>
      </c>
      <c r="L33" s="27">
        <f t="shared" si="8"/>
        <v>1950</v>
      </c>
      <c r="M33" s="27">
        <f t="shared" si="3"/>
        <v>29.600999999999999</v>
      </c>
      <c r="N33" s="27">
        <f t="shared" si="4"/>
        <v>29.600999999999999</v>
      </c>
      <c r="O33" s="27">
        <f t="shared" si="9"/>
        <v>-4609.4070000000083</v>
      </c>
      <c r="P33" s="27">
        <f t="shared" si="10"/>
        <v>4609.4070000000083</v>
      </c>
      <c r="Q33" s="125"/>
    </row>
    <row r="34" spans="1:21">
      <c r="A34" s="30">
        <v>35735</v>
      </c>
      <c r="B34" s="3"/>
      <c r="C34" s="6">
        <v>26</v>
      </c>
      <c r="D34" s="29">
        <f t="shared" si="0"/>
        <v>78</v>
      </c>
      <c r="E34" s="29">
        <f t="shared" si="6"/>
        <v>2028</v>
      </c>
      <c r="F34" s="29">
        <f t="shared" si="1"/>
        <v>-12068</v>
      </c>
      <c r="G34" s="34">
        <f>+Inputs!$D$2</f>
        <v>0.3795</v>
      </c>
      <c r="H34" s="2"/>
      <c r="I34" s="27">
        <f t="shared" si="7"/>
        <v>14096</v>
      </c>
      <c r="J34" s="27"/>
      <c r="K34" s="27">
        <f t="shared" si="2"/>
        <v>78</v>
      </c>
      <c r="L34" s="27">
        <f t="shared" si="8"/>
        <v>2028</v>
      </c>
      <c r="M34" s="27">
        <f t="shared" si="3"/>
        <v>29.600999999999999</v>
      </c>
      <c r="N34" s="27">
        <f t="shared" si="4"/>
        <v>29.600999999999999</v>
      </c>
      <c r="O34" s="27">
        <f t="shared" si="9"/>
        <v>-4579.8060000000087</v>
      </c>
      <c r="P34" s="27">
        <f t="shared" si="10"/>
        <v>4579.8060000000087</v>
      </c>
      <c r="Q34" s="125"/>
    </row>
    <row r="35" spans="1:21">
      <c r="A35" s="31">
        <v>35765</v>
      </c>
      <c r="B35" s="3"/>
      <c r="C35" s="6">
        <v>27</v>
      </c>
      <c r="D35" s="29">
        <f t="shared" si="0"/>
        <v>78</v>
      </c>
      <c r="E35" s="29">
        <f t="shared" si="6"/>
        <v>2106</v>
      </c>
      <c r="F35" s="29">
        <f t="shared" si="1"/>
        <v>-11990</v>
      </c>
      <c r="G35" s="34">
        <f>+Inputs!$D$2</f>
        <v>0.3795</v>
      </c>
      <c r="H35" s="2"/>
      <c r="I35" s="27">
        <f t="shared" si="7"/>
        <v>14096</v>
      </c>
      <c r="J35" s="27"/>
      <c r="K35" s="27">
        <f t="shared" si="2"/>
        <v>78</v>
      </c>
      <c r="L35" s="27">
        <f t="shared" si="8"/>
        <v>2106</v>
      </c>
      <c r="M35" s="27">
        <f t="shared" si="3"/>
        <v>29.600999999999999</v>
      </c>
      <c r="N35" s="27">
        <f t="shared" si="4"/>
        <v>29.600999999999999</v>
      </c>
      <c r="O35" s="27">
        <f t="shared" si="9"/>
        <v>-4550.205000000009</v>
      </c>
      <c r="P35" s="27">
        <f t="shared" si="10"/>
        <v>4550.205000000009</v>
      </c>
    </row>
    <row r="36" spans="1:21">
      <c r="A36" s="30">
        <v>35796</v>
      </c>
      <c r="B36" s="3"/>
      <c r="C36" s="6">
        <v>28</v>
      </c>
      <c r="D36" s="29">
        <f t="shared" si="0"/>
        <v>78</v>
      </c>
      <c r="E36" s="29">
        <f t="shared" si="6"/>
        <v>2184</v>
      </c>
      <c r="F36" s="29">
        <f t="shared" si="1"/>
        <v>-11912</v>
      </c>
      <c r="G36" s="34">
        <f>+Inputs!$D$2</f>
        <v>0.3795</v>
      </c>
      <c r="H36" s="2"/>
      <c r="I36" s="27">
        <f t="shared" si="7"/>
        <v>14096</v>
      </c>
      <c r="J36" s="27"/>
      <c r="K36" s="27">
        <f t="shared" si="2"/>
        <v>78</v>
      </c>
      <c r="L36" s="27">
        <f t="shared" si="8"/>
        <v>2184</v>
      </c>
      <c r="M36" s="27">
        <f t="shared" si="3"/>
        <v>29.600999999999999</v>
      </c>
      <c r="N36" s="27">
        <f t="shared" si="4"/>
        <v>29.600999999999999</v>
      </c>
      <c r="O36" s="27">
        <f t="shared" si="9"/>
        <v>-4520.6040000000094</v>
      </c>
      <c r="P36" s="27">
        <f t="shared" si="10"/>
        <v>4520.6040000000094</v>
      </c>
    </row>
    <row r="37" spans="1:21">
      <c r="A37" s="31">
        <v>35827</v>
      </c>
      <c r="B37" s="3"/>
      <c r="C37" s="6">
        <v>29</v>
      </c>
      <c r="D37" s="29">
        <f t="shared" si="0"/>
        <v>78</v>
      </c>
      <c r="E37" s="29">
        <f t="shared" si="6"/>
        <v>2262</v>
      </c>
      <c r="F37" s="29">
        <f t="shared" si="1"/>
        <v>-11834</v>
      </c>
      <c r="G37" s="34">
        <f>+Inputs!$D$2</f>
        <v>0.3795</v>
      </c>
      <c r="H37" s="2"/>
      <c r="I37" s="27">
        <f t="shared" si="7"/>
        <v>14096</v>
      </c>
      <c r="J37" s="27"/>
      <c r="K37" s="27">
        <f t="shared" si="2"/>
        <v>78</v>
      </c>
      <c r="L37" s="27">
        <f t="shared" si="8"/>
        <v>2262</v>
      </c>
      <c r="M37" s="27">
        <f t="shared" si="3"/>
        <v>29.600999999999999</v>
      </c>
      <c r="N37" s="27">
        <f t="shared" si="4"/>
        <v>29.600999999999999</v>
      </c>
      <c r="O37" s="27">
        <f t="shared" si="9"/>
        <v>-4491.0030000000097</v>
      </c>
      <c r="P37" s="27">
        <f t="shared" si="10"/>
        <v>4491.0030000000097</v>
      </c>
    </row>
    <row r="38" spans="1:21">
      <c r="A38" s="30">
        <v>35855</v>
      </c>
      <c r="B38" s="3"/>
      <c r="C38" s="6">
        <v>30</v>
      </c>
      <c r="D38" s="29">
        <f t="shared" si="0"/>
        <v>78</v>
      </c>
      <c r="E38" s="29">
        <f t="shared" si="6"/>
        <v>2340</v>
      </c>
      <c r="F38" s="29">
        <f t="shared" si="1"/>
        <v>-11756</v>
      </c>
      <c r="G38" s="34">
        <f>+Inputs!$D$2</f>
        <v>0.3795</v>
      </c>
      <c r="H38" s="2"/>
      <c r="I38" s="27">
        <f t="shared" si="7"/>
        <v>14096</v>
      </c>
      <c r="J38" s="27"/>
      <c r="K38" s="27">
        <f t="shared" si="2"/>
        <v>78</v>
      </c>
      <c r="L38" s="27">
        <f t="shared" si="8"/>
        <v>2340</v>
      </c>
      <c r="M38" s="27">
        <f t="shared" si="3"/>
        <v>29.600999999999999</v>
      </c>
      <c r="N38" s="27">
        <f t="shared" si="4"/>
        <v>29.600999999999999</v>
      </c>
      <c r="O38" s="27">
        <f t="shared" si="9"/>
        <v>-4461.40200000001</v>
      </c>
      <c r="P38" s="27">
        <f t="shared" si="10"/>
        <v>4461.40200000001</v>
      </c>
    </row>
    <row r="39" spans="1:21">
      <c r="A39" s="31">
        <v>35886</v>
      </c>
      <c r="B39" s="2"/>
      <c r="C39" s="6">
        <v>31</v>
      </c>
      <c r="D39" s="29">
        <f t="shared" si="0"/>
        <v>78</v>
      </c>
      <c r="E39" s="29">
        <f t="shared" si="6"/>
        <v>2418</v>
      </c>
      <c r="F39" s="29">
        <f t="shared" si="1"/>
        <v>-11678</v>
      </c>
      <c r="G39" s="34">
        <f>+Inputs!$D$2</f>
        <v>0.3795</v>
      </c>
      <c r="H39" s="2"/>
      <c r="I39" s="27">
        <f t="shared" si="7"/>
        <v>14096</v>
      </c>
      <c r="J39" s="27"/>
      <c r="K39" s="27">
        <f t="shared" si="2"/>
        <v>78</v>
      </c>
      <c r="L39" s="27">
        <f t="shared" si="8"/>
        <v>2418</v>
      </c>
      <c r="M39" s="27">
        <f t="shared" si="3"/>
        <v>29.600999999999999</v>
      </c>
      <c r="N39" s="27">
        <f t="shared" si="4"/>
        <v>29.600999999999999</v>
      </c>
      <c r="O39" s="27">
        <f t="shared" si="9"/>
        <v>-4431.8010000000104</v>
      </c>
      <c r="P39" s="27">
        <f t="shared" si="10"/>
        <v>4431.8010000000104</v>
      </c>
    </row>
    <row r="40" spans="1:21">
      <c r="A40" s="30">
        <v>35916</v>
      </c>
      <c r="B40" s="2"/>
      <c r="C40" s="6">
        <v>32</v>
      </c>
      <c r="D40" s="29">
        <f t="shared" si="0"/>
        <v>78</v>
      </c>
      <c r="E40" s="29">
        <f t="shared" si="6"/>
        <v>2496</v>
      </c>
      <c r="F40" s="29">
        <f t="shared" si="1"/>
        <v>-11600</v>
      </c>
      <c r="G40" s="34">
        <f>+Inputs!$D$2</f>
        <v>0.3795</v>
      </c>
      <c r="H40" s="2"/>
      <c r="I40" s="27">
        <f t="shared" si="7"/>
        <v>14096</v>
      </c>
      <c r="J40" s="2"/>
      <c r="K40" s="27">
        <f t="shared" si="2"/>
        <v>78</v>
      </c>
      <c r="L40" s="27">
        <f t="shared" si="8"/>
        <v>2496</v>
      </c>
      <c r="M40" s="27">
        <f t="shared" si="3"/>
        <v>29.600999999999999</v>
      </c>
      <c r="N40" s="27">
        <f t="shared" si="4"/>
        <v>29.600999999999999</v>
      </c>
      <c r="O40" s="27">
        <f t="shared" si="9"/>
        <v>-4402.2000000000107</v>
      </c>
      <c r="P40" s="27">
        <f t="shared" si="10"/>
        <v>4402.2000000000107</v>
      </c>
    </row>
    <row r="41" spans="1:21">
      <c r="A41" s="31">
        <v>35947</v>
      </c>
      <c r="C41" s="6">
        <v>33</v>
      </c>
      <c r="D41" s="29">
        <f t="shared" ref="D41:D72" si="12">ROUND(-(+$B$9/180)*1,0)</f>
        <v>78</v>
      </c>
      <c r="E41" s="29">
        <f t="shared" si="6"/>
        <v>2574</v>
      </c>
      <c r="F41" s="29">
        <f t="shared" ref="F41:F72" si="13">$B$9+E41</f>
        <v>-11522</v>
      </c>
      <c r="G41" s="34">
        <f>+Inputs!$D$2</f>
        <v>0.3795</v>
      </c>
      <c r="I41" s="27">
        <f t="shared" si="7"/>
        <v>14096</v>
      </c>
      <c r="K41" s="27">
        <f t="shared" ref="K41:K72" si="14">D41</f>
        <v>78</v>
      </c>
      <c r="L41" s="27">
        <f t="shared" si="8"/>
        <v>2574</v>
      </c>
      <c r="M41" s="27">
        <f t="shared" ref="M41:M72" si="15">K41*G41</f>
        <v>29.600999999999999</v>
      </c>
      <c r="N41" s="27">
        <f t="shared" ref="N41:N72" si="16">M41-J41</f>
        <v>29.600999999999999</v>
      </c>
      <c r="O41" s="27">
        <f t="shared" si="9"/>
        <v>-4372.5990000000111</v>
      </c>
      <c r="P41" s="27">
        <f t="shared" si="10"/>
        <v>4372.5990000000111</v>
      </c>
    </row>
    <row r="42" spans="1:21">
      <c r="A42" s="30">
        <v>35977</v>
      </c>
      <c r="C42" s="6">
        <v>34</v>
      </c>
      <c r="D42" s="29">
        <f t="shared" si="12"/>
        <v>78</v>
      </c>
      <c r="E42" s="29">
        <f t="shared" ref="E42:E73" si="17">+E41+D42</f>
        <v>2652</v>
      </c>
      <c r="F42" s="29">
        <f t="shared" si="13"/>
        <v>-11444</v>
      </c>
      <c r="G42" s="34">
        <f>+Inputs!$D$2</f>
        <v>0.3795</v>
      </c>
      <c r="I42" s="27">
        <f t="shared" ref="I42:I73" si="18">+I41+H42</f>
        <v>14096</v>
      </c>
      <c r="K42" s="27">
        <f t="shared" si="14"/>
        <v>78</v>
      </c>
      <c r="L42" s="27">
        <f t="shared" ref="L42:L73" si="19">+L41+K42</f>
        <v>2652</v>
      </c>
      <c r="M42" s="27">
        <f t="shared" si="15"/>
        <v>29.600999999999999</v>
      </c>
      <c r="N42" s="27">
        <f t="shared" si="16"/>
        <v>29.600999999999999</v>
      </c>
      <c r="O42" s="27">
        <f t="shared" ref="O42:O73" si="20">+O41+N42</f>
        <v>-4342.9980000000114</v>
      </c>
      <c r="P42" s="27">
        <f t="shared" ref="P42:P73" si="21">P41-N42</f>
        <v>4342.9980000000114</v>
      </c>
    </row>
    <row r="43" spans="1:21">
      <c r="A43" s="31">
        <v>36008</v>
      </c>
      <c r="C43" s="6">
        <v>35</v>
      </c>
      <c r="D43" s="29">
        <f t="shared" si="12"/>
        <v>78</v>
      </c>
      <c r="E43" s="29">
        <f t="shared" si="17"/>
        <v>2730</v>
      </c>
      <c r="F43" s="29">
        <f t="shared" si="13"/>
        <v>-11366</v>
      </c>
      <c r="G43" s="34">
        <f>+Inputs!$D$2</f>
        <v>0.3795</v>
      </c>
      <c r="I43" s="27">
        <f t="shared" si="18"/>
        <v>14096</v>
      </c>
      <c r="K43" s="27">
        <f t="shared" si="14"/>
        <v>78</v>
      </c>
      <c r="L43" s="27">
        <f t="shared" si="19"/>
        <v>2730</v>
      </c>
      <c r="M43" s="27">
        <f t="shared" si="15"/>
        <v>29.600999999999999</v>
      </c>
      <c r="N43" s="27">
        <f t="shared" si="16"/>
        <v>29.600999999999999</v>
      </c>
      <c r="O43" s="27">
        <f t="shared" si="20"/>
        <v>-4313.3970000000118</v>
      </c>
      <c r="P43" s="27">
        <f t="shared" si="21"/>
        <v>4313.3970000000118</v>
      </c>
    </row>
    <row r="44" spans="1:21">
      <c r="A44" s="30">
        <v>36039</v>
      </c>
      <c r="C44" s="6">
        <v>36</v>
      </c>
      <c r="D44" s="29">
        <f t="shared" si="12"/>
        <v>78</v>
      </c>
      <c r="E44" s="29">
        <f t="shared" si="17"/>
        <v>2808</v>
      </c>
      <c r="F44" s="29">
        <f t="shared" si="13"/>
        <v>-11288</v>
      </c>
      <c r="G44" s="34">
        <f>+Inputs!$D$2</f>
        <v>0.3795</v>
      </c>
      <c r="I44" s="27">
        <f t="shared" si="18"/>
        <v>14096</v>
      </c>
      <c r="K44" s="27">
        <f t="shared" si="14"/>
        <v>78</v>
      </c>
      <c r="L44" s="27">
        <f t="shared" si="19"/>
        <v>2808</v>
      </c>
      <c r="M44" s="27">
        <f t="shared" si="15"/>
        <v>29.600999999999999</v>
      </c>
      <c r="N44" s="27">
        <f t="shared" si="16"/>
        <v>29.600999999999999</v>
      </c>
      <c r="O44" s="27">
        <f t="shared" si="20"/>
        <v>-4283.7960000000121</v>
      </c>
      <c r="P44" s="27">
        <f t="shared" si="21"/>
        <v>4283.7960000000121</v>
      </c>
      <c r="U44" s="108"/>
    </row>
    <row r="45" spans="1:21">
      <c r="A45" s="31">
        <v>36069</v>
      </c>
      <c r="C45" s="6">
        <v>37</v>
      </c>
      <c r="D45" s="29">
        <f t="shared" si="12"/>
        <v>78</v>
      </c>
      <c r="E45" s="29">
        <f t="shared" si="17"/>
        <v>2886</v>
      </c>
      <c r="F45" s="29">
        <f t="shared" si="13"/>
        <v>-11210</v>
      </c>
      <c r="G45" s="34">
        <f>+Inputs!$D$2</f>
        <v>0.3795</v>
      </c>
      <c r="I45" s="27">
        <f t="shared" si="18"/>
        <v>14096</v>
      </c>
      <c r="K45" s="27">
        <f t="shared" si="14"/>
        <v>78</v>
      </c>
      <c r="L45" s="27">
        <f t="shared" si="19"/>
        <v>2886</v>
      </c>
      <c r="M45" s="27">
        <f t="shared" si="15"/>
        <v>29.600999999999999</v>
      </c>
      <c r="N45" s="27">
        <f t="shared" si="16"/>
        <v>29.600999999999999</v>
      </c>
      <c r="O45" s="27">
        <f t="shared" si="20"/>
        <v>-4254.1950000000124</v>
      </c>
      <c r="P45" s="27">
        <f t="shared" si="21"/>
        <v>4254.1950000000124</v>
      </c>
      <c r="U45" s="108"/>
    </row>
    <row r="46" spans="1:21">
      <c r="A46" s="30">
        <v>36100</v>
      </c>
      <c r="C46" s="6">
        <v>38</v>
      </c>
      <c r="D46" s="29">
        <f t="shared" si="12"/>
        <v>78</v>
      </c>
      <c r="E46" s="29">
        <f t="shared" si="17"/>
        <v>2964</v>
      </c>
      <c r="F46" s="29">
        <f t="shared" si="13"/>
        <v>-11132</v>
      </c>
      <c r="G46" s="34">
        <f>+Inputs!$D$2</f>
        <v>0.3795</v>
      </c>
      <c r="I46" s="27">
        <f t="shared" si="18"/>
        <v>14096</v>
      </c>
      <c r="K46" s="27">
        <f t="shared" si="14"/>
        <v>78</v>
      </c>
      <c r="L46" s="27">
        <f t="shared" si="19"/>
        <v>2964</v>
      </c>
      <c r="M46" s="27">
        <f t="shared" si="15"/>
        <v>29.600999999999999</v>
      </c>
      <c r="N46" s="27">
        <f t="shared" si="16"/>
        <v>29.600999999999999</v>
      </c>
      <c r="O46" s="27">
        <f t="shared" si="20"/>
        <v>-4224.5940000000128</v>
      </c>
      <c r="P46" s="27">
        <f t="shared" si="21"/>
        <v>4224.5940000000128</v>
      </c>
      <c r="U46" s="108"/>
    </row>
    <row r="47" spans="1:21">
      <c r="A47" s="31">
        <v>36130</v>
      </c>
      <c r="C47" s="6">
        <v>39</v>
      </c>
      <c r="D47" s="29">
        <f t="shared" si="12"/>
        <v>78</v>
      </c>
      <c r="E47" s="29">
        <f t="shared" si="17"/>
        <v>3042</v>
      </c>
      <c r="F47" s="29">
        <f t="shared" si="13"/>
        <v>-11054</v>
      </c>
      <c r="G47" s="34">
        <f>+Inputs!$D$2</f>
        <v>0.3795</v>
      </c>
      <c r="I47" s="27">
        <f t="shared" si="18"/>
        <v>14096</v>
      </c>
      <c r="K47" s="27">
        <f t="shared" si="14"/>
        <v>78</v>
      </c>
      <c r="L47" s="27">
        <f t="shared" si="19"/>
        <v>3042</v>
      </c>
      <c r="M47" s="27">
        <f t="shared" si="15"/>
        <v>29.600999999999999</v>
      </c>
      <c r="N47" s="27">
        <f t="shared" si="16"/>
        <v>29.600999999999999</v>
      </c>
      <c r="O47" s="27">
        <f t="shared" si="20"/>
        <v>-4194.9930000000131</v>
      </c>
      <c r="P47" s="27">
        <f t="shared" si="21"/>
        <v>4194.9930000000131</v>
      </c>
      <c r="U47" s="108"/>
    </row>
    <row r="48" spans="1:21">
      <c r="A48" s="30">
        <v>36161</v>
      </c>
      <c r="C48" s="6">
        <v>40</v>
      </c>
      <c r="D48" s="29">
        <f t="shared" si="12"/>
        <v>78</v>
      </c>
      <c r="E48" s="29">
        <f t="shared" si="17"/>
        <v>3120</v>
      </c>
      <c r="F48" s="29">
        <f t="shared" si="13"/>
        <v>-10976</v>
      </c>
      <c r="G48" s="34">
        <f>+Inputs!$D$2</f>
        <v>0.3795</v>
      </c>
      <c r="I48" s="27">
        <f t="shared" si="18"/>
        <v>14096</v>
      </c>
      <c r="K48" s="27">
        <f t="shared" si="14"/>
        <v>78</v>
      </c>
      <c r="L48" s="27">
        <f t="shared" si="19"/>
        <v>3120</v>
      </c>
      <c r="M48" s="27">
        <f t="shared" si="15"/>
        <v>29.600999999999999</v>
      </c>
      <c r="N48" s="27">
        <f t="shared" si="16"/>
        <v>29.600999999999999</v>
      </c>
      <c r="O48" s="27">
        <f t="shared" si="20"/>
        <v>-4165.3920000000135</v>
      </c>
      <c r="P48" s="27">
        <f t="shared" si="21"/>
        <v>4165.3920000000135</v>
      </c>
      <c r="U48" s="108"/>
    </row>
    <row r="49" spans="1:21">
      <c r="A49" s="31">
        <v>36192</v>
      </c>
      <c r="C49" s="6">
        <v>41</v>
      </c>
      <c r="D49" s="29">
        <f t="shared" si="12"/>
        <v>78</v>
      </c>
      <c r="E49" s="29">
        <f t="shared" si="17"/>
        <v>3198</v>
      </c>
      <c r="F49" s="29">
        <f t="shared" si="13"/>
        <v>-10898</v>
      </c>
      <c r="G49" s="34">
        <f>+Inputs!$D$2</f>
        <v>0.3795</v>
      </c>
      <c r="I49" s="27">
        <f t="shared" si="18"/>
        <v>14096</v>
      </c>
      <c r="K49" s="27">
        <f t="shared" si="14"/>
        <v>78</v>
      </c>
      <c r="L49" s="27">
        <f t="shared" si="19"/>
        <v>3198</v>
      </c>
      <c r="M49" s="27">
        <f t="shared" si="15"/>
        <v>29.600999999999999</v>
      </c>
      <c r="N49" s="27">
        <f t="shared" si="16"/>
        <v>29.600999999999999</v>
      </c>
      <c r="O49" s="27">
        <f t="shared" si="20"/>
        <v>-4135.7910000000138</v>
      </c>
      <c r="P49" s="27">
        <f t="shared" si="21"/>
        <v>4135.7910000000138</v>
      </c>
      <c r="U49" s="108"/>
    </row>
    <row r="50" spans="1:21">
      <c r="A50" s="30">
        <v>36220</v>
      </c>
      <c r="C50" s="6">
        <v>42</v>
      </c>
      <c r="D50" s="29">
        <f t="shared" si="12"/>
        <v>78</v>
      </c>
      <c r="E50" s="29">
        <f t="shared" si="17"/>
        <v>3276</v>
      </c>
      <c r="F50" s="29">
        <f t="shared" si="13"/>
        <v>-10820</v>
      </c>
      <c r="G50" s="34">
        <f>+Inputs!$D$2</f>
        <v>0.3795</v>
      </c>
      <c r="I50" s="27">
        <f t="shared" si="18"/>
        <v>14096</v>
      </c>
      <c r="K50" s="27">
        <f t="shared" si="14"/>
        <v>78</v>
      </c>
      <c r="L50" s="27">
        <f t="shared" si="19"/>
        <v>3276</v>
      </c>
      <c r="M50" s="27">
        <f t="shared" si="15"/>
        <v>29.600999999999999</v>
      </c>
      <c r="N50" s="27">
        <f t="shared" si="16"/>
        <v>29.600999999999999</v>
      </c>
      <c r="O50" s="27">
        <f t="shared" si="20"/>
        <v>-4106.1900000000142</v>
      </c>
      <c r="P50" s="27">
        <f t="shared" si="21"/>
        <v>4106.1900000000142</v>
      </c>
      <c r="U50" s="108"/>
    </row>
    <row r="51" spans="1:21">
      <c r="A51" s="31">
        <v>36251</v>
      </c>
      <c r="C51" s="6">
        <v>43</v>
      </c>
      <c r="D51" s="29">
        <f t="shared" si="12"/>
        <v>78</v>
      </c>
      <c r="E51" s="29">
        <f t="shared" si="17"/>
        <v>3354</v>
      </c>
      <c r="F51" s="29">
        <f t="shared" si="13"/>
        <v>-10742</v>
      </c>
      <c r="G51" s="34">
        <f>+Inputs!$D$2</f>
        <v>0.3795</v>
      </c>
      <c r="I51" s="27">
        <f t="shared" si="18"/>
        <v>14096</v>
      </c>
      <c r="K51" s="27">
        <f t="shared" si="14"/>
        <v>78</v>
      </c>
      <c r="L51" s="27">
        <f t="shared" si="19"/>
        <v>3354</v>
      </c>
      <c r="M51" s="27">
        <f t="shared" si="15"/>
        <v>29.600999999999999</v>
      </c>
      <c r="N51" s="27">
        <f t="shared" si="16"/>
        <v>29.600999999999999</v>
      </c>
      <c r="O51" s="27">
        <f t="shared" si="20"/>
        <v>-4076.589000000014</v>
      </c>
      <c r="P51" s="27">
        <f t="shared" si="21"/>
        <v>4076.589000000014</v>
      </c>
      <c r="U51" s="108"/>
    </row>
    <row r="52" spans="1:21">
      <c r="A52" s="30">
        <v>36281</v>
      </c>
      <c r="C52" s="6">
        <v>44</v>
      </c>
      <c r="D52" s="29">
        <f t="shared" si="12"/>
        <v>78</v>
      </c>
      <c r="E52" s="29">
        <f t="shared" si="17"/>
        <v>3432</v>
      </c>
      <c r="F52" s="29">
        <f t="shared" si="13"/>
        <v>-10664</v>
      </c>
      <c r="G52" s="34">
        <f>+Inputs!$D$2</f>
        <v>0.3795</v>
      </c>
      <c r="I52" s="27">
        <f t="shared" si="18"/>
        <v>14096</v>
      </c>
      <c r="K52" s="27">
        <f t="shared" si="14"/>
        <v>78</v>
      </c>
      <c r="L52" s="27">
        <f t="shared" si="19"/>
        <v>3432</v>
      </c>
      <c r="M52" s="27">
        <f t="shared" si="15"/>
        <v>29.600999999999999</v>
      </c>
      <c r="N52" s="27">
        <f t="shared" si="16"/>
        <v>29.600999999999999</v>
      </c>
      <c r="O52" s="27">
        <f t="shared" si="20"/>
        <v>-4046.9880000000139</v>
      </c>
      <c r="P52" s="27">
        <f t="shared" si="21"/>
        <v>4046.9880000000139</v>
      </c>
      <c r="U52" s="108"/>
    </row>
    <row r="53" spans="1:21">
      <c r="A53" s="31">
        <v>36312</v>
      </c>
      <c r="C53" s="6">
        <v>45</v>
      </c>
      <c r="D53" s="29">
        <f t="shared" si="12"/>
        <v>78</v>
      </c>
      <c r="E53" s="29">
        <f t="shared" si="17"/>
        <v>3510</v>
      </c>
      <c r="F53" s="29">
        <f t="shared" si="13"/>
        <v>-10586</v>
      </c>
      <c r="G53" s="34">
        <f>+Inputs!$D$2</f>
        <v>0.3795</v>
      </c>
      <c r="I53" s="27">
        <f t="shared" si="18"/>
        <v>14096</v>
      </c>
      <c r="K53" s="27">
        <f t="shared" si="14"/>
        <v>78</v>
      </c>
      <c r="L53" s="27">
        <f t="shared" si="19"/>
        <v>3510</v>
      </c>
      <c r="M53" s="27">
        <f t="shared" si="15"/>
        <v>29.600999999999999</v>
      </c>
      <c r="N53" s="27">
        <f t="shared" si="16"/>
        <v>29.600999999999999</v>
      </c>
      <c r="O53" s="27">
        <f t="shared" si="20"/>
        <v>-4017.3870000000138</v>
      </c>
      <c r="P53" s="27">
        <f t="shared" si="21"/>
        <v>4017.3870000000138</v>
      </c>
      <c r="U53" s="108"/>
    </row>
    <row r="54" spans="1:21">
      <c r="A54" s="30">
        <v>36342</v>
      </c>
      <c r="C54" s="6">
        <v>46</v>
      </c>
      <c r="D54" s="29">
        <f t="shared" si="12"/>
        <v>78</v>
      </c>
      <c r="E54" s="29">
        <f t="shared" si="17"/>
        <v>3588</v>
      </c>
      <c r="F54" s="29">
        <f t="shared" si="13"/>
        <v>-10508</v>
      </c>
      <c r="G54" s="34">
        <f>+Inputs!$D$2</f>
        <v>0.3795</v>
      </c>
      <c r="I54" s="27">
        <f t="shared" si="18"/>
        <v>14096</v>
      </c>
      <c r="K54" s="27">
        <f t="shared" si="14"/>
        <v>78</v>
      </c>
      <c r="L54" s="27">
        <f t="shared" si="19"/>
        <v>3588</v>
      </c>
      <c r="M54" s="27">
        <f t="shared" si="15"/>
        <v>29.600999999999999</v>
      </c>
      <c r="N54" s="27">
        <f t="shared" si="16"/>
        <v>29.600999999999999</v>
      </c>
      <c r="O54" s="27">
        <f t="shared" si="20"/>
        <v>-3987.7860000000137</v>
      </c>
      <c r="P54" s="27">
        <f t="shared" si="21"/>
        <v>3987.7860000000137</v>
      </c>
      <c r="U54" s="108"/>
    </row>
    <row r="55" spans="1:21">
      <c r="A55" s="31">
        <v>36373</v>
      </c>
      <c r="C55" s="6">
        <v>47</v>
      </c>
      <c r="D55" s="29">
        <f t="shared" si="12"/>
        <v>78</v>
      </c>
      <c r="E55" s="29">
        <f t="shared" si="17"/>
        <v>3666</v>
      </c>
      <c r="F55" s="29">
        <f t="shared" si="13"/>
        <v>-10430</v>
      </c>
      <c r="G55" s="34">
        <f>+Inputs!$D$2</f>
        <v>0.3795</v>
      </c>
      <c r="I55" s="27">
        <f t="shared" si="18"/>
        <v>14096</v>
      </c>
      <c r="K55" s="27">
        <f t="shared" si="14"/>
        <v>78</v>
      </c>
      <c r="L55" s="27">
        <f t="shared" si="19"/>
        <v>3666</v>
      </c>
      <c r="M55" s="27">
        <f t="shared" si="15"/>
        <v>29.600999999999999</v>
      </c>
      <c r="N55" s="27">
        <f t="shared" si="16"/>
        <v>29.600999999999999</v>
      </c>
      <c r="O55" s="27">
        <f t="shared" si="20"/>
        <v>-3958.1850000000136</v>
      </c>
      <c r="P55" s="27">
        <f t="shared" si="21"/>
        <v>3958.1850000000136</v>
      </c>
      <c r="U55" s="108"/>
    </row>
    <row r="56" spans="1:21">
      <c r="A56" s="30">
        <v>36404</v>
      </c>
      <c r="C56" s="6">
        <v>48</v>
      </c>
      <c r="D56" s="29">
        <f t="shared" si="12"/>
        <v>78</v>
      </c>
      <c r="E56" s="29">
        <f t="shared" si="17"/>
        <v>3744</v>
      </c>
      <c r="F56" s="29">
        <f t="shared" si="13"/>
        <v>-10352</v>
      </c>
      <c r="G56" s="34">
        <f>+Inputs!$D$2</f>
        <v>0.3795</v>
      </c>
      <c r="I56" s="27">
        <f t="shared" si="18"/>
        <v>14096</v>
      </c>
      <c r="K56" s="27">
        <f t="shared" si="14"/>
        <v>78</v>
      </c>
      <c r="L56" s="27">
        <f t="shared" si="19"/>
        <v>3744</v>
      </c>
      <c r="M56" s="27">
        <f t="shared" si="15"/>
        <v>29.600999999999999</v>
      </c>
      <c r="N56" s="27">
        <f t="shared" si="16"/>
        <v>29.600999999999999</v>
      </c>
      <c r="O56" s="27">
        <f t="shared" si="20"/>
        <v>-3928.5840000000135</v>
      </c>
      <c r="P56" s="27">
        <f t="shared" si="21"/>
        <v>3928.5840000000135</v>
      </c>
    </row>
    <row r="57" spans="1:21">
      <c r="A57" s="31">
        <v>36434</v>
      </c>
      <c r="C57" s="6">
        <v>49</v>
      </c>
      <c r="D57" s="29">
        <f t="shared" si="12"/>
        <v>78</v>
      </c>
      <c r="E57" s="29">
        <f t="shared" si="17"/>
        <v>3822</v>
      </c>
      <c r="F57" s="29">
        <f t="shared" si="13"/>
        <v>-10274</v>
      </c>
      <c r="G57" s="34">
        <f>+Inputs!$D$2</f>
        <v>0.3795</v>
      </c>
      <c r="I57" s="27">
        <f t="shared" si="18"/>
        <v>14096</v>
      </c>
      <c r="K57" s="27">
        <f t="shared" si="14"/>
        <v>78</v>
      </c>
      <c r="L57" s="27">
        <f t="shared" si="19"/>
        <v>3822</v>
      </c>
      <c r="M57" s="27">
        <f t="shared" si="15"/>
        <v>29.600999999999999</v>
      </c>
      <c r="N57" s="27">
        <f t="shared" si="16"/>
        <v>29.600999999999999</v>
      </c>
      <c r="O57" s="27">
        <f t="shared" si="20"/>
        <v>-3898.9830000000134</v>
      </c>
      <c r="P57" s="27">
        <f t="shared" si="21"/>
        <v>3898.9830000000134</v>
      </c>
    </row>
    <row r="58" spans="1:21">
      <c r="A58" s="30">
        <v>36465</v>
      </c>
      <c r="C58" s="6">
        <v>50</v>
      </c>
      <c r="D58" s="29">
        <f t="shared" si="12"/>
        <v>78</v>
      </c>
      <c r="E58" s="29">
        <f t="shared" si="17"/>
        <v>3900</v>
      </c>
      <c r="F58" s="29">
        <f t="shared" si="13"/>
        <v>-10196</v>
      </c>
      <c r="G58" s="34">
        <f>+Inputs!$D$2</f>
        <v>0.3795</v>
      </c>
      <c r="I58" s="27">
        <f t="shared" si="18"/>
        <v>14096</v>
      </c>
      <c r="K58" s="27">
        <f t="shared" si="14"/>
        <v>78</v>
      </c>
      <c r="L58" s="27">
        <f t="shared" si="19"/>
        <v>3900</v>
      </c>
      <c r="M58" s="27">
        <f t="shared" si="15"/>
        <v>29.600999999999999</v>
      </c>
      <c r="N58" s="27">
        <f t="shared" si="16"/>
        <v>29.600999999999999</v>
      </c>
      <c r="O58" s="27">
        <f t="shared" si="20"/>
        <v>-3869.3820000000132</v>
      </c>
      <c r="P58" s="27">
        <f t="shared" si="21"/>
        <v>3869.3820000000132</v>
      </c>
    </row>
    <row r="59" spans="1:21">
      <c r="A59" s="31">
        <v>36495</v>
      </c>
      <c r="C59" s="6">
        <v>51</v>
      </c>
      <c r="D59" s="29">
        <f t="shared" si="12"/>
        <v>78</v>
      </c>
      <c r="E59" s="29">
        <f t="shared" si="17"/>
        <v>3978</v>
      </c>
      <c r="F59" s="29">
        <f t="shared" si="13"/>
        <v>-10118</v>
      </c>
      <c r="G59" s="34">
        <f>+Inputs!$D$2</f>
        <v>0.3795</v>
      </c>
      <c r="I59" s="27">
        <f t="shared" si="18"/>
        <v>14096</v>
      </c>
      <c r="K59" s="27">
        <f t="shared" si="14"/>
        <v>78</v>
      </c>
      <c r="L59" s="27">
        <f t="shared" si="19"/>
        <v>3978</v>
      </c>
      <c r="M59" s="27">
        <f t="shared" si="15"/>
        <v>29.600999999999999</v>
      </c>
      <c r="N59" s="27">
        <f t="shared" si="16"/>
        <v>29.600999999999999</v>
      </c>
      <c r="O59" s="27">
        <f t="shared" si="20"/>
        <v>-3839.7810000000131</v>
      </c>
      <c r="P59" s="27">
        <f t="shared" si="21"/>
        <v>3839.7810000000131</v>
      </c>
    </row>
    <row r="60" spans="1:21">
      <c r="A60" s="30">
        <v>36526</v>
      </c>
      <c r="C60" s="6">
        <v>52</v>
      </c>
      <c r="D60" s="29">
        <f t="shared" si="12"/>
        <v>78</v>
      </c>
      <c r="E60" s="29">
        <f t="shared" si="17"/>
        <v>4056</v>
      </c>
      <c r="F60" s="29">
        <f t="shared" si="13"/>
        <v>-10040</v>
      </c>
      <c r="G60" s="34">
        <f>+Inputs!$D$2</f>
        <v>0.3795</v>
      </c>
      <c r="I60" s="27">
        <f t="shared" si="18"/>
        <v>14096</v>
      </c>
      <c r="K60" s="27">
        <f t="shared" si="14"/>
        <v>78</v>
      </c>
      <c r="L60" s="27">
        <f t="shared" si="19"/>
        <v>4056</v>
      </c>
      <c r="M60" s="27">
        <f t="shared" si="15"/>
        <v>29.600999999999999</v>
      </c>
      <c r="N60" s="27">
        <f t="shared" si="16"/>
        <v>29.600999999999999</v>
      </c>
      <c r="O60" s="27">
        <f t="shared" si="20"/>
        <v>-3810.180000000013</v>
      </c>
      <c r="P60" s="27">
        <f t="shared" si="21"/>
        <v>3810.180000000013</v>
      </c>
    </row>
    <row r="61" spans="1:21">
      <c r="A61" s="31">
        <v>36557</v>
      </c>
      <c r="C61" s="6">
        <v>53</v>
      </c>
      <c r="D61" s="29">
        <f t="shared" si="12"/>
        <v>78</v>
      </c>
      <c r="E61" s="29">
        <f t="shared" si="17"/>
        <v>4134</v>
      </c>
      <c r="F61" s="29">
        <f t="shared" si="13"/>
        <v>-9962</v>
      </c>
      <c r="G61" s="34">
        <f>+Inputs!$D$2</f>
        <v>0.3795</v>
      </c>
      <c r="I61" s="27">
        <f t="shared" si="18"/>
        <v>14096</v>
      </c>
      <c r="K61" s="27">
        <f t="shared" si="14"/>
        <v>78</v>
      </c>
      <c r="L61" s="27">
        <f t="shared" si="19"/>
        <v>4134</v>
      </c>
      <c r="M61" s="27">
        <f t="shared" si="15"/>
        <v>29.600999999999999</v>
      </c>
      <c r="N61" s="27">
        <f t="shared" si="16"/>
        <v>29.600999999999999</v>
      </c>
      <c r="O61" s="27">
        <f t="shared" si="20"/>
        <v>-3780.5790000000129</v>
      </c>
      <c r="P61" s="27">
        <f t="shared" si="21"/>
        <v>3780.5790000000129</v>
      </c>
    </row>
    <row r="62" spans="1:21">
      <c r="A62" s="30">
        <v>36586</v>
      </c>
      <c r="C62" s="6">
        <v>54</v>
      </c>
      <c r="D62" s="29">
        <f t="shared" si="12"/>
        <v>78</v>
      </c>
      <c r="E62" s="29">
        <f t="shared" si="17"/>
        <v>4212</v>
      </c>
      <c r="F62" s="29">
        <f t="shared" si="13"/>
        <v>-9884</v>
      </c>
      <c r="G62" s="34">
        <f>+Inputs!$D$2</f>
        <v>0.3795</v>
      </c>
      <c r="I62" s="27">
        <f t="shared" si="18"/>
        <v>14096</v>
      </c>
      <c r="K62" s="27">
        <f t="shared" si="14"/>
        <v>78</v>
      </c>
      <c r="L62" s="27">
        <f t="shared" si="19"/>
        <v>4212</v>
      </c>
      <c r="M62" s="27">
        <f t="shared" si="15"/>
        <v>29.600999999999999</v>
      </c>
      <c r="N62" s="27">
        <f t="shared" si="16"/>
        <v>29.600999999999999</v>
      </c>
      <c r="O62" s="27">
        <f t="shared" si="20"/>
        <v>-3750.9780000000128</v>
      </c>
      <c r="P62" s="27">
        <f t="shared" si="21"/>
        <v>3750.9780000000128</v>
      </c>
    </row>
    <row r="63" spans="1:21">
      <c r="A63" s="31">
        <v>36617</v>
      </c>
      <c r="C63" s="6">
        <v>55</v>
      </c>
      <c r="D63" s="29">
        <f t="shared" si="12"/>
        <v>78</v>
      </c>
      <c r="E63" s="29">
        <f t="shared" si="17"/>
        <v>4290</v>
      </c>
      <c r="F63" s="29">
        <f t="shared" si="13"/>
        <v>-9806</v>
      </c>
      <c r="G63" s="34">
        <f>+Inputs!$D$2</f>
        <v>0.3795</v>
      </c>
      <c r="I63" s="27">
        <f t="shared" si="18"/>
        <v>14096</v>
      </c>
      <c r="K63" s="27">
        <f t="shared" si="14"/>
        <v>78</v>
      </c>
      <c r="L63" s="27">
        <f t="shared" si="19"/>
        <v>4290</v>
      </c>
      <c r="M63" s="27">
        <f t="shared" si="15"/>
        <v>29.600999999999999</v>
      </c>
      <c r="N63" s="27">
        <f t="shared" si="16"/>
        <v>29.600999999999999</v>
      </c>
      <c r="O63" s="27">
        <f t="shared" si="20"/>
        <v>-3721.3770000000127</v>
      </c>
      <c r="P63" s="27">
        <f t="shared" si="21"/>
        <v>3721.3770000000127</v>
      </c>
    </row>
    <row r="64" spans="1:21">
      <c r="A64" s="30">
        <v>36647</v>
      </c>
      <c r="C64" s="6">
        <v>56</v>
      </c>
      <c r="D64" s="29">
        <f t="shared" si="12"/>
        <v>78</v>
      </c>
      <c r="E64" s="29">
        <f t="shared" si="17"/>
        <v>4368</v>
      </c>
      <c r="F64" s="29">
        <f t="shared" si="13"/>
        <v>-9728</v>
      </c>
      <c r="G64" s="34">
        <f>+Inputs!$D$2</f>
        <v>0.3795</v>
      </c>
      <c r="I64" s="27">
        <f t="shared" si="18"/>
        <v>14096</v>
      </c>
      <c r="K64" s="27">
        <f t="shared" si="14"/>
        <v>78</v>
      </c>
      <c r="L64" s="27">
        <f t="shared" si="19"/>
        <v>4368</v>
      </c>
      <c r="M64" s="27">
        <f t="shared" si="15"/>
        <v>29.600999999999999</v>
      </c>
      <c r="N64" s="27">
        <f t="shared" si="16"/>
        <v>29.600999999999999</v>
      </c>
      <c r="O64" s="27">
        <f t="shared" si="20"/>
        <v>-3691.7760000000126</v>
      </c>
      <c r="P64" s="27">
        <f t="shared" si="21"/>
        <v>3691.7760000000126</v>
      </c>
    </row>
    <row r="65" spans="1:16">
      <c r="A65" s="31">
        <v>36678</v>
      </c>
      <c r="C65" s="6">
        <v>57</v>
      </c>
      <c r="D65" s="29">
        <f t="shared" si="12"/>
        <v>78</v>
      </c>
      <c r="E65" s="29">
        <f t="shared" si="17"/>
        <v>4446</v>
      </c>
      <c r="F65" s="29">
        <f t="shared" si="13"/>
        <v>-9650</v>
      </c>
      <c r="G65" s="34">
        <f>+Inputs!$D$2</f>
        <v>0.3795</v>
      </c>
      <c r="I65" s="27">
        <f t="shared" si="18"/>
        <v>14096</v>
      </c>
      <c r="K65" s="27">
        <f t="shared" si="14"/>
        <v>78</v>
      </c>
      <c r="L65" s="27">
        <f t="shared" si="19"/>
        <v>4446</v>
      </c>
      <c r="M65" s="27">
        <f t="shared" si="15"/>
        <v>29.600999999999999</v>
      </c>
      <c r="N65" s="27">
        <f t="shared" si="16"/>
        <v>29.600999999999999</v>
      </c>
      <c r="O65" s="27">
        <f t="shared" si="20"/>
        <v>-3662.1750000000125</v>
      </c>
      <c r="P65" s="27">
        <f t="shared" si="21"/>
        <v>3662.1750000000125</v>
      </c>
    </row>
    <row r="66" spans="1:16">
      <c r="A66" s="30">
        <v>36708</v>
      </c>
      <c r="C66" s="6">
        <v>58</v>
      </c>
      <c r="D66" s="29">
        <f t="shared" si="12"/>
        <v>78</v>
      </c>
      <c r="E66" s="29">
        <f t="shared" si="17"/>
        <v>4524</v>
      </c>
      <c r="F66" s="29">
        <f t="shared" si="13"/>
        <v>-9572</v>
      </c>
      <c r="G66" s="34">
        <f>+Inputs!$D$2</f>
        <v>0.3795</v>
      </c>
      <c r="I66" s="27">
        <f t="shared" si="18"/>
        <v>14096</v>
      </c>
      <c r="K66" s="27">
        <f t="shared" si="14"/>
        <v>78</v>
      </c>
      <c r="L66" s="27">
        <f t="shared" si="19"/>
        <v>4524</v>
      </c>
      <c r="M66" s="27">
        <f t="shared" si="15"/>
        <v>29.600999999999999</v>
      </c>
      <c r="N66" s="27">
        <f t="shared" si="16"/>
        <v>29.600999999999999</v>
      </c>
      <c r="O66" s="27">
        <f t="shared" si="20"/>
        <v>-3632.5740000000123</v>
      </c>
      <c r="P66" s="27">
        <f t="shared" si="21"/>
        <v>3632.5740000000123</v>
      </c>
    </row>
    <row r="67" spans="1:16">
      <c r="A67" s="31">
        <v>36739</v>
      </c>
      <c r="C67" s="6">
        <v>59</v>
      </c>
      <c r="D67" s="29">
        <f t="shared" si="12"/>
        <v>78</v>
      </c>
      <c r="E67" s="29">
        <f t="shared" si="17"/>
        <v>4602</v>
      </c>
      <c r="F67" s="29">
        <f t="shared" si="13"/>
        <v>-9494</v>
      </c>
      <c r="G67" s="34">
        <f>+Inputs!$D$2</f>
        <v>0.3795</v>
      </c>
      <c r="I67" s="27">
        <f t="shared" si="18"/>
        <v>14096</v>
      </c>
      <c r="K67" s="27">
        <f t="shared" si="14"/>
        <v>78</v>
      </c>
      <c r="L67" s="27">
        <f t="shared" si="19"/>
        <v>4602</v>
      </c>
      <c r="M67" s="27">
        <f t="shared" si="15"/>
        <v>29.600999999999999</v>
      </c>
      <c r="N67" s="27">
        <f t="shared" si="16"/>
        <v>29.600999999999999</v>
      </c>
      <c r="O67" s="27">
        <f t="shared" si="20"/>
        <v>-3602.9730000000122</v>
      </c>
      <c r="P67" s="27">
        <f t="shared" si="21"/>
        <v>3602.9730000000122</v>
      </c>
    </row>
    <row r="68" spans="1:16">
      <c r="A68" s="30">
        <v>36770</v>
      </c>
      <c r="C68" s="6">
        <v>60</v>
      </c>
      <c r="D68" s="29">
        <f t="shared" si="12"/>
        <v>78</v>
      </c>
      <c r="E68" s="29">
        <f t="shared" si="17"/>
        <v>4680</v>
      </c>
      <c r="F68" s="29">
        <f t="shared" si="13"/>
        <v>-9416</v>
      </c>
      <c r="G68" s="34">
        <f>+Inputs!$D$2</f>
        <v>0.3795</v>
      </c>
      <c r="I68" s="27">
        <f t="shared" si="18"/>
        <v>14096</v>
      </c>
      <c r="K68" s="27">
        <f t="shared" si="14"/>
        <v>78</v>
      </c>
      <c r="L68" s="27">
        <f t="shared" si="19"/>
        <v>4680</v>
      </c>
      <c r="M68" s="27">
        <f t="shared" si="15"/>
        <v>29.600999999999999</v>
      </c>
      <c r="N68" s="27">
        <f t="shared" si="16"/>
        <v>29.600999999999999</v>
      </c>
      <c r="O68" s="27">
        <f t="shared" si="20"/>
        <v>-3573.3720000000121</v>
      </c>
      <c r="P68" s="27">
        <f t="shared" si="21"/>
        <v>3573.3720000000121</v>
      </c>
    </row>
    <row r="69" spans="1:16">
      <c r="A69" s="31">
        <v>36800</v>
      </c>
      <c r="C69" s="6">
        <v>61</v>
      </c>
      <c r="D69" s="29">
        <f t="shared" si="12"/>
        <v>78</v>
      </c>
      <c r="E69" s="29">
        <f t="shared" si="17"/>
        <v>4758</v>
      </c>
      <c r="F69" s="29">
        <f t="shared" si="13"/>
        <v>-9338</v>
      </c>
      <c r="G69" s="34">
        <f>+Inputs!$D$2</f>
        <v>0.3795</v>
      </c>
      <c r="I69" s="27">
        <f t="shared" si="18"/>
        <v>14096</v>
      </c>
      <c r="K69" s="27">
        <f t="shared" si="14"/>
        <v>78</v>
      </c>
      <c r="L69" s="27">
        <f t="shared" si="19"/>
        <v>4758</v>
      </c>
      <c r="M69" s="27">
        <f t="shared" si="15"/>
        <v>29.600999999999999</v>
      </c>
      <c r="N69" s="27">
        <f t="shared" si="16"/>
        <v>29.600999999999999</v>
      </c>
      <c r="O69" s="27">
        <f t="shared" si="20"/>
        <v>-3543.771000000012</v>
      </c>
      <c r="P69" s="27">
        <f t="shared" si="21"/>
        <v>3543.771000000012</v>
      </c>
    </row>
    <row r="70" spans="1:16">
      <c r="A70" s="30">
        <v>36831</v>
      </c>
      <c r="C70" s="6">
        <v>62</v>
      </c>
      <c r="D70" s="29">
        <f t="shared" si="12"/>
        <v>78</v>
      </c>
      <c r="E70" s="29">
        <f t="shared" si="17"/>
        <v>4836</v>
      </c>
      <c r="F70" s="29">
        <f t="shared" si="13"/>
        <v>-9260</v>
      </c>
      <c r="G70" s="34">
        <f>+Inputs!$D$2</f>
        <v>0.3795</v>
      </c>
      <c r="I70" s="27">
        <f t="shared" si="18"/>
        <v>14096</v>
      </c>
      <c r="K70" s="27">
        <f t="shared" si="14"/>
        <v>78</v>
      </c>
      <c r="L70" s="27">
        <f t="shared" si="19"/>
        <v>4836</v>
      </c>
      <c r="M70" s="27">
        <f t="shared" si="15"/>
        <v>29.600999999999999</v>
      </c>
      <c r="N70" s="27">
        <f t="shared" si="16"/>
        <v>29.600999999999999</v>
      </c>
      <c r="O70" s="27">
        <f t="shared" si="20"/>
        <v>-3514.1700000000119</v>
      </c>
      <c r="P70" s="27">
        <f t="shared" si="21"/>
        <v>3514.1700000000119</v>
      </c>
    </row>
    <row r="71" spans="1:16">
      <c r="A71" s="31">
        <v>36861</v>
      </c>
      <c r="C71" s="6">
        <v>63</v>
      </c>
      <c r="D71" s="29">
        <f t="shared" si="12"/>
        <v>78</v>
      </c>
      <c r="E71" s="29">
        <f t="shared" si="17"/>
        <v>4914</v>
      </c>
      <c r="F71" s="29">
        <f t="shared" si="13"/>
        <v>-9182</v>
      </c>
      <c r="G71" s="34">
        <f>+Inputs!$D$2</f>
        <v>0.3795</v>
      </c>
      <c r="I71" s="27">
        <f t="shared" si="18"/>
        <v>14096</v>
      </c>
      <c r="K71" s="27">
        <f t="shared" si="14"/>
        <v>78</v>
      </c>
      <c r="L71" s="27">
        <f t="shared" si="19"/>
        <v>4914</v>
      </c>
      <c r="M71" s="27">
        <f t="shared" si="15"/>
        <v>29.600999999999999</v>
      </c>
      <c r="N71" s="27">
        <f t="shared" si="16"/>
        <v>29.600999999999999</v>
      </c>
      <c r="O71" s="27">
        <f t="shared" si="20"/>
        <v>-3484.5690000000118</v>
      </c>
      <c r="P71" s="27">
        <f t="shared" si="21"/>
        <v>3484.5690000000118</v>
      </c>
    </row>
    <row r="72" spans="1:16">
      <c r="A72" s="30">
        <v>36892</v>
      </c>
      <c r="C72" s="6">
        <v>64</v>
      </c>
      <c r="D72" s="29">
        <f t="shared" si="12"/>
        <v>78</v>
      </c>
      <c r="E72" s="29">
        <f t="shared" si="17"/>
        <v>4992</v>
      </c>
      <c r="F72" s="29">
        <f t="shared" si="13"/>
        <v>-9104</v>
      </c>
      <c r="G72" s="34">
        <f>+Inputs!$D$2</f>
        <v>0.3795</v>
      </c>
      <c r="I72" s="27">
        <f t="shared" si="18"/>
        <v>14096</v>
      </c>
      <c r="K72" s="27">
        <f t="shared" si="14"/>
        <v>78</v>
      </c>
      <c r="L72" s="27">
        <f t="shared" si="19"/>
        <v>4992</v>
      </c>
      <c r="M72" s="27">
        <f t="shared" si="15"/>
        <v>29.600999999999999</v>
      </c>
      <c r="N72" s="27">
        <f t="shared" si="16"/>
        <v>29.600999999999999</v>
      </c>
      <c r="O72" s="27">
        <f t="shared" si="20"/>
        <v>-3454.9680000000117</v>
      </c>
      <c r="P72" s="27">
        <f t="shared" si="21"/>
        <v>3454.9680000000117</v>
      </c>
    </row>
    <row r="73" spans="1:16">
      <c r="A73" s="31">
        <v>36923</v>
      </c>
      <c r="C73" s="6">
        <v>65</v>
      </c>
      <c r="D73" s="29">
        <f t="shared" ref="D73:D104" si="22">ROUND(-(+$B$9/180)*1,0)</f>
        <v>78</v>
      </c>
      <c r="E73" s="29">
        <f t="shared" si="17"/>
        <v>5070</v>
      </c>
      <c r="F73" s="29">
        <f t="shared" ref="F73:F104" si="23">$B$9+E73</f>
        <v>-9026</v>
      </c>
      <c r="G73" s="34">
        <f>+Inputs!$D$2</f>
        <v>0.3795</v>
      </c>
      <c r="I73" s="27">
        <f t="shared" si="18"/>
        <v>14096</v>
      </c>
      <c r="K73" s="27">
        <f t="shared" ref="K73:K104" si="24">D73</f>
        <v>78</v>
      </c>
      <c r="L73" s="27">
        <f t="shared" si="19"/>
        <v>5070</v>
      </c>
      <c r="M73" s="27">
        <f t="shared" ref="M73:M104" si="25">K73*G73</f>
        <v>29.600999999999999</v>
      </c>
      <c r="N73" s="27">
        <f t="shared" ref="N73:N104" si="26">M73-J73</f>
        <v>29.600999999999999</v>
      </c>
      <c r="O73" s="27">
        <f t="shared" si="20"/>
        <v>-3425.3670000000116</v>
      </c>
      <c r="P73" s="27">
        <f t="shared" si="21"/>
        <v>3425.3670000000116</v>
      </c>
    </row>
    <row r="74" spans="1:16">
      <c r="A74" s="30">
        <v>36951</v>
      </c>
      <c r="C74" s="6">
        <v>66</v>
      </c>
      <c r="D74" s="29">
        <f t="shared" si="22"/>
        <v>78</v>
      </c>
      <c r="E74" s="29">
        <f t="shared" ref="E74:E105" si="27">+E73+D74</f>
        <v>5148</v>
      </c>
      <c r="F74" s="29">
        <f t="shared" si="23"/>
        <v>-8948</v>
      </c>
      <c r="G74" s="34">
        <f>+Inputs!$D$2</f>
        <v>0.3795</v>
      </c>
      <c r="I74" s="27">
        <f t="shared" ref="I74:I105" si="28">+I73+H74</f>
        <v>14096</v>
      </c>
      <c r="K74" s="27">
        <f t="shared" si="24"/>
        <v>78</v>
      </c>
      <c r="L74" s="27">
        <f t="shared" ref="L74:L105" si="29">+L73+K74</f>
        <v>5148</v>
      </c>
      <c r="M74" s="27">
        <f t="shared" si="25"/>
        <v>29.600999999999999</v>
      </c>
      <c r="N74" s="27">
        <f t="shared" si="26"/>
        <v>29.600999999999999</v>
      </c>
      <c r="O74" s="27">
        <f t="shared" ref="O74:O105" si="30">+O73+N74</f>
        <v>-3395.7660000000114</v>
      </c>
      <c r="P74" s="27">
        <f t="shared" ref="P74:P105" si="31">P73-N74</f>
        <v>3395.7660000000114</v>
      </c>
    </row>
    <row r="75" spans="1:16">
      <c r="A75" s="31">
        <v>36982</v>
      </c>
      <c r="C75" s="6">
        <v>67</v>
      </c>
      <c r="D75" s="29">
        <f t="shared" si="22"/>
        <v>78</v>
      </c>
      <c r="E75" s="29">
        <f t="shared" si="27"/>
        <v>5226</v>
      </c>
      <c r="F75" s="29">
        <f t="shared" si="23"/>
        <v>-8870</v>
      </c>
      <c r="G75" s="34">
        <f>+Inputs!$D$2</f>
        <v>0.3795</v>
      </c>
      <c r="I75" s="27">
        <f t="shared" si="28"/>
        <v>14096</v>
      </c>
      <c r="K75" s="27">
        <f t="shared" si="24"/>
        <v>78</v>
      </c>
      <c r="L75" s="27">
        <f t="shared" si="29"/>
        <v>5226</v>
      </c>
      <c r="M75" s="27">
        <f t="shared" si="25"/>
        <v>29.600999999999999</v>
      </c>
      <c r="N75" s="27">
        <f t="shared" si="26"/>
        <v>29.600999999999999</v>
      </c>
      <c r="O75" s="27">
        <f t="shared" si="30"/>
        <v>-3366.1650000000113</v>
      </c>
      <c r="P75" s="27">
        <f t="shared" si="31"/>
        <v>3366.1650000000113</v>
      </c>
    </row>
    <row r="76" spans="1:16">
      <c r="A76" s="30">
        <v>37012</v>
      </c>
      <c r="C76" s="6">
        <v>68</v>
      </c>
      <c r="D76" s="29">
        <f t="shared" si="22"/>
        <v>78</v>
      </c>
      <c r="E76" s="29">
        <f t="shared" si="27"/>
        <v>5304</v>
      </c>
      <c r="F76" s="29">
        <f t="shared" si="23"/>
        <v>-8792</v>
      </c>
      <c r="G76" s="34">
        <f>+Inputs!$D$2</f>
        <v>0.3795</v>
      </c>
      <c r="I76" s="27">
        <f t="shared" si="28"/>
        <v>14096</v>
      </c>
      <c r="K76" s="27">
        <f t="shared" si="24"/>
        <v>78</v>
      </c>
      <c r="L76" s="27">
        <f t="shared" si="29"/>
        <v>5304</v>
      </c>
      <c r="M76" s="27">
        <f t="shared" si="25"/>
        <v>29.600999999999999</v>
      </c>
      <c r="N76" s="27">
        <f t="shared" si="26"/>
        <v>29.600999999999999</v>
      </c>
      <c r="O76" s="27">
        <f t="shared" si="30"/>
        <v>-3336.5640000000112</v>
      </c>
      <c r="P76" s="27">
        <f t="shared" si="31"/>
        <v>3336.5640000000112</v>
      </c>
    </row>
    <row r="77" spans="1:16">
      <c r="A77" s="31">
        <v>37043</v>
      </c>
      <c r="C77" s="6">
        <v>69</v>
      </c>
      <c r="D77" s="29">
        <f t="shared" si="22"/>
        <v>78</v>
      </c>
      <c r="E77" s="29">
        <f t="shared" si="27"/>
        <v>5382</v>
      </c>
      <c r="F77" s="29">
        <f t="shared" si="23"/>
        <v>-8714</v>
      </c>
      <c r="G77" s="34">
        <f>+Inputs!$D$2</f>
        <v>0.3795</v>
      </c>
      <c r="I77" s="27">
        <f t="shared" si="28"/>
        <v>14096</v>
      </c>
      <c r="K77" s="27">
        <f t="shared" si="24"/>
        <v>78</v>
      </c>
      <c r="L77" s="27">
        <f t="shared" si="29"/>
        <v>5382</v>
      </c>
      <c r="M77" s="27">
        <f t="shared" si="25"/>
        <v>29.600999999999999</v>
      </c>
      <c r="N77" s="27">
        <f t="shared" si="26"/>
        <v>29.600999999999999</v>
      </c>
      <c r="O77" s="27">
        <f t="shared" si="30"/>
        <v>-3306.9630000000111</v>
      </c>
      <c r="P77" s="27">
        <f t="shared" si="31"/>
        <v>3306.9630000000111</v>
      </c>
    </row>
    <row r="78" spans="1:16">
      <c r="A78" s="30">
        <v>37073</v>
      </c>
      <c r="C78" s="6">
        <v>70</v>
      </c>
      <c r="D78" s="29">
        <f t="shared" si="22"/>
        <v>78</v>
      </c>
      <c r="E78" s="29">
        <f t="shared" si="27"/>
        <v>5460</v>
      </c>
      <c r="F78" s="29">
        <f t="shared" si="23"/>
        <v>-8636</v>
      </c>
      <c r="G78" s="34">
        <f>+Inputs!$D$2</f>
        <v>0.3795</v>
      </c>
      <c r="I78" s="27">
        <f t="shared" si="28"/>
        <v>14096</v>
      </c>
      <c r="K78" s="27">
        <f t="shared" si="24"/>
        <v>78</v>
      </c>
      <c r="L78" s="27">
        <f t="shared" si="29"/>
        <v>5460</v>
      </c>
      <c r="M78" s="27">
        <f t="shared" si="25"/>
        <v>29.600999999999999</v>
      </c>
      <c r="N78" s="27">
        <f t="shared" si="26"/>
        <v>29.600999999999999</v>
      </c>
      <c r="O78" s="27">
        <f t="shared" si="30"/>
        <v>-3277.362000000011</v>
      </c>
      <c r="P78" s="27">
        <f t="shared" si="31"/>
        <v>3277.362000000011</v>
      </c>
    </row>
    <row r="79" spans="1:16">
      <c r="A79" s="31">
        <v>37104</v>
      </c>
      <c r="C79" s="6">
        <v>71</v>
      </c>
      <c r="D79" s="29">
        <f t="shared" si="22"/>
        <v>78</v>
      </c>
      <c r="E79" s="29">
        <f t="shared" si="27"/>
        <v>5538</v>
      </c>
      <c r="F79" s="29">
        <f t="shared" si="23"/>
        <v>-8558</v>
      </c>
      <c r="G79" s="34">
        <f>+Inputs!$D$2</f>
        <v>0.3795</v>
      </c>
      <c r="I79" s="27">
        <f t="shared" si="28"/>
        <v>14096</v>
      </c>
      <c r="K79" s="27">
        <f t="shared" si="24"/>
        <v>78</v>
      </c>
      <c r="L79" s="27">
        <f t="shared" si="29"/>
        <v>5538</v>
      </c>
      <c r="M79" s="27">
        <f t="shared" si="25"/>
        <v>29.600999999999999</v>
      </c>
      <c r="N79" s="27">
        <f t="shared" si="26"/>
        <v>29.600999999999999</v>
      </c>
      <c r="O79" s="27">
        <f t="shared" si="30"/>
        <v>-3247.7610000000109</v>
      </c>
      <c r="P79" s="27">
        <f t="shared" si="31"/>
        <v>3247.7610000000109</v>
      </c>
    </row>
    <row r="80" spans="1:16">
      <c r="A80" s="30">
        <v>37135</v>
      </c>
      <c r="C80" s="6">
        <v>72</v>
      </c>
      <c r="D80" s="29">
        <f t="shared" si="22"/>
        <v>78</v>
      </c>
      <c r="E80" s="29">
        <f t="shared" si="27"/>
        <v>5616</v>
      </c>
      <c r="F80" s="29">
        <f t="shared" si="23"/>
        <v>-8480</v>
      </c>
      <c r="G80" s="34">
        <f>+Inputs!$D$2</f>
        <v>0.3795</v>
      </c>
      <c r="I80" s="27">
        <f t="shared" si="28"/>
        <v>14096</v>
      </c>
      <c r="K80" s="27">
        <f t="shared" si="24"/>
        <v>78</v>
      </c>
      <c r="L80" s="27">
        <f t="shared" si="29"/>
        <v>5616</v>
      </c>
      <c r="M80" s="27">
        <f t="shared" si="25"/>
        <v>29.600999999999999</v>
      </c>
      <c r="N80" s="27">
        <f t="shared" si="26"/>
        <v>29.600999999999999</v>
      </c>
      <c r="O80" s="27">
        <f t="shared" si="30"/>
        <v>-3218.1600000000108</v>
      </c>
      <c r="P80" s="27">
        <f t="shared" si="31"/>
        <v>3218.1600000000108</v>
      </c>
    </row>
    <row r="81" spans="1:16">
      <c r="A81" s="31">
        <v>37165</v>
      </c>
      <c r="C81" s="6">
        <v>73</v>
      </c>
      <c r="D81" s="29">
        <f t="shared" si="22"/>
        <v>78</v>
      </c>
      <c r="E81" s="29">
        <f t="shared" si="27"/>
        <v>5694</v>
      </c>
      <c r="F81" s="29">
        <f t="shared" si="23"/>
        <v>-8402</v>
      </c>
      <c r="G81" s="34">
        <f>+Inputs!$D$2</f>
        <v>0.3795</v>
      </c>
      <c r="I81" s="27">
        <f t="shared" si="28"/>
        <v>14096</v>
      </c>
      <c r="K81" s="27">
        <f t="shared" si="24"/>
        <v>78</v>
      </c>
      <c r="L81" s="27">
        <f t="shared" si="29"/>
        <v>5694</v>
      </c>
      <c r="M81" s="27">
        <f t="shared" si="25"/>
        <v>29.600999999999999</v>
      </c>
      <c r="N81" s="27">
        <f t="shared" si="26"/>
        <v>29.600999999999999</v>
      </c>
      <c r="O81" s="27">
        <f t="shared" si="30"/>
        <v>-3188.5590000000107</v>
      </c>
      <c r="P81" s="27">
        <f t="shared" si="31"/>
        <v>3188.5590000000107</v>
      </c>
    </row>
    <row r="82" spans="1:16">
      <c r="A82" s="30">
        <v>37196</v>
      </c>
      <c r="C82" s="6">
        <v>74</v>
      </c>
      <c r="D82" s="29">
        <f t="shared" si="22"/>
        <v>78</v>
      </c>
      <c r="E82" s="29">
        <f t="shared" si="27"/>
        <v>5772</v>
      </c>
      <c r="F82" s="29">
        <f t="shared" si="23"/>
        <v>-8324</v>
      </c>
      <c r="G82" s="34">
        <f>+Inputs!$D$2</f>
        <v>0.3795</v>
      </c>
      <c r="I82" s="27">
        <f t="shared" si="28"/>
        <v>14096</v>
      </c>
      <c r="K82" s="27">
        <f t="shared" si="24"/>
        <v>78</v>
      </c>
      <c r="L82" s="27">
        <f t="shared" si="29"/>
        <v>5772</v>
      </c>
      <c r="M82" s="27">
        <f t="shared" si="25"/>
        <v>29.600999999999999</v>
      </c>
      <c r="N82" s="27">
        <f t="shared" si="26"/>
        <v>29.600999999999999</v>
      </c>
      <c r="O82" s="27">
        <f t="shared" si="30"/>
        <v>-3158.9580000000105</v>
      </c>
      <c r="P82" s="27">
        <f t="shared" si="31"/>
        <v>3158.9580000000105</v>
      </c>
    </row>
    <row r="83" spans="1:16">
      <c r="A83" s="31">
        <v>37226</v>
      </c>
      <c r="C83" s="6">
        <v>75</v>
      </c>
      <c r="D83" s="29">
        <f t="shared" si="22"/>
        <v>78</v>
      </c>
      <c r="E83" s="29">
        <f t="shared" si="27"/>
        <v>5850</v>
      </c>
      <c r="F83" s="29">
        <f t="shared" si="23"/>
        <v>-8246</v>
      </c>
      <c r="G83" s="34">
        <f>+Inputs!$D$2</f>
        <v>0.3795</v>
      </c>
      <c r="I83" s="27">
        <f t="shared" si="28"/>
        <v>14096</v>
      </c>
      <c r="K83" s="27">
        <f t="shared" si="24"/>
        <v>78</v>
      </c>
      <c r="L83" s="27">
        <f t="shared" si="29"/>
        <v>5850</v>
      </c>
      <c r="M83" s="27">
        <f t="shared" si="25"/>
        <v>29.600999999999999</v>
      </c>
      <c r="N83" s="27">
        <f t="shared" si="26"/>
        <v>29.600999999999999</v>
      </c>
      <c r="O83" s="27">
        <f t="shared" si="30"/>
        <v>-3129.3570000000104</v>
      </c>
      <c r="P83" s="27">
        <f t="shared" si="31"/>
        <v>3129.3570000000104</v>
      </c>
    </row>
    <row r="84" spans="1:16">
      <c r="A84" s="30">
        <v>37257</v>
      </c>
      <c r="C84" s="6">
        <v>76</v>
      </c>
      <c r="D84" s="29">
        <f t="shared" si="22"/>
        <v>78</v>
      </c>
      <c r="E84" s="29">
        <f t="shared" si="27"/>
        <v>5928</v>
      </c>
      <c r="F84" s="29">
        <f t="shared" si="23"/>
        <v>-8168</v>
      </c>
      <c r="G84" s="34">
        <f>+Inputs!$D$2</f>
        <v>0.3795</v>
      </c>
      <c r="I84" s="27">
        <f t="shared" si="28"/>
        <v>14096</v>
      </c>
      <c r="K84" s="27">
        <f t="shared" si="24"/>
        <v>78</v>
      </c>
      <c r="L84" s="27">
        <f t="shared" si="29"/>
        <v>5928</v>
      </c>
      <c r="M84" s="27">
        <f t="shared" si="25"/>
        <v>29.600999999999999</v>
      </c>
      <c r="N84" s="27">
        <f t="shared" si="26"/>
        <v>29.600999999999999</v>
      </c>
      <c r="O84" s="27">
        <f t="shared" si="30"/>
        <v>-3099.7560000000103</v>
      </c>
      <c r="P84" s="27">
        <f t="shared" si="31"/>
        <v>3099.7560000000103</v>
      </c>
    </row>
    <row r="85" spans="1:16">
      <c r="A85" s="31">
        <v>37288</v>
      </c>
      <c r="C85" s="6">
        <v>77</v>
      </c>
      <c r="D85" s="29">
        <f t="shared" si="22"/>
        <v>78</v>
      </c>
      <c r="E85" s="29">
        <f t="shared" si="27"/>
        <v>6006</v>
      </c>
      <c r="F85" s="29">
        <f t="shared" si="23"/>
        <v>-8090</v>
      </c>
      <c r="G85" s="34">
        <f>+Inputs!$D$2</f>
        <v>0.3795</v>
      </c>
      <c r="I85" s="27">
        <f t="shared" si="28"/>
        <v>14096</v>
      </c>
      <c r="K85" s="27">
        <f t="shared" si="24"/>
        <v>78</v>
      </c>
      <c r="L85" s="27">
        <f t="shared" si="29"/>
        <v>6006</v>
      </c>
      <c r="M85" s="27">
        <f t="shared" si="25"/>
        <v>29.600999999999999</v>
      </c>
      <c r="N85" s="27">
        <f t="shared" si="26"/>
        <v>29.600999999999999</v>
      </c>
      <c r="O85" s="27">
        <f t="shared" si="30"/>
        <v>-3070.1550000000102</v>
      </c>
      <c r="P85" s="27">
        <f t="shared" si="31"/>
        <v>3070.1550000000102</v>
      </c>
    </row>
    <row r="86" spans="1:16">
      <c r="A86" s="30">
        <v>37316</v>
      </c>
      <c r="C86" s="6">
        <v>78</v>
      </c>
      <c r="D86" s="29">
        <f t="shared" si="22"/>
        <v>78</v>
      </c>
      <c r="E86" s="29">
        <f t="shared" si="27"/>
        <v>6084</v>
      </c>
      <c r="F86" s="29">
        <f t="shared" si="23"/>
        <v>-8012</v>
      </c>
      <c r="G86" s="34">
        <f>+Inputs!$D$2</f>
        <v>0.3795</v>
      </c>
      <c r="I86" s="27">
        <f t="shared" si="28"/>
        <v>14096</v>
      </c>
      <c r="K86" s="27">
        <f t="shared" si="24"/>
        <v>78</v>
      </c>
      <c r="L86" s="27">
        <f t="shared" si="29"/>
        <v>6084</v>
      </c>
      <c r="M86" s="27">
        <f t="shared" si="25"/>
        <v>29.600999999999999</v>
      </c>
      <c r="N86" s="27">
        <f t="shared" si="26"/>
        <v>29.600999999999999</v>
      </c>
      <c r="O86" s="27">
        <f t="shared" si="30"/>
        <v>-3040.5540000000101</v>
      </c>
      <c r="P86" s="27">
        <f t="shared" si="31"/>
        <v>3040.5540000000101</v>
      </c>
    </row>
    <row r="87" spans="1:16">
      <c r="A87" s="31">
        <v>37347</v>
      </c>
      <c r="C87" s="6">
        <v>79</v>
      </c>
      <c r="D87" s="29">
        <f t="shared" si="22"/>
        <v>78</v>
      </c>
      <c r="E87" s="29">
        <f t="shared" si="27"/>
        <v>6162</v>
      </c>
      <c r="F87" s="29">
        <f t="shared" si="23"/>
        <v>-7934</v>
      </c>
      <c r="G87" s="34">
        <f>+Inputs!$D$2</f>
        <v>0.3795</v>
      </c>
      <c r="I87" s="27">
        <f t="shared" si="28"/>
        <v>14096</v>
      </c>
      <c r="K87" s="27">
        <f t="shared" si="24"/>
        <v>78</v>
      </c>
      <c r="L87" s="27">
        <f t="shared" si="29"/>
        <v>6162</v>
      </c>
      <c r="M87" s="27">
        <f t="shared" si="25"/>
        <v>29.600999999999999</v>
      </c>
      <c r="N87" s="27">
        <f t="shared" si="26"/>
        <v>29.600999999999999</v>
      </c>
      <c r="O87" s="27">
        <f t="shared" si="30"/>
        <v>-3010.95300000001</v>
      </c>
      <c r="P87" s="27">
        <f t="shared" si="31"/>
        <v>3010.95300000001</v>
      </c>
    </row>
    <row r="88" spans="1:16">
      <c r="A88" s="30">
        <v>37377</v>
      </c>
      <c r="C88" s="6">
        <v>80</v>
      </c>
      <c r="D88" s="29">
        <f t="shared" si="22"/>
        <v>78</v>
      </c>
      <c r="E88" s="29">
        <f t="shared" si="27"/>
        <v>6240</v>
      </c>
      <c r="F88" s="29">
        <f t="shared" si="23"/>
        <v>-7856</v>
      </c>
      <c r="G88" s="34">
        <f>+Inputs!$D$2</f>
        <v>0.3795</v>
      </c>
      <c r="I88" s="27">
        <f t="shared" si="28"/>
        <v>14096</v>
      </c>
      <c r="K88" s="27">
        <f t="shared" si="24"/>
        <v>78</v>
      </c>
      <c r="L88" s="27">
        <f t="shared" si="29"/>
        <v>6240</v>
      </c>
      <c r="M88" s="27">
        <f t="shared" si="25"/>
        <v>29.600999999999999</v>
      </c>
      <c r="N88" s="27">
        <f t="shared" si="26"/>
        <v>29.600999999999999</v>
      </c>
      <c r="O88" s="27">
        <f t="shared" si="30"/>
        <v>-2981.3520000000099</v>
      </c>
      <c r="P88" s="27">
        <f t="shared" si="31"/>
        <v>2981.3520000000099</v>
      </c>
    </row>
    <row r="89" spans="1:16">
      <c r="A89" s="31">
        <v>37408</v>
      </c>
      <c r="C89" s="6">
        <v>81</v>
      </c>
      <c r="D89" s="29">
        <f t="shared" si="22"/>
        <v>78</v>
      </c>
      <c r="E89" s="29">
        <f t="shared" si="27"/>
        <v>6318</v>
      </c>
      <c r="F89" s="29">
        <f t="shared" si="23"/>
        <v>-7778</v>
      </c>
      <c r="G89" s="34">
        <f>+Inputs!$D$2</f>
        <v>0.3795</v>
      </c>
      <c r="I89" s="27">
        <f t="shared" si="28"/>
        <v>14096</v>
      </c>
      <c r="K89" s="27">
        <f t="shared" si="24"/>
        <v>78</v>
      </c>
      <c r="L89" s="27">
        <f t="shared" si="29"/>
        <v>6318</v>
      </c>
      <c r="M89" s="27">
        <f t="shared" si="25"/>
        <v>29.600999999999999</v>
      </c>
      <c r="N89" s="27">
        <f t="shared" si="26"/>
        <v>29.600999999999999</v>
      </c>
      <c r="O89" s="27">
        <f t="shared" si="30"/>
        <v>-2951.7510000000098</v>
      </c>
      <c r="P89" s="27">
        <f t="shared" si="31"/>
        <v>2951.7510000000098</v>
      </c>
    </row>
    <row r="90" spans="1:16">
      <c r="A90" s="30">
        <v>37438</v>
      </c>
      <c r="C90" s="6">
        <v>82</v>
      </c>
      <c r="D90" s="29">
        <f t="shared" si="22"/>
        <v>78</v>
      </c>
      <c r="E90" s="29">
        <f t="shared" si="27"/>
        <v>6396</v>
      </c>
      <c r="F90" s="29">
        <f t="shared" si="23"/>
        <v>-7700</v>
      </c>
      <c r="G90" s="34">
        <f>+Inputs!$D$2</f>
        <v>0.3795</v>
      </c>
      <c r="I90" s="27">
        <f t="shared" si="28"/>
        <v>14096</v>
      </c>
      <c r="K90" s="27">
        <f t="shared" si="24"/>
        <v>78</v>
      </c>
      <c r="L90" s="27">
        <f t="shared" si="29"/>
        <v>6396</v>
      </c>
      <c r="M90" s="27">
        <f t="shared" si="25"/>
        <v>29.600999999999999</v>
      </c>
      <c r="N90" s="27">
        <f t="shared" si="26"/>
        <v>29.600999999999999</v>
      </c>
      <c r="O90" s="27">
        <f t="shared" si="30"/>
        <v>-2922.1500000000096</v>
      </c>
      <c r="P90" s="27">
        <f t="shared" si="31"/>
        <v>2922.1500000000096</v>
      </c>
    </row>
    <row r="91" spans="1:16">
      <c r="A91" s="31">
        <v>37469</v>
      </c>
      <c r="C91" s="6">
        <v>83</v>
      </c>
      <c r="D91" s="29">
        <f t="shared" si="22"/>
        <v>78</v>
      </c>
      <c r="E91" s="29">
        <f t="shared" si="27"/>
        <v>6474</v>
      </c>
      <c r="F91" s="29">
        <f t="shared" si="23"/>
        <v>-7622</v>
      </c>
      <c r="G91" s="34">
        <f>+Inputs!$D$2</f>
        <v>0.3795</v>
      </c>
      <c r="I91" s="27">
        <f t="shared" si="28"/>
        <v>14096</v>
      </c>
      <c r="K91" s="27">
        <f t="shared" si="24"/>
        <v>78</v>
      </c>
      <c r="L91" s="27">
        <f t="shared" si="29"/>
        <v>6474</v>
      </c>
      <c r="M91" s="27">
        <f t="shared" si="25"/>
        <v>29.600999999999999</v>
      </c>
      <c r="N91" s="27">
        <f t="shared" si="26"/>
        <v>29.600999999999999</v>
      </c>
      <c r="O91" s="27">
        <f t="shared" si="30"/>
        <v>-2892.5490000000095</v>
      </c>
      <c r="P91" s="27">
        <f t="shared" si="31"/>
        <v>2892.5490000000095</v>
      </c>
    </row>
    <row r="92" spans="1:16">
      <c r="A92" s="30">
        <v>37500</v>
      </c>
      <c r="C92" s="6">
        <v>84</v>
      </c>
      <c r="D92" s="29">
        <f t="shared" si="22"/>
        <v>78</v>
      </c>
      <c r="E92" s="29">
        <f t="shared" si="27"/>
        <v>6552</v>
      </c>
      <c r="F92" s="29">
        <f t="shared" si="23"/>
        <v>-7544</v>
      </c>
      <c r="G92" s="34">
        <f>+Inputs!$D$2</f>
        <v>0.3795</v>
      </c>
      <c r="I92" s="27">
        <f t="shared" si="28"/>
        <v>14096</v>
      </c>
      <c r="K92" s="27">
        <f t="shared" si="24"/>
        <v>78</v>
      </c>
      <c r="L92" s="27">
        <f t="shared" si="29"/>
        <v>6552</v>
      </c>
      <c r="M92" s="27">
        <f t="shared" si="25"/>
        <v>29.600999999999999</v>
      </c>
      <c r="N92" s="27">
        <f t="shared" si="26"/>
        <v>29.600999999999999</v>
      </c>
      <c r="O92" s="27">
        <f t="shared" si="30"/>
        <v>-2862.9480000000094</v>
      </c>
      <c r="P92" s="27">
        <f t="shared" si="31"/>
        <v>2862.9480000000094</v>
      </c>
    </row>
    <row r="93" spans="1:16">
      <c r="A93" s="31">
        <v>37530</v>
      </c>
      <c r="C93" s="6">
        <v>85</v>
      </c>
      <c r="D93" s="29">
        <f t="shared" si="22"/>
        <v>78</v>
      </c>
      <c r="E93" s="29">
        <f t="shared" si="27"/>
        <v>6630</v>
      </c>
      <c r="F93" s="29">
        <f t="shared" si="23"/>
        <v>-7466</v>
      </c>
      <c r="G93" s="34">
        <f>+Inputs!$D$2</f>
        <v>0.3795</v>
      </c>
      <c r="I93" s="27">
        <f t="shared" si="28"/>
        <v>14096</v>
      </c>
      <c r="K93" s="27">
        <f t="shared" si="24"/>
        <v>78</v>
      </c>
      <c r="L93" s="27">
        <f t="shared" si="29"/>
        <v>6630</v>
      </c>
      <c r="M93" s="27">
        <f t="shared" si="25"/>
        <v>29.600999999999999</v>
      </c>
      <c r="N93" s="27">
        <f t="shared" si="26"/>
        <v>29.600999999999999</v>
      </c>
      <c r="O93" s="27">
        <f t="shared" si="30"/>
        <v>-2833.3470000000093</v>
      </c>
      <c r="P93" s="27">
        <f t="shared" si="31"/>
        <v>2833.3470000000093</v>
      </c>
    </row>
    <row r="94" spans="1:16">
      <c r="A94" s="30">
        <v>37561</v>
      </c>
      <c r="C94" s="6">
        <v>86</v>
      </c>
      <c r="D94" s="29">
        <f t="shared" si="22"/>
        <v>78</v>
      </c>
      <c r="E94" s="29">
        <f t="shared" si="27"/>
        <v>6708</v>
      </c>
      <c r="F94" s="29">
        <f t="shared" si="23"/>
        <v>-7388</v>
      </c>
      <c r="G94" s="34">
        <f>+Inputs!$D$2</f>
        <v>0.3795</v>
      </c>
      <c r="I94" s="27">
        <f t="shared" si="28"/>
        <v>14096</v>
      </c>
      <c r="K94" s="27">
        <f t="shared" si="24"/>
        <v>78</v>
      </c>
      <c r="L94" s="27">
        <f t="shared" si="29"/>
        <v>6708</v>
      </c>
      <c r="M94" s="27">
        <f t="shared" si="25"/>
        <v>29.600999999999999</v>
      </c>
      <c r="N94" s="27">
        <f t="shared" si="26"/>
        <v>29.600999999999999</v>
      </c>
      <c r="O94" s="27">
        <f t="shared" si="30"/>
        <v>-2803.7460000000092</v>
      </c>
      <c r="P94" s="27">
        <f t="shared" si="31"/>
        <v>2803.7460000000092</v>
      </c>
    </row>
    <row r="95" spans="1:16">
      <c r="A95" s="31">
        <v>37591</v>
      </c>
      <c r="C95" s="6">
        <v>87</v>
      </c>
      <c r="D95" s="29">
        <f t="shared" si="22"/>
        <v>78</v>
      </c>
      <c r="E95" s="29">
        <f t="shared" si="27"/>
        <v>6786</v>
      </c>
      <c r="F95" s="29">
        <f t="shared" si="23"/>
        <v>-7310</v>
      </c>
      <c r="G95" s="34">
        <f>+Inputs!$D$2</f>
        <v>0.3795</v>
      </c>
      <c r="I95" s="27">
        <f t="shared" si="28"/>
        <v>14096</v>
      </c>
      <c r="K95" s="27">
        <f t="shared" si="24"/>
        <v>78</v>
      </c>
      <c r="L95" s="27">
        <f t="shared" si="29"/>
        <v>6786</v>
      </c>
      <c r="M95" s="27">
        <f t="shared" si="25"/>
        <v>29.600999999999999</v>
      </c>
      <c r="N95" s="27">
        <f t="shared" si="26"/>
        <v>29.600999999999999</v>
      </c>
      <c r="O95" s="27">
        <f t="shared" si="30"/>
        <v>-2774.1450000000091</v>
      </c>
      <c r="P95" s="27">
        <f t="shared" si="31"/>
        <v>2774.1450000000091</v>
      </c>
    </row>
    <row r="96" spans="1:16">
      <c r="A96" s="30">
        <v>37622</v>
      </c>
      <c r="C96" s="6">
        <v>88</v>
      </c>
      <c r="D96" s="29">
        <f t="shared" si="22"/>
        <v>78</v>
      </c>
      <c r="E96" s="29">
        <f t="shared" si="27"/>
        <v>6864</v>
      </c>
      <c r="F96" s="29">
        <f t="shared" si="23"/>
        <v>-7232</v>
      </c>
      <c r="G96" s="34">
        <f>+Inputs!$D$2</f>
        <v>0.3795</v>
      </c>
      <c r="I96" s="27">
        <f t="shared" si="28"/>
        <v>14096</v>
      </c>
      <c r="K96" s="27">
        <f t="shared" si="24"/>
        <v>78</v>
      </c>
      <c r="L96" s="27">
        <f t="shared" si="29"/>
        <v>6864</v>
      </c>
      <c r="M96" s="27">
        <f t="shared" si="25"/>
        <v>29.600999999999999</v>
      </c>
      <c r="N96" s="27">
        <f t="shared" si="26"/>
        <v>29.600999999999999</v>
      </c>
      <c r="O96" s="27">
        <f t="shared" si="30"/>
        <v>-2744.544000000009</v>
      </c>
      <c r="P96" s="27">
        <f t="shared" si="31"/>
        <v>2744.544000000009</v>
      </c>
    </row>
    <row r="97" spans="1:16">
      <c r="A97" s="31">
        <v>37653</v>
      </c>
      <c r="C97" s="6">
        <v>89</v>
      </c>
      <c r="D97" s="29">
        <f t="shared" si="22"/>
        <v>78</v>
      </c>
      <c r="E97" s="29">
        <f t="shared" si="27"/>
        <v>6942</v>
      </c>
      <c r="F97" s="29">
        <f t="shared" si="23"/>
        <v>-7154</v>
      </c>
      <c r="G97" s="34">
        <f>+Inputs!$D$2</f>
        <v>0.3795</v>
      </c>
      <c r="I97" s="27">
        <f t="shared" si="28"/>
        <v>14096</v>
      </c>
      <c r="K97" s="27">
        <f t="shared" si="24"/>
        <v>78</v>
      </c>
      <c r="L97" s="27">
        <f t="shared" si="29"/>
        <v>6942</v>
      </c>
      <c r="M97" s="27">
        <f t="shared" si="25"/>
        <v>29.600999999999999</v>
      </c>
      <c r="N97" s="27">
        <f t="shared" si="26"/>
        <v>29.600999999999999</v>
      </c>
      <c r="O97" s="27">
        <f t="shared" si="30"/>
        <v>-2714.9430000000089</v>
      </c>
      <c r="P97" s="27">
        <f t="shared" si="31"/>
        <v>2714.9430000000089</v>
      </c>
    </row>
    <row r="98" spans="1:16">
      <c r="A98" s="30">
        <v>37681</v>
      </c>
      <c r="C98" s="6">
        <v>90</v>
      </c>
      <c r="D98" s="29">
        <f t="shared" si="22"/>
        <v>78</v>
      </c>
      <c r="E98" s="29">
        <f t="shared" si="27"/>
        <v>7020</v>
      </c>
      <c r="F98" s="29">
        <f t="shared" si="23"/>
        <v>-7076</v>
      </c>
      <c r="G98" s="34">
        <f>+Inputs!$D$2</f>
        <v>0.3795</v>
      </c>
      <c r="I98" s="27">
        <f t="shared" si="28"/>
        <v>14096</v>
      </c>
      <c r="K98" s="27">
        <f t="shared" si="24"/>
        <v>78</v>
      </c>
      <c r="L98" s="27">
        <f t="shared" si="29"/>
        <v>7020</v>
      </c>
      <c r="M98" s="27">
        <f t="shared" si="25"/>
        <v>29.600999999999999</v>
      </c>
      <c r="N98" s="27">
        <f t="shared" si="26"/>
        <v>29.600999999999999</v>
      </c>
      <c r="O98" s="27">
        <f t="shared" si="30"/>
        <v>-2685.3420000000087</v>
      </c>
      <c r="P98" s="27">
        <f t="shared" si="31"/>
        <v>2685.3420000000087</v>
      </c>
    </row>
    <row r="99" spans="1:16">
      <c r="A99" s="31">
        <v>37712</v>
      </c>
      <c r="C99" s="6">
        <v>91</v>
      </c>
      <c r="D99" s="29">
        <f t="shared" si="22"/>
        <v>78</v>
      </c>
      <c r="E99" s="29">
        <f t="shared" si="27"/>
        <v>7098</v>
      </c>
      <c r="F99" s="29">
        <f t="shared" si="23"/>
        <v>-6998</v>
      </c>
      <c r="G99" s="34">
        <f>+Inputs!$D$2</f>
        <v>0.3795</v>
      </c>
      <c r="I99" s="27">
        <f t="shared" si="28"/>
        <v>14096</v>
      </c>
      <c r="K99" s="27">
        <f t="shared" si="24"/>
        <v>78</v>
      </c>
      <c r="L99" s="27">
        <f t="shared" si="29"/>
        <v>7098</v>
      </c>
      <c r="M99" s="27">
        <f t="shared" si="25"/>
        <v>29.600999999999999</v>
      </c>
      <c r="N99" s="27">
        <f t="shared" si="26"/>
        <v>29.600999999999999</v>
      </c>
      <c r="O99" s="27">
        <f t="shared" si="30"/>
        <v>-2655.7410000000086</v>
      </c>
      <c r="P99" s="27">
        <f t="shared" si="31"/>
        <v>2655.7410000000086</v>
      </c>
    </row>
    <row r="100" spans="1:16">
      <c r="A100" s="30">
        <v>37742</v>
      </c>
      <c r="C100" s="6">
        <v>92</v>
      </c>
      <c r="D100" s="29">
        <f t="shared" si="22"/>
        <v>78</v>
      </c>
      <c r="E100" s="29">
        <f t="shared" si="27"/>
        <v>7176</v>
      </c>
      <c r="F100" s="29">
        <f t="shared" si="23"/>
        <v>-6920</v>
      </c>
      <c r="G100" s="34">
        <f>+Inputs!$D$3</f>
        <v>0.37951000000000001</v>
      </c>
      <c r="I100" s="27">
        <f t="shared" si="28"/>
        <v>14096</v>
      </c>
      <c r="K100" s="27">
        <f t="shared" si="24"/>
        <v>78</v>
      </c>
      <c r="L100" s="27">
        <f t="shared" si="29"/>
        <v>7176</v>
      </c>
      <c r="M100" s="27">
        <f t="shared" si="25"/>
        <v>29.601780000000002</v>
      </c>
      <c r="N100" s="27">
        <f t="shared" si="26"/>
        <v>29.601780000000002</v>
      </c>
      <c r="O100" s="27">
        <f t="shared" si="30"/>
        <v>-2626.1392200000087</v>
      </c>
      <c r="P100" s="27">
        <f t="shared" si="31"/>
        <v>2626.1392200000087</v>
      </c>
    </row>
    <row r="101" spans="1:16">
      <c r="A101" s="31">
        <v>37773</v>
      </c>
      <c r="C101" s="6">
        <v>93</v>
      </c>
      <c r="D101" s="29">
        <f t="shared" si="22"/>
        <v>78</v>
      </c>
      <c r="E101" s="29">
        <f t="shared" si="27"/>
        <v>7254</v>
      </c>
      <c r="F101" s="29">
        <f t="shared" si="23"/>
        <v>-6842</v>
      </c>
      <c r="G101" s="34">
        <f>+Inputs!$D$3</f>
        <v>0.37951000000000001</v>
      </c>
      <c r="I101" s="27">
        <f t="shared" si="28"/>
        <v>14096</v>
      </c>
      <c r="K101" s="27">
        <f t="shared" si="24"/>
        <v>78</v>
      </c>
      <c r="L101" s="27">
        <f t="shared" si="29"/>
        <v>7254</v>
      </c>
      <c r="M101" s="27">
        <f t="shared" si="25"/>
        <v>29.601780000000002</v>
      </c>
      <c r="N101" s="27">
        <f t="shared" si="26"/>
        <v>29.601780000000002</v>
      </c>
      <c r="O101" s="27">
        <f t="shared" si="30"/>
        <v>-2596.5374400000087</v>
      </c>
      <c r="P101" s="27">
        <f t="shared" si="31"/>
        <v>2596.5374400000087</v>
      </c>
    </row>
    <row r="102" spans="1:16">
      <c r="A102" s="30">
        <v>37803</v>
      </c>
      <c r="C102" s="6">
        <v>94</v>
      </c>
      <c r="D102" s="29">
        <f t="shared" si="22"/>
        <v>78</v>
      </c>
      <c r="E102" s="29">
        <f t="shared" si="27"/>
        <v>7332</v>
      </c>
      <c r="F102" s="29">
        <f t="shared" si="23"/>
        <v>-6764</v>
      </c>
      <c r="G102" s="34">
        <f>+Inputs!$D$3</f>
        <v>0.37951000000000001</v>
      </c>
      <c r="I102" s="27">
        <f t="shared" si="28"/>
        <v>14096</v>
      </c>
      <c r="K102" s="27">
        <f t="shared" si="24"/>
        <v>78</v>
      </c>
      <c r="L102" s="27">
        <f t="shared" si="29"/>
        <v>7332</v>
      </c>
      <c r="M102" s="27">
        <f t="shared" si="25"/>
        <v>29.601780000000002</v>
      </c>
      <c r="N102" s="27">
        <f t="shared" si="26"/>
        <v>29.601780000000002</v>
      </c>
      <c r="O102" s="27">
        <f t="shared" si="30"/>
        <v>-2566.9356600000087</v>
      </c>
      <c r="P102" s="27">
        <f t="shared" si="31"/>
        <v>2566.9356600000087</v>
      </c>
    </row>
    <row r="103" spans="1:16">
      <c r="A103" s="31">
        <v>37834</v>
      </c>
      <c r="C103" s="6">
        <v>95</v>
      </c>
      <c r="D103" s="29">
        <f t="shared" si="22"/>
        <v>78</v>
      </c>
      <c r="E103" s="29">
        <f t="shared" si="27"/>
        <v>7410</v>
      </c>
      <c r="F103" s="29">
        <f t="shared" si="23"/>
        <v>-6686</v>
      </c>
      <c r="G103" s="34">
        <f>+Inputs!$D$3</f>
        <v>0.37951000000000001</v>
      </c>
      <c r="I103" s="27">
        <f t="shared" si="28"/>
        <v>14096</v>
      </c>
      <c r="K103" s="27">
        <f t="shared" si="24"/>
        <v>78</v>
      </c>
      <c r="L103" s="27">
        <f t="shared" si="29"/>
        <v>7410</v>
      </c>
      <c r="M103" s="27">
        <f t="shared" si="25"/>
        <v>29.601780000000002</v>
      </c>
      <c r="N103" s="27">
        <f t="shared" si="26"/>
        <v>29.601780000000002</v>
      </c>
      <c r="O103" s="27">
        <f t="shared" si="30"/>
        <v>-2537.3338800000088</v>
      </c>
      <c r="P103" s="27">
        <f t="shared" si="31"/>
        <v>2537.3338800000088</v>
      </c>
    </row>
    <row r="104" spans="1:16">
      <c r="A104" s="30">
        <v>37865</v>
      </c>
      <c r="C104" s="6">
        <v>96</v>
      </c>
      <c r="D104" s="29">
        <f t="shared" si="22"/>
        <v>78</v>
      </c>
      <c r="E104" s="29">
        <f t="shared" si="27"/>
        <v>7488</v>
      </c>
      <c r="F104" s="29">
        <f t="shared" si="23"/>
        <v>-6608</v>
      </c>
      <c r="G104" s="34">
        <f>+Inputs!$D$3</f>
        <v>0.37951000000000001</v>
      </c>
      <c r="I104" s="27">
        <f t="shared" si="28"/>
        <v>14096</v>
      </c>
      <c r="K104" s="27">
        <f t="shared" si="24"/>
        <v>78</v>
      </c>
      <c r="L104" s="27">
        <f t="shared" si="29"/>
        <v>7488</v>
      </c>
      <c r="M104" s="27">
        <f t="shared" si="25"/>
        <v>29.601780000000002</v>
      </c>
      <c r="N104" s="27">
        <f t="shared" si="26"/>
        <v>29.601780000000002</v>
      </c>
      <c r="O104" s="27">
        <f t="shared" si="30"/>
        <v>-2507.7321000000088</v>
      </c>
      <c r="P104" s="27">
        <f t="shared" si="31"/>
        <v>2507.7321000000088</v>
      </c>
    </row>
    <row r="105" spans="1:16">
      <c r="A105" s="31">
        <v>37895</v>
      </c>
      <c r="C105" s="6">
        <v>97</v>
      </c>
      <c r="D105" s="29">
        <f t="shared" ref="D105:D136" si="32">ROUND(-(+$B$9/180)*1,0)</f>
        <v>78</v>
      </c>
      <c r="E105" s="29">
        <f t="shared" si="27"/>
        <v>7566</v>
      </c>
      <c r="F105" s="29">
        <f t="shared" ref="F105:F136" si="33">$B$9+E105</f>
        <v>-6530</v>
      </c>
      <c r="G105" s="34">
        <f>+Inputs!$D$3</f>
        <v>0.37951000000000001</v>
      </c>
      <c r="I105" s="27">
        <f t="shared" si="28"/>
        <v>14096</v>
      </c>
      <c r="K105" s="27">
        <f t="shared" ref="K105:K136" si="34">D105</f>
        <v>78</v>
      </c>
      <c r="L105" s="27">
        <f t="shared" si="29"/>
        <v>7566</v>
      </c>
      <c r="M105" s="27">
        <f t="shared" ref="M105:M136" si="35">K105*G105</f>
        <v>29.601780000000002</v>
      </c>
      <c r="N105" s="27">
        <f t="shared" ref="N105:N136" si="36">M105-J105</f>
        <v>29.601780000000002</v>
      </c>
      <c r="O105" s="27">
        <f t="shared" si="30"/>
        <v>-2478.1303200000089</v>
      </c>
      <c r="P105" s="27">
        <f t="shared" si="31"/>
        <v>2478.1303200000089</v>
      </c>
    </row>
    <row r="106" spans="1:16">
      <c r="A106" s="30">
        <v>37926</v>
      </c>
      <c r="C106" s="6">
        <v>98</v>
      </c>
      <c r="D106" s="29">
        <f t="shared" si="32"/>
        <v>78</v>
      </c>
      <c r="E106" s="29">
        <f t="shared" ref="E106:E137" si="37">+E105+D106</f>
        <v>7644</v>
      </c>
      <c r="F106" s="29">
        <f t="shared" si="33"/>
        <v>-6452</v>
      </c>
      <c r="G106" s="34">
        <f>+Inputs!$D$3</f>
        <v>0.37951000000000001</v>
      </c>
      <c r="I106" s="27">
        <f t="shared" ref="I106:I137" si="38">+I105+H106</f>
        <v>14096</v>
      </c>
      <c r="K106" s="27">
        <f t="shared" si="34"/>
        <v>78</v>
      </c>
      <c r="L106" s="27">
        <f t="shared" ref="L106:L137" si="39">+L105+K106</f>
        <v>7644</v>
      </c>
      <c r="M106" s="27">
        <f t="shared" si="35"/>
        <v>29.601780000000002</v>
      </c>
      <c r="N106" s="27">
        <f t="shared" si="36"/>
        <v>29.601780000000002</v>
      </c>
      <c r="O106" s="27">
        <f t="shared" ref="O106:O137" si="40">+O105+N106</f>
        <v>-2448.5285400000089</v>
      </c>
      <c r="P106" s="27">
        <f t="shared" ref="P106:P137" si="41">P105-N106</f>
        <v>2448.5285400000089</v>
      </c>
    </row>
    <row r="107" spans="1:16">
      <c r="A107" s="31">
        <v>37956</v>
      </c>
      <c r="C107" s="6">
        <v>99</v>
      </c>
      <c r="D107" s="29">
        <f t="shared" si="32"/>
        <v>78</v>
      </c>
      <c r="E107" s="29">
        <f t="shared" si="37"/>
        <v>7722</v>
      </c>
      <c r="F107" s="29">
        <f t="shared" si="33"/>
        <v>-6374</v>
      </c>
      <c r="G107" s="34">
        <f>+Inputs!$D$3</f>
        <v>0.37951000000000001</v>
      </c>
      <c r="I107" s="27">
        <f t="shared" si="38"/>
        <v>14096</v>
      </c>
      <c r="K107" s="27">
        <f t="shared" si="34"/>
        <v>78</v>
      </c>
      <c r="L107" s="27">
        <f t="shared" si="39"/>
        <v>7722</v>
      </c>
      <c r="M107" s="27">
        <f t="shared" si="35"/>
        <v>29.601780000000002</v>
      </c>
      <c r="N107" s="27">
        <f t="shared" si="36"/>
        <v>29.601780000000002</v>
      </c>
      <c r="O107" s="27">
        <f t="shared" si="40"/>
        <v>-2418.9267600000089</v>
      </c>
      <c r="P107" s="27">
        <f t="shared" si="41"/>
        <v>2418.9267600000089</v>
      </c>
    </row>
    <row r="108" spans="1:16">
      <c r="A108" s="30">
        <v>37987</v>
      </c>
      <c r="C108" s="6">
        <v>100</v>
      </c>
      <c r="D108" s="29">
        <f t="shared" si="32"/>
        <v>78</v>
      </c>
      <c r="E108" s="29">
        <f t="shared" si="37"/>
        <v>7800</v>
      </c>
      <c r="F108" s="29">
        <f t="shared" si="33"/>
        <v>-6296</v>
      </c>
      <c r="G108" s="34">
        <f>+Inputs!$D$3</f>
        <v>0.37951000000000001</v>
      </c>
      <c r="I108" s="27">
        <f t="shared" si="38"/>
        <v>14096</v>
      </c>
      <c r="K108" s="27">
        <f t="shared" si="34"/>
        <v>78</v>
      </c>
      <c r="L108" s="27">
        <f t="shared" si="39"/>
        <v>7800</v>
      </c>
      <c r="M108" s="27">
        <f t="shared" si="35"/>
        <v>29.601780000000002</v>
      </c>
      <c r="N108" s="27">
        <f t="shared" si="36"/>
        <v>29.601780000000002</v>
      </c>
      <c r="O108" s="27">
        <f t="shared" si="40"/>
        <v>-2389.324980000009</v>
      </c>
      <c r="P108" s="27">
        <f t="shared" si="41"/>
        <v>2389.324980000009</v>
      </c>
    </row>
    <row r="109" spans="1:16">
      <c r="A109" s="31">
        <v>38018</v>
      </c>
      <c r="C109" s="6">
        <v>101</v>
      </c>
      <c r="D109" s="29">
        <f t="shared" si="32"/>
        <v>78</v>
      </c>
      <c r="E109" s="29">
        <f t="shared" si="37"/>
        <v>7878</v>
      </c>
      <c r="F109" s="29">
        <f t="shared" si="33"/>
        <v>-6218</v>
      </c>
      <c r="G109" s="34">
        <f>+Inputs!$D$3</f>
        <v>0.37951000000000001</v>
      </c>
      <c r="I109" s="27">
        <f t="shared" si="38"/>
        <v>14096</v>
      </c>
      <c r="K109" s="27">
        <f t="shared" si="34"/>
        <v>78</v>
      </c>
      <c r="L109" s="27">
        <f t="shared" si="39"/>
        <v>7878</v>
      </c>
      <c r="M109" s="27">
        <f t="shared" si="35"/>
        <v>29.601780000000002</v>
      </c>
      <c r="N109" s="27">
        <f t="shared" si="36"/>
        <v>29.601780000000002</v>
      </c>
      <c r="O109" s="27">
        <f t="shared" si="40"/>
        <v>-2359.723200000009</v>
      </c>
      <c r="P109" s="27">
        <f t="shared" si="41"/>
        <v>2359.723200000009</v>
      </c>
    </row>
    <row r="110" spans="1:16">
      <c r="A110" s="30">
        <v>38047</v>
      </c>
      <c r="C110" s="6">
        <v>102</v>
      </c>
      <c r="D110" s="29">
        <f t="shared" si="32"/>
        <v>78</v>
      </c>
      <c r="E110" s="29">
        <f t="shared" si="37"/>
        <v>7956</v>
      </c>
      <c r="F110" s="29">
        <f t="shared" si="33"/>
        <v>-6140</v>
      </c>
      <c r="G110" s="34">
        <f>+Inputs!$D$3</f>
        <v>0.37951000000000001</v>
      </c>
      <c r="I110" s="27">
        <f t="shared" si="38"/>
        <v>14096</v>
      </c>
      <c r="K110" s="27">
        <f t="shared" si="34"/>
        <v>78</v>
      </c>
      <c r="L110" s="27">
        <f t="shared" si="39"/>
        <v>7956</v>
      </c>
      <c r="M110" s="27">
        <f t="shared" si="35"/>
        <v>29.601780000000002</v>
      </c>
      <c r="N110" s="27">
        <f t="shared" si="36"/>
        <v>29.601780000000002</v>
      </c>
      <c r="O110" s="27">
        <f t="shared" si="40"/>
        <v>-2330.121420000009</v>
      </c>
      <c r="P110" s="27">
        <f t="shared" si="41"/>
        <v>2330.121420000009</v>
      </c>
    </row>
    <row r="111" spans="1:16">
      <c r="A111" s="31">
        <v>38078</v>
      </c>
      <c r="C111" s="6">
        <v>103</v>
      </c>
      <c r="D111" s="29">
        <f t="shared" si="32"/>
        <v>78</v>
      </c>
      <c r="E111" s="29">
        <f t="shared" si="37"/>
        <v>8034</v>
      </c>
      <c r="F111" s="29">
        <f t="shared" si="33"/>
        <v>-6062</v>
      </c>
      <c r="G111" s="34">
        <f>+Inputs!$D$3</f>
        <v>0.37951000000000001</v>
      </c>
      <c r="I111" s="27">
        <f t="shared" si="38"/>
        <v>14096</v>
      </c>
      <c r="K111" s="27">
        <f t="shared" si="34"/>
        <v>78</v>
      </c>
      <c r="L111" s="27">
        <f t="shared" si="39"/>
        <v>8034</v>
      </c>
      <c r="M111" s="27">
        <f t="shared" si="35"/>
        <v>29.601780000000002</v>
      </c>
      <c r="N111" s="27">
        <f t="shared" si="36"/>
        <v>29.601780000000002</v>
      </c>
      <c r="O111" s="27">
        <f t="shared" si="40"/>
        <v>-2300.5196400000091</v>
      </c>
      <c r="P111" s="27">
        <f t="shared" si="41"/>
        <v>2300.5196400000091</v>
      </c>
    </row>
    <row r="112" spans="1:16">
      <c r="A112" s="30">
        <v>38108</v>
      </c>
      <c r="C112" s="6">
        <v>104</v>
      </c>
      <c r="D112" s="29">
        <f t="shared" si="32"/>
        <v>78</v>
      </c>
      <c r="E112" s="29">
        <f t="shared" si="37"/>
        <v>8112</v>
      </c>
      <c r="F112" s="29">
        <f t="shared" si="33"/>
        <v>-5984</v>
      </c>
      <c r="G112" s="34">
        <f>+Inputs!$D$3</f>
        <v>0.37951000000000001</v>
      </c>
      <c r="I112" s="27">
        <f t="shared" si="38"/>
        <v>14096</v>
      </c>
      <c r="K112" s="27">
        <f t="shared" si="34"/>
        <v>78</v>
      </c>
      <c r="L112" s="27">
        <f t="shared" si="39"/>
        <v>8112</v>
      </c>
      <c r="M112" s="27">
        <f t="shared" si="35"/>
        <v>29.601780000000002</v>
      </c>
      <c r="N112" s="27">
        <f t="shared" si="36"/>
        <v>29.601780000000002</v>
      </c>
      <c r="O112" s="27">
        <f t="shared" si="40"/>
        <v>-2270.9178600000091</v>
      </c>
      <c r="P112" s="27">
        <f t="shared" si="41"/>
        <v>2270.9178600000091</v>
      </c>
    </row>
    <row r="113" spans="1:16">
      <c r="A113" s="31">
        <v>38139</v>
      </c>
      <c r="C113" s="6">
        <v>105</v>
      </c>
      <c r="D113" s="29">
        <f t="shared" si="32"/>
        <v>78</v>
      </c>
      <c r="E113" s="29">
        <f t="shared" si="37"/>
        <v>8190</v>
      </c>
      <c r="F113" s="29">
        <f t="shared" si="33"/>
        <v>-5906</v>
      </c>
      <c r="G113" s="34">
        <f>+Inputs!$D$3</f>
        <v>0.37951000000000001</v>
      </c>
      <c r="I113" s="27">
        <f t="shared" si="38"/>
        <v>14096</v>
      </c>
      <c r="K113" s="27">
        <f t="shared" si="34"/>
        <v>78</v>
      </c>
      <c r="L113" s="27">
        <f t="shared" si="39"/>
        <v>8190</v>
      </c>
      <c r="M113" s="27">
        <f t="shared" si="35"/>
        <v>29.601780000000002</v>
      </c>
      <c r="N113" s="27">
        <f t="shared" si="36"/>
        <v>29.601780000000002</v>
      </c>
      <c r="O113" s="27">
        <f t="shared" si="40"/>
        <v>-2241.3160800000092</v>
      </c>
      <c r="P113" s="27">
        <f t="shared" si="41"/>
        <v>2241.3160800000092</v>
      </c>
    </row>
    <row r="114" spans="1:16">
      <c r="A114" s="30">
        <v>38169</v>
      </c>
      <c r="C114" s="6">
        <v>106</v>
      </c>
      <c r="D114" s="29">
        <f t="shared" si="32"/>
        <v>78</v>
      </c>
      <c r="E114" s="29">
        <f t="shared" si="37"/>
        <v>8268</v>
      </c>
      <c r="F114" s="29">
        <f t="shared" si="33"/>
        <v>-5828</v>
      </c>
      <c r="G114" s="34">
        <f>+Inputs!$D$3</f>
        <v>0.37951000000000001</v>
      </c>
      <c r="I114" s="27">
        <f t="shared" si="38"/>
        <v>14096</v>
      </c>
      <c r="K114" s="27">
        <f t="shared" si="34"/>
        <v>78</v>
      </c>
      <c r="L114" s="27">
        <f t="shared" si="39"/>
        <v>8268</v>
      </c>
      <c r="M114" s="27">
        <f t="shared" si="35"/>
        <v>29.601780000000002</v>
      </c>
      <c r="N114" s="27">
        <f t="shared" si="36"/>
        <v>29.601780000000002</v>
      </c>
      <c r="O114" s="27">
        <f t="shared" si="40"/>
        <v>-2211.7143000000092</v>
      </c>
      <c r="P114" s="27">
        <f t="shared" si="41"/>
        <v>2211.7143000000092</v>
      </c>
    </row>
    <row r="115" spans="1:16">
      <c r="A115" s="31">
        <v>38200</v>
      </c>
      <c r="C115" s="6">
        <v>107</v>
      </c>
      <c r="D115" s="29">
        <f t="shared" si="32"/>
        <v>78</v>
      </c>
      <c r="E115" s="29">
        <f t="shared" si="37"/>
        <v>8346</v>
      </c>
      <c r="F115" s="29">
        <f t="shared" si="33"/>
        <v>-5750</v>
      </c>
      <c r="G115" s="34">
        <f>+Inputs!$D$3</f>
        <v>0.37951000000000001</v>
      </c>
      <c r="I115" s="27">
        <f t="shared" si="38"/>
        <v>14096</v>
      </c>
      <c r="K115" s="27">
        <f t="shared" si="34"/>
        <v>78</v>
      </c>
      <c r="L115" s="27">
        <f t="shared" si="39"/>
        <v>8346</v>
      </c>
      <c r="M115" s="27">
        <f t="shared" si="35"/>
        <v>29.601780000000002</v>
      </c>
      <c r="N115" s="27">
        <f t="shared" si="36"/>
        <v>29.601780000000002</v>
      </c>
      <c r="O115" s="27">
        <f t="shared" si="40"/>
        <v>-2182.1125200000092</v>
      </c>
      <c r="P115" s="27">
        <f t="shared" si="41"/>
        <v>2182.1125200000092</v>
      </c>
    </row>
    <row r="116" spans="1:16">
      <c r="A116" s="30">
        <v>38231</v>
      </c>
      <c r="C116" s="6">
        <v>108</v>
      </c>
      <c r="D116" s="29">
        <f t="shared" si="32"/>
        <v>78</v>
      </c>
      <c r="E116" s="29">
        <f t="shared" si="37"/>
        <v>8424</v>
      </c>
      <c r="F116" s="29">
        <f t="shared" si="33"/>
        <v>-5672</v>
      </c>
      <c r="G116" s="34">
        <f>+Inputs!$D$3</f>
        <v>0.37951000000000001</v>
      </c>
      <c r="I116" s="27">
        <f t="shared" si="38"/>
        <v>14096</v>
      </c>
      <c r="K116" s="27">
        <f t="shared" si="34"/>
        <v>78</v>
      </c>
      <c r="L116" s="27">
        <f t="shared" si="39"/>
        <v>8424</v>
      </c>
      <c r="M116" s="27">
        <f t="shared" si="35"/>
        <v>29.601780000000002</v>
      </c>
      <c r="N116" s="27">
        <f t="shared" si="36"/>
        <v>29.601780000000002</v>
      </c>
      <c r="O116" s="27">
        <f t="shared" si="40"/>
        <v>-2152.5107400000093</v>
      </c>
      <c r="P116" s="27">
        <f t="shared" si="41"/>
        <v>2152.5107400000093</v>
      </c>
    </row>
    <row r="117" spans="1:16">
      <c r="A117" s="31">
        <v>38261</v>
      </c>
      <c r="C117" s="6">
        <v>109</v>
      </c>
      <c r="D117" s="29">
        <f t="shared" si="32"/>
        <v>78</v>
      </c>
      <c r="E117" s="29">
        <f t="shared" si="37"/>
        <v>8502</v>
      </c>
      <c r="F117" s="29">
        <f t="shared" si="33"/>
        <v>-5594</v>
      </c>
      <c r="G117" s="34">
        <f>+Inputs!$D$3</f>
        <v>0.37951000000000001</v>
      </c>
      <c r="I117" s="27">
        <f t="shared" si="38"/>
        <v>14096</v>
      </c>
      <c r="K117" s="27">
        <f t="shared" si="34"/>
        <v>78</v>
      </c>
      <c r="L117" s="27">
        <f t="shared" si="39"/>
        <v>8502</v>
      </c>
      <c r="M117" s="27">
        <f t="shared" si="35"/>
        <v>29.601780000000002</v>
      </c>
      <c r="N117" s="27">
        <f t="shared" si="36"/>
        <v>29.601780000000002</v>
      </c>
      <c r="O117" s="27">
        <f t="shared" si="40"/>
        <v>-2122.9089600000093</v>
      </c>
      <c r="P117" s="27">
        <f t="shared" si="41"/>
        <v>2122.9089600000093</v>
      </c>
    </row>
    <row r="118" spans="1:16">
      <c r="A118" s="30">
        <v>38292</v>
      </c>
      <c r="C118" s="6">
        <v>110</v>
      </c>
      <c r="D118" s="29">
        <f t="shared" si="32"/>
        <v>78</v>
      </c>
      <c r="E118" s="29">
        <f t="shared" si="37"/>
        <v>8580</v>
      </c>
      <c r="F118" s="29">
        <f t="shared" si="33"/>
        <v>-5516</v>
      </c>
      <c r="G118" s="34">
        <f>+Inputs!$D$3</f>
        <v>0.37951000000000001</v>
      </c>
      <c r="I118" s="27">
        <f t="shared" si="38"/>
        <v>14096</v>
      </c>
      <c r="K118" s="27">
        <f t="shared" si="34"/>
        <v>78</v>
      </c>
      <c r="L118" s="27">
        <f t="shared" si="39"/>
        <v>8580</v>
      </c>
      <c r="M118" s="27">
        <f t="shared" si="35"/>
        <v>29.601780000000002</v>
      </c>
      <c r="N118" s="27">
        <f t="shared" si="36"/>
        <v>29.601780000000002</v>
      </c>
      <c r="O118" s="27">
        <f t="shared" si="40"/>
        <v>-2093.3071800000093</v>
      </c>
      <c r="P118" s="27">
        <f t="shared" si="41"/>
        <v>2093.3071800000093</v>
      </c>
    </row>
    <row r="119" spans="1:16">
      <c r="A119" s="31">
        <v>38322</v>
      </c>
      <c r="C119" s="6">
        <v>111</v>
      </c>
      <c r="D119" s="29">
        <f t="shared" si="32"/>
        <v>78</v>
      </c>
      <c r="E119" s="29">
        <f t="shared" si="37"/>
        <v>8658</v>
      </c>
      <c r="F119" s="29">
        <f t="shared" si="33"/>
        <v>-5438</v>
      </c>
      <c r="G119" s="34">
        <f>+Inputs!$D$3</f>
        <v>0.37951000000000001</v>
      </c>
      <c r="I119" s="27">
        <f t="shared" si="38"/>
        <v>14096</v>
      </c>
      <c r="K119" s="27">
        <f t="shared" si="34"/>
        <v>78</v>
      </c>
      <c r="L119" s="27">
        <f t="shared" si="39"/>
        <v>8658</v>
      </c>
      <c r="M119" s="27">
        <f t="shared" si="35"/>
        <v>29.601780000000002</v>
      </c>
      <c r="N119" s="27">
        <f t="shared" si="36"/>
        <v>29.601780000000002</v>
      </c>
      <c r="O119" s="27">
        <f t="shared" si="40"/>
        <v>-2063.7054000000094</v>
      </c>
      <c r="P119" s="27">
        <f t="shared" si="41"/>
        <v>2063.7054000000094</v>
      </c>
    </row>
    <row r="120" spans="1:16">
      <c r="A120" s="30">
        <v>38353</v>
      </c>
      <c r="C120" s="6">
        <v>112</v>
      </c>
      <c r="D120" s="29">
        <f t="shared" si="32"/>
        <v>78</v>
      </c>
      <c r="E120" s="29">
        <f t="shared" si="37"/>
        <v>8736</v>
      </c>
      <c r="F120" s="29">
        <f t="shared" si="33"/>
        <v>-5360</v>
      </c>
      <c r="G120" s="34">
        <f>+Inputs!$D$3</f>
        <v>0.37951000000000001</v>
      </c>
      <c r="I120" s="27">
        <f t="shared" si="38"/>
        <v>14096</v>
      </c>
      <c r="K120" s="27">
        <f t="shared" si="34"/>
        <v>78</v>
      </c>
      <c r="L120" s="27">
        <f t="shared" si="39"/>
        <v>8736</v>
      </c>
      <c r="M120" s="27">
        <f t="shared" si="35"/>
        <v>29.601780000000002</v>
      </c>
      <c r="N120" s="27">
        <f t="shared" si="36"/>
        <v>29.601780000000002</v>
      </c>
      <c r="O120" s="27">
        <f t="shared" si="40"/>
        <v>-2034.1036200000094</v>
      </c>
      <c r="P120" s="27">
        <f t="shared" si="41"/>
        <v>2034.1036200000094</v>
      </c>
    </row>
    <row r="121" spans="1:16">
      <c r="A121" s="31">
        <v>38384</v>
      </c>
      <c r="C121" s="6">
        <v>113</v>
      </c>
      <c r="D121" s="29">
        <f t="shared" si="32"/>
        <v>78</v>
      </c>
      <c r="E121" s="29">
        <f t="shared" si="37"/>
        <v>8814</v>
      </c>
      <c r="F121" s="29">
        <f t="shared" si="33"/>
        <v>-5282</v>
      </c>
      <c r="G121" s="34">
        <f>+Inputs!$D$3</f>
        <v>0.37951000000000001</v>
      </c>
      <c r="I121" s="27">
        <f t="shared" si="38"/>
        <v>14096</v>
      </c>
      <c r="K121" s="27">
        <f t="shared" si="34"/>
        <v>78</v>
      </c>
      <c r="L121" s="27">
        <f t="shared" si="39"/>
        <v>8814</v>
      </c>
      <c r="M121" s="27">
        <f t="shared" si="35"/>
        <v>29.601780000000002</v>
      </c>
      <c r="N121" s="27">
        <f t="shared" si="36"/>
        <v>29.601780000000002</v>
      </c>
      <c r="O121" s="27">
        <f t="shared" si="40"/>
        <v>-2004.5018400000095</v>
      </c>
      <c r="P121" s="27">
        <f t="shared" si="41"/>
        <v>2004.5018400000095</v>
      </c>
    </row>
    <row r="122" spans="1:16">
      <c r="A122" s="30">
        <v>38412</v>
      </c>
      <c r="C122" s="6">
        <v>114</v>
      </c>
      <c r="D122" s="29">
        <f t="shared" si="32"/>
        <v>78</v>
      </c>
      <c r="E122" s="29">
        <f t="shared" si="37"/>
        <v>8892</v>
      </c>
      <c r="F122" s="29">
        <f t="shared" si="33"/>
        <v>-5204</v>
      </c>
      <c r="G122" s="34">
        <f>+Inputs!$D$3</f>
        <v>0.37951000000000001</v>
      </c>
      <c r="I122" s="27">
        <f t="shared" si="38"/>
        <v>14096</v>
      </c>
      <c r="K122" s="27">
        <f t="shared" si="34"/>
        <v>78</v>
      </c>
      <c r="L122" s="27">
        <f t="shared" si="39"/>
        <v>8892</v>
      </c>
      <c r="M122" s="27">
        <f t="shared" si="35"/>
        <v>29.601780000000002</v>
      </c>
      <c r="N122" s="27">
        <f t="shared" si="36"/>
        <v>29.601780000000002</v>
      </c>
      <c r="O122" s="27">
        <f t="shared" si="40"/>
        <v>-1974.9000600000095</v>
      </c>
      <c r="P122" s="27">
        <f t="shared" si="41"/>
        <v>1974.9000600000095</v>
      </c>
    </row>
    <row r="123" spans="1:16">
      <c r="A123" s="31">
        <v>38443</v>
      </c>
      <c r="C123" s="6">
        <v>115</v>
      </c>
      <c r="D123" s="29">
        <f t="shared" si="32"/>
        <v>78</v>
      </c>
      <c r="E123" s="29">
        <f t="shared" si="37"/>
        <v>8970</v>
      </c>
      <c r="F123" s="29">
        <f t="shared" si="33"/>
        <v>-5126</v>
      </c>
      <c r="G123" s="34">
        <f>+Inputs!$D$3</f>
        <v>0.37951000000000001</v>
      </c>
      <c r="I123" s="27">
        <f t="shared" si="38"/>
        <v>14096</v>
      </c>
      <c r="K123" s="27">
        <f t="shared" si="34"/>
        <v>78</v>
      </c>
      <c r="L123" s="27">
        <f t="shared" si="39"/>
        <v>8970</v>
      </c>
      <c r="M123" s="27">
        <f t="shared" si="35"/>
        <v>29.601780000000002</v>
      </c>
      <c r="N123" s="27">
        <f t="shared" si="36"/>
        <v>29.601780000000002</v>
      </c>
      <c r="O123" s="27">
        <f t="shared" si="40"/>
        <v>-1945.2982800000095</v>
      </c>
      <c r="P123" s="27">
        <f t="shared" si="41"/>
        <v>1945.2982800000095</v>
      </c>
    </row>
    <row r="124" spans="1:16">
      <c r="A124" s="30">
        <v>38473</v>
      </c>
      <c r="C124" s="6">
        <v>116</v>
      </c>
      <c r="D124" s="29">
        <f t="shared" si="32"/>
        <v>78</v>
      </c>
      <c r="E124" s="29">
        <f t="shared" si="37"/>
        <v>9048</v>
      </c>
      <c r="F124" s="29">
        <f t="shared" si="33"/>
        <v>-5048</v>
      </c>
      <c r="G124" s="34">
        <f>+Inputs!$D$3</f>
        <v>0.37951000000000001</v>
      </c>
      <c r="I124" s="27">
        <f t="shared" si="38"/>
        <v>14096</v>
      </c>
      <c r="K124" s="27">
        <f t="shared" si="34"/>
        <v>78</v>
      </c>
      <c r="L124" s="27">
        <f t="shared" si="39"/>
        <v>9048</v>
      </c>
      <c r="M124" s="27">
        <f t="shared" si="35"/>
        <v>29.601780000000002</v>
      </c>
      <c r="N124" s="27">
        <f t="shared" si="36"/>
        <v>29.601780000000002</v>
      </c>
      <c r="O124" s="27">
        <f t="shared" si="40"/>
        <v>-1915.6965000000096</v>
      </c>
      <c r="P124" s="27">
        <f t="shared" si="41"/>
        <v>1915.6965000000096</v>
      </c>
    </row>
    <row r="125" spans="1:16">
      <c r="A125" s="31">
        <v>38504</v>
      </c>
      <c r="C125" s="6">
        <v>117</v>
      </c>
      <c r="D125" s="29">
        <f t="shared" si="32"/>
        <v>78</v>
      </c>
      <c r="E125" s="29">
        <f t="shared" si="37"/>
        <v>9126</v>
      </c>
      <c r="F125" s="29">
        <f t="shared" si="33"/>
        <v>-4970</v>
      </c>
      <c r="G125" s="34">
        <f>+Inputs!$D$3</f>
        <v>0.37951000000000001</v>
      </c>
      <c r="I125" s="27">
        <f t="shared" si="38"/>
        <v>14096</v>
      </c>
      <c r="K125" s="27">
        <f t="shared" si="34"/>
        <v>78</v>
      </c>
      <c r="L125" s="27">
        <f t="shared" si="39"/>
        <v>9126</v>
      </c>
      <c r="M125" s="27">
        <f t="shared" si="35"/>
        <v>29.601780000000002</v>
      </c>
      <c r="N125" s="27">
        <f t="shared" si="36"/>
        <v>29.601780000000002</v>
      </c>
      <c r="O125" s="27">
        <f t="shared" si="40"/>
        <v>-1886.0947200000096</v>
      </c>
      <c r="P125" s="27">
        <f t="shared" si="41"/>
        <v>1886.0947200000096</v>
      </c>
    </row>
    <row r="126" spans="1:16">
      <c r="A126" s="30">
        <v>38534</v>
      </c>
      <c r="C126" s="6">
        <v>118</v>
      </c>
      <c r="D126" s="29">
        <f t="shared" si="32"/>
        <v>78</v>
      </c>
      <c r="E126" s="29">
        <f t="shared" si="37"/>
        <v>9204</v>
      </c>
      <c r="F126" s="29">
        <f t="shared" si="33"/>
        <v>-4892</v>
      </c>
      <c r="G126" s="34">
        <f>+Inputs!$D$3</f>
        <v>0.37951000000000001</v>
      </c>
      <c r="I126" s="27">
        <f t="shared" si="38"/>
        <v>14096</v>
      </c>
      <c r="K126" s="27">
        <f t="shared" si="34"/>
        <v>78</v>
      </c>
      <c r="L126" s="27">
        <f t="shared" si="39"/>
        <v>9204</v>
      </c>
      <c r="M126" s="27">
        <f t="shared" si="35"/>
        <v>29.601780000000002</v>
      </c>
      <c r="N126" s="27">
        <f t="shared" si="36"/>
        <v>29.601780000000002</v>
      </c>
      <c r="O126" s="27">
        <f t="shared" si="40"/>
        <v>-1856.4929400000096</v>
      </c>
      <c r="P126" s="27">
        <f t="shared" si="41"/>
        <v>1856.4929400000096</v>
      </c>
    </row>
    <row r="127" spans="1:16">
      <c r="A127" s="31">
        <v>38565</v>
      </c>
      <c r="C127" s="6">
        <v>119</v>
      </c>
      <c r="D127" s="29">
        <f t="shared" si="32"/>
        <v>78</v>
      </c>
      <c r="E127" s="29">
        <f t="shared" si="37"/>
        <v>9282</v>
      </c>
      <c r="F127" s="29">
        <f t="shared" si="33"/>
        <v>-4814</v>
      </c>
      <c r="G127" s="34">
        <f>+Inputs!$D$3</f>
        <v>0.37951000000000001</v>
      </c>
      <c r="I127" s="27">
        <f t="shared" si="38"/>
        <v>14096</v>
      </c>
      <c r="K127" s="27">
        <f t="shared" si="34"/>
        <v>78</v>
      </c>
      <c r="L127" s="27">
        <f t="shared" si="39"/>
        <v>9282</v>
      </c>
      <c r="M127" s="27">
        <f t="shared" si="35"/>
        <v>29.601780000000002</v>
      </c>
      <c r="N127" s="27">
        <f t="shared" si="36"/>
        <v>29.601780000000002</v>
      </c>
      <c r="O127" s="27">
        <f t="shared" si="40"/>
        <v>-1826.8911600000097</v>
      </c>
      <c r="P127" s="27">
        <f t="shared" si="41"/>
        <v>1826.8911600000097</v>
      </c>
    </row>
    <row r="128" spans="1:16">
      <c r="A128" s="30">
        <v>38596</v>
      </c>
      <c r="C128" s="6">
        <v>120</v>
      </c>
      <c r="D128" s="29">
        <f t="shared" si="32"/>
        <v>78</v>
      </c>
      <c r="E128" s="29">
        <f t="shared" si="37"/>
        <v>9360</v>
      </c>
      <c r="F128" s="29">
        <f t="shared" si="33"/>
        <v>-4736</v>
      </c>
      <c r="G128" s="34">
        <f>+Inputs!$D$3</f>
        <v>0.37951000000000001</v>
      </c>
      <c r="I128" s="27">
        <f t="shared" si="38"/>
        <v>14096</v>
      </c>
      <c r="K128" s="27">
        <f t="shared" si="34"/>
        <v>78</v>
      </c>
      <c r="L128" s="27">
        <f t="shared" si="39"/>
        <v>9360</v>
      </c>
      <c r="M128" s="27">
        <f t="shared" si="35"/>
        <v>29.601780000000002</v>
      </c>
      <c r="N128" s="27">
        <f t="shared" si="36"/>
        <v>29.601780000000002</v>
      </c>
      <c r="O128" s="27">
        <f t="shared" si="40"/>
        <v>-1797.2893800000097</v>
      </c>
      <c r="P128" s="27">
        <f t="shared" si="41"/>
        <v>1797.2893800000097</v>
      </c>
    </row>
    <row r="129" spans="1:16">
      <c r="A129" s="31">
        <v>38626</v>
      </c>
      <c r="C129" s="6">
        <v>121</v>
      </c>
      <c r="D129" s="29">
        <f t="shared" si="32"/>
        <v>78</v>
      </c>
      <c r="E129" s="29">
        <f t="shared" si="37"/>
        <v>9438</v>
      </c>
      <c r="F129" s="29">
        <f t="shared" si="33"/>
        <v>-4658</v>
      </c>
      <c r="G129" s="34">
        <f>+Inputs!$D$3</f>
        <v>0.37951000000000001</v>
      </c>
      <c r="I129" s="27">
        <f t="shared" si="38"/>
        <v>14096</v>
      </c>
      <c r="K129" s="27">
        <f t="shared" si="34"/>
        <v>78</v>
      </c>
      <c r="L129" s="27">
        <f t="shared" si="39"/>
        <v>9438</v>
      </c>
      <c r="M129" s="27">
        <f t="shared" si="35"/>
        <v>29.601780000000002</v>
      </c>
      <c r="N129" s="27">
        <f t="shared" si="36"/>
        <v>29.601780000000002</v>
      </c>
      <c r="O129" s="27">
        <f t="shared" si="40"/>
        <v>-1767.6876000000098</v>
      </c>
      <c r="P129" s="27">
        <f t="shared" si="41"/>
        <v>1767.6876000000098</v>
      </c>
    </row>
    <row r="130" spans="1:16">
      <c r="A130" s="30">
        <v>38657</v>
      </c>
      <c r="C130" s="6">
        <v>122</v>
      </c>
      <c r="D130" s="29">
        <f t="shared" si="32"/>
        <v>78</v>
      </c>
      <c r="E130" s="29">
        <f t="shared" si="37"/>
        <v>9516</v>
      </c>
      <c r="F130" s="29">
        <f t="shared" si="33"/>
        <v>-4580</v>
      </c>
      <c r="G130" s="34">
        <f>+Inputs!$D$3</f>
        <v>0.37951000000000001</v>
      </c>
      <c r="I130" s="27">
        <f t="shared" si="38"/>
        <v>14096</v>
      </c>
      <c r="K130" s="27">
        <f t="shared" si="34"/>
        <v>78</v>
      </c>
      <c r="L130" s="27">
        <f t="shared" si="39"/>
        <v>9516</v>
      </c>
      <c r="M130" s="27">
        <f t="shared" si="35"/>
        <v>29.601780000000002</v>
      </c>
      <c r="N130" s="27">
        <f t="shared" si="36"/>
        <v>29.601780000000002</v>
      </c>
      <c r="O130" s="27">
        <f t="shared" si="40"/>
        <v>-1738.0858200000098</v>
      </c>
      <c r="P130" s="27">
        <f t="shared" si="41"/>
        <v>1738.0858200000098</v>
      </c>
    </row>
    <row r="131" spans="1:16">
      <c r="A131" s="31">
        <v>38687</v>
      </c>
      <c r="C131" s="6">
        <v>123</v>
      </c>
      <c r="D131" s="29">
        <f t="shared" si="32"/>
        <v>78</v>
      </c>
      <c r="E131" s="29">
        <f t="shared" si="37"/>
        <v>9594</v>
      </c>
      <c r="F131" s="29">
        <f t="shared" si="33"/>
        <v>-4502</v>
      </c>
      <c r="G131" s="34">
        <f>+Inputs!$D$3</f>
        <v>0.37951000000000001</v>
      </c>
      <c r="I131" s="27">
        <f t="shared" si="38"/>
        <v>14096</v>
      </c>
      <c r="K131" s="27">
        <f t="shared" si="34"/>
        <v>78</v>
      </c>
      <c r="L131" s="27">
        <f t="shared" si="39"/>
        <v>9594</v>
      </c>
      <c r="M131" s="27">
        <f t="shared" si="35"/>
        <v>29.601780000000002</v>
      </c>
      <c r="N131" s="27">
        <f t="shared" si="36"/>
        <v>29.601780000000002</v>
      </c>
      <c r="O131" s="27">
        <f t="shared" si="40"/>
        <v>-1708.4840400000098</v>
      </c>
      <c r="P131" s="27">
        <f t="shared" si="41"/>
        <v>1708.4840400000098</v>
      </c>
    </row>
    <row r="132" spans="1:16">
      <c r="A132" s="30">
        <v>38718</v>
      </c>
      <c r="C132" s="6">
        <v>124</v>
      </c>
      <c r="D132" s="29">
        <f t="shared" si="32"/>
        <v>78</v>
      </c>
      <c r="E132" s="29">
        <f t="shared" si="37"/>
        <v>9672</v>
      </c>
      <c r="F132" s="29">
        <f t="shared" si="33"/>
        <v>-4424</v>
      </c>
      <c r="G132" s="34">
        <f>+Inputs!$D$3</f>
        <v>0.37951000000000001</v>
      </c>
      <c r="I132" s="27">
        <f t="shared" si="38"/>
        <v>14096</v>
      </c>
      <c r="K132" s="27">
        <f t="shared" si="34"/>
        <v>78</v>
      </c>
      <c r="L132" s="27">
        <f t="shared" si="39"/>
        <v>9672</v>
      </c>
      <c r="M132" s="27">
        <f t="shared" si="35"/>
        <v>29.601780000000002</v>
      </c>
      <c r="N132" s="27">
        <f t="shared" si="36"/>
        <v>29.601780000000002</v>
      </c>
      <c r="O132" s="27">
        <f t="shared" si="40"/>
        <v>-1678.8822600000099</v>
      </c>
      <c r="P132" s="27">
        <f t="shared" si="41"/>
        <v>1678.8822600000099</v>
      </c>
    </row>
    <row r="133" spans="1:16">
      <c r="A133" s="31">
        <v>38749</v>
      </c>
      <c r="C133" s="6">
        <v>125</v>
      </c>
      <c r="D133" s="29">
        <f t="shared" si="32"/>
        <v>78</v>
      </c>
      <c r="E133" s="29">
        <f t="shared" si="37"/>
        <v>9750</v>
      </c>
      <c r="F133" s="29">
        <f t="shared" si="33"/>
        <v>-4346</v>
      </c>
      <c r="G133" s="34">
        <f>+Inputs!$D$3</f>
        <v>0.37951000000000001</v>
      </c>
      <c r="I133" s="27">
        <f t="shared" si="38"/>
        <v>14096</v>
      </c>
      <c r="K133" s="27">
        <f t="shared" si="34"/>
        <v>78</v>
      </c>
      <c r="L133" s="27">
        <f t="shared" si="39"/>
        <v>9750</v>
      </c>
      <c r="M133" s="27">
        <f t="shared" si="35"/>
        <v>29.601780000000002</v>
      </c>
      <c r="N133" s="27">
        <f t="shared" si="36"/>
        <v>29.601780000000002</v>
      </c>
      <c r="O133" s="27">
        <f t="shared" si="40"/>
        <v>-1649.2804800000099</v>
      </c>
      <c r="P133" s="27">
        <f t="shared" si="41"/>
        <v>1649.2804800000099</v>
      </c>
    </row>
    <row r="134" spans="1:16">
      <c r="A134" s="30">
        <v>38777</v>
      </c>
      <c r="C134" s="6">
        <v>126</v>
      </c>
      <c r="D134" s="29">
        <f t="shared" si="32"/>
        <v>78</v>
      </c>
      <c r="E134" s="29">
        <f t="shared" si="37"/>
        <v>9828</v>
      </c>
      <c r="F134" s="29">
        <f t="shared" si="33"/>
        <v>-4268</v>
      </c>
      <c r="G134" s="34">
        <f>+Inputs!$D$3</f>
        <v>0.37951000000000001</v>
      </c>
      <c r="I134" s="27">
        <f t="shared" si="38"/>
        <v>14096</v>
      </c>
      <c r="K134" s="27">
        <f t="shared" si="34"/>
        <v>78</v>
      </c>
      <c r="L134" s="27">
        <f t="shared" si="39"/>
        <v>9828</v>
      </c>
      <c r="M134" s="27">
        <f t="shared" si="35"/>
        <v>29.601780000000002</v>
      </c>
      <c r="N134" s="27">
        <f t="shared" si="36"/>
        <v>29.601780000000002</v>
      </c>
      <c r="O134" s="27">
        <f t="shared" si="40"/>
        <v>-1619.6787000000099</v>
      </c>
      <c r="P134" s="27">
        <f t="shared" si="41"/>
        <v>1619.6787000000099</v>
      </c>
    </row>
    <row r="135" spans="1:16">
      <c r="A135" s="31">
        <v>38808</v>
      </c>
      <c r="C135" s="6">
        <v>127</v>
      </c>
      <c r="D135" s="29">
        <f t="shared" si="32"/>
        <v>78</v>
      </c>
      <c r="E135" s="29">
        <f t="shared" si="37"/>
        <v>9906</v>
      </c>
      <c r="F135" s="29">
        <f t="shared" si="33"/>
        <v>-4190</v>
      </c>
      <c r="G135" s="34">
        <f>+Inputs!$D$3</f>
        <v>0.37951000000000001</v>
      </c>
      <c r="I135" s="27">
        <f t="shared" si="38"/>
        <v>14096</v>
      </c>
      <c r="K135" s="27">
        <f t="shared" si="34"/>
        <v>78</v>
      </c>
      <c r="L135" s="27">
        <f t="shared" si="39"/>
        <v>9906</v>
      </c>
      <c r="M135" s="27">
        <f t="shared" si="35"/>
        <v>29.601780000000002</v>
      </c>
      <c r="N135" s="27">
        <f t="shared" si="36"/>
        <v>29.601780000000002</v>
      </c>
      <c r="O135" s="27">
        <f t="shared" si="40"/>
        <v>-1590.07692000001</v>
      </c>
      <c r="P135" s="27">
        <f t="shared" si="41"/>
        <v>1590.07692000001</v>
      </c>
    </row>
    <row r="136" spans="1:16">
      <c r="A136" s="30">
        <v>38838</v>
      </c>
      <c r="C136" s="6">
        <v>128</v>
      </c>
      <c r="D136" s="29">
        <f t="shared" si="32"/>
        <v>78</v>
      </c>
      <c r="E136" s="29">
        <f t="shared" si="37"/>
        <v>9984</v>
      </c>
      <c r="F136" s="29">
        <f t="shared" si="33"/>
        <v>-4112</v>
      </c>
      <c r="G136" s="34">
        <f>+Inputs!$D$3</f>
        <v>0.37951000000000001</v>
      </c>
      <c r="I136" s="27">
        <f t="shared" si="38"/>
        <v>14096</v>
      </c>
      <c r="K136" s="27">
        <f t="shared" si="34"/>
        <v>78</v>
      </c>
      <c r="L136" s="27">
        <f t="shared" si="39"/>
        <v>9984</v>
      </c>
      <c r="M136" s="27">
        <f t="shared" si="35"/>
        <v>29.601780000000002</v>
      </c>
      <c r="N136" s="27">
        <f t="shared" si="36"/>
        <v>29.601780000000002</v>
      </c>
      <c r="O136" s="27">
        <f t="shared" si="40"/>
        <v>-1560.47514000001</v>
      </c>
      <c r="P136" s="27">
        <f t="shared" si="41"/>
        <v>1560.47514000001</v>
      </c>
    </row>
    <row r="137" spans="1:16">
      <c r="A137" s="31">
        <v>38869</v>
      </c>
      <c r="C137" s="6">
        <v>129</v>
      </c>
      <c r="D137" s="29">
        <f t="shared" ref="D137:D168" si="42">ROUND(-(+$B$9/180)*1,0)</f>
        <v>78</v>
      </c>
      <c r="E137" s="29">
        <f t="shared" si="37"/>
        <v>10062</v>
      </c>
      <c r="F137" s="29">
        <f t="shared" ref="F137:F168" si="43">$B$9+E137</f>
        <v>-4034</v>
      </c>
      <c r="G137" s="34">
        <f>+Inputs!$D$3</f>
        <v>0.37951000000000001</v>
      </c>
      <c r="I137" s="27">
        <f t="shared" si="38"/>
        <v>14096</v>
      </c>
      <c r="K137" s="27">
        <f t="shared" ref="K137:K168" si="44">D137</f>
        <v>78</v>
      </c>
      <c r="L137" s="27">
        <f t="shared" si="39"/>
        <v>10062</v>
      </c>
      <c r="M137" s="27">
        <f t="shared" ref="M137:M168" si="45">K137*G137</f>
        <v>29.601780000000002</v>
      </c>
      <c r="N137" s="27">
        <f t="shared" ref="N137:N168" si="46">M137-J137</f>
        <v>29.601780000000002</v>
      </c>
      <c r="O137" s="27">
        <f t="shared" si="40"/>
        <v>-1530.8733600000101</v>
      </c>
      <c r="P137" s="27">
        <f t="shared" si="41"/>
        <v>1530.8733600000101</v>
      </c>
    </row>
    <row r="138" spans="1:16">
      <c r="A138" s="30">
        <v>38899</v>
      </c>
      <c r="C138" s="6">
        <v>130</v>
      </c>
      <c r="D138" s="29">
        <f t="shared" si="42"/>
        <v>78</v>
      </c>
      <c r="E138" s="29">
        <f t="shared" ref="E138:E169" si="47">+E137+D138</f>
        <v>10140</v>
      </c>
      <c r="F138" s="29">
        <f t="shared" si="43"/>
        <v>-3956</v>
      </c>
      <c r="G138" s="34">
        <f>+Inputs!$D$3</f>
        <v>0.37951000000000001</v>
      </c>
      <c r="I138" s="27">
        <f t="shared" ref="I138:I169" si="48">+I137+H138</f>
        <v>14096</v>
      </c>
      <c r="K138" s="27">
        <f t="shared" si="44"/>
        <v>78</v>
      </c>
      <c r="L138" s="27">
        <f t="shared" ref="L138:L169" si="49">+L137+K138</f>
        <v>10140</v>
      </c>
      <c r="M138" s="27">
        <f t="shared" si="45"/>
        <v>29.601780000000002</v>
      </c>
      <c r="N138" s="27">
        <f t="shared" si="46"/>
        <v>29.601780000000002</v>
      </c>
      <c r="O138" s="27">
        <f t="shared" ref="O138:O169" si="50">+O137+N138</f>
        <v>-1501.2715800000101</v>
      </c>
      <c r="P138" s="27">
        <f t="shared" ref="P138:P169" si="51">P137-N138</f>
        <v>1501.2715800000101</v>
      </c>
    </row>
    <row r="139" spans="1:16">
      <c r="A139" s="31">
        <v>38930</v>
      </c>
      <c r="C139" s="6">
        <v>131</v>
      </c>
      <c r="D139" s="29">
        <f t="shared" si="42"/>
        <v>78</v>
      </c>
      <c r="E139" s="29">
        <f t="shared" si="47"/>
        <v>10218</v>
      </c>
      <c r="F139" s="29">
        <f t="shared" si="43"/>
        <v>-3878</v>
      </c>
      <c r="G139" s="34">
        <f>+Inputs!$D$3</f>
        <v>0.37951000000000001</v>
      </c>
      <c r="I139" s="27">
        <f t="shared" si="48"/>
        <v>14096</v>
      </c>
      <c r="K139" s="27">
        <f t="shared" si="44"/>
        <v>78</v>
      </c>
      <c r="L139" s="27">
        <f t="shared" si="49"/>
        <v>10218</v>
      </c>
      <c r="M139" s="27">
        <f t="shared" si="45"/>
        <v>29.601780000000002</v>
      </c>
      <c r="N139" s="27">
        <f t="shared" si="46"/>
        <v>29.601780000000002</v>
      </c>
      <c r="O139" s="27">
        <f t="shared" si="50"/>
        <v>-1471.6698000000101</v>
      </c>
      <c r="P139" s="27">
        <f t="shared" si="51"/>
        <v>1471.6698000000101</v>
      </c>
    </row>
    <row r="140" spans="1:16">
      <c r="A140" s="30">
        <v>38961</v>
      </c>
      <c r="C140" s="6">
        <v>132</v>
      </c>
      <c r="D140" s="29">
        <f t="shared" si="42"/>
        <v>78</v>
      </c>
      <c r="E140" s="29">
        <f t="shared" si="47"/>
        <v>10296</v>
      </c>
      <c r="F140" s="29">
        <f t="shared" si="43"/>
        <v>-3800</v>
      </c>
      <c r="G140" s="34">
        <f>+Inputs!$D$3</f>
        <v>0.37951000000000001</v>
      </c>
      <c r="I140" s="27">
        <f t="shared" si="48"/>
        <v>14096</v>
      </c>
      <c r="K140" s="27">
        <f t="shared" si="44"/>
        <v>78</v>
      </c>
      <c r="L140" s="27">
        <f t="shared" si="49"/>
        <v>10296</v>
      </c>
      <c r="M140" s="27">
        <f t="shared" si="45"/>
        <v>29.601780000000002</v>
      </c>
      <c r="N140" s="27">
        <f t="shared" si="46"/>
        <v>29.601780000000002</v>
      </c>
      <c r="O140" s="27">
        <f t="shared" si="50"/>
        <v>-1442.0680200000102</v>
      </c>
      <c r="P140" s="27">
        <f t="shared" si="51"/>
        <v>1442.0680200000102</v>
      </c>
    </row>
    <row r="141" spans="1:16">
      <c r="A141" s="31">
        <v>38991</v>
      </c>
      <c r="C141" s="6">
        <v>133</v>
      </c>
      <c r="D141" s="29">
        <f t="shared" si="42"/>
        <v>78</v>
      </c>
      <c r="E141" s="29">
        <f t="shared" si="47"/>
        <v>10374</v>
      </c>
      <c r="F141" s="29">
        <f t="shared" si="43"/>
        <v>-3722</v>
      </c>
      <c r="G141" s="34">
        <f>+Inputs!$D$3</f>
        <v>0.37951000000000001</v>
      </c>
      <c r="I141" s="27">
        <f t="shared" si="48"/>
        <v>14096</v>
      </c>
      <c r="K141" s="27">
        <f t="shared" si="44"/>
        <v>78</v>
      </c>
      <c r="L141" s="27">
        <f t="shared" si="49"/>
        <v>10374</v>
      </c>
      <c r="M141" s="27">
        <f t="shared" si="45"/>
        <v>29.601780000000002</v>
      </c>
      <c r="N141" s="27">
        <f t="shared" si="46"/>
        <v>29.601780000000002</v>
      </c>
      <c r="O141" s="27">
        <f t="shared" si="50"/>
        <v>-1412.4662400000102</v>
      </c>
      <c r="P141" s="27">
        <f t="shared" si="51"/>
        <v>1412.4662400000102</v>
      </c>
    </row>
    <row r="142" spans="1:16">
      <c r="A142" s="30">
        <v>39022</v>
      </c>
      <c r="C142" s="6">
        <v>134</v>
      </c>
      <c r="D142" s="29">
        <f t="shared" si="42"/>
        <v>78</v>
      </c>
      <c r="E142" s="29">
        <f t="shared" si="47"/>
        <v>10452</v>
      </c>
      <c r="F142" s="29">
        <f t="shared" si="43"/>
        <v>-3644</v>
      </c>
      <c r="G142" s="34">
        <f>+Inputs!$D$3</f>
        <v>0.37951000000000001</v>
      </c>
      <c r="I142" s="27">
        <f t="shared" si="48"/>
        <v>14096</v>
      </c>
      <c r="K142" s="27">
        <f t="shared" si="44"/>
        <v>78</v>
      </c>
      <c r="L142" s="27">
        <f t="shared" si="49"/>
        <v>10452</v>
      </c>
      <c r="M142" s="27">
        <f t="shared" si="45"/>
        <v>29.601780000000002</v>
      </c>
      <c r="N142" s="27">
        <f t="shared" si="46"/>
        <v>29.601780000000002</v>
      </c>
      <c r="O142" s="27">
        <f t="shared" si="50"/>
        <v>-1382.8644600000102</v>
      </c>
      <c r="P142" s="27">
        <f t="shared" si="51"/>
        <v>1382.8644600000102</v>
      </c>
    </row>
    <row r="143" spans="1:16">
      <c r="A143" s="31">
        <v>39052</v>
      </c>
      <c r="C143" s="6">
        <v>135</v>
      </c>
      <c r="D143" s="29">
        <f t="shared" si="42"/>
        <v>78</v>
      </c>
      <c r="E143" s="29">
        <f t="shared" si="47"/>
        <v>10530</v>
      </c>
      <c r="F143" s="29">
        <f t="shared" si="43"/>
        <v>-3566</v>
      </c>
      <c r="G143" s="34">
        <f>+Inputs!$D$3</f>
        <v>0.37951000000000001</v>
      </c>
      <c r="I143" s="27">
        <f t="shared" si="48"/>
        <v>14096</v>
      </c>
      <c r="K143" s="27">
        <f t="shared" si="44"/>
        <v>78</v>
      </c>
      <c r="L143" s="27">
        <f t="shared" si="49"/>
        <v>10530</v>
      </c>
      <c r="M143" s="27">
        <f t="shared" si="45"/>
        <v>29.601780000000002</v>
      </c>
      <c r="N143" s="27">
        <f t="shared" si="46"/>
        <v>29.601780000000002</v>
      </c>
      <c r="O143" s="27">
        <f t="shared" si="50"/>
        <v>-1353.2626800000103</v>
      </c>
      <c r="P143" s="27">
        <f t="shared" si="51"/>
        <v>1353.2626800000103</v>
      </c>
    </row>
    <row r="144" spans="1:16">
      <c r="A144" s="30">
        <v>39083</v>
      </c>
      <c r="C144" s="6">
        <v>136</v>
      </c>
      <c r="D144" s="29">
        <f t="shared" si="42"/>
        <v>78</v>
      </c>
      <c r="E144" s="29">
        <f t="shared" si="47"/>
        <v>10608</v>
      </c>
      <c r="F144" s="29">
        <f t="shared" si="43"/>
        <v>-3488</v>
      </c>
      <c r="G144" s="34">
        <f>+Inputs!$D$3</f>
        <v>0.37951000000000001</v>
      </c>
      <c r="I144" s="27">
        <f t="shared" si="48"/>
        <v>14096</v>
      </c>
      <c r="K144" s="27">
        <f t="shared" si="44"/>
        <v>78</v>
      </c>
      <c r="L144" s="27">
        <f t="shared" si="49"/>
        <v>10608</v>
      </c>
      <c r="M144" s="27">
        <f t="shared" si="45"/>
        <v>29.601780000000002</v>
      </c>
      <c r="N144" s="27">
        <f t="shared" si="46"/>
        <v>29.601780000000002</v>
      </c>
      <c r="O144" s="27">
        <f t="shared" si="50"/>
        <v>-1323.6609000000103</v>
      </c>
      <c r="P144" s="27">
        <f t="shared" si="51"/>
        <v>1323.6609000000103</v>
      </c>
    </row>
    <row r="145" spans="1:16">
      <c r="A145" s="31">
        <v>39114</v>
      </c>
      <c r="C145" s="6">
        <v>137</v>
      </c>
      <c r="D145" s="29">
        <f t="shared" si="42"/>
        <v>78</v>
      </c>
      <c r="E145" s="29">
        <f t="shared" si="47"/>
        <v>10686</v>
      </c>
      <c r="F145" s="29">
        <f t="shared" si="43"/>
        <v>-3410</v>
      </c>
      <c r="G145" s="34">
        <f>+Inputs!$D$3</f>
        <v>0.37951000000000001</v>
      </c>
      <c r="I145" s="27">
        <f t="shared" si="48"/>
        <v>14096</v>
      </c>
      <c r="K145" s="27">
        <f t="shared" si="44"/>
        <v>78</v>
      </c>
      <c r="L145" s="27">
        <f t="shared" si="49"/>
        <v>10686</v>
      </c>
      <c r="M145" s="27">
        <f t="shared" si="45"/>
        <v>29.601780000000002</v>
      </c>
      <c r="N145" s="27">
        <f t="shared" si="46"/>
        <v>29.601780000000002</v>
      </c>
      <c r="O145" s="27">
        <f t="shared" si="50"/>
        <v>-1294.0591200000104</v>
      </c>
      <c r="P145" s="27">
        <f t="shared" si="51"/>
        <v>1294.0591200000104</v>
      </c>
    </row>
    <row r="146" spans="1:16">
      <c r="A146" s="30">
        <v>39142</v>
      </c>
      <c r="C146" s="6">
        <v>138</v>
      </c>
      <c r="D146" s="29">
        <f t="shared" si="42"/>
        <v>78</v>
      </c>
      <c r="E146" s="29">
        <f t="shared" si="47"/>
        <v>10764</v>
      </c>
      <c r="F146" s="29">
        <f t="shared" si="43"/>
        <v>-3332</v>
      </c>
      <c r="G146" s="34">
        <f>+Inputs!$D$3</f>
        <v>0.37951000000000001</v>
      </c>
      <c r="I146" s="27">
        <f t="shared" si="48"/>
        <v>14096</v>
      </c>
      <c r="K146" s="27">
        <f t="shared" si="44"/>
        <v>78</v>
      </c>
      <c r="L146" s="27">
        <f t="shared" si="49"/>
        <v>10764</v>
      </c>
      <c r="M146" s="27">
        <f t="shared" si="45"/>
        <v>29.601780000000002</v>
      </c>
      <c r="N146" s="27">
        <f t="shared" si="46"/>
        <v>29.601780000000002</v>
      </c>
      <c r="O146" s="27">
        <f t="shared" si="50"/>
        <v>-1264.4573400000104</v>
      </c>
      <c r="P146" s="27">
        <f t="shared" si="51"/>
        <v>1264.4573400000104</v>
      </c>
    </row>
    <row r="147" spans="1:16">
      <c r="A147" s="31">
        <v>39173</v>
      </c>
      <c r="C147" s="6">
        <v>139</v>
      </c>
      <c r="D147" s="29">
        <f t="shared" si="42"/>
        <v>78</v>
      </c>
      <c r="E147" s="29">
        <f t="shared" si="47"/>
        <v>10842</v>
      </c>
      <c r="F147" s="29">
        <f t="shared" si="43"/>
        <v>-3254</v>
      </c>
      <c r="G147" s="34">
        <f>+Inputs!$D$3</f>
        <v>0.37951000000000001</v>
      </c>
      <c r="I147" s="27">
        <f t="shared" si="48"/>
        <v>14096</v>
      </c>
      <c r="K147" s="27">
        <f t="shared" si="44"/>
        <v>78</v>
      </c>
      <c r="L147" s="27">
        <f t="shared" si="49"/>
        <v>10842</v>
      </c>
      <c r="M147" s="27">
        <f t="shared" si="45"/>
        <v>29.601780000000002</v>
      </c>
      <c r="N147" s="27">
        <f t="shared" si="46"/>
        <v>29.601780000000002</v>
      </c>
      <c r="O147" s="27">
        <f t="shared" si="50"/>
        <v>-1234.8555600000104</v>
      </c>
      <c r="P147" s="27">
        <f t="shared" si="51"/>
        <v>1234.8555600000104</v>
      </c>
    </row>
    <row r="148" spans="1:16">
      <c r="A148" s="30">
        <v>39203</v>
      </c>
      <c r="C148" s="6">
        <v>140</v>
      </c>
      <c r="D148" s="29">
        <f t="shared" si="42"/>
        <v>78</v>
      </c>
      <c r="E148" s="29">
        <f t="shared" si="47"/>
        <v>10920</v>
      </c>
      <c r="F148" s="29">
        <f t="shared" si="43"/>
        <v>-3176</v>
      </c>
      <c r="G148" s="34">
        <f>+Inputs!$D$3</f>
        <v>0.37951000000000001</v>
      </c>
      <c r="I148" s="27">
        <f t="shared" si="48"/>
        <v>14096</v>
      </c>
      <c r="K148" s="27">
        <f t="shared" si="44"/>
        <v>78</v>
      </c>
      <c r="L148" s="27">
        <f t="shared" si="49"/>
        <v>10920</v>
      </c>
      <c r="M148" s="27">
        <f t="shared" si="45"/>
        <v>29.601780000000002</v>
      </c>
      <c r="N148" s="27">
        <f t="shared" si="46"/>
        <v>29.601780000000002</v>
      </c>
      <c r="O148" s="27">
        <f t="shared" si="50"/>
        <v>-1205.2537800000105</v>
      </c>
      <c r="P148" s="27">
        <f t="shared" si="51"/>
        <v>1205.2537800000105</v>
      </c>
    </row>
    <row r="149" spans="1:16">
      <c r="A149" s="31">
        <v>39234</v>
      </c>
      <c r="C149" s="6">
        <v>141</v>
      </c>
      <c r="D149" s="29">
        <f t="shared" si="42"/>
        <v>78</v>
      </c>
      <c r="E149" s="29">
        <f t="shared" si="47"/>
        <v>10998</v>
      </c>
      <c r="F149" s="29">
        <f t="shared" si="43"/>
        <v>-3098</v>
      </c>
      <c r="G149" s="34">
        <f>+Inputs!$D$3</f>
        <v>0.37951000000000001</v>
      </c>
      <c r="I149" s="27">
        <f t="shared" si="48"/>
        <v>14096</v>
      </c>
      <c r="K149" s="27">
        <f t="shared" si="44"/>
        <v>78</v>
      </c>
      <c r="L149" s="27">
        <f t="shared" si="49"/>
        <v>10998</v>
      </c>
      <c r="M149" s="27">
        <f t="shared" si="45"/>
        <v>29.601780000000002</v>
      </c>
      <c r="N149" s="27">
        <f t="shared" si="46"/>
        <v>29.601780000000002</v>
      </c>
      <c r="O149" s="27">
        <f t="shared" si="50"/>
        <v>-1175.6520000000105</v>
      </c>
      <c r="P149" s="27">
        <f t="shared" si="51"/>
        <v>1175.6520000000105</v>
      </c>
    </row>
    <row r="150" spans="1:16">
      <c r="A150" s="30">
        <v>39264</v>
      </c>
      <c r="C150" s="6">
        <v>142</v>
      </c>
      <c r="D150" s="29">
        <f t="shared" si="42"/>
        <v>78</v>
      </c>
      <c r="E150" s="29">
        <f t="shared" si="47"/>
        <v>11076</v>
      </c>
      <c r="F150" s="29">
        <f t="shared" si="43"/>
        <v>-3020</v>
      </c>
      <c r="G150" s="34">
        <f>+Inputs!$D$3</f>
        <v>0.37951000000000001</v>
      </c>
      <c r="I150" s="27">
        <f t="shared" si="48"/>
        <v>14096</v>
      </c>
      <c r="K150" s="27">
        <f t="shared" si="44"/>
        <v>78</v>
      </c>
      <c r="L150" s="27">
        <f t="shared" si="49"/>
        <v>11076</v>
      </c>
      <c r="M150" s="27">
        <f t="shared" si="45"/>
        <v>29.601780000000002</v>
      </c>
      <c r="N150" s="27">
        <f t="shared" si="46"/>
        <v>29.601780000000002</v>
      </c>
      <c r="O150" s="27">
        <f t="shared" si="50"/>
        <v>-1146.0502200000105</v>
      </c>
      <c r="P150" s="27">
        <f t="shared" si="51"/>
        <v>1146.0502200000105</v>
      </c>
    </row>
    <row r="151" spans="1:16">
      <c r="A151" s="31">
        <v>39295</v>
      </c>
      <c r="C151" s="6">
        <v>143</v>
      </c>
      <c r="D151" s="29">
        <f t="shared" si="42"/>
        <v>78</v>
      </c>
      <c r="E151" s="29">
        <f t="shared" si="47"/>
        <v>11154</v>
      </c>
      <c r="F151" s="29">
        <f t="shared" si="43"/>
        <v>-2942</v>
      </c>
      <c r="G151" s="34">
        <f>+Inputs!$D$3</f>
        <v>0.37951000000000001</v>
      </c>
      <c r="I151" s="27">
        <f t="shared" si="48"/>
        <v>14096</v>
      </c>
      <c r="K151" s="27">
        <f t="shared" si="44"/>
        <v>78</v>
      </c>
      <c r="L151" s="27">
        <f t="shared" si="49"/>
        <v>11154</v>
      </c>
      <c r="M151" s="27">
        <f t="shared" si="45"/>
        <v>29.601780000000002</v>
      </c>
      <c r="N151" s="27">
        <f t="shared" si="46"/>
        <v>29.601780000000002</v>
      </c>
      <c r="O151" s="27">
        <f t="shared" si="50"/>
        <v>-1116.4484400000106</v>
      </c>
      <c r="P151" s="27">
        <f t="shared" si="51"/>
        <v>1116.4484400000106</v>
      </c>
    </row>
    <row r="152" spans="1:16">
      <c r="A152" s="30">
        <v>39326</v>
      </c>
      <c r="C152" s="6">
        <v>144</v>
      </c>
      <c r="D152" s="29">
        <f t="shared" si="42"/>
        <v>78</v>
      </c>
      <c r="E152" s="29">
        <f t="shared" si="47"/>
        <v>11232</v>
      </c>
      <c r="F152" s="29">
        <f t="shared" si="43"/>
        <v>-2864</v>
      </c>
      <c r="G152" s="34">
        <f>+Inputs!$D$3</f>
        <v>0.37951000000000001</v>
      </c>
      <c r="I152" s="27">
        <f t="shared" si="48"/>
        <v>14096</v>
      </c>
      <c r="K152" s="27">
        <f t="shared" si="44"/>
        <v>78</v>
      </c>
      <c r="L152" s="27">
        <f t="shared" si="49"/>
        <v>11232</v>
      </c>
      <c r="M152" s="27">
        <f t="shared" si="45"/>
        <v>29.601780000000002</v>
      </c>
      <c r="N152" s="27">
        <f t="shared" si="46"/>
        <v>29.601780000000002</v>
      </c>
      <c r="O152" s="27">
        <f t="shared" si="50"/>
        <v>-1086.8466600000106</v>
      </c>
      <c r="P152" s="27">
        <f t="shared" si="51"/>
        <v>1086.8466600000106</v>
      </c>
    </row>
    <row r="153" spans="1:16">
      <c r="A153" s="31">
        <v>39356</v>
      </c>
      <c r="C153" s="6">
        <v>145</v>
      </c>
      <c r="D153" s="29">
        <f t="shared" si="42"/>
        <v>78</v>
      </c>
      <c r="E153" s="29">
        <f t="shared" si="47"/>
        <v>11310</v>
      </c>
      <c r="F153" s="29">
        <f t="shared" si="43"/>
        <v>-2786</v>
      </c>
      <c r="G153" s="34">
        <f>+Inputs!$D$3</f>
        <v>0.37951000000000001</v>
      </c>
      <c r="I153" s="27">
        <f t="shared" si="48"/>
        <v>14096</v>
      </c>
      <c r="K153" s="27">
        <f t="shared" si="44"/>
        <v>78</v>
      </c>
      <c r="L153" s="27">
        <f t="shared" si="49"/>
        <v>11310</v>
      </c>
      <c r="M153" s="27">
        <f t="shared" si="45"/>
        <v>29.601780000000002</v>
      </c>
      <c r="N153" s="27">
        <f t="shared" si="46"/>
        <v>29.601780000000002</v>
      </c>
      <c r="O153" s="27">
        <f t="shared" si="50"/>
        <v>-1057.2448800000107</v>
      </c>
      <c r="P153" s="27">
        <f t="shared" si="51"/>
        <v>1057.2448800000107</v>
      </c>
    </row>
    <row r="154" spans="1:16">
      <c r="A154" s="30">
        <v>39387</v>
      </c>
      <c r="C154" s="6">
        <v>146</v>
      </c>
      <c r="D154" s="29">
        <f t="shared" si="42"/>
        <v>78</v>
      </c>
      <c r="E154" s="29">
        <f t="shared" si="47"/>
        <v>11388</v>
      </c>
      <c r="F154" s="29">
        <f t="shared" si="43"/>
        <v>-2708</v>
      </c>
      <c r="G154" s="34">
        <f>+Inputs!$D$3</f>
        <v>0.37951000000000001</v>
      </c>
      <c r="I154" s="27">
        <f t="shared" si="48"/>
        <v>14096</v>
      </c>
      <c r="K154" s="27">
        <f t="shared" si="44"/>
        <v>78</v>
      </c>
      <c r="L154" s="27">
        <f t="shared" si="49"/>
        <v>11388</v>
      </c>
      <c r="M154" s="27">
        <f t="shared" si="45"/>
        <v>29.601780000000002</v>
      </c>
      <c r="N154" s="27">
        <f t="shared" si="46"/>
        <v>29.601780000000002</v>
      </c>
      <c r="O154" s="27">
        <f t="shared" si="50"/>
        <v>-1027.6431000000107</v>
      </c>
      <c r="P154" s="27">
        <f t="shared" si="51"/>
        <v>1027.6431000000107</v>
      </c>
    </row>
    <row r="155" spans="1:16">
      <c r="A155" s="31">
        <v>39417</v>
      </c>
      <c r="C155" s="6">
        <v>147</v>
      </c>
      <c r="D155" s="29">
        <f t="shared" si="42"/>
        <v>78</v>
      </c>
      <c r="E155" s="29">
        <f t="shared" si="47"/>
        <v>11466</v>
      </c>
      <c r="F155" s="29">
        <f t="shared" si="43"/>
        <v>-2630</v>
      </c>
      <c r="G155" s="34">
        <f>+Inputs!$D$3</f>
        <v>0.37951000000000001</v>
      </c>
      <c r="I155" s="27">
        <f t="shared" si="48"/>
        <v>14096</v>
      </c>
      <c r="K155" s="27">
        <f t="shared" si="44"/>
        <v>78</v>
      </c>
      <c r="L155" s="27">
        <f t="shared" si="49"/>
        <v>11466</v>
      </c>
      <c r="M155" s="27">
        <f t="shared" si="45"/>
        <v>29.601780000000002</v>
      </c>
      <c r="N155" s="27">
        <f t="shared" si="46"/>
        <v>29.601780000000002</v>
      </c>
      <c r="O155" s="27">
        <f t="shared" si="50"/>
        <v>-998.04132000001073</v>
      </c>
      <c r="P155" s="27">
        <f t="shared" si="51"/>
        <v>998.04132000001073</v>
      </c>
    </row>
    <row r="156" spans="1:16">
      <c r="A156" s="30">
        <v>39448</v>
      </c>
      <c r="C156" s="6">
        <v>148</v>
      </c>
      <c r="D156" s="29">
        <f t="shared" si="42"/>
        <v>78</v>
      </c>
      <c r="E156" s="29">
        <f t="shared" si="47"/>
        <v>11544</v>
      </c>
      <c r="F156" s="29">
        <f t="shared" si="43"/>
        <v>-2552</v>
      </c>
      <c r="G156" s="34">
        <f>+Inputs!$D$3</f>
        <v>0.37951000000000001</v>
      </c>
      <c r="I156" s="27">
        <f t="shared" si="48"/>
        <v>14096</v>
      </c>
      <c r="K156" s="27">
        <f t="shared" si="44"/>
        <v>78</v>
      </c>
      <c r="L156" s="27">
        <f t="shared" si="49"/>
        <v>11544</v>
      </c>
      <c r="M156" s="27">
        <f t="shared" si="45"/>
        <v>29.601780000000002</v>
      </c>
      <c r="N156" s="27">
        <f t="shared" si="46"/>
        <v>29.601780000000002</v>
      </c>
      <c r="O156" s="27">
        <f t="shared" si="50"/>
        <v>-968.43954000001077</v>
      </c>
      <c r="P156" s="27">
        <f t="shared" si="51"/>
        <v>968.43954000001077</v>
      </c>
    </row>
    <row r="157" spans="1:16">
      <c r="A157" s="31">
        <v>39479</v>
      </c>
      <c r="C157" s="6">
        <v>149</v>
      </c>
      <c r="D157" s="29">
        <f t="shared" si="42"/>
        <v>78</v>
      </c>
      <c r="E157" s="29">
        <f t="shared" si="47"/>
        <v>11622</v>
      </c>
      <c r="F157" s="29">
        <f t="shared" si="43"/>
        <v>-2474</v>
      </c>
      <c r="G157" s="34">
        <f>+Inputs!$D$3</f>
        <v>0.37951000000000001</v>
      </c>
      <c r="I157" s="27">
        <f t="shared" si="48"/>
        <v>14096</v>
      </c>
      <c r="K157" s="27">
        <f t="shared" si="44"/>
        <v>78</v>
      </c>
      <c r="L157" s="27">
        <f t="shared" si="49"/>
        <v>11622</v>
      </c>
      <c r="M157" s="27">
        <f t="shared" si="45"/>
        <v>29.601780000000002</v>
      </c>
      <c r="N157" s="27">
        <f t="shared" si="46"/>
        <v>29.601780000000002</v>
      </c>
      <c r="O157" s="27">
        <f t="shared" si="50"/>
        <v>-938.8377600000108</v>
      </c>
      <c r="P157" s="27">
        <f t="shared" si="51"/>
        <v>938.8377600000108</v>
      </c>
    </row>
    <row r="158" spans="1:16">
      <c r="A158" s="30">
        <v>39508</v>
      </c>
      <c r="C158" s="6">
        <v>150</v>
      </c>
      <c r="D158" s="29">
        <f t="shared" si="42"/>
        <v>78</v>
      </c>
      <c r="E158" s="29">
        <f t="shared" si="47"/>
        <v>11700</v>
      </c>
      <c r="F158" s="29">
        <f t="shared" si="43"/>
        <v>-2396</v>
      </c>
      <c r="G158" s="34">
        <f>+Inputs!$D$3</f>
        <v>0.37951000000000001</v>
      </c>
      <c r="I158" s="27">
        <f t="shared" si="48"/>
        <v>14096</v>
      </c>
      <c r="K158" s="27">
        <f t="shared" si="44"/>
        <v>78</v>
      </c>
      <c r="L158" s="27">
        <f t="shared" si="49"/>
        <v>11700</v>
      </c>
      <c r="M158" s="27">
        <f t="shared" si="45"/>
        <v>29.601780000000002</v>
      </c>
      <c r="N158" s="27">
        <f t="shared" si="46"/>
        <v>29.601780000000002</v>
      </c>
      <c r="O158" s="27">
        <f t="shared" si="50"/>
        <v>-909.23598000001084</v>
      </c>
      <c r="P158" s="27">
        <f t="shared" si="51"/>
        <v>909.23598000001084</v>
      </c>
    </row>
    <row r="159" spans="1:16">
      <c r="A159" s="31">
        <v>39539</v>
      </c>
      <c r="C159" s="6">
        <v>151</v>
      </c>
      <c r="D159" s="29">
        <f t="shared" si="42"/>
        <v>78</v>
      </c>
      <c r="E159" s="29">
        <f t="shared" si="47"/>
        <v>11778</v>
      </c>
      <c r="F159" s="29">
        <f t="shared" si="43"/>
        <v>-2318</v>
      </c>
      <c r="G159" s="34">
        <f>+Inputs!$D$3</f>
        <v>0.37951000000000001</v>
      </c>
      <c r="I159" s="27">
        <f t="shared" si="48"/>
        <v>14096</v>
      </c>
      <c r="K159" s="27">
        <f t="shared" si="44"/>
        <v>78</v>
      </c>
      <c r="L159" s="27">
        <f t="shared" si="49"/>
        <v>11778</v>
      </c>
      <c r="M159" s="27">
        <f t="shared" si="45"/>
        <v>29.601780000000002</v>
      </c>
      <c r="N159" s="27">
        <f t="shared" si="46"/>
        <v>29.601780000000002</v>
      </c>
      <c r="O159" s="27">
        <f t="shared" si="50"/>
        <v>-879.63420000001088</v>
      </c>
      <c r="P159" s="27">
        <f t="shared" si="51"/>
        <v>879.63420000001088</v>
      </c>
    </row>
    <row r="160" spans="1:16">
      <c r="A160" s="30">
        <v>39569</v>
      </c>
      <c r="C160" s="6">
        <v>152</v>
      </c>
      <c r="D160" s="29">
        <f t="shared" si="42"/>
        <v>78</v>
      </c>
      <c r="E160" s="29">
        <f t="shared" si="47"/>
        <v>11856</v>
      </c>
      <c r="F160" s="29">
        <f t="shared" si="43"/>
        <v>-2240</v>
      </c>
      <c r="G160" s="34">
        <f>+Inputs!$D$3</f>
        <v>0.37951000000000001</v>
      </c>
      <c r="I160" s="27">
        <f t="shared" si="48"/>
        <v>14096</v>
      </c>
      <c r="K160" s="27">
        <f t="shared" si="44"/>
        <v>78</v>
      </c>
      <c r="L160" s="27">
        <f t="shared" si="49"/>
        <v>11856</v>
      </c>
      <c r="M160" s="27">
        <f t="shared" si="45"/>
        <v>29.601780000000002</v>
      </c>
      <c r="N160" s="27">
        <f t="shared" si="46"/>
        <v>29.601780000000002</v>
      </c>
      <c r="O160" s="27">
        <f t="shared" si="50"/>
        <v>-850.03242000001092</v>
      </c>
      <c r="P160" s="27">
        <f t="shared" si="51"/>
        <v>850.03242000001092</v>
      </c>
    </row>
    <row r="161" spans="1:16">
      <c r="A161" s="31">
        <v>39600</v>
      </c>
      <c r="C161" s="6">
        <v>153</v>
      </c>
      <c r="D161" s="29">
        <f t="shared" si="42"/>
        <v>78</v>
      </c>
      <c r="E161" s="29">
        <f t="shared" si="47"/>
        <v>11934</v>
      </c>
      <c r="F161" s="29">
        <f t="shared" si="43"/>
        <v>-2162</v>
      </c>
      <c r="G161" s="34">
        <f>+Inputs!$D$3</f>
        <v>0.37951000000000001</v>
      </c>
      <c r="I161" s="27">
        <f t="shared" si="48"/>
        <v>14096</v>
      </c>
      <c r="K161" s="27">
        <f t="shared" si="44"/>
        <v>78</v>
      </c>
      <c r="L161" s="27">
        <f t="shared" si="49"/>
        <v>11934</v>
      </c>
      <c r="M161" s="27">
        <f t="shared" si="45"/>
        <v>29.601780000000002</v>
      </c>
      <c r="N161" s="27">
        <f t="shared" si="46"/>
        <v>29.601780000000002</v>
      </c>
      <c r="O161" s="27">
        <f t="shared" si="50"/>
        <v>-820.43064000001095</v>
      </c>
      <c r="P161" s="27">
        <f t="shared" si="51"/>
        <v>820.43064000001095</v>
      </c>
    </row>
    <row r="162" spans="1:16">
      <c r="A162" s="30">
        <v>39630</v>
      </c>
      <c r="C162" s="6">
        <v>154</v>
      </c>
      <c r="D162" s="29">
        <f t="shared" si="42"/>
        <v>78</v>
      </c>
      <c r="E162" s="29">
        <f t="shared" si="47"/>
        <v>12012</v>
      </c>
      <c r="F162" s="29">
        <f t="shared" si="43"/>
        <v>-2084</v>
      </c>
      <c r="G162" s="34">
        <f>+Inputs!$D$3</f>
        <v>0.37951000000000001</v>
      </c>
      <c r="I162" s="27">
        <f t="shared" si="48"/>
        <v>14096</v>
      </c>
      <c r="K162" s="27">
        <f t="shared" si="44"/>
        <v>78</v>
      </c>
      <c r="L162" s="27">
        <f t="shared" si="49"/>
        <v>12012</v>
      </c>
      <c r="M162" s="27">
        <f t="shared" si="45"/>
        <v>29.601780000000002</v>
      </c>
      <c r="N162" s="27">
        <f t="shared" si="46"/>
        <v>29.601780000000002</v>
      </c>
      <c r="O162" s="27">
        <f t="shared" si="50"/>
        <v>-790.82886000001099</v>
      </c>
      <c r="P162" s="27">
        <f t="shared" si="51"/>
        <v>790.82886000001099</v>
      </c>
    </row>
    <row r="163" spans="1:16">
      <c r="A163" s="31">
        <v>39661</v>
      </c>
      <c r="C163" s="6">
        <v>155</v>
      </c>
      <c r="D163" s="29">
        <f t="shared" si="42"/>
        <v>78</v>
      </c>
      <c r="E163" s="29">
        <f t="shared" si="47"/>
        <v>12090</v>
      </c>
      <c r="F163" s="29">
        <f t="shared" si="43"/>
        <v>-2006</v>
      </c>
      <c r="G163" s="34">
        <f>+Inputs!$D$3</f>
        <v>0.37951000000000001</v>
      </c>
      <c r="I163" s="27">
        <f t="shared" si="48"/>
        <v>14096</v>
      </c>
      <c r="K163" s="27">
        <f t="shared" si="44"/>
        <v>78</v>
      </c>
      <c r="L163" s="27">
        <f t="shared" si="49"/>
        <v>12090</v>
      </c>
      <c r="M163" s="27">
        <f t="shared" si="45"/>
        <v>29.601780000000002</v>
      </c>
      <c r="N163" s="27">
        <f t="shared" si="46"/>
        <v>29.601780000000002</v>
      </c>
      <c r="O163" s="27">
        <f t="shared" si="50"/>
        <v>-761.22708000001103</v>
      </c>
      <c r="P163" s="27">
        <f t="shared" si="51"/>
        <v>761.22708000001103</v>
      </c>
    </row>
    <row r="164" spans="1:16">
      <c r="A164" s="30">
        <v>39692</v>
      </c>
      <c r="C164" s="6">
        <v>156</v>
      </c>
      <c r="D164" s="29">
        <f t="shared" si="42"/>
        <v>78</v>
      </c>
      <c r="E164" s="29">
        <f t="shared" si="47"/>
        <v>12168</v>
      </c>
      <c r="F164" s="29">
        <f t="shared" si="43"/>
        <v>-1928</v>
      </c>
      <c r="G164" s="34">
        <f>+Inputs!$D$3</f>
        <v>0.37951000000000001</v>
      </c>
      <c r="I164" s="27">
        <f t="shared" si="48"/>
        <v>14096</v>
      </c>
      <c r="K164" s="27">
        <f t="shared" si="44"/>
        <v>78</v>
      </c>
      <c r="L164" s="27">
        <f t="shared" si="49"/>
        <v>12168</v>
      </c>
      <c r="M164" s="27">
        <f t="shared" si="45"/>
        <v>29.601780000000002</v>
      </c>
      <c r="N164" s="27">
        <f t="shared" si="46"/>
        <v>29.601780000000002</v>
      </c>
      <c r="O164" s="27">
        <f t="shared" si="50"/>
        <v>-731.62530000001107</v>
      </c>
      <c r="P164" s="27">
        <f t="shared" si="51"/>
        <v>731.62530000001107</v>
      </c>
    </row>
    <row r="165" spans="1:16">
      <c r="A165" s="31">
        <v>39722</v>
      </c>
      <c r="C165" s="6">
        <v>157</v>
      </c>
      <c r="D165" s="29">
        <f t="shared" si="42"/>
        <v>78</v>
      </c>
      <c r="E165" s="29">
        <f t="shared" si="47"/>
        <v>12246</v>
      </c>
      <c r="F165" s="29">
        <f t="shared" si="43"/>
        <v>-1850</v>
      </c>
      <c r="G165" s="34">
        <f>+Inputs!$D$3</f>
        <v>0.37951000000000001</v>
      </c>
      <c r="I165" s="27">
        <f t="shared" si="48"/>
        <v>14096</v>
      </c>
      <c r="K165" s="27">
        <f t="shared" si="44"/>
        <v>78</v>
      </c>
      <c r="L165" s="27">
        <f t="shared" si="49"/>
        <v>12246</v>
      </c>
      <c r="M165" s="27">
        <f t="shared" si="45"/>
        <v>29.601780000000002</v>
      </c>
      <c r="N165" s="27">
        <f t="shared" si="46"/>
        <v>29.601780000000002</v>
      </c>
      <c r="O165" s="27">
        <f t="shared" si="50"/>
        <v>-702.0235200000111</v>
      </c>
      <c r="P165" s="27">
        <f t="shared" si="51"/>
        <v>702.0235200000111</v>
      </c>
    </row>
    <row r="166" spans="1:16">
      <c r="A166" s="30">
        <v>39753</v>
      </c>
      <c r="C166" s="6">
        <v>158</v>
      </c>
      <c r="D166" s="29">
        <f t="shared" si="42"/>
        <v>78</v>
      </c>
      <c r="E166" s="29">
        <f t="shared" si="47"/>
        <v>12324</v>
      </c>
      <c r="F166" s="29">
        <f t="shared" si="43"/>
        <v>-1772</v>
      </c>
      <c r="G166" s="34">
        <f>+Inputs!$D$3</f>
        <v>0.37951000000000001</v>
      </c>
      <c r="I166" s="27">
        <f t="shared" si="48"/>
        <v>14096</v>
      </c>
      <c r="K166" s="27">
        <f t="shared" si="44"/>
        <v>78</v>
      </c>
      <c r="L166" s="27">
        <f t="shared" si="49"/>
        <v>12324</v>
      </c>
      <c r="M166" s="27">
        <f t="shared" si="45"/>
        <v>29.601780000000002</v>
      </c>
      <c r="N166" s="27">
        <f t="shared" si="46"/>
        <v>29.601780000000002</v>
      </c>
      <c r="O166" s="27">
        <f t="shared" si="50"/>
        <v>-672.42174000001114</v>
      </c>
      <c r="P166" s="27">
        <f t="shared" si="51"/>
        <v>672.42174000001114</v>
      </c>
    </row>
    <row r="167" spans="1:16">
      <c r="A167" s="31">
        <v>39783</v>
      </c>
      <c r="C167" s="6">
        <v>159</v>
      </c>
      <c r="D167" s="29">
        <f t="shared" si="42"/>
        <v>78</v>
      </c>
      <c r="E167" s="29">
        <f t="shared" si="47"/>
        <v>12402</v>
      </c>
      <c r="F167" s="29">
        <f t="shared" si="43"/>
        <v>-1694</v>
      </c>
      <c r="G167" s="34">
        <f>+Inputs!$D$3</f>
        <v>0.37951000000000001</v>
      </c>
      <c r="I167" s="27">
        <f t="shared" si="48"/>
        <v>14096</v>
      </c>
      <c r="K167" s="27">
        <f t="shared" si="44"/>
        <v>78</v>
      </c>
      <c r="L167" s="27">
        <f t="shared" si="49"/>
        <v>12402</v>
      </c>
      <c r="M167" s="27">
        <f t="shared" si="45"/>
        <v>29.601780000000002</v>
      </c>
      <c r="N167" s="27">
        <f t="shared" si="46"/>
        <v>29.601780000000002</v>
      </c>
      <c r="O167" s="27">
        <f t="shared" si="50"/>
        <v>-642.81996000001118</v>
      </c>
      <c r="P167" s="27">
        <f t="shared" si="51"/>
        <v>642.81996000001118</v>
      </c>
    </row>
    <row r="168" spans="1:16">
      <c r="A168" s="30">
        <v>39814</v>
      </c>
      <c r="C168" s="6">
        <v>160</v>
      </c>
      <c r="D168" s="29">
        <f t="shared" si="42"/>
        <v>78</v>
      </c>
      <c r="E168" s="29">
        <f t="shared" si="47"/>
        <v>12480</v>
      </c>
      <c r="F168" s="29">
        <f t="shared" si="43"/>
        <v>-1616</v>
      </c>
      <c r="G168" s="34">
        <f>+Inputs!$D$3</f>
        <v>0.37951000000000001</v>
      </c>
      <c r="I168" s="27">
        <f t="shared" si="48"/>
        <v>14096</v>
      </c>
      <c r="K168" s="27">
        <f t="shared" si="44"/>
        <v>78</v>
      </c>
      <c r="L168" s="27">
        <f t="shared" si="49"/>
        <v>12480</v>
      </c>
      <c r="M168" s="27">
        <f t="shared" si="45"/>
        <v>29.601780000000002</v>
      </c>
      <c r="N168" s="27">
        <f t="shared" si="46"/>
        <v>29.601780000000002</v>
      </c>
      <c r="O168" s="27">
        <f t="shared" si="50"/>
        <v>-613.21818000001122</v>
      </c>
      <c r="P168" s="27">
        <f t="shared" si="51"/>
        <v>613.21818000001122</v>
      </c>
    </row>
    <row r="169" spans="1:16">
      <c r="A169" s="31">
        <v>39845</v>
      </c>
      <c r="C169" s="6">
        <v>161</v>
      </c>
      <c r="D169" s="29">
        <f t="shared" ref="D169:D187" si="52">ROUND(-(+$B$9/180)*1,0)</f>
        <v>78</v>
      </c>
      <c r="E169" s="29">
        <f t="shared" si="47"/>
        <v>12558</v>
      </c>
      <c r="F169" s="29">
        <f t="shared" ref="F169:F188" si="53">$B$9+E169</f>
        <v>-1538</v>
      </c>
      <c r="G169" s="34">
        <f>+Inputs!$D$3</f>
        <v>0.37951000000000001</v>
      </c>
      <c r="I169" s="27">
        <f t="shared" si="48"/>
        <v>14096</v>
      </c>
      <c r="K169" s="27">
        <f t="shared" ref="K169:K188" si="54">D169</f>
        <v>78</v>
      </c>
      <c r="L169" s="27">
        <f t="shared" si="49"/>
        <v>12558</v>
      </c>
      <c r="M169" s="27">
        <f t="shared" ref="M169:M188" si="55">K169*G169</f>
        <v>29.601780000000002</v>
      </c>
      <c r="N169" s="27">
        <f t="shared" ref="N169:N188" si="56">M169-J169</f>
        <v>29.601780000000002</v>
      </c>
      <c r="O169" s="27">
        <f t="shared" si="50"/>
        <v>-583.61640000001125</v>
      </c>
      <c r="P169" s="27">
        <f t="shared" si="51"/>
        <v>583.61640000001125</v>
      </c>
    </row>
    <row r="170" spans="1:16">
      <c r="A170" s="30">
        <v>39873</v>
      </c>
      <c r="C170" s="6">
        <v>162</v>
      </c>
      <c r="D170" s="29">
        <f t="shared" si="52"/>
        <v>78</v>
      </c>
      <c r="E170" s="29">
        <f t="shared" ref="E170:E188" si="57">+E169+D170</f>
        <v>12636</v>
      </c>
      <c r="F170" s="29">
        <f t="shared" si="53"/>
        <v>-1460</v>
      </c>
      <c r="G170" s="34">
        <f>+Inputs!$D$3</f>
        <v>0.37951000000000001</v>
      </c>
      <c r="I170" s="27">
        <f t="shared" ref="I170:I188" si="58">+I169+H170</f>
        <v>14096</v>
      </c>
      <c r="K170" s="27">
        <f t="shared" si="54"/>
        <v>78</v>
      </c>
      <c r="L170" s="27">
        <f t="shared" ref="L170:L188" si="59">+L169+K170</f>
        <v>12636</v>
      </c>
      <c r="M170" s="27">
        <f t="shared" si="55"/>
        <v>29.601780000000002</v>
      </c>
      <c r="N170" s="27">
        <f t="shared" si="56"/>
        <v>29.601780000000002</v>
      </c>
      <c r="O170" s="27">
        <f t="shared" ref="O170:O188" si="60">+O169+N170</f>
        <v>-554.01462000001129</v>
      </c>
      <c r="P170" s="27">
        <f t="shared" ref="P170:P188" si="61">P169-N170</f>
        <v>554.01462000001129</v>
      </c>
    </row>
    <row r="171" spans="1:16">
      <c r="A171" s="31">
        <v>39904</v>
      </c>
      <c r="C171" s="6">
        <v>163</v>
      </c>
      <c r="D171" s="29">
        <f t="shared" si="52"/>
        <v>78</v>
      </c>
      <c r="E171" s="29">
        <f t="shared" si="57"/>
        <v>12714</v>
      </c>
      <c r="F171" s="29">
        <f t="shared" si="53"/>
        <v>-1382</v>
      </c>
      <c r="G171" s="34">
        <f>+Inputs!$D$3</f>
        <v>0.37951000000000001</v>
      </c>
      <c r="I171" s="27">
        <f t="shared" si="58"/>
        <v>14096</v>
      </c>
      <c r="K171" s="27">
        <f t="shared" si="54"/>
        <v>78</v>
      </c>
      <c r="L171" s="27">
        <f t="shared" si="59"/>
        <v>12714</v>
      </c>
      <c r="M171" s="27">
        <f t="shared" si="55"/>
        <v>29.601780000000002</v>
      </c>
      <c r="N171" s="27">
        <f t="shared" si="56"/>
        <v>29.601780000000002</v>
      </c>
      <c r="O171" s="27">
        <f t="shared" si="60"/>
        <v>-524.41284000001133</v>
      </c>
      <c r="P171" s="27">
        <f t="shared" si="61"/>
        <v>524.41284000001133</v>
      </c>
    </row>
    <row r="172" spans="1:16">
      <c r="A172" s="30">
        <v>39934</v>
      </c>
      <c r="C172" s="6">
        <v>164</v>
      </c>
      <c r="D172" s="29">
        <f t="shared" si="52"/>
        <v>78</v>
      </c>
      <c r="E172" s="29">
        <f t="shared" si="57"/>
        <v>12792</v>
      </c>
      <c r="F172" s="29">
        <f t="shared" si="53"/>
        <v>-1304</v>
      </c>
      <c r="G172" s="34">
        <f>+Inputs!$D$3</f>
        <v>0.37951000000000001</v>
      </c>
      <c r="I172" s="27">
        <f t="shared" si="58"/>
        <v>14096</v>
      </c>
      <c r="K172" s="27">
        <f t="shared" si="54"/>
        <v>78</v>
      </c>
      <c r="L172" s="27">
        <f t="shared" si="59"/>
        <v>12792</v>
      </c>
      <c r="M172" s="27">
        <f t="shared" si="55"/>
        <v>29.601780000000002</v>
      </c>
      <c r="N172" s="27">
        <f t="shared" si="56"/>
        <v>29.601780000000002</v>
      </c>
      <c r="O172" s="27">
        <f t="shared" si="60"/>
        <v>-494.81106000001131</v>
      </c>
      <c r="P172" s="27">
        <f t="shared" si="61"/>
        <v>494.81106000001131</v>
      </c>
    </row>
    <row r="173" spans="1:16">
      <c r="A173" s="31">
        <v>39965</v>
      </c>
      <c r="C173" s="6">
        <v>165</v>
      </c>
      <c r="D173" s="29">
        <f t="shared" si="52"/>
        <v>78</v>
      </c>
      <c r="E173" s="29">
        <f t="shared" si="57"/>
        <v>12870</v>
      </c>
      <c r="F173" s="29">
        <f t="shared" si="53"/>
        <v>-1226</v>
      </c>
      <c r="G173" s="34">
        <f>+Inputs!$D$3</f>
        <v>0.37951000000000001</v>
      </c>
      <c r="I173" s="27">
        <f t="shared" si="58"/>
        <v>14096</v>
      </c>
      <c r="K173" s="27">
        <f t="shared" si="54"/>
        <v>78</v>
      </c>
      <c r="L173" s="27">
        <f t="shared" si="59"/>
        <v>12870</v>
      </c>
      <c r="M173" s="27">
        <f t="shared" si="55"/>
        <v>29.601780000000002</v>
      </c>
      <c r="N173" s="27">
        <f t="shared" si="56"/>
        <v>29.601780000000002</v>
      </c>
      <c r="O173" s="27">
        <f t="shared" si="60"/>
        <v>-465.20928000001129</v>
      </c>
      <c r="P173" s="27">
        <f t="shared" si="61"/>
        <v>465.20928000001129</v>
      </c>
    </row>
    <row r="174" spans="1:16">
      <c r="A174" s="30">
        <v>39995</v>
      </c>
      <c r="C174" s="6">
        <v>166</v>
      </c>
      <c r="D174" s="29">
        <f t="shared" si="52"/>
        <v>78</v>
      </c>
      <c r="E174" s="29">
        <f t="shared" si="57"/>
        <v>12948</v>
      </c>
      <c r="F174" s="29">
        <f t="shared" si="53"/>
        <v>-1148</v>
      </c>
      <c r="G174" s="34">
        <f>+Inputs!$D$3</f>
        <v>0.37951000000000001</v>
      </c>
      <c r="I174" s="27">
        <f t="shared" si="58"/>
        <v>14096</v>
      </c>
      <c r="K174" s="27">
        <f t="shared" si="54"/>
        <v>78</v>
      </c>
      <c r="L174" s="27">
        <f t="shared" si="59"/>
        <v>12948</v>
      </c>
      <c r="M174" s="27">
        <f t="shared" si="55"/>
        <v>29.601780000000002</v>
      </c>
      <c r="N174" s="27">
        <f t="shared" si="56"/>
        <v>29.601780000000002</v>
      </c>
      <c r="O174" s="27">
        <f t="shared" si="60"/>
        <v>-435.60750000001127</v>
      </c>
      <c r="P174" s="27">
        <f t="shared" si="61"/>
        <v>435.60750000001127</v>
      </c>
    </row>
    <row r="175" spans="1:16">
      <c r="A175" s="31">
        <v>40026</v>
      </c>
      <c r="C175" s="6">
        <v>167</v>
      </c>
      <c r="D175" s="29">
        <f t="shared" si="52"/>
        <v>78</v>
      </c>
      <c r="E175" s="29">
        <f t="shared" si="57"/>
        <v>13026</v>
      </c>
      <c r="F175" s="29">
        <f t="shared" si="53"/>
        <v>-1070</v>
      </c>
      <c r="G175" s="34">
        <f>+Inputs!$D$3</f>
        <v>0.37951000000000001</v>
      </c>
      <c r="I175" s="27">
        <f t="shared" si="58"/>
        <v>14096</v>
      </c>
      <c r="K175" s="27">
        <f t="shared" si="54"/>
        <v>78</v>
      </c>
      <c r="L175" s="27">
        <f t="shared" si="59"/>
        <v>13026</v>
      </c>
      <c r="M175" s="27">
        <f t="shared" si="55"/>
        <v>29.601780000000002</v>
      </c>
      <c r="N175" s="27">
        <f t="shared" si="56"/>
        <v>29.601780000000002</v>
      </c>
      <c r="O175" s="27">
        <f t="shared" si="60"/>
        <v>-406.00572000001125</v>
      </c>
      <c r="P175" s="27">
        <f t="shared" si="61"/>
        <v>406.00572000001125</v>
      </c>
    </row>
    <row r="176" spans="1:16">
      <c r="A176" s="30">
        <v>40057</v>
      </c>
      <c r="C176" s="6">
        <v>168</v>
      </c>
      <c r="D176" s="29">
        <f t="shared" si="52"/>
        <v>78</v>
      </c>
      <c r="E176" s="29">
        <f t="shared" si="57"/>
        <v>13104</v>
      </c>
      <c r="F176" s="29">
        <f t="shared" si="53"/>
        <v>-992</v>
      </c>
      <c r="G176" s="34">
        <f>+Inputs!$D$3</f>
        <v>0.37951000000000001</v>
      </c>
      <c r="I176" s="27">
        <f t="shared" si="58"/>
        <v>14096</v>
      </c>
      <c r="K176" s="27">
        <f t="shared" si="54"/>
        <v>78</v>
      </c>
      <c r="L176" s="27">
        <f t="shared" si="59"/>
        <v>13104</v>
      </c>
      <c r="M176" s="27">
        <f t="shared" si="55"/>
        <v>29.601780000000002</v>
      </c>
      <c r="N176" s="27">
        <f t="shared" si="56"/>
        <v>29.601780000000002</v>
      </c>
      <c r="O176" s="27">
        <f t="shared" si="60"/>
        <v>-376.40394000001123</v>
      </c>
      <c r="P176" s="27">
        <f t="shared" si="61"/>
        <v>376.40394000001123</v>
      </c>
    </row>
    <row r="177" spans="1:20">
      <c r="A177" s="31">
        <v>40087</v>
      </c>
      <c r="C177" s="6">
        <v>169</v>
      </c>
      <c r="D177" s="29">
        <f t="shared" si="52"/>
        <v>78</v>
      </c>
      <c r="E177" s="29">
        <f t="shared" si="57"/>
        <v>13182</v>
      </c>
      <c r="F177" s="29">
        <f t="shared" si="53"/>
        <v>-914</v>
      </c>
      <c r="G177" s="34">
        <f>+Inputs!$D$3</f>
        <v>0.37951000000000001</v>
      </c>
      <c r="I177" s="27">
        <f t="shared" si="58"/>
        <v>14096</v>
      </c>
      <c r="K177" s="27">
        <f t="shared" si="54"/>
        <v>78</v>
      </c>
      <c r="L177" s="27">
        <f t="shared" si="59"/>
        <v>13182</v>
      </c>
      <c r="M177" s="27">
        <f t="shared" si="55"/>
        <v>29.601780000000002</v>
      </c>
      <c r="N177" s="27">
        <f t="shared" si="56"/>
        <v>29.601780000000002</v>
      </c>
      <c r="O177" s="27">
        <f t="shared" si="60"/>
        <v>-346.80216000001121</v>
      </c>
      <c r="P177" s="27">
        <f t="shared" si="61"/>
        <v>346.80216000001121</v>
      </c>
    </row>
    <row r="178" spans="1:20">
      <c r="A178" s="30">
        <v>40118</v>
      </c>
      <c r="C178" s="6">
        <v>170</v>
      </c>
      <c r="D178" s="29">
        <f t="shared" si="52"/>
        <v>78</v>
      </c>
      <c r="E178" s="29">
        <f t="shared" si="57"/>
        <v>13260</v>
      </c>
      <c r="F178" s="29">
        <f t="shared" si="53"/>
        <v>-836</v>
      </c>
      <c r="G178" s="34">
        <f>+Inputs!$D$3</f>
        <v>0.37951000000000001</v>
      </c>
      <c r="I178" s="27">
        <f t="shared" si="58"/>
        <v>14096</v>
      </c>
      <c r="K178" s="27">
        <f t="shared" si="54"/>
        <v>78</v>
      </c>
      <c r="L178" s="27">
        <f t="shared" si="59"/>
        <v>13260</v>
      </c>
      <c r="M178" s="27">
        <f t="shared" si="55"/>
        <v>29.601780000000002</v>
      </c>
      <c r="N178" s="27">
        <f t="shared" si="56"/>
        <v>29.601780000000002</v>
      </c>
      <c r="O178" s="27">
        <f t="shared" si="60"/>
        <v>-317.20038000001119</v>
      </c>
      <c r="P178" s="27">
        <f t="shared" si="61"/>
        <v>317.20038000001119</v>
      </c>
    </row>
    <row r="179" spans="1:20">
      <c r="A179" s="31">
        <v>40148</v>
      </c>
      <c r="C179" s="6">
        <v>171</v>
      </c>
      <c r="D179" s="29">
        <f t="shared" si="52"/>
        <v>78</v>
      </c>
      <c r="E179" s="29">
        <f t="shared" si="57"/>
        <v>13338</v>
      </c>
      <c r="F179" s="29">
        <f t="shared" si="53"/>
        <v>-758</v>
      </c>
      <c r="G179" s="34">
        <f>+Inputs!$D$3</f>
        <v>0.37951000000000001</v>
      </c>
      <c r="I179" s="27">
        <f t="shared" si="58"/>
        <v>14096</v>
      </c>
      <c r="K179" s="27">
        <f t="shared" si="54"/>
        <v>78</v>
      </c>
      <c r="L179" s="27">
        <f t="shared" si="59"/>
        <v>13338</v>
      </c>
      <c r="M179" s="27">
        <f t="shared" si="55"/>
        <v>29.601780000000002</v>
      </c>
      <c r="N179" s="27">
        <f t="shared" si="56"/>
        <v>29.601780000000002</v>
      </c>
      <c r="O179" s="27">
        <f t="shared" si="60"/>
        <v>-287.59860000001117</v>
      </c>
      <c r="P179" s="27">
        <f t="shared" si="61"/>
        <v>287.59860000001117</v>
      </c>
    </row>
    <row r="180" spans="1:20">
      <c r="A180" s="30">
        <v>40179</v>
      </c>
      <c r="C180" s="6">
        <v>172</v>
      </c>
      <c r="D180" s="29">
        <f t="shared" si="52"/>
        <v>78</v>
      </c>
      <c r="E180" s="29">
        <f t="shared" si="57"/>
        <v>13416</v>
      </c>
      <c r="F180" s="29">
        <f t="shared" si="53"/>
        <v>-680</v>
      </c>
      <c r="G180" s="34">
        <f>+Inputs!$D$3</f>
        <v>0.37951000000000001</v>
      </c>
      <c r="I180" s="27">
        <f t="shared" si="58"/>
        <v>14096</v>
      </c>
      <c r="K180" s="27">
        <f t="shared" si="54"/>
        <v>78</v>
      </c>
      <c r="L180" s="27">
        <f t="shared" si="59"/>
        <v>13416</v>
      </c>
      <c r="M180" s="27">
        <f t="shared" si="55"/>
        <v>29.601780000000002</v>
      </c>
      <c r="N180" s="27">
        <f t="shared" si="56"/>
        <v>29.601780000000002</v>
      </c>
      <c r="O180" s="27">
        <f t="shared" si="60"/>
        <v>-257.99682000001116</v>
      </c>
      <c r="P180" s="27">
        <f t="shared" si="61"/>
        <v>257.99682000001116</v>
      </c>
    </row>
    <row r="181" spans="1:20">
      <c r="A181" s="31">
        <v>40210</v>
      </c>
      <c r="C181" s="6">
        <v>173</v>
      </c>
      <c r="D181" s="29">
        <f t="shared" si="52"/>
        <v>78</v>
      </c>
      <c r="E181" s="29">
        <f t="shared" si="57"/>
        <v>13494</v>
      </c>
      <c r="F181" s="29">
        <f t="shared" si="53"/>
        <v>-602</v>
      </c>
      <c r="G181" s="34">
        <f>+Inputs!$D$3</f>
        <v>0.37951000000000001</v>
      </c>
      <c r="I181" s="27">
        <f t="shared" si="58"/>
        <v>14096</v>
      </c>
      <c r="K181" s="27">
        <f t="shared" si="54"/>
        <v>78</v>
      </c>
      <c r="L181" s="27">
        <f t="shared" si="59"/>
        <v>13494</v>
      </c>
      <c r="M181" s="27">
        <f t="shared" si="55"/>
        <v>29.601780000000002</v>
      </c>
      <c r="N181" s="27">
        <f t="shared" si="56"/>
        <v>29.601780000000002</v>
      </c>
      <c r="O181" s="27">
        <f t="shared" si="60"/>
        <v>-228.39504000001116</v>
      </c>
      <c r="P181" s="27">
        <f t="shared" si="61"/>
        <v>228.39504000001116</v>
      </c>
    </row>
    <row r="182" spans="1:20">
      <c r="A182" s="30">
        <v>40238</v>
      </c>
      <c r="C182" s="6">
        <v>174</v>
      </c>
      <c r="D182" s="29">
        <f t="shared" si="52"/>
        <v>78</v>
      </c>
      <c r="E182" s="29">
        <f t="shared" si="57"/>
        <v>13572</v>
      </c>
      <c r="F182" s="29">
        <f t="shared" si="53"/>
        <v>-524</v>
      </c>
      <c r="G182" s="34">
        <f>+Inputs!$D$3</f>
        <v>0.37951000000000001</v>
      </c>
      <c r="I182" s="27">
        <f t="shared" si="58"/>
        <v>14096</v>
      </c>
      <c r="K182" s="27">
        <f t="shared" si="54"/>
        <v>78</v>
      </c>
      <c r="L182" s="27">
        <f t="shared" si="59"/>
        <v>13572</v>
      </c>
      <c r="M182" s="27">
        <f t="shared" si="55"/>
        <v>29.601780000000002</v>
      </c>
      <c r="N182" s="27">
        <f t="shared" si="56"/>
        <v>29.601780000000002</v>
      </c>
      <c r="O182" s="27">
        <f t="shared" si="60"/>
        <v>-198.79326000001117</v>
      </c>
      <c r="P182" s="27">
        <f t="shared" si="61"/>
        <v>198.79326000001117</v>
      </c>
    </row>
    <row r="183" spans="1:20">
      <c r="A183" s="31">
        <v>40269</v>
      </c>
      <c r="C183" s="6">
        <v>175</v>
      </c>
      <c r="D183" s="29">
        <f t="shared" si="52"/>
        <v>78</v>
      </c>
      <c r="E183" s="29">
        <f t="shared" si="57"/>
        <v>13650</v>
      </c>
      <c r="F183" s="29">
        <f t="shared" si="53"/>
        <v>-446</v>
      </c>
      <c r="G183" s="34">
        <f>+Inputs!$D$3</f>
        <v>0.37951000000000001</v>
      </c>
      <c r="I183" s="27">
        <f t="shared" si="58"/>
        <v>14096</v>
      </c>
      <c r="K183" s="27">
        <f t="shared" si="54"/>
        <v>78</v>
      </c>
      <c r="L183" s="27">
        <f t="shared" si="59"/>
        <v>13650</v>
      </c>
      <c r="M183" s="27">
        <f t="shared" si="55"/>
        <v>29.601780000000002</v>
      </c>
      <c r="N183" s="27">
        <f t="shared" si="56"/>
        <v>29.601780000000002</v>
      </c>
      <c r="O183" s="27">
        <f t="shared" si="60"/>
        <v>-169.19148000001118</v>
      </c>
      <c r="P183" s="27">
        <f t="shared" si="61"/>
        <v>169.19148000001118</v>
      </c>
    </row>
    <row r="184" spans="1:20">
      <c r="A184" s="30">
        <v>40299</v>
      </c>
      <c r="C184" s="6">
        <v>176</v>
      </c>
      <c r="D184" s="29">
        <f t="shared" si="52"/>
        <v>78</v>
      </c>
      <c r="E184" s="29">
        <f t="shared" si="57"/>
        <v>13728</v>
      </c>
      <c r="F184" s="29">
        <f t="shared" si="53"/>
        <v>-368</v>
      </c>
      <c r="G184" s="34">
        <f>+Inputs!$D$3</f>
        <v>0.37951000000000001</v>
      </c>
      <c r="I184" s="27">
        <f t="shared" si="58"/>
        <v>14096</v>
      </c>
      <c r="K184" s="27">
        <f t="shared" si="54"/>
        <v>78</v>
      </c>
      <c r="L184" s="27">
        <f t="shared" si="59"/>
        <v>13728</v>
      </c>
      <c r="M184" s="27">
        <f t="shared" si="55"/>
        <v>29.601780000000002</v>
      </c>
      <c r="N184" s="27">
        <f t="shared" si="56"/>
        <v>29.601780000000002</v>
      </c>
      <c r="O184" s="27">
        <f t="shared" si="60"/>
        <v>-139.58970000001119</v>
      </c>
      <c r="P184" s="27">
        <f t="shared" si="61"/>
        <v>139.58970000001119</v>
      </c>
    </row>
    <row r="185" spans="1:20">
      <c r="A185" s="31">
        <v>40330</v>
      </c>
      <c r="C185" s="6">
        <v>177</v>
      </c>
      <c r="D185" s="29">
        <f t="shared" si="52"/>
        <v>78</v>
      </c>
      <c r="E185" s="29">
        <f t="shared" si="57"/>
        <v>13806</v>
      </c>
      <c r="F185" s="29">
        <f t="shared" si="53"/>
        <v>-290</v>
      </c>
      <c r="G185" s="34">
        <f>+Inputs!$D$3</f>
        <v>0.37951000000000001</v>
      </c>
      <c r="I185" s="27">
        <f t="shared" si="58"/>
        <v>14096</v>
      </c>
      <c r="K185" s="27">
        <f t="shared" si="54"/>
        <v>78</v>
      </c>
      <c r="L185" s="27">
        <f t="shared" si="59"/>
        <v>13806</v>
      </c>
      <c r="M185" s="27">
        <f t="shared" si="55"/>
        <v>29.601780000000002</v>
      </c>
      <c r="N185" s="27">
        <f t="shared" si="56"/>
        <v>29.601780000000002</v>
      </c>
      <c r="O185" s="27">
        <f t="shared" si="60"/>
        <v>-109.98792000001119</v>
      </c>
      <c r="P185" s="27">
        <f t="shared" si="61"/>
        <v>109.98792000001119</v>
      </c>
    </row>
    <row r="186" spans="1:20">
      <c r="A186" s="30">
        <v>40360</v>
      </c>
      <c r="C186" s="6">
        <v>178</v>
      </c>
      <c r="D186" s="29">
        <f t="shared" si="52"/>
        <v>78</v>
      </c>
      <c r="E186" s="29">
        <f t="shared" si="57"/>
        <v>13884</v>
      </c>
      <c r="F186" s="29">
        <f t="shared" si="53"/>
        <v>-212</v>
      </c>
      <c r="G186" s="34">
        <f>+Inputs!$D$3</f>
        <v>0.37951000000000001</v>
      </c>
      <c r="I186" s="27">
        <f t="shared" si="58"/>
        <v>14096</v>
      </c>
      <c r="K186" s="27">
        <f t="shared" si="54"/>
        <v>78</v>
      </c>
      <c r="L186" s="27">
        <f t="shared" si="59"/>
        <v>13884</v>
      </c>
      <c r="M186" s="27">
        <f t="shared" si="55"/>
        <v>29.601780000000002</v>
      </c>
      <c r="N186" s="27">
        <f t="shared" si="56"/>
        <v>29.601780000000002</v>
      </c>
      <c r="O186" s="27">
        <f t="shared" si="60"/>
        <v>-80.386140000011181</v>
      </c>
      <c r="P186" s="27">
        <f t="shared" si="61"/>
        <v>80.386140000011181</v>
      </c>
    </row>
    <row r="187" spans="1:20">
      <c r="A187" s="31">
        <v>40391</v>
      </c>
      <c r="C187" s="6">
        <v>179</v>
      </c>
      <c r="D187" s="29">
        <f t="shared" si="52"/>
        <v>78</v>
      </c>
      <c r="E187" s="29">
        <f t="shared" si="57"/>
        <v>13962</v>
      </c>
      <c r="F187" s="29">
        <f t="shared" si="53"/>
        <v>-134</v>
      </c>
      <c r="G187" s="34">
        <f>+Inputs!$D$3</f>
        <v>0.37951000000000001</v>
      </c>
      <c r="I187" s="27">
        <f t="shared" si="58"/>
        <v>14096</v>
      </c>
      <c r="K187" s="27">
        <f t="shared" si="54"/>
        <v>78</v>
      </c>
      <c r="L187" s="27">
        <f t="shared" si="59"/>
        <v>13962</v>
      </c>
      <c r="M187" s="27">
        <f t="shared" si="55"/>
        <v>29.601780000000002</v>
      </c>
      <c r="N187" s="27">
        <f t="shared" si="56"/>
        <v>29.601780000000002</v>
      </c>
      <c r="O187" s="27">
        <f t="shared" si="60"/>
        <v>-50.784360000011176</v>
      </c>
      <c r="P187" s="27">
        <f t="shared" si="61"/>
        <v>50.784360000011176</v>
      </c>
    </row>
    <row r="188" spans="1:20">
      <c r="A188" s="30">
        <v>40422</v>
      </c>
      <c r="C188" s="6">
        <v>180</v>
      </c>
      <c r="D188" s="29">
        <f>-F187</f>
        <v>134</v>
      </c>
      <c r="E188" s="29">
        <f t="shared" si="57"/>
        <v>14096</v>
      </c>
      <c r="F188" s="29">
        <f t="shared" si="53"/>
        <v>0</v>
      </c>
      <c r="G188" s="34">
        <f>+Inputs!$D$3</f>
        <v>0.37951000000000001</v>
      </c>
      <c r="I188" s="27">
        <f t="shared" si="58"/>
        <v>14096</v>
      </c>
      <c r="K188" s="27">
        <f t="shared" si="54"/>
        <v>134</v>
      </c>
      <c r="L188" s="27">
        <f t="shared" si="59"/>
        <v>14096</v>
      </c>
      <c r="M188" s="27">
        <f t="shared" si="55"/>
        <v>50.854340000000001</v>
      </c>
      <c r="N188" s="27">
        <f t="shared" si="56"/>
        <v>50.854340000000001</v>
      </c>
      <c r="O188" s="27">
        <f t="shared" si="60"/>
        <v>6.9979999988824204E-2</v>
      </c>
      <c r="P188" s="27">
        <f t="shared" si="61"/>
        <v>-6.9979999988824204E-2</v>
      </c>
    </row>
    <row r="189" spans="1:20">
      <c r="A189" s="30"/>
      <c r="G189" s="28"/>
    </row>
    <row r="190" spans="1:20">
      <c r="A190" s="8" t="s">
        <v>43</v>
      </c>
      <c r="B190" s="33">
        <f>SUM(B9:B189)</f>
        <v>-14096</v>
      </c>
      <c r="D190" s="33">
        <f>SUM(D9:D189)</f>
        <v>14096</v>
      </c>
      <c r="G190" s="28"/>
      <c r="H190" s="33">
        <f>SUM(H9:H189)</f>
        <v>14096</v>
      </c>
      <c r="I190" s="33"/>
      <c r="J190" s="33">
        <f>SUM(J9:J189)</f>
        <v>5349.4319999999998</v>
      </c>
      <c r="K190" s="33">
        <f>SUM(K9:K189)</f>
        <v>14096</v>
      </c>
      <c r="L190" s="33"/>
      <c r="M190" s="33">
        <f>SUM(M9:M189)</f>
        <v>5349.5019800000027</v>
      </c>
      <c r="N190" s="33">
        <f>SUM(N9:N189)</f>
        <v>6.9979999988824204E-2</v>
      </c>
      <c r="O190" s="33">
        <f>SUM(O9:O189)</f>
        <v>-480673.09354000178</v>
      </c>
      <c r="P190" s="33">
        <f>SUM(P9:P189)</f>
        <v>480673.09354000178</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sheetPr transitionEvaluation="1" codeName="Sheet18">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35034</v>
      </c>
      <c r="B9" s="32">
        <v>-5374</v>
      </c>
      <c r="C9" s="6">
        <v>1</v>
      </c>
      <c r="D9" s="29">
        <f t="shared" ref="D9:D40" si="0">ROUND(-(+$B$9/180)*1,0)</f>
        <v>30</v>
      </c>
      <c r="E9" s="29">
        <f>+D9</f>
        <v>30</v>
      </c>
      <c r="F9" s="29">
        <f t="shared" ref="F9:F40" si="1">$B$9+E9</f>
        <v>-5344</v>
      </c>
      <c r="G9" s="34">
        <f>+Inputs!$D$2</f>
        <v>0.3795</v>
      </c>
      <c r="H9" s="27">
        <f>-B9</f>
        <v>5374</v>
      </c>
      <c r="I9" s="27">
        <f>+H9</f>
        <v>5374</v>
      </c>
      <c r="J9" s="27">
        <f>H9*G9</f>
        <v>2039.433</v>
      </c>
      <c r="K9" s="27">
        <f t="shared" ref="K9:K40" si="2">D9</f>
        <v>30</v>
      </c>
      <c r="L9" s="27">
        <f>+K9</f>
        <v>30</v>
      </c>
      <c r="M9" s="27">
        <f t="shared" ref="M9:M40" si="3">K9*G9</f>
        <v>11.385</v>
      </c>
      <c r="N9" s="27">
        <f t="shared" ref="N9:N40" si="4">M9-J9</f>
        <v>-2028.048</v>
      </c>
      <c r="O9" s="27">
        <f>+N9</f>
        <v>-2028.048</v>
      </c>
      <c r="P9" s="27">
        <f>-SUM(N9)</f>
        <v>2028.048</v>
      </c>
      <c r="Q9" s="38">
        <f>VLOOKUP(Q8,A9:P188,5)</f>
        <v>5070</v>
      </c>
      <c r="R9" s="38">
        <f>VLOOKUP(R8,A9:P188,5)</f>
        <v>5374</v>
      </c>
      <c r="S9" s="38">
        <f>+R9-Q9</f>
        <v>304</v>
      </c>
      <c r="T9" s="35" t="s">
        <v>64</v>
      </c>
      <c r="U9" s="161">
        <f>-IF(TYPE(VLOOKUP(U8,$A$9:$P$188,6,FALSE))=16,0,VLOOKUP(U8,$A$9:$P$188,6,FALSE))</f>
        <v>634</v>
      </c>
      <c r="V9" s="161">
        <f>-IF(TYPE(VLOOKUP(V8,$A$9:$P$188,6,FALSE))=16,0,VLOOKUP(V8,$A$9:$P$188,6,FALSE))</f>
        <v>604</v>
      </c>
      <c r="W9" s="161">
        <f t="shared" ref="W9:AE9" si="5">-IF(TYPE(VLOOKUP(W8,$A$9:$P$188,6,FALSE))=16,0,VLOOKUP(W8,$A$9:$P$188,6,FALSE))</f>
        <v>574</v>
      </c>
      <c r="X9" s="161">
        <f t="shared" si="5"/>
        <v>544</v>
      </c>
      <c r="Y9" s="161">
        <f t="shared" si="5"/>
        <v>514</v>
      </c>
      <c r="Z9" s="161">
        <f t="shared" si="5"/>
        <v>484</v>
      </c>
      <c r="AA9" s="161">
        <f t="shared" si="5"/>
        <v>454</v>
      </c>
      <c r="AB9" s="161">
        <f t="shared" si="5"/>
        <v>424</v>
      </c>
      <c r="AC9" s="161">
        <f t="shared" si="5"/>
        <v>394</v>
      </c>
      <c r="AD9" s="161">
        <f t="shared" si="5"/>
        <v>364</v>
      </c>
      <c r="AE9" s="161">
        <f t="shared" si="5"/>
        <v>334</v>
      </c>
    </row>
    <row r="10" spans="1:31">
      <c r="A10" s="30">
        <v>35065</v>
      </c>
      <c r="B10" s="9"/>
      <c r="C10" s="6">
        <v>2</v>
      </c>
      <c r="D10" s="29">
        <f t="shared" si="0"/>
        <v>30</v>
      </c>
      <c r="E10" s="29">
        <f t="shared" ref="E10:E41" si="6">+E9+D10</f>
        <v>60</v>
      </c>
      <c r="F10" s="29">
        <f t="shared" si="1"/>
        <v>-5314</v>
      </c>
      <c r="G10" s="34">
        <f>+Inputs!$D$2</f>
        <v>0.3795</v>
      </c>
      <c r="H10" s="2"/>
      <c r="I10" s="27">
        <f t="shared" ref="I10:I41" si="7">+I9+H10</f>
        <v>5374</v>
      </c>
      <c r="J10" s="27"/>
      <c r="K10" s="27">
        <f t="shared" si="2"/>
        <v>30</v>
      </c>
      <c r="L10" s="27">
        <f t="shared" ref="L10:L41" si="8">+L9+K10</f>
        <v>60</v>
      </c>
      <c r="M10" s="27">
        <f t="shared" si="3"/>
        <v>11.385</v>
      </c>
      <c r="N10" s="27">
        <f t="shared" si="4"/>
        <v>11.385</v>
      </c>
      <c r="O10" s="27">
        <f t="shared" ref="O10:O41" si="9">+O9+N10</f>
        <v>-2016.663</v>
      </c>
      <c r="P10" s="27">
        <f t="shared" ref="P10:P41" si="10">P9-N10</f>
        <v>2016.663</v>
      </c>
      <c r="Q10" s="38">
        <f>VLOOKUP(Q8,A9:P188,15)</f>
        <v>-115.34399999999883</v>
      </c>
      <c r="R10" s="38">
        <f>VLOOKUP(R8,A9:P188,15)</f>
        <v>2.7040000001179898E-2</v>
      </c>
      <c r="S10" s="38">
        <f>+R10-Q10</f>
        <v>115.37104000000001</v>
      </c>
      <c r="T10" s="36" t="s">
        <v>69</v>
      </c>
    </row>
    <row r="11" spans="1:31">
      <c r="A11" s="31">
        <v>35096</v>
      </c>
      <c r="B11" s="5"/>
      <c r="C11" s="6">
        <v>3</v>
      </c>
      <c r="D11" s="29">
        <f t="shared" si="0"/>
        <v>30</v>
      </c>
      <c r="E11" s="29">
        <f t="shared" si="6"/>
        <v>90</v>
      </c>
      <c r="F11" s="29">
        <f t="shared" si="1"/>
        <v>-5284</v>
      </c>
      <c r="G11" s="34">
        <f>+Inputs!$D$2</f>
        <v>0.3795</v>
      </c>
      <c r="H11" s="2"/>
      <c r="I11" s="27">
        <f t="shared" si="7"/>
        <v>5374</v>
      </c>
      <c r="J11" s="27"/>
      <c r="K11" s="27">
        <f t="shared" si="2"/>
        <v>30</v>
      </c>
      <c r="L11" s="27">
        <f t="shared" si="8"/>
        <v>90</v>
      </c>
      <c r="M11" s="27">
        <f t="shared" si="3"/>
        <v>11.385</v>
      </c>
      <c r="N11" s="27">
        <f t="shared" si="4"/>
        <v>11.385</v>
      </c>
      <c r="O11" s="27">
        <f t="shared" si="9"/>
        <v>-2005.278</v>
      </c>
      <c r="P11" s="27">
        <f t="shared" si="10"/>
        <v>2005.278</v>
      </c>
      <c r="Q11" s="38">
        <f>+VLOOKUP(Q8,A9:P188,16)</f>
        <v>115.34399999999883</v>
      </c>
      <c r="R11" s="38">
        <f>+VLOOKUP(R8,A9:P188,16)</f>
        <v>-2.7040000001179898E-2</v>
      </c>
      <c r="S11" s="38">
        <f>(+Q11+R11)/2</f>
        <v>57.658479999998825</v>
      </c>
      <c r="T11" s="36" t="s">
        <v>113</v>
      </c>
      <c r="U11" s="161">
        <f>IF(TYPE(VLOOKUP(U8,$A$9:$P$188,16,FALSE))=16,0,VLOOKUP(U8,$A$9:$P$188,16,FALSE))</f>
        <v>240.58229999999884</v>
      </c>
      <c r="V11" s="161">
        <f t="shared" ref="V11:AE11" si="11">IF(TYPE(VLOOKUP(V8,$A$9:$P$188,16,FALSE))=16,0,VLOOKUP(V8,$A$9:$P$188,16,FALSE))</f>
        <v>229.19699999999884</v>
      </c>
      <c r="W11" s="161">
        <f t="shared" si="11"/>
        <v>217.81169999999884</v>
      </c>
      <c r="X11" s="161">
        <f t="shared" si="11"/>
        <v>206.42639999999884</v>
      </c>
      <c r="Y11" s="161">
        <f t="shared" si="11"/>
        <v>195.04109999999883</v>
      </c>
      <c r="Z11" s="161">
        <f t="shared" si="11"/>
        <v>183.65579999999883</v>
      </c>
      <c r="AA11" s="161">
        <f t="shared" si="11"/>
        <v>172.27049999999883</v>
      </c>
      <c r="AB11" s="161">
        <f t="shared" si="11"/>
        <v>160.88519999999883</v>
      </c>
      <c r="AC11" s="161">
        <f t="shared" si="11"/>
        <v>149.49989999999883</v>
      </c>
      <c r="AD11" s="161">
        <f t="shared" si="11"/>
        <v>138.11459999999883</v>
      </c>
      <c r="AE11" s="161">
        <f t="shared" si="11"/>
        <v>126.72929999999883</v>
      </c>
    </row>
    <row r="12" spans="1:31">
      <c r="A12" s="30">
        <v>35125</v>
      </c>
      <c r="B12" s="3"/>
      <c r="C12" s="6">
        <v>4</v>
      </c>
      <c r="D12" s="29">
        <f t="shared" si="0"/>
        <v>30</v>
      </c>
      <c r="E12" s="29">
        <f t="shared" si="6"/>
        <v>120</v>
      </c>
      <c r="F12" s="29">
        <f t="shared" si="1"/>
        <v>-5254</v>
      </c>
      <c r="G12" s="34">
        <f>+Inputs!$D$2</f>
        <v>0.3795</v>
      </c>
      <c r="H12" s="2"/>
      <c r="I12" s="27">
        <f t="shared" si="7"/>
        <v>5374</v>
      </c>
      <c r="J12" s="27"/>
      <c r="K12" s="27">
        <f t="shared" si="2"/>
        <v>30</v>
      </c>
      <c r="L12" s="27">
        <f t="shared" si="8"/>
        <v>120</v>
      </c>
      <c r="M12" s="27">
        <f t="shared" si="3"/>
        <v>11.385</v>
      </c>
      <c r="N12" s="27">
        <f t="shared" si="4"/>
        <v>11.385</v>
      </c>
      <c r="O12" s="27">
        <f t="shared" si="9"/>
        <v>-1993.893</v>
      </c>
      <c r="P12" s="27">
        <f t="shared" si="10"/>
        <v>1993.893</v>
      </c>
      <c r="Q12" s="39"/>
      <c r="R12" s="40"/>
      <c r="S12" s="40"/>
      <c r="T12" s="36"/>
    </row>
    <row r="13" spans="1:31">
      <c r="A13" s="31">
        <v>35156</v>
      </c>
      <c r="B13" s="3"/>
      <c r="C13" s="6">
        <v>5</v>
      </c>
      <c r="D13" s="29">
        <f t="shared" si="0"/>
        <v>30</v>
      </c>
      <c r="E13" s="29">
        <f t="shared" si="6"/>
        <v>150</v>
      </c>
      <c r="F13" s="29">
        <f t="shared" si="1"/>
        <v>-5224</v>
      </c>
      <c r="G13" s="34">
        <f>+Inputs!$D$2</f>
        <v>0.3795</v>
      </c>
      <c r="H13" s="2"/>
      <c r="I13" s="27">
        <f t="shared" si="7"/>
        <v>5374</v>
      </c>
      <c r="J13" s="27"/>
      <c r="K13" s="27">
        <f t="shared" si="2"/>
        <v>30</v>
      </c>
      <c r="L13" s="27">
        <f t="shared" si="8"/>
        <v>150</v>
      </c>
      <c r="M13" s="27">
        <f t="shared" si="3"/>
        <v>11.385</v>
      </c>
      <c r="N13" s="27">
        <f t="shared" si="4"/>
        <v>11.385</v>
      </c>
      <c r="O13" s="27">
        <f t="shared" si="9"/>
        <v>-1982.508</v>
      </c>
      <c r="P13" s="27">
        <f t="shared" si="10"/>
        <v>1982.508</v>
      </c>
      <c r="Q13" s="38">
        <f>VLOOKUP(Q8,A9:P188,9)</f>
        <v>5374</v>
      </c>
      <c r="R13" s="38">
        <f>VLOOKUP(R8,A9:P188,9)</f>
        <v>5374</v>
      </c>
      <c r="S13" s="38">
        <f>+R13-Q13</f>
        <v>0</v>
      </c>
      <c r="T13" s="36" t="s">
        <v>70</v>
      </c>
    </row>
    <row r="14" spans="1:31">
      <c r="A14" s="30">
        <v>35186</v>
      </c>
      <c r="B14" s="3"/>
      <c r="C14" s="6">
        <v>6</v>
      </c>
      <c r="D14" s="29">
        <f t="shared" si="0"/>
        <v>30</v>
      </c>
      <c r="E14" s="29">
        <f t="shared" si="6"/>
        <v>180</v>
      </c>
      <c r="F14" s="29">
        <f t="shared" si="1"/>
        <v>-5194</v>
      </c>
      <c r="G14" s="34">
        <f>+Inputs!$D$2</f>
        <v>0.3795</v>
      </c>
      <c r="H14" s="2"/>
      <c r="I14" s="27">
        <f t="shared" si="7"/>
        <v>5374</v>
      </c>
      <c r="J14" s="27"/>
      <c r="K14" s="27">
        <f t="shared" si="2"/>
        <v>30</v>
      </c>
      <c r="L14" s="27">
        <f t="shared" si="8"/>
        <v>180</v>
      </c>
      <c r="M14" s="27">
        <f t="shared" si="3"/>
        <v>11.385</v>
      </c>
      <c r="N14" s="27">
        <f t="shared" si="4"/>
        <v>11.385</v>
      </c>
      <c r="O14" s="27">
        <f t="shared" si="9"/>
        <v>-1971.123</v>
      </c>
      <c r="P14" s="27">
        <f t="shared" si="10"/>
        <v>1971.123</v>
      </c>
      <c r="Q14" s="38">
        <f>VLOOKUP(Q8,A9:P188,12)</f>
        <v>5070</v>
      </c>
      <c r="R14" s="38">
        <f>VLOOKUP(R8,A9:P188,12)</f>
        <v>5374</v>
      </c>
      <c r="S14" s="38">
        <f>+R14-Q14</f>
        <v>304</v>
      </c>
      <c r="T14" s="37" t="s">
        <v>93</v>
      </c>
    </row>
    <row r="15" spans="1:31">
      <c r="A15" s="31">
        <v>35217</v>
      </c>
      <c r="B15" s="3"/>
      <c r="C15" s="6">
        <v>7</v>
      </c>
      <c r="D15" s="29">
        <f t="shared" si="0"/>
        <v>30</v>
      </c>
      <c r="E15" s="29">
        <f t="shared" si="6"/>
        <v>210</v>
      </c>
      <c r="F15" s="29">
        <f t="shared" si="1"/>
        <v>-5164</v>
      </c>
      <c r="G15" s="34">
        <f>+Inputs!$D$2</f>
        <v>0.3795</v>
      </c>
      <c r="H15" s="2"/>
      <c r="I15" s="27">
        <f t="shared" si="7"/>
        <v>5374</v>
      </c>
      <c r="J15" s="27"/>
      <c r="K15" s="27">
        <f t="shared" si="2"/>
        <v>30</v>
      </c>
      <c r="L15" s="27">
        <f t="shared" si="8"/>
        <v>210</v>
      </c>
      <c r="M15" s="27">
        <f t="shared" si="3"/>
        <v>11.385</v>
      </c>
      <c r="N15" s="27">
        <f t="shared" si="4"/>
        <v>11.385</v>
      </c>
      <c r="O15" s="27">
        <f t="shared" si="9"/>
        <v>-1959.7380000000001</v>
      </c>
      <c r="P15" s="27">
        <f t="shared" si="10"/>
        <v>1959.7380000000001</v>
      </c>
    </row>
    <row r="16" spans="1:31">
      <c r="A16" s="30">
        <v>35247</v>
      </c>
      <c r="B16" s="3"/>
      <c r="C16" s="6">
        <v>8</v>
      </c>
      <c r="D16" s="29">
        <f t="shared" si="0"/>
        <v>30</v>
      </c>
      <c r="E16" s="29">
        <f t="shared" si="6"/>
        <v>240</v>
      </c>
      <c r="F16" s="29">
        <f t="shared" si="1"/>
        <v>-5134</v>
      </c>
      <c r="G16" s="34">
        <f>+Inputs!$D$2</f>
        <v>0.3795</v>
      </c>
      <c r="H16" s="2"/>
      <c r="I16" s="27">
        <f t="shared" si="7"/>
        <v>5374</v>
      </c>
      <c r="J16" s="27"/>
      <c r="K16" s="27">
        <f t="shared" si="2"/>
        <v>30</v>
      </c>
      <c r="L16" s="27">
        <f t="shared" si="8"/>
        <v>240</v>
      </c>
      <c r="M16" s="27">
        <f t="shared" si="3"/>
        <v>11.385</v>
      </c>
      <c r="N16" s="27">
        <f t="shared" si="4"/>
        <v>11.385</v>
      </c>
      <c r="O16" s="27">
        <f t="shared" si="9"/>
        <v>-1948.3530000000001</v>
      </c>
      <c r="P16" s="27">
        <f t="shared" si="10"/>
        <v>1948.3530000000001</v>
      </c>
      <c r="Q16" s="4"/>
      <c r="R16" s="4"/>
      <c r="S16" s="4"/>
    </row>
    <row r="17" spans="1:19">
      <c r="A17" s="31">
        <v>35278</v>
      </c>
      <c r="B17" s="3"/>
      <c r="C17" s="6">
        <v>9</v>
      </c>
      <c r="D17" s="29">
        <f t="shared" si="0"/>
        <v>30</v>
      </c>
      <c r="E17" s="29">
        <f t="shared" si="6"/>
        <v>270</v>
      </c>
      <c r="F17" s="29">
        <f t="shared" si="1"/>
        <v>-5104</v>
      </c>
      <c r="G17" s="34">
        <f>+Inputs!$D$2</f>
        <v>0.3795</v>
      </c>
      <c r="H17" s="2"/>
      <c r="I17" s="27">
        <f t="shared" si="7"/>
        <v>5374</v>
      </c>
      <c r="J17" s="27"/>
      <c r="K17" s="27">
        <f t="shared" si="2"/>
        <v>30</v>
      </c>
      <c r="L17" s="27">
        <f t="shared" si="8"/>
        <v>270</v>
      </c>
      <c r="M17" s="27">
        <f t="shared" si="3"/>
        <v>11.385</v>
      </c>
      <c r="N17" s="27">
        <f t="shared" si="4"/>
        <v>11.385</v>
      </c>
      <c r="O17" s="27">
        <f t="shared" si="9"/>
        <v>-1936.9680000000001</v>
      </c>
      <c r="P17" s="27">
        <f t="shared" si="10"/>
        <v>1936.9680000000001</v>
      </c>
      <c r="Q17" s="4"/>
      <c r="R17" s="4"/>
      <c r="S17" s="4"/>
    </row>
    <row r="18" spans="1:19">
      <c r="A18" s="30">
        <v>35309</v>
      </c>
      <c r="B18" s="3"/>
      <c r="C18" s="6">
        <v>10</v>
      </c>
      <c r="D18" s="29">
        <f t="shared" si="0"/>
        <v>30</v>
      </c>
      <c r="E18" s="29">
        <f t="shared" si="6"/>
        <v>300</v>
      </c>
      <c r="F18" s="29">
        <f t="shared" si="1"/>
        <v>-5074</v>
      </c>
      <c r="G18" s="34">
        <f>+Inputs!$D$2</f>
        <v>0.3795</v>
      </c>
      <c r="H18" s="2"/>
      <c r="I18" s="27">
        <f t="shared" si="7"/>
        <v>5374</v>
      </c>
      <c r="J18" s="27"/>
      <c r="K18" s="27">
        <f t="shared" si="2"/>
        <v>30</v>
      </c>
      <c r="L18" s="27">
        <f t="shared" si="8"/>
        <v>300</v>
      </c>
      <c r="M18" s="27">
        <f t="shared" si="3"/>
        <v>11.385</v>
      </c>
      <c r="N18" s="27">
        <f t="shared" si="4"/>
        <v>11.385</v>
      </c>
      <c r="O18" s="27">
        <f t="shared" si="9"/>
        <v>-1925.5830000000001</v>
      </c>
      <c r="P18" s="27">
        <f t="shared" si="10"/>
        <v>1925.5830000000001</v>
      </c>
      <c r="Q18" s="4"/>
      <c r="R18" s="4"/>
      <c r="S18" s="4"/>
    </row>
    <row r="19" spans="1:19">
      <c r="A19" s="31">
        <v>35339</v>
      </c>
      <c r="B19" s="3"/>
      <c r="C19" s="6">
        <v>11</v>
      </c>
      <c r="D19" s="29">
        <f t="shared" si="0"/>
        <v>30</v>
      </c>
      <c r="E19" s="29">
        <f t="shared" si="6"/>
        <v>330</v>
      </c>
      <c r="F19" s="29">
        <f t="shared" si="1"/>
        <v>-5044</v>
      </c>
      <c r="G19" s="34">
        <f>+Inputs!$D$2</f>
        <v>0.3795</v>
      </c>
      <c r="H19" s="2"/>
      <c r="I19" s="27">
        <f t="shared" si="7"/>
        <v>5374</v>
      </c>
      <c r="J19" s="27"/>
      <c r="K19" s="27">
        <f t="shared" si="2"/>
        <v>30</v>
      </c>
      <c r="L19" s="27">
        <f t="shared" si="8"/>
        <v>330</v>
      </c>
      <c r="M19" s="27">
        <f t="shared" si="3"/>
        <v>11.385</v>
      </c>
      <c r="N19" s="27">
        <f t="shared" si="4"/>
        <v>11.385</v>
      </c>
      <c r="O19" s="27">
        <f t="shared" si="9"/>
        <v>-1914.1980000000001</v>
      </c>
      <c r="P19" s="27">
        <f t="shared" si="10"/>
        <v>1914.1980000000001</v>
      </c>
      <c r="Q19" s="4"/>
      <c r="R19" s="4"/>
      <c r="S19" s="4"/>
    </row>
    <row r="20" spans="1:19">
      <c r="A20" s="30">
        <v>35370</v>
      </c>
      <c r="B20" s="3"/>
      <c r="C20" s="6">
        <v>12</v>
      </c>
      <c r="D20" s="29">
        <f t="shared" si="0"/>
        <v>30</v>
      </c>
      <c r="E20" s="29">
        <f t="shared" si="6"/>
        <v>360</v>
      </c>
      <c r="F20" s="29">
        <f t="shared" si="1"/>
        <v>-5014</v>
      </c>
      <c r="G20" s="34">
        <f>+Inputs!$D$2</f>
        <v>0.3795</v>
      </c>
      <c r="H20" s="2"/>
      <c r="I20" s="27">
        <f t="shared" si="7"/>
        <v>5374</v>
      </c>
      <c r="J20" s="27"/>
      <c r="K20" s="27">
        <f t="shared" si="2"/>
        <v>30</v>
      </c>
      <c r="L20" s="27">
        <f t="shared" si="8"/>
        <v>360</v>
      </c>
      <c r="M20" s="27">
        <f t="shared" si="3"/>
        <v>11.385</v>
      </c>
      <c r="N20" s="27">
        <f t="shared" si="4"/>
        <v>11.385</v>
      </c>
      <c r="O20" s="27">
        <f t="shared" si="9"/>
        <v>-1902.8130000000001</v>
      </c>
      <c r="P20" s="27">
        <f t="shared" si="10"/>
        <v>1902.8130000000001</v>
      </c>
      <c r="Q20" s="4"/>
      <c r="R20" s="4"/>
      <c r="S20" s="4"/>
    </row>
    <row r="21" spans="1:19">
      <c r="A21" s="31">
        <v>35400</v>
      </c>
      <c r="B21" s="3"/>
      <c r="C21" s="6">
        <v>13</v>
      </c>
      <c r="D21" s="29">
        <f t="shared" si="0"/>
        <v>30</v>
      </c>
      <c r="E21" s="29">
        <f t="shared" si="6"/>
        <v>390</v>
      </c>
      <c r="F21" s="29">
        <f t="shared" si="1"/>
        <v>-4984</v>
      </c>
      <c r="G21" s="34">
        <f>+Inputs!$D$2</f>
        <v>0.3795</v>
      </c>
      <c r="H21" s="2"/>
      <c r="I21" s="27">
        <f t="shared" si="7"/>
        <v>5374</v>
      </c>
      <c r="J21" s="27"/>
      <c r="K21" s="27">
        <f t="shared" si="2"/>
        <v>30</v>
      </c>
      <c r="L21" s="27">
        <f t="shared" si="8"/>
        <v>390</v>
      </c>
      <c r="M21" s="27">
        <f t="shared" si="3"/>
        <v>11.385</v>
      </c>
      <c r="N21" s="27">
        <f t="shared" si="4"/>
        <v>11.385</v>
      </c>
      <c r="O21" s="27">
        <f t="shared" si="9"/>
        <v>-1891.4280000000001</v>
      </c>
      <c r="P21" s="27">
        <f t="shared" si="10"/>
        <v>1891.4280000000001</v>
      </c>
      <c r="Q21" s="4"/>
      <c r="R21" s="4"/>
      <c r="S21" s="4"/>
    </row>
    <row r="22" spans="1:19">
      <c r="A22" s="30">
        <v>35431</v>
      </c>
      <c r="B22" s="3"/>
      <c r="C22" s="6">
        <v>14</v>
      </c>
      <c r="D22" s="29">
        <f t="shared" si="0"/>
        <v>30</v>
      </c>
      <c r="E22" s="29">
        <f t="shared" si="6"/>
        <v>420</v>
      </c>
      <c r="F22" s="29">
        <f t="shared" si="1"/>
        <v>-4954</v>
      </c>
      <c r="G22" s="34">
        <f>+Inputs!$D$2</f>
        <v>0.3795</v>
      </c>
      <c r="H22" s="2"/>
      <c r="I22" s="27">
        <f t="shared" si="7"/>
        <v>5374</v>
      </c>
      <c r="J22" s="27"/>
      <c r="K22" s="27">
        <f t="shared" si="2"/>
        <v>30</v>
      </c>
      <c r="L22" s="27">
        <f t="shared" si="8"/>
        <v>420</v>
      </c>
      <c r="M22" s="27">
        <f t="shared" si="3"/>
        <v>11.385</v>
      </c>
      <c r="N22" s="27">
        <f t="shared" si="4"/>
        <v>11.385</v>
      </c>
      <c r="O22" s="27">
        <f t="shared" si="9"/>
        <v>-1880.0430000000001</v>
      </c>
      <c r="P22" s="27">
        <f t="shared" si="10"/>
        <v>1880.0430000000001</v>
      </c>
      <c r="Q22" s="4"/>
      <c r="R22" s="4"/>
      <c r="S22" s="4"/>
    </row>
    <row r="23" spans="1:19">
      <c r="A23" s="31">
        <v>35462</v>
      </c>
      <c r="B23" s="3"/>
      <c r="C23" s="6">
        <v>15</v>
      </c>
      <c r="D23" s="29">
        <f t="shared" si="0"/>
        <v>30</v>
      </c>
      <c r="E23" s="29">
        <f t="shared" si="6"/>
        <v>450</v>
      </c>
      <c r="F23" s="29">
        <f t="shared" si="1"/>
        <v>-4924</v>
      </c>
      <c r="G23" s="34">
        <f>+Inputs!$D$2</f>
        <v>0.3795</v>
      </c>
      <c r="H23" s="2"/>
      <c r="I23" s="27">
        <f t="shared" si="7"/>
        <v>5374</v>
      </c>
      <c r="J23" s="27"/>
      <c r="K23" s="27">
        <f t="shared" si="2"/>
        <v>30</v>
      </c>
      <c r="L23" s="27">
        <f t="shared" si="8"/>
        <v>450</v>
      </c>
      <c r="M23" s="27">
        <f t="shared" si="3"/>
        <v>11.385</v>
      </c>
      <c r="N23" s="27">
        <f t="shared" si="4"/>
        <v>11.385</v>
      </c>
      <c r="O23" s="27">
        <f t="shared" si="9"/>
        <v>-1868.6580000000001</v>
      </c>
      <c r="P23" s="27">
        <f t="shared" si="10"/>
        <v>1868.6580000000001</v>
      </c>
      <c r="Q23" s="4"/>
      <c r="R23" s="4"/>
      <c r="S23" s="4"/>
    </row>
    <row r="24" spans="1:19">
      <c r="A24" s="30">
        <v>35490</v>
      </c>
      <c r="B24" s="3"/>
      <c r="C24" s="6">
        <v>16</v>
      </c>
      <c r="D24" s="29">
        <f t="shared" si="0"/>
        <v>30</v>
      </c>
      <c r="E24" s="29">
        <f t="shared" si="6"/>
        <v>480</v>
      </c>
      <c r="F24" s="29">
        <f t="shared" si="1"/>
        <v>-4894</v>
      </c>
      <c r="G24" s="34">
        <f>+Inputs!$D$2</f>
        <v>0.3795</v>
      </c>
      <c r="H24" s="2"/>
      <c r="I24" s="27">
        <f t="shared" si="7"/>
        <v>5374</v>
      </c>
      <c r="J24" s="27"/>
      <c r="K24" s="27">
        <f t="shared" si="2"/>
        <v>30</v>
      </c>
      <c r="L24" s="27">
        <f t="shared" si="8"/>
        <v>480</v>
      </c>
      <c r="M24" s="27">
        <f t="shared" si="3"/>
        <v>11.385</v>
      </c>
      <c r="N24" s="27">
        <f t="shared" si="4"/>
        <v>11.385</v>
      </c>
      <c r="O24" s="27">
        <f t="shared" si="9"/>
        <v>-1857.2730000000001</v>
      </c>
      <c r="P24" s="27">
        <f t="shared" si="10"/>
        <v>1857.2730000000001</v>
      </c>
      <c r="Q24" s="4"/>
      <c r="R24" s="4"/>
      <c r="S24" s="4"/>
    </row>
    <row r="25" spans="1:19">
      <c r="A25" s="31">
        <v>35521</v>
      </c>
      <c r="B25" s="3"/>
      <c r="C25" s="6">
        <v>17</v>
      </c>
      <c r="D25" s="29">
        <f t="shared" si="0"/>
        <v>30</v>
      </c>
      <c r="E25" s="29">
        <f t="shared" si="6"/>
        <v>510</v>
      </c>
      <c r="F25" s="29">
        <f t="shared" si="1"/>
        <v>-4864</v>
      </c>
      <c r="G25" s="34">
        <f>+Inputs!$D$2</f>
        <v>0.3795</v>
      </c>
      <c r="H25" s="2"/>
      <c r="I25" s="27">
        <f t="shared" si="7"/>
        <v>5374</v>
      </c>
      <c r="J25" s="27"/>
      <c r="K25" s="27">
        <f t="shared" si="2"/>
        <v>30</v>
      </c>
      <c r="L25" s="27">
        <f t="shared" si="8"/>
        <v>510</v>
      </c>
      <c r="M25" s="27">
        <f t="shared" si="3"/>
        <v>11.385</v>
      </c>
      <c r="N25" s="27">
        <f t="shared" si="4"/>
        <v>11.385</v>
      </c>
      <c r="O25" s="27">
        <f t="shared" si="9"/>
        <v>-1845.8880000000001</v>
      </c>
      <c r="P25" s="27">
        <f t="shared" si="10"/>
        <v>1845.8880000000001</v>
      </c>
      <c r="Q25" s="4"/>
      <c r="R25" s="4"/>
      <c r="S25" s="4"/>
    </row>
    <row r="26" spans="1:19">
      <c r="A26" s="30">
        <v>35551</v>
      </c>
      <c r="B26" s="3"/>
      <c r="C26" s="6">
        <v>18</v>
      </c>
      <c r="D26" s="29">
        <f t="shared" si="0"/>
        <v>30</v>
      </c>
      <c r="E26" s="29">
        <f t="shared" si="6"/>
        <v>540</v>
      </c>
      <c r="F26" s="29">
        <f t="shared" si="1"/>
        <v>-4834</v>
      </c>
      <c r="G26" s="34">
        <f>+Inputs!$D$2</f>
        <v>0.3795</v>
      </c>
      <c r="H26" s="2"/>
      <c r="I26" s="27">
        <f t="shared" si="7"/>
        <v>5374</v>
      </c>
      <c r="J26" s="27"/>
      <c r="K26" s="27">
        <f t="shared" si="2"/>
        <v>30</v>
      </c>
      <c r="L26" s="27">
        <f t="shared" si="8"/>
        <v>540</v>
      </c>
      <c r="M26" s="27">
        <f t="shared" si="3"/>
        <v>11.385</v>
      </c>
      <c r="N26" s="27">
        <f t="shared" si="4"/>
        <v>11.385</v>
      </c>
      <c r="O26" s="27">
        <f t="shared" si="9"/>
        <v>-1834.5030000000002</v>
      </c>
      <c r="P26" s="27">
        <f t="shared" si="10"/>
        <v>1834.5030000000002</v>
      </c>
      <c r="Q26" s="4"/>
      <c r="R26" s="4"/>
      <c r="S26" s="4"/>
    </row>
    <row r="27" spans="1:19">
      <c r="A27" s="31">
        <v>35582</v>
      </c>
      <c r="B27" s="3"/>
      <c r="C27" s="6">
        <v>19</v>
      </c>
      <c r="D27" s="29">
        <f t="shared" si="0"/>
        <v>30</v>
      </c>
      <c r="E27" s="29">
        <f t="shared" si="6"/>
        <v>570</v>
      </c>
      <c r="F27" s="29">
        <f t="shared" si="1"/>
        <v>-4804</v>
      </c>
      <c r="G27" s="34">
        <f>+Inputs!$D$2</f>
        <v>0.3795</v>
      </c>
      <c r="H27" s="2"/>
      <c r="I27" s="27">
        <f t="shared" si="7"/>
        <v>5374</v>
      </c>
      <c r="J27" s="27"/>
      <c r="K27" s="27">
        <f t="shared" si="2"/>
        <v>30</v>
      </c>
      <c r="L27" s="27">
        <f t="shared" si="8"/>
        <v>570</v>
      </c>
      <c r="M27" s="27">
        <f t="shared" si="3"/>
        <v>11.385</v>
      </c>
      <c r="N27" s="27">
        <f t="shared" si="4"/>
        <v>11.385</v>
      </c>
      <c r="O27" s="27">
        <f t="shared" si="9"/>
        <v>-1823.1180000000002</v>
      </c>
      <c r="P27" s="27">
        <f t="shared" si="10"/>
        <v>1823.1180000000002</v>
      </c>
      <c r="Q27" s="4"/>
      <c r="R27" s="4"/>
      <c r="S27" s="4"/>
    </row>
    <row r="28" spans="1:19">
      <c r="A28" s="30">
        <v>35612</v>
      </c>
      <c r="B28" s="3"/>
      <c r="C28" s="6">
        <v>20</v>
      </c>
      <c r="D28" s="29">
        <f t="shared" si="0"/>
        <v>30</v>
      </c>
      <c r="E28" s="29">
        <f t="shared" si="6"/>
        <v>600</v>
      </c>
      <c r="F28" s="29">
        <f t="shared" si="1"/>
        <v>-4774</v>
      </c>
      <c r="G28" s="34">
        <f>+Inputs!$D$2</f>
        <v>0.3795</v>
      </c>
      <c r="H28" s="2"/>
      <c r="I28" s="27">
        <f t="shared" si="7"/>
        <v>5374</v>
      </c>
      <c r="J28" s="27"/>
      <c r="K28" s="27">
        <f t="shared" si="2"/>
        <v>30</v>
      </c>
      <c r="L28" s="27">
        <f t="shared" si="8"/>
        <v>600</v>
      </c>
      <c r="M28" s="27">
        <f t="shared" si="3"/>
        <v>11.385</v>
      </c>
      <c r="N28" s="27">
        <f t="shared" si="4"/>
        <v>11.385</v>
      </c>
      <c r="O28" s="27">
        <f t="shared" si="9"/>
        <v>-1811.7330000000002</v>
      </c>
      <c r="P28" s="27">
        <f t="shared" si="10"/>
        <v>1811.7330000000002</v>
      </c>
      <c r="Q28" s="4"/>
      <c r="R28" s="4"/>
      <c r="S28" s="4"/>
    </row>
    <row r="29" spans="1:19">
      <c r="A29" s="31">
        <v>35643</v>
      </c>
      <c r="B29" s="3"/>
      <c r="C29" s="6">
        <v>21</v>
      </c>
      <c r="D29" s="29">
        <f t="shared" si="0"/>
        <v>30</v>
      </c>
      <c r="E29" s="29">
        <f t="shared" si="6"/>
        <v>630</v>
      </c>
      <c r="F29" s="29">
        <f t="shared" si="1"/>
        <v>-4744</v>
      </c>
      <c r="G29" s="34">
        <f>+Inputs!$D$2</f>
        <v>0.3795</v>
      </c>
      <c r="H29" s="2"/>
      <c r="I29" s="27">
        <f t="shared" si="7"/>
        <v>5374</v>
      </c>
      <c r="J29" s="27"/>
      <c r="K29" s="27">
        <f t="shared" si="2"/>
        <v>30</v>
      </c>
      <c r="L29" s="27">
        <f t="shared" si="8"/>
        <v>630</v>
      </c>
      <c r="M29" s="27">
        <f t="shared" si="3"/>
        <v>11.385</v>
      </c>
      <c r="N29" s="27">
        <f t="shared" si="4"/>
        <v>11.385</v>
      </c>
      <c r="O29" s="27">
        <f t="shared" si="9"/>
        <v>-1800.3480000000002</v>
      </c>
      <c r="P29" s="27">
        <f t="shared" si="10"/>
        <v>1800.3480000000002</v>
      </c>
      <c r="Q29" s="4"/>
      <c r="R29" s="4"/>
      <c r="S29" s="4"/>
    </row>
    <row r="30" spans="1:19">
      <c r="A30" s="30">
        <v>35674</v>
      </c>
      <c r="B30" s="3"/>
      <c r="C30" s="6">
        <v>22</v>
      </c>
      <c r="D30" s="29">
        <f t="shared" si="0"/>
        <v>30</v>
      </c>
      <c r="E30" s="29">
        <f t="shared" si="6"/>
        <v>660</v>
      </c>
      <c r="F30" s="29">
        <f t="shared" si="1"/>
        <v>-4714</v>
      </c>
      <c r="G30" s="34">
        <f>+Inputs!$D$2</f>
        <v>0.3795</v>
      </c>
      <c r="H30" s="2"/>
      <c r="I30" s="27">
        <f t="shared" si="7"/>
        <v>5374</v>
      </c>
      <c r="J30" s="27"/>
      <c r="K30" s="27">
        <f t="shared" si="2"/>
        <v>30</v>
      </c>
      <c r="L30" s="27">
        <f t="shared" si="8"/>
        <v>660</v>
      </c>
      <c r="M30" s="27">
        <f t="shared" si="3"/>
        <v>11.385</v>
      </c>
      <c r="N30" s="27">
        <f t="shared" si="4"/>
        <v>11.385</v>
      </c>
      <c r="O30" s="27">
        <f t="shared" si="9"/>
        <v>-1788.9630000000002</v>
      </c>
      <c r="P30" s="27">
        <f t="shared" si="10"/>
        <v>1788.9630000000002</v>
      </c>
      <c r="Q30" s="125"/>
    </row>
    <row r="31" spans="1:19">
      <c r="A31" s="31">
        <v>35704</v>
      </c>
      <c r="B31" s="3"/>
      <c r="C31" s="6">
        <v>23</v>
      </c>
      <c r="D31" s="29">
        <f t="shared" si="0"/>
        <v>30</v>
      </c>
      <c r="E31" s="29">
        <f t="shared" si="6"/>
        <v>690</v>
      </c>
      <c r="F31" s="29">
        <f t="shared" si="1"/>
        <v>-4684</v>
      </c>
      <c r="G31" s="34">
        <f>+Inputs!$D$2</f>
        <v>0.3795</v>
      </c>
      <c r="H31" s="2"/>
      <c r="I31" s="27">
        <f t="shared" si="7"/>
        <v>5374</v>
      </c>
      <c r="J31" s="27"/>
      <c r="K31" s="27">
        <f t="shared" si="2"/>
        <v>30</v>
      </c>
      <c r="L31" s="27">
        <f t="shared" si="8"/>
        <v>690</v>
      </c>
      <c r="M31" s="27">
        <f t="shared" si="3"/>
        <v>11.385</v>
      </c>
      <c r="N31" s="27">
        <f t="shared" si="4"/>
        <v>11.385</v>
      </c>
      <c r="O31" s="27">
        <f t="shared" si="9"/>
        <v>-1777.5780000000002</v>
      </c>
      <c r="P31" s="27">
        <f t="shared" si="10"/>
        <v>1777.5780000000002</v>
      </c>
      <c r="Q31" s="125"/>
    </row>
    <row r="32" spans="1:19">
      <c r="A32" s="30">
        <v>35735</v>
      </c>
      <c r="B32" s="3"/>
      <c r="C32" s="6">
        <v>24</v>
      </c>
      <c r="D32" s="29">
        <f t="shared" si="0"/>
        <v>30</v>
      </c>
      <c r="E32" s="29">
        <f t="shared" si="6"/>
        <v>720</v>
      </c>
      <c r="F32" s="29">
        <f t="shared" si="1"/>
        <v>-4654</v>
      </c>
      <c r="G32" s="34">
        <f>+Inputs!$D$2</f>
        <v>0.3795</v>
      </c>
      <c r="H32" s="2"/>
      <c r="I32" s="27">
        <f t="shared" si="7"/>
        <v>5374</v>
      </c>
      <c r="J32" s="27"/>
      <c r="K32" s="27">
        <f t="shared" si="2"/>
        <v>30</v>
      </c>
      <c r="L32" s="27">
        <f t="shared" si="8"/>
        <v>720</v>
      </c>
      <c r="M32" s="27">
        <f t="shared" si="3"/>
        <v>11.385</v>
      </c>
      <c r="N32" s="27">
        <f t="shared" si="4"/>
        <v>11.385</v>
      </c>
      <c r="O32" s="27">
        <f t="shared" si="9"/>
        <v>-1766.1930000000002</v>
      </c>
      <c r="P32" s="27">
        <f t="shared" si="10"/>
        <v>1766.1930000000002</v>
      </c>
      <c r="Q32" s="125"/>
    </row>
    <row r="33" spans="1:21">
      <c r="A33" s="31">
        <v>35765</v>
      </c>
      <c r="B33" s="3"/>
      <c r="C33" s="6">
        <v>25</v>
      </c>
      <c r="D33" s="29">
        <f t="shared" si="0"/>
        <v>30</v>
      </c>
      <c r="E33" s="29">
        <f t="shared" si="6"/>
        <v>750</v>
      </c>
      <c r="F33" s="29">
        <f t="shared" si="1"/>
        <v>-4624</v>
      </c>
      <c r="G33" s="34">
        <f>+Inputs!$D$2</f>
        <v>0.3795</v>
      </c>
      <c r="H33" s="2"/>
      <c r="I33" s="27">
        <f t="shared" si="7"/>
        <v>5374</v>
      </c>
      <c r="J33" s="27"/>
      <c r="K33" s="27">
        <f t="shared" si="2"/>
        <v>30</v>
      </c>
      <c r="L33" s="27">
        <f t="shared" si="8"/>
        <v>750</v>
      </c>
      <c r="M33" s="27">
        <f t="shared" si="3"/>
        <v>11.385</v>
      </c>
      <c r="N33" s="27">
        <f t="shared" si="4"/>
        <v>11.385</v>
      </c>
      <c r="O33" s="27">
        <f t="shared" si="9"/>
        <v>-1754.8080000000002</v>
      </c>
      <c r="P33" s="27">
        <f t="shared" si="10"/>
        <v>1754.8080000000002</v>
      </c>
      <c r="Q33" s="125"/>
    </row>
    <row r="34" spans="1:21">
      <c r="A34" s="30">
        <v>35796</v>
      </c>
      <c r="B34" s="3"/>
      <c r="C34" s="6">
        <v>26</v>
      </c>
      <c r="D34" s="29">
        <f t="shared" si="0"/>
        <v>30</v>
      </c>
      <c r="E34" s="29">
        <f t="shared" si="6"/>
        <v>780</v>
      </c>
      <c r="F34" s="29">
        <f t="shared" si="1"/>
        <v>-4594</v>
      </c>
      <c r="G34" s="34">
        <f>+Inputs!$D$2</f>
        <v>0.3795</v>
      </c>
      <c r="H34" s="2"/>
      <c r="I34" s="27">
        <f t="shared" si="7"/>
        <v>5374</v>
      </c>
      <c r="J34" s="27"/>
      <c r="K34" s="27">
        <f t="shared" si="2"/>
        <v>30</v>
      </c>
      <c r="L34" s="27">
        <f t="shared" si="8"/>
        <v>780</v>
      </c>
      <c r="M34" s="27">
        <f t="shared" si="3"/>
        <v>11.385</v>
      </c>
      <c r="N34" s="27">
        <f t="shared" si="4"/>
        <v>11.385</v>
      </c>
      <c r="O34" s="27">
        <f t="shared" si="9"/>
        <v>-1743.4230000000002</v>
      </c>
      <c r="P34" s="27">
        <f t="shared" si="10"/>
        <v>1743.4230000000002</v>
      </c>
      <c r="Q34" s="125"/>
    </row>
    <row r="35" spans="1:21">
      <c r="A35" s="31">
        <v>35827</v>
      </c>
      <c r="B35" s="3"/>
      <c r="C35" s="6">
        <v>27</v>
      </c>
      <c r="D35" s="29">
        <f t="shared" si="0"/>
        <v>30</v>
      </c>
      <c r="E35" s="29">
        <f t="shared" si="6"/>
        <v>810</v>
      </c>
      <c r="F35" s="29">
        <f t="shared" si="1"/>
        <v>-4564</v>
      </c>
      <c r="G35" s="34">
        <f>+Inputs!$D$2</f>
        <v>0.3795</v>
      </c>
      <c r="H35" s="2"/>
      <c r="I35" s="27">
        <f t="shared" si="7"/>
        <v>5374</v>
      </c>
      <c r="J35" s="27"/>
      <c r="K35" s="27">
        <f t="shared" si="2"/>
        <v>30</v>
      </c>
      <c r="L35" s="27">
        <f t="shared" si="8"/>
        <v>810</v>
      </c>
      <c r="M35" s="27">
        <f t="shared" si="3"/>
        <v>11.385</v>
      </c>
      <c r="N35" s="27">
        <f t="shared" si="4"/>
        <v>11.385</v>
      </c>
      <c r="O35" s="27">
        <f t="shared" si="9"/>
        <v>-1732.0380000000002</v>
      </c>
      <c r="P35" s="27">
        <f t="shared" si="10"/>
        <v>1732.0380000000002</v>
      </c>
    </row>
    <row r="36" spans="1:21">
      <c r="A36" s="30">
        <v>35855</v>
      </c>
      <c r="B36" s="3"/>
      <c r="C36" s="6">
        <v>28</v>
      </c>
      <c r="D36" s="29">
        <f t="shared" si="0"/>
        <v>30</v>
      </c>
      <c r="E36" s="29">
        <f t="shared" si="6"/>
        <v>840</v>
      </c>
      <c r="F36" s="29">
        <f t="shared" si="1"/>
        <v>-4534</v>
      </c>
      <c r="G36" s="34">
        <f>+Inputs!$D$2</f>
        <v>0.3795</v>
      </c>
      <c r="H36" s="2"/>
      <c r="I36" s="27">
        <f t="shared" si="7"/>
        <v>5374</v>
      </c>
      <c r="J36" s="27"/>
      <c r="K36" s="27">
        <f t="shared" si="2"/>
        <v>30</v>
      </c>
      <c r="L36" s="27">
        <f t="shared" si="8"/>
        <v>840</v>
      </c>
      <c r="M36" s="27">
        <f t="shared" si="3"/>
        <v>11.385</v>
      </c>
      <c r="N36" s="27">
        <f t="shared" si="4"/>
        <v>11.385</v>
      </c>
      <c r="O36" s="27">
        <f t="shared" si="9"/>
        <v>-1720.6530000000002</v>
      </c>
      <c r="P36" s="27">
        <f t="shared" si="10"/>
        <v>1720.6530000000002</v>
      </c>
    </row>
    <row r="37" spans="1:21">
      <c r="A37" s="31">
        <v>35886</v>
      </c>
      <c r="B37" s="3"/>
      <c r="C37" s="6">
        <v>29</v>
      </c>
      <c r="D37" s="29">
        <f t="shared" si="0"/>
        <v>30</v>
      </c>
      <c r="E37" s="29">
        <f t="shared" si="6"/>
        <v>870</v>
      </c>
      <c r="F37" s="29">
        <f t="shared" si="1"/>
        <v>-4504</v>
      </c>
      <c r="G37" s="34">
        <f>+Inputs!$D$2</f>
        <v>0.3795</v>
      </c>
      <c r="H37" s="2"/>
      <c r="I37" s="27">
        <f t="shared" si="7"/>
        <v>5374</v>
      </c>
      <c r="J37" s="27"/>
      <c r="K37" s="27">
        <f t="shared" si="2"/>
        <v>30</v>
      </c>
      <c r="L37" s="27">
        <f t="shared" si="8"/>
        <v>870</v>
      </c>
      <c r="M37" s="27">
        <f t="shared" si="3"/>
        <v>11.385</v>
      </c>
      <c r="N37" s="27">
        <f t="shared" si="4"/>
        <v>11.385</v>
      </c>
      <c r="O37" s="27">
        <f t="shared" si="9"/>
        <v>-1709.2680000000003</v>
      </c>
      <c r="P37" s="27">
        <f t="shared" si="10"/>
        <v>1709.2680000000003</v>
      </c>
    </row>
    <row r="38" spans="1:21">
      <c r="A38" s="30">
        <v>35916</v>
      </c>
      <c r="B38" s="3"/>
      <c r="C38" s="6">
        <v>30</v>
      </c>
      <c r="D38" s="29">
        <f t="shared" si="0"/>
        <v>30</v>
      </c>
      <c r="E38" s="29">
        <f t="shared" si="6"/>
        <v>900</v>
      </c>
      <c r="F38" s="29">
        <f t="shared" si="1"/>
        <v>-4474</v>
      </c>
      <c r="G38" s="34">
        <f>+Inputs!$D$2</f>
        <v>0.3795</v>
      </c>
      <c r="H38" s="2"/>
      <c r="I38" s="27">
        <f t="shared" si="7"/>
        <v>5374</v>
      </c>
      <c r="J38" s="27"/>
      <c r="K38" s="27">
        <f t="shared" si="2"/>
        <v>30</v>
      </c>
      <c r="L38" s="27">
        <f t="shared" si="8"/>
        <v>900</v>
      </c>
      <c r="M38" s="27">
        <f t="shared" si="3"/>
        <v>11.385</v>
      </c>
      <c r="N38" s="27">
        <f t="shared" si="4"/>
        <v>11.385</v>
      </c>
      <c r="O38" s="27">
        <f t="shared" si="9"/>
        <v>-1697.8830000000003</v>
      </c>
      <c r="P38" s="27">
        <f t="shared" si="10"/>
        <v>1697.8830000000003</v>
      </c>
    </row>
    <row r="39" spans="1:21">
      <c r="A39" s="31">
        <v>35947</v>
      </c>
      <c r="B39" s="2"/>
      <c r="C39" s="6">
        <v>31</v>
      </c>
      <c r="D39" s="29">
        <f t="shared" si="0"/>
        <v>30</v>
      </c>
      <c r="E39" s="29">
        <f t="shared" si="6"/>
        <v>930</v>
      </c>
      <c r="F39" s="29">
        <f t="shared" si="1"/>
        <v>-4444</v>
      </c>
      <c r="G39" s="34">
        <f>+Inputs!$D$2</f>
        <v>0.3795</v>
      </c>
      <c r="H39" s="2"/>
      <c r="I39" s="27">
        <f t="shared" si="7"/>
        <v>5374</v>
      </c>
      <c r="J39" s="27"/>
      <c r="K39" s="27">
        <f t="shared" si="2"/>
        <v>30</v>
      </c>
      <c r="L39" s="27">
        <f t="shared" si="8"/>
        <v>930</v>
      </c>
      <c r="M39" s="27">
        <f t="shared" si="3"/>
        <v>11.385</v>
      </c>
      <c r="N39" s="27">
        <f t="shared" si="4"/>
        <v>11.385</v>
      </c>
      <c r="O39" s="27">
        <f t="shared" si="9"/>
        <v>-1686.4980000000003</v>
      </c>
      <c r="P39" s="27">
        <f t="shared" si="10"/>
        <v>1686.4980000000003</v>
      </c>
    </row>
    <row r="40" spans="1:21">
      <c r="A40" s="30">
        <v>35977</v>
      </c>
      <c r="B40" s="2"/>
      <c r="C40" s="6">
        <v>32</v>
      </c>
      <c r="D40" s="29">
        <f t="shared" si="0"/>
        <v>30</v>
      </c>
      <c r="E40" s="29">
        <f t="shared" si="6"/>
        <v>960</v>
      </c>
      <c r="F40" s="29">
        <f t="shared" si="1"/>
        <v>-4414</v>
      </c>
      <c r="G40" s="34">
        <f>+Inputs!$D$2</f>
        <v>0.3795</v>
      </c>
      <c r="H40" s="2"/>
      <c r="I40" s="27">
        <f t="shared" si="7"/>
        <v>5374</v>
      </c>
      <c r="J40" s="2"/>
      <c r="K40" s="27">
        <f t="shared" si="2"/>
        <v>30</v>
      </c>
      <c r="L40" s="27">
        <f t="shared" si="8"/>
        <v>960</v>
      </c>
      <c r="M40" s="27">
        <f t="shared" si="3"/>
        <v>11.385</v>
      </c>
      <c r="N40" s="27">
        <f t="shared" si="4"/>
        <v>11.385</v>
      </c>
      <c r="O40" s="27">
        <f t="shared" si="9"/>
        <v>-1675.1130000000003</v>
      </c>
      <c r="P40" s="27">
        <f t="shared" si="10"/>
        <v>1675.1130000000003</v>
      </c>
    </row>
    <row r="41" spans="1:21">
      <c r="A41" s="31">
        <v>36008</v>
      </c>
      <c r="C41" s="6">
        <v>33</v>
      </c>
      <c r="D41" s="29">
        <f t="shared" ref="D41:D72" si="12">ROUND(-(+$B$9/180)*1,0)</f>
        <v>30</v>
      </c>
      <c r="E41" s="29">
        <f t="shared" si="6"/>
        <v>990</v>
      </c>
      <c r="F41" s="29">
        <f t="shared" ref="F41:F72" si="13">$B$9+E41</f>
        <v>-4384</v>
      </c>
      <c r="G41" s="34">
        <f>+Inputs!$D$2</f>
        <v>0.3795</v>
      </c>
      <c r="I41" s="27">
        <f t="shared" si="7"/>
        <v>5374</v>
      </c>
      <c r="K41" s="27">
        <f t="shared" ref="K41:K72" si="14">D41</f>
        <v>30</v>
      </c>
      <c r="L41" s="27">
        <f t="shared" si="8"/>
        <v>990</v>
      </c>
      <c r="M41" s="27">
        <f t="shared" ref="M41:M72" si="15">K41*G41</f>
        <v>11.385</v>
      </c>
      <c r="N41" s="27">
        <f t="shared" ref="N41:N72" si="16">M41-J41</f>
        <v>11.385</v>
      </c>
      <c r="O41" s="27">
        <f t="shared" si="9"/>
        <v>-1663.7280000000003</v>
      </c>
      <c r="P41" s="27">
        <f t="shared" si="10"/>
        <v>1663.7280000000003</v>
      </c>
    </row>
    <row r="42" spans="1:21">
      <c r="A42" s="30">
        <v>36039</v>
      </c>
      <c r="C42" s="6">
        <v>34</v>
      </c>
      <c r="D42" s="29">
        <f t="shared" si="12"/>
        <v>30</v>
      </c>
      <c r="E42" s="29">
        <f t="shared" ref="E42:E73" si="17">+E41+D42</f>
        <v>1020</v>
      </c>
      <c r="F42" s="29">
        <f t="shared" si="13"/>
        <v>-4354</v>
      </c>
      <c r="G42" s="34">
        <f>+Inputs!$D$2</f>
        <v>0.3795</v>
      </c>
      <c r="I42" s="27">
        <f t="shared" ref="I42:I73" si="18">+I41+H42</f>
        <v>5374</v>
      </c>
      <c r="K42" s="27">
        <f t="shared" si="14"/>
        <v>30</v>
      </c>
      <c r="L42" s="27">
        <f t="shared" ref="L42:L73" si="19">+L41+K42</f>
        <v>1020</v>
      </c>
      <c r="M42" s="27">
        <f t="shared" si="15"/>
        <v>11.385</v>
      </c>
      <c r="N42" s="27">
        <f t="shared" si="16"/>
        <v>11.385</v>
      </c>
      <c r="O42" s="27">
        <f t="shared" ref="O42:O73" si="20">+O41+N42</f>
        <v>-1652.3430000000003</v>
      </c>
      <c r="P42" s="27">
        <f t="shared" ref="P42:P73" si="21">P41-N42</f>
        <v>1652.3430000000003</v>
      </c>
    </row>
    <row r="43" spans="1:21">
      <c r="A43" s="31">
        <v>36069</v>
      </c>
      <c r="C43" s="6">
        <v>35</v>
      </c>
      <c r="D43" s="29">
        <f t="shared" si="12"/>
        <v>30</v>
      </c>
      <c r="E43" s="29">
        <f t="shared" si="17"/>
        <v>1050</v>
      </c>
      <c r="F43" s="29">
        <f t="shared" si="13"/>
        <v>-4324</v>
      </c>
      <c r="G43" s="34">
        <f>+Inputs!$D$2</f>
        <v>0.3795</v>
      </c>
      <c r="I43" s="27">
        <f t="shared" si="18"/>
        <v>5374</v>
      </c>
      <c r="K43" s="27">
        <f t="shared" si="14"/>
        <v>30</v>
      </c>
      <c r="L43" s="27">
        <f t="shared" si="19"/>
        <v>1050</v>
      </c>
      <c r="M43" s="27">
        <f t="shared" si="15"/>
        <v>11.385</v>
      </c>
      <c r="N43" s="27">
        <f t="shared" si="16"/>
        <v>11.385</v>
      </c>
      <c r="O43" s="27">
        <f t="shared" si="20"/>
        <v>-1640.9580000000003</v>
      </c>
      <c r="P43" s="27">
        <f t="shared" si="21"/>
        <v>1640.9580000000003</v>
      </c>
    </row>
    <row r="44" spans="1:21">
      <c r="A44" s="30">
        <v>36100</v>
      </c>
      <c r="C44" s="6">
        <v>36</v>
      </c>
      <c r="D44" s="29">
        <f t="shared" si="12"/>
        <v>30</v>
      </c>
      <c r="E44" s="29">
        <f t="shared" si="17"/>
        <v>1080</v>
      </c>
      <c r="F44" s="29">
        <f t="shared" si="13"/>
        <v>-4294</v>
      </c>
      <c r="G44" s="34">
        <f>+Inputs!$D$2</f>
        <v>0.3795</v>
      </c>
      <c r="I44" s="27">
        <f t="shared" si="18"/>
        <v>5374</v>
      </c>
      <c r="K44" s="27">
        <f t="shared" si="14"/>
        <v>30</v>
      </c>
      <c r="L44" s="27">
        <f t="shared" si="19"/>
        <v>1080</v>
      </c>
      <c r="M44" s="27">
        <f t="shared" si="15"/>
        <v>11.385</v>
      </c>
      <c r="N44" s="27">
        <f t="shared" si="16"/>
        <v>11.385</v>
      </c>
      <c r="O44" s="27">
        <f t="shared" si="20"/>
        <v>-1629.5730000000003</v>
      </c>
      <c r="P44" s="27">
        <f t="shared" si="21"/>
        <v>1629.5730000000003</v>
      </c>
      <c r="U44" s="108"/>
    </row>
    <row r="45" spans="1:21">
      <c r="A45" s="31">
        <v>36130</v>
      </c>
      <c r="C45" s="6">
        <v>37</v>
      </c>
      <c r="D45" s="29">
        <f t="shared" si="12"/>
        <v>30</v>
      </c>
      <c r="E45" s="29">
        <f t="shared" si="17"/>
        <v>1110</v>
      </c>
      <c r="F45" s="29">
        <f t="shared" si="13"/>
        <v>-4264</v>
      </c>
      <c r="G45" s="34">
        <f>+Inputs!$D$2</f>
        <v>0.3795</v>
      </c>
      <c r="I45" s="27">
        <f t="shared" si="18"/>
        <v>5374</v>
      </c>
      <c r="K45" s="27">
        <f t="shared" si="14"/>
        <v>30</v>
      </c>
      <c r="L45" s="27">
        <f t="shared" si="19"/>
        <v>1110</v>
      </c>
      <c r="M45" s="27">
        <f t="shared" si="15"/>
        <v>11.385</v>
      </c>
      <c r="N45" s="27">
        <f t="shared" si="16"/>
        <v>11.385</v>
      </c>
      <c r="O45" s="27">
        <f t="shared" si="20"/>
        <v>-1618.1880000000003</v>
      </c>
      <c r="P45" s="27">
        <f t="shared" si="21"/>
        <v>1618.1880000000003</v>
      </c>
      <c r="U45" s="108"/>
    </row>
    <row r="46" spans="1:21">
      <c r="A46" s="30">
        <v>36161</v>
      </c>
      <c r="C46" s="6">
        <v>38</v>
      </c>
      <c r="D46" s="29">
        <f t="shared" si="12"/>
        <v>30</v>
      </c>
      <c r="E46" s="29">
        <f t="shared" si="17"/>
        <v>1140</v>
      </c>
      <c r="F46" s="29">
        <f t="shared" si="13"/>
        <v>-4234</v>
      </c>
      <c r="G46" s="34">
        <f>+Inputs!$D$2</f>
        <v>0.3795</v>
      </c>
      <c r="I46" s="27">
        <f t="shared" si="18"/>
        <v>5374</v>
      </c>
      <c r="K46" s="27">
        <f t="shared" si="14"/>
        <v>30</v>
      </c>
      <c r="L46" s="27">
        <f t="shared" si="19"/>
        <v>1140</v>
      </c>
      <c r="M46" s="27">
        <f t="shared" si="15"/>
        <v>11.385</v>
      </c>
      <c r="N46" s="27">
        <f t="shared" si="16"/>
        <v>11.385</v>
      </c>
      <c r="O46" s="27">
        <f t="shared" si="20"/>
        <v>-1606.8030000000003</v>
      </c>
      <c r="P46" s="27">
        <f t="shared" si="21"/>
        <v>1606.8030000000003</v>
      </c>
      <c r="U46" s="108"/>
    </row>
    <row r="47" spans="1:21">
      <c r="A47" s="31">
        <v>36192</v>
      </c>
      <c r="C47" s="6">
        <v>39</v>
      </c>
      <c r="D47" s="29">
        <f t="shared" si="12"/>
        <v>30</v>
      </c>
      <c r="E47" s="29">
        <f t="shared" si="17"/>
        <v>1170</v>
      </c>
      <c r="F47" s="29">
        <f t="shared" si="13"/>
        <v>-4204</v>
      </c>
      <c r="G47" s="34">
        <f>+Inputs!$D$2</f>
        <v>0.3795</v>
      </c>
      <c r="I47" s="27">
        <f t="shared" si="18"/>
        <v>5374</v>
      </c>
      <c r="K47" s="27">
        <f t="shared" si="14"/>
        <v>30</v>
      </c>
      <c r="L47" s="27">
        <f t="shared" si="19"/>
        <v>1170</v>
      </c>
      <c r="M47" s="27">
        <f t="shared" si="15"/>
        <v>11.385</v>
      </c>
      <c r="N47" s="27">
        <f t="shared" si="16"/>
        <v>11.385</v>
      </c>
      <c r="O47" s="27">
        <f t="shared" si="20"/>
        <v>-1595.4180000000003</v>
      </c>
      <c r="P47" s="27">
        <f t="shared" si="21"/>
        <v>1595.4180000000003</v>
      </c>
      <c r="U47" s="108"/>
    </row>
    <row r="48" spans="1:21">
      <c r="A48" s="30">
        <v>36220</v>
      </c>
      <c r="C48" s="6">
        <v>40</v>
      </c>
      <c r="D48" s="29">
        <f t="shared" si="12"/>
        <v>30</v>
      </c>
      <c r="E48" s="29">
        <f t="shared" si="17"/>
        <v>1200</v>
      </c>
      <c r="F48" s="29">
        <f t="shared" si="13"/>
        <v>-4174</v>
      </c>
      <c r="G48" s="34">
        <f>+Inputs!$D$2</f>
        <v>0.3795</v>
      </c>
      <c r="I48" s="27">
        <f t="shared" si="18"/>
        <v>5374</v>
      </c>
      <c r="K48" s="27">
        <f t="shared" si="14"/>
        <v>30</v>
      </c>
      <c r="L48" s="27">
        <f t="shared" si="19"/>
        <v>1200</v>
      </c>
      <c r="M48" s="27">
        <f t="shared" si="15"/>
        <v>11.385</v>
      </c>
      <c r="N48" s="27">
        <f t="shared" si="16"/>
        <v>11.385</v>
      </c>
      <c r="O48" s="27">
        <f t="shared" si="20"/>
        <v>-1584.0330000000004</v>
      </c>
      <c r="P48" s="27">
        <f t="shared" si="21"/>
        <v>1584.0330000000004</v>
      </c>
      <c r="U48" s="108"/>
    </row>
    <row r="49" spans="1:21">
      <c r="A49" s="31">
        <v>36251</v>
      </c>
      <c r="C49" s="6">
        <v>41</v>
      </c>
      <c r="D49" s="29">
        <f t="shared" si="12"/>
        <v>30</v>
      </c>
      <c r="E49" s="29">
        <f t="shared" si="17"/>
        <v>1230</v>
      </c>
      <c r="F49" s="29">
        <f t="shared" si="13"/>
        <v>-4144</v>
      </c>
      <c r="G49" s="34">
        <f>+Inputs!$D$2</f>
        <v>0.3795</v>
      </c>
      <c r="I49" s="27">
        <f t="shared" si="18"/>
        <v>5374</v>
      </c>
      <c r="K49" s="27">
        <f t="shared" si="14"/>
        <v>30</v>
      </c>
      <c r="L49" s="27">
        <f t="shared" si="19"/>
        <v>1230</v>
      </c>
      <c r="M49" s="27">
        <f t="shared" si="15"/>
        <v>11.385</v>
      </c>
      <c r="N49" s="27">
        <f t="shared" si="16"/>
        <v>11.385</v>
      </c>
      <c r="O49" s="27">
        <f t="shared" si="20"/>
        <v>-1572.6480000000004</v>
      </c>
      <c r="P49" s="27">
        <f t="shared" si="21"/>
        <v>1572.6480000000004</v>
      </c>
      <c r="U49" s="108"/>
    </row>
    <row r="50" spans="1:21">
      <c r="A50" s="30">
        <v>36281</v>
      </c>
      <c r="C50" s="6">
        <v>42</v>
      </c>
      <c r="D50" s="29">
        <f t="shared" si="12"/>
        <v>30</v>
      </c>
      <c r="E50" s="29">
        <f t="shared" si="17"/>
        <v>1260</v>
      </c>
      <c r="F50" s="29">
        <f t="shared" si="13"/>
        <v>-4114</v>
      </c>
      <c r="G50" s="34">
        <f>+Inputs!$D$2</f>
        <v>0.3795</v>
      </c>
      <c r="I50" s="27">
        <f t="shared" si="18"/>
        <v>5374</v>
      </c>
      <c r="K50" s="27">
        <f t="shared" si="14"/>
        <v>30</v>
      </c>
      <c r="L50" s="27">
        <f t="shared" si="19"/>
        <v>1260</v>
      </c>
      <c r="M50" s="27">
        <f t="shared" si="15"/>
        <v>11.385</v>
      </c>
      <c r="N50" s="27">
        <f t="shared" si="16"/>
        <v>11.385</v>
      </c>
      <c r="O50" s="27">
        <f t="shared" si="20"/>
        <v>-1561.2630000000004</v>
      </c>
      <c r="P50" s="27">
        <f t="shared" si="21"/>
        <v>1561.2630000000004</v>
      </c>
      <c r="U50" s="108"/>
    </row>
    <row r="51" spans="1:21">
      <c r="A51" s="31">
        <v>36312</v>
      </c>
      <c r="C51" s="6">
        <v>43</v>
      </c>
      <c r="D51" s="29">
        <f t="shared" si="12"/>
        <v>30</v>
      </c>
      <c r="E51" s="29">
        <f t="shared" si="17"/>
        <v>1290</v>
      </c>
      <c r="F51" s="29">
        <f t="shared" si="13"/>
        <v>-4084</v>
      </c>
      <c r="G51" s="34">
        <f>+Inputs!$D$2</f>
        <v>0.3795</v>
      </c>
      <c r="I51" s="27">
        <f t="shared" si="18"/>
        <v>5374</v>
      </c>
      <c r="K51" s="27">
        <f t="shared" si="14"/>
        <v>30</v>
      </c>
      <c r="L51" s="27">
        <f t="shared" si="19"/>
        <v>1290</v>
      </c>
      <c r="M51" s="27">
        <f t="shared" si="15"/>
        <v>11.385</v>
      </c>
      <c r="N51" s="27">
        <f t="shared" si="16"/>
        <v>11.385</v>
      </c>
      <c r="O51" s="27">
        <f t="shared" si="20"/>
        <v>-1549.8780000000004</v>
      </c>
      <c r="P51" s="27">
        <f t="shared" si="21"/>
        <v>1549.8780000000004</v>
      </c>
      <c r="U51" s="108"/>
    </row>
    <row r="52" spans="1:21">
      <c r="A52" s="30">
        <v>36342</v>
      </c>
      <c r="C52" s="6">
        <v>44</v>
      </c>
      <c r="D52" s="29">
        <f t="shared" si="12"/>
        <v>30</v>
      </c>
      <c r="E52" s="29">
        <f t="shared" si="17"/>
        <v>1320</v>
      </c>
      <c r="F52" s="29">
        <f t="shared" si="13"/>
        <v>-4054</v>
      </c>
      <c r="G52" s="34">
        <f>+Inputs!$D$2</f>
        <v>0.3795</v>
      </c>
      <c r="I52" s="27">
        <f t="shared" si="18"/>
        <v>5374</v>
      </c>
      <c r="K52" s="27">
        <f t="shared" si="14"/>
        <v>30</v>
      </c>
      <c r="L52" s="27">
        <f t="shared" si="19"/>
        <v>1320</v>
      </c>
      <c r="M52" s="27">
        <f t="shared" si="15"/>
        <v>11.385</v>
      </c>
      <c r="N52" s="27">
        <f t="shared" si="16"/>
        <v>11.385</v>
      </c>
      <c r="O52" s="27">
        <f t="shared" si="20"/>
        <v>-1538.4930000000004</v>
      </c>
      <c r="P52" s="27">
        <f t="shared" si="21"/>
        <v>1538.4930000000004</v>
      </c>
      <c r="U52" s="108"/>
    </row>
    <row r="53" spans="1:21">
      <c r="A53" s="31">
        <v>36373</v>
      </c>
      <c r="C53" s="6">
        <v>45</v>
      </c>
      <c r="D53" s="29">
        <f t="shared" si="12"/>
        <v>30</v>
      </c>
      <c r="E53" s="29">
        <f t="shared" si="17"/>
        <v>1350</v>
      </c>
      <c r="F53" s="29">
        <f t="shared" si="13"/>
        <v>-4024</v>
      </c>
      <c r="G53" s="34">
        <f>+Inputs!$D$2</f>
        <v>0.3795</v>
      </c>
      <c r="I53" s="27">
        <f t="shared" si="18"/>
        <v>5374</v>
      </c>
      <c r="K53" s="27">
        <f t="shared" si="14"/>
        <v>30</v>
      </c>
      <c r="L53" s="27">
        <f t="shared" si="19"/>
        <v>1350</v>
      </c>
      <c r="M53" s="27">
        <f t="shared" si="15"/>
        <v>11.385</v>
      </c>
      <c r="N53" s="27">
        <f t="shared" si="16"/>
        <v>11.385</v>
      </c>
      <c r="O53" s="27">
        <f t="shared" si="20"/>
        <v>-1527.1080000000004</v>
      </c>
      <c r="P53" s="27">
        <f t="shared" si="21"/>
        <v>1527.1080000000004</v>
      </c>
      <c r="U53" s="108"/>
    </row>
    <row r="54" spans="1:21">
      <c r="A54" s="30">
        <v>36404</v>
      </c>
      <c r="C54" s="6">
        <v>46</v>
      </c>
      <c r="D54" s="29">
        <f t="shared" si="12"/>
        <v>30</v>
      </c>
      <c r="E54" s="29">
        <f t="shared" si="17"/>
        <v>1380</v>
      </c>
      <c r="F54" s="29">
        <f t="shared" si="13"/>
        <v>-3994</v>
      </c>
      <c r="G54" s="34">
        <f>+Inputs!$D$2</f>
        <v>0.3795</v>
      </c>
      <c r="I54" s="27">
        <f t="shared" si="18"/>
        <v>5374</v>
      </c>
      <c r="K54" s="27">
        <f t="shared" si="14"/>
        <v>30</v>
      </c>
      <c r="L54" s="27">
        <f t="shared" si="19"/>
        <v>1380</v>
      </c>
      <c r="M54" s="27">
        <f t="shared" si="15"/>
        <v>11.385</v>
      </c>
      <c r="N54" s="27">
        <f t="shared" si="16"/>
        <v>11.385</v>
      </c>
      <c r="O54" s="27">
        <f t="shared" si="20"/>
        <v>-1515.7230000000004</v>
      </c>
      <c r="P54" s="27">
        <f t="shared" si="21"/>
        <v>1515.7230000000004</v>
      </c>
      <c r="U54" s="108"/>
    </row>
    <row r="55" spans="1:21">
      <c r="A55" s="31">
        <v>36434</v>
      </c>
      <c r="C55" s="6">
        <v>47</v>
      </c>
      <c r="D55" s="29">
        <f t="shared" si="12"/>
        <v>30</v>
      </c>
      <c r="E55" s="29">
        <f t="shared" si="17"/>
        <v>1410</v>
      </c>
      <c r="F55" s="29">
        <f t="shared" si="13"/>
        <v>-3964</v>
      </c>
      <c r="G55" s="34">
        <f>+Inputs!$D$2</f>
        <v>0.3795</v>
      </c>
      <c r="I55" s="27">
        <f t="shared" si="18"/>
        <v>5374</v>
      </c>
      <c r="K55" s="27">
        <f t="shared" si="14"/>
        <v>30</v>
      </c>
      <c r="L55" s="27">
        <f t="shared" si="19"/>
        <v>1410</v>
      </c>
      <c r="M55" s="27">
        <f t="shared" si="15"/>
        <v>11.385</v>
      </c>
      <c r="N55" s="27">
        <f t="shared" si="16"/>
        <v>11.385</v>
      </c>
      <c r="O55" s="27">
        <f t="shared" si="20"/>
        <v>-1504.3380000000004</v>
      </c>
      <c r="P55" s="27">
        <f t="shared" si="21"/>
        <v>1504.3380000000004</v>
      </c>
      <c r="U55" s="108"/>
    </row>
    <row r="56" spans="1:21">
      <c r="A56" s="30">
        <v>36465</v>
      </c>
      <c r="C56" s="6">
        <v>48</v>
      </c>
      <c r="D56" s="29">
        <f t="shared" si="12"/>
        <v>30</v>
      </c>
      <c r="E56" s="29">
        <f t="shared" si="17"/>
        <v>1440</v>
      </c>
      <c r="F56" s="29">
        <f t="shared" si="13"/>
        <v>-3934</v>
      </c>
      <c r="G56" s="34">
        <f>+Inputs!$D$2</f>
        <v>0.3795</v>
      </c>
      <c r="I56" s="27">
        <f t="shared" si="18"/>
        <v>5374</v>
      </c>
      <c r="K56" s="27">
        <f t="shared" si="14"/>
        <v>30</v>
      </c>
      <c r="L56" s="27">
        <f t="shared" si="19"/>
        <v>1440</v>
      </c>
      <c r="M56" s="27">
        <f t="shared" si="15"/>
        <v>11.385</v>
      </c>
      <c r="N56" s="27">
        <f t="shared" si="16"/>
        <v>11.385</v>
      </c>
      <c r="O56" s="27">
        <f t="shared" si="20"/>
        <v>-1492.9530000000004</v>
      </c>
      <c r="P56" s="27">
        <f t="shared" si="21"/>
        <v>1492.9530000000004</v>
      </c>
    </row>
    <row r="57" spans="1:21">
      <c r="A57" s="31">
        <v>36495</v>
      </c>
      <c r="C57" s="6">
        <v>49</v>
      </c>
      <c r="D57" s="29">
        <f t="shared" si="12"/>
        <v>30</v>
      </c>
      <c r="E57" s="29">
        <f t="shared" si="17"/>
        <v>1470</v>
      </c>
      <c r="F57" s="29">
        <f t="shared" si="13"/>
        <v>-3904</v>
      </c>
      <c r="G57" s="34">
        <f>+Inputs!$D$2</f>
        <v>0.3795</v>
      </c>
      <c r="I57" s="27">
        <f t="shared" si="18"/>
        <v>5374</v>
      </c>
      <c r="K57" s="27">
        <f t="shared" si="14"/>
        <v>30</v>
      </c>
      <c r="L57" s="27">
        <f t="shared" si="19"/>
        <v>1470</v>
      </c>
      <c r="M57" s="27">
        <f t="shared" si="15"/>
        <v>11.385</v>
      </c>
      <c r="N57" s="27">
        <f t="shared" si="16"/>
        <v>11.385</v>
      </c>
      <c r="O57" s="27">
        <f t="shared" si="20"/>
        <v>-1481.5680000000004</v>
      </c>
      <c r="P57" s="27">
        <f t="shared" si="21"/>
        <v>1481.5680000000004</v>
      </c>
    </row>
    <row r="58" spans="1:21">
      <c r="A58" s="30">
        <v>36526</v>
      </c>
      <c r="C58" s="6">
        <v>50</v>
      </c>
      <c r="D58" s="29">
        <f t="shared" si="12"/>
        <v>30</v>
      </c>
      <c r="E58" s="29">
        <f t="shared" si="17"/>
        <v>1500</v>
      </c>
      <c r="F58" s="29">
        <f t="shared" si="13"/>
        <v>-3874</v>
      </c>
      <c r="G58" s="34">
        <f>+Inputs!$D$2</f>
        <v>0.3795</v>
      </c>
      <c r="I58" s="27">
        <f t="shared" si="18"/>
        <v>5374</v>
      </c>
      <c r="K58" s="27">
        <f t="shared" si="14"/>
        <v>30</v>
      </c>
      <c r="L58" s="27">
        <f t="shared" si="19"/>
        <v>1500</v>
      </c>
      <c r="M58" s="27">
        <f t="shared" si="15"/>
        <v>11.385</v>
      </c>
      <c r="N58" s="27">
        <f t="shared" si="16"/>
        <v>11.385</v>
      </c>
      <c r="O58" s="27">
        <f t="shared" si="20"/>
        <v>-1470.1830000000004</v>
      </c>
      <c r="P58" s="27">
        <f t="shared" si="21"/>
        <v>1470.1830000000004</v>
      </c>
    </row>
    <row r="59" spans="1:21">
      <c r="A59" s="31">
        <v>36557</v>
      </c>
      <c r="C59" s="6">
        <v>51</v>
      </c>
      <c r="D59" s="29">
        <f t="shared" si="12"/>
        <v>30</v>
      </c>
      <c r="E59" s="29">
        <f t="shared" si="17"/>
        <v>1530</v>
      </c>
      <c r="F59" s="29">
        <f t="shared" si="13"/>
        <v>-3844</v>
      </c>
      <c r="G59" s="34">
        <f>+Inputs!$D$2</f>
        <v>0.3795</v>
      </c>
      <c r="I59" s="27">
        <f t="shared" si="18"/>
        <v>5374</v>
      </c>
      <c r="K59" s="27">
        <f t="shared" si="14"/>
        <v>30</v>
      </c>
      <c r="L59" s="27">
        <f t="shared" si="19"/>
        <v>1530</v>
      </c>
      <c r="M59" s="27">
        <f t="shared" si="15"/>
        <v>11.385</v>
      </c>
      <c r="N59" s="27">
        <f t="shared" si="16"/>
        <v>11.385</v>
      </c>
      <c r="O59" s="27">
        <f t="shared" si="20"/>
        <v>-1458.7980000000005</v>
      </c>
      <c r="P59" s="27">
        <f t="shared" si="21"/>
        <v>1458.7980000000005</v>
      </c>
    </row>
    <row r="60" spans="1:21">
      <c r="A60" s="30">
        <v>36586</v>
      </c>
      <c r="C60" s="6">
        <v>52</v>
      </c>
      <c r="D60" s="29">
        <f t="shared" si="12"/>
        <v>30</v>
      </c>
      <c r="E60" s="29">
        <f t="shared" si="17"/>
        <v>1560</v>
      </c>
      <c r="F60" s="29">
        <f t="shared" si="13"/>
        <v>-3814</v>
      </c>
      <c r="G60" s="34">
        <f>+Inputs!$D$2</f>
        <v>0.3795</v>
      </c>
      <c r="I60" s="27">
        <f t="shared" si="18"/>
        <v>5374</v>
      </c>
      <c r="K60" s="27">
        <f t="shared" si="14"/>
        <v>30</v>
      </c>
      <c r="L60" s="27">
        <f t="shared" si="19"/>
        <v>1560</v>
      </c>
      <c r="M60" s="27">
        <f t="shared" si="15"/>
        <v>11.385</v>
      </c>
      <c r="N60" s="27">
        <f t="shared" si="16"/>
        <v>11.385</v>
      </c>
      <c r="O60" s="27">
        <f t="shared" si="20"/>
        <v>-1447.4130000000005</v>
      </c>
      <c r="P60" s="27">
        <f t="shared" si="21"/>
        <v>1447.4130000000005</v>
      </c>
    </row>
    <row r="61" spans="1:21">
      <c r="A61" s="31">
        <v>36617</v>
      </c>
      <c r="C61" s="6">
        <v>53</v>
      </c>
      <c r="D61" s="29">
        <f t="shared" si="12"/>
        <v>30</v>
      </c>
      <c r="E61" s="29">
        <f t="shared" si="17"/>
        <v>1590</v>
      </c>
      <c r="F61" s="29">
        <f t="shared" si="13"/>
        <v>-3784</v>
      </c>
      <c r="G61" s="34">
        <f>+Inputs!$D$2</f>
        <v>0.3795</v>
      </c>
      <c r="I61" s="27">
        <f t="shared" si="18"/>
        <v>5374</v>
      </c>
      <c r="K61" s="27">
        <f t="shared" si="14"/>
        <v>30</v>
      </c>
      <c r="L61" s="27">
        <f t="shared" si="19"/>
        <v>1590</v>
      </c>
      <c r="M61" s="27">
        <f t="shared" si="15"/>
        <v>11.385</v>
      </c>
      <c r="N61" s="27">
        <f t="shared" si="16"/>
        <v>11.385</v>
      </c>
      <c r="O61" s="27">
        <f t="shared" si="20"/>
        <v>-1436.0280000000005</v>
      </c>
      <c r="P61" s="27">
        <f t="shared" si="21"/>
        <v>1436.0280000000005</v>
      </c>
    </row>
    <row r="62" spans="1:21">
      <c r="A62" s="30">
        <v>36647</v>
      </c>
      <c r="C62" s="6">
        <v>54</v>
      </c>
      <c r="D62" s="29">
        <f t="shared" si="12"/>
        <v>30</v>
      </c>
      <c r="E62" s="29">
        <f t="shared" si="17"/>
        <v>1620</v>
      </c>
      <c r="F62" s="29">
        <f t="shared" si="13"/>
        <v>-3754</v>
      </c>
      <c r="G62" s="34">
        <f>+Inputs!$D$2</f>
        <v>0.3795</v>
      </c>
      <c r="I62" s="27">
        <f t="shared" si="18"/>
        <v>5374</v>
      </c>
      <c r="K62" s="27">
        <f t="shared" si="14"/>
        <v>30</v>
      </c>
      <c r="L62" s="27">
        <f t="shared" si="19"/>
        <v>1620</v>
      </c>
      <c r="M62" s="27">
        <f t="shared" si="15"/>
        <v>11.385</v>
      </c>
      <c r="N62" s="27">
        <f t="shared" si="16"/>
        <v>11.385</v>
      </c>
      <c r="O62" s="27">
        <f t="shared" si="20"/>
        <v>-1424.6430000000005</v>
      </c>
      <c r="P62" s="27">
        <f t="shared" si="21"/>
        <v>1424.6430000000005</v>
      </c>
    </row>
    <row r="63" spans="1:21">
      <c r="A63" s="31">
        <v>36678</v>
      </c>
      <c r="C63" s="6">
        <v>55</v>
      </c>
      <c r="D63" s="29">
        <f t="shared" si="12"/>
        <v>30</v>
      </c>
      <c r="E63" s="29">
        <f t="shared" si="17"/>
        <v>1650</v>
      </c>
      <c r="F63" s="29">
        <f t="shared" si="13"/>
        <v>-3724</v>
      </c>
      <c r="G63" s="34">
        <f>+Inputs!$D$2</f>
        <v>0.3795</v>
      </c>
      <c r="I63" s="27">
        <f t="shared" si="18"/>
        <v>5374</v>
      </c>
      <c r="K63" s="27">
        <f t="shared" si="14"/>
        <v>30</v>
      </c>
      <c r="L63" s="27">
        <f t="shared" si="19"/>
        <v>1650</v>
      </c>
      <c r="M63" s="27">
        <f t="shared" si="15"/>
        <v>11.385</v>
      </c>
      <c r="N63" s="27">
        <f t="shared" si="16"/>
        <v>11.385</v>
      </c>
      <c r="O63" s="27">
        <f t="shared" si="20"/>
        <v>-1413.2580000000005</v>
      </c>
      <c r="P63" s="27">
        <f t="shared" si="21"/>
        <v>1413.2580000000005</v>
      </c>
    </row>
    <row r="64" spans="1:21">
      <c r="A64" s="30">
        <v>36708</v>
      </c>
      <c r="C64" s="6">
        <v>56</v>
      </c>
      <c r="D64" s="29">
        <f t="shared" si="12"/>
        <v>30</v>
      </c>
      <c r="E64" s="29">
        <f t="shared" si="17"/>
        <v>1680</v>
      </c>
      <c r="F64" s="29">
        <f t="shared" si="13"/>
        <v>-3694</v>
      </c>
      <c r="G64" s="34">
        <f>+Inputs!$D$2</f>
        <v>0.3795</v>
      </c>
      <c r="I64" s="27">
        <f t="shared" si="18"/>
        <v>5374</v>
      </c>
      <c r="K64" s="27">
        <f t="shared" si="14"/>
        <v>30</v>
      </c>
      <c r="L64" s="27">
        <f t="shared" si="19"/>
        <v>1680</v>
      </c>
      <c r="M64" s="27">
        <f t="shared" si="15"/>
        <v>11.385</v>
      </c>
      <c r="N64" s="27">
        <f t="shared" si="16"/>
        <v>11.385</v>
      </c>
      <c r="O64" s="27">
        <f t="shared" si="20"/>
        <v>-1401.8730000000005</v>
      </c>
      <c r="P64" s="27">
        <f t="shared" si="21"/>
        <v>1401.8730000000005</v>
      </c>
    </row>
    <row r="65" spans="1:16">
      <c r="A65" s="31">
        <v>36739</v>
      </c>
      <c r="C65" s="6">
        <v>57</v>
      </c>
      <c r="D65" s="29">
        <f t="shared" si="12"/>
        <v>30</v>
      </c>
      <c r="E65" s="29">
        <f t="shared" si="17"/>
        <v>1710</v>
      </c>
      <c r="F65" s="29">
        <f t="shared" si="13"/>
        <v>-3664</v>
      </c>
      <c r="G65" s="34">
        <f>+Inputs!$D$2</f>
        <v>0.3795</v>
      </c>
      <c r="I65" s="27">
        <f t="shared" si="18"/>
        <v>5374</v>
      </c>
      <c r="K65" s="27">
        <f t="shared" si="14"/>
        <v>30</v>
      </c>
      <c r="L65" s="27">
        <f t="shared" si="19"/>
        <v>1710</v>
      </c>
      <c r="M65" s="27">
        <f t="shared" si="15"/>
        <v>11.385</v>
      </c>
      <c r="N65" s="27">
        <f t="shared" si="16"/>
        <v>11.385</v>
      </c>
      <c r="O65" s="27">
        <f t="shared" si="20"/>
        <v>-1390.4880000000005</v>
      </c>
      <c r="P65" s="27">
        <f t="shared" si="21"/>
        <v>1390.4880000000005</v>
      </c>
    </row>
    <row r="66" spans="1:16">
      <c r="A66" s="30">
        <v>36770</v>
      </c>
      <c r="C66" s="6">
        <v>58</v>
      </c>
      <c r="D66" s="29">
        <f t="shared" si="12"/>
        <v>30</v>
      </c>
      <c r="E66" s="29">
        <f t="shared" si="17"/>
        <v>1740</v>
      </c>
      <c r="F66" s="29">
        <f t="shared" si="13"/>
        <v>-3634</v>
      </c>
      <c r="G66" s="34">
        <f>+Inputs!$D$2</f>
        <v>0.3795</v>
      </c>
      <c r="I66" s="27">
        <f t="shared" si="18"/>
        <v>5374</v>
      </c>
      <c r="K66" s="27">
        <f t="shared" si="14"/>
        <v>30</v>
      </c>
      <c r="L66" s="27">
        <f t="shared" si="19"/>
        <v>1740</v>
      </c>
      <c r="M66" s="27">
        <f t="shared" si="15"/>
        <v>11.385</v>
      </c>
      <c r="N66" s="27">
        <f t="shared" si="16"/>
        <v>11.385</v>
      </c>
      <c r="O66" s="27">
        <f t="shared" si="20"/>
        <v>-1379.1030000000005</v>
      </c>
      <c r="P66" s="27">
        <f t="shared" si="21"/>
        <v>1379.1030000000005</v>
      </c>
    </row>
    <row r="67" spans="1:16">
      <c r="A67" s="31">
        <v>36800</v>
      </c>
      <c r="C67" s="6">
        <v>59</v>
      </c>
      <c r="D67" s="29">
        <f t="shared" si="12"/>
        <v>30</v>
      </c>
      <c r="E67" s="29">
        <f t="shared" si="17"/>
        <v>1770</v>
      </c>
      <c r="F67" s="29">
        <f t="shared" si="13"/>
        <v>-3604</v>
      </c>
      <c r="G67" s="34">
        <f>+Inputs!$D$2</f>
        <v>0.3795</v>
      </c>
      <c r="I67" s="27">
        <f t="shared" si="18"/>
        <v>5374</v>
      </c>
      <c r="K67" s="27">
        <f t="shared" si="14"/>
        <v>30</v>
      </c>
      <c r="L67" s="27">
        <f t="shared" si="19"/>
        <v>1770</v>
      </c>
      <c r="M67" s="27">
        <f t="shared" si="15"/>
        <v>11.385</v>
      </c>
      <c r="N67" s="27">
        <f t="shared" si="16"/>
        <v>11.385</v>
      </c>
      <c r="O67" s="27">
        <f t="shared" si="20"/>
        <v>-1367.7180000000005</v>
      </c>
      <c r="P67" s="27">
        <f t="shared" si="21"/>
        <v>1367.7180000000005</v>
      </c>
    </row>
    <row r="68" spans="1:16">
      <c r="A68" s="30">
        <v>36831</v>
      </c>
      <c r="C68" s="6">
        <v>60</v>
      </c>
      <c r="D68" s="29">
        <f t="shared" si="12"/>
        <v>30</v>
      </c>
      <c r="E68" s="29">
        <f t="shared" si="17"/>
        <v>1800</v>
      </c>
      <c r="F68" s="29">
        <f t="shared" si="13"/>
        <v>-3574</v>
      </c>
      <c r="G68" s="34">
        <f>+Inputs!$D$2</f>
        <v>0.3795</v>
      </c>
      <c r="I68" s="27">
        <f t="shared" si="18"/>
        <v>5374</v>
      </c>
      <c r="K68" s="27">
        <f t="shared" si="14"/>
        <v>30</v>
      </c>
      <c r="L68" s="27">
        <f t="shared" si="19"/>
        <v>1800</v>
      </c>
      <c r="M68" s="27">
        <f t="shared" si="15"/>
        <v>11.385</v>
      </c>
      <c r="N68" s="27">
        <f t="shared" si="16"/>
        <v>11.385</v>
      </c>
      <c r="O68" s="27">
        <f t="shared" si="20"/>
        <v>-1356.3330000000005</v>
      </c>
      <c r="P68" s="27">
        <f t="shared" si="21"/>
        <v>1356.3330000000005</v>
      </c>
    </row>
    <row r="69" spans="1:16">
      <c r="A69" s="31">
        <v>36861</v>
      </c>
      <c r="C69" s="6">
        <v>61</v>
      </c>
      <c r="D69" s="29">
        <f t="shared" si="12"/>
        <v>30</v>
      </c>
      <c r="E69" s="29">
        <f t="shared" si="17"/>
        <v>1830</v>
      </c>
      <c r="F69" s="29">
        <f t="shared" si="13"/>
        <v>-3544</v>
      </c>
      <c r="G69" s="34">
        <f>+Inputs!$D$2</f>
        <v>0.3795</v>
      </c>
      <c r="I69" s="27">
        <f t="shared" si="18"/>
        <v>5374</v>
      </c>
      <c r="K69" s="27">
        <f t="shared" si="14"/>
        <v>30</v>
      </c>
      <c r="L69" s="27">
        <f t="shared" si="19"/>
        <v>1830</v>
      </c>
      <c r="M69" s="27">
        <f t="shared" si="15"/>
        <v>11.385</v>
      </c>
      <c r="N69" s="27">
        <f t="shared" si="16"/>
        <v>11.385</v>
      </c>
      <c r="O69" s="27">
        <f t="shared" si="20"/>
        <v>-1344.9480000000005</v>
      </c>
      <c r="P69" s="27">
        <f t="shared" si="21"/>
        <v>1344.9480000000005</v>
      </c>
    </row>
    <row r="70" spans="1:16">
      <c r="A70" s="30">
        <v>36892</v>
      </c>
      <c r="C70" s="6">
        <v>62</v>
      </c>
      <c r="D70" s="29">
        <f t="shared" si="12"/>
        <v>30</v>
      </c>
      <c r="E70" s="29">
        <f t="shared" si="17"/>
        <v>1860</v>
      </c>
      <c r="F70" s="29">
        <f t="shared" si="13"/>
        <v>-3514</v>
      </c>
      <c r="G70" s="34">
        <f>+Inputs!$D$2</f>
        <v>0.3795</v>
      </c>
      <c r="I70" s="27">
        <f t="shared" si="18"/>
        <v>5374</v>
      </c>
      <c r="K70" s="27">
        <f t="shared" si="14"/>
        <v>30</v>
      </c>
      <c r="L70" s="27">
        <f t="shared" si="19"/>
        <v>1860</v>
      </c>
      <c r="M70" s="27">
        <f t="shared" si="15"/>
        <v>11.385</v>
      </c>
      <c r="N70" s="27">
        <f t="shared" si="16"/>
        <v>11.385</v>
      </c>
      <c r="O70" s="27">
        <f t="shared" si="20"/>
        <v>-1333.5630000000006</v>
      </c>
      <c r="P70" s="27">
        <f t="shared" si="21"/>
        <v>1333.5630000000006</v>
      </c>
    </row>
    <row r="71" spans="1:16">
      <c r="A71" s="31">
        <v>36923</v>
      </c>
      <c r="C71" s="6">
        <v>63</v>
      </c>
      <c r="D71" s="29">
        <f t="shared" si="12"/>
        <v>30</v>
      </c>
      <c r="E71" s="29">
        <f t="shared" si="17"/>
        <v>1890</v>
      </c>
      <c r="F71" s="29">
        <f t="shared" si="13"/>
        <v>-3484</v>
      </c>
      <c r="G71" s="34">
        <f>+Inputs!$D$2</f>
        <v>0.3795</v>
      </c>
      <c r="I71" s="27">
        <f t="shared" si="18"/>
        <v>5374</v>
      </c>
      <c r="K71" s="27">
        <f t="shared" si="14"/>
        <v>30</v>
      </c>
      <c r="L71" s="27">
        <f t="shared" si="19"/>
        <v>1890</v>
      </c>
      <c r="M71" s="27">
        <f t="shared" si="15"/>
        <v>11.385</v>
      </c>
      <c r="N71" s="27">
        <f t="shared" si="16"/>
        <v>11.385</v>
      </c>
      <c r="O71" s="27">
        <f t="shared" si="20"/>
        <v>-1322.1780000000006</v>
      </c>
      <c r="P71" s="27">
        <f t="shared" si="21"/>
        <v>1322.1780000000006</v>
      </c>
    </row>
    <row r="72" spans="1:16">
      <c r="A72" s="30">
        <v>36951</v>
      </c>
      <c r="C72" s="6">
        <v>64</v>
      </c>
      <c r="D72" s="29">
        <f t="shared" si="12"/>
        <v>30</v>
      </c>
      <c r="E72" s="29">
        <f t="shared" si="17"/>
        <v>1920</v>
      </c>
      <c r="F72" s="29">
        <f t="shared" si="13"/>
        <v>-3454</v>
      </c>
      <c r="G72" s="34">
        <f>+Inputs!$D$2</f>
        <v>0.3795</v>
      </c>
      <c r="I72" s="27">
        <f t="shared" si="18"/>
        <v>5374</v>
      </c>
      <c r="K72" s="27">
        <f t="shared" si="14"/>
        <v>30</v>
      </c>
      <c r="L72" s="27">
        <f t="shared" si="19"/>
        <v>1920</v>
      </c>
      <c r="M72" s="27">
        <f t="shared" si="15"/>
        <v>11.385</v>
      </c>
      <c r="N72" s="27">
        <f t="shared" si="16"/>
        <v>11.385</v>
      </c>
      <c r="O72" s="27">
        <f t="shared" si="20"/>
        <v>-1310.7930000000006</v>
      </c>
      <c r="P72" s="27">
        <f t="shared" si="21"/>
        <v>1310.7930000000006</v>
      </c>
    </row>
    <row r="73" spans="1:16">
      <c r="A73" s="31">
        <v>36982</v>
      </c>
      <c r="C73" s="6">
        <v>65</v>
      </c>
      <c r="D73" s="29">
        <f t="shared" ref="D73:D104" si="22">ROUND(-(+$B$9/180)*1,0)</f>
        <v>30</v>
      </c>
      <c r="E73" s="29">
        <f t="shared" si="17"/>
        <v>1950</v>
      </c>
      <c r="F73" s="29">
        <f t="shared" ref="F73:F104" si="23">$B$9+E73</f>
        <v>-3424</v>
      </c>
      <c r="G73" s="34">
        <f>+Inputs!$D$2</f>
        <v>0.3795</v>
      </c>
      <c r="I73" s="27">
        <f t="shared" si="18"/>
        <v>5374</v>
      </c>
      <c r="K73" s="27">
        <f t="shared" ref="K73:K104" si="24">D73</f>
        <v>30</v>
      </c>
      <c r="L73" s="27">
        <f t="shared" si="19"/>
        <v>1950</v>
      </c>
      <c r="M73" s="27">
        <f t="shared" ref="M73:M104" si="25">K73*G73</f>
        <v>11.385</v>
      </c>
      <c r="N73" s="27">
        <f t="shared" ref="N73:N104" si="26">M73-J73</f>
        <v>11.385</v>
      </c>
      <c r="O73" s="27">
        <f t="shared" si="20"/>
        <v>-1299.4080000000006</v>
      </c>
      <c r="P73" s="27">
        <f t="shared" si="21"/>
        <v>1299.4080000000006</v>
      </c>
    </row>
    <row r="74" spans="1:16">
      <c r="A74" s="30">
        <v>37012</v>
      </c>
      <c r="C74" s="6">
        <v>66</v>
      </c>
      <c r="D74" s="29">
        <f t="shared" si="22"/>
        <v>30</v>
      </c>
      <c r="E74" s="29">
        <f t="shared" ref="E74:E105" si="27">+E73+D74</f>
        <v>1980</v>
      </c>
      <c r="F74" s="29">
        <f t="shared" si="23"/>
        <v>-3394</v>
      </c>
      <c r="G74" s="34">
        <f>+Inputs!$D$2</f>
        <v>0.3795</v>
      </c>
      <c r="I74" s="27">
        <f t="shared" ref="I74:I105" si="28">+I73+H74</f>
        <v>5374</v>
      </c>
      <c r="K74" s="27">
        <f t="shared" si="24"/>
        <v>30</v>
      </c>
      <c r="L74" s="27">
        <f t="shared" ref="L74:L105" si="29">+L73+K74</f>
        <v>1980</v>
      </c>
      <c r="M74" s="27">
        <f t="shared" si="25"/>
        <v>11.385</v>
      </c>
      <c r="N74" s="27">
        <f t="shared" si="26"/>
        <v>11.385</v>
      </c>
      <c r="O74" s="27">
        <f t="shared" ref="O74:O105" si="30">+O73+N74</f>
        <v>-1288.0230000000006</v>
      </c>
      <c r="P74" s="27">
        <f t="shared" ref="P74:P105" si="31">P73-N74</f>
        <v>1288.0230000000006</v>
      </c>
    </row>
    <row r="75" spans="1:16">
      <c r="A75" s="31">
        <v>37043</v>
      </c>
      <c r="C75" s="6">
        <v>67</v>
      </c>
      <c r="D75" s="29">
        <f t="shared" si="22"/>
        <v>30</v>
      </c>
      <c r="E75" s="29">
        <f t="shared" si="27"/>
        <v>2010</v>
      </c>
      <c r="F75" s="29">
        <f t="shared" si="23"/>
        <v>-3364</v>
      </c>
      <c r="G75" s="34">
        <f>+Inputs!$D$2</f>
        <v>0.3795</v>
      </c>
      <c r="I75" s="27">
        <f t="shared" si="28"/>
        <v>5374</v>
      </c>
      <c r="K75" s="27">
        <f t="shared" si="24"/>
        <v>30</v>
      </c>
      <c r="L75" s="27">
        <f t="shared" si="29"/>
        <v>2010</v>
      </c>
      <c r="M75" s="27">
        <f t="shared" si="25"/>
        <v>11.385</v>
      </c>
      <c r="N75" s="27">
        <f t="shared" si="26"/>
        <v>11.385</v>
      </c>
      <c r="O75" s="27">
        <f t="shared" si="30"/>
        <v>-1276.6380000000006</v>
      </c>
      <c r="P75" s="27">
        <f t="shared" si="31"/>
        <v>1276.6380000000006</v>
      </c>
    </row>
    <row r="76" spans="1:16">
      <c r="A76" s="30">
        <v>37073</v>
      </c>
      <c r="C76" s="6">
        <v>68</v>
      </c>
      <c r="D76" s="29">
        <f t="shared" si="22"/>
        <v>30</v>
      </c>
      <c r="E76" s="29">
        <f t="shared" si="27"/>
        <v>2040</v>
      </c>
      <c r="F76" s="29">
        <f t="shared" si="23"/>
        <v>-3334</v>
      </c>
      <c r="G76" s="34">
        <f>+Inputs!$D$2</f>
        <v>0.3795</v>
      </c>
      <c r="I76" s="27">
        <f t="shared" si="28"/>
        <v>5374</v>
      </c>
      <c r="K76" s="27">
        <f t="shared" si="24"/>
        <v>30</v>
      </c>
      <c r="L76" s="27">
        <f t="shared" si="29"/>
        <v>2040</v>
      </c>
      <c r="M76" s="27">
        <f t="shared" si="25"/>
        <v>11.385</v>
      </c>
      <c r="N76" s="27">
        <f t="shared" si="26"/>
        <v>11.385</v>
      </c>
      <c r="O76" s="27">
        <f t="shared" si="30"/>
        <v>-1265.2530000000006</v>
      </c>
      <c r="P76" s="27">
        <f t="shared" si="31"/>
        <v>1265.2530000000006</v>
      </c>
    </row>
    <row r="77" spans="1:16">
      <c r="A77" s="31">
        <v>37104</v>
      </c>
      <c r="C77" s="6">
        <v>69</v>
      </c>
      <c r="D77" s="29">
        <f t="shared" si="22"/>
        <v>30</v>
      </c>
      <c r="E77" s="29">
        <f t="shared" si="27"/>
        <v>2070</v>
      </c>
      <c r="F77" s="29">
        <f t="shared" si="23"/>
        <v>-3304</v>
      </c>
      <c r="G77" s="34">
        <f>+Inputs!$D$2</f>
        <v>0.3795</v>
      </c>
      <c r="I77" s="27">
        <f t="shared" si="28"/>
        <v>5374</v>
      </c>
      <c r="K77" s="27">
        <f t="shared" si="24"/>
        <v>30</v>
      </c>
      <c r="L77" s="27">
        <f t="shared" si="29"/>
        <v>2070</v>
      </c>
      <c r="M77" s="27">
        <f t="shared" si="25"/>
        <v>11.385</v>
      </c>
      <c r="N77" s="27">
        <f t="shared" si="26"/>
        <v>11.385</v>
      </c>
      <c r="O77" s="27">
        <f t="shared" si="30"/>
        <v>-1253.8680000000006</v>
      </c>
      <c r="P77" s="27">
        <f t="shared" si="31"/>
        <v>1253.8680000000006</v>
      </c>
    </row>
    <row r="78" spans="1:16">
      <c r="A78" s="30">
        <v>37135</v>
      </c>
      <c r="C78" s="6">
        <v>70</v>
      </c>
      <c r="D78" s="29">
        <f t="shared" si="22"/>
        <v>30</v>
      </c>
      <c r="E78" s="29">
        <f t="shared" si="27"/>
        <v>2100</v>
      </c>
      <c r="F78" s="29">
        <f t="shared" si="23"/>
        <v>-3274</v>
      </c>
      <c r="G78" s="34">
        <f>+Inputs!$D$2</f>
        <v>0.3795</v>
      </c>
      <c r="I78" s="27">
        <f t="shared" si="28"/>
        <v>5374</v>
      </c>
      <c r="K78" s="27">
        <f t="shared" si="24"/>
        <v>30</v>
      </c>
      <c r="L78" s="27">
        <f t="shared" si="29"/>
        <v>2100</v>
      </c>
      <c r="M78" s="27">
        <f t="shared" si="25"/>
        <v>11.385</v>
      </c>
      <c r="N78" s="27">
        <f t="shared" si="26"/>
        <v>11.385</v>
      </c>
      <c r="O78" s="27">
        <f t="shared" si="30"/>
        <v>-1242.4830000000006</v>
      </c>
      <c r="P78" s="27">
        <f t="shared" si="31"/>
        <v>1242.4830000000006</v>
      </c>
    </row>
    <row r="79" spans="1:16">
      <c r="A79" s="31">
        <v>37165</v>
      </c>
      <c r="C79" s="6">
        <v>71</v>
      </c>
      <c r="D79" s="29">
        <f t="shared" si="22"/>
        <v>30</v>
      </c>
      <c r="E79" s="29">
        <f t="shared" si="27"/>
        <v>2130</v>
      </c>
      <c r="F79" s="29">
        <f t="shared" si="23"/>
        <v>-3244</v>
      </c>
      <c r="G79" s="34">
        <f>+Inputs!$D$2</f>
        <v>0.3795</v>
      </c>
      <c r="I79" s="27">
        <f t="shared" si="28"/>
        <v>5374</v>
      </c>
      <c r="K79" s="27">
        <f t="shared" si="24"/>
        <v>30</v>
      </c>
      <c r="L79" s="27">
        <f t="shared" si="29"/>
        <v>2130</v>
      </c>
      <c r="M79" s="27">
        <f t="shared" si="25"/>
        <v>11.385</v>
      </c>
      <c r="N79" s="27">
        <f t="shared" si="26"/>
        <v>11.385</v>
      </c>
      <c r="O79" s="27">
        <f t="shared" si="30"/>
        <v>-1231.0980000000006</v>
      </c>
      <c r="P79" s="27">
        <f t="shared" si="31"/>
        <v>1231.0980000000006</v>
      </c>
    </row>
    <row r="80" spans="1:16">
      <c r="A80" s="30">
        <v>37196</v>
      </c>
      <c r="C80" s="6">
        <v>72</v>
      </c>
      <c r="D80" s="29">
        <f t="shared" si="22"/>
        <v>30</v>
      </c>
      <c r="E80" s="29">
        <f t="shared" si="27"/>
        <v>2160</v>
      </c>
      <c r="F80" s="29">
        <f t="shared" si="23"/>
        <v>-3214</v>
      </c>
      <c r="G80" s="34">
        <f>+Inputs!$D$2</f>
        <v>0.3795</v>
      </c>
      <c r="I80" s="27">
        <f t="shared" si="28"/>
        <v>5374</v>
      </c>
      <c r="K80" s="27">
        <f t="shared" si="24"/>
        <v>30</v>
      </c>
      <c r="L80" s="27">
        <f t="shared" si="29"/>
        <v>2160</v>
      </c>
      <c r="M80" s="27">
        <f t="shared" si="25"/>
        <v>11.385</v>
      </c>
      <c r="N80" s="27">
        <f t="shared" si="26"/>
        <v>11.385</v>
      </c>
      <c r="O80" s="27">
        <f t="shared" si="30"/>
        <v>-1219.7130000000006</v>
      </c>
      <c r="P80" s="27">
        <f t="shared" si="31"/>
        <v>1219.7130000000006</v>
      </c>
    </row>
    <row r="81" spans="1:16">
      <c r="A81" s="31">
        <v>37226</v>
      </c>
      <c r="C81" s="6">
        <v>73</v>
      </c>
      <c r="D81" s="29">
        <f t="shared" si="22"/>
        <v>30</v>
      </c>
      <c r="E81" s="29">
        <f t="shared" si="27"/>
        <v>2190</v>
      </c>
      <c r="F81" s="29">
        <f t="shared" si="23"/>
        <v>-3184</v>
      </c>
      <c r="G81" s="34">
        <f>+Inputs!$D$2</f>
        <v>0.3795</v>
      </c>
      <c r="I81" s="27">
        <f t="shared" si="28"/>
        <v>5374</v>
      </c>
      <c r="K81" s="27">
        <f t="shared" si="24"/>
        <v>30</v>
      </c>
      <c r="L81" s="27">
        <f t="shared" si="29"/>
        <v>2190</v>
      </c>
      <c r="M81" s="27">
        <f t="shared" si="25"/>
        <v>11.385</v>
      </c>
      <c r="N81" s="27">
        <f t="shared" si="26"/>
        <v>11.385</v>
      </c>
      <c r="O81" s="27">
        <f t="shared" si="30"/>
        <v>-1208.3280000000007</v>
      </c>
      <c r="P81" s="27">
        <f t="shared" si="31"/>
        <v>1208.3280000000007</v>
      </c>
    </row>
    <row r="82" spans="1:16">
      <c r="A82" s="30">
        <v>37257</v>
      </c>
      <c r="C82" s="6">
        <v>74</v>
      </c>
      <c r="D82" s="29">
        <f t="shared" si="22"/>
        <v>30</v>
      </c>
      <c r="E82" s="29">
        <f t="shared" si="27"/>
        <v>2220</v>
      </c>
      <c r="F82" s="29">
        <f t="shared" si="23"/>
        <v>-3154</v>
      </c>
      <c r="G82" s="34">
        <f>+Inputs!$D$2</f>
        <v>0.3795</v>
      </c>
      <c r="I82" s="27">
        <f t="shared" si="28"/>
        <v>5374</v>
      </c>
      <c r="K82" s="27">
        <f t="shared" si="24"/>
        <v>30</v>
      </c>
      <c r="L82" s="27">
        <f t="shared" si="29"/>
        <v>2220</v>
      </c>
      <c r="M82" s="27">
        <f t="shared" si="25"/>
        <v>11.385</v>
      </c>
      <c r="N82" s="27">
        <f t="shared" si="26"/>
        <v>11.385</v>
      </c>
      <c r="O82" s="27">
        <f t="shared" si="30"/>
        <v>-1196.9430000000007</v>
      </c>
      <c r="P82" s="27">
        <f t="shared" si="31"/>
        <v>1196.9430000000007</v>
      </c>
    </row>
    <row r="83" spans="1:16">
      <c r="A83" s="31">
        <v>37288</v>
      </c>
      <c r="C83" s="6">
        <v>75</v>
      </c>
      <c r="D83" s="29">
        <f t="shared" si="22"/>
        <v>30</v>
      </c>
      <c r="E83" s="29">
        <f t="shared" si="27"/>
        <v>2250</v>
      </c>
      <c r="F83" s="29">
        <f t="shared" si="23"/>
        <v>-3124</v>
      </c>
      <c r="G83" s="34">
        <f>+Inputs!$D$2</f>
        <v>0.3795</v>
      </c>
      <c r="I83" s="27">
        <f t="shared" si="28"/>
        <v>5374</v>
      </c>
      <c r="K83" s="27">
        <f t="shared" si="24"/>
        <v>30</v>
      </c>
      <c r="L83" s="27">
        <f t="shared" si="29"/>
        <v>2250</v>
      </c>
      <c r="M83" s="27">
        <f t="shared" si="25"/>
        <v>11.385</v>
      </c>
      <c r="N83" s="27">
        <f t="shared" si="26"/>
        <v>11.385</v>
      </c>
      <c r="O83" s="27">
        <f t="shared" si="30"/>
        <v>-1185.5580000000007</v>
      </c>
      <c r="P83" s="27">
        <f t="shared" si="31"/>
        <v>1185.5580000000007</v>
      </c>
    </row>
    <row r="84" spans="1:16">
      <c r="A84" s="30">
        <v>37316</v>
      </c>
      <c r="C84" s="6">
        <v>76</v>
      </c>
      <c r="D84" s="29">
        <f t="shared" si="22"/>
        <v>30</v>
      </c>
      <c r="E84" s="29">
        <f t="shared" si="27"/>
        <v>2280</v>
      </c>
      <c r="F84" s="29">
        <f t="shared" si="23"/>
        <v>-3094</v>
      </c>
      <c r="G84" s="34">
        <f>+Inputs!$D$2</f>
        <v>0.3795</v>
      </c>
      <c r="I84" s="27">
        <f t="shared" si="28"/>
        <v>5374</v>
      </c>
      <c r="K84" s="27">
        <f t="shared" si="24"/>
        <v>30</v>
      </c>
      <c r="L84" s="27">
        <f t="shared" si="29"/>
        <v>2280</v>
      </c>
      <c r="M84" s="27">
        <f t="shared" si="25"/>
        <v>11.385</v>
      </c>
      <c r="N84" s="27">
        <f t="shared" si="26"/>
        <v>11.385</v>
      </c>
      <c r="O84" s="27">
        <f t="shared" si="30"/>
        <v>-1174.1730000000007</v>
      </c>
      <c r="P84" s="27">
        <f t="shared" si="31"/>
        <v>1174.1730000000007</v>
      </c>
    </row>
    <row r="85" spans="1:16">
      <c r="A85" s="31">
        <v>37347</v>
      </c>
      <c r="C85" s="6">
        <v>77</v>
      </c>
      <c r="D85" s="29">
        <f t="shared" si="22"/>
        <v>30</v>
      </c>
      <c r="E85" s="29">
        <f t="shared" si="27"/>
        <v>2310</v>
      </c>
      <c r="F85" s="29">
        <f t="shared" si="23"/>
        <v>-3064</v>
      </c>
      <c r="G85" s="34">
        <f>+Inputs!$D$2</f>
        <v>0.3795</v>
      </c>
      <c r="I85" s="27">
        <f t="shared" si="28"/>
        <v>5374</v>
      </c>
      <c r="K85" s="27">
        <f t="shared" si="24"/>
        <v>30</v>
      </c>
      <c r="L85" s="27">
        <f t="shared" si="29"/>
        <v>2310</v>
      </c>
      <c r="M85" s="27">
        <f t="shared" si="25"/>
        <v>11.385</v>
      </c>
      <c r="N85" s="27">
        <f t="shared" si="26"/>
        <v>11.385</v>
      </c>
      <c r="O85" s="27">
        <f t="shared" si="30"/>
        <v>-1162.7880000000007</v>
      </c>
      <c r="P85" s="27">
        <f t="shared" si="31"/>
        <v>1162.7880000000007</v>
      </c>
    </row>
    <row r="86" spans="1:16">
      <c r="A86" s="30">
        <v>37377</v>
      </c>
      <c r="C86" s="6">
        <v>78</v>
      </c>
      <c r="D86" s="29">
        <f t="shared" si="22"/>
        <v>30</v>
      </c>
      <c r="E86" s="29">
        <f t="shared" si="27"/>
        <v>2340</v>
      </c>
      <c r="F86" s="29">
        <f t="shared" si="23"/>
        <v>-3034</v>
      </c>
      <c r="G86" s="34">
        <f>+Inputs!$D$2</f>
        <v>0.3795</v>
      </c>
      <c r="I86" s="27">
        <f t="shared" si="28"/>
        <v>5374</v>
      </c>
      <c r="K86" s="27">
        <f t="shared" si="24"/>
        <v>30</v>
      </c>
      <c r="L86" s="27">
        <f t="shared" si="29"/>
        <v>2340</v>
      </c>
      <c r="M86" s="27">
        <f t="shared" si="25"/>
        <v>11.385</v>
      </c>
      <c r="N86" s="27">
        <f t="shared" si="26"/>
        <v>11.385</v>
      </c>
      <c r="O86" s="27">
        <f t="shared" si="30"/>
        <v>-1151.4030000000007</v>
      </c>
      <c r="P86" s="27">
        <f t="shared" si="31"/>
        <v>1151.4030000000007</v>
      </c>
    </row>
    <row r="87" spans="1:16">
      <c r="A87" s="31">
        <v>37408</v>
      </c>
      <c r="C87" s="6">
        <v>79</v>
      </c>
      <c r="D87" s="29">
        <f t="shared" si="22"/>
        <v>30</v>
      </c>
      <c r="E87" s="29">
        <f t="shared" si="27"/>
        <v>2370</v>
      </c>
      <c r="F87" s="29">
        <f t="shared" si="23"/>
        <v>-3004</v>
      </c>
      <c r="G87" s="34">
        <f>+Inputs!$D$2</f>
        <v>0.3795</v>
      </c>
      <c r="I87" s="27">
        <f t="shared" si="28"/>
        <v>5374</v>
      </c>
      <c r="K87" s="27">
        <f t="shared" si="24"/>
        <v>30</v>
      </c>
      <c r="L87" s="27">
        <f t="shared" si="29"/>
        <v>2370</v>
      </c>
      <c r="M87" s="27">
        <f t="shared" si="25"/>
        <v>11.385</v>
      </c>
      <c r="N87" s="27">
        <f t="shared" si="26"/>
        <v>11.385</v>
      </c>
      <c r="O87" s="27">
        <f t="shared" si="30"/>
        <v>-1140.0180000000007</v>
      </c>
      <c r="P87" s="27">
        <f t="shared" si="31"/>
        <v>1140.0180000000007</v>
      </c>
    </row>
    <row r="88" spans="1:16">
      <c r="A88" s="30">
        <v>37438</v>
      </c>
      <c r="C88" s="6">
        <v>80</v>
      </c>
      <c r="D88" s="29">
        <f t="shared" si="22"/>
        <v>30</v>
      </c>
      <c r="E88" s="29">
        <f t="shared" si="27"/>
        <v>2400</v>
      </c>
      <c r="F88" s="29">
        <f t="shared" si="23"/>
        <v>-2974</v>
      </c>
      <c r="G88" s="34">
        <f>+Inputs!$D$2</f>
        <v>0.3795</v>
      </c>
      <c r="I88" s="27">
        <f t="shared" si="28"/>
        <v>5374</v>
      </c>
      <c r="K88" s="27">
        <f t="shared" si="24"/>
        <v>30</v>
      </c>
      <c r="L88" s="27">
        <f t="shared" si="29"/>
        <v>2400</v>
      </c>
      <c r="M88" s="27">
        <f t="shared" si="25"/>
        <v>11.385</v>
      </c>
      <c r="N88" s="27">
        <f t="shared" si="26"/>
        <v>11.385</v>
      </c>
      <c r="O88" s="27">
        <f t="shared" si="30"/>
        <v>-1128.6330000000007</v>
      </c>
      <c r="P88" s="27">
        <f t="shared" si="31"/>
        <v>1128.6330000000007</v>
      </c>
    </row>
    <row r="89" spans="1:16">
      <c r="A89" s="31">
        <v>37469</v>
      </c>
      <c r="C89" s="6">
        <v>81</v>
      </c>
      <c r="D89" s="29">
        <f t="shared" si="22"/>
        <v>30</v>
      </c>
      <c r="E89" s="29">
        <f t="shared" si="27"/>
        <v>2430</v>
      </c>
      <c r="F89" s="29">
        <f t="shared" si="23"/>
        <v>-2944</v>
      </c>
      <c r="G89" s="34">
        <f>+Inputs!$D$2</f>
        <v>0.3795</v>
      </c>
      <c r="I89" s="27">
        <f t="shared" si="28"/>
        <v>5374</v>
      </c>
      <c r="K89" s="27">
        <f t="shared" si="24"/>
        <v>30</v>
      </c>
      <c r="L89" s="27">
        <f t="shared" si="29"/>
        <v>2430</v>
      </c>
      <c r="M89" s="27">
        <f t="shared" si="25"/>
        <v>11.385</v>
      </c>
      <c r="N89" s="27">
        <f t="shared" si="26"/>
        <v>11.385</v>
      </c>
      <c r="O89" s="27">
        <f t="shared" si="30"/>
        <v>-1117.2480000000007</v>
      </c>
      <c r="P89" s="27">
        <f t="shared" si="31"/>
        <v>1117.2480000000007</v>
      </c>
    </row>
    <row r="90" spans="1:16">
      <c r="A90" s="30">
        <v>37500</v>
      </c>
      <c r="C90" s="6">
        <v>82</v>
      </c>
      <c r="D90" s="29">
        <f t="shared" si="22"/>
        <v>30</v>
      </c>
      <c r="E90" s="29">
        <f t="shared" si="27"/>
        <v>2460</v>
      </c>
      <c r="F90" s="29">
        <f t="shared" si="23"/>
        <v>-2914</v>
      </c>
      <c r="G90" s="34">
        <f>+Inputs!$D$2</f>
        <v>0.3795</v>
      </c>
      <c r="I90" s="27">
        <f t="shared" si="28"/>
        <v>5374</v>
      </c>
      <c r="K90" s="27">
        <f t="shared" si="24"/>
        <v>30</v>
      </c>
      <c r="L90" s="27">
        <f t="shared" si="29"/>
        <v>2460</v>
      </c>
      <c r="M90" s="27">
        <f t="shared" si="25"/>
        <v>11.385</v>
      </c>
      <c r="N90" s="27">
        <f t="shared" si="26"/>
        <v>11.385</v>
      </c>
      <c r="O90" s="27">
        <f t="shared" si="30"/>
        <v>-1105.8630000000007</v>
      </c>
      <c r="P90" s="27">
        <f t="shared" si="31"/>
        <v>1105.8630000000007</v>
      </c>
    </row>
    <row r="91" spans="1:16">
      <c r="A91" s="31">
        <v>37530</v>
      </c>
      <c r="C91" s="6">
        <v>83</v>
      </c>
      <c r="D91" s="29">
        <f t="shared" si="22"/>
        <v>30</v>
      </c>
      <c r="E91" s="29">
        <f t="shared" si="27"/>
        <v>2490</v>
      </c>
      <c r="F91" s="29">
        <f t="shared" si="23"/>
        <v>-2884</v>
      </c>
      <c r="G91" s="34">
        <f>+Inputs!$D$2</f>
        <v>0.3795</v>
      </c>
      <c r="I91" s="27">
        <f t="shared" si="28"/>
        <v>5374</v>
      </c>
      <c r="K91" s="27">
        <f t="shared" si="24"/>
        <v>30</v>
      </c>
      <c r="L91" s="27">
        <f t="shared" si="29"/>
        <v>2490</v>
      </c>
      <c r="M91" s="27">
        <f t="shared" si="25"/>
        <v>11.385</v>
      </c>
      <c r="N91" s="27">
        <f t="shared" si="26"/>
        <v>11.385</v>
      </c>
      <c r="O91" s="27">
        <f t="shared" si="30"/>
        <v>-1094.4780000000007</v>
      </c>
      <c r="P91" s="27">
        <f t="shared" si="31"/>
        <v>1094.4780000000007</v>
      </c>
    </row>
    <row r="92" spans="1:16">
      <c r="A92" s="30">
        <v>37561</v>
      </c>
      <c r="C92" s="6">
        <v>84</v>
      </c>
      <c r="D92" s="29">
        <f t="shared" si="22"/>
        <v>30</v>
      </c>
      <c r="E92" s="29">
        <f t="shared" si="27"/>
        <v>2520</v>
      </c>
      <c r="F92" s="29">
        <f t="shared" si="23"/>
        <v>-2854</v>
      </c>
      <c r="G92" s="34">
        <f>+Inputs!$D$2</f>
        <v>0.3795</v>
      </c>
      <c r="I92" s="27">
        <f t="shared" si="28"/>
        <v>5374</v>
      </c>
      <c r="K92" s="27">
        <f t="shared" si="24"/>
        <v>30</v>
      </c>
      <c r="L92" s="27">
        <f t="shared" si="29"/>
        <v>2520</v>
      </c>
      <c r="M92" s="27">
        <f t="shared" si="25"/>
        <v>11.385</v>
      </c>
      <c r="N92" s="27">
        <f t="shared" si="26"/>
        <v>11.385</v>
      </c>
      <c r="O92" s="27">
        <f t="shared" si="30"/>
        <v>-1083.0930000000008</v>
      </c>
      <c r="P92" s="27">
        <f t="shared" si="31"/>
        <v>1083.0930000000008</v>
      </c>
    </row>
    <row r="93" spans="1:16">
      <c r="A93" s="31">
        <v>37591</v>
      </c>
      <c r="C93" s="6">
        <v>85</v>
      </c>
      <c r="D93" s="29">
        <f t="shared" si="22"/>
        <v>30</v>
      </c>
      <c r="E93" s="29">
        <f t="shared" si="27"/>
        <v>2550</v>
      </c>
      <c r="F93" s="29">
        <f t="shared" si="23"/>
        <v>-2824</v>
      </c>
      <c r="G93" s="34">
        <f>+Inputs!$D$2</f>
        <v>0.3795</v>
      </c>
      <c r="I93" s="27">
        <f t="shared" si="28"/>
        <v>5374</v>
      </c>
      <c r="K93" s="27">
        <f t="shared" si="24"/>
        <v>30</v>
      </c>
      <c r="L93" s="27">
        <f t="shared" si="29"/>
        <v>2550</v>
      </c>
      <c r="M93" s="27">
        <f t="shared" si="25"/>
        <v>11.385</v>
      </c>
      <c r="N93" s="27">
        <f t="shared" si="26"/>
        <v>11.385</v>
      </c>
      <c r="O93" s="27">
        <f t="shared" si="30"/>
        <v>-1071.7080000000008</v>
      </c>
      <c r="P93" s="27">
        <f t="shared" si="31"/>
        <v>1071.7080000000008</v>
      </c>
    </row>
    <row r="94" spans="1:16">
      <c r="A94" s="30">
        <v>37622</v>
      </c>
      <c r="C94" s="6">
        <v>86</v>
      </c>
      <c r="D94" s="29">
        <f t="shared" si="22"/>
        <v>30</v>
      </c>
      <c r="E94" s="29">
        <f t="shared" si="27"/>
        <v>2580</v>
      </c>
      <c r="F94" s="29">
        <f t="shared" si="23"/>
        <v>-2794</v>
      </c>
      <c r="G94" s="34">
        <f>+Inputs!$D$2</f>
        <v>0.3795</v>
      </c>
      <c r="I94" s="27">
        <f t="shared" si="28"/>
        <v>5374</v>
      </c>
      <c r="K94" s="27">
        <f t="shared" si="24"/>
        <v>30</v>
      </c>
      <c r="L94" s="27">
        <f t="shared" si="29"/>
        <v>2580</v>
      </c>
      <c r="M94" s="27">
        <f t="shared" si="25"/>
        <v>11.385</v>
      </c>
      <c r="N94" s="27">
        <f t="shared" si="26"/>
        <v>11.385</v>
      </c>
      <c r="O94" s="27">
        <f t="shared" si="30"/>
        <v>-1060.3230000000008</v>
      </c>
      <c r="P94" s="27">
        <f t="shared" si="31"/>
        <v>1060.3230000000008</v>
      </c>
    </row>
    <row r="95" spans="1:16">
      <c r="A95" s="31">
        <v>37653</v>
      </c>
      <c r="C95" s="6">
        <v>87</v>
      </c>
      <c r="D95" s="29">
        <f t="shared" si="22"/>
        <v>30</v>
      </c>
      <c r="E95" s="29">
        <f t="shared" si="27"/>
        <v>2610</v>
      </c>
      <c r="F95" s="29">
        <f t="shared" si="23"/>
        <v>-2764</v>
      </c>
      <c r="G95" s="34">
        <f>+Inputs!$D$2</f>
        <v>0.3795</v>
      </c>
      <c r="I95" s="27">
        <f t="shared" si="28"/>
        <v>5374</v>
      </c>
      <c r="K95" s="27">
        <f t="shared" si="24"/>
        <v>30</v>
      </c>
      <c r="L95" s="27">
        <f t="shared" si="29"/>
        <v>2610</v>
      </c>
      <c r="M95" s="27">
        <f t="shared" si="25"/>
        <v>11.385</v>
      </c>
      <c r="N95" s="27">
        <f t="shared" si="26"/>
        <v>11.385</v>
      </c>
      <c r="O95" s="27">
        <f t="shared" si="30"/>
        <v>-1048.9380000000008</v>
      </c>
      <c r="P95" s="27">
        <f t="shared" si="31"/>
        <v>1048.9380000000008</v>
      </c>
    </row>
    <row r="96" spans="1:16">
      <c r="A96" s="30">
        <v>37681</v>
      </c>
      <c r="C96" s="6">
        <v>88</v>
      </c>
      <c r="D96" s="29">
        <f t="shared" si="22"/>
        <v>30</v>
      </c>
      <c r="E96" s="29">
        <f t="shared" si="27"/>
        <v>2640</v>
      </c>
      <c r="F96" s="29">
        <f t="shared" si="23"/>
        <v>-2734</v>
      </c>
      <c r="G96" s="34">
        <f>+Inputs!$D$2</f>
        <v>0.3795</v>
      </c>
      <c r="I96" s="27">
        <f t="shared" si="28"/>
        <v>5374</v>
      </c>
      <c r="K96" s="27">
        <f t="shared" si="24"/>
        <v>30</v>
      </c>
      <c r="L96" s="27">
        <f t="shared" si="29"/>
        <v>2640</v>
      </c>
      <c r="M96" s="27">
        <f t="shared" si="25"/>
        <v>11.385</v>
      </c>
      <c r="N96" s="27">
        <f t="shared" si="26"/>
        <v>11.385</v>
      </c>
      <c r="O96" s="27">
        <f t="shared" si="30"/>
        <v>-1037.5530000000008</v>
      </c>
      <c r="P96" s="27">
        <f t="shared" si="31"/>
        <v>1037.5530000000008</v>
      </c>
    </row>
    <row r="97" spans="1:16">
      <c r="A97" s="31">
        <v>37712</v>
      </c>
      <c r="C97" s="6">
        <v>89</v>
      </c>
      <c r="D97" s="29">
        <f t="shared" si="22"/>
        <v>30</v>
      </c>
      <c r="E97" s="29">
        <f t="shared" si="27"/>
        <v>2670</v>
      </c>
      <c r="F97" s="29">
        <f t="shared" si="23"/>
        <v>-2704</v>
      </c>
      <c r="G97" s="34">
        <f>+Inputs!$D$2</f>
        <v>0.3795</v>
      </c>
      <c r="I97" s="27">
        <f t="shared" si="28"/>
        <v>5374</v>
      </c>
      <c r="K97" s="27">
        <f t="shared" si="24"/>
        <v>30</v>
      </c>
      <c r="L97" s="27">
        <f t="shared" si="29"/>
        <v>2670</v>
      </c>
      <c r="M97" s="27">
        <f t="shared" si="25"/>
        <v>11.385</v>
      </c>
      <c r="N97" s="27">
        <f t="shared" si="26"/>
        <v>11.385</v>
      </c>
      <c r="O97" s="27">
        <f t="shared" si="30"/>
        <v>-1026.1680000000008</v>
      </c>
      <c r="P97" s="27">
        <f t="shared" si="31"/>
        <v>1026.1680000000008</v>
      </c>
    </row>
    <row r="98" spans="1:16">
      <c r="A98" s="30">
        <v>37742</v>
      </c>
      <c r="C98" s="6">
        <v>90</v>
      </c>
      <c r="D98" s="29">
        <f t="shared" si="22"/>
        <v>30</v>
      </c>
      <c r="E98" s="29">
        <f t="shared" si="27"/>
        <v>2700</v>
      </c>
      <c r="F98" s="29">
        <f t="shared" si="23"/>
        <v>-2674</v>
      </c>
      <c r="G98" s="34">
        <f>+Inputs!$D$3</f>
        <v>0.37951000000000001</v>
      </c>
      <c r="I98" s="27">
        <f t="shared" si="28"/>
        <v>5374</v>
      </c>
      <c r="K98" s="27">
        <f t="shared" si="24"/>
        <v>30</v>
      </c>
      <c r="L98" s="27">
        <f t="shared" si="29"/>
        <v>2700</v>
      </c>
      <c r="M98" s="27">
        <f t="shared" si="25"/>
        <v>11.385300000000001</v>
      </c>
      <c r="N98" s="27">
        <f t="shared" si="26"/>
        <v>11.385300000000001</v>
      </c>
      <c r="O98" s="27">
        <f t="shared" si="30"/>
        <v>-1014.7827000000008</v>
      </c>
      <c r="P98" s="27">
        <f t="shared" si="31"/>
        <v>1014.7827000000008</v>
      </c>
    </row>
    <row r="99" spans="1:16">
      <c r="A99" s="31">
        <v>37773</v>
      </c>
      <c r="C99" s="6">
        <v>91</v>
      </c>
      <c r="D99" s="29">
        <f t="shared" si="22"/>
        <v>30</v>
      </c>
      <c r="E99" s="29">
        <f t="shared" si="27"/>
        <v>2730</v>
      </c>
      <c r="F99" s="29">
        <f t="shared" si="23"/>
        <v>-2644</v>
      </c>
      <c r="G99" s="34">
        <f>+Inputs!$D$3</f>
        <v>0.37951000000000001</v>
      </c>
      <c r="I99" s="27">
        <f t="shared" si="28"/>
        <v>5374</v>
      </c>
      <c r="K99" s="27">
        <f t="shared" si="24"/>
        <v>30</v>
      </c>
      <c r="L99" s="27">
        <f t="shared" si="29"/>
        <v>2730</v>
      </c>
      <c r="M99" s="27">
        <f t="shared" si="25"/>
        <v>11.385300000000001</v>
      </c>
      <c r="N99" s="27">
        <f t="shared" si="26"/>
        <v>11.385300000000001</v>
      </c>
      <c r="O99" s="27">
        <f t="shared" si="30"/>
        <v>-1003.3974000000007</v>
      </c>
      <c r="P99" s="27">
        <f t="shared" si="31"/>
        <v>1003.3974000000007</v>
      </c>
    </row>
    <row r="100" spans="1:16">
      <c r="A100" s="30">
        <v>37803</v>
      </c>
      <c r="C100" s="6">
        <v>92</v>
      </c>
      <c r="D100" s="29">
        <f t="shared" si="22"/>
        <v>30</v>
      </c>
      <c r="E100" s="29">
        <f t="shared" si="27"/>
        <v>2760</v>
      </c>
      <c r="F100" s="29">
        <f t="shared" si="23"/>
        <v>-2614</v>
      </c>
      <c r="G100" s="34">
        <f>+Inputs!$D$3</f>
        <v>0.37951000000000001</v>
      </c>
      <c r="I100" s="27">
        <f t="shared" si="28"/>
        <v>5374</v>
      </c>
      <c r="K100" s="27">
        <f t="shared" si="24"/>
        <v>30</v>
      </c>
      <c r="L100" s="27">
        <f t="shared" si="29"/>
        <v>2760</v>
      </c>
      <c r="M100" s="27">
        <f t="shared" si="25"/>
        <v>11.385300000000001</v>
      </c>
      <c r="N100" s="27">
        <f t="shared" si="26"/>
        <v>11.385300000000001</v>
      </c>
      <c r="O100" s="27">
        <f t="shared" si="30"/>
        <v>-992.01210000000071</v>
      </c>
      <c r="P100" s="27">
        <f t="shared" si="31"/>
        <v>992.01210000000071</v>
      </c>
    </row>
    <row r="101" spans="1:16">
      <c r="A101" s="31">
        <v>37834</v>
      </c>
      <c r="C101" s="6">
        <v>93</v>
      </c>
      <c r="D101" s="29">
        <f t="shared" si="22"/>
        <v>30</v>
      </c>
      <c r="E101" s="29">
        <f t="shared" si="27"/>
        <v>2790</v>
      </c>
      <c r="F101" s="29">
        <f t="shared" si="23"/>
        <v>-2584</v>
      </c>
      <c r="G101" s="34">
        <f>+Inputs!$D$3</f>
        <v>0.37951000000000001</v>
      </c>
      <c r="I101" s="27">
        <f t="shared" si="28"/>
        <v>5374</v>
      </c>
      <c r="K101" s="27">
        <f t="shared" si="24"/>
        <v>30</v>
      </c>
      <c r="L101" s="27">
        <f t="shared" si="29"/>
        <v>2790</v>
      </c>
      <c r="M101" s="27">
        <f t="shared" si="25"/>
        <v>11.385300000000001</v>
      </c>
      <c r="N101" s="27">
        <f t="shared" si="26"/>
        <v>11.385300000000001</v>
      </c>
      <c r="O101" s="27">
        <f t="shared" si="30"/>
        <v>-980.62680000000069</v>
      </c>
      <c r="P101" s="27">
        <f t="shared" si="31"/>
        <v>980.62680000000069</v>
      </c>
    </row>
    <row r="102" spans="1:16">
      <c r="A102" s="30">
        <v>37865</v>
      </c>
      <c r="C102" s="6">
        <v>94</v>
      </c>
      <c r="D102" s="29">
        <f t="shared" si="22"/>
        <v>30</v>
      </c>
      <c r="E102" s="29">
        <f t="shared" si="27"/>
        <v>2820</v>
      </c>
      <c r="F102" s="29">
        <f t="shared" si="23"/>
        <v>-2554</v>
      </c>
      <c r="G102" s="34">
        <f>+Inputs!$D$3</f>
        <v>0.37951000000000001</v>
      </c>
      <c r="I102" s="27">
        <f t="shared" si="28"/>
        <v>5374</v>
      </c>
      <c r="K102" s="27">
        <f t="shared" si="24"/>
        <v>30</v>
      </c>
      <c r="L102" s="27">
        <f t="shared" si="29"/>
        <v>2820</v>
      </c>
      <c r="M102" s="27">
        <f t="shared" si="25"/>
        <v>11.385300000000001</v>
      </c>
      <c r="N102" s="27">
        <f t="shared" si="26"/>
        <v>11.385300000000001</v>
      </c>
      <c r="O102" s="27">
        <f t="shared" si="30"/>
        <v>-969.24150000000066</v>
      </c>
      <c r="P102" s="27">
        <f t="shared" si="31"/>
        <v>969.24150000000066</v>
      </c>
    </row>
    <row r="103" spans="1:16">
      <c r="A103" s="31">
        <v>37895</v>
      </c>
      <c r="C103" s="6">
        <v>95</v>
      </c>
      <c r="D103" s="29">
        <f t="shared" si="22"/>
        <v>30</v>
      </c>
      <c r="E103" s="29">
        <f t="shared" si="27"/>
        <v>2850</v>
      </c>
      <c r="F103" s="29">
        <f t="shared" si="23"/>
        <v>-2524</v>
      </c>
      <c r="G103" s="34">
        <f>+Inputs!$D$3</f>
        <v>0.37951000000000001</v>
      </c>
      <c r="I103" s="27">
        <f t="shared" si="28"/>
        <v>5374</v>
      </c>
      <c r="K103" s="27">
        <f t="shared" si="24"/>
        <v>30</v>
      </c>
      <c r="L103" s="27">
        <f t="shared" si="29"/>
        <v>2850</v>
      </c>
      <c r="M103" s="27">
        <f t="shared" si="25"/>
        <v>11.385300000000001</v>
      </c>
      <c r="N103" s="27">
        <f t="shared" si="26"/>
        <v>11.385300000000001</v>
      </c>
      <c r="O103" s="27">
        <f t="shared" si="30"/>
        <v>-957.85620000000063</v>
      </c>
      <c r="P103" s="27">
        <f t="shared" si="31"/>
        <v>957.85620000000063</v>
      </c>
    </row>
    <row r="104" spans="1:16">
      <c r="A104" s="30">
        <v>37926</v>
      </c>
      <c r="C104" s="6">
        <v>96</v>
      </c>
      <c r="D104" s="29">
        <f t="shared" si="22"/>
        <v>30</v>
      </c>
      <c r="E104" s="29">
        <f t="shared" si="27"/>
        <v>2880</v>
      </c>
      <c r="F104" s="29">
        <f t="shared" si="23"/>
        <v>-2494</v>
      </c>
      <c r="G104" s="34">
        <f>+Inputs!$D$3</f>
        <v>0.37951000000000001</v>
      </c>
      <c r="I104" s="27">
        <f t="shared" si="28"/>
        <v>5374</v>
      </c>
      <c r="K104" s="27">
        <f t="shared" si="24"/>
        <v>30</v>
      </c>
      <c r="L104" s="27">
        <f t="shared" si="29"/>
        <v>2880</v>
      </c>
      <c r="M104" s="27">
        <f t="shared" si="25"/>
        <v>11.385300000000001</v>
      </c>
      <c r="N104" s="27">
        <f t="shared" si="26"/>
        <v>11.385300000000001</v>
      </c>
      <c r="O104" s="27">
        <f t="shared" si="30"/>
        <v>-946.4709000000006</v>
      </c>
      <c r="P104" s="27">
        <f t="shared" si="31"/>
        <v>946.4709000000006</v>
      </c>
    </row>
    <row r="105" spans="1:16">
      <c r="A105" s="31">
        <v>37956</v>
      </c>
      <c r="C105" s="6">
        <v>97</v>
      </c>
      <c r="D105" s="29">
        <f t="shared" ref="D105:D136" si="32">ROUND(-(+$B$9/180)*1,0)</f>
        <v>30</v>
      </c>
      <c r="E105" s="29">
        <f t="shared" si="27"/>
        <v>2910</v>
      </c>
      <c r="F105" s="29">
        <f t="shared" ref="F105:F136" si="33">$B$9+E105</f>
        <v>-2464</v>
      </c>
      <c r="G105" s="34">
        <f>+Inputs!$D$3</f>
        <v>0.37951000000000001</v>
      </c>
      <c r="I105" s="27">
        <f t="shared" si="28"/>
        <v>5374</v>
      </c>
      <c r="K105" s="27">
        <f t="shared" ref="K105:K136" si="34">D105</f>
        <v>30</v>
      </c>
      <c r="L105" s="27">
        <f t="shared" si="29"/>
        <v>2910</v>
      </c>
      <c r="M105" s="27">
        <f t="shared" ref="M105:M136" si="35">K105*G105</f>
        <v>11.385300000000001</v>
      </c>
      <c r="N105" s="27">
        <f t="shared" ref="N105:N136" si="36">M105-J105</f>
        <v>11.385300000000001</v>
      </c>
      <c r="O105" s="27">
        <f t="shared" si="30"/>
        <v>-935.08560000000057</v>
      </c>
      <c r="P105" s="27">
        <f t="shared" si="31"/>
        <v>935.08560000000057</v>
      </c>
    </row>
    <row r="106" spans="1:16">
      <c r="A106" s="30">
        <v>37987</v>
      </c>
      <c r="C106" s="6">
        <v>98</v>
      </c>
      <c r="D106" s="29">
        <f t="shared" si="32"/>
        <v>30</v>
      </c>
      <c r="E106" s="29">
        <f t="shared" ref="E106:E137" si="37">+E105+D106</f>
        <v>2940</v>
      </c>
      <c r="F106" s="29">
        <f t="shared" si="33"/>
        <v>-2434</v>
      </c>
      <c r="G106" s="34">
        <f>+Inputs!$D$3</f>
        <v>0.37951000000000001</v>
      </c>
      <c r="I106" s="27">
        <f t="shared" ref="I106:I137" si="38">+I105+H106</f>
        <v>5374</v>
      </c>
      <c r="K106" s="27">
        <f t="shared" si="34"/>
        <v>30</v>
      </c>
      <c r="L106" s="27">
        <f t="shared" ref="L106:L137" si="39">+L105+K106</f>
        <v>2940</v>
      </c>
      <c r="M106" s="27">
        <f t="shared" si="35"/>
        <v>11.385300000000001</v>
      </c>
      <c r="N106" s="27">
        <f t="shared" si="36"/>
        <v>11.385300000000001</v>
      </c>
      <c r="O106" s="27">
        <f t="shared" ref="O106:O137" si="40">+O105+N106</f>
        <v>-923.70030000000054</v>
      </c>
      <c r="P106" s="27">
        <f t="shared" ref="P106:P137" si="41">P105-N106</f>
        <v>923.70030000000054</v>
      </c>
    </row>
    <row r="107" spans="1:16">
      <c r="A107" s="31">
        <v>38018</v>
      </c>
      <c r="C107" s="6">
        <v>99</v>
      </c>
      <c r="D107" s="29">
        <f t="shared" si="32"/>
        <v>30</v>
      </c>
      <c r="E107" s="29">
        <f t="shared" si="37"/>
        <v>2970</v>
      </c>
      <c r="F107" s="29">
        <f t="shared" si="33"/>
        <v>-2404</v>
      </c>
      <c r="G107" s="34">
        <f>+Inputs!$D$3</f>
        <v>0.37951000000000001</v>
      </c>
      <c r="I107" s="27">
        <f t="shared" si="38"/>
        <v>5374</v>
      </c>
      <c r="K107" s="27">
        <f t="shared" si="34"/>
        <v>30</v>
      </c>
      <c r="L107" s="27">
        <f t="shared" si="39"/>
        <v>2970</v>
      </c>
      <c r="M107" s="27">
        <f t="shared" si="35"/>
        <v>11.385300000000001</v>
      </c>
      <c r="N107" s="27">
        <f t="shared" si="36"/>
        <v>11.385300000000001</v>
      </c>
      <c r="O107" s="27">
        <f t="shared" si="40"/>
        <v>-912.31500000000051</v>
      </c>
      <c r="P107" s="27">
        <f t="shared" si="41"/>
        <v>912.31500000000051</v>
      </c>
    </row>
    <row r="108" spans="1:16">
      <c r="A108" s="30">
        <v>38047</v>
      </c>
      <c r="C108" s="6">
        <v>100</v>
      </c>
      <c r="D108" s="29">
        <f t="shared" si="32"/>
        <v>30</v>
      </c>
      <c r="E108" s="29">
        <f t="shared" si="37"/>
        <v>3000</v>
      </c>
      <c r="F108" s="29">
        <f t="shared" si="33"/>
        <v>-2374</v>
      </c>
      <c r="G108" s="34">
        <f>+Inputs!$D$3</f>
        <v>0.37951000000000001</v>
      </c>
      <c r="I108" s="27">
        <f t="shared" si="38"/>
        <v>5374</v>
      </c>
      <c r="K108" s="27">
        <f t="shared" si="34"/>
        <v>30</v>
      </c>
      <c r="L108" s="27">
        <f t="shared" si="39"/>
        <v>3000</v>
      </c>
      <c r="M108" s="27">
        <f t="shared" si="35"/>
        <v>11.385300000000001</v>
      </c>
      <c r="N108" s="27">
        <f t="shared" si="36"/>
        <v>11.385300000000001</v>
      </c>
      <c r="O108" s="27">
        <f t="shared" si="40"/>
        <v>-900.92970000000048</v>
      </c>
      <c r="P108" s="27">
        <f t="shared" si="41"/>
        <v>900.92970000000048</v>
      </c>
    </row>
    <row r="109" spans="1:16">
      <c r="A109" s="31">
        <v>38078</v>
      </c>
      <c r="C109" s="6">
        <v>101</v>
      </c>
      <c r="D109" s="29">
        <f t="shared" si="32"/>
        <v>30</v>
      </c>
      <c r="E109" s="29">
        <f t="shared" si="37"/>
        <v>3030</v>
      </c>
      <c r="F109" s="29">
        <f t="shared" si="33"/>
        <v>-2344</v>
      </c>
      <c r="G109" s="34">
        <f>+Inputs!$D$3</f>
        <v>0.37951000000000001</v>
      </c>
      <c r="I109" s="27">
        <f t="shared" si="38"/>
        <v>5374</v>
      </c>
      <c r="K109" s="27">
        <f t="shared" si="34"/>
        <v>30</v>
      </c>
      <c r="L109" s="27">
        <f t="shared" si="39"/>
        <v>3030</v>
      </c>
      <c r="M109" s="27">
        <f t="shared" si="35"/>
        <v>11.385300000000001</v>
      </c>
      <c r="N109" s="27">
        <f t="shared" si="36"/>
        <v>11.385300000000001</v>
      </c>
      <c r="O109" s="27">
        <f t="shared" si="40"/>
        <v>-889.54440000000045</v>
      </c>
      <c r="P109" s="27">
        <f t="shared" si="41"/>
        <v>889.54440000000045</v>
      </c>
    </row>
    <row r="110" spans="1:16">
      <c r="A110" s="30">
        <v>38108</v>
      </c>
      <c r="C110" s="6">
        <v>102</v>
      </c>
      <c r="D110" s="29">
        <f t="shared" si="32"/>
        <v>30</v>
      </c>
      <c r="E110" s="29">
        <f t="shared" si="37"/>
        <v>3060</v>
      </c>
      <c r="F110" s="29">
        <f t="shared" si="33"/>
        <v>-2314</v>
      </c>
      <c r="G110" s="34">
        <f>+Inputs!$D$3</f>
        <v>0.37951000000000001</v>
      </c>
      <c r="I110" s="27">
        <f t="shared" si="38"/>
        <v>5374</v>
      </c>
      <c r="K110" s="27">
        <f t="shared" si="34"/>
        <v>30</v>
      </c>
      <c r="L110" s="27">
        <f t="shared" si="39"/>
        <v>3060</v>
      </c>
      <c r="M110" s="27">
        <f t="shared" si="35"/>
        <v>11.385300000000001</v>
      </c>
      <c r="N110" s="27">
        <f t="shared" si="36"/>
        <v>11.385300000000001</v>
      </c>
      <c r="O110" s="27">
        <f t="shared" si="40"/>
        <v>-878.15910000000042</v>
      </c>
      <c r="P110" s="27">
        <f t="shared" si="41"/>
        <v>878.15910000000042</v>
      </c>
    </row>
    <row r="111" spans="1:16">
      <c r="A111" s="31">
        <v>38139</v>
      </c>
      <c r="C111" s="6">
        <v>103</v>
      </c>
      <c r="D111" s="29">
        <f t="shared" si="32"/>
        <v>30</v>
      </c>
      <c r="E111" s="29">
        <f t="shared" si="37"/>
        <v>3090</v>
      </c>
      <c r="F111" s="29">
        <f t="shared" si="33"/>
        <v>-2284</v>
      </c>
      <c r="G111" s="34">
        <f>+Inputs!$D$3</f>
        <v>0.37951000000000001</v>
      </c>
      <c r="I111" s="27">
        <f t="shared" si="38"/>
        <v>5374</v>
      </c>
      <c r="K111" s="27">
        <f t="shared" si="34"/>
        <v>30</v>
      </c>
      <c r="L111" s="27">
        <f t="shared" si="39"/>
        <v>3090</v>
      </c>
      <c r="M111" s="27">
        <f t="shared" si="35"/>
        <v>11.385300000000001</v>
      </c>
      <c r="N111" s="27">
        <f t="shared" si="36"/>
        <v>11.385300000000001</v>
      </c>
      <c r="O111" s="27">
        <f t="shared" si="40"/>
        <v>-866.77380000000039</v>
      </c>
      <c r="P111" s="27">
        <f t="shared" si="41"/>
        <v>866.77380000000039</v>
      </c>
    </row>
    <row r="112" spans="1:16">
      <c r="A112" s="30">
        <v>38169</v>
      </c>
      <c r="C112" s="6">
        <v>104</v>
      </c>
      <c r="D112" s="29">
        <f t="shared" si="32"/>
        <v>30</v>
      </c>
      <c r="E112" s="29">
        <f t="shared" si="37"/>
        <v>3120</v>
      </c>
      <c r="F112" s="29">
        <f t="shared" si="33"/>
        <v>-2254</v>
      </c>
      <c r="G112" s="34">
        <f>+Inputs!$D$3</f>
        <v>0.37951000000000001</v>
      </c>
      <c r="I112" s="27">
        <f t="shared" si="38"/>
        <v>5374</v>
      </c>
      <c r="K112" s="27">
        <f t="shared" si="34"/>
        <v>30</v>
      </c>
      <c r="L112" s="27">
        <f t="shared" si="39"/>
        <v>3120</v>
      </c>
      <c r="M112" s="27">
        <f t="shared" si="35"/>
        <v>11.385300000000001</v>
      </c>
      <c r="N112" s="27">
        <f t="shared" si="36"/>
        <v>11.385300000000001</v>
      </c>
      <c r="O112" s="27">
        <f t="shared" si="40"/>
        <v>-855.38850000000036</v>
      </c>
      <c r="P112" s="27">
        <f t="shared" si="41"/>
        <v>855.38850000000036</v>
      </c>
    </row>
    <row r="113" spans="1:16">
      <c r="A113" s="31">
        <v>38200</v>
      </c>
      <c r="C113" s="6">
        <v>105</v>
      </c>
      <c r="D113" s="29">
        <f t="shared" si="32"/>
        <v>30</v>
      </c>
      <c r="E113" s="29">
        <f t="shared" si="37"/>
        <v>3150</v>
      </c>
      <c r="F113" s="29">
        <f t="shared" si="33"/>
        <v>-2224</v>
      </c>
      <c r="G113" s="34">
        <f>+Inputs!$D$3</f>
        <v>0.37951000000000001</v>
      </c>
      <c r="I113" s="27">
        <f t="shared" si="38"/>
        <v>5374</v>
      </c>
      <c r="K113" s="27">
        <f t="shared" si="34"/>
        <v>30</v>
      </c>
      <c r="L113" s="27">
        <f t="shared" si="39"/>
        <v>3150</v>
      </c>
      <c r="M113" s="27">
        <f t="shared" si="35"/>
        <v>11.385300000000001</v>
      </c>
      <c r="N113" s="27">
        <f t="shared" si="36"/>
        <v>11.385300000000001</v>
      </c>
      <c r="O113" s="27">
        <f t="shared" si="40"/>
        <v>-844.00320000000033</v>
      </c>
      <c r="P113" s="27">
        <f t="shared" si="41"/>
        <v>844.00320000000033</v>
      </c>
    </row>
    <row r="114" spans="1:16">
      <c r="A114" s="30">
        <v>38231</v>
      </c>
      <c r="C114" s="6">
        <v>106</v>
      </c>
      <c r="D114" s="29">
        <f t="shared" si="32"/>
        <v>30</v>
      </c>
      <c r="E114" s="29">
        <f t="shared" si="37"/>
        <v>3180</v>
      </c>
      <c r="F114" s="29">
        <f t="shared" si="33"/>
        <v>-2194</v>
      </c>
      <c r="G114" s="34">
        <f>+Inputs!$D$3</f>
        <v>0.37951000000000001</v>
      </c>
      <c r="I114" s="27">
        <f t="shared" si="38"/>
        <v>5374</v>
      </c>
      <c r="K114" s="27">
        <f t="shared" si="34"/>
        <v>30</v>
      </c>
      <c r="L114" s="27">
        <f t="shared" si="39"/>
        <v>3180</v>
      </c>
      <c r="M114" s="27">
        <f t="shared" si="35"/>
        <v>11.385300000000001</v>
      </c>
      <c r="N114" s="27">
        <f t="shared" si="36"/>
        <v>11.385300000000001</v>
      </c>
      <c r="O114" s="27">
        <f t="shared" si="40"/>
        <v>-832.6179000000003</v>
      </c>
      <c r="P114" s="27">
        <f t="shared" si="41"/>
        <v>832.6179000000003</v>
      </c>
    </row>
    <row r="115" spans="1:16">
      <c r="A115" s="31">
        <v>38261</v>
      </c>
      <c r="C115" s="6">
        <v>107</v>
      </c>
      <c r="D115" s="29">
        <f t="shared" si="32"/>
        <v>30</v>
      </c>
      <c r="E115" s="29">
        <f t="shared" si="37"/>
        <v>3210</v>
      </c>
      <c r="F115" s="29">
        <f t="shared" si="33"/>
        <v>-2164</v>
      </c>
      <c r="G115" s="34">
        <f>+Inputs!$D$3</f>
        <v>0.37951000000000001</v>
      </c>
      <c r="I115" s="27">
        <f t="shared" si="38"/>
        <v>5374</v>
      </c>
      <c r="K115" s="27">
        <f t="shared" si="34"/>
        <v>30</v>
      </c>
      <c r="L115" s="27">
        <f t="shared" si="39"/>
        <v>3210</v>
      </c>
      <c r="M115" s="27">
        <f t="shared" si="35"/>
        <v>11.385300000000001</v>
      </c>
      <c r="N115" s="27">
        <f t="shared" si="36"/>
        <v>11.385300000000001</v>
      </c>
      <c r="O115" s="27">
        <f t="shared" si="40"/>
        <v>-821.23260000000028</v>
      </c>
      <c r="P115" s="27">
        <f t="shared" si="41"/>
        <v>821.23260000000028</v>
      </c>
    </row>
    <row r="116" spans="1:16">
      <c r="A116" s="30">
        <v>38292</v>
      </c>
      <c r="C116" s="6">
        <v>108</v>
      </c>
      <c r="D116" s="29">
        <f t="shared" si="32"/>
        <v>30</v>
      </c>
      <c r="E116" s="29">
        <f t="shared" si="37"/>
        <v>3240</v>
      </c>
      <c r="F116" s="29">
        <f t="shared" si="33"/>
        <v>-2134</v>
      </c>
      <c r="G116" s="34">
        <f>+Inputs!$D$3</f>
        <v>0.37951000000000001</v>
      </c>
      <c r="I116" s="27">
        <f t="shared" si="38"/>
        <v>5374</v>
      </c>
      <c r="K116" s="27">
        <f t="shared" si="34"/>
        <v>30</v>
      </c>
      <c r="L116" s="27">
        <f t="shared" si="39"/>
        <v>3240</v>
      </c>
      <c r="M116" s="27">
        <f t="shared" si="35"/>
        <v>11.385300000000001</v>
      </c>
      <c r="N116" s="27">
        <f t="shared" si="36"/>
        <v>11.385300000000001</v>
      </c>
      <c r="O116" s="27">
        <f t="shared" si="40"/>
        <v>-809.84730000000025</v>
      </c>
      <c r="P116" s="27">
        <f t="shared" si="41"/>
        <v>809.84730000000025</v>
      </c>
    </row>
    <row r="117" spans="1:16">
      <c r="A117" s="31">
        <v>38322</v>
      </c>
      <c r="C117" s="6">
        <v>109</v>
      </c>
      <c r="D117" s="29">
        <f t="shared" si="32"/>
        <v>30</v>
      </c>
      <c r="E117" s="29">
        <f t="shared" si="37"/>
        <v>3270</v>
      </c>
      <c r="F117" s="29">
        <f t="shared" si="33"/>
        <v>-2104</v>
      </c>
      <c r="G117" s="34">
        <f>+Inputs!$D$3</f>
        <v>0.37951000000000001</v>
      </c>
      <c r="I117" s="27">
        <f t="shared" si="38"/>
        <v>5374</v>
      </c>
      <c r="K117" s="27">
        <f t="shared" si="34"/>
        <v>30</v>
      </c>
      <c r="L117" s="27">
        <f t="shared" si="39"/>
        <v>3270</v>
      </c>
      <c r="M117" s="27">
        <f t="shared" si="35"/>
        <v>11.385300000000001</v>
      </c>
      <c r="N117" s="27">
        <f t="shared" si="36"/>
        <v>11.385300000000001</v>
      </c>
      <c r="O117" s="27">
        <f t="shared" si="40"/>
        <v>-798.46200000000022</v>
      </c>
      <c r="P117" s="27">
        <f t="shared" si="41"/>
        <v>798.46200000000022</v>
      </c>
    </row>
    <row r="118" spans="1:16">
      <c r="A118" s="30">
        <v>38353</v>
      </c>
      <c r="C118" s="6">
        <v>110</v>
      </c>
      <c r="D118" s="29">
        <f t="shared" si="32"/>
        <v>30</v>
      </c>
      <c r="E118" s="29">
        <f t="shared" si="37"/>
        <v>3300</v>
      </c>
      <c r="F118" s="29">
        <f t="shared" si="33"/>
        <v>-2074</v>
      </c>
      <c r="G118" s="34">
        <f>+Inputs!$D$3</f>
        <v>0.37951000000000001</v>
      </c>
      <c r="I118" s="27">
        <f t="shared" si="38"/>
        <v>5374</v>
      </c>
      <c r="K118" s="27">
        <f t="shared" si="34"/>
        <v>30</v>
      </c>
      <c r="L118" s="27">
        <f t="shared" si="39"/>
        <v>3300</v>
      </c>
      <c r="M118" s="27">
        <f t="shared" si="35"/>
        <v>11.385300000000001</v>
      </c>
      <c r="N118" s="27">
        <f t="shared" si="36"/>
        <v>11.385300000000001</v>
      </c>
      <c r="O118" s="27">
        <f t="shared" si="40"/>
        <v>-787.07670000000019</v>
      </c>
      <c r="P118" s="27">
        <f t="shared" si="41"/>
        <v>787.07670000000019</v>
      </c>
    </row>
    <row r="119" spans="1:16">
      <c r="A119" s="31">
        <v>38384</v>
      </c>
      <c r="C119" s="6">
        <v>111</v>
      </c>
      <c r="D119" s="29">
        <f t="shared" si="32"/>
        <v>30</v>
      </c>
      <c r="E119" s="29">
        <f t="shared" si="37"/>
        <v>3330</v>
      </c>
      <c r="F119" s="29">
        <f t="shared" si="33"/>
        <v>-2044</v>
      </c>
      <c r="G119" s="34">
        <f>+Inputs!$D$3</f>
        <v>0.37951000000000001</v>
      </c>
      <c r="I119" s="27">
        <f t="shared" si="38"/>
        <v>5374</v>
      </c>
      <c r="K119" s="27">
        <f t="shared" si="34"/>
        <v>30</v>
      </c>
      <c r="L119" s="27">
        <f t="shared" si="39"/>
        <v>3330</v>
      </c>
      <c r="M119" s="27">
        <f t="shared" si="35"/>
        <v>11.385300000000001</v>
      </c>
      <c r="N119" s="27">
        <f t="shared" si="36"/>
        <v>11.385300000000001</v>
      </c>
      <c r="O119" s="27">
        <f t="shared" si="40"/>
        <v>-775.69140000000016</v>
      </c>
      <c r="P119" s="27">
        <f t="shared" si="41"/>
        <v>775.69140000000016</v>
      </c>
    </row>
    <row r="120" spans="1:16">
      <c r="A120" s="30">
        <v>38412</v>
      </c>
      <c r="C120" s="6">
        <v>112</v>
      </c>
      <c r="D120" s="29">
        <f t="shared" si="32"/>
        <v>30</v>
      </c>
      <c r="E120" s="29">
        <f t="shared" si="37"/>
        <v>3360</v>
      </c>
      <c r="F120" s="29">
        <f t="shared" si="33"/>
        <v>-2014</v>
      </c>
      <c r="G120" s="34">
        <f>+Inputs!$D$3</f>
        <v>0.37951000000000001</v>
      </c>
      <c r="I120" s="27">
        <f t="shared" si="38"/>
        <v>5374</v>
      </c>
      <c r="K120" s="27">
        <f t="shared" si="34"/>
        <v>30</v>
      </c>
      <c r="L120" s="27">
        <f t="shared" si="39"/>
        <v>3360</v>
      </c>
      <c r="M120" s="27">
        <f t="shared" si="35"/>
        <v>11.385300000000001</v>
      </c>
      <c r="N120" s="27">
        <f t="shared" si="36"/>
        <v>11.385300000000001</v>
      </c>
      <c r="O120" s="27">
        <f t="shared" si="40"/>
        <v>-764.30610000000013</v>
      </c>
      <c r="P120" s="27">
        <f t="shared" si="41"/>
        <v>764.30610000000013</v>
      </c>
    </row>
    <row r="121" spans="1:16">
      <c r="A121" s="31">
        <v>38443</v>
      </c>
      <c r="C121" s="6">
        <v>113</v>
      </c>
      <c r="D121" s="29">
        <f t="shared" si="32"/>
        <v>30</v>
      </c>
      <c r="E121" s="29">
        <f t="shared" si="37"/>
        <v>3390</v>
      </c>
      <c r="F121" s="29">
        <f t="shared" si="33"/>
        <v>-1984</v>
      </c>
      <c r="G121" s="34">
        <f>+Inputs!$D$3</f>
        <v>0.37951000000000001</v>
      </c>
      <c r="I121" s="27">
        <f t="shared" si="38"/>
        <v>5374</v>
      </c>
      <c r="K121" s="27">
        <f t="shared" si="34"/>
        <v>30</v>
      </c>
      <c r="L121" s="27">
        <f t="shared" si="39"/>
        <v>3390</v>
      </c>
      <c r="M121" s="27">
        <f t="shared" si="35"/>
        <v>11.385300000000001</v>
      </c>
      <c r="N121" s="27">
        <f t="shared" si="36"/>
        <v>11.385300000000001</v>
      </c>
      <c r="O121" s="27">
        <f t="shared" si="40"/>
        <v>-752.9208000000001</v>
      </c>
      <c r="P121" s="27">
        <f t="shared" si="41"/>
        <v>752.9208000000001</v>
      </c>
    </row>
    <row r="122" spans="1:16">
      <c r="A122" s="30">
        <v>38473</v>
      </c>
      <c r="C122" s="6">
        <v>114</v>
      </c>
      <c r="D122" s="29">
        <f t="shared" si="32"/>
        <v>30</v>
      </c>
      <c r="E122" s="29">
        <f t="shared" si="37"/>
        <v>3420</v>
      </c>
      <c r="F122" s="29">
        <f t="shared" si="33"/>
        <v>-1954</v>
      </c>
      <c r="G122" s="34">
        <f>+Inputs!$D$3</f>
        <v>0.37951000000000001</v>
      </c>
      <c r="I122" s="27">
        <f t="shared" si="38"/>
        <v>5374</v>
      </c>
      <c r="K122" s="27">
        <f t="shared" si="34"/>
        <v>30</v>
      </c>
      <c r="L122" s="27">
        <f t="shared" si="39"/>
        <v>3420</v>
      </c>
      <c r="M122" s="27">
        <f t="shared" si="35"/>
        <v>11.385300000000001</v>
      </c>
      <c r="N122" s="27">
        <f t="shared" si="36"/>
        <v>11.385300000000001</v>
      </c>
      <c r="O122" s="27">
        <f t="shared" si="40"/>
        <v>-741.53550000000007</v>
      </c>
      <c r="P122" s="27">
        <f t="shared" si="41"/>
        <v>741.53550000000007</v>
      </c>
    </row>
    <row r="123" spans="1:16">
      <c r="A123" s="31">
        <v>38504</v>
      </c>
      <c r="C123" s="6">
        <v>115</v>
      </c>
      <c r="D123" s="29">
        <f t="shared" si="32"/>
        <v>30</v>
      </c>
      <c r="E123" s="29">
        <f t="shared" si="37"/>
        <v>3450</v>
      </c>
      <c r="F123" s="29">
        <f t="shared" si="33"/>
        <v>-1924</v>
      </c>
      <c r="G123" s="34">
        <f>+Inputs!$D$3</f>
        <v>0.37951000000000001</v>
      </c>
      <c r="I123" s="27">
        <f t="shared" si="38"/>
        <v>5374</v>
      </c>
      <c r="K123" s="27">
        <f t="shared" si="34"/>
        <v>30</v>
      </c>
      <c r="L123" s="27">
        <f t="shared" si="39"/>
        <v>3450</v>
      </c>
      <c r="M123" s="27">
        <f t="shared" si="35"/>
        <v>11.385300000000001</v>
      </c>
      <c r="N123" s="27">
        <f t="shared" si="36"/>
        <v>11.385300000000001</v>
      </c>
      <c r="O123" s="27">
        <f t="shared" si="40"/>
        <v>-730.15020000000004</v>
      </c>
      <c r="P123" s="27">
        <f t="shared" si="41"/>
        <v>730.15020000000004</v>
      </c>
    </row>
    <row r="124" spans="1:16">
      <c r="A124" s="30">
        <v>38534</v>
      </c>
      <c r="C124" s="6">
        <v>116</v>
      </c>
      <c r="D124" s="29">
        <f t="shared" si="32"/>
        <v>30</v>
      </c>
      <c r="E124" s="29">
        <f t="shared" si="37"/>
        <v>3480</v>
      </c>
      <c r="F124" s="29">
        <f t="shared" si="33"/>
        <v>-1894</v>
      </c>
      <c r="G124" s="34">
        <f>+Inputs!$D$3</f>
        <v>0.37951000000000001</v>
      </c>
      <c r="I124" s="27">
        <f t="shared" si="38"/>
        <v>5374</v>
      </c>
      <c r="K124" s="27">
        <f t="shared" si="34"/>
        <v>30</v>
      </c>
      <c r="L124" s="27">
        <f t="shared" si="39"/>
        <v>3480</v>
      </c>
      <c r="M124" s="27">
        <f t="shared" si="35"/>
        <v>11.385300000000001</v>
      </c>
      <c r="N124" s="27">
        <f t="shared" si="36"/>
        <v>11.385300000000001</v>
      </c>
      <c r="O124" s="27">
        <f t="shared" si="40"/>
        <v>-718.76490000000001</v>
      </c>
      <c r="P124" s="27">
        <f t="shared" si="41"/>
        <v>718.76490000000001</v>
      </c>
    </row>
    <row r="125" spans="1:16">
      <c r="A125" s="31">
        <v>38565</v>
      </c>
      <c r="C125" s="6">
        <v>117</v>
      </c>
      <c r="D125" s="29">
        <f t="shared" si="32"/>
        <v>30</v>
      </c>
      <c r="E125" s="29">
        <f t="shared" si="37"/>
        <v>3510</v>
      </c>
      <c r="F125" s="29">
        <f t="shared" si="33"/>
        <v>-1864</v>
      </c>
      <c r="G125" s="34">
        <f>+Inputs!$D$3</f>
        <v>0.37951000000000001</v>
      </c>
      <c r="I125" s="27">
        <f t="shared" si="38"/>
        <v>5374</v>
      </c>
      <c r="K125" s="27">
        <f t="shared" si="34"/>
        <v>30</v>
      </c>
      <c r="L125" s="27">
        <f t="shared" si="39"/>
        <v>3510</v>
      </c>
      <c r="M125" s="27">
        <f t="shared" si="35"/>
        <v>11.385300000000001</v>
      </c>
      <c r="N125" s="27">
        <f t="shared" si="36"/>
        <v>11.385300000000001</v>
      </c>
      <c r="O125" s="27">
        <f t="shared" si="40"/>
        <v>-707.37959999999998</v>
      </c>
      <c r="P125" s="27">
        <f t="shared" si="41"/>
        <v>707.37959999999998</v>
      </c>
    </row>
    <row r="126" spans="1:16">
      <c r="A126" s="30">
        <v>38596</v>
      </c>
      <c r="C126" s="6">
        <v>118</v>
      </c>
      <c r="D126" s="29">
        <f t="shared" si="32"/>
        <v>30</v>
      </c>
      <c r="E126" s="29">
        <f t="shared" si="37"/>
        <v>3540</v>
      </c>
      <c r="F126" s="29">
        <f t="shared" si="33"/>
        <v>-1834</v>
      </c>
      <c r="G126" s="34">
        <f>+Inputs!$D$3</f>
        <v>0.37951000000000001</v>
      </c>
      <c r="I126" s="27">
        <f t="shared" si="38"/>
        <v>5374</v>
      </c>
      <c r="K126" s="27">
        <f t="shared" si="34"/>
        <v>30</v>
      </c>
      <c r="L126" s="27">
        <f t="shared" si="39"/>
        <v>3540</v>
      </c>
      <c r="M126" s="27">
        <f t="shared" si="35"/>
        <v>11.385300000000001</v>
      </c>
      <c r="N126" s="27">
        <f t="shared" si="36"/>
        <v>11.385300000000001</v>
      </c>
      <c r="O126" s="27">
        <f t="shared" si="40"/>
        <v>-695.99429999999995</v>
      </c>
      <c r="P126" s="27">
        <f t="shared" si="41"/>
        <v>695.99429999999995</v>
      </c>
    </row>
    <row r="127" spans="1:16">
      <c r="A127" s="31">
        <v>38626</v>
      </c>
      <c r="C127" s="6">
        <v>119</v>
      </c>
      <c r="D127" s="29">
        <f t="shared" si="32"/>
        <v>30</v>
      </c>
      <c r="E127" s="29">
        <f t="shared" si="37"/>
        <v>3570</v>
      </c>
      <c r="F127" s="29">
        <f t="shared" si="33"/>
        <v>-1804</v>
      </c>
      <c r="G127" s="34">
        <f>+Inputs!$D$3</f>
        <v>0.37951000000000001</v>
      </c>
      <c r="I127" s="27">
        <f t="shared" si="38"/>
        <v>5374</v>
      </c>
      <c r="K127" s="27">
        <f t="shared" si="34"/>
        <v>30</v>
      </c>
      <c r="L127" s="27">
        <f t="shared" si="39"/>
        <v>3570</v>
      </c>
      <c r="M127" s="27">
        <f t="shared" si="35"/>
        <v>11.385300000000001</v>
      </c>
      <c r="N127" s="27">
        <f t="shared" si="36"/>
        <v>11.385300000000001</v>
      </c>
      <c r="O127" s="27">
        <f t="shared" si="40"/>
        <v>-684.60899999999992</v>
      </c>
      <c r="P127" s="27">
        <f t="shared" si="41"/>
        <v>684.60899999999992</v>
      </c>
    </row>
    <row r="128" spans="1:16">
      <c r="A128" s="30">
        <v>38657</v>
      </c>
      <c r="C128" s="6">
        <v>120</v>
      </c>
      <c r="D128" s="29">
        <f t="shared" si="32"/>
        <v>30</v>
      </c>
      <c r="E128" s="29">
        <f t="shared" si="37"/>
        <v>3600</v>
      </c>
      <c r="F128" s="29">
        <f t="shared" si="33"/>
        <v>-1774</v>
      </c>
      <c r="G128" s="34">
        <f>+Inputs!$D$3</f>
        <v>0.37951000000000001</v>
      </c>
      <c r="I128" s="27">
        <f t="shared" si="38"/>
        <v>5374</v>
      </c>
      <c r="K128" s="27">
        <f t="shared" si="34"/>
        <v>30</v>
      </c>
      <c r="L128" s="27">
        <f t="shared" si="39"/>
        <v>3600</v>
      </c>
      <c r="M128" s="27">
        <f t="shared" si="35"/>
        <v>11.385300000000001</v>
      </c>
      <c r="N128" s="27">
        <f t="shared" si="36"/>
        <v>11.385300000000001</v>
      </c>
      <c r="O128" s="27">
        <f t="shared" si="40"/>
        <v>-673.22369999999989</v>
      </c>
      <c r="P128" s="27">
        <f t="shared" si="41"/>
        <v>673.22369999999989</v>
      </c>
    </row>
    <row r="129" spans="1:16">
      <c r="A129" s="31">
        <v>38687</v>
      </c>
      <c r="C129" s="6">
        <v>121</v>
      </c>
      <c r="D129" s="29">
        <f t="shared" si="32"/>
        <v>30</v>
      </c>
      <c r="E129" s="29">
        <f t="shared" si="37"/>
        <v>3630</v>
      </c>
      <c r="F129" s="29">
        <f t="shared" si="33"/>
        <v>-1744</v>
      </c>
      <c r="G129" s="34">
        <f>+Inputs!$D$3</f>
        <v>0.37951000000000001</v>
      </c>
      <c r="I129" s="27">
        <f t="shared" si="38"/>
        <v>5374</v>
      </c>
      <c r="K129" s="27">
        <f t="shared" si="34"/>
        <v>30</v>
      </c>
      <c r="L129" s="27">
        <f t="shared" si="39"/>
        <v>3630</v>
      </c>
      <c r="M129" s="27">
        <f t="shared" si="35"/>
        <v>11.385300000000001</v>
      </c>
      <c r="N129" s="27">
        <f t="shared" si="36"/>
        <v>11.385300000000001</v>
      </c>
      <c r="O129" s="27">
        <f t="shared" si="40"/>
        <v>-661.83839999999987</v>
      </c>
      <c r="P129" s="27">
        <f t="shared" si="41"/>
        <v>661.83839999999987</v>
      </c>
    </row>
    <row r="130" spans="1:16">
      <c r="A130" s="30">
        <v>38718</v>
      </c>
      <c r="C130" s="6">
        <v>122</v>
      </c>
      <c r="D130" s="29">
        <f t="shared" si="32"/>
        <v>30</v>
      </c>
      <c r="E130" s="29">
        <f t="shared" si="37"/>
        <v>3660</v>
      </c>
      <c r="F130" s="29">
        <f t="shared" si="33"/>
        <v>-1714</v>
      </c>
      <c r="G130" s="34">
        <f>+Inputs!$D$3</f>
        <v>0.37951000000000001</v>
      </c>
      <c r="I130" s="27">
        <f t="shared" si="38"/>
        <v>5374</v>
      </c>
      <c r="K130" s="27">
        <f t="shared" si="34"/>
        <v>30</v>
      </c>
      <c r="L130" s="27">
        <f t="shared" si="39"/>
        <v>3660</v>
      </c>
      <c r="M130" s="27">
        <f t="shared" si="35"/>
        <v>11.385300000000001</v>
      </c>
      <c r="N130" s="27">
        <f t="shared" si="36"/>
        <v>11.385300000000001</v>
      </c>
      <c r="O130" s="27">
        <f t="shared" si="40"/>
        <v>-650.45309999999984</v>
      </c>
      <c r="P130" s="27">
        <f t="shared" si="41"/>
        <v>650.45309999999984</v>
      </c>
    </row>
    <row r="131" spans="1:16">
      <c r="A131" s="31">
        <v>38749</v>
      </c>
      <c r="C131" s="6">
        <v>123</v>
      </c>
      <c r="D131" s="29">
        <f t="shared" si="32"/>
        <v>30</v>
      </c>
      <c r="E131" s="29">
        <f t="shared" si="37"/>
        <v>3690</v>
      </c>
      <c r="F131" s="29">
        <f t="shared" si="33"/>
        <v>-1684</v>
      </c>
      <c r="G131" s="34">
        <f>+Inputs!$D$3</f>
        <v>0.37951000000000001</v>
      </c>
      <c r="I131" s="27">
        <f t="shared" si="38"/>
        <v>5374</v>
      </c>
      <c r="K131" s="27">
        <f t="shared" si="34"/>
        <v>30</v>
      </c>
      <c r="L131" s="27">
        <f t="shared" si="39"/>
        <v>3690</v>
      </c>
      <c r="M131" s="27">
        <f t="shared" si="35"/>
        <v>11.385300000000001</v>
      </c>
      <c r="N131" s="27">
        <f t="shared" si="36"/>
        <v>11.385300000000001</v>
      </c>
      <c r="O131" s="27">
        <f t="shared" si="40"/>
        <v>-639.06779999999981</v>
      </c>
      <c r="P131" s="27">
        <f t="shared" si="41"/>
        <v>639.06779999999981</v>
      </c>
    </row>
    <row r="132" spans="1:16">
      <c r="A132" s="30">
        <v>38777</v>
      </c>
      <c r="C132" s="6">
        <v>124</v>
      </c>
      <c r="D132" s="29">
        <f t="shared" si="32"/>
        <v>30</v>
      </c>
      <c r="E132" s="29">
        <f t="shared" si="37"/>
        <v>3720</v>
      </c>
      <c r="F132" s="29">
        <f t="shared" si="33"/>
        <v>-1654</v>
      </c>
      <c r="G132" s="34">
        <f>+Inputs!$D$3</f>
        <v>0.37951000000000001</v>
      </c>
      <c r="I132" s="27">
        <f t="shared" si="38"/>
        <v>5374</v>
      </c>
      <c r="K132" s="27">
        <f t="shared" si="34"/>
        <v>30</v>
      </c>
      <c r="L132" s="27">
        <f t="shared" si="39"/>
        <v>3720</v>
      </c>
      <c r="M132" s="27">
        <f t="shared" si="35"/>
        <v>11.385300000000001</v>
      </c>
      <c r="N132" s="27">
        <f t="shared" si="36"/>
        <v>11.385300000000001</v>
      </c>
      <c r="O132" s="27">
        <f t="shared" si="40"/>
        <v>-627.68249999999978</v>
      </c>
      <c r="P132" s="27">
        <f t="shared" si="41"/>
        <v>627.68249999999978</v>
      </c>
    </row>
    <row r="133" spans="1:16">
      <c r="A133" s="31">
        <v>38808</v>
      </c>
      <c r="C133" s="6">
        <v>125</v>
      </c>
      <c r="D133" s="29">
        <f t="shared" si="32"/>
        <v>30</v>
      </c>
      <c r="E133" s="29">
        <f t="shared" si="37"/>
        <v>3750</v>
      </c>
      <c r="F133" s="29">
        <f t="shared" si="33"/>
        <v>-1624</v>
      </c>
      <c r="G133" s="34">
        <f>+Inputs!$D$3</f>
        <v>0.37951000000000001</v>
      </c>
      <c r="I133" s="27">
        <f t="shared" si="38"/>
        <v>5374</v>
      </c>
      <c r="K133" s="27">
        <f t="shared" si="34"/>
        <v>30</v>
      </c>
      <c r="L133" s="27">
        <f t="shared" si="39"/>
        <v>3750</v>
      </c>
      <c r="M133" s="27">
        <f t="shared" si="35"/>
        <v>11.385300000000001</v>
      </c>
      <c r="N133" s="27">
        <f t="shared" si="36"/>
        <v>11.385300000000001</v>
      </c>
      <c r="O133" s="27">
        <f t="shared" si="40"/>
        <v>-616.29719999999975</v>
      </c>
      <c r="P133" s="27">
        <f t="shared" si="41"/>
        <v>616.29719999999975</v>
      </c>
    </row>
    <row r="134" spans="1:16">
      <c r="A134" s="30">
        <v>38838</v>
      </c>
      <c r="C134" s="6">
        <v>126</v>
      </c>
      <c r="D134" s="29">
        <f t="shared" si="32"/>
        <v>30</v>
      </c>
      <c r="E134" s="29">
        <f t="shared" si="37"/>
        <v>3780</v>
      </c>
      <c r="F134" s="29">
        <f t="shared" si="33"/>
        <v>-1594</v>
      </c>
      <c r="G134" s="34">
        <f>+Inputs!$D$3</f>
        <v>0.37951000000000001</v>
      </c>
      <c r="I134" s="27">
        <f t="shared" si="38"/>
        <v>5374</v>
      </c>
      <c r="K134" s="27">
        <f t="shared" si="34"/>
        <v>30</v>
      </c>
      <c r="L134" s="27">
        <f t="shared" si="39"/>
        <v>3780</v>
      </c>
      <c r="M134" s="27">
        <f t="shared" si="35"/>
        <v>11.385300000000001</v>
      </c>
      <c r="N134" s="27">
        <f t="shared" si="36"/>
        <v>11.385300000000001</v>
      </c>
      <c r="O134" s="27">
        <f t="shared" si="40"/>
        <v>-604.91189999999972</v>
      </c>
      <c r="P134" s="27">
        <f t="shared" si="41"/>
        <v>604.91189999999972</v>
      </c>
    </row>
    <row r="135" spans="1:16">
      <c r="A135" s="31">
        <v>38869</v>
      </c>
      <c r="C135" s="6">
        <v>127</v>
      </c>
      <c r="D135" s="29">
        <f t="shared" si="32"/>
        <v>30</v>
      </c>
      <c r="E135" s="29">
        <f t="shared" si="37"/>
        <v>3810</v>
      </c>
      <c r="F135" s="29">
        <f t="shared" si="33"/>
        <v>-1564</v>
      </c>
      <c r="G135" s="34">
        <f>+Inputs!$D$3</f>
        <v>0.37951000000000001</v>
      </c>
      <c r="I135" s="27">
        <f t="shared" si="38"/>
        <v>5374</v>
      </c>
      <c r="K135" s="27">
        <f t="shared" si="34"/>
        <v>30</v>
      </c>
      <c r="L135" s="27">
        <f t="shared" si="39"/>
        <v>3810</v>
      </c>
      <c r="M135" s="27">
        <f t="shared" si="35"/>
        <v>11.385300000000001</v>
      </c>
      <c r="N135" s="27">
        <f t="shared" si="36"/>
        <v>11.385300000000001</v>
      </c>
      <c r="O135" s="27">
        <f t="shared" si="40"/>
        <v>-593.52659999999969</v>
      </c>
      <c r="P135" s="27">
        <f t="shared" si="41"/>
        <v>593.52659999999969</v>
      </c>
    </row>
    <row r="136" spans="1:16">
      <c r="A136" s="30">
        <v>38899</v>
      </c>
      <c r="C136" s="6">
        <v>128</v>
      </c>
      <c r="D136" s="29">
        <f t="shared" si="32"/>
        <v>30</v>
      </c>
      <c r="E136" s="29">
        <f t="shared" si="37"/>
        <v>3840</v>
      </c>
      <c r="F136" s="29">
        <f t="shared" si="33"/>
        <v>-1534</v>
      </c>
      <c r="G136" s="34">
        <f>+Inputs!$D$3</f>
        <v>0.37951000000000001</v>
      </c>
      <c r="I136" s="27">
        <f t="shared" si="38"/>
        <v>5374</v>
      </c>
      <c r="K136" s="27">
        <f t="shared" si="34"/>
        <v>30</v>
      </c>
      <c r="L136" s="27">
        <f t="shared" si="39"/>
        <v>3840</v>
      </c>
      <c r="M136" s="27">
        <f t="shared" si="35"/>
        <v>11.385300000000001</v>
      </c>
      <c r="N136" s="27">
        <f t="shared" si="36"/>
        <v>11.385300000000001</v>
      </c>
      <c r="O136" s="27">
        <f t="shared" si="40"/>
        <v>-582.14129999999966</v>
      </c>
      <c r="P136" s="27">
        <f t="shared" si="41"/>
        <v>582.14129999999966</v>
      </c>
    </row>
    <row r="137" spans="1:16">
      <c r="A137" s="31">
        <v>38930</v>
      </c>
      <c r="C137" s="6">
        <v>129</v>
      </c>
      <c r="D137" s="29">
        <f t="shared" ref="D137:D168" si="42">ROUND(-(+$B$9/180)*1,0)</f>
        <v>30</v>
      </c>
      <c r="E137" s="29">
        <f t="shared" si="37"/>
        <v>3870</v>
      </c>
      <c r="F137" s="29">
        <f t="shared" ref="F137:F168" si="43">$B$9+E137</f>
        <v>-1504</v>
      </c>
      <c r="G137" s="34">
        <f>+Inputs!$D$3</f>
        <v>0.37951000000000001</v>
      </c>
      <c r="I137" s="27">
        <f t="shared" si="38"/>
        <v>5374</v>
      </c>
      <c r="K137" s="27">
        <f t="shared" ref="K137:K168" si="44">D137</f>
        <v>30</v>
      </c>
      <c r="L137" s="27">
        <f t="shared" si="39"/>
        <v>3870</v>
      </c>
      <c r="M137" s="27">
        <f t="shared" ref="M137:M168" si="45">K137*G137</f>
        <v>11.385300000000001</v>
      </c>
      <c r="N137" s="27">
        <f t="shared" ref="N137:N168" si="46">M137-J137</f>
        <v>11.385300000000001</v>
      </c>
      <c r="O137" s="27">
        <f t="shared" si="40"/>
        <v>-570.75599999999963</v>
      </c>
      <c r="P137" s="27">
        <f t="shared" si="41"/>
        <v>570.75599999999963</v>
      </c>
    </row>
    <row r="138" spans="1:16">
      <c r="A138" s="30">
        <v>38961</v>
      </c>
      <c r="C138" s="6">
        <v>130</v>
      </c>
      <c r="D138" s="29">
        <f t="shared" si="42"/>
        <v>30</v>
      </c>
      <c r="E138" s="29">
        <f t="shared" ref="E138:E169" si="47">+E137+D138</f>
        <v>3900</v>
      </c>
      <c r="F138" s="29">
        <f t="shared" si="43"/>
        <v>-1474</v>
      </c>
      <c r="G138" s="34">
        <f>+Inputs!$D$3</f>
        <v>0.37951000000000001</v>
      </c>
      <c r="I138" s="27">
        <f t="shared" ref="I138:I169" si="48">+I137+H138</f>
        <v>5374</v>
      </c>
      <c r="K138" s="27">
        <f t="shared" si="44"/>
        <v>30</v>
      </c>
      <c r="L138" s="27">
        <f t="shared" ref="L138:L169" si="49">+L137+K138</f>
        <v>3900</v>
      </c>
      <c r="M138" s="27">
        <f t="shared" si="45"/>
        <v>11.385300000000001</v>
      </c>
      <c r="N138" s="27">
        <f t="shared" si="46"/>
        <v>11.385300000000001</v>
      </c>
      <c r="O138" s="27">
        <f t="shared" ref="O138:O169" si="50">+O137+N138</f>
        <v>-559.3706999999996</v>
      </c>
      <c r="P138" s="27">
        <f t="shared" ref="P138:P169" si="51">P137-N138</f>
        <v>559.3706999999996</v>
      </c>
    </row>
    <row r="139" spans="1:16">
      <c r="A139" s="31">
        <v>38991</v>
      </c>
      <c r="C139" s="6">
        <v>131</v>
      </c>
      <c r="D139" s="29">
        <f t="shared" si="42"/>
        <v>30</v>
      </c>
      <c r="E139" s="29">
        <f t="shared" si="47"/>
        <v>3930</v>
      </c>
      <c r="F139" s="29">
        <f t="shared" si="43"/>
        <v>-1444</v>
      </c>
      <c r="G139" s="34">
        <f>+Inputs!$D$3</f>
        <v>0.37951000000000001</v>
      </c>
      <c r="I139" s="27">
        <f t="shared" si="48"/>
        <v>5374</v>
      </c>
      <c r="K139" s="27">
        <f t="shared" si="44"/>
        <v>30</v>
      </c>
      <c r="L139" s="27">
        <f t="shared" si="49"/>
        <v>3930</v>
      </c>
      <c r="M139" s="27">
        <f t="shared" si="45"/>
        <v>11.385300000000001</v>
      </c>
      <c r="N139" s="27">
        <f t="shared" si="46"/>
        <v>11.385300000000001</v>
      </c>
      <c r="O139" s="27">
        <f t="shared" si="50"/>
        <v>-547.98539999999957</v>
      </c>
      <c r="P139" s="27">
        <f t="shared" si="51"/>
        <v>547.98539999999957</v>
      </c>
    </row>
    <row r="140" spans="1:16">
      <c r="A140" s="30">
        <v>39022</v>
      </c>
      <c r="C140" s="6">
        <v>132</v>
      </c>
      <c r="D140" s="29">
        <f t="shared" si="42"/>
        <v>30</v>
      </c>
      <c r="E140" s="29">
        <f t="shared" si="47"/>
        <v>3960</v>
      </c>
      <c r="F140" s="29">
        <f t="shared" si="43"/>
        <v>-1414</v>
      </c>
      <c r="G140" s="34">
        <f>+Inputs!$D$3</f>
        <v>0.37951000000000001</v>
      </c>
      <c r="I140" s="27">
        <f t="shared" si="48"/>
        <v>5374</v>
      </c>
      <c r="K140" s="27">
        <f t="shared" si="44"/>
        <v>30</v>
      </c>
      <c r="L140" s="27">
        <f t="shared" si="49"/>
        <v>3960</v>
      </c>
      <c r="M140" s="27">
        <f t="shared" si="45"/>
        <v>11.385300000000001</v>
      </c>
      <c r="N140" s="27">
        <f t="shared" si="46"/>
        <v>11.385300000000001</v>
      </c>
      <c r="O140" s="27">
        <f t="shared" si="50"/>
        <v>-536.60009999999954</v>
      </c>
      <c r="P140" s="27">
        <f t="shared" si="51"/>
        <v>536.60009999999954</v>
      </c>
    </row>
    <row r="141" spans="1:16">
      <c r="A141" s="31">
        <v>39052</v>
      </c>
      <c r="C141" s="6">
        <v>133</v>
      </c>
      <c r="D141" s="29">
        <f t="shared" si="42"/>
        <v>30</v>
      </c>
      <c r="E141" s="29">
        <f t="shared" si="47"/>
        <v>3990</v>
      </c>
      <c r="F141" s="29">
        <f t="shared" si="43"/>
        <v>-1384</v>
      </c>
      <c r="G141" s="34">
        <f>+Inputs!$D$3</f>
        <v>0.37951000000000001</v>
      </c>
      <c r="I141" s="27">
        <f t="shared" si="48"/>
        <v>5374</v>
      </c>
      <c r="K141" s="27">
        <f t="shared" si="44"/>
        <v>30</v>
      </c>
      <c r="L141" s="27">
        <f t="shared" si="49"/>
        <v>3990</v>
      </c>
      <c r="M141" s="27">
        <f t="shared" si="45"/>
        <v>11.385300000000001</v>
      </c>
      <c r="N141" s="27">
        <f t="shared" si="46"/>
        <v>11.385300000000001</v>
      </c>
      <c r="O141" s="27">
        <f t="shared" si="50"/>
        <v>-525.21479999999951</v>
      </c>
      <c r="P141" s="27">
        <f t="shared" si="51"/>
        <v>525.21479999999951</v>
      </c>
    </row>
    <row r="142" spans="1:16">
      <c r="A142" s="30">
        <v>39083</v>
      </c>
      <c r="C142" s="6">
        <v>134</v>
      </c>
      <c r="D142" s="29">
        <f t="shared" si="42"/>
        <v>30</v>
      </c>
      <c r="E142" s="29">
        <f t="shared" si="47"/>
        <v>4020</v>
      </c>
      <c r="F142" s="29">
        <f t="shared" si="43"/>
        <v>-1354</v>
      </c>
      <c r="G142" s="34">
        <f>+Inputs!$D$3</f>
        <v>0.37951000000000001</v>
      </c>
      <c r="I142" s="27">
        <f t="shared" si="48"/>
        <v>5374</v>
      </c>
      <c r="K142" s="27">
        <f t="shared" si="44"/>
        <v>30</v>
      </c>
      <c r="L142" s="27">
        <f t="shared" si="49"/>
        <v>4020</v>
      </c>
      <c r="M142" s="27">
        <f t="shared" si="45"/>
        <v>11.385300000000001</v>
      </c>
      <c r="N142" s="27">
        <f t="shared" si="46"/>
        <v>11.385300000000001</v>
      </c>
      <c r="O142" s="27">
        <f t="shared" si="50"/>
        <v>-513.82949999999948</v>
      </c>
      <c r="P142" s="27">
        <f t="shared" si="51"/>
        <v>513.82949999999948</v>
      </c>
    </row>
    <row r="143" spans="1:16">
      <c r="A143" s="31">
        <v>39114</v>
      </c>
      <c r="C143" s="6">
        <v>135</v>
      </c>
      <c r="D143" s="29">
        <f t="shared" si="42"/>
        <v>30</v>
      </c>
      <c r="E143" s="29">
        <f t="shared" si="47"/>
        <v>4050</v>
      </c>
      <c r="F143" s="29">
        <f t="shared" si="43"/>
        <v>-1324</v>
      </c>
      <c r="G143" s="34">
        <f>+Inputs!$D$3</f>
        <v>0.37951000000000001</v>
      </c>
      <c r="I143" s="27">
        <f t="shared" si="48"/>
        <v>5374</v>
      </c>
      <c r="K143" s="27">
        <f t="shared" si="44"/>
        <v>30</v>
      </c>
      <c r="L143" s="27">
        <f t="shared" si="49"/>
        <v>4050</v>
      </c>
      <c r="M143" s="27">
        <f t="shared" si="45"/>
        <v>11.385300000000001</v>
      </c>
      <c r="N143" s="27">
        <f t="shared" si="46"/>
        <v>11.385300000000001</v>
      </c>
      <c r="O143" s="27">
        <f t="shared" si="50"/>
        <v>-502.44419999999946</v>
      </c>
      <c r="P143" s="27">
        <f t="shared" si="51"/>
        <v>502.44419999999946</v>
      </c>
    </row>
    <row r="144" spans="1:16">
      <c r="A144" s="30">
        <v>39142</v>
      </c>
      <c r="C144" s="6">
        <v>136</v>
      </c>
      <c r="D144" s="29">
        <f t="shared" si="42"/>
        <v>30</v>
      </c>
      <c r="E144" s="29">
        <f t="shared" si="47"/>
        <v>4080</v>
      </c>
      <c r="F144" s="29">
        <f t="shared" si="43"/>
        <v>-1294</v>
      </c>
      <c r="G144" s="34">
        <f>+Inputs!$D$3</f>
        <v>0.37951000000000001</v>
      </c>
      <c r="I144" s="27">
        <f t="shared" si="48"/>
        <v>5374</v>
      </c>
      <c r="K144" s="27">
        <f t="shared" si="44"/>
        <v>30</v>
      </c>
      <c r="L144" s="27">
        <f t="shared" si="49"/>
        <v>4080</v>
      </c>
      <c r="M144" s="27">
        <f t="shared" si="45"/>
        <v>11.385300000000001</v>
      </c>
      <c r="N144" s="27">
        <f t="shared" si="46"/>
        <v>11.385300000000001</v>
      </c>
      <c r="O144" s="27">
        <f t="shared" si="50"/>
        <v>-491.05889999999943</v>
      </c>
      <c r="P144" s="27">
        <f t="shared" si="51"/>
        <v>491.05889999999943</v>
      </c>
    </row>
    <row r="145" spans="1:16">
      <c r="A145" s="31">
        <v>39173</v>
      </c>
      <c r="C145" s="6">
        <v>137</v>
      </c>
      <c r="D145" s="29">
        <f t="shared" si="42"/>
        <v>30</v>
      </c>
      <c r="E145" s="29">
        <f t="shared" si="47"/>
        <v>4110</v>
      </c>
      <c r="F145" s="29">
        <f t="shared" si="43"/>
        <v>-1264</v>
      </c>
      <c r="G145" s="34">
        <f>+Inputs!$D$3</f>
        <v>0.37951000000000001</v>
      </c>
      <c r="I145" s="27">
        <f t="shared" si="48"/>
        <v>5374</v>
      </c>
      <c r="K145" s="27">
        <f t="shared" si="44"/>
        <v>30</v>
      </c>
      <c r="L145" s="27">
        <f t="shared" si="49"/>
        <v>4110</v>
      </c>
      <c r="M145" s="27">
        <f t="shared" si="45"/>
        <v>11.385300000000001</v>
      </c>
      <c r="N145" s="27">
        <f t="shared" si="46"/>
        <v>11.385300000000001</v>
      </c>
      <c r="O145" s="27">
        <f t="shared" si="50"/>
        <v>-479.6735999999994</v>
      </c>
      <c r="P145" s="27">
        <f t="shared" si="51"/>
        <v>479.6735999999994</v>
      </c>
    </row>
    <row r="146" spans="1:16">
      <c r="A146" s="30">
        <v>39203</v>
      </c>
      <c r="C146" s="6">
        <v>138</v>
      </c>
      <c r="D146" s="29">
        <f t="shared" si="42"/>
        <v>30</v>
      </c>
      <c r="E146" s="29">
        <f t="shared" si="47"/>
        <v>4140</v>
      </c>
      <c r="F146" s="29">
        <f t="shared" si="43"/>
        <v>-1234</v>
      </c>
      <c r="G146" s="34">
        <f>+Inputs!$D$3</f>
        <v>0.37951000000000001</v>
      </c>
      <c r="I146" s="27">
        <f t="shared" si="48"/>
        <v>5374</v>
      </c>
      <c r="K146" s="27">
        <f t="shared" si="44"/>
        <v>30</v>
      </c>
      <c r="L146" s="27">
        <f t="shared" si="49"/>
        <v>4140</v>
      </c>
      <c r="M146" s="27">
        <f t="shared" si="45"/>
        <v>11.385300000000001</v>
      </c>
      <c r="N146" s="27">
        <f t="shared" si="46"/>
        <v>11.385300000000001</v>
      </c>
      <c r="O146" s="27">
        <f t="shared" si="50"/>
        <v>-468.28829999999937</v>
      </c>
      <c r="P146" s="27">
        <f t="shared" si="51"/>
        <v>468.28829999999937</v>
      </c>
    </row>
    <row r="147" spans="1:16">
      <c r="A147" s="31">
        <v>39234</v>
      </c>
      <c r="C147" s="6">
        <v>139</v>
      </c>
      <c r="D147" s="29">
        <f t="shared" si="42"/>
        <v>30</v>
      </c>
      <c r="E147" s="29">
        <f t="shared" si="47"/>
        <v>4170</v>
      </c>
      <c r="F147" s="29">
        <f t="shared" si="43"/>
        <v>-1204</v>
      </c>
      <c r="G147" s="34">
        <f>+Inputs!$D$3</f>
        <v>0.37951000000000001</v>
      </c>
      <c r="I147" s="27">
        <f t="shared" si="48"/>
        <v>5374</v>
      </c>
      <c r="K147" s="27">
        <f t="shared" si="44"/>
        <v>30</v>
      </c>
      <c r="L147" s="27">
        <f t="shared" si="49"/>
        <v>4170</v>
      </c>
      <c r="M147" s="27">
        <f t="shared" si="45"/>
        <v>11.385300000000001</v>
      </c>
      <c r="N147" s="27">
        <f t="shared" si="46"/>
        <v>11.385300000000001</v>
      </c>
      <c r="O147" s="27">
        <f t="shared" si="50"/>
        <v>-456.90299999999934</v>
      </c>
      <c r="P147" s="27">
        <f t="shared" si="51"/>
        <v>456.90299999999934</v>
      </c>
    </row>
    <row r="148" spans="1:16">
      <c r="A148" s="30">
        <v>39264</v>
      </c>
      <c r="C148" s="6">
        <v>140</v>
      </c>
      <c r="D148" s="29">
        <f t="shared" si="42"/>
        <v>30</v>
      </c>
      <c r="E148" s="29">
        <f t="shared" si="47"/>
        <v>4200</v>
      </c>
      <c r="F148" s="29">
        <f t="shared" si="43"/>
        <v>-1174</v>
      </c>
      <c r="G148" s="34">
        <f>+Inputs!$D$3</f>
        <v>0.37951000000000001</v>
      </c>
      <c r="I148" s="27">
        <f t="shared" si="48"/>
        <v>5374</v>
      </c>
      <c r="K148" s="27">
        <f t="shared" si="44"/>
        <v>30</v>
      </c>
      <c r="L148" s="27">
        <f t="shared" si="49"/>
        <v>4200</v>
      </c>
      <c r="M148" s="27">
        <f t="shared" si="45"/>
        <v>11.385300000000001</v>
      </c>
      <c r="N148" s="27">
        <f t="shared" si="46"/>
        <v>11.385300000000001</v>
      </c>
      <c r="O148" s="27">
        <f t="shared" si="50"/>
        <v>-445.51769999999931</v>
      </c>
      <c r="P148" s="27">
        <f t="shared" si="51"/>
        <v>445.51769999999931</v>
      </c>
    </row>
    <row r="149" spans="1:16">
      <c r="A149" s="31">
        <v>39295</v>
      </c>
      <c r="C149" s="6">
        <v>141</v>
      </c>
      <c r="D149" s="29">
        <f t="shared" si="42"/>
        <v>30</v>
      </c>
      <c r="E149" s="29">
        <f t="shared" si="47"/>
        <v>4230</v>
      </c>
      <c r="F149" s="29">
        <f t="shared" si="43"/>
        <v>-1144</v>
      </c>
      <c r="G149" s="34">
        <f>+Inputs!$D$3</f>
        <v>0.37951000000000001</v>
      </c>
      <c r="I149" s="27">
        <f t="shared" si="48"/>
        <v>5374</v>
      </c>
      <c r="K149" s="27">
        <f t="shared" si="44"/>
        <v>30</v>
      </c>
      <c r="L149" s="27">
        <f t="shared" si="49"/>
        <v>4230</v>
      </c>
      <c r="M149" s="27">
        <f t="shared" si="45"/>
        <v>11.385300000000001</v>
      </c>
      <c r="N149" s="27">
        <f t="shared" si="46"/>
        <v>11.385300000000001</v>
      </c>
      <c r="O149" s="27">
        <f t="shared" si="50"/>
        <v>-434.13239999999928</v>
      </c>
      <c r="P149" s="27">
        <f t="shared" si="51"/>
        <v>434.13239999999928</v>
      </c>
    </row>
    <row r="150" spans="1:16">
      <c r="A150" s="30">
        <v>39326</v>
      </c>
      <c r="C150" s="6">
        <v>142</v>
      </c>
      <c r="D150" s="29">
        <f t="shared" si="42"/>
        <v>30</v>
      </c>
      <c r="E150" s="29">
        <f t="shared" si="47"/>
        <v>4260</v>
      </c>
      <c r="F150" s="29">
        <f t="shared" si="43"/>
        <v>-1114</v>
      </c>
      <c r="G150" s="34">
        <f>+Inputs!$D$3</f>
        <v>0.37951000000000001</v>
      </c>
      <c r="I150" s="27">
        <f t="shared" si="48"/>
        <v>5374</v>
      </c>
      <c r="K150" s="27">
        <f t="shared" si="44"/>
        <v>30</v>
      </c>
      <c r="L150" s="27">
        <f t="shared" si="49"/>
        <v>4260</v>
      </c>
      <c r="M150" s="27">
        <f t="shared" si="45"/>
        <v>11.385300000000001</v>
      </c>
      <c r="N150" s="27">
        <f t="shared" si="46"/>
        <v>11.385300000000001</v>
      </c>
      <c r="O150" s="27">
        <f t="shared" si="50"/>
        <v>-422.74709999999925</v>
      </c>
      <c r="P150" s="27">
        <f t="shared" si="51"/>
        <v>422.74709999999925</v>
      </c>
    </row>
    <row r="151" spans="1:16">
      <c r="A151" s="31">
        <v>39356</v>
      </c>
      <c r="C151" s="6">
        <v>143</v>
      </c>
      <c r="D151" s="29">
        <f t="shared" si="42"/>
        <v>30</v>
      </c>
      <c r="E151" s="29">
        <f t="shared" si="47"/>
        <v>4290</v>
      </c>
      <c r="F151" s="29">
        <f t="shared" si="43"/>
        <v>-1084</v>
      </c>
      <c r="G151" s="34">
        <f>+Inputs!$D$3</f>
        <v>0.37951000000000001</v>
      </c>
      <c r="I151" s="27">
        <f t="shared" si="48"/>
        <v>5374</v>
      </c>
      <c r="K151" s="27">
        <f t="shared" si="44"/>
        <v>30</v>
      </c>
      <c r="L151" s="27">
        <f t="shared" si="49"/>
        <v>4290</v>
      </c>
      <c r="M151" s="27">
        <f t="shared" si="45"/>
        <v>11.385300000000001</v>
      </c>
      <c r="N151" s="27">
        <f t="shared" si="46"/>
        <v>11.385300000000001</v>
      </c>
      <c r="O151" s="27">
        <f t="shared" si="50"/>
        <v>-411.36179999999922</v>
      </c>
      <c r="P151" s="27">
        <f t="shared" si="51"/>
        <v>411.36179999999922</v>
      </c>
    </row>
    <row r="152" spans="1:16">
      <c r="A152" s="30">
        <v>39387</v>
      </c>
      <c r="C152" s="6">
        <v>144</v>
      </c>
      <c r="D152" s="29">
        <f t="shared" si="42"/>
        <v>30</v>
      </c>
      <c r="E152" s="29">
        <f t="shared" si="47"/>
        <v>4320</v>
      </c>
      <c r="F152" s="29">
        <f t="shared" si="43"/>
        <v>-1054</v>
      </c>
      <c r="G152" s="34">
        <f>+Inputs!$D$3</f>
        <v>0.37951000000000001</v>
      </c>
      <c r="I152" s="27">
        <f t="shared" si="48"/>
        <v>5374</v>
      </c>
      <c r="K152" s="27">
        <f t="shared" si="44"/>
        <v>30</v>
      </c>
      <c r="L152" s="27">
        <f t="shared" si="49"/>
        <v>4320</v>
      </c>
      <c r="M152" s="27">
        <f t="shared" si="45"/>
        <v>11.385300000000001</v>
      </c>
      <c r="N152" s="27">
        <f t="shared" si="46"/>
        <v>11.385300000000001</v>
      </c>
      <c r="O152" s="27">
        <f t="shared" si="50"/>
        <v>-399.97649999999919</v>
      </c>
      <c r="P152" s="27">
        <f t="shared" si="51"/>
        <v>399.97649999999919</v>
      </c>
    </row>
    <row r="153" spans="1:16">
      <c r="A153" s="31">
        <v>39417</v>
      </c>
      <c r="C153" s="6">
        <v>145</v>
      </c>
      <c r="D153" s="29">
        <f t="shared" si="42"/>
        <v>30</v>
      </c>
      <c r="E153" s="29">
        <f t="shared" si="47"/>
        <v>4350</v>
      </c>
      <c r="F153" s="29">
        <f t="shared" si="43"/>
        <v>-1024</v>
      </c>
      <c r="G153" s="34">
        <f>+Inputs!$D$3</f>
        <v>0.37951000000000001</v>
      </c>
      <c r="I153" s="27">
        <f t="shared" si="48"/>
        <v>5374</v>
      </c>
      <c r="K153" s="27">
        <f t="shared" si="44"/>
        <v>30</v>
      </c>
      <c r="L153" s="27">
        <f t="shared" si="49"/>
        <v>4350</v>
      </c>
      <c r="M153" s="27">
        <f t="shared" si="45"/>
        <v>11.385300000000001</v>
      </c>
      <c r="N153" s="27">
        <f t="shared" si="46"/>
        <v>11.385300000000001</v>
      </c>
      <c r="O153" s="27">
        <f t="shared" si="50"/>
        <v>-388.59119999999916</v>
      </c>
      <c r="P153" s="27">
        <f t="shared" si="51"/>
        <v>388.59119999999916</v>
      </c>
    </row>
    <row r="154" spans="1:16">
      <c r="A154" s="30">
        <v>39448</v>
      </c>
      <c r="C154" s="6">
        <v>146</v>
      </c>
      <c r="D154" s="29">
        <f t="shared" si="42"/>
        <v>30</v>
      </c>
      <c r="E154" s="29">
        <f t="shared" si="47"/>
        <v>4380</v>
      </c>
      <c r="F154" s="29">
        <f t="shared" si="43"/>
        <v>-994</v>
      </c>
      <c r="G154" s="34">
        <f>+Inputs!$D$3</f>
        <v>0.37951000000000001</v>
      </c>
      <c r="I154" s="27">
        <f t="shared" si="48"/>
        <v>5374</v>
      </c>
      <c r="K154" s="27">
        <f t="shared" si="44"/>
        <v>30</v>
      </c>
      <c r="L154" s="27">
        <f t="shared" si="49"/>
        <v>4380</v>
      </c>
      <c r="M154" s="27">
        <f t="shared" si="45"/>
        <v>11.385300000000001</v>
      </c>
      <c r="N154" s="27">
        <f t="shared" si="46"/>
        <v>11.385300000000001</v>
      </c>
      <c r="O154" s="27">
        <f t="shared" si="50"/>
        <v>-377.20589999999913</v>
      </c>
      <c r="P154" s="27">
        <f t="shared" si="51"/>
        <v>377.20589999999913</v>
      </c>
    </row>
    <row r="155" spans="1:16">
      <c r="A155" s="31">
        <v>39479</v>
      </c>
      <c r="C155" s="6">
        <v>147</v>
      </c>
      <c r="D155" s="29">
        <f t="shared" si="42"/>
        <v>30</v>
      </c>
      <c r="E155" s="29">
        <f t="shared" si="47"/>
        <v>4410</v>
      </c>
      <c r="F155" s="29">
        <f t="shared" si="43"/>
        <v>-964</v>
      </c>
      <c r="G155" s="34">
        <f>+Inputs!$D$3</f>
        <v>0.37951000000000001</v>
      </c>
      <c r="I155" s="27">
        <f t="shared" si="48"/>
        <v>5374</v>
      </c>
      <c r="K155" s="27">
        <f t="shared" si="44"/>
        <v>30</v>
      </c>
      <c r="L155" s="27">
        <f t="shared" si="49"/>
        <v>4410</v>
      </c>
      <c r="M155" s="27">
        <f t="shared" si="45"/>
        <v>11.385300000000001</v>
      </c>
      <c r="N155" s="27">
        <f t="shared" si="46"/>
        <v>11.385300000000001</v>
      </c>
      <c r="O155" s="27">
        <f t="shared" si="50"/>
        <v>-365.8205999999991</v>
      </c>
      <c r="P155" s="27">
        <f t="shared" si="51"/>
        <v>365.8205999999991</v>
      </c>
    </row>
    <row r="156" spans="1:16">
      <c r="A156" s="30">
        <v>39508</v>
      </c>
      <c r="C156" s="6">
        <v>148</v>
      </c>
      <c r="D156" s="29">
        <f t="shared" si="42"/>
        <v>30</v>
      </c>
      <c r="E156" s="29">
        <f t="shared" si="47"/>
        <v>4440</v>
      </c>
      <c r="F156" s="29">
        <f t="shared" si="43"/>
        <v>-934</v>
      </c>
      <c r="G156" s="34">
        <f>+Inputs!$D$3</f>
        <v>0.37951000000000001</v>
      </c>
      <c r="I156" s="27">
        <f t="shared" si="48"/>
        <v>5374</v>
      </c>
      <c r="K156" s="27">
        <f t="shared" si="44"/>
        <v>30</v>
      </c>
      <c r="L156" s="27">
        <f t="shared" si="49"/>
        <v>4440</v>
      </c>
      <c r="M156" s="27">
        <f t="shared" si="45"/>
        <v>11.385300000000001</v>
      </c>
      <c r="N156" s="27">
        <f t="shared" si="46"/>
        <v>11.385300000000001</v>
      </c>
      <c r="O156" s="27">
        <f t="shared" si="50"/>
        <v>-354.43529999999907</v>
      </c>
      <c r="P156" s="27">
        <f t="shared" si="51"/>
        <v>354.43529999999907</v>
      </c>
    </row>
    <row r="157" spans="1:16">
      <c r="A157" s="31">
        <v>39539</v>
      </c>
      <c r="C157" s="6">
        <v>149</v>
      </c>
      <c r="D157" s="29">
        <f t="shared" si="42"/>
        <v>30</v>
      </c>
      <c r="E157" s="29">
        <f t="shared" si="47"/>
        <v>4470</v>
      </c>
      <c r="F157" s="29">
        <f t="shared" si="43"/>
        <v>-904</v>
      </c>
      <c r="G157" s="34">
        <f>+Inputs!$D$3</f>
        <v>0.37951000000000001</v>
      </c>
      <c r="I157" s="27">
        <f t="shared" si="48"/>
        <v>5374</v>
      </c>
      <c r="K157" s="27">
        <f t="shared" si="44"/>
        <v>30</v>
      </c>
      <c r="L157" s="27">
        <f t="shared" si="49"/>
        <v>4470</v>
      </c>
      <c r="M157" s="27">
        <f t="shared" si="45"/>
        <v>11.385300000000001</v>
      </c>
      <c r="N157" s="27">
        <f t="shared" si="46"/>
        <v>11.385300000000001</v>
      </c>
      <c r="O157" s="27">
        <f t="shared" si="50"/>
        <v>-343.04999999999905</v>
      </c>
      <c r="P157" s="27">
        <f t="shared" si="51"/>
        <v>343.04999999999905</v>
      </c>
    </row>
    <row r="158" spans="1:16">
      <c r="A158" s="30">
        <v>39569</v>
      </c>
      <c r="C158" s="6">
        <v>150</v>
      </c>
      <c r="D158" s="29">
        <f t="shared" si="42"/>
        <v>30</v>
      </c>
      <c r="E158" s="29">
        <f t="shared" si="47"/>
        <v>4500</v>
      </c>
      <c r="F158" s="29">
        <f t="shared" si="43"/>
        <v>-874</v>
      </c>
      <c r="G158" s="34">
        <f>+Inputs!$D$3</f>
        <v>0.37951000000000001</v>
      </c>
      <c r="I158" s="27">
        <f t="shared" si="48"/>
        <v>5374</v>
      </c>
      <c r="K158" s="27">
        <f t="shared" si="44"/>
        <v>30</v>
      </c>
      <c r="L158" s="27">
        <f t="shared" si="49"/>
        <v>4500</v>
      </c>
      <c r="M158" s="27">
        <f t="shared" si="45"/>
        <v>11.385300000000001</v>
      </c>
      <c r="N158" s="27">
        <f t="shared" si="46"/>
        <v>11.385300000000001</v>
      </c>
      <c r="O158" s="27">
        <f t="shared" si="50"/>
        <v>-331.66469999999902</v>
      </c>
      <c r="P158" s="27">
        <f t="shared" si="51"/>
        <v>331.66469999999902</v>
      </c>
    </row>
    <row r="159" spans="1:16">
      <c r="A159" s="31">
        <v>39600</v>
      </c>
      <c r="C159" s="6">
        <v>151</v>
      </c>
      <c r="D159" s="29">
        <f t="shared" si="42"/>
        <v>30</v>
      </c>
      <c r="E159" s="29">
        <f t="shared" si="47"/>
        <v>4530</v>
      </c>
      <c r="F159" s="29">
        <f t="shared" si="43"/>
        <v>-844</v>
      </c>
      <c r="G159" s="34">
        <f>+Inputs!$D$3</f>
        <v>0.37951000000000001</v>
      </c>
      <c r="I159" s="27">
        <f t="shared" si="48"/>
        <v>5374</v>
      </c>
      <c r="K159" s="27">
        <f t="shared" si="44"/>
        <v>30</v>
      </c>
      <c r="L159" s="27">
        <f t="shared" si="49"/>
        <v>4530</v>
      </c>
      <c r="M159" s="27">
        <f t="shared" si="45"/>
        <v>11.385300000000001</v>
      </c>
      <c r="N159" s="27">
        <f t="shared" si="46"/>
        <v>11.385300000000001</v>
      </c>
      <c r="O159" s="27">
        <f t="shared" si="50"/>
        <v>-320.27939999999899</v>
      </c>
      <c r="P159" s="27">
        <f t="shared" si="51"/>
        <v>320.27939999999899</v>
      </c>
    </row>
    <row r="160" spans="1:16">
      <c r="A160" s="30">
        <v>39630</v>
      </c>
      <c r="C160" s="6">
        <v>152</v>
      </c>
      <c r="D160" s="29">
        <f t="shared" si="42"/>
        <v>30</v>
      </c>
      <c r="E160" s="29">
        <f t="shared" si="47"/>
        <v>4560</v>
      </c>
      <c r="F160" s="29">
        <f t="shared" si="43"/>
        <v>-814</v>
      </c>
      <c r="G160" s="34">
        <f>+Inputs!$D$3</f>
        <v>0.37951000000000001</v>
      </c>
      <c r="I160" s="27">
        <f t="shared" si="48"/>
        <v>5374</v>
      </c>
      <c r="K160" s="27">
        <f t="shared" si="44"/>
        <v>30</v>
      </c>
      <c r="L160" s="27">
        <f t="shared" si="49"/>
        <v>4560</v>
      </c>
      <c r="M160" s="27">
        <f t="shared" si="45"/>
        <v>11.385300000000001</v>
      </c>
      <c r="N160" s="27">
        <f t="shared" si="46"/>
        <v>11.385300000000001</v>
      </c>
      <c r="O160" s="27">
        <f t="shared" si="50"/>
        <v>-308.89409999999896</v>
      </c>
      <c r="P160" s="27">
        <f t="shared" si="51"/>
        <v>308.89409999999896</v>
      </c>
    </row>
    <row r="161" spans="1:16">
      <c r="A161" s="31">
        <v>39661</v>
      </c>
      <c r="C161" s="6">
        <v>153</v>
      </c>
      <c r="D161" s="29">
        <f t="shared" si="42"/>
        <v>30</v>
      </c>
      <c r="E161" s="29">
        <f t="shared" si="47"/>
        <v>4590</v>
      </c>
      <c r="F161" s="29">
        <f t="shared" si="43"/>
        <v>-784</v>
      </c>
      <c r="G161" s="34">
        <f>+Inputs!$D$3</f>
        <v>0.37951000000000001</v>
      </c>
      <c r="I161" s="27">
        <f t="shared" si="48"/>
        <v>5374</v>
      </c>
      <c r="K161" s="27">
        <f t="shared" si="44"/>
        <v>30</v>
      </c>
      <c r="L161" s="27">
        <f t="shared" si="49"/>
        <v>4590</v>
      </c>
      <c r="M161" s="27">
        <f t="shared" si="45"/>
        <v>11.385300000000001</v>
      </c>
      <c r="N161" s="27">
        <f t="shared" si="46"/>
        <v>11.385300000000001</v>
      </c>
      <c r="O161" s="27">
        <f t="shared" si="50"/>
        <v>-297.50879999999893</v>
      </c>
      <c r="P161" s="27">
        <f t="shared" si="51"/>
        <v>297.50879999999893</v>
      </c>
    </row>
    <row r="162" spans="1:16">
      <c r="A162" s="30">
        <v>39692</v>
      </c>
      <c r="C162" s="6">
        <v>154</v>
      </c>
      <c r="D162" s="29">
        <f t="shared" si="42"/>
        <v>30</v>
      </c>
      <c r="E162" s="29">
        <f t="shared" si="47"/>
        <v>4620</v>
      </c>
      <c r="F162" s="29">
        <f t="shared" si="43"/>
        <v>-754</v>
      </c>
      <c r="G162" s="34">
        <f>+Inputs!$D$3</f>
        <v>0.37951000000000001</v>
      </c>
      <c r="I162" s="27">
        <f t="shared" si="48"/>
        <v>5374</v>
      </c>
      <c r="K162" s="27">
        <f t="shared" si="44"/>
        <v>30</v>
      </c>
      <c r="L162" s="27">
        <f t="shared" si="49"/>
        <v>4620</v>
      </c>
      <c r="M162" s="27">
        <f t="shared" si="45"/>
        <v>11.385300000000001</v>
      </c>
      <c r="N162" s="27">
        <f t="shared" si="46"/>
        <v>11.385300000000001</v>
      </c>
      <c r="O162" s="27">
        <f t="shared" si="50"/>
        <v>-286.1234999999989</v>
      </c>
      <c r="P162" s="27">
        <f t="shared" si="51"/>
        <v>286.1234999999989</v>
      </c>
    </row>
    <row r="163" spans="1:16">
      <c r="A163" s="31">
        <v>39722</v>
      </c>
      <c r="C163" s="6">
        <v>155</v>
      </c>
      <c r="D163" s="29">
        <f t="shared" si="42"/>
        <v>30</v>
      </c>
      <c r="E163" s="29">
        <f t="shared" si="47"/>
        <v>4650</v>
      </c>
      <c r="F163" s="29">
        <f t="shared" si="43"/>
        <v>-724</v>
      </c>
      <c r="G163" s="34">
        <f>+Inputs!$D$3</f>
        <v>0.37951000000000001</v>
      </c>
      <c r="I163" s="27">
        <f t="shared" si="48"/>
        <v>5374</v>
      </c>
      <c r="K163" s="27">
        <f t="shared" si="44"/>
        <v>30</v>
      </c>
      <c r="L163" s="27">
        <f t="shared" si="49"/>
        <v>4650</v>
      </c>
      <c r="M163" s="27">
        <f t="shared" si="45"/>
        <v>11.385300000000001</v>
      </c>
      <c r="N163" s="27">
        <f t="shared" si="46"/>
        <v>11.385300000000001</v>
      </c>
      <c r="O163" s="27">
        <f t="shared" si="50"/>
        <v>-274.73819999999887</v>
      </c>
      <c r="P163" s="27">
        <f t="shared" si="51"/>
        <v>274.73819999999887</v>
      </c>
    </row>
    <row r="164" spans="1:16">
      <c r="A164" s="30">
        <v>39753</v>
      </c>
      <c r="C164" s="6">
        <v>156</v>
      </c>
      <c r="D164" s="29">
        <f t="shared" si="42"/>
        <v>30</v>
      </c>
      <c r="E164" s="29">
        <f t="shared" si="47"/>
        <v>4680</v>
      </c>
      <c r="F164" s="29">
        <f t="shared" si="43"/>
        <v>-694</v>
      </c>
      <c r="G164" s="34">
        <f>+Inputs!$D$3</f>
        <v>0.37951000000000001</v>
      </c>
      <c r="I164" s="27">
        <f t="shared" si="48"/>
        <v>5374</v>
      </c>
      <c r="K164" s="27">
        <f t="shared" si="44"/>
        <v>30</v>
      </c>
      <c r="L164" s="27">
        <f t="shared" si="49"/>
        <v>4680</v>
      </c>
      <c r="M164" s="27">
        <f t="shared" si="45"/>
        <v>11.385300000000001</v>
      </c>
      <c r="N164" s="27">
        <f t="shared" si="46"/>
        <v>11.385300000000001</v>
      </c>
      <c r="O164" s="27">
        <f t="shared" si="50"/>
        <v>-263.35289999999884</v>
      </c>
      <c r="P164" s="27">
        <f t="shared" si="51"/>
        <v>263.35289999999884</v>
      </c>
    </row>
    <row r="165" spans="1:16">
      <c r="A165" s="31">
        <v>39783</v>
      </c>
      <c r="C165" s="6">
        <v>157</v>
      </c>
      <c r="D165" s="29">
        <f t="shared" si="42"/>
        <v>30</v>
      </c>
      <c r="E165" s="29">
        <f t="shared" si="47"/>
        <v>4710</v>
      </c>
      <c r="F165" s="29">
        <f t="shared" si="43"/>
        <v>-664</v>
      </c>
      <c r="G165" s="34">
        <f>+Inputs!$D$3</f>
        <v>0.37951000000000001</v>
      </c>
      <c r="I165" s="27">
        <f t="shared" si="48"/>
        <v>5374</v>
      </c>
      <c r="K165" s="27">
        <f t="shared" si="44"/>
        <v>30</v>
      </c>
      <c r="L165" s="27">
        <f t="shared" si="49"/>
        <v>4710</v>
      </c>
      <c r="M165" s="27">
        <f t="shared" si="45"/>
        <v>11.385300000000001</v>
      </c>
      <c r="N165" s="27">
        <f t="shared" si="46"/>
        <v>11.385300000000001</v>
      </c>
      <c r="O165" s="27">
        <f t="shared" si="50"/>
        <v>-251.96759999999884</v>
      </c>
      <c r="P165" s="27">
        <f t="shared" si="51"/>
        <v>251.96759999999884</v>
      </c>
    </row>
    <row r="166" spans="1:16">
      <c r="A166" s="30">
        <v>39814</v>
      </c>
      <c r="C166" s="6">
        <v>158</v>
      </c>
      <c r="D166" s="29">
        <f t="shared" si="42"/>
        <v>30</v>
      </c>
      <c r="E166" s="29">
        <f t="shared" si="47"/>
        <v>4740</v>
      </c>
      <c r="F166" s="29">
        <f t="shared" si="43"/>
        <v>-634</v>
      </c>
      <c r="G166" s="34">
        <f>+Inputs!$D$3</f>
        <v>0.37951000000000001</v>
      </c>
      <c r="I166" s="27">
        <f t="shared" si="48"/>
        <v>5374</v>
      </c>
      <c r="K166" s="27">
        <f t="shared" si="44"/>
        <v>30</v>
      </c>
      <c r="L166" s="27">
        <f t="shared" si="49"/>
        <v>4740</v>
      </c>
      <c r="M166" s="27">
        <f t="shared" si="45"/>
        <v>11.385300000000001</v>
      </c>
      <c r="N166" s="27">
        <f t="shared" si="46"/>
        <v>11.385300000000001</v>
      </c>
      <c r="O166" s="27">
        <f t="shared" si="50"/>
        <v>-240.58229999999884</v>
      </c>
      <c r="P166" s="27">
        <f t="shared" si="51"/>
        <v>240.58229999999884</v>
      </c>
    </row>
    <row r="167" spans="1:16">
      <c r="A167" s="31">
        <v>39845</v>
      </c>
      <c r="C167" s="6">
        <v>159</v>
      </c>
      <c r="D167" s="29">
        <f t="shared" si="42"/>
        <v>30</v>
      </c>
      <c r="E167" s="29">
        <f t="shared" si="47"/>
        <v>4770</v>
      </c>
      <c r="F167" s="29">
        <f t="shared" si="43"/>
        <v>-604</v>
      </c>
      <c r="G167" s="34">
        <f>+Inputs!$D$3</f>
        <v>0.37951000000000001</v>
      </c>
      <c r="I167" s="27">
        <f t="shared" si="48"/>
        <v>5374</v>
      </c>
      <c r="K167" s="27">
        <f t="shared" si="44"/>
        <v>30</v>
      </c>
      <c r="L167" s="27">
        <f t="shared" si="49"/>
        <v>4770</v>
      </c>
      <c r="M167" s="27">
        <f t="shared" si="45"/>
        <v>11.385300000000001</v>
      </c>
      <c r="N167" s="27">
        <f t="shared" si="46"/>
        <v>11.385300000000001</v>
      </c>
      <c r="O167" s="27">
        <f t="shared" si="50"/>
        <v>-229.19699999999884</v>
      </c>
      <c r="P167" s="27">
        <f t="shared" si="51"/>
        <v>229.19699999999884</v>
      </c>
    </row>
    <row r="168" spans="1:16">
      <c r="A168" s="30">
        <v>39873</v>
      </c>
      <c r="C168" s="6">
        <v>160</v>
      </c>
      <c r="D168" s="29">
        <f t="shared" si="42"/>
        <v>30</v>
      </c>
      <c r="E168" s="29">
        <f t="shared" si="47"/>
        <v>4800</v>
      </c>
      <c r="F168" s="29">
        <f t="shared" si="43"/>
        <v>-574</v>
      </c>
      <c r="G168" s="34">
        <f>+Inputs!$D$3</f>
        <v>0.37951000000000001</v>
      </c>
      <c r="I168" s="27">
        <f t="shared" si="48"/>
        <v>5374</v>
      </c>
      <c r="K168" s="27">
        <f t="shared" si="44"/>
        <v>30</v>
      </c>
      <c r="L168" s="27">
        <f t="shared" si="49"/>
        <v>4800</v>
      </c>
      <c r="M168" s="27">
        <f t="shared" si="45"/>
        <v>11.385300000000001</v>
      </c>
      <c r="N168" s="27">
        <f t="shared" si="46"/>
        <v>11.385300000000001</v>
      </c>
      <c r="O168" s="27">
        <f t="shared" si="50"/>
        <v>-217.81169999999884</v>
      </c>
      <c r="P168" s="27">
        <f t="shared" si="51"/>
        <v>217.81169999999884</v>
      </c>
    </row>
    <row r="169" spans="1:16">
      <c r="A169" s="31">
        <v>39904</v>
      </c>
      <c r="C169" s="6">
        <v>161</v>
      </c>
      <c r="D169" s="29">
        <f t="shared" ref="D169:D187" si="52">ROUND(-(+$B$9/180)*1,0)</f>
        <v>30</v>
      </c>
      <c r="E169" s="29">
        <f t="shared" si="47"/>
        <v>4830</v>
      </c>
      <c r="F169" s="29">
        <f t="shared" ref="F169:F188" si="53">$B$9+E169</f>
        <v>-544</v>
      </c>
      <c r="G169" s="34">
        <f>+Inputs!$D$3</f>
        <v>0.37951000000000001</v>
      </c>
      <c r="I169" s="27">
        <f t="shared" si="48"/>
        <v>5374</v>
      </c>
      <c r="K169" s="27">
        <f t="shared" ref="K169:K188" si="54">D169</f>
        <v>30</v>
      </c>
      <c r="L169" s="27">
        <f t="shared" si="49"/>
        <v>4830</v>
      </c>
      <c r="M169" s="27">
        <f t="shared" ref="M169:M188" si="55">K169*G169</f>
        <v>11.385300000000001</v>
      </c>
      <c r="N169" s="27">
        <f t="shared" ref="N169:N188" si="56">M169-J169</f>
        <v>11.385300000000001</v>
      </c>
      <c r="O169" s="27">
        <f t="shared" si="50"/>
        <v>-206.42639999999884</v>
      </c>
      <c r="P169" s="27">
        <f t="shared" si="51"/>
        <v>206.42639999999884</v>
      </c>
    </row>
    <row r="170" spans="1:16">
      <c r="A170" s="30">
        <v>39934</v>
      </c>
      <c r="C170" s="6">
        <v>162</v>
      </c>
      <c r="D170" s="29">
        <f t="shared" si="52"/>
        <v>30</v>
      </c>
      <c r="E170" s="29">
        <f t="shared" ref="E170:E188" si="57">+E169+D170</f>
        <v>4860</v>
      </c>
      <c r="F170" s="29">
        <f t="shared" si="53"/>
        <v>-514</v>
      </c>
      <c r="G170" s="34">
        <f>+Inputs!$D$3</f>
        <v>0.37951000000000001</v>
      </c>
      <c r="I170" s="27">
        <f t="shared" ref="I170:I188" si="58">+I169+H170</f>
        <v>5374</v>
      </c>
      <c r="K170" s="27">
        <f t="shared" si="54"/>
        <v>30</v>
      </c>
      <c r="L170" s="27">
        <f t="shared" ref="L170:L188" si="59">+L169+K170</f>
        <v>4860</v>
      </c>
      <c r="M170" s="27">
        <f t="shared" si="55"/>
        <v>11.385300000000001</v>
      </c>
      <c r="N170" s="27">
        <f t="shared" si="56"/>
        <v>11.385300000000001</v>
      </c>
      <c r="O170" s="27">
        <f t="shared" ref="O170:O188" si="60">+O169+N170</f>
        <v>-195.04109999999883</v>
      </c>
      <c r="P170" s="27">
        <f t="shared" ref="P170:P188" si="61">P169-N170</f>
        <v>195.04109999999883</v>
      </c>
    </row>
    <row r="171" spans="1:16">
      <c r="A171" s="31">
        <v>39965</v>
      </c>
      <c r="C171" s="6">
        <v>163</v>
      </c>
      <c r="D171" s="29">
        <f t="shared" si="52"/>
        <v>30</v>
      </c>
      <c r="E171" s="29">
        <f t="shared" si="57"/>
        <v>4890</v>
      </c>
      <c r="F171" s="29">
        <f t="shared" si="53"/>
        <v>-484</v>
      </c>
      <c r="G171" s="34">
        <f>+Inputs!$D$3</f>
        <v>0.37951000000000001</v>
      </c>
      <c r="I171" s="27">
        <f t="shared" si="58"/>
        <v>5374</v>
      </c>
      <c r="K171" s="27">
        <f t="shared" si="54"/>
        <v>30</v>
      </c>
      <c r="L171" s="27">
        <f t="shared" si="59"/>
        <v>4890</v>
      </c>
      <c r="M171" s="27">
        <f t="shared" si="55"/>
        <v>11.385300000000001</v>
      </c>
      <c r="N171" s="27">
        <f t="shared" si="56"/>
        <v>11.385300000000001</v>
      </c>
      <c r="O171" s="27">
        <f t="shared" si="60"/>
        <v>-183.65579999999883</v>
      </c>
      <c r="P171" s="27">
        <f t="shared" si="61"/>
        <v>183.65579999999883</v>
      </c>
    </row>
    <row r="172" spans="1:16">
      <c r="A172" s="30">
        <v>39995</v>
      </c>
      <c r="C172" s="6">
        <v>164</v>
      </c>
      <c r="D172" s="29">
        <f t="shared" si="52"/>
        <v>30</v>
      </c>
      <c r="E172" s="29">
        <f t="shared" si="57"/>
        <v>4920</v>
      </c>
      <c r="F172" s="29">
        <f t="shared" si="53"/>
        <v>-454</v>
      </c>
      <c r="G172" s="34">
        <f>+Inputs!$D$3</f>
        <v>0.37951000000000001</v>
      </c>
      <c r="I172" s="27">
        <f t="shared" si="58"/>
        <v>5374</v>
      </c>
      <c r="K172" s="27">
        <f t="shared" si="54"/>
        <v>30</v>
      </c>
      <c r="L172" s="27">
        <f t="shared" si="59"/>
        <v>4920</v>
      </c>
      <c r="M172" s="27">
        <f t="shared" si="55"/>
        <v>11.385300000000001</v>
      </c>
      <c r="N172" s="27">
        <f t="shared" si="56"/>
        <v>11.385300000000001</v>
      </c>
      <c r="O172" s="27">
        <f t="shared" si="60"/>
        <v>-172.27049999999883</v>
      </c>
      <c r="P172" s="27">
        <f t="shared" si="61"/>
        <v>172.27049999999883</v>
      </c>
    </row>
    <row r="173" spans="1:16">
      <c r="A173" s="31">
        <v>40026</v>
      </c>
      <c r="C173" s="6">
        <v>165</v>
      </c>
      <c r="D173" s="29">
        <f t="shared" si="52"/>
        <v>30</v>
      </c>
      <c r="E173" s="29">
        <f t="shared" si="57"/>
        <v>4950</v>
      </c>
      <c r="F173" s="29">
        <f t="shared" si="53"/>
        <v>-424</v>
      </c>
      <c r="G173" s="34">
        <f>+Inputs!$D$3</f>
        <v>0.37951000000000001</v>
      </c>
      <c r="I173" s="27">
        <f t="shared" si="58"/>
        <v>5374</v>
      </c>
      <c r="K173" s="27">
        <f t="shared" si="54"/>
        <v>30</v>
      </c>
      <c r="L173" s="27">
        <f t="shared" si="59"/>
        <v>4950</v>
      </c>
      <c r="M173" s="27">
        <f t="shared" si="55"/>
        <v>11.385300000000001</v>
      </c>
      <c r="N173" s="27">
        <f t="shared" si="56"/>
        <v>11.385300000000001</v>
      </c>
      <c r="O173" s="27">
        <f t="shared" si="60"/>
        <v>-160.88519999999883</v>
      </c>
      <c r="P173" s="27">
        <f t="shared" si="61"/>
        <v>160.88519999999883</v>
      </c>
    </row>
    <row r="174" spans="1:16">
      <c r="A174" s="30">
        <v>40057</v>
      </c>
      <c r="C174" s="6">
        <v>166</v>
      </c>
      <c r="D174" s="29">
        <f t="shared" si="52"/>
        <v>30</v>
      </c>
      <c r="E174" s="29">
        <f t="shared" si="57"/>
        <v>4980</v>
      </c>
      <c r="F174" s="29">
        <f t="shared" si="53"/>
        <v>-394</v>
      </c>
      <c r="G174" s="34">
        <f>+Inputs!$D$3</f>
        <v>0.37951000000000001</v>
      </c>
      <c r="I174" s="27">
        <f t="shared" si="58"/>
        <v>5374</v>
      </c>
      <c r="K174" s="27">
        <f t="shared" si="54"/>
        <v>30</v>
      </c>
      <c r="L174" s="27">
        <f t="shared" si="59"/>
        <v>4980</v>
      </c>
      <c r="M174" s="27">
        <f t="shared" si="55"/>
        <v>11.385300000000001</v>
      </c>
      <c r="N174" s="27">
        <f t="shared" si="56"/>
        <v>11.385300000000001</v>
      </c>
      <c r="O174" s="27">
        <f t="shared" si="60"/>
        <v>-149.49989999999883</v>
      </c>
      <c r="P174" s="27">
        <f t="shared" si="61"/>
        <v>149.49989999999883</v>
      </c>
    </row>
    <row r="175" spans="1:16">
      <c r="A175" s="31">
        <v>40087</v>
      </c>
      <c r="C175" s="6">
        <v>167</v>
      </c>
      <c r="D175" s="29">
        <f t="shared" si="52"/>
        <v>30</v>
      </c>
      <c r="E175" s="29">
        <f t="shared" si="57"/>
        <v>5010</v>
      </c>
      <c r="F175" s="29">
        <f t="shared" si="53"/>
        <v>-364</v>
      </c>
      <c r="G175" s="34">
        <f>+Inputs!$D$3</f>
        <v>0.37951000000000001</v>
      </c>
      <c r="I175" s="27">
        <f t="shared" si="58"/>
        <v>5374</v>
      </c>
      <c r="K175" s="27">
        <f t="shared" si="54"/>
        <v>30</v>
      </c>
      <c r="L175" s="27">
        <f t="shared" si="59"/>
        <v>5010</v>
      </c>
      <c r="M175" s="27">
        <f t="shared" si="55"/>
        <v>11.385300000000001</v>
      </c>
      <c r="N175" s="27">
        <f t="shared" si="56"/>
        <v>11.385300000000001</v>
      </c>
      <c r="O175" s="27">
        <f t="shared" si="60"/>
        <v>-138.11459999999883</v>
      </c>
      <c r="P175" s="27">
        <f t="shared" si="61"/>
        <v>138.11459999999883</v>
      </c>
    </row>
    <row r="176" spans="1:16">
      <c r="A176" s="30">
        <v>40118</v>
      </c>
      <c r="C176" s="6">
        <v>168</v>
      </c>
      <c r="D176" s="29">
        <f t="shared" si="52"/>
        <v>30</v>
      </c>
      <c r="E176" s="29">
        <f t="shared" si="57"/>
        <v>5040</v>
      </c>
      <c r="F176" s="29">
        <f t="shared" si="53"/>
        <v>-334</v>
      </c>
      <c r="G176" s="34">
        <f>+Inputs!$D$3</f>
        <v>0.37951000000000001</v>
      </c>
      <c r="I176" s="27">
        <f t="shared" si="58"/>
        <v>5374</v>
      </c>
      <c r="K176" s="27">
        <f t="shared" si="54"/>
        <v>30</v>
      </c>
      <c r="L176" s="27">
        <f t="shared" si="59"/>
        <v>5040</v>
      </c>
      <c r="M176" s="27">
        <f t="shared" si="55"/>
        <v>11.385300000000001</v>
      </c>
      <c r="N176" s="27">
        <f t="shared" si="56"/>
        <v>11.385300000000001</v>
      </c>
      <c r="O176" s="27">
        <f t="shared" si="60"/>
        <v>-126.72929999999883</v>
      </c>
      <c r="P176" s="27">
        <f t="shared" si="61"/>
        <v>126.72929999999883</v>
      </c>
    </row>
    <row r="177" spans="1:20">
      <c r="A177" s="31">
        <v>40148</v>
      </c>
      <c r="C177" s="6">
        <v>169</v>
      </c>
      <c r="D177" s="29">
        <f t="shared" si="52"/>
        <v>30</v>
      </c>
      <c r="E177" s="29">
        <f t="shared" si="57"/>
        <v>5070</v>
      </c>
      <c r="F177" s="29">
        <f t="shared" si="53"/>
        <v>-304</v>
      </c>
      <c r="G177" s="34">
        <f>+Inputs!$D$3</f>
        <v>0.37951000000000001</v>
      </c>
      <c r="I177" s="27">
        <f t="shared" si="58"/>
        <v>5374</v>
      </c>
      <c r="K177" s="27">
        <f t="shared" si="54"/>
        <v>30</v>
      </c>
      <c r="L177" s="27">
        <f t="shared" si="59"/>
        <v>5070</v>
      </c>
      <c r="M177" s="27">
        <f t="shared" si="55"/>
        <v>11.385300000000001</v>
      </c>
      <c r="N177" s="27">
        <f t="shared" si="56"/>
        <v>11.385300000000001</v>
      </c>
      <c r="O177" s="27">
        <f t="shared" si="60"/>
        <v>-115.34399999999883</v>
      </c>
      <c r="P177" s="27">
        <f t="shared" si="61"/>
        <v>115.34399999999883</v>
      </c>
    </row>
    <row r="178" spans="1:20">
      <c r="A178" s="30">
        <v>40179</v>
      </c>
      <c r="C178" s="6">
        <v>170</v>
      </c>
      <c r="D178" s="29">
        <f t="shared" si="52"/>
        <v>30</v>
      </c>
      <c r="E178" s="29">
        <f t="shared" si="57"/>
        <v>5100</v>
      </c>
      <c r="F178" s="29">
        <f t="shared" si="53"/>
        <v>-274</v>
      </c>
      <c r="G178" s="34">
        <f>+Inputs!$D$3</f>
        <v>0.37951000000000001</v>
      </c>
      <c r="I178" s="27">
        <f t="shared" si="58"/>
        <v>5374</v>
      </c>
      <c r="K178" s="27">
        <f t="shared" si="54"/>
        <v>30</v>
      </c>
      <c r="L178" s="27">
        <f t="shared" si="59"/>
        <v>5100</v>
      </c>
      <c r="M178" s="27">
        <f t="shared" si="55"/>
        <v>11.385300000000001</v>
      </c>
      <c r="N178" s="27">
        <f t="shared" si="56"/>
        <v>11.385300000000001</v>
      </c>
      <c r="O178" s="27">
        <f t="shared" si="60"/>
        <v>-103.95869999999883</v>
      </c>
      <c r="P178" s="27">
        <f t="shared" si="61"/>
        <v>103.95869999999883</v>
      </c>
    </row>
    <row r="179" spans="1:20">
      <c r="A179" s="31">
        <v>40210</v>
      </c>
      <c r="C179" s="6">
        <v>171</v>
      </c>
      <c r="D179" s="29">
        <f t="shared" si="52"/>
        <v>30</v>
      </c>
      <c r="E179" s="29">
        <f t="shared" si="57"/>
        <v>5130</v>
      </c>
      <c r="F179" s="29">
        <f t="shared" si="53"/>
        <v>-244</v>
      </c>
      <c r="G179" s="34">
        <f>+Inputs!$D$3</f>
        <v>0.37951000000000001</v>
      </c>
      <c r="I179" s="27">
        <f t="shared" si="58"/>
        <v>5374</v>
      </c>
      <c r="K179" s="27">
        <f t="shared" si="54"/>
        <v>30</v>
      </c>
      <c r="L179" s="27">
        <f t="shared" si="59"/>
        <v>5130</v>
      </c>
      <c r="M179" s="27">
        <f t="shared" si="55"/>
        <v>11.385300000000001</v>
      </c>
      <c r="N179" s="27">
        <f t="shared" si="56"/>
        <v>11.385300000000001</v>
      </c>
      <c r="O179" s="27">
        <f t="shared" si="60"/>
        <v>-92.573399999998827</v>
      </c>
      <c r="P179" s="27">
        <f t="shared" si="61"/>
        <v>92.573399999998827</v>
      </c>
    </row>
    <row r="180" spans="1:20">
      <c r="A180" s="30">
        <v>40238</v>
      </c>
      <c r="C180" s="6">
        <v>172</v>
      </c>
      <c r="D180" s="29">
        <f t="shared" si="52"/>
        <v>30</v>
      </c>
      <c r="E180" s="29">
        <f t="shared" si="57"/>
        <v>5160</v>
      </c>
      <c r="F180" s="29">
        <f t="shared" si="53"/>
        <v>-214</v>
      </c>
      <c r="G180" s="34">
        <f>+Inputs!$D$3</f>
        <v>0.37951000000000001</v>
      </c>
      <c r="I180" s="27">
        <f t="shared" si="58"/>
        <v>5374</v>
      </c>
      <c r="K180" s="27">
        <f t="shared" si="54"/>
        <v>30</v>
      </c>
      <c r="L180" s="27">
        <f t="shared" si="59"/>
        <v>5160</v>
      </c>
      <c r="M180" s="27">
        <f t="shared" si="55"/>
        <v>11.385300000000001</v>
      </c>
      <c r="N180" s="27">
        <f t="shared" si="56"/>
        <v>11.385300000000001</v>
      </c>
      <c r="O180" s="27">
        <f t="shared" si="60"/>
        <v>-81.188099999998826</v>
      </c>
      <c r="P180" s="27">
        <f t="shared" si="61"/>
        <v>81.188099999998826</v>
      </c>
    </row>
    <row r="181" spans="1:20">
      <c r="A181" s="31">
        <v>40269</v>
      </c>
      <c r="C181" s="6">
        <v>173</v>
      </c>
      <c r="D181" s="29">
        <f t="shared" si="52"/>
        <v>30</v>
      </c>
      <c r="E181" s="29">
        <f t="shared" si="57"/>
        <v>5190</v>
      </c>
      <c r="F181" s="29">
        <f t="shared" si="53"/>
        <v>-184</v>
      </c>
      <c r="G181" s="34">
        <f>+Inputs!$D$3</f>
        <v>0.37951000000000001</v>
      </c>
      <c r="I181" s="27">
        <f t="shared" si="58"/>
        <v>5374</v>
      </c>
      <c r="K181" s="27">
        <f t="shared" si="54"/>
        <v>30</v>
      </c>
      <c r="L181" s="27">
        <f t="shared" si="59"/>
        <v>5190</v>
      </c>
      <c r="M181" s="27">
        <f t="shared" si="55"/>
        <v>11.385300000000001</v>
      </c>
      <c r="N181" s="27">
        <f t="shared" si="56"/>
        <v>11.385300000000001</v>
      </c>
      <c r="O181" s="27">
        <f t="shared" si="60"/>
        <v>-69.802799999998825</v>
      </c>
      <c r="P181" s="27">
        <f t="shared" si="61"/>
        <v>69.802799999998825</v>
      </c>
    </row>
    <row r="182" spans="1:20">
      <c r="A182" s="30">
        <v>40299</v>
      </c>
      <c r="C182" s="6">
        <v>174</v>
      </c>
      <c r="D182" s="29">
        <f t="shared" si="52"/>
        <v>30</v>
      </c>
      <c r="E182" s="29">
        <f t="shared" si="57"/>
        <v>5220</v>
      </c>
      <c r="F182" s="29">
        <f t="shared" si="53"/>
        <v>-154</v>
      </c>
      <c r="G182" s="34">
        <f>+Inputs!$D$3</f>
        <v>0.37951000000000001</v>
      </c>
      <c r="I182" s="27">
        <f t="shared" si="58"/>
        <v>5374</v>
      </c>
      <c r="K182" s="27">
        <f t="shared" si="54"/>
        <v>30</v>
      </c>
      <c r="L182" s="27">
        <f t="shared" si="59"/>
        <v>5220</v>
      </c>
      <c r="M182" s="27">
        <f t="shared" si="55"/>
        <v>11.385300000000001</v>
      </c>
      <c r="N182" s="27">
        <f t="shared" si="56"/>
        <v>11.385300000000001</v>
      </c>
      <c r="O182" s="27">
        <f t="shared" si="60"/>
        <v>-58.417499999998824</v>
      </c>
      <c r="P182" s="27">
        <f t="shared" si="61"/>
        <v>58.417499999998824</v>
      </c>
    </row>
    <row r="183" spans="1:20">
      <c r="A183" s="31">
        <v>40330</v>
      </c>
      <c r="C183" s="6">
        <v>175</v>
      </c>
      <c r="D183" s="29">
        <f t="shared" si="52"/>
        <v>30</v>
      </c>
      <c r="E183" s="29">
        <f t="shared" si="57"/>
        <v>5250</v>
      </c>
      <c r="F183" s="29">
        <f t="shared" si="53"/>
        <v>-124</v>
      </c>
      <c r="G183" s="34">
        <f>+Inputs!$D$3</f>
        <v>0.37951000000000001</v>
      </c>
      <c r="I183" s="27">
        <f t="shared" si="58"/>
        <v>5374</v>
      </c>
      <c r="K183" s="27">
        <f t="shared" si="54"/>
        <v>30</v>
      </c>
      <c r="L183" s="27">
        <f t="shared" si="59"/>
        <v>5250</v>
      </c>
      <c r="M183" s="27">
        <f t="shared" si="55"/>
        <v>11.385300000000001</v>
      </c>
      <c r="N183" s="27">
        <f t="shared" si="56"/>
        <v>11.385300000000001</v>
      </c>
      <c r="O183" s="27">
        <f t="shared" si="60"/>
        <v>-47.032199999998824</v>
      </c>
      <c r="P183" s="27">
        <f t="shared" si="61"/>
        <v>47.032199999998824</v>
      </c>
    </row>
    <row r="184" spans="1:20">
      <c r="A184" s="30">
        <v>40360</v>
      </c>
      <c r="C184" s="6">
        <v>176</v>
      </c>
      <c r="D184" s="29">
        <f t="shared" si="52"/>
        <v>30</v>
      </c>
      <c r="E184" s="29">
        <f t="shared" si="57"/>
        <v>5280</v>
      </c>
      <c r="F184" s="29">
        <f t="shared" si="53"/>
        <v>-94</v>
      </c>
      <c r="G184" s="34">
        <f>+Inputs!$D$3</f>
        <v>0.37951000000000001</v>
      </c>
      <c r="I184" s="27">
        <f t="shared" si="58"/>
        <v>5374</v>
      </c>
      <c r="K184" s="27">
        <f t="shared" si="54"/>
        <v>30</v>
      </c>
      <c r="L184" s="27">
        <f t="shared" si="59"/>
        <v>5280</v>
      </c>
      <c r="M184" s="27">
        <f t="shared" si="55"/>
        <v>11.385300000000001</v>
      </c>
      <c r="N184" s="27">
        <f t="shared" si="56"/>
        <v>11.385300000000001</v>
      </c>
      <c r="O184" s="27">
        <f t="shared" si="60"/>
        <v>-35.646899999998823</v>
      </c>
      <c r="P184" s="27">
        <f t="shared" si="61"/>
        <v>35.646899999998823</v>
      </c>
    </row>
    <row r="185" spans="1:20">
      <c r="A185" s="31">
        <v>40391</v>
      </c>
      <c r="C185" s="6">
        <v>177</v>
      </c>
      <c r="D185" s="29">
        <f t="shared" si="52"/>
        <v>30</v>
      </c>
      <c r="E185" s="29">
        <f t="shared" si="57"/>
        <v>5310</v>
      </c>
      <c r="F185" s="29">
        <f t="shared" si="53"/>
        <v>-64</v>
      </c>
      <c r="G185" s="34">
        <f>+Inputs!$D$3</f>
        <v>0.37951000000000001</v>
      </c>
      <c r="I185" s="27">
        <f t="shared" si="58"/>
        <v>5374</v>
      </c>
      <c r="K185" s="27">
        <f t="shared" si="54"/>
        <v>30</v>
      </c>
      <c r="L185" s="27">
        <f t="shared" si="59"/>
        <v>5310</v>
      </c>
      <c r="M185" s="27">
        <f t="shared" si="55"/>
        <v>11.385300000000001</v>
      </c>
      <c r="N185" s="27">
        <f t="shared" si="56"/>
        <v>11.385300000000001</v>
      </c>
      <c r="O185" s="27">
        <f t="shared" si="60"/>
        <v>-24.261599999998822</v>
      </c>
      <c r="P185" s="27">
        <f t="shared" si="61"/>
        <v>24.261599999998822</v>
      </c>
    </row>
    <row r="186" spans="1:20">
      <c r="A186" s="30">
        <v>40422</v>
      </c>
      <c r="C186" s="6">
        <v>178</v>
      </c>
      <c r="D186" s="29">
        <f t="shared" si="52"/>
        <v>30</v>
      </c>
      <c r="E186" s="29">
        <f t="shared" si="57"/>
        <v>5340</v>
      </c>
      <c r="F186" s="29">
        <f t="shared" si="53"/>
        <v>-34</v>
      </c>
      <c r="G186" s="34">
        <f>+Inputs!$D$3</f>
        <v>0.37951000000000001</v>
      </c>
      <c r="I186" s="27">
        <f t="shared" si="58"/>
        <v>5374</v>
      </c>
      <c r="K186" s="27">
        <f t="shared" si="54"/>
        <v>30</v>
      </c>
      <c r="L186" s="27">
        <f t="shared" si="59"/>
        <v>5340</v>
      </c>
      <c r="M186" s="27">
        <f t="shared" si="55"/>
        <v>11.385300000000001</v>
      </c>
      <c r="N186" s="27">
        <f t="shared" si="56"/>
        <v>11.385300000000001</v>
      </c>
      <c r="O186" s="27">
        <f t="shared" si="60"/>
        <v>-12.876299999998821</v>
      </c>
      <c r="P186" s="27">
        <f t="shared" si="61"/>
        <v>12.876299999998821</v>
      </c>
    </row>
    <row r="187" spans="1:20">
      <c r="A187" s="31">
        <v>40452</v>
      </c>
      <c r="C187" s="6">
        <v>179</v>
      </c>
      <c r="D187" s="29">
        <f t="shared" si="52"/>
        <v>30</v>
      </c>
      <c r="E187" s="29">
        <f t="shared" si="57"/>
        <v>5370</v>
      </c>
      <c r="F187" s="29">
        <f t="shared" si="53"/>
        <v>-4</v>
      </c>
      <c r="G187" s="34">
        <f>+Inputs!$D$3</f>
        <v>0.37951000000000001</v>
      </c>
      <c r="I187" s="27">
        <f t="shared" si="58"/>
        <v>5374</v>
      </c>
      <c r="K187" s="27">
        <f t="shared" si="54"/>
        <v>30</v>
      </c>
      <c r="L187" s="27">
        <f t="shared" si="59"/>
        <v>5370</v>
      </c>
      <c r="M187" s="27">
        <f t="shared" si="55"/>
        <v>11.385300000000001</v>
      </c>
      <c r="N187" s="27">
        <f t="shared" si="56"/>
        <v>11.385300000000001</v>
      </c>
      <c r="O187" s="27">
        <f t="shared" si="60"/>
        <v>-1.4909999999988202</v>
      </c>
      <c r="P187" s="27">
        <f t="shared" si="61"/>
        <v>1.4909999999988202</v>
      </c>
    </row>
    <row r="188" spans="1:20">
      <c r="A188" s="30">
        <v>40483</v>
      </c>
      <c r="C188" s="6">
        <v>180</v>
      </c>
      <c r="D188" s="29">
        <f>-F187</f>
        <v>4</v>
      </c>
      <c r="E188" s="29">
        <f t="shared" si="57"/>
        <v>5374</v>
      </c>
      <c r="F188" s="29">
        <f t="shared" si="53"/>
        <v>0</v>
      </c>
      <c r="G188" s="34">
        <f>+Inputs!$D$3</f>
        <v>0.37951000000000001</v>
      </c>
      <c r="I188" s="27">
        <f t="shared" si="58"/>
        <v>5374</v>
      </c>
      <c r="K188" s="27">
        <f t="shared" si="54"/>
        <v>4</v>
      </c>
      <c r="L188" s="27">
        <f t="shared" si="59"/>
        <v>5374</v>
      </c>
      <c r="M188" s="27">
        <f t="shared" si="55"/>
        <v>1.5180400000000001</v>
      </c>
      <c r="N188" s="27">
        <f t="shared" si="56"/>
        <v>1.5180400000000001</v>
      </c>
      <c r="O188" s="27">
        <f t="shared" si="60"/>
        <v>2.7040000001179898E-2</v>
      </c>
      <c r="P188" s="27">
        <f t="shared" si="61"/>
        <v>-2.7040000001179898E-2</v>
      </c>
    </row>
    <row r="189" spans="1:20">
      <c r="A189" s="30"/>
      <c r="G189" s="28"/>
    </row>
    <row r="190" spans="1:20">
      <c r="A190" s="8" t="s">
        <v>43</v>
      </c>
      <c r="B190" s="33">
        <f>SUM(B9:B189)</f>
        <v>-5374</v>
      </c>
      <c r="D190" s="33">
        <f>SUM(D9:D189)</f>
        <v>5374</v>
      </c>
      <c r="G190" s="28"/>
      <c r="H190" s="33">
        <f>SUM(H9:H189)</f>
        <v>5374</v>
      </c>
      <c r="I190" s="33"/>
      <c r="J190" s="33">
        <f>SUM(J9:J189)</f>
        <v>2039.433</v>
      </c>
      <c r="K190" s="33">
        <f>SUM(K9:K189)</f>
        <v>5374</v>
      </c>
      <c r="L190" s="33"/>
      <c r="M190" s="33">
        <f>SUM(M9:M189)</f>
        <v>2039.4600399999917</v>
      </c>
      <c r="N190" s="33">
        <f>SUM(N9:N189)</f>
        <v>2.7040000001179898E-2</v>
      </c>
      <c r="O190" s="33">
        <f>SUM(O9:O189)</f>
        <v>-181644.90146000002</v>
      </c>
      <c r="P190" s="33">
        <f>SUM(P9:P189)</f>
        <v>181644.90146000002</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sheetPr transitionEvaluation="1" codeName="Sheet19">
    <pageSetUpPr autoPageBreaks="0" fitToPage="1"/>
  </sheetPr>
  <dimension ref="A1:AE193"/>
  <sheetViews>
    <sheetView defaultGridColor="0" topLeftCell="U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19</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35096</v>
      </c>
      <c r="B9" s="32">
        <v>-1315000</v>
      </c>
      <c r="C9" s="6">
        <v>1</v>
      </c>
      <c r="D9" s="29">
        <f t="shared" ref="D9:D40" si="0">ROUND(-(+$B$9/180)*1,0)</f>
        <v>7306</v>
      </c>
      <c r="E9" s="29">
        <f>+D9</f>
        <v>7306</v>
      </c>
      <c r="F9" s="29">
        <f t="shared" ref="F9:F40" si="1">$B$9+E9</f>
        <v>-1307694</v>
      </c>
      <c r="G9" s="34">
        <f>+Inputs!$D$2</f>
        <v>0.3795</v>
      </c>
      <c r="H9" s="27">
        <f>-B9</f>
        <v>1315000</v>
      </c>
      <c r="I9" s="27">
        <f>+H9</f>
        <v>1315000</v>
      </c>
      <c r="J9" s="27">
        <f>H9*G9</f>
        <v>499042.5</v>
      </c>
      <c r="K9" s="27">
        <f t="shared" ref="K9:K40" si="2">D9</f>
        <v>7306</v>
      </c>
      <c r="L9" s="27">
        <f>+K9</f>
        <v>7306</v>
      </c>
      <c r="M9" s="27">
        <f t="shared" ref="M9:M40" si="3">K9*G9</f>
        <v>2772.627</v>
      </c>
      <c r="N9" s="27">
        <f t="shared" ref="N9:N40" si="4">M9-J9</f>
        <v>-496269.87300000002</v>
      </c>
      <c r="O9" s="27">
        <f>+N9</f>
        <v>-496269.87300000002</v>
      </c>
      <c r="P9" s="27">
        <f>-SUM(N9)</f>
        <v>496269.87300000002</v>
      </c>
      <c r="Q9" s="38">
        <f>VLOOKUP(Q8,A9:P188,5)</f>
        <v>1220102</v>
      </c>
      <c r="R9" s="38">
        <f>VLOOKUP(R8,A9:P188,5)</f>
        <v>1307774</v>
      </c>
      <c r="S9" s="38">
        <f>+R9-Q9</f>
        <v>87672</v>
      </c>
      <c r="T9" s="35" t="s">
        <v>64</v>
      </c>
      <c r="U9" s="161">
        <f>-IF(TYPE(VLOOKUP(U8,$A$9:$P$188,6,FALSE))=16,0,VLOOKUP(U8,$A$9:$P$188,6,FALSE))</f>
        <v>175264</v>
      </c>
      <c r="V9" s="161">
        <f>-IF(TYPE(VLOOKUP(V8,$A$9:$P$188,6,FALSE))=16,0,VLOOKUP(V8,$A$9:$P$188,6,FALSE))</f>
        <v>167958</v>
      </c>
      <c r="W9" s="161">
        <f t="shared" ref="W9:AE9" si="5">-IF(TYPE(VLOOKUP(W8,$A$9:$P$188,6,FALSE))=16,0,VLOOKUP(W8,$A$9:$P$188,6,FALSE))</f>
        <v>160652</v>
      </c>
      <c r="X9" s="161">
        <f t="shared" si="5"/>
        <v>153346</v>
      </c>
      <c r="Y9" s="161">
        <f t="shared" si="5"/>
        <v>146040</v>
      </c>
      <c r="Z9" s="161">
        <f t="shared" si="5"/>
        <v>138734</v>
      </c>
      <c r="AA9" s="161">
        <f t="shared" si="5"/>
        <v>131428</v>
      </c>
      <c r="AB9" s="161">
        <f t="shared" si="5"/>
        <v>124122</v>
      </c>
      <c r="AC9" s="161">
        <f t="shared" si="5"/>
        <v>116816</v>
      </c>
      <c r="AD9" s="161">
        <f t="shared" si="5"/>
        <v>109510</v>
      </c>
      <c r="AE9" s="161">
        <f t="shared" si="5"/>
        <v>102204</v>
      </c>
    </row>
    <row r="10" spans="1:31">
      <c r="A10" s="30">
        <v>35125</v>
      </c>
      <c r="B10" s="9"/>
      <c r="C10" s="6">
        <v>2</v>
      </c>
      <c r="D10" s="29">
        <f t="shared" si="0"/>
        <v>7306</v>
      </c>
      <c r="E10" s="29">
        <f t="shared" ref="E10:E41" si="6">+E9+D10</f>
        <v>14612</v>
      </c>
      <c r="F10" s="29">
        <f t="shared" si="1"/>
        <v>-1300388</v>
      </c>
      <c r="G10" s="34">
        <f>+Inputs!$D$2</f>
        <v>0.3795</v>
      </c>
      <c r="H10" s="2"/>
      <c r="I10" s="27">
        <f t="shared" ref="I10:I41" si="7">+I9+H10</f>
        <v>1315000</v>
      </c>
      <c r="J10" s="27"/>
      <c r="K10" s="27">
        <f t="shared" si="2"/>
        <v>7306</v>
      </c>
      <c r="L10" s="27">
        <f t="shared" ref="L10:L41" si="8">+L9+K10</f>
        <v>14612</v>
      </c>
      <c r="M10" s="27">
        <f t="shared" si="3"/>
        <v>2772.627</v>
      </c>
      <c r="N10" s="27">
        <f t="shared" si="4"/>
        <v>2772.627</v>
      </c>
      <c r="O10" s="27">
        <f t="shared" ref="O10:O41" si="9">+O9+N10</f>
        <v>-493497.24600000004</v>
      </c>
      <c r="P10" s="27">
        <f t="shared" ref="P10:P41" si="10">P9-N10</f>
        <v>493497.24600000004</v>
      </c>
      <c r="Q10" s="38">
        <f>VLOOKUP(Q8,A9:P188,15)</f>
        <v>-36007.946200001577</v>
      </c>
      <c r="R10" s="38">
        <f>VLOOKUP(R8,A9:P188,15)</f>
        <v>-2735.5454800015814</v>
      </c>
      <c r="S10" s="38">
        <f>+R10-Q10</f>
        <v>33272.400719999998</v>
      </c>
      <c r="T10" s="36" t="s">
        <v>69</v>
      </c>
    </row>
    <row r="11" spans="1:31">
      <c r="A11" s="31">
        <v>35156</v>
      </c>
      <c r="B11" s="5"/>
      <c r="C11" s="6">
        <v>3</v>
      </c>
      <c r="D11" s="29">
        <f t="shared" si="0"/>
        <v>7306</v>
      </c>
      <c r="E11" s="29">
        <f t="shared" si="6"/>
        <v>21918</v>
      </c>
      <c r="F11" s="29">
        <f t="shared" si="1"/>
        <v>-1293082</v>
      </c>
      <c r="G11" s="34">
        <f>+Inputs!$D$2</f>
        <v>0.3795</v>
      </c>
      <c r="H11" s="2"/>
      <c r="I11" s="27">
        <f t="shared" si="7"/>
        <v>1315000</v>
      </c>
      <c r="J11" s="27"/>
      <c r="K11" s="27">
        <f t="shared" si="2"/>
        <v>7306</v>
      </c>
      <c r="L11" s="27">
        <f t="shared" si="8"/>
        <v>21918</v>
      </c>
      <c r="M11" s="27">
        <f t="shared" si="3"/>
        <v>2772.627</v>
      </c>
      <c r="N11" s="27">
        <f t="shared" si="4"/>
        <v>2772.627</v>
      </c>
      <c r="O11" s="27">
        <f t="shared" si="9"/>
        <v>-490724.61900000006</v>
      </c>
      <c r="P11" s="27">
        <f t="shared" si="10"/>
        <v>490724.61900000006</v>
      </c>
      <c r="Q11" s="38">
        <f>+VLOOKUP(Q8,A9:P188,16)</f>
        <v>36007.946200001577</v>
      </c>
      <c r="R11" s="38">
        <f>+VLOOKUP(R8,A9:P188,16)</f>
        <v>2735.5454800015814</v>
      </c>
      <c r="S11" s="38">
        <f>(+Q11+R11)/2</f>
        <v>19371.745840001578</v>
      </c>
      <c r="T11" s="36" t="s">
        <v>113</v>
      </c>
      <c r="U11" s="161">
        <f>IF(TYPE(VLOOKUP(U8,$A$9:$P$188,16,FALSE))=16,0,VLOOKUP(U8,$A$9:$P$188,16,FALSE))</f>
        <v>66507.646860001609</v>
      </c>
      <c r="V11" s="161">
        <f t="shared" ref="V11:AE11" si="11">IF(TYPE(VLOOKUP(V8,$A$9:$P$188,16,FALSE))=16,0,VLOOKUP(V8,$A$9:$P$188,16,FALSE))</f>
        <v>63734.946800001606</v>
      </c>
      <c r="W11" s="161">
        <f t="shared" si="11"/>
        <v>60962.246740001603</v>
      </c>
      <c r="X11" s="161">
        <f t="shared" si="11"/>
        <v>58189.5466800016</v>
      </c>
      <c r="Y11" s="161">
        <f t="shared" si="11"/>
        <v>55416.846620001597</v>
      </c>
      <c r="Z11" s="161">
        <f t="shared" si="11"/>
        <v>52644.146560001594</v>
      </c>
      <c r="AA11" s="161">
        <f t="shared" si="11"/>
        <v>49871.446500001592</v>
      </c>
      <c r="AB11" s="161">
        <f t="shared" si="11"/>
        <v>47098.746440001589</v>
      </c>
      <c r="AC11" s="161">
        <f t="shared" si="11"/>
        <v>44326.046380001586</v>
      </c>
      <c r="AD11" s="161">
        <f t="shared" si="11"/>
        <v>41553.346320001583</v>
      </c>
      <c r="AE11" s="161">
        <f t="shared" si="11"/>
        <v>38780.64626000158</v>
      </c>
    </row>
    <row r="12" spans="1:31">
      <c r="A12" s="30">
        <v>35186</v>
      </c>
      <c r="B12" s="3"/>
      <c r="C12" s="6">
        <v>4</v>
      </c>
      <c r="D12" s="29">
        <f t="shared" si="0"/>
        <v>7306</v>
      </c>
      <c r="E12" s="29">
        <f t="shared" si="6"/>
        <v>29224</v>
      </c>
      <c r="F12" s="29">
        <f t="shared" si="1"/>
        <v>-1285776</v>
      </c>
      <c r="G12" s="34">
        <f>+Inputs!$D$2</f>
        <v>0.3795</v>
      </c>
      <c r="H12" s="2"/>
      <c r="I12" s="27">
        <f t="shared" si="7"/>
        <v>1315000</v>
      </c>
      <c r="J12" s="27"/>
      <c r="K12" s="27">
        <f t="shared" si="2"/>
        <v>7306</v>
      </c>
      <c r="L12" s="27">
        <f t="shared" si="8"/>
        <v>29224</v>
      </c>
      <c r="M12" s="27">
        <f t="shared" si="3"/>
        <v>2772.627</v>
      </c>
      <c r="N12" s="27">
        <f t="shared" si="4"/>
        <v>2772.627</v>
      </c>
      <c r="O12" s="27">
        <f t="shared" si="9"/>
        <v>-487951.99200000009</v>
      </c>
      <c r="P12" s="27">
        <f t="shared" si="10"/>
        <v>487951.99200000009</v>
      </c>
      <c r="Q12" s="39"/>
      <c r="R12" s="40"/>
      <c r="S12" s="40"/>
      <c r="T12" s="36"/>
    </row>
    <row r="13" spans="1:31">
      <c r="A13" s="31">
        <v>35217</v>
      </c>
      <c r="B13" s="3"/>
      <c r="C13" s="6">
        <v>5</v>
      </c>
      <c r="D13" s="29">
        <f t="shared" si="0"/>
        <v>7306</v>
      </c>
      <c r="E13" s="29">
        <f t="shared" si="6"/>
        <v>36530</v>
      </c>
      <c r="F13" s="29">
        <f t="shared" si="1"/>
        <v>-1278470</v>
      </c>
      <c r="G13" s="34">
        <f>+Inputs!$D$2</f>
        <v>0.3795</v>
      </c>
      <c r="H13" s="2"/>
      <c r="I13" s="27">
        <f t="shared" si="7"/>
        <v>1315000</v>
      </c>
      <c r="J13" s="27"/>
      <c r="K13" s="27">
        <f t="shared" si="2"/>
        <v>7306</v>
      </c>
      <c r="L13" s="27">
        <f t="shared" si="8"/>
        <v>36530</v>
      </c>
      <c r="M13" s="27">
        <f t="shared" si="3"/>
        <v>2772.627</v>
      </c>
      <c r="N13" s="27">
        <f t="shared" si="4"/>
        <v>2772.627</v>
      </c>
      <c r="O13" s="27">
        <f t="shared" si="9"/>
        <v>-485179.36500000011</v>
      </c>
      <c r="P13" s="27">
        <f t="shared" si="10"/>
        <v>485179.36500000011</v>
      </c>
      <c r="Q13" s="38">
        <f>VLOOKUP(Q8,A9:P188,9)</f>
        <v>1315000</v>
      </c>
      <c r="R13" s="38">
        <f>VLOOKUP(R8,A9:P188,9)</f>
        <v>1315000</v>
      </c>
      <c r="S13" s="38">
        <f>+R13-Q13</f>
        <v>0</v>
      </c>
      <c r="T13" s="36" t="s">
        <v>70</v>
      </c>
    </row>
    <row r="14" spans="1:31">
      <c r="A14" s="30">
        <v>35247</v>
      </c>
      <c r="B14" s="3"/>
      <c r="C14" s="6">
        <v>6</v>
      </c>
      <c r="D14" s="29">
        <f t="shared" si="0"/>
        <v>7306</v>
      </c>
      <c r="E14" s="29">
        <f t="shared" si="6"/>
        <v>43836</v>
      </c>
      <c r="F14" s="29">
        <f t="shared" si="1"/>
        <v>-1271164</v>
      </c>
      <c r="G14" s="34">
        <f>+Inputs!$D$2</f>
        <v>0.3795</v>
      </c>
      <c r="H14" s="2"/>
      <c r="I14" s="27">
        <f t="shared" si="7"/>
        <v>1315000</v>
      </c>
      <c r="J14" s="27"/>
      <c r="K14" s="27">
        <f t="shared" si="2"/>
        <v>7306</v>
      </c>
      <c r="L14" s="27">
        <f t="shared" si="8"/>
        <v>43836</v>
      </c>
      <c r="M14" s="27">
        <f t="shared" si="3"/>
        <v>2772.627</v>
      </c>
      <c r="N14" s="27">
        <f t="shared" si="4"/>
        <v>2772.627</v>
      </c>
      <c r="O14" s="27">
        <f t="shared" si="9"/>
        <v>-482406.73800000013</v>
      </c>
      <c r="P14" s="27">
        <f t="shared" si="10"/>
        <v>482406.73800000013</v>
      </c>
      <c r="Q14" s="38">
        <f>VLOOKUP(Q8,A9:P188,12)</f>
        <v>1220102</v>
      </c>
      <c r="R14" s="38">
        <f>VLOOKUP(R8,A9:P188,12)</f>
        <v>1307774</v>
      </c>
      <c r="S14" s="38">
        <f>+R14-Q14</f>
        <v>87672</v>
      </c>
      <c r="T14" s="37" t="s">
        <v>93</v>
      </c>
    </row>
    <row r="15" spans="1:31">
      <c r="A15" s="31">
        <v>35278</v>
      </c>
      <c r="B15" s="3"/>
      <c r="C15" s="6">
        <v>7</v>
      </c>
      <c r="D15" s="29">
        <f t="shared" si="0"/>
        <v>7306</v>
      </c>
      <c r="E15" s="29">
        <f t="shared" si="6"/>
        <v>51142</v>
      </c>
      <c r="F15" s="29">
        <f t="shared" si="1"/>
        <v>-1263858</v>
      </c>
      <c r="G15" s="34">
        <f>+Inputs!$D$2</f>
        <v>0.3795</v>
      </c>
      <c r="H15" s="2"/>
      <c r="I15" s="27">
        <f t="shared" si="7"/>
        <v>1315000</v>
      </c>
      <c r="J15" s="27"/>
      <c r="K15" s="27">
        <f t="shared" si="2"/>
        <v>7306</v>
      </c>
      <c r="L15" s="27">
        <f t="shared" si="8"/>
        <v>51142</v>
      </c>
      <c r="M15" s="27">
        <f t="shared" si="3"/>
        <v>2772.627</v>
      </c>
      <c r="N15" s="27">
        <f t="shared" si="4"/>
        <v>2772.627</v>
      </c>
      <c r="O15" s="27">
        <f t="shared" si="9"/>
        <v>-479634.11100000015</v>
      </c>
      <c r="P15" s="27">
        <f t="shared" si="10"/>
        <v>479634.11100000015</v>
      </c>
    </row>
    <row r="16" spans="1:31">
      <c r="A16" s="30">
        <v>35309</v>
      </c>
      <c r="B16" s="3"/>
      <c r="C16" s="6">
        <v>8</v>
      </c>
      <c r="D16" s="29">
        <f t="shared" si="0"/>
        <v>7306</v>
      </c>
      <c r="E16" s="29">
        <f t="shared" si="6"/>
        <v>58448</v>
      </c>
      <c r="F16" s="29">
        <f t="shared" si="1"/>
        <v>-1256552</v>
      </c>
      <c r="G16" s="34">
        <f>+Inputs!$D$2</f>
        <v>0.3795</v>
      </c>
      <c r="H16" s="2"/>
      <c r="I16" s="27">
        <f t="shared" si="7"/>
        <v>1315000</v>
      </c>
      <c r="J16" s="27"/>
      <c r="K16" s="27">
        <f t="shared" si="2"/>
        <v>7306</v>
      </c>
      <c r="L16" s="27">
        <f t="shared" si="8"/>
        <v>58448</v>
      </c>
      <c r="M16" s="27">
        <f t="shared" si="3"/>
        <v>2772.627</v>
      </c>
      <c r="N16" s="27">
        <f t="shared" si="4"/>
        <v>2772.627</v>
      </c>
      <c r="O16" s="27">
        <f t="shared" si="9"/>
        <v>-476861.48400000017</v>
      </c>
      <c r="P16" s="27">
        <f t="shared" si="10"/>
        <v>476861.48400000017</v>
      </c>
      <c r="Q16" s="4"/>
      <c r="R16" s="4"/>
      <c r="S16" s="4"/>
    </row>
    <row r="17" spans="1:19">
      <c r="A17" s="31">
        <v>35339</v>
      </c>
      <c r="B17" s="3"/>
      <c r="C17" s="6">
        <v>9</v>
      </c>
      <c r="D17" s="29">
        <f t="shared" si="0"/>
        <v>7306</v>
      </c>
      <c r="E17" s="29">
        <f t="shared" si="6"/>
        <v>65754</v>
      </c>
      <c r="F17" s="29">
        <f t="shared" si="1"/>
        <v>-1249246</v>
      </c>
      <c r="G17" s="34">
        <f>+Inputs!$D$2</f>
        <v>0.3795</v>
      </c>
      <c r="H17" s="2"/>
      <c r="I17" s="27">
        <f t="shared" si="7"/>
        <v>1315000</v>
      </c>
      <c r="J17" s="27"/>
      <c r="K17" s="27">
        <f t="shared" si="2"/>
        <v>7306</v>
      </c>
      <c r="L17" s="27">
        <f t="shared" si="8"/>
        <v>65754</v>
      </c>
      <c r="M17" s="27">
        <f t="shared" si="3"/>
        <v>2772.627</v>
      </c>
      <c r="N17" s="27">
        <f t="shared" si="4"/>
        <v>2772.627</v>
      </c>
      <c r="O17" s="27">
        <f t="shared" si="9"/>
        <v>-474088.85700000019</v>
      </c>
      <c r="P17" s="27">
        <f t="shared" si="10"/>
        <v>474088.85700000019</v>
      </c>
      <c r="Q17" s="4"/>
      <c r="R17" s="4"/>
      <c r="S17" s="4"/>
    </row>
    <row r="18" spans="1:19">
      <c r="A18" s="30">
        <v>35370</v>
      </c>
      <c r="B18" s="3"/>
      <c r="C18" s="6">
        <v>10</v>
      </c>
      <c r="D18" s="29">
        <f t="shared" si="0"/>
        <v>7306</v>
      </c>
      <c r="E18" s="29">
        <f t="shared" si="6"/>
        <v>73060</v>
      </c>
      <c r="F18" s="29">
        <f t="shared" si="1"/>
        <v>-1241940</v>
      </c>
      <c r="G18" s="34">
        <f>+Inputs!$D$2</f>
        <v>0.3795</v>
      </c>
      <c r="H18" s="2"/>
      <c r="I18" s="27">
        <f t="shared" si="7"/>
        <v>1315000</v>
      </c>
      <c r="J18" s="27"/>
      <c r="K18" s="27">
        <f t="shared" si="2"/>
        <v>7306</v>
      </c>
      <c r="L18" s="27">
        <f t="shared" si="8"/>
        <v>73060</v>
      </c>
      <c r="M18" s="27">
        <f t="shared" si="3"/>
        <v>2772.627</v>
      </c>
      <c r="N18" s="27">
        <f t="shared" si="4"/>
        <v>2772.627</v>
      </c>
      <c r="O18" s="27">
        <f t="shared" si="9"/>
        <v>-471316.23000000021</v>
      </c>
      <c r="P18" s="27">
        <f t="shared" si="10"/>
        <v>471316.23000000021</v>
      </c>
      <c r="Q18" s="4"/>
      <c r="R18" s="4"/>
      <c r="S18" s="4"/>
    </row>
    <row r="19" spans="1:19">
      <c r="A19" s="31">
        <v>35400</v>
      </c>
      <c r="B19" s="3"/>
      <c r="C19" s="6">
        <v>11</v>
      </c>
      <c r="D19" s="29">
        <f t="shared" si="0"/>
        <v>7306</v>
      </c>
      <c r="E19" s="29">
        <f t="shared" si="6"/>
        <v>80366</v>
      </c>
      <c r="F19" s="29">
        <f t="shared" si="1"/>
        <v>-1234634</v>
      </c>
      <c r="G19" s="34">
        <f>+Inputs!$D$2</f>
        <v>0.3795</v>
      </c>
      <c r="H19" s="2"/>
      <c r="I19" s="27">
        <f t="shared" si="7"/>
        <v>1315000</v>
      </c>
      <c r="J19" s="27"/>
      <c r="K19" s="27">
        <f t="shared" si="2"/>
        <v>7306</v>
      </c>
      <c r="L19" s="27">
        <f t="shared" si="8"/>
        <v>80366</v>
      </c>
      <c r="M19" s="27">
        <f t="shared" si="3"/>
        <v>2772.627</v>
      </c>
      <c r="N19" s="27">
        <f t="shared" si="4"/>
        <v>2772.627</v>
      </c>
      <c r="O19" s="27">
        <f t="shared" si="9"/>
        <v>-468543.60300000024</v>
      </c>
      <c r="P19" s="27">
        <f t="shared" si="10"/>
        <v>468543.60300000024</v>
      </c>
      <c r="Q19" s="4"/>
      <c r="R19" s="4"/>
      <c r="S19" s="4"/>
    </row>
    <row r="20" spans="1:19">
      <c r="A20" s="30">
        <v>35431</v>
      </c>
      <c r="B20" s="3"/>
      <c r="C20" s="6">
        <v>12</v>
      </c>
      <c r="D20" s="29">
        <f t="shared" si="0"/>
        <v>7306</v>
      </c>
      <c r="E20" s="29">
        <f t="shared" si="6"/>
        <v>87672</v>
      </c>
      <c r="F20" s="29">
        <f t="shared" si="1"/>
        <v>-1227328</v>
      </c>
      <c r="G20" s="34">
        <f>+Inputs!$D$2</f>
        <v>0.3795</v>
      </c>
      <c r="H20" s="2"/>
      <c r="I20" s="27">
        <f t="shared" si="7"/>
        <v>1315000</v>
      </c>
      <c r="J20" s="27"/>
      <c r="K20" s="27">
        <f t="shared" si="2"/>
        <v>7306</v>
      </c>
      <c r="L20" s="27">
        <f t="shared" si="8"/>
        <v>87672</v>
      </c>
      <c r="M20" s="27">
        <f t="shared" si="3"/>
        <v>2772.627</v>
      </c>
      <c r="N20" s="27">
        <f t="shared" si="4"/>
        <v>2772.627</v>
      </c>
      <c r="O20" s="27">
        <f t="shared" si="9"/>
        <v>-465770.97600000026</v>
      </c>
      <c r="P20" s="27">
        <f t="shared" si="10"/>
        <v>465770.97600000026</v>
      </c>
      <c r="Q20" s="4"/>
      <c r="R20" s="4"/>
      <c r="S20" s="4"/>
    </row>
    <row r="21" spans="1:19">
      <c r="A21" s="31">
        <v>35462</v>
      </c>
      <c r="B21" s="3"/>
      <c r="C21" s="6">
        <v>13</v>
      </c>
      <c r="D21" s="29">
        <f t="shared" si="0"/>
        <v>7306</v>
      </c>
      <c r="E21" s="29">
        <f t="shared" si="6"/>
        <v>94978</v>
      </c>
      <c r="F21" s="29">
        <f t="shared" si="1"/>
        <v>-1220022</v>
      </c>
      <c r="G21" s="34">
        <f>+Inputs!$D$2</f>
        <v>0.3795</v>
      </c>
      <c r="H21" s="2"/>
      <c r="I21" s="27">
        <f t="shared" si="7"/>
        <v>1315000</v>
      </c>
      <c r="J21" s="27"/>
      <c r="K21" s="27">
        <f t="shared" si="2"/>
        <v>7306</v>
      </c>
      <c r="L21" s="27">
        <f t="shared" si="8"/>
        <v>94978</v>
      </c>
      <c r="M21" s="27">
        <f t="shared" si="3"/>
        <v>2772.627</v>
      </c>
      <c r="N21" s="27">
        <f t="shared" si="4"/>
        <v>2772.627</v>
      </c>
      <c r="O21" s="27">
        <f t="shared" si="9"/>
        <v>-462998.34900000028</v>
      </c>
      <c r="P21" s="27">
        <f t="shared" si="10"/>
        <v>462998.34900000028</v>
      </c>
      <c r="Q21" s="4"/>
      <c r="R21" s="4"/>
      <c r="S21" s="4"/>
    </row>
    <row r="22" spans="1:19">
      <c r="A22" s="30">
        <v>35490</v>
      </c>
      <c r="B22" s="3"/>
      <c r="C22" s="6">
        <v>14</v>
      </c>
      <c r="D22" s="29">
        <f t="shared" si="0"/>
        <v>7306</v>
      </c>
      <c r="E22" s="29">
        <f t="shared" si="6"/>
        <v>102284</v>
      </c>
      <c r="F22" s="29">
        <f t="shared" si="1"/>
        <v>-1212716</v>
      </c>
      <c r="G22" s="34">
        <f>+Inputs!$D$2</f>
        <v>0.3795</v>
      </c>
      <c r="H22" s="2"/>
      <c r="I22" s="27">
        <f t="shared" si="7"/>
        <v>1315000</v>
      </c>
      <c r="J22" s="27"/>
      <c r="K22" s="27">
        <f t="shared" si="2"/>
        <v>7306</v>
      </c>
      <c r="L22" s="27">
        <f t="shared" si="8"/>
        <v>102284</v>
      </c>
      <c r="M22" s="27">
        <f t="shared" si="3"/>
        <v>2772.627</v>
      </c>
      <c r="N22" s="27">
        <f t="shared" si="4"/>
        <v>2772.627</v>
      </c>
      <c r="O22" s="27">
        <f t="shared" si="9"/>
        <v>-460225.7220000003</v>
      </c>
      <c r="P22" s="27">
        <f t="shared" si="10"/>
        <v>460225.7220000003</v>
      </c>
      <c r="Q22" s="4"/>
      <c r="R22" s="4"/>
      <c r="S22" s="4"/>
    </row>
    <row r="23" spans="1:19">
      <c r="A23" s="31">
        <v>35521</v>
      </c>
      <c r="B23" s="3"/>
      <c r="C23" s="6">
        <v>15</v>
      </c>
      <c r="D23" s="29">
        <f t="shared" si="0"/>
        <v>7306</v>
      </c>
      <c r="E23" s="29">
        <f t="shared" si="6"/>
        <v>109590</v>
      </c>
      <c r="F23" s="29">
        <f t="shared" si="1"/>
        <v>-1205410</v>
      </c>
      <c r="G23" s="34">
        <f>+Inputs!$D$2</f>
        <v>0.3795</v>
      </c>
      <c r="H23" s="2"/>
      <c r="I23" s="27">
        <f t="shared" si="7"/>
        <v>1315000</v>
      </c>
      <c r="J23" s="27"/>
      <c r="K23" s="27">
        <f t="shared" si="2"/>
        <v>7306</v>
      </c>
      <c r="L23" s="27">
        <f t="shared" si="8"/>
        <v>109590</v>
      </c>
      <c r="M23" s="27">
        <f t="shared" si="3"/>
        <v>2772.627</v>
      </c>
      <c r="N23" s="27">
        <f t="shared" si="4"/>
        <v>2772.627</v>
      </c>
      <c r="O23" s="27">
        <f t="shared" si="9"/>
        <v>-457453.09500000032</v>
      </c>
      <c r="P23" s="27">
        <f t="shared" si="10"/>
        <v>457453.09500000032</v>
      </c>
      <c r="Q23" s="4"/>
      <c r="R23" s="4"/>
      <c r="S23" s="4"/>
    </row>
    <row r="24" spans="1:19">
      <c r="A24" s="30">
        <v>35551</v>
      </c>
      <c r="B24" s="3"/>
      <c r="C24" s="6">
        <v>16</v>
      </c>
      <c r="D24" s="29">
        <f t="shared" si="0"/>
        <v>7306</v>
      </c>
      <c r="E24" s="29">
        <f t="shared" si="6"/>
        <v>116896</v>
      </c>
      <c r="F24" s="29">
        <f t="shared" si="1"/>
        <v>-1198104</v>
      </c>
      <c r="G24" s="34">
        <f>+Inputs!$D$2</f>
        <v>0.3795</v>
      </c>
      <c r="H24" s="2"/>
      <c r="I24" s="27">
        <f t="shared" si="7"/>
        <v>1315000</v>
      </c>
      <c r="J24" s="27"/>
      <c r="K24" s="27">
        <f t="shared" si="2"/>
        <v>7306</v>
      </c>
      <c r="L24" s="27">
        <f t="shared" si="8"/>
        <v>116896</v>
      </c>
      <c r="M24" s="27">
        <f t="shared" si="3"/>
        <v>2772.627</v>
      </c>
      <c r="N24" s="27">
        <f t="shared" si="4"/>
        <v>2772.627</v>
      </c>
      <c r="O24" s="27">
        <f t="shared" si="9"/>
        <v>-454680.46800000034</v>
      </c>
      <c r="P24" s="27">
        <f t="shared" si="10"/>
        <v>454680.46800000034</v>
      </c>
      <c r="Q24" s="4"/>
      <c r="R24" s="4"/>
      <c r="S24" s="4"/>
    </row>
    <row r="25" spans="1:19">
      <c r="A25" s="31">
        <v>35582</v>
      </c>
      <c r="B25" s="3"/>
      <c r="C25" s="6">
        <v>17</v>
      </c>
      <c r="D25" s="29">
        <f t="shared" si="0"/>
        <v>7306</v>
      </c>
      <c r="E25" s="29">
        <f t="shared" si="6"/>
        <v>124202</v>
      </c>
      <c r="F25" s="29">
        <f t="shared" si="1"/>
        <v>-1190798</v>
      </c>
      <c r="G25" s="34">
        <f>+Inputs!$D$2</f>
        <v>0.3795</v>
      </c>
      <c r="H25" s="2"/>
      <c r="I25" s="27">
        <f t="shared" si="7"/>
        <v>1315000</v>
      </c>
      <c r="J25" s="27"/>
      <c r="K25" s="27">
        <f t="shared" si="2"/>
        <v>7306</v>
      </c>
      <c r="L25" s="27">
        <f t="shared" si="8"/>
        <v>124202</v>
      </c>
      <c r="M25" s="27">
        <f t="shared" si="3"/>
        <v>2772.627</v>
      </c>
      <c r="N25" s="27">
        <f t="shared" si="4"/>
        <v>2772.627</v>
      </c>
      <c r="O25" s="27">
        <f t="shared" si="9"/>
        <v>-451907.84100000036</v>
      </c>
      <c r="P25" s="27">
        <f t="shared" si="10"/>
        <v>451907.84100000036</v>
      </c>
      <c r="Q25" s="4"/>
      <c r="R25" s="4"/>
      <c r="S25" s="4"/>
    </row>
    <row r="26" spans="1:19">
      <c r="A26" s="30">
        <v>35612</v>
      </c>
      <c r="B26" s="3"/>
      <c r="C26" s="6">
        <v>18</v>
      </c>
      <c r="D26" s="29">
        <f t="shared" si="0"/>
        <v>7306</v>
      </c>
      <c r="E26" s="29">
        <f t="shared" si="6"/>
        <v>131508</v>
      </c>
      <c r="F26" s="29">
        <f t="shared" si="1"/>
        <v>-1183492</v>
      </c>
      <c r="G26" s="34">
        <f>+Inputs!$D$2</f>
        <v>0.3795</v>
      </c>
      <c r="H26" s="2"/>
      <c r="I26" s="27">
        <f t="shared" si="7"/>
        <v>1315000</v>
      </c>
      <c r="J26" s="27"/>
      <c r="K26" s="27">
        <f t="shared" si="2"/>
        <v>7306</v>
      </c>
      <c r="L26" s="27">
        <f t="shared" si="8"/>
        <v>131508</v>
      </c>
      <c r="M26" s="27">
        <f t="shared" si="3"/>
        <v>2772.627</v>
      </c>
      <c r="N26" s="27">
        <f t="shared" si="4"/>
        <v>2772.627</v>
      </c>
      <c r="O26" s="27">
        <f t="shared" si="9"/>
        <v>-449135.21400000039</v>
      </c>
      <c r="P26" s="27">
        <f t="shared" si="10"/>
        <v>449135.21400000039</v>
      </c>
      <c r="Q26" s="4"/>
      <c r="R26" s="4"/>
      <c r="S26" s="4"/>
    </row>
    <row r="27" spans="1:19">
      <c r="A27" s="31">
        <v>35643</v>
      </c>
      <c r="B27" s="3"/>
      <c r="C27" s="6">
        <v>19</v>
      </c>
      <c r="D27" s="29">
        <f t="shared" si="0"/>
        <v>7306</v>
      </c>
      <c r="E27" s="29">
        <f t="shared" si="6"/>
        <v>138814</v>
      </c>
      <c r="F27" s="29">
        <f t="shared" si="1"/>
        <v>-1176186</v>
      </c>
      <c r="G27" s="34">
        <f>+Inputs!$D$2</f>
        <v>0.3795</v>
      </c>
      <c r="H27" s="2"/>
      <c r="I27" s="27">
        <f t="shared" si="7"/>
        <v>1315000</v>
      </c>
      <c r="J27" s="27"/>
      <c r="K27" s="27">
        <f t="shared" si="2"/>
        <v>7306</v>
      </c>
      <c r="L27" s="27">
        <f t="shared" si="8"/>
        <v>138814</v>
      </c>
      <c r="M27" s="27">
        <f t="shared" si="3"/>
        <v>2772.627</v>
      </c>
      <c r="N27" s="27">
        <f t="shared" si="4"/>
        <v>2772.627</v>
      </c>
      <c r="O27" s="27">
        <f t="shared" si="9"/>
        <v>-446362.58700000041</v>
      </c>
      <c r="P27" s="27">
        <f t="shared" si="10"/>
        <v>446362.58700000041</v>
      </c>
      <c r="Q27" s="4"/>
      <c r="R27" s="4"/>
      <c r="S27" s="4"/>
    </row>
    <row r="28" spans="1:19">
      <c r="A28" s="30">
        <v>35674</v>
      </c>
      <c r="B28" s="3"/>
      <c r="C28" s="6">
        <v>20</v>
      </c>
      <c r="D28" s="29">
        <f t="shared" si="0"/>
        <v>7306</v>
      </c>
      <c r="E28" s="29">
        <f t="shared" si="6"/>
        <v>146120</v>
      </c>
      <c r="F28" s="29">
        <f t="shared" si="1"/>
        <v>-1168880</v>
      </c>
      <c r="G28" s="34">
        <f>+Inputs!$D$2</f>
        <v>0.3795</v>
      </c>
      <c r="H28" s="2"/>
      <c r="I28" s="27">
        <f t="shared" si="7"/>
        <v>1315000</v>
      </c>
      <c r="J28" s="27"/>
      <c r="K28" s="27">
        <f t="shared" si="2"/>
        <v>7306</v>
      </c>
      <c r="L28" s="27">
        <f t="shared" si="8"/>
        <v>146120</v>
      </c>
      <c r="M28" s="27">
        <f t="shared" si="3"/>
        <v>2772.627</v>
      </c>
      <c r="N28" s="27">
        <f t="shared" si="4"/>
        <v>2772.627</v>
      </c>
      <c r="O28" s="27">
        <f t="shared" si="9"/>
        <v>-443589.96000000043</v>
      </c>
      <c r="P28" s="27">
        <f t="shared" si="10"/>
        <v>443589.96000000043</v>
      </c>
      <c r="Q28" s="4"/>
      <c r="R28" s="4"/>
      <c r="S28" s="4"/>
    </row>
    <row r="29" spans="1:19">
      <c r="A29" s="31">
        <v>35704</v>
      </c>
      <c r="B29" s="3"/>
      <c r="C29" s="6">
        <v>21</v>
      </c>
      <c r="D29" s="29">
        <f t="shared" si="0"/>
        <v>7306</v>
      </c>
      <c r="E29" s="29">
        <f t="shared" si="6"/>
        <v>153426</v>
      </c>
      <c r="F29" s="29">
        <f t="shared" si="1"/>
        <v>-1161574</v>
      </c>
      <c r="G29" s="34">
        <f>+Inputs!$D$2</f>
        <v>0.3795</v>
      </c>
      <c r="H29" s="2"/>
      <c r="I29" s="27">
        <f t="shared" si="7"/>
        <v>1315000</v>
      </c>
      <c r="J29" s="27"/>
      <c r="K29" s="27">
        <f t="shared" si="2"/>
        <v>7306</v>
      </c>
      <c r="L29" s="27">
        <f t="shared" si="8"/>
        <v>153426</v>
      </c>
      <c r="M29" s="27">
        <f t="shared" si="3"/>
        <v>2772.627</v>
      </c>
      <c r="N29" s="27">
        <f t="shared" si="4"/>
        <v>2772.627</v>
      </c>
      <c r="O29" s="27">
        <f t="shared" si="9"/>
        <v>-440817.33300000045</v>
      </c>
      <c r="P29" s="27">
        <f t="shared" si="10"/>
        <v>440817.33300000045</v>
      </c>
      <c r="Q29" s="4"/>
      <c r="R29" s="4"/>
      <c r="S29" s="4"/>
    </row>
    <row r="30" spans="1:19">
      <c r="A30" s="30">
        <v>35735</v>
      </c>
      <c r="B30" s="3"/>
      <c r="C30" s="6">
        <v>22</v>
      </c>
      <c r="D30" s="29">
        <f t="shared" si="0"/>
        <v>7306</v>
      </c>
      <c r="E30" s="29">
        <f t="shared" si="6"/>
        <v>160732</v>
      </c>
      <c r="F30" s="29">
        <f t="shared" si="1"/>
        <v>-1154268</v>
      </c>
      <c r="G30" s="34">
        <f>+Inputs!$D$2</f>
        <v>0.3795</v>
      </c>
      <c r="H30" s="2"/>
      <c r="I30" s="27">
        <f t="shared" si="7"/>
        <v>1315000</v>
      </c>
      <c r="J30" s="27"/>
      <c r="K30" s="27">
        <f t="shared" si="2"/>
        <v>7306</v>
      </c>
      <c r="L30" s="27">
        <f t="shared" si="8"/>
        <v>160732</v>
      </c>
      <c r="M30" s="27">
        <f t="shared" si="3"/>
        <v>2772.627</v>
      </c>
      <c r="N30" s="27">
        <f t="shared" si="4"/>
        <v>2772.627</v>
      </c>
      <c r="O30" s="27">
        <f t="shared" si="9"/>
        <v>-438044.70600000047</v>
      </c>
      <c r="P30" s="27">
        <f t="shared" si="10"/>
        <v>438044.70600000047</v>
      </c>
      <c r="Q30" s="125"/>
    </row>
    <row r="31" spans="1:19">
      <c r="A31" s="31">
        <v>35765</v>
      </c>
      <c r="B31" s="3"/>
      <c r="C31" s="6">
        <v>23</v>
      </c>
      <c r="D31" s="29">
        <f t="shared" si="0"/>
        <v>7306</v>
      </c>
      <c r="E31" s="29">
        <f t="shared" si="6"/>
        <v>168038</v>
      </c>
      <c r="F31" s="29">
        <f t="shared" si="1"/>
        <v>-1146962</v>
      </c>
      <c r="G31" s="34">
        <f>+Inputs!$D$2</f>
        <v>0.3795</v>
      </c>
      <c r="H31" s="2"/>
      <c r="I31" s="27">
        <f t="shared" si="7"/>
        <v>1315000</v>
      </c>
      <c r="J31" s="27"/>
      <c r="K31" s="27">
        <f t="shared" si="2"/>
        <v>7306</v>
      </c>
      <c r="L31" s="27">
        <f t="shared" si="8"/>
        <v>168038</v>
      </c>
      <c r="M31" s="27">
        <f t="shared" si="3"/>
        <v>2772.627</v>
      </c>
      <c r="N31" s="27">
        <f t="shared" si="4"/>
        <v>2772.627</v>
      </c>
      <c r="O31" s="27">
        <f t="shared" si="9"/>
        <v>-435272.07900000049</v>
      </c>
      <c r="P31" s="27">
        <f t="shared" si="10"/>
        <v>435272.07900000049</v>
      </c>
      <c r="Q31" s="125"/>
    </row>
    <row r="32" spans="1:19">
      <c r="A32" s="30">
        <v>35796</v>
      </c>
      <c r="B32" s="3"/>
      <c r="C32" s="6">
        <v>24</v>
      </c>
      <c r="D32" s="29">
        <f t="shared" si="0"/>
        <v>7306</v>
      </c>
      <c r="E32" s="29">
        <f t="shared" si="6"/>
        <v>175344</v>
      </c>
      <c r="F32" s="29">
        <f t="shared" si="1"/>
        <v>-1139656</v>
      </c>
      <c r="G32" s="34">
        <f>+Inputs!$D$2</f>
        <v>0.3795</v>
      </c>
      <c r="H32" s="2"/>
      <c r="I32" s="27">
        <f t="shared" si="7"/>
        <v>1315000</v>
      </c>
      <c r="J32" s="27"/>
      <c r="K32" s="27">
        <f t="shared" si="2"/>
        <v>7306</v>
      </c>
      <c r="L32" s="27">
        <f t="shared" si="8"/>
        <v>175344</v>
      </c>
      <c r="M32" s="27">
        <f t="shared" si="3"/>
        <v>2772.627</v>
      </c>
      <c r="N32" s="27">
        <f t="shared" si="4"/>
        <v>2772.627</v>
      </c>
      <c r="O32" s="27">
        <f t="shared" si="9"/>
        <v>-432499.45200000051</v>
      </c>
      <c r="P32" s="27">
        <f t="shared" si="10"/>
        <v>432499.45200000051</v>
      </c>
      <c r="Q32" s="125"/>
    </row>
    <row r="33" spans="1:21">
      <c r="A33" s="31">
        <v>35827</v>
      </c>
      <c r="B33" s="3"/>
      <c r="C33" s="6">
        <v>25</v>
      </c>
      <c r="D33" s="29">
        <f t="shared" si="0"/>
        <v>7306</v>
      </c>
      <c r="E33" s="29">
        <f t="shared" si="6"/>
        <v>182650</v>
      </c>
      <c r="F33" s="29">
        <f t="shared" si="1"/>
        <v>-1132350</v>
      </c>
      <c r="G33" s="34">
        <f>+Inputs!$D$2</f>
        <v>0.3795</v>
      </c>
      <c r="H33" s="2"/>
      <c r="I33" s="27">
        <f t="shared" si="7"/>
        <v>1315000</v>
      </c>
      <c r="J33" s="27"/>
      <c r="K33" s="27">
        <f t="shared" si="2"/>
        <v>7306</v>
      </c>
      <c r="L33" s="27">
        <f t="shared" si="8"/>
        <v>182650</v>
      </c>
      <c r="M33" s="27">
        <f t="shared" si="3"/>
        <v>2772.627</v>
      </c>
      <c r="N33" s="27">
        <f t="shared" si="4"/>
        <v>2772.627</v>
      </c>
      <c r="O33" s="27">
        <f t="shared" si="9"/>
        <v>-429726.82500000054</v>
      </c>
      <c r="P33" s="27">
        <f t="shared" si="10"/>
        <v>429726.82500000054</v>
      </c>
      <c r="Q33" s="125"/>
    </row>
    <row r="34" spans="1:21">
      <c r="A34" s="30">
        <v>35855</v>
      </c>
      <c r="B34" s="3"/>
      <c r="C34" s="6">
        <v>26</v>
      </c>
      <c r="D34" s="29">
        <f t="shared" si="0"/>
        <v>7306</v>
      </c>
      <c r="E34" s="29">
        <f t="shared" si="6"/>
        <v>189956</v>
      </c>
      <c r="F34" s="29">
        <f t="shared" si="1"/>
        <v>-1125044</v>
      </c>
      <c r="G34" s="34">
        <f>+Inputs!$D$2</f>
        <v>0.3795</v>
      </c>
      <c r="H34" s="2"/>
      <c r="I34" s="27">
        <f t="shared" si="7"/>
        <v>1315000</v>
      </c>
      <c r="J34" s="27"/>
      <c r="K34" s="27">
        <f t="shared" si="2"/>
        <v>7306</v>
      </c>
      <c r="L34" s="27">
        <f t="shared" si="8"/>
        <v>189956</v>
      </c>
      <c r="M34" s="27">
        <f t="shared" si="3"/>
        <v>2772.627</v>
      </c>
      <c r="N34" s="27">
        <f t="shared" si="4"/>
        <v>2772.627</v>
      </c>
      <c r="O34" s="27">
        <f t="shared" si="9"/>
        <v>-426954.19800000056</v>
      </c>
      <c r="P34" s="27">
        <f t="shared" si="10"/>
        <v>426954.19800000056</v>
      </c>
      <c r="Q34" s="125"/>
    </row>
    <row r="35" spans="1:21">
      <c r="A35" s="31">
        <v>35886</v>
      </c>
      <c r="B35" s="3"/>
      <c r="C35" s="6">
        <v>27</v>
      </c>
      <c r="D35" s="29">
        <f t="shared" si="0"/>
        <v>7306</v>
      </c>
      <c r="E35" s="29">
        <f t="shared" si="6"/>
        <v>197262</v>
      </c>
      <c r="F35" s="29">
        <f t="shared" si="1"/>
        <v>-1117738</v>
      </c>
      <c r="G35" s="34">
        <f>+Inputs!$D$2</f>
        <v>0.3795</v>
      </c>
      <c r="H35" s="2"/>
      <c r="I35" s="27">
        <f t="shared" si="7"/>
        <v>1315000</v>
      </c>
      <c r="J35" s="27"/>
      <c r="K35" s="27">
        <f t="shared" si="2"/>
        <v>7306</v>
      </c>
      <c r="L35" s="27">
        <f t="shared" si="8"/>
        <v>197262</v>
      </c>
      <c r="M35" s="27">
        <f t="shared" si="3"/>
        <v>2772.627</v>
      </c>
      <c r="N35" s="27">
        <f t="shared" si="4"/>
        <v>2772.627</v>
      </c>
      <c r="O35" s="27">
        <f t="shared" si="9"/>
        <v>-424181.57100000058</v>
      </c>
      <c r="P35" s="27">
        <f t="shared" si="10"/>
        <v>424181.57100000058</v>
      </c>
    </row>
    <row r="36" spans="1:21">
      <c r="A36" s="30">
        <v>35916</v>
      </c>
      <c r="B36" s="3"/>
      <c r="C36" s="6">
        <v>28</v>
      </c>
      <c r="D36" s="29">
        <f t="shared" si="0"/>
        <v>7306</v>
      </c>
      <c r="E36" s="29">
        <f t="shared" si="6"/>
        <v>204568</v>
      </c>
      <c r="F36" s="29">
        <f t="shared" si="1"/>
        <v>-1110432</v>
      </c>
      <c r="G36" s="34">
        <f>+Inputs!$D$2</f>
        <v>0.3795</v>
      </c>
      <c r="H36" s="2"/>
      <c r="I36" s="27">
        <f t="shared" si="7"/>
        <v>1315000</v>
      </c>
      <c r="J36" s="27"/>
      <c r="K36" s="27">
        <f t="shared" si="2"/>
        <v>7306</v>
      </c>
      <c r="L36" s="27">
        <f t="shared" si="8"/>
        <v>204568</v>
      </c>
      <c r="M36" s="27">
        <f t="shared" si="3"/>
        <v>2772.627</v>
      </c>
      <c r="N36" s="27">
        <f t="shared" si="4"/>
        <v>2772.627</v>
      </c>
      <c r="O36" s="27">
        <f t="shared" si="9"/>
        <v>-421408.9440000006</v>
      </c>
      <c r="P36" s="27">
        <f t="shared" si="10"/>
        <v>421408.9440000006</v>
      </c>
    </row>
    <row r="37" spans="1:21">
      <c r="A37" s="31">
        <v>35947</v>
      </c>
      <c r="B37" s="3"/>
      <c r="C37" s="6">
        <v>29</v>
      </c>
      <c r="D37" s="29">
        <f t="shared" si="0"/>
        <v>7306</v>
      </c>
      <c r="E37" s="29">
        <f t="shared" si="6"/>
        <v>211874</v>
      </c>
      <c r="F37" s="29">
        <f t="shared" si="1"/>
        <v>-1103126</v>
      </c>
      <c r="G37" s="34">
        <f>+Inputs!$D$2</f>
        <v>0.3795</v>
      </c>
      <c r="H37" s="2"/>
      <c r="I37" s="27">
        <f t="shared" si="7"/>
        <v>1315000</v>
      </c>
      <c r="J37" s="27"/>
      <c r="K37" s="27">
        <f t="shared" si="2"/>
        <v>7306</v>
      </c>
      <c r="L37" s="27">
        <f t="shared" si="8"/>
        <v>211874</v>
      </c>
      <c r="M37" s="27">
        <f t="shared" si="3"/>
        <v>2772.627</v>
      </c>
      <c r="N37" s="27">
        <f t="shared" si="4"/>
        <v>2772.627</v>
      </c>
      <c r="O37" s="27">
        <f t="shared" si="9"/>
        <v>-418636.31700000062</v>
      </c>
      <c r="P37" s="27">
        <f t="shared" si="10"/>
        <v>418636.31700000062</v>
      </c>
    </row>
    <row r="38" spans="1:21">
      <c r="A38" s="30">
        <v>35977</v>
      </c>
      <c r="B38" s="3"/>
      <c r="C38" s="6">
        <v>30</v>
      </c>
      <c r="D38" s="29">
        <f t="shared" si="0"/>
        <v>7306</v>
      </c>
      <c r="E38" s="29">
        <f t="shared" si="6"/>
        <v>219180</v>
      </c>
      <c r="F38" s="29">
        <f t="shared" si="1"/>
        <v>-1095820</v>
      </c>
      <c r="G38" s="34">
        <f>+Inputs!$D$2</f>
        <v>0.3795</v>
      </c>
      <c r="H38" s="2"/>
      <c r="I38" s="27">
        <f t="shared" si="7"/>
        <v>1315000</v>
      </c>
      <c r="J38" s="27"/>
      <c r="K38" s="27">
        <f t="shared" si="2"/>
        <v>7306</v>
      </c>
      <c r="L38" s="27">
        <f t="shared" si="8"/>
        <v>219180</v>
      </c>
      <c r="M38" s="27">
        <f t="shared" si="3"/>
        <v>2772.627</v>
      </c>
      <c r="N38" s="27">
        <f t="shared" si="4"/>
        <v>2772.627</v>
      </c>
      <c r="O38" s="27">
        <f t="shared" si="9"/>
        <v>-415863.69000000064</v>
      </c>
      <c r="P38" s="27">
        <f t="shared" si="10"/>
        <v>415863.69000000064</v>
      </c>
    </row>
    <row r="39" spans="1:21">
      <c r="A39" s="31">
        <v>36008</v>
      </c>
      <c r="B39" s="2"/>
      <c r="C39" s="6">
        <v>31</v>
      </c>
      <c r="D39" s="29">
        <f t="shared" si="0"/>
        <v>7306</v>
      </c>
      <c r="E39" s="29">
        <f t="shared" si="6"/>
        <v>226486</v>
      </c>
      <c r="F39" s="29">
        <f t="shared" si="1"/>
        <v>-1088514</v>
      </c>
      <c r="G39" s="34">
        <f>+Inputs!$D$2</f>
        <v>0.3795</v>
      </c>
      <c r="H39" s="2"/>
      <c r="I39" s="27">
        <f t="shared" si="7"/>
        <v>1315000</v>
      </c>
      <c r="J39" s="27"/>
      <c r="K39" s="27">
        <f t="shared" si="2"/>
        <v>7306</v>
      </c>
      <c r="L39" s="27">
        <f t="shared" si="8"/>
        <v>226486</v>
      </c>
      <c r="M39" s="27">
        <f t="shared" si="3"/>
        <v>2772.627</v>
      </c>
      <c r="N39" s="27">
        <f t="shared" si="4"/>
        <v>2772.627</v>
      </c>
      <c r="O39" s="27">
        <f t="shared" si="9"/>
        <v>-413091.06300000066</v>
      </c>
      <c r="P39" s="27">
        <f t="shared" si="10"/>
        <v>413091.06300000066</v>
      </c>
    </row>
    <row r="40" spans="1:21">
      <c r="A40" s="30">
        <v>36039</v>
      </c>
      <c r="B40" s="2"/>
      <c r="C40" s="6">
        <v>32</v>
      </c>
      <c r="D40" s="29">
        <f t="shared" si="0"/>
        <v>7306</v>
      </c>
      <c r="E40" s="29">
        <f t="shared" si="6"/>
        <v>233792</v>
      </c>
      <c r="F40" s="29">
        <f t="shared" si="1"/>
        <v>-1081208</v>
      </c>
      <c r="G40" s="34">
        <f>+Inputs!$D$2</f>
        <v>0.3795</v>
      </c>
      <c r="H40" s="2"/>
      <c r="I40" s="27">
        <f t="shared" si="7"/>
        <v>1315000</v>
      </c>
      <c r="J40" s="2"/>
      <c r="K40" s="27">
        <f t="shared" si="2"/>
        <v>7306</v>
      </c>
      <c r="L40" s="27">
        <f t="shared" si="8"/>
        <v>233792</v>
      </c>
      <c r="M40" s="27">
        <f t="shared" si="3"/>
        <v>2772.627</v>
      </c>
      <c r="N40" s="27">
        <f t="shared" si="4"/>
        <v>2772.627</v>
      </c>
      <c r="O40" s="27">
        <f t="shared" si="9"/>
        <v>-410318.43600000069</v>
      </c>
      <c r="P40" s="27">
        <f t="shared" si="10"/>
        <v>410318.43600000069</v>
      </c>
    </row>
    <row r="41" spans="1:21">
      <c r="A41" s="31">
        <v>36069</v>
      </c>
      <c r="C41" s="6">
        <v>33</v>
      </c>
      <c r="D41" s="29">
        <f t="shared" ref="D41:D72" si="12">ROUND(-(+$B$9/180)*1,0)</f>
        <v>7306</v>
      </c>
      <c r="E41" s="29">
        <f t="shared" si="6"/>
        <v>241098</v>
      </c>
      <c r="F41" s="29">
        <f t="shared" ref="F41:F72" si="13">$B$9+E41</f>
        <v>-1073902</v>
      </c>
      <c r="G41" s="34">
        <f>+Inputs!$D$2</f>
        <v>0.3795</v>
      </c>
      <c r="I41" s="27">
        <f t="shared" si="7"/>
        <v>1315000</v>
      </c>
      <c r="K41" s="27">
        <f t="shared" ref="K41:K72" si="14">D41</f>
        <v>7306</v>
      </c>
      <c r="L41" s="27">
        <f t="shared" si="8"/>
        <v>241098</v>
      </c>
      <c r="M41" s="27">
        <f t="shared" ref="M41:M72" si="15">K41*G41</f>
        <v>2772.627</v>
      </c>
      <c r="N41" s="27">
        <f t="shared" ref="N41:N72" si="16">M41-J41</f>
        <v>2772.627</v>
      </c>
      <c r="O41" s="27">
        <f t="shared" si="9"/>
        <v>-407545.80900000071</v>
      </c>
      <c r="P41" s="27">
        <f t="shared" si="10"/>
        <v>407545.80900000071</v>
      </c>
    </row>
    <row r="42" spans="1:21">
      <c r="A42" s="30">
        <v>36100</v>
      </c>
      <c r="C42" s="6">
        <v>34</v>
      </c>
      <c r="D42" s="29">
        <f t="shared" si="12"/>
        <v>7306</v>
      </c>
      <c r="E42" s="29">
        <f t="shared" ref="E42:E73" si="17">+E41+D42</f>
        <v>248404</v>
      </c>
      <c r="F42" s="29">
        <f t="shared" si="13"/>
        <v>-1066596</v>
      </c>
      <c r="G42" s="34">
        <f>+Inputs!$D$2</f>
        <v>0.3795</v>
      </c>
      <c r="I42" s="27">
        <f t="shared" ref="I42:I73" si="18">+I41+H42</f>
        <v>1315000</v>
      </c>
      <c r="K42" s="27">
        <f t="shared" si="14"/>
        <v>7306</v>
      </c>
      <c r="L42" s="27">
        <f t="shared" ref="L42:L73" si="19">+L41+K42</f>
        <v>248404</v>
      </c>
      <c r="M42" s="27">
        <f t="shared" si="15"/>
        <v>2772.627</v>
      </c>
      <c r="N42" s="27">
        <f t="shared" si="16"/>
        <v>2772.627</v>
      </c>
      <c r="O42" s="27">
        <f t="shared" ref="O42:O73" si="20">+O41+N42</f>
        <v>-404773.18200000073</v>
      </c>
      <c r="P42" s="27">
        <f t="shared" ref="P42:P73" si="21">P41-N42</f>
        <v>404773.18200000073</v>
      </c>
    </row>
    <row r="43" spans="1:21">
      <c r="A43" s="31">
        <v>36130</v>
      </c>
      <c r="C43" s="6">
        <v>35</v>
      </c>
      <c r="D43" s="29">
        <f t="shared" si="12"/>
        <v>7306</v>
      </c>
      <c r="E43" s="29">
        <f t="shared" si="17"/>
        <v>255710</v>
      </c>
      <c r="F43" s="29">
        <f t="shared" si="13"/>
        <v>-1059290</v>
      </c>
      <c r="G43" s="34">
        <f>+Inputs!$D$2</f>
        <v>0.3795</v>
      </c>
      <c r="I43" s="27">
        <f t="shared" si="18"/>
        <v>1315000</v>
      </c>
      <c r="K43" s="27">
        <f t="shared" si="14"/>
        <v>7306</v>
      </c>
      <c r="L43" s="27">
        <f t="shared" si="19"/>
        <v>255710</v>
      </c>
      <c r="M43" s="27">
        <f t="shared" si="15"/>
        <v>2772.627</v>
      </c>
      <c r="N43" s="27">
        <f t="shared" si="16"/>
        <v>2772.627</v>
      </c>
      <c r="O43" s="27">
        <f t="shared" si="20"/>
        <v>-402000.55500000075</v>
      </c>
      <c r="P43" s="27">
        <f t="shared" si="21"/>
        <v>402000.55500000075</v>
      </c>
    </row>
    <row r="44" spans="1:21">
      <c r="A44" s="30">
        <v>36161</v>
      </c>
      <c r="C44" s="6">
        <v>36</v>
      </c>
      <c r="D44" s="29">
        <f t="shared" si="12"/>
        <v>7306</v>
      </c>
      <c r="E44" s="29">
        <f t="shared" si="17"/>
        <v>263016</v>
      </c>
      <c r="F44" s="29">
        <f t="shared" si="13"/>
        <v>-1051984</v>
      </c>
      <c r="G44" s="34">
        <f>+Inputs!$D$2</f>
        <v>0.3795</v>
      </c>
      <c r="I44" s="27">
        <f t="shared" si="18"/>
        <v>1315000</v>
      </c>
      <c r="K44" s="27">
        <f t="shared" si="14"/>
        <v>7306</v>
      </c>
      <c r="L44" s="27">
        <f t="shared" si="19"/>
        <v>263016</v>
      </c>
      <c r="M44" s="27">
        <f t="shared" si="15"/>
        <v>2772.627</v>
      </c>
      <c r="N44" s="27">
        <f t="shared" si="16"/>
        <v>2772.627</v>
      </c>
      <c r="O44" s="27">
        <f t="shared" si="20"/>
        <v>-399227.92800000077</v>
      </c>
      <c r="P44" s="27">
        <f t="shared" si="21"/>
        <v>399227.92800000077</v>
      </c>
      <c r="U44" s="108"/>
    </row>
    <row r="45" spans="1:21">
      <c r="A45" s="31">
        <v>36192</v>
      </c>
      <c r="C45" s="6">
        <v>37</v>
      </c>
      <c r="D45" s="29">
        <f t="shared" si="12"/>
        <v>7306</v>
      </c>
      <c r="E45" s="29">
        <f t="shared" si="17"/>
        <v>270322</v>
      </c>
      <c r="F45" s="29">
        <f t="shared" si="13"/>
        <v>-1044678</v>
      </c>
      <c r="G45" s="34">
        <f>+Inputs!$D$2</f>
        <v>0.3795</v>
      </c>
      <c r="I45" s="27">
        <f t="shared" si="18"/>
        <v>1315000</v>
      </c>
      <c r="K45" s="27">
        <f t="shared" si="14"/>
        <v>7306</v>
      </c>
      <c r="L45" s="27">
        <f t="shared" si="19"/>
        <v>270322</v>
      </c>
      <c r="M45" s="27">
        <f t="shared" si="15"/>
        <v>2772.627</v>
      </c>
      <c r="N45" s="27">
        <f t="shared" si="16"/>
        <v>2772.627</v>
      </c>
      <c r="O45" s="27">
        <f t="shared" si="20"/>
        <v>-396455.30100000079</v>
      </c>
      <c r="P45" s="27">
        <f t="shared" si="21"/>
        <v>396455.30100000079</v>
      </c>
      <c r="U45" s="108"/>
    </row>
    <row r="46" spans="1:21">
      <c r="A46" s="30">
        <v>36220</v>
      </c>
      <c r="C46" s="6">
        <v>38</v>
      </c>
      <c r="D46" s="29">
        <f t="shared" si="12"/>
        <v>7306</v>
      </c>
      <c r="E46" s="29">
        <f t="shared" si="17"/>
        <v>277628</v>
      </c>
      <c r="F46" s="29">
        <f t="shared" si="13"/>
        <v>-1037372</v>
      </c>
      <c r="G46" s="34">
        <f>+Inputs!$D$2</f>
        <v>0.3795</v>
      </c>
      <c r="I46" s="27">
        <f t="shared" si="18"/>
        <v>1315000</v>
      </c>
      <c r="K46" s="27">
        <f t="shared" si="14"/>
        <v>7306</v>
      </c>
      <c r="L46" s="27">
        <f t="shared" si="19"/>
        <v>277628</v>
      </c>
      <c r="M46" s="27">
        <f t="shared" si="15"/>
        <v>2772.627</v>
      </c>
      <c r="N46" s="27">
        <f t="shared" si="16"/>
        <v>2772.627</v>
      </c>
      <c r="O46" s="27">
        <f t="shared" si="20"/>
        <v>-393682.67400000081</v>
      </c>
      <c r="P46" s="27">
        <f t="shared" si="21"/>
        <v>393682.67400000081</v>
      </c>
      <c r="U46" s="108"/>
    </row>
    <row r="47" spans="1:21">
      <c r="A47" s="31">
        <v>36251</v>
      </c>
      <c r="C47" s="6">
        <v>39</v>
      </c>
      <c r="D47" s="29">
        <f t="shared" si="12"/>
        <v>7306</v>
      </c>
      <c r="E47" s="29">
        <f t="shared" si="17"/>
        <v>284934</v>
      </c>
      <c r="F47" s="29">
        <f t="shared" si="13"/>
        <v>-1030066</v>
      </c>
      <c r="G47" s="34">
        <f>+Inputs!$D$2</f>
        <v>0.3795</v>
      </c>
      <c r="I47" s="27">
        <f t="shared" si="18"/>
        <v>1315000</v>
      </c>
      <c r="K47" s="27">
        <f t="shared" si="14"/>
        <v>7306</v>
      </c>
      <c r="L47" s="27">
        <f t="shared" si="19"/>
        <v>284934</v>
      </c>
      <c r="M47" s="27">
        <f t="shared" si="15"/>
        <v>2772.627</v>
      </c>
      <c r="N47" s="27">
        <f t="shared" si="16"/>
        <v>2772.627</v>
      </c>
      <c r="O47" s="27">
        <f t="shared" si="20"/>
        <v>-390910.04700000084</v>
      </c>
      <c r="P47" s="27">
        <f t="shared" si="21"/>
        <v>390910.04700000084</v>
      </c>
      <c r="U47" s="108"/>
    </row>
    <row r="48" spans="1:21">
      <c r="A48" s="30">
        <v>36281</v>
      </c>
      <c r="C48" s="6">
        <v>40</v>
      </c>
      <c r="D48" s="29">
        <f t="shared" si="12"/>
        <v>7306</v>
      </c>
      <c r="E48" s="29">
        <f t="shared" si="17"/>
        <v>292240</v>
      </c>
      <c r="F48" s="29">
        <f t="shared" si="13"/>
        <v>-1022760</v>
      </c>
      <c r="G48" s="34">
        <f>+Inputs!$D$2</f>
        <v>0.3795</v>
      </c>
      <c r="I48" s="27">
        <f t="shared" si="18"/>
        <v>1315000</v>
      </c>
      <c r="K48" s="27">
        <f t="shared" si="14"/>
        <v>7306</v>
      </c>
      <c r="L48" s="27">
        <f t="shared" si="19"/>
        <v>292240</v>
      </c>
      <c r="M48" s="27">
        <f t="shared" si="15"/>
        <v>2772.627</v>
      </c>
      <c r="N48" s="27">
        <f t="shared" si="16"/>
        <v>2772.627</v>
      </c>
      <c r="O48" s="27">
        <f t="shared" si="20"/>
        <v>-388137.42000000086</v>
      </c>
      <c r="P48" s="27">
        <f t="shared" si="21"/>
        <v>388137.42000000086</v>
      </c>
      <c r="U48" s="108"/>
    </row>
    <row r="49" spans="1:21">
      <c r="A49" s="31">
        <v>36312</v>
      </c>
      <c r="C49" s="6">
        <v>41</v>
      </c>
      <c r="D49" s="29">
        <f t="shared" si="12"/>
        <v>7306</v>
      </c>
      <c r="E49" s="29">
        <f t="shared" si="17"/>
        <v>299546</v>
      </c>
      <c r="F49" s="29">
        <f t="shared" si="13"/>
        <v>-1015454</v>
      </c>
      <c r="G49" s="34">
        <f>+Inputs!$D$2</f>
        <v>0.3795</v>
      </c>
      <c r="I49" s="27">
        <f t="shared" si="18"/>
        <v>1315000</v>
      </c>
      <c r="K49" s="27">
        <f t="shared" si="14"/>
        <v>7306</v>
      </c>
      <c r="L49" s="27">
        <f t="shared" si="19"/>
        <v>299546</v>
      </c>
      <c r="M49" s="27">
        <f t="shared" si="15"/>
        <v>2772.627</v>
      </c>
      <c r="N49" s="27">
        <f t="shared" si="16"/>
        <v>2772.627</v>
      </c>
      <c r="O49" s="27">
        <f t="shared" si="20"/>
        <v>-385364.79300000088</v>
      </c>
      <c r="P49" s="27">
        <f t="shared" si="21"/>
        <v>385364.79300000088</v>
      </c>
      <c r="U49" s="108"/>
    </row>
    <row r="50" spans="1:21">
      <c r="A50" s="30">
        <v>36342</v>
      </c>
      <c r="C50" s="6">
        <v>42</v>
      </c>
      <c r="D50" s="29">
        <f t="shared" si="12"/>
        <v>7306</v>
      </c>
      <c r="E50" s="29">
        <f t="shared" si="17"/>
        <v>306852</v>
      </c>
      <c r="F50" s="29">
        <f t="shared" si="13"/>
        <v>-1008148</v>
      </c>
      <c r="G50" s="34">
        <f>+Inputs!$D$2</f>
        <v>0.3795</v>
      </c>
      <c r="I50" s="27">
        <f t="shared" si="18"/>
        <v>1315000</v>
      </c>
      <c r="K50" s="27">
        <f t="shared" si="14"/>
        <v>7306</v>
      </c>
      <c r="L50" s="27">
        <f t="shared" si="19"/>
        <v>306852</v>
      </c>
      <c r="M50" s="27">
        <f t="shared" si="15"/>
        <v>2772.627</v>
      </c>
      <c r="N50" s="27">
        <f t="shared" si="16"/>
        <v>2772.627</v>
      </c>
      <c r="O50" s="27">
        <f t="shared" si="20"/>
        <v>-382592.1660000009</v>
      </c>
      <c r="P50" s="27">
        <f t="shared" si="21"/>
        <v>382592.1660000009</v>
      </c>
      <c r="U50" s="108"/>
    </row>
    <row r="51" spans="1:21">
      <c r="A51" s="31">
        <v>36373</v>
      </c>
      <c r="C51" s="6">
        <v>43</v>
      </c>
      <c r="D51" s="29">
        <f t="shared" si="12"/>
        <v>7306</v>
      </c>
      <c r="E51" s="29">
        <f t="shared" si="17"/>
        <v>314158</v>
      </c>
      <c r="F51" s="29">
        <f t="shared" si="13"/>
        <v>-1000842</v>
      </c>
      <c r="G51" s="34">
        <f>+Inputs!$D$2</f>
        <v>0.3795</v>
      </c>
      <c r="I51" s="27">
        <f t="shared" si="18"/>
        <v>1315000</v>
      </c>
      <c r="K51" s="27">
        <f t="shared" si="14"/>
        <v>7306</v>
      </c>
      <c r="L51" s="27">
        <f t="shared" si="19"/>
        <v>314158</v>
      </c>
      <c r="M51" s="27">
        <f t="shared" si="15"/>
        <v>2772.627</v>
      </c>
      <c r="N51" s="27">
        <f t="shared" si="16"/>
        <v>2772.627</v>
      </c>
      <c r="O51" s="27">
        <f t="shared" si="20"/>
        <v>-379819.53900000092</v>
      </c>
      <c r="P51" s="27">
        <f t="shared" si="21"/>
        <v>379819.53900000092</v>
      </c>
      <c r="U51" s="108"/>
    </row>
    <row r="52" spans="1:21">
      <c r="A52" s="30">
        <v>36404</v>
      </c>
      <c r="C52" s="6">
        <v>44</v>
      </c>
      <c r="D52" s="29">
        <f t="shared" si="12"/>
        <v>7306</v>
      </c>
      <c r="E52" s="29">
        <f t="shared" si="17"/>
        <v>321464</v>
      </c>
      <c r="F52" s="29">
        <f t="shared" si="13"/>
        <v>-993536</v>
      </c>
      <c r="G52" s="34">
        <f>+Inputs!$D$2</f>
        <v>0.3795</v>
      </c>
      <c r="I52" s="27">
        <f t="shared" si="18"/>
        <v>1315000</v>
      </c>
      <c r="K52" s="27">
        <f t="shared" si="14"/>
        <v>7306</v>
      </c>
      <c r="L52" s="27">
        <f t="shared" si="19"/>
        <v>321464</v>
      </c>
      <c r="M52" s="27">
        <f t="shared" si="15"/>
        <v>2772.627</v>
      </c>
      <c r="N52" s="27">
        <f t="shared" si="16"/>
        <v>2772.627</v>
      </c>
      <c r="O52" s="27">
        <f t="shared" si="20"/>
        <v>-377046.91200000094</v>
      </c>
      <c r="P52" s="27">
        <f t="shared" si="21"/>
        <v>377046.91200000094</v>
      </c>
      <c r="U52" s="108"/>
    </row>
    <row r="53" spans="1:21">
      <c r="A53" s="31">
        <v>36434</v>
      </c>
      <c r="C53" s="6">
        <v>45</v>
      </c>
      <c r="D53" s="29">
        <f t="shared" si="12"/>
        <v>7306</v>
      </c>
      <c r="E53" s="29">
        <f t="shared" si="17"/>
        <v>328770</v>
      </c>
      <c r="F53" s="29">
        <f t="shared" si="13"/>
        <v>-986230</v>
      </c>
      <c r="G53" s="34">
        <f>+Inputs!$D$2</f>
        <v>0.3795</v>
      </c>
      <c r="I53" s="27">
        <f t="shared" si="18"/>
        <v>1315000</v>
      </c>
      <c r="K53" s="27">
        <f t="shared" si="14"/>
        <v>7306</v>
      </c>
      <c r="L53" s="27">
        <f t="shared" si="19"/>
        <v>328770</v>
      </c>
      <c r="M53" s="27">
        <f t="shared" si="15"/>
        <v>2772.627</v>
      </c>
      <c r="N53" s="27">
        <f t="shared" si="16"/>
        <v>2772.627</v>
      </c>
      <c r="O53" s="27">
        <f t="shared" si="20"/>
        <v>-374274.28500000096</v>
      </c>
      <c r="P53" s="27">
        <f t="shared" si="21"/>
        <v>374274.28500000096</v>
      </c>
      <c r="U53" s="108"/>
    </row>
    <row r="54" spans="1:21">
      <c r="A54" s="30">
        <v>36465</v>
      </c>
      <c r="C54" s="6">
        <v>46</v>
      </c>
      <c r="D54" s="29">
        <f t="shared" si="12"/>
        <v>7306</v>
      </c>
      <c r="E54" s="29">
        <f t="shared" si="17"/>
        <v>336076</v>
      </c>
      <c r="F54" s="29">
        <f t="shared" si="13"/>
        <v>-978924</v>
      </c>
      <c r="G54" s="34">
        <f>+Inputs!$D$2</f>
        <v>0.3795</v>
      </c>
      <c r="I54" s="27">
        <f t="shared" si="18"/>
        <v>1315000</v>
      </c>
      <c r="K54" s="27">
        <f t="shared" si="14"/>
        <v>7306</v>
      </c>
      <c r="L54" s="27">
        <f t="shared" si="19"/>
        <v>336076</v>
      </c>
      <c r="M54" s="27">
        <f t="shared" si="15"/>
        <v>2772.627</v>
      </c>
      <c r="N54" s="27">
        <f t="shared" si="16"/>
        <v>2772.627</v>
      </c>
      <c r="O54" s="27">
        <f t="shared" si="20"/>
        <v>-371501.65800000099</v>
      </c>
      <c r="P54" s="27">
        <f t="shared" si="21"/>
        <v>371501.65800000099</v>
      </c>
      <c r="U54" s="108"/>
    </row>
    <row r="55" spans="1:21">
      <c r="A55" s="31">
        <v>36495</v>
      </c>
      <c r="C55" s="6">
        <v>47</v>
      </c>
      <c r="D55" s="29">
        <f t="shared" si="12"/>
        <v>7306</v>
      </c>
      <c r="E55" s="29">
        <f t="shared" si="17"/>
        <v>343382</v>
      </c>
      <c r="F55" s="29">
        <f t="shared" si="13"/>
        <v>-971618</v>
      </c>
      <c r="G55" s="34">
        <f>+Inputs!$D$2</f>
        <v>0.3795</v>
      </c>
      <c r="I55" s="27">
        <f t="shared" si="18"/>
        <v>1315000</v>
      </c>
      <c r="K55" s="27">
        <f t="shared" si="14"/>
        <v>7306</v>
      </c>
      <c r="L55" s="27">
        <f t="shared" si="19"/>
        <v>343382</v>
      </c>
      <c r="M55" s="27">
        <f t="shared" si="15"/>
        <v>2772.627</v>
      </c>
      <c r="N55" s="27">
        <f t="shared" si="16"/>
        <v>2772.627</v>
      </c>
      <c r="O55" s="27">
        <f t="shared" si="20"/>
        <v>-368729.03100000101</v>
      </c>
      <c r="P55" s="27">
        <f t="shared" si="21"/>
        <v>368729.03100000101</v>
      </c>
      <c r="U55" s="108"/>
    </row>
    <row r="56" spans="1:21">
      <c r="A56" s="30">
        <v>36526</v>
      </c>
      <c r="C56" s="6">
        <v>48</v>
      </c>
      <c r="D56" s="29">
        <f t="shared" si="12"/>
        <v>7306</v>
      </c>
      <c r="E56" s="29">
        <f t="shared" si="17"/>
        <v>350688</v>
      </c>
      <c r="F56" s="29">
        <f t="shared" si="13"/>
        <v>-964312</v>
      </c>
      <c r="G56" s="34">
        <f>+Inputs!$D$2</f>
        <v>0.3795</v>
      </c>
      <c r="I56" s="27">
        <f t="shared" si="18"/>
        <v>1315000</v>
      </c>
      <c r="K56" s="27">
        <f t="shared" si="14"/>
        <v>7306</v>
      </c>
      <c r="L56" s="27">
        <f t="shared" si="19"/>
        <v>350688</v>
      </c>
      <c r="M56" s="27">
        <f t="shared" si="15"/>
        <v>2772.627</v>
      </c>
      <c r="N56" s="27">
        <f t="shared" si="16"/>
        <v>2772.627</v>
      </c>
      <c r="O56" s="27">
        <f t="shared" si="20"/>
        <v>-365956.40400000103</v>
      </c>
      <c r="P56" s="27">
        <f t="shared" si="21"/>
        <v>365956.40400000103</v>
      </c>
    </row>
    <row r="57" spans="1:21">
      <c r="A57" s="31">
        <v>36557</v>
      </c>
      <c r="C57" s="6">
        <v>49</v>
      </c>
      <c r="D57" s="29">
        <f t="shared" si="12"/>
        <v>7306</v>
      </c>
      <c r="E57" s="29">
        <f t="shared" si="17"/>
        <v>357994</v>
      </c>
      <c r="F57" s="29">
        <f t="shared" si="13"/>
        <v>-957006</v>
      </c>
      <c r="G57" s="34">
        <f>+Inputs!$D$2</f>
        <v>0.3795</v>
      </c>
      <c r="I57" s="27">
        <f t="shared" si="18"/>
        <v>1315000</v>
      </c>
      <c r="K57" s="27">
        <f t="shared" si="14"/>
        <v>7306</v>
      </c>
      <c r="L57" s="27">
        <f t="shared" si="19"/>
        <v>357994</v>
      </c>
      <c r="M57" s="27">
        <f t="shared" si="15"/>
        <v>2772.627</v>
      </c>
      <c r="N57" s="27">
        <f t="shared" si="16"/>
        <v>2772.627</v>
      </c>
      <c r="O57" s="27">
        <f t="shared" si="20"/>
        <v>-363183.77700000105</v>
      </c>
      <c r="P57" s="27">
        <f t="shared" si="21"/>
        <v>363183.77700000105</v>
      </c>
    </row>
    <row r="58" spans="1:21">
      <c r="A58" s="30">
        <v>36586</v>
      </c>
      <c r="C58" s="6">
        <v>50</v>
      </c>
      <c r="D58" s="29">
        <f t="shared" si="12"/>
        <v>7306</v>
      </c>
      <c r="E58" s="29">
        <f t="shared" si="17"/>
        <v>365300</v>
      </c>
      <c r="F58" s="29">
        <f t="shared" si="13"/>
        <v>-949700</v>
      </c>
      <c r="G58" s="34">
        <f>+Inputs!$D$2</f>
        <v>0.3795</v>
      </c>
      <c r="I58" s="27">
        <f t="shared" si="18"/>
        <v>1315000</v>
      </c>
      <c r="K58" s="27">
        <f t="shared" si="14"/>
        <v>7306</v>
      </c>
      <c r="L58" s="27">
        <f t="shared" si="19"/>
        <v>365300</v>
      </c>
      <c r="M58" s="27">
        <f t="shared" si="15"/>
        <v>2772.627</v>
      </c>
      <c r="N58" s="27">
        <f t="shared" si="16"/>
        <v>2772.627</v>
      </c>
      <c r="O58" s="27">
        <f t="shared" si="20"/>
        <v>-360411.15000000107</v>
      </c>
      <c r="P58" s="27">
        <f t="shared" si="21"/>
        <v>360411.15000000107</v>
      </c>
    </row>
    <row r="59" spans="1:21">
      <c r="A59" s="31">
        <v>36617</v>
      </c>
      <c r="C59" s="6">
        <v>51</v>
      </c>
      <c r="D59" s="29">
        <f t="shared" si="12"/>
        <v>7306</v>
      </c>
      <c r="E59" s="29">
        <f t="shared" si="17"/>
        <v>372606</v>
      </c>
      <c r="F59" s="29">
        <f t="shared" si="13"/>
        <v>-942394</v>
      </c>
      <c r="G59" s="34">
        <f>+Inputs!$D$2</f>
        <v>0.3795</v>
      </c>
      <c r="I59" s="27">
        <f t="shared" si="18"/>
        <v>1315000</v>
      </c>
      <c r="K59" s="27">
        <f t="shared" si="14"/>
        <v>7306</v>
      </c>
      <c r="L59" s="27">
        <f t="shared" si="19"/>
        <v>372606</v>
      </c>
      <c r="M59" s="27">
        <f t="shared" si="15"/>
        <v>2772.627</v>
      </c>
      <c r="N59" s="27">
        <f t="shared" si="16"/>
        <v>2772.627</v>
      </c>
      <c r="O59" s="27">
        <f t="shared" si="20"/>
        <v>-357638.52300000109</v>
      </c>
      <c r="P59" s="27">
        <f t="shared" si="21"/>
        <v>357638.52300000109</v>
      </c>
    </row>
    <row r="60" spans="1:21">
      <c r="A60" s="30">
        <v>36647</v>
      </c>
      <c r="C60" s="6">
        <v>52</v>
      </c>
      <c r="D60" s="29">
        <f t="shared" si="12"/>
        <v>7306</v>
      </c>
      <c r="E60" s="29">
        <f t="shared" si="17"/>
        <v>379912</v>
      </c>
      <c r="F60" s="29">
        <f t="shared" si="13"/>
        <v>-935088</v>
      </c>
      <c r="G60" s="34">
        <f>+Inputs!$D$2</f>
        <v>0.3795</v>
      </c>
      <c r="I60" s="27">
        <f t="shared" si="18"/>
        <v>1315000</v>
      </c>
      <c r="K60" s="27">
        <f t="shared" si="14"/>
        <v>7306</v>
      </c>
      <c r="L60" s="27">
        <f t="shared" si="19"/>
        <v>379912</v>
      </c>
      <c r="M60" s="27">
        <f t="shared" si="15"/>
        <v>2772.627</v>
      </c>
      <c r="N60" s="27">
        <f t="shared" si="16"/>
        <v>2772.627</v>
      </c>
      <c r="O60" s="27">
        <f t="shared" si="20"/>
        <v>-354865.89600000111</v>
      </c>
      <c r="P60" s="27">
        <f t="shared" si="21"/>
        <v>354865.89600000111</v>
      </c>
    </row>
    <row r="61" spans="1:21">
      <c r="A61" s="31">
        <v>36678</v>
      </c>
      <c r="C61" s="6">
        <v>53</v>
      </c>
      <c r="D61" s="29">
        <f t="shared" si="12"/>
        <v>7306</v>
      </c>
      <c r="E61" s="29">
        <f t="shared" si="17"/>
        <v>387218</v>
      </c>
      <c r="F61" s="29">
        <f t="shared" si="13"/>
        <v>-927782</v>
      </c>
      <c r="G61" s="34">
        <f>+Inputs!$D$2</f>
        <v>0.3795</v>
      </c>
      <c r="I61" s="27">
        <f t="shared" si="18"/>
        <v>1315000</v>
      </c>
      <c r="K61" s="27">
        <f t="shared" si="14"/>
        <v>7306</v>
      </c>
      <c r="L61" s="27">
        <f t="shared" si="19"/>
        <v>387218</v>
      </c>
      <c r="M61" s="27">
        <f t="shared" si="15"/>
        <v>2772.627</v>
      </c>
      <c r="N61" s="27">
        <f t="shared" si="16"/>
        <v>2772.627</v>
      </c>
      <c r="O61" s="27">
        <f t="shared" si="20"/>
        <v>-352093.26900000114</v>
      </c>
      <c r="P61" s="27">
        <f t="shared" si="21"/>
        <v>352093.26900000114</v>
      </c>
    </row>
    <row r="62" spans="1:21">
      <c r="A62" s="30">
        <v>36708</v>
      </c>
      <c r="C62" s="6">
        <v>54</v>
      </c>
      <c r="D62" s="29">
        <f t="shared" si="12"/>
        <v>7306</v>
      </c>
      <c r="E62" s="29">
        <f t="shared" si="17"/>
        <v>394524</v>
      </c>
      <c r="F62" s="29">
        <f t="shared" si="13"/>
        <v>-920476</v>
      </c>
      <c r="G62" s="34">
        <f>+Inputs!$D$2</f>
        <v>0.3795</v>
      </c>
      <c r="I62" s="27">
        <f t="shared" si="18"/>
        <v>1315000</v>
      </c>
      <c r="K62" s="27">
        <f t="shared" si="14"/>
        <v>7306</v>
      </c>
      <c r="L62" s="27">
        <f t="shared" si="19"/>
        <v>394524</v>
      </c>
      <c r="M62" s="27">
        <f t="shared" si="15"/>
        <v>2772.627</v>
      </c>
      <c r="N62" s="27">
        <f t="shared" si="16"/>
        <v>2772.627</v>
      </c>
      <c r="O62" s="27">
        <f t="shared" si="20"/>
        <v>-349320.64200000116</v>
      </c>
      <c r="P62" s="27">
        <f t="shared" si="21"/>
        <v>349320.64200000116</v>
      </c>
    </row>
    <row r="63" spans="1:21">
      <c r="A63" s="31">
        <v>36739</v>
      </c>
      <c r="C63" s="6">
        <v>55</v>
      </c>
      <c r="D63" s="29">
        <f t="shared" si="12"/>
        <v>7306</v>
      </c>
      <c r="E63" s="29">
        <f t="shared" si="17"/>
        <v>401830</v>
      </c>
      <c r="F63" s="29">
        <f t="shared" si="13"/>
        <v>-913170</v>
      </c>
      <c r="G63" s="34">
        <f>+Inputs!$D$2</f>
        <v>0.3795</v>
      </c>
      <c r="I63" s="27">
        <f t="shared" si="18"/>
        <v>1315000</v>
      </c>
      <c r="K63" s="27">
        <f t="shared" si="14"/>
        <v>7306</v>
      </c>
      <c r="L63" s="27">
        <f t="shared" si="19"/>
        <v>401830</v>
      </c>
      <c r="M63" s="27">
        <f t="shared" si="15"/>
        <v>2772.627</v>
      </c>
      <c r="N63" s="27">
        <f t="shared" si="16"/>
        <v>2772.627</v>
      </c>
      <c r="O63" s="27">
        <f t="shared" si="20"/>
        <v>-346548.01500000118</v>
      </c>
      <c r="P63" s="27">
        <f t="shared" si="21"/>
        <v>346548.01500000118</v>
      </c>
    </row>
    <row r="64" spans="1:21">
      <c r="A64" s="30">
        <v>36770</v>
      </c>
      <c r="C64" s="6">
        <v>56</v>
      </c>
      <c r="D64" s="29">
        <f t="shared" si="12"/>
        <v>7306</v>
      </c>
      <c r="E64" s="29">
        <f t="shared" si="17"/>
        <v>409136</v>
      </c>
      <c r="F64" s="29">
        <f t="shared" si="13"/>
        <v>-905864</v>
      </c>
      <c r="G64" s="34">
        <f>+Inputs!$D$2</f>
        <v>0.3795</v>
      </c>
      <c r="I64" s="27">
        <f t="shared" si="18"/>
        <v>1315000</v>
      </c>
      <c r="K64" s="27">
        <f t="shared" si="14"/>
        <v>7306</v>
      </c>
      <c r="L64" s="27">
        <f t="shared" si="19"/>
        <v>409136</v>
      </c>
      <c r="M64" s="27">
        <f t="shared" si="15"/>
        <v>2772.627</v>
      </c>
      <c r="N64" s="27">
        <f t="shared" si="16"/>
        <v>2772.627</v>
      </c>
      <c r="O64" s="27">
        <f t="shared" si="20"/>
        <v>-343775.3880000012</v>
      </c>
      <c r="P64" s="27">
        <f t="shared" si="21"/>
        <v>343775.3880000012</v>
      </c>
    </row>
    <row r="65" spans="1:16">
      <c r="A65" s="31">
        <v>36800</v>
      </c>
      <c r="C65" s="6">
        <v>57</v>
      </c>
      <c r="D65" s="29">
        <f t="shared" si="12"/>
        <v>7306</v>
      </c>
      <c r="E65" s="29">
        <f t="shared" si="17"/>
        <v>416442</v>
      </c>
      <c r="F65" s="29">
        <f t="shared" si="13"/>
        <v>-898558</v>
      </c>
      <c r="G65" s="34">
        <f>+Inputs!$D$2</f>
        <v>0.3795</v>
      </c>
      <c r="I65" s="27">
        <f t="shared" si="18"/>
        <v>1315000</v>
      </c>
      <c r="K65" s="27">
        <f t="shared" si="14"/>
        <v>7306</v>
      </c>
      <c r="L65" s="27">
        <f t="shared" si="19"/>
        <v>416442</v>
      </c>
      <c r="M65" s="27">
        <f t="shared" si="15"/>
        <v>2772.627</v>
      </c>
      <c r="N65" s="27">
        <f t="shared" si="16"/>
        <v>2772.627</v>
      </c>
      <c r="O65" s="27">
        <f t="shared" si="20"/>
        <v>-341002.76100000122</v>
      </c>
      <c r="P65" s="27">
        <f t="shared" si="21"/>
        <v>341002.76100000122</v>
      </c>
    </row>
    <row r="66" spans="1:16">
      <c r="A66" s="30">
        <v>36831</v>
      </c>
      <c r="C66" s="6">
        <v>58</v>
      </c>
      <c r="D66" s="29">
        <f t="shared" si="12"/>
        <v>7306</v>
      </c>
      <c r="E66" s="29">
        <f t="shared" si="17"/>
        <v>423748</v>
      </c>
      <c r="F66" s="29">
        <f t="shared" si="13"/>
        <v>-891252</v>
      </c>
      <c r="G66" s="34">
        <f>+Inputs!$D$2</f>
        <v>0.3795</v>
      </c>
      <c r="I66" s="27">
        <f t="shared" si="18"/>
        <v>1315000</v>
      </c>
      <c r="K66" s="27">
        <f t="shared" si="14"/>
        <v>7306</v>
      </c>
      <c r="L66" s="27">
        <f t="shared" si="19"/>
        <v>423748</v>
      </c>
      <c r="M66" s="27">
        <f t="shared" si="15"/>
        <v>2772.627</v>
      </c>
      <c r="N66" s="27">
        <f t="shared" si="16"/>
        <v>2772.627</v>
      </c>
      <c r="O66" s="27">
        <f t="shared" si="20"/>
        <v>-338230.13400000124</v>
      </c>
      <c r="P66" s="27">
        <f t="shared" si="21"/>
        <v>338230.13400000124</v>
      </c>
    </row>
    <row r="67" spans="1:16">
      <c r="A67" s="31">
        <v>36861</v>
      </c>
      <c r="C67" s="6">
        <v>59</v>
      </c>
      <c r="D67" s="29">
        <f t="shared" si="12"/>
        <v>7306</v>
      </c>
      <c r="E67" s="29">
        <f t="shared" si="17"/>
        <v>431054</v>
      </c>
      <c r="F67" s="29">
        <f t="shared" si="13"/>
        <v>-883946</v>
      </c>
      <c r="G67" s="34">
        <f>+Inputs!$D$2</f>
        <v>0.3795</v>
      </c>
      <c r="I67" s="27">
        <f t="shared" si="18"/>
        <v>1315000</v>
      </c>
      <c r="K67" s="27">
        <f t="shared" si="14"/>
        <v>7306</v>
      </c>
      <c r="L67" s="27">
        <f t="shared" si="19"/>
        <v>431054</v>
      </c>
      <c r="M67" s="27">
        <f t="shared" si="15"/>
        <v>2772.627</v>
      </c>
      <c r="N67" s="27">
        <f t="shared" si="16"/>
        <v>2772.627</v>
      </c>
      <c r="O67" s="27">
        <f t="shared" si="20"/>
        <v>-335457.50700000126</v>
      </c>
      <c r="P67" s="27">
        <f t="shared" si="21"/>
        <v>335457.50700000126</v>
      </c>
    </row>
    <row r="68" spans="1:16">
      <c r="A68" s="30">
        <v>36892</v>
      </c>
      <c r="C68" s="6">
        <v>60</v>
      </c>
      <c r="D68" s="29">
        <f t="shared" si="12"/>
        <v>7306</v>
      </c>
      <c r="E68" s="29">
        <f t="shared" si="17"/>
        <v>438360</v>
      </c>
      <c r="F68" s="29">
        <f t="shared" si="13"/>
        <v>-876640</v>
      </c>
      <c r="G68" s="34">
        <f>+Inputs!$D$2</f>
        <v>0.3795</v>
      </c>
      <c r="I68" s="27">
        <f t="shared" si="18"/>
        <v>1315000</v>
      </c>
      <c r="K68" s="27">
        <f t="shared" si="14"/>
        <v>7306</v>
      </c>
      <c r="L68" s="27">
        <f t="shared" si="19"/>
        <v>438360</v>
      </c>
      <c r="M68" s="27">
        <f t="shared" si="15"/>
        <v>2772.627</v>
      </c>
      <c r="N68" s="27">
        <f t="shared" si="16"/>
        <v>2772.627</v>
      </c>
      <c r="O68" s="27">
        <f t="shared" si="20"/>
        <v>-332684.88000000129</v>
      </c>
      <c r="P68" s="27">
        <f t="shared" si="21"/>
        <v>332684.88000000129</v>
      </c>
    </row>
    <row r="69" spans="1:16">
      <c r="A69" s="31">
        <v>36923</v>
      </c>
      <c r="C69" s="6">
        <v>61</v>
      </c>
      <c r="D69" s="29">
        <f t="shared" si="12"/>
        <v>7306</v>
      </c>
      <c r="E69" s="29">
        <f t="shared" si="17"/>
        <v>445666</v>
      </c>
      <c r="F69" s="29">
        <f t="shared" si="13"/>
        <v>-869334</v>
      </c>
      <c r="G69" s="34">
        <f>+Inputs!$D$2</f>
        <v>0.3795</v>
      </c>
      <c r="I69" s="27">
        <f t="shared" si="18"/>
        <v>1315000</v>
      </c>
      <c r="K69" s="27">
        <f t="shared" si="14"/>
        <v>7306</v>
      </c>
      <c r="L69" s="27">
        <f t="shared" si="19"/>
        <v>445666</v>
      </c>
      <c r="M69" s="27">
        <f t="shared" si="15"/>
        <v>2772.627</v>
      </c>
      <c r="N69" s="27">
        <f t="shared" si="16"/>
        <v>2772.627</v>
      </c>
      <c r="O69" s="27">
        <f t="shared" si="20"/>
        <v>-329912.25300000131</v>
      </c>
      <c r="P69" s="27">
        <f t="shared" si="21"/>
        <v>329912.25300000131</v>
      </c>
    </row>
    <row r="70" spans="1:16">
      <c r="A70" s="30">
        <v>36951</v>
      </c>
      <c r="C70" s="6">
        <v>62</v>
      </c>
      <c r="D70" s="29">
        <f t="shared" si="12"/>
        <v>7306</v>
      </c>
      <c r="E70" s="29">
        <f t="shared" si="17"/>
        <v>452972</v>
      </c>
      <c r="F70" s="29">
        <f t="shared" si="13"/>
        <v>-862028</v>
      </c>
      <c r="G70" s="34">
        <f>+Inputs!$D$2</f>
        <v>0.3795</v>
      </c>
      <c r="I70" s="27">
        <f t="shared" si="18"/>
        <v>1315000</v>
      </c>
      <c r="K70" s="27">
        <f t="shared" si="14"/>
        <v>7306</v>
      </c>
      <c r="L70" s="27">
        <f t="shared" si="19"/>
        <v>452972</v>
      </c>
      <c r="M70" s="27">
        <f t="shared" si="15"/>
        <v>2772.627</v>
      </c>
      <c r="N70" s="27">
        <f t="shared" si="16"/>
        <v>2772.627</v>
      </c>
      <c r="O70" s="27">
        <f t="shared" si="20"/>
        <v>-327139.62600000133</v>
      </c>
      <c r="P70" s="27">
        <f t="shared" si="21"/>
        <v>327139.62600000133</v>
      </c>
    </row>
    <row r="71" spans="1:16">
      <c r="A71" s="31">
        <v>36982</v>
      </c>
      <c r="C71" s="6">
        <v>63</v>
      </c>
      <c r="D71" s="29">
        <f t="shared" si="12"/>
        <v>7306</v>
      </c>
      <c r="E71" s="29">
        <f t="shared" si="17"/>
        <v>460278</v>
      </c>
      <c r="F71" s="29">
        <f t="shared" si="13"/>
        <v>-854722</v>
      </c>
      <c r="G71" s="34">
        <f>+Inputs!$D$2</f>
        <v>0.3795</v>
      </c>
      <c r="I71" s="27">
        <f t="shared" si="18"/>
        <v>1315000</v>
      </c>
      <c r="K71" s="27">
        <f t="shared" si="14"/>
        <v>7306</v>
      </c>
      <c r="L71" s="27">
        <f t="shared" si="19"/>
        <v>460278</v>
      </c>
      <c r="M71" s="27">
        <f t="shared" si="15"/>
        <v>2772.627</v>
      </c>
      <c r="N71" s="27">
        <f t="shared" si="16"/>
        <v>2772.627</v>
      </c>
      <c r="O71" s="27">
        <f t="shared" si="20"/>
        <v>-324366.99900000135</v>
      </c>
      <c r="P71" s="27">
        <f t="shared" si="21"/>
        <v>324366.99900000135</v>
      </c>
    </row>
    <row r="72" spans="1:16">
      <c r="A72" s="30">
        <v>37012</v>
      </c>
      <c r="C72" s="6">
        <v>64</v>
      </c>
      <c r="D72" s="29">
        <f t="shared" si="12"/>
        <v>7306</v>
      </c>
      <c r="E72" s="29">
        <f t="shared" si="17"/>
        <v>467584</v>
      </c>
      <c r="F72" s="29">
        <f t="shared" si="13"/>
        <v>-847416</v>
      </c>
      <c r="G72" s="34">
        <f>+Inputs!$D$2</f>
        <v>0.3795</v>
      </c>
      <c r="I72" s="27">
        <f t="shared" si="18"/>
        <v>1315000</v>
      </c>
      <c r="K72" s="27">
        <f t="shared" si="14"/>
        <v>7306</v>
      </c>
      <c r="L72" s="27">
        <f t="shared" si="19"/>
        <v>467584</v>
      </c>
      <c r="M72" s="27">
        <f t="shared" si="15"/>
        <v>2772.627</v>
      </c>
      <c r="N72" s="27">
        <f t="shared" si="16"/>
        <v>2772.627</v>
      </c>
      <c r="O72" s="27">
        <f t="shared" si="20"/>
        <v>-321594.37200000137</v>
      </c>
      <c r="P72" s="27">
        <f t="shared" si="21"/>
        <v>321594.37200000137</v>
      </c>
    </row>
    <row r="73" spans="1:16">
      <c r="A73" s="31">
        <v>37043</v>
      </c>
      <c r="C73" s="6">
        <v>65</v>
      </c>
      <c r="D73" s="29">
        <f t="shared" ref="D73:D104" si="22">ROUND(-(+$B$9/180)*1,0)</f>
        <v>7306</v>
      </c>
      <c r="E73" s="29">
        <f t="shared" si="17"/>
        <v>474890</v>
      </c>
      <c r="F73" s="29">
        <f t="shared" ref="F73:F104" si="23">$B$9+E73</f>
        <v>-840110</v>
      </c>
      <c r="G73" s="34">
        <f>+Inputs!$D$2</f>
        <v>0.3795</v>
      </c>
      <c r="I73" s="27">
        <f t="shared" si="18"/>
        <v>1315000</v>
      </c>
      <c r="K73" s="27">
        <f t="shared" ref="K73:K104" si="24">D73</f>
        <v>7306</v>
      </c>
      <c r="L73" s="27">
        <f t="shared" si="19"/>
        <v>474890</v>
      </c>
      <c r="M73" s="27">
        <f t="shared" ref="M73:M104" si="25">K73*G73</f>
        <v>2772.627</v>
      </c>
      <c r="N73" s="27">
        <f t="shared" ref="N73:N104" si="26">M73-J73</f>
        <v>2772.627</v>
      </c>
      <c r="O73" s="27">
        <f t="shared" si="20"/>
        <v>-318821.74500000139</v>
      </c>
      <c r="P73" s="27">
        <f t="shared" si="21"/>
        <v>318821.74500000139</v>
      </c>
    </row>
    <row r="74" spans="1:16">
      <c r="A74" s="30">
        <v>37073</v>
      </c>
      <c r="C74" s="6">
        <v>66</v>
      </c>
      <c r="D74" s="29">
        <f t="shared" si="22"/>
        <v>7306</v>
      </c>
      <c r="E74" s="29">
        <f t="shared" ref="E74:E105" si="27">+E73+D74</f>
        <v>482196</v>
      </c>
      <c r="F74" s="29">
        <f t="shared" si="23"/>
        <v>-832804</v>
      </c>
      <c r="G74" s="34">
        <f>+Inputs!$D$2</f>
        <v>0.3795</v>
      </c>
      <c r="I74" s="27">
        <f t="shared" ref="I74:I105" si="28">+I73+H74</f>
        <v>1315000</v>
      </c>
      <c r="K74" s="27">
        <f t="shared" si="24"/>
        <v>7306</v>
      </c>
      <c r="L74" s="27">
        <f t="shared" ref="L74:L105" si="29">+L73+K74</f>
        <v>482196</v>
      </c>
      <c r="M74" s="27">
        <f t="shared" si="25"/>
        <v>2772.627</v>
      </c>
      <c r="N74" s="27">
        <f t="shared" si="26"/>
        <v>2772.627</v>
      </c>
      <c r="O74" s="27">
        <f t="shared" ref="O74:O105" si="30">+O73+N74</f>
        <v>-316049.11800000141</v>
      </c>
      <c r="P74" s="27">
        <f t="shared" ref="P74:P105" si="31">P73-N74</f>
        <v>316049.11800000141</v>
      </c>
    </row>
    <row r="75" spans="1:16">
      <c r="A75" s="31">
        <v>37104</v>
      </c>
      <c r="C75" s="6">
        <v>67</v>
      </c>
      <c r="D75" s="29">
        <f t="shared" si="22"/>
        <v>7306</v>
      </c>
      <c r="E75" s="29">
        <f t="shared" si="27"/>
        <v>489502</v>
      </c>
      <c r="F75" s="29">
        <f t="shared" si="23"/>
        <v>-825498</v>
      </c>
      <c r="G75" s="34">
        <f>+Inputs!$D$2</f>
        <v>0.3795</v>
      </c>
      <c r="I75" s="27">
        <f t="shared" si="28"/>
        <v>1315000</v>
      </c>
      <c r="K75" s="27">
        <f t="shared" si="24"/>
        <v>7306</v>
      </c>
      <c r="L75" s="27">
        <f t="shared" si="29"/>
        <v>489502</v>
      </c>
      <c r="M75" s="27">
        <f t="shared" si="25"/>
        <v>2772.627</v>
      </c>
      <c r="N75" s="27">
        <f t="shared" si="26"/>
        <v>2772.627</v>
      </c>
      <c r="O75" s="27">
        <f t="shared" si="30"/>
        <v>-313276.49100000144</v>
      </c>
      <c r="P75" s="27">
        <f t="shared" si="31"/>
        <v>313276.49100000144</v>
      </c>
    </row>
    <row r="76" spans="1:16">
      <c r="A76" s="30">
        <v>37135</v>
      </c>
      <c r="C76" s="6">
        <v>68</v>
      </c>
      <c r="D76" s="29">
        <f t="shared" si="22"/>
        <v>7306</v>
      </c>
      <c r="E76" s="29">
        <f t="shared" si="27"/>
        <v>496808</v>
      </c>
      <c r="F76" s="29">
        <f t="shared" si="23"/>
        <v>-818192</v>
      </c>
      <c r="G76" s="34">
        <f>+Inputs!$D$2</f>
        <v>0.3795</v>
      </c>
      <c r="I76" s="27">
        <f t="shared" si="28"/>
        <v>1315000</v>
      </c>
      <c r="K76" s="27">
        <f t="shared" si="24"/>
        <v>7306</v>
      </c>
      <c r="L76" s="27">
        <f t="shared" si="29"/>
        <v>496808</v>
      </c>
      <c r="M76" s="27">
        <f t="shared" si="25"/>
        <v>2772.627</v>
      </c>
      <c r="N76" s="27">
        <f t="shared" si="26"/>
        <v>2772.627</v>
      </c>
      <c r="O76" s="27">
        <f t="shared" si="30"/>
        <v>-310503.86400000146</v>
      </c>
      <c r="P76" s="27">
        <f t="shared" si="31"/>
        <v>310503.86400000146</v>
      </c>
    </row>
    <row r="77" spans="1:16">
      <c r="A77" s="31">
        <v>37165</v>
      </c>
      <c r="C77" s="6">
        <v>69</v>
      </c>
      <c r="D77" s="29">
        <f t="shared" si="22"/>
        <v>7306</v>
      </c>
      <c r="E77" s="29">
        <f t="shared" si="27"/>
        <v>504114</v>
      </c>
      <c r="F77" s="29">
        <f t="shared" si="23"/>
        <v>-810886</v>
      </c>
      <c r="G77" s="34">
        <f>+Inputs!$D$2</f>
        <v>0.3795</v>
      </c>
      <c r="I77" s="27">
        <f t="shared" si="28"/>
        <v>1315000</v>
      </c>
      <c r="K77" s="27">
        <f t="shared" si="24"/>
        <v>7306</v>
      </c>
      <c r="L77" s="27">
        <f t="shared" si="29"/>
        <v>504114</v>
      </c>
      <c r="M77" s="27">
        <f t="shared" si="25"/>
        <v>2772.627</v>
      </c>
      <c r="N77" s="27">
        <f t="shared" si="26"/>
        <v>2772.627</v>
      </c>
      <c r="O77" s="27">
        <f t="shared" si="30"/>
        <v>-307731.23700000148</v>
      </c>
      <c r="P77" s="27">
        <f t="shared" si="31"/>
        <v>307731.23700000148</v>
      </c>
    </row>
    <row r="78" spans="1:16">
      <c r="A78" s="30">
        <v>37196</v>
      </c>
      <c r="C78" s="6">
        <v>70</v>
      </c>
      <c r="D78" s="29">
        <f t="shared" si="22"/>
        <v>7306</v>
      </c>
      <c r="E78" s="29">
        <f t="shared" si="27"/>
        <v>511420</v>
      </c>
      <c r="F78" s="29">
        <f t="shared" si="23"/>
        <v>-803580</v>
      </c>
      <c r="G78" s="34">
        <f>+Inputs!$D$2</f>
        <v>0.3795</v>
      </c>
      <c r="I78" s="27">
        <f t="shared" si="28"/>
        <v>1315000</v>
      </c>
      <c r="K78" s="27">
        <f t="shared" si="24"/>
        <v>7306</v>
      </c>
      <c r="L78" s="27">
        <f t="shared" si="29"/>
        <v>511420</v>
      </c>
      <c r="M78" s="27">
        <f t="shared" si="25"/>
        <v>2772.627</v>
      </c>
      <c r="N78" s="27">
        <f t="shared" si="26"/>
        <v>2772.627</v>
      </c>
      <c r="O78" s="27">
        <f t="shared" si="30"/>
        <v>-304958.6100000015</v>
      </c>
      <c r="P78" s="27">
        <f t="shared" si="31"/>
        <v>304958.6100000015</v>
      </c>
    </row>
    <row r="79" spans="1:16">
      <c r="A79" s="31">
        <v>37226</v>
      </c>
      <c r="C79" s="6">
        <v>71</v>
      </c>
      <c r="D79" s="29">
        <f t="shared" si="22"/>
        <v>7306</v>
      </c>
      <c r="E79" s="29">
        <f t="shared" si="27"/>
        <v>518726</v>
      </c>
      <c r="F79" s="29">
        <f t="shared" si="23"/>
        <v>-796274</v>
      </c>
      <c r="G79" s="34">
        <f>+Inputs!$D$2</f>
        <v>0.3795</v>
      </c>
      <c r="I79" s="27">
        <f t="shared" si="28"/>
        <v>1315000</v>
      </c>
      <c r="K79" s="27">
        <f t="shared" si="24"/>
        <v>7306</v>
      </c>
      <c r="L79" s="27">
        <f t="shared" si="29"/>
        <v>518726</v>
      </c>
      <c r="M79" s="27">
        <f t="shared" si="25"/>
        <v>2772.627</v>
      </c>
      <c r="N79" s="27">
        <f t="shared" si="26"/>
        <v>2772.627</v>
      </c>
      <c r="O79" s="27">
        <f t="shared" si="30"/>
        <v>-302185.98300000152</v>
      </c>
      <c r="P79" s="27">
        <f t="shared" si="31"/>
        <v>302185.98300000152</v>
      </c>
    </row>
    <row r="80" spans="1:16">
      <c r="A80" s="30">
        <v>37257</v>
      </c>
      <c r="C80" s="6">
        <v>72</v>
      </c>
      <c r="D80" s="29">
        <f t="shared" si="22"/>
        <v>7306</v>
      </c>
      <c r="E80" s="29">
        <f t="shared" si="27"/>
        <v>526032</v>
      </c>
      <c r="F80" s="29">
        <f t="shared" si="23"/>
        <v>-788968</v>
      </c>
      <c r="G80" s="34">
        <f>+Inputs!$D$2</f>
        <v>0.3795</v>
      </c>
      <c r="I80" s="27">
        <f t="shared" si="28"/>
        <v>1315000</v>
      </c>
      <c r="K80" s="27">
        <f t="shared" si="24"/>
        <v>7306</v>
      </c>
      <c r="L80" s="27">
        <f t="shared" si="29"/>
        <v>526032</v>
      </c>
      <c r="M80" s="27">
        <f t="shared" si="25"/>
        <v>2772.627</v>
      </c>
      <c r="N80" s="27">
        <f t="shared" si="26"/>
        <v>2772.627</v>
      </c>
      <c r="O80" s="27">
        <f t="shared" si="30"/>
        <v>-299413.35600000154</v>
      </c>
      <c r="P80" s="27">
        <f t="shared" si="31"/>
        <v>299413.35600000154</v>
      </c>
    </row>
    <row r="81" spans="1:16">
      <c r="A81" s="31">
        <v>37288</v>
      </c>
      <c r="C81" s="6">
        <v>73</v>
      </c>
      <c r="D81" s="29">
        <f t="shared" si="22"/>
        <v>7306</v>
      </c>
      <c r="E81" s="29">
        <f t="shared" si="27"/>
        <v>533338</v>
      </c>
      <c r="F81" s="29">
        <f t="shared" si="23"/>
        <v>-781662</v>
      </c>
      <c r="G81" s="34">
        <f>+Inputs!$D$2</f>
        <v>0.3795</v>
      </c>
      <c r="I81" s="27">
        <f t="shared" si="28"/>
        <v>1315000</v>
      </c>
      <c r="K81" s="27">
        <f t="shared" si="24"/>
        <v>7306</v>
      </c>
      <c r="L81" s="27">
        <f t="shared" si="29"/>
        <v>533338</v>
      </c>
      <c r="M81" s="27">
        <f t="shared" si="25"/>
        <v>2772.627</v>
      </c>
      <c r="N81" s="27">
        <f t="shared" si="26"/>
        <v>2772.627</v>
      </c>
      <c r="O81" s="27">
        <f t="shared" si="30"/>
        <v>-296640.72900000156</v>
      </c>
      <c r="P81" s="27">
        <f t="shared" si="31"/>
        <v>296640.72900000156</v>
      </c>
    </row>
    <row r="82" spans="1:16">
      <c r="A82" s="30">
        <v>37316</v>
      </c>
      <c r="C82" s="6">
        <v>74</v>
      </c>
      <c r="D82" s="29">
        <f t="shared" si="22"/>
        <v>7306</v>
      </c>
      <c r="E82" s="29">
        <f t="shared" si="27"/>
        <v>540644</v>
      </c>
      <c r="F82" s="29">
        <f t="shared" si="23"/>
        <v>-774356</v>
      </c>
      <c r="G82" s="34">
        <f>+Inputs!$D$2</f>
        <v>0.3795</v>
      </c>
      <c r="I82" s="27">
        <f t="shared" si="28"/>
        <v>1315000</v>
      </c>
      <c r="K82" s="27">
        <f t="shared" si="24"/>
        <v>7306</v>
      </c>
      <c r="L82" s="27">
        <f t="shared" si="29"/>
        <v>540644</v>
      </c>
      <c r="M82" s="27">
        <f t="shared" si="25"/>
        <v>2772.627</v>
      </c>
      <c r="N82" s="27">
        <f t="shared" si="26"/>
        <v>2772.627</v>
      </c>
      <c r="O82" s="27">
        <f t="shared" si="30"/>
        <v>-293868.10200000159</v>
      </c>
      <c r="P82" s="27">
        <f t="shared" si="31"/>
        <v>293868.10200000159</v>
      </c>
    </row>
    <row r="83" spans="1:16">
      <c r="A83" s="31">
        <v>37347</v>
      </c>
      <c r="C83" s="6">
        <v>75</v>
      </c>
      <c r="D83" s="29">
        <f t="shared" si="22"/>
        <v>7306</v>
      </c>
      <c r="E83" s="29">
        <f t="shared" si="27"/>
        <v>547950</v>
      </c>
      <c r="F83" s="29">
        <f t="shared" si="23"/>
        <v>-767050</v>
      </c>
      <c r="G83" s="34">
        <f>+Inputs!$D$2</f>
        <v>0.3795</v>
      </c>
      <c r="I83" s="27">
        <f t="shared" si="28"/>
        <v>1315000</v>
      </c>
      <c r="K83" s="27">
        <f t="shared" si="24"/>
        <v>7306</v>
      </c>
      <c r="L83" s="27">
        <f t="shared" si="29"/>
        <v>547950</v>
      </c>
      <c r="M83" s="27">
        <f t="shared" si="25"/>
        <v>2772.627</v>
      </c>
      <c r="N83" s="27">
        <f t="shared" si="26"/>
        <v>2772.627</v>
      </c>
      <c r="O83" s="27">
        <f t="shared" si="30"/>
        <v>-291095.47500000161</v>
      </c>
      <c r="P83" s="27">
        <f t="shared" si="31"/>
        <v>291095.47500000161</v>
      </c>
    </row>
    <row r="84" spans="1:16">
      <c r="A84" s="30">
        <v>37377</v>
      </c>
      <c r="C84" s="6">
        <v>76</v>
      </c>
      <c r="D84" s="29">
        <f t="shared" si="22"/>
        <v>7306</v>
      </c>
      <c r="E84" s="29">
        <f t="shared" si="27"/>
        <v>555256</v>
      </c>
      <c r="F84" s="29">
        <f t="shared" si="23"/>
        <v>-759744</v>
      </c>
      <c r="G84" s="34">
        <f>+Inputs!$D$2</f>
        <v>0.3795</v>
      </c>
      <c r="I84" s="27">
        <f t="shared" si="28"/>
        <v>1315000</v>
      </c>
      <c r="K84" s="27">
        <f t="shared" si="24"/>
        <v>7306</v>
      </c>
      <c r="L84" s="27">
        <f t="shared" si="29"/>
        <v>555256</v>
      </c>
      <c r="M84" s="27">
        <f t="shared" si="25"/>
        <v>2772.627</v>
      </c>
      <c r="N84" s="27">
        <f t="shared" si="26"/>
        <v>2772.627</v>
      </c>
      <c r="O84" s="27">
        <f t="shared" si="30"/>
        <v>-288322.84800000163</v>
      </c>
      <c r="P84" s="27">
        <f t="shared" si="31"/>
        <v>288322.84800000163</v>
      </c>
    </row>
    <row r="85" spans="1:16">
      <c r="A85" s="31">
        <v>37408</v>
      </c>
      <c r="C85" s="6">
        <v>77</v>
      </c>
      <c r="D85" s="29">
        <f t="shared" si="22"/>
        <v>7306</v>
      </c>
      <c r="E85" s="29">
        <f t="shared" si="27"/>
        <v>562562</v>
      </c>
      <c r="F85" s="29">
        <f t="shared" si="23"/>
        <v>-752438</v>
      </c>
      <c r="G85" s="34">
        <f>+Inputs!$D$2</f>
        <v>0.3795</v>
      </c>
      <c r="I85" s="27">
        <f t="shared" si="28"/>
        <v>1315000</v>
      </c>
      <c r="K85" s="27">
        <f t="shared" si="24"/>
        <v>7306</v>
      </c>
      <c r="L85" s="27">
        <f t="shared" si="29"/>
        <v>562562</v>
      </c>
      <c r="M85" s="27">
        <f t="shared" si="25"/>
        <v>2772.627</v>
      </c>
      <c r="N85" s="27">
        <f t="shared" si="26"/>
        <v>2772.627</v>
      </c>
      <c r="O85" s="27">
        <f t="shared" si="30"/>
        <v>-285550.22100000165</v>
      </c>
      <c r="P85" s="27">
        <f t="shared" si="31"/>
        <v>285550.22100000165</v>
      </c>
    </row>
    <row r="86" spans="1:16">
      <c r="A86" s="30">
        <v>37438</v>
      </c>
      <c r="C86" s="6">
        <v>78</v>
      </c>
      <c r="D86" s="29">
        <f t="shared" si="22"/>
        <v>7306</v>
      </c>
      <c r="E86" s="29">
        <f t="shared" si="27"/>
        <v>569868</v>
      </c>
      <c r="F86" s="29">
        <f t="shared" si="23"/>
        <v>-745132</v>
      </c>
      <c r="G86" s="34">
        <f>+Inputs!$D$2</f>
        <v>0.3795</v>
      </c>
      <c r="I86" s="27">
        <f t="shared" si="28"/>
        <v>1315000</v>
      </c>
      <c r="K86" s="27">
        <f t="shared" si="24"/>
        <v>7306</v>
      </c>
      <c r="L86" s="27">
        <f t="shared" si="29"/>
        <v>569868</v>
      </c>
      <c r="M86" s="27">
        <f t="shared" si="25"/>
        <v>2772.627</v>
      </c>
      <c r="N86" s="27">
        <f t="shared" si="26"/>
        <v>2772.627</v>
      </c>
      <c r="O86" s="27">
        <f t="shared" si="30"/>
        <v>-282777.59400000167</v>
      </c>
      <c r="P86" s="27">
        <f t="shared" si="31"/>
        <v>282777.59400000167</v>
      </c>
    </row>
    <row r="87" spans="1:16">
      <c r="A87" s="31">
        <v>37469</v>
      </c>
      <c r="C87" s="6">
        <v>79</v>
      </c>
      <c r="D87" s="29">
        <f t="shared" si="22"/>
        <v>7306</v>
      </c>
      <c r="E87" s="29">
        <f t="shared" si="27"/>
        <v>577174</v>
      </c>
      <c r="F87" s="29">
        <f t="shared" si="23"/>
        <v>-737826</v>
      </c>
      <c r="G87" s="34">
        <f>+Inputs!$D$2</f>
        <v>0.3795</v>
      </c>
      <c r="I87" s="27">
        <f t="shared" si="28"/>
        <v>1315000</v>
      </c>
      <c r="K87" s="27">
        <f t="shared" si="24"/>
        <v>7306</v>
      </c>
      <c r="L87" s="27">
        <f t="shared" si="29"/>
        <v>577174</v>
      </c>
      <c r="M87" s="27">
        <f t="shared" si="25"/>
        <v>2772.627</v>
      </c>
      <c r="N87" s="27">
        <f t="shared" si="26"/>
        <v>2772.627</v>
      </c>
      <c r="O87" s="27">
        <f t="shared" si="30"/>
        <v>-280004.96700000169</v>
      </c>
      <c r="P87" s="27">
        <f t="shared" si="31"/>
        <v>280004.96700000169</v>
      </c>
    </row>
    <row r="88" spans="1:16">
      <c r="A88" s="30">
        <v>37500</v>
      </c>
      <c r="C88" s="6">
        <v>80</v>
      </c>
      <c r="D88" s="29">
        <f t="shared" si="22"/>
        <v>7306</v>
      </c>
      <c r="E88" s="29">
        <f t="shared" si="27"/>
        <v>584480</v>
      </c>
      <c r="F88" s="29">
        <f t="shared" si="23"/>
        <v>-730520</v>
      </c>
      <c r="G88" s="34">
        <f>+Inputs!$D$2</f>
        <v>0.3795</v>
      </c>
      <c r="I88" s="27">
        <f t="shared" si="28"/>
        <v>1315000</v>
      </c>
      <c r="K88" s="27">
        <f t="shared" si="24"/>
        <v>7306</v>
      </c>
      <c r="L88" s="27">
        <f t="shared" si="29"/>
        <v>584480</v>
      </c>
      <c r="M88" s="27">
        <f t="shared" si="25"/>
        <v>2772.627</v>
      </c>
      <c r="N88" s="27">
        <f t="shared" si="26"/>
        <v>2772.627</v>
      </c>
      <c r="O88" s="27">
        <f t="shared" si="30"/>
        <v>-277232.34000000171</v>
      </c>
      <c r="P88" s="27">
        <f t="shared" si="31"/>
        <v>277232.34000000171</v>
      </c>
    </row>
    <row r="89" spans="1:16">
      <c r="A89" s="31">
        <v>37530</v>
      </c>
      <c r="C89" s="6">
        <v>81</v>
      </c>
      <c r="D89" s="29">
        <f t="shared" si="22"/>
        <v>7306</v>
      </c>
      <c r="E89" s="29">
        <f t="shared" si="27"/>
        <v>591786</v>
      </c>
      <c r="F89" s="29">
        <f t="shared" si="23"/>
        <v>-723214</v>
      </c>
      <c r="G89" s="34">
        <f>+Inputs!$D$2</f>
        <v>0.3795</v>
      </c>
      <c r="I89" s="27">
        <f t="shared" si="28"/>
        <v>1315000</v>
      </c>
      <c r="K89" s="27">
        <f t="shared" si="24"/>
        <v>7306</v>
      </c>
      <c r="L89" s="27">
        <f t="shared" si="29"/>
        <v>591786</v>
      </c>
      <c r="M89" s="27">
        <f t="shared" si="25"/>
        <v>2772.627</v>
      </c>
      <c r="N89" s="27">
        <f t="shared" si="26"/>
        <v>2772.627</v>
      </c>
      <c r="O89" s="27">
        <f t="shared" si="30"/>
        <v>-274459.71300000174</v>
      </c>
      <c r="P89" s="27">
        <f t="shared" si="31"/>
        <v>274459.71300000174</v>
      </c>
    </row>
    <row r="90" spans="1:16">
      <c r="A90" s="30">
        <v>37561</v>
      </c>
      <c r="C90" s="6">
        <v>82</v>
      </c>
      <c r="D90" s="29">
        <f t="shared" si="22"/>
        <v>7306</v>
      </c>
      <c r="E90" s="29">
        <f t="shared" si="27"/>
        <v>599092</v>
      </c>
      <c r="F90" s="29">
        <f t="shared" si="23"/>
        <v>-715908</v>
      </c>
      <c r="G90" s="34">
        <f>+Inputs!$D$2</f>
        <v>0.3795</v>
      </c>
      <c r="I90" s="27">
        <f t="shared" si="28"/>
        <v>1315000</v>
      </c>
      <c r="K90" s="27">
        <f t="shared" si="24"/>
        <v>7306</v>
      </c>
      <c r="L90" s="27">
        <f t="shared" si="29"/>
        <v>599092</v>
      </c>
      <c r="M90" s="27">
        <f t="shared" si="25"/>
        <v>2772.627</v>
      </c>
      <c r="N90" s="27">
        <f t="shared" si="26"/>
        <v>2772.627</v>
      </c>
      <c r="O90" s="27">
        <f t="shared" si="30"/>
        <v>-271687.08600000176</v>
      </c>
      <c r="P90" s="27">
        <f t="shared" si="31"/>
        <v>271687.08600000176</v>
      </c>
    </row>
    <row r="91" spans="1:16">
      <c r="A91" s="31">
        <v>37591</v>
      </c>
      <c r="C91" s="6">
        <v>83</v>
      </c>
      <c r="D91" s="29">
        <f t="shared" si="22"/>
        <v>7306</v>
      </c>
      <c r="E91" s="29">
        <f t="shared" si="27"/>
        <v>606398</v>
      </c>
      <c r="F91" s="29">
        <f t="shared" si="23"/>
        <v>-708602</v>
      </c>
      <c r="G91" s="34">
        <f>+Inputs!$D$2</f>
        <v>0.3795</v>
      </c>
      <c r="I91" s="27">
        <f t="shared" si="28"/>
        <v>1315000</v>
      </c>
      <c r="K91" s="27">
        <f t="shared" si="24"/>
        <v>7306</v>
      </c>
      <c r="L91" s="27">
        <f t="shared" si="29"/>
        <v>606398</v>
      </c>
      <c r="M91" s="27">
        <f t="shared" si="25"/>
        <v>2772.627</v>
      </c>
      <c r="N91" s="27">
        <f t="shared" si="26"/>
        <v>2772.627</v>
      </c>
      <c r="O91" s="27">
        <f t="shared" si="30"/>
        <v>-268914.45900000178</v>
      </c>
      <c r="P91" s="27">
        <f t="shared" si="31"/>
        <v>268914.45900000178</v>
      </c>
    </row>
    <row r="92" spans="1:16">
      <c r="A92" s="30">
        <v>37622</v>
      </c>
      <c r="C92" s="6">
        <v>84</v>
      </c>
      <c r="D92" s="29">
        <f t="shared" si="22"/>
        <v>7306</v>
      </c>
      <c r="E92" s="29">
        <f t="shared" si="27"/>
        <v>613704</v>
      </c>
      <c r="F92" s="29">
        <f t="shared" si="23"/>
        <v>-701296</v>
      </c>
      <c r="G92" s="34">
        <f>+Inputs!$D$2</f>
        <v>0.3795</v>
      </c>
      <c r="I92" s="27">
        <f t="shared" si="28"/>
        <v>1315000</v>
      </c>
      <c r="K92" s="27">
        <f t="shared" si="24"/>
        <v>7306</v>
      </c>
      <c r="L92" s="27">
        <f t="shared" si="29"/>
        <v>613704</v>
      </c>
      <c r="M92" s="27">
        <f t="shared" si="25"/>
        <v>2772.627</v>
      </c>
      <c r="N92" s="27">
        <f t="shared" si="26"/>
        <v>2772.627</v>
      </c>
      <c r="O92" s="27">
        <f t="shared" si="30"/>
        <v>-266141.8320000018</v>
      </c>
      <c r="P92" s="27">
        <f t="shared" si="31"/>
        <v>266141.8320000018</v>
      </c>
    </row>
    <row r="93" spans="1:16">
      <c r="A93" s="31">
        <v>37653</v>
      </c>
      <c r="C93" s="6">
        <v>85</v>
      </c>
      <c r="D93" s="29">
        <f t="shared" si="22"/>
        <v>7306</v>
      </c>
      <c r="E93" s="29">
        <f t="shared" si="27"/>
        <v>621010</v>
      </c>
      <c r="F93" s="29">
        <f t="shared" si="23"/>
        <v>-693990</v>
      </c>
      <c r="G93" s="34">
        <f>+Inputs!$D$2</f>
        <v>0.3795</v>
      </c>
      <c r="I93" s="27">
        <f t="shared" si="28"/>
        <v>1315000</v>
      </c>
      <c r="K93" s="27">
        <f t="shared" si="24"/>
        <v>7306</v>
      </c>
      <c r="L93" s="27">
        <f t="shared" si="29"/>
        <v>621010</v>
      </c>
      <c r="M93" s="27">
        <f t="shared" si="25"/>
        <v>2772.627</v>
      </c>
      <c r="N93" s="27">
        <f t="shared" si="26"/>
        <v>2772.627</v>
      </c>
      <c r="O93" s="27">
        <f t="shared" si="30"/>
        <v>-263369.20500000182</v>
      </c>
      <c r="P93" s="27">
        <f t="shared" si="31"/>
        <v>263369.20500000182</v>
      </c>
    </row>
    <row r="94" spans="1:16">
      <c r="A94" s="30">
        <v>37681</v>
      </c>
      <c r="C94" s="6">
        <v>86</v>
      </c>
      <c r="D94" s="29">
        <f t="shared" si="22"/>
        <v>7306</v>
      </c>
      <c r="E94" s="29">
        <f t="shared" si="27"/>
        <v>628316</v>
      </c>
      <c r="F94" s="29">
        <f t="shared" si="23"/>
        <v>-686684</v>
      </c>
      <c r="G94" s="34">
        <f>+Inputs!$D$2</f>
        <v>0.3795</v>
      </c>
      <c r="I94" s="27">
        <f t="shared" si="28"/>
        <v>1315000</v>
      </c>
      <c r="K94" s="27">
        <f t="shared" si="24"/>
        <v>7306</v>
      </c>
      <c r="L94" s="27">
        <f t="shared" si="29"/>
        <v>628316</v>
      </c>
      <c r="M94" s="27">
        <f t="shared" si="25"/>
        <v>2772.627</v>
      </c>
      <c r="N94" s="27">
        <f t="shared" si="26"/>
        <v>2772.627</v>
      </c>
      <c r="O94" s="27">
        <f t="shared" si="30"/>
        <v>-260596.57800000181</v>
      </c>
      <c r="P94" s="27">
        <f t="shared" si="31"/>
        <v>260596.57800000181</v>
      </c>
    </row>
    <row r="95" spans="1:16">
      <c r="A95" s="31">
        <v>37712</v>
      </c>
      <c r="C95" s="6">
        <v>87</v>
      </c>
      <c r="D95" s="29">
        <f t="shared" si="22"/>
        <v>7306</v>
      </c>
      <c r="E95" s="29">
        <f t="shared" si="27"/>
        <v>635622</v>
      </c>
      <c r="F95" s="29">
        <f t="shared" si="23"/>
        <v>-679378</v>
      </c>
      <c r="G95" s="34">
        <f>+Inputs!$D$2</f>
        <v>0.3795</v>
      </c>
      <c r="I95" s="27">
        <f t="shared" si="28"/>
        <v>1315000</v>
      </c>
      <c r="K95" s="27">
        <f t="shared" si="24"/>
        <v>7306</v>
      </c>
      <c r="L95" s="27">
        <f t="shared" si="29"/>
        <v>635622</v>
      </c>
      <c r="M95" s="27">
        <f t="shared" si="25"/>
        <v>2772.627</v>
      </c>
      <c r="N95" s="27">
        <f t="shared" si="26"/>
        <v>2772.627</v>
      </c>
      <c r="O95" s="27">
        <f t="shared" si="30"/>
        <v>-257823.95100000181</v>
      </c>
      <c r="P95" s="27">
        <f t="shared" si="31"/>
        <v>257823.95100000181</v>
      </c>
    </row>
    <row r="96" spans="1:16">
      <c r="A96" s="30">
        <v>37742</v>
      </c>
      <c r="C96" s="6">
        <v>88</v>
      </c>
      <c r="D96" s="29">
        <f t="shared" si="22"/>
        <v>7306</v>
      </c>
      <c r="E96" s="29">
        <f t="shared" si="27"/>
        <v>642928</v>
      </c>
      <c r="F96" s="29">
        <f t="shared" si="23"/>
        <v>-672072</v>
      </c>
      <c r="G96" s="34">
        <f>+Inputs!$D$3</f>
        <v>0.37951000000000001</v>
      </c>
      <c r="I96" s="27">
        <f t="shared" si="28"/>
        <v>1315000</v>
      </c>
      <c r="K96" s="27">
        <f t="shared" si="24"/>
        <v>7306</v>
      </c>
      <c r="L96" s="27">
        <f t="shared" si="29"/>
        <v>642928</v>
      </c>
      <c r="M96" s="27">
        <f t="shared" si="25"/>
        <v>2772.7000600000001</v>
      </c>
      <c r="N96" s="27">
        <f t="shared" si="26"/>
        <v>2772.7000600000001</v>
      </c>
      <c r="O96" s="27">
        <f t="shared" si="30"/>
        <v>-255051.2509400018</v>
      </c>
      <c r="P96" s="27">
        <f t="shared" si="31"/>
        <v>255051.2509400018</v>
      </c>
    </row>
    <row r="97" spans="1:16">
      <c r="A97" s="31">
        <v>37773</v>
      </c>
      <c r="C97" s="6">
        <v>89</v>
      </c>
      <c r="D97" s="29">
        <f t="shared" si="22"/>
        <v>7306</v>
      </c>
      <c r="E97" s="29">
        <f t="shared" si="27"/>
        <v>650234</v>
      </c>
      <c r="F97" s="29">
        <f t="shared" si="23"/>
        <v>-664766</v>
      </c>
      <c r="G97" s="34">
        <f>+Inputs!$D$3</f>
        <v>0.37951000000000001</v>
      </c>
      <c r="I97" s="27">
        <f t="shared" si="28"/>
        <v>1315000</v>
      </c>
      <c r="K97" s="27">
        <f t="shared" si="24"/>
        <v>7306</v>
      </c>
      <c r="L97" s="27">
        <f t="shared" si="29"/>
        <v>650234</v>
      </c>
      <c r="M97" s="27">
        <f t="shared" si="25"/>
        <v>2772.7000600000001</v>
      </c>
      <c r="N97" s="27">
        <f t="shared" si="26"/>
        <v>2772.7000600000001</v>
      </c>
      <c r="O97" s="27">
        <f t="shared" si="30"/>
        <v>-252278.5508800018</v>
      </c>
      <c r="P97" s="27">
        <f t="shared" si="31"/>
        <v>252278.5508800018</v>
      </c>
    </row>
    <row r="98" spans="1:16">
      <c r="A98" s="30">
        <v>37803</v>
      </c>
      <c r="C98" s="6">
        <v>90</v>
      </c>
      <c r="D98" s="29">
        <f t="shared" si="22"/>
        <v>7306</v>
      </c>
      <c r="E98" s="29">
        <f t="shared" si="27"/>
        <v>657540</v>
      </c>
      <c r="F98" s="29">
        <f t="shared" si="23"/>
        <v>-657460</v>
      </c>
      <c r="G98" s="34">
        <f>+Inputs!$D$3</f>
        <v>0.37951000000000001</v>
      </c>
      <c r="I98" s="27">
        <f t="shared" si="28"/>
        <v>1315000</v>
      </c>
      <c r="K98" s="27">
        <f t="shared" si="24"/>
        <v>7306</v>
      </c>
      <c r="L98" s="27">
        <f t="shared" si="29"/>
        <v>657540</v>
      </c>
      <c r="M98" s="27">
        <f t="shared" si="25"/>
        <v>2772.7000600000001</v>
      </c>
      <c r="N98" s="27">
        <f t="shared" si="26"/>
        <v>2772.7000600000001</v>
      </c>
      <c r="O98" s="27">
        <f t="shared" si="30"/>
        <v>-249505.8508200018</v>
      </c>
      <c r="P98" s="27">
        <f t="shared" si="31"/>
        <v>249505.8508200018</v>
      </c>
    </row>
    <row r="99" spans="1:16">
      <c r="A99" s="31">
        <v>37834</v>
      </c>
      <c r="C99" s="6">
        <v>91</v>
      </c>
      <c r="D99" s="29">
        <f t="shared" si="22"/>
        <v>7306</v>
      </c>
      <c r="E99" s="29">
        <f t="shared" si="27"/>
        <v>664846</v>
      </c>
      <c r="F99" s="29">
        <f t="shared" si="23"/>
        <v>-650154</v>
      </c>
      <c r="G99" s="34">
        <f>+Inputs!$D$3</f>
        <v>0.37951000000000001</v>
      </c>
      <c r="I99" s="27">
        <f t="shared" si="28"/>
        <v>1315000</v>
      </c>
      <c r="K99" s="27">
        <f t="shared" si="24"/>
        <v>7306</v>
      </c>
      <c r="L99" s="27">
        <f t="shared" si="29"/>
        <v>664846</v>
      </c>
      <c r="M99" s="27">
        <f t="shared" si="25"/>
        <v>2772.7000600000001</v>
      </c>
      <c r="N99" s="27">
        <f t="shared" si="26"/>
        <v>2772.7000600000001</v>
      </c>
      <c r="O99" s="27">
        <f t="shared" si="30"/>
        <v>-246733.15076000179</v>
      </c>
      <c r="P99" s="27">
        <f t="shared" si="31"/>
        <v>246733.15076000179</v>
      </c>
    </row>
    <row r="100" spans="1:16">
      <c r="A100" s="30">
        <v>37865</v>
      </c>
      <c r="C100" s="6">
        <v>92</v>
      </c>
      <c r="D100" s="29">
        <f t="shared" si="22"/>
        <v>7306</v>
      </c>
      <c r="E100" s="29">
        <f t="shared" si="27"/>
        <v>672152</v>
      </c>
      <c r="F100" s="29">
        <f t="shared" si="23"/>
        <v>-642848</v>
      </c>
      <c r="G100" s="34">
        <f>+Inputs!$D$3</f>
        <v>0.37951000000000001</v>
      </c>
      <c r="I100" s="27">
        <f t="shared" si="28"/>
        <v>1315000</v>
      </c>
      <c r="K100" s="27">
        <f t="shared" si="24"/>
        <v>7306</v>
      </c>
      <c r="L100" s="27">
        <f t="shared" si="29"/>
        <v>672152</v>
      </c>
      <c r="M100" s="27">
        <f t="shared" si="25"/>
        <v>2772.7000600000001</v>
      </c>
      <c r="N100" s="27">
        <f t="shared" si="26"/>
        <v>2772.7000600000001</v>
      </c>
      <c r="O100" s="27">
        <f t="shared" si="30"/>
        <v>-243960.45070000179</v>
      </c>
      <c r="P100" s="27">
        <f t="shared" si="31"/>
        <v>243960.45070000179</v>
      </c>
    </row>
    <row r="101" spans="1:16">
      <c r="A101" s="31">
        <v>37895</v>
      </c>
      <c r="C101" s="6">
        <v>93</v>
      </c>
      <c r="D101" s="29">
        <f t="shared" si="22"/>
        <v>7306</v>
      </c>
      <c r="E101" s="29">
        <f t="shared" si="27"/>
        <v>679458</v>
      </c>
      <c r="F101" s="29">
        <f t="shared" si="23"/>
        <v>-635542</v>
      </c>
      <c r="G101" s="34">
        <f>+Inputs!$D$3</f>
        <v>0.37951000000000001</v>
      </c>
      <c r="I101" s="27">
        <f t="shared" si="28"/>
        <v>1315000</v>
      </c>
      <c r="K101" s="27">
        <f t="shared" si="24"/>
        <v>7306</v>
      </c>
      <c r="L101" s="27">
        <f t="shared" si="29"/>
        <v>679458</v>
      </c>
      <c r="M101" s="27">
        <f t="shared" si="25"/>
        <v>2772.7000600000001</v>
      </c>
      <c r="N101" s="27">
        <f t="shared" si="26"/>
        <v>2772.7000600000001</v>
      </c>
      <c r="O101" s="27">
        <f t="shared" si="30"/>
        <v>-241187.75064000179</v>
      </c>
      <c r="P101" s="27">
        <f t="shared" si="31"/>
        <v>241187.75064000179</v>
      </c>
    </row>
    <row r="102" spans="1:16">
      <c r="A102" s="30">
        <v>37926</v>
      </c>
      <c r="C102" s="6">
        <v>94</v>
      </c>
      <c r="D102" s="29">
        <f t="shared" si="22"/>
        <v>7306</v>
      </c>
      <c r="E102" s="29">
        <f t="shared" si="27"/>
        <v>686764</v>
      </c>
      <c r="F102" s="29">
        <f t="shared" si="23"/>
        <v>-628236</v>
      </c>
      <c r="G102" s="34">
        <f>+Inputs!$D$3</f>
        <v>0.37951000000000001</v>
      </c>
      <c r="I102" s="27">
        <f t="shared" si="28"/>
        <v>1315000</v>
      </c>
      <c r="K102" s="27">
        <f t="shared" si="24"/>
        <v>7306</v>
      </c>
      <c r="L102" s="27">
        <f t="shared" si="29"/>
        <v>686764</v>
      </c>
      <c r="M102" s="27">
        <f t="shared" si="25"/>
        <v>2772.7000600000001</v>
      </c>
      <c r="N102" s="27">
        <f t="shared" si="26"/>
        <v>2772.7000600000001</v>
      </c>
      <c r="O102" s="27">
        <f t="shared" si="30"/>
        <v>-238415.05058000179</v>
      </c>
      <c r="P102" s="27">
        <f t="shared" si="31"/>
        <v>238415.05058000179</v>
      </c>
    </row>
    <row r="103" spans="1:16">
      <c r="A103" s="31">
        <v>37956</v>
      </c>
      <c r="C103" s="6">
        <v>95</v>
      </c>
      <c r="D103" s="29">
        <f t="shared" si="22"/>
        <v>7306</v>
      </c>
      <c r="E103" s="29">
        <f t="shared" si="27"/>
        <v>694070</v>
      </c>
      <c r="F103" s="29">
        <f t="shared" si="23"/>
        <v>-620930</v>
      </c>
      <c r="G103" s="34">
        <f>+Inputs!$D$3</f>
        <v>0.37951000000000001</v>
      </c>
      <c r="I103" s="27">
        <f t="shared" si="28"/>
        <v>1315000</v>
      </c>
      <c r="K103" s="27">
        <f t="shared" si="24"/>
        <v>7306</v>
      </c>
      <c r="L103" s="27">
        <f t="shared" si="29"/>
        <v>694070</v>
      </c>
      <c r="M103" s="27">
        <f t="shared" si="25"/>
        <v>2772.7000600000001</v>
      </c>
      <c r="N103" s="27">
        <f t="shared" si="26"/>
        <v>2772.7000600000001</v>
      </c>
      <c r="O103" s="27">
        <f t="shared" si="30"/>
        <v>-235642.35052000178</v>
      </c>
      <c r="P103" s="27">
        <f t="shared" si="31"/>
        <v>235642.35052000178</v>
      </c>
    </row>
    <row r="104" spans="1:16">
      <c r="A104" s="30">
        <v>37987</v>
      </c>
      <c r="C104" s="6">
        <v>96</v>
      </c>
      <c r="D104" s="29">
        <f t="shared" si="22"/>
        <v>7306</v>
      </c>
      <c r="E104" s="29">
        <f t="shared" si="27"/>
        <v>701376</v>
      </c>
      <c r="F104" s="29">
        <f t="shared" si="23"/>
        <v>-613624</v>
      </c>
      <c r="G104" s="34">
        <f>+Inputs!$D$3</f>
        <v>0.37951000000000001</v>
      </c>
      <c r="I104" s="27">
        <f t="shared" si="28"/>
        <v>1315000</v>
      </c>
      <c r="K104" s="27">
        <f t="shared" si="24"/>
        <v>7306</v>
      </c>
      <c r="L104" s="27">
        <f t="shared" si="29"/>
        <v>701376</v>
      </c>
      <c r="M104" s="27">
        <f t="shared" si="25"/>
        <v>2772.7000600000001</v>
      </c>
      <c r="N104" s="27">
        <f t="shared" si="26"/>
        <v>2772.7000600000001</v>
      </c>
      <c r="O104" s="27">
        <f t="shared" si="30"/>
        <v>-232869.65046000178</v>
      </c>
      <c r="P104" s="27">
        <f t="shared" si="31"/>
        <v>232869.65046000178</v>
      </c>
    </row>
    <row r="105" spans="1:16">
      <c r="A105" s="31">
        <v>38018</v>
      </c>
      <c r="C105" s="6">
        <v>97</v>
      </c>
      <c r="D105" s="29">
        <f t="shared" ref="D105:D136" si="32">ROUND(-(+$B$9/180)*1,0)</f>
        <v>7306</v>
      </c>
      <c r="E105" s="29">
        <f t="shared" si="27"/>
        <v>708682</v>
      </c>
      <c r="F105" s="29">
        <f t="shared" ref="F105:F136" si="33">$B$9+E105</f>
        <v>-606318</v>
      </c>
      <c r="G105" s="34">
        <f>+Inputs!$D$3</f>
        <v>0.37951000000000001</v>
      </c>
      <c r="I105" s="27">
        <f t="shared" si="28"/>
        <v>1315000</v>
      </c>
      <c r="K105" s="27">
        <f t="shared" ref="K105:K136" si="34">D105</f>
        <v>7306</v>
      </c>
      <c r="L105" s="27">
        <f t="shared" si="29"/>
        <v>708682</v>
      </c>
      <c r="M105" s="27">
        <f t="shared" ref="M105:M136" si="35">K105*G105</f>
        <v>2772.7000600000001</v>
      </c>
      <c r="N105" s="27">
        <f t="shared" ref="N105:N136" si="36">M105-J105</f>
        <v>2772.7000600000001</v>
      </c>
      <c r="O105" s="27">
        <f t="shared" si="30"/>
        <v>-230096.95040000178</v>
      </c>
      <c r="P105" s="27">
        <f t="shared" si="31"/>
        <v>230096.95040000178</v>
      </c>
    </row>
    <row r="106" spans="1:16">
      <c r="A106" s="30">
        <v>38047</v>
      </c>
      <c r="C106" s="6">
        <v>98</v>
      </c>
      <c r="D106" s="29">
        <f t="shared" si="32"/>
        <v>7306</v>
      </c>
      <c r="E106" s="29">
        <f t="shared" ref="E106:E137" si="37">+E105+D106</f>
        <v>715988</v>
      </c>
      <c r="F106" s="29">
        <f t="shared" si="33"/>
        <v>-599012</v>
      </c>
      <c r="G106" s="34">
        <f>+Inputs!$D$3</f>
        <v>0.37951000000000001</v>
      </c>
      <c r="I106" s="27">
        <f t="shared" ref="I106:I137" si="38">+I105+H106</f>
        <v>1315000</v>
      </c>
      <c r="K106" s="27">
        <f t="shared" si="34"/>
        <v>7306</v>
      </c>
      <c r="L106" s="27">
        <f t="shared" ref="L106:L137" si="39">+L105+K106</f>
        <v>715988</v>
      </c>
      <c r="M106" s="27">
        <f t="shared" si="35"/>
        <v>2772.7000600000001</v>
      </c>
      <c r="N106" s="27">
        <f t="shared" si="36"/>
        <v>2772.7000600000001</v>
      </c>
      <c r="O106" s="27">
        <f t="shared" ref="O106:O137" si="40">+O105+N106</f>
        <v>-227324.25034000177</v>
      </c>
      <c r="P106" s="27">
        <f t="shared" ref="P106:P137" si="41">P105-N106</f>
        <v>227324.25034000177</v>
      </c>
    </row>
    <row r="107" spans="1:16">
      <c r="A107" s="31">
        <v>38078</v>
      </c>
      <c r="C107" s="6">
        <v>99</v>
      </c>
      <c r="D107" s="29">
        <f t="shared" si="32"/>
        <v>7306</v>
      </c>
      <c r="E107" s="29">
        <f t="shared" si="37"/>
        <v>723294</v>
      </c>
      <c r="F107" s="29">
        <f t="shared" si="33"/>
        <v>-591706</v>
      </c>
      <c r="G107" s="34">
        <f>+Inputs!$D$3</f>
        <v>0.37951000000000001</v>
      </c>
      <c r="I107" s="27">
        <f t="shared" si="38"/>
        <v>1315000</v>
      </c>
      <c r="K107" s="27">
        <f t="shared" si="34"/>
        <v>7306</v>
      </c>
      <c r="L107" s="27">
        <f t="shared" si="39"/>
        <v>723294</v>
      </c>
      <c r="M107" s="27">
        <f t="shared" si="35"/>
        <v>2772.7000600000001</v>
      </c>
      <c r="N107" s="27">
        <f t="shared" si="36"/>
        <v>2772.7000600000001</v>
      </c>
      <c r="O107" s="27">
        <f t="shared" si="40"/>
        <v>-224551.55028000177</v>
      </c>
      <c r="P107" s="27">
        <f t="shared" si="41"/>
        <v>224551.55028000177</v>
      </c>
    </row>
    <row r="108" spans="1:16">
      <c r="A108" s="30">
        <v>38108</v>
      </c>
      <c r="C108" s="6">
        <v>100</v>
      </c>
      <c r="D108" s="29">
        <f t="shared" si="32"/>
        <v>7306</v>
      </c>
      <c r="E108" s="29">
        <f t="shared" si="37"/>
        <v>730600</v>
      </c>
      <c r="F108" s="29">
        <f t="shared" si="33"/>
        <v>-584400</v>
      </c>
      <c r="G108" s="34">
        <f>+Inputs!$D$3</f>
        <v>0.37951000000000001</v>
      </c>
      <c r="I108" s="27">
        <f t="shared" si="38"/>
        <v>1315000</v>
      </c>
      <c r="K108" s="27">
        <f t="shared" si="34"/>
        <v>7306</v>
      </c>
      <c r="L108" s="27">
        <f t="shared" si="39"/>
        <v>730600</v>
      </c>
      <c r="M108" s="27">
        <f t="shared" si="35"/>
        <v>2772.7000600000001</v>
      </c>
      <c r="N108" s="27">
        <f t="shared" si="36"/>
        <v>2772.7000600000001</v>
      </c>
      <c r="O108" s="27">
        <f t="shared" si="40"/>
        <v>-221778.85022000177</v>
      </c>
      <c r="P108" s="27">
        <f t="shared" si="41"/>
        <v>221778.85022000177</v>
      </c>
    </row>
    <row r="109" spans="1:16">
      <c r="A109" s="31">
        <v>38139</v>
      </c>
      <c r="C109" s="6">
        <v>101</v>
      </c>
      <c r="D109" s="29">
        <f t="shared" si="32"/>
        <v>7306</v>
      </c>
      <c r="E109" s="29">
        <f t="shared" si="37"/>
        <v>737906</v>
      </c>
      <c r="F109" s="29">
        <f t="shared" si="33"/>
        <v>-577094</v>
      </c>
      <c r="G109" s="34">
        <f>+Inputs!$D$3</f>
        <v>0.37951000000000001</v>
      </c>
      <c r="I109" s="27">
        <f t="shared" si="38"/>
        <v>1315000</v>
      </c>
      <c r="K109" s="27">
        <f t="shared" si="34"/>
        <v>7306</v>
      </c>
      <c r="L109" s="27">
        <f t="shared" si="39"/>
        <v>737906</v>
      </c>
      <c r="M109" s="27">
        <f t="shared" si="35"/>
        <v>2772.7000600000001</v>
      </c>
      <c r="N109" s="27">
        <f t="shared" si="36"/>
        <v>2772.7000600000001</v>
      </c>
      <c r="O109" s="27">
        <f t="shared" si="40"/>
        <v>-219006.15016000177</v>
      </c>
      <c r="P109" s="27">
        <f t="shared" si="41"/>
        <v>219006.15016000177</v>
      </c>
    </row>
    <row r="110" spans="1:16">
      <c r="A110" s="30">
        <v>38169</v>
      </c>
      <c r="C110" s="6">
        <v>102</v>
      </c>
      <c r="D110" s="29">
        <f t="shared" si="32"/>
        <v>7306</v>
      </c>
      <c r="E110" s="29">
        <f t="shared" si="37"/>
        <v>745212</v>
      </c>
      <c r="F110" s="29">
        <f t="shared" si="33"/>
        <v>-569788</v>
      </c>
      <c r="G110" s="34">
        <f>+Inputs!$D$3</f>
        <v>0.37951000000000001</v>
      </c>
      <c r="I110" s="27">
        <f t="shared" si="38"/>
        <v>1315000</v>
      </c>
      <c r="K110" s="27">
        <f t="shared" si="34"/>
        <v>7306</v>
      </c>
      <c r="L110" s="27">
        <f t="shared" si="39"/>
        <v>745212</v>
      </c>
      <c r="M110" s="27">
        <f t="shared" si="35"/>
        <v>2772.7000600000001</v>
      </c>
      <c r="N110" s="27">
        <f t="shared" si="36"/>
        <v>2772.7000600000001</v>
      </c>
      <c r="O110" s="27">
        <f t="shared" si="40"/>
        <v>-216233.45010000176</v>
      </c>
      <c r="P110" s="27">
        <f t="shared" si="41"/>
        <v>216233.45010000176</v>
      </c>
    </row>
    <row r="111" spans="1:16">
      <c r="A111" s="31">
        <v>38200</v>
      </c>
      <c r="C111" s="6">
        <v>103</v>
      </c>
      <c r="D111" s="29">
        <f t="shared" si="32"/>
        <v>7306</v>
      </c>
      <c r="E111" s="29">
        <f t="shared" si="37"/>
        <v>752518</v>
      </c>
      <c r="F111" s="29">
        <f t="shared" si="33"/>
        <v>-562482</v>
      </c>
      <c r="G111" s="34">
        <f>+Inputs!$D$3</f>
        <v>0.37951000000000001</v>
      </c>
      <c r="I111" s="27">
        <f t="shared" si="38"/>
        <v>1315000</v>
      </c>
      <c r="K111" s="27">
        <f t="shared" si="34"/>
        <v>7306</v>
      </c>
      <c r="L111" s="27">
        <f t="shared" si="39"/>
        <v>752518</v>
      </c>
      <c r="M111" s="27">
        <f t="shared" si="35"/>
        <v>2772.7000600000001</v>
      </c>
      <c r="N111" s="27">
        <f t="shared" si="36"/>
        <v>2772.7000600000001</v>
      </c>
      <c r="O111" s="27">
        <f t="shared" si="40"/>
        <v>-213460.75004000176</v>
      </c>
      <c r="P111" s="27">
        <f t="shared" si="41"/>
        <v>213460.75004000176</v>
      </c>
    </row>
    <row r="112" spans="1:16">
      <c r="A112" s="30">
        <v>38231</v>
      </c>
      <c r="C112" s="6">
        <v>104</v>
      </c>
      <c r="D112" s="29">
        <f t="shared" si="32"/>
        <v>7306</v>
      </c>
      <c r="E112" s="29">
        <f t="shared" si="37"/>
        <v>759824</v>
      </c>
      <c r="F112" s="29">
        <f t="shared" si="33"/>
        <v>-555176</v>
      </c>
      <c r="G112" s="34">
        <f>+Inputs!$D$3</f>
        <v>0.37951000000000001</v>
      </c>
      <c r="I112" s="27">
        <f t="shared" si="38"/>
        <v>1315000</v>
      </c>
      <c r="K112" s="27">
        <f t="shared" si="34"/>
        <v>7306</v>
      </c>
      <c r="L112" s="27">
        <f t="shared" si="39"/>
        <v>759824</v>
      </c>
      <c r="M112" s="27">
        <f t="shared" si="35"/>
        <v>2772.7000600000001</v>
      </c>
      <c r="N112" s="27">
        <f t="shared" si="36"/>
        <v>2772.7000600000001</v>
      </c>
      <c r="O112" s="27">
        <f t="shared" si="40"/>
        <v>-210688.04998000176</v>
      </c>
      <c r="P112" s="27">
        <f t="shared" si="41"/>
        <v>210688.04998000176</v>
      </c>
    </row>
    <row r="113" spans="1:16">
      <c r="A113" s="31">
        <v>38261</v>
      </c>
      <c r="C113" s="6">
        <v>105</v>
      </c>
      <c r="D113" s="29">
        <f t="shared" si="32"/>
        <v>7306</v>
      </c>
      <c r="E113" s="29">
        <f t="shared" si="37"/>
        <v>767130</v>
      </c>
      <c r="F113" s="29">
        <f t="shared" si="33"/>
        <v>-547870</v>
      </c>
      <c r="G113" s="34">
        <f>+Inputs!$D$3</f>
        <v>0.37951000000000001</v>
      </c>
      <c r="I113" s="27">
        <f t="shared" si="38"/>
        <v>1315000</v>
      </c>
      <c r="K113" s="27">
        <f t="shared" si="34"/>
        <v>7306</v>
      </c>
      <c r="L113" s="27">
        <f t="shared" si="39"/>
        <v>767130</v>
      </c>
      <c r="M113" s="27">
        <f t="shared" si="35"/>
        <v>2772.7000600000001</v>
      </c>
      <c r="N113" s="27">
        <f t="shared" si="36"/>
        <v>2772.7000600000001</v>
      </c>
      <c r="O113" s="27">
        <f t="shared" si="40"/>
        <v>-207915.34992000175</v>
      </c>
      <c r="P113" s="27">
        <f t="shared" si="41"/>
        <v>207915.34992000175</v>
      </c>
    </row>
    <row r="114" spans="1:16">
      <c r="A114" s="30">
        <v>38292</v>
      </c>
      <c r="C114" s="6">
        <v>106</v>
      </c>
      <c r="D114" s="29">
        <f t="shared" si="32"/>
        <v>7306</v>
      </c>
      <c r="E114" s="29">
        <f t="shared" si="37"/>
        <v>774436</v>
      </c>
      <c r="F114" s="29">
        <f t="shared" si="33"/>
        <v>-540564</v>
      </c>
      <c r="G114" s="34">
        <f>+Inputs!$D$3</f>
        <v>0.37951000000000001</v>
      </c>
      <c r="I114" s="27">
        <f t="shared" si="38"/>
        <v>1315000</v>
      </c>
      <c r="K114" s="27">
        <f t="shared" si="34"/>
        <v>7306</v>
      </c>
      <c r="L114" s="27">
        <f t="shared" si="39"/>
        <v>774436</v>
      </c>
      <c r="M114" s="27">
        <f t="shared" si="35"/>
        <v>2772.7000600000001</v>
      </c>
      <c r="N114" s="27">
        <f t="shared" si="36"/>
        <v>2772.7000600000001</v>
      </c>
      <c r="O114" s="27">
        <f t="shared" si="40"/>
        <v>-205142.64986000175</v>
      </c>
      <c r="P114" s="27">
        <f t="shared" si="41"/>
        <v>205142.64986000175</v>
      </c>
    </row>
    <row r="115" spans="1:16">
      <c r="A115" s="31">
        <v>38322</v>
      </c>
      <c r="C115" s="6">
        <v>107</v>
      </c>
      <c r="D115" s="29">
        <f t="shared" si="32"/>
        <v>7306</v>
      </c>
      <c r="E115" s="29">
        <f t="shared" si="37"/>
        <v>781742</v>
      </c>
      <c r="F115" s="29">
        <f t="shared" si="33"/>
        <v>-533258</v>
      </c>
      <c r="G115" s="34">
        <f>+Inputs!$D$3</f>
        <v>0.37951000000000001</v>
      </c>
      <c r="I115" s="27">
        <f t="shared" si="38"/>
        <v>1315000</v>
      </c>
      <c r="K115" s="27">
        <f t="shared" si="34"/>
        <v>7306</v>
      </c>
      <c r="L115" s="27">
        <f t="shared" si="39"/>
        <v>781742</v>
      </c>
      <c r="M115" s="27">
        <f t="shared" si="35"/>
        <v>2772.7000600000001</v>
      </c>
      <c r="N115" s="27">
        <f t="shared" si="36"/>
        <v>2772.7000600000001</v>
      </c>
      <c r="O115" s="27">
        <f t="shared" si="40"/>
        <v>-202369.94980000175</v>
      </c>
      <c r="P115" s="27">
        <f t="shared" si="41"/>
        <v>202369.94980000175</v>
      </c>
    </row>
    <row r="116" spans="1:16">
      <c r="A116" s="30">
        <v>38353</v>
      </c>
      <c r="C116" s="6">
        <v>108</v>
      </c>
      <c r="D116" s="29">
        <f t="shared" si="32"/>
        <v>7306</v>
      </c>
      <c r="E116" s="29">
        <f t="shared" si="37"/>
        <v>789048</v>
      </c>
      <c r="F116" s="29">
        <f t="shared" si="33"/>
        <v>-525952</v>
      </c>
      <c r="G116" s="34">
        <f>+Inputs!$D$3</f>
        <v>0.37951000000000001</v>
      </c>
      <c r="I116" s="27">
        <f t="shared" si="38"/>
        <v>1315000</v>
      </c>
      <c r="K116" s="27">
        <f t="shared" si="34"/>
        <v>7306</v>
      </c>
      <c r="L116" s="27">
        <f t="shared" si="39"/>
        <v>789048</v>
      </c>
      <c r="M116" s="27">
        <f t="shared" si="35"/>
        <v>2772.7000600000001</v>
      </c>
      <c r="N116" s="27">
        <f t="shared" si="36"/>
        <v>2772.7000600000001</v>
      </c>
      <c r="O116" s="27">
        <f t="shared" si="40"/>
        <v>-199597.24974000175</v>
      </c>
      <c r="P116" s="27">
        <f t="shared" si="41"/>
        <v>199597.24974000175</v>
      </c>
    </row>
    <row r="117" spans="1:16">
      <c r="A117" s="31">
        <v>38384</v>
      </c>
      <c r="C117" s="6">
        <v>109</v>
      </c>
      <c r="D117" s="29">
        <f t="shared" si="32"/>
        <v>7306</v>
      </c>
      <c r="E117" s="29">
        <f t="shared" si="37"/>
        <v>796354</v>
      </c>
      <c r="F117" s="29">
        <f t="shared" si="33"/>
        <v>-518646</v>
      </c>
      <c r="G117" s="34">
        <f>+Inputs!$D$3</f>
        <v>0.37951000000000001</v>
      </c>
      <c r="I117" s="27">
        <f t="shared" si="38"/>
        <v>1315000</v>
      </c>
      <c r="K117" s="27">
        <f t="shared" si="34"/>
        <v>7306</v>
      </c>
      <c r="L117" s="27">
        <f t="shared" si="39"/>
        <v>796354</v>
      </c>
      <c r="M117" s="27">
        <f t="shared" si="35"/>
        <v>2772.7000600000001</v>
      </c>
      <c r="N117" s="27">
        <f t="shared" si="36"/>
        <v>2772.7000600000001</v>
      </c>
      <c r="O117" s="27">
        <f t="shared" si="40"/>
        <v>-196824.54968000174</v>
      </c>
      <c r="P117" s="27">
        <f t="shared" si="41"/>
        <v>196824.54968000174</v>
      </c>
    </row>
    <row r="118" spans="1:16">
      <c r="A118" s="30">
        <v>38412</v>
      </c>
      <c r="C118" s="6">
        <v>110</v>
      </c>
      <c r="D118" s="29">
        <f t="shared" si="32"/>
        <v>7306</v>
      </c>
      <c r="E118" s="29">
        <f t="shared" si="37"/>
        <v>803660</v>
      </c>
      <c r="F118" s="29">
        <f t="shared" si="33"/>
        <v>-511340</v>
      </c>
      <c r="G118" s="34">
        <f>+Inputs!$D$3</f>
        <v>0.37951000000000001</v>
      </c>
      <c r="I118" s="27">
        <f t="shared" si="38"/>
        <v>1315000</v>
      </c>
      <c r="K118" s="27">
        <f t="shared" si="34"/>
        <v>7306</v>
      </c>
      <c r="L118" s="27">
        <f t="shared" si="39"/>
        <v>803660</v>
      </c>
      <c r="M118" s="27">
        <f t="shared" si="35"/>
        <v>2772.7000600000001</v>
      </c>
      <c r="N118" s="27">
        <f t="shared" si="36"/>
        <v>2772.7000600000001</v>
      </c>
      <c r="O118" s="27">
        <f t="shared" si="40"/>
        <v>-194051.84962000174</v>
      </c>
      <c r="P118" s="27">
        <f t="shared" si="41"/>
        <v>194051.84962000174</v>
      </c>
    </row>
    <row r="119" spans="1:16">
      <c r="A119" s="31">
        <v>38443</v>
      </c>
      <c r="C119" s="6">
        <v>111</v>
      </c>
      <c r="D119" s="29">
        <f t="shared" si="32"/>
        <v>7306</v>
      </c>
      <c r="E119" s="29">
        <f t="shared" si="37"/>
        <v>810966</v>
      </c>
      <c r="F119" s="29">
        <f t="shared" si="33"/>
        <v>-504034</v>
      </c>
      <c r="G119" s="34">
        <f>+Inputs!$D$3</f>
        <v>0.37951000000000001</v>
      </c>
      <c r="I119" s="27">
        <f t="shared" si="38"/>
        <v>1315000</v>
      </c>
      <c r="K119" s="27">
        <f t="shared" si="34"/>
        <v>7306</v>
      </c>
      <c r="L119" s="27">
        <f t="shared" si="39"/>
        <v>810966</v>
      </c>
      <c r="M119" s="27">
        <f t="shared" si="35"/>
        <v>2772.7000600000001</v>
      </c>
      <c r="N119" s="27">
        <f t="shared" si="36"/>
        <v>2772.7000600000001</v>
      </c>
      <c r="O119" s="27">
        <f t="shared" si="40"/>
        <v>-191279.14956000174</v>
      </c>
      <c r="P119" s="27">
        <f t="shared" si="41"/>
        <v>191279.14956000174</v>
      </c>
    </row>
    <row r="120" spans="1:16">
      <c r="A120" s="30">
        <v>38473</v>
      </c>
      <c r="C120" s="6">
        <v>112</v>
      </c>
      <c r="D120" s="29">
        <f t="shared" si="32"/>
        <v>7306</v>
      </c>
      <c r="E120" s="29">
        <f t="shared" si="37"/>
        <v>818272</v>
      </c>
      <c r="F120" s="29">
        <f t="shared" si="33"/>
        <v>-496728</v>
      </c>
      <c r="G120" s="34">
        <f>+Inputs!$D$3</f>
        <v>0.37951000000000001</v>
      </c>
      <c r="I120" s="27">
        <f t="shared" si="38"/>
        <v>1315000</v>
      </c>
      <c r="K120" s="27">
        <f t="shared" si="34"/>
        <v>7306</v>
      </c>
      <c r="L120" s="27">
        <f t="shared" si="39"/>
        <v>818272</v>
      </c>
      <c r="M120" s="27">
        <f t="shared" si="35"/>
        <v>2772.7000600000001</v>
      </c>
      <c r="N120" s="27">
        <f t="shared" si="36"/>
        <v>2772.7000600000001</v>
      </c>
      <c r="O120" s="27">
        <f t="shared" si="40"/>
        <v>-188506.44950000173</v>
      </c>
      <c r="P120" s="27">
        <f t="shared" si="41"/>
        <v>188506.44950000173</v>
      </c>
    </row>
    <row r="121" spans="1:16">
      <c r="A121" s="31">
        <v>38504</v>
      </c>
      <c r="C121" s="6">
        <v>113</v>
      </c>
      <c r="D121" s="29">
        <f t="shared" si="32"/>
        <v>7306</v>
      </c>
      <c r="E121" s="29">
        <f t="shared" si="37"/>
        <v>825578</v>
      </c>
      <c r="F121" s="29">
        <f t="shared" si="33"/>
        <v>-489422</v>
      </c>
      <c r="G121" s="34">
        <f>+Inputs!$D$3</f>
        <v>0.37951000000000001</v>
      </c>
      <c r="I121" s="27">
        <f t="shared" si="38"/>
        <v>1315000</v>
      </c>
      <c r="K121" s="27">
        <f t="shared" si="34"/>
        <v>7306</v>
      </c>
      <c r="L121" s="27">
        <f t="shared" si="39"/>
        <v>825578</v>
      </c>
      <c r="M121" s="27">
        <f t="shared" si="35"/>
        <v>2772.7000600000001</v>
      </c>
      <c r="N121" s="27">
        <f t="shared" si="36"/>
        <v>2772.7000600000001</v>
      </c>
      <c r="O121" s="27">
        <f t="shared" si="40"/>
        <v>-185733.74944000173</v>
      </c>
      <c r="P121" s="27">
        <f t="shared" si="41"/>
        <v>185733.74944000173</v>
      </c>
    </row>
    <row r="122" spans="1:16">
      <c r="A122" s="30">
        <v>38534</v>
      </c>
      <c r="C122" s="6">
        <v>114</v>
      </c>
      <c r="D122" s="29">
        <f t="shared" si="32"/>
        <v>7306</v>
      </c>
      <c r="E122" s="29">
        <f t="shared" si="37"/>
        <v>832884</v>
      </c>
      <c r="F122" s="29">
        <f t="shared" si="33"/>
        <v>-482116</v>
      </c>
      <c r="G122" s="34">
        <f>+Inputs!$D$3</f>
        <v>0.37951000000000001</v>
      </c>
      <c r="I122" s="27">
        <f t="shared" si="38"/>
        <v>1315000</v>
      </c>
      <c r="K122" s="27">
        <f t="shared" si="34"/>
        <v>7306</v>
      </c>
      <c r="L122" s="27">
        <f t="shared" si="39"/>
        <v>832884</v>
      </c>
      <c r="M122" s="27">
        <f t="shared" si="35"/>
        <v>2772.7000600000001</v>
      </c>
      <c r="N122" s="27">
        <f t="shared" si="36"/>
        <v>2772.7000600000001</v>
      </c>
      <c r="O122" s="27">
        <f t="shared" si="40"/>
        <v>-182961.04938000173</v>
      </c>
      <c r="P122" s="27">
        <f t="shared" si="41"/>
        <v>182961.04938000173</v>
      </c>
    </row>
    <row r="123" spans="1:16">
      <c r="A123" s="31">
        <v>38565</v>
      </c>
      <c r="C123" s="6">
        <v>115</v>
      </c>
      <c r="D123" s="29">
        <f t="shared" si="32"/>
        <v>7306</v>
      </c>
      <c r="E123" s="29">
        <f t="shared" si="37"/>
        <v>840190</v>
      </c>
      <c r="F123" s="29">
        <f t="shared" si="33"/>
        <v>-474810</v>
      </c>
      <c r="G123" s="34">
        <f>+Inputs!$D$3</f>
        <v>0.37951000000000001</v>
      </c>
      <c r="I123" s="27">
        <f t="shared" si="38"/>
        <v>1315000</v>
      </c>
      <c r="K123" s="27">
        <f t="shared" si="34"/>
        <v>7306</v>
      </c>
      <c r="L123" s="27">
        <f t="shared" si="39"/>
        <v>840190</v>
      </c>
      <c r="M123" s="27">
        <f t="shared" si="35"/>
        <v>2772.7000600000001</v>
      </c>
      <c r="N123" s="27">
        <f t="shared" si="36"/>
        <v>2772.7000600000001</v>
      </c>
      <c r="O123" s="27">
        <f t="shared" si="40"/>
        <v>-180188.34932000173</v>
      </c>
      <c r="P123" s="27">
        <f t="shared" si="41"/>
        <v>180188.34932000173</v>
      </c>
    </row>
    <row r="124" spans="1:16">
      <c r="A124" s="30">
        <v>38596</v>
      </c>
      <c r="C124" s="6">
        <v>116</v>
      </c>
      <c r="D124" s="29">
        <f t="shared" si="32"/>
        <v>7306</v>
      </c>
      <c r="E124" s="29">
        <f t="shared" si="37"/>
        <v>847496</v>
      </c>
      <c r="F124" s="29">
        <f t="shared" si="33"/>
        <v>-467504</v>
      </c>
      <c r="G124" s="34">
        <f>+Inputs!$D$3</f>
        <v>0.37951000000000001</v>
      </c>
      <c r="I124" s="27">
        <f t="shared" si="38"/>
        <v>1315000</v>
      </c>
      <c r="K124" s="27">
        <f t="shared" si="34"/>
        <v>7306</v>
      </c>
      <c r="L124" s="27">
        <f t="shared" si="39"/>
        <v>847496</v>
      </c>
      <c r="M124" s="27">
        <f t="shared" si="35"/>
        <v>2772.7000600000001</v>
      </c>
      <c r="N124" s="27">
        <f t="shared" si="36"/>
        <v>2772.7000600000001</v>
      </c>
      <c r="O124" s="27">
        <f t="shared" si="40"/>
        <v>-177415.64926000172</v>
      </c>
      <c r="P124" s="27">
        <f t="shared" si="41"/>
        <v>177415.64926000172</v>
      </c>
    </row>
    <row r="125" spans="1:16">
      <c r="A125" s="31">
        <v>38626</v>
      </c>
      <c r="C125" s="6">
        <v>117</v>
      </c>
      <c r="D125" s="29">
        <f t="shared" si="32"/>
        <v>7306</v>
      </c>
      <c r="E125" s="29">
        <f t="shared" si="37"/>
        <v>854802</v>
      </c>
      <c r="F125" s="29">
        <f t="shared" si="33"/>
        <v>-460198</v>
      </c>
      <c r="G125" s="34">
        <f>+Inputs!$D$3</f>
        <v>0.37951000000000001</v>
      </c>
      <c r="I125" s="27">
        <f t="shared" si="38"/>
        <v>1315000</v>
      </c>
      <c r="K125" s="27">
        <f t="shared" si="34"/>
        <v>7306</v>
      </c>
      <c r="L125" s="27">
        <f t="shared" si="39"/>
        <v>854802</v>
      </c>
      <c r="M125" s="27">
        <f t="shared" si="35"/>
        <v>2772.7000600000001</v>
      </c>
      <c r="N125" s="27">
        <f t="shared" si="36"/>
        <v>2772.7000600000001</v>
      </c>
      <c r="O125" s="27">
        <f t="shared" si="40"/>
        <v>-174642.94920000172</v>
      </c>
      <c r="P125" s="27">
        <f t="shared" si="41"/>
        <v>174642.94920000172</v>
      </c>
    </row>
    <row r="126" spans="1:16">
      <c r="A126" s="30">
        <v>38657</v>
      </c>
      <c r="C126" s="6">
        <v>118</v>
      </c>
      <c r="D126" s="29">
        <f t="shared" si="32"/>
        <v>7306</v>
      </c>
      <c r="E126" s="29">
        <f t="shared" si="37"/>
        <v>862108</v>
      </c>
      <c r="F126" s="29">
        <f t="shared" si="33"/>
        <v>-452892</v>
      </c>
      <c r="G126" s="34">
        <f>+Inputs!$D$3</f>
        <v>0.37951000000000001</v>
      </c>
      <c r="I126" s="27">
        <f t="shared" si="38"/>
        <v>1315000</v>
      </c>
      <c r="K126" s="27">
        <f t="shared" si="34"/>
        <v>7306</v>
      </c>
      <c r="L126" s="27">
        <f t="shared" si="39"/>
        <v>862108</v>
      </c>
      <c r="M126" s="27">
        <f t="shared" si="35"/>
        <v>2772.7000600000001</v>
      </c>
      <c r="N126" s="27">
        <f t="shared" si="36"/>
        <v>2772.7000600000001</v>
      </c>
      <c r="O126" s="27">
        <f t="shared" si="40"/>
        <v>-171870.24914000172</v>
      </c>
      <c r="P126" s="27">
        <f t="shared" si="41"/>
        <v>171870.24914000172</v>
      </c>
    </row>
    <row r="127" spans="1:16">
      <c r="A127" s="31">
        <v>38687</v>
      </c>
      <c r="C127" s="6">
        <v>119</v>
      </c>
      <c r="D127" s="29">
        <f t="shared" si="32"/>
        <v>7306</v>
      </c>
      <c r="E127" s="29">
        <f t="shared" si="37"/>
        <v>869414</v>
      </c>
      <c r="F127" s="29">
        <f t="shared" si="33"/>
        <v>-445586</v>
      </c>
      <c r="G127" s="34">
        <f>+Inputs!$D$3</f>
        <v>0.37951000000000001</v>
      </c>
      <c r="I127" s="27">
        <f t="shared" si="38"/>
        <v>1315000</v>
      </c>
      <c r="K127" s="27">
        <f t="shared" si="34"/>
        <v>7306</v>
      </c>
      <c r="L127" s="27">
        <f t="shared" si="39"/>
        <v>869414</v>
      </c>
      <c r="M127" s="27">
        <f t="shared" si="35"/>
        <v>2772.7000600000001</v>
      </c>
      <c r="N127" s="27">
        <f t="shared" si="36"/>
        <v>2772.7000600000001</v>
      </c>
      <c r="O127" s="27">
        <f t="shared" si="40"/>
        <v>-169097.54908000171</v>
      </c>
      <c r="P127" s="27">
        <f t="shared" si="41"/>
        <v>169097.54908000171</v>
      </c>
    </row>
    <row r="128" spans="1:16">
      <c r="A128" s="30">
        <v>38718</v>
      </c>
      <c r="C128" s="6">
        <v>120</v>
      </c>
      <c r="D128" s="29">
        <f t="shared" si="32"/>
        <v>7306</v>
      </c>
      <c r="E128" s="29">
        <f t="shared" si="37"/>
        <v>876720</v>
      </c>
      <c r="F128" s="29">
        <f t="shared" si="33"/>
        <v>-438280</v>
      </c>
      <c r="G128" s="34">
        <f>+Inputs!$D$3</f>
        <v>0.37951000000000001</v>
      </c>
      <c r="I128" s="27">
        <f t="shared" si="38"/>
        <v>1315000</v>
      </c>
      <c r="K128" s="27">
        <f t="shared" si="34"/>
        <v>7306</v>
      </c>
      <c r="L128" s="27">
        <f t="shared" si="39"/>
        <v>876720</v>
      </c>
      <c r="M128" s="27">
        <f t="shared" si="35"/>
        <v>2772.7000600000001</v>
      </c>
      <c r="N128" s="27">
        <f t="shared" si="36"/>
        <v>2772.7000600000001</v>
      </c>
      <c r="O128" s="27">
        <f t="shared" si="40"/>
        <v>-166324.84902000171</v>
      </c>
      <c r="P128" s="27">
        <f t="shared" si="41"/>
        <v>166324.84902000171</v>
      </c>
    </row>
    <row r="129" spans="1:16">
      <c r="A129" s="31">
        <v>38749</v>
      </c>
      <c r="C129" s="6">
        <v>121</v>
      </c>
      <c r="D129" s="29">
        <f t="shared" si="32"/>
        <v>7306</v>
      </c>
      <c r="E129" s="29">
        <f t="shared" si="37"/>
        <v>884026</v>
      </c>
      <c r="F129" s="29">
        <f t="shared" si="33"/>
        <v>-430974</v>
      </c>
      <c r="G129" s="34">
        <f>+Inputs!$D$3</f>
        <v>0.37951000000000001</v>
      </c>
      <c r="I129" s="27">
        <f t="shared" si="38"/>
        <v>1315000</v>
      </c>
      <c r="K129" s="27">
        <f t="shared" si="34"/>
        <v>7306</v>
      </c>
      <c r="L129" s="27">
        <f t="shared" si="39"/>
        <v>884026</v>
      </c>
      <c r="M129" s="27">
        <f t="shared" si="35"/>
        <v>2772.7000600000001</v>
      </c>
      <c r="N129" s="27">
        <f t="shared" si="36"/>
        <v>2772.7000600000001</v>
      </c>
      <c r="O129" s="27">
        <f t="shared" si="40"/>
        <v>-163552.14896000171</v>
      </c>
      <c r="P129" s="27">
        <f t="shared" si="41"/>
        <v>163552.14896000171</v>
      </c>
    </row>
    <row r="130" spans="1:16">
      <c r="A130" s="30">
        <v>38777</v>
      </c>
      <c r="C130" s="6">
        <v>122</v>
      </c>
      <c r="D130" s="29">
        <f t="shared" si="32"/>
        <v>7306</v>
      </c>
      <c r="E130" s="29">
        <f t="shared" si="37"/>
        <v>891332</v>
      </c>
      <c r="F130" s="29">
        <f t="shared" si="33"/>
        <v>-423668</v>
      </c>
      <c r="G130" s="34">
        <f>+Inputs!$D$3</f>
        <v>0.37951000000000001</v>
      </c>
      <c r="I130" s="27">
        <f t="shared" si="38"/>
        <v>1315000</v>
      </c>
      <c r="K130" s="27">
        <f t="shared" si="34"/>
        <v>7306</v>
      </c>
      <c r="L130" s="27">
        <f t="shared" si="39"/>
        <v>891332</v>
      </c>
      <c r="M130" s="27">
        <f t="shared" si="35"/>
        <v>2772.7000600000001</v>
      </c>
      <c r="N130" s="27">
        <f t="shared" si="36"/>
        <v>2772.7000600000001</v>
      </c>
      <c r="O130" s="27">
        <f t="shared" si="40"/>
        <v>-160779.44890000171</v>
      </c>
      <c r="P130" s="27">
        <f t="shared" si="41"/>
        <v>160779.44890000171</v>
      </c>
    </row>
    <row r="131" spans="1:16">
      <c r="A131" s="31">
        <v>38808</v>
      </c>
      <c r="C131" s="6">
        <v>123</v>
      </c>
      <c r="D131" s="29">
        <f t="shared" si="32"/>
        <v>7306</v>
      </c>
      <c r="E131" s="29">
        <f t="shared" si="37"/>
        <v>898638</v>
      </c>
      <c r="F131" s="29">
        <f t="shared" si="33"/>
        <v>-416362</v>
      </c>
      <c r="G131" s="34">
        <f>+Inputs!$D$3</f>
        <v>0.37951000000000001</v>
      </c>
      <c r="I131" s="27">
        <f t="shared" si="38"/>
        <v>1315000</v>
      </c>
      <c r="K131" s="27">
        <f t="shared" si="34"/>
        <v>7306</v>
      </c>
      <c r="L131" s="27">
        <f t="shared" si="39"/>
        <v>898638</v>
      </c>
      <c r="M131" s="27">
        <f t="shared" si="35"/>
        <v>2772.7000600000001</v>
      </c>
      <c r="N131" s="27">
        <f t="shared" si="36"/>
        <v>2772.7000600000001</v>
      </c>
      <c r="O131" s="27">
        <f t="shared" si="40"/>
        <v>-158006.7488400017</v>
      </c>
      <c r="P131" s="27">
        <f t="shared" si="41"/>
        <v>158006.7488400017</v>
      </c>
    </row>
    <row r="132" spans="1:16">
      <c r="A132" s="30">
        <v>38838</v>
      </c>
      <c r="C132" s="6">
        <v>124</v>
      </c>
      <c r="D132" s="29">
        <f t="shared" si="32"/>
        <v>7306</v>
      </c>
      <c r="E132" s="29">
        <f t="shared" si="37"/>
        <v>905944</v>
      </c>
      <c r="F132" s="29">
        <f t="shared" si="33"/>
        <v>-409056</v>
      </c>
      <c r="G132" s="34">
        <f>+Inputs!$D$3</f>
        <v>0.37951000000000001</v>
      </c>
      <c r="I132" s="27">
        <f t="shared" si="38"/>
        <v>1315000</v>
      </c>
      <c r="K132" s="27">
        <f t="shared" si="34"/>
        <v>7306</v>
      </c>
      <c r="L132" s="27">
        <f t="shared" si="39"/>
        <v>905944</v>
      </c>
      <c r="M132" s="27">
        <f t="shared" si="35"/>
        <v>2772.7000600000001</v>
      </c>
      <c r="N132" s="27">
        <f t="shared" si="36"/>
        <v>2772.7000600000001</v>
      </c>
      <c r="O132" s="27">
        <f t="shared" si="40"/>
        <v>-155234.0487800017</v>
      </c>
      <c r="P132" s="27">
        <f t="shared" si="41"/>
        <v>155234.0487800017</v>
      </c>
    </row>
    <row r="133" spans="1:16">
      <c r="A133" s="31">
        <v>38869</v>
      </c>
      <c r="C133" s="6">
        <v>125</v>
      </c>
      <c r="D133" s="29">
        <f t="shared" si="32"/>
        <v>7306</v>
      </c>
      <c r="E133" s="29">
        <f t="shared" si="37"/>
        <v>913250</v>
      </c>
      <c r="F133" s="29">
        <f t="shared" si="33"/>
        <v>-401750</v>
      </c>
      <c r="G133" s="34">
        <f>+Inputs!$D$3</f>
        <v>0.37951000000000001</v>
      </c>
      <c r="I133" s="27">
        <f t="shared" si="38"/>
        <v>1315000</v>
      </c>
      <c r="K133" s="27">
        <f t="shared" si="34"/>
        <v>7306</v>
      </c>
      <c r="L133" s="27">
        <f t="shared" si="39"/>
        <v>913250</v>
      </c>
      <c r="M133" s="27">
        <f t="shared" si="35"/>
        <v>2772.7000600000001</v>
      </c>
      <c r="N133" s="27">
        <f t="shared" si="36"/>
        <v>2772.7000600000001</v>
      </c>
      <c r="O133" s="27">
        <f t="shared" si="40"/>
        <v>-152461.3487200017</v>
      </c>
      <c r="P133" s="27">
        <f t="shared" si="41"/>
        <v>152461.3487200017</v>
      </c>
    </row>
    <row r="134" spans="1:16">
      <c r="A134" s="30">
        <v>38899</v>
      </c>
      <c r="C134" s="6">
        <v>126</v>
      </c>
      <c r="D134" s="29">
        <f t="shared" si="32"/>
        <v>7306</v>
      </c>
      <c r="E134" s="29">
        <f t="shared" si="37"/>
        <v>920556</v>
      </c>
      <c r="F134" s="29">
        <f t="shared" si="33"/>
        <v>-394444</v>
      </c>
      <c r="G134" s="34">
        <f>+Inputs!$D$3</f>
        <v>0.37951000000000001</v>
      </c>
      <c r="I134" s="27">
        <f t="shared" si="38"/>
        <v>1315000</v>
      </c>
      <c r="K134" s="27">
        <f t="shared" si="34"/>
        <v>7306</v>
      </c>
      <c r="L134" s="27">
        <f t="shared" si="39"/>
        <v>920556</v>
      </c>
      <c r="M134" s="27">
        <f t="shared" si="35"/>
        <v>2772.7000600000001</v>
      </c>
      <c r="N134" s="27">
        <f t="shared" si="36"/>
        <v>2772.7000600000001</v>
      </c>
      <c r="O134" s="27">
        <f t="shared" si="40"/>
        <v>-149688.64866000169</v>
      </c>
      <c r="P134" s="27">
        <f t="shared" si="41"/>
        <v>149688.64866000169</v>
      </c>
    </row>
    <row r="135" spans="1:16">
      <c r="A135" s="31">
        <v>38930</v>
      </c>
      <c r="C135" s="6">
        <v>127</v>
      </c>
      <c r="D135" s="29">
        <f t="shared" si="32"/>
        <v>7306</v>
      </c>
      <c r="E135" s="29">
        <f t="shared" si="37"/>
        <v>927862</v>
      </c>
      <c r="F135" s="29">
        <f t="shared" si="33"/>
        <v>-387138</v>
      </c>
      <c r="G135" s="34">
        <f>+Inputs!$D$3</f>
        <v>0.37951000000000001</v>
      </c>
      <c r="I135" s="27">
        <f t="shared" si="38"/>
        <v>1315000</v>
      </c>
      <c r="K135" s="27">
        <f t="shared" si="34"/>
        <v>7306</v>
      </c>
      <c r="L135" s="27">
        <f t="shared" si="39"/>
        <v>927862</v>
      </c>
      <c r="M135" s="27">
        <f t="shared" si="35"/>
        <v>2772.7000600000001</v>
      </c>
      <c r="N135" s="27">
        <f t="shared" si="36"/>
        <v>2772.7000600000001</v>
      </c>
      <c r="O135" s="27">
        <f t="shared" si="40"/>
        <v>-146915.94860000169</v>
      </c>
      <c r="P135" s="27">
        <f t="shared" si="41"/>
        <v>146915.94860000169</v>
      </c>
    </row>
    <row r="136" spans="1:16">
      <c r="A136" s="30">
        <v>38961</v>
      </c>
      <c r="C136" s="6">
        <v>128</v>
      </c>
      <c r="D136" s="29">
        <f t="shared" si="32"/>
        <v>7306</v>
      </c>
      <c r="E136" s="29">
        <f t="shared" si="37"/>
        <v>935168</v>
      </c>
      <c r="F136" s="29">
        <f t="shared" si="33"/>
        <v>-379832</v>
      </c>
      <c r="G136" s="34">
        <f>+Inputs!$D$3</f>
        <v>0.37951000000000001</v>
      </c>
      <c r="I136" s="27">
        <f t="shared" si="38"/>
        <v>1315000</v>
      </c>
      <c r="K136" s="27">
        <f t="shared" si="34"/>
        <v>7306</v>
      </c>
      <c r="L136" s="27">
        <f t="shared" si="39"/>
        <v>935168</v>
      </c>
      <c r="M136" s="27">
        <f t="shared" si="35"/>
        <v>2772.7000600000001</v>
      </c>
      <c r="N136" s="27">
        <f t="shared" si="36"/>
        <v>2772.7000600000001</v>
      </c>
      <c r="O136" s="27">
        <f t="shared" si="40"/>
        <v>-144143.24854000169</v>
      </c>
      <c r="P136" s="27">
        <f t="shared" si="41"/>
        <v>144143.24854000169</v>
      </c>
    </row>
    <row r="137" spans="1:16">
      <c r="A137" s="31">
        <v>38991</v>
      </c>
      <c r="C137" s="6">
        <v>129</v>
      </c>
      <c r="D137" s="29">
        <f t="shared" ref="D137:D168" si="42">ROUND(-(+$B$9/180)*1,0)</f>
        <v>7306</v>
      </c>
      <c r="E137" s="29">
        <f t="shared" si="37"/>
        <v>942474</v>
      </c>
      <c r="F137" s="29">
        <f t="shared" ref="F137:F168" si="43">$B$9+E137</f>
        <v>-372526</v>
      </c>
      <c r="G137" s="34">
        <f>+Inputs!$D$3</f>
        <v>0.37951000000000001</v>
      </c>
      <c r="I137" s="27">
        <f t="shared" si="38"/>
        <v>1315000</v>
      </c>
      <c r="K137" s="27">
        <f t="shared" ref="K137:K168" si="44">D137</f>
        <v>7306</v>
      </c>
      <c r="L137" s="27">
        <f t="shared" si="39"/>
        <v>942474</v>
      </c>
      <c r="M137" s="27">
        <f t="shared" ref="M137:M168" si="45">K137*G137</f>
        <v>2772.7000600000001</v>
      </c>
      <c r="N137" s="27">
        <f t="shared" ref="N137:N168" si="46">M137-J137</f>
        <v>2772.7000600000001</v>
      </c>
      <c r="O137" s="27">
        <f t="shared" si="40"/>
        <v>-141370.54848000169</v>
      </c>
      <c r="P137" s="27">
        <f t="shared" si="41"/>
        <v>141370.54848000169</v>
      </c>
    </row>
    <row r="138" spans="1:16">
      <c r="A138" s="30">
        <v>39022</v>
      </c>
      <c r="C138" s="6">
        <v>130</v>
      </c>
      <c r="D138" s="29">
        <f t="shared" si="42"/>
        <v>7306</v>
      </c>
      <c r="E138" s="29">
        <f t="shared" ref="E138:E169" si="47">+E137+D138</f>
        <v>949780</v>
      </c>
      <c r="F138" s="29">
        <f t="shared" si="43"/>
        <v>-365220</v>
      </c>
      <c r="G138" s="34">
        <f>+Inputs!$D$3</f>
        <v>0.37951000000000001</v>
      </c>
      <c r="I138" s="27">
        <f t="shared" ref="I138:I169" si="48">+I137+H138</f>
        <v>1315000</v>
      </c>
      <c r="K138" s="27">
        <f t="shared" si="44"/>
        <v>7306</v>
      </c>
      <c r="L138" s="27">
        <f t="shared" ref="L138:L169" si="49">+L137+K138</f>
        <v>949780</v>
      </c>
      <c r="M138" s="27">
        <f t="shared" si="45"/>
        <v>2772.7000600000001</v>
      </c>
      <c r="N138" s="27">
        <f t="shared" si="46"/>
        <v>2772.7000600000001</v>
      </c>
      <c r="O138" s="27">
        <f t="shared" ref="O138:O169" si="50">+O137+N138</f>
        <v>-138597.84842000168</v>
      </c>
      <c r="P138" s="27">
        <f t="shared" ref="P138:P169" si="51">P137-N138</f>
        <v>138597.84842000168</v>
      </c>
    </row>
    <row r="139" spans="1:16">
      <c r="A139" s="31">
        <v>39052</v>
      </c>
      <c r="C139" s="6">
        <v>131</v>
      </c>
      <c r="D139" s="29">
        <f t="shared" si="42"/>
        <v>7306</v>
      </c>
      <c r="E139" s="29">
        <f t="shared" si="47"/>
        <v>957086</v>
      </c>
      <c r="F139" s="29">
        <f t="shared" si="43"/>
        <v>-357914</v>
      </c>
      <c r="G139" s="34">
        <f>+Inputs!$D$3</f>
        <v>0.37951000000000001</v>
      </c>
      <c r="I139" s="27">
        <f t="shared" si="48"/>
        <v>1315000</v>
      </c>
      <c r="K139" s="27">
        <f t="shared" si="44"/>
        <v>7306</v>
      </c>
      <c r="L139" s="27">
        <f t="shared" si="49"/>
        <v>957086</v>
      </c>
      <c r="M139" s="27">
        <f t="shared" si="45"/>
        <v>2772.7000600000001</v>
      </c>
      <c r="N139" s="27">
        <f t="shared" si="46"/>
        <v>2772.7000600000001</v>
      </c>
      <c r="O139" s="27">
        <f t="shared" si="50"/>
        <v>-135825.14836000168</v>
      </c>
      <c r="P139" s="27">
        <f t="shared" si="51"/>
        <v>135825.14836000168</v>
      </c>
    </row>
    <row r="140" spans="1:16">
      <c r="A140" s="30">
        <v>39083</v>
      </c>
      <c r="C140" s="6">
        <v>132</v>
      </c>
      <c r="D140" s="29">
        <f t="shared" si="42"/>
        <v>7306</v>
      </c>
      <c r="E140" s="29">
        <f t="shared" si="47"/>
        <v>964392</v>
      </c>
      <c r="F140" s="29">
        <f t="shared" si="43"/>
        <v>-350608</v>
      </c>
      <c r="G140" s="34">
        <f>+Inputs!$D$3</f>
        <v>0.37951000000000001</v>
      </c>
      <c r="I140" s="27">
        <f t="shared" si="48"/>
        <v>1315000</v>
      </c>
      <c r="K140" s="27">
        <f t="shared" si="44"/>
        <v>7306</v>
      </c>
      <c r="L140" s="27">
        <f t="shared" si="49"/>
        <v>964392</v>
      </c>
      <c r="M140" s="27">
        <f t="shared" si="45"/>
        <v>2772.7000600000001</v>
      </c>
      <c r="N140" s="27">
        <f t="shared" si="46"/>
        <v>2772.7000600000001</v>
      </c>
      <c r="O140" s="27">
        <f t="shared" si="50"/>
        <v>-133052.44830000168</v>
      </c>
      <c r="P140" s="27">
        <f t="shared" si="51"/>
        <v>133052.44830000168</v>
      </c>
    </row>
    <row r="141" spans="1:16">
      <c r="A141" s="31">
        <v>39114</v>
      </c>
      <c r="C141" s="6">
        <v>133</v>
      </c>
      <c r="D141" s="29">
        <f t="shared" si="42"/>
        <v>7306</v>
      </c>
      <c r="E141" s="29">
        <f t="shared" si="47"/>
        <v>971698</v>
      </c>
      <c r="F141" s="29">
        <f t="shared" si="43"/>
        <v>-343302</v>
      </c>
      <c r="G141" s="34">
        <f>+Inputs!$D$3</f>
        <v>0.37951000000000001</v>
      </c>
      <c r="I141" s="27">
        <f t="shared" si="48"/>
        <v>1315000</v>
      </c>
      <c r="K141" s="27">
        <f t="shared" si="44"/>
        <v>7306</v>
      </c>
      <c r="L141" s="27">
        <f t="shared" si="49"/>
        <v>971698</v>
      </c>
      <c r="M141" s="27">
        <f t="shared" si="45"/>
        <v>2772.7000600000001</v>
      </c>
      <c r="N141" s="27">
        <f t="shared" si="46"/>
        <v>2772.7000600000001</v>
      </c>
      <c r="O141" s="27">
        <f t="shared" si="50"/>
        <v>-130279.74824000167</v>
      </c>
      <c r="P141" s="27">
        <f t="shared" si="51"/>
        <v>130279.74824000167</v>
      </c>
    </row>
    <row r="142" spans="1:16">
      <c r="A142" s="30">
        <v>39142</v>
      </c>
      <c r="C142" s="6">
        <v>134</v>
      </c>
      <c r="D142" s="29">
        <f t="shared" si="42"/>
        <v>7306</v>
      </c>
      <c r="E142" s="29">
        <f t="shared" si="47"/>
        <v>979004</v>
      </c>
      <c r="F142" s="29">
        <f t="shared" si="43"/>
        <v>-335996</v>
      </c>
      <c r="G142" s="34">
        <f>+Inputs!$D$3</f>
        <v>0.37951000000000001</v>
      </c>
      <c r="I142" s="27">
        <f t="shared" si="48"/>
        <v>1315000</v>
      </c>
      <c r="K142" s="27">
        <f t="shared" si="44"/>
        <v>7306</v>
      </c>
      <c r="L142" s="27">
        <f t="shared" si="49"/>
        <v>979004</v>
      </c>
      <c r="M142" s="27">
        <f t="shared" si="45"/>
        <v>2772.7000600000001</v>
      </c>
      <c r="N142" s="27">
        <f t="shared" si="46"/>
        <v>2772.7000600000001</v>
      </c>
      <c r="O142" s="27">
        <f t="shared" si="50"/>
        <v>-127507.04818000167</v>
      </c>
      <c r="P142" s="27">
        <f t="shared" si="51"/>
        <v>127507.04818000167</v>
      </c>
    </row>
    <row r="143" spans="1:16">
      <c r="A143" s="31">
        <v>39173</v>
      </c>
      <c r="C143" s="6">
        <v>135</v>
      </c>
      <c r="D143" s="29">
        <f t="shared" si="42"/>
        <v>7306</v>
      </c>
      <c r="E143" s="29">
        <f t="shared" si="47"/>
        <v>986310</v>
      </c>
      <c r="F143" s="29">
        <f t="shared" si="43"/>
        <v>-328690</v>
      </c>
      <c r="G143" s="34">
        <f>+Inputs!$D$3</f>
        <v>0.37951000000000001</v>
      </c>
      <c r="I143" s="27">
        <f t="shared" si="48"/>
        <v>1315000</v>
      </c>
      <c r="K143" s="27">
        <f t="shared" si="44"/>
        <v>7306</v>
      </c>
      <c r="L143" s="27">
        <f t="shared" si="49"/>
        <v>986310</v>
      </c>
      <c r="M143" s="27">
        <f t="shared" si="45"/>
        <v>2772.7000600000001</v>
      </c>
      <c r="N143" s="27">
        <f t="shared" si="46"/>
        <v>2772.7000600000001</v>
      </c>
      <c r="O143" s="27">
        <f t="shared" si="50"/>
        <v>-124734.34812000167</v>
      </c>
      <c r="P143" s="27">
        <f t="shared" si="51"/>
        <v>124734.34812000167</v>
      </c>
    </row>
    <row r="144" spans="1:16">
      <c r="A144" s="30">
        <v>39203</v>
      </c>
      <c r="C144" s="6">
        <v>136</v>
      </c>
      <c r="D144" s="29">
        <f t="shared" si="42"/>
        <v>7306</v>
      </c>
      <c r="E144" s="29">
        <f t="shared" si="47"/>
        <v>993616</v>
      </c>
      <c r="F144" s="29">
        <f t="shared" si="43"/>
        <v>-321384</v>
      </c>
      <c r="G144" s="34">
        <f>+Inputs!$D$3</f>
        <v>0.37951000000000001</v>
      </c>
      <c r="I144" s="27">
        <f t="shared" si="48"/>
        <v>1315000</v>
      </c>
      <c r="K144" s="27">
        <f t="shared" si="44"/>
        <v>7306</v>
      </c>
      <c r="L144" s="27">
        <f t="shared" si="49"/>
        <v>993616</v>
      </c>
      <c r="M144" s="27">
        <f t="shared" si="45"/>
        <v>2772.7000600000001</v>
      </c>
      <c r="N144" s="27">
        <f t="shared" si="46"/>
        <v>2772.7000600000001</v>
      </c>
      <c r="O144" s="27">
        <f t="shared" si="50"/>
        <v>-121961.64806000167</v>
      </c>
      <c r="P144" s="27">
        <f t="shared" si="51"/>
        <v>121961.64806000167</v>
      </c>
    </row>
    <row r="145" spans="1:16">
      <c r="A145" s="31">
        <v>39234</v>
      </c>
      <c r="C145" s="6">
        <v>137</v>
      </c>
      <c r="D145" s="29">
        <f t="shared" si="42"/>
        <v>7306</v>
      </c>
      <c r="E145" s="29">
        <f t="shared" si="47"/>
        <v>1000922</v>
      </c>
      <c r="F145" s="29">
        <f t="shared" si="43"/>
        <v>-314078</v>
      </c>
      <c r="G145" s="34">
        <f>+Inputs!$D$3</f>
        <v>0.37951000000000001</v>
      </c>
      <c r="I145" s="27">
        <f t="shared" si="48"/>
        <v>1315000</v>
      </c>
      <c r="K145" s="27">
        <f t="shared" si="44"/>
        <v>7306</v>
      </c>
      <c r="L145" s="27">
        <f t="shared" si="49"/>
        <v>1000922</v>
      </c>
      <c r="M145" s="27">
        <f t="shared" si="45"/>
        <v>2772.7000600000001</v>
      </c>
      <c r="N145" s="27">
        <f t="shared" si="46"/>
        <v>2772.7000600000001</v>
      </c>
      <c r="O145" s="27">
        <f t="shared" si="50"/>
        <v>-119188.94800000166</v>
      </c>
      <c r="P145" s="27">
        <f t="shared" si="51"/>
        <v>119188.94800000166</v>
      </c>
    </row>
    <row r="146" spans="1:16">
      <c r="A146" s="30">
        <v>39264</v>
      </c>
      <c r="C146" s="6">
        <v>138</v>
      </c>
      <c r="D146" s="29">
        <f t="shared" si="42"/>
        <v>7306</v>
      </c>
      <c r="E146" s="29">
        <f t="shared" si="47"/>
        <v>1008228</v>
      </c>
      <c r="F146" s="29">
        <f t="shared" si="43"/>
        <v>-306772</v>
      </c>
      <c r="G146" s="34">
        <f>+Inputs!$D$3</f>
        <v>0.37951000000000001</v>
      </c>
      <c r="I146" s="27">
        <f t="shared" si="48"/>
        <v>1315000</v>
      </c>
      <c r="K146" s="27">
        <f t="shared" si="44"/>
        <v>7306</v>
      </c>
      <c r="L146" s="27">
        <f t="shared" si="49"/>
        <v>1008228</v>
      </c>
      <c r="M146" s="27">
        <f t="shared" si="45"/>
        <v>2772.7000600000001</v>
      </c>
      <c r="N146" s="27">
        <f t="shared" si="46"/>
        <v>2772.7000600000001</v>
      </c>
      <c r="O146" s="27">
        <f t="shared" si="50"/>
        <v>-116416.24794000166</v>
      </c>
      <c r="P146" s="27">
        <f t="shared" si="51"/>
        <v>116416.24794000166</v>
      </c>
    </row>
    <row r="147" spans="1:16">
      <c r="A147" s="31">
        <v>39295</v>
      </c>
      <c r="C147" s="6">
        <v>139</v>
      </c>
      <c r="D147" s="29">
        <f t="shared" si="42"/>
        <v>7306</v>
      </c>
      <c r="E147" s="29">
        <f t="shared" si="47"/>
        <v>1015534</v>
      </c>
      <c r="F147" s="29">
        <f t="shared" si="43"/>
        <v>-299466</v>
      </c>
      <c r="G147" s="34">
        <f>+Inputs!$D$3</f>
        <v>0.37951000000000001</v>
      </c>
      <c r="I147" s="27">
        <f t="shared" si="48"/>
        <v>1315000</v>
      </c>
      <c r="K147" s="27">
        <f t="shared" si="44"/>
        <v>7306</v>
      </c>
      <c r="L147" s="27">
        <f t="shared" si="49"/>
        <v>1015534</v>
      </c>
      <c r="M147" s="27">
        <f t="shared" si="45"/>
        <v>2772.7000600000001</v>
      </c>
      <c r="N147" s="27">
        <f t="shared" si="46"/>
        <v>2772.7000600000001</v>
      </c>
      <c r="O147" s="27">
        <f t="shared" si="50"/>
        <v>-113643.54788000166</v>
      </c>
      <c r="P147" s="27">
        <f t="shared" si="51"/>
        <v>113643.54788000166</v>
      </c>
    </row>
    <row r="148" spans="1:16">
      <c r="A148" s="30">
        <v>39326</v>
      </c>
      <c r="C148" s="6">
        <v>140</v>
      </c>
      <c r="D148" s="29">
        <f t="shared" si="42"/>
        <v>7306</v>
      </c>
      <c r="E148" s="29">
        <f t="shared" si="47"/>
        <v>1022840</v>
      </c>
      <c r="F148" s="29">
        <f t="shared" si="43"/>
        <v>-292160</v>
      </c>
      <c r="G148" s="34">
        <f>+Inputs!$D$3</f>
        <v>0.37951000000000001</v>
      </c>
      <c r="I148" s="27">
        <f t="shared" si="48"/>
        <v>1315000</v>
      </c>
      <c r="K148" s="27">
        <f t="shared" si="44"/>
        <v>7306</v>
      </c>
      <c r="L148" s="27">
        <f t="shared" si="49"/>
        <v>1022840</v>
      </c>
      <c r="M148" s="27">
        <f t="shared" si="45"/>
        <v>2772.7000600000001</v>
      </c>
      <c r="N148" s="27">
        <f t="shared" si="46"/>
        <v>2772.7000600000001</v>
      </c>
      <c r="O148" s="27">
        <f t="shared" si="50"/>
        <v>-110870.84782000165</v>
      </c>
      <c r="P148" s="27">
        <f t="shared" si="51"/>
        <v>110870.84782000165</v>
      </c>
    </row>
    <row r="149" spans="1:16">
      <c r="A149" s="31">
        <v>39356</v>
      </c>
      <c r="C149" s="6">
        <v>141</v>
      </c>
      <c r="D149" s="29">
        <f t="shared" si="42"/>
        <v>7306</v>
      </c>
      <c r="E149" s="29">
        <f t="shared" si="47"/>
        <v>1030146</v>
      </c>
      <c r="F149" s="29">
        <f t="shared" si="43"/>
        <v>-284854</v>
      </c>
      <c r="G149" s="34">
        <f>+Inputs!$D$3</f>
        <v>0.37951000000000001</v>
      </c>
      <c r="I149" s="27">
        <f t="shared" si="48"/>
        <v>1315000</v>
      </c>
      <c r="K149" s="27">
        <f t="shared" si="44"/>
        <v>7306</v>
      </c>
      <c r="L149" s="27">
        <f t="shared" si="49"/>
        <v>1030146</v>
      </c>
      <c r="M149" s="27">
        <f t="shared" si="45"/>
        <v>2772.7000600000001</v>
      </c>
      <c r="N149" s="27">
        <f t="shared" si="46"/>
        <v>2772.7000600000001</v>
      </c>
      <c r="O149" s="27">
        <f t="shared" si="50"/>
        <v>-108098.14776000165</v>
      </c>
      <c r="P149" s="27">
        <f t="shared" si="51"/>
        <v>108098.14776000165</v>
      </c>
    </row>
    <row r="150" spans="1:16">
      <c r="A150" s="30">
        <v>39387</v>
      </c>
      <c r="C150" s="6">
        <v>142</v>
      </c>
      <c r="D150" s="29">
        <f t="shared" si="42"/>
        <v>7306</v>
      </c>
      <c r="E150" s="29">
        <f t="shared" si="47"/>
        <v>1037452</v>
      </c>
      <c r="F150" s="29">
        <f t="shared" si="43"/>
        <v>-277548</v>
      </c>
      <c r="G150" s="34">
        <f>+Inputs!$D$3</f>
        <v>0.37951000000000001</v>
      </c>
      <c r="I150" s="27">
        <f t="shared" si="48"/>
        <v>1315000</v>
      </c>
      <c r="K150" s="27">
        <f t="shared" si="44"/>
        <v>7306</v>
      </c>
      <c r="L150" s="27">
        <f t="shared" si="49"/>
        <v>1037452</v>
      </c>
      <c r="M150" s="27">
        <f t="shared" si="45"/>
        <v>2772.7000600000001</v>
      </c>
      <c r="N150" s="27">
        <f t="shared" si="46"/>
        <v>2772.7000600000001</v>
      </c>
      <c r="O150" s="27">
        <f t="shared" si="50"/>
        <v>-105325.44770000165</v>
      </c>
      <c r="P150" s="27">
        <f t="shared" si="51"/>
        <v>105325.44770000165</v>
      </c>
    </row>
    <row r="151" spans="1:16">
      <c r="A151" s="31">
        <v>39417</v>
      </c>
      <c r="C151" s="6">
        <v>143</v>
      </c>
      <c r="D151" s="29">
        <f t="shared" si="42"/>
        <v>7306</v>
      </c>
      <c r="E151" s="29">
        <f t="shared" si="47"/>
        <v>1044758</v>
      </c>
      <c r="F151" s="29">
        <f t="shared" si="43"/>
        <v>-270242</v>
      </c>
      <c r="G151" s="34">
        <f>+Inputs!$D$3</f>
        <v>0.37951000000000001</v>
      </c>
      <c r="I151" s="27">
        <f t="shared" si="48"/>
        <v>1315000</v>
      </c>
      <c r="K151" s="27">
        <f t="shared" si="44"/>
        <v>7306</v>
      </c>
      <c r="L151" s="27">
        <f t="shared" si="49"/>
        <v>1044758</v>
      </c>
      <c r="M151" s="27">
        <f t="shared" si="45"/>
        <v>2772.7000600000001</v>
      </c>
      <c r="N151" s="27">
        <f t="shared" si="46"/>
        <v>2772.7000600000001</v>
      </c>
      <c r="O151" s="27">
        <f t="shared" si="50"/>
        <v>-102552.74764000165</v>
      </c>
      <c r="P151" s="27">
        <f t="shared" si="51"/>
        <v>102552.74764000165</v>
      </c>
    </row>
    <row r="152" spans="1:16">
      <c r="A152" s="30">
        <v>39448</v>
      </c>
      <c r="C152" s="6">
        <v>144</v>
      </c>
      <c r="D152" s="29">
        <f t="shared" si="42"/>
        <v>7306</v>
      </c>
      <c r="E152" s="29">
        <f t="shared" si="47"/>
        <v>1052064</v>
      </c>
      <c r="F152" s="29">
        <f t="shared" si="43"/>
        <v>-262936</v>
      </c>
      <c r="G152" s="34">
        <f>+Inputs!$D$3</f>
        <v>0.37951000000000001</v>
      </c>
      <c r="I152" s="27">
        <f t="shared" si="48"/>
        <v>1315000</v>
      </c>
      <c r="K152" s="27">
        <f t="shared" si="44"/>
        <v>7306</v>
      </c>
      <c r="L152" s="27">
        <f t="shared" si="49"/>
        <v>1052064</v>
      </c>
      <c r="M152" s="27">
        <f t="shared" si="45"/>
        <v>2772.7000600000001</v>
      </c>
      <c r="N152" s="27">
        <f t="shared" si="46"/>
        <v>2772.7000600000001</v>
      </c>
      <c r="O152" s="27">
        <f t="shared" si="50"/>
        <v>-99780.047580001643</v>
      </c>
      <c r="P152" s="27">
        <f t="shared" si="51"/>
        <v>99780.047580001643</v>
      </c>
    </row>
    <row r="153" spans="1:16">
      <c r="A153" s="31">
        <v>39479</v>
      </c>
      <c r="C153" s="6">
        <v>145</v>
      </c>
      <c r="D153" s="29">
        <f t="shared" si="42"/>
        <v>7306</v>
      </c>
      <c r="E153" s="29">
        <f t="shared" si="47"/>
        <v>1059370</v>
      </c>
      <c r="F153" s="29">
        <f t="shared" si="43"/>
        <v>-255630</v>
      </c>
      <c r="G153" s="34">
        <f>+Inputs!$D$3</f>
        <v>0.37951000000000001</v>
      </c>
      <c r="I153" s="27">
        <f t="shared" si="48"/>
        <v>1315000</v>
      </c>
      <c r="K153" s="27">
        <f t="shared" si="44"/>
        <v>7306</v>
      </c>
      <c r="L153" s="27">
        <f t="shared" si="49"/>
        <v>1059370</v>
      </c>
      <c r="M153" s="27">
        <f t="shared" si="45"/>
        <v>2772.7000600000001</v>
      </c>
      <c r="N153" s="27">
        <f t="shared" si="46"/>
        <v>2772.7000600000001</v>
      </c>
      <c r="O153" s="27">
        <f t="shared" si="50"/>
        <v>-97007.34752000164</v>
      </c>
      <c r="P153" s="27">
        <f t="shared" si="51"/>
        <v>97007.34752000164</v>
      </c>
    </row>
    <row r="154" spans="1:16">
      <c r="A154" s="30">
        <v>39508</v>
      </c>
      <c r="C154" s="6">
        <v>146</v>
      </c>
      <c r="D154" s="29">
        <f t="shared" si="42"/>
        <v>7306</v>
      </c>
      <c r="E154" s="29">
        <f t="shared" si="47"/>
        <v>1066676</v>
      </c>
      <c r="F154" s="29">
        <f t="shared" si="43"/>
        <v>-248324</v>
      </c>
      <c r="G154" s="34">
        <f>+Inputs!$D$3</f>
        <v>0.37951000000000001</v>
      </c>
      <c r="I154" s="27">
        <f t="shared" si="48"/>
        <v>1315000</v>
      </c>
      <c r="K154" s="27">
        <f t="shared" si="44"/>
        <v>7306</v>
      </c>
      <c r="L154" s="27">
        <f t="shared" si="49"/>
        <v>1066676</v>
      </c>
      <c r="M154" s="27">
        <f t="shared" si="45"/>
        <v>2772.7000600000001</v>
      </c>
      <c r="N154" s="27">
        <f t="shared" si="46"/>
        <v>2772.7000600000001</v>
      </c>
      <c r="O154" s="27">
        <f t="shared" si="50"/>
        <v>-94234.647460001637</v>
      </c>
      <c r="P154" s="27">
        <f t="shared" si="51"/>
        <v>94234.647460001637</v>
      </c>
    </row>
    <row r="155" spans="1:16">
      <c r="A155" s="31">
        <v>39539</v>
      </c>
      <c r="C155" s="6">
        <v>147</v>
      </c>
      <c r="D155" s="29">
        <f t="shared" si="42"/>
        <v>7306</v>
      </c>
      <c r="E155" s="29">
        <f t="shared" si="47"/>
        <v>1073982</v>
      </c>
      <c r="F155" s="29">
        <f t="shared" si="43"/>
        <v>-241018</v>
      </c>
      <c r="G155" s="34">
        <f>+Inputs!$D$3</f>
        <v>0.37951000000000001</v>
      </c>
      <c r="I155" s="27">
        <f t="shared" si="48"/>
        <v>1315000</v>
      </c>
      <c r="K155" s="27">
        <f t="shared" si="44"/>
        <v>7306</v>
      </c>
      <c r="L155" s="27">
        <f t="shared" si="49"/>
        <v>1073982</v>
      </c>
      <c r="M155" s="27">
        <f t="shared" si="45"/>
        <v>2772.7000600000001</v>
      </c>
      <c r="N155" s="27">
        <f t="shared" si="46"/>
        <v>2772.7000600000001</v>
      </c>
      <c r="O155" s="27">
        <f t="shared" si="50"/>
        <v>-91461.947400001634</v>
      </c>
      <c r="P155" s="27">
        <f t="shared" si="51"/>
        <v>91461.947400001634</v>
      </c>
    </row>
    <row r="156" spans="1:16">
      <c r="A156" s="30">
        <v>39569</v>
      </c>
      <c r="C156" s="6">
        <v>148</v>
      </c>
      <c r="D156" s="29">
        <f t="shared" si="42"/>
        <v>7306</v>
      </c>
      <c r="E156" s="29">
        <f t="shared" si="47"/>
        <v>1081288</v>
      </c>
      <c r="F156" s="29">
        <f t="shared" si="43"/>
        <v>-233712</v>
      </c>
      <c r="G156" s="34">
        <f>+Inputs!$D$3</f>
        <v>0.37951000000000001</v>
      </c>
      <c r="I156" s="27">
        <f t="shared" si="48"/>
        <v>1315000</v>
      </c>
      <c r="K156" s="27">
        <f t="shared" si="44"/>
        <v>7306</v>
      </c>
      <c r="L156" s="27">
        <f t="shared" si="49"/>
        <v>1081288</v>
      </c>
      <c r="M156" s="27">
        <f t="shared" si="45"/>
        <v>2772.7000600000001</v>
      </c>
      <c r="N156" s="27">
        <f t="shared" si="46"/>
        <v>2772.7000600000001</v>
      </c>
      <c r="O156" s="27">
        <f t="shared" si="50"/>
        <v>-88689.247340001632</v>
      </c>
      <c r="P156" s="27">
        <f t="shared" si="51"/>
        <v>88689.247340001632</v>
      </c>
    </row>
    <row r="157" spans="1:16">
      <c r="A157" s="31">
        <v>39600</v>
      </c>
      <c r="C157" s="6">
        <v>149</v>
      </c>
      <c r="D157" s="29">
        <f t="shared" si="42"/>
        <v>7306</v>
      </c>
      <c r="E157" s="29">
        <f t="shared" si="47"/>
        <v>1088594</v>
      </c>
      <c r="F157" s="29">
        <f t="shared" si="43"/>
        <v>-226406</v>
      </c>
      <c r="G157" s="34">
        <f>+Inputs!$D$3</f>
        <v>0.37951000000000001</v>
      </c>
      <c r="I157" s="27">
        <f t="shared" si="48"/>
        <v>1315000</v>
      </c>
      <c r="K157" s="27">
        <f t="shared" si="44"/>
        <v>7306</v>
      </c>
      <c r="L157" s="27">
        <f t="shared" si="49"/>
        <v>1088594</v>
      </c>
      <c r="M157" s="27">
        <f t="shared" si="45"/>
        <v>2772.7000600000001</v>
      </c>
      <c r="N157" s="27">
        <f t="shared" si="46"/>
        <v>2772.7000600000001</v>
      </c>
      <c r="O157" s="27">
        <f t="shared" si="50"/>
        <v>-85916.547280001629</v>
      </c>
      <c r="P157" s="27">
        <f t="shared" si="51"/>
        <v>85916.547280001629</v>
      </c>
    </row>
    <row r="158" spans="1:16">
      <c r="A158" s="30">
        <v>39630</v>
      </c>
      <c r="C158" s="6">
        <v>150</v>
      </c>
      <c r="D158" s="29">
        <f t="shared" si="42"/>
        <v>7306</v>
      </c>
      <c r="E158" s="29">
        <f t="shared" si="47"/>
        <v>1095900</v>
      </c>
      <c r="F158" s="29">
        <f t="shared" si="43"/>
        <v>-219100</v>
      </c>
      <c r="G158" s="34">
        <f>+Inputs!$D$3</f>
        <v>0.37951000000000001</v>
      </c>
      <c r="I158" s="27">
        <f t="shared" si="48"/>
        <v>1315000</v>
      </c>
      <c r="K158" s="27">
        <f t="shared" si="44"/>
        <v>7306</v>
      </c>
      <c r="L158" s="27">
        <f t="shared" si="49"/>
        <v>1095900</v>
      </c>
      <c r="M158" s="27">
        <f t="shared" si="45"/>
        <v>2772.7000600000001</v>
      </c>
      <c r="N158" s="27">
        <f t="shared" si="46"/>
        <v>2772.7000600000001</v>
      </c>
      <c r="O158" s="27">
        <f t="shared" si="50"/>
        <v>-83143.847220001626</v>
      </c>
      <c r="P158" s="27">
        <f t="shared" si="51"/>
        <v>83143.847220001626</v>
      </c>
    </row>
    <row r="159" spans="1:16">
      <c r="A159" s="31">
        <v>39661</v>
      </c>
      <c r="C159" s="6">
        <v>151</v>
      </c>
      <c r="D159" s="29">
        <f t="shared" si="42"/>
        <v>7306</v>
      </c>
      <c r="E159" s="29">
        <f t="shared" si="47"/>
        <v>1103206</v>
      </c>
      <c r="F159" s="29">
        <f t="shared" si="43"/>
        <v>-211794</v>
      </c>
      <c r="G159" s="34">
        <f>+Inputs!$D$3</f>
        <v>0.37951000000000001</v>
      </c>
      <c r="I159" s="27">
        <f t="shared" si="48"/>
        <v>1315000</v>
      </c>
      <c r="K159" s="27">
        <f t="shared" si="44"/>
        <v>7306</v>
      </c>
      <c r="L159" s="27">
        <f t="shared" si="49"/>
        <v>1103206</v>
      </c>
      <c r="M159" s="27">
        <f t="shared" si="45"/>
        <v>2772.7000600000001</v>
      </c>
      <c r="N159" s="27">
        <f t="shared" si="46"/>
        <v>2772.7000600000001</v>
      </c>
      <c r="O159" s="27">
        <f t="shared" si="50"/>
        <v>-80371.147160001623</v>
      </c>
      <c r="P159" s="27">
        <f t="shared" si="51"/>
        <v>80371.147160001623</v>
      </c>
    </row>
    <row r="160" spans="1:16">
      <c r="A160" s="30">
        <v>39692</v>
      </c>
      <c r="C160" s="6">
        <v>152</v>
      </c>
      <c r="D160" s="29">
        <f t="shared" si="42"/>
        <v>7306</v>
      </c>
      <c r="E160" s="29">
        <f t="shared" si="47"/>
        <v>1110512</v>
      </c>
      <c r="F160" s="29">
        <f t="shared" si="43"/>
        <v>-204488</v>
      </c>
      <c r="G160" s="34">
        <f>+Inputs!$D$3</f>
        <v>0.37951000000000001</v>
      </c>
      <c r="I160" s="27">
        <f t="shared" si="48"/>
        <v>1315000</v>
      </c>
      <c r="K160" s="27">
        <f t="shared" si="44"/>
        <v>7306</v>
      </c>
      <c r="L160" s="27">
        <f t="shared" si="49"/>
        <v>1110512</v>
      </c>
      <c r="M160" s="27">
        <f t="shared" si="45"/>
        <v>2772.7000600000001</v>
      </c>
      <c r="N160" s="27">
        <f t="shared" si="46"/>
        <v>2772.7000600000001</v>
      </c>
      <c r="O160" s="27">
        <f t="shared" si="50"/>
        <v>-77598.44710000162</v>
      </c>
      <c r="P160" s="27">
        <f t="shared" si="51"/>
        <v>77598.44710000162</v>
      </c>
    </row>
    <row r="161" spans="1:16">
      <c r="A161" s="31">
        <v>39722</v>
      </c>
      <c r="C161" s="6">
        <v>153</v>
      </c>
      <c r="D161" s="29">
        <f t="shared" si="42"/>
        <v>7306</v>
      </c>
      <c r="E161" s="29">
        <f t="shared" si="47"/>
        <v>1117818</v>
      </c>
      <c r="F161" s="29">
        <f t="shared" si="43"/>
        <v>-197182</v>
      </c>
      <c r="G161" s="34">
        <f>+Inputs!$D$3</f>
        <v>0.37951000000000001</v>
      </c>
      <c r="I161" s="27">
        <f t="shared" si="48"/>
        <v>1315000</v>
      </c>
      <c r="K161" s="27">
        <f t="shared" si="44"/>
        <v>7306</v>
      </c>
      <c r="L161" s="27">
        <f t="shared" si="49"/>
        <v>1117818</v>
      </c>
      <c r="M161" s="27">
        <f t="shared" si="45"/>
        <v>2772.7000600000001</v>
      </c>
      <c r="N161" s="27">
        <f t="shared" si="46"/>
        <v>2772.7000600000001</v>
      </c>
      <c r="O161" s="27">
        <f t="shared" si="50"/>
        <v>-74825.747040001617</v>
      </c>
      <c r="P161" s="27">
        <f t="shared" si="51"/>
        <v>74825.747040001617</v>
      </c>
    </row>
    <row r="162" spans="1:16">
      <c r="A162" s="30">
        <v>39753</v>
      </c>
      <c r="C162" s="6">
        <v>154</v>
      </c>
      <c r="D162" s="29">
        <f t="shared" si="42"/>
        <v>7306</v>
      </c>
      <c r="E162" s="29">
        <f t="shared" si="47"/>
        <v>1125124</v>
      </c>
      <c r="F162" s="29">
        <f t="shared" si="43"/>
        <v>-189876</v>
      </c>
      <c r="G162" s="34">
        <f>+Inputs!$D$3</f>
        <v>0.37951000000000001</v>
      </c>
      <c r="I162" s="27">
        <f t="shared" si="48"/>
        <v>1315000</v>
      </c>
      <c r="K162" s="27">
        <f t="shared" si="44"/>
        <v>7306</v>
      </c>
      <c r="L162" s="27">
        <f t="shared" si="49"/>
        <v>1125124</v>
      </c>
      <c r="M162" s="27">
        <f t="shared" si="45"/>
        <v>2772.7000600000001</v>
      </c>
      <c r="N162" s="27">
        <f t="shared" si="46"/>
        <v>2772.7000600000001</v>
      </c>
      <c r="O162" s="27">
        <f t="shared" si="50"/>
        <v>-72053.046980001614</v>
      </c>
      <c r="P162" s="27">
        <f t="shared" si="51"/>
        <v>72053.046980001614</v>
      </c>
    </row>
    <row r="163" spans="1:16">
      <c r="A163" s="31">
        <v>39783</v>
      </c>
      <c r="C163" s="6">
        <v>155</v>
      </c>
      <c r="D163" s="29">
        <f t="shared" si="42"/>
        <v>7306</v>
      </c>
      <c r="E163" s="29">
        <f t="shared" si="47"/>
        <v>1132430</v>
      </c>
      <c r="F163" s="29">
        <f t="shared" si="43"/>
        <v>-182570</v>
      </c>
      <c r="G163" s="34">
        <f>+Inputs!$D$3</f>
        <v>0.37951000000000001</v>
      </c>
      <c r="I163" s="27">
        <f t="shared" si="48"/>
        <v>1315000</v>
      </c>
      <c r="K163" s="27">
        <f t="shared" si="44"/>
        <v>7306</v>
      </c>
      <c r="L163" s="27">
        <f t="shared" si="49"/>
        <v>1132430</v>
      </c>
      <c r="M163" s="27">
        <f t="shared" si="45"/>
        <v>2772.7000600000001</v>
      </c>
      <c r="N163" s="27">
        <f t="shared" si="46"/>
        <v>2772.7000600000001</v>
      </c>
      <c r="O163" s="27">
        <f t="shared" si="50"/>
        <v>-69280.346920001612</v>
      </c>
      <c r="P163" s="27">
        <f t="shared" si="51"/>
        <v>69280.346920001612</v>
      </c>
    </row>
    <row r="164" spans="1:16">
      <c r="A164" s="30">
        <v>39814</v>
      </c>
      <c r="C164" s="6">
        <v>156</v>
      </c>
      <c r="D164" s="29">
        <f t="shared" si="42"/>
        <v>7306</v>
      </c>
      <c r="E164" s="29">
        <f t="shared" si="47"/>
        <v>1139736</v>
      </c>
      <c r="F164" s="29">
        <f t="shared" si="43"/>
        <v>-175264</v>
      </c>
      <c r="G164" s="34">
        <f>+Inputs!$D$3</f>
        <v>0.37951000000000001</v>
      </c>
      <c r="I164" s="27">
        <f t="shared" si="48"/>
        <v>1315000</v>
      </c>
      <c r="K164" s="27">
        <f t="shared" si="44"/>
        <v>7306</v>
      </c>
      <c r="L164" s="27">
        <f t="shared" si="49"/>
        <v>1139736</v>
      </c>
      <c r="M164" s="27">
        <f t="shared" si="45"/>
        <v>2772.7000600000001</v>
      </c>
      <c r="N164" s="27">
        <f t="shared" si="46"/>
        <v>2772.7000600000001</v>
      </c>
      <c r="O164" s="27">
        <f t="shared" si="50"/>
        <v>-66507.646860001609</v>
      </c>
      <c r="P164" s="27">
        <f t="shared" si="51"/>
        <v>66507.646860001609</v>
      </c>
    </row>
    <row r="165" spans="1:16">
      <c r="A165" s="31">
        <v>39845</v>
      </c>
      <c r="C165" s="6">
        <v>157</v>
      </c>
      <c r="D165" s="29">
        <f t="shared" si="42"/>
        <v>7306</v>
      </c>
      <c r="E165" s="29">
        <f t="shared" si="47"/>
        <v>1147042</v>
      </c>
      <c r="F165" s="29">
        <f t="shared" si="43"/>
        <v>-167958</v>
      </c>
      <c r="G165" s="34">
        <f>+Inputs!$D$3</f>
        <v>0.37951000000000001</v>
      </c>
      <c r="I165" s="27">
        <f t="shared" si="48"/>
        <v>1315000</v>
      </c>
      <c r="K165" s="27">
        <f t="shared" si="44"/>
        <v>7306</v>
      </c>
      <c r="L165" s="27">
        <f t="shared" si="49"/>
        <v>1147042</v>
      </c>
      <c r="M165" s="27">
        <f t="shared" si="45"/>
        <v>2772.7000600000001</v>
      </c>
      <c r="N165" s="27">
        <f t="shared" si="46"/>
        <v>2772.7000600000001</v>
      </c>
      <c r="O165" s="27">
        <f t="shared" si="50"/>
        <v>-63734.946800001606</v>
      </c>
      <c r="P165" s="27">
        <f t="shared" si="51"/>
        <v>63734.946800001606</v>
      </c>
    </row>
    <row r="166" spans="1:16">
      <c r="A166" s="30">
        <v>39873</v>
      </c>
      <c r="C166" s="6">
        <v>158</v>
      </c>
      <c r="D166" s="29">
        <f t="shared" si="42"/>
        <v>7306</v>
      </c>
      <c r="E166" s="29">
        <f t="shared" si="47"/>
        <v>1154348</v>
      </c>
      <c r="F166" s="29">
        <f t="shared" si="43"/>
        <v>-160652</v>
      </c>
      <c r="G166" s="34">
        <f>+Inputs!$D$3</f>
        <v>0.37951000000000001</v>
      </c>
      <c r="I166" s="27">
        <f t="shared" si="48"/>
        <v>1315000</v>
      </c>
      <c r="K166" s="27">
        <f t="shared" si="44"/>
        <v>7306</v>
      </c>
      <c r="L166" s="27">
        <f t="shared" si="49"/>
        <v>1154348</v>
      </c>
      <c r="M166" s="27">
        <f t="shared" si="45"/>
        <v>2772.7000600000001</v>
      </c>
      <c r="N166" s="27">
        <f t="shared" si="46"/>
        <v>2772.7000600000001</v>
      </c>
      <c r="O166" s="27">
        <f t="shared" si="50"/>
        <v>-60962.246740001603</v>
      </c>
      <c r="P166" s="27">
        <f t="shared" si="51"/>
        <v>60962.246740001603</v>
      </c>
    </row>
    <row r="167" spans="1:16">
      <c r="A167" s="31">
        <v>39904</v>
      </c>
      <c r="C167" s="6">
        <v>159</v>
      </c>
      <c r="D167" s="29">
        <f t="shared" si="42"/>
        <v>7306</v>
      </c>
      <c r="E167" s="29">
        <f t="shared" si="47"/>
        <v>1161654</v>
      </c>
      <c r="F167" s="29">
        <f t="shared" si="43"/>
        <v>-153346</v>
      </c>
      <c r="G167" s="34">
        <f>+Inputs!$D$3</f>
        <v>0.37951000000000001</v>
      </c>
      <c r="I167" s="27">
        <f t="shared" si="48"/>
        <v>1315000</v>
      </c>
      <c r="K167" s="27">
        <f t="shared" si="44"/>
        <v>7306</v>
      </c>
      <c r="L167" s="27">
        <f t="shared" si="49"/>
        <v>1161654</v>
      </c>
      <c r="M167" s="27">
        <f t="shared" si="45"/>
        <v>2772.7000600000001</v>
      </c>
      <c r="N167" s="27">
        <f t="shared" si="46"/>
        <v>2772.7000600000001</v>
      </c>
      <c r="O167" s="27">
        <f t="shared" si="50"/>
        <v>-58189.5466800016</v>
      </c>
      <c r="P167" s="27">
        <f t="shared" si="51"/>
        <v>58189.5466800016</v>
      </c>
    </row>
    <row r="168" spans="1:16">
      <c r="A168" s="30">
        <v>39934</v>
      </c>
      <c r="C168" s="6">
        <v>160</v>
      </c>
      <c r="D168" s="29">
        <f t="shared" si="42"/>
        <v>7306</v>
      </c>
      <c r="E168" s="29">
        <f t="shared" si="47"/>
        <v>1168960</v>
      </c>
      <c r="F168" s="29">
        <f t="shared" si="43"/>
        <v>-146040</v>
      </c>
      <c r="G168" s="34">
        <f>+Inputs!$D$3</f>
        <v>0.37951000000000001</v>
      </c>
      <c r="I168" s="27">
        <f t="shared" si="48"/>
        <v>1315000</v>
      </c>
      <c r="K168" s="27">
        <f t="shared" si="44"/>
        <v>7306</v>
      </c>
      <c r="L168" s="27">
        <f t="shared" si="49"/>
        <v>1168960</v>
      </c>
      <c r="M168" s="27">
        <f t="shared" si="45"/>
        <v>2772.7000600000001</v>
      </c>
      <c r="N168" s="27">
        <f t="shared" si="46"/>
        <v>2772.7000600000001</v>
      </c>
      <c r="O168" s="27">
        <f t="shared" si="50"/>
        <v>-55416.846620001597</v>
      </c>
      <c r="P168" s="27">
        <f t="shared" si="51"/>
        <v>55416.846620001597</v>
      </c>
    </row>
    <row r="169" spans="1:16">
      <c r="A169" s="31">
        <v>39965</v>
      </c>
      <c r="C169" s="6">
        <v>161</v>
      </c>
      <c r="D169" s="29">
        <f t="shared" ref="D169:D187" si="52">ROUND(-(+$B$9/180)*1,0)</f>
        <v>7306</v>
      </c>
      <c r="E169" s="29">
        <f t="shared" si="47"/>
        <v>1176266</v>
      </c>
      <c r="F169" s="29">
        <f t="shared" ref="F169:F188" si="53">$B$9+E169</f>
        <v>-138734</v>
      </c>
      <c r="G169" s="34">
        <f>+Inputs!$D$3</f>
        <v>0.37951000000000001</v>
      </c>
      <c r="I169" s="27">
        <f t="shared" si="48"/>
        <v>1315000</v>
      </c>
      <c r="K169" s="27">
        <f t="shared" ref="K169:K188" si="54">D169</f>
        <v>7306</v>
      </c>
      <c r="L169" s="27">
        <f t="shared" si="49"/>
        <v>1176266</v>
      </c>
      <c r="M169" s="27">
        <f t="shared" ref="M169:M188" si="55">K169*G169</f>
        <v>2772.7000600000001</v>
      </c>
      <c r="N169" s="27">
        <f t="shared" ref="N169:N188" si="56">M169-J169</f>
        <v>2772.7000600000001</v>
      </c>
      <c r="O169" s="27">
        <f t="shared" si="50"/>
        <v>-52644.146560001594</v>
      </c>
      <c r="P169" s="27">
        <f t="shared" si="51"/>
        <v>52644.146560001594</v>
      </c>
    </row>
    <row r="170" spans="1:16">
      <c r="A170" s="30">
        <v>39995</v>
      </c>
      <c r="C170" s="6">
        <v>162</v>
      </c>
      <c r="D170" s="29">
        <f t="shared" si="52"/>
        <v>7306</v>
      </c>
      <c r="E170" s="29">
        <f t="shared" ref="E170:E188" si="57">+E169+D170</f>
        <v>1183572</v>
      </c>
      <c r="F170" s="29">
        <f t="shared" si="53"/>
        <v>-131428</v>
      </c>
      <c r="G170" s="34">
        <f>+Inputs!$D$3</f>
        <v>0.37951000000000001</v>
      </c>
      <c r="I170" s="27">
        <f t="shared" ref="I170:I188" si="58">+I169+H170</f>
        <v>1315000</v>
      </c>
      <c r="K170" s="27">
        <f t="shared" si="54"/>
        <v>7306</v>
      </c>
      <c r="L170" s="27">
        <f t="shared" ref="L170:L188" si="59">+L169+K170</f>
        <v>1183572</v>
      </c>
      <c r="M170" s="27">
        <f t="shared" si="55"/>
        <v>2772.7000600000001</v>
      </c>
      <c r="N170" s="27">
        <f t="shared" si="56"/>
        <v>2772.7000600000001</v>
      </c>
      <c r="O170" s="27">
        <f t="shared" ref="O170:O188" si="60">+O169+N170</f>
        <v>-49871.446500001592</v>
      </c>
      <c r="P170" s="27">
        <f t="shared" ref="P170:P188" si="61">P169-N170</f>
        <v>49871.446500001592</v>
      </c>
    </row>
    <row r="171" spans="1:16">
      <c r="A171" s="31">
        <v>40026</v>
      </c>
      <c r="C171" s="6">
        <v>163</v>
      </c>
      <c r="D171" s="29">
        <f t="shared" si="52"/>
        <v>7306</v>
      </c>
      <c r="E171" s="29">
        <f t="shared" si="57"/>
        <v>1190878</v>
      </c>
      <c r="F171" s="29">
        <f t="shared" si="53"/>
        <v>-124122</v>
      </c>
      <c r="G171" s="34">
        <f>+Inputs!$D$3</f>
        <v>0.37951000000000001</v>
      </c>
      <c r="I171" s="27">
        <f t="shared" si="58"/>
        <v>1315000</v>
      </c>
      <c r="K171" s="27">
        <f t="shared" si="54"/>
        <v>7306</v>
      </c>
      <c r="L171" s="27">
        <f t="shared" si="59"/>
        <v>1190878</v>
      </c>
      <c r="M171" s="27">
        <f t="shared" si="55"/>
        <v>2772.7000600000001</v>
      </c>
      <c r="N171" s="27">
        <f t="shared" si="56"/>
        <v>2772.7000600000001</v>
      </c>
      <c r="O171" s="27">
        <f t="shared" si="60"/>
        <v>-47098.746440001589</v>
      </c>
      <c r="P171" s="27">
        <f t="shared" si="61"/>
        <v>47098.746440001589</v>
      </c>
    </row>
    <row r="172" spans="1:16">
      <c r="A172" s="30">
        <v>40057</v>
      </c>
      <c r="C172" s="6">
        <v>164</v>
      </c>
      <c r="D172" s="29">
        <f t="shared" si="52"/>
        <v>7306</v>
      </c>
      <c r="E172" s="29">
        <f t="shared" si="57"/>
        <v>1198184</v>
      </c>
      <c r="F172" s="29">
        <f t="shared" si="53"/>
        <v>-116816</v>
      </c>
      <c r="G172" s="34">
        <f>+Inputs!$D$3</f>
        <v>0.37951000000000001</v>
      </c>
      <c r="I172" s="27">
        <f t="shared" si="58"/>
        <v>1315000</v>
      </c>
      <c r="K172" s="27">
        <f t="shared" si="54"/>
        <v>7306</v>
      </c>
      <c r="L172" s="27">
        <f t="shared" si="59"/>
        <v>1198184</v>
      </c>
      <c r="M172" s="27">
        <f t="shared" si="55"/>
        <v>2772.7000600000001</v>
      </c>
      <c r="N172" s="27">
        <f t="shared" si="56"/>
        <v>2772.7000600000001</v>
      </c>
      <c r="O172" s="27">
        <f t="shared" si="60"/>
        <v>-44326.046380001586</v>
      </c>
      <c r="P172" s="27">
        <f t="shared" si="61"/>
        <v>44326.046380001586</v>
      </c>
    </row>
    <row r="173" spans="1:16">
      <c r="A173" s="31">
        <v>40087</v>
      </c>
      <c r="C173" s="6">
        <v>165</v>
      </c>
      <c r="D173" s="29">
        <f t="shared" si="52"/>
        <v>7306</v>
      </c>
      <c r="E173" s="29">
        <f t="shared" si="57"/>
        <v>1205490</v>
      </c>
      <c r="F173" s="29">
        <f t="shared" si="53"/>
        <v>-109510</v>
      </c>
      <c r="G173" s="34">
        <f>+Inputs!$D$3</f>
        <v>0.37951000000000001</v>
      </c>
      <c r="I173" s="27">
        <f t="shared" si="58"/>
        <v>1315000</v>
      </c>
      <c r="K173" s="27">
        <f t="shared" si="54"/>
        <v>7306</v>
      </c>
      <c r="L173" s="27">
        <f t="shared" si="59"/>
        <v>1205490</v>
      </c>
      <c r="M173" s="27">
        <f t="shared" si="55"/>
        <v>2772.7000600000001</v>
      </c>
      <c r="N173" s="27">
        <f t="shared" si="56"/>
        <v>2772.7000600000001</v>
      </c>
      <c r="O173" s="27">
        <f t="shared" si="60"/>
        <v>-41553.346320001583</v>
      </c>
      <c r="P173" s="27">
        <f t="shared" si="61"/>
        <v>41553.346320001583</v>
      </c>
    </row>
    <row r="174" spans="1:16">
      <c r="A174" s="30">
        <v>40118</v>
      </c>
      <c r="C174" s="6">
        <v>166</v>
      </c>
      <c r="D174" s="29">
        <f t="shared" si="52"/>
        <v>7306</v>
      </c>
      <c r="E174" s="29">
        <f t="shared" si="57"/>
        <v>1212796</v>
      </c>
      <c r="F174" s="29">
        <f t="shared" si="53"/>
        <v>-102204</v>
      </c>
      <c r="G174" s="34">
        <f>+Inputs!$D$3</f>
        <v>0.37951000000000001</v>
      </c>
      <c r="I174" s="27">
        <f t="shared" si="58"/>
        <v>1315000</v>
      </c>
      <c r="K174" s="27">
        <f t="shared" si="54"/>
        <v>7306</v>
      </c>
      <c r="L174" s="27">
        <f t="shared" si="59"/>
        <v>1212796</v>
      </c>
      <c r="M174" s="27">
        <f t="shared" si="55"/>
        <v>2772.7000600000001</v>
      </c>
      <c r="N174" s="27">
        <f t="shared" si="56"/>
        <v>2772.7000600000001</v>
      </c>
      <c r="O174" s="27">
        <f t="shared" si="60"/>
        <v>-38780.64626000158</v>
      </c>
      <c r="P174" s="27">
        <f t="shared" si="61"/>
        <v>38780.64626000158</v>
      </c>
    </row>
    <row r="175" spans="1:16">
      <c r="A175" s="31">
        <v>40148</v>
      </c>
      <c r="C175" s="6">
        <v>167</v>
      </c>
      <c r="D175" s="29">
        <f t="shared" si="52"/>
        <v>7306</v>
      </c>
      <c r="E175" s="29">
        <f t="shared" si="57"/>
        <v>1220102</v>
      </c>
      <c r="F175" s="29">
        <f t="shared" si="53"/>
        <v>-94898</v>
      </c>
      <c r="G175" s="34">
        <f>+Inputs!$D$3</f>
        <v>0.37951000000000001</v>
      </c>
      <c r="I175" s="27">
        <f t="shared" si="58"/>
        <v>1315000</v>
      </c>
      <c r="K175" s="27">
        <f t="shared" si="54"/>
        <v>7306</v>
      </c>
      <c r="L175" s="27">
        <f t="shared" si="59"/>
        <v>1220102</v>
      </c>
      <c r="M175" s="27">
        <f t="shared" si="55"/>
        <v>2772.7000600000001</v>
      </c>
      <c r="N175" s="27">
        <f t="shared" si="56"/>
        <v>2772.7000600000001</v>
      </c>
      <c r="O175" s="27">
        <f t="shared" si="60"/>
        <v>-36007.946200001577</v>
      </c>
      <c r="P175" s="27">
        <f t="shared" si="61"/>
        <v>36007.946200001577</v>
      </c>
    </row>
    <row r="176" spans="1:16">
      <c r="A176" s="30">
        <v>40179</v>
      </c>
      <c r="C176" s="6">
        <v>168</v>
      </c>
      <c r="D176" s="29">
        <f t="shared" si="52"/>
        <v>7306</v>
      </c>
      <c r="E176" s="29">
        <f t="shared" si="57"/>
        <v>1227408</v>
      </c>
      <c r="F176" s="29">
        <f t="shared" si="53"/>
        <v>-87592</v>
      </c>
      <c r="G176" s="34">
        <f>+Inputs!$D$3</f>
        <v>0.37951000000000001</v>
      </c>
      <c r="I176" s="27">
        <f t="shared" si="58"/>
        <v>1315000</v>
      </c>
      <c r="K176" s="27">
        <f t="shared" si="54"/>
        <v>7306</v>
      </c>
      <c r="L176" s="27">
        <f t="shared" si="59"/>
        <v>1227408</v>
      </c>
      <c r="M176" s="27">
        <f t="shared" si="55"/>
        <v>2772.7000600000001</v>
      </c>
      <c r="N176" s="27">
        <f t="shared" si="56"/>
        <v>2772.7000600000001</v>
      </c>
      <c r="O176" s="27">
        <f t="shared" si="60"/>
        <v>-33235.246140001575</v>
      </c>
      <c r="P176" s="27">
        <f t="shared" si="61"/>
        <v>33235.246140001575</v>
      </c>
    </row>
    <row r="177" spans="1:20">
      <c r="A177" s="31">
        <v>40210</v>
      </c>
      <c r="C177" s="6">
        <v>169</v>
      </c>
      <c r="D177" s="29">
        <f t="shared" si="52"/>
        <v>7306</v>
      </c>
      <c r="E177" s="29">
        <f t="shared" si="57"/>
        <v>1234714</v>
      </c>
      <c r="F177" s="29">
        <f t="shared" si="53"/>
        <v>-80286</v>
      </c>
      <c r="G177" s="34">
        <f>+Inputs!$D$3</f>
        <v>0.37951000000000001</v>
      </c>
      <c r="I177" s="27">
        <f t="shared" si="58"/>
        <v>1315000</v>
      </c>
      <c r="K177" s="27">
        <f t="shared" si="54"/>
        <v>7306</v>
      </c>
      <c r="L177" s="27">
        <f t="shared" si="59"/>
        <v>1234714</v>
      </c>
      <c r="M177" s="27">
        <f t="shared" si="55"/>
        <v>2772.7000600000001</v>
      </c>
      <c r="N177" s="27">
        <f t="shared" si="56"/>
        <v>2772.7000600000001</v>
      </c>
      <c r="O177" s="27">
        <f t="shared" si="60"/>
        <v>-30462.546080001575</v>
      </c>
      <c r="P177" s="27">
        <f t="shared" si="61"/>
        <v>30462.546080001575</v>
      </c>
    </row>
    <row r="178" spans="1:20">
      <c r="A178" s="30">
        <v>40238</v>
      </c>
      <c r="C178" s="6">
        <v>170</v>
      </c>
      <c r="D178" s="29">
        <f t="shared" si="52"/>
        <v>7306</v>
      </c>
      <c r="E178" s="29">
        <f t="shared" si="57"/>
        <v>1242020</v>
      </c>
      <c r="F178" s="29">
        <f t="shared" si="53"/>
        <v>-72980</v>
      </c>
      <c r="G178" s="34">
        <f>+Inputs!$D$3</f>
        <v>0.37951000000000001</v>
      </c>
      <c r="I178" s="27">
        <f t="shared" si="58"/>
        <v>1315000</v>
      </c>
      <c r="K178" s="27">
        <f t="shared" si="54"/>
        <v>7306</v>
      </c>
      <c r="L178" s="27">
        <f t="shared" si="59"/>
        <v>1242020</v>
      </c>
      <c r="M178" s="27">
        <f t="shared" si="55"/>
        <v>2772.7000600000001</v>
      </c>
      <c r="N178" s="27">
        <f t="shared" si="56"/>
        <v>2772.7000600000001</v>
      </c>
      <c r="O178" s="27">
        <f t="shared" si="60"/>
        <v>-27689.846020001576</v>
      </c>
      <c r="P178" s="27">
        <f t="shared" si="61"/>
        <v>27689.846020001576</v>
      </c>
    </row>
    <row r="179" spans="1:20">
      <c r="A179" s="31">
        <v>40269</v>
      </c>
      <c r="C179" s="6">
        <v>171</v>
      </c>
      <c r="D179" s="29">
        <f t="shared" si="52"/>
        <v>7306</v>
      </c>
      <c r="E179" s="29">
        <f t="shared" si="57"/>
        <v>1249326</v>
      </c>
      <c r="F179" s="29">
        <f t="shared" si="53"/>
        <v>-65674</v>
      </c>
      <c r="G179" s="34">
        <f>+Inputs!$D$3</f>
        <v>0.37951000000000001</v>
      </c>
      <c r="I179" s="27">
        <f t="shared" si="58"/>
        <v>1315000</v>
      </c>
      <c r="K179" s="27">
        <f t="shared" si="54"/>
        <v>7306</v>
      </c>
      <c r="L179" s="27">
        <f t="shared" si="59"/>
        <v>1249326</v>
      </c>
      <c r="M179" s="27">
        <f t="shared" si="55"/>
        <v>2772.7000600000001</v>
      </c>
      <c r="N179" s="27">
        <f t="shared" si="56"/>
        <v>2772.7000600000001</v>
      </c>
      <c r="O179" s="27">
        <f t="shared" si="60"/>
        <v>-24917.145960001577</v>
      </c>
      <c r="P179" s="27">
        <f t="shared" si="61"/>
        <v>24917.145960001577</v>
      </c>
    </row>
    <row r="180" spans="1:20">
      <c r="A180" s="30">
        <v>40299</v>
      </c>
      <c r="C180" s="6">
        <v>172</v>
      </c>
      <c r="D180" s="29">
        <f t="shared" si="52"/>
        <v>7306</v>
      </c>
      <c r="E180" s="29">
        <f t="shared" si="57"/>
        <v>1256632</v>
      </c>
      <c r="F180" s="29">
        <f t="shared" si="53"/>
        <v>-58368</v>
      </c>
      <c r="G180" s="34">
        <f>+Inputs!$D$3</f>
        <v>0.37951000000000001</v>
      </c>
      <c r="I180" s="27">
        <f t="shared" si="58"/>
        <v>1315000</v>
      </c>
      <c r="K180" s="27">
        <f t="shared" si="54"/>
        <v>7306</v>
      </c>
      <c r="L180" s="27">
        <f t="shared" si="59"/>
        <v>1256632</v>
      </c>
      <c r="M180" s="27">
        <f t="shared" si="55"/>
        <v>2772.7000600000001</v>
      </c>
      <c r="N180" s="27">
        <f t="shared" si="56"/>
        <v>2772.7000600000001</v>
      </c>
      <c r="O180" s="27">
        <f t="shared" si="60"/>
        <v>-22144.445900001578</v>
      </c>
      <c r="P180" s="27">
        <f t="shared" si="61"/>
        <v>22144.445900001578</v>
      </c>
    </row>
    <row r="181" spans="1:20">
      <c r="A181" s="31">
        <v>40330</v>
      </c>
      <c r="C181" s="6">
        <v>173</v>
      </c>
      <c r="D181" s="29">
        <f t="shared" si="52"/>
        <v>7306</v>
      </c>
      <c r="E181" s="29">
        <f t="shared" si="57"/>
        <v>1263938</v>
      </c>
      <c r="F181" s="29">
        <f t="shared" si="53"/>
        <v>-51062</v>
      </c>
      <c r="G181" s="34">
        <f>+Inputs!$D$3</f>
        <v>0.37951000000000001</v>
      </c>
      <c r="I181" s="27">
        <f t="shared" si="58"/>
        <v>1315000</v>
      </c>
      <c r="K181" s="27">
        <f t="shared" si="54"/>
        <v>7306</v>
      </c>
      <c r="L181" s="27">
        <f t="shared" si="59"/>
        <v>1263938</v>
      </c>
      <c r="M181" s="27">
        <f t="shared" si="55"/>
        <v>2772.7000600000001</v>
      </c>
      <c r="N181" s="27">
        <f t="shared" si="56"/>
        <v>2772.7000600000001</v>
      </c>
      <c r="O181" s="27">
        <f t="shared" si="60"/>
        <v>-19371.745840001578</v>
      </c>
      <c r="P181" s="27">
        <f t="shared" si="61"/>
        <v>19371.745840001578</v>
      </c>
    </row>
    <row r="182" spans="1:20">
      <c r="A182" s="30">
        <v>40360</v>
      </c>
      <c r="C182" s="6">
        <v>174</v>
      </c>
      <c r="D182" s="29">
        <f t="shared" si="52"/>
        <v>7306</v>
      </c>
      <c r="E182" s="29">
        <f t="shared" si="57"/>
        <v>1271244</v>
      </c>
      <c r="F182" s="29">
        <f t="shared" si="53"/>
        <v>-43756</v>
      </c>
      <c r="G182" s="34">
        <f>+Inputs!$D$3</f>
        <v>0.37951000000000001</v>
      </c>
      <c r="I182" s="27">
        <f t="shared" si="58"/>
        <v>1315000</v>
      </c>
      <c r="K182" s="27">
        <f t="shared" si="54"/>
        <v>7306</v>
      </c>
      <c r="L182" s="27">
        <f t="shared" si="59"/>
        <v>1271244</v>
      </c>
      <c r="M182" s="27">
        <f t="shared" si="55"/>
        <v>2772.7000600000001</v>
      </c>
      <c r="N182" s="27">
        <f t="shared" si="56"/>
        <v>2772.7000600000001</v>
      </c>
      <c r="O182" s="27">
        <f t="shared" si="60"/>
        <v>-16599.045780001579</v>
      </c>
      <c r="P182" s="27">
        <f t="shared" si="61"/>
        <v>16599.045780001579</v>
      </c>
    </row>
    <row r="183" spans="1:20">
      <c r="A183" s="31">
        <v>40391</v>
      </c>
      <c r="C183" s="6">
        <v>175</v>
      </c>
      <c r="D183" s="29">
        <f t="shared" si="52"/>
        <v>7306</v>
      </c>
      <c r="E183" s="29">
        <f t="shared" si="57"/>
        <v>1278550</v>
      </c>
      <c r="F183" s="29">
        <f t="shared" si="53"/>
        <v>-36450</v>
      </c>
      <c r="G183" s="34">
        <f>+Inputs!$D$3</f>
        <v>0.37951000000000001</v>
      </c>
      <c r="I183" s="27">
        <f t="shared" si="58"/>
        <v>1315000</v>
      </c>
      <c r="K183" s="27">
        <f t="shared" si="54"/>
        <v>7306</v>
      </c>
      <c r="L183" s="27">
        <f t="shared" si="59"/>
        <v>1278550</v>
      </c>
      <c r="M183" s="27">
        <f t="shared" si="55"/>
        <v>2772.7000600000001</v>
      </c>
      <c r="N183" s="27">
        <f t="shared" si="56"/>
        <v>2772.7000600000001</v>
      </c>
      <c r="O183" s="27">
        <f t="shared" si="60"/>
        <v>-13826.34572000158</v>
      </c>
      <c r="P183" s="27">
        <f t="shared" si="61"/>
        <v>13826.34572000158</v>
      </c>
    </row>
    <row r="184" spans="1:20">
      <c r="A184" s="30">
        <v>40422</v>
      </c>
      <c r="C184" s="6">
        <v>176</v>
      </c>
      <c r="D184" s="29">
        <f t="shared" si="52"/>
        <v>7306</v>
      </c>
      <c r="E184" s="29">
        <f t="shared" si="57"/>
        <v>1285856</v>
      </c>
      <c r="F184" s="29">
        <f t="shared" si="53"/>
        <v>-29144</v>
      </c>
      <c r="G184" s="34">
        <f>+Inputs!$D$3</f>
        <v>0.37951000000000001</v>
      </c>
      <c r="I184" s="27">
        <f t="shared" si="58"/>
        <v>1315000</v>
      </c>
      <c r="K184" s="27">
        <f t="shared" si="54"/>
        <v>7306</v>
      </c>
      <c r="L184" s="27">
        <f t="shared" si="59"/>
        <v>1285856</v>
      </c>
      <c r="M184" s="27">
        <f t="shared" si="55"/>
        <v>2772.7000600000001</v>
      </c>
      <c r="N184" s="27">
        <f t="shared" si="56"/>
        <v>2772.7000600000001</v>
      </c>
      <c r="O184" s="27">
        <f t="shared" si="60"/>
        <v>-11053.645660001581</v>
      </c>
      <c r="P184" s="27">
        <f t="shared" si="61"/>
        <v>11053.645660001581</v>
      </c>
    </row>
    <row r="185" spans="1:20">
      <c r="A185" s="31">
        <v>40452</v>
      </c>
      <c r="C185" s="6">
        <v>177</v>
      </c>
      <c r="D185" s="29">
        <f t="shared" si="52"/>
        <v>7306</v>
      </c>
      <c r="E185" s="29">
        <f t="shared" si="57"/>
        <v>1293162</v>
      </c>
      <c r="F185" s="29">
        <f t="shared" si="53"/>
        <v>-21838</v>
      </c>
      <c r="G185" s="34">
        <f>+Inputs!$D$3</f>
        <v>0.37951000000000001</v>
      </c>
      <c r="I185" s="27">
        <f t="shared" si="58"/>
        <v>1315000</v>
      </c>
      <c r="K185" s="27">
        <f t="shared" si="54"/>
        <v>7306</v>
      </c>
      <c r="L185" s="27">
        <f t="shared" si="59"/>
        <v>1293162</v>
      </c>
      <c r="M185" s="27">
        <f t="shared" si="55"/>
        <v>2772.7000600000001</v>
      </c>
      <c r="N185" s="27">
        <f t="shared" si="56"/>
        <v>2772.7000600000001</v>
      </c>
      <c r="O185" s="27">
        <f t="shared" si="60"/>
        <v>-8280.9456000015816</v>
      </c>
      <c r="P185" s="27">
        <f t="shared" si="61"/>
        <v>8280.9456000015816</v>
      </c>
    </row>
    <row r="186" spans="1:20">
      <c r="A186" s="30">
        <v>40483</v>
      </c>
      <c r="C186" s="6">
        <v>178</v>
      </c>
      <c r="D186" s="29">
        <f t="shared" si="52"/>
        <v>7306</v>
      </c>
      <c r="E186" s="29">
        <f t="shared" si="57"/>
        <v>1300468</v>
      </c>
      <c r="F186" s="29">
        <f t="shared" si="53"/>
        <v>-14532</v>
      </c>
      <c r="G186" s="34">
        <f>+Inputs!$D$3</f>
        <v>0.37951000000000001</v>
      </c>
      <c r="I186" s="27">
        <f t="shared" si="58"/>
        <v>1315000</v>
      </c>
      <c r="K186" s="27">
        <f t="shared" si="54"/>
        <v>7306</v>
      </c>
      <c r="L186" s="27">
        <f t="shared" si="59"/>
        <v>1300468</v>
      </c>
      <c r="M186" s="27">
        <f t="shared" si="55"/>
        <v>2772.7000600000001</v>
      </c>
      <c r="N186" s="27">
        <f t="shared" si="56"/>
        <v>2772.7000600000001</v>
      </c>
      <c r="O186" s="27">
        <f t="shared" si="60"/>
        <v>-5508.2455400015815</v>
      </c>
      <c r="P186" s="27">
        <f t="shared" si="61"/>
        <v>5508.2455400015815</v>
      </c>
    </row>
    <row r="187" spans="1:20">
      <c r="A187" s="31">
        <v>40513</v>
      </c>
      <c r="C187" s="6">
        <v>179</v>
      </c>
      <c r="D187" s="29">
        <f t="shared" si="52"/>
        <v>7306</v>
      </c>
      <c r="E187" s="29">
        <f t="shared" si="57"/>
        <v>1307774</v>
      </c>
      <c r="F187" s="29">
        <f t="shared" si="53"/>
        <v>-7226</v>
      </c>
      <c r="G187" s="34">
        <f>+Inputs!$D$3</f>
        <v>0.37951000000000001</v>
      </c>
      <c r="I187" s="27">
        <f t="shared" si="58"/>
        <v>1315000</v>
      </c>
      <c r="K187" s="27">
        <f t="shared" si="54"/>
        <v>7306</v>
      </c>
      <c r="L187" s="27">
        <f t="shared" si="59"/>
        <v>1307774</v>
      </c>
      <c r="M187" s="27">
        <f t="shared" si="55"/>
        <v>2772.7000600000001</v>
      </c>
      <c r="N187" s="27">
        <f t="shared" si="56"/>
        <v>2772.7000600000001</v>
      </c>
      <c r="O187" s="27">
        <f t="shared" si="60"/>
        <v>-2735.5454800015814</v>
      </c>
      <c r="P187" s="27">
        <f t="shared" si="61"/>
        <v>2735.5454800015814</v>
      </c>
    </row>
    <row r="188" spans="1:20">
      <c r="A188" s="30">
        <v>40544</v>
      </c>
      <c r="C188" s="6">
        <v>180</v>
      </c>
      <c r="D188" s="29">
        <f>-F187</f>
        <v>7226</v>
      </c>
      <c r="E188" s="29">
        <f t="shared" si="57"/>
        <v>1315000</v>
      </c>
      <c r="F188" s="29">
        <f t="shared" si="53"/>
        <v>0</v>
      </c>
      <c r="G188" s="34">
        <f>+Inputs!$D$3</f>
        <v>0.37951000000000001</v>
      </c>
      <c r="I188" s="27">
        <f t="shared" si="58"/>
        <v>1315000</v>
      </c>
      <c r="K188" s="27">
        <f t="shared" si="54"/>
        <v>7226</v>
      </c>
      <c r="L188" s="27">
        <f t="shared" si="59"/>
        <v>1315000</v>
      </c>
      <c r="M188" s="27">
        <f t="shared" si="55"/>
        <v>2742.3392600000002</v>
      </c>
      <c r="N188" s="27">
        <f t="shared" si="56"/>
        <v>2742.3392600000002</v>
      </c>
      <c r="O188" s="27">
        <f t="shared" si="60"/>
        <v>6.7937799984188132</v>
      </c>
      <c r="P188" s="27">
        <f t="shared" si="61"/>
        <v>-6.7937799984188132</v>
      </c>
    </row>
    <row r="189" spans="1:20">
      <c r="A189" s="30"/>
      <c r="G189" s="28"/>
    </row>
    <row r="190" spans="1:20">
      <c r="A190" s="8" t="s">
        <v>43</v>
      </c>
      <c r="B190" s="33">
        <f>SUM(B9:B189)</f>
        <v>-1315000</v>
      </c>
      <c r="D190" s="33">
        <f>SUM(D9:D189)</f>
        <v>1315000</v>
      </c>
      <c r="G190" s="28"/>
      <c r="H190" s="33">
        <f>SUM(H9:H189)</f>
        <v>1315000</v>
      </c>
      <c r="I190" s="33"/>
      <c r="J190" s="33">
        <f>SUM(J9:J189)</f>
        <v>499042.5</v>
      </c>
      <c r="K190" s="33">
        <f>SUM(K9:K189)</f>
        <v>1315000</v>
      </c>
      <c r="L190" s="33"/>
      <c r="M190" s="33">
        <f>SUM(M9:M189)</f>
        <v>499049.29378000036</v>
      </c>
      <c r="N190" s="33">
        <f>SUM(N9:N189)</f>
        <v>6.7937799984188132</v>
      </c>
      <c r="O190" s="33">
        <f>SUM(O9:O189)</f>
        <v>-44661267.185540222</v>
      </c>
      <c r="P190" s="33">
        <f>SUM(P9:P189)</f>
        <v>44661267.185540222</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sheetPr transitionEvaluation="1" codeName="Sheet20">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97</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35125</v>
      </c>
      <c r="B9" s="32">
        <v>-2096250</v>
      </c>
      <c r="C9" s="6">
        <v>1</v>
      </c>
      <c r="D9" s="29">
        <f t="shared" ref="D9:D40" si="0">ROUND(-(+$B$9/180)*1,0)</f>
        <v>11646</v>
      </c>
      <c r="E9" s="29">
        <f>+D9</f>
        <v>11646</v>
      </c>
      <c r="F9" s="29">
        <f t="shared" ref="F9:F40" si="1">$B$9+E9</f>
        <v>-2084604</v>
      </c>
      <c r="G9" s="34">
        <f>+Inputs!$D$2</f>
        <v>0.3795</v>
      </c>
      <c r="H9" s="27">
        <f>-B9</f>
        <v>2096250</v>
      </c>
      <c r="I9" s="27">
        <f>+H9</f>
        <v>2096250</v>
      </c>
      <c r="J9" s="27">
        <f>H9*G9</f>
        <v>795526.875</v>
      </c>
      <c r="K9" s="27">
        <f t="shared" ref="K9:K40" si="2">D9</f>
        <v>11646</v>
      </c>
      <c r="L9" s="27">
        <f>+K9</f>
        <v>11646</v>
      </c>
      <c r="M9" s="27">
        <f t="shared" ref="M9:M40" si="3">K9*G9</f>
        <v>4419.6570000000002</v>
      </c>
      <c r="N9" s="27">
        <f t="shared" ref="N9:N40" si="4">M9-J9</f>
        <v>-791107.21799999999</v>
      </c>
      <c r="O9" s="27">
        <f>+N9</f>
        <v>-791107.21799999999</v>
      </c>
      <c r="P9" s="27">
        <f>-SUM(N9)</f>
        <v>791107.21799999999</v>
      </c>
      <c r="Q9" s="38">
        <f>VLOOKUP(Q8,A9:P188,5)</f>
        <v>1933236</v>
      </c>
      <c r="R9" s="38">
        <f>VLOOKUP(R8,A9:P188,5)</f>
        <v>2072988</v>
      </c>
      <c r="S9" s="38">
        <f>+R9-Q9</f>
        <v>139752</v>
      </c>
      <c r="T9" s="35" t="s">
        <v>64</v>
      </c>
      <c r="U9" s="161">
        <f>-IF(TYPE(VLOOKUP(U8,$A$9:$P$188,6,FALSE))=16,0,VLOOKUP(U8,$A$9:$P$188,6,FALSE))</f>
        <v>291120</v>
      </c>
      <c r="V9" s="161">
        <f>-IF(TYPE(VLOOKUP(V8,$A$9:$P$188,6,FALSE))=16,0,VLOOKUP(V8,$A$9:$P$188,6,FALSE))</f>
        <v>279474</v>
      </c>
      <c r="W9" s="161">
        <f t="shared" ref="W9:AE9" si="5">-IF(TYPE(VLOOKUP(W8,$A$9:$P$188,6,FALSE))=16,0,VLOOKUP(W8,$A$9:$P$188,6,FALSE))</f>
        <v>267828</v>
      </c>
      <c r="X9" s="161">
        <f t="shared" si="5"/>
        <v>256182</v>
      </c>
      <c r="Y9" s="161">
        <f t="shared" si="5"/>
        <v>244536</v>
      </c>
      <c r="Z9" s="161">
        <f t="shared" si="5"/>
        <v>232890</v>
      </c>
      <c r="AA9" s="161">
        <f t="shared" si="5"/>
        <v>221244</v>
      </c>
      <c r="AB9" s="161">
        <f t="shared" si="5"/>
        <v>209598</v>
      </c>
      <c r="AC9" s="161">
        <f t="shared" si="5"/>
        <v>197952</v>
      </c>
      <c r="AD9" s="161">
        <f t="shared" si="5"/>
        <v>186306</v>
      </c>
      <c r="AE9" s="161">
        <f t="shared" si="5"/>
        <v>174660</v>
      </c>
    </row>
    <row r="10" spans="1:31">
      <c r="A10" s="30">
        <v>35156</v>
      </c>
      <c r="B10" s="9"/>
      <c r="C10" s="6">
        <v>2</v>
      </c>
      <c r="D10" s="29">
        <f t="shared" si="0"/>
        <v>11646</v>
      </c>
      <c r="E10" s="29">
        <f t="shared" ref="E10:E41" si="6">+E9+D10</f>
        <v>23292</v>
      </c>
      <c r="F10" s="29">
        <f t="shared" si="1"/>
        <v>-2072958</v>
      </c>
      <c r="G10" s="34">
        <f>+Inputs!$D$2</f>
        <v>0.3795</v>
      </c>
      <c r="H10" s="2"/>
      <c r="I10" s="27">
        <f t="shared" ref="I10:I41" si="7">+I9+H10</f>
        <v>2096250</v>
      </c>
      <c r="J10" s="27"/>
      <c r="K10" s="27">
        <f t="shared" si="2"/>
        <v>11646</v>
      </c>
      <c r="L10" s="27">
        <f t="shared" ref="L10:L41" si="8">+L9+K10</f>
        <v>23292</v>
      </c>
      <c r="M10" s="27">
        <f t="shared" si="3"/>
        <v>4419.6570000000002</v>
      </c>
      <c r="N10" s="27">
        <f t="shared" si="4"/>
        <v>4419.6570000000002</v>
      </c>
      <c r="O10" s="27">
        <f t="shared" ref="O10:O41" si="9">+O9+N10</f>
        <v>-786687.56099999999</v>
      </c>
      <c r="P10" s="27">
        <f t="shared" ref="P10:P41" si="10">P9-N10</f>
        <v>786687.56099999999</v>
      </c>
      <c r="Q10" s="38">
        <f>VLOOKUP(Q8,A9:P188,15)</f>
        <v>-61854.496199999703</v>
      </c>
      <c r="R10" s="38">
        <f>VLOOKUP(R8,A9:P188,15)</f>
        <v>-8817.2146799997208</v>
      </c>
      <c r="S10" s="38">
        <f>+R10-Q10</f>
        <v>53037.281519999982</v>
      </c>
      <c r="T10" s="36" t="s">
        <v>69</v>
      </c>
    </row>
    <row r="11" spans="1:31">
      <c r="A11" s="31">
        <v>35186</v>
      </c>
      <c r="B11" s="5"/>
      <c r="C11" s="6">
        <v>3</v>
      </c>
      <c r="D11" s="29">
        <f t="shared" si="0"/>
        <v>11646</v>
      </c>
      <c r="E11" s="29">
        <f t="shared" si="6"/>
        <v>34938</v>
      </c>
      <c r="F11" s="29">
        <f t="shared" si="1"/>
        <v>-2061312</v>
      </c>
      <c r="G11" s="34">
        <f>+Inputs!$D$2</f>
        <v>0.3795</v>
      </c>
      <c r="H11" s="2"/>
      <c r="I11" s="27">
        <f t="shared" si="7"/>
        <v>2096250</v>
      </c>
      <c r="J11" s="27"/>
      <c r="K11" s="27">
        <f t="shared" si="2"/>
        <v>11646</v>
      </c>
      <c r="L11" s="27">
        <f t="shared" si="8"/>
        <v>34938</v>
      </c>
      <c r="M11" s="27">
        <f t="shared" si="3"/>
        <v>4419.6570000000002</v>
      </c>
      <c r="N11" s="27">
        <f t="shared" si="4"/>
        <v>4419.6570000000002</v>
      </c>
      <c r="O11" s="27">
        <f t="shared" si="9"/>
        <v>-782267.90399999998</v>
      </c>
      <c r="P11" s="27">
        <f t="shared" si="10"/>
        <v>782267.90399999998</v>
      </c>
      <c r="Q11" s="38">
        <f>+VLOOKUP(Q8,A9:P188,16)</f>
        <v>61854.496199999703</v>
      </c>
      <c r="R11" s="38">
        <f>+VLOOKUP(R8,A9:P188,16)</f>
        <v>8817.2146799997208</v>
      </c>
      <c r="S11" s="38">
        <f>(+Q11+R11)/2</f>
        <v>35335.855439999708</v>
      </c>
      <c r="T11" s="36" t="s">
        <v>113</v>
      </c>
      <c r="U11" s="161">
        <f>IF(TYPE(VLOOKUP(U8,$A$9:$P$188,16,FALSE))=16,0,VLOOKUP(U8,$A$9:$P$188,16,FALSE))</f>
        <v>110472.00425999967</v>
      </c>
      <c r="V11" s="161">
        <f t="shared" ref="V11:AE11" si="11">IF(TYPE(VLOOKUP(V8,$A$9:$P$188,16,FALSE))=16,0,VLOOKUP(V8,$A$9:$P$188,16,FALSE))</f>
        <v>106052.23079999967</v>
      </c>
      <c r="W11" s="161">
        <f t="shared" si="11"/>
        <v>101632.45733999967</v>
      </c>
      <c r="X11" s="161">
        <f t="shared" si="11"/>
        <v>97212.683879999677</v>
      </c>
      <c r="Y11" s="161">
        <f t="shared" si="11"/>
        <v>92792.91041999968</v>
      </c>
      <c r="Z11" s="161">
        <f t="shared" si="11"/>
        <v>88373.136959999683</v>
      </c>
      <c r="AA11" s="161">
        <f t="shared" si="11"/>
        <v>83953.363499999687</v>
      </c>
      <c r="AB11" s="161">
        <f t="shared" si="11"/>
        <v>79533.59003999969</v>
      </c>
      <c r="AC11" s="161">
        <f t="shared" si="11"/>
        <v>75113.816579999693</v>
      </c>
      <c r="AD11" s="161">
        <f t="shared" si="11"/>
        <v>70694.043119999697</v>
      </c>
      <c r="AE11" s="161">
        <f t="shared" si="11"/>
        <v>66274.2696599997</v>
      </c>
    </row>
    <row r="12" spans="1:31">
      <c r="A12" s="30">
        <v>35217</v>
      </c>
      <c r="B12" s="3"/>
      <c r="C12" s="6">
        <v>4</v>
      </c>
      <c r="D12" s="29">
        <f t="shared" si="0"/>
        <v>11646</v>
      </c>
      <c r="E12" s="29">
        <f t="shared" si="6"/>
        <v>46584</v>
      </c>
      <c r="F12" s="29">
        <f t="shared" si="1"/>
        <v>-2049666</v>
      </c>
      <c r="G12" s="34">
        <f>+Inputs!$D$2</f>
        <v>0.3795</v>
      </c>
      <c r="H12" s="2"/>
      <c r="I12" s="27">
        <f t="shared" si="7"/>
        <v>2096250</v>
      </c>
      <c r="J12" s="27"/>
      <c r="K12" s="27">
        <f t="shared" si="2"/>
        <v>11646</v>
      </c>
      <c r="L12" s="27">
        <f t="shared" si="8"/>
        <v>46584</v>
      </c>
      <c r="M12" s="27">
        <f t="shared" si="3"/>
        <v>4419.6570000000002</v>
      </c>
      <c r="N12" s="27">
        <f t="shared" si="4"/>
        <v>4419.6570000000002</v>
      </c>
      <c r="O12" s="27">
        <f t="shared" si="9"/>
        <v>-777848.24699999997</v>
      </c>
      <c r="P12" s="27">
        <f t="shared" si="10"/>
        <v>777848.24699999997</v>
      </c>
      <c r="Q12" s="39"/>
      <c r="R12" s="40"/>
      <c r="S12" s="40"/>
      <c r="T12" s="36"/>
    </row>
    <row r="13" spans="1:31">
      <c r="A13" s="31">
        <v>35247</v>
      </c>
      <c r="B13" s="3"/>
      <c r="C13" s="6">
        <v>5</v>
      </c>
      <c r="D13" s="29">
        <f t="shared" si="0"/>
        <v>11646</v>
      </c>
      <c r="E13" s="29">
        <f t="shared" si="6"/>
        <v>58230</v>
      </c>
      <c r="F13" s="29">
        <f t="shared" si="1"/>
        <v>-2038020</v>
      </c>
      <c r="G13" s="34">
        <f>+Inputs!$D$2</f>
        <v>0.3795</v>
      </c>
      <c r="H13" s="2"/>
      <c r="I13" s="27">
        <f t="shared" si="7"/>
        <v>2096250</v>
      </c>
      <c r="J13" s="27"/>
      <c r="K13" s="27">
        <f t="shared" si="2"/>
        <v>11646</v>
      </c>
      <c r="L13" s="27">
        <f t="shared" si="8"/>
        <v>58230</v>
      </c>
      <c r="M13" s="27">
        <f t="shared" si="3"/>
        <v>4419.6570000000002</v>
      </c>
      <c r="N13" s="27">
        <f t="shared" si="4"/>
        <v>4419.6570000000002</v>
      </c>
      <c r="O13" s="27">
        <f t="shared" si="9"/>
        <v>-773428.59</v>
      </c>
      <c r="P13" s="27">
        <f t="shared" si="10"/>
        <v>773428.59</v>
      </c>
      <c r="Q13" s="38">
        <f>VLOOKUP(Q8,A9:P188,9)</f>
        <v>2096250</v>
      </c>
      <c r="R13" s="38">
        <f>VLOOKUP(R8,A9:P188,9)</f>
        <v>2096250</v>
      </c>
      <c r="S13" s="38">
        <f>+R13-Q13</f>
        <v>0</v>
      </c>
      <c r="T13" s="36" t="s">
        <v>70</v>
      </c>
    </row>
    <row r="14" spans="1:31">
      <c r="A14" s="30">
        <v>35278</v>
      </c>
      <c r="B14" s="3"/>
      <c r="C14" s="6">
        <v>6</v>
      </c>
      <c r="D14" s="29">
        <f t="shared" si="0"/>
        <v>11646</v>
      </c>
      <c r="E14" s="29">
        <f t="shared" si="6"/>
        <v>69876</v>
      </c>
      <c r="F14" s="29">
        <f t="shared" si="1"/>
        <v>-2026374</v>
      </c>
      <c r="G14" s="34">
        <f>+Inputs!$D$2</f>
        <v>0.3795</v>
      </c>
      <c r="H14" s="2"/>
      <c r="I14" s="27">
        <f t="shared" si="7"/>
        <v>2096250</v>
      </c>
      <c r="J14" s="27"/>
      <c r="K14" s="27">
        <f t="shared" si="2"/>
        <v>11646</v>
      </c>
      <c r="L14" s="27">
        <f t="shared" si="8"/>
        <v>69876</v>
      </c>
      <c r="M14" s="27">
        <f t="shared" si="3"/>
        <v>4419.6570000000002</v>
      </c>
      <c r="N14" s="27">
        <f t="shared" si="4"/>
        <v>4419.6570000000002</v>
      </c>
      <c r="O14" s="27">
        <f t="shared" si="9"/>
        <v>-769008.93299999996</v>
      </c>
      <c r="P14" s="27">
        <f t="shared" si="10"/>
        <v>769008.93299999996</v>
      </c>
      <c r="Q14" s="38">
        <f>VLOOKUP(Q8,A9:P188,12)</f>
        <v>1933236</v>
      </c>
      <c r="R14" s="38">
        <f>VLOOKUP(R8,A9:P188,12)</f>
        <v>2072988</v>
      </c>
      <c r="S14" s="38">
        <f>+R14-Q14</f>
        <v>139752</v>
      </c>
      <c r="T14" s="37" t="s">
        <v>93</v>
      </c>
    </row>
    <row r="15" spans="1:31">
      <c r="A15" s="31">
        <v>35309</v>
      </c>
      <c r="B15" s="3"/>
      <c r="C15" s="6">
        <v>7</v>
      </c>
      <c r="D15" s="29">
        <f t="shared" si="0"/>
        <v>11646</v>
      </c>
      <c r="E15" s="29">
        <f t="shared" si="6"/>
        <v>81522</v>
      </c>
      <c r="F15" s="29">
        <f t="shared" si="1"/>
        <v>-2014728</v>
      </c>
      <c r="G15" s="34">
        <f>+Inputs!$D$2</f>
        <v>0.3795</v>
      </c>
      <c r="H15" s="2"/>
      <c r="I15" s="27">
        <f t="shared" si="7"/>
        <v>2096250</v>
      </c>
      <c r="J15" s="27"/>
      <c r="K15" s="27">
        <f t="shared" si="2"/>
        <v>11646</v>
      </c>
      <c r="L15" s="27">
        <f t="shared" si="8"/>
        <v>81522</v>
      </c>
      <c r="M15" s="27">
        <f t="shared" si="3"/>
        <v>4419.6570000000002</v>
      </c>
      <c r="N15" s="27">
        <f t="shared" si="4"/>
        <v>4419.6570000000002</v>
      </c>
      <c r="O15" s="27">
        <f t="shared" si="9"/>
        <v>-764589.27599999995</v>
      </c>
      <c r="P15" s="27">
        <f t="shared" si="10"/>
        <v>764589.27599999995</v>
      </c>
    </row>
    <row r="16" spans="1:31">
      <c r="A16" s="30">
        <v>35339</v>
      </c>
      <c r="B16" s="3"/>
      <c r="C16" s="6">
        <v>8</v>
      </c>
      <c r="D16" s="29">
        <f t="shared" si="0"/>
        <v>11646</v>
      </c>
      <c r="E16" s="29">
        <f t="shared" si="6"/>
        <v>93168</v>
      </c>
      <c r="F16" s="29">
        <f t="shared" si="1"/>
        <v>-2003082</v>
      </c>
      <c r="G16" s="34">
        <f>+Inputs!$D$2</f>
        <v>0.3795</v>
      </c>
      <c r="H16" s="2"/>
      <c r="I16" s="27">
        <f t="shared" si="7"/>
        <v>2096250</v>
      </c>
      <c r="J16" s="27"/>
      <c r="K16" s="27">
        <f t="shared" si="2"/>
        <v>11646</v>
      </c>
      <c r="L16" s="27">
        <f t="shared" si="8"/>
        <v>93168</v>
      </c>
      <c r="M16" s="27">
        <f t="shared" si="3"/>
        <v>4419.6570000000002</v>
      </c>
      <c r="N16" s="27">
        <f t="shared" si="4"/>
        <v>4419.6570000000002</v>
      </c>
      <c r="O16" s="27">
        <f t="shared" si="9"/>
        <v>-760169.61899999995</v>
      </c>
      <c r="P16" s="27">
        <f t="shared" si="10"/>
        <v>760169.61899999995</v>
      </c>
      <c r="Q16" s="4"/>
      <c r="R16" s="4"/>
      <c r="S16" s="4"/>
    </row>
    <row r="17" spans="1:19">
      <c r="A17" s="31">
        <v>35370</v>
      </c>
      <c r="B17" s="3"/>
      <c r="C17" s="6">
        <v>9</v>
      </c>
      <c r="D17" s="29">
        <f t="shared" si="0"/>
        <v>11646</v>
      </c>
      <c r="E17" s="29">
        <f t="shared" si="6"/>
        <v>104814</v>
      </c>
      <c r="F17" s="29">
        <f t="shared" si="1"/>
        <v>-1991436</v>
      </c>
      <c r="G17" s="34">
        <f>+Inputs!$D$2</f>
        <v>0.3795</v>
      </c>
      <c r="H17" s="2"/>
      <c r="I17" s="27">
        <f t="shared" si="7"/>
        <v>2096250</v>
      </c>
      <c r="J17" s="27"/>
      <c r="K17" s="27">
        <f t="shared" si="2"/>
        <v>11646</v>
      </c>
      <c r="L17" s="27">
        <f t="shared" si="8"/>
        <v>104814</v>
      </c>
      <c r="M17" s="27">
        <f t="shared" si="3"/>
        <v>4419.6570000000002</v>
      </c>
      <c r="N17" s="27">
        <f t="shared" si="4"/>
        <v>4419.6570000000002</v>
      </c>
      <c r="O17" s="27">
        <f t="shared" si="9"/>
        <v>-755749.96199999994</v>
      </c>
      <c r="P17" s="27">
        <f t="shared" si="10"/>
        <v>755749.96199999994</v>
      </c>
      <c r="Q17" s="4"/>
      <c r="R17" s="4"/>
      <c r="S17" s="4"/>
    </row>
    <row r="18" spans="1:19">
      <c r="A18" s="30">
        <v>35400</v>
      </c>
      <c r="B18" s="3"/>
      <c r="C18" s="6">
        <v>10</v>
      </c>
      <c r="D18" s="29">
        <f t="shared" si="0"/>
        <v>11646</v>
      </c>
      <c r="E18" s="29">
        <f t="shared" si="6"/>
        <v>116460</v>
      </c>
      <c r="F18" s="29">
        <f t="shared" si="1"/>
        <v>-1979790</v>
      </c>
      <c r="G18" s="34">
        <f>+Inputs!$D$2</f>
        <v>0.3795</v>
      </c>
      <c r="H18" s="2"/>
      <c r="I18" s="27">
        <f t="shared" si="7"/>
        <v>2096250</v>
      </c>
      <c r="J18" s="27"/>
      <c r="K18" s="27">
        <f t="shared" si="2"/>
        <v>11646</v>
      </c>
      <c r="L18" s="27">
        <f t="shared" si="8"/>
        <v>116460</v>
      </c>
      <c r="M18" s="27">
        <f t="shared" si="3"/>
        <v>4419.6570000000002</v>
      </c>
      <c r="N18" s="27">
        <f t="shared" si="4"/>
        <v>4419.6570000000002</v>
      </c>
      <c r="O18" s="27">
        <f t="shared" si="9"/>
        <v>-751330.30499999993</v>
      </c>
      <c r="P18" s="27">
        <f t="shared" si="10"/>
        <v>751330.30499999993</v>
      </c>
      <c r="Q18" s="4"/>
      <c r="R18" s="4"/>
      <c r="S18" s="4"/>
    </row>
    <row r="19" spans="1:19">
      <c r="A19" s="31">
        <v>35431</v>
      </c>
      <c r="B19" s="3"/>
      <c r="C19" s="6">
        <v>11</v>
      </c>
      <c r="D19" s="29">
        <f t="shared" si="0"/>
        <v>11646</v>
      </c>
      <c r="E19" s="29">
        <f t="shared" si="6"/>
        <v>128106</v>
      </c>
      <c r="F19" s="29">
        <f t="shared" si="1"/>
        <v>-1968144</v>
      </c>
      <c r="G19" s="34">
        <f>+Inputs!$D$2</f>
        <v>0.3795</v>
      </c>
      <c r="H19" s="2"/>
      <c r="I19" s="27">
        <f t="shared" si="7"/>
        <v>2096250</v>
      </c>
      <c r="J19" s="27"/>
      <c r="K19" s="27">
        <f t="shared" si="2"/>
        <v>11646</v>
      </c>
      <c r="L19" s="27">
        <f t="shared" si="8"/>
        <v>128106</v>
      </c>
      <c r="M19" s="27">
        <f t="shared" si="3"/>
        <v>4419.6570000000002</v>
      </c>
      <c r="N19" s="27">
        <f t="shared" si="4"/>
        <v>4419.6570000000002</v>
      </c>
      <c r="O19" s="27">
        <f t="shared" si="9"/>
        <v>-746910.64799999993</v>
      </c>
      <c r="P19" s="27">
        <f t="shared" si="10"/>
        <v>746910.64799999993</v>
      </c>
      <c r="Q19" s="4"/>
      <c r="R19" s="4"/>
      <c r="S19" s="4"/>
    </row>
    <row r="20" spans="1:19">
      <c r="A20" s="30">
        <v>35462</v>
      </c>
      <c r="B20" s="3"/>
      <c r="C20" s="6">
        <v>12</v>
      </c>
      <c r="D20" s="29">
        <f t="shared" si="0"/>
        <v>11646</v>
      </c>
      <c r="E20" s="29">
        <f t="shared" si="6"/>
        <v>139752</v>
      </c>
      <c r="F20" s="29">
        <f t="shared" si="1"/>
        <v>-1956498</v>
      </c>
      <c r="G20" s="34">
        <f>+Inputs!$D$2</f>
        <v>0.3795</v>
      </c>
      <c r="H20" s="2"/>
      <c r="I20" s="27">
        <f t="shared" si="7"/>
        <v>2096250</v>
      </c>
      <c r="J20" s="27"/>
      <c r="K20" s="27">
        <f t="shared" si="2"/>
        <v>11646</v>
      </c>
      <c r="L20" s="27">
        <f t="shared" si="8"/>
        <v>139752</v>
      </c>
      <c r="M20" s="27">
        <f t="shared" si="3"/>
        <v>4419.6570000000002</v>
      </c>
      <c r="N20" s="27">
        <f t="shared" si="4"/>
        <v>4419.6570000000002</v>
      </c>
      <c r="O20" s="27">
        <f t="shared" si="9"/>
        <v>-742490.99099999992</v>
      </c>
      <c r="P20" s="27">
        <f t="shared" si="10"/>
        <v>742490.99099999992</v>
      </c>
      <c r="Q20" s="4"/>
      <c r="R20" s="4"/>
      <c r="S20" s="4"/>
    </row>
    <row r="21" spans="1:19">
      <c r="A21" s="31">
        <v>35490</v>
      </c>
      <c r="B21" s="3"/>
      <c r="C21" s="6">
        <v>13</v>
      </c>
      <c r="D21" s="29">
        <f t="shared" si="0"/>
        <v>11646</v>
      </c>
      <c r="E21" s="29">
        <f t="shared" si="6"/>
        <v>151398</v>
      </c>
      <c r="F21" s="29">
        <f t="shared" si="1"/>
        <v>-1944852</v>
      </c>
      <c r="G21" s="34">
        <f>+Inputs!$D$2</f>
        <v>0.3795</v>
      </c>
      <c r="H21" s="2"/>
      <c r="I21" s="27">
        <f t="shared" si="7"/>
        <v>2096250</v>
      </c>
      <c r="J21" s="27"/>
      <c r="K21" s="27">
        <f t="shared" si="2"/>
        <v>11646</v>
      </c>
      <c r="L21" s="27">
        <f t="shared" si="8"/>
        <v>151398</v>
      </c>
      <c r="M21" s="27">
        <f t="shared" si="3"/>
        <v>4419.6570000000002</v>
      </c>
      <c r="N21" s="27">
        <f t="shared" si="4"/>
        <v>4419.6570000000002</v>
      </c>
      <c r="O21" s="27">
        <f t="shared" si="9"/>
        <v>-738071.33399999992</v>
      </c>
      <c r="P21" s="27">
        <f t="shared" si="10"/>
        <v>738071.33399999992</v>
      </c>
      <c r="Q21" s="4"/>
      <c r="R21" s="4"/>
      <c r="S21" s="4"/>
    </row>
    <row r="22" spans="1:19">
      <c r="A22" s="30">
        <v>35521</v>
      </c>
      <c r="B22" s="3"/>
      <c r="C22" s="6">
        <v>14</v>
      </c>
      <c r="D22" s="29">
        <f t="shared" si="0"/>
        <v>11646</v>
      </c>
      <c r="E22" s="29">
        <f t="shared" si="6"/>
        <v>163044</v>
      </c>
      <c r="F22" s="29">
        <f t="shared" si="1"/>
        <v>-1933206</v>
      </c>
      <c r="G22" s="34">
        <f>+Inputs!$D$2</f>
        <v>0.3795</v>
      </c>
      <c r="H22" s="2"/>
      <c r="I22" s="27">
        <f t="shared" si="7"/>
        <v>2096250</v>
      </c>
      <c r="J22" s="27"/>
      <c r="K22" s="27">
        <f t="shared" si="2"/>
        <v>11646</v>
      </c>
      <c r="L22" s="27">
        <f t="shared" si="8"/>
        <v>163044</v>
      </c>
      <c r="M22" s="27">
        <f t="shared" si="3"/>
        <v>4419.6570000000002</v>
      </c>
      <c r="N22" s="27">
        <f t="shared" si="4"/>
        <v>4419.6570000000002</v>
      </c>
      <c r="O22" s="27">
        <f t="shared" si="9"/>
        <v>-733651.67699999991</v>
      </c>
      <c r="P22" s="27">
        <f t="shared" si="10"/>
        <v>733651.67699999991</v>
      </c>
      <c r="Q22" s="4"/>
      <c r="R22" s="4"/>
      <c r="S22" s="4"/>
    </row>
    <row r="23" spans="1:19">
      <c r="A23" s="31">
        <v>35551</v>
      </c>
      <c r="B23" s="3"/>
      <c r="C23" s="6">
        <v>15</v>
      </c>
      <c r="D23" s="29">
        <f t="shared" si="0"/>
        <v>11646</v>
      </c>
      <c r="E23" s="29">
        <f t="shared" si="6"/>
        <v>174690</v>
      </c>
      <c r="F23" s="29">
        <f t="shared" si="1"/>
        <v>-1921560</v>
      </c>
      <c r="G23" s="34">
        <f>+Inputs!$D$2</f>
        <v>0.3795</v>
      </c>
      <c r="H23" s="2"/>
      <c r="I23" s="27">
        <f t="shared" si="7"/>
        <v>2096250</v>
      </c>
      <c r="J23" s="27"/>
      <c r="K23" s="27">
        <f t="shared" si="2"/>
        <v>11646</v>
      </c>
      <c r="L23" s="27">
        <f t="shared" si="8"/>
        <v>174690</v>
      </c>
      <c r="M23" s="27">
        <f t="shared" si="3"/>
        <v>4419.6570000000002</v>
      </c>
      <c r="N23" s="27">
        <f t="shared" si="4"/>
        <v>4419.6570000000002</v>
      </c>
      <c r="O23" s="27">
        <f t="shared" si="9"/>
        <v>-729232.0199999999</v>
      </c>
      <c r="P23" s="27">
        <f t="shared" si="10"/>
        <v>729232.0199999999</v>
      </c>
      <c r="Q23" s="4"/>
      <c r="R23" s="4"/>
      <c r="S23" s="4"/>
    </row>
    <row r="24" spans="1:19">
      <c r="A24" s="30">
        <v>35582</v>
      </c>
      <c r="B24" s="3"/>
      <c r="C24" s="6">
        <v>16</v>
      </c>
      <c r="D24" s="29">
        <f t="shared" si="0"/>
        <v>11646</v>
      </c>
      <c r="E24" s="29">
        <f t="shared" si="6"/>
        <v>186336</v>
      </c>
      <c r="F24" s="29">
        <f t="shared" si="1"/>
        <v>-1909914</v>
      </c>
      <c r="G24" s="34">
        <f>+Inputs!$D$2</f>
        <v>0.3795</v>
      </c>
      <c r="H24" s="2"/>
      <c r="I24" s="27">
        <f t="shared" si="7"/>
        <v>2096250</v>
      </c>
      <c r="J24" s="27"/>
      <c r="K24" s="27">
        <f t="shared" si="2"/>
        <v>11646</v>
      </c>
      <c r="L24" s="27">
        <f t="shared" si="8"/>
        <v>186336</v>
      </c>
      <c r="M24" s="27">
        <f t="shared" si="3"/>
        <v>4419.6570000000002</v>
      </c>
      <c r="N24" s="27">
        <f t="shared" si="4"/>
        <v>4419.6570000000002</v>
      </c>
      <c r="O24" s="27">
        <f t="shared" si="9"/>
        <v>-724812.3629999999</v>
      </c>
      <c r="P24" s="27">
        <f t="shared" si="10"/>
        <v>724812.3629999999</v>
      </c>
      <c r="Q24" s="4"/>
      <c r="R24" s="4"/>
      <c r="S24" s="4"/>
    </row>
    <row r="25" spans="1:19">
      <c r="A25" s="31">
        <v>35612</v>
      </c>
      <c r="B25" s="3"/>
      <c r="C25" s="6">
        <v>17</v>
      </c>
      <c r="D25" s="29">
        <f t="shared" si="0"/>
        <v>11646</v>
      </c>
      <c r="E25" s="29">
        <f t="shared" si="6"/>
        <v>197982</v>
      </c>
      <c r="F25" s="29">
        <f t="shared" si="1"/>
        <v>-1898268</v>
      </c>
      <c r="G25" s="34">
        <f>+Inputs!$D$2</f>
        <v>0.3795</v>
      </c>
      <c r="H25" s="2"/>
      <c r="I25" s="27">
        <f t="shared" si="7"/>
        <v>2096250</v>
      </c>
      <c r="J25" s="27"/>
      <c r="K25" s="27">
        <f t="shared" si="2"/>
        <v>11646</v>
      </c>
      <c r="L25" s="27">
        <f t="shared" si="8"/>
        <v>197982</v>
      </c>
      <c r="M25" s="27">
        <f t="shared" si="3"/>
        <v>4419.6570000000002</v>
      </c>
      <c r="N25" s="27">
        <f t="shared" si="4"/>
        <v>4419.6570000000002</v>
      </c>
      <c r="O25" s="27">
        <f t="shared" si="9"/>
        <v>-720392.70599999989</v>
      </c>
      <c r="P25" s="27">
        <f t="shared" si="10"/>
        <v>720392.70599999989</v>
      </c>
      <c r="Q25" s="4"/>
      <c r="R25" s="4"/>
      <c r="S25" s="4"/>
    </row>
    <row r="26" spans="1:19">
      <c r="A26" s="30">
        <v>35643</v>
      </c>
      <c r="B26" s="3"/>
      <c r="C26" s="6">
        <v>18</v>
      </c>
      <c r="D26" s="29">
        <f t="shared" si="0"/>
        <v>11646</v>
      </c>
      <c r="E26" s="29">
        <f t="shared" si="6"/>
        <v>209628</v>
      </c>
      <c r="F26" s="29">
        <f t="shared" si="1"/>
        <v>-1886622</v>
      </c>
      <c r="G26" s="34">
        <f>+Inputs!$D$2</f>
        <v>0.3795</v>
      </c>
      <c r="H26" s="2"/>
      <c r="I26" s="27">
        <f t="shared" si="7"/>
        <v>2096250</v>
      </c>
      <c r="J26" s="27"/>
      <c r="K26" s="27">
        <f t="shared" si="2"/>
        <v>11646</v>
      </c>
      <c r="L26" s="27">
        <f t="shared" si="8"/>
        <v>209628</v>
      </c>
      <c r="M26" s="27">
        <f t="shared" si="3"/>
        <v>4419.6570000000002</v>
      </c>
      <c r="N26" s="27">
        <f t="shared" si="4"/>
        <v>4419.6570000000002</v>
      </c>
      <c r="O26" s="27">
        <f t="shared" si="9"/>
        <v>-715973.04899999988</v>
      </c>
      <c r="P26" s="27">
        <f t="shared" si="10"/>
        <v>715973.04899999988</v>
      </c>
      <c r="Q26" s="4"/>
      <c r="R26" s="4"/>
      <c r="S26" s="4"/>
    </row>
    <row r="27" spans="1:19">
      <c r="A27" s="31">
        <v>35674</v>
      </c>
      <c r="B27" s="3"/>
      <c r="C27" s="6">
        <v>19</v>
      </c>
      <c r="D27" s="29">
        <f t="shared" si="0"/>
        <v>11646</v>
      </c>
      <c r="E27" s="29">
        <f t="shared" si="6"/>
        <v>221274</v>
      </c>
      <c r="F27" s="29">
        <f t="shared" si="1"/>
        <v>-1874976</v>
      </c>
      <c r="G27" s="34">
        <f>+Inputs!$D$2</f>
        <v>0.3795</v>
      </c>
      <c r="H27" s="2"/>
      <c r="I27" s="27">
        <f t="shared" si="7"/>
        <v>2096250</v>
      </c>
      <c r="J27" s="27"/>
      <c r="K27" s="27">
        <f t="shared" si="2"/>
        <v>11646</v>
      </c>
      <c r="L27" s="27">
        <f t="shared" si="8"/>
        <v>221274</v>
      </c>
      <c r="M27" s="27">
        <f t="shared" si="3"/>
        <v>4419.6570000000002</v>
      </c>
      <c r="N27" s="27">
        <f t="shared" si="4"/>
        <v>4419.6570000000002</v>
      </c>
      <c r="O27" s="27">
        <f t="shared" si="9"/>
        <v>-711553.39199999988</v>
      </c>
      <c r="P27" s="27">
        <f t="shared" si="10"/>
        <v>711553.39199999988</v>
      </c>
      <c r="Q27" s="4"/>
      <c r="R27" s="4"/>
      <c r="S27" s="4"/>
    </row>
    <row r="28" spans="1:19">
      <c r="A28" s="30">
        <v>35704</v>
      </c>
      <c r="B28" s="3"/>
      <c r="C28" s="6">
        <v>20</v>
      </c>
      <c r="D28" s="29">
        <f t="shared" si="0"/>
        <v>11646</v>
      </c>
      <c r="E28" s="29">
        <f t="shared" si="6"/>
        <v>232920</v>
      </c>
      <c r="F28" s="29">
        <f t="shared" si="1"/>
        <v>-1863330</v>
      </c>
      <c r="G28" s="34">
        <f>+Inputs!$D$2</f>
        <v>0.3795</v>
      </c>
      <c r="H28" s="2"/>
      <c r="I28" s="27">
        <f t="shared" si="7"/>
        <v>2096250</v>
      </c>
      <c r="J28" s="27"/>
      <c r="K28" s="27">
        <f t="shared" si="2"/>
        <v>11646</v>
      </c>
      <c r="L28" s="27">
        <f t="shared" si="8"/>
        <v>232920</v>
      </c>
      <c r="M28" s="27">
        <f t="shared" si="3"/>
        <v>4419.6570000000002</v>
      </c>
      <c r="N28" s="27">
        <f t="shared" si="4"/>
        <v>4419.6570000000002</v>
      </c>
      <c r="O28" s="27">
        <f t="shared" si="9"/>
        <v>-707133.73499999987</v>
      </c>
      <c r="P28" s="27">
        <f t="shared" si="10"/>
        <v>707133.73499999987</v>
      </c>
      <c r="Q28" s="4"/>
      <c r="R28" s="4"/>
      <c r="S28" s="4"/>
    </row>
    <row r="29" spans="1:19">
      <c r="A29" s="31">
        <v>35735</v>
      </c>
      <c r="B29" s="3"/>
      <c r="C29" s="6">
        <v>21</v>
      </c>
      <c r="D29" s="29">
        <f t="shared" si="0"/>
        <v>11646</v>
      </c>
      <c r="E29" s="29">
        <f t="shared" si="6"/>
        <v>244566</v>
      </c>
      <c r="F29" s="29">
        <f t="shared" si="1"/>
        <v>-1851684</v>
      </c>
      <c r="G29" s="34">
        <f>+Inputs!$D$2</f>
        <v>0.3795</v>
      </c>
      <c r="H29" s="2"/>
      <c r="I29" s="27">
        <f t="shared" si="7"/>
        <v>2096250</v>
      </c>
      <c r="J29" s="27"/>
      <c r="K29" s="27">
        <f t="shared" si="2"/>
        <v>11646</v>
      </c>
      <c r="L29" s="27">
        <f t="shared" si="8"/>
        <v>244566</v>
      </c>
      <c r="M29" s="27">
        <f t="shared" si="3"/>
        <v>4419.6570000000002</v>
      </c>
      <c r="N29" s="27">
        <f t="shared" si="4"/>
        <v>4419.6570000000002</v>
      </c>
      <c r="O29" s="27">
        <f t="shared" si="9"/>
        <v>-702714.07799999986</v>
      </c>
      <c r="P29" s="27">
        <f t="shared" si="10"/>
        <v>702714.07799999986</v>
      </c>
      <c r="Q29" s="4"/>
      <c r="R29" s="4"/>
      <c r="S29" s="4"/>
    </row>
    <row r="30" spans="1:19">
      <c r="A30" s="30">
        <v>35765</v>
      </c>
      <c r="B30" s="3"/>
      <c r="C30" s="6">
        <v>22</v>
      </c>
      <c r="D30" s="29">
        <f t="shared" si="0"/>
        <v>11646</v>
      </c>
      <c r="E30" s="29">
        <f t="shared" si="6"/>
        <v>256212</v>
      </c>
      <c r="F30" s="29">
        <f t="shared" si="1"/>
        <v>-1840038</v>
      </c>
      <c r="G30" s="34">
        <f>+Inputs!$D$2</f>
        <v>0.3795</v>
      </c>
      <c r="H30" s="2"/>
      <c r="I30" s="27">
        <f t="shared" si="7"/>
        <v>2096250</v>
      </c>
      <c r="J30" s="27"/>
      <c r="K30" s="27">
        <f t="shared" si="2"/>
        <v>11646</v>
      </c>
      <c r="L30" s="27">
        <f t="shared" si="8"/>
        <v>256212</v>
      </c>
      <c r="M30" s="27">
        <f t="shared" si="3"/>
        <v>4419.6570000000002</v>
      </c>
      <c r="N30" s="27">
        <f t="shared" si="4"/>
        <v>4419.6570000000002</v>
      </c>
      <c r="O30" s="27">
        <f t="shared" si="9"/>
        <v>-698294.42099999986</v>
      </c>
      <c r="P30" s="27">
        <f t="shared" si="10"/>
        <v>698294.42099999986</v>
      </c>
      <c r="Q30" s="125"/>
    </row>
    <row r="31" spans="1:19">
      <c r="A31" s="31">
        <v>35796</v>
      </c>
      <c r="B31" s="3"/>
      <c r="C31" s="6">
        <v>23</v>
      </c>
      <c r="D31" s="29">
        <f t="shared" si="0"/>
        <v>11646</v>
      </c>
      <c r="E31" s="29">
        <f t="shared" si="6"/>
        <v>267858</v>
      </c>
      <c r="F31" s="29">
        <f t="shared" si="1"/>
        <v>-1828392</v>
      </c>
      <c r="G31" s="34">
        <f>+Inputs!$D$2</f>
        <v>0.3795</v>
      </c>
      <c r="H31" s="2"/>
      <c r="I31" s="27">
        <f t="shared" si="7"/>
        <v>2096250</v>
      </c>
      <c r="J31" s="27"/>
      <c r="K31" s="27">
        <f t="shared" si="2"/>
        <v>11646</v>
      </c>
      <c r="L31" s="27">
        <f t="shared" si="8"/>
        <v>267858</v>
      </c>
      <c r="M31" s="27">
        <f t="shared" si="3"/>
        <v>4419.6570000000002</v>
      </c>
      <c r="N31" s="27">
        <f t="shared" si="4"/>
        <v>4419.6570000000002</v>
      </c>
      <c r="O31" s="27">
        <f t="shared" si="9"/>
        <v>-693874.76399999985</v>
      </c>
      <c r="P31" s="27">
        <f t="shared" si="10"/>
        <v>693874.76399999985</v>
      </c>
      <c r="Q31" s="125"/>
    </row>
    <row r="32" spans="1:19">
      <c r="A32" s="30">
        <v>35827</v>
      </c>
      <c r="B32" s="3"/>
      <c r="C32" s="6">
        <v>24</v>
      </c>
      <c r="D32" s="29">
        <f t="shared" si="0"/>
        <v>11646</v>
      </c>
      <c r="E32" s="29">
        <f t="shared" si="6"/>
        <v>279504</v>
      </c>
      <c r="F32" s="29">
        <f t="shared" si="1"/>
        <v>-1816746</v>
      </c>
      <c r="G32" s="34">
        <f>+Inputs!$D$2</f>
        <v>0.3795</v>
      </c>
      <c r="H32" s="2"/>
      <c r="I32" s="27">
        <f t="shared" si="7"/>
        <v>2096250</v>
      </c>
      <c r="J32" s="27"/>
      <c r="K32" s="27">
        <f t="shared" si="2"/>
        <v>11646</v>
      </c>
      <c r="L32" s="27">
        <f t="shared" si="8"/>
        <v>279504</v>
      </c>
      <c r="M32" s="27">
        <f t="shared" si="3"/>
        <v>4419.6570000000002</v>
      </c>
      <c r="N32" s="27">
        <f t="shared" si="4"/>
        <v>4419.6570000000002</v>
      </c>
      <c r="O32" s="27">
        <f t="shared" si="9"/>
        <v>-689455.10699999984</v>
      </c>
      <c r="P32" s="27">
        <f t="shared" si="10"/>
        <v>689455.10699999984</v>
      </c>
      <c r="Q32" s="125"/>
    </row>
    <row r="33" spans="1:21">
      <c r="A33" s="31">
        <v>35855</v>
      </c>
      <c r="B33" s="3"/>
      <c r="C33" s="6">
        <v>25</v>
      </c>
      <c r="D33" s="29">
        <f t="shared" si="0"/>
        <v>11646</v>
      </c>
      <c r="E33" s="29">
        <f t="shared" si="6"/>
        <v>291150</v>
      </c>
      <c r="F33" s="29">
        <f t="shared" si="1"/>
        <v>-1805100</v>
      </c>
      <c r="G33" s="34">
        <f>+Inputs!$D$2</f>
        <v>0.3795</v>
      </c>
      <c r="H33" s="2"/>
      <c r="I33" s="27">
        <f t="shared" si="7"/>
        <v>2096250</v>
      </c>
      <c r="J33" s="27"/>
      <c r="K33" s="27">
        <f t="shared" si="2"/>
        <v>11646</v>
      </c>
      <c r="L33" s="27">
        <f t="shared" si="8"/>
        <v>291150</v>
      </c>
      <c r="M33" s="27">
        <f t="shared" si="3"/>
        <v>4419.6570000000002</v>
      </c>
      <c r="N33" s="27">
        <f t="shared" si="4"/>
        <v>4419.6570000000002</v>
      </c>
      <c r="O33" s="27">
        <f t="shared" si="9"/>
        <v>-685035.44999999984</v>
      </c>
      <c r="P33" s="27">
        <f t="shared" si="10"/>
        <v>685035.44999999984</v>
      </c>
      <c r="Q33" s="125"/>
    </row>
    <row r="34" spans="1:21">
      <c r="A34" s="30">
        <v>35886</v>
      </c>
      <c r="B34" s="3"/>
      <c r="C34" s="6">
        <v>26</v>
      </c>
      <c r="D34" s="29">
        <f t="shared" si="0"/>
        <v>11646</v>
      </c>
      <c r="E34" s="29">
        <f t="shared" si="6"/>
        <v>302796</v>
      </c>
      <c r="F34" s="29">
        <f t="shared" si="1"/>
        <v>-1793454</v>
      </c>
      <c r="G34" s="34">
        <f>+Inputs!$D$2</f>
        <v>0.3795</v>
      </c>
      <c r="H34" s="2"/>
      <c r="I34" s="27">
        <f t="shared" si="7"/>
        <v>2096250</v>
      </c>
      <c r="J34" s="27"/>
      <c r="K34" s="27">
        <f t="shared" si="2"/>
        <v>11646</v>
      </c>
      <c r="L34" s="27">
        <f t="shared" si="8"/>
        <v>302796</v>
      </c>
      <c r="M34" s="27">
        <f t="shared" si="3"/>
        <v>4419.6570000000002</v>
      </c>
      <c r="N34" s="27">
        <f t="shared" si="4"/>
        <v>4419.6570000000002</v>
      </c>
      <c r="O34" s="27">
        <f t="shared" si="9"/>
        <v>-680615.79299999983</v>
      </c>
      <c r="P34" s="27">
        <f t="shared" si="10"/>
        <v>680615.79299999983</v>
      </c>
      <c r="Q34" s="125"/>
    </row>
    <row r="35" spans="1:21">
      <c r="A35" s="31">
        <v>35916</v>
      </c>
      <c r="B35" s="3"/>
      <c r="C35" s="6">
        <v>27</v>
      </c>
      <c r="D35" s="29">
        <f t="shared" si="0"/>
        <v>11646</v>
      </c>
      <c r="E35" s="29">
        <f t="shared" si="6"/>
        <v>314442</v>
      </c>
      <c r="F35" s="29">
        <f t="shared" si="1"/>
        <v>-1781808</v>
      </c>
      <c r="G35" s="34">
        <f>+Inputs!$D$2</f>
        <v>0.3795</v>
      </c>
      <c r="H35" s="2"/>
      <c r="I35" s="27">
        <f t="shared" si="7"/>
        <v>2096250</v>
      </c>
      <c r="J35" s="27"/>
      <c r="K35" s="27">
        <f t="shared" si="2"/>
        <v>11646</v>
      </c>
      <c r="L35" s="27">
        <f t="shared" si="8"/>
        <v>314442</v>
      </c>
      <c r="M35" s="27">
        <f t="shared" si="3"/>
        <v>4419.6570000000002</v>
      </c>
      <c r="N35" s="27">
        <f t="shared" si="4"/>
        <v>4419.6570000000002</v>
      </c>
      <c r="O35" s="27">
        <f t="shared" si="9"/>
        <v>-676196.13599999982</v>
      </c>
      <c r="P35" s="27">
        <f t="shared" si="10"/>
        <v>676196.13599999982</v>
      </c>
    </row>
    <row r="36" spans="1:21">
      <c r="A36" s="30">
        <v>35947</v>
      </c>
      <c r="B36" s="3"/>
      <c r="C36" s="6">
        <v>28</v>
      </c>
      <c r="D36" s="29">
        <f t="shared" si="0"/>
        <v>11646</v>
      </c>
      <c r="E36" s="29">
        <f t="shared" si="6"/>
        <v>326088</v>
      </c>
      <c r="F36" s="29">
        <f t="shared" si="1"/>
        <v>-1770162</v>
      </c>
      <c r="G36" s="34">
        <f>+Inputs!$D$2</f>
        <v>0.3795</v>
      </c>
      <c r="H36" s="2"/>
      <c r="I36" s="27">
        <f t="shared" si="7"/>
        <v>2096250</v>
      </c>
      <c r="J36" s="27"/>
      <c r="K36" s="27">
        <f t="shared" si="2"/>
        <v>11646</v>
      </c>
      <c r="L36" s="27">
        <f t="shared" si="8"/>
        <v>326088</v>
      </c>
      <c r="M36" s="27">
        <f t="shared" si="3"/>
        <v>4419.6570000000002</v>
      </c>
      <c r="N36" s="27">
        <f t="shared" si="4"/>
        <v>4419.6570000000002</v>
      </c>
      <c r="O36" s="27">
        <f t="shared" si="9"/>
        <v>-671776.47899999982</v>
      </c>
      <c r="P36" s="27">
        <f t="shared" si="10"/>
        <v>671776.47899999982</v>
      </c>
    </row>
    <row r="37" spans="1:21">
      <c r="A37" s="31">
        <v>35977</v>
      </c>
      <c r="B37" s="3"/>
      <c r="C37" s="6">
        <v>29</v>
      </c>
      <c r="D37" s="29">
        <f t="shared" si="0"/>
        <v>11646</v>
      </c>
      <c r="E37" s="29">
        <f t="shared" si="6"/>
        <v>337734</v>
      </c>
      <c r="F37" s="29">
        <f t="shared" si="1"/>
        <v>-1758516</v>
      </c>
      <c r="G37" s="34">
        <f>+Inputs!$D$2</f>
        <v>0.3795</v>
      </c>
      <c r="H37" s="2"/>
      <c r="I37" s="27">
        <f t="shared" si="7"/>
        <v>2096250</v>
      </c>
      <c r="J37" s="27"/>
      <c r="K37" s="27">
        <f t="shared" si="2"/>
        <v>11646</v>
      </c>
      <c r="L37" s="27">
        <f t="shared" si="8"/>
        <v>337734</v>
      </c>
      <c r="M37" s="27">
        <f t="shared" si="3"/>
        <v>4419.6570000000002</v>
      </c>
      <c r="N37" s="27">
        <f t="shared" si="4"/>
        <v>4419.6570000000002</v>
      </c>
      <c r="O37" s="27">
        <f t="shared" si="9"/>
        <v>-667356.82199999981</v>
      </c>
      <c r="P37" s="27">
        <f t="shared" si="10"/>
        <v>667356.82199999981</v>
      </c>
    </row>
    <row r="38" spans="1:21">
      <c r="A38" s="30">
        <v>36008</v>
      </c>
      <c r="B38" s="3"/>
      <c r="C38" s="6">
        <v>30</v>
      </c>
      <c r="D38" s="29">
        <f t="shared" si="0"/>
        <v>11646</v>
      </c>
      <c r="E38" s="29">
        <f t="shared" si="6"/>
        <v>349380</v>
      </c>
      <c r="F38" s="29">
        <f t="shared" si="1"/>
        <v>-1746870</v>
      </c>
      <c r="G38" s="34">
        <f>+Inputs!$D$2</f>
        <v>0.3795</v>
      </c>
      <c r="H38" s="2"/>
      <c r="I38" s="27">
        <f t="shared" si="7"/>
        <v>2096250</v>
      </c>
      <c r="J38" s="27"/>
      <c r="K38" s="27">
        <f t="shared" si="2"/>
        <v>11646</v>
      </c>
      <c r="L38" s="27">
        <f t="shared" si="8"/>
        <v>349380</v>
      </c>
      <c r="M38" s="27">
        <f t="shared" si="3"/>
        <v>4419.6570000000002</v>
      </c>
      <c r="N38" s="27">
        <f t="shared" si="4"/>
        <v>4419.6570000000002</v>
      </c>
      <c r="O38" s="27">
        <f t="shared" si="9"/>
        <v>-662937.1649999998</v>
      </c>
      <c r="P38" s="27">
        <f t="shared" si="10"/>
        <v>662937.1649999998</v>
      </c>
    </row>
    <row r="39" spans="1:21">
      <c r="A39" s="31">
        <v>36039</v>
      </c>
      <c r="B39" s="2"/>
      <c r="C39" s="6">
        <v>31</v>
      </c>
      <c r="D39" s="29">
        <f t="shared" si="0"/>
        <v>11646</v>
      </c>
      <c r="E39" s="29">
        <f t="shared" si="6"/>
        <v>361026</v>
      </c>
      <c r="F39" s="29">
        <f t="shared" si="1"/>
        <v>-1735224</v>
      </c>
      <c r="G39" s="34">
        <f>+Inputs!$D$2</f>
        <v>0.3795</v>
      </c>
      <c r="H39" s="2"/>
      <c r="I39" s="27">
        <f t="shared" si="7"/>
        <v>2096250</v>
      </c>
      <c r="J39" s="27"/>
      <c r="K39" s="27">
        <f t="shared" si="2"/>
        <v>11646</v>
      </c>
      <c r="L39" s="27">
        <f t="shared" si="8"/>
        <v>361026</v>
      </c>
      <c r="M39" s="27">
        <f t="shared" si="3"/>
        <v>4419.6570000000002</v>
      </c>
      <c r="N39" s="27">
        <f t="shared" si="4"/>
        <v>4419.6570000000002</v>
      </c>
      <c r="O39" s="27">
        <f t="shared" si="9"/>
        <v>-658517.5079999998</v>
      </c>
      <c r="P39" s="27">
        <f t="shared" si="10"/>
        <v>658517.5079999998</v>
      </c>
    </row>
    <row r="40" spans="1:21">
      <c r="A40" s="30">
        <v>36069</v>
      </c>
      <c r="B40" s="2"/>
      <c r="C40" s="6">
        <v>32</v>
      </c>
      <c r="D40" s="29">
        <f t="shared" si="0"/>
        <v>11646</v>
      </c>
      <c r="E40" s="29">
        <f t="shared" si="6"/>
        <v>372672</v>
      </c>
      <c r="F40" s="29">
        <f t="shared" si="1"/>
        <v>-1723578</v>
      </c>
      <c r="G40" s="34">
        <f>+Inputs!$D$2</f>
        <v>0.3795</v>
      </c>
      <c r="H40" s="2"/>
      <c r="I40" s="27">
        <f t="shared" si="7"/>
        <v>2096250</v>
      </c>
      <c r="J40" s="2"/>
      <c r="K40" s="27">
        <f t="shared" si="2"/>
        <v>11646</v>
      </c>
      <c r="L40" s="27">
        <f t="shared" si="8"/>
        <v>372672</v>
      </c>
      <c r="M40" s="27">
        <f t="shared" si="3"/>
        <v>4419.6570000000002</v>
      </c>
      <c r="N40" s="27">
        <f t="shared" si="4"/>
        <v>4419.6570000000002</v>
      </c>
      <c r="O40" s="27">
        <f t="shared" si="9"/>
        <v>-654097.85099999979</v>
      </c>
      <c r="P40" s="27">
        <f t="shared" si="10"/>
        <v>654097.85099999979</v>
      </c>
    </row>
    <row r="41" spans="1:21">
      <c r="A41" s="31">
        <v>36100</v>
      </c>
      <c r="C41" s="6">
        <v>33</v>
      </c>
      <c r="D41" s="29">
        <f t="shared" ref="D41:D72" si="12">ROUND(-(+$B$9/180)*1,0)</f>
        <v>11646</v>
      </c>
      <c r="E41" s="29">
        <f t="shared" si="6"/>
        <v>384318</v>
      </c>
      <c r="F41" s="29">
        <f t="shared" ref="F41:F72" si="13">$B$9+E41</f>
        <v>-1711932</v>
      </c>
      <c r="G41" s="34">
        <f>+Inputs!$D$2</f>
        <v>0.3795</v>
      </c>
      <c r="I41" s="27">
        <f t="shared" si="7"/>
        <v>2096250</v>
      </c>
      <c r="K41" s="27">
        <f t="shared" ref="K41:K72" si="14">D41</f>
        <v>11646</v>
      </c>
      <c r="L41" s="27">
        <f t="shared" si="8"/>
        <v>384318</v>
      </c>
      <c r="M41" s="27">
        <f t="shared" ref="M41:M72" si="15">K41*G41</f>
        <v>4419.6570000000002</v>
      </c>
      <c r="N41" s="27">
        <f t="shared" ref="N41:N72" si="16">M41-J41</f>
        <v>4419.6570000000002</v>
      </c>
      <c r="O41" s="27">
        <f t="shared" si="9"/>
        <v>-649678.19399999978</v>
      </c>
      <c r="P41" s="27">
        <f t="shared" si="10"/>
        <v>649678.19399999978</v>
      </c>
    </row>
    <row r="42" spans="1:21">
      <c r="A42" s="30">
        <v>36130</v>
      </c>
      <c r="C42" s="6">
        <v>34</v>
      </c>
      <c r="D42" s="29">
        <f t="shared" si="12"/>
        <v>11646</v>
      </c>
      <c r="E42" s="29">
        <f t="shared" ref="E42:E73" si="17">+E41+D42</f>
        <v>395964</v>
      </c>
      <c r="F42" s="29">
        <f t="shared" si="13"/>
        <v>-1700286</v>
      </c>
      <c r="G42" s="34">
        <f>+Inputs!$D$2</f>
        <v>0.3795</v>
      </c>
      <c r="I42" s="27">
        <f t="shared" ref="I42:I73" si="18">+I41+H42</f>
        <v>2096250</v>
      </c>
      <c r="K42" s="27">
        <f t="shared" si="14"/>
        <v>11646</v>
      </c>
      <c r="L42" s="27">
        <f t="shared" ref="L42:L73" si="19">+L41+K42</f>
        <v>395964</v>
      </c>
      <c r="M42" s="27">
        <f t="shared" si="15"/>
        <v>4419.6570000000002</v>
      </c>
      <c r="N42" s="27">
        <f t="shared" si="16"/>
        <v>4419.6570000000002</v>
      </c>
      <c r="O42" s="27">
        <f t="shared" ref="O42:O73" si="20">+O41+N42</f>
        <v>-645258.53699999978</v>
      </c>
      <c r="P42" s="27">
        <f t="shared" ref="P42:P73" si="21">P41-N42</f>
        <v>645258.53699999978</v>
      </c>
    </row>
    <row r="43" spans="1:21">
      <c r="A43" s="31">
        <v>36161</v>
      </c>
      <c r="C43" s="6">
        <v>35</v>
      </c>
      <c r="D43" s="29">
        <f t="shared" si="12"/>
        <v>11646</v>
      </c>
      <c r="E43" s="29">
        <f t="shared" si="17"/>
        <v>407610</v>
      </c>
      <c r="F43" s="29">
        <f t="shared" si="13"/>
        <v>-1688640</v>
      </c>
      <c r="G43" s="34">
        <f>+Inputs!$D$2</f>
        <v>0.3795</v>
      </c>
      <c r="I43" s="27">
        <f t="shared" si="18"/>
        <v>2096250</v>
      </c>
      <c r="K43" s="27">
        <f t="shared" si="14"/>
        <v>11646</v>
      </c>
      <c r="L43" s="27">
        <f t="shared" si="19"/>
        <v>407610</v>
      </c>
      <c r="M43" s="27">
        <f t="shared" si="15"/>
        <v>4419.6570000000002</v>
      </c>
      <c r="N43" s="27">
        <f t="shared" si="16"/>
        <v>4419.6570000000002</v>
      </c>
      <c r="O43" s="27">
        <f t="shared" si="20"/>
        <v>-640838.87999999977</v>
      </c>
      <c r="P43" s="27">
        <f t="shared" si="21"/>
        <v>640838.87999999977</v>
      </c>
    </row>
    <row r="44" spans="1:21">
      <c r="A44" s="30">
        <v>36192</v>
      </c>
      <c r="C44" s="6">
        <v>36</v>
      </c>
      <c r="D44" s="29">
        <f t="shared" si="12"/>
        <v>11646</v>
      </c>
      <c r="E44" s="29">
        <f t="shared" si="17"/>
        <v>419256</v>
      </c>
      <c r="F44" s="29">
        <f t="shared" si="13"/>
        <v>-1676994</v>
      </c>
      <c r="G44" s="34">
        <f>+Inputs!$D$2</f>
        <v>0.3795</v>
      </c>
      <c r="I44" s="27">
        <f t="shared" si="18"/>
        <v>2096250</v>
      </c>
      <c r="K44" s="27">
        <f t="shared" si="14"/>
        <v>11646</v>
      </c>
      <c r="L44" s="27">
        <f t="shared" si="19"/>
        <v>419256</v>
      </c>
      <c r="M44" s="27">
        <f t="shared" si="15"/>
        <v>4419.6570000000002</v>
      </c>
      <c r="N44" s="27">
        <f t="shared" si="16"/>
        <v>4419.6570000000002</v>
      </c>
      <c r="O44" s="27">
        <f t="shared" si="20"/>
        <v>-636419.22299999977</v>
      </c>
      <c r="P44" s="27">
        <f t="shared" si="21"/>
        <v>636419.22299999977</v>
      </c>
      <c r="U44" s="108"/>
    </row>
    <row r="45" spans="1:21">
      <c r="A45" s="31">
        <v>36220</v>
      </c>
      <c r="C45" s="6">
        <v>37</v>
      </c>
      <c r="D45" s="29">
        <f t="shared" si="12"/>
        <v>11646</v>
      </c>
      <c r="E45" s="29">
        <f t="shared" si="17"/>
        <v>430902</v>
      </c>
      <c r="F45" s="29">
        <f t="shared" si="13"/>
        <v>-1665348</v>
      </c>
      <c r="G45" s="34">
        <f>+Inputs!$D$2</f>
        <v>0.3795</v>
      </c>
      <c r="I45" s="27">
        <f t="shared" si="18"/>
        <v>2096250</v>
      </c>
      <c r="K45" s="27">
        <f t="shared" si="14"/>
        <v>11646</v>
      </c>
      <c r="L45" s="27">
        <f t="shared" si="19"/>
        <v>430902</v>
      </c>
      <c r="M45" s="27">
        <f t="shared" si="15"/>
        <v>4419.6570000000002</v>
      </c>
      <c r="N45" s="27">
        <f t="shared" si="16"/>
        <v>4419.6570000000002</v>
      </c>
      <c r="O45" s="27">
        <f t="shared" si="20"/>
        <v>-631999.56599999976</v>
      </c>
      <c r="P45" s="27">
        <f t="shared" si="21"/>
        <v>631999.56599999976</v>
      </c>
      <c r="U45" s="108"/>
    </row>
    <row r="46" spans="1:21">
      <c r="A46" s="30">
        <v>36251</v>
      </c>
      <c r="C46" s="6">
        <v>38</v>
      </c>
      <c r="D46" s="29">
        <f t="shared" si="12"/>
        <v>11646</v>
      </c>
      <c r="E46" s="29">
        <f t="shared" si="17"/>
        <v>442548</v>
      </c>
      <c r="F46" s="29">
        <f t="shared" si="13"/>
        <v>-1653702</v>
      </c>
      <c r="G46" s="34">
        <f>+Inputs!$D$2</f>
        <v>0.3795</v>
      </c>
      <c r="I46" s="27">
        <f t="shared" si="18"/>
        <v>2096250</v>
      </c>
      <c r="K46" s="27">
        <f t="shared" si="14"/>
        <v>11646</v>
      </c>
      <c r="L46" s="27">
        <f t="shared" si="19"/>
        <v>442548</v>
      </c>
      <c r="M46" s="27">
        <f t="shared" si="15"/>
        <v>4419.6570000000002</v>
      </c>
      <c r="N46" s="27">
        <f t="shared" si="16"/>
        <v>4419.6570000000002</v>
      </c>
      <c r="O46" s="27">
        <f t="shared" si="20"/>
        <v>-627579.90899999975</v>
      </c>
      <c r="P46" s="27">
        <f t="shared" si="21"/>
        <v>627579.90899999975</v>
      </c>
      <c r="U46" s="108"/>
    </row>
    <row r="47" spans="1:21">
      <c r="A47" s="31">
        <v>36281</v>
      </c>
      <c r="C47" s="6">
        <v>39</v>
      </c>
      <c r="D47" s="29">
        <f t="shared" si="12"/>
        <v>11646</v>
      </c>
      <c r="E47" s="29">
        <f t="shared" si="17"/>
        <v>454194</v>
      </c>
      <c r="F47" s="29">
        <f t="shared" si="13"/>
        <v>-1642056</v>
      </c>
      <c r="G47" s="34">
        <f>+Inputs!$D$2</f>
        <v>0.3795</v>
      </c>
      <c r="I47" s="27">
        <f t="shared" si="18"/>
        <v>2096250</v>
      </c>
      <c r="K47" s="27">
        <f t="shared" si="14"/>
        <v>11646</v>
      </c>
      <c r="L47" s="27">
        <f t="shared" si="19"/>
        <v>454194</v>
      </c>
      <c r="M47" s="27">
        <f t="shared" si="15"/>
        <v>4419.6570000000002</v>
      </c>
      <c r="N47" s="27">
        <f t="shared" si="16"/>
        <v>4419.6570000000002</v>
      </c>
      <c r="O47" s="27">
        <f t="shared" si="20"/>
        <v>-623160.25199999975</v>
      </c>
      <c r="P47" s="27">
        <f t="shared" si="21"/>
        <v>623160.25199999975</v>
      </c>
      <c r="U47" s="108"/>
    </row>
    <row r="48" spans="1:21">
      <c r="A48" s="30">
        <v>36312</v>
      </c>
      <c r="C48" s="6">
        <v>40</v>
      </c>
      <c r="D48" s="29">
        <f t="shared" si="12"/>
        <v>11646</v>
      </c>
      <c r="E48" s="29">
        <f t="shared" si="17"/>
        <v>465840</v>
      </c>
      <c r="F48" s="29">
        <f t="shared" si="13"/>
        <v>-1630410</v>
      </c>
      <c r="G48" s="34">
        <f>+Inputs!$D$2</f>
        <v>0.3795</v>
      </c>
      <c r="I48" s="27">
        <f t="shared" si="18"/>
        <v>2096250</v>
      </c>
      <c r="K48" s="27">
        <f t="shared" si="14"/>
        <v>11646</v>
      </c>
      <c r="L48" s="27">
        <f t="shared" si="19"/>
        <v>465840</v>
      </c>
      <c r="M48" s="27">
        <f t="shared" si="15"/>
        <v>4419.6570000000002</v>
      </c>
      <c r="N48" s="27">
        <f t="shared" si="16"/>
        <v>4419.6570000000002</v>
      </c>
      <c r="O48" s="27">
        <f t="shared" si="20"/>
        <v>-618740.59499999974</v>
      </c>
      <c r="P48" s="27">
        <f t="shared" si="21"/>
        <v>618740.59499999974</v>
      </c>
      <c r="U48" s="108"/>
    </row>
    <row r="49" spans="1:21">
      <c r="A49" s="31">
        <v>36342</v>
      </c>
      <c r="C49" s="6">
        <v>41</v>
      </c>
      <c r="D49" s="29">
        <f t="shared" si="12"/>
        <v>11646</v>
      </c>
      <c r="E49" s="29">
        <f t="shared" si="17"/>
        <v>477486</v>
      </c>
      <c r="F49" s="29">
        <f t="shared" si="13"/>
        <v>-1618764</v>
      </c>
      <c r="G49" s="34">
        <f>+Inputs!$D$2</f>
        <v>0.3795</v>
      </c>
      <c r="I49" s="27">
        <f t="shared" si="18"/>
        <v>2096250</v>
      </c>
      <c r="K49" s="27">
        <f t="shared" si="14"/>
        <v>11646</v>
      </c>
      <c r="L49" s="27">
        <f t="shared" si="19"/>
        <v>477486</v>
      </c>
      <c r="M49" s="27">
        <f t="shared" si="15"/>
        <v>4419.6570000000002</v>
      </c>
      <c r="N49" s="27">
        <f t="shared" si="16"/>
        <v>4419.6570000000002</v>
      </c>
      <c r="O49" s="27">
        <f t="shared" si="20"/>
        <v>-614320.93799999973</v>
      </c>
      <c r="P49" s="27">
        <f t="shared" si="21"/>
        <v>614320.93799999973</v>
      </c>
      <c r="U49" s="108"/>
    </row>
    <row r="50" spans="1:21">
      <c r="A50" s="30">
        <v>36373</v>
      </c>
      <c r="C50" s="6">
        <v>42</v>
      </c>
      <c r="D50" s="29">
        <f t="shared" si="12"/>
        <v>11646</v>
      </c>
      <c r="E50" s="29">
        <f t="shared" si="17"/>
        <v>489132</v>
      </c>
      <c r="F50" s="29">
        <f t="shared" si="13"/>
        <v>-1607118</v>
      </c>
      <c r="G50" s="34">
        <f>+Inputs!$D$2</f>
        <v>0.3795</v>
      </c>
      <c r="I50" s="27">
        <f t="shared" si="18"/>
        <v>2096250</v>
      </c>
      <c r="K50" s="27">
        <f t="shared" si="14"/>
        <v>11646</v>
      </c>
      <c r="L50" s="27">
        <f t="shared" si="19"/>
        <v>489132</v>
      </c>
      <c r="M50" s="27">
        <f t="shared" si="15"/>
        <v>4419.6570000000002</v>
      </c>
      <c r="N50" s="27">
        <f t="shared" si="16"/>
        <v>4419.6570000000002</v>
      </c>
      <c r="O50" s="27">
        <f t="shared" si="20"/>
        <v>-609901.28099999973</v>
      </c>
      <c r="P50" s="27">
        <f t="shared" si="21"/>
        <v>609901.28099999973</v>
      </c>
      <c r="U50" s="108"/>
    </row>
    <row r="51" spans="1:21">
      <c r="A51" s="31">
        <v>36404</v>
      </c>
      <c r="C51" s="6">
        <v>43</v>
      </c>
      <c r="D51" s="29">
        <f t="shared" si="12"/>
        <v>11646</v>
      </c>
      <c r="E51" s="29">
        <f t="shared" si="17"/>
        <v>500778</v>
      </c>
      <c r="F51" s="29">
        <f t="shared" si="13"/>
        <v>-1595472</v>
      </c>
      <c r="G51" s="34">
        <f>+Inputs!$D$2</f>
        <v>0.3795</v>
      </c>
      <c r="I51" s="27">
        <f t="shared" si="18"/>
        <v>2096250</v>
      </c>
      <c r="K51" s="27">
        <f t="shared" si="14"/>
        <v>11646</v>
      </c>
      <c r="L51" s="27">
        <f t="shared" si="19"/>
        <v>500778</v>
      </c>
      <c r="M51" s="27">
        <f t="shared" si="15"/>
        <v>4419.6570000000002</v>
      </c>
      <c r="N51" s="27">
        <f t="shared" si="16"/>
        <v>4419.6570000000002</v>
      </c>
      <c r="O51" s="27">
        <f t="shared" si="20"/>
        <v>-605481.62399999972</v>
      </c>
      <c r="P51" s="27">
        <f t="shared" si="21"/>
        <v>605481.62399999972</v>
      </c>
      <c r="U51" s="108"/>
    </row>
    <row r="52" spans="1:21">
      <c r="A52" s="30">
        <v>36434</v>
      </c>
      <c r="C52" s="6">
        <v>44</v>
      </c>
      <c r="D52" s="29">
        <f t="shared" si="12"/>
        <v>11646</v>
      </c>
      <c r="E52" s="29">
        <f t="shared" si="17"/>
        <v>512424</v>
      </c>
      <c r="F52" s="29">
        <f t="shared" si="13"/>
        <v>-1583826</v>
      </c>
      <c r="G52" s="34">
        <f>+Inputs!$D$2</f>
        <v>0.3795</v>
      </c>
      <c r="I52" s="27">
        <f t="shared" si="18"/>
        <v>2096250</v>
      </c>
      <c r="K52" s="27">
        <f t="shared" si="14"/>
        <v>11646</v>
      </c>
      <c r="L52" s="27">
        <f t="shared" si="19"/>
        <v>512424</v>
      </c>
      <c r="M52" s="27">
        <f t="shared" si="15"/>
        <v>4419.6570000000002</v>
      </c>
      <c r="N52" s="27">
        <f t="shared" si="16"/>
        <v>4419.6570000000002</v>
      </c>
      <c r="O52" s="27">
        <f t="shared" si="20"/>
        <v>-601061.96699999971</v>
      </c>
      <c r="P52" s="27">
        <f t="shared" si="21"/>
        <v>601061.96699999971</v>
      </c>
      <c r="U52" s="108"/>
    </row>
    <row r="53" spans="1:21">
      <c r="A53" s="31">
        <v>36465</v>
      </c>
      <c r="C53" s="6">
        <v>45</v>
      </c>
      <c r="D53" s="29">
        <f t="shared" si="12"/>
        <v>11646</v>
      </c>
      <c r="E53" s="29">
        <f t="shared" si="17"/>
        <v>524070</v>
      </c>
      <c r="F53" s="29">
        <f t="shared" si="13"/>
        <v>-1572180</v>
      </c>
      <c r="G53" s="34">
        <f>+Inputs!$D$2</f>
        <v>0.3795</v>
      </c>
      <c r="I53" s="27">
        <f t="shared" si="18"/>
        <v>2096250</v>
      </c>
      <c r="K53" s="27">
        <f t="shared" si="14"/>
        <v>11646</v>
      </c>
      <c r="L53" s="27">
        <f t="shared" si="19"/>
        <v>524070</v>
      </c>
      <c r="M53" s="27">
        <f t="shared" si="15"/>
        <v>4419.6570000000002</v>
      </c>
      <c r="N53" s="27">
        <f t="shared" si="16"/>
        <v>4419.6570000000002</v>
      </c>
      <c r="O53" s="27">
        <f t="shared" si="20"/>
        <v>-596642.30999999971</v>
      </c>
      <c r="P53" s="27">
        <f t="shared" si="21"/>
        <v>596642.30999999971</v>
      </c>
      <c r="U53" s="108"/>
    </row>
    <row r="54" spans="1:21">
      <c r="A54" s="30">
        <v>36495</v>
      </c>
      <c r="C54" s="6">
        <v>46</v>
      </c>
      <c r="D54" s="29">
        <f t="shared" si="12"/>
        <v>11646</v>
      </c>
      <c r="E54" s="29">
        <f t="shared" si="17"/>
        <v>535716</v>
      </c>
      <c r="F54" s="29">
        <f t="shared" si="13"/>
        <v>-1560534</v>
      </c>
      <c r="G54" s="34">
        <f>+Inputs!$D$2</f>
        <v>0.3795</v>
      </c>
      <c r="I54" s="27">
        <f t="shared" si="18"/>
        <v>2096250</v>
      </c>
      <c r="K54" s="27">
        <f t="shared" si="14"/>
        <v>11646</v>
      </c>
      <c r="L54" s="27">
        <f t="shared" si="19"/>
        <v>535716</v>
      </c>
      <c r="M54" s="27">
        <f t="shared" si="15"/>
        <v>4419.6570000000002</v>
      </c>
      <c r="N54" s="27">
        <f t="shared" si="16"/>
        <v>4419.6570000000002</v>
      </c>
      <c r="O54" s="27">
        <f t="shared" si="20"/>
        <v>-592222.6529999997</v>
      </c>
      <c r="P54" s="27">
        <f t="shared" si="21"/>
        <v>592222.6529999997</v>
      </c>
      <c r="U54" s="108"/>
    </row>
    <row r="55" spans="1:21">
      <c r="A55" s="31">
        <v>36526</v>
      </c>
      <c r="C55" s="6">
        <v>47</v>
      </c>
      <c r="D55" s="29">
        <f t="shared" si="12"/>
        <v>11646</v>
      </c>
      <c r="E55" s="29">
        <f t="shared" si="17"/>
        <v>547362</v>
      </c>
      <c r="F55" s="29">
        <f t="shared" si="13"/>
        <v>-1548888</v>
      </c>
      <c r="G55" s="34">
        <f>+Inputs!$D$2</f>
        <v>0.3795</v>
      </c>
      <c r="I55" s="27">
        <f t="shared" si="18"/>
        <v>2096250</v>
      </c>
      <c r="K55" s="27">
        <f t="shared" si="14"/>
        <v>11646</v>
      </c>
      <c r="L55" s="27">
        <f t="shared" si="19"/>
        <v>547362</v>
      </c>
      <c r="M55" s="27">
        <f t="shared" si="15"/>
        <v>4419.6570000000002</v>
      </c>
      <c r="N55" s="27">
        <f t="shared" si="16"/>
        <v>4419.6570000000002</v>
      </c>
      <c r="O55" s="27">
        <f t="shared" si="20"/>
        <v>-587802.99599999969</v>
      </c>
      <c r="P55" s="27">
        <f t="shared" si="21"/>
        <v>587802.99599999969</v>
      </c>
      <c r="U55" s="108"/>
    </row>
    <row r="56" spans="1:21">
      <c r="A56" s="30">
        <v>36557</v>
      </c>
      <c r="C56" s="6">
        <v>48</v>
      </c>
      <c r="D56" s="29">
        <f t="shared" si="12"/>
        <v>11646</v>
      </c>
      <c r="E56" s="29">
        <f t="shared" si="17"/>
        <v>559008</v>
      </c>
      <c r="F56" s="29">
        <f t="shared" si="13"/>
        <v>-1537242</v>
      </c>
      <c r="G56" s="34">
        <f>+Inputs!$D$2</f>
        <v>0.3795</v>
      </c>
      <c r="I56" s="27">
        <f t="shared" si="18"/>
        <v>2096250</v>
      </c>
      <c r="K56" s="27">
        <f t="shared" si="14"/>
        <v>11646</v>
      </c>
      <c r="L56" s="27">
        <f t="shared" si="19"/>
        <v>559008</v>
      </c>
      <c r="M56" s="27">
        <f t="shared" si="15"/>
        <v>4419.6570000000002</v>
      </c>
      <c r="N56" s="27">
        <f t="shared" si="16"/>
        <v>4419.6570000000002</v>
      </c>
      <c r="O56" s="27">
        <f t="shared" si="20"/>
        <v>-583383.33899999969</v>
      </c>
      <c r="P56" s="27">
        <f t="shared" si="21"/>
        <v>583383.33899999969</v>
      </c>
    </row>
    <row r="57" spans="1:21">
      <c r="A57" s="31">
        <v>36586</v>
      </c>
      <c r="C57" s="6">
        <v>49</v>
      </c>
      <c r="D57" s="29">
        <f t="shared" si="12"/>
        <v>11646</v>
      </c>
      <c r="E57" s="29">
        <f t="shared" si="17"/>
        <v>570654</v>
      </c>
      <c r="F57" s="29">
        <f t="shared" si="13"/>
        <v>-1525596</v>
      </c>
      <c r="G57" s="34">
        <f>+Inputs!$D$2</f>
        <v>0.3795</v>
      </c>
      <c r="I57" s="27">
        <f t="shared" si="18"/>
        <v>2096250</v>
      </c>
      <c r="K57" s="27">
        <f t="shared" si="14"/>
        <v>11646</v>
      </c>
      <c r="L57" s="27">
        <f t="shared" si="19"/>
        <v>570654</v>
      </c>
      <c r="M57" s="27">
        <f t="shared" si="15"/>
        <v>4419.6570000000002</v>
      </c>
      <c r="N57" s="27">
        <f t="shared" si="16"/>
        <v>4419.6570000000002</v>
      </c>
      <c r="O57" s="27">
        <f t="shared" si="20"/>
        <v>-578963.68199999968</v>
      </c>
      <c r="P57" s="27">
        <f t="shared" si="21"/>
        <v>578963.68199999968</v>
      </c>
    </row>
    <row r="58" spans="1:21">
      <c r="A58" s="30">
        <v>36617</v>
      </c>
      <c r="C58" s="6">
        <v>50</v>
      </c>
      <c r="D58" s="29">
        <f t="shared" si="12"/>
        <v>11646</v>
      </c>
      <c r="E58" s="29">
        <f t="shared" si="17"/>
        <v>582300</v>
      </c>
      <c r="F58" s="29">
        <f t="shared" si="13"/>
        <v>-1513950</v>
      </c>
      <c r="G58" s="34">
        <f>+Inputs!$D$2</f>
        <v>0.3795</v>
      </c>
      <c r="I58" s="27">
        <f t="shared" si="18"/>
        <v>2096250</v>
      </c>
      <c r="K58" s="27">
        <f t="shared" si="14"/>
        <v>11646</v>
      </c>
      <c r="L58" s="27">
        <f t="shared" si="19"/>
        <v>582300</v>
      </c>
      <c r="M58" s="27">
        <f t="shared" si="15"/>
        <v>4419.6570000000002</v>
      </c>
      <c r="N58" s="27">
        <f t="shared" si="16"/>
        <v>4419.6570000000002</v>
      </c>
      <c r="O58" s="27">
        <f t="shared" si="20"/>
        <v>-574544.02499999967</v>
      </c>
      <c r="P58" s="27">
        <f t="shared" si="21"/>
        <v>574544.02499999967</v>
      </c>
    </row>
    <row r="59" spans="1:21">
      <c r="A59" s="31">
        <v>36647</v>
      </c>
      <c r="C59" s="6">
        <v>51</v>
      </c>
      <c r="D59" s="29">
        <f t="shared" si="12"/>
        <v>11646</v>
      </c>
      <c r="E59" s="29">
        <f t="shared" si="17"/>
        <v>593946</v>
      </c>
      <c r="F59" s="29">
        <f t="shared" si="13"/>
        <v>-1502304</v>
      </c>
      <c r="G59" s="34">
        <f>+Inputs!$D$2</f>
        <v>0.3795</v>
      </c>
      <c r="I59" s="27">
        <f t="shared" si="18"/>
        <v>2096250</v>
      </c>
      <c r="K59" s="27">
        <f t="shared" si="14"/>
        <v>11646</v>
      </c>
      <c r="L59" s="27">
        <f t="shared" si="19"/>
        <v>593946</v>
      </c>
      <c r="M59" s="27">
        <f t="shared" si="15"/>
        <v>4419.6570000000002</v>
      </c>
      <c r="N59" s="27">
        <f t="shared" si="16"/>
        <v>4419.6570000000002</v>
      </c>
      <c r="O59" s="27">
        <f t="shared" si="20"/>
        <v>-570124.36799999967</v>
      </c>
      <c r="P59" s="27">
        <f t="shared" si="21"/>
        <v>570124.36799999967</v>
      </c>
    </row>
    <row r="60" spans="1:21">
      <c r="A60" s="30">
        <v>36678</v>
      </c>
      <c r="C60" s="6">
        <v>52</v>
      </c>
      <c r="D60" s="29">
        <f t="shared" si="12"/>
        <v>11646</v>
      </c>
      <c r="E60" s="29">
        <f t="shared" si="17"/>
        <v>605592</v>
      </c>
      <c r="F60" s="29">
        <f t="shared" si="13"/>
        <v>-1490658</v>
      </c>
      <c r="G60" s="34">
        <f>+Inputs!$D$2</f>
        <v>0.3795</v>
      </c>
      <c r="I60" s="27">
        <f t="shared" si="18"/>
        <v>2096250</v>
      </c>
      <c r="K60" s="27">
        <f t="shared" si="14"/>
        <v>11646</v>
      </c>
      <c r="L60" s="27">
        <f t="shared" si="19"/>
        <v>605592</v>
      </c>
      <c r="M60" s="27">
        <f t="shared" si="15"/>
        <v>4419.6570000000002</v>
      </c>
      <c r="N60" s="27">
        <f t="shared" si="16"/>
        <v>4419.6570000000002</v>
      </c>
      <c r="O60" s="27">
        <f t="shared" si="20"/>
        <v>-565704.71099999966</v>
      </c>
      <c r="P60" s="27">
        <f t="shared" si="21"/>
        <v>565704.71099999966</v>
      </c>
    </row>
    <row r="61" spans="1:21">
      <c r="A61" s="31">
        <v>36708</v>
      </c>
      <c r="C61" s="6">
        <v>53</v>
      </c>
      <c r="D61" s="29">
        <f t="shared" si="12"/>
        <v>11646</v>
      </c>
      <c r="E61" s="29">
        <f t="shared" si="17"/>
        <v>617238</v>
      </c>
      <c r="F61" s="29">
        <f t="shared" si="13"/>
        <v>-1479012</v>
      </c>
      <c r="G61" s="34">
        <f>+Inputs!$D$2</f>
        <v>0.3795</v>
      </c>
      <c r="I61" s="27">
        <f t="shared" si="18"/>
        <v>2096250</v>
      </c>
      <c r="K61" s="27">
        <f t="shared" si="14"/>
        <v>11646</v>
      </c>
      <c r="L61" s="27">
        <f t="shared" si="19"/>
        <v>617238</v>
      </c>
      <c r="M61" s="27">
        <f t="shared" si="15"/>
        <v>4419.6570000000002</v>
      </c>
      <c r="N61" s="27">
        <f t="shared" si="16"/>
        <v>4419.6570000000002</v>
      </c>
      <c r="O61" s="27">
        <f t="shared" si="20"/>
        <v>-561285.05399999965</v>
      </c>
      <c r="P61" s="27">
        <f t="shared" si="21"/>
        <v>561285.05399999965</v>
      </c>
    </row>
    <row r="62" spans="1:21">
      <c r="A62" s="30">
        <v>36739</v>
      </c>
      <c r="C62" s="6">
        <v>54</v>
      </c>
      <c r="D62" s="29">
        <f t="shared" si="12"/>
        <v>11646</v>
      </c>
      <c r="E62" s="29">
        <f t="shared" si="17"/>
        <v>628884</v>
      </c>
      <c r="F62" s="29">
        <f t="shared" si="13"/>
        <v>-1467366</v>
      </c>
      <c r="G62" s="34">
        <f>+Inputs!$D$2</f>
        <v>0.3795</v>
      </c>
      <c r="I62" s="27">
        <f t="shared" si="18"/>
        <v>2096250</v>
      </c>
      <c r="K62" s="27">
        <f t="shared" si="14"/>
        <v>11646</v>
      </c>
      <c r="L62" s="27">
        <f t="shared" si="19"/>
        <v>628884</v>
      </c>
      <c r="M62" s="27">
        <f t="shared" si="15"/>
        <v>4419.6570000000002</v>
      </c>
      <c r="N62" s="27">
        <f t="shared" si="16"/>
        <v>4419.6570000000002</v>
      </c>
      <c r="O62" s="27">
        <f t="shared" si="20"/>
        <v>-556865.39699999965</v>
      </c>
      <c r="P62" s="27">
        <f t="shared" si="21"/>
        <v>556865.39699999965</v>
      </c>
    </row>
    <row r="63" spans="1:21">
      <c r="A63" s="31">
        <v>36770</v>
      </c>
      <c r="C63" s="6">
        <v>55</v>
      </c>
      <c r="D63" s="29">
        <f t="shared" si="12"/>
        <v>11646</v>
      </c>
      <c r="E63" s="29">
        <f t="shared" si="17"/>
        <v>640530</v>
      </c>
      <c r="F63" s="29">
        <f t="shared" si="13"/>
        <v>-1455720</v>
      </c>
      <c r="G63" s="34">
        <f>+Inputs!$D$2</f>
        <v>0.3795</v>
      </c>
      <c r="I63" s="27">
        <f t="shared" si="18"/>
        <v>2096250</v>
      </c>
      <c r="K63" s="27">
        <f t="shared" si="14"/>
        <v>11646</v>
      </c>
      <c r="L63" s="27">
        <f t="shared" si="19"/>
        <v>640530</v>
      </c>
      <c r="M63" s="27">
        <f t="shared" si="15"/>
        <v>4419.6570000000002</v>
      </c>
      <c r="N63" s="27">
        <f t="shared" si="16"/>
        <v>4419.6570000000002</v>
      </c>
      <c r="O63" s="27">
        <f t="shared" si="20"/>
        <v>-552445.73999999964</v>
      </c>
      <c r="P63" s="27">
        <f t="shared" si="21"/>
        <v>552445.73999999964</v>
      </c>
    </row>
    <row r="64" spans="1:21">
      <c r="A64" s="30">
        <v>36800</v>
      </c>
      <c r="C64" s="6">
        <v>56</v>
      </c>
      <c r="D64" s="29">
        <f t="shared" si="12"/>
        <v>11646</v>
      </c>
      <c r="E64" s="29">
        <f t="shared" si="17"/>
        <v>652176</v>
      </c>
      <c r="F64" s="29">
        <f t="shared" si="13"/>
        <v>-1444074</v>
      </c>
      <c r="G64" s="34">
        <f>+Inputs!$D$2</f>
        <v>0.3795</v>
      </c>
      <c r="I64" s="27">
        <f t="shared" si="18"/>
        <v>2096250</v>
      </c>
      <c r="K64" s="27">
        <f t="shared" si="14"/>
        <v>11646</v>
      </c>
      <c r="L64" s="27">
        <f t="shared" si="19"/>
        <v>652176</v>
      </c>
      <c r="M64" s="27">
        <f t="shared" si="15"/>
        <v>4419.6570000000002</v>
      </c>
      <c r="N64" s="27">
        <f t="shared" si="16"/>
        <v>4419.6570000000002</v>
      </c>
      <c r="O64" s="27">
        <f t="shared" si="20"/>
        <v>-548026.08299999963</v>
      </c>
      <c r="P64" s="27">
        <f t="shared" si="21"/>
        <v>548026.08299999963</v>
      </c>
    </row>
    <row r="65" spans="1:16">
      <c r="A65" s="31">
        <v>36831</v>
      </c>
      <c r="C65" s="6">
        <v>57</v>
      </c>
      <c r="D65" s="29">
        <f t="shared" si="12"/>
        <v>11646</v>
      </c>
      <c r="E65" s="29">
        <f t="shared" si="17"/>
        <v>663822</v>
      </c>
      <c r="F65" s="29">
        <f t="shared" si="13"/>
        <v>-1432428</v>
      </c>
      <c r="G65" s="34">
        <f>+Inputs!$D$2</f>
        <v>0.3795</v>
      </c>
      <c r="I65" s="27">
        <f t="shared" si="18"/>
        <v>2096250</v>
      </c>
      <c r="K65" s="27">
        <f t="shared" si="14"/>
        <v>11646</v>
      </c>
      <c r="L65" s="27">
        <f t="shared" si="19"/>
        <v>663822</v>
      </c>
      <c r="M65" s="27">
        <f t="shared" si="15"/>
        <v>4419.6570000000002</v>
      </c>
      <c r="N65" s="27">
        <f t="shared" si="16"/>
        <v>4419.6570000000002</v>
      </c>
      <c r="O65" s="27">
        <f t="shared" si="20"/>
        <v>-543606.42599999963</v>
      </c>
      <c r="P65" s="27">
        <f t="shared" si="21"/>
        <v>543606.42599999963</v>
      </c>
    </row>
    <row r="66" spans="1:16">
      <c r="A66" s="30">
        <v>36861</v>
      </c>
      <c r="C66" s="6">
        <v>58</v>
      </c>
      <c r="D66" s="29">
        <f t="shared" si="12"/>
        <v>11646</v>
      </c>
      <c r="E66" s="29">
        <f t="shared" si="17"/>
        <v>675468</v>
      </c>
      <c r="F66" s="29">
        <f t="shared" si="13"/>
        <v>-1420782</v>
      </c>
      <c r="G66" s="34">
        <f>+Inputs!$D$2</f>
        <v>0.3795</v>
      </c>
      <c r="I66" s="27">
        <f t="shared" si="18"/>
        <v>2096250</v>
      </c>
      <c r="K66" s="27">
        <f t="shared" si="14"/>
        <v>11646</v>
      </c>
      <c r="L66" s="27">
        <f t="shared" si="19"/>
        <v>675468</v>
      </c>
      <c r="M66" s="27">
        <f t="shared" si="15"/>
        <v>4419.6570000000002</v>
      </c>
      <c r="N66" s="27">
        <f t="shared" si="16"/>
        <v>4419.6570000000002</v>
      </c>
      <c r="O66" s="27">
        <f t="shared" si="20"/>
        <v>-539186.76899999962</v>
      </c>
      <c r="P66" s="27">
        <f t="shared" si="21"/>
        <v>539186.76899999962</v>
      </c>
    </row>
    <row r="67" spans="1:16">
      <c r="A67" s="31">
        <v>36892</v>
      </c>
      <c r="C67" s="6">
        <v>59</v>
      </c>
      <c r="D67" s="29">
        <f t="shared" si="12"/>
        <v>11646</v>
      </c>
      <c r="E67" s="29">
        <f t="shared" si="17"/>
        <v>687114</v>
      </c>
      <c r="F67" s="29">
        <f t="shared" si="13"/>
        <v>-1409136</v>
      </c>
      <c r="G67" s="34">
        <f>+Inputs!$D$2</f>
        <v>0.3795</v>
      </c>
      <c r="I67" s="27">
        <f t="shared" si="18"/>
        <v>2096250</v>
      </c>
      <c r="K67" s="27">
        <f t="shared" si="14"/>
        <v>11646</v>
      </c>
      <c r="L67" s="27">
        <f t="shared" si="19"/>
        <v>687114</v>
      </c>
      <c r="M67" s="27">
        <f t="shared" si="15"/>
        <v>4419.6570000000002</v>
      </c>
      <c r="N67" s="27">
        <f t="shared" si="16"/>
        <v>4419.6570000000002</v>
      </c>
      <c r="O67" s="27">
        <f t="shared" si="20"/>
        <v>-534767.11199999962</v>
      </c>
      <c r="P67" s="27">
        <f t="shared" si="21"/>
        <v>534767.11199999962</v>
      </c>
    </row>
    <row r="68" spans="1:16">
      <c r="A68" s="30">
        <v>36923</v>
      </c>
      <c r="C68" s="6">
        <v>60</v>
      </c>
      <c r="D68" s="29">
        <f t="shared" si="12"/>
        <v>11646</v>
      </c>
      <c r="E68" s="29">
        <f t="shared" si="17"/>
        <v>698760</v>
      </c>
      <c r="F68" s="29">
        <f t="shared" si="13"/>
        <v>-1397490</v>
      </c>
      <c r="G68" s="34">
        <f>+Inputs!$D$2</f>
        <v>0.3795</v>
      </c>
      <c r="I68" s="27">
        <f t="shared" si="18"/>
        <v>2096250</v>
      </c>
      <c r="K68" s="27">
        <f t="shared" si="14"/>
        <v>11646</v>
      </c>
      <c r="L68" s="27">
        <f t="shared" si="19"/>
        <v>698760</v>
      </c>
      <c r="M68" s="27">
        <f t="shared" si="15"/>
        <v>4419.6570000000002</v>
      </c>
      <c r="N68" s="27">
        <f t="shared" si="16"/>
        <v>4419.6570000000002</v>
      </c>
      <c r="O68" s="27">
        <f t="shared" si="20"/>
        <v>-530347.45499999961</v>
      </c>
      <c r="P68" s="27">
        <f t="shared" si="21"/>
        <v>530347.45499999961</v>
      </c>
    </row>
    <row r="69" spans="1:16">
      <c r="A69" s="31">
        <v>36951</v>
      </c>
      <c r="C69" s="6">
        <v>61</v>
      </c>
      <c r="D69" s="29">
        <f t="shared" si="12"/>
        <v>11646</v>
      </c>
      <c r="E69" s="29">
        <f t="shared" si="17"/>
        <v>710406</v>
      </c>
      <c r="F69" s="29">
        <f t="shared" si="13"/>
        <v>-1385844</v>
      </c>
      <c r="G69" s="34">
        <f>+Inputs!$D$2</f>
        <v>0.3795</v>
      </c>
      <c r="I69" s="27">
        <f t="shared" si="18"/>
        <v>2096250</v>
      </c>
      <c r="K69" s="27">
        <f t="shared" si="14"/>
        <v>11646</v>
      </c>
      <c r="L69" s="27">
        <f t="shared" si="19"/>
        <v>710406</v>
      </c>
      <c r="M69" s="27">
        <f t="shared" si="15"/>
        <v>4419.6570000000002</v>
      </c>
      <c r="N69" s="27">
        <f t="shared" si="16"/>
        <v>4419.6570000000002</v>
      </c>
      <c r="O69" s="27">
        <f t="shared" si="20"/>
        <v>-525927.7979999996</v>
      </c>
      <c r="P69" s="27">
        <f t="shared" si="21"/>
        <v>525927.7979999996</v>
      </c>
    </row>
    <row r="70" spans="1:16">
      <c r="A70" s="30">
        <v>36982</v>
      </c>
      <c r="C70" s="6">
        <v>62</v>
      </c>
      <c r="D70" s="29">
        <f t="shared" si="12"/>
        <v>11646</v>
      </c>
      <c r="E70" s="29">
        <f t="shared" si="17"/>
        <v>722052</v>
      </c>
      <c r="F70" s="29">
        <f t="shared" si="13"/>
        <v>-1374198</v>
      </c>
      <c r="G70" s="34">
        <f>+Inputs!$D$2</f>
        <v>0.3795</v>
      </c>
      <c r="I70" s="27">
        <f t="shared" si="18"/>
        <v>2096250</v>
      </c>
      <c r="K70" s="27">
        <f t="shared" si="14"/>
        <v>11646</v>
      </c>
      <c r="L70" s="27">
        <f t="shared" si="19"/>
        <v>722052</v>
      </c>
      <c r="M70" s="27">
        <f t="shared" si="15"/>
        <v>4419.6570000000002</v>
      </c>
      <c r="N70" s="27">
        <f t="shared" si="16"/>
        <v>4419.6570000000002</v>
      </c>
      <c r="O70" s="27">
        <f t="shared" si="20"/>
        <v>-521508.1409999996</v>
      </c>
      <c r="P70" s="27">
        <f t="shared" si="21"/>
        <v>521508.1409999996</v>
      </c>
    </row>
    <row r="71" spans="1:16">
      <c r="A71" s="31">
        <v>37012</v>
      </c>
      <c r="C71" s="6">
        <v>63</v>
      </c>
      <c r="D71" s="29">
        <f t="shared" si="12"/>
        <v>11646</v>
      </c>
      <c r="E71" s="29">
        <f t="shared" si="17"/>
        <v>733698</v>
      </c>
      <c r="F71" s="29">
        <f t="shared" si="13"/>
        <v>-1362552</v>
      </c>
      <c r="G71" s="34">
        <f>+Inputs!$D$2</f>
        <v>0.3795</v>
      </c>
      <c r="I71" s="27">
        <f t="shared" si="18"/>
        <v>2096250</v>
      </c>
      <c r="K71" s="27">
        <f t="shared" si="14"/>
        <v>11646</v>
      </c>
      <c r="L71" s="27">
        <f t="shared" si="19"/>
        <v>733698</v>
      </c>
      <c r="M71" s="27">
        <f t="shared" si="15"/>
        <v>4419.6570000000002</v>
      </c>
      <c r="N71" s="27">
        <f t="shared" si="16"/>
        <v>4419.6570000000002</v>
      </c>
      <c r="O71" s="27">
        <f t="shared" si="20"/>
        <v>-517088.48399999959</v>
      </c>
      <c r="P71" s="27">
        <f t="shared" si="21"/>
        <v>517088.48399999959</v>
      </c>
    </row>
    <row r="72" spans="1:16">
      <c r="A72" s="30">
        <v>37043</v>
      </c>
      <c r="C72" s="6">
        <v>64</v>
      </c>
      <c r="D72" s="29">
        <f t="shared" si="12"/>
        <v>11646</v>
      </c>
      <c r="E72" s="29">
        <f t="shared" si="17"/>
        <v>745344</v>
      </c>
      <c r="F72" s="29">
        <f t="shared" si="13"/>
        <v>-1350906</v>
      </c>
      <c r="G72" s="34">
        <f>+Inputs!$D$2</f>
        <v>0.3795</v>
      </c>
      <c r="I72" s="27">
        <f t="shared" si="18"/>
        <v>2096250</v>
      </c>
      <c r="K72" s="27">
        <f t="shared" si="14"/>
        <v>11646</v>
      </c>
      <c r="L72" s="27">
        <f t="shared" si="19"/>
        <v>745344</v>
      </c>
      <c r="M72" s="27">
        <f t="shared" si="15"/>
        <v>4419.6570000000002</v>
      </c>
      <c r="N72" s="27">
        <f t="shared" si="16"/>
        <v>4419.6570000000002</v>
      </c>
      <c r="O72" s="27">
        <f t="shared" si="20"/>
        <v>-512668.82699999958</v>
      </c>
      <c r="P72" s="27">
        <f t="shared" si="21"/>
        <v>512668.82699999958</v>
      </c>
    </row>
    <row r="73" spans="1:16">
      <c r="A73" s="31">
        <v>37073</v>
      </c>
      <c r="C73" s="6">
        <v>65</v>
      </c>
      <c r="D73" s="29">
        <f t="shared" ref="D73:D104" si="22">ROUND(-(+$B$9/180)*1,0)</f>
        <v>11646</v>
      </c>
      <c r="E73" s="29">
        <f t="shared" si="17"/>
        <v>756990</v>
      </c>
      <c r="F73" s="29">
        <f t="shared" ref="F73:F104" si="23">$B$9+E73</f>
        <v>-1339260</v>
      </c>
      <c r="G73" s="34">
        <f>+Inputs!$D$2</f>
        <v>0.3795</v>
      </c>
      <c r="I73" s="27">
        <f t="shared" si="18"/>
        <v>2096250</v>
      </c>
      <c r="K73" s="27">
        <f t="shared" ref="K73:K104" si="24">D73</f>
        <v>11646</v>
      </c>
      <c r="L73" s="27">
        <f t="shared" si="19"/>
        <v>756990</v>
      </c>
      <c r="M73" s="27">
        <f t="shared" ref="M73:M104" si="25">K73*G73</f>
        <v>4419.6570000000002</v>
      </c>
      <c r="N73" s="27">
        <f t="shared" ref="N73:N104" si="26">M73-J73</f>
        <v>4419.6570000000002</v>
      </c>
      <c r="O73" s="27">
        <f t="shared" si="20"/>
        <v>-508249.16999999958</v>
      </c>
      <c r="P73" s="27">
        <f t="shared" si="21"/>
        <v>508249.16999999958</v>
      </c>
    </row>
    <row r="74" spans="1:16">
      <c r="A74" s="30">
        <v>37104</v>
      </c>
      <c r="C74" s="6">
        <v>66</v>
      </c>
      <c r="D74" s="29">
        <f t="shared" si="22"/>
        <v>11646</v>
      </c>
      <c r="E74" s="29">
        <f t="shared" ref="E74:E105" si="27">+E73+D74</f>
        <v>768636</v>
      </c>
      <c r="F74" s="29">
        <f t="shared" si="23"/>
        <v>-1327614</v>
      </c>
      <c r="G74" s="34">
        <f>+Inputs!$D$2</f>
        <v>0.3795</v>
      </c>
      <c r="I74" s="27">
        <f t="shared" ref="I74:I105" si="28">+I73+H74</f>
        <v>2096250</v>
      </c>
      <c r="K74" s="27">
        <f t="shared" si="24"/>
        <v>11646</v>
      </c>
      <c r="L74" s="27">
        <f t="shared" ref="L74:L105" si="29">+L73+K74</f>
        <v>768636</v>
      </c>
      <c r="M74" s="27">
        <f t="shared" si="25"/>
        <v>4419.6570000000002</v>
      </c>
      <c r="N74" s="27">
        <f t="shared" si="26"/>
        <v>4419.6570000000002</v>
      </c>
      <c r="O74" s="27">
        <f t="shared" ref="O74:O105" si="30">+O73+N74</f>
        <v>-503829.51299999957</v>
      </c>
      <c r="P74" s="27">
        <f t="shared" ref="P74:P105" si="31">P73-N74</f>
        <v>503829.51299999957</v>
      </c>
    </row>
    <row r="75" spans="1:16">
      <c r="A75" s="31">
        <v>37135</v>
      </c>
      <c r="C75" s="6">
        <v>67</v>
      </c>
      <c r="D75" s="29">
        <f t="shared" si="22"/>
        <v>11646</v>
      </c>
      <c r="E75" s="29">
        <f t="shared" si="27"/>
        <v>780282</v>
      </c>
      <c r="F75" s="29">
        <f t="shared" si="23"/>
        <v>-1315968</v>
      </c>
      <c r="G75" s="34">
        <f>+Inputs!$D$2</f>
        <v>0.3795</v>
      </c>
      <c r="I75" s="27">
        <f t="shared" si="28"/>
        <v>2096250</v>
      </c>
      <c r="K75" s="27">
        <f t="shared" si="24"/>
        <v>11646</v>
      </c>
      <c r="L75" s="27">
        <f t="shared" si="29"/>
        <v>780282</v>
      </c>
      <c r="M75" s="27">
        <f t="shared" si="25"/>
        <v>4419.6570000000002</v>
      </c>
      <c r="N75" s="27">
        <f t="shared" si="26"/>
        <v>4419.6570000000002</v>
      </c>
      <c r="O75" s="27">
        <f t="shared" si="30"/>
        <v>-499409.85599999956</v>
      </c>
      <c r="P75" s="27">
        <f t="shared" si="31"/>
        <v>499409.85599999956</v>
      </c>
    </row>
    <row r="76" spans="1:16">
      <c r="A76" s="30">
        <v>37165</v>
      </c>
      <c r="C76" s="6">
        <v>68</v>
      </c>
      <c r="D76" s="29">
        <f t="shared" si="22"/>
        <v>11646</v>
      </c>
      <c r="E76" s="29">
        <f t="shared" si="27"/>
        <v>791928</v>
      </c>
      <c r="F76" s="29">
        <f t="shared" si="23"/>
        <v>-1304322</v>
      </c>
      <c r="G76" s="34">
        <f>+Inputs!$D$2</f>
        <v>0.3795</v>
      </c>
      <c r="I76" s="27">
        <f t="shared" si="28"/>
        <v>2096250</v>
      </c>
      <c r="K76" s="27">
        <f t="shared" si="24"/>
        <v>11646</v>
      </c>
      <c r="L76" s="27">
        <f t="shared" si="29"/>
        <v>791928</v>
      </c>
      <c r="M76" s="27">
        <f t="shared" si="25"/>
        <v>4419.6570000000002</v>
      </c>
      <c r="N76" s="27">
        <f t="shared" si="26"/>
        <v>4419.6570000000002</v>
      </c>
      <c r="O76" s="27">
        <f t="shared" si="30"/>
        <v>-494990.19899999956</v>
      </c>
      <c r="P76" s="27">
        <f t="shared" si="31"/>
        <v>494990.19899999956</v>
      </c>
    </row>
    <row r="77" spans="1:16">
      <c r="A77" s="31">
        <v>37196</v>
      </c>
      <c r="C77" s="6">
        <v>69</v>
      </c>
      <c r="D77" s="29">
        <f t="shared" si="22"/>
        <v>11646</v>
      </c>
      <c r="E77" s="29">
        <f t="shared" si="27"/>
        <v>803574</v>
      </c>
      <c r="F77" s="29">
        <f t="shared" si="23"/>
        <v>-1292676</v>
      </c>
      <c r="G77" s="34">
        <f>+Inputs!$D$2</f>
        <v>0.3795</v>
      </c>
      <c r="I77" s="27">
        <f t="shared" si="28"/>
        <v>2096250</v>
      </c>
      <c r="K77" s="27">
        <f t="shared" si="24"/>
        <v>11646</v>
      </c>
      <c r="L77" s="27">
        <f t="shared" si="29"/>
        <v>803574</v>
      </c>
      <c r="M77" s="27">
        <f t="shared" si="25"/>
        <v>4419.6570000000002</v>
      </c>
      <c r="N77" s="27">
        <f t="shared" si="26"/>
        <v>4419.6570000000002</v>
      </c>
      <c r="O77" s="27">
        <f t="shared" si="30"/>
        <v>-490570.54199999955</v>
      </c>
      <c r="P77" s="27">
        <f t="shared" si="31"/>
        <v>490570.54199999955</v>
      </c>
    </row>
    <row r="78" spans="1:16">
      <c r="A78" s="30">
        <v>37226</v>
      </c>
      <c r="C78" s="6">
        <v>70</v>
      </c>
      <c r="D78" s="29">
        <f t="shared" si="22"/>
        <v>11646</v>
      </c>
      <c r="E78" s="29">
        <f t="shared" si="27"/>
        <v>815220</v>
      </c>
      <c r="F78" s="29">
        <f t="shared" si="23"/>
        <v>-1281030</v>
      </c>
      <c r="G78" s="34">
        <f>+Inputs!$D$2</f>
        <v>0.3795</v>
      </c>
      <c r="I78" s="27">
        <f t="shared" si="28"/>
        <v>2096250</v>
      </c>
      <c r="K78" s="27">
        <f t="shared" si="24"/>
        <v>11646</v>
      </c>
      <c r="L78" s="27">
        <f t="shared" si="29"/>
        <v>815220</v>
      </c>
      <c r="M78" s="27">
        <f t="shared" si="25"/>
        <v>4419.6570000000002</v>
      </c>
      <c r="N78" s="27">
        <f t="shared" si="26"/>
        <v>4419.6570000000002</v>
      </c>
      <c r="O78" s="27">
        <f t="shared" si="30"/>
        <v>-486150.88499999954</v>
      </c>
      <c r="P78" s="27">
        <f t="shared" si="31"/>
        <v>486150.88499999954</v>
      </c>
    </row>
    <row r="79" spans="1:16">
      <c r="A79" s="31">
        <v>37257</v>
      </c>
      <c r="C79" s="6">
        <v>71</v>
      </c>
      <c r="D79" s="29">
        <f t="shared" si="22"/>
        <v>11646</v>
      </c>
      <c r="E79" s="29">
        <f t="shared" si="27"/>
        <v>826866</v>
      </c>
      <c r="F79" s="29">
        <f t="shared" si="23"/>
        <v>-1269384</v>
      </c>
      <c r="G79" s="34">
        <f>+Inputs!$D$2</f>
        <v>0.3795</v>
      </c>
      <c r="I79" s="27">
        <f t="shared" si="28"/>
        <v>2096250</v>
      </c>
      <c r="K79" s="27">
        <f t="shared" si="24"/>
        <v>11646</v>
      </c>
      <c r="L79" s="27">
        <f t="shared" si="29"/>
        <v>826866</v>
      </c>
      <c r="M79" s="27">
        <f t="shared" si="25"/>
        <v>4419.6570000000002</v>
      </c>
      <c r="N79" s="27">
        <f t="shared" si="26"/>
        <v>4419.6570000000002</v>
      </c>
      <c r="O79" s="27">
        <f t="shared" si="30"/>
        <v>-481731.22799999954</v>
      </c>
      <c r="P79" s="27">
        <f t="shared" si="31"/>
        <v>481731.22799999954</v>
      </c>
    </row>
    <row r="80" spans="1:16">
      <c r="A80" s="30">
        <v>37288</v>
      </c>
      <c r="C80" s="6">
        <v>72</v>
      </c>
      <c r="D80" s="29">
        <f t="shared" si="22"/>
        <v>11646</v>
      </c>
      <c r="E80" s="29">
        <f t="shared" si="27"/>
        <v>838512</v>
      </c>
      <c r="F80" s="29">
        <f t="shared" si="23"/>
        <v>-1257738</v>
      </c>
      <c r="G80" s="34">
        <f>+Inputs!$D$2</f>
        <v>0.3795</v>
      </c>
      <c r="I80" s="27">
        <f t="shared" si="28"/>
        <v>2096250</v>
      </c>
      <c r="K80" s="27">
        <f t="shared" si="24"/>
        <v>11646</v>
      </c>
      <c r="L80" s="27">
        <f t="shared" si="29"/>
        <v>838512</v>
      </c>
      <c r="M80" s="27">
        <f t="shared" si="25"/>
        <v>4419.6570000000002</v>
      </c>
      <c r="N80" s="27">
        <f t="shared" si="26"/>
        <v>4419.6570000000002</v>
      </c>
      <c r="O80" s="27">
        <f t="shared" si="30"/>
        <v>-477311.57099999953</v>
      </c>
      <c r="P80" s="27">
        <f t="shared" si="31"/>
        <v>477311.57099999953</v>
      </c>
    </row>
    <row r="81" spans="1:16">
      <c r="A81" s="31">
        <v>37316</v>
      </c>
      <c r="C81" s="6">
        <v>73</v>
      </c>
      <c r="D81" s="29">
        <f t="shared" si="22"/>
        <v>11646</v>
      </c>
      <c r="E81" s="29">
        <f t="shared" si="27"/>
        <v>850158</v>
      </c>
      <c r="F81" s="29">
        <f t="shared" si="23"/>
        <v>-1246092</v>
      </c>
      <c r="G81" s="34">
        <f>+Inputs!$D$2</f>
        <v>0.3795</v>
      </c>
      <c r="I81" s="27">
        <f t="shared" si="28"/>
        <v>2096250</v>
      </c>
      <c r="K81" s="27">
        <f t="shared" si="24"/>
        <v>11646</v>
      </c>
      <c r="L81" s="27">
        <f t="shared" si="29"/>
        <v>850158</v>
      </c>
      <c r="M81" s="27">
        <f t="shared" si="25"/>
        <v>4419.6570000000002</v>
      </c>
      <c r="N81" s="27">
        <f t="shared" si="26"/>
        <v>4419.6570000000002</v>
      </c>
      <c r="O81" s="27">
        <f t="shared" si="30"/>
        <v>-472891.91399999952</v>
      </c>
      <c r="P81" s="27">
        <f t="shared" si="31"/>
        <v>472891.91399999952</v>
      </c>
    </row>
    <row r="82" spans="1:16">
      <c r="A82" s="30">
        <v>37347</v>
      </c>
      <c r="C82" s="6">
        <v>74</v>
      </c>
      <c r="D82" s="29">
        <f t="shared" si="22"/>
        <v>11646</v>
      </c>
      <c r="E82" s="29">
        <f t="shared" si="27"/>
        <v>861804</v>
      </c>
      <c r="F82" s="29">
        <f t="shared" si="23"/>
        <v>-1234446</v>
      </c>
      <c r="G82" s="34">
        <f>+Inputs!$D$2</f>
        <v>0.3795</v>
      </c>
      <c r="I82" s="27">
        <f t="shared" si="28"/>
        <v>2096250</v>
      </c>
      <c r="K82" s="27">
        <f t="shared" si="24"/>
        <v>11646</v>
      </c>
      <c r="L82" s="27">
        <f t="shared" si="29"/>
        <v>861804</v>
      </c>
      <c r="M82" s="27">
        <f t="shared" si="25"/>
        <v>4419.6570000000002</v>
      </c>
      <c r="N82" s="27">
        <f t="shared" si="26"/>
        <v>4419.6570000000002</v>
      </c>
      <c r="O82" s="27">
        <f t="shared" si="30"/>
        <v>-468472.25699999952</v>
      </c>
      <c r="P82" s="27">
        <f t="shared" si="31"/>
        <v>468472.25699999952</v>
      </c>
    </row>
    <row r="83" spans="1:16">
      <c r="A83" s="31">
        <v>37377</v>
      </c>
      <c r="C83" s="6">
        <v>75</v>
      </c>
      <c r="D83" s="29">
        <f t="shared" si="22"/>
        <v>11646</v>
      </c>
      <c r="E83" s="29">
        <f t="shared" si="27"/>
        <v>873450</v>
      </c>
      <c r="F83" s="29">
        <f t="shared" si="23"/>
        <v>-1222800</v>
      </c>
      <c r="G83" s="34">
        <f>+Inputs!$D$2</f>
        <v>0.3795</v>
      </c>
      <c r="I83" s="27">
        <f t="shared" si="28"/>
        <v>2096250</v>
      </c>
      <c r="K83" s="27">
        <f t="shared" si="24"/>
        <v>11646</v>
      </c>
      <c r="L83" s="27">
        <f t="shared" si="29"/>
        <v>873450</v>
      </c>
      <c r="M83" s="27">
        <f t="shared" si="25"/>
        <v>4419.6570000000002</v>
      </c>
      <c r="N83" s="27">
        <f t="shared" si="26"/>
        <v>4419.6570000000002</v>
      </c>
      <c r="O83" s="27">
        <f t="shared" si="30"/>
        <v>-464052.59999999951</v>
      </c>
      <c r="P83" s="27">
        <f t="shared" si="31"/>
        <v>464052.59999999951</v>
      </c>
    </row>
    <row r="84" spans="1:16">
      <c r="A84" s="30">
        <v>37408</v>
      </c>
      <c r="C84" s="6">
        <v>76</v>
      </c>
      <c r="D84" s="29">
        <f t="shared" si="22"/>
        <v>11646</v>
      </c>
      <c r="E84" s="29">
        <f t="shared" si="27"/>
        <v>885096</v>
      </c>
      <c r="F84" s="29">
        <f t="shared" si="23"/>
        <v>-1211154</v>
      </c>
      <c r="G84" s="34">
        <f>+Inputs!$D$2</f>
        <v>0.3795</v>
      </c>
      <c r="I84" s="27">
        <f t="shared" si="28"/>
        <v>2096250</v>
      </c>
      <c r="K84" s="27">
        <f t="shared" si="24"/>
        <v>11646</v>
      </c>
      <c r="L84" s="27">
        <f t="shared" si="29"/>
        <v>885096</v>
      </c>
      <c r="M84" s="27">
        <f t="shared" si="25"/>
        <v>4419.6570000000002</v>
      </c>
      <c r="N84" s="27">
        <f t="shared" si="26"/>
        <v>4419.6570000000002</v>
      </c>
      <c r="O84" s="27">
        <f t="shared" si="30"/>
        <v>-459632.9429999995</v>
      </c>
      <c r="P84" s="27">
        <f t="shared" si="31"/>
        <v>459632.9429999995</v>
      </c>
    </row>
    <row r="85" spans="1:16">
      <c r="A85" s="31">
        <v>37438</v>
      </c>
      <c r="C85" s="6">
        <v>77</v>
      </c>
      <c r="D85" s="29">
        <f t="shared" si="22"/>
        <v>11646</v>
      </c>
      <c r="E85" s="29">
        <f t="shared" si="27"/>
        <v>896742</v>
      </c>
      <c r="F85" s="29">
        <f t="shared" si="23"/>
        <v>-1199508</v>
      </c>
      <c r="G85" s="34">
        <f>+Inputs!$D$2</f>
        <v>0.3795</v>
      </c>
      <c r="I85" s="27">
        <f t="shared" si="28"/>
        <v>2096250</v>
      </c>
      <c r="K85" s="27">
        <f t="shared" si="24"/>
        <v>11646</v>
      </c>
      <c r="L85" s="27">
        <f t="shared" si="29"/>
        <v>896742</v>
      </c>
      <c r="M85" s="27">
        <f t="shared" si="25"/>
        <v>4419.6570000000002</v>
      </c>
      <c r="N85" s="27">
        <f t="shared" si="26"/>
        <v>4419.6570000000002</v>
      </c>
      <c r="O85" s="27">
        <f t="shared" si="30"/>
        <v>-455213.2859999995</v>
      </c>
      <c r="P85" s="27">
        <f t="shared" si="31"/>
        <v>455213.2859999995</v>
      </c>
    </row>
    <row r="86" spans="1:16">
      <c r="A86" s="30">
        <v>37469</v>
      </c>
      <c r="C86" s="6">
        <v>78</v>
      </c>
      <c r="D86" s="29">
        <f t="shared" si="22"/>
        <v>11646</v>
      </c>
      <c r="E86" s="29">
        <f t="shared" si="27"/>
        <v>908388</v>
      </c>
      <c r="F86" s="29">
        <f t="shared" si="23"/>
        <v>-1187862</v>
      </c>
      <c r="G86" s="34">
        <f>+Inputs!$D$2</f>
        <v>0.3795</v>
      </c>
      <c r="I86" s="27">
        <f t="shared" si="28"/>
        <v>2096250</v>
      </c>
      <c r="K86" s="27">
        <f t="shared" si="24"/>
        <v>11646</v>
      </c>
      <c r="L86" s="27">
        <f t="shared" si="29"/>
        <v>908388</v>
      </c>
      <c r="M86" s="27">
        <f t="shared" si="25"/>
        <v>4419.6570000000002</v>
      </c>
      <c r="N86" s="27">
        <f t="shared" si="26"/>
        <v>4419.6570000000002</v>
      </c>
      <c r="O86" s="27">
        <f t="shared" si="30"/>
        <v>-450793.62899999949</v>
      </c>
      <c r="P86" s="27">
        <f t="shared" si="31"/>
        <v>450793.62899999949</v>
      </c>
    </row>
    <row r="87" spans="1:16">
      <c r="A87" s="31">
        <v>37500</v>
      </c>
      <c r="C87" s="6">
        <v>79</v>
      </c>
      <c r="D87" s="29">
        <f t="shared" si="22"/>
        <v>11646</v>
      </c>
      <c r="E87" s="29">
        <f t="shared" si="27"/>
        <v>920034</v>
      </c>
      <c r="F87" s="29">
        <f t="shared" si="23"/>
        <v>-1176216</v>
      </c>
      <c r="G87" s="34">
        <f>+Inputs!$D$2</f>
        <v>0.3795</v>
      </c>
      <c r="I87" s="27">
        <f t="shared" si="28"/>
        <v>2096250</v>
      </c>
      <c r="K87" s="27">
        <f t="shared" si="24"/>
        <v>11646</v>
      </c>
      <c r="L87" s="27">
        <f t="shared" si="29"/>
        <v>920034</v>
      </c>
      <c r="M87" s="27">
        <f t="shared" si="25"/>
        <v>4419.6570000000002</v>
      </c>
      <c r="N87" s="27">
        <f t="shared" si="26"/>
        <v>4419.6570000000002</v>
      </c>
      <c r="O87" s="27">
        <f t="shared" si="30"/>
        <v>-446373.97199999948</v>
      </c>
      <c r="P87" s="27">
        <f t="shared" si="31"/>
        <v>446373.97199999948</v>
      </c>
    </row>
    <row r="88" spans="1:16">
      <c r="A88" s="30">
        <v>37530</v>
      </c>
      <c r="C88" s="6">
        <v>80</v>
      </c>
      <c r="D88" s="29">
        <f t="shared" si="22"/>
        <v>11646</v>
      </c>
      <c r="E88" s="29">
        <f t="shared" si="27"/>
        <v>931680</v>
      </c>
      <c r="F88" s="29">
        <f t="shared" si="23"/>
        <v>-1164570</v>
      </c>
      <c r="G88" s="34">
        <f>+Inputs!$D$2</f>
        <v>0.3795</v>
      </c>
      <c r="I88" s="27">
        <f t="shared" si="28"/>
        <v>2096250</v>
      </c>
      <c r="K88" s="27">
        <f t="shared" si="24"/>
        <v>11646</v>
      </c>
      <c r="L88" s="27">
        <f t="shared" si="29"/>
        <v>931680</v>
      </c>
      <c r="M88" s="27">
        <f t="shared" si="25"/>
        <v>4419.6570000000002</v>
      </c>
      <c r="N88" s="27">
        <f t="shared" si="26"/>
        <v>4419.6570000000002</v>
      </c>
      <c r="O88" s="27">
        <f t="shared" si="30"/>
        <v>-441954.31499999948</v>
      </c>
      <c r="P88" s="27">
        <f t="shared" si="31"/>
        <v>441954.31499999948</v>
      </c>
    </row>
    <row r="89" spans="1:16">
      <c r="A89" s="31">
        <v>37561</v>
      </c>
      <c r="C89" s="6">
        <v>81</v>
      </c>
      <c r="D89" s="29">
        <f t="shared" si="22"/>
        <v>11646</v>
      </c>
      <c r="E89" s="29">
        <f t="shared" si="27"/>
        <v>943326</v>
      </c>
      <c r="F89" s="29">
        <f t="shared" si="23"/>
        <v>-1152924</v>
      </c>
      <c r="G89" s="34">
        <f>+Inputs!$D$2</f>
        <v>0.3795</v>
      </c>
      <c r="I89" s="27">
        <f t="shared" si="28"/>
        <v>2096250</v>
      </c>
      <c r="K89" s="27">
        <f t="shared" si="24"/>
        <v>11646</v>
      </c>
      <c r="L89" s="27">
        <f t="shared" si="29"/>
        <v>943326</v>
      </c>
      <c r="M89" s="27">
        <f t="shared" si="25"/>
        <v>4419.6570000000002</v>
      </c>
      <c r="N89" s="27">
        <f t="shared" si="26"/>
        <v>4419.6570000000002</v>
      </c>
      <c r="O89" s="27">
        <f t="shared" si="30"/>
        <v>-437534.65799999947</v>
      </c>
      <c r="P89" s="27">
        <f t="shared" si="31"/>
        <v>437534.65799999947</v>
      </c>
    </row>
    <row r="90" spans="1:16">
      <c r="A90" s="30">
        <v>37591</v>
      </c>
      <c r="C90" s="6">
        <v>82</v>
      </c>
      <c r="D90" s="29">
        <f t="shared" si="22"/>
        <v>11646</v>
      </c>
      <c r="E90" s="29">
        <f t="shared" si="27"/>
        <v>954972</v>
      </c>
      <c r="F90" s="29">
        <f t="shared" si="23"/>
        <v>-1141278</v>
      </c>
      <c r="G90" s="34">
        <f>+Inputs!$D$2</f>
        <v>0.3795</v>
      </c>
      <c r="I90" s="27">
        <f t="shared" si="28"/>
        <v>2096250</v>
      </c>
      <c r="K90" s="27">
        <f t="shared" si="24"/>
        <v>11646</v>
      </c>
      <c r="L90" s="27">
        <f t="shared" si="29"/>
        <v>954972</v>
      </c>
      <c r="M90" s="27">
        <f t="shared" si="25"/>
        <v>4419.6570000000002</v>
      </c>
      <c r="N90" s="27">
        <f t="shared" si="26"/>
        <v>4419.6570000000002</v>
      </c>
      <c r="O90" s="27">
        <f t="shared" si="30"/>
        <v>-433115.00099999947</v>
      </c>
      <c r="P90" s="27">
        <f t="shared" si="31"/>
        <v>433115.00099999947</v>
      </c>
    </row>
    <row r="91" spans="1:16">
      <c r="A91" s="31">
        <v>37622</v>
      </c>
      <c r="C91" s="6">
        <v>83</v>
      </c>
      <c r="D91" s="29">
        <f t="shared" si="22"/>
        <v>11646</v>
      </c>
      <c r="E91" s="29">
        <f t="shared" si="27"/>
        <v>966618</v>
      </c>
      <c r="F91" s="29">
        <f t="shared" si="23"/>
        <v>-1129632</v>
      </c>
      <c r="G91" s="34">
        <f>+Inputs!$D$2</f>
        <v>0.3795</v>
      </c>
      <c r="I91" s="27">
        <f t="shared" si="28"/>
        <v>2096250</v>
      </c>
      <c r="K91" s="27">
        <f t="shared" si="24"/>
        <v>11646</v>
      </c>
      <c r="L91" s="27">
        <f t="shared" si="29"/>
        <v>966618</v>
      </c>
      <c r="M91" s="27">
        <f t="shared" si="25"/>
        <v>4419.6570000000002</v>
      </c>
      <c r="N91" s="27">
        <f t="shared" si="26"/>
        <v>4419.6570000000002</v>
      </c>
      <c r="O91" s="27">
        <f t="shared" si="30"/>
        <v>-428695.34399999946</v>
      </c>
      <c r="P91" s="27">
        <f t="shared" si="31"/>
        <v>428695.34399999946</v>
      </c>
    </row>
    <row r="92" spans="1:16">
      <c r="A92" s="30">
        <v>37653</v>
      </c>
      <c r="C92" s="6">
        <v>84</v>
      </c>
      <c r="D92" s="29">
        <f t="shared" si="22"/>
        <v>11646</v>
      </c>
      <c r="E92" s="29">
        <f t="shared" si="27"/>
        <v>978264</v>
      </c>
      <c r="F92" s="29">
        <f t="shared" si="23"/>
        <v>-1117986</v>
      </c>
      <c r="G92" s="34">
        <f>+Inputs!$D$2</f>
        <v>0.3795</v>
      </c>
      <c r="I92" s="27">
        <f t="shared" si="28"/>
        <v>2096250</v>
      </c>
      <c r="K92" s="27">
        <f t="shared" si="24"/>
        <v>11646</v>
      </c>
      <c r="L92" s="27">
        <f t="shared" si="29"/>
        <v>978264</v>
      </c>
      <c r="M92" s="27">
        <f t="shared" si="25"/>
        <v>4419.6570000000002</v>
      </c>
      <c r="N92" s="27">
        <f t="shared" si="26"/>
        <v>4419.6570000000002</v>
      </c>
      <c r="O92" s="27">
        <f t="shared" si="30"/>
        <v>-424275.68699999945</v>
      </c>
      <c r="P92" s="27">
        <f t="shared" si="31"/>
        <v>424275.68699999945</v>
      </c>
    </row>
    <row r="93" spans="1:16">
      <c r="A93" s="31">
        <v>37681</v>
      </c>
      <c r="C93" s="6">
        <v>85</v>
      </c>
      <c r="D93" s="29">
        <f t="shared" si="22"/>
        <v>11646</v>
      </c>
      <c r="E93" s="29">
        <f t="shared" si="27"/>
        <v>989910</v>
      </c>
      <c r="F93" s="29">
        <f t="shared" si="23"/>
        <v>-1106340</v>
      </c>
      <c r="G93" s="34">
        <f>+Inputs!$D$2</f>
        <v>0.3795</v>
      </c>
      <c r="I93" s="27">
        <f t="shared" si="28"/>
        <v>2096250</v>
      </c>
      <c r="K93" s="27">
        <f t="shared" si="24"/>
        <v>11646</v>
      </c>
      <c r="L93" s="27">
        <f t="shared" si="29"/>
        <v>989910</v>
      </c>
      <c r="M93" s="27">
        <f t="shared" si="25"/>
        <v>4419.6570000000002</v>
      </c>
      <c r="N93" s="27">
        <f t="shared" si="26"/>
        <v>4419.6570000000002</v>
      </c>
      <c r="O93" s="27">
        <f t="shared" si="30"/>
        <v>-419856.02999999945</v>
      </c>
      <c r="P93" s="27">
        <f t="shared" si="31"/>
        <v>419856.02999999945</v>
      </c>
    </row>
    <row r="94" spans="1:16">
      <c r="A94" s="30">
        <v>37712</v>
      </c>
      <c r="C94" s="6">
        <v>86</v>
      </c>
      <c r="D94" s="29">
        <f t="shared" si="22"/>
        <v>11646</v>
      </c>
      <c r="E94" s="29">
        <f t="shared" si="27"/>
        <v>1001556</v>
      </c>
      <c r="F94" s="29">
        <f t="shared" si="23"/>
        <v>-1094694</v>
      </c>
      <c r="G94" s="34">
        <f>+Inputs!$D$2</f>
        <v>0.3795</v>
      </c>
      <c r="I94" s="27">
        <f t="shared" si="28"/>
        <v>2096250</v>
      </c>
      <c r="K94" s="27">
        <f t="shared" si="24"/>
        <v>11646</v>
      </c>
      <c r="L94" s="27">
        <f t="shared" si="29"/>
        <v>1001556</v>
      </c>
      <c r="M94" s="27">
        <f t="shared" si="25"/>
        <v>4419.6570000000002</v>
      </c>
      <c r="N94" s="27">
        <f t="shared" si="26"/>
        <v>4419.6570000000002</v>
      </c>
      <c r="O94" s="27">
        <f t="shared" si="30"/>
        <v>-415436.37299999944</v>
      </c>
      <c r="P94" s="27">
        <f t="shared" si="31"/>
        <v>415436.37299999944</v>
      </c>
    </row>
    <row r="95" spans="1:16">
      <c r="A95" s="31">
        <v>37742</v>
      </c>
      <c r="C95" s="6">
        <v>87</v>
      </c>
      <c r="D95" s="29">
        <f t="shared" si="22"/>
        <v>11646</v>
      </c>
      <c r="E95" s="29">
        <f t="shared" si="27"/>
        <v>1013202</v>
      </c>
      <c r="F95" s="29">
        <f t="shared" si="23"/>
        <v>-1083048</v>
      </c>
      <c r="G95" s="34">
        <f>+Inputs!$D$3</f>
        <v>0.37951000000000001</v>
      </c>
      <c r="I95" s="27">
        <f t="shared" si="28"/>
        <v>2096250</v>
      </c>
      <c r="K95" s="27">
        <f t="shared" si="24"/>
        <v>11646</v>
      </c>
      <c r="L95" s="27">
        <f t="shared" si="29"/>
        <v>1013202</v>
      </c>
      <c r="M95" s="27">
        <f t="shared" si="25"/>
        <v>4419.7734600000003</v>
      </c>
      <c r="N95" s="27">
        <f t="shared" si="26"/>
        <v>4419.7734600000003</v>
      </c>
      <c r="O95" s="27">
        <f t="shared" si="30"/>
        <v>-411016.59953999944</v>
      </c>
      <c r="P95" s="27">
        <f t="shared" si="31"/>
        <v>411016.59953999944</v>
      </c>
    </row>
    <row r="96" spans="1:16">
      <c r="A96" s="30">
        <v>37773</v>
      </c>
      <c r="C96" s="6">
        <v>88</v>
      </c>
      <c r="D96" s="29">
        <f t="shared" si="22"/>
        <v>11646</v>
      </c>
      <c r="E96" s="29">
        <f t="shared" si="27"/>
        <v>1024848</v>
      </c>
      <c r="F96" s="29">
        <f t="shared" si="23"/>
        <v>-1071402</v>
      </c>
      <c r="G96" s="34">
        <f>+Inputs!$D$3</f>
        <v>0.37951000000000001</v>
      </c>
      <c r="I96" s="27">
        <f t="shared" si="28"/>
        <v>2096250</v>
      </c>
      <c r="K96" s="27">
        <f t="shared" si="24"/>
        <v>11646</v>
      </c>
      <c r="L96" s="27">
        <f t="shared" si="29"/>
        <v>1024848</v>
      </c>
      <c r="M96" s="27">
        <f t="shared" si="25"/>
        <v>4419.7734600000003</v>
      </c>
      <c r="N96" s="27">
        <f t="shared" si="26"/>
        <v>4419.7734600000003</v>
      </c>
      <c r="O96" s="27">
        <f t="shared" si="30"/>
        <v>-406596.82607999945</v>
      </c>
      <c r="P96" s="27">
        <f t="shared" si="31"/>
        <v>406596.82607999945</v>
      </c>
    </row>
    <row r="97" spans="1:16">
      <c r="A97" s="31">
        <v>37803</v>
      </c>
      <c r="C97" s="6">
        <v>89</v>
      </c>
      <c r="D97" s="29">
        <f t="shared" si="22"/>
        <v>11646</v>
      </c>
      <c r="E97" s="29">
        <f t="shared" si="27"/>
        <v>1036494</v>
      </c>
      <c r="F97" s="29">
        <f t="shared" si="23"/>
        <v>-1059756</v>
      </c>
      <c r="G97" s="34">
        <f>+Inputs!$D$3</f>
        <v>0.37951000000000001</v>
      </c>
      <c r="I97" s="27">
        <f t="shared" si="28"/>
        <v>2096250</v>
      </c>
      <c r="K97" s="27">
        <f t="shared" si="24"/>
        <v>11646</v>
      </c>
      <c r="L97" s="27">
        <f t="shared" si="29"/>
        <v>1036494</v>
      </c>
      <c r="M97" s="27">
        <f t="shared" si="25"/>
        <v>4419.7734600000003</v>
      </c>
      <c r="N97" s="27">
        <f t="shared" si="26"/>
        <v>4419.7734600000003</v>
      </c>
      <c r="O97" s="27">
        <f t="shared" si="30"/>
        <v>-402177.05261999945</v>
      </c>
      <c r="P97" s="27">
        <f t="shared" si="31"/>
        <v>402177.05261999945</v>
      </c>
    </row>
    <row r="98" spans="1:16">
      <c r="A98" s="30">
        <v>37834</v>
      </c>
      <c r="C98" s="6">
        <v>90</v>
      </c>
      <c r="D98" s="29">
        <f t="shared" si="22"/>
        <v>11646</v>
      </c>
      <c r="E98" s="29">
        <f t="shared" si="27"/>
        <v>1048140</v>
      </c>
      <c r="F98" s="29">
        <f t="shared" si="23"/>
        <v>-1048110</v>
      </c>
      <c r="G98" s="34">
        <f>+Inputs!$D$3</f>
        <v>0.37951000000000001</v>
      </c>
      <c r="I98" s="27">
        <f t="shared" si="28"/>
        <v>2096250</v>
      </c>
      <c r="K98" s="27">
        <f t="shared" si="24"/>
        <v>11646</v>
      </c>
      <c r="L98" s="27">
        <f t="shared" si="29"/>
        <v>1048140</v>
      </c>
      <c r="M98" s="27">
        <f t="shared" si="25"/>
        <v>4419.7734600000003</v>
      </c>
      <c r="N98" s="27">
        <f t="shared" si="26"/>
        <v>4419.7734600000003</v>
      </c>
      <c r="O98" s="27">
        <f t="shared" si="30"/>
        <v>-397757.27915999945</v>
      </c>
      <c r="P98" s="27">
        <f t="shared" si="31"/>
        <v>397757.27915999945</v>
      </c>
    </row>
    <row r="99" spans="1:16">
      <c r="A99" s="31">
        <v>37865</v>
      </c>
      <c r="C99" s="6">
        <v>91</v>
      </c>
      <c r="D99" s="29">
        <f t="shared" si="22"/>
        <v>11646</v>
      </c>
      <c r="E99" s="29">
        <f t="shared" si="27"/>
        <v>1059786</v>
      </c>
      <c r="F99" s="29">
        <f t="shared" si="23"/>
        <v>-1036464</v>
      </c>
      <c r="G99" s="34">
        <f>+Inputs!$D$3</f>
        <v>0.37951000000000001</v>
      </c>
      <c r="I99" s="27">
        <f t="shared" si="28"/>
        <v>2096250</v>
      </c>
      <c r="K99" s="27">
        <f t="shared" si="24"/>
        <v>11646</v>
      </c>
      <c r="L99" s="27">
        <f t="shared" si="29"/>
        <v>1059786</v>
      </c>
      <c r="M99" s="27">
        <f t="shared" si="25"/>
        <v>4419.7734600000003</v>
      </c>
      <c r="N99" s="27">
        <f t="shared" si="26"/>
        <v>4419.7734600000003</v>
      </c>
      <c r="O99" s="27">
        <f t="shared" si="30"/>
        <v>-393337.50569999946</v>
      </c>
      <c r="P99" s="27">
        <f t="shared" si="31"/>
        <v>393337.50569999946</v>
      </c>
    </row>
    <row r="100" spans="1:16">
      <c r="A100" s="30">
        <v>37895</v>
      </c>
      <c r="C100" s="6">
        <v>92</v>
      </c>
      <c r="D100" s="29">
        <f t="shared" si="22"/>
        <v>11646</v>
      </c>
      <c r="E100" s="29">
        <f t="shared" si="27"/>
        <v>1071432</v>
      </c>
      <c r="F100" s="29">
        <f t="shared" si="23"/>
        <v>-1024818</v>
      </c>
      <c r="G100" s="34">
        <f>+Inputs!$D$3</f>
        <v>0.37951000000000001</v>
      </c>
      <c r="I100" s="27">
        <f t="shared" si="28"/>
        <v>2096250</v>
      </c>
      <c r="K100" s="27">
        <f t="shared" si="24"/>
        <v>11646</v>
      </c>
      <c r="L100" s="27">
        <f t="shared" si="29"/>
        <v>1071432</v>
      </c>
      <c r="M100" s="27">
        <f t="shared" si="25"/>
        <v>4419.7734600000003</v>
      </c>
      <c r="N100" s="27">
        <f t="shared" si="26"/>
        <v>4419.7734600000003</v>
      </c>
      <c r="O100" s="27">
        <f t="shared" si="30"/>
        <v>-388917.73223999946</v>
      </c>
      <c r="P100" s="27">
        <f t="shared" si="31"/>
        <v>388917.73223999946</v>
      </c>
    </row>
    <row r="101" spans="1:16">
      <c r="A101" s="31">
        <v>37926</v>
      </c>
      <c r="C101" s="6">
        <v>93</v>
      </c>
      <c r="D101" s="29">
        <f t="shared" si="22"/>
        <v>11646</v>
      </c>
      <c r="E101" s="29">
        <f t="shared" si="27"/>
        <v>1083078</v>
      </c>
      <c r="F101" s="29">
        <f t="shared" si="23"/>
        <v>-1013172</v>
      </c>
      <c r="G101" s="34">
        <f>+Inputs!$D$3</f>
        <v>0.37951000000000001</v>
      </c>
      <c r="I101" s="27">
        <f t="shared" si="28"/>
        <v>2096250</v>
      </c>
      <c r="K101" s="27">
        <f t="shared" si="24"/>
        <v>11646</v>
      </c>
      <c r="L101" s="27">
        <f t="shared" si="29"/>
        <v>1083078</v>
      </c>
      <c r="M101" s="27">
        <f t="shared" si="25"/>
        <v>4419.7734600000003</v>
      </c>
      <c r="N101" s="27">
        <f t="shared" si="26"/>
        <v>4419.7734600000003</v>
      </c>
      <c r="O101" s="27">
        <f t="shared" si="30"/>
        <v>-384497.95877999946</v>
      </c>
      <c r="P101" s="27">
        <f t="shared" si="31"/>
        <v>384497.95877999946</v>
      </c>
    </row>
    <row r="102" spans="1:16">
      <c r="A102" s="30">
        <v>37956</v>
      </c>
      <c r="C102" s="6">
        <v>94</v>
      </c>
      <c r="D102" s="29">
        <f t="shared" si="22"/>
        <v>11646</v>
      </c>
      <c r="E102" s="29">
        <f t="shared" si="27"/>
        <v>1094724</v>
      </c>
      <c r="F102" s="29">
        <f t="shared" si="23"/>
        <v>-1001526</v>
      </c>
      <c r="G102" s="34">
        <f>+Inputs!$D$3</f>
        <v>0.37951000000000001</v>
      </c>
      <c r="I102" s="27">
        <f t="shared" si="28"/>
        <v>2096250</v>
      </c>
      <c r="K102" s="27">
        <f t="shared" si="24"/>
        <v>11646</v>
      </c>
      <c r="L102" s="27">
        <f t="shared" si="29"/>
        <v>1094724</v>
      </c>
      <c r="M102" s="27">
        <f t="shared" si="25"/>
        <v>4419.7734600000003</v>
      </c>
      <c r="N102" s="27">
        <f t="shared" si="26"/>
        <v>4419.7734600000003</v>
      </c>
      <c r="O102" s="27">
        <f t="shared" si="30"/>
        <v>-380078.18531999947</v>
      </c>
      <c r="P102" s="27">
        <f t="shared" si="31"/>
        <v>380078.18531999947</v>
      </c>
    </row>
    <row r="103" spans="1:16">
      <c r="A103" s="31">
        <v>37987</v>
      </c>
      <c r="C103" s="6">
        <v>95</v>
      </c>
      <c r="D103" s="29">
        <f t="shared" si="22"/>
        <v>11646</v>
      </c>
      <c r="E103" s="29">
        <f t="shared" si="27"/>
        <v>1106370</v>
      </c>
      <c r="F103" s="29">
        <f t="shared" si="23"/>
        <v>-989880</v>
      </c>
      <c r="G103" s="34">
        <f>+Inputs!$D$3</f>
        <v>0.37951000000000001</v>
      </c>
      <c r="I103" s="27">
        <f t="shared" si="28"/>
        <v>2096250</v>
      </c>
      <c r="K103" s="27">
        <f t="shared" si="24"/>
        <v>11646</v>
      </c>
      <c r="L103" s="27">
        <f t="shared" si="29"/>
        <v>1106370</v>
      </c>
      <c r="M103" s="27">
        <f t="shared" si="25"/>
        <v>4419.7734600000003</v>
      </c>
      <c r="N103" s="27">
        <f t="shared" si="26"/>
        <v>4419.7734600000003</v>
      </c>
      <c r="O103" s="27">
        <f t="shared" si="30"/>
        <v>-375658.41185999947</v>
      </c>
      <c r="P103" s="27">
        <f t="shared" si="31"/>
        <v>375658.41185999947</v>
      </c>
    </row>
    <row r="104" spans="1:16">
      <c r="A104" s="30">
        <v>38018</v>
      </c>
      <c r="C104" s="6">
        <v>96</v>
      </c>
      <c r="D104" s="29">
        <f t="shared" si="22"/>
        <v>11646</v>
      </c>
      <c r="E104" s="29">
        <f t="shared" si="27"/>
        <v>1118016</v>
      </c>
      <c r="F104" s="29">
        <f t="shared" si="23"/>
        <v>-978234</v>
      </c>
      <c r="G104" s="34">
        <f>+Inputs!$D$3</f>
        <v>0.37951000000000001</v>
      </c>
      <c r="I104" s="27">
        <f t="shared" si="28"/>
        <v>2096250</v>
      </c>
      <c r="K104" s="27">
        <f t="shared" si="24"/>
        <v>11646</v>
      </c>
      <c r="L104" s="27">
        <f t="shared" si="29"/>
        <v>1118016</v>
      </c>
      <c r="M104" s="27">
        <f t="shared" si="25"/>
        <v>4419.7734600000003</v>
      </c>
      <c r="N104" s="27">
        <f t="shared" si="26"/>
        <v>4419.7734600000003</v>
      </c>
      <c r="O104" s="27">
        <f t="shared" si="30"/>
        <v>-371238.63839999947</v>
      </c>
      <c r="P104" s="27">
        <f t="shared" si="31"/>
        <v>371238.63839999947</v>
      </c>
    </row>
    <row r="105" spans="1:16">
      <c r="A105" s="31">
        <v>38047</v>
      </c>
      <c r="C105" s="6">
        <v>97</v>
      </c>
      <c r="D105" s="29">
        <f t="shared" ref="D105:D136" si="32">ROUND(-(+$B$9/180)*1,0)</f>
        <v>11646</v>
      </c>
      <c r="E105" s="29">
        <f t="shared" si="27"/>
        <v>1129662</v>
      </c>
      <c r="F105" s="29">
        <f t="shared" ref="F105:F136" si="33">$B$9+E105</f>
        <v>-966588</v>
      </c>
      <c r="G105" s="34">
        <f>+Inputs!$D$3</f>
        <v>0.37951000000000001</v>
      </c>
      <c r="I105" s="27">
        <f t="shared" si="28"/>
        <v>2096250</v>
      </c>
      <c r="K105" s="27">
        <f t="shared" ref="K105:K136" si="34">D105</f>
        <v>11646</v>
      </c>
      <c r="L105" s="27">
        <f t="shared" si="29"/>
        <v>1129662</v>
      </c>
      <c r="M105" s="27">
        <f t="shared" ref="M105:M136" si="35">K105*G105</f>
        <v>4419.7734600000003</v>
      </c>
      <c r="N105" s="27">
        <f t="shared" ref="N105:N136" si="36">M105-J105</f>
        <v>4419.7734600000003</v>
      </c>
      <c r="O105" s="27">
        <f t="shared" si="30"/>
        <v>-366818.86493999948</v>
      </c>
      <c r="P105" s="27">
        <f t="shared" si="31"/>
        <v>366818.86493999948</v>
      </c>
    </row>
    <row r="106" spans="1:16">
      <c r="A106" s="30">
        <v>38078</v>
      </c>
      <c r="C106" s="6">
        <v>98</v>
      </c>
      <c r="D106" s="29">
        <f t="shared" si="32"/>
        <v>11646</v>
      </c>
      <c r="E106" s="29">
        <f t="shared" ref="E106:E137" si="37">+E105+D106</f>
        <v>1141308</v>
      </c>
      <c r="F106" s="29">
        <f t="shared" si="33"/>
        <v>-954942</v>
      </c>
      <c r="G106" s="34">
        <f>+Inputs!$D$3</f>
        <v>0.37951000000000001</v>
      </c>
      <c r="I106" s="27">
        <f t="shared" ref="I106:I137" si="38">+I105+H106</f>
        <v>2096250</v>
      </c>
      <c r="K106" s="27">
        <f t="shared" si="34"/>
        <v>11646</v>
      </c>
      <c r="L106" s="27">
        <f t="shared" ref="L106:L137" si="39">+L105+K106</f>
        <v>1141308</v>
      </c>
      <c r="M106" s="27">
        <f t="shared" si="35"/>
        <v>4419.7734600000003</v>
      </c>
      <c r="N106" s="27">
        <f t="shared" si="36"/>
        <v>4419.7734600000003</v>
      </c>
      <c r="O106" s="27">
        <f t="shared" ref="O106:O137" si="40">+O105+N106</f>
        <v>-362399.09147999948</v>
      </c>
      <c r="P106" s="27">
        <f t="shared" ref="P106:P137" si="41">P105-N106</f>
        <v>362399.09147999948</v>
      </c>
    </row>
    <row r="107" spans="1:16">
      <c r="A107" s="31">
        <v>38108</v>
      </c>
      <c r="C107" s="6">
        <v>99</v>
      </c>
      <c r="D107" s="29">
        <f t="shared" si="32"/>
        <v>11646</v>
      </c>
      <c r="E107" s="29">
        <f t="shared" si="37"/>
        <v>1152954</v>
      </c>
      <c r="F107" s="29">
        <f t="shared" si="33"/>
        <v>-943296</v>
      </c>
      <c r="G107" s="34">
        <f>+Inputs!$D$3</f>
        <v>0.37951000000000001</v>
      </c>
      <c r="I107" s="27">
        <f t="shared" si="38"/>
        <v>2096250</v>
      </c>
      <c r="K107" s="27">
        <f t="shared" si="34"/>
        <v>11646</v>
      </c>
      <c r="L107" s="27">
        <f t="shared" si="39"/>
        <v>1152954</v>
      </c>
      <c r="M107" s="27">
        <f t="shared" si="35"/>
        <v>4419.7734600000003</v>
      </c>
      <c r="N107" s="27">
        <f t="shared" si="36"/>
        <v>4419.7734600000003</v>
      </c>
      <c r="O107" s="27">
        <f t="shared" si="40"/>
        <v>-357979.31801999948</v>
      </c>
      <c r="P107" s="27">
        <f t="shared" si="41"/>
        <v>357979.31801999948</v>
      </c>
    </row>
    <row r="108" spans="1:16">
      <c r="A108" s="30">
        <v>38139</v>
      </c>
      <c r="C108" s="6">
        <v>100</v>
      </c>
      <c r="D108" s="29">
        <f t="shared" si="32"/>
        <v>11646</v>
      </c>
      <c r="E108" s="29">
        <f t="shared" si="37"/>
        <v>1164600</v>
      </c>
      <c r="F108" s="29">
        <f t="shared" si="33"/>
        <v>-931650</v>
      </c>
      <c r="G108" s="34">
        <f>+Inputs!$D$3</f>
        <v>0.37951000000000001</v>
      </c>
      <c r="I108" s="27">
        <f t="shared" si="38"/>
        <v>2096250</v>
      </c>
      <c r="K108" s="27">
        <f t="shared" si="34"/>
        <v>11646</v>
      </c>
      <c r="L108" s="27">
        <f t="shared" si="39"/>
        <v>1164600</v>
      </c>
      <c r="M108" s="27">
        <f t="shared" si="35"/>
        <v>4419.7734600000003</v>
      </c>
      <c r="N108" s="27">
        <f t="shared" si="36"/>
        <v>4419.7734600000003</v>
      </c>
      <c r="O108" s="27">
        <f t="shared" si="40"/>
        <v>-353559.54455999949</v>
      </c>
      <c r="P108" s="27">
        <f t="shared" si="41"/>
        <v>353559.54455999949</v>
      </c>
    </row>
    <row r="109" spans="1:16">
      <c r="A109" s="31">
        <v>38169</v>
      </c>
      <c r="C109" s="6">
        <v>101</v>
      </c>
      <c r="D109" s="29">
        <f t="shared" si="32"/>
        <v>11646</v>
      </c>
      <c r="E109" s="29">
        <f t="shared" si="37"/>
        <v>1176246</v>
      </c>
      <c r="F109" s="29">
        <f t="shared" si="33"/>
        <v>-920004</v>
      </c>
      <c r="G109" s="34">
        <f>+Inputs!$D$3</f>
        <v>0.37951000000000001</v>
      </c>
      <c r="I109" s="27">
        <f t="shared" si="38"/>
        <v>2096250</v>
      </c>
      <c r="K109" s="27">
        <f t="shared" si="34"/>
        <v>11646</v>
      </c>
      <c r="L109" s="27">
        <f t="shared" si="39"/>
        <v>1176246</v>
      </c>
      <c r="M109" s="27">
        <f t="shared" si="35"/>
        <v>4419.7734600000003</v>
      </c>
      <c r="N109" s="27">
        <f t="shared" si="36"/>
        <v>4419.7734600000003</v>
      </c>
      <c r="O109" s="27">
        <f t="shared" si="40"/>
        <v>-349139.77109999949</v>
      </c>
      <c r="P109" s="27">
        <f t="shared" si="41"/>
        <v>349139.77109999949</v>
      </c>
    </row>
    <row r="110" spans="1:16">
      <c r="A110" s="30">
        <v>38200</v>
      </c>
      <c r="C110" s="6">
        <v>102</v>
      </c>
      <c r="D110" s="29">
        <f t="shared" si="32"/>
        <v>11646</v>
      </c>
      <c r="E110" s="29">
        <f t="shared" si="37"/>
        <v>1187892</v>
      </c>
      <c r="F110" s="29">
        <f t="shared" si="33"/>
        <v>-908358</v>
      </c>
      <c r="G110" s="34">
        <f>+Inputs!$D$3</f>
        <v>0.37951000000000001</v>
      </c>
      <c r="I110" s="27">
        <f t="shared" si="38"/>
        <v>2096250</v>
      </c>
      <c r="K110" s="27">
        <f t="shared" si="34"/>
        <v>11646</v>
      </c>
      <c r="L110" s="27">
        <f t="shared" si="39"/>
        <v>1187892</v>
      </c>
      <c r="M110" s="27">
        <f t="shared" si="35"/>
        <v>4419.7734600000003</v>
      </c>
      <c r="N110" s="27">
        <f t="shared" si="36"/>
        <v>4419.7734600000003</v>
      </c>
      <c r="O110" s="27">
        <f t="shared" si="40"/>
        <v>-344719.99763999949</v>
      </c>
      <c r="P110" s="27">
        <f t="shared" si="41"/>
        <v>344719.99763999949</v>
      </c>
    </row>
    <row r="111" spans="1:16">
      <c r="A111" s="31">
        <v>38231</v>
      </c>
      <c r="C111" s="6">
        <v>103</v>
      </c>
      <c r="D111" s="29">
        <f t="shared" si="32"/>
        <v>11646</v>
      </c>
      <c r="E111" s="29">
        <f t="shared" si="37"/>
        <v>1199538</v>
      </c>
      <c r="F111" s="29">
        <f t="shared" si="33"/>
        <v>-896712</v>
      </c>
      <c r="G111" s="34">
        <f>+Inputs!$D$3</f>
        <v>0.37951000000000001</v>
      </c>
      <c r="I111" s="27">
        <f t="shared" si="38"/>
        <v>2096250</v>
      </c>
      <c r="K111" s="27">
        <f t="shared" si="34"/>
        <v>11646</v>
      </c>
      <c r="L111" s="27">
        <f t="shared" si="39"/>
        <v>1199538</v>
      </c>
      <c r="M111" s="27">
        <f t="shared" si="35"/>
        <v>4419.7734600000003</v>
      </c>
      <c r="N111" s="27">
        <f t="shared" si="36"/>
        <v>4419.7734600000003</v>
      </c>
      <c r="O111" s="27">
        <f t="shared" si="40"/>
        <v>-340300.2241799995</v>
      </c>
      <c r="P111" s="27">
        <f t="shared" si="41"/>
        <v>340300.2241799995</v>
      </c>
    </row>
    <row r="112" spans="1:16">
      <c r="A112" s="30">
        <v>38261</v>
      </c>
      <c r="C112" s="6">
        <v>104</v>
      </c>
      <c r="D112" s="29">
        <f t="shared" si="32"/>
        <v>11646</v>
      </c>
      <c r="E112" s="29">
        <f t="shared" si="37"/>
        <v>1211184</v>
      </c>
      <c r="F112" s="29">
        <f t="shared" si="33"/>
        <v>-885066</v>
      </c>
      <c r="G112" s="34">
        <f>+Inputs!$D$3</f>
        <v>0.37951000000000001</v>
      </c>
      <c r="I112" s="27">
        <f t="shared" si="38"/>
        <v>2096250</v>
      </c>
      <c r="K112" s="27">
        <f t="shared" si="34"/>
        <v>11646</v>
      </c>
      <c r="L112" s="27">
        <f t="shared" si="39"/>
        <v>1211184</v>
      </c>
      <c r="M112" s="27">
        <f t="shared" si="35"/>
        <v>4419.7734600000003</v>
      </c>
      <c r="N112" s="27">
        <f t="shared" si="36"/>
        <v>4419.7734600000003</v>
      </c>
      <c r="O112" s="27">
        <f t="shared" si="40"/>
        <v>-335880.4507199995</v>
      </c>
      <c r="P112" s="27">
        <f t="shared" si="41"/>
        <v>335880.4507199995</v>
      </c>
    </row>
    <row r="113" spans="1:16">
      <c r="A113" s="31">
        <v>38292</v>
      </c>
      <c r="C113" s="6">
        <v>105</v>
      </c>
      <c r="D113" s="29">
        <f t="shared" si="32"/>
        <v>11646</v>
      </c>
      <c r="E113" s="29">
        <f t="shared" si="37"/>
        <v>1222830</v>
      </c>
      <c r="F113" s="29">
        <f t="shared" si="33"/>
        <v>-873420</v>
      </c>
      <c r="G113" s="34">
        <f>+Inputs!$D$3</f>
        <v>0.37951000000000001</v>
      </c>
      <c r="I113" s="27">
        <f t="shared" si="38"/>
        <v>2096250</v>
      </c>
      <c r="K113" s="27">
        <f t="shared" si="34"/>
        <v>11646</v>
      </c>
      <c r="L113" s="27">
        <f t="shared" si="39"/>
        <v>1222830</v>
      </c>
      <c r="M113" s="27">
        <f t="shared" si="35"/>
        <v>4419.7734600000003</v>
      </c>
      <c r="N113" s="27">
        <f t="shared" si="36"/>
        <v>4419.7734600000003</v>
      </c>
      <c r="O113" s="27">
        <f t="shared" si="40"/>
        <v>-331460.6772599995</v>
      </c>
      <c r="P113" s="27">
        <f t="shared" si="41"/>
        <v>331460.6772599995</v>
      </c>
    </row>
    <row r="114" spans="1:16">
      <c r="A114" s="30">
        <v>38322</v>
      </c>
      <c r="C114" s="6">
        <v>106</v>
      </c>
      <c r="D114" s="29">
        <f t="shared" si="32"/>
        <v>11646</v>
      </c>
      <c r="E114" s="29">
        <f t="shared" si="37"/>
        <v>1234476</v>
      </c>
      <c r="F114" s="29">
        <f t="shared" si="33"/>
        <v>-861774</v>
      </c>
      <c r="G114" s="34">
        <f>+Inputs!$D$3</f>
        <v>0.37951000000000001</v>
      </c>
      <c r="I114" s="27">
        <f t="shared" si="38"/>
        <v>2096250</v>
      </c>
      <c r="K114" s="27">
        <f t="shared" si="34"/>
        <v>11646</v>
      </c>
      <c r="L114" s="27">
        <f t="shared" si="39"/>
        <v>1234476</v>
      </c>
      <c r="M114" s="27">
        <f t="shared" si="35"/>
        <v>4419.7734600000003</v>
      </c>
      <c r="N114" s="27">
        <f t="shared" si="36"/>
        <v>4419.7734600000003</v>
      </c>
      <c r="O114" s="27">
        <f t="shared" si="40"/>
        <v>-327040.90379999951</v>
      </c>
      <c r="P114" s="27">
        <f t="shared" si="41"/>
        <v>327040.90379999951</v>
      </c>
    </row>
    <row r="115" spans="1:16">
      <c r="A115" s="31">
        <v>38353</v>
      </c>
      <c r="C115" s="6">
        <v>107</v>
      </c>
      <c r="D115" s="29">
        <f t="shared" si="32"/>
        <v>11646</v>
      </c>
      <c r="E115" s="29">
        <f t="shared" si="37"/>
        <v>1246122</v>
      </c>
      <c r="F115" s="29">
        <f t="shared" si="33"/>
        <v>-850128</v>
      </c>
      <c r="G115" s="34">
        <f>+Inputs!$D$3</f>
        <v>0.37951000000000001</v>
      </c>
      <c r="I115" s="27">
        <f t="shared" si="38"/>
        <v>2096250</v>
      </c>
      <c r="K115" s="27">
        <f t="shared" si="34"/>
        <v>11646</v>
      </c>
      <c r="L115" s="27">
        <f t="shared" si="39"/>
        <v>1246122</v>
      </c>
      <c r="M115" s="27">
        <f t="shared" si="35"/>
        <v>4419.7734600000003</v>
      </c>
      <c r="N115" s="27">
        <f t="shared" si="36"/>
        <v>4419.7734600000003</v>
      </c>
      <c r="O115" s="27">
        <f t="shared" si="40"/>
        <v>-322621.13033999951</v>
      </c>
      <c r="P115" s="27">
        <f t="shared" si="41"/>
        <v>322621.13033999951</v>
      </c>
    </row>
    <row r="116" spans="1:16">
      <c r="A116" s="30">
        <v>38384</v>
      </c>
      <c r="C116" s="6">
        <v>108</v>
      </c>
      <c r="D116" s="29">
        <f t="shared" si="32"/>
        <v>11646</v>
      </c>
      <c r="E116" s="29">
        <f t="shared" si="37"/>
        <v>1257768</v>
      </c>
      <c r="F116" s="29">
        <f t="shared" si="33"/>
        <v>-838482</v>
      </c>
      <c r="G116" s="34">
        <f>+Inputs!$D$3</f>
        <v>0.37951000000000001</v>
      </c>
      <c r="I116" s="27">
        <f t="shared" si="38"/>
        <v>2096250</v>
      </c>
      <c r="K116" s="27">
        <f t="shared" si="34"/>
        <v>11646</v>
      </c>
      <c r="L116" s="27">
        <f t="shared" si="39"/>
        <v>1257768</v>
      </c>
      <c r="M116" s="27">
        <f t="shared" si="35"/>
        <v>4419.7734600000003</v>
      </c>
      <c r="N116" s="27">
        <f t="shared" si="36"/>
        <v>4419.7734600000003</v>
      </c>
      <c r="O116" s="27">
        <f t="shared" si="40"/>
        <v>-318201.35687999951</v>
      </c>
      <c r="P116" s="27">
        <f t="shared" si="41"/>
        <v>318201.35687999951</v>
      </c>
    </row>
    <row r="117" spans="1:16">
      <c r="A117" s="31">
        <v>38412</v>
      </c>
      <c r="C117" s="6">
        <v>109</v>
      </c>
      <c r="D117" s="29">
        <f t="shared" si="32"/>
        <v>11646</v>
      </c>
      <c r="E117" s="29">
        <f t="shared" si="37"/>
        <v>1269414</v>
      </c>
      <c r="F117" s="29">
        <f t="shared" si="33"/>
        <v>-826836</v>
      </c>
      <c r="G117" s="34">
        <f>+Inputs!$D$3</f>
        <v>0.37951000000000001</v>
      </c>
      <c r="I117" s="27">
        <f t="shared" si="38"/>
        <v>2096250</v>
      </c>
      <c r="K117" s="27">
        <f t="shared" si="34"/>
        <v>11646</v>
      </c>
      <c r="L117" s="27">
        <f t="shared" si="39"/>
        <v>1269414</v>
      </c>
      <c r="M117" s="27">
        <f t="shared" si="35"/>
        <v>4419.7734600000003</v>
      </c>
      <c r="N117" s="27">
        <f t="shared" si="36"/>
        <v>4419.7734600000003</v>
      </c>
      <c r="O117" s="27">
        <f t="shared" si="40"/>
        <v>-313781.58341999952</v>
      </c>
      <c r="P117" s="27">
        <f t="shared" si="41"/>
        <v>313781.58341999952</v>
      </c>
    </row>
    <row r="118" spans="1:16">
      <c r="A118" s="30">
        <v>38443</v>
      </c>
      <c r="C118" s="6">
        <v>110</v>
      </c>
      <c r="D118" s="29">
        <f t="shared" si="32"/>
        <v>11646</v>
      </c>
      <c r="E118" s="29">
        <f t="shared" si="37"/>
        <v>1281060</v>
      </c>
      <c r="F118" s="29">
        <f t="shared" si="33"/>
        <v>-815190</v>
      </c>
      <c r="G118" s="34">
        <f>+Inputs!$D$3</f>
        <v>0.37951000000000001</v>
      </c>
      <c r="I118" s="27">
        <f t="shared" si="38"/>
        <v>2096250</v>
      </c>
      <c r="K118" s="27">
        <f t="shared" si="34"/>
        <v>11646</v>
      </c>
      <c r="L118" s="27">
        <f t="shared" si="39"/>
        <v>1281060</v>
      </c>
      <c r="M118" s="27">
        <f t="shared" si="35"/>
        <v>4419.7734600000003</v>
      </c>
      <c r="N118" s="27">
        <f t="shared" si="36"/>
        <v>4419.7734600000003</v>
      </c>
      <c r="O118" s="27">
        <f t="shared" si="40"/>
        <v>-309361.80995999952</v>
      </c>
      <c r="P118" s="27">
        <f t="shared" si="41"/>
        <v>309361.80995999952</v>
      </c>
    </row>
    <row r="119" spans="1:16">
      <c r="A119" s="31">
        <v>38473</v>
      </c>
      <c r="C119" s="6">
        <v>111</v>
      </c>
      <c r="D119" s="29">
        <f t="shared" si="32"/>
        <v>11646</v>
      </c>
      <c r="E119" s="29">
        <f t="shared" si="37"/>
        <v>1292706</v>
      </c>
      <c r="F119" s="29">
        <f t="shared" si="33"/>
        <v>-803544</v>
      </c>
      <c r="G119" s="34">
        <f>+Inputs!$D$3</f>
        <v>0.37951000000000001</v>
      </c>
      <c r="I119" s="27">
        <f t="shared" si="38"/>
        <v>2096250</v>
      </c>
      <c r="K119" s="27">
        <f t="shared" si="34"/>
        <v>11646</v>
      </c>
      <c r="L119" s="27">
        <f t="shared" si="39"/>
        <v>1292706</v>
      </c>
      <c r="M119" s="27">
        <f t="shared" si="35"/>
        <v>4419.7734600000003</v>
      </c>
      <c r="N119" s="27">
        <f t="shared" si="36"/>
        <v>4419.7734600000003</v>
      </c>
      <c r="O119" s="27">
        <f t="shared" si="40"/>
        <v>-304942.03649999952</v>
      </c>
      <c r="P119" s="27">
        <f t="shared" si="41"/>
        <v>304942.03649999952</v>
      </c>
    </row>
    <row r="120" spans="1:16">
      <c r="A120" s="30">
        <v>38504</v>
      </c>
      <c r="C120" s="6">
        <v>112</v>
      </c>
      <c r="D120" s="29">
        <f t="shared" si="32"/>
        <v>11646</v>
      </c>
      <c r="E120" s="29">
        <f t="shared" si="37"/>
        <v>1304352</v>
      </c>
      <c r="F120" s="29">
        <f t="shared" si="33"/>
        <v>-791898</v>
      </c>
      <c r="G120" s="34">
        <f>+Inputs!$D$3</f>
        <v>0.37951000000000001</v>
      </c>
      <c r="I120" s="27">
        <f t="shared" si="38"/>
        <v>2096250</v>
      </c>
      <c r="K120" s="27">
        <f t="shared" si="34"/>
        <v>11646</v>
      </c>
      <c r="L120" s="27">
        <f t="shared" si="39"/>
        <v>1304352</v>
      </c>
      <c r="M120" s="27">
        <f t="shared" si="35"/>
        <v>4419.7734600000003</v>
      </c>
      <c r="N120" s="27">
        <f t="shared" si="36"/>
        <v>4419.7734600000003</v>
      </c>
      <c r="O120" s="27">
        <f t="shared" si="40"/>
        <v>-300522.26303999953</v>
      </c>
      <c r="P120" s="27">
        <f t="shared" si="41"/>
        <v>300522.26303999953</v>
      </c>
    </row>
    <row r="121" spans="1:16">
      <c r="A121" s="31">
        <v>38534</v>
      </c>
      <c r="C121" s="6">
        <v>113</v>
      </c>
      <c r="D121" s="29">
        <f t="shared" si="32"/>
        <v>11646</v>
      </c>
      <c r="E121" s="29">
        <f t="shared" si="37"/>
        <v>1315998</v>
      </c>
      <c r="F121" s="29">
        <f t="shared" si="33"/>
        <v>-780252</v>
      </c>
      <c r="G121" s="34">
        <f>+Inputs!$D$3</f>
        <v>0.37951000000000001</v>
      </c>
      <c r="I121" s="27">
        <f t="shared" si="38"/>
        <v>2096250</v>
      </c>
      <c r="K121" s="27">
        <f t="shared" si="34"/>
        <v>11646</v>
      </c>
      <c r="L121" s="27">
        <f t="shared" si="39"/>
        <v>1315998</v>
      </c>
      <c r="M121" s="27">
        <f t="shared" si="35"/>
        <v>4419.7734600000003</v>
      </c>
      <c r="N121" s="27">
        <f t="shared" si="36"/>
        <v>4419.7734600000003</v>
      </c>
      <c r="O121" s="27">
        <f t="shared" si="40"/>
        <v>-296102.48957999953</v>
      </c>
      <c r="P121" s="27">
        <f t="shared" si="41"/>
        <v>296102.48957999953</v>
      </c>
    </row>
    <row r="122" spans="1:16">
      <c r="A122" s="30">
        <v>38565</v>
      </c>
      <c r="C122" s="6">
        <v>114</v>
      </c>
      <c r="D122" s="29">
        <f t="shared" si="32"/>
        <v>11646</v>
      </c>
      <c r="E122" s="29">
        <f t="shared" si="37"/>
        <v>1327644</v>
      </c>
      <c r="F122" s="29">
        <f t="shared" si="33"/>
        <v>-768606</v>
      </c>
      <c r="G122" s="34">
        <f>+Inputs!$D$3</f>
        <v>0.37951000000000001</v>
      </c>
      <c r="I122" s="27">
        <f t="shared" si="38"/>
        <v>2096250</v>
      </c>
      <c r="K122" s="27">
        <f t="shared" si="34"/>
        <v>11646</v>
      </c>
      <c r="L122" s="27">
        <f t="shared" si="39"/>
        <v>1327644</v>
      </c>
      <c r="M122" s="27">
        <f t="shared" si="35"/>
        <v>4419.7734600000003</v>
      </c>
      <c r="N122" s="27">
        <f t="shared" si="36"/>
        <v>4419.7734600000003</v>
      </c>
      <c r="O122" s="27">
        <f t="shared" si="40"/>
        <v>-291682.71611999953</v>
      </c>
      <c r="P122" s="27">
        <f t="shared" si="41"/>
        <v>291682.71611999953</v>
      </c>
    </row>
    <row r="123" spans="1:16">
      <c r="A123" s="31">
        <v>38596</v>
      </c>
      <c r="C123" s="6">
        <v>115</v>
      </c>
      <c r="D123" s="29">
        <f t="shared" si="32"/>
        <v>11646</v>
      </c>
      <c r="E123" s="29">
        <f t="shared" si="37"/>
        <v>1339290</v>
      </c>
      <c r="F123" s="29">
        <f t="shared" si="33"/>
        <v>-756960</v>
      </c>
      <c r="G123" s="34">
        <f>+Inputs!$D$3</f>
        <v>0.37951000000000001</v>
      </c>
      <c r="I123" s="27">
        <f t="shared" si="38"/>
        <v>2096250</v>
      </c>
      <c r="K123" s="27">
        <f t="shared" si="34"/>
        <v>11646</v>
      </c>
      <c r="L123" s="27">
        <f t="shared" si="39"/>
        <v>1339290</v>
      </c>
      <c r="M123" s="27">
        <f t="shared" si="35"/>
        <v>4419.7734600000003</v>
      </c>
      <c r="N123" s="27">
        <f t="shared" si="36"/>
        <v>4419.7734600000003</v>
      </c>
      <c r="O123" s="27">
        <f t="shared" si="40"/>
        <v>-287262.94265999953</v>
      </c>
      <c r="P123" s="27">
        <f t="shared" si="41"/>
        <v>287262.94265999953</v>
      </c>
    </row>
    <row r="124" spans="1:16">
      <c r="A124" s="30">
        <v>38626</v>
      </c>
      <c r="C124" s="6">
        <v>116</v>
      </c>
      <c r="D124" s="29">
        <f t="shared" si="32"/>
        <v>11646</v>
      </c>
      <c r="E124" s="29">
        <f t="shared" si="37"/>
        <v>1350936</v>
      </c>
      <c r="F124" s="29">
        <f t="shared" si="33"/>
        <v>-745314</v>
      </c>
      <c r="G124" s="34">
        <f>+Inputs!$D$3</f>
        <v>0.37951000000000001</v>
      </c>
      <c r="I124" s="27">
        <f t="shared" si="38"/>
        <v>2096250</v>
      </c>
      <c r="K124" s="27">
        <f t="shared" si="34"/>
        <v>11646</v>
      </c>
      <c r="L124" s="27">
        <f t="shared" si="39"/>
        <v>1350936</v>
      </c>
      <c r="M124" s="27">
        <f t="shared" si="35"/>
        <v>4419.7734600000003</v>
      </c>
      <c r="N124" s="27">
        <f t="shared" si="36"/>
        <v>4419.7734600000003</v>
      </c>
      <c r="O124" s="27">
        <f t="shared" si="40"/>
        <v>-282843.16919999954</v>
      </c>
      <c r="P124" s="27">
        <f t="shared" si="41"/>
        <v>282843.16919999954</v>
      </c>
    </row>
    <row r="125" spans="1:16">
      <c r="A125" s="31">
        <v>38657</v>
      </c>
      <c r="C125" s="6">
        <v>117</v>
      </c>
      <c r="D125" s="29">
        <f t="shared" si="32"/>
        <v>11646</v>
      </c>
      <c r="E125" s="29">
        <f t="shared" si="37"/>
        <v>1362582</v>
      </c>
      <c r="F125" s="29">
        <f t="shared" si="33"/>
        <v>-733668</v>
      </c>
      <c r="G125" s="34">
        <f>+Inputs!$D$3</f>
        <v>0.37951000000000001</v>
      </c>
      <c r="I125" s="27">
        <f t="shared" si="38"/>
        <v>2096250</v>
      </c>
      <c r="K125" s="27">
        <f t="shared" si="34"/>
        <v>11646</v>
      </c>
      <c r="L125" s="27">
        <f t="shared" si="39"/>
        <v>1362582</v>
      </c>
      <c r="M125" s="27">
        <f t="shared" si="35"/>
        <v>4419.7734600000003</v>
      </c>
      <c r="N125" s="27">
        <f t="shared" si="36"/>
        <v>4419.7734600000003</v>
      </c>
      <c r="O125" s="27">
        <f t="shared" si="40"/>
        <v>-278423.39573999954</v>
      </c>
      <c r="P125" s="27">
        <f t="shared" si="41"/>
        <v>278423.39573999954</v>
      </c>
    </row>
    <row r="126" spans="1:16">
      <c r="A126" s="30">
        <v>38687</v>
      </c>
      <c r="C126" s="6">
        <v>118</v>
      </c>
      <c r="D126" s="29">
        <f t="shared" si="32"/>
        <v>11646</v>
      </c>
      <c r="E126" s="29">
        <f t="shared" si="37"/>
        <v>1374228</v>
      </c>
      <c r="F126" s="29">
        <f t="shared" si="33"/>
        <v>-722022</v>
      </c>
      <c r="G126" s="34">
        <f>+Inputs!$D$3</f>
        <v>0.37951000000000001</v>
      </c>
      <c r="I126" s="27">
        <f t="shared" si="38"/>
        <v>2096250</v>
      </c>
      <c r="K126" s="27">
        <f t="shared" si="34"/>
        <v>11646</v>
      </c>
      <c r="L126" s="27">
        <f t="shared" si="39"/>
        <v>1374228</v>
      </c>
      <c r="M126" s="27">
        <f t="shared" si="35"/>
        <v>4419.7734600000003</v>
      </c>
      <c r="N126" s="27">
        <f t="shared" si="36"/>
        <v>4419.7734600000003</v>
      </c>
      <c r="O126" s="27">
        <f t="shared" si="40"/>
        <v>-274003.62227999954</v>
      </c>
      <c r="P126" s="27">
        <f t="shared" si="41"/>
        <v>274003.62227999954</v>
      </c>
    </row>
    <row r="127" spans="1:16">
      <c r="A127" s="31">
        <v>38718</v>
      </c>
      <c r="C127" s="6">
        <v>119</v>
      </c>
      <c r="D127" s="29">
        <f t="shared" si="32"/>
        <v>11646</v>
      </c>
      <c r="E127" s="29">
        <f t="shared" si="37"/>
        <v>1385874</v>
      </c>
      <c r="F127" s="29">
        <f t="shared" si="33"/>
        <v>-710376</v>
      </c>
      <c r="G127" s="34">
        <f>+Inputs!$D$3</f>
        <v>0.37951000000000001</v>
      </c>
      <c r="I127" s="27">
        <f t="shared" si="38"/>
        <v>2096250</v>
      </c>
      <c r="K127" s="27">
        <f t="shared" si="34"/>
        <v>11646</v>
      </c>
      <c r="L127" s="27">
        <f t="shared" si="39"/>
        <v>1385874</v>
      </c>
      <c r="M127" s="27">
        <f t="shared" si="35"/>
        <v>4419.7734600000003</v>
      </c>
      <c r="N127" s="27">
        <f t="shared" si="36"/>
        <v>4419.7734600000003</v>
      </c>
      <c r="O127" s="27">
        <f t="shared" si="40"/>
        <v>-269583.84881999955</v>
      </c>
      <c r="P127" s="27">
        <f t="shared" si="41"/>
        <v>269583.84881999955</v>
      </c>
    </row>
    <row r="128" spans="1:16">
      <c r="A128" s="30">
        <v>38749</v>
      </c>
      <c r="C128" s="6">
        <v>120</v>
      </c>
      <c r="D128" s="29">
        <f t="shared" si="32"/>
        <v>11646</v>
      </c>
      <c r="E128" s="29">
        <f t="shared" si="37"/>
        <v>1397520</v>
      </c>
      <c r="F128" s="29">
        <f t="shared" si="33"/>
        <v>-698730</v>
      </c>
      <c r="G128" s="34">
        <f>+Inputs!$D$3</f>
        <v>0.37951000000000001</v>
      </c>
      <c r="I128" s="27">
        <f t="shared" si="38"/>
        <v>2096250</v>
      </c>
      <c r="K128" s="27">
        <f t="shared" si="34"/>
        <v>11646</v>
      </c>
      <c r="L128" s="27">
        <f t="shared" si="39"/>
        <v>1397520</v>
      </c>
      <c r="M128" s="27">
        <f t="shared" si="35"/>
        <v>4419.7734600000003</v>
      </c>
      <c r="N128" s="27">
        <f t="shared" si="36"/>
        <v>4419.7734600000003</v>
      </c>
      <c r="O128" s="27">
        <f t="shared" si="40"/>
        <v>-265164.07535999955</v>
      </c>
      <c r="P128" s="27">
        <f t="shared" si="41"/>
        <v>265164.07535999955</v>
      </c>
    </row>
    <row r="129" spans="1:16">
      <c r="A129" s="31">
        <v>38777</v>
      </c>
      <c r="C129" s="6">
        <v>121</v>
      </c>
      <c r="D129" s="29">
        <f t="shared" si="32"/>
        <v>11646</v>
      </c>
      <c r="E129" s="29">
        <f t="shared" si="37"/>
        <v>1409166</v>
      </c>
      <c r="F129" s="29">
        <f t="shared" si="33"/>
        <v>-687084</v>
      </c>
      <c r="G129" s="34">
        <f>+Inputs!$D$3</f>
        <v>0.37951000000000001</v>
      </c>
      <c r="I129" s="27">
        <f t="shared" si="38"/>
        <v>2096250</v>
      </c>
      <c r="K129" s="27">
        <f t="shared" si="34"/>
        <v>11646</v>
      </c>
      <c r="L129" s="27">
        <f t="shared" si="39"/>
        <v>1409166</v>
      </c>
      <c r="M129" s="27">
        <f t="shared" si="35"/>
        <v>4419.7734600000003</v>
      </c>
      <c r="N129" s="27">
        <f t="shared" si="36"/>
        <v>4419.7734600000003</v>
      </c>
      <c r="O129" s="27">
        <f t="shared" si="40"/>
        <v>-260744.30189999955</v>
      </c>
      <c r="P129" s="27">
        <f t="shared" si="41"/>
        <v>260744.30189999955</v>
      </c>
    </row>
    <row r="130" spans="1:16">
      <c r="A130" s="30">
        <v>38808</v>
      </c>
      <c r="C130" s="6">
        <v>122</v>
      </c>
      <c r="D130" s="29">
        <f t="shared" si="32"/>
        <v>11646</v>
      </c>
      <c r="E130" s="29">
        <f t="shared" si="37"/>
        <v>1420812</v>
      </c>
      <c r="F130" s="29">
        <f t="shared" si="33"/>
        <v>-675438</v>
      </c>
      <c r="G130" s="34">
        <f>+Inputs!$D$3</f>
        <v>0.37951000000000001</v>
      </c>
      <c r="I130" s="27">
        <f t="shared" si="38"/>
        <v>2096250</v>
      </c>
      <c r="K130" s="27">
        <f t="shared" si="34"/>
        <v>11646</v>
      </c>
      <c r="L130" s="27">
        <f t="shared" si="39"/>
        <v>1420812</v>
      </c>
      <c r="M130" s="27">
        <f t="shared" si="35"/>
        <v>4419.7734600000003</v>
      </c>
      <c r="N130" s="27">
        <f t="shared" si="36"/>
        <v>4419.7734600000003</v>
      </c>
      <c r="O130" s="27">
        <f t="shared" si="40"/>
        <v>-256324.52843999956</v>
      </c>
      <c r="P130" s="27">
        <f t="shared" si="41"/>
        <v>256324.52843999956</v>
      </c>
    </row>
    <row r="131" spans="1:16">
      <c r="A131" s="31">
        <v>38838</v>
      </c>
      <c r="C131" s="6">
        <v>123</v>
      </c>
      <c r="D131" s="29">
        <f t="shared" si="32"/>
        <v>11646</v>
      </c>
      <c r="E131" s="29">
        <f t="shared" si="37"/>
        <v>1432458</v>
      </c>
      <c r="F131" s="29">
        <f t="shared" si="33"/>
        <v>-663792</v>
      </c>
      <c r="G131" s="34">
        <f>+Inputs!$D$3</f>
        <v>0.37951000000000001</v>
      </c>
      <c r="I131" s="27">
        <f t="shared" si="38"/>
        <v>2096250</v>
      </c>
      <c r="K131" s="27">
        <f t="shared" si="34"/>
        <v>11646</v>
      </c>
      <c r="L131" s="27">
        <f t="shared" si="39"/>
        <v>1432458</v>
      </c>
      <c r="M131" s="27">
        <f t="shared" si="35"/>
        <v>4419.7734600000003</v>
      </c>
      <c r="N131" s="27">
        <f t="shared" si="36"/>
        <v>4419.7734600000003</v>
      </c>
      <c r="O131" s="27">
        <f t="shared" si="40"/>
        <v>-251904.75497999956</v>
      </c>
      <c r="P131" s="27">
        <f t="shared" si="41"/>
        <v>251904.75497999956</v>
      </c>
    </row>
    <row r="132" spans="1:16">
      <c r="A132" s="30">
        <v>38869</v>
      </c>
      <c r="C132" s="6">
        <v>124</v>
      </c>
      <c r="D132" s="29">
        <f t="shared" si="32"/>
        <v>11646</v>
      </c>
      <c r="E132" s="29">
        <f t="shared" si="37"/>
        <v>1444104</v>
      </c>
      <c r="F132" s="29">
        <f t="shared" si="33"/>
        <v>-652146</v>
      </c>
      <c r="G132" s="34">
        <f>+Inputs!$D$3</f>
        <v>0.37951000000000001</v>
      </c>
      <c r="I132" s="27">
        <f t="shared" si="38"/>
        <v>2096250</v>
      </c>
      <c r="K132" s="27">
        <f t="shared" si="34"/>
        <v>11646</v>
      </c>
      <c r="L132" s="27">
        <f t="shared" si="39"/>
        <v>1444104</v>
      </c>
      <c r="M132" s="27">
        <f t="shared" si="35"/>
        <v>4419.7734600000003</v>
      </c>
      <c r="N132" s="27">
        <f t="shared" si="36"/>
        <v>4419.7734600000003</v>
      </c>
      <c r="O132" s="27">
        <f t="shared" si="40"/>
        <v>-247484.98151999956</v>
      </c>
      <c r="P132" s="27">
        <f t="shared" si="41"/>
        <v>247484.98151999956</v>
      </c>
    </row>
    <row r="133" spans="1:16">
      <c r="A133" s="31">
        <v>38899</v>
      </c>
      <c r="C133" s="6">
        <v>125</v>
      </c>
      <c r="D133" s="29">
        <f t="shared" si="32"/>
        <v>11646</v>
      </c>
      <c r="E133" s="29">
        <f t="shared" si="37"/>
        <v>1455750</v>
      </c>
      <c r="F133" s="29">
        <f t="shared" si="33"/>
        <v>-640500</v>
      </c>
      <c r="G133" s="34">
        <f>+Inputs!$D$3</f>
        <v>0.37951000000000001</v>
      </c>
      <c r="I133" s="27">
        <f t="shared" si="38"/>
        <v>2096250</v>
      </c>
      <c r="K133" s="27">
        <f t="shared" si="34"/>
        <v>11646</v>
      </c>
      <c r="L133" s="27">
        <f t="shared" si="39"/>
        <v>1455750</v>
      </c>
      <c r="M133" s="27">
        <f t="shared" si="35"/>
        <v>4419.7734600000003</v>
      </c>
      <c r="N133" s="27">
        <f t="shared" si="36"/>
        <v>4419.7734600000003</v>
      </c>
      <c r="O133" s="27">
        <f t="shared" si="40"/>
        <v>-243065.20805999957</v>
      </c>
      <c r="P133" s="27">
        <f t="shared" si="41"/>
        <v>243065.20805999957</v>
      </c>
    </row>
    <row r="134" spans="1:16">
      <c r="A134" s="30">
        <v>38930</v>
      </c>
      <c r="C134" s="6">
        <v>126</v>
      </c>
      <c r="D134" s="29">
        <f t="shared" si="32"/>
        <v>11646</v>
      </c>
      <c r="E134" s="29">
        <f t="shared" si="37"/>
        <v>1467396</v>
      </c>
      <c r="F134" s="29">
        <f t="shared" si="33"/>
        <v>-628854</v>
      </c>
      <c r="G134" s="34">
        <f>+Inputs!$D$3</f>
        <v>0.37951000000000001</v>
      </c>
      <c r="I134" s="27">
        <f t="shared" si="38"/>
        <v>2096250</v>
      </c>
      <c r="K134" s="27">
        <f t="shared" si="34"/>
        <v>11646</v>
      </c>
      <c r="L134" s="27">
        <f t="shared" si="39"/>
        <v>1467396</v>
      </c>
      <c r="M134" s="27">
        <f t="shared" si="35"/>
        <v>4419.7734600000003</v>
      </c>
      <c r="N134" s="27">
        <f t="shared" si="36"/>
        <v>4419.7734600000003</v>
      </c>
      <c r="O134" s="27">
        <f t="shared" si="40"/>
        <v>-238645.43459999957</v>
      </c>
      <c r="P134" s="27">
        <f t="shared" si="41"/>
        <v>238645.43459999957</v>
      </c>
    </row>
    <row r="135" spans="1:16">
      <c r="A135" s="31">
        <v>38961</v>
      </c>
      <c r="C135" s="6">
        <v>127</v>
      </c>
      <c r="D135" s="29">
        <f t="shared" si="32"/>
        <v>11646</v>
      </c>
      <c r="E135" s="29">
        <f t="shared" si="37"/>
        <v>1479042</v>
      </c>
      <c r="F135" s="29">
        <f t="shared" si="33"/>
        <v>-617208</v>
      </c>
      <c r="G135" s="34">
        <f>+Inputs!$D$3</f>
        <v>0.37951000000000001</v>
      </c>
      <c r="I135" s="27">
        <f t="shared" si="38"/>
        <v>2096250</v>
      </c>
      <c r="K135" s="27">
        <f t="shared" si="34"/>
        <v>11646</v>
      </c>
      <c r="L135" s="27">
        <f t="shared" si="39"/>
        <v>1479042</v>
      </c>
      <c r="M135" s="27">
        <f t="shared" si="35"/>
        <v>4419.7734600000003</v>
      </c>
      <c r="N135" s="27">
        <f t="shared" si="36"/>
        <v>4419.7734600000003</v>
      </c>
      <c r="O135" s="27">
        <f t="shared" si="40"/>
        <v>-234225.66113999957</v>
      </c>
      <c r="P135" s="27">
        <f t="shared" si="41"/>
        <v>234225.66113999957</v>
      </c>
    </row>
    <row r="136" spans="1:16">
      <c r="A136" s="30">
        <v>38991</v>
      </c>
      <c r="C136" s="6">
        <v>128</v>
      </c>
      <c r="D136" s="29">
        <f t="shared" si="32"/>
        <v>11646</v>
      </c>
      <c r="E136" s="29">
        <f t="shared" si="37"/>
        <v>1490688</v>
      </c>
      <c r="F136" s="29">
        <f t="shared" si="33"/>
        <v>-605562</v>
      </c>
      <c r="G136" s="34">
        <f>+Inputs!$D$3</f>
        <v>0.37951000000000001</v>
      </c>
      <c r="I136" s="27">
        <f t="shared" si="38"/>
        <v>2096250</v>
      </c>
      <c r="K136" s="27">
        <f t="shared" si="34"/>
        <v>11646</v>
      </c>
      <c r="L136" s="27">
        <f t="shared" si="39"/>
        <v>1490688</v>
      </c>
      <c r="M136" s="27">
        <f t="shared" si="35"/>
        <v>4419.7734600000003</v>
      </c>
      <c r="N136" s="27">
        <f t="shared" si="36"/>
        <v>4419.7734600000003</v>
      </c>
      <c r="O136" s="27">
        <f t="shared" si="40"/>
        <v>-229805.88767999958</v>
      </c>
      <c r="P136" s="27">
        <f t="shared" si="41"/>
        <v>229805.88767999958</v>
      </c>
    </row>
    <row r="137" spans="1:16">
      <c r="A137" s="31">
        <v>39022</v>
      </c>
      <c r="C137" s="6">
        <v>129</v>
      </c>
      <c r="D137" s="29">
        <f t="shared" ref="D137:D168" si="42">ROUND(-(+$B$9/180)*1,0)</f>
        <v>11646</v>
      </c>
      <c r="E137" s="29">
        <f t="shared" si="37"/>
        <v>1502334</v>
      </c>
      <c r="F137" s="29">
        <f t="shared" ref="F137:F168" si="43">$B$9+E137</f>
        <v>-593916</v>
      </c>
      <c r="G137" s="34">
        <f>+Inputs!$D$3</f>
        <v>0.37951000000000001</v>
      </c>
      <c r="I137" s="27">
        <f t="shared" si="38"/>
        <v>2096250</v>
      </c>
      <c r="K137" s="27">
        <f t="shared" ref="K137:K168" si="44">D137</f>
        <v>11646</v>
      </c>
      <c r="L137" s="27">
        <f t="shared" si="39"/>
        <v>1502334</v>
      </c>
      <c r="M137" s="27">
        <f t="shared" ref="M137:M168" si="45">K137*G137</f>
        <v>4419.7734600000003</v>
      </c>
      <c r="N137" s="27">
        <f t="shared" ref="N137:N168" si="46">M137-J137</f>
        <v>4419.7734600000003</v>
      </c>
      <c r="O137" s="27">
        <f t="shared" si="40"/>
        <v>-225386.11421999958</v>
      </c>
      <c r="P137" s="27">
        <f t="shared" si="41"/>
        <v>225386.11421999958</v>
      </c>
    </row>
    <row r="138" spans="1:16">
      <c r="A138" s="30">
        <v>39052</v>
      </c>
      <c r="C138" s="6">
        <v>130</v>
      </c>
      <c r="D138" s="29">
        <f t="shared" si="42"/>
        <v>11646</v>
      </c>
      <c r="E138" s="29">
        <f t="shared" ref="E138:E169" si="47">+E137+D138</f>
        <v>1513980</v>
      </c>
      <c r="F138" s="29">
        <f t="shared" si="43"/>
        <v>-582270</v>
      </c>
      <c r="G138" s="34">
        <f>+Inputs!$D$3</f>
        <v>0.37951000000000001</v>
      </c>
      <c r="I138" s="27">
        <f t="shared" ref="I138:I169" si="48">+I137+H138</f>
        <v>2096250</v>
      </c>
      <c r="K138" s="27">
        <f t="shared" si="44"/>
        <v>11646</v>
      </c>
      <c r="L138" s="27">
        <f t="shared" ref="L138:L169" si="49">+L137+K138</f>
        <v>1513980</v>
      </c>
      <c r="M138" s="27">
        <f t="shared" si="45"/>
        <v>4419.7734600000003</v>
      </c>
      <c r="N138" s="27">
        <f t="shared" si="46"/>
        <v>4419.7734600000003</v>
      </c>
      <c r="O138" s="27">
        <f t="shared" ref="O138:O169" si="50">+O137+N138</f>
        <v>-220966.34075999958</v>
      </c>
      <c r="P138" s="27">
        <f t="shared" ref="P138:P169" si="51">P137-N138</f>
        <v>220966.34075999958</v>
      </c>
    </row>
    <row r="139" spans="1:16">
      <c r="A139" s="31">
        <v>39083</v>
      </c>
      <c r="C139" s="6">
        <v>131</v>
      </c>
      <c r="D139" s="29">
        <f t="shared" si="42"/>
        <v>11646</v>
      </c>
      <c r="E139" s="29">
        <f t="shared" si="47"/>
        <v>1525626</v>
      </c>
      <c r="F139" s="29">
        <f t="shared" si="43"/>
        <v>-570624</v>
      </c>
      <c r="G139" s="34">
        <f>+Inputs!$D$3</f>
        <v>0.37951000000000001</v>
      </c>
      <c r="I139" s="27">
        <f t="shared" si="48"/>
        <v>2096250</v>
      </c>
      <c r="K139" s="27">
        <f t="shared" si="44"/>
        <v>11646</v>
      </c>
      <c r="L139" s="27">
        <f t="shared" si="49"/>
        <v>1525626</v>
      </c>
      <c r="M139" s="27">
        <f t="shared" si="45"/>
        <v>4419.7734600000003</v>
      </c>
      <c r="N139" s="27">
        <f t="shared" si="46"/>
        <v>4419.7734600000003</v>
      </c>
      <c r="O139" s="27">
        <f t="shared" si="50"/>
        <v>-216546.56729999959</v>
      </c>
      <c r="P139" s="27">
        <f t="shared" si="51"/>
        <v>216546.56729999959</v>
      </c>
    </row>
    <row r="140" spans="1:16">
      <c r="A140" s="30">
        <v>39114</v>
      </c>
      <c r="C140" s="6">
        <v>132</v>
      </c>
      <c r="D140" s="29">
        <f t="shared" si="42"/>
        <v>11646</v>
      </c>
      <c r="E140" s="29">
        <f t="shared" si="47"/>
        <v>1537272</v>
      </c>
      <c r="F140" s="29">
        <f t="shared" si="43"/>
        <v>-558978</v>
      </c>
      <c r="G140" s="34">
        <f>+Inputs!$D$3</f>
        <v>0.37951000000000001</v>
      </c>
      <c r="I140" s="27">
        <f t="shared" si="48"/>
        <v>2096250</v>
      </c>
      <c r="K140" s="27">
        <f t="shared" si="44"/>
        <v>11646</v>
      </c>
      <c r="L140" s="27">
        <f t="shared" si="49"/>
        <v>1537272</v>
      </c>
      <c r="M140" s="27">
        <f t="shared" si="45"/>
        <v>4419.7734600000003</v>
      </c>
      <c r="N140" s="27">
        <f t="shared" si="46"/>
        <v>4419.7734600000003</v>
      </c>
      <c r="O140" s="27">
        <f t="shared" si="50"/>
        <v>-212126.79383999959</v>
      </c>
      <c r="P140" s="27">
        <f t="shared" si="51"/>
        <v>212126.79383999959</v>
      </c>
    </row>
    <row r="141" spans="1:16">
      <c r="A141" s="31">
        <v>39142</v>
      </c>
      <c r="C141" s="6">
        <v>133</v>
      </c>
      <c r="D141" s="29">
        <f t="shared" si="42"/>
        <v>11646</v>
      </c>
      <c r="E141" s="29">
        <f t="shared" si="47"/>
        <v>1548918</v>
      </c>
      <c r="F141" s="29">
        <f t="shared" si="43"/>
        <v>-547332</v>
      </c>
      <c r="G141" s="34">
        <f>+Inputs!$D$3</f>
        <v>0.37951000000000001</v>
      </c>
      <c r="I141" s="27">
        <f t="shared" si="48"/>
        <v>2096250</v>
      </c>
      <c r="K141" s="27">
        <f t="shared" si="44"/>
        <v>11646</v>
      </c>
      <c r="L141" s="27">
        <f t="shared" si="49"/>
        <v>1548918</v>
      </c>
      <c r="M141" s="27">
        <f t="shared" si="45"/>
        <v>4419.7734600000003</v>
      </c>
      <c r="N141" s="27">
        <f t="shared" si="46"/>
        <v>4419.7734600000003</v>
      </c>
      <c r="O141" s="27">
        <f t="shared" si="50"/>
        <v>-207707.02037999959</v>
      </c>
      <c r="P141" s="27">
        <f t="shared" si="51"/>
        <v>207707.02037999959</v>
      </c>
    </row>
    <row r="142" spans="1:16">
      <c r="A142" s="30">
        <v>39173</v>
      </c>
      <c r="C142" s="6">
        <v>134</v>
      </c>
      <c r="D142" s="29">
        <f t="shared" si="42"/>
        <v>11646</v>
      </c>
      <c r="E142" s="29">
        <f t="shared" si="47"/>
        <v>1560564</v>
      </c>
      <c r="F142" s="29">
        <f t="shared" si="43"/>
        <v>-535686</v>
      </c>
      <c r="G142" s="34">
        <f>+Inputs!$D$3</f>
        <v>0.37951000000000001</v>
      </c>
      <c r="I142" s="27">
        <f t="shared" si="48"/>
        <v>2096250</v>
      </c>
      <c r="K142" s="27">
        <f t="shared" si="44"/>
        <v>11646</v>
      </c>
      <c r="L142" s="27">
        <f t="shared" si="49"/>
        <v>1560564</v>
      </c>
      <c r="M142" s="27">
        <f t="shared" si="45"/>
        <v>4419.7734600000003</v>
      </c>
      <c r="N142" s="27">
        <f t="shared" si="46"/>
        <v>4419.7734600000003</v>
      </c>
      <c r="O142" s="27">
        <f t="shared" si="50"/>
        <v>-203287.2469199996</v>
      </c>
      <c r="P142" s="27">
        <f t="shared" si="51"/>
        <v>203287.2469199996</v>
      </c>
    </row>
    <row r="143" spans="1:16">
      <c r="A143" s="31">
        <v>39203</v>
      </c>
      <c r="C143" s="6">
        <v>135</v>
      </c>
      <c r="D143" s="29">
        <f t="shared" si="42"/>
        <v>11646</v>
      </c>
      <c r="E143" s="29">
        <f t="shared" si="47"/>
        <v>1572210</v>
      </c>
      <c r="F143" s="29">
        <f t="shared" si="43"/>
        <v>-524040</v>
      </c>
      <c r="G143" s="34">
        <f>+Inputs!$D$3</f>
        <v>0.37951000000000001</v>
      </c>
      <c r="I143" s="27">
        <f t="shared" si="48"/>
        <v>2096250</v>
      </c>
      <c r="K143" s="27">
        <f t="shared" si="44"/>
        <v>11646</v>
      </c>
      <c r="L143" s="27">
        <f t="shared" si="49"/>
        <v>1572210</v>
      </c>
      <c r="M143" s="27">
        <f t="shared" si="45"/>
        <v>4419.7734600000003</v>
      </c>
      <c r="N143" s="27">
        <f t="shared" si="46"/>
        <v>4419.7734600000003</v>
      </c>
      <c r="O143" s="27">
        <f t="shared" si="50"/>
        <v>-198867.4734599996</v>
      </c>
      <c r="P143" s="27">
        <f t="shared" si="51"/>
        <v>198867.4734599996</v>
      </c>
    </row>
    <row r="144" spans="1:16">
      <c r="A144" s="30">
        <v>39234</v>
      </c>
      <c r="C144" s="6">
        <v>136</v>
      </c>
      <c r="D144" s="29">
        <f t="shared" si="42"/>
        <v>11646</v>
      </c>
      <c r="E144" s="29">
        <f t="shared" si="47"/>
        <v>1583856</v>
      </c>
      <c r="F144" s="29">
        <f t="shared" si="43"/>
        <v>-512394</v>
      </c>
      <c r="G144" s="34">
        <f>+Inputs!$D$3</f>
        <v>0.37951000000000001</v>
      </c>
      <c r="I144" s="27">
        <f t="shared" si="48"/>
        <v>2096250</v>
      </c>
      <c r="K144" s="27">
        <f t="shared" si="44"/>
        <v>11646</v>
      </c>
      <c r="L144" s="27">
        <f t="shared" si="49"/>
        <v>1583856</v>
      </c>
      <c r="M144" s="27">
        <f t="shared" si="45"/>
        <v>4419.7734600000003</v>
      </c>
      <c r="N144" s="27">
        <f t="shared" si="46"/>
        <v>4419.7734600000003</v>
      </c>
      <c r="O144" s="27">
        <f t="shared" si="50"/>
        <v>-194447.6999999996</v>
      </c>
      <c r="P144" s="27">
        <f t="shared" si="51"/>
        <v>194447.6999999996</v>
      </c>
    </row>
    <row r="145" spans="1:16">
      <c r="A145" s="31">
        <v>39264</v>
      </c>
      <c r="C145" s="6">
        <v>137</v>
      </c>
      <c r="D145" s="29">
        <f t="shared" si="42"/>
        <v>11646</v>
      </c>
      <c r="E145" s="29">
        <f t="shared" si="47"/>
        <v>1595502</v>
      </c>
      <c r="F145" s="29">
        <f t="shared" si="43"/>
        <v>-500748</v>
      </c>
      <c r="G145" s="34">
        <f>+Inputs!$D$3</f>
        <v>0.37951000000000001</v>
      </c>
      <c r="I145" s="27">
        <f t="shared" si="48"/>
        <v>2096250</v>
      </c>
      <c r="K145" s="27">
        <f t="shared" si="44"/>
        <v>11646</v>
      </c>
      <c r="L145" s="27">
        <f t="shared" si="49"/>
        <v>1595502</v>
      </c>
      <c r="M145" s="27">
        <f t="shared" si="45"/>
        <v>4419.7734600000003</v>
      </c>
      <c r="N145" s="27">
        <f t="shared" si="46"/>
        <v>4419.7734600000003</v>
      </c>
      <c r="O145" s="27">
        <f t="shared" si="50"/>
        <v>-190027.92653999961</v>
      </c>
      <c r="P145" s="27">
        <f t="shared" si="51"/>
        <v>190027.92653999961</v>
      </c>
    </row>
    <row r="146" spans="1:16">
      <c r="A146" s="30">
        <v>39295</v>
      </c>
      <c r="C146" s="6">
        <v>138</v>
      </c>
      <c r="D146" s="29">
        <f t="shared" si="42"/>
        <v>11646</v>
      </c>
      <c r="E146" s="29">
        <f t="shared" si="47"/>
        <v>1607148</v>
      </c>
      <c r="F146" s="29">
        <f t="shared" si="43"/>
        <v>-489102</v>
      </c>
      <c r="G146" s="34">
        <f>+Inputs!$D$3</f>
        <v>0.37951000000000001</v>
      </c>
      <c r="I146" s="27">
        <f t="shared" si="48"/>
        <v>2096250</v>
      </c>
      <c r="K146" s="27">
        <f t="shared" si="44"/>
        <v>11646</v>
      </c>
      <c r="L146" s="27">
        <f t="shared" si="49"/>
        <v>1607148</v>
      </c>
      <c r="M146" s="27">
        <f t="shared" si="45"/>
        <v>4419.7734600000003</v>
      </c>
      <c r="N146" s="27">
        <f t="shared" si="46"/>
        <v>4419.7734600000003</v>
      </c>
      <c r="O146" s="27">
        <f t="shared" si="50"/>
        <v>-185608.15307999961</v>
      </c>
      <c r="P146" s="27">
        <f t="shared" si="51"/>
        <v>185608.15307999961</v>
      </c>
    </row>
    <row r="147" spans="1:16">
      <c r="A147" s="31">
        <v>39326</v>
      </c>
      <c r="C147" s="6">
        <v>139</v>
      </c>
      <c r="D147" s="29">
        <f t="shared" si="42"/>
        <v>11646</v>
      </c>
      <c r="E147" s="29">
        <f t="shared" si="47"/>
        <v>1618794</v>
      </c>
      <c r="F147" s="29">
        <f t="shared" si="43"/>
        <v>-477456</v>
      </c>
      <c r="G147" s="34">
        <f>+Inputs!$D$3</f>
        <v>0.37951000000000001</v>
      </c>
      <c r="I147" s="27">
        <f t="shared" si="48"/>
        <v>2096250</v>
      </c>
      <c r="K147" s="27">
        <f t="shared" si="44"/>
        <v>11646</v>
      </c>
      <c r="L147" s="27">
        <f t="shared" si="49"/>
        <v>1618794</v>
      </c>
      <c r="M147" s="27">
        <f t="shared" si="45"/>
        <v>4419.7734600000003</v>
      </c>
      <c r="N147" s="27">
        <f t="shared" si="46"/>
        <v>4419.7734600000003</v>
      </c>
      <c r="O147" s="27">
        <f t="shared" si="50"/>
        <v>-181188.37961999961</v>
      </c>
      <c r="P147" s="27">
        <f t="shared" si="51"/>
        <v>181188.37961999961</v>
      </c>
    </row>
    <row r="148" spans="1:16">
      <c r="A148" s="30">
        <v>39356</v>
      </c>
      <c r="C148" s="6">
        <v>140</v>
      </c>
      <c r="D148" s="29">
        <f t="shared" si="42"/>
        <v>11646</v>
      </c>
      <c r="E148" s="29">
        <f t="shared" si="47"/>
        <v>1630440</v>
      </c>
      <c r="F148" s="29">
        <f t="shared" si="43"/>
        <v>-465810</v>
      </c>
      <c r="G148" s="34">
        <f>+Inputs!$D$3</f>
        <v>0.37951000000000001</v>
      </c>
      <c r="I148" s="27">
        <f t="shared" si="48"/>
        <v>2096250</v>
      </c>
      <c r="K148" s="27">
        <f t="shared" si="44"/>
        <v>11646</v>
      </c>
      <c r="L148" s="27">
        <f t="shared" si="49"/>
        <v>1630440</v>
      </c>
      <c r="M148" s="27">
        <f t="shared" si="45"/>
        <v>4419.7734600000003</v>
      </c>
      <c r="N148" s="27">
        <f t="shared" si="46"/>
        <v>4419.7734600000003</v>
      </c>
      <c r="O148" s="27">
        <f t="shared" si="50"/>
        <v>-176768.60615999962</v>
      </c>
      <c r="P148" s="27">
        <f t="shared" si="51"/>
        <v>176768.60615999962</v>
      </c>
    </row>
    <row r="149" spans="1:16">
      <c r="A149" s="31">
        <v>39387</v>
      </c>
      <c r="C149" s="6">
        <v>141</v>
      </c>
      <c r="D149" s="29">
        <f t="shared" si="42"/>
        <v>11646</v>
      </c>
      <c r="E149" s="29">
        <f t="shared" si="47"/>
        <v>1642086</v>
      </c>
      <c r="F149" s="29">
        <f t="shared" si="43"/>
        <v>-454164</v>
      </c>
      <c r="G149" s="34">
        <f>+Inputs!$D$3</f>
        <v>0.37951000000000001</v>
      </c>
      <c r="I149" s="27">
        <f t="shared" si="48"/>
        <v>2096250</v>
      </c>
      <c r="K149" s="27">
        <f t="shared" si="44"/>
        <v>11646</v>
      </c>
      <c r="L149" s="27">
        <f t="shared" si="49"/>
        <v>1642086</v>
      </c>
      <c r="M149" s="27">
        <f t="shared" si="45"/>
        <v>4419.7734600000003</v>
      </c>
      <c r="N149" s="27">
        <f t="shared" si="46"/>
        <v>4419.7734600000003</v>
      </c>
      <c r="O149" s="27">
        <f t="shared" si="50"/>
        <v>-172348.83269999962</v>
      </c>
      <c r="P149" s="27">
        <f t="shared" si="51"/>
        <v>172348.83269999962</v>
      </c>
    </row>
    <row r="150" spans="1:16">
      <c r="A150" s="30">
        <v>39417</v>
      </c>
      <c r="C150" s="6">
        <v>142</v>
      </c>
      <c r="D150" s="29">
        <f t="shared" si="42"/>
        <v>11646</v>
      </c>
      <c r="E150" s="29">
        <f t="shared" si="47"/>
        <v>1653732</v>
      </c>
      <c r="F150" s="29">
        <f t="shared" si="43"/>
        <v>-442518</v>
      </c>
      <c r="G150" s="34">
        <f>+Inputs!$D$3</f>
        <v>0.37951000000000001</v>
      </c>
      <c r="I150" s="27">
        <f t="shared" si="48"/>
        <v>2096250</v>
      </c>
      <c r="K150" s="27">
        <f t="shared" si="44"/>
        <v>11646</v>
      </c>
      <c r="L150" s="27">
        <f t="shared" si="49"/>
        <v>1653732</v>
      </c>
      <c r="M150" s="27">
        <f t="shared" si="45"/>
        <v>4419.7734600000003</v>
      </c>
      <c r="N150" s="27">
        <f t="shared" si="46"/>
        <v>4419.7734600000003</v>
      </c>
      <c r="O150" s="27">
        <f t="shared" si="50"/>
        <v>-167929.05923999962</v>
      </c>
      <c r="P150" s="27">
        <f t="shared" si="51"/>
        <v>167929.05923999962</v>
      </c>
    </row>
    <row r="151" spans="1:16">
      <c r="A151" s="31">
        <v>39448</v>
      </c>
      <c r="C151" s="6">
        <v>143</v>
      </c>
      <c r="D151" s="29">
        <f t="shared" si="42"/>
        <v>11646</v>
      </c>
      <c r="E151" s="29">
        <f t="shared" si="47"/>
        <v>1665378</v>
      </c>
      <c r="F151" s="29">
        <f t="shared" si="43"/>
        <v>-430872</v>
      </c>
      <c r="G151" s="34">
        <f>+Inputs!$D$3</f>
        <v>0.37951000000000001</v>
      </c>
      <c r="I151" s="27">
        <f t="shared" si="48"/>
        <v>2096250</v>
      </c>
      <c r="K151" s="27">
        <f t="shared" si="44"/>
        <v>11646</v>
      </c>
      <c r="L151" s="27">
        <f t="shared" si="49"/>
        <v>1665378</v>
      </c>
      <c r="M151" s="27">
        <f t="shared" si="45"/>
        <v>4419.7734600000003</v>
      </c>
      <c r="N151" s="27">
        <f t="shared" si="46"/>
        <v>4419.7734600000003</v>
      </c>
      <c r="O151" s="27">
        <f t="shared" si="50"/>
        <v>-163509.28577999963</v>
      </c>
      <c r="P151" s="27">
        <f t="shared" si="51"/>
        <v>163509.28577999963</v>
      </c>
    </row>
    <row r="152" spans="1:16">
      <c r="A152" s="30">
        <v>39479</v>
      </c>
      <c r="C152" s="6">
        <v>144</v>
      </c>
      <c r="D152" s="29">
        <f t="shared" si="42"/>
        <v>11646</v>
      </c>
      <c r="E152" s="29">
        <f t="shared" si="47"/>
        <v>1677024</v>
      </c>
      <c r="F152" s="29">
        <f t="shared" si="43"/>
        <v>-419226</v>
      </c>
      <c r="G152" s="34">
        <f>+Inputs!$D$3</f>
        <v>0.37951000000000001</v>
      </c>
      <c r="I152" s="27">
        <f t="shared" si="48"/>
        <v>2096250</v>
      </c>
      <c r="K152" s="27">
        <f t="shared" si="44"/>
        <v>11646</v>
      </c>
      <c r="L152" s="27">
        <f t="shared" si="49"/>
        <v>1677024</v>
      </c>
      <c r="M152" s="27">
        <f t="shared" si="45"/>
        <v>4419.7734600000003</v>
      </c>
      <c r="N152" s="27">
        <f t="shared" si="46"/>
        <v>4419.7734600000003</v>
      </c>
      <c r="O152" s="27">
        <f t="shared" si="50"/>
        <v>-159089.51231999963</v>
      </c>
      <c r="P152" s="27">
        <f t="shared" si="51"/>
        <v>159089.51231999963</v>
      </c>
    </row>
    <row r="153" spans="1:16">
      <c r="A153" s="31">
        <v>39508</v>
      </c>
      <c r="C153" s="6">
        <v>145</v>
      </c>
      <c r="D153" s="29">
        <f t="shared" si="42"/>
        <v>11646</v>
      </c>
      <c r="E153" s="29">
        <f t="shared" si="47"/>
        <v>1688670</v>
      </c>
      <c r="F153" s="29">
        <f t="shared" si="43"/>
        <v>-407580</v>
      </c>
      <c r="G153" s="34">
        <f>+Inputs!$D$3</f>
        <v>0.37951000000000001</v>
      </c>
      <c r="I153" s="27">
        <f t="shared" si="48"/>
        <v>2096250</v>
      </c>
      <c r="K153" s="27">
        <f t="shared" si="44"/>
        <v>11646</v>
      </c>
      <c r="L153" s="27">
        <f t="shared" si="49"/>
        <v>1688670</v>
      </c>
      <c r="M153" s="27">
        <f t="shared" si="45"/>
        <v>4419.7734600000003</v>
      </c>
      <c r="N153" s="27">
        <f t="shared" si="46"/>
        <v>4419.7734600000003</v>
      </c>
      <c r="O153" s="27">
        <f t="shared" si="50"/>
        <v>-154669.73885999963</v>
      </c>
      <c r="P153" s="27">
        <f t="shared" si="51"/>
        <v>154669.73885999963</v>
      </c>
    </row>
    <row r="154" spans="1:16">
      <c r="A154" s="30">
        <v>39539</v>
      </c>
      <c r="C154" s="6">
        <v>146</v>
      </c>
      <c r="D154" s="29">
        <f t="shared" si="42"/>
        <v>11646</v>
      </c>
      <c r="E154" s="29">
        <f t="shared" si="47"/>
        <v>1700316</v>
      </c>
      <c r="F154" s="29">
        <f t="shared" si="43"/>
        <v>-395934</v>
      </c>
      <c r="G154" s="34">
        <f>+Inputs!$D$3</f>
        <v>0.37951000000000001</v>
      </c>
      <c r="I154" s="27">
        <f t="shared" si="48"/>
        <v>2096250</v>
      </c>
      <c r="K154" s="27">
        <f t="shared" si="44"/>
        <v>11646</v>
      </c>
      <c r="L154" s="27">
        <f t="shared" si="49"/>
        <v>1700316</v>
      </c>
      <c r="M154" s="27">
        <f t="shared" si="45"/>
        <v>4419.7734600000003</v>
      </c>
      <c r="N154" s="27">
        <f t="shared" si="46"/>
        <v>4419.7734600000003</v>
      </c>
      <c r="O154" s="27">
        <f t="shared" si="50"/>
        <v>-150249.96539999964</v>
      </c>
      <c r="P154" s="27">
        <f t="shared" si="51"/>
        <v>150249.96539999964</v>
      </c>
    </row>
    <row r="155" spans="1:16">
      <c r="A155" s="31">
        <v>39569</v>
      </c>
      <c r="C155" s="6">
        <v>147</v>
      </c>
      <c r="D155" s="29">
        <f t="shared" si="42"/>
        <v>11646</v>
      </c>
      <c r="E155" s="29">
        <f t="shared" si="47"/>
        <v>1711962</v>
      </c>
      <c r="F155" s="29">
        <f t="shared" si="43"/>
        <v>-384288</v>
      </c>
      <c r="G155" s="34">
        <f>+Inputs!$D$3</f>
        <v>0.37951000000000001</v>
      </c>
      <c r="I155" s="27">
        <f t="shared" si="48"/>
        <v>2096250</v>
      </c>
      <c r="K155" s="27">
        <f t="shared" si="44"/>
        <v>11646</v>
      </c>
      <c r="L155" s="27">
        <f t="shared" si="49"/>
        <v>1711962</v>
      </c>
      <c r="M155" s="27">
        <f t="shared" si="45"/>
        <v>4419.7734600000003</v>
      </c>
      <c r="N155" s="27">
        <f t="shared" si="46"/>
        <v>4419.7734600000003</v>
      </c>
      <c r="O155" s="27">
        <f t="shared" si="50"/>
        <v>-145830.19193999964</v>
      </c>
      <c r="P155" s="27">
        <f t="shared" si="51"/>
        <v>145830.19193999964</v>
      </c>
    </row>
    <row r="156" spans="1:16">
      <c r="A156" s="30">
        <v>39600</v>
      </c>
      <c r="C156" s="6">
        <v>148</v>
      </c>
      <c r="D156" s="29">
        <f t="shared" si="42"/>
        <v>11646</v>
      </c>
      <c r="E156" s="29">
        <f t="shared" si="47"/>
        <v>1723608</v>
      </c>
      <c r="F156" s="29">
        <f t="shared" si="43"/>
        <v>-372642</v>
      </c>
      <c r="G156" s="34">
        <f>+Inputs!$D$3</f>
        <v>0.37951000000000001</v>
      </c>
      <c r="I156" s="27">
        <f t="shared" si="48"/>
        <v>2096250</v>
      </c>
      <c r="K156" s="27">
        <f t="shared" si="44"/>
        <v>11646</v>
      </c>
      <c r="L156" s="27">
        <f t="shared" si="49"/>
        <v>1723608</v>
      </c>
      <c r="M156" s="27">
        <f t="shared" si="45"/>
        <v>4419.7734600000003</v>
      </c>
      <c r="N156" s="27">
        <f t="shared" si="46"/>
        <v>4419.7734600000003</v>
      </c>
      <c r="O156" s="27">
        <f t="shared" si="50"/>
        <v>-141410.41847999964</v>
      </c>
      <c r="P156" s="27">
        <f t="shared" si="51"/>
        <v>141410.41847999964</v>
      </c>
    </row>
    <row r="157" spans="1:16">
      <c r="A157" s="31">
        <v>39630</v>
      </c>
      <c r="C157" s="6">
        <v>149</v>
      </c>
      <c r="D157" s="29">
        <f t="shared" si="42"/>
        <v>11646</v>
      </c>
      <c r="E157" s="29">
        <f t="shared" si="47"/>
        <v>1735254</v>
      </c>
      <c r="F157" s="29">
        <f t="shared" si="43"/>
        <v>-360996</v>
      </c>
      <c r="G157" s="34">
        <f>+Inputs!$D$3</f>
        <v>0.37951000000000001</v>
      </c>
      <c r="I157" s="27">
        <f t="shared" si="48"/>
        <v>2096250</v>
      </c>
      <c r="K157" s="27">
        <f t="shared" si="44"/>
        <v>11646</v>
      </c>
      <c r="L157" s="27">
        <f t="shared" si="49"/>
        <v>1735254</v>
      </c>
      <c r="M157" s="27">
        <f t="shared" si="45"/>
        <v>4419.7734600000003</v>
      </c>
      <c r="N157" s="27">
        <f t="shared" si="46"/>
        <v>4419.7734600000003</v>
      </c>
      <c r="O157" s="27">
        <f t="shared" si="50"/>
        <v>-136990.64501999965</v>
      </c>
      <c r="P157" s="27">
        <f t="shared" si="51"/>
        <v>136990.64501999965</v>
      </c>
    </row>
    <row r="158" spans="1:16">
      <c r="A158" s="30">
        <v>39661</v>
      </c>
      <c r="C158" s="6">
        <v>150</v>
      </c>
      <c r="D158" s="29">
        <f t="shared" si="42"/>
        <v>11646</v>
      </c>
      <c r="E158" s="29">
        <f t="shared" si="47"/>
        <v>1746900</v>
      </c>
      <c r="F158" s="29">
        <f t="shared" si="43"/>
        <v>-349350</v>
      </c>
      <c r="G158" s="34">
        <f>+Inputs!$D$3</f>
        <v>0.37951000000000001</v>
      </c>
      <c r="I158" s="27">
        <f t="shared" si="48"/>
        <v>2096250</v>
      </c>
      <c r="K158" s="27">
        <f t="shared" si="44"/>
        <v>11646</v>
      </c>
      <c r="L158" s="27">
        <f t="shared" si="49"/>
        <v>1746900</v>
      </c>
      <c r="M158" s="27">
        <f t="shared" si="45"/>
        <v>4419.7734600000003</v>
      </c>
      <c r="N158" s="27">
        <f t="shared" si="46"/>
        <v>4419.7734600000003</v>
      </c>
      <c r="O158" s="27">
        <f t="shared" si="50"/>
        <v>-132570.87155999965</v>
      </c>
      <c r="P158" s="27">
        <f t="shared" si="51"/>
        <v>132570.87155999965</v>
      </c>
    </row>
    <row r="159" spans="1:16">
      <c r="A159" s="31">
        <v>39692</v>
      </c>
      <c r="C159" s="6">
        <v>151</v>
      </c>
      <c r="D159" s="29">
        <f t="shared" si="42"/>
        <v>11646</v>
      </c>
      <c r="E159" s="29">
        <f t="shared" si="47"/>
        <v>1758546</v>
      </c>
      <c r="F159" s="29">
        <f t="shared" si="43"/>
        <v>-337704</v>
      </c>
      <c r="G159" s="34">
        <f>+Inputs!$D$3</f>
        <v>0.37951000000000001</v>
      </c>
      <c r="I159" s="27">
        <f t="shared" si="48"/>
        <v>2096250</v>
      </c>
      <c r="K159" s="27">
        <f t="shared" si="44"/>
        <v>11646</v>
      </c>
      <c r="L159" s="27">
        <f t="shared" si="49"/>
        <v>1758546</v>
      </c>
      <c r="M159" s="27">
        <f t="shared" si="45"/>
        <v>4419.7734600000003</v>
      </c>
      <c r="N159" s="27">
        <f t="shared" si="46"/>
        <v>4419.7734600000003</v>
      </c>
      <c r="O159" s="27">
        <f t="shared" si="50"/>
        <v>-128151.09809999965</v>
      </c>
      <c r="P159" s="27">
        <f t="shared" si="51"/>
        <v>128151.09809999965</v>
      </c>
    </row>
    <row r="160" spans="1:16">
      <c r="A160" s="30">
        <v>39722</v>
      </c>
      <c r="C160" s="6">
        <v>152</v>
      </c>
      <c r="D160" s="29">
        <f t="shared" si="42"/>
        <v>11646</v>
      </c>
      <c r="E160" s="29">
        <f t="shared" si="47"/>
        <v>1770192</v>
      </c>
      <c r="F160" s="29">
        <f t="shared" si="43"/>
        <v>-326058</v>
      </c>
      <c r="G160" s="34">
        <f>+Inputs!$D$3</f>
        <v>0.37951000000000001</v>
      </c>
      <c r="I160" s="27">
        <f t="shared" si="48"/>
        <v>2096250</v>
      </c>
      <c r="K160" s="27">
        <f t="shared" si="44"/>
        <v>11646</v>
      </c>
      <c r="L160" s="27">
        <f t="shared" si="49"/>
        <v>1770192</v>
      </c>
      <c r="M160" s="27">
        <f t="shared" si="45"/>
        <v>4419.7734600000003</v>
      </c>
      <c r="N160" s="27">
        <f t="shared" si="46"/>
        <v>4419.7734600000003</v>
      </c>
      <c r="O160" s="27">
        <f t="shared" si="50"/>
        <v>-123731.32463999966</v>
      </c>
      <c r="P160" s="27">
        <f t="shared" si="51"/>
        <v>123731.32463999966</v>
      </c>
    </row>
    <row r="161" spans="1:16">
      <c r="A161" s="31">
        <v>39753</v>
      </c>
      <c r="C161" s="6">
        <v>153</v>
      </c>
      <c r="D161" s="29">
        <f t="shared" si="42"/>
        <v>11646</v>
      </c>
      <c r="E161" s="29">
        <f t="shared" si="47"/>
        <v>1781838</v>
      </c>
      <c r="F161" s="29">
        <f t="shared" si="43"/>
        <v>-314412</v>
      </c>
      <c r="G161" s="34">
        <f>+Inputs!$D$3</f>
        <v>0.37951000000000001</v>
      </c>
      <c r="I161" s="27">
        <f t="shared" si="48"/>
        <v>2096250</v>
      </c>
      <c r="K161" s="27">
        <f t="shared" si="44"/>
        <v>11646</v>
      </c>
      <c r="L161" s="27">
        <f t="shared" si="49"/>
        <v>1781838</v>
      </c>
      <c r="M161" s="27">
        <f t="shared" si="45"/>
        <v>4419.7734600000003</v>
      </c>
      <c r="N161" s="27">
        <f t="shared" si="46"/>
        <v>4419.7734600000003</v>
      </c>
      <c r="O161" s="27">
        <f t="shared" si="50"/>
        <v>-119311.55117999966</v>
      </c>
      <c r="P161" s="27">
        <f t="shared" si="51"/>
        <v>119311.55117999966</v>
      </c>
    </row>
    <row r="162" spans="1:16">
      <c r="A162" s="30">
        <v>39783</v>
      </c>
      <c r="C162" s="6">
        <v>154</v>
      </c>
      <c r="D162" s="29">
        <f t="shared" si="42"/>
        <v>11646</v>
      </c>
      <c r="E162" s="29">
        <f t="shared" si="47"/>
        <v>1793484</v>
      </c>
      <c r="F162" s="29">
        <f t="shared" si="43"/>
        <v>-302766</v>
      </c>
      <c r="G162" s="34">
        <f>+Inputs!$D$3</f>
        <v>0.37951000000000001</v>
      </c>
      <c r="I162" s="27">
        <f t="shared" si="48"/>
        <v>2096250</v>
      </c>
      <c r="K162" s="27">
        <f t="shared" si="44"/>
        <v>11646</v>
      </c>
      <c r="L162" s="27">
        <f t="shared" si="49"/>
        <v>1793484</v>
      </c>
      <c r="M162" s="27">
        <f t="shared" si="45"/>
        <v>4419.7734600000003</v>
      </c>
      <c r="N162" s="27">
        <f t="shared" si="46"/>
        <v>4419.7734600000003</v>
      </c>
      <c r="O162" s="27">
        <f t="shared" si="50"/>
        <v>-114891.77771999966</v>
      </c>
      <c r="P162" s="27">
        <f t="shared" si="51"/>
        <v>114891.77771999966</v>
      </c>
    </row>
    <row r="163" spans="1:16">
      <c r="A163" s="31">
        <v>39814</v>
      </c>
      <c r="C163" s="6">
        <v>155</v>
      </c>
      <c r="D163" s="29">
        <f t="shared" si="42"/>
        <v>11646</v>
      </c>
      <c r="E163" s="29">
        <f t="shared" si="47"/>
        <v>1805130</v>
      </c>
      <c r="F163" s="29">
        <f t="shared" si="43"/>
        <v>-291120</v>
      </c>
      <c r="G163" s="34">
        <f>+Inputs!$D$3</f>
        <v>0.37951000000000001</v>
      </c>
      <c r="I163" s="27">
        <f t="shared" si="48"/>
        <v>2096250</v>
      </c>
      <c r="K163" s="27">
        <f t="shared" si="44"/>
        <v>11646</v>
      </c>
      <c r="L163" s="27">
        <f t="shared" si="49"/>
        <v>1805130</v>
      </c>
      <c r="M163" s="27">
        <f t="shared" si="45"/>
        <v>4419.7734600000003</v>
      </c>
      <c r="N163" s="27">
        <f t="shared" si="46"/>
        <v>4419.7734600000003</v>
      </c>
      <c r="O163" s="27">
        <f t="shared" si="50"/>
        <v>-110472.00425999967</v>
      </c>
      <c r="P163" s="27">
        <f t="shared" si="51"/>
        <v>110472.00425999967</v>
      </c>
    </row>
    <row r="164" spans="1:16">
      <c r="A164" s="30">
        <v>39845</v>
      </c>
      <c r="C164" s="6">
        <v>156</v>
      </c>
      <c r="D164" s="29">
        <f t="shared" si="42"/>
        <v>11646</v>
      </c>
      <c r="E164" s="29">
        <f t="shared" si="47"/>
        <v>1816776</v>
      </c>
      <c r="F164" s="29">
        <f t="shared" si="43"/>
        <v>-279474</v>
      </c>
      <c r="G164" s="34">
        <f>+Inputs!$D$3</f>
        <v>0.37951000000000001</v>
      </c>
      <c r="I164" s="27">
        <f t="shared" si="48"/>
        <v>2096250</v>
      </c>
      <c r="K164" s="27">
        <f t="shared" si="44"/>
        <v>11646</v>
      </c>
      <c r="L164" s="27">
        <f t="shared" si="49"/>
        <v>1816776</v>
      </c>
      <c r="M164" s="27">
        <f t="shared" si="45"/>
        <v>4419.7734600000003</v>
      </c>
      <c r="N164" s="27">
        <f t="shared" si="46"/>
        <v>4419.7734600000003</v>
      </c>
      <c r="O164" s="27">
        <f t="shared" si="50"/>
        <v>-106052.23079999967</v>
      </c>
      <c r="P164" s="27">
        <f t="shared" si="51"/>
        <v>106052.23079999967</v>
      </c>
    </row>
    <row r="165" spans="1:16">
      <c r="A165" s="31">
        <v>39873</v>
      </c>
      <c r="C165" s="6">
        <v>157</v>
      </c>
      <c r="D165" s="29">
        <f t="shared" si="42"/>
        <v>11646</v>
      </c>
      <c r="E165" s="29">
        <f t="shared" si="47"/>
        <v>1828422</v>
      </c>
      <c r="F165" s="29">
        <f t="shared" si="43"/>
        <v>-267828</v>
      </c>
      <c r="G165" s="34">
        <f>+Inputs!$D$3</f>
        <v>0.37951000000000001</v>
      </c>
      <c r="I165" s="27">
        <f t="shared" si="48"/>
        <v>2096250</v>
      </c>
      <c r="K165" s="27">
        <f t="shared" si="44"/>
        <v>11646</v>
      </c>
      <c r="L165" s="27">
        <f t="shared" si="49"/>
        <v>1828422</v>
      </c>
      <c r="M165" s="27">
        <f t="shared" si="45"/>
        <v>4419.7734600000003</v>
      </c>
      <c r="N165" s="27">
        <f t="shared" si="46"/>
        <v>4419.7734600000003</v>
      </c>
      <c r="O165" s="27">
        <f t="shared" si="50"/>
        <v>-101632.45733999967</v>
      </c>
      <c r="P165" s="27">
        <f t="shared" si="51"/>
        <v>101632.45733999967</v>
      </c>
    </row>
    <row r="166" spans="1:16">
      <c r="A166" s="30">
        <v>39904</v>
      </c>
      <c r="C166" s="6">
        <v>158</v>
      </c>
      <c r="D166" s="29">
        <f t="shared" si="42"/>
        <v>11646</v>
      </c>
      <c r="E166" s="29">
        <f t="shared" si="47"/>
        <v>1840068</v>
      </c>
      <c r="F166" s="29">
        <f t="shared" si="43"/>
        <v>-256182</v>
      </c>
      <c r="G166" s="34">
        <f>+Inputs!$D$3</f>
        <v>0.37951000000000001</v>
      </c>
      <c r="I166" s="27">
        <f t="shared" si="48"/>
        <v>2096250</v>
      </c>
      <c r="K166" s="27">
        <f t="shared" si="44"/>
        <v>11646</v>
      </c>
      <c r="L166" s="27">
        <f t="shared" si="49"/>
        <v>1840068</v>
      </c>
      <c r="M166" s="27">
        <f t="shared" si="45"/>
        <v>4419.7734600000003</v>
      </c>
      <c r="N166" s="27">
        <f t="shared" si="46"/>
        <v>4419.7734600000003</v>
      </c>
      <c r="O166" s="27">
        <f t="shared" si="50"/>
        <v>-97212.683879999677</v>
      </c>
      <c r="P166" s="27">
        <f t="shared" si="51"/>
        <v>97212.683879999677</v>
      </c>
    </row>
    <row r="167" spans="1:16">
      <c r="A167" s="31">
        <v>39934</v>
      </c>
      <c r="C167" s="6">
        <v>159</v>
      </c>
      <c r="D167" s="29">
        <f t="shared" si="42"/>
        <v>11646</v>
      </c>
      <c r="E167" s="29">
        <f t="shared" si="47"/>
        <v>1851714</v>
      </c>
      <c r="F167" s="29">
        <f t="shared" si="43"/>
        <v>-244536</v>
      </c>
      <c r="G167" s="34">
        <f>+Inputs!$D$3</f>
        <v>0.37951000000000001</v>
      </c>
      <c r="I167" s="27">
        <f t="shared" si="48"/>
        <v>2096250</v>
      </c>
      <c r="K167" s="27">
        <f t="shared" si="44"/>
        <v>11646</v>
      </c>
      <c r="L167" s="27">
        <f t="shared" si="49"/>
        <v>1851714</v>
      </c>
      <c r="M167" s="27">
        <f t="shared" si="45"/>
        <v>4419.7734600000003</v>
      </c>
      <c r="N167" s="27">
        <f t="shared" si="46"/>
        <v>4419.7734600000003</v>
      </c>
      <c r="O167" s="27">
        <f t="shared" si="50"/>
        <v>-92792.91041999968</v>
      </c>
      <c r="P167" s="27">
        <f t="shared" si="51"/>
        <v>92792.91041999968</v>
      </c>
    </row>
    <row r="168" spans="1:16">
      <c r="A168" s="30">
        <v>39965</v>
      </c>
      <c r="C168" s="6">
        <v>160</v>
      </c>
      <c r="D168" s="29">
        <f t="shared" si="42"/>
        <v>11646</v>
      </c>
      <c r="E168" s="29">
        <f t="shared" si="47"/>
        <v>1863360</v>
      </c>
      <c r="F168" s="29">
        <f t="shared" si="43"/>
        <v>-232890</v>
      </c>
      <c r="G168" s="34">
        <f>+Inputs!$D$3</f>
        <v>0.37951000000000001</v>
      </c>
      <c r="I168" s="27">
        <f t="shared" si="48"/>
        <v>2096250</v>
      </c>
      <c r="K168" s="27">
        <f t="shared" si="44"/>
        <v>11646</v>
      </c>
      <c r="L168" s="27">
        <f t="shared" si="49"/>
        <v>1863360</v>
      </c>
      <c r="M168" s="27">
        <f t="shared" si="45"/>
        <v>4419.7734600000003</v>
      </c>
      <c r="N168" s="27">
        <f t="shared" si="46"/>
        <v>4419.7734600000003</v>
      </c>
      <c r="O168" s="27">
        <f t="shared" si="50"/>
        <v>-88373.136959999683</v>
      </c>
      <c r="P168" s="27">
        <f t="shared" si="51"/>
        <v>88373.136959999683</v>
      </c>
    </row>
    <row r="169" spans="1:16">
      <c r="A169" s="31">
        <v>39995</v>
      </c>
      <c r="C169" s="6">
        <v>161</v>
      </c>
      <c r="D169" s="29">
        <f t="shared" ref="D169:D187" si="52">ROUND(-(+$B$9/180)*1,0)</f>
        <v>11646</v>
      </c>
      <c r="E169" s="29">
        <f t="shared" si="47"/>
        <v>1875006</v>
      </c>
      <c r="F169" s="29">
        <f t="shared" ref="F169:F188" si="53">$B$9+E169</f>
        <v>-221244</v>
      </c>
      <c r="G169" s="34">
        <f>+Inputs!$D$3</f>
        <v>0.37951000000000001</v>
      </c>
      <c r="I169" s="27">
        <f t="shared" si="48"/>
        <v>2096250</v>
      </c>
      <c r="K169" s="27">
        <f t="shared" ref="K169:K188" si="54">D169</f>
        <v>11646</v>
      </c>
      <c r="L169" s="27">
        <f t="shared" si="49"/>
        <v>1875006</v>
      </c>
      <c r="M169" s="27">
        <f t="shared" ref="M169:M188" si="55">K169*G169</f>
        <v>4419.7734600000003</v>
      </c>
      <c r="N169" s="27">
        <f t="shared" ref="N169:N188" si="56">M169-J169</f>
        <v>4419.7734600000003</v>
      </c>
      <c r="O169" s="27">
        <f t="shared" si="50"/>
        <v>-83953.363499999687</v>
      </c>
      <c r="P169" s="27">
        <f t="shared" si="51"/>
        <v>83953.363499999687</v>
      </c>
    </row>
    <row r="170" spans="1:16">
      <c r="A170" s="30">
        <v>40026</v>
      </c>
      <c r="C170" s="6">
        <v>162</v>
      </c>
      <c r="D170" s="29">
        <f t="shared" si="52"/>
        <v>11646</v>
      </c>
      <c r="E170" s="29">
        <f t="shared" ref="E170:E188" si="57">+E169+D170</f>
        <v>1886652</v>
      </c>
      <c r="F170" s="29">
        <f t="shared" si="53"/>
        <v>-209598</v>
      </c>
      <c r="G170" s="34">
        <f>+Inputs!$D$3</f>
        <v>0.37951000000000001</v>
      </c>
      <c r="I170" s="27">
        <f t="shared" ref="I170:I188" si="58">+I169+H170</f>
        <v>2096250</v>
      </c>
      <c r="K170" s="27">
        <f t="shared" si="54"/>
        <v>11646</v>
      </c>
      <c r="L170" s="27">
        <f t="shared" ref="L170:L188" si="59">+L169+K170</f>
        <v>1886652</v>
      </c>
      <c r="M170" s="27">
        <f t="shared" si="55"/>
        <v>4419.7734600000003</v>
      </c>
      <c r="N170" s="27">
        <f t="shared" si="56"/>
        <v>4419.7734600000003</v>
      </c>
      <c r="O170" s="27">
        <f t="shared" ref="O170:O188" si="60">+O169+N170</f>
        <v>-79533.59003999969</v>
      </c>
      <c r="P170" s="27">
        <f t="shared" ref="P170:P188" si="61">P169-N170</f>
        <v>79533.59003999969</v>
      </c>
    </row>
    <row r="171" spans="1:16">
      <c r="A171" s="31">
        <v>40057</v>
      </c>
      <c r="C171" s="6">
        <v>163</v>
      </c>
      <c r="D171" s="29">
        <f t="shared" si="52"/>
        <v>11646</v>
      </c>
      <c r="E171" s="29">
        <f t="shared" si="57"/>
        <v>1898298</v>
      </c>
      <c r="F171" s="29">
        <f t="shared" si="53"/>
        <v>-197952</v>
      </c>
      <c r="G171" s="34">
        <f>+Inputs!$D$3</f>
        <v>0.37951000000000001</v>
      </c>
      <c r="I171" s="27">
        <f t="shared" si="58"/>
        <v>2096250</v>
      </c>
      <c r="K171" s="27">
        <f t="shared" si="54"/>
        <v>11646</v>
      </c>
      <c r="L171" s="27">
        <f t="shared" si="59"/>
        <v>1898298</v>
      </c>
      <c r="M171" s="27">
        <f t="shared" si="55"/>
        <v>4419.7734600000003</v>
      </c>
      <c r="N171" s="27">
        <f t="shared" si="56"/>
        <v>4419.7734600000003</v>
      </c>
      <c r="O171" s="27">
        <f t="shared" si="60"/>
        <v>-75113.816579999693</v>
      </c>
      <c r="P171" s="27">
        <f t="shared" si="61"/>
        <v>75113.816579999693</v>
      </c>
    </row>
    <row r="172" spans="1:16">
      <c r="A172" s="30">
        <v>40087</v>
      </c>
      <c r="C172" s="6">
        <v>164</v>
      </c>
      <c r="D172" s="29">
        <f t="shared" si="52"/>
        <v>11646</v>
      </c>
      <c r="E172" s="29">
        <f t="shared" si="57"/>
        <v>1909944</v>
      </c>
      <c r="F172" s="29">
        <f t="shared" si="53"/>
        <v>-186306</v>
      </c>
      <c r="G172" s="34">
        <f>+Inputs!$D$3</f>
        <v>0.37951000000000001</v>
      </c>
      <c r="I172" s="27">
        <f t="shared" si="58"/>
        <v>2096250</v>
      </c>
      <c r="K172" s="27">
        <f t="shared" si="54"/>
        <v>11646</v>
      </c>
      <c r="L172" s="27">
        <f t="shared" si="59"/>
        <v>1909944</v>
      </c>
      <c r="M172" s="27">
        <f t="shared" si="55"/>
        <v>4419.7734600000003</v>
      </c>
      <c r="N172" s="27">
        <f t="shared" si="56"/>
        <v>4419.7734600000003</v>
      </c>
      <c r="O172" s="27">
        <f t="shared" si="60"/>
        <v>-70694.043119999697</v>
      </c>
      <c r="P172" s="27">
        <f t="shared" si="61"/>
        <v>70694.043119999697</v>
      </c>
    </row>
    <row r="173" spans="1:16">
      <c r="A173" s="31">
        <v>40118</v>
      </c>
      <c r="C173" s="6">
        <v>165</v>
      </c>
      <c r="D173" s="29">
        <f t="shared" si="52"/>
        <v>11646</v>
      </c>
      <c r="E173" s="29">
        <f t="shared" si="57"/>
        <v>1921590</v>
      </c>
      <c r="F173" s="29">
        <f t="shared" si="53"/>
        <v>-174660</v>
      </c>
      <c r="G173" s="34">
        <f>+Inputs!$D$3</f>
        <v>0.37951000000000001</v>
      </c>
      <c r="I173" s="27">
        <f t="shared" si="58"/>
        <v>2096250</v>
      </c>
      <c r="K173" s="27">
        <f t="shared" si="54"/>
        <v>11646</v>
      </c>
      <c r="L173" s="27">
        <f t="shared" si="59"/>
        <v>1921590</v>
      </c>
      <c r="M173" s="27">
        <f t="shared" si="55"/>
        <v>4419.7734600000003</v>
      </c>
      <c r="N173" s="27">
        <f t="shared" si="56"/>
        <v>4419.7734600000003</v>
      </c>
      <c r="O173" s="27">
        <f t="shared" si="60"/>
        <v>-66274.2696599997</v>
      </c>
      <c r="P173" s="27">
        <f t="shared" si="61"/>
        <v>66274.2696599997</v>
      </c>
    </row>
    <row r="174" spans="1:16">
      <c r="A174" s="30">
        <v>40148</v>
      </c>
      <c r="C174" s="6">
        <v>166</v>
      </c>
      <c r="D174" s="29">
        <f t="shared" si="52"/>
        <v>11646</v>
      </c>
      <c r="E174" s="29">
        <f t="shared" si="57"/>
        <v>1933236</v>
      </c>
      <c r="F174" s="29">
        <f t="shared" si="53"/>
        <v>-163014</v>
      </c>
      <c r="G174" s="34">
        <f>+Inputs!$D$3</f>
        <v>0.37951000000000001</v>
      </c>
      <c r="I174" s="27">
        <f t="shared" si="58"/>
        <v>2096250</v>
      </c>
      <c r="K174" s="27">
        <f t="shared" si="54"/>
        <v>11646</v>
      </c>
      <c r="L174" s="27">
        <f t="shared" si="59"/>
        <v>1933236</v>
      </c>
      <c r="M174" s="27">
        <f t="shared" si="55"/>
        <v>4419.7734600000003</v>
      </c>
      <c r="N174" s="27">
        <f t="shared" si="56"/>
        <v>4419.7734600000003</v>
      </c>
      <c r="O174" s="27">
        <f t="shared" si="60"/>
        <v>-61854.496199999703</v>
      </c>
      <c r="P174" s="27">
        <f t="shared" si="61"/>
        <v>61854.496199999703</v>
      </c>
    </row>
    <row r="175" spans="1:16">
      <c r="A175" s="31">
        <v>40179</v>
      </c>
      <c r="C175" s="6">
        <v>167</v>
      </c>
      <c r="D175" s="29">
        <f t="shared" si="52"/>
        <v>11646</v>
      </c>
      <c r="E175" s="29">
        <f t="shared" si="57"/>
        <v>1944882</v>
      </c>
      <c r="F175" s="29">
        <f t="shared" si="53"/>
        <v>-151368</v>
      </c>
      <c r="G175" s="34">
        <f>+Inputs!$D$3</f>
        <v>0.37951000000000001</v>
      </c>
      <c r="I175" s="27">
        <f t="shared" si="58"/>
        <v>2096250</v>
      </c>
      <c r="K175" s="27">
        <f t="shared" si="54"/>
        <v>11646</v>
      </c>
      <c r="L175" s="27">
        <f t="shared" si="59"/>
        <v>1944882</v>
      </c>
      <c r="M175" s="27">
        <f t="shared" si="55"/>
        <v>4419.7734600000003</v>
      </c>
      <c r="N175" s="27">
        <f t="shared" si="56"/>
        <v>4419.7734600000003</v>
      </c>
      <c r="O175" s="27">
        <f t="shared" si="60"/>
        <v>-57434.722739999706</v>
      </c>
      <c r="P175" s="27">
        <f t="shared" si="61"/>
        <v>57434.722739999706</v>
      </c>
    </row>
    <row r="176" spans="1:16">
      <c r="A176" s="30">
        <v>40210</v>
      </c>
      <c r="C176" s="6">
        <v>168</v>
      </c>
      <c r="D176" s="29">
        <f t="shared" si="52"/>
        <v>11646</v>
      </c>
      <c r="E176" s="29">
        <f t="shared" si="57"/>
        <v>1956528</v>
      </c>
      <c r="F176" s="29">
        <f t="shared" si="53"/>
        <v>-139722</v>
      </c>
      <c r="G176" s="34">
        <f>+Inputs!$D$3</f>
        <v>0.37951000000000001</v>
      </c>
      <c r="I176" s="27">
        <f t="shared" si="58"/>
        <v>2096250</v>
      </c>
      <c r="K176" s="27">
        <f t="shared" si="54"/>
        <v>11646</v>
      </c>
      <c r="L176" s="27">
        <f t="shared" si="59"/>
        <v>1956528</v>
      </c>
      <c r="M176" s="27">
        <f t="shared" si="55"/>
        <v>4419.7734600000003</v>
      </c>
      <c r="N176" s="27">
        <f t="shared" si="56"/>
        <v>4419.7734600000003</v>
      </c>
      <c r="O176" s="27">
        <f t="shared" si="60"/>
        <v>-53014.94927999971</v>
      </c>
      <c r="P176" s="27">
        <f t="shared" si="61"/>
        <v>53014.94927999971</v>
      </c>
    </row>
    <row r="177" spans="1:20">
      <c r="A177" s="31">
        <v>40238</v>
      </c>
      <c r="C177" s="6">
        <v>169</v>
      </c>
      <c r="D177" s="29">
        <f t="shared" si="52"/>
        <v>11646</v>
      </c>
      <c r="E177" s="29">
        <f t="shared" si="57"/>
        <v>1968174</v>
      </c>
      <c r="F177" s="29">
        <f t="shared" si="53"/>
        <v>-128076</v>
      </c>
      <c r="G177" s="34">
        <f>+Inputs!$D$3</f>
        <v>0.37951000000000001</v>
      </c>
      <c r="I177" s="27">
        <f t="shared" si="58"/>
        <v>2096250</v>
      </c>
      <c r="K177" s="27">
        <f t="shared" si="54"/>
        <v>11646</v>
      </c>
      <c r="L177" s="27">
        <f t="shared" si="59"/>
        <v>1968174</v>
      </c>
      <c r="M177" s="27">
        <f t="shared" si="55"/>
        <v>4419.7734600000003</v>
      </c>
      <c r="N177" s="27">
        <f t="shared" si="56"/>
        <v>4419.7734600000003</v>
      </c>
      <c r="O177" s="27">
        <f t="shared" si="60"/>
        <v>-48595.175819999713</v>
      </c>
      <c r="P177" s="27">
        <f t="shared" si="61"/>
        <v>48595.175819999713</v>
      </c>
    </row>
    <row r="178" spans="1:20">
      <c r="A178" s="30">
        <v>40269</v>
      </c>
      <c r="C178" s="6">
        <v>170</v>
      </c>
      <c r="D178" s="29">
        <f t="shared" si="52"/>
        <v>11646</v>
      </c>
      <c r="E178" s="29">
        <f t="shared" si="57"/>
        <v>1979820</v>
      </c>
      <c r="F178" s="29">
        <f t="shared" si="53"/>
        <v>-116430</v>
      </c>
      <c r="G178" s="34">
        <f>+Inputs!$D$3</f>
        <v>0.37951000000000001</v>
      </c>
      <c r="I178" s="27">
        <f t="shared" si="58"/>
        <v>2096250</v>
      </c>
      <c r="K178" s="27">
        <f t="shared" si="54"/>
        <v>11646</v>
      </c>
      <c r="L178" s="27">
        <f t="shared" si="59"/>
        <v>1979820</v>
      </c>
      <c r="M178" s="27">
        <f t="shared" si="55"/>
        <v>4419.7734600000003</v>
      </c>
      <c r="N178" s="27">
        <f t="shared" si="56"/>
        <v>4419.7734600000003</v>
      </c>
      <c r="O178" s="27">
        <f t="shared" si="60"/>
        <v>-44175.402359999716</v>
      </c>
      <c r="P178" s="27">
        <f t="shared" si="61"/>
        <v>44175.402359999716</v>
      </c>
    </row>
    <row r="179" spans="1:20">
      <c r="A179" s="31">
        <v>40299</v>
      </c>
      <c r="C179" s="6">
        <v>171</v>
      </c>
      <c r="D179" s="29">
        <f t="shared" si="52"/>
        <v>11646</v>
      </c>
      <c r="E179" s="29">
        <f t="shared" si="57"/>
        <v>1991466</v>
      </c>
      <c r="F179" s="29">
        <f t="shared" si="53"/>
        <v>-104784</v>
      </c>
      <c r="G179" s="34">
        <f>+Inputs!$D$3</f>
        <v>0.37951000000000001</v>
      </c>
      <c r="I179" s="27">
        <f t="shared" si="58"/>
        <v>2096250</v>
      </c>
      <c r="K179" s="27">
        <f t="shared" si="54"/>
        <v>11646</v>
      </c>
      <c r="L179" s="27">
        <f t="shared" si="59"/>
        <v>1991466</v>
      </c>
      <c r="M179" s="27">
        <f t="shared" si="55"/>
        <v>4419.7734600000003</v>
      </c>
      <c r="N179" s="27">
        <f t="shared" si="56"/>
        <v>4419.7734600000003</v>
      </c>
      <c r="O179" s="27">
        <f t="shared" si="60"/>
        <v>-39755.62889999972</v>
      </c>
      <c r="P179" s="27">
        <f t="shared" si="61"/>
        <v>39755.62889999972</v>
      </c>
    </row>
    <row r="180" spans="1:20">
      <c r="A180" s="30">
        <v>40330</v>
      </c>
      <c r="C180" s="6">
        <v>172</v>
      </c>
      <c r="D180" s="29">
        <f t="shared" si="52"/>
        <v>11646</v>
      </c>
      <c r="E180" s="29">
        <f t="shared" si="57"/>
        <v>2003112</v>
      </c>
      <c r="F180" s="29">
        <f t="shared" si="53"/>
        <v>-93138</v>
      </c>
      <c r="G180" s="34">
        <f>+Inputs!$D$3</f>
        <v>0.37951000000000001</v>
      </c>
      <c r="I180" s="27">
        <f t="shared" si="58"/>
        <v>2096250</v>
      </c>
      <c r="K180" s="27">
        <f t="shared" si="54"/>
        <v>11646</v>
      </c>
      <c r="L180" s="27">
        <f t="shared" si="59"/>
        <v>2003112</v>
      </c>
      <c r="M180" s="27">
        <f t="shared" si="55"/>
        <v>4419.7734600000003</v>
      </c>
      <c r="N180" s="27">
        <f t="shared" si="56"/>
        <v>4419.7734600000003</v>
      </c>
      <c r="O180" s="27">
        <f t="shared" si="60"/>
        <v>-35335.855439999723</v>
      </c>
      <c r="P180" s="27">
        <f t="shared" si="61"/>
        <v>35335.855439999723</v>
      </c>
    </row>
    <row r="181" spans="1:20">
      <c r="A181" s="31">
        <v>40360</v>
      </c>
      <c r="C181" s="6">
        <v>173</v>
      </c>
      <c r="D181" s="29">
        <f t="shared" si="52"/>
        <v>11646</v>
      </c>
      <c r="E181" s="29">
        <f t="shared" si="57"/>
        <v>2014758</v>
      </c>
      <c r="F181" s="29">
        <f t="shared" si="53"/>
        <v>-81492</v>
      </c>
      <c r="G181" s="34">
        <f>+Inputs!$D$3</f>
        <v>0.37951000000000001</v>
      </c>
      <c r="I181" s="27">
        <f t="shared" si="58"/>
        <v>2096250</v>
      </c>
      <c r="K181" s="27">
        <f t="shared" si="54"/>
        <v>11646</v>
      </c>
      <c r="L181" s="27">
        <f t="shared" si="59"/>
        <v>2014758</v>
      </c>
      <c r="M181" s="27">
        <f t="shared" si="55"/>
        <v>4419.7734600000003</v>
      </c>
      <c r="N181" s="27">
        <f t="shared" si="56"/>
        <v>4419.7734600000003</v>
      </c>
      <c r="O181" s="27">
        <f t="shared" si="60"/>
        <v>-30916.081979999723</v>
      </c>
      <c r="P181" s="27">
        <f t="shared" si="61"/>
        <v>30916.081979999723</v>
      </c>
    </row>
    <row r="182" spans="1:20">
      <c r="A182" s="30">
        <v>40391</v>
      </c>
      <c r="C182" s="6">
        <v>174</v>
      </c>
      <c r="D182" s="29">
        <f t="shared" si="52"/>
        <v>11646</v>
      </c>
      <c r="E182" s="29">
        <f t="shared" si="57"/>
        <v>2026404</v>
      </c>
      <c r="F182" s="29">
        <f t="shared" si="53"/>
        <v>-69846</v>
      </c>
      <c r="G182" s="34">
        <f>+Inputs!$D$3</f>
        <v>0.37951000000000001</v>
      </c>
      <c r="I182" s="27">
        <f t="shared" si="58"/>
        <v>2096250</v>
      </c>
      <c r="K182" s="27">
        <f t="shared" si="54"/>
        <v>11646</v>
      </c>
      <c r="L182" s="27">
        <f t="shared" si="59"/>
        <v>2026404</v>
      </c>
      <c r="M182" s="27">
        <f t="shared" si="55"/>
        <v>4419.7734600000003</v>
      </c>
      <c r="N182" s="27">
        <f t="shared" si="56"/>
        <v>4419.7734600000003</v>
      </c>
      <c r="O182" s="27">
        <f t="shared" si="60"/>
        <v>-26496.308519999722</v>
      </c>
      <c r="P182" s="27">
        <f t="shared" si="61"/>
        <v>26496.308519999722</v>
      </c>
    </row>
    <row r="183" spans="1:20">
      <c r="A183" s="31">
        <v>40422</v>
      </c>
      <c r="C183" s="6">
        <v>175</v>
      </c>
      <c r="D183" s="29">
        <f t="shared" si="52"/>
        <v>11646</v>
      </c>
      <c r="E183" s="29">
        <f t="shared" si="57"/>
        <v>2038050</v>
      </c>
      <c r="F183" s="29">
        <f t="shared" si="53"/>
        <v>-58200</v>
      </c>
      <c r="G183" s="34">
        <f>+Inputs!$D$3</f>
        <v>0.37951000000000001</v>
      </c>
      <c r="I183" s="27">
        <f t="shared" si="58"/>
        <v>2096250</v>
      </c>
      <c r="K183" s="27">
        <f t="shared" si="54"/>
        <v>11646</v>
      </c>
      <c r="L183" s="27">
        <f t="shared" si="59"/>
        <v>2038050</v>
      </c>
      <c r="M183" s="27">
        <f t="shared" si="55"/>
        <v>4419.7734600000003</v>
      </c>
      <c r="N183" s="27">
        <f t="shared" si="56"/>
        <v>4419.7734600000003</v>
      </c>
      <c r="O183" s="27">
        <f t="shared" si="60"/>
        <v>-22076.535059999722</v>
      </c>
      <c r="P183" s="27">
        <f t="shared" si="61"/>
        <v>22076.535059999722</v>
      </c>
    </row>
    <row r="184" spans="1:20">
      <c r="A184" s="30">
        <v>40452</v>
      </c>
      <c r="C184" s="6">
        <v>176</v>
      </c>
      <c r="D184" s="29">
        <f t="shared" si="52"/>
        <v>11646</v>
      </c>
      <c r="E184" s="29">
        <f t="shared" si="57"/>
        <v>2049696</v>
      </c>
      <c r="F184" s="29">
        <f t="shared" si="53"/>
        <v>-46554</v>
      </c>
      <c r="G184" s="34">
        <f>+Inputs!$D$3</f>
        <v>0.37951000000000001</v>
      </c>
      <c r="I184" s="27">
        <f t="shared" si="58"/>
        <v>2096250</v>
      </c>
      <c r="K184" s="27">
        <f t="shared" si="54"/>
        <v>11646</v>
      </c>
      <c r="L184" s="27">
        <f t="shared" si="59"/>
        <v>2049696</v>
      </c>
      <c r="M184" s="27">
        <f t="shared" si="55"/>
        <v>4419.7734600000003</v>
      </c>
      <c r="N184" s="27">
        <f t="shared" si="56"/>
        <v>4419.7734600000003</v>
      </c>
      <c r="O184" s="27">
        <f t="shared" si="60"/>
        <v>-17656.761599999722</v>
      </c>
      <c r="P184" s="27">
        <f t="shared" si="61"/>
        <v>17656.761599999722</v>
      </c>
    </row>
    <row r="185" spans="1:20">
      <c r="A185" s="31">
        <v>40483</v>
      </c>
      <c r="C185" s="6">
        <v>177</v>
      </c>
      <c r="D185" s="29">
        <f t="shared" si="52"/>
        <v>11646</v>
      </c>
      <c r="E185" s="29">
        <f t="shared" si="57"/>
        <v>2061342</v>
      </c>
      <c r="F185" s="29">
        <f t="shared" si="53"/>
        <v>-34908</v>
      </c>
      <c r="G185" s="34">
        <f>+Inputs!$D$3</f>
        <v>0.37951000000000001</v>
      </c>
      <c r="I185" s="27">
        <f t="shared" si="58"/>
        <v>2096250</v>
      </c>
      <c r="K185" s="27">
        <f t="shared" si="54"/>
        <v>11646</v>
      </c>
      <c r="L185" s="27">
        <f t="shared" si="59"/>
        <v>2061342</v>
      </c>
      <c r="M185" s="27">
        <f t="shared" si="55"/>
        <v>4419.7734600000003</v>
      </c>
      <c r="N185" s="27">
        <f t="shared" si="56"/>
        <v>4419.7734600000003</v>
      </c>
      <c r="O185" s="27">
        <f t="shared" si="60"/>
        <v>-13236.988139999721</v>
      </c>
      <c r="P185" s="27">
        <f t="shared" si="61"/>
        <v>13236.988139999721</v>
      </c>
    </row>
    <row r="186" spans="1:20">
      <c r="A186" s="30">
        <v>40513</v>
      </c>
      <c r="C186" s="6">
        <v>178</v>
      </c>
      <c r="D186" s="29">
        <f t="shared" si="52"/>
        <v>11646</v>
      </c>
      <c r="E186" s="29">
        <f t="shared" si="57"/>
        <v>2072988</v>
      </c>
      <c r="F186" s="29">
        <f t="shared" si="53"/>
        <v>-23262</v>
      </c>
      <c r="G186" s="34">
        <f>+Inputs!$D$3</f>
        <v>0.37951000000000001</v>
      </c>
      <c r="I186" s="27">
        <f t="shared" si="58"/>
        <v>2096250</v>
      </c>
      <c r="K186" s="27">
        <f t="shared" si="54"/>
        <v>11646</v>
      </c>
      <c r="L186" s="27">
        <f t="shared" si="59"/>
        <v>2072988</v>
      </c>
      <c r="M186" s="27">
        <f t="shared" si="55"/>
        <v>4419.7734600000003</v>
      </c>
      <c r="N186" s="27">
        <f t="shared" si="56"/>
        <v>4419.7734600000003</v>
      </c>
      <c r="O186" s="27">
        <f t="shared" si="60"/>
        <v>-8817.2146799997208</v>
      </c>
      <c r="P186" s="27">
        <f t="shared" si="61"/>
        <v>8817.2146799997208</v>
      </c>
    </row>
    <row r="187" spans="1:20">
      <c r="A187" s="31">
        <v>40544</v>
      </c>
      <c r="C187" s="6">
        <v>179</v>
      </c>
      <c r="D187" s="29">
        <f t="shared" si="52"/>
        <v>11646</v>
      </c>
      <c r="E187" s="29">
        <f t="shared" si="57"/>
        <v>2084634</v>
      </c>
      <c r="F187" s="29">
        <f t="shared" si="53"/>
        <v>-11616</v>
      </c>
      <c r="G187" s="34">
        <f>+Inputs!$D$3</f>
        <v>0.37951000000000001</v>
      </c>
      <c r="I187" s="27">
        <f t="shared" si="58"/>
        <v>2096250</v>
      </c>
      <c r="K187" s="27">
        <f t="shared" si="54"/>
        <v>11646</v>
      </c>
      <c r="L187" s="27">
        <f t="shared" si="59"/>
        <v>2084634</v>
      </c>
      <c r="M187" s="27">
        <f t="shared" si="55"/>
        <v>4419.7734600000003</v>
      </c>
      <c r="N187" s="27">
        <f t="shared" si="56"/>
        <v>4419.7734600000003</v>
      </c>
      <c r="O187" s="27">
        <f t="shared" si="60"/>
        <v>-4397.4412199997205</v>
      </c>
      <c r="P187" s="27">
        <f t="shared" si="61"/>
        <v>4397.4412199997205</v>
      </c>
    </row>
    <row r="188" spans="1:20">
      <c r="A188" s="30">
        <v>40575</v>
      </c>
      <c r="C188" s="6">
        <v>180</v>
      </c>
      <c r="D188" s="29">
        <f>-F187</f>
        <v>11616</v>
      </c>
      <c r="E188" s="29">
        <f t="shared" si="57"/>
        <v>2096250</v>
      </c>
      <c r="F188" s="29">
        <f t="shared" si="53"/>
        <v>0</v>
      </c>
      <c r="G188" s="34">
        <f>+Inputs!$D$3</f>
        <v>0.37951000000000001</v>
      </c>
      <c r="I188" s="27">
        <f t="shared" si="58"/>
        <v>2096250</v>
      </c>
      <c r="K188" s="27">
        <f t="shared" si="54"/>
        <v>11616</v>
      </c>
      <c r="L188" s="27">
        <f t="shared" si="59"/>
        <v>2096250</v>
      </c>
      <c r="M188" s="27">
        <f t="shared" si="55"/>
        <v>4408.3881600000004</v>
      </c>
      <c r="N188" s="27">
        <f t="shared" si="56"/>
        <v>4408.3881600000004</v>
      </c>
      <c r="O188" s="27">
        <f t="shared" si="60"/>
        <v>10.946940000279938</v>
      </c>
      <c r="P188" s="27">
        <f t="shared" si="61"/>
        <v>-10.946940000279938</v>
      </c>
    </row>
    <row r="189" spans="1:20">
      <c r="A189" s="30"/>
      <c r="G189" s="28"/>
    </row>
    <row r="190" spans="1:20">
      <c r="A190" s="8" t="s">
        <v>43</v>
      </c>
      <c r="B190" s="33">
        <f>SUM(B9:B189)</f>
        <v>-2096250</v>
      </c>
      <c r="D190" s="33">
        <f>SUM(D9:D189)</f>
        <v>2096250</v>
      </c>
      <c r="G190" s="28"/>
      <c r="H190" s="33">
        <f>SUM(H9:H189)</f>
        <v>2096250</v>
      </c>
      <c r="I190" s="33"/>
      <c r="J190" s="33">
        <f>SUM(J9:J189)</f>
        <v>795526.875</v>
      </c>
      <c r="K190" s="33">
        <f>SUM(K9:K189)</f>
        <v>2096250</v>
      </c>
      <c r="L190" s="33"/>
      <c r="M190" s="33">
        <f>SUM(M9:M189)</f>
        <v>795537.82194000366</v>
      </c>
      <c r="N190" s="33">
        <f>SUM(N9:N189)</f>
        <v>10.946940000279938</v>
      </c>
      <c r="O190" s="33">
        <f>SUM(O9:O189)</f>
        <v>-71198116.361399934</v>
      </c>
      <c r="P190" s="33">
        <f>SUM(P9:P189)</f>
        <v>71198116.361399934</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sheetPr transitionEvaluation="1" codeName="Sheet21">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19</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35156</v>
      </c>
      <c r="B9" s="32">
        <v>-268000</v>
      </c>
      <c r="C9" s="6">
        <v>1</v>
      </c>
      <c r="D9" s="29">
        <f t="shared" ref="D9:D40" si="0">ROUND(-(+$B$9/180)*1,0)</f>
        <v>1489</v>
      </c>
      <c r="E9" s="29">
        <f>+D9</f>
        <v>1489</v>
      </c>
      <c r="F9" s="29">
        <f t="shared" ref="F9:F40" si="1">$B$9+E9</f>
        <v>-266511</v>
      </c>
      <c r="G9" s="34">
        <f>+Inputs!$D$2</f>
        <v>0.3795</v>
      </c>
      <c r="H9" s="27">
        <f>-B9</f>
        <v>268000</v>
      </c>
      <c r="I9" s="27">
        <f>+H9</f>
        <v>268000</v>
      </c>
      <c r="J9" s="27">
        <f>H9*G9</f>
        <v>101706</v>
      </c>
      <c r="K9" s="27">
        <f t="shared" ref="K9:K40" si="2">D9</f>
        <v>1489</v>
      </c>
      <c r="L9" s="27">
        <f>+K9</f>
        <v>1489</v>
      </c>
      <c r="M9" s="27">
        <f t="shared" ref="M9:M40" si="3">K9*G9</f>
        <v>565.07550000000003</v>
      </c>
      <c r="N9" s="27">
        <f t="shared" ref="N9:N40" si="4">M9-J9</f>
        <v>-101140.92449999999</v>
      </c>
      <c r="O9" s="27">
        <f>+N9</f>
        <v>-101140.92449999999</v>
      </c>
      <c r="P9" s="27">
        <f>-SUM(N9)</f>
        <v>101140.92449999999</v>
      </c>
      <c r="Q9" s="38">
        <f>VLOOKUP(Q8,A9:P188,5)</f>
        <v>245685</v>
      </c>
      <c r="R9" s="38">
        <f>VLOOKUP(R8,A9:P188,5)</f>
        <v>263553</v>
      </c>
      <c r="S9" s="38">
        <f>+R9-Q9</f>
        <v>17868</v>
      </c>
      <c r="T9" s="35" t="s">
        <v>64</v>
      </c>
      <c r="U9" s="161">
        <f>-IF(TYPE(VLOOKUP(U8,$A$9:$P$188,6,FALSE))=16,0,VLOOKUP(U8,$A$9:$P$188,6,FALSE))</f>
        <v>38694</v>
      </c>
      <c r="V9" s="161">
        <f>-IF(TYPE(VLOOKUP(V8,$A$9:$P$188,6,FALSE))=16,0,VLOOKUP(V8,$A$9:$P$188,6,FALSE))</f>
        <v>37205</v>
      </c>
      <c r="W9" s="161">
        <f t="shared" ref="W9:AE9" si="5">-IF(TYPE(VLOOKUP(W8,$A$9:$P$188,6,FALSE))=16,0,VLOOKUP(W8,$A$9:$P$188,6,FALSE))</f>
        <v>35716</v>
      </c>
      <c r="X9" s="161">
        <f t="shared" si="5"/>
        <v>34227</v>
      </c>
      <c r="Y9" s="161">
        <f t="shared" si="5"/>
        <v>32738</v>
      </c>
      <c r="Z9" s="161">
        <f t="shared" si="5"/>
        <v>31249</v>
      </c>
      <c r="AA9" s="161">
        <f t="shared" si="5"/>
        <v>29760</v>
      </c>
      <c r="AB9" s="161">
        <f t="shared" si="5"/>
        <v>28271</v>
      </c>
      <c r="AC9" s="161">
        <f t="shared" si="5"/>
        <v>26782</v>
      </c>
      <c r="AD9" s="161">
        <f t="shared" si="5"/>
        <v>25293</v>
      </c>
      <c r="AE9" s="161">
        <f t="shared" si="5"/>
        <v>23804</v>
      </c>
    </row>
    <row r="10" spans="1:31">
      <c r="A10" s="30">
        <v>35186</v>
      </c>
      <c r="B10" s="9"/>
      <c r="C10" s="6">
        <v>2</v>
      </c>
      <c r="D10" s="29">
        <f t="shared" si="0"/>
        <v>1489</v>
      </c>
      <c r="E10" s="29">
        <f t="shared" ref="E10:E41" si="6">+E9+D10</f>
        <v>2978</v>
      </c>
      <c r="F10" s="29">
        <f t="shared" si="1"/>
        <v>-265022</v>
      </c>
      <c r="G10" s="34">
        <f>+Inputs!$D$2</f>
        <v>0.3795</v>
      </c>
      <c r="H10" s="2"/>
      <c r="I10" s="27">
        <f t="shared" ref="I10:I41" si="7">+I9+H10</f>
        <v>268000</v>
      </c>
      <c r="J10" s="27"/>
      <c r="K10" s="27">
        <f t="shared" si="2"/>
        <v>1489</v>
      </c>
      <c r="L10" s="27">
        <f t="shared" ref="L10:L41" si="8">+L9+K10</f>
        <v>2978</v>
      </c>
      <c r="M10" s="27">
        <f t="shared" si="3"/>
        <v>565.07550000000003</v>
      </c>
      <c r="N10" s="27">
        <f t="shared" si="4"/>
        <v>565.07550000000003</v>
      </c>
      <c r="O10" s="27">
        <f t="shared" ref="O10:O41" si="9">+O9+N10</f>
        <v>-100575.84899999999</v>
      </c>
      <c r="P10" s="27">
        <f t="shared" ref="P10:P41" si="10">P9-N10</f>
        <v>100575.84899999999</v>
      </c>
      <c r="Q10" s="38">
        <f>VLOOKUP(Q8,A9:P188,15)</f>
        <v>-8467.3512999996801</v>
      </c>
      <c r="R10" s="38">
        <f>VLOOKUP(R8,A9:P188,15)</f>
        <v>-1686.2666199996768</v>
      </c>
      <c r="S10" s="38">
        <f>+R10-Q10</f>
        <v>6781.0846800000036</v>
      </c>
      <c r="T10" s="36" t="s">
        <v>69</v>
      </c>
    </row>
    <row r="11" spans="1:31">
      <c r="A11" s="31">
        <v>35217</v>
      </c>
      <c r="B11" s="5"/>
      <c r="C11" s="6">
        <v>3</v>
      </c>
      <c r="D11" s="29">
        <f t="shared" si="0"/>
        <v>1489</v>
      </c>
      <c r="E11" s="29">
        <f t="shared" si="6"/>
        <v>4467</v>
      </c>
      <c r="F11" s="29">
        <f t="shared" si="1"/>
        <v>-263533</v>
      </c>
      <c r="G11" s="34">
        <f>+Inputs!$D$2</f>
        <v>0.3795</v>
      </c>
      <c r="H11" s="2"/>
      <c r="I11" s="27">
        <f t="shared" si="7"/>
        <v>268000</v>
      </c>
      <c r="J11" s="27"/>
      <c r="K11" s="27">
        <f t="shared" si="2"/>
        <v>1489</v>
      </c>
      <c r="L11" s="27">
        <f t="shared" si="8"/>
        <v>4467</v>
      </c>
      <c r="M11" s="27">
        <f t="shared" si="3"/>
        <v>565.07550000000003</v>
      </c>
      <c r="N11" s="27">
        <f t="shared" si="4"/>
        <v>565.07550000000003</v>
      </c>
      <c r="O11" s="27">
        <f t="shared" si="9"/>
        <v>-100010.77349999998</v>
      </c>
      <c r="P11" s="27">
        <f t="shared" si="10"/>
        <v>100010.77349999998</v>
      </c>
      <c r="Q11" s="38">
        <f>+VLOOKUP(Q8,A9:P188,16)</f>
        <v>8467.3512999996801</v>
      </c>
      <c r="R11" s="38">
        <f>+VLOOKUP(R8,A9:P188,16)</f>
        <v>1686.2666199996768</v>
      </c>
      <c r="S11" s="38">
        <f>(+Q11+R11)/2</f>
        <v>5076.8089599996783</v>
      </c>
      <c r="T11" s="36" t="s">
        <v>113</v>
      </c>
      <c r="U11" s="161">
        <f>IF(TYPE(VLOOKUP(U8,$A$9:$P$188,16,FALSE))=16,0,VLOOKUP(U8,$A$9:$P$188,16,FALSE))</f>
        <v>14683.345589999673</v>
      </c>
      <c r="V11" s="161">
        <f t="shared" ref="V11:AE11" si="11">IF(TYPE(VLOOKUP(V8,$A$9:$P$188,16,FALSE))=16,0,VLOOKUP(V8,$A$9:$P$188,16,FALSE))</f>
        <v>14118.255199999674</v>
      </c>
      <c r="W11" s="161">
        <f t="shared" si="11"/>
        <v>13553.164809999675</v>
      </c>
      <c r="X11" s="161">
        <f t="shared" si="11"/>
        <v>12988.074419999675</v>
      </c>
      <c r="Y11" s="161">
        <f t="shared" si="11"/>
        <v>12422.984029999676</v>
      </c>
      <c r="Z11" s="161">
        <f t="shared" si="11"/>
        <v>11857.893639999676</v>
      </c>
      <c r="AA11" s="161">
        <f t="shared" si="11"/>
        <v>11292.803249999677</v>
      </c>
      <c r="AB11" s="161">
        <f t="shared" si="11"/>
        <v>10727.712859999678</v>
      </c>
      <c r="AC11" s="161">
        <f t="shared" si="11"/>
        <v>10162.622469999678</v>
      </c>
      <c r="AD11" s="161">
        <f t="shared" si="11"/>
        <v>9597.5320799996789</v>
      </c>
      <c r="AE11" s="161">
        <f t="shared" si="11"/>
        <v>9032.4416899996795</v>
      </c>
    </row>
    <row r="12" spans="1:31">
      <c r="A12" s="30">
        <v>35247</v>
      </c>
      <c r="B12" s="3"/>
      <c r="C12" s="6">
        <v>4</v>
      </c>
      <c r="D12" s="29">
        <f t="shared" si="0"/>
        <v>1489</v>
      </c>
      <c r="E12" s="29">
        <f t="shared" si="6"/>
        <v>5956</v>
      </c>
      <c r="F12" s="29">
        <f t="shared" si="1"/>
        <v>-262044</v>
      </c>
      <c r="G12" s="34">
        <f>+Inputs!$D$2</f>
        <v>0.3795</v>
      </c>
      <c r="H12" s="2"/>
      <c r="I12" s="27">
        <f t="shared" si="7"/>
        <v>268000</v>
      </c>
      <c r="J12" s="27"/>
      <c r="K12" s="27">
        <f t="shared" si="2"/>
        <v>1489</v>
      </c>
      <c r="L12" s="27">
        <f t="shared" si="8"/>
        <v>5956</v>
      </c>
      <c r="M12" s="27">
        <f t="shared" si="3"/>
        <v>565.07550000000003</v>
      </c>
      <c r="N12" s="27">
        <f t="shared" si="4"/>
        <v>565.07550000000003</v>
      </c>
      <c r="O12" s="27">
        <f t="shared" si="9"/>
        <v>-99445.697999999975</v>
      </c>
      <c r="P12" s="27">
        <f t="shared" si="10"/>
        <v>99445.697999999975</v>
      </c>
      <c r="Q12" s="39"/>
      <c r="R12" s="40"/>
      <c r="S12" s="40"/>
      <c r="T12" s="36"/>
    </row>
    <row r="13" spans="1:31">
      <c r="A13" s="31">
        <v>35278</v>
      </c>
      <c r="B13" s="3"/>
      <c r="C13" s="6">
        <v>5</v>
      </c>
      <c r="D13" s="29">
        <f t="shared" si="0"/>
        <v>1489</v>
      </c>
      <c r="E13" s="29">
        <f t="shared" si="6"/>
        <v>7445</v>
      </c>
      <c r="F13" s="29">
        <f t="shared" si="1"/>
        <v>-260555</v>
      </c>
      <c r="G13" s="34">
        <f>+Inputs!$D$2</f>
        <v>0.3795</v>
      </c>
      <c r="H13" s="2"/>
      <c r="I13" s="27">
        <f t="shared" si="7"/>
        <v>268000</v>
      </c>
      <c r="J13" s="27"/>
      <c r="K13" s="27">
        <f t="shared" si="2"/>
        <v>1489</v>
      </c>
      <c r="L13" s="27">
        <f t="shared" si="8"/>
        <v>7445</v>
      </c>
      <c r="M13" s="27">
        <f t="shared" si="3"/>
        <v>565.07550000000003</v>
      </c>
      <c r="N13" s="27">
        <f t="shared" si="4"/>
        <v>565.07550000000003</v>
      </c>
      <c r="O13" s="27">
        <f t="shared" si="9"/>
        <v>-98880.622499999969</v>
      </c>
      <c r="P13" s="27">
        <f t="shared" si="10"/>
        <v>98880.622499999969</v>
      </c>
      <c r="Q13" s="38">
        <f>VLOOKUP(Q8,A9:P188,9)</f>
        <v>268000</v>
      </c>
      <c r="R13" s="38">
        <f>VLOOKUP(R8,A9:P188,9)</f>
        <v>268000</v>
      </c>
      <c r="S13" s="38">
        <f>+R13-Q13</f>
        <v>0</v>
      </c>
      <c r="T13" s="36" t="s">
        <v>70</v>
      </c>
    </row>
    <row r="14" spans="1:31">
      <c r="A14" s="30">
        <v>35309</v>
      </c>
      <c r="B14" s="3"/>
      <c r="C14" s="6">
        <v>6</v>
      </c>
      <c r="D14" s="29">
        <f t="shared" si="0"/>
        <v>1489</v>
      </c>
      <c r="E14" s="29">
        <f t="shared" si="6"/>
        <v>8934</v>
      </c>
      <c r="F14" s="29">
        <f t="shared" si="1"/>
        <v>-259066</v>
      </c>
      <c r="G14" s="34">
        <f>+Inputs!$D$2</f>
        <v>0.3795</v>
      </c>
      <c r="H14" s="2"/>
      <c r="I14" s="27">
        <f t="shared" si="7"/>
        <v>268000</v>
      </c>
      <c r="J14" s="27"/>
      <c r="K14" s="27">
        <f t="shared" si="2"/>
        <v>1489</v>
      </c>
      <c r="L14" s="27">
        <f t="shared" si="8"/>
        <v>8934</v>
      </c>
      <c r="M14" s="27">
        <f t="shared" si="3"/>
        <v>565.07550000000003</v>
      </c>
      <c r="N14" s="27">
        <f t="shared" si="4"/>
        <v>565.07550000000003</v>
      </c>
      <c r="O14" s="27">
        <f t="shared" si="9"/>
        <v>-98315.546999999962</v>
      </c>
      <c r="P14" s="27">
        <f t="shared" si="10"/>
        <v>98315.546999999962</v>
      </c>
      <c r="Q14" s="38">
        <f>VLOOKUP(Q8,A9:P188,12)</f>
        <v>245685</v>
      </c>
      <c r="R14" s="38">
        <f>VLOOKUP(R8,A9:P188,12)</f>
        <v>263553</v>
      </c>
      <c r="S14" s="38">
        <f>+R14-Q14</f>
        <v>17868</v>
      </c>
      <c r="T14" s="37" t="s">
        <v>93</v>
      </c>
    </row>
    <row r="15" spans="1:31">
      <c r="A15" s="31">
        <v>35339</v>
      </c>
      <c r="B15" s="3"/>
      <c r="C15" s="6">
        <v>7</v>
      </c>
      <c r="D15" s="29">
        <f t="shared" si="0"/>
        <v>1489</v>
      </c>
      <c r="E15" s="29">
        <f t="shared" si="6"/>
        <v>10423</v>
      </c>
      <c r="F15" s="29">
        <f t="shared" si="1"/>
        <v>-257577</v>
      </c>
      <c r="G15" s="34">
        <f>+Inputs!$D$2</f>
        <v>0.3795</v>
      </c>
      <c r="H15" s="2"/>
      <c r="I15" s="27">
        <f t="shared" si="7"/>
        <v>268000</v>
      </c>
      <c r="J15" s="27"/>
      <c r="K15" s="27">
        <f t="shared" si="2"/>
        <v>1489</v>
      </c>
      <c r="L15" s="27">
        <f t="shared" si="8"/>
        <v>10423</v>
      </c>
      <c r="M15" s="27">
        <f t="shared" si="3"/>
        <v>565.07550000000003</v>
      </c>
      <c r="N15" s="27">
        <f t="shared" si="4"/>
        <v>565.07550000000003</v>
      </c>
      <c r="O15" s="27">
        <f t="shared" si="9"/>
        <v>-97750.471499999956</v>
      </c>
      <c r="P15" s="27">
        <f t="shared" si="10"/>
        <v>97750.471499999956</v>
      </c>
    </row>
    <row r="16" spans="1:31">
      <c r="A16" s="30">
        <v>35370</v>
      </c>
      <c r="B16" s="3"/>
      <c r="C16" s="6">
        <v>8</v>
      </c>
      <c r="D16" s="29">
        <f t="shared" si="0"/>
        <v>1489</v>
      </c>
      <c r="E16" s="29">
        <f t="shared" si="6"/>
        <v>11912</v>
      </c>
      <c r="F16" s="29">
        <f t="shared" si="1"/>
        <v>-256088</v>
      </c>
      <c r="G16" s="34">
        <f>+Inputs!$D$2</f>
        <v>0.3795</v>
      </c>
      <c r="H16" s="2"/>
      <c r="I16" s="27">
        <f t="shared" si="7"/>
        <v>268000</v>
      </c>
      <c r="J16" s="27"/>
      <c r="K16" s="27">
        <f t="shared" si="2"/>
        <v>1489</v>
      </c>
      <c r="L16" s="27">
        <f t="shared" si="8"/>
        <v>11912</v>
      </c>
      <c r="M16" s="27">
        <f t="shared" si="3"/>
        <v>565.07550000000003</v>
      </c>
      <c r="N16" s="27">
        <f t="shared" si="4"/>
        <v>565.07550000000003</v>
      </c>
      <c r="O16" s="27">
        <f t="shared" si="9"/>
        <v>-97185.39599999995</v>
      </c>
      <c r="P16" s="27">
        <f t="shared" si="10"/>
        <v>97185.39599999995</v>
      </c>
      <c r="Q16" s="4"/>
      <c r="R16" s="4"/>
      <c r="S16" s="4"/>
    </row>
    <row r="17" spans="1:19">
      <c r="A17" s="31">
        <v>35400</v>
      </c>
      <c r="B17" s="3"/>
      <c r="C17" s="6">
        <v>9</v>
      </c>
      <c r="D17" s="29">
        <f t="shared" si="0"/>
        <v>1489</v>
      </c>
      <c r="E17" s="29">
        <f t="shared" si="6"/>
        <v>13401</v>
      </c>
      <c r="F17" s="29">
        <f t="shared" si="1"/>
        <v>-254599</v>
      </c>
      <c r="G17" s="34">
        <f>+Inputs!$D$2</f>
        <v>0.3795</v>
      </c>
      <c r="H17" s="2"/>
      <c r="I17" s="27">
        <f t="shared" si="7"/>
        <v>268000</v>
      </c>
      <c r="J17" s="27"/>
      <c r="K17" s="27">
        <f t="shared" si="2"/>
        <v>1489</v>
      </c>
      <c r="L17" s="27">
        <f t="shared" si="8"/>
        <v>13401</v>
      </c>
      <c r="M17" s="27">
        <f t="shared" si="3"/>
        <v>565.07550000000003</v>
      </c>
      <c r="N17" s="27">
        <f t="shared" si="4"/>
        <v>565.07550000000003</v>
      </c>
      <c r="O17" s="27">
        <f t="shared" si="9"/>
        <v>-96620.320499999943</v>
      </c>
      <c r="P17" s="27">
        <f t="shared" si="10"/>
        <v>96620.320499999943</v>
      </c>
      <c r="Q17" s="4"/>
      <c r="R17" s="4"/>
      <c r="S17" s="4"/>
    </row>
    <row r="18" spans="1:19">
      <c r="A18" s="30">
        <v>35431</v>
      </c>
      <c r="B18" s="3"/>
      <c r="C18" s="6">
        <v>10</v>
      </c>
      <c r="D18" s="29">
        <f t="shared" si="0"/>
        <v>1489</v>
      </c>
      <c r="E18" s="29">
        <f t="shared" si="6"/>
        <v>14890</v>
      </c>
      <c r="F18" s="29">
        <f t="shared" si="1"/>
        <v>-253110</v>
      </c>
      <c r="G18" s="34">
        <f>+Inputs!$D$2</f>
        <v>0.3795</v>
      </c>
      <c r="H18" s="2"/>
      <c r="I18" s="27">
        <f t="shared" si="7"/>
        <v>268000</v>
      </c>
      <c r="J18" s="27"/>
      <c r="K18" s="27">
        <f t="shared" si="2"/>
        <v>1489</v>
      </c>
      <c r="L18" s="27">
        <f t="shared" si="8"/>
        <v>14890</v>
      </c>
      <c r="M18" s="27">
        <f t="shared" si="3"/>
        <v>565.07550000000003</v>
      </c>
      <c r="N18" s="27">
        <f t="shared" si="4"/>
        <v>565.07550000000003</v>
      </c>
      <c r="O18" s="27">
        <f t="shared" si="9"/>
        <v>-96055.244999999937</v>
      </c>
      <c r="P18" s="27">
        <f t="shared" si="10"/>
        <v>96055.244999999937</v>
      </c>
      <c r="Q18" s="4"/>
      <c r="R18" s="4"/>
      <c r="S18" s="4"/>
    </row>
    <row r="19" spans="1:19">
      <c r="A19" s="31">
        <v>35462</v>
      </c>
      <c r="B19" s="3"/>
      <c r="C19" s="6">
        <v>11</v>
      </c>
      <c r="D19" s="29">
        <f t="shared" si="0"/>
        <v>1489</v>
      </c>
      <c r="E19" s="29">
        <f t="shared" si="6"/>
        <v>16379</v>
      </c>
      <c r="F19" s="29">
        <f t="shared" si="1"/>
        <v>-251621</v>
      </c>
      <c r="G19" s="34">
        <f>+Inputs!$D$2</f>
        <v>0.3795</v>
      </c>
      <c r="H19" s="2"/>
      <c r="I19" s="27">
        <f t="shared" si="7"/>
        <v>268000</v>
      </c>
      <c r="J19" s="27"/>
      <c r="K19" s="27">
        <f t="shared" si="2"/>
        <v>1489</v>
      </c>
      <c r="L19" s="27">
        <f t="shared" si="8"/>
        <v>16379</v>
      </c>
      <c r="M19" s="27">
        <f t="shared" si="3"/>
        <v>565.07550000000003</v>
      </c>
      <c r="N19" s="27">
        <f t="shared" si="4"/>
        <v>565.07550000000003</v>
      </c>
      <c r="O19" s="27">
        <f t="shared" si="9"/>
        <v>-95490.169499999931</v>
      </c>
      <c r="P19" s="27">
        <f t="shared" si="10"/>
        <v>95490.169499999931</v>
      </c>
      <c r="Q19" s="4"/>
      <c r="R19" s="4"/>
      <c r="S19" s="4"/>
    </row>
    <row r="20" spans="1:19">
      <c r="A20" s="30">
        <v>35490</v>
      </c>
      <c r="B20" s="3"/>
      <c r="C20" s="6">
        <v>12</v>
      </c>
      <c r="D20" s="29">
        <f t="shared" si="0"/>
        <v>1489</v>
      </c>
      <c r="E20" s="29">
        <f t="shared" si="6"/>
        <v>17868</v>
      </c>
      <c r="F20" s="29">
        <f t="shared" si="1"/>
        <v>-250132</v>
      </c>
      <c r="G20" s="34">
        <f>+Inputs!$D$2</f>
        <v>0.3795</v>
      </c>
      <c r="H20" s="2"/>
      <c r="I20" s="27">
        <f t="shared" si="7"/>
        <v>268000</v>
      </c>
      <c r="J20" s="27"/>
      <c r="K20" s="27">
        <f t="shared" si="2"/>
        <v>1489</v>
      </c>
      <c r="L20" s="27">
        <f t="shared" si="8"/>
        <v>17868</v>
      </c>
      <c r="M20" s="27">
        <f t="shared" si="3"/>
        <v>565.07550000000003</v>
      </c>
      <c r="N20" s="27">
        <f t="shared" si="4"/>
        <v>565.07550000000003</v>
      </c>
      <c r="O20" s="27">
        <f t="shared" si="9"/>
        <v>-94925.093999999925</v>
      </c>
      <c r="P20" s="27">
        <f t="shared" si="10"/>
        <v>94925.093999999925</v>
      </c>
      <c r="Q20" s="4"/>
      <c r="R20" s="4"/>
      <c r="S20" s="4"/>
    </row>
    <row r="21" spans="1:19">
      <c r="A21" s="31">
        <v>35521</v>
      </c>
      <c r="B21" s="3"/>
      <c r="C21" s="6">
        <v>13</v>
      </c>
      <c r="D21" s="29">
        <f t="shared" si="0"/>
        <v>1489</v>
      </c>
      <c r="E21" s="29">
        <f t="shared" si="6"/>
        <v>19357</v>
      </c>
      <c r="F21" s="29">
        <f t="shared" si="1"/>
        <v>-248643</v>
      </c>
      <c r="G21" s="34">
        <f>+Inputs!$D$2</f>
        <v>0.3795</v>
      </c>
      <c r="H21" s="2"/>
      <c r="I21" s="27">
        <f t="shared" si="7"/>
        <v>268000</v>
      </c>
      <c r="J21" s="27"/>
      <c r="K21" s="27">
        <f t="shared" si="2"/>
        <v>1489</v>
      </c>
      <c r="L21" s="27">
        <f t="shared" si="8"/>
        <v>19357</v>
      </c>
      <c r="M21" s="27">
        <f t="shared" si="3"/>
        <v>565.07550000000003</v>
      </c>
      <c r="N21" s="27">
        <f t="shared" si="4"/>
        <v>565.07550000000003</v>
      </c>
      <c r="O21" s="27">
        <f t="shared" si="9"/>
        <v>-94360.018499999918</v>
      </c>
      <c r="P21" s="27">
        <f t="shared" si="10"/>
        <v>94360.018499999918</v>
      </c>
      <c r="Q21" s="4"/>
      <c r="R21" s="4"/>
      <c r="S21" s="4"/>
    </row>
    <row r="22" spans="1:19">
      <c r="A22" s="30">
        <v>35551</v>
      </c>
      <c r="B22" s="3"/>
      <c r="C22" s="6">
        <v>14</v>
      </c>
      <c r="D22" s="29">
        <f t="shared" si="0"/>
        <v>1489</v>
      </c>
      <c r="E22" s="29">
        <f t="shared" si="6"/>
        <v>20846</v>
      </c>
      <c r="F22" s="29">
        <f t="shared" si="1"/>
        <v>-247154</v>
      </c>
      <c r="G22" s="34">
        <f>+Inputs!$D$2</f>
        <v>0.3795</v>
      </c>
      <c r="H22" s="2"/>
      <c r="I22" s="27">
        <f t="shared" si="7"/>
        <v>268000</v>
      </c>
      <c r="J22" s="27"/>
      <c r="K22" s="27">
        <f t="shared" si="2"/>
        <v>1489</v>
      </c>
      <c r="L22" s="27">
        <f t="shared" si="8"/>
        <v>20846</v>
      </c>
      <c r="M22" s="27">
        <f t="shared" si="3"/>
        <v>565.07550000000003</v>
      </c>
      <c r="N22" s="27">
        <f t="shared" si="4"/>
        <v>565.07550000000003</v>
      </c>
      <c r="O22" s="27">
        <f t="shared" si="9"/>
        <v>-93794.942999999912</v>
      </c>
      <c r="P22" s="27">
        <f t="shared" si="10"/>
        <v>93794.942999999912</v>
      </c>
      <c r="Q22" s="4"/>
      <c r="R22" s="4"/>
      <c r="S22" s="4"/>
    </row>
    <row r="23" spans="1:19">
      <c r="A23" s="31">
        <v>35582</v>
      </c>
      <c r="B23" s="3"/>
      <c r="C23" s="6">
        <v>15</v>
      </c>
      <c r="D23" s="29">
        <f t="shared" si="0"/>
        <v>1489</v>
      </c>
      <c r="E23" s="29">
        <f t="shared" si="6"/>
        <v>22335</v>
      </c>
      <c r="F23" s="29">
        <f t="shared" si="1"/>
        <v>-245665</v>
      </c>
      <c r="G23" s="34">
        <f>+Inputs!$D$2</f>
        <v>0.3795</v>
      </c>
      <c r="H23" s="2"/>
      <c r="I23" s="27">
        <f t="shared" si="7"/>
        <v>268000</v>
      </c>
      <c r="J23" s="27"/>
      <c r="K23" s="27">
        <f t="shared" si="2"/>
        <v>1489</v>
      </c>
      <c r="L23" s="27">
        <f t="shared" si="8"/>
        <v>22335</v>
      </c>
      <c r="M23" s="27">
        <f t="shared" si="3"/>
        <v>565.07550000000003</v>
      </c>
      <c r="N23" s="27">
        <f t="shared" si="4"/>
        <v>565.07550000000003</v>
      </c>
      <c r="O23" s="27">
        <f t="shared" si="9"/>
        <v>-93229.867499999906</v>
      </c>
      <c r="P23" s="27">
        <f t="shared" si="10"/>
        <v>93229.867499999906</v>
      </c>
      <c r="Q23" s="4"/>
      <c r="R23" s="4"/>
      <c r="S23" s="4"/>
    </row>
    <row r="24" spans="1:19">
      <c r="A24" s="30">
        <v>35612</v>
      </c>
      <c r="B24" s="3"/>
      <c r="C24" s="6">
        <v>16</v>
      </c>
      <c r="D24" s="29">
        <f t="shared" si="0"/>
        <v>1489</v>
      </c>
      <c r="E24" s="29">
        <f t="shared" si="6"/>
        <v>23824</v>
      </c>
      <c r="F24" s="29">
        <f t="shared" si="1"/>
        <v>-244176</v>
      </c>
      <c r="G24" s="34">
        <f>+Inputs!$D$2</f>
        <v>0.3795</v>
      </c>
      <c r="H24" s="2"/>
      <c r="I24" s="27">
        <f t="shared" si="7"/>
        <v>268000</v>
      </c>
      <c r="J24" s="27"/>
      <c r="K24" s="27">
        <f t="shared" si="2"/>
        <v>1489</v>
      </c>
      <c r="L24" s="27">
        <f t="shared" si="8"/>
        <v>23824</v>
      </c>
      <c r="M24" s="27">
        <f t="shared" si="3"/>
        <v>565.07550000000003</v>
      </c>
      <c r="N24" s="27">
        <f t="shared" si="4"/>
        <v>565.07550000000003</v>
      </c>
      <c r="O24" s="27">
        <f t="shared" si="9"/>
        <v>-92664.791999999899</v>
      </c>
      <c r="P24" s="27">
        <f t="shared" si="10"/>
        <v>92664.791999999899</v>
      </c>
      <c r="Q24" s="4"/>
      <c r="R24" s="4"/>
      <c r="S24" s="4"/>
    </row>
    <row r="25" spans="1:19">
      <c r="A25" s="31">
        <v>35643</v>
      </c>
      <c r="B25" s="3"/>
      <c r="C25" s="6">
        <v>17</v>
      </c>
      <c r="D25" s="29">
        <f t="shared" si="0"/>
        <v>1489</v>
      </c>
      <c r="E25" s="29">
        <f t="shared" si="6"/>
        <v>25313</v>
      </c>
      <c r="F25" s="29">
        <f t="shared" si="1"/>
        <v>-242687</v>
      </c>
      <c r="G25" s="34">
        <f>+Inputs!$D$2</f>
        <v>0.3795</v>
      </c>
      <c r="H25" s="2"/>
      <c r="I25" s="27">
        <f t="shared" si="7"/>
        <v>268000</v>
      </c>
      <c r="J25" s="27"/>
      <c r="K25" s="27">
        <f t="shared" si="2"/>
        <v>1489</v>
      </c>
      <c r="L25" s="27">
        <f t="shared" si="8"/>
        <v>25313</v>
      </c>
      <c r="M25" s="27">
        <f t="shared" si="3"/>
        <v>565.07550000000003</v>
      </c>
      <c r="N25" s="27">
        <f t="shared" si="4"/>
        <v>565.07550000000003</v>
      </c>
      <c r="O25" s="27">
        <f t="shared" si="9"/>
        <v>-92099.716499999893</v>
      </c>
      <c r="P25" s="27">
        <f t="shared" si="10"/>
        <v>92099.716499999893</v>
      </c>
      <c r="Q25" s="4"/>
      <c r="R25" s="4"/>
      <c r="S25" s="4"/>
    </row>
    <row r="26" spans="1:19">
      <c r="A26" s="30">
        <v>35674</v>
      </c>
      <c r="B26" s="3"/>
      <c r="C26" s="6">
        <v>18</v>
      </c>
      <c r="D26" s="29">
        <f t="shared" si="0"/>
        <v>1489</v>
      </c>
      <c r="E26" s="29">
        <f t="shared" si="6"/>
        <v>26802</v>
      </c>
      <c r="F26" s="29">
        <f t="shared" si="1"/>
        <v>-241198</v>
      </c>
      <c r="G26" s="34">
        <f>+Inputs!$D$2</f>
        <v>0.3795</v>
      </c>
      <c r="H26" s="2"/>
      <c r="I26" s="27">
        <f t="shared" si="7"/>
        <v>268000</v>
      </c>
      <c r="J26" s="27"/>
      <c r="K26" s="27">
        <f t="shared" si="2"/>
        <v>1489</v>
      </c>
      <c r="L26" s="27">
        <f t="shared" si="8"/>
        <v>26802</v>
      </c>
      <c r="M26" s="27">
        <f t="shared" si="3"/>
        <v>565.07550000000003</v>
      </c>
      <c r="N26" s="27">
        <f t="shared" si="4"/>
        <v>565.07550000000003</v>
      </c>
      <c r="O26" s="27">
        <f t="shared" si="9"/>
        <v>-91534.640999999887</v>
      </c>
      <c r="P26" s="27">
        <f t="shared" si="10"/>
        <v>91534.640999999887</v>
      </c>
      <c r="Q26" s="4"/>
      <c r="R26" s="4"/>
      <c r="S26" s="4"/>
    </row>
    <row r="27" spans="1:19">
      <c r="A27" s="31">
        <v>35704</v>
      </c>
      <c r="B27" s="3"/>
      <c r="C27" s="6">
        <v>19</v>
      </c>
      <c r="D27" s="29">
        <f t="shared" si="0"/>
        <v>1489</v>
      </c>
      <c r="E27" s="29">
        <f t="shared" si="6"/>
        <v>28291</v>
      </c>
      <c r="F27" s="29">
        <f t="shared" si="1"/>
        <v>-239709</v>
      </c>
      <c r="G27" s="34">
        <f>+Inputs!$D$2</f>
        <v>0.3795</v>
      </c>
      <c r="H27" s="2"/>
      <c r="I27" s="27">
        <f t="shared" si="7"/>
        <v>268000</v>
      </c>
      <c r="J27" s="27"/>
      <c r="K27" s="27">
        <f t="shared" si="2"/>
        <v>1489</v>
      </c>
      <c r="L27" s="27">
        <f t="shared" si="8"/>
        <v>28291</v>
      </c>
      <c r="M27" s="27">
        <f t="shared" si="3"/>
        <v>565.07550000000003</v>
      </c>
      <c r="N27" s="27">
        <f t="shared" si="4"/>
        <v>565.07550000000003</v>
      </c>
      <c r="O27" s="27">
        <f t="shared" si="9"/>
        <v>-90969.565499999881</v>
      </c>
      <c r="P27" s="27">
        <f t="shared" si="10"/>
        <v>90969.565499999881</v>
      </c>
      <c r="Q27" s="4"/>
      <c r="R27" s="4"/>
      <c r="S27" s="4"/>
    </row>
    <row r="28" spans="1:19">
      <c r="A28" s="30">
        <v>35735</v>
      </c>
      <c r="B28" s="3"/>
      <c r="C28" s="6">
        <v>20</v>
      </c>
      <c r="D28" s="29">
        <f t="shared" si="0"/>
        <v>1489</v>
      </c>
      <c r="E28" s="29">
        <f t="shared" si="6"/>
        <v>29780</v>
      </c>
      <c r="F28" s="29">
        <f t="shared" si="1"/>
        <v>-238220</v>
      </c>
      <c r="G28" s="34">
        <f>+Inputs!$D$2</f>
        <v>0.3795</v>
      </c>
      <c r="H28" s="2"/>
      <c r="I28" s="27">
        <f t="shared" si="7"/>
        <v>268000</v>
      </c>
      <c r="J28" s="27"/>
      <c r="K28" s="27">
        <f t="shared" si="2"/>
        <v>1489</v>
      </c>
      <c r="L28" s="27">
        <f t="shared" si="8"/>
        <v>29780</v>
      </c>
      <c r="M28" s="27">
        <f t="shared" si="3"/>
        <v>565.07550000000003</v>
      </c>
      <c r="N28" s="27">
        <f t="shared" si="4"/>
        <v>565.07550000000003</v>
      </c>
      <c r="O28" s="27">
        <f t="shared" si="9"/>
        <v>-90404.489999999874</v>
      </c>
      <c r="P28" s="27">
        <f t="shared" si="10"/>
        <v>90404.489999999874</v>
      </c>
      <c r="Q28" s="4"/>
      <c r="R28" s="4"/>
      <c r="S28" s="4"/>
    </row>
    <row r="29" spans="1:19">
      <c r="A29" s="31">
        <v>35765</v>
      </c>
      <c r="B29" s="3"/>
      <c r="C29" s="6">
        <v>21</v>
      </c>
      <c r="D29" s="29">
        <f t="shared" si="0"/>
        <v>1489</v>
      </c>
      <c r="E29" s="29">
        <f t="shared" si="6"/>
        <v>31269</v>
      </c>
      <c r="F29" s="29">
        <f t="shared" si="1"/>
        <v>-236731</v>
      </c>
      <c r="G29" s="34">
        <f>+Inputs!$D$2</f>
        <v>0.3795</v>
      </c>
      <c r="H29" s="2"/>
      <c r="I29" s="27">
        <f t="shared" si="7"/>
        <v>268000</v>
      </c>
      <c r="J29" s="27"/>
      <c r="K29" s="27">
        <f t="shared" si="2"/>
        <v>1489</v>
      </c>
      <c r="L29" s="27">
        <f t="shared" si="8"/>
        <v>31269</v>
      </c>
      <c r="M29" s="27">
        <f t="shared" si="3"/>
        <v>565.07550000000003</v>
      </c>
      <c r="N29" s="27">
        <f t="shared" si="4"/>
        <v>565.07550000000003</v>
      </c>
      <c r="O29" s="27">
        <f t="shared" si="9"/>
        <v>-89839.414499999868</v>
      </c>
      <c r="P29" s="27">
        <f t="shared" si="10"/>
        <v>89839.414499999868</v>
      </c>
      <c r="Q29" s="4"/>
      <c r="R29" s="4"/>
      <c r="S29" s="4"/>
    </row>
    <row r="30" spans="1:19">
      <c r="A30" s="30">
        <v>35796</v>
      </c>
      <c r="B30" s="3"/>
      <c r="C30" s="6">
        <v>22</v>
      </c>
      <c r="D30" s="29">
        <f t="shared" si="0"/>
        <v>1489</v>
      </c>
      <c r="E30" s="29">
        <f t="shared" si="6"/>
        <v>32758</v>
      </c>
      <c r="F30" s="29">
        <f t="shared" si="1"/>
        <v>-235242</v>
      </c>
      <c r="G30" s="34">
        <f>+Inputs!$D$2</f>
        <v>0.3795</v>
      </c>
      <c r="H30" s="2"/>
      <c r="I30" s="27">
        <f t="shared" si="7"/>
        <v>268000</v>
      </c>
      <c r="J30" s="27"/>
      <c r="K30" s="27">
        <f t="shared" si="2"/>
        <v>1489</v>
      </c>
      <c r="L30" s="27">
        <f t="shared" si="8"/>
        <v>32758</v>
      </c>
      <c r="M30" s="27">
        <f t="shared" si="3"/>
        <v>565.07550000000003</v>
      </c>
      <c r="N30" s="27">
        <f t="shared" si="4"/>
        <v>565.07550000000003</v>
      </c>
      <c r="O30" s="27">
        <f t="shared" si="9"/>
        <v>-89274.338999999862</v>
      </c>
      <c r="P30" s="27">
        <f t="shared" si="10"/>
        <v>89274.338999999862</v>
      </c>
      <c r="Q30" s="125"/>
    </row>
    <row r="31" spans="1:19">
      <c r="A31" s="31">
        <v>35827</v>
      </c>
      <c r="B31" s="3"/>
      <c r="C31" s="6">
        <v>23</v>
      </c>
      <c r="D31" s="29">
        <f t="shared" si="0"/>
        <v>1489</v>
      </c>
      <c r="E31" s="29">
        <f t="shared" si="6"/>
        <v>34247</v>
      </c>
      <c r="F31" s="29">
        <f t="shared" si="1"/>
        <v>-233753</v>
      </c>
      <c r="G31" s="34">
        <f>+Inputs!$D$2</f>
        <v>0.3795</v>
      </c>
      <c r="H31" s="2"/>
      <c r="I31" s="27">
        <f t="shared" si="7"/>
        <v>268000</v>
      </c>
      <c r="J31" s="27"/>
      <c r="K31" s="27">
        <f t="shared" si="2"/>
        <v>1489</v>
      </c>
      <c r="L31" s="27">
        <f t="shared" si="8"/>
        <v>34247</v>
      </c>
      <c r="M31" s="27">
        <f t="shared" si="3"/>
        <v>565.07550000000003</v>
      </c>
      <c r="N31" s="27">
        <f t="shared" si="4"/>
        <v>565.07550000000003</v>
      </c>
      <c r="O31" s="27">
        <f t="shared" si="9"/>
        <v>-88709.263499999855</v>
      </c>
      <c r="P31" s="27">
        <f t="shared" si="10"/>
        <v>88709.263499999855</v>
      </c>
      <c r="Q31" s="125"/>
    </row>
    <row r="32" spans="1:19">
      <c r="A32" s="30">
        <v>35855</v>
      </c>
      <c r="B32" s="3"/>
      <c r="C32" s="6">
        <v>24</v>
      </c>
      <c r="D32" s="29">
        <f t="shared" si="0"/>
        <v>1489</v>
      </c>
      <c r="E32" s="29">
        <f t="shared" si="6"/>
        <v>35736</v>
      </c>
      <c r="F32" s="29">
        <f t="shared" si="1"/>
        <v>-232264</v>
      </c>
      <c r="G32" s="34">
        <f>+Inputs!$D$2</f>
        <v>0.3795</v>
      </c>
      <c r="H32" s="2"/>
      <c r="I32" s="27">
        <f t="shared" si="7"/>
        <v>268000</v>
      </c>
      <c r="J32" s="27"/>
      <c r="K32" s="27">
        <f t="shared" si="2"/>
        <v>1489</v>
      </c>
      <c r="L32" s="27">
        <f t="shared" si="8"/>
        <v>35736</v>
      </c>
      <c r="M32" s="27">
        <f t="shared" si="3"/>
        <v>565.07550000000003</v>
      </c>
      <c r="N32" s="27">
        <f t="shared" si="4"/>
        <v>565.07550000000003</v>
      </c>
      <c r="O32" s="27">
        <f t="shared" si="9"/>
        <v>-88144.187999999849</v>
      </c>
      <c r="P32" s="27">
        <f t="shared" si="10"/>
        <v>88144.187999999849</v>
      </c>
      <c r="Q32" s="125"/>
    </row>
    <row r="33" spans="1:21">
      <c r="A33" s="31">
        <v>35886</v>
      </c>
      <c r="B33" s="3"/>
      <c r="C33" s="6">
        <v>25</v>
      </c>
      <c r="D33" s="29">
        <f t="shared" si="0"/>
        <v>1489</v>
      </c>
      <c r="E33" s="29">
        <f t="shared" si="6"/>
        <v>37225</v>
      </c>
      <c r="F33" s="29">
        <f t="shared" si="1"/>
        <v>-230775</v>
      </c>
      <c r="G33" s="34">
        <f>+Inputs!$D$2</f>
        <v>0.3795</v>
      </c>
      <c r="H33" s="2"/>
      <c r="I33" s="27">
        <f t="shared" si="7"/>
        <v>268000</v>
      </c>
      <c r="J33" s="27"/>
      <c r="K33" s="27">
        <f t="shared" si="2"/>
        <v>1489</v>
      </c>
      <c r="L33" s="27">
        <f t="shared" si="8"/>
        <v>37225</v>
      </c>
      <c r="M33" s="27">
        <f t="shared" si="3"/>
        <v>565.07550000000003</v>
      </c>
      <c r="N33" s="27">
        <f t="shared" si="4"/>
        <v>565.07550000000003</v>
      </c>
      <c r="O33" s="27">
        <f t="shared" si="9"/>
        <v>-87579.112499999843</v>
      </c>
      <c r="P33" s="27">
        <f t="shared" si="10"/>
        <v>87579.112499999843</v>
      </c>
      <c r="Q33" s="125"/>
    </row>
    <row r="34" spans="1:21">
      <c r="A34" s="30">
        <v>35916</v>
      </c>
      <c r="B34" s="3"/>
      <c r="C34" s="6">
        <v>26</v>
      </c>
      <c r="D34" s="29">
        <f t="shared" si="0"/>
        <v>1489</v>
      </c>
      <c r="E34" s="29">
        <f t="shared" si="6"/>
        <v>38714</v>
      </c>
      <c r="F34" s="29">
        <f t="shared" si="1"/>
        <v>-229286</v>
      </c>
      <c r="G34" s="34">
        <f>+Inputs!$D$2</f>
        <v>0.3795</v>
      </c>
      <c r="H34" s="2"/>
      <c r="I34" s="27">
        <f t="shared" si="7"/>
        <v>268000</v>
      </c>
      <c r="J34" s="27"/>
      <c r="K34" s="27">
        <f t="shared" si="2"/>
        <v>1489</v>
      </c>
      <c r="L34" s="27">
        <f t="shared" si="8"/>
        <v>38714</v>
      </c>
      <c r="M34" s="27">
        <f t="shared" si="3"/>
        <v>565.07550000000003</v>
      </c>
      <c r="N34" s="27">
        <f t="shared" si="4"/>
        <v>565.07550000000003</v>
      </c>
      <c r="O34" s="27">
        <f t="shared" si="9"/>
        <v>-87014.036999999837</v>
      </c>
      <c r="P34" s="27">
        <f t="shared" si="10"/>
        <v>87014.036999999837</v>
      </c>
      <c r="Q34" s="125"/>
    </row>
    <row r="35" spans="1:21">
      <c r="A35" s="31">
        <v>35947</v>
      </c>
      <c r="B35" s="3"/>
      <c r="C35" s="6">
        <v>27</v>
      </c>
      <c r="D35" s="29">
        <f t="shared" si="0"/>
        <v>1489</v>
      </c>
      <c r="E35" s="29">
        <f t="shared" si="6"/>
        <v>40203</v>
      </c>
      <c r="F35" s="29">
        <f t="shared" si="1"/>
        <v>-227797</v>
      </c>
      <c r="G35" s="34">
        <f>+Inputs!$D$2</f>
        <v>0.3795</v>
      </c>
      <c r="H35" s="2"/>
      <c r="I35" s="27">
        <f t="shared" si="7"/>
        <v>268000</v>
      </c>
      <c r="J35" s="27"/>
      <c r="K35" s="27">
        <f t="shared" si="2"/>
        <v>1489</v>
      </c>
      <c r="L35" s="27">
        <f t="shared" si="8"/>
        <v>40203</v>
      </c>
      <c r="M35" s="27">
        <f t="shared" si="3"/>
        <v>565.07550000000003</v>
      </c>
      <c r="N35" s="27">
        <f t="shared" si="4"/>
        <v>565.07550000000003</v>
      </c>
      <c r="O35" s="27">
        <f t="shared" si="9"/>
        <v>-86448.96149999983</v>
      </c>
      <c r="P35" s="27">
        <f t="shared" si="10"/>
        <v>86448.96149999983</v>
      </c>
    </row>
    <row r="36" spans="1:21">
      <c r="A36" s="30">
        <v>35977</v>
      </c>
      <c r="B36" s="3"/>
      <c r="C36" s="6">
        <v>28</v>
      </c>
      <c r="D36" s="29">
        <f t="shared" si="0"/>
        <v>1489</v>
      </c>
      <c r="E36" s="29">
        <f t="shared" si="6"/>
        <v>41692</v>
      </c>
      <c r="F36" s="29">
        <f t="shared" si="1"/>
        <v>-226308</v>
      </c>
      <c r="G36" s="34">
        <f>+Inputs!$D$2</f>
        <v>0.3795</v>
      </c>
      <c r="H36" s="2"/>
      <c r="I36" s="27">
        <f t="shared" si="7"/>
        <v>268000</v>
      </c>
      <c r="J36" s="27"/>
      <c r="K36" s="27">
        <f t="shared" si="2"/>
        <v>1489</v>
      </c>
      <c r="L36" s="27">
        <f t="shared" si="8"/>
        <v>41692</v>
      </c>
      <c r="M36" s="27">
        <f t="shared" si="3"/>
        <v>565.07550000000003</v>
      </c>
      <c r="N36" s="27">
        <f t="shared" si="4"/>
        <v>565.07550000000003</v>
      </c>
      <c r="O36" s="27">
        <f t="shared" si="9"/>
        <v>-85883.885999999824</v>
      </c>
      <c r="P36" s="27">
        <f t="shared" si="10"/>
        <v>85883.885999999824</v>
      </c>
    </row>
    <row r="37" spans="1:21">
      <c r="A37" s="31">
        <v>36008</v>
      </c>
      <c r="B37" s="3"/>
      <c r="C37" s="6">
        <v>29</v>
      </c>
      <c r="D37" s="29">
        <f t="shared" si="0"/>
        <v>1489</v>
      </c>
      <c r="E37" s="29">
        <f t="shared" si="6"/>
        <v>43181</v>
      </c>
      <c r="F37" s="29">
        <f t="shared" si="1"/>
        <v>-224819</v>
      </c>
      <c r="G37" s="34">
        <f>+Inputs!$D$2</f>
        <v>0.3795</v>
      </c>
      <c r="H37" s="2"/>
      <c r="I37" s="27">
        <f t="shared" si="7"/>
        <v>268000</v>
      </c>
      <c r="J37" s="27"/>
      <c r="K37" s="27">
        <f t="shared" si="2"/>
        <v>1489</v>
      </c>
      <c r="L37" s="27">
        <f t="shared" si="8"/>
        <v>43181</v>
      </c>
      <c r="M37" s="27">
        <f t="shared" si="3"/>
        <v>565.07550000000003</v>
      </c>
      <c r="N37" s="27">
        <f t="shared" si="4"/>
        <v>565.07550000000003</v>
      </c>
      <c r="O37" s="27">
        <f t="shared" si="9"/>
        <v>-85318.810499999818</v>
      </c>
      <c r="P37" s="27">
        <f t="shared" si="10"/>
        <v>85318.810499999818</v>
      </c>
    </row>
    <row r="38" spans="1:21">
      <c r="A38" s="30">
        <v>36039</v>
      </c>
      <c r="B38" s="3"/>
      <c r="C38" s="6">
        <v>30</v>
      </c>
      <c r="D38" s="29">
        <f t="shared" si="0"/>
        <v>1489</v>
      </c>
      <c r="E38" s="29">
        <f t="shared" si="6"/>
        <v>44670</v>
      </c>
      <c r="F38" s="29">
        <f t="shared" si="1"/>
        <v>-223330</v>
      </c>
      <c r="G38" s="34">
        <f>+Inputs!$D$2</f>
        <v>0.3795</v>
      </c>
      <c r="H38" s="2"/>
      <c r="I38" s="27">
        <f t="shared" si="7"/>
        <v>268000</v>
      </c>
      <c r="J38" s="27"/>
      <c r="K38" s="27">
        <f t="shared" si="2"/>
        <v>1489</v>
      </c>
      <c r="L38" s="27">
        <f t="shared" si="8"/>
        <v>44670</v>
      </c>
      <c r="M38" s="27">
        <f t="shared" si="3"/>
        <v>565.07550000000003</v>
      </c>
      <c r="N38" s="27">
        <f t="shared" si="4"/>
        <v>565.07550000000003</v>
      </c>
      <c r="O38" s="27">
        <f t="shared" si="9"/>
        <v>-84753.734999999811</v>
      </c>
      <c r="P38" s="27">
        <f t="shared" si="10"/>
        <v>84753.734999999811</v>
      </c>
    </row>
    <row r="39" spans="1:21">
      <c r="A39" s="31">
        <v>36069</v>
      </c>
      <c r="B39" s="2"/>
      <c r="C39" s="6">
        <v>31</v>
      </c>
      <c r="D39" s="29">
        <f t="shared" si="0"/>
        <v>1489</v>
      </c>
      <c r="E39" s="29">
        <f t="shared" si="6"/>
        <v>46159</v>
      </c>
      <c r="F39" s="29">
        <f t="shared" si="1"/>
        <v>-221841</v>
      </c>
      <c r="G39" s="34">
        <f>+Inputs!$D$2</f>
        <v>0.3795</v>
      </c>
      <c r="H39" s="2"/>
      <c r="I39" s="27">
        <f t="shared" si="7"/>
        <v>268000</v>
      </c>
      <c r="J39" s="27"/>
      <c r="K39" s="27">
        <f t="shared" si="2"/>
        <v>1489</v>
      </c>
      <c r="L39" s="27">
        <f t="shared" si="8"/>
        <v>46159</v>
      </c>
      <c r="M39" s="27">
        <f t="shared" si="3"/>
        <v>565.07550000000003</v>
      </c>
      <c r="N39" s="27">
        <f t="shared" si="4"/>
        <v>565.07550000000003</v>
      </c>
      <c r="O39" s="27">
        <f t="shared" si="9"/>
        <v>-84188.659499999805</v>
      </c>
      <c r="P39" s="27">
        <f t="shared" si="10"/>
        <v>84188.659499999805</v>
      </c>
    </row>
    <row r="40" spans="1:21">
      <c r="A40" s="30">
        <v>36100</v>
      </c>
      <c r="B40" s="2"/>
      <c r="C40" s="6">
        <v>32</v>
      </c>
      <c r="D40" s="29">
        <f t="shared" si="0"/>
        <v>1489</v>
      </c>
      <c r="E40" s="29">
        <f t="shared" si="6"/>
        <v>47648</v>
      </c>
      <c r="F40" s="29">
        <f t="shared" si="1"/>
        <v>-220352</v>
      </c>
      <c r="G40" s="34">
        <f>+Inputs!$D$2</f>
        <v>0.3795</v>
      </c>
      <c r="H40" s="2"/>
      <c r="I40" s="27">
        <f t="shared" si="7"/>
        <v>268000</v>
      </c>
      <c r="J40" s="2"/>
      <c r="K40" s="27">
        <f t="shared" si="2"/>
        <v>1489</v>
      </c>
      <c r="L40" s="27">
        <f t="shared" si="8"/>
        <v>47648</v>
      </c>
      <c r="M40" s="27">
        <f t="shared" si="3"/>
        <v>565.07550000000003</v>
      </c>
      <c r="N40" s="27">
        <f t="shared" si="4"/>
        <v>565.07550000000003</v>
      </c>
      <c r="O40" s="27">
        <f t="shared" si="9"/>
        <v>-83623.583999999799</v>
      </c>
      <c r="P40" s="27">
        <f t="shared" si="10"/>
        <v>83623.583999999799</v>
      </c>
    </row>
    <row r="41" spans="1:21">
      <c r="A41" s="31">
        <v>36130</v>
      </c>
      <c r="C41" s="6">
        <v>33</v>
      </c>
      <c r="D41" s="29">
        <f t="shared" ref="D41:D72" si="12">ROUND(-(+$B$9/180)*1,0)</f>
        <v>1489</v>
      </c>
      <c r="E41" s="29">
        <f t="shared" si="6"/>
        <v>49137</v>
      </c>
      <c r="F41" s="29">
        <f t="shared" ref="F41:F72" si="13">$B$9+E41</f>
        <v>-218863</v>
      </c>
      <c r="G41" s="34">
        <f>+Inputs!$D$2</f>
        <v>0.3795</v>
      </c>
      <c r="I41" s="27">
        <f t="shared" si="7"/>
        <v>268000</v>
      </c>
      <c r="K41" s="27">
        <f t="shared" ref="K41:K72" si="14">D41</f>
        <v>1489</v>
      </c>
      <c r="L41" s="27">
        <f t="shared" si="8"/>
        <v>49137</v>
      </c>
      <c r="M41" s="27">
        <f t="shared" ref="M41:M72" si="15">K41*G41</f>
        <v>565.07550000000003</v>
      </c>
      <c r="N41" s="27">
        <f t="shared" ref="N41:N72" si="16">M41-J41</f>
        <v>565.07550000000003</v>
      </c>
      <c r="O41" s="27">
        <f t="shared" si="9"/>
        <v>-83058.508499999793</v>
      </c>
      <c r="P41" s="27">
        <f t="shared" si="10"/>
        <v>83058.508499999793</v>
      </c>
    </row>
    <row r="42" spans="1:21">
      <c r="A42" s="30">
        <v>36161</v>
      </c>
      <c r="C42" s="6">
        <v>34</v>
      </c>
      <c r="D42" s="29">
        <f t="shared" si="12"/>
        <v>1489</v>
      </c>
      <c r="E42" s="29">
        <f t="shared" ref="E42:E73" si="17">+E41+D42</f>
        <v>50626</v>
      </c>
      <c r="F42" s="29">
        <f t="shared" si="13"/>
        <v>-217374</v>
      </c>
      <c r="G42" s="34">
        <f>+Inputs!$D$2</f>
        <v>0.3795</v>
      </c>
      <c r="I42" s="27">
        <f t="shared" ref="I42:I73" si="18">+I41+H42</f>
        <v>268000</v>
      </c>
      <c r="K42" s="27">
        <f t="shared" si="14"/>
        <v>1489</v>
      </c>
      <c r="L42" s="27">
        <f t="shared" ref="L42:L73" si="19">+L41+K42</f>
        <v>50626</v>
      </c>
      <c r="M42" s="27">
        <f t="shared" si="15"/>
        <v>565.07550000000003</v>
      </c>
      <c r="N42" s="27">
        <f t="shared" si="16"/>
        <v>565.07550000000003</v>
      </c>
      <c r="O42" s="27">
        <f t="shared" ref="O42:O73" si="20">+O41+N42</f>
        <v>-82493.432999999786</v>
      </c>
      <c r="P42" s="27">
        <f t="shared" ref="P42:P73" si="21">P41-N42</f>
        <v>82493.432999999786</v>
      </c>
    </row>
    <row r="43" spans="1:21">
      <c r="A43" s="31">
        <v>36192</v>
      </c>
      <c r="C43" s="6">
        <v>35</v>
      </c>
      <c r="D43" s="29">
        <f t="shared" si="12"/>
        <v>1489</v>
      </c>
      <c r="E43" s="29">
        <f t="shared" si="17"/>
        <v>52115</v>
      </c>
      <c r="F43" s="29">
        <f t="shared" si="13"/>
        <v>-215885</v>
      </c>
      <c r="G43" s="34">
        <f>+Inputs!$D$2</f>
        <v>0.3795</v>
      </c>
      <c r="I43" s="27">
        <f t="shared" si="18"/>
        <v>268000</v>
      </c>
      <c r="K43" s="27">
        <f t="shared" si="14"/>
        <v>1489</v>
      </c>
      <c r="L43" s="27">
        <f t="shared" si="19"/>
        <v>52115</v>
      </c>
      <c r="M43" s="27">
        <f t="shared" si="15"/>
        <v>565.07550000000003</v>
      </c>
      <c r="N43" s="27">
        <f t="shared" si="16"/>
        <v>565.07550000000003</v>
      </c>
      <c r="O43" s="27">
        <f t="shared" si="20"/>
        <v>-81928.35749999978</v>
      </c>
      <c r="P43" s="27">
        <f t="shared" si="21"/>
        <v>81928.35749999978</v>
      </c>
    </row>
    <row r="44" spans="1:21">
      <c r="A44" s="30">
        <v>36220</v>
      </c>
      <c r="C44" s="6">
        <v>36</v>
      </c>
      <c r="D44" s="29">
        <f t="shared" si="12"/>
        <v>1489</v>
      </c>
      <c r="E44" s="29">
        <f t="shared" si="17"/>
        <v>53604</v>
      </c>
      <c r="F44" s="29">
        <f t="shared" si="13"/>
        <v>-214396</v>
      </c>
      <c r="G44" s="34">
        <f>+Inputs!$D$2</f>
        <v>0.3795</v>
      </c>
      <c r="I44" s="27">
        <f t="shared" si="18"/>
        <v>268000</v>
      </c>
      <c r="K44" s="27">
        <f t="shared" si="14"/>
        <v>1489</v>
      </c>
      <c r="L44" s="27">
        <f t="shared" si="19"/>
        <v>53604</v>
      </c>
      <c r="M44" s="27">
        <f t="shared" si="15"/>
        <v>565.07550000000003</v>
      </c>
      <c r="N44" s="27">
        <f t="shared" si="16"/>
        <v>565.07550000000003</v>
      </c>
      <c r="O44" s="27">
        <f t="shared" si="20"/>
        <v>-81363.281999999774</v>
      </c>
      <c r="P44" s="27">
        <f t="shared" si="21"/>
        <v>81363.281999999774</v>
      </c>
      <c r="U44" s="108"/>
    </row>
    <row r="45" spans="1:21">
      <c r="A45" s="31">
        <v>36251</v>
      </c>
      <c r="C45" s="6">
        <v>37</v>
      </c>
      <c r="D45" s="29">
        <f t="shared" si="12"/>
        <v>1489</v>
      </c>
      <c r="E45" s="29">
        <f t="shared" si="17"/>
        <v>55093</v>
      </c>
      <c r="F45" s="29">
        <f t="shared" si="13"/>
        <v>-212907</v>
      </c>
      <c r="G45" s="34">
        <f>+Inputs!$D$2</f>
        <v>0.3795</v>
      </c>
      <c r="I45" s="27">
        <f t="shared" si="18"/>
        <v>268000</v>
      </c>
      <c r="K45" s="27">
        <f t="shared" si="14"/>
        <v>1489</v>
      </c>
      <c r="L45" s="27">
        <f t="shared" si="19"/>
        <v>55093</v>
      </c>
      <c r="M45" s="27">
        <f t="shared" si="15"/>
        <v>565.07550000000003</v>
      </c>
      <c r="N45" s="27">
        <f t="shared" si="16"/>
        <v>565.07550000000003</v>
      </c>
      <c r="O45" s="27">
        <f t="shared" si="20"/>
        <v>-80798.206499999767</v>
      </c>
      <c r="P45" s="27">
        <f t="shared" si="21"/>
        <v>80798.206499999767</v>
      </c>
      <c r="U45" s="108"/>
    </row>
    <row r="46" spans="1:21">
      <c r="A46" s="30">
        <v>36281</v>
      </c>
      <c r="C46" s="6">
        <v>38</v>
      </c>
      <c r="D46" s="29">
        <f t="shared" si="12"/>
        <v>1489</v>
      </c>
      <c r="E46" s="29">
        <f t="shared" si="17"/>
        <v>56582</v>
      </c>
      <c r="F46" s="29">
        <f t="shared" si="13"/>
        <v>-211418</v>
      </c>
      <c r="G46" s="34">
        <f>+Inputs!$D$2</f>
        <v>0.3795</v>
      </c>
      <c r="I46" s="27">
        <f t="shared" si="18"/>
        <v>268000</v>
      </c>
      <c r="K46" s="27">
        <f t="shared" si="14"/>
        <v>1489</v>
      </c>
      <c r="L46" s="27">
        <f t="shared" si="19"/>
        <v>56582</v>
      </c>
      <c r="M46" s="27">
        <f t="shared" si="15"/>
        <v>565.07550000000003</v>
      </c>
      <c r="N46" s="27">
        <f t="shared" si="16"/>
        <v>565.07550000000003</v>
      </c>
      <c r="O46" s="27">
        <f t="shared" si="20"/>
        <v>-80233.130999999761</v>
      </c>
      <c r="P46" s="27">
        <f t="shared" si="21"/>
        <v>80233.130999999761</v>
      </c>
      <c r="U46" s="108"/>
    </row>
    <row r="47" spans="1:21">
      <c r="A47" s="31">
        <v>36312</v>
      </c>
      <c r="C47" s="6">
        <v>39</v>
      </c>
      <c r="D47" s="29">
        <f t="shared" si="12"/>
        <v>1489</v>
      </c>
      <c r="E47" s="29">
        <f t="shared" si="17"/>
        <v>58071</v>
      </c>
      <c r="F47" s="29">
        <f t="shared" si="13"/>
        <v>-209929</v>
      </c>
      <c r="G47" s="34">
        <f>+Inputs!$D$2</f>
        <v>0.3795</v>
      </c>
      <c r="I47" s="27">
        <f t="shared" si="18"/>
        <v>268000</v>
      </c>
      <c r="K47" s="27">
        <f t="shared" si="14"/>
        <v>1489</v>
      </c>
      <c r="L47" s="27">
        <f t="shared" si="19"/>
        <v>58071</v>
      </c>
      <c r="M47" s="27">
        <f t="shared" si="15"/>
        <v>565.07550000000003</v>
      </c>
      <c r="N47" s="27">
        <f t="shared" si="16"/>
        <v>565.07550000000003</v>
      </c>
      <c r="O47" s="27">
        <f t="shared" si="20"/>
        <v>-79668.055499999755</v>
      </c>
      <c r="P47" s="27">
        <f t="shared" si="21"/>
        <v>79668.055499999755</v>
      </c>
      <c r="U47" s="108"/>
    </row>
    <row r="48" spans="1:21">
      <c r="A48" s="30">
        <v>36342</v>
      </c>
      <c r="C48" s="6">
        <v>40</v>
      </c>
      <c r="D48" s="29">
        <f t="shared" si="12"/>
        <v>1489</v>
      </c>
      <c r="E48" s="29">
        <f t="shared" si="17"/>
        <v>59560</v>
      </c>
      <c r="F48" s="29">
        <f t="shared" si="13"/>
        <v>-208440</v>
      </c>
      <c r="G48" s="34">
        <f>+Inputs!$D$2</f>
        <v>0.3795</v>
      </c>
      <c r="I48" s="27">
        <f t="shared" si="18"/>
        <v>268000</v>
      </c>
      <c r="K48" s="27">
        <f t="shared" si="14"/>
        <v>1489</v>
      </c>
      <c r="L48" s="27">
        <f t="shared" si="19"/>
        <v>59560</v>
      </c>
      <c r="M48" s="27">
        <f t="shared" si="15"/>
        <v>565.07550000000003</v>
      </c>
      <c r="N48" s="27">
        <f t="shared" si="16"/>
        <v>565.07550000000003</v>
      </c>
      <c r="O48" s="27">
        <f t="shared" si="20"/>
        <v>-79102.979999999749</v>
      </c>
      <c r="P48" s="27">
        <f t="shared" si="21"/>
        <v>79102.979999999749</v>
      </c>
      <c r="U48" s="108"/>
    </row>
    <row r="49" spans="1:21">
      <c r="A49" s="31">
        <v>36373</v>
      </c>
      <c r="C49" s="6">
        <v>41</v>
      </c>
      <c r="D49" s="29">
        <f t="shared" si="12"/>
        <v>1489</v>
      </c>
      <c r="E49" s="29">
        <f t="shared" si="17"/>
        <v>61049</v>
      </c>
      <c r="F49" s="29">
        <f t="shared" si="13"/>
        <v>-206951</v>
      </c>
      <c r="G49" s="34">
        <f>+Inputs!$D$2</f>
        <v>0.3795</v>
      </c>
      <c r="I49" s="27">
        <f t="shared" si="18"/>
        <v>268000</v>
      </c>
      <c r="K49" s="27">
        <f t="shared" si="14"/>
        <v>1489</v>
      </c>
      <c r="L49" s="27">
        <f t="shared" si="19"/>
        <v>61049</v>
      </c>
      <c r="M49" s="27">
        <f t="shared" si="15"/>
        <v>565.07550000000003</v>
      </c>
      <c r="N49" s="27">
        <f t="shared" si="16"/>
        <v>565.07550000000003</v>
      </c>
      <c r="O49" s="27">
        <f t="shared" si="20"/>
        <v>-78537.904499999742</v>
      </c>
      <c r="P49" s="27">
        <f t="shared" si="21"/>
        <v>78537.904499999742</v>
      </c>
      <c r="U49" s="108"/>
    </row>
    <row r="50" spans="1:21">
      <c r="A50" s="30">
        <v>36404</v>
      </c>
      <c r="C50" s="6">
        <v>42</v>
      </c>
      <c r="D50" s="29">
        <f t="shared" si="12"/>
        <v>1489</v>
      </c>
      <c r="E50" s="29">
        <f t="shared" si="17"/>
        <v>62538</v>
      </c>
      <c r="F50" s="29">
        <f t="shared" si="13"/>
        <v>-205462</v>
      </c>
      <c r="G50" s="34">
        <f>+Inputs!$D$2</f>
        <v>0.3795</v>
      </c>
      <c r="I50" s="27">
        <f t="shared" si="18"/>
        <v>268000</v>
      </c>
      <c r="K50" s="27">
        <f t="shared" si="14"/>
        <v>1489</v>
      </c>
      <c r="L50" s="27">
        <f t="shared" si="19"/>
        <v>62538</v>
      </c>
      <c r="M50" s="27">
        <f t="shared" si="15"/>
        <v>565.07550000000003</v>
      </c>
      <c r="N50" s="27">
        <f t="shared" si="16"/>
        <v>565.07550000000003</v>
      </c>
      <c r="O50" s="27">
        <f t="shared" si="20"/>
        <v>-77972.828999999736</v>
      </c>
      <c r="P50" s="27">
        <f t="shared" si="21"/>
        <v>77972.828999999736</v>
      </c>
      <c r="U50" s="108"/>
    </row>
    <row r="51" spans="1:21">
      <c r="A51" s="31">
        <v>36434</v>
      </c>
      <c r="C51" s="6">
        <v>43</v>
      </c>
      <c r="D51" s="29">
        <f t="shared" si="12"/>
        <v>1489</v>
      </c>
      <c r="E51" s="29">
        <f t="shared" si="17"/>
        <v>64027</v>
      </c>
      <c r="F51" s="29">
        <f t="shared" si="13"/>
        <v>-203973</v>
      </c>
      <c r="G51" s="34">
        <f>+Inputs!$D$2</f>
        <v>0.3795</v>
      </c>
      <c r="I51" s="27">
        <f t="shared" si="18"/>
        <v>268000</v>
      </c>
      <c r="K51" s="27">
        <f t="shared" si="14"/>
        <v>1489</v>
      </c>
      <c r="L51" s="27">
        <f t="shared" si="19"/>
        <v>64027</v>
      </c>
      <c r="M51" s="27">
        <f t="shared" si="15"/>
        <v>565.07550000000003</v>
      </c>
      <c r="N51" s="27">
        <f t="shared" si="16"/>
        <v>565.07550000000003</v>
      </c>
      <c r="O51" s="27">
        <f t="shared" si="20"/>
        <v>-77407.75349999973</v>
      </c>
      <c r="P51" s="27">
        <f t="shared" si="21"/>
        <v>77407.75349999973</v>
      </c>
      <c r="U51" s="108"/>
    </row>
    <row r="52" spans="1:21">
      <c r="A52" s="30">
        <v>36465</v>
      </c>
      <c r="C52" s="6">
        <v>44</v>
      </c>
      <c r="D52" s="29">
        <f t="shared" si="12"/>
        <v>1489</v>
      </c>
      <c r="E52" s="29">
        <f t="shared" si="17"/>
        <v>65516</v>
      </c>
      <c r="F52" s="29">
        <f t="shared" si="13"/>
        <v>-202484</v>
      </c>
      <c r="G52" s="34">
        <f>+Inputs!$D$2</f>
        <v>0.3795</v>
      </c>
      <c r="I52" s="27">
        <f t="shared" si="18"/>
        <v>268000</v>
      </c>
      <c r="K52" s="27">
        <f t="shared" si="14"/>
        <v>1489</v>
      </c>
      <c r="L52" s="27">
        <f t="shared" si="19"/>
        <v>65516</v>
      </c>
      <c r="M52" s="27">
        <f t="shared" si="15"/>
        <v>565.07550000000003</v>
      </c>
      <c r="N52" s="27">
        <f t="shared" si="16"/>
        <v>565.07550000000003</v>
      </c>
      <c r="O52" s="27">
        <f t="shared" si="20"/>
        <v>-76842.677999999723</v>
      </c>
      <c r="P52" s="27">
        <f t="shared" si="21"/>
        <v>76842.677999999723</v>
      </c>
      <c r="U52" s="108"/>
    </row>
    <row r="53" spans="1:21">
      <c r="A53" s="31">
        <v>36495</v>
      </c>
      <c r="C53" s="6">
        <v>45</v>
      </c>
      <c r="D53" s="29">
        <f t="shared" si="12"/>
        <v>1489</v>
      </c>
      <c r="E53" s="29">
        <f t="shared" si="17"/>
        <v>67005</v>
      </c>
      <c r="F53" s="29">
        <f t="shared" si="13"/>
        <v>-200995</v>
      </c>
      <c r="G53" s="34">
        <f>+Inputs!$D$2</f>
        <v>0.3795</v>
      </c>
      <c r="I53" s="27">
        <f t="shared" si="18"/>
        <v>268000</v>
      </c>
      <c r="K53" s="27">
        <f t="shared" si="14"/>
        <v>1489</v>
      </c>
      <c r="L53" s="27">
        <f t="shared" si="19"/>
        <v>67005</v>
      </c>
      <c r="M53" s="27">
        <f t="shared" si="15"/>
        <v>565.07550000000003</v>
      </c>
      <c r="N53" s="27">
        <f t="shared" si="16"/>
        <v>565.07550000000003</v>
      </c>
      <c r="O53" s="27">
        <f t="shared" si="20"/>
        <v>-76277.602499999717</v>
      </c>
      <c r="P53" s="27">
        <f t="shared" si="21"/>
        <v>76277.602499999717</v>
      </c>
      <c r="U53" s="108"/>
    </row>
    <row r="54" spans="1:21">
      <c r="A54" s="30">
        <v>36526</v>
      </c>
      <c r="C54" s="6">
        <v>46</v>
      </c>
      <c r="D54" s="29">
        <f t="shared" si="12"/>
        <v>1489</v>
      </c>
      <c r="E54" s="29">
        <f t="shared" si="17"/>
        <v>68494</v>
      </c>
      <c r="F54" s="29">
        <f t="shared" si="13"/>
        <v>-199506</v>
      </c>
      <c r="G54" s="34">
        <f>+Inputs!$D$2</f>
        <v>0.3795</v>
      </c>
      <c r="I54" s="27">
        <f t="shared" si="18"/>
        <v>268000</v>
      </c>
      <c r="K54" s="27">
        <f t="shared" si="14"/>
        <v>1489</v>
      </c>
      <c r="L54" s="27">
        <f t="shared" si="19"/>
        <v>68494</v>
      </c>
      <c r="M54" s="27">
        <f t="shared" si="15"/>
        <v>565.07550000000003</v>
      </c>
      <c r="N54" s="27">
        <f t="shared" si="16"/>
        <v>565.07550000000003</v>
      </c>
      <c r="O54" s="27">
        <f t="shared" si="20"/>
        <v>-75712.526999999711</v>
      </c>
      <c r="P54" s="27">
        <f t="shared" si="21"/>
        <v>75712.526999999711</v>
      </c>
      <c r="U54" s="108"/>
    </row>
    <row r="55" spans="1:21">
      <c r="A55" s="31">
        <v>36557</v>
      </c>
      <c r="C55" s="6">
        <v>47</v>
      </c>
      <c r="D55" s="29">
        <f t="shared" si="12"/>
        <v>1489</v>
      </c>
      <c r="E55" s="29">
        <f t="shared" si="17"/>
        <v>69983</v>
      </c>
      <c r="F55" s="29">
        <f t="shared" si="13"/>
        <v>-198017</v>
      </c>
      <c r="G55" s="34">
        <f>+Inputs!$D$2</f>
        <v>0.3795</v>
      </c>
      <c r="I55" s="27">
        <f t="shared" si="18"/>
        <v>268000</v>
      </c>
      <c r="K55" s="27">
        <f t="shared" si="14"/>
        <v>1489</v>
      </c>
      <c r="L55" s="27">
        <f t="shared" si="19"/>
        <v>69983</v>
      </c>
      <c r="M55" s="27">
        <f t="shared" si="15"/>
        <v>565.07550000000003</v>
      </c>
      <c r="N55" s="27">
        <f t="shared" si="16"/>
        <v>565.07550000000003</v>
      </c>
      <c r="O55" s="27">
        <f t="shared" si="20"/>
        <v>-75147.451499999705</v>
      </c>
      <c r="P55" s="27">
        <f t="shared" si="21"/>
        <v>75147.451499999705</v>
      </c>
      <c r="U55" s="108"/>
    </row>
    <row r="56" spans="1:21">
      <c r="A56" s="30">
        <v>36586</v>
      </c>
      <c r="C56" s="6">
        <v>48</v>
      </c>
      <c r="D56" s="29">
        <f t="shared" si="12"/>
        <v>1489</v>
      </c>
      <c r="E56" s="29">
        <f t="shared" si="17"/>
        <v>71472</v>
      </c>
      <c r="F56" s="29">
        <f t="shared" si="13"/>
        <v>-196528</v>
      </c>
      <c r="G56" s="34">
        <f>+Inputs!$D$2</f>
        <v>0.3795</v>
      </c>
      <c r="I56" s="27">
        <f t="shared" si="18"/>
        <v>268000</v>
      </c>
      <c r="K56" s="27">
        <f t="shared" si="14"/>
        <v>1489</v>
      </c>
      <c r="L56" s="27">
        <f t="shared" si="19"/>
        <v>71472</v>
      </c>
      <c r="M56" s="27">
        <f t="shared" si="15"/>
        <v>565.07550000000003</v>
      </c>
      <c r="N56" s="27">
        <f t="shared" si="16"/>
        <v>565.07550000000003</v>
      </c>
      <c r="O56" s="27">
        <f t="shared" si="20"/>
        <v>-74582.375999999698</v>
      </c>
      <c r="P56" s="27">
        <f t="shared" si="21"/>
        <v>74582.375999999698</v>
      </c>
    </row>
    <row r="57" spans="1:21">
      <c r="A57" s="31">
        <v>36617</v>
      </c>
      <c r="C57" s="6">
        <v>49</v>
      </c>
      <c r="D57" s="29">
        <f t="shared" si="12"/>
        <v>1489</v>
      </c>
      <c r="E57" s="29">
        <f t="shared" si="17"/>
        <v>72961</v>
      </c>
      <c r="F57" s="29">
        <f t="shared" si="13"/>
        <v>-195039</v>
      </c>
      <c r="G57" s="34">
        <f>+Inputs!$D$2</f>
        <v>0.3795</v>
      </c>
      <c r="I57" s="27">
        <f t="shared" si="18"/>
        <v>268000</v>
      </c>
      <c r="K57" s="27">
        <f t="shared" si="14"/>
        <v>1489</v>
      </c>
      <c r="L57" s="27">
        <f t="shared" si="19"/>
        <v>72961</v>
      </c>
      <c r="M57" s="27">
        <f t="shared" si="15"/>
        <v>565.07550000000003</v>
      </c>
      <c r="N57" s="27">
        <f t="shared" si="16"/>
        <v>565.07550000000003</v>
      </c>
      <c r="O57" s="27">
        <f t="shared" si="20"/>
        <v>-74017.300499999692</v>
      </c>
      <c r="P57" s="27">
        <f t="shared" si="21"/>
        <v>74017.300499999692</v>
      </c>
    </row>
    <row r="58" spans="1:21">
      <c r="A58" s="30">
        <v>36647</v>
      </c>
      <c r="C58" s="6">
        <v>50</v>
      </c>
      <c r="D58" s="29">
        <f t="shared" si="12"/>
        <v>1489</v>
      </c>
      <c r="E58" s="29">
        <f t="shared" si="17"/>
        <v>74450</v>
      </c>
      <c r="F58" s="29">
        <f t="shared" si="13"/>
        <v>-193550</v>
      </c>
      <c r="G58" s="34">
        <f>+Inputs!$D$2</f>
        <v>0.3795</v>
      </c>
      <c r="I58" s="27">
        <f t="shared" si="18"/>
        <v>268000</v>
      </c>
      <c r="K58" s="27">
        <f t="shared" si="14"/>
        <v>1489</v>
      </c>
      <c r="L58" s="27">
        <f t="shared" si="19"/>
        <v>74450</v>
      </c>
      <c r="M58" s="27">
        <f t="shared" si="15"/>
        <v>565.07550000000003</v>
      </c>
      <c r="N58" s="27">
        <f t="shared" si="16"/>
        <v>565.07550000000003</v>
      </c>
      <c r="O58" s="27">
        <f t="shared" si="20"/>
        <v>-73452.224999999686</v>
      </c>
      <c r="P58" s="27">
        <f t="shared" si="21"/>
        <v>73452.224999999686</v>
      </c>
    </row>
    <row r="59" spans="1:21">
      <c r="A59" s="31">
        <v>36678</v>
      </c>
      <c r="C59" s="6">
        <v>51</v>
      </c>
      <c r="D59" s="29">
        <f t="shared" si="12"/>
        <v>1489</v>
      </c>
      <c r="E59" s="29">
        <f t="shared" si="17"/>
        <v>75939</v>
      </c>
      <c r="F59" s="29">
        <f t="shared" si="13"/>
        <v>-192061</v>
      </c>
      <c r="G59" s="34">
        <f>+Inputs!$D$2</f>
        <v>0.3795</v>
      </c>
      <c r="I59" s="27">
        <f t="shared" si="18"/>
        <v>268000</v>
      </c>
      <c r="K59" s="27">
        <f t="shared" si="14"/>
        <v>1489</v>
      </c>
      <c r="L59" s="27">
        <f t="shared" si="19"/>
        <v>75939</v>
      </c>
      <c r="M59" s="27">
        <f t="shared" si="15"/>
        <v>565.07550000000003</v>
      </c>
      <c r="N59" s="27">
        <f t="shared" si="16"/>
        <v>565.07550000000003</v>
      </c>
      <c r="O59" s="27">
        <f t="shared" si="20"/>
        <v>-72887.149499999679</v>
      </c>
      <c r="P59" s="27">
        <f t="shared" si="21"/>
        <v>72887.149499999679</v>
      </c>
    </row>
    <row r="60" spans="1:21">
      <c r="A60" s="30">
        <v>36708</v>
      </c>
      <c r="C60" s="6">
        <v>52</v>
      </c>
      <c r="D60" s="29">
        <f t="shared" si="12"/>
        <v>1489</v>
      </c>
      <c r="E60" s="29">
        <f t="shared" si="17"/>
        <v>77428</v>
      </c>
      <c r="F60" s="29">
        <f t="shared" si="13"/>
        <v>-190572</v>
      </c>
      <c r="G60" s="34">
        <f>+Inputs!$D$2</f>
        <v>0.3795</v>
      </c>
      <c r="I60" s="27">
        <f t="shared" si="18"/>
        <v>268000</v>
      </c>
      <c r="K60" s="27">
        <f t="shared" si="14"/>
        <v>1489</v>
      </c>
      <c r="L60" s="27">
        <f t="shared" si="19"/>
        <v>77428</v>
      </c>
      <c r="M60" s="27">
        <f t="shared" si="15"/>
        <v>565.07550000000003</v>
      </c>
      <c r="N60" s="27">
        <f t="shared" si="16"/>
        <v>565.07550000000003</v>
      </c>
      <c r="O60" s="27">
        <f t="shared" si="20"/>
        <v>-72322.073999999673</v>
      </c>
      <c r="P60" s="27">
        <f t="shared" si="21"/>
        <v>72322.073999999673</v>
      </c>
    </row>
    <row r="61" spans="1:21">
      <c r="A61" s="31">
        <v>36739</v>
      </c>
      <c r="C61" s="6">
        <v>53</v>
      </c>
      <c r="D61" s="29">
        <f t="shared" si="12"/>
        <v>1489</v>
      </c>
      <c r="E61" s="29">
        <f t="shared" si="17"/>
        <v>78917</v>
      </c>
      <c r="F61" s="29">
        <f t="shared" si="13"/>
        <v>-189083</v>
      </c>
      <c r="G61" s="34">
        <f>+Inputs!$D$2</f>
        <v>0.3795</v>
      </c>
      <c r="I61" s="27">
        <f t="shared" si="18"/>
        <v>268000</v>
      </c>
      <c r="K61" s="27">
        <f t="shared" si="14"/>
        <v>1489</v>
      </c>
      <c r="L61" s="27">
        <f t="shared" si="19"/>
        <v>78917</v>
      </c>
      <c r="M61" s="27">
        <f t="shared" si="15"/>
        <v>565.07550000000003</v>
      </c>
      <c r="N61" s="27">
        <f t="shared" si="16"/>
        <v>565.07550000000003</v>
      </c>
      <c r="O61" s="27">
        <f t="shared" si="20"/>
        <v>-71756.998499999667</v>
      </c>
      <c r="P61" s="27">
        <f t="shared" si="21"/>
        <v>71756.998499999667</v>
      </c>
    </row>
    <row r="62" spans="1:21">
      <c r="A62" s="30">
        <v>36770</v>
      </c>
      <c r="C62" s="6">
        <v>54</v>
      </c>
      <c r="D62" s="29">
        <f t="shared" si="12"/>
        <v>1489</v>
      </c>
      <c r="E62" s="29">
        <f t="shared" si="17"/>
        <v>80406</v>
      </c>
      <c r="F62" s="29">
        <f t="shared" si="13"/>
        <v>-187594</v>
      </c>
      <c r="G62" s="34">
        <f>+Inputs!$D$2</f>
        <v>0.3795</v>
      </c>
      <c r="I62" s="27">
        <f t="shared" si="18"/>
        <v>268000</v>
      </c>
      <c r="K62" s="27">
        <f t="shared" si="14"/>
        <v>1489</v>
      </c>
      <c r="L62" s="27">
        <f t="shared" si="19"/>
        <v>80406</v>
      </c>
      <c r="M62" s="27">
        <f t="shared" si="15"/>
        <v>565.07550000000003</v>
      </c>
      <c r="N62" s="27">
        <f t="shared" si="16"/>
        <v>565.07550000000003</v>
      </c>
      <c r="O62" s="27">
        <f t="shared" si="20"/>
        <v>-71191.922999999661</v>
      </c>
      <c r="P62" s="27">
        <f t="shared" si="21"/>
        <v>71191.922999999661</v>
      </c>
    </row>
    <row r="63" spans="1:21">
      <c r="A63" s="31">
        <v>36800</v>
      </c>
      <c r="C63" s="6">
        <v>55</v>
      </c>
      <c r="D63" s="29">
        <f t="shared" si="12"/>
        <v>1489</v>
      </c>
      <c r="E63" s="29">
        <f t="shared" si="17"/>
        <v>81895</v>
      </c>
      <c r="F63" s="29">
        <f t="shared" si="13"/>
        <v>-186105</v>
      </c>
      <c r="G63" s="34">
        <f>+Inputs!$D$2</f>
        <v>0.3795</v>
      </c>
      <c r="I63" s="27">
        <f t="shared" si="18"/>
        <v>268000</v>
      </c>
      <c r="K63" s="27">
        <f t="shared" si="14"/>
        <v>1489</v>
      </c>
      <c r="L63" s="27">
        <f t="shared" si="19"/>
        <v>81895</v>
      </c>
      <c r="M63" s="27">
        <f t="shared" si="15"/>
        <v>565.07550000000003</v>
      </c>
      <c r="N63" s="27">
        <f t="shared" si="16"/>
        <v>565.07550000000003</v>
      </c>
      <c r="O63" s="27">
        <f t="shared" si="20"/>
        <v>-70626.847499999654</v>
      </c>
      <c r="P63" s="27">
        <f t="shared" si="21"/>
        <v>70626.847499999654</v>
      </c>
    </row>
    <row r="64" spans="1:21">
      <c r="A64" s="30">
        <v>36831</v>
      </c>
      <c r="C64" s="6">
        <v>56</v>
      </c>
      <c r="D64" s="29">
        <f t="shared" si="12"/>
        <v>1489</v>
      </c>
      <c r="E64" s="29">
        <f t="shared" si="17"/>
        <v>83384</v>
      </c>
      <c r="F64" s="29">
        <f t="shared" si="13"/>
        <v>-184616</v>
      </c>
      <c r="G64" s="34">
        <f>+Inputs!$D$2</f>
        <v>0.3795</v>
      </c>
      <c r="I64" s="27">
        <f t="shared" si="18"/>
        <v>268000</v>
      </c>
      <c r="K64" s="27">
        <f t="shared" si="14"/>
        <v>1489</v>
      </c>
      <c r="L64" s="27">
        <f t="shared" si="19"/>
        <v>83384</v>
      </c>
      <c r="M64" s="27">
        <f t="shared" si="15"/>
        <v>565.07550000000003</v>
      </c>
      <c r="N64" s="27">
        <f t="shared" si="16"/>
        <v>565.07550000000003</v>
      </c>
      <c r="O64" s="27">
        <f t="shared" si="20"/>
        <v>-70061.771999999648</v>
      </c>
      <c r="P64" s="27">
        <f t="shared" si="21"/>
        <v>70061.771999999648</v>
      </c>
    </row>
    <row r="65" spans="1:16">
      <c r="A65" s="31">
        <v>36861</v>
      </c>
      <c r="C65" s="6">
        <v>57</v>
      </c>
      <c r="D65" s="29">
        <f t="shared" si="12"/>
        <v>1489</v>
      </c>
      <c r="E65" s="29">
        <f t="shared" si="17"/>
        <v>84873</v>
      </c>
      <c r="F65" s="29">
        <f t="shared" si="13"/>
        <v>-183127</v>
      </c>
      <c r="G65" s="34">
        <f>+Inputs!$D$2</f>
        <v>0.3795</v>
      </c>
      <c r="I65" s="27">
        <f t="shared" si="18"/>
        <v>268000</v>
      </c>
      <c r="K65" s="27">
        <f t="shared" si="14"/>
        <v>1489</v>
      </c>
      <c r="L65" s="27">
        <f t="shared" si="19"/>
        <v>84873</v>
      </c>
      <c r="M65" s="27">
        <f t="shared" si="15"/>
        <v>565.07550000000003</v>
      </c>
      <c r="N65" s="27">
        <f t="shared" si="16"/>
        <v>565.07550000000003</v>
      </c>
      <c r="O65" s="27">
        <f t="shared" si="20"/>
        <v>-69496.696499999642</v>
      </c>
      <c r="P65" s="27">
        <f t="shared" si="21"/>
        <v>69496.696499999642</v>
      </c>
    </row>
    <row r="66" spans="1:16">
      <c r="A66" s="30">
        <v>36892</v>
      </c>
      <c r="C66" s="6">
        <v>58</v>
      </c>
      <c r="D66" s="29">
        <f t="shared" si="12"/>
        <v>1489</v>
      </c>
      <c r="E66" s="29">
        <f t="shared" si="17"/>
        <v>86362</v>
      </c>
      <c r="F66" s="29">
        <f t="shared" si="13"/>
        <v>-181638</v>
      </c>
      <c r="G66" s="34">
        <f>+Inputs!$D$2</f>
        <v>0.3795</v>
      </c>
      <c r="I66" s="27">
        <f t="shared" si="18"/>
        <v>268000</v>
      </c>
      <c r="K66" s="27">
        <f t="shared" si="14"/>
        <v>1489</v>
      </c>
      <c r="L66" s="27">
        <f t="shared" si="19"/>
        <v>86362</v>
      </c>
      <c r="M66" s="27">
        <f t="shared" si="15"/>
        <v>565.07550000000003</v>
      </c>
      <c r="N66" s="27">
        <f t="shared" si="16"/>
        <v>565.07550000000003</v>
      </c>
      <c r="O66" s="27">
        <f t="shared" si="20"/>
        <v>-68931.620999999635</v>
      </c>
      <c r="P66" s="27">
        <f t="shared" si="21"/>
        <v>68931.620999999635</v>
      </c>
    </row>
    <row r="67" spans="1:16">
      <c r="A67" s="31">
        <v>36923</v>
      </c>
      <c r="C67" s="6">
        <v>59</v>
      </c>
      <c r="D67" s="29">
        <f t="shared" si="12"/>
        <v>1489</v>
      </c>
      <c r="E67" s="29">
        <f t="shared" si="17"/>
        <v>87851</v>
      </c>
      <c r="F67" s="29">
        <f t="shared" si="13"/>
        <v>-180149</v>
      </c>
      <c r="G67" s="34">
        <f>+Inputs!$D$2</f>
        <v>0.3795</v>
      </c>
      <c r="I67" s="27">
        <f t="shared" si="18"/>
        <v>268000</v>
      </c>
      <c r="K67" s="27">
        <f t="shared" si="14"/>
        <v>1489</v>
      </c>
      <c r="L67" s="27">
        <f t="shared" si="19"/>
        <v>87851</v>
      </c>
      <c r="M67" s="27">
        <f t="shared" si="15"/>
        <v>565.07550000000003</v>
      </c>
      <c r="N67" s="27">
        <f t="shared" si="16"/>
        <v>565.07550000000003</v>
      </c>
      <c r="O67" s="27">
        <f t="shared" si="20"/>
        <v>-68366.545499999629</v>
      </c>
      <c r="P67" s="27">
        <f t="shared" si="21"/>
        <v>68366.545499999629</v>
      </c>
    </row>
    <row r="68" spans="1:16">
      <c r="A68" s="30">
        <v>36951</v>
      </c>
      <c r="C68" s="6">
        <v>60</v>
      </c>
      <c r="D68" s="29">
        <f t="shared" si="12"/>
        <v>1489</v>
      </c>
      <c r="E68" s="29">
        <f t="shared" si="17"/>
        <v>89340</v>
      </c>
      <c r="F68" s="29">
        <f t="shared" si="13"/>
        <v>-178660</v>
      </c>
      <c r="G68" s="34">
        <f>+Inputs!$D$2</f>
        <v>0.3795</v>
      </c>
      <c r="I68" s="27">
        <f t="shared" si="18"/>
        <v>268000</v>
      </c>
      <c r="K68" s="27">
        <f t="shared" si="14"/>
        <v>1489</v>
      </c>
      <c r="L68" s="27">
        <f t="shared" si="19"/>
        <v>89340</v>
      </c>
      <c r="M68" s="27">
        <f t="shared" si="15"/>
        <v>565.07550000000003</v>
      </c>
      <c r="N68" s="27">
        <f t="shared" si="16"/>
        <v>565.07550000000003</v>
      </c>
      <c r="O68" s="27">
        <f t="shared" si="20"/>
        <v>-67801.469999999623</v>
      </c>
      <c r="P68" s="27">
        <f t="shared" si="21"/>
        <v>67801.469999999623</v>
      </c>
    </row>
    <row r="69" spans="1:16">
      <c r="A69" s="31">
        <v>36982</v>
      </c>
      <c r="C69" s="6">
        <v>61</v>
      </c>
      <c r="D69" s="29">
        <f t="shared" si="12"/>
        <v>1489</v>
      </c>
      <c r="E69" s="29">
        <f t="shared" si="17"/>
        <v>90829</v>
      </c>
      <c r="F69" s="29">
        <f t="shared" si="13"/>
        <v>-177171</v>
      </c>
      <c r="G69" s="34">
        <f>+Inputs!$D$2</f>
        <v>0.3795</v>
      </c>
      <c r="I69" s="27">
        <f t="shared" si="18"/>
        <v>268000</v>
      </c>
      <c r="K69" s="27">
        <f t="shared" si="14"/>
        <v>1489</v>
      </c>
      <c r="L69" s="27">
        <f t="shared" si="19"/>
        <v>90829</v>
      </c>
      <c r="M69" s="27">
        <f t="shared" si="15"/>
        <v>565.07550000000003</v>
      </c>
      <c r="N69" s="27">
        <f t="shared" si="16"/>
        <v>565.07550000000003</v>
      </c>
      <c r="O69" s="27">
        <f t="shared" si="20"/>
        <v>-67236.394499999617</v>
      </c>
      <c r="P69" s="27">
        <f t="shared" si="21"/>
        <v>67236.394499999617</v>
      </c>
    </row>
    <row r="70" spans="1:16">
      <c r="A70" s="30">
        <v>37012</v>
      </c>
      <c r="C70" s="6">
        <v>62</v>
      </c>
      <c r="D70" s="29">
        <f t="shared" si="12"/>
        <v>1489</v>
      </c>
      <c r="E70" s="29">
        <f t="shared" si="17"/>
        <v>92318</v>
      </c>
      <c r="F70" s="29">
        <f t="shared" si="13"/>
        <v>-175682</v>
      </c>
      <c r="G70" s="34">
        <f>+Inputs!$D$2</f>
        <v>0.3795</v>
      </c>
      <c r="I70" s="27">
        <f t="shared" si="18"/>
        <v>268000</v>
      </c>
      <c r="K70" s="27">
        <f t="shared" si="14"/>
        <v>1489</v>
      </c>
      <c r="L70" s="27">
        <f t="shared" si="19"/>
        <v>92318</v>
      </c>
      <c r="M70" s="27">
        <f t="shared" si="15"/>
        <v>565.07550000000003</v>
      </c>
      <c r="N70" s="27">
        <f t="shared" si="16"/>
        <v>565.07550000000003</v>
      </c>
      <c r="O70" s="27">
        <f t="shared" si="20"/>
        <v>-66671.31899999961</v>
      </c>
      <c r="P70" s="27">
        <f t="shared" si="21"/>
        <v>66671.31899999961</v>
      </c>
    </row>
    <row r="71" spans="1:16">
      <c r="A71" s="31">
        <v>37043</v>
      </c>
      <c r="C71" s="6">
        <v>63</v>
      </c>
      <c r="D71" s="29">
        <f t="shared" si="12"/>
        <v>1489</v>
      </c>
      <c r="E71" s="29">
        <f t="shared" si="17"/>
        <v>93807</v>
      </c>
      <c r="F71" s="29">
        <f t="shared" si="13"/>
        <v>-174193</v>
      </c>
      <c r="G71" s="34">
        <f>+Inputs!$D$2</f>
        <v>0.3795</v>
      </c>
      <c r="I71" s="27">
        <f t="shared" si="18"/>
        <v>268000</v>
      </c>
      <c r="K71" s="27">
        <f t="shared" si="14"/>
        <v>1489</v>
      </c>
      <c r="L71" s="27">
        <f t="shared" si="19"/>
        <v>93807</v>
      </c>
      <c r="M71" s="27">
        <f t="shared" si="15"/>
        <v>565.07550000000003</v>
      </c>
      <c r="N71" s="27">
        <f t="shared" si="16"/>
        <v>565.07550000000003</v>
      </c>
      <c r="O71" s="27">
        <f t="shared" si="20"/>
        <v>-66106.243499999604</v>
      </c>
      <c r="P71" s="27">
        <f t="shared" si="21"/>
        <v>66106.243499999604</v>
      </c>
    </row>
    <row r="72" spans="1:16">
      <c r="A72" s="30">
        <v>37073</v>
      </c>
      <c r="C72" s="6">
        <v>64</v>
      </c>
      <c r="D72" s="29">
        <f t="shared" si="12"/>
        <v>1489</v>
      </c>
      <c r="E72" s="29">
        <f t="shared" si="17"/>
        <v>95296</v>
      </c>
      <c r="F72" s="29">
        <f t="shared" si="13"/>
        <v>-172704</v>
      </c>
      <c r="G72" s="34">
        <f>+Inputs!$D$2</f>
        <v>0.3795</v>
      </c>
      <c r="I72" s="27">
        <f t="shared" si="18"/>
        <v>268000</v>
      </c>
      <c r="K72" s="27">
        <f t="shared" si="14"/>
        <v>1489</v>
      </c>
      <c r="L72" s="27">
        <f t="shared" si="19"/>
        <v>95296</v>
      </c>
      <c r="M72" s="27">
        <f t="shared" si="15"/>
        <v>565.07550000000003</v>
      </c>
      <c r="N72" s="27">
        <f t="shared" si="16"/>
        <v>565.07550000000003</v>
      </c>
      <c r="O72" s="27">
        <f t="shared" si="20"/>
        <v>-65541.167999999598</v>
      </c>
      <c r="P72" s="27">
        <f t="shared" si="21"/>
        <v>65541.167999999598</v>
      </c>
    </row>
    <row r="73" spans="1:16">
      <c r="A73" s="31">
        <v>37104</v>
      </c>
      <c r="C73" s="6">
        <v>65</v>
      </c>
      <c r="D73" s="29">
        <f t="shared" ref="D73:D104" si="22">ROUND(-(+$B$9/180)*1,0)</f>
        <v>1489</v>
      </c>
      <c r="E73" s="29">
        <f t="shared" si="17"/>
        <v>96785</v>
      </c>
      <c r="F73" s="29">
        <f t="shared" ref="F73:F104" si="23">$B$9+E73</f>
        <v>-171215</v>
      </c>
      <c r="G73" s="34">
        <f>+Inputs!$D$2</f>
        <v>0.3795</v>
      </c>
      <c r="I73" s="27">
        <f t="shared" si="18"/>
        <v>268000</v>
      </c>
      <c r="K73" s="27">
        <f t="shared" ref="K73:K104" si="24">D73</f>
        <v>1489</v>
      </c>
      <c r="L73" s="27">
        <f t="shared" si="19"/>
        <v>96785</v>
      </c>
      <c r="M73" s="27">
        <f t="shared" ref="M73:M104" si="25">K73*G73</f>
        <v>565.07550000000003</v>
      </c>
      <c r="N73" s="27">
        <f t="shared" ref="N73:N104" si="26">M73-J73</f>
        <v>565.07550000000003</v>
      </c>
      <c r="O73" s="27">
        <f t="shared" si="20"/>
        <v>-64976.092499999599</v>
      </c>
      <c r="P73" s="27">
        <f t="shared" si="21"/>
        <v>64976.092499999599</v>
      </c>
    </row>
    <row r="74" spans="1:16">
      <c r="A74" s="30">
        <v>37135</v>
      </c>
      <c r="C74" s="6">
        <v>66</v>
      </c>
      <c r="D74" s="29">
        <f t="shared" si="22"/>
        <v>1489</v>
      </c>
      <c r="E74" s="29">
        <f t="shared" ref="E74:E105" si="27">+E73+D74</f>
        <v>98274</v>
      </c>
      <c r="F74" s="29">
        <f t="shared" si="23"/>
        <v>-169726</v>
      </c>
      <c r="G74" s="34">
        <f>+Inputs!$D$2</f>
        <v>0.3795</v>
      </c>
      <c r="I74" s="27">
        <f t="shared" ref="I74:I105" si="28">+I73+H74</f>
        <v>268000</v>
      </c>
      <c r="K74" s="27">
        <f t="shared" si="24"/>
        <v>1489</v>
      </c>
      <c r="L74" s="27">
        <f t="shared" ref="L74:L105" si="29">+L73+K74</f>
        <v>98274</v>
      </c>
      <c r="M74" s="27">
        <f t="shared" si="25"/>
        <v>565.07550000000003</v>
      </c>
      <c r="N74" s="27">
        <f t="shared" si="26"/>
        <v>565.07550000000003</v>
      </c>
      <c r="O74" s="27">
        <f t="shared" ref="O74:O105" si="30">+O73+N74</f>
        <v>-64411.0169999996</v>
      </c>
      <c r="P74" s="27">
        <f t="shared" ref="P74:P105" si="31">P73-N74</f>
        <v>64411.0169999996</v>
      </c>
    </row>
    <row r="75" spans="1:16">
      <c r="A75" s="31">
        <v>37165</v>
      </c>
      <c r="C75" s="6">
        <v>67</v>
      </c>
      <c r="D75" s="29">
        <f t="shared" si="22"/>
        <v>1489</v>
      </c>
      <c r="E75" s="29">
        <f t="shared" si="27"/>
        <v>99763</v>
      </c>
      <c r="F75" s="29">
        <f t="shared" si="23"/>
        <v>-168237</v>
      </c>
      <c r="G75" s="34">
        <f>+Inputs!$D$2</f>
        <v>0.3795</v>
      </c>
      <c r="I75" s="27">
        <f t="shared" si="28"/>
        <v>268000</v>
      </c>
      <c r="K75" s="27">
        <f t="shared" si="24"/>
        <v>1489</v>
      </c>
      <c r="L75" s="27">
        <f t="shared" si="29"/>
        <v>99763</v>
      </c>
      <c r="M75" s="27">
        <f t="shared" si="25"/>
        <v>565.07550000000003</v>
      </c>
      <c r="N75" s="27">
        <f t="shared" si="26"/>
        <v>565.07550000000003</v>
      </c>
      <c r="O75" s="27">
        <f t="shared" si="30"/>
        <v>-63845.941499999601</v>
      </c>
      <c r="P75" s="27">
        <f t="shared" si="31"/>
        <v>63845.941499999601</v>
      </c>
    </row>
    <row r="76" spans="1:16">
      <c r="A76" s="30">
        <v>37196</v>
      </c>
      <c r="C76" s="6">
        <v>68</v>
      </c>
      <c r="D76" s="29">
        <f t="shared" si="22"/>
        <v>1489</v>
      </c>
      <c r="E76" s="29">
        <f t="shared" si="27"/>
        <v>101252</v>
      </c>
      <c r="F76" s="29">
        <f t="shared" si="23"/>
        <v>-166748</v>
      </c>
      <c r="G76" s="34">
        <f>+Inputs!$D$2</f>
        <v>0.3795</v>
      </c>
      <c r="I76" s="27">
        <f t="shared" si="28"/>
        <v>268000</v>
      </c>
      <c r="K76" s="27">
        <f t="shared" si="24"/>
        <v>1489</v>
      </c>
      <c r="L76" s="27">
        <f t="shared" si="29"/>
        <v>101252</v>
      </c>
      <c r="M76" s="27">
        <f t="shared" si="25"/>
        <v>565.07550000000003</v>
      </c>
      <c r="N76" s="27">
        <f t="shared" si="26"/>
        <v>565.07550000000003</v>
      </c>
      <c r="O76" s="27">
        <f t="shared" si="30"/>
        <v>-63280.865999999602</v>
      </c>
      <c r="P76" s="27">
        <f t="shared" si="31"/>
        <v>63280.865999999602</v>
      </c>
    </row>
    <row r="77" spans="1:16">
      <c r="A77" s="31">
        <v>37226</v>
      </c>
      <c r="C77" s="6">
        <v>69</v>
      </c>
      <c r="D77" s="29">
        <f t="shared" si="22"/>
        <v>1489</v>
      </c>
      <c r="E77" s="29">
        <f t="shared" si="27"/>
        <v>102741</v>
      </c>
      <c r="F77" s="29">
        <f t="shared" si="23"/>
        <v>-165259</v>
      </c>
      <c r="G77" s="34">
        <f>+Inputs!$D$2</f>
        <v>0.3795</v>
      </c>
      <c r="I77" s="27">
        <f t="shared" si="28"/>
        <v>268000</v>
      </c>
      <c r="K77" s="27">
        <f t="shared" si="24"/>
        <v>1489</v>
      </c>
      <c r="L77" s="27">
        <f t="shared" si="29"/>
        <v>102741</v>
      </c>
      <c r="M77" s="27">
        <f t="shared" si="25"/>
        <v>565.07550000000003</v>
      </c>
      <c r="N77" s="27">
        <f t="shared" si="26"/>
        <v>565.07550000000003</v>
      </c>
      <c r="O77" s="27">
        <f t="shared" si="30"/>
        <v>-62715.790499999603</v>
      </c>
      <c r="P77" s="27">
        <f t="shared" si="31"/>
        <v>62715.790499999603</v>
      </c>
    </row>
    <row r="78" spans="1:16">
      <c r="A78" s="30">
        <v>37257</v>
      </c>
      <c r="C78" s="6">
        <v>70</v>
      </c>
      <c r="D78" s="29">
        <f t="shared" si="22"/>
        <v>1489</v>
      </c>
      <c r="E78" s="29">
        <f t="shared" si="27"/>
        <v>104230</v>
      </c>
      <c r="F78" s="29">
        <f t="shared" si="23"/>
        <v>-163770</v>
      </c>
      <c r="G78" s="34">
        <f>+Inputs!$D$2</f>
        <v>0.3795</v>
      </c>
      <c r="I78" s="27">
        <f t="shared" si="28"/>
        <v>268000</v>
      </c>
      <c r="K78" s="27">
        <f t="shared" si="24"/>
        <v>1489</v>
      </c>
      <c r="L78" s="27">
        <f t="shared" si="29"/>
        <v>104230</v>
      </c>
      <c r="M78" s="27">
        <f t="shared" si="25"/>
        <v>565.07550000000003</v>
      </c>
      <c r="N78" s="27">
        <f t="shared" si="26"/>
        <v>565.07550000000003</v>
      </c>
      <c r="O78" s="27">
        <f t="shared" si="30"/>
        <v>-62150.714999999604</v>
      </c>
      <c r="P78" s="27">
        <f t="shared" si="31"/>
        <v>62150.714999999604</v>
      </c>
    </row>
    <row r="79" spans="1:16">
      <c r="A79" s="31">
        <v>37288</v>
      </c>
      <c r="C79" s="6">
        <v>71</v>
      </c>
      <c r="D79" s="29">
        <f t="shared" si="22"/>
        <v>1489</v>
      </c>
      <c r="E79" s="29">
        <f t="shared" si="27"/>
        <v>105719</v>
      </c>
      <c r="F79" s="29">
        <f t="shared" si="23"/>
        <v>-162281</v>
      </c>
      <c r="G79" s="34">
        <f>+Inputs!$D$2</f>
        <v>0.3795</v>
      </c>
      <c r="I79" s="27">
        <f t="shared" si="28"/>
        <v>268000</v>
      </c>
      <c r="K79" s="27">
        <f t="shared" si="24"/>
        <v>1489</v>
      </c>
      <c r="L79" s="27">
        <f t="shared" si="29"/>
        <v>105719</v>
      </c>
      <c r="M79" s="27">
        <f t="shared" si="25"/>
        <v>565.07550000000003</v>
      </c>
      <c r="N79" s="27">
        <f t="shared" si="26"/>
        <v>565.07550000000003</v>
      </c>
      <c r="O79" s="27">
        <f t="shared" si="30"/>
        <v>-61585.639499999605</v>
      </c>
      <c r="P79" s="27">
        <f t="shared" si="31"/>
        <v>61585.639499999605</v>
      </c>
    </row>
    <row r="80" spans="1:16">
      <c r="A80" s="30">
        <v>37316</v>
      </c>
      <c r="C80" s="6">
        <v>72</v>
      </c>
      <c r="D80" s="29">
        <f t="shared" si="22"/>
        <v>1489</v>
      </c>
      <c r="E80" s="29">
        <f t="shared" si="27"/>
        <v>107208</v>
      </c>
      <c r="F80" s="29">
        <f t="shared" si="23"/>
        <v>-160792</v>
      </c>
      <c r="G80" s="34">
        <f>+Inputs!$D$2</f>
        <v>0.3795</v>
      </c>
      <c r="I80" s="27">
        <f t="shared" si="28"/>
        <v>268000</v>
      </c>
      <c r="K80" s="27">
        <f t="shared" si="24"/>
        <v>1489</v>
      </c>
      <c r="L80" s="27">
        <f t="shared" si="29"/>
        <v>107208</v>
      </c>
      <c r="M80" s="27">
        <f t="shared" si="25"/>
        <v>565.07550000000003</v>
      </c>
      <c r="N80" s="27">
        <f t="shared" si="26"/>
        <v>565.07550000000003</v>
      </c>
      <c r="O80" s="27">
        <f t="shared" si="30"/>
        <v>-61020.563999999606</v>
      </c>
      <c r="P80" s="27">
        <f t="shared" si="31"/>
        <v>61020.563999999606</v>
      </c>
    </row>
    <row r="81" spans="1:16">
      <c r="A81" s="31">
        <v>37347</v>
      </c>
      <c r="C81" s="6">
        <v>73</v>
      </c>
      <c r="D81" s="29">
        <f t="shared" si="22"/>
        <v>1489</v>
      </c>
      <c r="E81" s="29">
        <f t="shared" si="27"/>
        <v>108697</v>
      </c>
      <c r="F81" s="29">
        <f t="shared" si="23"/>
        <v>-159303</v>
      </c>
      <c r="G81" s="34">
        <f>+Inputs!$D$2</f>
        <v>0.3795</v>
      </c>
      <c r="I81" s="27">
        <f t="shared" si="28"/>
        <v>268000</v>
      </c>
      <c r="K81" s="27">
        <f t="shared" si="24"/>
        <v>1489</v>
      </c>
      <c r="L81" s="27">
        <f t="shared" si="29"/>
        <v>108697</v>
      </c>
      <c r="M81" s="27">
        <f t="shared" si="25"/>
        <v>565.07550000000003</v>
      </c>
      <c r="N81" s="27">
        <f t="shared" si="26"/>
        <v>565.07550000000003</v>
      </c>
      <c r="O81" s="27">
        <f t="shared" si="30"/>
        <v>-60455.488499999607</v>
      </c>
      <c r="P81" s="27">
        <f t="shared" si="31"/>
        <v>60455.488499999607</v>
      </c>
    </row>
    <row r="82" spans="1:16">
      <c r="A82" s="30">
        <v>37377</v>
      </c>
      <c r="C82" s="6">
        <v>74</v>
      </c>
      <c r="D82" s="29">
        <f t="shared" si="22"/>
        <v>1489</v>
      </c>
      <c r="E82" s="29">
        <f t="shared" si="27"/>
        <v>110186</v>
      </c>
      <c r="F82" s="29">
        <f t="shared" si="23"/>
        <v>-157814</v>
      </c>
      <c r="G82" s="34">
        <f>+Inputs!$D$2</f>
        <v>0.3795</v>
      </c>
      <c r="I82" s="27">
        <f t="shared" si="28"/>
        <v>268000</v>
      </c>
      <c r="K82" s="27">
        <f t="shared" si="24"/>
        <v>1489</v>
      </c>
      <c r="L82" s="27">
        <f t="shared" si="29"/>
        <v>110186</v>
      </c>
      <c r="M82" s="27">
        <f t="shared" si="25"/>
        <v>565.07550000000003</v>
      </c>
      <c r="N82" s="27">
        <f t="shared" si="26"/>
        <v>565.07550000000003</v>
      </c>
      <c r="O82" s="27">
        <f t="shared" si="30"/>
        <v>-59890.412999999608</v>
      </c>
      <c r="P82" s="27">
        <f t="shared" si="31"/>
        <v>59890.412999999608</v>
      </c>
    </row>
    <row r="83" spans="1:16">
      <c r="A83" s="31">
        <v>37408</v>
      </c>
      <c r="C83" s="6">
        <v>75</v>
      </c>
      <c r="D83" s="29">
        <f t="shared" si="22"/>
        <v>1489</v>
      </c>
      <c r="E83" s="29">
        <f t="shared" si="27"/>
        <v>111675</v>
      </c>
      <c r="F83" s="29">
        <f t="shared" si="23"/>
        <v>-156325</v>
      </c>
      <c r="G83" s="34">
        <f>+Inputs!$D$2</f>
        <v>0.3795</v>
      </c>
      <c r="I83" s="27">
        <f t="shared" si="28"/>
        <v>268000</v>
      </c>
      <c r="K83" s="27">
        <f t="shared" si="24"/>
        <v>1489</v>
      </c>
      <c r="L83" s="27">
        <f t="shared" si="29"/>
        <v>111675</v>
      </c>
      <c r="M83" s="27">
        <f t="shared" si="25"/>
        <v>565.07550000000003</v>
      </c>
      <c r="N83" s="27">
        <f t="shared" si="26"/>
        <v>565.07550000000003</v>
      </c>
      <c r="O83" s="27">
        <f t="shared" si="30"/>
        <v>-59325.337499999609</v>
      </c>
      <c r="P83" s="27">
        <f t="shared" si="31"/>
        <v>59325.337499999609</v>
      </c>
    </row>
    <row r="84" spans="1:16">
      <c r="A84" s="30">
        <v>37438</v>
      </c>
      <c r="C84" s="6">
        <v>76</v>
      </c>
      <c r="D84" s="29">
        <f t="shared" si="22"/>
        <v>1489</v>
      </c>
      <c r="E84" s="29">
        <f t="shared" si="27"/>
        <v>113164</v>
      </c>
      <c r="F84" s="29">
        <f t="shared" si="23"/>
        <v>-154836</v>
      </c>
      <c r="G84" s="34">
        <f>+Inputs!$D$2</f>
        <v>0.3795</v>
      </c>
      <c r="I84" s="27">
        <f t="shared" si="28"/>
        <v>268000</v>
      </c>
      <c r="K84" s="27">
        <f t="shared" si="24"/>
        <v>1489</v>
      </c>
      <c r="L84" s="27">
        <f t="shared" si="29"/>
        <v>113164</v>
      </c>
      <c r="M84" s="27">
        <f t="shared" si="25"/>
        <v>565.07550000000003</v>
      </c>
      <c r="N84" s="27">
        <f t="shared" si="26"/>
        <v>565.07550000000003</v>
      </c>
      <c r="O84" s="27">
        <f t="shared" si="30"/>
        <v>-58760.26199999961</v>
      </c>
      <c r="P84" s="27">
        <f t="shared" si="31"/>
        <v>58760.26199999961</v>
      </c>
    </row>
    <row r="85" spans="1:16">
      <c r="A85" s="31">
        <v>37469</v>
      </c>
      <c r="C85" s="6">
        <v>77</v>
      </c>
      <c r="D85" s="29">
        <f t="shared" si="22"/>
        <v>1489</v>
      </c>
      <c r="E85" s="29">
        <f t="shared" si="27"/>
        <v>114653</v>
      </c>
      <c r="F85" s="29">
        <f t="shared" si="23"/>
        <v>-153347</v>
      </c>
      <c r="G85" s="34">
        <f>+Inputs!$D$2</f>
        <v>0.3795</v>
      </c>
      <c r="I85" s="27">
        <f t="shared" si="28"/>
        <v>268000</v>
      </c>
      <c r="K85" s="27">
        <f t="shared" si="24"/>
        <v>1489</v>
      </c>
      <c r="L85" s="27">
        <f t="shared" si="29"/>
        <v>114653</v>
      </c>
      <c r="M85" s="27">
        <f t="shared" si="25"/>
        <v>565.07550000000003</v>
      </c>
      <c r="N85" s="27">
        <f t="shared" si="26"/>
        <v>565.07550000000003</v>
      </c>
      <c r="O85" s="27">
        <f t="shared" si="30"/>
        <v>-58195.186499999611</v>
      </c>
      <c r="P85" s="27">
        <f t="shared" si="31"/>
        <v>58195.186499999611</v>
      </c>
    </row>
    <row r="86" spans="1:16">
      <c r="A86" s="30">
        <v>37500</v>
      </c>
      <c r="C86" s="6">
        <v>78</v>
      </c>
      <c r="D86" s="29">
        <f t="shared" si="22"/>
        <v>1489</v>
      </c>
      <c r="E86" s="29">
        <f t="shared" si="27"/>
        <v>116142</v>
      </c>
      <c r="F86" s="29">
        <f t="shared" si="23"/>
        <v>-151858</v>
      </c>
      <c r="G86" s="34">
        <f>+Inputs!$D$2</f>
        <v>0.3795</v>
      </c>
      <c r="I86" s="27">
        <f t="shared" si="28"/>
        <v>268000</v>
      </c>
      <c r="K86" s="27">
        <f t="shared" si="24"/>
        <v>1489</v>
      </c>
      <c r="L86" s="27">
        <f t="shared" si="29"/>
        <v>116142</v>
      </c>
      <c r="M86" s="27">
        <f t="shared" si="25"/>
        <v>565.07550000000003</v>
      </c>
      <c r="N86" s="27">
        <f t="shared" si="26"/>
        <v>565.07550000000003</v>
      </c>
      <c r="O86" s="27">
        <f t="shared" si="30"/>
        <v>-57630.110999999612</v>
      </c>
      <c r="P86" s="27">
        <f t="shared" si="31"/>
        <v>57630.110999999612</v>
      </c>
    </row>
    <row r="87" spans="1:16">
      <c r="A87" s="31">
        <v>37530</v>
      </c>
      <c r="C87" s="6">
        <v>79</v>
      </c>
      <c r="D87" s="29">
        <f t="shared" si="22"/>
        <v>1489</v>
      </c>
      <c r="E87" s="29">
        <f t="shared" si="27"/>
        <v>117631</v>
      </c>
      <c r="F87" s="29">
        <f t="shared" si="23"/>
        <v>-150369</v>
      </c>
      <c r="G87" s="34">
        <f>+Inputs!$D$2</f>
        <v>0.3795</v>
      </c>
      <c r="I87" s="27">
        <f t="shared" si="28"/>
        <v>268000</v>
      </c>
      <c r="K87" s="27">
        <f t="shared" si="24"/>
        <v>1489</v>
      </c>
      <c r="L87" s="27">
        <f t="shared" si="29"/>
        <v>117631</v>
      </c>
      <c r="M87" s="27">
        <f t="shared" si="25"/>
        <v>565.07550000000003</v>
      </c>
      <c r="N87" s="27">
        <f t="shared" si="26"/>
        <v>565.07550000000003</v>
      </c>
      <c r="O87" s="27">
        <f t="shared" si="30"/>
        <v>-57065.035499999613</v>
      </c>
      <c r="P87" s="27">
        <f t="shared" si="31"/>
        <v>57065.035499999613</v>
      </c>
    </row>
    <row r="88" spans="1:16">
      <c r="A88" s="30">
        <v>37561</v>
      </c>
      <c r="C88" s="6">
        <v>80</v>
      </c>
      <c r="D88" s="29">
        <f t="shared" si="22"/>
        <v>1489</v>
      </c>
      <c r="E88" s="29">
        <f t="shared" si="27"/>
        <v>119120</v>
      </c>
      <c r="F88" s="29">
        <f t="shared" si="23"/>
        <v>-148880</v>
      </c>
      <c r="G88" s="34">
        <f>+Inputs!$D$2</f>
        <v>0.3795</v>
      </c>
      <c r="I88" s="27">
        <f t="shared" si="28"/>
        <v>268000</v>
      </c>
      <c r="K88" s="27">
        <f t="shared" si="24"/>
        <v>1489</v>
      </c>
      <c r="L88" s="27">
        <f t="shared" si="29"/>
        <v>119120</v>
      </c>
      <c r="M88" s="27">
        <f t="shared" si="25"/>
        <v>565.07550000000003</v>
      </c>
      <c r="N88" s="27">
        <f t="shared" si="26"/>
        <v>565.07550000000003</v>
      </c>
      <c r="O88" s="27">
        <f t="shared" si="30"/>
        <v>-56499.959999999614</v>
      </c>
      <c r="P88" s="27">
        <f t="shared" si="31"/>
        <v>56499.959999999614</v>
      </c>
    </row>
    <row r="89" spans="1:16">
      <c r="A89" s="31">
        <v>37591</v>
      </c>
      <c r="C89" s="6">
        <v>81</v>
      </c>
      <c r="D89" s="29">
        <f t="shared" si="22"/>
        <v>1489</v>
      </c>
      <c r="E89" s="29">
        <f t="shared" si="27"/>
        <v>120609</v>
      </c>
      <c r="F89" s="29">
        <f t="shared" si="23"/>
        <v>-147391</v>
      </c>
      <c r="G89" s="34">
        <f>+Inputs!$D$2</f>
        <v>0.3795</v>
      </c>
      <c r="I89" s="27">
        <f t="shared" si="28"/>
        <v>268000</v>
      </c>
      <c r="K89" s="27">
        <f t="shared" si="24"/>
        <v>1489</v>
      </c>
      <c r="L89" s="27">
        <f t="shared" si="29"/>
        <v>120609</v>
      </c>
      <c r="M89" s="27">
        <f t="shared" si="25"/>
        <v>565.07550000000003</v>
      </c>
      <c r="N89" s="27">
        <f t="shared" si="26"/>
        <v>565.07550000000003</v>
      </c>
      <c r="O89" s="27">
        <f t="shared" si="30"/>
        <v>-55934.884499999614</v>
      </c>
      <c r="P89" s="27">
        <f t="shared" si="31"/>
        <v>55934.884499999614</v>
      </c>
    </row>
    <row r="90" spans="1:16">
      <c r="A90" s="30">
        <v>37622</v>
      </c>
      <c r="C90" s="6">
        <v>82</v>
      </c>
      <c r="D90" s="29">
        <f t="shared" si="22"/>
        <v>1489</v>
      </c>
      <c r="E90" s="29">
        <f t="shared" si="27"/>
        <v>122098</v>
      </c>
      <c r="F90" s="29">
        <f t="shared" si="23"/>
        <v>-145902</v>
      </c>
      <c r="G90" s="34">
        <f>+Inputs!$D$2</f>
        <v>0.3795</v>
      </c>
      <c r="I90" s="27">
        <f t="shared" si="28"/>
        <v>268000</v>
      </c>
      <c r="K90" s="27">
        <f t="shared" si="24"/>
        <v>1489</v>
      </c>
      <c r="L90" s="27">
        <f t="shared" si="29"/>
        <v>122098</v>
      </c>
      <c r="M90" s="27">
        <f t="shared" si="25"/>
        <v>565.07550000000003</v>
      </c>
      <c r="N90" s="27">
        <f t="shared" si="26"/>
        <v>565.07550000000003</v>
      </c>
      <c r="O90" s="27">
        <f t="shared" si="30"/>
        <v>-55369.808999999615</v>
      </c>
      <c r="P90" s="27">
        <f t="shared" si="31"/>
        <v>55369.808999999615</v>
      </c>
    </row>
    <row r="91" spans="1:16">
      <c r="A91" s="31">
        <v>37653</v>
      </c>
      <c r="C91" s="6">
        <v>83</v>
      </c>
      <c r="D91" s="29">
        <f t="shared" si="22"/>
        <v>1489</v>
      </c>
      <c r="E91" s="29">
        <f t="shared" si="27"/>
        <v>123587</v>
      </c>
      <c r="F91" s="29">
        <f t="shared" si="23"/>
        <v>-144413</v>
      </c>
      <c r="G91" s="34">
        <f>+Inputs!$D$2</f>
        <v>0.3795</v>
      </c>
      <c r="I91" s="27">
        <f t="shared" si="28"/>
        <v>268000</v>
      </c>
      <c r="K91" s="27">
        <f t="shared" si="24"/>
        <v>1489</v>
      </c>
      <c r="L91" s="27">
        <f t="shared" si="29"/>
        <v>123587</v>
      </c>
      <c r="M91" s="27">
        <f t="shared" si="25"/>
        <v>565.07550000000003</v>
      </c>
      <c r="N91" s="27">
        <f t="shared" si="26"/>
        <v>565.07550000000003</v>
      </c>
      <c r="O91" s="27">
        <f t="shared" si="30"/>
        <v>-54804.733499999616</v>
      </c>
      <c r="P91" s="27">
        <f t="shared" si="31"/>
        <v>54804.733499999616</v>
      </c>
    </row>
    <row r="92" spans="1:16">
      <c r="A92" s="30">
        <v>37681</v>
      </c>
      <c r="C92" s="6">
        <v>84</v>
      </c>
      <c r="D92" s="29">
        <f t="shared" si="22"/>
        <v>1489</v>
      </c>
      <c r="E92" s="29">
        <f t="shared" si="27"/>
        <v>125076</v>
      </c>
      <c r="F92" s="29">
        <f t="shared" si="23"/>
        <v>-142924</v>
      </c>
      <c r="G92" s="34">
        <f>+Inputs!$D$2</f>
        <v>0.3795</v>
      </c>
      <c r="I92" s="27">
        <f t="shared" si="28"/>
        <v>268000</v>
      </c>
      <c r="K92" s="27">
        <f t="shared" si="24"/>
        <v>1489</v>
      </c>
      <c r="L92" s="27">
        <f t="shared" si="29"/>
        <v>125076</v>
      </c>
      <c r="M92" s="27">
        <f t="shared" si="25"/>
        <v>565.07550000000003</v>
      </c>
      <c r="N92" s="27">
        <f t="shared" si="26"/>
        <v>565.07550000000003</v>
      </c>
      <c r="O92" s="27">
        <f t="shared" si="30"/>
        <v>-54239.657999999617</v>
      </c>
      <c r="P92" s="27">
        <f t="shared" si="31"/>
        <v>54239.657999999617</v>
      </c>
    </row>
    <row r="93" spans="1:16">
      <c r="A93" s="31">
        <v>37712</v>
      </c>
      <c r="C93" s="6">
        <v>85</v>
      </c>
      <c r="D93" s="29">
        <f t="shared" si="22"/>
        <v>1489</v>
      </c>
      <c r="E93" s="29">
        <f t="shared" si="27"/>
        <v>126565</v>
      </c>
      <c r="F93" s="29">
        <f t="shared" si="23"/>
        <v>-141435</v>
      </c>
      <c r="G93" s="34">
        <f>+Inputs!$D$2</f>
        <v>0.3795</v>
      </c>
      <c r="I93" s="27">
        <f t="shared" si="28"/>
        <v>268000</v>
      </c>
      <c r="K93" s="27">
        <f t="shared" si="24"/>
        <v>1489</v>
      </c>
      <c r="L93" s="27">
        <f t="shared" si="29"/>
        <v>126565</v>
      </c>
      <c r="M93" s="27">
        <f t="shared" si="25"/>
        <v>565.07550000000003</v>
      </c>
      <c r="N93" s="27">
        <f t="shared" si="26"/>
        <v>565.07550000000003</v>
      </c>
      <c r="O93" s="27">
        <f t="shared" si="30"/>
        <v>-53674.582499999618</v>
      </c>
      <c r="P93" s="27">
        <f t="shared" si="31"/>
        <v>53674.582499999618</v>
      </c>
    </row>
    <row r="94" spans="1:16">
      <c r="A94" s="30">
        <v>37742</v>
      </c>
      <c r="C94" s="6">
        <v>86</v>
      </c>
      <c r="D94" s="29">
        <f t="shared" si="22"/>
        <v>1489</v>
      </c>
      <c r="E94" s="29">
        <f t="shared" si="27"/>
        <v>128054</v>
      </c>
      <c r="F94" s="29">
        <f t="shared" si="23"/>
        <v>-139946</v>
      </c>
      <c r="G94" s="34">
        <f>+Inputs!$D$3</f>
        <v>0.37951000000000001</v>
      </c>
      <c r="I94" s="27">
        <f t="shared" si="28"/>
        <v>268000</v>
      </c>
      <c r="K94" s="27">
        <f t="shared" si="24"/>
        <v>1489</v>
      </c>
      <c r="L94" s="27">
        <f t="shared" si="29"/>
        <v>128054</v>
      </c>
      <c r="M94" s="27">
        <f t="shared" si="25"/>
        <v>565.09039000000007</v>
      </c>
      <c r="N94" s="27">
        <f t="shared" si="26"/>
        <v>565.09039000000007</v>
      </c>
      <c r="O94" s="27">
        <f t="shared" si="30"/>
        <v>-53109.492109999621</v>
      </c>
      <c r="P94" s="27">
        <f t="shared" si="31"/>
        <v>53109.492109999621</v>
      </c>
    </row>
    <row r="95" spans="1:16">
      <c r="A95" s="31">
        <v>37773</v>
      </c>
      <c r="C95" s="6">
        <v>87</v>
      </c>
      <c r="D95" s="29">
        <f t="shared" si="22"/>
        <v>1489</v>
      </c>
      <c r="E95" s="29">
        <f t="shared" si="27"/>
        <v>129543</v>
      </c>
      <c r="F95" s="29">
        <f t="shared" si="23"/>
        <v>-138457</v>
      </c>
      <c r="G95" s="34">
        <f>+Inputs!$D$3</f>
        <v>0.37951000000000001</v>
      </c>
      <c r="I95" s="27">
        <f t="shared" si="28"/>
        <v>268000</v>
      </c>
      <c r="K95" s="27">
        <f t="shared" si="24"/>
        <v>1489</v>
      </c>
      <c r="L95" s="27">
        <f t="shared" si="29"/>
        <v>129543</v>
      </c>
      <c r="M95" s="27">
        <f t="shared" si="25"/>
        <v>565.09039000000007</v>
      </c>
      <c r="N95" s="27">
        <f t="shared" si="26"/>
        <v>565.09039000000007</v>
      </c>
      <c r="O95" s="27">
        <f t="shared" si="30"/>
        <v>-52544.401719999623</v>
      </c>
      <c r="P95" s="27">
        <f t="shared" si="31"/>
        <v>52544.401719999623</v>
      </c>
    </row>
    <row r="96" spans="1:16">
      <c r="A96" s="30">
        <v>37803</v>
      </c>
      <c r="C96" s="6">
        <v>88</v>
      </c>
      <c r="D96" s="29">
        <f t="shared" si="22"/>
        <v>1489</v>
      </c>
      <c r="E96" s="29">
        <f t="shared" si="27"/>
        <v>131032</v>
      </c>
      <c r="F96" s="29">
        <f t="shared" si="23"/>
        <v>-136968</v>
      </c>
      <c r="G96" s="34">
        <f>+Inputs!$D$3</f>
        <v>0.37951000000000001</v>
      </c>
      <c r="I96" s="27">
        <f t="shared" si="28"/>
        <v>268000</v>
      </c>
      <c r="K96" s="27">
        <f t="shared" si="24"/>
        <v>1489</v>
      </c>
      <c r="L96" s="27">
        <f t="shared" si="29"/>
        <v>131032</v>
      </c>
      <c r="M96" s="27">
        <f t="shared" si="25"/>
        <v>565.09039000000007</v>
      </c>
      <c r="N96" s="27">
        <f t="shared" si="26"/>
        <v>565.09039000000007</v>
      </c>
      <c r="O96" s="27">
        <f t="shared" si="30"/>
        <v>-51979.311329999626</v>
      </c>
      <c r="P96" s="27">
        <f t="shared" si="31"/>
        <v>51979.311329999626</v>
      </c>
    </row>
    <row r="97" spans="1:16">
      <c r="A97" s="31">
        <v>37834</v>
      </c>
      <c r="C97" s="6">
        <v>89</v>
      </c>
      <c r="D97" s="29">
        <f t="shared" si="22"/>
        <v>1489</v>
      </c>
      <c r="E97" s="29">
        <f t="shared" si="27"/>
        <v>132521</v>
      </c>
      <c r="F97" s="29">
        <f t="shared" si="23"/>
        <v>-135479</v>
      </c>
      <c r="G97" s="34">
        <f>+Inputs!$D$3</f>
        <v>0.37951000000000001</v>
      </c>
      <c r="I97" s="27">
        <f t="shared" si="28"/>
        <v>268000</v>
      </c>
      <c r="K97" s="27">
        <f t="shared" si="24"/>
        <v>1489</v>
      </c>
      <c r="L97" s="27">
        <f t="shared" si="29"/>
        <v>132521</v>
      </c>
      <c r="M97" s="27">
        <f t="shared" si="25"/>
        <v>565.09039000000007</v>
      </c>
      <c r="N97" s="27">
        <f t="shared" si="26"/>
        <v>565.09039000000007</v>
      </c>
      <c r="O97" s="27">
        <f t="shared" si="30"/>
        <v>-51414.220939999628</v>
      </c>
      <c r="P97" s="27">
        <f t="shared" si="31"/>
        <v>51414.220939999628</v>
      </c>
    </row>
    <row r="98" spans="1:16">
      <c r="A98" s="30">
        <v>37865</v>
      </c>
      <c r="C98" s="6">
        <v>90</v>
      </c>
      <c r="D98" s="29">
        <f t="shared" si="22"/>
        <v>1489</v>
      </c>
      <c r="E98" s="29">
        <f t="shared" si="27"/>
        <v>134010</v>
      </c>
      <c r="F98" s="29">
        <f t="shared" si="23"/>
        <v>-133990</v>
      </c>
      <c r="G98" s="34">
        <f>+Inputs!$D$3</f>
        <v>0.37951000000000001</v>
      </c>
      <c r="I98" s="27">
        <f t="shared" si="28"/>
        <v>268000</v>
      </c>
      <c r="K98" s="27">
        <f t="shared" si="24"/>
        <v>1489</v>
      </c>
      <c r="L98" s="27">
        <f t="shared" si="29"/>
        <v>134010</v>
      </c>
      <c r="M98" s="27">
        <f t="shared" si="25"/>
        <v>565.09039000000007</v>
      </c>
      <c r="N98" s="27">
        <f t="shared" si="26"/>
        <v>565.09039000000007</v>
      </c>
      <c r="O98" s="27">
        <f t="shared" si="30"/>
        <v>-50849.130549999631</v>
      </c>
      <c r="P98" s="27">
        <f t="shared" si="31"/>
        <v>50849.130549999631</v>
      </c>
    </row>
    <row r="99" spans="1:16">
      <c r="A99" s="31">
        <v>37895</v>
      </c>
      <c r="C99" s="6">
        <v>91</v>
      </c>
      <c r="D99" s="29">
        <f t="shared" si="22"/>
        <v>1489</v>
      </c>
      <c r="E99" s="29">
        <f t="shared" si="27"/>
        <v>135499</v>
      </c>
      <c r="F99" s="29">
        <f t="shared" si="23"/>
        <v>-132501</v>
      </c>
      <c r="G99" s="34">
        <f>+Inputs!$D$3</f>
        <v>0.37951000000000001</v>
      </c>
      <c r="I99" s="27">
        <f t="shared" si="28"/>
        <v>268000</v>
      </c>
      <c r="K99" s="27">
        <f t="shared" si="24"/>
        <v>1489</v>
      </c>
      <c r="L99" s="27">
        <f t="shared" si="29"/>
        <v>135499</v>
      </c>
      <c r="M99" s="27">
        <f t="shared" si="25"/>
        <v>565.09039000000007</v>
      </c>
      <c r="N99" s="27">
        <f t="shared" si="26"/>
        <v>565.09039000000007</v>
      </c>
      <c r="O99" s="27">
        <f t="shared" si="30"/>
        <v>-50284.040159999633</v>
      </c>
      <c r="P99" s="27">
        <f t="shared" si="31"/>
        <v>50284.040159999633</v>
      </c>
    </row>
    <row r="100" spans="1:16">
      <c r="A100" s="30">
        <v>37926</v>
      </c>
      <c r="C100" s="6">
        <v>92</v>
      </c>
      <c r="D100" s="29">
        <f t="shared" si="22"/>
        <v>1489</v>
      </c>
      <c r="E100" s="29">
        <f t="shared" si="27"/>
        <v>136988</v>
      </c>
      <c r="F100" s="29">
        <f t="shared" si="23"/>
        <v>-131012</v>
      </c>
      <c r="G100" s="34">
        <f>+Inputs!$D$3</f>
        <v>0.37951000000000001</v>
      </c>
      <c r="I100" s="27">
        <f t="shared" si="28"/>
        <v>268000</v>
      </c>
      <c r="K100" s="27">
        <f t="shared" si="24"/>
        <v>1489</v>
      </c>
      <c r="L100" s="27">
        <f t="shared" si="29"/>
        <v>136988</v>
      </c>
      <c r="M100" s="27">
        <f t="shared" si="25"/>
        <v>565.09039000000007</v>
      </c>
      <c r="N100" s="27">
        <f t="shared" si="26"/>
        <v>565.09039000000007</v>
      </c>
      <c r="O100" s="27">
        <f t="shared" si="30"/>
        <v>-49718.949769999635</v>
      </c>
      <c r="P100" s="27">
        <f t="shared" si="31"/>
        <v>49718.949769999635</v>
      </c>
    </row>
    <row r="101" spans="1:16">
      <c r="A101" s="31">
        <v>37956</v>
      </c>
      <c r="C101" s="6">
        <v>93</v>
      </c>
      <c r="D101" s="29">
        <f t="shared" si="22"/>
        <v>1489</v>
      </c>
      <c r="E101" s="29">
        <f t="shared" si="27"/>
        <v>138477</v>
      </c>
      <c r="F101" s="29">
        <f t="shared" si="23"/>
        <v>-129523</v>
      </c>
      <c r="G101" s="34">
        <f>+Inputs!$D$3</f>
        <v>0.37951000000000001</v>
      </c>
      <c r="I101" s="27">
        <f t="shared" si="28"/>
        <v>268000</v>
      </c>
      <c r="K101" s="27">
        <f t="shared" si="24"/>
        <v>1489</v>
      </c>
      <c r="L101" s="27">
        <f t="shared" si="29"/>
        <v>138477</v>
      </c>
      <c r="M101" s="27">
        <f t="shared" si="25"/>
        <v>565.09039000000007</v>
      </c>
      <c r="N101" s="27">
        <f t="shared" si="26"/>
        <v>565.09039000000007</v>
      </c>
      <c r="O101" s="27">
        <f t="shared" si="30"/>
        <v>-49153.859379999638</v>
      </c>
      <c r="P101" s="27">
        <f t="shared" si="31"/>
        <v>49153.859379999638</v>
      </c>
    </row>
    <row r="102" spans="1:16">
      <c r="A102" s="30">
        <v>37987</v>
      </c>
      <c r="C102" s="6">
        <v>94</v>
      </c>
      <c r="D102" s="29">
        <f t="shared" si="22"/>
        <v>1489</v>
      </c>
      <c r="E102" s="29">
        <f t="shared" si="27"/>
        <v>139966</v>
      </c>
      <c r="F102" s="29">
        <f t="shared" si="23"/>
        <v>-128034</v>
      </c>
      <c r="G102" s="34">
        <f>+Inputs!$D$3</f>
        <v>0.37951000000000001</v>
      </c>
      <c r="I102" s="27">
        <f t="shared" si="28"/>
        <v>268000</v>
      </c>
      <c r="K102" s="27">
        <f t="shared" si="24"/>
        <v>1489</v>
      </c>
      <c r="L102" s="27">
        <f t="shared" si="29"/>
        <v>139966</v>
      </c>
      <c r="M102" s="27">
        <f t="shared" si="25"/>
        <v>565.09039000000007</v>
      </c>
      <c r="N102" s="27">
        <f t="shared" si="26"/>
        <v>565.09039000000007</v>
      </c>
      <c r="O102" s="27">
        <f t="shared" si="30"/>
        <v>-48588.76898999964</v>
      </c>
      <c r="P102" s="27">
        <f t="shared" si="31"/>
        <v>48588.76898999964</v>
      </c>
    </row>
    <row r="103" spans="1:16">
      <c r="A103" s="31">
        <v>38018</v>
      </c>
      <c r="C103" s="6">
        <v>95</v>
      </c>
      <c r="D103" s="29">
        <f t="shared" si="22"/>
        <v>1489</v>
      </c>
      <c r="E103" s="29">
        <f t="shared" si="27"/>
        <v>141455</v>
      </c>
      <c r="F103" s="29">
        <f t="shared" si="23"/>
        <v>-126545</v>
      </c>
      <c r="G103" s="34">
        <f>+Inputs!$D$3</f>
        <v>0.37951000000000001</v>
      </c>
      <c r="I103" s="27">
        <f t="shared" si="28"/>
        <v>268000</v>
      </c>
      <c r="K103" s="27">
        <f t="shared" si="24"/>
        <v>1489</v>
      </c>
      <c r="L103" s="27">
        <f t="shared" si="29"/>
        <v>141455</v>
      </c>
      <c r="M103" s="27">
        <f t="shared" si="25"/>
        <v>565.09039000000007</v>
      </c>
      <c r="N103" s="27">
        <f t="shared" si="26"/>
        <v>565.09039000000007</v>
      </c>
      <c r="O103" s="27">
        <f t="shared" si="30"/>
        <v>-48023.678599999643</v>
      </c>
      <c r="P103" s="27">
        <f t="shared" si="31"/>
        <v>48023.678599999643</v>
      </c>
    </row>
    <row r="104" spans="1:16">
      <c r="A104" s="30">
        <v>38047</v>
      </c>
      <c r="C104" s="6">
        <v>96</v>
      </c>
      <c r="D104" s="29">
        <f t="shared" si="22"/>
        <v>1489</v>
      </c>
      <c r="E104" s="29">
        <f t="shared" si="27"/>
        <v>142944</v>
      </c>
      <c r="F104" s="29">
        <f t="shared" si="23"/>
        <v>-125056</v>
      </c>
      <c r="G104" s="34">
        <f>+Inputs!$D$3</f>
        <v>0.37951000000000001</v>
      </c>
      <c r="I104" s="27">
        <f t="shared" si="28"/>
        <v>268000</v>
      </c>
      <c r="K104" s="27">
        <f t="shared" si="24"/>
        <v>1489</v>
      </c>
      <c r="L104" s="27">
        <f t="shared" si="29"/>
        <v>142944</v>
      </c>
      <c r="M104" s="27">
        <f t="shared" si="25"/>
        <v>565.09039000000007</v>
      </c>
      <c r="N104" s="27">
        <f t="shared" si="26"/>
        <v>565.09039000000007</v>
      </c>
      <c r="O104" s="27">
        <f t="shared" si="30"/>
        <v>-47458.588209999645</v>
      </c>
      <c r="P104" s="27">
        <f t="shared" si="31"/>
        <v>47458.588209999645</v>
      </c>
    </row>
    <row r="105" spans="1:16">
      <c r="A105" s="31">
        <v>38078</v>
      </c>
      <c r="C105" s="6">
        <v>97</v>
      </c>
      <c r="D105" s="29">
        <f t="shared" ref="D105:D136" si="32">ROUND(-(+$B$9/180)*1,0)</f>
        <v>1489</v>
      </c>
      <c r="E105" s="29">
        <f t="shared" si="27"/>
        <v>144433</v>
      </c>
      <c r="F105" s="29">
        <f t="shared" ref="F105:F136" si="33">$B$9+E105</f>
        <v>-123567</v>
      </c>
      <c r="G105" s="34">
        <f>+Inputs!$D$3</f>
        <v>0.37951000000000001</v>
      </c>
      <c r="I105" s="27">
        <f t="shared" si="28"/>
        <v>268000</v>
      </c>
      <c r="K105" s="27">
        <f t="shared" ref="K105:K136" si="34">D105</f>
        <v>1489</v>
      </c>
      <c r="L105" s="27">
        <f t="shared" si="29"/>
        <v>144433</v>
      </c>
      <c r="M105" s="27">
        <f t="shared" ref="M105:M136" si="35">K105*G105</f>
        <v>565.09039000000007</v>
      </c>
      <c r="N105" s="27">
        <f t="shared" ref="N105:N136" si="36">M105-J105</f>
        <v>565.09039000000007</v>
      </c>
      <c r="O105" s="27">
        <f t="shared" si="30"/>
        <v>-46893.497819999648</v>
      </c>
      <c r="P105" s="27">
        <f t="shared" si="31"/>
        <v>46893.497819999648</v>
      </c>
    </row>
    <row r="106" spans="1:16">
      <c r="A106" s="30">
        <v>38108</v>
      </c>
      <c r="C106" s="6">
        <v>98</v>
      </c>
      <c r="D106" s="29">
        <f t="shared" si="32"/>
        <v>1489</v>
      </c>
      <c r="E106" s="29">
        <f t="shared" ref="E106:E137" si="37">+E105+D106</f>
        <v>145922</v>
      </c>
      <c r="F106" s="29">
        <f t="shared" si="33"/>
        <v>-122078</v>
      </c>
      <c r="G106" s="34">
        <f>+Inputs!$D$3</f>
        <v>0.37951000000000001</v>
      </c>
      <c r="I106" s="27">
        <f t="shared" ref="I106:I137" si="38">+I105+H106</f>
        <v>268000</v>
      </c>
      <c r="K106" s="27">
        <f t="shared" si="34"/>
        <v>1489</v>
      </c>
      <c r="L106" s="27">
        <f t="shared" ref="L106:L137" si="39">+L105+K106</f>
        <v>145922</v>
      </c>
      <c r="M106" s="27">
        <f t="shared" si="35"/>
        <v>565.09039000000007</v>
      </c>
      <c r="N106" s="27">
        <f t="shared" si="36"/>
        <v>565.09039000000007</v>
      </c>
      <c r="O106" s="27">
        <f t="shared" ref="O106:O137" si="40">+O105+N106</f>
        <v>-46328.40742999965</v>
      </c>
      <c r="P106" s="27">
        <f t="shared" ref="P106:P137" si="41">P105-N106</f>
        <v>46328.40742999965</v>
      </c>
    </row>
    <row r="107" spans="1:16">
      <c r="A107" s="31">
        <v>38139</v>
      </c>
      <c r="C107" s="6">
        <v>99</v>
      </c>
      <c r="D107" s="29">
        <f t="shared" si="32"/>
        <v>1489</v>
      </c>
      <c r="E107" s="29">
        <f t="shared" si="37"/>
        <v>147411</v>
      </c>
      <c r="F107" s="29">
        <f t="shared" si="33"/>
        <v>-120589</v>
      </c>
      <c r="G107" s="34">
        <f>+Inputs!$D$3</f>
        <v>0.37951000000000001</v>
      </c>
      <c r="I107" s="27">
        <f t="shared" si="38"/>
        <v>268000</v>
      </c>
      <c r="K107" s="27">
        <f t="shared" si="34"/>
        <v>1489</v>
      </c>
      <c r="L107" s="27">
        <f t="shared" si="39"/>
        <v>147411</v>
      </c>
      <c r="M107" s="27">
        <f t="shared" si="35"/>
        <v>565.09039000000007</v>
      </c>
      <c r="N107" s="27">
        <f t="shared" si="36"/>
        <v>565.09039000000007</v>
      </c>
      <c r="O107" s="27">
        <f t="shared" si="40"/>
        <v>-45763.317039999652</v>
      </c>
      <c r="P107" s="27">
        <f t="shared" si="41"/>
        <v>45763.317039999652</v>
      </c>
    </row>
    <row r="108" spans="1:16">
      <c r="A108" s="30">
        <v>38169</v>
      </c>
      <c r="C108" s="6">
        <v>100</v>
      </c>
      <c r="D108" s="29">
        <f t="shared" si="32"/>
        <v>1489</v>
      </c>
      <c r="E108" s="29">
        <f t="shared" si="37"/>
        <v>148900</v>
      </c>
      <c r="F108" s="29">
        <f t="shared" si="33"/>
        <v>-119100</v>
      </c>
      <c r="G108" s="34">
        <f>+Inputs!$D$3</f>
        <v>0.37951000000000001</v>
      </c>
      <c r="I108" s="27">
        <f t="shared" si="38"/>
        <v>268000</v>
      </c>
      <c r="K108" s="27">
        <f t="shared" si="34"/>
        <v>1489</v>
      </c>
      <c r="L108" s="27">
        <f t="shared" si="39"/>
        <v>148900</v>
      </c>
      <c r="M108" s="27">
        <f t="shared" si="35"/>
        <v>565.09039000000007</v>
      </c>
      <c r="N108" s="27">
        <f t="shared" si="36"/>
        <v>565.09039000000007</v>
      </c>
      <c r="O108" s="27">
        <f t="shared" si="40"/>
        <v>-45198.226649999655</v>
      </c>
      <c r="P108" s="27">
        <f t="shared" si="41"/>
        <v>45198.226649999655</v>
      </c>
    </row>
    <row r="109" spans="1:16">
      <c r="A109" s="31">
        <v>38200</v>
      </c>
      <c r="C109" s="6">
        <v>101</v>
      </c>
      <c r="D109" s="29">
        <f t="shared" si="32"/>
        <v>1489</v>
      </c>
      <c r="E109" s="29">
        <f t="shared" si="37"/>
        <v>150389</v>
      </c>
      <c r="F109" s="29">
        <f t="shared" si="33"/>
        <v>-117611</v>
      </c>
      <c r="G109" s="34">
        <f>+Inputs!$D$3</f>
        <v>0.37951000000000001</v>
      </c>
      <c r="I109" s="27">
        <f t="shared" si="38"/>
        <v>268000</v>
      </c>
      <c r="K109" s="27">
        <f t="shared" si="34"/>
        <v>1489</v>
      </c>
      <c r="L109" s="27">
        <f t="shared" si="39"/>
        <v>150389</v>
      </c>
      <c r="M109" s="27">
        <f t="shared" si="35"/>
        <v>565.09039000000007</v>
      </c>
      <c r="N109" s="27">
        <f t="shared" si="36"/>
        <v>565.09039000000007</v>
      </c>
      <c r="O109" s="27">
        <f t="shared" si="40"/>
        <v>-44633.136259999657</v>
      </c>
      <c r="P109" s="27">
        <f t="shared" si="41"/>
        <v>44633.136259999657</v>
      </c>
    </row>
    <row r="110" spans="1:16">
      <c r="A110" s="30">
        <v>38231</v>
      </c>
      <c r="C110" s="6">
        <v>102</v>
      </c>
      <c r="D110" s="29">
        <f t="shared" si="32"/>
        <v>1489</v>
      </c>
      <c r="E110" s="29">
        <f t="shared" si="37"/>
        <v>151878</v>
      </c>
      <c r="F110" s="29">
        <f t="shared" si="33"/>
        <v>-116122</v>
      </c>
      <c r="G110" s="34">
        <f>+Inputs!$D$3</f>
        <v>0.37951000000000001</v>
      </c>
      <c r="I110" s="27">
        <f t="shared" si="38"/>
        <v>268000</v>
      </c>
      <c r="K110" s="27">
        <f t="shared" si="34"/>
        <v>1489</v>
      </c>
      <c r="L110" s="27">
        <f t="shared" si="39"/>
        <v>151878</v>
      </c>
      <c r="M110" s="27">
        <f t="shared" si="35"/>
        <v>565.09039000000007</v>
      </c>
      <c r="N110" s="27">
        <f t="shared" si="36"/>
        <v>565.09039000000007</v>
      </c>
      <c r="O110" s="27">
        <f t="shared" si="40"/>
        <v>-44068.04586999966</v>
      </c>
      <c r="P110" s="27">
        <f t="shared" si="41"/>
        <v>44068.04586999966</v>
      </c>
    </row>
    <row r="111" spans="1:16">
      <c r="A111" s="31">
        <v>38261</v>
      </c>
      <c r="C111" s="6">
        <v>103</v>
      </c>
      <c r="D111" s="29">
        <f t="shared" si="32"/>
        <v>1489</v>
      </c>
      <c r="E111" s="29">
        <f t="shared" si="37"/>
        <v>153367</v>
      </c>
      <c r="F111" s="29">
        <f t="shared" si="33"/>
        <v>-114633</v>
      </c>
      <c r="G111" s="34">
        <f>+Inputs!$D$3</f>
        <v>0.37951000000000001</v>
      </c>
      <c r="I111" s="27">
        <f t="shared" si="38"/>
        <v>268000</v>
      </c>
      <c r="K111" s="27">
        <f t="shared" si="34"/>
        <v>1489</v>
      </c>
      <c r="L111" s="27">
        <f t="shared" si="39"/>
        <v>153367</v>
      </c>
      <c r="M111" s="27">
        <f t="shared" si="35"/>
        <v>565.09039000000007</v>
      </c>
      <c r="N111" s="27">
        <f t="shared" si="36"/>
        <v>565.09039000000007</v>
      </c>
      <c r="O111" s="27">
        <f t="shared" si="40"/>
        <v>-43502.955479999662</v>
      </c>
      <c r="P111" s="27">
        <f t="shared" si="41"/>
        <v>43502.955479999662</v>
      </c>
    </row>
    <row r="112" spans="1:16">
      <c r="A112" s="30">
        <v>38292</v>
      </c>
      <c r="C112" s="6">
        <v>104</v>
      </c>
      <c r="D112" s="29">
        <f t="shared" si="32"/>
        <v>1489</v>
      </c>
      <c r="E112" s="29">
        <f t="shared" si="37"/>
        <v>154856</v>
      </c>
      <c r="F112" s="29">
        <f t="shared" si="33"/>
        <v>-113144</v>
      </c>
      <c r="G112" s="34">
        <f>+Inputs!$D$3</f>
        <v>0.37951000000000001</v>
      </c>
      <c r="I112" s="27">
        <f t="shared" si="38"/>
        <v>268000</v>
      </c>
      <c r="K112" s="27">
        <f t="shared" si="34"/>
        <v>1489</v>
      </c>
      <c r="L112" s="27">
        <f t="shared" si="39"/>
        <v>154856</v>
      </c>
      <c r="M112" s="27">
        <f t="shared" si="35"/>
        <v>565.09039000000007</v>
      </c>
      <c r="N112" s="27">
        <f t="shared" si="36"/>
        <v>565.09039000000007</v>
      </c>
      <c r="O112" s="27">
        <f t="shared" si="40"/>
        <v>-42937.865089999665</v>
      </c>
      <c r="P112" s="27">
        <f t="shared" si="41"/>
        <v>42937.865089999665</v>
      </c>
    </row>
    <row r="113" spans="1:16">
      <c r="A113" s="31">
        <v>38322</v>
      </c>
      <c r="C113" s="6">
        <v>105</v>
      </c>
      <c r="D113" s="29">
        <f t="shared" si="32"/>
        <v>1489</v>
      </c>
      <c r="E113" s="29">
        <f t="shared" si="37"/>
        <v>156345</v>
      </c>
      <c r="F113" s="29">
        <f t="shared" si="33"/>
        <v>-111655</v>
      </c>
      <c r="G113" s="34">
        <f>+Inputs!$D$3</f>
        <v>0.37951000000000001</v>
      </c>
      <c r="I113" s="27">
        <f t="shared" si="38"/>
        <v>268000</v>
      </c>
      <c r="K113" s="27">
        <f t="shared" si="34"/>
        <v>1489</v>
      </c>
      <c r="L113" s="27">
        <f t="shared" si="39"/>
        <v>156345</v>
      </c>
      <c r="M113" s="27">
        <f t="shared" si="35"/>
        <v>565.09039000000007</v>
      </c>
      <c r="N113" s="27">
        <f t="shared" si="36"/>
        <v>565.09039000000007</v>
      </c>
      <c r="O113" s="27">
        <f t="shared" si="40"/>
        <v>-42372.774699999667</v>
      </c>
      <c r="P113" s="27">
        <f t="shared" si="41"/>
        <v>42372.774699999667</v>
      </c>
    </row>
    <row r="114" spans="1:16">
      <c r="A114" s="30">
        <v>38353</v>
      </c>
      <c r="C114" s="6">
        <v>106</v>
      </c>
      <c r="D114" s="29">
        <f t="shared" si="32"/>
        <v>1489</v>
      </c>
      <c r="E114" s="29">
        <f t="shared" si="37"/>
        <v>157834</v>
      </c>
      <c r="F114" s="29">
        <f t="shared" si="33"/>
        <v>-110166</v>
      </c>
      <c r="G114" s="34">
        <f>+Inputs!$D$3</f>
        <v>0.37951000000000001</v>
      </c>
      <c r="I114" s="27">
        <f t="shared" si="38"/>
        <v>268000</v>
      </c>
      <c r="K114" s="27">
        <f t="shared" si="34"/>
        <v>1489</v>
      </c>
      <c r="L114" s="27">
        <f t="shared" si="39"/>
        <v>157834</v>
      </c>
      <c r="M114" s="27">
        <f t="shared" si="35"/>
        <v>565.09039000000007</v>
      </c>
      <c r="N114" s="27">
        <f t="shared" si="36"/>
        <v>565.09039000000007</v>
      </c>
      <c r="O114" s="27">
        <f t="shared" si="40"/>
        <v>-41807.684309999669</v>
      </c>
      <c r="P114" s="27">
        <f t="shared" si="41"/>
        <v>41807.684309999669</v>
      </c>
    </row>
    <row r="115" spans="1:16">
      <c r="A115" s="31">
        <v>38384</v>
      </c>
      <c r="C115" s="6">
        <v>107</v>
      </c>
      <c r="D115" s="29">
        <f t="shared" si="32"/>
        <v>1489</v>
      </c>
      <c r="E115" s="29">
        <f t="shared" si="37"/>
        <v>159323</v>
      </c>
      <c r="F115" s="29">
        <f t="shared" si="33"/>
        <v>-108677</v>
      </c>
      <c r="G115" s="34">
        <f>+Inputs!$D$3</f>
        <v>0.37951000000000001</v>
      </c>
      <c r="I115" s="27">
        <f t="shared" si="38"/>
        <v>268000</v>
      </c>
      <c r="K115" s="27">
        <f t="shared" si="34"/>
        <v>1489</v>
      </c>
      <c r="L115" s="27">
        <f t="shared" si="39"/>
        <v>159323</v>
      </c>
      <c r="M115" s="27">
        <f t="shared" si="35"/>
        <v>565.09039000000007</v>
      </c>
      <c r="N115" s="27">
        <f t="shared" si="36"/>
        <v>565.09039000000007</v>
      </c>
      <c r="O115" s="27">
        <f t="shared" si="40"/>
        <v>-41242.593919999672</v>
      </c>
      <c r="P115" s="27">
        <f t="shared" si="41"/>
        <v>41242.593919999672</v>
      </c>
    </row>
    <row r="116" spans="1:16">
      <c r="A116" s="30">
        <v>38412</v>
      </c>
      <c r="C116" s="6">
        <v>108</v>
      </c>
      <c r="D116" s="29">
        <f t="shared" si="32"/>
        <v>1489</v>
      </c>
      <c r="E116" s="29">
        <f t="shared" si="37"/>
        <v>160812</v>
      </c>
      <c r="F116" s="29">
        <f t="shared" si="33"/>
        <v>-107188</v>
      </c>
      <c r="G116" s="34">
        <f>+Inputs!$D$3</f>
        <v>0.37951000000000001</v>
      </c>
      <c r="I116" s="27">
        <f t="shared" si="38"/>
        <v>268000</v>
      </c>
      <c r="K116" s="27">
        <f t="shared" si="34"/>
        <v>1489</v>
      </c>
      <c r="L116" s="27">
        <f t="shared" si="39"/>
        <v>160812</v>
      </c>
      <c r="M116" s="27">
        <f t="shared" si="35"/>
        <v>565.09039000000007</v>
      </c>
      <c r="N116" s="27">
        <f t="shared" si="36"/>
        <v>565.09039000000007</v>
      </c>
      <c r="O116" s="27">
        <f t="shared" si="40"/>
        <v>-40677.503529999674</v>
      </c>
      <c r="P116" s="27">
        <f t="shared" si="41"/>
        <v>40677.503529999674</v>
      </c>
    </row>
    <row r="117" spans="1:16">
      <c r="A117" s="31">
        <v>38443</v>
      </c>
      <c r="C117" s="6">
        <v>109</v>
      </c>
      <c r="D117" s="29">
        <f t="shared" si="32"/>
        <v>1489</v>
      </c>
      <c r="E117" s="29">
        <f t="shared" si="37"/>
        <v>162301</v>
      </c>
      <c r="F117" s="29">
        <f t="shared" si="33"/>
        <v>-105699</v>
      </c>
      <c r="G117" s="34">
        <f>+Inputs!$D$3</f>
        <v>0.37951000000000001</v>
      </c>
      <c r="I117" s="27">
        <f t="shared" si="38"/>
        <v>268000</v>
      </c>
      <c r="K117" s="27">
        <f t="shared" si="34"/>
        <v>1489</v>
      </c>
      <c r="L117" s="27">
        <f t="shared" si="39"/>
        <v>162301</v>
      </c>
      <c r="M117" s="27">
        <f t="shared" si="35"/>
        <v>565.09039000000007</v>
      </c>
      <c r="N117" s="27">
        <f t="shared" si="36"/>
        <v>565.09039000000007</v>
      </c>
      <c r="O117" s="27">
        <f t="shared" si="40"/>
        <v>-40112.413139999677</v>
      </c>
      <c r="P117" s="27">
        <f t="shared" si="41"/>
        <v>40112.413139999677</v>
      </c>
    </row>
    <row r="118" spans="1:16">
      <c r="A118" s="30">
        <v>38473</v>
      </c>
      <c r="C118" s="6">
        <v>110</v>
      </c>
      <c r="D118" s="29">
        <f t="shared" si="32"/>
        <v>1489</v>
      </c>
      <c r="E118" s="29">
        <f t="shared" si="37"/>
        <v>163790</v>
      </c>
      <c r="F118" s="29">
        <f t="shared" si="33"/>
        <v>-104210</v>
      </c>
      <c r="G118" s="34">
        <f>+Inputs!$D$3</f>
        <v>0.37951000000000001</v>
      </c>
      <c r="I118" s="27">
        <f t="shared" si="38"/>
        <v>268000</v>
      </c>
      <c r="K118" s="27">
        <f t="shared" si="34"/>
        <v>1489</v>
      </c>
      <c r="L118" s="27">
        <f t="shared" si="39"/>
        <v>163790</v>
      </c>
      <c r="M118" s="27">
        <f t="shared" si="35"/>
        <v>565.09039000000007</v>
      </c>
      <c r="N118" s="27">
        <f t="shared" si="36"/>
        <v>565.09039000000007</v>
      </c>
      <c r="O118" s="27">
        <f t="shared" si="40"/>
        <v>-39547.322749999679</v>
      </c>
      <c r="P118" s="27">
        <f t="shared" si="41"/>
        <v>39547.322749999679</v>
      </c>
    </row>
    <row r="119" spans="1:16">
      <c r="A119" s="31">
        <v>38504</v>
      </c>
      <c r="C119" s="6">
        <v>111</v>
      </c>
      <c r="D119" s="29">
        <f t="shared" si="32"/>
        <v>1489</v>
      </c>
      <c r="E119" s="29">
        <f t="shared" si="37"/>
        <v>165279</v>
      </c>
      <c r="F119" s="29">
        <f t="shared" si="33"/>
        <v>-102721</v>
      </c>
      <c r="G119" s="34">
        <f>+Inputs!$D$3</f>
        <v>0.37951000000000001</v>
      </c>
      <c r="I119" s="27">
        <f t="shared" si="38"/>
        <v>268000</v>
      </c>
      <c r="K119" s="27">
        <f t="shared" si="34"/>
        <v>1489</v>
      </c>
      <c r="L119" s="27">
        <f t="shared" si="39"/>
        <v>165279</v>
      </c>
      <c r="M119" s="27">
        <f t="shared" si="35"/>
        <v>565.09039000000007</v>
      </c>
      <c r="N119" s="27">
        <f t="shared" si="36"/>
        <v>565.09039000000007</v>
      </c>
      <c r="O119" s="27">
        <f t="shared" si="40"/>
        <v>-38982.232359999682</v>
      </c>
      <c r="P119" s="27">
        <f t="shared" si="41"/>
        <v>38982.232359999682</v>
      </c>
    </row>
    <row r="120" spans="1:16">
      <c r="A120" s="30">
        <v>38534</v>
      </c>
      <c r="C120" s="6">
        <v>112</v>
      </c>
      <c r="D120" s="29">
        <f t="shared" si="32"/>
        <v>1489</v>
      </c>
      <c r="E120" s="29">
        <f t="shared" si="37"/>
        <v>166768</v>
      </c>
      <c r="F120" s="29">
        <f t="shared" si="33"/>
        <v>-101232</v>
      </c>
      <c r="G120" s="34">
        <f>+Inputs!$D$3</f>
        <v>0.37951000000000001</v>
      </c>
      <c r="I120" s="27">
        <f t="shared" si="38"/>
        <v>268000</v>
      </c>
      <c r="K120" s="27">
        <f t="shared" si="34"/>
        <v>1489</v>
      </c>
      <c r="L120" s="27">
        <f t="shared" si="39"/>
        <v>166768</v>
      </c>
      <c r="M120" s="27">
        <f t="shared" si="35"/>
        <v>565.09039000000007</v>
      </c>
      <c r="N120" s="27">
        <f t="shared" si="36"/>
        <v>565.09039000000007</v>
      </c>
      <c r="O120" s="27">
        <f t="shared" si="40"/>
        <v>-38417.141969999684</v>
      </c>
      <c r="P120" s="27">
        <f t="shared" si="41"/>
        <v>38417.141969999684</v>
      </c>
    </row>
    <row r="121" spans="1:16">
      <c r="A121" s="31">
        <v>38565</v>
      </c>
      <c r="C121" s="6">
        <v>113</v>
      </c>
      <c r="D121" s="29">
        <f t="shared" si="32"/>
        <v>1489</v>
      </c>
      <c r="E121" s="29">
        <f t="shared" si="37"/>
        <v>168257</v>
      </c>
      <c r="F121" s="29">
        <f t="shared" si="33"/>
        <v>-99743</v>
      </c>
      <c r="G121" s="34">
        <f>+Inputs!$D$3</f>
        <v>0.37951000000000001</v>
      </c>
      <c r="I121" s="27">
        <f t="shared" si="38"/>
        <v>268000</v>
      </c>
      <c r="K121" s="27">
        <f t="shared" si="34"/>
        <v>1489</v>
      </c>
      <c r="L121" s="27">
        <f t="shared" si="39"/>
        <v>168257</v>
      </c>
      <c r="M121" s="27">
        <f t="shared" si="35"/>
        <v>565.09039000000007</v>
      </c>
      <c r="N121" s="27">
        <f t="shared" si="36"/>
        <v>565.09039000000007</v>
      </c>
      <c r="O121" s="27">
        <f t="shared" si="40"/>
        <v>-37852.051579999687</v>
      </c>
      <c r="P121" s="27">
        <f t="shared" si="41"/>
        <v>37852.051579999687</v>
      </c>
    </row>
    <row r="122" spans="1:16">
      <c r="A122" s="30">
        <v>38596</v>
      </c>
      <c r="C122" s="6">
        <v>114</v>
      </c>
      <c r="D122" s="29">
        <f t="shared" si="32"/>
        <v>1489</v>
      </c>
      <c r="E122" s="29">
        <f t="shared" si="37"/>
        <v>169746</v>
      </c>
      <c r="F122" s="29">
        <f t="shared" si="33"/>
        <v>-98254</v>
      </c>
      <c r="G122" s="34">
        <f>+Inputs!$D$3</f>
        <v>0.37951000000000001</v>
      </c>
      <c r="I122" s="27">
        <f t="shared" si="38"/>
        <v>268000</v>
      </c>
      <c r="K122" s="27">
        <f t="shared" si="34"/>
        <v>1489</v>
      </c>
      <c r="L122" s="27">
        <f t="shared" si="39"/>
        <v>169746</v>
      </c>
      <c r="M122" s="27">
        <f t="shared" si="35"/>
        <v>565.09039000000007</v>
      </c>
      <c r="N122" s="27">
        <f t="shared" si="36"/>
        <v>565.09039000000007</v>
      </c>
      <c r="O122" s="27">
        <f t="shared" si="40"/>
        <v>-37286.961189999689</v>
      </c>
      <c r="P122" s="27">
        <f t="shared" si="41"/>
        <v>37286.961189999689</v>
      </c>
    </row>
    <row r="123" spans="1:16">
      <c r="A123" s="31">
        <v>38626</v>
      </c>
      <c r="C123" s="6">
        <v>115</v>
      </c>
      <c r="D123" s="29">
        <f t="shared" si="32"/>
        <v>1489</v>
      </c>
      <c r="E123" s="29">
        <f t="shared" si="37"/>
        <v>171235</v>
      </c>
      <c r="F123" s="29">
        <f t="shared" si="33"/>
        <v>-96765</v>
      </c>
      <c r="G123" s="34">
        <f>+Inputs!$D$3</f>
        <v>0.37951000000000001</v>
      </c>
      <c r="I123" s="27">
        <f t="shared" si="38"/>
        <v>268000</v>
      </c>
      <c r="K123" s="27">
        <f t="shared" si="34"/>
        <v>1489</v>
      </c>
      <c r="L123" s="27">
        <f t="shared" si="39"/>
        <v>171235</v>
      </c>
      <c r="M123" s="27">
        <f t="shared" si="35"/>
        <v>565.09039000000007</v>
      </c>
      <c r="N123" s="27">
        <f t="shared" si="36"/>
        <v>565.09039000000007</v>
      </c>
      <c r="O123" s="27">
        <f t="shared" si="40"/>
        <v>-36721.870799999691</v>
      </c>
      <c r="P123" s="27">
        <f t="shared" si="41"/>
        <v>36721.870799999691</v>
      </c>
    </row>
    <row r="124" spans="1:16">
      <c r="A124" s="30">
        <v>38657</v>
      </c>
      <c r="C124" s="6">
        <v>116</v>
      </c>
      <c r="D124" s="29">
        <f t="shared" si="32"/>
        <v>1489</v>
      </c>
      <c r="E124" s="29">
        <f t="shared" si="37"/>
        <v>172724</v>
      </c>
      <c r="F124" s="29">
        <f t="shared" si="33"/>
        <v>-95276</v>
      </c>
      <c r="G124" s="34">
        <f>+Inputs!$D$3</f>
        <v>0.37951000000000001</v>
      </c>
      <c r="I124" s="27">
        <f t="shared" si="38"/>
        <v>268000</v>
      </c>
      <c r="K124" s="27">
        <f t="shared" si="34"/>
        <v>1489</v>
      </c>
      <c r="L124" s="27">
        <f t="shared" si="39"/>
        <v>172724</v>
      </c>
      <c r="M124" s="27">
        <f t="shared" si="35"/>
        <v>565.09039000000007</v>
      </c>
      <c r="N124" s="27">
        <f t="shared" si="36"/>
        <v>565.09039000000007</v>
      </c>
      <c r="O124" s="27">
        <f t="shared" si="40"/>
        <v>-36156.780409999694</v>
      </c>
      <c r="P124" s="27">
        <f t="shared" si="41"/>
        <v>36156.780409999694</v>
      </c>
    </row>
    <row r="125" spans="1:16">
      <c r="A125" s="31">
        <v>38687</v>
      </c>
      <c r="C125" s="6">
        <v>117</v>
      </c>
      <c r="D125" s="29">
        <f t="shared" si="32"/>
        <v>1489</v>
      </c>
      <c r="E125" s="29">
        <f t="shared" si="37"/>
        <v>174213</v>
      </c>
      <c r="F125" s="29">
        <f t="shared" si="33"/>
        <v>-93787</v>
      </c>
      <c r="G125" s="34">
        <f>+Inputs!$D$3</f>
        <v>0.37951000000000001</v>
      </c>
      <c r="I125" s="27">
        <f t="shared" si="38"/>
        <v>268000</v>
      </c>
      <c r="K125" s="27">
        <f t="shared" si="34"/>
        <v>1489</v>
      </c>
      <c r="L125" s="27">
        <f t="shared" si="39"/>
        <v>174213</v>
      </c>
      <c r="M125" s="27">
        <f t="shared" si="35"/>
        <v>565.09039000000007</v>
      </c>
      <c r="N125" s="27">
        <f t="shared" si="36"/>
        <v>565.09039000000007</v>
      </c>
      <c r="O125" s="27">
        <f t="shared" si="40"/>
        <v>-35591.690019999696</v>
      </c>
      <c r="P125" s="27">
        <f t="shared" si="41"/>
        <v>35591.690019999696</v>
      </c>
    </row>
    <row r="126" spans="1:16">
      <c r="A126" s="30">
        <v>38718</v>
      </c>
      <c r="C126" s="6">
        <v>118</v>
      </c>
      <c r="D126" s="29">
        <f t="shared" si="32"/>
        <v>1489</v>
      </c>
      <c r="E126" s="29">
        <f t="shared" si="37"/>
        <v>175702</v>
      </c>
      <c r="F126" s="29">
        <f t="shared" si="33"/>
        <v>-92298</v>
      </c>
      <c r="G126" s="34">
        <f>+Inputs!$D$3</f>
        <v>0.37951000000000001</v>
      </c>
      <c r="I126" s="27">
        <f t="shared" si="38"/>
        <v>268000</v>
      </c>
      <c r="K126" s="27">
        <f t="shared" si="34"/>
        <v>1489</v>
      </c>
      <c r="L126" s="27">
        <f t="shared" si="39"/>
        <v>175702</v>
      </c>
      <c r="M126" s="27">
        <f t="shared" si="35"/>
        <v>565.09039000000007</v>
      </c>
      <c r="N126" s="27">
        <f t="shared" si="36"/>
        <v>565.09039000000007</v>
      </c>
      <c r="O126" s="27">
        <f t="shared" si="40"/>
        <v>-35026.599629999699</v>
      </c>
      <c r="P126" s="27">
        <f t="shared" si="41"/>
        <v>35026.599629999699</v>
      </c>
    </row>
    <row r="127" spans="1:16">
      <c r="A127" s="31">
        <v>38749</v>
      </c>
      <c r="C127" s="6">
        <v>119</v>
      </c>
      <c r="D127" s="29">
        <f t="shared" si="32"/>
        <v>1489</v>
      </c>
      <c r="E127" s="29">
        <f t="shared" si="37"/>
        <v>177191</v>
      </c>
      <c r="F127" s="29">
        <f t="shared" si="33"/>
        <v>-90809</v>
      </c>
      <c r="G127" s="34">
        <f>+Inputs!$D$3</f>
        <v>0.37951000000000001</v>
      </c>
      <c r="I127" s="27">
        <f t="shared" si="38"/>
        <v>268000</v>
      </c>
      <c r="K127" s="27">
        <f t="shared" si="34"/>
        <v>1489</v>
      </c>
      <c r="L127" s="27">
        <f t="shared" si="39"/>
        <v>177191</v>
      </c>
      <c r="M127" s="27">
        <f t="shared" si="35"/>
        <v>565.09039000000007</v>
      </c>
      <c r="N127" s="27">
        <f t="shared" si="36"/>
        <v>565.09039000000007</v>
      </c>
      <c r="O127" s="27">
        <f t="shared" si="40"/>
        <v>-34461.509239999701</v>
      </c>
      <c r="P127" s="27">
        <f t="shared" si="41"/>
        <v>34461.509239999701</v>
      </c>
    </row>
    <row r="128" spans="1:16">
      <c r="A128" s="30">
        <v>38777</v>
      </c>
      <c r="C128" s="6">
        <v>120</v>
      </c>
      <c r="D128" s="29">
        <f t="shared" si="32"/>
        <v>1489</v>
      </c>
      <c r="E128" s="29">
        <f t="shared" si="37"/>
        <v>178680</v>
      </c>
      <c r="F128" s="29">
        <f t="shared" si="33"/>
        <v>-89320</v>
      </c>
      <c r="G128" s="34">
        <f>+Inputs!$D$3</f>
        <v>0.37951000000000001</v>
      </c>
      <c r="I128" s="27">
        <f t="shared" si="38"/>
        <v>268000</v>
      </c>
      <c r="K128" s="27">
        <f t="shared" si="34"/>
        <v>1489</v>
      </c>
      <c r="L128" s="27">
        <f t="shared" si="39"/>
        <v>178680</v>
      </c>
      <c r="M128" s="27">
        <f t="shared" si="35"/>
        <v>565.09039000000007</v>
      </c>
      <c r="N128" s="27">
        <f t="shared" si="36"/>
        <v>565.09039000000007</v>
      </c>
      <c r="O128" s="27">
        <f t="shared" si="40"/>
        <v>-33896.418849999704</v>
      </c>
      <c r="P128" s="27">
        <f t="shared" si="41"/>
        <v>33896.418849999704</v>
      </c>
    </row>
    <row r="129" spans="1:16">
      <c r="A129" s="31">
        <v>38808</v>
      </c>
      <c r="C129" s="6">
        <v>121</v>
      </c>
      <c r="D129" s="29">
        <f t="shared" si="32"/>
        <v>1489</v>
      </c>
      <c r="E129" s="29">
        <f t="shared" si="37"/>
        <v>180169</v>
      </c>
      <c r="F129" s="29">
        <f t="shared" si="33"/>
        <v>-87831</v>
      </c>
      <c r="G129" s="34">
        <f>+Inputs!$D$3</f>
        <v>0.37951000000000001</v>
      </c>
      <c r="I129" s="27">
        <f t="shared" si="38"/>
        <v>268000</v>
      </c>
      <c r="K129" s="27">
        <f t="shared" si="34"/>
        <v>1489</v>
      </c>
      <c r="L129" s="27">
        <f t="shared" si="39"/>
        <v>180169</v>
      </c>
      <c r="M129" s="27">
        <f t="shared" si="35"/>
        <v>565.09039000000007</v>
      </c>
      <c r="N129" s="27">
        <f t="shared" si="36"/>
        <v>565.09039000000007</v>
      </c>
      <c r="O129" s="27">
        <f t="shared" si="40"/>
        <v>-33331.328459999706</v>
      </c>
      <c r="P129" s="27">
        <f t="shared" si="41"/>
        <v>33331.328459999706</v>
      </c>
    </row>
    <row r="130" spans="1:16">
      <c r="A130" s="30">
        <v>38838</v>
      </c>
      <c r="C130" s="6">
        <v>122</v>
      </c>
      <c r="D130" s="29">
        <f t="shared" si="32"/>
        <v>1489</v>
      </c>
      <c r="E130" s="29">
        <f t="shared" si="37"/>
        <v>181658</v>
      </c>
      <c r="F130" s="29">
        <f t="shared" si="33"/>
        <v>-86342</v>
      </c>
      <c r="G130" s="34">
        <f>+Inputs!$D$3</f>
        <v>0.37951000000000001</v>
      </c>
      <c r="I130" s="27">
        <f t="shared" si="38"/>
        <v>268000</v>
      </c>
      <c r="K130" s="27">
        <f t="shared" si="34"/>
        <v>1489</v>
      </c>
      <c r="L130" s="27">
        <f t="shared" si="39"/>
        <v>181658</v>
      </c>
      <c r="M130" s="27">
        <f t="shared" si="35"/>
        <v>565.09039000000007</v>
      </c>
      <c r="N130" s="27">
        <f t="shared" si="36"/>
        <v>565.09039000000007</v>
      </c>
      <c r="O130" s="27">
        <f t="shared" si="40"/>
        <v>-32766.238069999705</v>
      </c>
      <c r="P130" s="27">
        <f t="shared" si="41"/>
        <v>32766.238069999705</v>
      </c>
    </row>
    <row r="131" spans="1:16">
      <c r="A131" s="31">
        <v>38869</v>
      </c>
      <c r="C131" s="6">
        <v>123</v>
      </c>
      <c r="D131" s="29">
        <f t="shared" si="32"/>
        <v>1489</v>
      </c>
      <c r="E131" s="29">
        <f t="shared" si="37"/>
        <v>183147</v>
      </c>
      <c r="F131" s="29">
        <f t="shared" si="33"/>
        <v>-84853</v>
      </c>
      <c r="G131" s="34">
        <f>+Inputs!$D$3</f>
        <v>0.37951000000000001</v>
      </c>
      <c r="I131" s="27">
        <f t="shared" si="38"/>
        <v>268000</v>
      </c>
      <c r="K131" s="27">
        <f t="shared" si="34"/>
        <v>1489</v>
      </c>
      <c r="L131" s="27">
        <f t="shared" si="39"/>
        <v>183147</v>
      </c>
      <c r="M131" s="27">
        <f t="shared" si="35"/>
        <v>565.09039000000007</v>
      </c>
      <c r="N131" s="27">
        <f t="shared" si="36"/>
        <v>565.09039000000007</v>
      </c>
      <c r="O131" s="27">
        <f t="shared" si="40"/>
        <v>-32201.147679999704</v>
      </c>
      <c r="P131" s="27">
        <f t="shared" si="41"/>
        <v>32201.147679999704</v>
      </c>
    </row>
    <row r="132" spans="1:16">
      <c r="A132" s="30">
        <v>38899</v>
      </c>
      <c r="C132" s="6">
        <v>124</v>
      </c>
      <c r="D132" s="29">
        <f t="shared" si="32"/>
        <v>1489</v>
      </c>
      <c r="E132" s="29">
        <f t="shared" si="37"/>
        <v>184636</v>
      </c>
      <c r="F132" s="29">
        <f t="shared" si="33"/>
        <v>-83364</v>
      </c>
      <c r="G132" s="34">
        <f>+Inputs!$D$3</f>
        <v>0.37951000000000001</v>
      </c>
      <c r="I132" s="27">
        <f t="shared" si="38"/>
        <v>268000</v>
      </c>
      <c r="K132" s="27">
        <f t="shared" si="34"/>
        <v>1489</v>
      </c>
      <c r="L132" s="27">
        <f t="shared" si="39"/>
        <v>184636</v>
      </c>
      <c r="M132" s="27">
        <f t="shared" si="35"/>
        <v>565.09039000000007</v>
      </c>
      <c r="N132" s="27">
        <f t="shared" si="36"/>
        <v>565.09039000000007</v>
      </c>
      <c r="O132" s="27">
        <f t="shared" si="40"/>
        <v>-31636.057289999702</v>
      </c>
      <c r="P132" s="27">
        <f t="shared" si="41"/>
        <v>31636.057289999702</v>
      </c>
    </row>
    <row r="133" spans="1:16">
      <c r="A133" s="31">
        <v>38930</v>
      </c>
      <c r="C133" s="6">
        <v>125</v>
      </c>
      <c r="D133" s="29">
        <f t="shared" si="32"/>
        <v>1489</v>
      </c>
      <c r="E133" s="29">
        <f t="shared" si="37"/>
        <v>186125</v>
      </c>
      <c r="F133" s="29">
        <f t="shared" si="33"/>
        <v>-81875</v>
      </c>
      <c r="G133" s="34">
        <f>+Inputs!$D$3</f>
        <v>0.37951000000000001</v>
      </c>
      <c r="I133" s="27">
        <f t="shared" si="38"/>
        <v>268000</v>
      </c>
      <c r="K133" s="27">
        <f t="shared" si="34"/>
        <v>1489</v>
      </c>
      <c r="L133" s="27">
        <f t="shared" si="39"/>
        <v>186125</v>
      </c>
      <c r="M133" s="27">
        <f t="shared" si="35"/>
        <v>565.09039000000007</v>
      </c>
      <c r="N133" s="27">
        <f t="shared" si="36"/>
        <v>565.09039000000007</v>
      </c>
      <c r="O133" s="27">
        <f t="shared" si="40"/>
        <v>-31070.966899999701</v>
      </c>
      <c r="P133" s="27">
        <f t="shared" si="41"/>
        <v>31070.966899999701</v>
      </c>
    </row>
    <row r="134" spans="1:16">
      <c r="A134" s="30">
        <v>38961</v>
      </c>
      <c r="C134" s="6">
        <v>126</v>
      </c>
      <c r="D134" s="29">
        <f t="shared" si="32"/>
        <v>1489</v>
      </c>
      <c r="E134" s="29">
        <f t="shared" si="37"/>
        <v>187614</v>
      </c>
      <c r="F134" s="29">
        <f t="shared" si="33"/>
        <v>-80386</v>
      </c>
      <c r="G134" s="34">
        <f>+Inputs!$D$3</f>
        <v>0.37951000000000001</v>
      </c>
      <c r="I134" s="27">
        <f t="shared" si="38"/>
        <v>268000</v>
      </c>
      <c r="K134" s="27">
        <f t="shared" si="34"/>
        <v>1489</v>
      </c>
      <c r="L134" s="27">
        <f t="shared" si="39"/>
        <v>187614</v>
      </c>
      <c r="M134" s="27">
        <f t="shared" si="35"/>
        <v>565.09039000000007</v>
      </c>
      <c r="N134" s="27">
        <f t="shared" si="36"/>
        <v>565.09039000000007</v>
      </c>
      <c r="O134" s="27">
        <f t="shared" si="40"/>
        <v>-30505.8765099997</v>
      </c>
      <c r="P134" s="27">
        <f t="shared" si="41"/>
        <v>30505.8765099997</v>
      </c>
    </row>
    <row r="135" spans="1:16">
      <c r="A135" s="31">
        <v>38991</v>
      </c>
      <c r="C135" s="6">
        <v>127</v>
      </c>
      <c r="D135" s="29">
        <f t="shared" si="32"/>
        <v>1489</v>
      </c>
      <c r="E135" s="29">
        <f t="shared" si="37"/>
        <v>189103</v>
      </c>
      <c r="F135" s="29">
        <f t="shared" si="33"/>
        <v>-78897</v>
      </c>
      <c r="G135" s="34">
        <f>+Inputs!$D$3</f>
        <v>0.37951000000000001</v>
      </c>
      <c r="I135" s="27">
        <f t="shared" si="38"/>
        <v>268000</v>
      </c>
      <c r="K135" s="27">
        <f t="shared" si="34"/>
        <v>1489</v>
      </c>
      <c r="L135" s="27">
        <f t="shared" si="39"/>
        <v>189103</v>
      </c>
      <c r="M135" s="27">
        <f t="shared" si="35"/>
        <v>565.09039000000007</v>
      </c>
      <c r="N135" s="27">
        <f t="shared" si="36"/>
        <v>565.09039000000007</v>
      </c>
      <c r="O135" s="27">
        <f t="shared" si="40"/>
        <v>-29940.786119999699</v>
      </c>
      <c r="P135" s="27">
        <f t="shared" si="41"/>
        <v>29940.786119999699</v>
      </c>
    </row>
    <row r="136" spans="1:16">
      <c r="A136" s="30">
        <v>39022</v>
      </c>
      <c r="C136" s="6">
        <v>128</v>
      </c>
      <c r="D136" s="29">
        <f t="shared" si="32"/>
        <v>1489</v>
      </c>
      <c r="E136" s="29">
        <f t="shared" si="37"/>
        <v>190592</v>
      </c>
      <c r="F136" s="29">
        <f t="shared" si="33"/>
        <v>-77408</v>
      </c>
      <c r="G136" s="34">
        <f>+Inputs!$D$3</f>
        <v>0.37951000000000001</v>
      </c>
      <c r="I136" s="27">
        <f t="shared" si="38"/>
        <v>268000</v>
      </c>
      <c r="K136" s="27">
        <f t="shared" si="34"/>
        <v>1489</v>
      </c>
      <c r="L136" s="27">
        <f t="shared" si="39"/>
        <v>190592</v>
      </c>
      <c r="M136" s="27">
        <f t="shared" si="35"/>
        <v>565.09039000000007</v>
      </c>
      <c r="N136" s="27">
        <f t="shared" si="36"/>
        <v>565.09039000000007</v>
      </c>
      <c r="O136" s="27">
        <f t="shared" si="40"/>
        <v>-29375.695729999698</v>
      </c>
      <c r="P136" s="27">
        <f t="shared" si="41"/>
        <v>29375.695729999698</v>
      </c>
    </row>
    <row r="137" spans="1:16">
      <c r="A137" s="31">
        <v>39052</v>
      </c>
      <c r="C137" s="6">
        <v>129</v>
      </c>
      <c r="D137" s="29">
        <f t="shared" ref="D137:D168" si="42">ROUND(-(+$B$9/180)*1,0)</f>
        <v>1489</v>
      </c>
      <c r="E137" s="29">
        <f t="shared" si="37"/>
        <v>192081</v>
      </c>
      <c r="F137" s="29">
        <f t="shared" ref="F137:F168" si="43">$B$9+E137</f>
        <v>-75919</v>
      </c>
      <c r="G137" s="34">
        <f>+Inputs!$D$3</f>
        <v>0.37951000000000001</v>
      </c>
      <c r="I137" s="27">
        <f t="shared" si="38"/>
        <v>268000</v>
      </c>
      <c r="K137" s="27">
        <f t="shared" ref="K137:K168" si="44">D137</f>
        <v>1489</v>
      </c>
      <c r="L137" s="27">
        <f t="shared" si="39"/>
        <v>192081</v>
      </c>
      <c r="M137" s="27">
        <f t="shared" ref="M137:M168" si="45">K137*G137</f>
        <v>565.09039000000007</v>
      </c>
      <c r="N137" s="27">
        <f t="shared" ref="N137:N168" si="46">M137-J137</f>
        <v>565.09039000000007</v>
      </c>
      <c r="O137" s="27">
        <f t="shared" si="40"/>
        <v>-28810.605339999696</v>
      </c>
      <c r="P137" s="27">
        <f t="shared" si="41"/>
        <v>28810.605339999696</v>
      </c>
    </row>
    <row r="138" spans="1:16">
      <c r="A138" s="30">
        <v>39083</v>
      </c>
      <c r="C138" s="6">
        <v>130</v>
      </c>
      <c r="D138" s="29">
        <f t="shared" si="42"/>
        <v>1489</v>
      </c>
      <c r="E138" s="29">
        <f t="shared" ref="E138:E169" si="47">+E137+D138</f>
        <v>193570</v>
      </c>
      <c r="F138" s="29">
        <f t="shared" si="43"/>
        <v>-74430</v>
      </c>
      <c r="G138" s="34">
        <f>+Inputs!$D$3</f>
        <v>0.37951000000000001</v>
      </c>
      <c r="I138" s="27">
        <f t="shared" ref="I138:I169" si="48">+I137+H138</f>
        <v>268000</v>
      </c>
      <c r="K138" s="27">
        <f t="shared" si="44"/>
        <v>1489</v>
      </c>
      <c r="L138" s="27">
        <f t="shared" ref="L138:L169" si="49">+L137+K138</f>
        <v>193570</v>
      </c>
      <c r="M138" s="27">
        <f t="shared" si="45"/>
        <v>565.09039000000007</v>
      </c>
      <c r="N138" s="27">
        <f t="shared" si="46"/>
        <v>565.09039000000007</v>
      </c>
      <c r="O138" s="27">
        <f t="shared" ref="O138:O169" si="50">+O137+N138</f>
        <v>-28245.514949999695</v>
      </c>
      <c r="P138" s="27">
        <f t="shared" ref="P138:P169" si="51">P137-N138</f>
        <v>28245.514949999695</v>
      </c>
    </row>
    <row r="139" spans="1:16">
      <c r="A139" s="31">
        <v>39114</v>
      </c>
      <c r="C139" s="6">
        <v>131</v>
      </c>
      <c r="D139" s="29">
        <f t="shared" si="42"/>
        <v>1489</v>
      </c>
      <c r="E139" s="29">
        <f t="shared" si="47"/>
        <v>195059</v>
      </c>
      <c r="F139" s="29">
        <f t="shared" si="43"/>
        <v>-72941</v>
      </c>
      <c r="G139" s="34">
        <f>+Inputs!$D$3</f>
        <v>0.37951000000000001</v>
      </c>
      <c r="I139" s="27">
        <f t="shared" si="48"/>
        <v>268000</v>
      </c>
      <c r="K139" s="27">
        <f t="shared" si="44"/>
        <v>1489</v>
      </c>
      <c r="L139" s="27">
        <f t="shared" si="49"/>
        <v>195059</v>
      </c>
      <c r="M139" s="27">
        <f t="shared" si="45"/>
        <v>565.09039000000007</v>
      </c>
      <c r="N139" s="27">
        <f t="shared" si="46"/>
        <v>565.09039000000007</v>
      </c>
      <c r="O139" s="27">
        <f t="shared" si="50"/>
        <v>-27680.424559999694</v>
      </c>
      <c r="P139" s="27">
        <f t="shared" si="51"/>
        <v>27680.424559999694</v>
      </c>
    </row>
    <row r="140" spans="1:16">
      <c r="A140" s="30">
        <v>39142</v>
      </c>
      <c r="C140" s="6">
        <v>132</v>
      </c>
      <c r="D140" s="29">
        <f t="shared" si="42"/>
        <v>1489</v>
      </c>
      <c r="E140" s="29">
        <f t="shared" si="47"/>
        <v>196548</v>
      </c>
      <c r="F140" s="29">
        <f t="shared" si="43"/>
        <v>-71452</v>
      </c>
      <c r="G140" s="34">
        <f>+Inputs!$D$3</f>
        <v>0.37951000000000001</v>
      </c>
      <c r="I140" s="27">
        <f t="shared" si="48"/>
        <v>268000</v>
      </c>
      <c r="K140" s="27">
        <f t="shared" si="44"/>
        <v>1489</v>
      </c>
      <c r="L140" s="27">
        <f t="shared" si="49"/>
        <v>196548</v>
      </c>
      <c r="M140" s="27">
        <f t="shared" si="45"/>
        <v>565.09039000000007</v>
      </c>
      <c r="N140" s="27">
        <f t="shared" si="46"/>
        <v>565.09039000000007</v>
      </c>
      <c r="O140" s="27">
        <f t="shared" si="50"/>
        <v>-27115.334169999693</v>
      </c>
      <c r="P140" s="27">
        <f t="shared" si="51"/>
        <v>27115.334169999693</v>
      </c>
    </row>
    <row r="141" spans="1:16">
      <c r="A141" s="31">
        <v>39173</v>
      </c>
      <c r="C141" s="6">
        <v>133</v>
      </c>
      <c r="D141" s="29">
        <f t="shared" si="42"/>
        <v>1489</v>
      </c>
      <c r="E141" s="29">
        <f t="shared" si="47"/>
        <v>198037</v>
      </c>
      <c r="F141" s="29">
        <f t="shared" si="43"/>
        <v>-69963</v>
      </c>
      <c r="G141" s="34">
        <f>+Inputs!$D$3</f>
        <v>0.37951000000000001</v>
      </c>
      <c r="I141" s="27">
        <f t="shared" si="48"/>
        <v>268000</v>
      </c>
      <c r="K141" s="27">
        <f t="shared" si="44"/>
        <v>1489</v>
      </c>
      <c r="L141" s="27">
        <f t="shared" si="49"/>
        <v>198037</v>
      </c>
      <c r="M141" s="27">
        <f t="shared" si="45"/>
        <v>565.09039000000007</v>
      </c>
      <c r="N141" s="27">
        <f t="shared" si="46"/>
        <v>565.09039000000007</v>
      </c>
      <c r="O141" s="27">
        <f t="shared" si="50"/>
        <v>-26550.243779999691</v>
      </c>
      <c r="P141" s="27">
        <f t="shared" si="51"/>
        <v>26550.243779999691</v>
      </c>
    </row>
    <row r="142" spans="1:16">
      <c r="A142" s="30">
        <v>39203</v>
      </c>
      <c r="C142" s="6">
        <v>134</v>
      </c>
      <c r="D142" s="29">
        <f t="shared" si="42"/>
        <v>1489</v>
      </c>
      <c r="E142" s="29">
        <f t="shared" si="47"/>
        <v>199526</v>
      </c>
      <c r="F142" s="29">
        <f t="shared" si="43"/>
        <v>-68474</v>
      </c>
      <c r="G142" s="34">
        <f>+Inputs!$D$3</f>
        <v>0.37951000000000001</v>
      </c>
      <c r="I142" s="27">
        <f t="shared" si="48"/>
        <v>268000</v>
      </c>
      <c r="K142" s="27">
        <f t="shared" si="44"/>
        <v>1489</v>
      </c>
      <c r="L142" s="27">
        <f t="shared" si="49"/>
        <v>199526</v>
      </c>
      <c r="M142" s="27">
        <f t="shared" si="45"/>
        <v>565.09039000000007</v>
      </c>
      <c r="N142" s="27">
        <f t="shared" si="46"/>
        <v>565.09039000000007</v>
      </c>
      <c r="O142" s="27">
        <f t="shared" si="50"/>
        <v>-25985.15338999969</v>
      </c>
      <c r="P142" s="27">
        <f t="shared" si="51"/>
        <v>25985.15338999969</v>
      </c>
    </row>
    <row r="143" spans="1:16">
      <c r="A143" s="31">
        <v>39234</v>
      </c>
      <c r="C143" s="6">
        <v>135</v>
      </c>
      <c r="D143" s="29">
        <f t="shared" si="42"/>
        <v>1489</v>
      </c>
      <c r="E143" s="29">
        <f t="shared" si="47"/>
        <v>201015</v>
      </c>
      <c r="F143" s="29">
        <f t="shared" si="43"/>
        <v>-66985</v>
      </c>
      <c r="G143" s="34">
        <f>+Inputs!$D$3</f>
        <v>0.37951000000000001</v>
      </c>
      <c r="I143" s="27">
        <f t="shared" si="48"/>
        <v>268000</v>
      </c>
      <c r="K143" s="27">
        <f t="shared" si="44"/>
        <v>1489</v>
      </c>
      <c r="L143" s="27">
        <f t="shared" si="49"/>
        <v>201015</v>
      </c>
      <c r="M143" s="27">
        <f t="shared" si="45"/>
        <v>565.09039000000007</v>
      </c>
      <c r="N143" s="27">
        <f t="shared" si="46"/>
        <v>565.09039000000007</v>
      </c>
      <c r="O143" s="27">
        <f t="shared" si="50"/>
        <v>-25420.062999999689</v>
      </c>
      <c r="P143" s="27">
        <f t="shared" si="51"/>
        <v>25420.062999999689</v>
      </c>
    </row>
    <row r="144" spans="1:16">
      <c r="A144" s="30">
        <v>39264</v>
      </c>
      <c r="C144" s="6">
        <v>136</v>
      </c>
      <c r="D144" s="29">
        <f t="shared" si="42"/>
        <v>1489</v>
      </c>
      <c r="E144" s="29">
        <f t="shared" si="47"/>
        <v>202504</v>
      </c>
      <c r="F144" s="29">
        <f t="shared" si="43"/>
        <v>-65496</v>
      </c>
      <c r="G144" s="34">
        <f>+Inputs!$D$3</f>
        <v>0.37951000000000001</v>
      </c>
      <c r="I144" s="27">
        <f t="shared" si="48"/>
        <v>268000</v>
      </c>
      <c r="K144" s="27">
        <f t="shared" si="44"/>
        <v>1489</v>
      </c>
      <c r="L144" s="27">
        <f t="shared" si="49"/>
        <v>202504</v>
      </c>
      <c r="M144" s="27">
        <f t="shared" si="45"/>
        <v>565.09039000000007</v>
      </c>
      <c r="N144" s="27">
        <f t="shared" si="46"/>
        <v>565.09039000000007</v>
      </c>
      <c r="O144" s="27">
        <f t="shared" si="50"/>
        <v>-24854.972609999688</v>
      </c>
      <c r="P144" s="27">
        <f t="shared" si="51"/>
        <v>24854.972609999688</v>
      </c>
    </row>
    <row r="145" spans="1:16">
      <c r="A145" s="31">
        <v>39295</v>
      </c>
      <c r="C145" s="6">
        <v>137</v>
      </c>
      <c r="D145" s="29">
        <f t="shared" si="42"/>
        <v>1489</v>
      </c>
      <c r="E145" s="29">
        <f t="shared" si="47"/>
        <v>203993</v>
      </c>
      <c r="F145" s="29">
        <f t="shared" si="43"/>
        <v>-64007</v>
      </c>
      <c r="G145" s="34">
        <f>+Inputs!$D$3</f>
        <v>0.37951000000000001</v>
      </c>
      <c r="I145" s="27">
        <f t="shared" si="48"/>
        <v>268000</v>
      </c>
      <c r="K145" s="27">
        <f t="shared" si="44"/>
        <v>1489</v>
      </c>
      <c r="L145" s="27">
        <f t="shared" si="49"/>
        <v>203993</v>
      </c>
      <c r="M145" s="27">
        <f t="shared" si="45"/>
        <v>565.09039000000007</v>
      </c>
      <c r="N145" s="27">
        <f t="shared" si="46"/>
        <v>565.09039000000007</v>
      </c>
      <c r="O145" s="27">
        <f t="shared" si="50"/>
        <v>-24289.882219999687</v>
      </c>
      <c r="P145" s="27">
        <f t="shared" si="51"/>
        <v>24289.882219999687</v>
      </c>
    </row>
    <row r="146" spans="1:16">
      <c r="A146" s="30">
        <v>39326</v>
      </c>
      <c r="C146" s="6">
        <v>138</v>
      </c>
      <c r="D146" s="29">
        <f t="shared" si="42"/>
        <v>1489</v>
      </c>
      <c r="E146" s="29">
        <f t="shared" si="47"/>
        <v>205482</v>
      </c>
      <c r="F146" s="29">
        <f t="shared" si="43"/>
        <v>-62518</v>
      </c>
      <c r="G146" s="34">
        <f>+Inputs!$D$3</f>
        <v>0.37951000000000001</v>
      </c>
      <c r="I146" s="27">
        <f t="shared" si="48"/>
        <v>268000</v>
      </c>
      <c r="K146" s="27">
        <f t="shared" si="44"/>
        <v>1489</v>
      </c>
      <c r="L146" s="27">
        <f t="shared" si="49"/>
        <v>205482</v>
      </c>
      <c r="M146" s="27">
        <f t="shared" si="45"/>
        <v>565.09039000000007</v>
      </c>
      <c r="N146" s="27">
        <f t="shared" si="46"/>
        <v>565.09039000000007</v>
      </c>
      <c r="O146" s="27">
        <f t="shared" si="50"/>
        <v>-23724.791829999685</v>
      </c>
      <c r="P146" s="27">
        <f t="shared" si="51"/>
        <v>23724.791829999685</v>
      </c>
    </row>
    <row r="147" spans="1:16">
      <c r="A147" s="31">
        <v>39356</v>
      </c>
      <c r="C147" s="6">
        <v>139</v>
      </c>
      <c r="D147" s="29">
        <f t="shared" si="42"/>
        <v>1489</v>
      </c>
      <c r="E147" s="29">
        <f t="shared" si="47"/>
        <v>206971</v>
      </c>
      <c r="F147" s="29">
        <f t="shared" si="43"/>
        <v>-61029</v>
      </c>
      <c r="G147" s="34">
        <f>+Inputs!$D$3</f>
        <v>0.37951000000000001</v>
      </c>
      <c r="I147" s="27">
        <f t="shared" si="48"/>
        <v>268000</v>
      </c>
      <c r="K147" s="27">
        <f t="shared" si="44"/>
        <v>1489</v>
      </c>
      <c r="L147" s="27">
        <f t="shared" si="49"/>
        <v>206971</v>
      </c>
      <c r="M147" s="27">
        <f t="shared" si="45"/>
        <v>565.09039000000007</v>
      </c>
      <c r="N147" s="27">
        <f t="shared" si="46"/>
        <v>565.09039000000007</v>
      </c>
      <c r="O147" s="27">
        <f t="shared" si="50"/>
        <v>-23159.701439999684</v>
      </c>
      <c r="P147" s="27">
        <f t="shared" si="51"/>
        <v>23159.701439999684</v>
      </c>
    </row>
    <row r="148" spans="1:16">
      <c r="A148" s="30">
        <v>39387</v>
      </c>
      <c r="C148" s="6">
        <v>140</v>
      </c>
      <c r="D148" s="29">
        <f t="shared" si="42"/>
        <v>1489</v>
      </c>
      <c r="E148" s="29">
        <f t="shared" si="47"/>
        <v>208460</v>
      </c>
      <c r="F148" s="29">
        <f t="shared" si="43"/>
        <v>-59540</v>
      </c>
      <c r="G148" s="34">
        <f>+Inputs!$D$3</f>
        <v>0.37951000000000001</v>
      </c>
      <c r="I148" s="27">
        <f t="shared" si="48"/>
        <v>268000</v>
      </c>
      <c r="K148" s="27">
        <f t="shared" si="44"/>
        <v>1489</v>
      </c>
      <c r="L148" s="27">
        <f t="shared" si="49"/>
        <v>208460</v>
      </c>
      <c r="M148" s="27">
        <f t="shared" si="45"/>
        <v>565.09039000000007</v>
      </c>
      <c r="N148" s="27">
        <f t="shared" si="46"/>
        <v>565.09039000000007</v>
      </c>
      <c r="O148" s="27">
        <f t="shared" si="50"/>
        <v>-22594.611049999683</v>
      </c>
      <c r="P148" s="27">
        <f t="shared" si="51"/>
        <v>22594.611049999683</v>
      </c>
    </row>
    <row r="149" spans="1:16">
      <c r="A149" s="31">
        <v>39417</v>
      </c>
      <c r="C149" s="6">
        <v>141</v>
      </c>
      <c r="D149" s="29">
        <f t="shared" si="42"/>
        <v>1489</v>
      </c>
      <c r="E149" s="29">
        <f t="shared" si="47"/>
        <v>209949</v>
      </c>
      <c r="F149" s="29">
        <f t="shared" si="43"/>
        <v>-58051</v>
      </c>
      <c r="G149" s="34">
        <f>+Inputs!$D$3</f>
        <v>0.37951000000000001</v>
      </c>
      <c r="I149" s="27">
        <f t="shared" si="48"/>
        <v>268000</v>
      </c>
      <c r="K149" s="27">
        <f t="shared" si="44"/>
        <v>1489</v>
      </c>
      <c r="L149" s="27">
        <f t="shared" si="49"/>
        <v>209949</v>
      </c>
      <c r="M149" s="27">
        <f t="shared" si="45"/>
        <v>565.09039000000007</v>
      </c>
      <c r="N149" s="27">
        <f t="shared" si="46"/>
        <v>565.09039000000007</v>
      </c>
      <c r="O149" s="27">
        <f t="shared" si="50"/>
        <v>-22029.520659999682</v>
      </c>
      <c r="P149" s="27">
        <f t="shared" si="51"/>
        <v>22029.520659999682</v>
      </c>
    </row>
    <row r="150" spans="1:16">
      <c r="A150" s="30">
        <v>39448</v>
      </c>
      <c r="C150" s="6">
        <v>142</v>
      </c>
      <c r="D150" s="29">
        <f t="shared" si="42"/>
        <v>1489</v>
      </c>
      <c r="E150" s="29">
        <f t="shared" si="47"/>
        <v>211438</v>
      </c>
      <c r="F150" s="29">
        <f t="shared" si="43"/>
        <v>-56562</v>
      </c>
      <c r="G150" s="34">
        <f>+Inputs!$D$3</f>
        <v>0.37951000000000001</v>
      </c>
      <c r="I150" s="27">
        <f t="shared" si="48"/>
        <v>268000</v>
      </c>
      <c r="K150" s="27">
        <f t="shared" si="44"/>
        <v>1489</v>
      </c>
      <c r="L150" s="27">
        <f t="shared" si="49"/>
        <v>211438</v>
      </c>
      <c r="M150" s="27">
        <f t="shared" si="45"/>
        <v>565.09039000000007</v>
      </c>
      <c r="N150" s="27">
        <f t="shared" si="46"/>
        <v>565.09039000000007</v>
      </c>
      <c r="O150" s="27">
        <f t="shared" si="50"/>
        <v>-21464.430269999681</v>
      </c>
      <c r="P150" s="27">
        <f t="shared" si="51"/>
        <v>21464.430269999681</v>
      </c>
    </row>
    <row r="151" spans="1:16">
      <c r="A151" s="31">
        <v>39479</v>
      </c>
      <c r="C151" s="6">
        <v>143</v>
      </c>
      <c r="D151" s="29">
        <f t="shared" si="42"/>
        <v>1489</v>
      </c>
      <c r="E151" s="29">
        <f t="shared" si="47"/>
        <v>212927</v>
      </c>
      <c r="F151" s="29">
        <f t="shared" si="43"/>
        <v>-55073</v>
      </c>
      <c r="G151" s="34">
        <f>+Inputs!$D$3</f>
        <v>0.37951000000000001</v>
      </c>
      <c r="I151" s="27">
        <f t="shared" si="48"/>
        <v>268000</v>
      </c>
      <c r="K151" s="27">
        <f t="shared" si="44"/>
        <v>1489</v>
      </c>
      <c r="L151" s="27">
        <f t="shared" si="49"/>
        <v>212927</v>
      </c>
      <c r="M151" s="27">
        <f t="shared" si="45"/>
        <v>565.09039000000007</v>
      </c>
      <c r="N151" s="27">
        <f t="shared" si="46"/>
        <v>565.09039000000007</v>
      </c>
      <c r="O151" s="27">
        <f t="shared" si="50"/>
        <v>-20899.339879999679</v>
      </c>
      <c r="P151" s="27">
        <f t="shared" si="51"/>
        <v>20899.339879999679</v>
      </c>
    </row>
    <row r="152" spans="1:16">
      <c r="A152" s="30">
        <v>39508</v>
      </c>
      <c r="C152" s="6">
        <v>144</v>
      </c>
      <c r="D152" s="29">
        <f t="shared" si="42"/>
        <v>1489</v>
      </c>
      <c r="E152" s="29">
        <f t="shared" si="47"/>
        <v>214416</v>
      </c>
      <c r="F152" s="29">
        <f t="shared" si="43"/>
        <v>-53584</v>
      </c>
      <c r="G152" s="34">
        <f>+Inputs!$D$3</f>
        <v>0.37951000000000001</v>
      </c>
      <c r="I152" s="27">
        <f t="shared" si="48"/>
        <v>268000</v>
      </c>
      <c r="K152" s="27">
        <f t="shared" si="44"/>
        <v>1489</v>
      </c>
      <c r="L152" s="27">
        <f t="shared" si="49"/>
        <v>214416</v>
      </c>
      <c r="M152" s="27">
        <f t="shared" si="45"/>
        <v>565.09039000000007</v>
      </c>
      <c r="N152" s="27">
        <f t="shared" si="46"/>
        <v>565.09039000000007</v>
      </c>
      <c r="O152" s="27">
        <f t="shared" si="50"/>
        <v>-20334.249489999678</v>
      </c>
      <c r="P152" s="27">
        <f t="shared" si="51"/>
        <v>20334.249489999678</v>
      </c>
    </row>
    <row r="153" spans="1:16">
      <c r="A153" s="31">
        <v>39539</v>
      </c>
      <c r="C153" s="6">
        <v>145</v>
      </c>
      <c r="D153" s="29">
        <f t="shared" si="42"/>
        <v>1489</v>
      </c>
      <c r="E153" s="29">
        <f t="shared" si="47"/>
        <v>215905</v>
      </c>
      <c r="F153" s="29">
        <f t="shared" si="43"/>
        <v>-52095</v>
      </c>
      <c r="G153" s="34">
        <f>+Inputs!$D$3</f>
        <v>0.37951000000000001</v>
      </c>
      <c r="I153" s="27">
        <f t="shared" si="48"/>
        <v>268000</v>
      </c>
      <c r="K153" s="27">
        <f t="shared" si="44"/>
        <v>1489</v>
      </c>
      <c r="L153" s="27">
        <f t="shared" si="49"/>
        <v>215905</v>
      </c>
      <c r="M153" s="27">
        <f t="shared" si="45"/>
        <v>565.09039000000007</v>
      </c>
      <c r="N153" s="27">
        <f t="shared" si="46"/>
        <v>565.09039000000007</v>
      </c>
      <c r="O153" s="27">
        <f t="shared" si="50"/>
        <v>-19769.159099999677</v>
      </c>
      <c r="P153" s="27">
        <f t="shared" si="51"/>
        <v>19769.159099999677</v>
      </c>
    </row>
    <row r="154" spans="1:16">
      <c r="A154" s="30">
        <v>39569</v>
      </c>
      <c r="C154" s="6">
        <v>146</v>
      </c>
      <c r="D154" s="29">
        <f t="shared" si="42"/>
        <v>1489</v>
      </c>
      <c r="E154" s="29">
        <f t="shared" si="47"/>
        <v>217394</v>
      </c>
      <c r="F154" s="29">
        <f t="shared" si="43"/>
        <v>-50606</v>
      </c>
      <c r="G154" s="34">
        <f>+Inputs!$D$3</f>
        <v>0.37951000000000001</v>
      </c>
      <c r="I154" s="27">
        <f t="shared" si="48"/>
        <v>268000</v>
      </c>
      <c r="K154" s="27">
        <f t="shared" si="44"/>
        <v>1489</v>
      </c>
      <c r="L154" s="27">
        <f t="shared" si="49"/>
        <v>217394</v>
      </c>
      <c r="M154" s="27">
        <f t="shared" si="45"/>
        <v>565.09039000000007</v>
      </c>
      <c r="N154" s="27">
        <f t="shared" si="46"/>
        <v>565.09039000000007</v>
      </c>
      <c r="O154" s="27">
        <f t="shared" si="50"/>
        <v>-19204.068709999676</v>
      </c>
      <c r="P154" s="27">
        <f t="shared" si="51"/>
        <v>19204.068709999676</v>
      </c>
    </row>
    <row r="155" spans="1:16">
      <c r="A155" s="31">
        <v>39600</v>
      </c>
      <c r="C155" s="6">
        <v>147</v>
      </c>
      <c r="D155" s="29">
        <f t="shared" si="42"/>
        <v>1489</v>
      </c>
      <c r="E155" s="29">
        <f t="shared" si="47"/>
        <v>218883</v>
      </c>
      <c r="F155" s="29">
        <f t="shared" si="43"/>
        <v>-49117</v>
      </c>
      <c r="G155" s="34">
        <f>+Inputs!$D$3</f>
        <v>0.37951000000000001</v>
      </c>
      <c r="I155" s="27">
        <f t="shared" si="48"/>
        <v>268000</v>
      </c>
      <c r="K155" s="27">
        <f t="shared" si="44"/>
        <v>1489</v>
      </c>
      <c r="L155" s="27">
        <f t="shared" si="49"/>
        <v>218883</v>
      </c>
      <c r="M155" s="27">
        <f t="shared" si="45"/>
        <v>565.09039000000007</v>
      </c>
      <c r="N155" s="27">
        <f t="shared" si="46"/>
        <v>565.09039000000007</v>
      </c>
      <c r="O155" s="27">
        <f t="shared" si="50"/>
        <v>-18638.978319999675</v>
      </c>
      <c r="P155" s="27">
        <f t="shared" si="51"/>
        <v>18638.978319999675</v>
      </c>
    </row>
    <row r="156" spans="1:16">
      <c r="A156" s="30">
        <v>39630</v>
      </c>
      <c r="C156" s="6">
        <v>148</v>
      </c>
      <c r="D156" s="29">
        <f t="shared" si="42"/>
        <v>1489</v>
      </c>
      <c r="E156" s="29">
        <f t="shared" si="47"/>
        <v>220372</v>
      </c>
      <c r="F156" s="29">
        <f t="shared" si="43"/>
        <v>-47628</v>
      </c>
      <c r="G156" s="34">
        <f>+Inputs!$D$3</f>
        <v>0.37951000000000001</v>
      </c>
      <c r="I156" s="27">
        <f t="shared" si="48"/>
        <v>268000</v>
      </c>
      <c r="K156" s="27">
        <f t="shared" si="44"/>
        <v>1489</v>
      </c>
      <c r="L156" s="27">
        <f t="shared" si="49"/>
        <v>220372</v>
      </c>
      <c r="M156" s="27">
        <f t="shared" si="45"/>
        <v>565.09039000000007</v>
      </c>
      <c r="N156" s="27">
        <f t="shared" si="46"/>
        <v>565.09039000000007</v>
      </c>
      <c r="O156" s="27">
        <f t="shared" si="50"/>
        <v>-18073.887929999673</v>
      </c>
      <c r="P156" s="27">
        <f t="shared" si="51"/>
        <v>18073.887929999673</v>
      </c>
    </row>
    <row r="157" spans="1:16">
      <c r="A157" s="31">
        <v>39661</v>
      </c>
      <c r="C157" s="6">
        <v>149</v>
      </c>
      <c r="D157" s="29">
        <f t="shared" si="42"/>
        <v>1489</v>
      </c>
      <c r="E157" s="29">
        <f t="shared" si="47"/>
        <v>221861</v>
      </c>
      <c r="F157" s="29">
        <f t="shared" si="43"/>
        <v>-46139</v>
      </c>
      <c r="G157" s="34">
        <f>+Inputs!$D$3</f>
        <v>0.37951000000000001</v>
      </c>
      <c r="I157" s="27">
        <f t="shared" si="48"/>
        <v>268000</v>
      </c>
      <c r="K157" s="27">
        <f t="shared" si="44"/>
        <v>1489</v>
      </c>
      <c r="L157" s="27">
        <f t="shared" si="49"/>
        <v>221861</v>
      </c>
      <c r="M157" s="27">
        <f t="shared" si="45"/>
        <v>565.09039000000007</v>
      </c>
      <c r="N157" s="27">
        <f t="shared" si="46"/>
        <v>565.09039000000007</v>
      </c>
      <c r="O157" s="27">
        <f t="shared" si="50"/>
        <v>-17508.797539999672</v>
      </c>
      <c r="P157" s="27">
        <f t="shared" si="51"/>
        <v>17508.797539999672</v>
      </c>
    </row>
    <row r="158" spans="1:16">
      <c r="A158" s="30">
        <v>39692</v>
      </c>
      <c r="C158" s="6">
        <v>150</v>
      </c>
      <c r="D158" s="29">
        <f t="shared" si="42"/>
        <v>1489</v>
      </c>
      <c r="E158" s="29">
        <f t="shared" si="47"/>
        <v>223350</v>
      </c>
      <c r="F158" s="29">
        <f t="shared" si="43"/>
        <v>-44650</v>
      </c>
      <c r="G158" s="34">
        <f>+Inputs!$D$3</f>
        <v>0.37951000000000001</v>
      </c>
      <c r="I158" s="27">
        <f t="shared" si="48"/>
        <v>268000</v>
      </c>
      <c r="K158" s="27">
        <f t="shared" si="44"/>
        <v>1489</v>
      </c>
      <c r="L158" s="27">
        <f t="shared" si="49"/>
        <v>223350</v>
      </c>
      <c r="M158" s="27">
        <f t="shared" si="45"/>
        <v>565.09039000000007</v>
      </c>
      <c r="N158" s="27">
        <f t="shared" si="46"/>
        <v>565.09039000000007</v>
      </c>
      <c r="O158" s="27">
        <f t="shared" si="50"/>
        <v>-16943.707149999671</v>
      </c>
      <c r="P158" s="27">
        <f t="shared" si="51"/>
        <v>16943.707149999671</v>
      </c>
    </row>
    <row r="159" spans="1:16">
      <c r="A159" s="31">
        <v>39722</v>
      </c>
      <c r="C159" s="6">
        <v>151</v>
      </c>
      <c r="D159" s="29">
        <f t="shared" si="42"/>
        <v>1489</v>
      </c>
      <c r="E159" s="29">
        <f t="shared" si="47"/>
        <v>224839</v>
      </c>
      <c r="F159" s="29">
        <f t="shared" si="43"/>
        <v>-43161</v>
      </c>
      <c r="G159" s="34">
        <f>+Inputs!$D$3</f>
        <v>0.37951000000000001</v>
      </c>
      <c r="I159" s="27">
        <f t="shared" si="48"/>
        <v>268000</v>
      </c>
      <c r="K159" s="27">
        <f t="shared" si="44"/>
        <v>1489</v>
      </c>
      <c r="L159" s="27">
        <f t="shared" si="49"/>
        <v>224839</v>
      </c>
      <c r="M159" s="27">
        <f t="shared" si="45"/>
        <v>565.09039000000007</v>
      </c>
      <c r="N159" s="27">
        <f t="shared" si="46"/>
        <v>565.09039000000007</v>
      </c>
      <c r="O159" s="27">
        <f t="shared" si="50"/>
        <v>-16378.616759999672</v>
      </c>
      <c r="P159" s="27">
        <f t="shared" si="51"/>
        <v>16378.616759999672</v>
      </c>
    </row>
    <row r="160" spans="1:16">
      <c r="A160" s="30">
        <v>39753</v>
      </c>
      <c r="C160" s="6">
        <v>152</v>
      </c>
      <c r="D160" s="29">
        <f t="shared" si="42"/>
        <v>1489</v>
      </c>
      <c r="E160" s="29">
        <f t="shared" si="47"/>
        <v>226328</v>
      </c>
      <c r="F160" s="29">
        <f t="shared" si="43"/>
        <v>-41672</v>
      </c>
      <c r="G160" s="34">
        <f>+Inputs!$D$3</f>
        <v>0.37951000000000001</v>
      </c>
      <c r="I160" s="27">
        <f t="shared" si="48"/>
        <v>268000</v>
      </c>
      <c r="K160" s="27">
        <f t="shared" si="44"/>
        <v>1489</v>
      </c>
      <c r="L160" s="27">
        <f t="shared" si="49"/>
        <v>226328</v>
      </c>
      <c r="M160" s="27">
        <f t="shared" si="45"/>
        <v>565.09039000000007</v>
      </c>
      <c r="N160" s="27">
        <f t="shared" si="46"/>
        <v>565.09039000000007</v>
      </c>
      <c r="O160" s="27">
        <f t="shared" si="50"/>
        <v>-15813.526369999672</v>
      </c>
      <c r="P160" s="27">
        <f t="shared" si="51"/>
        <v>15813.526369999672</v>
      </c>
    </row>
    <row r="161" spans="1:16">
      <c r="A161" s="31">
        <v>39783</v>
      </c>
      <c r="C161" s="6">
        <v>153</v>
      </c>
      <c r="D161" s="29">
        <f t="shared" si="42"/>
        <v>1489</v>
      </c>
      <c r="E161" s="29">
        <f t="shared" si="47"/>
        <v>227817</v>
      </c>
      <c r="F161" s="29">
        <f t="shared" si="43"/>
        <v>-40183</v>
      </c>
      <c r="G161" s="34">
        <f>+Inputs!$D$3</f>
        <v>0.37951000000000001</v>
      </c>
      <c r="I161" s="27">
        <f t="shared" si="48"/>
        <v>268000</v>
      </c>
      <c r="K161" s="27">
        <f t="shared" si="44"/>
        <v>1489</v>
      </c>
      <c r="L161" s="27">
        <f t="shared" si="49"/>
        <v>227817</v>
      </c>
      <c r="M161" s="27">
        <f t="shared" si="45"/>
        <v>565.09039000000007</v>
      </c>
      <c r="N161" s="27">
        <f t="shared" si="46"/>
        <v>565.09039000000007</v>
      </c>
      <c r="O161" s="27">
        <f t="shared" si="50"/>
        <v>-15248.435979999673</v>
      </c>
      <c r="P161" s="27">
        <f t="shared" si="51"/>
        <v>15248.435979999673</v>
      </c>
    </row>
    <row r="162" spans="1:16">
      <c r="A162" s="30">
        <v>39814</v>
      </c>
      <c r="C162" s="6">
        <v>154</v>
      </c>
      <c r="D162" s="29">
        <f t="shared" si="42"/>
        <v>1489</v>
      </c>
      <c r="E162" s="29">
        <f t="shared" si="47"/>
        <v>229306</v>
      </c>
      <c r="F162" s="29">
        <f t="shared" si="43"/>
        <v>-38694</v>
      </c>
      <c r="G162" s="34">
        <f>+Inputs!$D$3</f>
        <v>0.37951000000000001</v>
      </c>
      <c r="I162" s="27">
        <f t="shared" si="48"/>
        <v>268000</v>
      </c>
      <c r="K162" s="27">
        <f t="shared" si="44"/>
        <v>1489</v>
      </c>
      <c r="L162" s="27">
        <f t="shared" si="49"/>
        <v>229306</v>
      </c>
      <c r="M162" s="27">
        <f t="shared" si="45"/>
        <v>565.09039000000007</v>
      </c>
      <c r="N162" s="27">
        <f t="shared" si="46"/>
        <v>565.09039000000007</v>
      </c>
      <c r="O162" s="27">
        <f t="shared" si="50"/>
        <v>-14683.345589999673</v>
      </c>
      <c r="P162" s="27">
        <f t="shared" si="51"/>
        <v>14683.345589999673</v>
      </c>
    </row>
    <row r="163" spans="1:16">
      <c r="A163" s="31">
        <v>39845</v>
      </c>
      <c r="C163" s="6">
        <v>155</v>
      </c>
      <c r="D163" s="29">
        <f t="shared" si="42"/>
        <v>1489</v>
      </c>
      <c r="E163" s="29">
        <f t="shared" si="47"/>
        <v>230795</v>
      </c>
      <c r="F163" s="29">
        <f t="shared" si="43"/>
        <v>-37205</v>
      </c>
      <c r="G163" s="34">
        <f>+Inputs!$D$3</f>
        <v>0.37951000000000001</v>
      </c>
      <c r="I163" s="27">
        <f t="shared" si="48"/>
        <v>268000</v>
      </c>
      <c r="K163" s="27">
        <f t="shared" si="44"/>
        <v>1489</v>
      </c>
      <c r="L163" s="27">
        <f t="shared" si="49"/>
        <v>230795</v>
      </c>
      <c r="M163" s="27">
        <f t="shared" si="45"/>
        <v>565.09039000000007</v>
      </c>
      <c r="N163" s="27">
        <f t="shared" si="46"/>
        <v>565.09039000000007</v>
      </c>
      <c r="O163" s="27">
        <f t="shared" si="50"/>
        <v>-14118.255199999674</v>
      </c>
      <c r="P163" s="27">
        <f t="shared" si="51"/>
        <v>14118.255199999674</v>
      </c>
    </row>
    <row r="164" spans="1:16">
      <c r="A164" s="30">
        <v>39873</v>
      </c>
      <c r="C164" s="6">
        <v>156</v>
      </c>
      <c r="D164" s="29">
        <f t="shared" si="42"/>
        <v>1489</v>
      </c>
      <c r="E164" s="29">
        <f t="shared" si="47"/>
        <v>232284</v>
      </c>
      <c r="F164" s="29">
        <f t="shared" si="43"/>
        <v>-35716</v>
      </c>
      <c r="G164" s="34">
        <f>+Inputs!$D$3</f>
        <v>0.37951000000000001</v>
      </c>
      <c r="I164" s="27">
        <f t="shared" si="48"/>
        <v>268000</v>
      </c>
      <c r="K164" s="27">
        <f t="shared" si="44"/>
        <v>1489</v>
      </c>
      <c r="L164" s="27">
        <f t="shared" si="49"/>
        <v>232284</v>
      </c>
      <c r="M164" s="27">
        <f t="shared" si="45"/>
        <v>565.09039000000007</v>
      </c>
      <c r="N164" s="27">
        <f t="shared" si="46"/>
        <v>565.09039000000007</v>
      </c>
      <c r="O164" s="27">
        <f t="shared" si="50"/>
        <v>-13553.164809999675</v>
      </c>
      <c r="P164" s="27">
        <f t="shared" si="51"/>
        <v>13553.164809999675</v>
      </c>
    </row>
    <row r="165" spans="1:16">
      <c r="A165" s="31">
        <v>39904</v>
      </c>
      <c r="C165" s="6">
        <v>157</v>
      </c>
      <c r="D165" s="29">
        <f t="shared" si="42"/>
        <v>1489</v>
      </c>
      <c r="E165" s="29">
        <f t="shared" si="47"/>
        <v>233773</v>
      </c>
      <c r="F165" s="29">
        <f t="shared" si="43"/>
        <v>-34227</v>
      </c>
      <c r="G165" s="34">
        <f>+Inputs!$D$3</f>
        <v>0.37951000000000001</v>
      </c>
      <c r="I165" s="27">
        <f t="shared" si="48"/>
        <v>268000</v>
      </c>
      <c r="K165" s="27">
        <f t="shared" si="44"/>
        <v>1489</v>
      </c>
      <c r="L165" s="27">
        <f t="shared" si="49"/>
        <v>233773</v>
      </c>
      <c r="M165" s="27">
        <f t="shared" si="45"/>
        <v>565.09039000000007</v>
      </c>
      <c r="N165" s="27">
        <f t="shared" si="46"/>
        <v>565.09039000000007</v>
      </c>
      <c r="O165" s="27">
        <f t="shared" si="50"/>
        <v>-12988.074419999675</v>
      </c>
      <c r="P165" s="27">
        <f t="shared" si="51"/>
        <v>12988.074419999675</v>
      </c>
    </row>
    <row r="166" spans="1:16">
      <c r="A166" s="30">
        <v>39934</v>
      </c>
      <c r="C166" s="6">
        <v>158</v>
      </c>
      <c r="D166" s="29">
        <f t="shared" si="42"/>
        <v>1489</v>
      </c>
      <c r="E166" s="29">
        <f t="shared" si="47"/>
        <v>235262</v>
      </c>
      <c r="F166" s="29">
        <f t="shared" si="43"/>
        <v>-32738</v>
      </c>
      <c r="G166" s="34">
        <f>+Inputs!$D$3</f>
        <v>0.37951000000000001</v>
      </c>
      <c r="I166" s="27">
        <f t="shared" si="48"/>
        <v>268000</v>
      </c>
      <c r="K166" s="27">
        <f t="shared" si="44"/>
        <v>1489</v>
      </c>
      <c r="L166" s="27">
        <f t="shared" si="49"/>
        <v>235262</v>
      </c>
      <c r="M166" s="27">
        <f t="shared" si="45"/>
        <v>565.09039000000007</v>
      </c>
      <c r="N166" s="27">
        <f t="shared" si="46"/>
        <v>565.09039000000007</v>
      </c>
      <c r="O166" s="27">
        <f t="shared" si="50"/>
        <v>-12422.984029999676</v>
      </c>
      <c r="P166" s="27">
        <f t="shared" si="51"/>
        <v>12422.984029999676</v>
      </c>
    </row>
    <row r="167" spans="1:16">
      <c r="A167" s="31">
        <v>39965</v>
      </c>
      <c r="C167" s="6">
        <v>159</v>
      </c>
      <c r="D167" s="29">
        <f t="shared" si="42"/>
        <v>1489</v>
      </c>
      <c r="E167" s="29">
        <f t="shared" si="47"/>
        <v>236751</v>
      </c>
      <c r="F167" s="29">
        <f t="shared" si="43"/>
        <v>-31249</v>
      </c>
      <c r="G167" s="34">
        <f>+Inputs!$D$3</f>
        <v>0.37951000000000001</v>
      </c>
      <c r="I167" s="27">
        <f t="shared" si="48"/>
        <v>268000</v>
      </c>
      <c r="K167" s="27">
        <f t="shared" si="44"/>
        <v>1489</v>
      </c>
      <c r="L167" s="27">
        <f t="shared" si="49"/>
        <v>236751</v>
      </c>
      <c r="M167" s="27">
        <f t="shared" si="45"/>
        <v>565.09039000000007</v>
      </c>
      <c r="N167" s="27">
        <f t="shared" si="46"/>
        <v>565.09039000000007</v>
      </c>
      <c r="O167" s="27">
        <f t="shared" si="50"/>
        <v>-11857.893639999676</v>
      </c>
      <c r="P167" s="27">
        <f t="shared" si="51"/>
        <v>11857.893639999676</v>
      </c>
    </row>
    <row r="168" spans="1:16">
      <c r="A168" s="30">
        <v>39995</v>
      </c>
      <c r="C168" s="6">
        <v>160</v>
      </c>
      <c r="D168" s="29">
        <f t="shared" si="42"/>
        <v>1489</v>
      </c>
      <c r="E168" s="29">
        <f t="shared" si="47"/>
        <v>238240</v>
      </c>
      <c r="F168" s="29">
        <f t="shared" si="43"/>
        <v>-29760</v>
      </c>
      <c r="G168" s="34">
        <f>+Inputs!$D$3</f>
        <v>0.37951000000000001</v>
      </c>
      <c r="I168" s="27">
        <f t="shared" si="48"/>
        <v>268000</v>
      </c>
      <c r="K168" s="27">
        <f t="shared" si="44"/>
        <v>1489</v>
      </c>
      <c r="L168" s="27">
        <f t="shared" si="49"/>
        <v>238240</v>
      </c>
      <c r="M168" s="27">
        <f t="shared" si="45"/>
        <v>565.09039000000007</v>
      </c>
      <c r="N168" s="27">
        <f t="shared" si="46"/>
        <v>565.09039000000007</v>
      </c>
      <c r="O168" s="27">
        <f t="shared" si="50"/>
        <v>-11292.803249999677</v>
      </c>
      <c r="P168" s="27">
        <f t="shared" si="51"/>
        <v>11292.803249999677</v>
      </c>
    </row>
    <row r="169" spans="1:16">
      <c r="A169" s="31">
        <v>40026</v>
      </c>
      <c r="C169" s="6">
        <v>161</v>
      </c>
      <c r="D169" s="29">
        <f t="shared" ref="D169:D187" si="52">ROUND(-(+$B$9/180)*1,0)</f>
        <v>1489</v>
      </c>
      <c r="E169" s="29">
        <f t="shared" si="47"/>
        <v>239729</v>
      </c>
      <c r="F169" s="29">
        <f t="shared" ref="F169:F188" si="53">$B$9+E169</f>
        <v>-28271</v>
      </c>
      <c r="G169" s="34">
        <f>+Inputs!$D$3</f>
        <v>0.37951000000000001</v>
      </c>
      <c r="I169" s="27">
        <f t="shared" si="48"/>
        <v>268000</v>
      </c>
      <c r="K169" s="27">
        <f t="shared" ref="K169:K188" si="54">D169</f>
        <v>1489</v>
      </c>
      <c r="L169" s="27">
        <f t="shared" si="49"/>
        <v>239729</v>
      </c>
      <c r="M169" s="27">
        <f t="shared" ref="M169:M188" si="55">K169*G169</f>
        <v>565.09039000000007</v>
      </c>
      <c r="N169" s="27">
        <f t="shared" ref="N169:N188" si="56">M169-J169</f>
        <v>565.09039000000007</v>
      </c>
      <c r="O169" s="27">
        <f t="shared" si="50"/>
        <v>-10727.712859999678</v>
      </c>
      <c r="P169" s="27">
        <f t="shared" si="51"/>
        <v>10727.712859999678</v>
      </c>
    </row>
    <row r="170" spans="1:16">
      <c r="A170" s="30">
        <v>40057</v>
      </c>
      <c r="C170" s="6">
        <v>162</v>
      </c>
      <c r="D170" s="29">
        <f t="shared" si="52"/>
        <v>1489</v>
      </c>
      <c r="E170" s="29">
        <f t="shared" ref="E170:E188" si="57">+E169+D170</f>
        <v>241218</v>
      </c>
      <c r="F170" s="29">
        <f t="shared" si="53"/>
        <v>-26782</v>
      </c>
      <c r="G170" s="34">
        <f>+Inputs!$D$3</f>
        <v>0.37951000000000001</v>
      </c>
      <c r="I170" s="27">
        <f t="shared" ref="I170:I188" si="58">+I169+H170</f>
        <v>268000</v>
      </c>
      <c r="K170" s="27">
        <f t="shared" si="54"/>
        <v>1489</v>
      </c>
      <c r="L170" s="27">
        <f t="shared" ref="L170:L188" si="59">+L169+K170</f>
        <v>241218</v>
      </c>
      <c r="M170" s="27">
        <f t="shared" si="55"/>
        <v>565.09039000000007</v>
      </c>
      <c r="N170" s="27">
        <f t="shared" si="56"/>
        <v>565.09039000000007</v>
      </c>
      <c r="O170" s="27">
        <f t="shared" ref="O170:O188" si="60">+O169+N170</f>
        <v>-10162.622469999678</v>
      </c>
      <c r="P170" s="27">
        <f t="shared" ref="P170:P188" si="61">P169-N170</f>
        <v>10162.622469999678</v>
      </c>
    </row>
    <row r="171" spans="1:16">
      <c r="A171" s="31">
        <v>40087</v>
      </c>
      <c r="C171" s="6">
        <v>163</v>
      </c>
      <c r="D171" s="29">
        <f t="shared" si="52"/>
        <v>1489</v>
      </c>
      <c r="E171" s="29">
        <f t="shared" si="57"/>
        <v>242707</v>
      </c>
      <c r="F171" s="29">
        <f t="shared" si="53"/>
        <v>-25293</v>
      </c>
      <c r="G171" s="34">
        <f>+Inputs!$D$3</f>
        <v>0.37951000000000001</v>
      </c>
      <c r="I171" s="27">
        <f t="shared" si="58"/>
        <v>268000</v>
      </c>
      <c r="K171" s="27">
        <f t="shared" si="54"/>
        <v>1489</v>
      </c>
      <c r="L171" s="27">
        <f t="shared" si="59"/>
        <v>242707</v>
      </c>
      <c r="M171" s="27">
        <f t="shared" si="55"/>
        <v>565.09039000000007</v>
      </c>
      <c r="N171" s="27">
        <f t="shared" si="56"/>
        <v>565.09039000000007</v>
      </c>
      <c r="O171" s="27">
        <f t="shared" si="60"/>
        <v>-9597.5320799996789</v>
      </c>
      <c r="P171" s="27">
        <f t="shared" si="61"/>
        <v>9597.5320799996789</v>
      </c>
    </row>
    <row r="172" spans="1:16">
      <c r="A172" s="30">
        <v>40118</v>
      </c>
      <c r="C172" s="6">
        <v>164</v>
      </c>
      <c r="D172" s="29">
        <f t="shared" si="52"/>
        <v>1489</v>
      </c>
      <c r="E172" s="29">
        <f t="shared" si="57"/>
        <v>244196</v>
      </c>
      <c r="F172" s="29">
        <f t="shared" si="53"/>
        <v>-23804</v>
      </c>
      <c r="G172" s="34">
        <f>+Inputs!$D$3</f>
        <v>0.37951000000000001</v>
      </c>
      <c r="I172" s="27">
        <f t="shared" si="58"/>
        <v>268000</v>
      </c>
      <c r="K172" s="27">
        <f t="shared" si="54"/>
        <v>1489</v>
      </c>
      <c r="L172" s="27">
        <f t="shared" si="59"/>
        <v>244196</v>
      </c>
      <c r="M172" s="27">
        <f t="shared" si="55"/>
        <v>565.09039000000007</v>
      </c>
      <c r="N172" s="27">
        <f t="shared" si="56"/>
        <v>565.09039000000007</v>
      </c>
      <c r="O172" s="27">
        <f t="shared" si="60"/>
        <v>-9032.4416899996795</v>
      </c>
      <c r="P172" s="27">
        <f t="shared" si="61"/>
        <v>9032.4416899996795</v>
      </c>
    </row>
    <row r="173" spans="1:16">
      <c r="A173" s="31">
        <v>40148</v>
      </c>
      <c r="C173" s="6">
        <v>165</v>
      </c>
      <c r="D173" s="29">
        <f t="shared" si="52"/>
        <v>1489</v>
      </c>
      <c r="E173" s="29">
        <f t="shared" si="57"/>
        <v>245685</v>
      </c>
      <c r="F173" s="29">
        <f t="shared" si="53"/>
        <v>-22315</v>
      </c>
      <c r="G173" s="34">
        <f>+Inputs!$D$3</f>
        <v>0.37951000000000001</v>
      </c>
      <c r="I173" s="27">
        <f t="shared" si="58"/>
        <v>268000</v>
      </c>
      <c r="K173" s="27">
        <f t="shared" si="54"/>
        <v>1489</v>
      </c>
      <c r="L173" s="27">
        <f t="shared" si="59"/>
        <v>245685</v>
      </c>
      <c r="M173" s="27">
        <f t="shared" si="55"/>
        <v>565.09039000000007</v>
      </c>
      <c r="N173" s="27">
        <f t="shared" si="56"/>
        <v>565.09039000000007</v>
      </c>
      <c r="O173" s="27">
        <f t="shared" si="60"/>
        <v>-8467.3512999996801</v>
      </c>
      <c r="P173" s="27">
        <f t="shared" si="61"/>
        <v>8467.3512999996801</v>
      </c>
    </row>
    <row r="174" spans="1:16">
      <c r="A174" s="30">
        <v>40179</v>
      </c>
      <c r="C174" s="6">
        <v>166</v>
      </c>
      <c r="D174" s="29">
        <f t="shared" si="52"/>
        <v>1489</v>
      </c>
      <c r="E174" s="29">
        <f t="shared" si="57"/>
        <v>247174</v>
      </c>
      <c r="F174" s="29">
        <f t="shared" si="53"/>
        <v>-20826</v>
      </c>
      <c r="G174" s="34">
        <f>+Inputs!$D$3</f>
        <v>0.37951000000000001</v>
      </c>
      <c r="I174" s="27">
        <f t="shared" si="58"/>
        <v>268000</v>
      </c>
      <c r="K174" s="27">
        <f t="shared" si="54"/>
        <v>1489</v>
      </c>
      <c r="L174" s="27">
        <f t="shared" si="59"/>
        <v>247174</v>
      </c>
      <c r="M174" s="27">
        <f t="shared" si="55"/>
        <v>565.09039000000007</v>
      </c>
      <c r="N174" s="27">
        <f t="shared" si="56"/>
        <v>565.09039000000007</v>
      </c>
      <c r="O174" s="27">
        <f t="shared" si="60"/>
        <v>-7902.2609099996798</v>
      </c>
      <c r="P174" s="27">
        <f t="shared" si="61"/>
        <v>7902.2609099996798</v>
      </c>
    </row>
    <row r="175" spans="1:16">
      <c r="A175" s="31">
        <v>40210</v>
      </c>
      <c r="C175" s="6">
        <v>167</v>
      </c>
      <c r="D175" s="29">
        <f t="shared" si="52"/>
        <v>1489</v>
      </c>
      <c r="E175" s="29">
        <f t="shared" si="57"/>
        <v>248663</v>
      </c>
      <c r="F175" s="29">
        <f t="shared" si="53"/>
        <v>-19337</v>
      </c>
      <c r="G175" s="34">
        <f>+Inputs!$D$3</f>
        <v>0.37951000000000001</v>
      </c>
      <c r="I175" s="27">
        <f t="shared" si="58"/>
        <v>268000</v>
      </c>
      <c r="K175" s="27">
        <f t="shared" si="54"/>
        <v>1489</v>
      </c>
      <c r="L175" s="27">
        <f t="shared" si="59"/>
        <v>248663</v>
      </c>
      <c r="M175" s="27">
        <f t="shared" si="55"/>
        <v>565.09039000000007</v>
      </c>
      <c r="N175" s="27">
        <f t="shared" si="56"/>
        <v>565.09039000000007</v>
      </c>
      <c r="O175" s="27">
        <f t="shared" si="60"/>
        <v>-7337.1705199996795</v>
      </c>
      <c r="P175" s="27">
        <f t="shared" si="61"/>
        <v>7337.1705199996795</v>
      </c>
    </row>
    <row r="176" spans="1:16">
      <c r="A176" s="30">
        <v>40238</v>
      </c>
      <c r="C176" s="6">
        <v>168</v>
      </c>
      <c r="D176" s="29">
        <f t="shared" si="52"/>
        <v>1489</v>
      </c>
      <c r="E176" s="29">
        <f t="shared" si="57"/>
        <v>250152</v>
      </c>
      <c r="F176" s="29">
        <f t="shared" si="53"/>
        <v>-17848</v>
      </c>
      <c r="G176" s="34">
        <f>+Inputs!$D$3</f>
        <v>0.37951000000000001</v>
      </c>
      <c r="I176" s="27">
        <f t="shared" si="58"/>
        <v>268000</v>
      </c>
      <c r="K176" s="27">
        <f t="shared" si="54"/>
        <v>1489</v>
      </c>
      <c r="L176" s="27">
        <f t="shared" si="59"/>
        <v>250152</v>
      </c>
      <c r="M176" s="27">
        <f t="shared" si="55"/>
        <v>565.09039000000007</v>
      </c>
      <c r="N176" s="27">
        <f t="shared" si="56"/>
        <v>565.09039000000007</v>
      </c>
      <c r="O176" s="27">
        <f t="shared" si="60"/>
        <v>-6772.0801299996792</v>
      </c>
      <c r="P176" s="27">
        <f t="shared" si="61"/>
        <v>6772.0801299996792</v>
      </c>
    </row>
    <row r="177" spans="1:20">
      <c r="A177" s="31">
        <v>40269</v>
      </c>
      <c r="C177" s="6">
        <v>169</v>
      </c>
      <c r="D177" s="29">
        <f t="shared" si="52"/>
        <v>1489</v>
      </c>
      <c r="E177" s="29">
        <f t="shared" si="57"/>
        <v>251641</v>
      </c>
      <c r="F177" s="29">
        <f t="shared" si="53"/>
        <v>-16359</v>
      </c>
      <c r="G177" s="34">
        <f>+Inputs!$D$3</f>
        <v>0.37951000000000001</v>
      </c>
      <c r="I177" s="27">
        <f t="shared" si="58"/>
        <v>268000</v>
      </c>
      <c r="K177" s="27">
        <f t="shared" si="54"/>
        <v>1489</v>
      </c>
      <c r="L177" s="27">
        <f t="shared" si="59"/>
        <v>251641</v>
      </c>
      <c r="M177" s="27">
        <f t="shared" si="55"/>
        <v>565.09039000000007</v>
      </c>
      <c r="N177" s="27">
        <f t="shared" si="56"/>
        <v>565.09039000000007</v>
      </c>
      <c r="O177" s="27">
        <f t="shared" si="60"/>
        <v>-6206.9897399996789</v>
      </c>
      <c r="P177" s="27">
        <f t="shared" si="61"/>
        <v>6206.9897399996789</v>
      </c>
    </row>
    <row r="178" spans="1:20">
      <c r="A178" s="30">
        <v>40299</v>
      </c>
      <c r="C178" s="6">
        <v>170</v>
      </c>
      <c r="D178" s="29">
        <f t="shared" si="52"/>
        <v>1489</v>
      </c>
      <c r="E178" s="29">
        <f t="shared" si="57"/>
        <v>253130</v>
      </c>
      <c r="F178" s="29">
        <f t="shared" si="53"/>
        <v>-14870</v>
      </c>
      <c r="G178" s="34">
        <f>+Inputs!$D$3</f>
        <v>0.37951000000000001</v>
      </c>
      <c r="I178" s="27">
        <f t="shared" si="58"/>
        <v>268000</v>
      </c>
      <c r="K178" s="27">
        <f t="shared" si="54"/>
        <v>1489</v>
      </c>
      <c r="L178" s="27">
        <f t="shared" si="59"/>
        <v>253130</v>
      </c>
      <c r="M178" s="27">
        <f t="shared" si="55"/>
        <v>565.09039000000007</v>
      </c>
      <c r="N178" s="27">
        <f t="shared" si="56"/>
        <v>565.09039000000007</v>
      </c>
      <c r="O178" s="27">
        <f t="shared" si="60"/>
        <v>-5641.8993499996786</v>
      </c>
      <c r="P178" s="27">
        <f t="shared" si="61"/>
        <v>5641.8993499996786</v>
      </c>
    </row>
    <row r="179" spans="1:20">
      <c r="A179" s="31">
        <v>40330</v>
      </c>
      <c r="C179" s="6">
        <v>171</v>
      </c>
      <c r="D179" s="29">
        <f t="shared" si="52"/>
        <v>1489</v>
      </c>
      <c r="E179" s="29">
        <f t="shared" si="57"/>
        <v>254619</v>
      </c>
      <c r="F179" s="29">
        <f t="shared" si="53"/>
        <v>-13381</v>
      </c>
      <c r="G179" s="34">
        <f>+Inputs!$D$3</f>
        <v>0.37951000000000001</v>
      </c>
      <c r="I179" s="27">
        <f t="shared" si="58"/>
        <v>268000</v>
      </c>
      <c r="K179" s="27">
        <f t="shared" si="54"/>
        <v>1489</v>
      </c>
      <c r="L179" s="27">
        <f t="shared" si="59"/>
        <v>254619</v>
      </c>
      <c r="M179" s="27">
        <f t="shared" si="55"/>
        <v>565.09039000000007</v>
      </c>
      <c r="N179" s="27">
        <f t="shared" si="56"/>
        <v>565.09039000000007</v>
      </c>
      <c r="O179" s="27">
        <f t="shared" si="60"/>
        <v>-5076.8089599996783</v>
      </c>
      <c r="P179" s="27">
        <f t="shared" si="61"/>
        <v>5076.8089599996783</v>
      </c>
    </row>
    <row r="180" spans="1:20">
      <c r="A180" s="30">
        <v>40360</v>
      </c>
      <c r="C180" s="6">
        <v>172</v>
      </c>
      <c r="D180" s="29">
        <f t="shared" si="52"/>
        <v>1489</v>
      </c>
      <c r="E180" s="29">
        <f t="shared" si="57"/>
        <v>256108</v>
      </c>
      <c r="F180" s="29">
        <f t="shared" si="53"/>
        <v>-11892</v>
      </c>
      <c r="G180" s="34">
        <f>+Inputs!$D$3</f>
        <v>0.37951000000000001</v>
      </c>
      <c r="I180" s="27">
        <f t="shared" si="58"/>
        <v>268000</v>
      </c>
      <c r="K180" s="27">
        <f t="shared" si="54"/>
        <v>1489</v>
      </c>
      <c r="L180" s="27">
        <f t="shared" si="59"/>
        <v>256108</v>
      </c>
      <c r="M180" s="27">
        <f t="shared" si="55"/>
        <v>565.09039000000007</v>
      </c>
      <c r="N180" s="27">
        <f t="shared" si="56"/>
        <v>565.09039000000007</v>
      </c>
      <c r="O180" s="27">
        <f t="shared" si="60"/>
        <v>-4511.718569999678</v>
      </c>
      <c r="P180" s="27">
        <f t="shared" si="61"/>
        <v>4511.718569999678</v>
      </c>
    </row>
    <row r="181" spans="1:20">
      <c r="A181" s="31">
        <v>40391</v>
      </c>
      <c r="C181" s="6">
        <v>173</v>
      </c>
      <c r="D181" s="29">
        <f t="shared" si="52"/>
        <v>1489</v>
      </c>
      <c r="E181" s="29">
        <f t="shared" si="57"/>
        <v>257597</v>
      </c>
      <c r="F181" s="29">
        <f t="shared" si="53"/>
        <v>-10403</v>
      </c>
      <c r="G181" s="34">
        <f>+Inputs!$D$3</f>
        <v>0.37951000000000001</v>
      </c>
      <c r="I181" s="27">
        <f t="shared" si="58"/>
        <v>268000</v>
      </c>
      <c r="K181" s="27">
        <f t="shared" si="54"/>
        <v>1489</v>
      </c>
      <c r="L181" s="27">
        <f t="shared" si="59"/>
        <v>257597</v>
      </c>
      <c r="M181" s="27">
        <f t="shared" si="55"/>
        <v>565.09039000000007</v>
      </c>
      <c r="N181" s="27">
        <f t="shared" si="56"/>
        <v>565.09039000000007</v>
      </c>
      <c r="O181" s="27">
        <f t="shared" si="60"/>
        <v>-3946.6281799996777</v>
      </c>
      <c r="P181" s="27">
        <f t="shared" si="61"/>
        <v>3946.6281799996777</v>
      </c>
    </row>
    <row r="182" spans="1:20">
      <c r="A182" s="30">
        <v>40422</v>
      </c>
      <c r="C182" s="6">
        <v>174</v>
      </c>
      <c r="D182" s="29">
        <f t="shared" si="52"/>
        <v>1489</v>
      </c>
      <c r="E182" s="29">
        <f t="shared" si="57"/>
        <v>259086</v>
      </c>
      <c r="F182" s="29">
        <f t="shared" si="53"/>
        <v>-8914</v>
      </c>
      <c r="G182" s="34">
        <f>+Inputs!$D$3</f>
        <v>0.37951000000000001</v>
      </c>
      <c r="I182" s="27">
        <f t="shared" si="58"/>
        <v>268000</v>
      </c>
      <c r="K182" s="27">
        <f t="shared" si="54"/>
        <v>1489</v>
      </c>
      <c r="L182" s="27">
        <f t="shared" si="59"/>
        <v>259086</v>
      </c>
      <c r="M182" s="27">
        <f t="shared" si="55"/>
        <v>565.09039000000007</v>
      </c>
      <c r="N182" s="27">
        <f t="shared" si="56"/>
        <v>565.09039000000007</v>
      </c>
      <c r="O182" s="27">
        <f t="shared" si="60"/>
        <v>-3381.5377899996774</v>
      </c>
      <c r="P182" s="27">
        <f t="shared" si="61"/>
        <v>3381.5377899996774</v>
      </c>
    </row>
    <row r="183" spans="1:20">
      <c r="A183" s="31">
        <v>40452</v>
      </c>
      <c r="C183" s="6">
        <v>175</v>
      </c>
      <c r="D183" s="29">
        <f t="shared" si="52"/>
        <v>1489</v>
      </c>
      <c r="E183" s="29">
        <f t="shared" si="57"/>
        <v>260575</v>
      </c>
      <c r="F183" s="29">
        <f t="shared" si="53"/>
        <v>-7425</v>
      </c>
      <c r="G183" s="34">
        <f>+Inputs!$D$3</f>
        <v>0.37951000000000001</v>
      </c>
      <c r="I183" s="27">
        <f t="shared" si="58"/>
        <v>268000</v>
      </c>
      <c r="K183" s="27">
        <f t="shared" si="54"/>
        <v>1489</v>
      </c>
      <c r="L183" s="27">
        <f t="shared" si="59"/>
        <v>260575</v>
      </c>
      <c r="M183" s="27">
        <f t="shared" si="55"/>
        <v>565.09039000000007</v>
      </c>
      <c r="N183" s="27">
        <f t="shared" si="56"/>
        <v>565.09039000000007</v>
      </c>
      <c r="O183" s="27">
        <f t="shared" si="60"/>
        <v>-2816.4473999996771</v>
      </c>
      <c r="P183" s="27">
        <f t="shared" si="61"/>
        <v>2816.4473999996771</v>
      </c>
    </row>
    <row r="184" spans="1:20">
      <c r="A184" s="30">
        <v>40483</v>
      </c>
      <c r="C184" s="6">
        <v>176</v>
      </c>
      <c r="D184" s="29">
        <f t="shared" si="52"/>
        <v>1489</v>
      </c>
      <c r="E184" s="29">
        <f t="shared" si="57"/>
        <v>262064</v>
      </c>
      <c r="F184" s="29">
        <f t="shared" si="53"/>
        <v>-5936</v>
      </c>
      <c r="G184" s="34">
        <f>+Inputs!$D$3</f>
        <v>0.37951000000000001</v>
      </c>
      <c r="I184" s="27">
        <f t="shared" si="58"/>
        <v>268000</v>
      </c>
      <c r="K184" s="27">
        <f t="shared" si="54"/>
        <v>1489</v>
      </c>
      <c r="L184" s="27">
        <f t="shared" si="59"/>
        <v>262064</v>
      </c>
      <c r="M184" s="27">
        <f t="shared" si="55"/>
        <v>565.09039000000007</v>
      </c>
      <c r="N184" s="27">
        <f t="shared" si="56"/>
        <v>565.09039000000007</v>
      </c>
      <c r="O184" s="27">
        <f t="shared" si="60"/>
        <v>-2251.3570099996768</v>
      </c>
      <c r="P184" s="27">
        <f t="shared" si="61"/>
        <v>2251.3570099996768</v>
      </c>
    </row>
    <row r="185" spans="1:20">
      <c r="A185" s="31">
        <v>40513</v>
      </c>
      <c r="C185" s="6">
        <v>177</v>
      </c>
      <c r="D185" s="29">
        <f t="shared" si="52"/>
        <v>1489</v>
      </c>
      <c r="E185" s="29">
        <f t="shared" si="57"/>
        <v>263553</v>
      </c>
      <c r="F185" s="29">
        <f t="shared" si="53"/>
        <v>-4447</v>
      </c>
      <c r="G185" s="34">
        <f>+Inputs!$D$3</f>
        <v>0.37951000000000001</v>
      </c>
      <c r="I185" s="27">
        <f t="shared" si="58"/>
        <v>268000</v>
      </c>
      <c r="K185" s="27">
        <f t="shared" si="54"/>
        <v>1489</v>
      </c>
      <c r="L185" s="27">
        <f t="shared" si="59"/>
        <v>263553</v>
      </c>
      <c r="M185" s="27">
        <f t="shared" si="55"/>
        <v>565.09039000000007</v>
      </c>
      <c r="N185" s="27">
        <f t="shared" si="56"/>
        <v>565.09039000000007</v>
      </c>
      <c r="O185" s="27">
        <f t="shared" si="60"/>
        <v>-1686.2666199996768</v>
      </c>
      <c r="P185" s="27">
        <f t="shared" si="61"/>
        <v>1686.2666199996768</v>
      </c>
    </row>
    <row r="186" spans="1:20">
      <c r="A186" s="30">
        <v>40544</v>
      </c>
      <c r="C186" s="6">
        <v>178</v>
      </c>
      <c r="D186" s="29">
        <f t="shared" si="52"/>
        <v>1489</v>
      </c>
      <c r="E186" s="29">
        <f t="shared" si="57"/>
        <v>265042</v>
      </c>
      <c r="F186" s="29">
        <f t="shared" si="53"/>
        <v>-2958</v>
      </c>
      <c r="G186" s="34">
        <f>+Inputs!$D$3</f>
        <v>0.37951000000000001</v>
      </c>
      <c r="I186" s="27">
        <f t="shared" si="58"/>
        <v>268000</v>
      </c>
      <c r="K186" s="27">
        <f t="shared" si="54"/>
        <v>1489</v>
      </c>
      <c r="L186" s="27">
        <f t="shared" si="59"/>
        <v>265042</v>
      </c>
      <c r="M186" s="27">
        <f t="shared" si="55"/>
        <v>565.09039000000007</v>
      </c>
      <c r="N186" s="27">
        <f t="shared" si="56"/>
        <v>565.09039000000007</v>
      </c>
      <c r="O186" s="27">
        <f t="shared" si="60"/>
        <v>-1121.1762299996767</v>
      </c>
      <c r="P186" s="27">
        <f t="shared" si="61"/>
        <v>1121.1762299996767</v>
      </c>
    </row>
    <row r="187" spans="1:20">
      <c r="A187" s="31">
        <v>40575</v>
      </c>
      <c r="C187" s="6">
        <v>179</v>
      </c>
      <c r="D187" s="29">
        <f t="shared" si="52"/>
        <v>1489</v>
      </c>
      <c r="E187" s="29">
        <f t="shared" si="57"/>
        <v>266531</v>
      </c>
      <c r="F187" s="29">
        <f t="shared" si="53"/>
        <v>-1469</v>
      </c>
      <c r="G187" s="34">
        <f>+Inputs!$D$3</f>
        <v>0.37951000000000001</v>
      </c>
      <c r="I187" s="27">
        <f t="shared" si="58"/>
        <v>268000</v>
      </c>
      <c r="K187" s="27">
        <f t="shared" si="54"/>
        <v>1489</v>
      </c>
      <c r="L187" s="27">
        <f t="shared" si="59"/>
        <v>266531</v>
      </c>
      <c r="M187" s="27">
        <f t="shared" si="55"/>
        <v>565.09039000000007</v>
      </c>
      <c r="N187" s="27">
        <f t="shared" si="56"/>
        <v>565.09039000000007</v>
      </c>
      <c r="O187" s="27">
        <f t="shared" si="60"/>
        <v>-556.08583999967664</v>
      </c>
      <c r="P187" s="27">
        <f t="shared" si="61"/>
        <v>556.08583999967664</v>
      </c>
    </row>
    <row r="188" spans="1:20">
      <c r="A188" s="30">
        <v>40603</v>
      </c>
      <c r="C188" s="6">
        <v>180</v>
      </c>
      <c r="D188" s="29">
        <f>-F187</f>
        <v>1469</v>
      </c>
      <c r="E188" s="29">
        <f t="shared" si="57"/>
        <v>268000</v>
      </c>
      <c r="F188" s="29">
        <f t="shared" si="53"/>
        <v>0</v>
      </c>
      <c r="G188" s="34">
        <f>+Inputs!$D$3</f>
        <v>0.37951000000000001</v>
      </c>
      <c r="I188" s="27">
        <f t="shared" si="58"/>
        <v>268000</v>
      </c>
      <c r="K188" s="27">
        <f t="shared" si="54"/>
        <v>1469</v>
      </c>
      <c r="L188" s="27">
        <f t="shared" si="59"/>
        <v>268000</v>
      </c>
      <c r="M188" s="27">
        <f t="shared" si="55"/>
        <v>557.50018999999998</v>
      </c>
      <c r="N188" s="27">
        <f t="shared" si="56"/>
        <v>557.50018999999998</v>
      </c>
      <c r="O188" s="27">
        <f t="shared" si="60"/>
        <v>1.4143500003233385</v>
      </c>
      <c r="P188" s="27">
        <f t="shared" si="61"/>
        <v>-1.4143500003233385</v>
      </c>
    </row>
    <row r="189" spans="1:20">
      <c r="A189" s="30"/>
      <c r="G189" s="28"/>
    </row>
    <row r="190" spans="1:20">
      <c r="A190" s="8" t="s">
        <v>43</v>
      </c>
      <c r="B190" s="33">
        <f>SUM(B9:B189)</f>
        <v>-268000</v>
      </c>
      <c r="D190" s="33">
        <f>SUM(D9:D189)</f>
        <v>268000</v>
      </c>
      <c r="G190" s="28"/>
      <c r="H190" s="33">
        <f>SUM(H9:H189)</f>
        <v>268000</v>
      </c>
      <c r="I190" s="33"/>
      <c r="J190" s="33">
        <f>SUM(J9:J189)</f>
        <v>101706</v>
      </c>
      <c r="K190" s="33">
        <f>SUM(K9:K189)</f>
        <v>268000</v>
      </c>
      <c r="L190" s="33"/>
      <c r="M190" s="33">
        <f>SUM(M9:M189)</f>
        <v>101707.41434999974</v>
      </c>
      <c r="N190" s="33">
        <f>SUM(N9:N189)</f>
        <v>1.4143500003233385</v>
      </c>
      <c r="O190" s="33">
        <f>SUM(O9:O189)</f>
        <v>-9101939.7967999447</v>
      </c>
      <c r="P190" s="33">
        <f>SUM(P9:P189)</f>
        <v>9101939.7967999447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sheetPr transitionEvaluation="1" codeName="Sheet22">
    <pageSetUpPr autoPageBreaks="0" fitToPage="1"/>
  </sheetPr>
  <dimension ref="A1:AE193"/>
  <sheetViews>
    <sheetView defaultGridColor="0" topLeftCell="W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35217</v>
      </c>
      <c r="B9" s="32">
        <v>-150288</v>
      </c>
      <c r="C9" s="6">
        <v>1</v>
      </c>
      <c r="D9" s="29">
        <f t="shared" ref="D9:D40" si="0">ROUND(-(+$B$9/180)*1,0)</f>
        <v>835</v>
      </c>
      <c r="E9" s="29">
        <f>+D9</f>
        <v>835</v>
      </c>
      <c r="F9" s="29">
        <f t="shared" ref="F9:F40" si="1">$B$9+E9</f>
        <v>-149453</v>
      </c>
      <c r="G9" s="34">
        <f>+Inputs!$D$2</f>
        <v>0.3795</v>
      </c>
      <c r="H9" s="27">
        <f>-B9</f>
        <v>150288</v>
      </c>
      <c r="I9" s="27">
        <f>+H9</f>
        <v>150288</v>
      </c>
      <c r="J9" s="27">
        <f>H9*G9</f>
        <v>57034.296000000002</v>
      </c>
      <c r="K9" s="27">
        <f t="shared" ref="K9:K40" si="2">D9</f>
        <v>835</v>
      </c>
      <c r="L9" s="27">
        <f>+K9</f>
        <v>835</v>
      </c>
      <c r="M9" s="27">
        <f t="shared" ref="M9:M40" si="3">K9*G9</f>
        <v>316.88249999999999</v>
      </c>
      <c r="N9" s="27">
        <f t="shared" ref="N9:N40" si="4">M9-J9</f>
        <v>-56717.413500000002</v>
      </c>
      <c r="O9" s="27">
        <f>+N9</f>
        <v>-56717.413500000002</v>
      </c>
      <c r="P9" s="27">
        <f>-SUM(N9)</f>
        <v>56717.413500000002</v>
      </c>
      <c r="Q9" s="38">
        <f>VLOOKUP(Q8,A9:P188,5)</f>
        <v>136105</v>
      </c>
      <c r="R9" s="38">
        <f>VLOOKUP(R8,A9:P188,5)</f>
        <v>146125</v>
      </c>
      <c r="S9" s="38">
        <f>+R9-Q9</f>
        <v>10020</v>
      </c>
      <c r="T9" s="35" t="s">
        <v>64</v>
      </c>
      <c r="U9" s="161">
        <f>-IF(TYPE(VLOOKUP(U8,$A$9:$P$188,6,FALSE))=16,0,VLOOKUP(U8,$A$9:$P$188,6,FALSE))</f>
        <v>23368</v>
      </c>
      <c r="V9" s="161">
        <f>-IF(TYPE(VLOOKUP(V8,$A$9:$P$188,6,FALSE))=16,0,VLOOKUP(V8,$A$9:$P$188,6,FALSE))</f>
        <v>22533</v>
      </c>
      <c r="W9" s="161">
        <f t="shared" ref="W9:AE9" si="5">-IF(TYPE(VLOOKUP(W8,$A$9:$P$188,6,FALSE))=16,0,VLOOKUP(W8,$A$9:$P$188,6,FALSE))</f>
        <v>21698</v>
      </c>
      <c r="X9" s="161">
        <f t="shared" si="5"/>
        <v>20863</v>
      </c>
      <c r="Y9" s="161">
        <f t="shared" si="5"/>
        <v>20028</v>
      </c>
      <c r="Z9" s="161">
        <f t="shared" si="5"/>
        <v>19193</v>
      </c>
      <c r="AA9" s="161">
        <f t="shared" si="5"/>
        <v>18358</v>
      </c>
      <c r="AB9" s="161">
        <f t="shared" si="5"/>
        <v>17523</v>
      </c>
      <c r="AC9" s="161">
        <f t="shared" si="5"/>
        <v>16688</v>
      </c>
      <c r="AD9" s="161">
        <f t="shared" si="5"/>
        <v>15853</v>
      </c>
      <c r="AE9" s="161">
        <f t="shared" si="5"/>
        <v>15018</v>
      </c>
    </row>
    <row r="10" spans="1:31">
      <c r="A10" s="30">
        <v>35247</v>
      </c>
      <c r="B10" s="9"/>
      <c r="C10" s="6">
        <v>2</v>
      </c>
      <c r="D10" s="29">
        <f t="shared" si="0"/>
        <v>835</v>
      </c>
      <c r="E10" s="29">
        <f t="shared" ref="E10:E41" si="6">+E9+D10</f>
        <v>1670</v>
      </c>
      <c r="F10" s="29">
        <f t="shared" si="1"/>
        <v>-148618</v>
      </c>
      <c r="G10" s="34">
        <f>+Inputs!$D$2</f>
        <v>0.3795</v>
      </c>
      <c r="H10" s="2"/>
      <c r="I10" s="27">
        <f t="shared" ref="I10:I41" si="7">+I9+H10</f>
        <v>150288</v>
      </c>
      <c r="J10" s="27"/>
      <c r="K10" s="27">
        <f t="shared" si="2"/>
        <v>835</v>
      </c>
      <c r="L10" s="27">
        <f t="shared" ref="L10:L41" si="8">+L9+K10</f>
        <v>1670</v>
      </c>
      <c r="M10" s="27">
        <f t="shared" si="3"/>
        <v>316.88249999999999</v>
      </c>
      <c r="N10" s="27">
        <f t="shared" si="4"/>
        <v>316.88249999999999</v>
      </c>
      <c r="O10" s="27">
        <f t="shared" ref="O10:O41" si="9">+O9+N10</f>
        <v>-56400.531000000003</v>
      </c>
      <c r="P10" s="27">
        <f t="shared" ref="P10:P41" si="10">P9-N10</f>
        <v>56400.531000000003</v>
      </c>
      <c r="Q10" s="38">
        <f>VLOOKUP(Q8,A9:P188,15)</f>
        <v>-5381.7805000000444</v>
      </c>
      <c r="R10" s="38">
        <f>VLOOKUP(R8,A9:P188,15)</f>
        <v>-1579.0903000000467</v>
      </c>
      <c r="S10" s="38">
        <f>+R10-Q10</f>
        <v>3802.6901999999977</v>
      </c>
      <c r="T10" s="36" t="s">
        <v>69</v>
      </c>
    </row>
    <row r="11" spans="1:31">
      <c r="A11" s="31">
        <v>35278</v>
      </c>
      <c r="B11" s="5"/>
      <c r="C11" s="6">
        <v>3</v>
      </c>
      <c r="D11" s="29">
        <f t="shared" si="0"/>
        <v>835</v>
      </c>
      <c r="E11" s="29">
        <f t="shared" si="6"/>
        <v>2505</v>
      </c>
      <c r="F11" s="29">
        <f t="shared" si="1"/>
        <v>-147783</v>
      </c>
      <c r="G11" s="34">
        <f>+Inputs!$D$2</f>
        <v>0.3795</v>
      </c>
      <c r="H11" s="2"/>
      <c r="I11" s="27">
        <f t="shared" si="7"/>
        <v>150288</v>
      </c>
      <c r="J11" s="27"/>
      <c r="K11" s="27">
        <f t="shared" si="2"/>
        <v>835</v>
      </c>
      <c r="L11" s="27">
        <f t="shared" si="8"/>
        <v>2505</v>
      </c>
      <c r="M11" s="27">
        <f t="shared" si="3"/>
        <v>316.88249999999999</v>
      </c>
      <c r="N11" s="27">
        <f t="shared" si="4"/>
        <v>316.88249999999999</v>
      </c>
      <c r="O11" s="27">
        <f t="shared" si="9"/>
        <v>-56083.648500000003</v>
      </c>
      <c r="P11" s="27">
        <f t="shared" si="10"/>
        <v>56083.648500000003</v>
      </c>
      <c r="Q11" s="38">
        <f>+VLOOKUP(Q8,A9:P188,16)</f>
        <v>5381.7805000000444</v>
      </c>
      <c r="R11" s="38">
        <f>+VLOOKUP(R8,A9:P188,16)</f>
        <v>1579.0903000000467</v>
      </c>
      <c r="S11" s="38">
        <f>(+Q11+R11)/2</f>
        <v>3480.4354000000458</v>
      </c>
      <c r="T11" s="36" t="s">
        <v>113</v>
      </c>
      <c r="U11" s="161">
        <f>IF(TYPE(VLOOKUP(U8,$A$9:$P$188,16,FALSE))=16,0,VLOOKUP(U8,$A$9:$P$188,16,FALSE))</f>
        <v>8867.5798500000419</v>
      </c>
      <c r="V11" s="161">
        <f t="shared" ref="V11:AE11" si="11">IF(TYPE(VLOOKUP(V8,$A$9:$P$188,16,FALSE))=16,0,VLOOKUP(V8,$A$9:$P$188,16,FALSE))</f>
        <v>8550.6890000000421</v>
      </c>
      <c r="W11" s="161">
        <f t="shared" si="11"/>
        <v>8233.7981500000424</v>
      </c>
      <c r="X11" s="161">
        <f t="shared" si="11"/>
        <v>7916.9073000000426</v>
      </c>
      <c r="Y11" s="161">
        <f t="shared" si="11"/>
        <v>7600.0164500000428</v>
      </c>
      <c r="Z11" s="161">
        <f t="shared" si="11"/>
        <v>7283.1256000000431</v>
      </c>
      <c r="AA11" s="161">
        <f t="shared" si="11"/>
        <v>6966.2347500000433</v>
      </c>
      <c r="AB11" s="161">
        <f t="shared" si="11"/>
        <v>6649.3439000000435</v>
      </c>
      <c r="AC11" s="161">
        <f t="shared" si="11"/>
        <v>6332.4530500000437</v>
      </c>
      <c r="AD11" s="161">
        <f t="shared" si="11"/>
        <v>6015.562200000044</v>
      </c>
      <c r="AE11" s="161">
        <f t="shared" si="11"/>
        <v>5698.6713500000442</v>
      </c>
    </row>
    <row r="12" spans="1:31">
      <c r="A12" s="30">
        <v>35309</v>
      </c>
      <c r="B12" s="3"/>
      <c r="C12" s="6">
        <v>4</v>
      </c>
      <c r="D12" s="29">
        <f t="shared" si="0"/>
        <v>835</v>
      </c>
      <c r="E12" s="29">
        <f t="shared" si="6"/>
        <v>3340</v>
      </c>
      <c r="F12" s="29">
        <f t="shared" si="1"/>
        <v>-146948</v>
      </c>
      <c r="G12" s="34">
        <f>+Inputs!$D$2</f>
        <v>0.3795</v>
      </c>
      <c r="H12" s="2"/>
      <c r="I12" s="27">
        <f t="shared" si="7"/>
        <v>150288</v>
      </c>
      <c r="J12" s="27"/>
      <c r="K12" s="27">
        <f t="shared" si="2"/>
        <v>835</v>
      </c>
      <c r="L12" s="27">
        <f t="shared" si="8"/>
        <v>3340</v>
      </c>
      <c r="M12" s="27">
        <f t="shared" si="3"/>
        <v>316.88249999999999</v>
      </c>
      <c r="N12" s="27">
        <f t="shared" si="4"/>
        <v>316.88249999999999</v>
      </c>
      <c r="O12" s="27">
        <f t="shared" si="9"/>
        <v>-55766.766000000003</v>
      </c>
      <c r="P12" s="27">
        <f t="shared" si="10"/>
        <v>55766.766000000003</v>
      </c>
      <c r="Q12" s="39"/>
      <c r="R12" s="40"/>
      <c r="S12" s="40"/>
      <c r="T12" s="36"/>
    </row>
    <row r="13" spans="1:31">
      <c r="A13" s="31">
        <v>35339</v>
      </c>
      <c r="B13" s="3"/>
      <c r="C13" s="6">
        <v>5</v>
      </c>
      <c r="D13" s="29">
        <f t="shared" si="0"/>
        <v>835</v>
      </c>
      <c r="E13" s="29">
        <f t="shared" si="6"/>
        <v>4175</v>
      </c>
      <c r="F13" s="29">
        <f t="shared" si="1"/>
        <v>-146113</v>
      </c>
      <c r="G13" s="34">
        <f>+Inputs!$D$2</f>
        <v>0.3795</v>
      </c>
      <c r="H13" s="2"/>
      <c r="I13" s="27">
        <f t="shared" si="7"/>
        <v>150288</v>
      </c>
      <c r="J13" s="27"/>
      <c r="K13" s="27">
        <f t="shared" si="2"/>
        <v>835</v>
      </c>
      <c r="L13" s="27">
        <f t="shared" si="8"/>
        <v>4175</v>
      </c>
      <c r="M13" s="27">
        <f t="shared" si="3"/>
        <v>316.88249999999999</v>
      </c>
      <c r="N13" s="27">
        <f t="shared" si="4"/>
        <v>316.88249999999999</v>
      </c>
      <c r="O13" s="27">
        <f t="shared" si="9"/>
        <v>-55449.883500000004</v>
      </c>
      <c r="P13" s="27">
        <f t="shared" si="10"/>
        <v>55449.883500000004</v>
      </c>
      <c r="Q13" s="38">
        <f>VLOOKUP(Q8,A9:P188,9)</f>
        <v>150288</v>
      </c>
      <c r="R13" s="38">
        <f>VLOOKUP(R8,A9:P188,9)</f>
        <v>150288</v>
      </c>
      <c r="S13" s="38">
        <f>+R13-Q13</f>
        <v>0</v>
      </c>
      <c r="T13" s="36" t="s">
        <v>70</v>
      </c>
    </row>
    <row r="14" spans="1:31">
      <c r="A14" s="30">
        <v>35370</v>
      </c>
      <c r="B14" s="3"/>
      <c r="C14" s="6">
        <v>6</v>
      </c>
      <c r="D14" s="29">
        <f t="shared" si="0"/>
        <v>835</v>
      </c>
      <c r="E14" s="29">
        <f t="shared" si="6"/>
        <v>5010</v>
      </c>
      <c r="F14" s="29">
        <f t="shared" si="1"/>
        <v>-145278</v>
      </c>
      <c r="G14" s="34">
        <f>+Inputs!$D$2</f>
        <v>0.3795</v>
      </c>
      <c r="H14" s="2"/>
      <c r="I14" s="27">
        <f t="shared" si="7"/>
        <v>150288</v>
      </c>
      <c r="J14" s="27"/>
      <c r="K14" s="27">
        <f t="shared" si="2"/>
        <v>835</v>
      </c>
      <c r="L14" s="27">
        <f t="shared" si="8"/>
        <v>5010</v>
      </c>
      <c r="M14" s="27">
        <f t="shared" si="3"/>
        <v>316.88249999999999</v>
      </c>
      <c r="N14" s="27">
        <f t="shared" si="4"/>
        <v>316.88249999999999</v>
      </c>
      <c r="O14" s="27">
        <f t="shared" si="9"/>
        <v>-55133.001000000004</v>
      </c>
      <c r="P14" s="27">
        <f t="shared" si="10"/>
        <v>55133.001000000004</v>
      </c>
      <c r="Q14" s="38">
        <f>VLOOKUP(Q8,A9:P188,12)</f>
        <v>136105</v>
      </c>
      <c r="R14" s="38">
        <f>VLOOKUP(R8,A9:P188,12)</f>
        <v>146125</v>
      </c>
      <c r="S14" s="38">
        <f>+R14-Q14</f>
        <v>10020</v>
      </c>
      <c r="T14" s="37" t="s">
        <v>93</v>
      </c>
    </row>
    <row r="15" spans="1:31">
      <c r="A15" s="31">
        <v>35400</v>
      </c>
      <c r="B15" s="3"/>
      <c r="C15" s="6">
        <v>7</v>
      </c>
      <c r="D15" s="29">
        <f t="shared" si="0"/>
        <v>835</v>
      </c>
      <c r="E15" s="29">
        <f t="shared" si="6"/>
        <v>5845</v>
      </c>
      <c r="F15" s="29">
        <f t="shared" si="1"/>
        <v>-144443</v>
      </c>
      <c r="G15" s="34">
        <f>+Inputs!$D$2</f>
        <v>0.3795</v>
      </c>
      <c r="H15" s="2"/>
      <c r="I15" s="27">
        <f t="shared" si="7"/>
        <v>150288</v>
      </c>
      <c r="J15" s="27"/>
      <c r="K15" s="27">
        <f t="shared" si="2"/>
        <v>835</v>
      </c>
      <c r="L15" s="27">
        <f t="shared" si="8"/>
        <v>5845</v>
      </c>
      <c r="M15" s="27">
        <f t="shared" si="3"/>
        <v>316.88249999999999</v>
      </c>
      <c r="N15" s="27">
        <f t="shared" si="4"/>
        <v>316.88249999999999</v>
      </c>
      <c r="O15" s="27">
        <f t="shared" si="9"/>
        <v>-54816.118500000004</v>
      </c>
      <c r="P15" s="27">
        <f t="shared" si="10"/>
        <v>54816.118500000004</v>
      </c>
    </row>
    <row r="16" spans="1:31">
      <c r="A16" s="30">
        <v>35431</v>
      </c>
      <c r="B16" s="3"/>
      <c r="C16" s="6">
        <v>8</v>
      </c>
      <c r="D16" s="29">
        <f t="shared" si="0"/>
        <v>835</v>
      </c>
      <c r="E16" s="29">
        <f t="shared" si="6"/>
        <v>6680</v>
      </c>
      <c r="F16" s="29">
        <f t="shared" si="1"/>
        <v>-143608</v>
      </c>
      <c r="G16" s="34">
        <f>+Inputs!$D$2</f>
        <v>0.3795</v>
      </c>
      <c r="H16" s="2"/>
      <c r="I16" s="27">
        <f t="shared" si="7"/>
        <v>150288</v>
      </c>
      <c r="J16" s="27"/>
      <c r="K16" s="27">
        <f t="shared" si="2"/>
        <v>835</v>
      </c>
      <c r="L16" s="27">
        <f t="shared" si="8"/>
        <v>6680</v>
      </c>
      <c r="M16" s="27">
        <f t="shared" si="3"/>
        <v>316.88249999999999</v>
      </c>
      <c r="N16" s="27">
        <f t="shared" si="4"/>
        <v>316.88249999999999</v>
      </c>
      <c r="O16" s="27">
        <f t="shared" si="9"/>
        <v>-54499.236000000004</v>
      </c>
      <c r="P16" s="27">
        <f t="shared" si="10"/>
        <v>54499.236000000004</v>
      </c>
      <c r="Q16" s="4"/>
      <c r="R16" s="4"/>
      <c r="S16" s="4"/>
    </row>
    <row r="17" spans="1:19">
      <c r="A17" s="31">
        <v>35462</v>
      </c>
      <c r="B17" s="3"/>
      <c r="C17" s="6">
        <v>9</v>
      </c>
      <c r="D17" s="29">
        <f t="shared" si="0"/>
        <v>835</v>
      </c>
      <c r="E17" s="29">
        <f t="shared" si="6"/>
        <v>7515</v>
      </c>
      <c r="F17" s="29">
        <f t="shared" si="1"/>
        <v>-142773</v>
      </c>
      <c r="G17" s="34">
        <f>+Inputs!$D$2</f>
        <v>0.3795</v>
      </c>
      <c r="H17" s="2"/>
      <c r="I17" s="27">
        <f t="shared" si="7"/>
        <v>150288</v>
      </c>
      <c r="J17" s="27"/>
      <c r="K17" s="27">
        <f t="shared" si="2"/>
        <v>835</v>
      </c>
      <c r="L17" s="27">
        <f t="shared" si="8"/>
        <v>7515</v>
      </c>
      <c r="M17" s="27">
        <f t="shared" si="3"/>
        <v>316.88249999999999</v>
      </c>
      <c r="N17" s="27">
        <f t="shared" si="4"/>
        <v>316.88249999999999</v>
      </c>
      <c r="O17" s="27">
        <f t="shared" si="9"/>
        <v>-54182.353500000005</v>
      </c>
      <c r="P17" s="27">
        <f t="shared" si="10"/>
        <v>54182.353500000005</v>
      </c>
      <c r="Q17" s="4"/>
      <c r="R17" s="4"/>
      <c r="S17" s="4"/>
    </row>
    <row r="18" spans="1:19">
      <c r="A18" s="30">
        <v>35490</v>
      </c>
      <c r="B18" s="3"/>
      <c r="C18" s="6">
        <v>10</v>
      </c>
      <c r="D18" s="29">
        <f t="shared" si="0"/>
        <v>835</v>
      </c>
      <c r="E18" s="29">
        <f t="shared" si="6"/>
        <v>8350</v>
      </c>
      <c r="F18" s="29">
        <f t="shared" si="1"/>
        <v>-141938</v>
      </c>
      <c r="G18" s="34">
        <f>+Inputs!$D$2</f>
        <v>0.3795</v>
      </c>
      <c r="H18" s="2"/>
      <c r="I18" s="27">
        <f t="shared" si="7"/>
        <v>150288</v>
      </c>
      <c r="J18" s="27"/>
      <c r="K18" s="27">
        <f t="shared" si="2"/>
        <v>835</v>
      </c>
      <c r="L18" s="27">
        <f t="shared" si="8"/>
        <v>8350</v>
      </c>
      <c r="M18" s="27">
        <f t="shared" si="3"/>
        <v>316.88249999999999</v>
      </c>
      <c r="N18" s="27">
        <f t="shared" si="4"/>
        <v>316.88249999999999</v>
      </c>
      <c r="O18" s="27">
        <f t="shared" si="9"/>
        <v>-53865.471000000005</v>
      </c>
      <c r="P18" s="27">
        <f t="shared" si="10"/>
        <v>53865.471000000005</v>
      </c>
      <c r="Q18" s="4"/>
      <c r="R18" s="4"/>
      <c r="S18" s="4"/>
    </row>
    <row r="19" spans="1:19">
      <c r="A19" s="31">
        <v>35521</v>
      </c>
      <c r="B19" s="3"/>
      <c r="C19" s="6">
        <v>11</v>
      </c>
      <c r="D19" s="29">
        <f t="shared" si="0"/>
        <v>835</v>
      </c>
      <c r="E19" s="29">
        <f t="shared" si="6"/>
        <v>9185</v>
      </c>
      <c r="F19" s="29">
        <f t="shared" si="1"/>
        <v>-141103</v>
      </c>
      <c r="G19" s="34">
        <f>+Inputs!$D$2</f>
        <v>0.3795</v>
      </c>
      <c r="H19" s="2"/>
      <c r="I19" s="27">
        <f t="shared" si="7"/>
        <v>150288</v>
      </c>
      <c r="J19" s="27"/>
      <c r="K19" s="27">
        <f t="shared" si="2"/>
        <v>835</v>
      </c>
      <c r="L19" s="27">
        <f t="shared" si="8"/>
        <v>9185</v>
      </c>
      <c r="M19" s="27">
        <f t="shared" si="3"/>
        <v>316.88249999999999</v>
      </c>
      <c r="N19" s="27">
        <f t="shared" si="4"/>
        <v>316.88249999999999</v>
      </c>
      <c r="O19" s="27">
        <f t="shared" si="9"/>
        <v>-53548.588500000005</v>
      </c>
      <c r="P19" s="27">
        <f t="shared" si="10"/>
        <v>53548.588500000005</v>
      </c>
      <c r="Q19" s="4"/>
      <c r="R19" s="4"/>
      <c r="S19" s="4"/>
    </row>
    <row r="20" spans="1:19">
      <c r="A20" s="30">
        <v>35551</v>
      </c>
      <c r="B20" s="3"/>
      <c r="C20" s="6">
        <v>12</v>
      </c>
      <c r="D20" s="29">
        <f t="shared" si="0"/>
        <v>835</v>
      </c>
      <c r="E20" s="29">
        <f t="shared" si="6"/>
        <v>10020</v>
      </c>
      <c r="F20" s="29">
        <f t="shared" si="1"/>
        <v>-140268</v>
      </c>
      <c r="G20" s="34">
        <f>+Inputs!$D$2</f>
        <v>0.3795</v>
      </c>
      <c r="H20" s="2"/>
      <c r="I20" s="27">
        <f t="shared" si="7"/>
        <v>150288</v>
      </c>
      <c r="J20" s="27"/>
      <c r="K20" s="27">
        <f t="shared" si="2"/>
        <v>835</v>
      </c>
      <c r="L20" s="27">
        <f t="shared" si="8"/>
        <v>10020</v>
      </c>
      <c r="M20" s="27">
        <f t="shared" si="3"/>
        <v>316.88249999999999</v>
      </c>
      <c r="N20" s="27">
        <f t="shared" si="4"/>
        <v>316.88249999999999</v>
      </c>
      <c r="O20" s="27">
        <f t="shared" si="9"/>
        <v>-53231.706000000006</v>
      </c>
      <c r="P20" s="27">
        <f t="shared" si="10"/>
        <v>53231.706000000006</v>
      </c>
      <c r="Q20" s="4"/>
      <c r="R20" s="4"/>
      <c r="S20" s="4"/>
    </row>
    <row r="21" spans="1:19">
      <c r="A21" s="31">
        <v>35582</v>
      </c>
      <c r="B21" s="3"/>
      <c r="C21" s="6">
        <v>13</v>
      </c>
      <c r="D21" s="29">
        <f t="shared" si="0"/>
        <v>835</v>
      </c>
      <c r="E21" s="29">
        <f t="shared" si="6"/>
        <v>10855</v>
      </c>
      <c r="F21" s="29">
        <f t="shared" si="1"/>
        <v>-139433</v>
      </c>
      <c r="G21" s="34">
        <f>+Inputs!$D$2</f>
        <v>0.3795</v>
      </c>
      <c r="H21" s="2"/>
      <c r="I21" s="27">
        <f t="shared" si="7"/>
        <v>150288</v>
      </c>
      <c r="J21" s="27"/>
      <c r="K21" s="27">
        <f t="shared" si="2"/>
        <v>835</v>
      </c>
      <c r="L21" s="27">
        <f t="shared" si="8"/>
        <v>10855</v>
      </c>
      <c r="M21" s="27">
        <f t="shared" si="3"/>
        <v>316.88249999999999</v>
      </c>
      <c r="N21" s="27">
        <f t="shared" si="4"/>
        <v>316.88249999999999</v>
      </c>
      <c r="O21" s="27">
        <f t="shared" si="9"/>
        <v>-52914.823500000006</v>
      </c>
      <c r="P21" s="27">
        <f t="shared" si="10"/>
        <v>52914.823500000006</v>
      </c>
      <c r="Q21" s="4"/>
      <c r="R21" s="4"/>
      <c r="S21" s="4"/>
    </row>
    <row r="22" spans="1:19">
      <c r="A22" s="30">
        <v>35612</v>
      </c>
      <c r="B22" s="3"/>
      <c r="C22" s="6">
        <v>14</v>
      </c>
      <c r="D22" s="29">
        <f t="shared" si="0"/>
        <v>835</v>
      </c>
      <c r="E22" s="29">
        <f t="shared" si="6"/>
        <v>11690</v>
      </c>
      <c r="F22" s="29">
        <f t="shared" si="1"/>
        <v>-138598</v>
      </c>
      <c r="G22" s="34">
        <f>+Inputs!$D$2</f>
        <v>0.3795</v>
      </c>
      <c r="H22" s="2"/>
      <c r="I22" s="27">
        <f t="shared" si="7"/>
        <v>150288</v>
      </c>
      <c r="J22" s="27"/>
      <c r="K22" s="27">
        <f t="shared" si="2"/>
        <v>835</v>
      </c>
      <c r="L22" s="27">
        <f t="shared" si="8"/>
        <v>11690</v>
      </c>
      <c r="M22" s="27">
        <f t="shared" si="3"/>
        <v>316.88249999999999</v>
      </c>
      <c r="N22" s="27">
        <f t="shared" si="4"/>
        <v>316.88249999999999</v>
      </c>
      <c r="O22" s="27">
        <f t="shared" si="9"/>
        <v>-52597.941000000006</v>
      </c>
      <c r="P22" s="27">
        <f t="shared" si="10"/>
        <v>52597.941000000006</v>
      </c>
      <c r="Q22" s="4"/>
      <c r="R22" s="4"/>
      <c r="S22" s="4"/>
    </row>
    <row r="23" spans="1:19">
      <c r="A23" s="31">
        <v>35643</v>
      </c>
      <c r="B23" s="3"/>
      <c r="C23" s="6">
        <v>15</v>
      </c>
      <c r="D23" s="29">
        <f t="shared" si="0"/>
        <v>835</v>
      </c>
      <c r="E23" s="29">
        <f t="shared" si="6"/>
        <v>12525</v>
      </c>
      <c r="F23" s="29">
        <f t="shared" si="1"/>
        <v>-137763</v>
      </c>
      <c r="G23" s="34">
        <f>+Inputs!$D$2</f>
        <v>0.3795</v>
      </c>
      <c r="H23" s="2"/>
      <c r="I23" s="27">
        <f t="shared" si="7"/>
        <v>150288</v>
      </c>
      <c r="J23" s="27"/>
      <c r="K23" s="27">
        <f t="shared" si="2"/>
        <v>835</v>
      </c>
      <c r="L23" s="27">
        <f t="shared" si="8"/>
        <v>12525</v>
      </c>
      <c r="M23" s="27">
        <f t="shared" si="3"/>
        <v>316.88249999999999</v>
      </c>
      <c r="N23" s="27">
        <f t="shared" si="4"/>
        <v>316.88249999999999</v>
      </c>
      <c r="O23" s="27">
        <f t="shared" si="9"/>
        <v>-52281.058500000006</v>
      </c>
      <c r="P23" s="27">
        <f t="shared" si="10"/>
        <v>52281.058500000006</v>
      </c>
      <c r="Q23" s="4"/>
      <c r="R23" s="4"/>
      <c r="S23" s="4"/>
    </row>
    <row r="24" spans="1:19">
      <c r="A24" s="30">
        <v>35674</v>
      </c>
      <c r="B24" s="3"/>
      <c r="C24" s="6">
        <v>16</v>
      </c>
      <c r="D24" s="29">
        <f t="shared" si="0"/>
        <v>835</v>
      </c>
      <c r="E24" s="29">
        <f t="shared" si="6"/>
        <v>13360</v>
      </c>
      <c r="F24" s="29">
        <f t="shared" si="1"/>
        <v>-136928</v>
      </c>
      <c r="G24" s="34">
        <f>+Inputs!$D$2</f>
        <v>0.3795</v>
      </c>
      <c r="H24" s="2"/>
      <c r="I24" s="27">
        <f t="shared" si="7"/>
        <v>150288</v>
      </c>
      <c r="J24" s="27"/>
      <c r="K24" s="27">
        <f t="shared" si="2"/>
        <v>835</v>
      </c>
      <c r="L24" s="27">
        <f t="shared" si="8"/>
        <v>13360</v>
      </c>
      <c r="M24" s="27">
        <f t="shared" si="3"/>
        <v>316.88249999999999</v>
      </c>
      <c r="N24" s="27">
        <f t="shared" si="4"/>
        <v>316.88249999999999</v>
      </c>
      <c r="O24" s="27">
        <f t="shared" si="9"/>
        <v>-51964.176000000007</v>
      </c>
      <c r="P24" s="27">
        <f t="shared" si="10"/>
        <v>51964.176000000007</v>
      </c>
      <c r="Q24" s="4"/>
      <c r="R24" s="4"/>
      <c r="S24" s="4"/>
    </row>
    <row r="25" spans="1:19">
      <c r="A25" s="31">
        <v>35704</v>
      </c>
      <c r="B25" s="3"/>
      <c r="C25" s="6">
        <v>17</v>
      </c>
      <c r="D25" s="29">
        <f t="shared" si="0"/>
        <v>835</v>
      </c>
      <c r="E25" s="29">
        <f t="shared" si="6"/>
        <v>14195</v>
      </c>
      <c r="F25" s="29">
        <f t="shared" si="1"/>
        <v>-136093</v>
      </c>
      <c r="G25" s="34">
        <f>+Inputs!$D$2</f>
        <v>0.3795</v>
      </c>
      <c r="H25" s="2"/>
      <c r="I25" s="27">
        <f t="shared" si="7"/>
        <v>150288</v>
      </c>
      <c r="J25" s="27"/>
      <c r="K25" s="27">
        <f t="shared" si="2"/>
        <v>835</v>
      </c>
      <c r="L25" s="27">
        <f t="shared" si="8"/>
        <v>14195</v>
      </c>
      <c r="M25" s="27">
        <f t="shared" si="3"/>
        <v>316.88249999999999</v>
      </c>
      <c r="N25" s="27">
        <f t="shared" si="4"/>
        <v>316.88249999999999</v>
      </c>
      <c r="O25" s="27">
        <f t="shared" si="9"/>
        <v>-51647.293500000007</v>
      </c>
      <c r="P25" s="27">
        <f t="shared" si="10"/>
        <v>51647.293500000007</v>
      </c>
      <c r="Q25" s="4"/>
      <c r="R25" s="4"/>
      <c r="S25" s="4"/>
    </row>
    <row r="26" spans="1:19">
      <c r="A26" s="30">
        <v>35735</v>
      </c>
      <c r="B26" s="3"/>
      <c r="C26" s="6">
        <v>18</v>
      </c>
      <c r="D26" s="29">
        <f t="shared" si="0"/>
        <v>835</v>
      </c>
      <c r="E26" s="29">
        <f t="shared" si="6"/>
        <v>15030</v>
      </c>
      <c r="F26" s="29">
        <f t="shared" si="1"/>
        <v>-135258</v>
      </c>
      <c r="G26" s="34">
        <f>+Inputs!$D$2</f>
        <v>0.3795</v>
      </c>
      <c r="H26" s="2"/>
      <c r="I26" s="27">
        <f t="shared" si="7"/>
        <v>150288</v>
      </c>
      <c r="J26" s="27"/>
      <c r="K26" s="27">
        <f t="shared" si="2"/>
        <v>835</v>
      </c>
      <c r="L26" s="27">
        <f t="shared" si="8"/>
        <v>15030</v>
      </c>
      <c r="M26" s="27">
        <f t="shared" si="3"/>
        <v>316.88249999999999</v>
      </c>
      <c r="N26" s="27">
        <f t="shared" si="4"/>
        <v>316.88249999999999</v>
      </c>
      <c r="O26" s="27">
        <f t="shared" si="9"/>
        <v>-51330.411000000007</v>
      </c>
      <c r="P26" s="27">
        <f t="shared" si="10"/>
        <v>51330.411000000007</v>
      </c>
      <c r="Q26" s="4"/>
      <c r="R26" s="4"/>
      <c r="S26" s="4"/>
    </row>
    <row r="27" spans="1:19">
      <c r="A27" s="31">
        <v>35765</v>
      </c>
      <c r="B27" s="3"/>
      <c r="C27" s="6">
        <v>19</v>
      </c>
      <c r="D27" s="29">
        <f t="shared" si="0"/>
        <v>835</v>
      </c>
      <c r="E27" s="29">
        <f t="shared" si="6"/>
        <v>15865</v>
      </c>
      <c r="F27" s="29">
        <f t="shared" si="1"/>
        <v>-134423</v>
      </c>
      <c r="G27" s="34">
        <f>+Inputs!$D$2</f>
        <v>0.3795</v>
      </c>
      <c r="H27" s="2"/>
      <c r="I27" s="27">
        <f t="shared" si="7"/>
        <v>150288</v>
      </c>
      <c r="J27" s="27"/>
      <c r="K27" s="27">
        <f t="shared" si="2"/>
        <v>835</v>
      </c>
      <c r="L27" s="27">
        <f t="shared" si="8"/>
        <v>15865</v>
      </c>
      <c r="M27" s="27">
        <f t="shared" si="3"/>
        <v>316.88249999999999</v>
      </c>
      <c r="N27" s="27">
        <f t="shared" si="4"/>
        <v>316.88249999999999</v>
      </c>
      <c r="O27" s="27">
        <f t="shared" si="9"/>
        <v>-51013.528500000008</v>
      </c>
      <c r="P27" s="27">
        <f t="shared" si="10"/>
        <v>51013.528500000008</v>
      </c>
      <c r="Q27" s="4"/>
      <c r="R27" s="4"/>
      <c r="S27" s="4"/>
    </row>
    <row r="28" spans="1:19">
      <c r="A28" s="30">
        <v>35796</v>
      </c>
      <c r="B28" s="3"/>
      <c r="C28" s="6">
        <v>20</v>
      </c>
      <c r="D28" s="29">
        <f t="shared" si="0"/>
        <v>835</v>
      </c>
      <c r="E28" s="29">
        <f t="shared" si="6"/>
        <v>16700</v>
      </c>
      <c r="F28" s="29">
        <f t="shared" si="1"/>
        <v>-133588</v>
      </c>
      <c r="G28" s="34">
        <f>+Inputs!$D$2</f>
        <v>0.3795</v>
      </c>
      <c r="H28" s="2"/>
      <c r="I28" s="27">
        <f t="shared" si="7"/>
        <v>150288</v>
      </c>
      <c r="J28" s="27"/>
      <c r="K28" s="27">
        <f t="shared" si="2"/>
        <v>835</v>
      </c>
      <c r="L28" s="27">
        <f t="shared" si="8"/>
        <v>16700</v>
      </c>
      <c r="M28" s="27">
        <f t="shared" si="3"/>
        <v>316.88249999999999</v>
      </c>
      <c r="N28" s="27">
        <f t="shared" si="4"/>
        <v>316.88249999999999</v>
      </c>
      <c r="O28" s="27">
        <f t="shared" si="9"/>
        <v>-50696.646000000008</v>
      </c>
      <c r="P28" s="27">
        <f t="shared" si="10"/>
        <v>50696.646000000008</v>
      </c>
      <c r="Q28" s="4"/>
      <c r="R28" s="4"/>
      <c r="S28" s="4"/>
    </row>
    <row r="29" spans="1:19">
      <c r="A29" s="31">
        <v>35827</v>
      </c>
      <c r="B29" s="3"/>
      <c r="C29" s="6">
        <v>21</v>
      </c>
      <c r="D29" s="29">
        <f t="shared" si="0"/>
        <v>835</v>
      </c>
      <c r="E29" s="29">
        <f t="shared" si="6"/>
        <v>17535</v>
      </c>
      <c r="F29" s="29">
        <f t="shared" si="1"/>
        <v>-132753</v>
      </c>
      <c r="G29" s="34">
        <f>+Inputs!$D$2</f>
        <v>0.3795</v>
      </c>
      <c r="H29" s="2"/>
      <c r="I29" s="27">
        <f t="shared" si="7"/>
        <v>150288</v>
      </c>
      <c r="J29" s="27"/>
      <c r="K29" s="27">
        <f t="shared" si="2"/>
        <v>835</v>
      </c>
      <c r="L29" s="27">
        <f t="shared" si="8"/>
        <v>17535</v>
      </c>
      <c r="M29" s="27">
        <f t="shared" si="3"/>
        <v>316.88249999999999</v>
      </c>
      <c r="N29" s="27">
        <f t="shared" si="4"/>
        <v>316.88249999999999</v>
      </c>
      <c r="O29" s="27">
        <f t="shared" si="9"/>
        <v>-50379.763500000008</v>
      </c>
      <c r="P29" s="27">
        <f t="shared" si="10"/>
        <v>50379.763500000008</v>
      </c>
      <c r="Q29" s="4"/>
      <c r="R29" s="4"/>
      <c r="S29" s="4"/>
    </row>
    <row r="30" spans="1:19">
      <c r="A30" s="30">
        <v>35855</v>
      </c>
      <c r="B30" s="3"/>
      <c r="C30" s="6">
        <v>22</v>
      </c>
      <c r="D30" s="29">
        <f t="shared" si="0"/>
        <v>835</v>
      </c>
      <c r="E30" s="29">
        <f t="shared" si="6"/>
        <v>18370</v>
      </c>
      <c r="F30" s="29">
        <f t="shared" si="1"/>
        <v>-131918</v>
      </c>
      <c r="G30" s="34">
        <f>+Inputs!$D$2</f>
        <v>0.3795</v>
      </c>
      <c r="H30" s="2"/>
      <c r="I30" s="27">
        <f t="shared" si="7"/>
        <v>150288</v>
      </c>
      <c r="J30" s="27"/>
      <c r="K30" s="27">
        <f t="shared" si="2"/>
        <v>835</v>
      </c>
      <c r="L30" s="27">
        <f t="shared" si="8"/>
        <v>18370</v>
      </c>
      <c r="M30" s="27">
        <f t="shared" si="3"/>
        <v>316.88249999999999</v>
      </c>
      <c r="N30" s="27">
        <f t="shared" si="4"/>
        <v>316.88249999999999</v>
      </c>
      <c r="O30" s="27">
        <f t="shared" si="9"/>
        <v>-50062.881000000008</v>
      </c>
      <c r="P30" s="27">
        <f t="shared" si="10"/>
        <v>50062.881000000008</v>
      </c>
      <c r="Q30" s="125"/>
    </row>
    <row r="31" spans="1:19">
      <c r="A31" s="31">
        <v>35886</v>
      </c>
      <c r="B31" s="3"/>
      <c r="C31" s="6">
        <v>23</v>
      </c>
      <c r="D31" s="29">
        <f t="shared" si="0"/>
        <v>835</v>
      </c>
      <c r="E31" s="29">
        <f t="shared" si="6"/>
        <v>19205</v>
      </c>
      <c r="F31" s="29">
        <f t="shared" si="1"/>
        <v>-131083</v>
      </c>
      <c r="G31" s="34">
        <f>+Inputs!$D$2</f>
        <v>0.3795</v>
      </c>
      <c r="H31" s="2"/>
      <c r="I31" s="27">
        <f t="shared" si="7"/>
        <v>150288</v>
      </c>
      <c r="J31" s="27"/>
      <c r="K31" s="27">
        <f t="shared" si="2"/>
        <v>835</v>
      </c>
      <c r="L31" s="27">
        <f t="shared" si="8"/>
        <v>19205</v>
      </c>
      <c r="M31" s="27">
        <f t="shared" si="3"/>
        <v>316.88249999999999</v>
      </c>
      <c r="N31" s="27">
        <f t="shared" si="4"/>
        <v>316.88249999999999</v>
      </c>
      <c r="O31" s="27">
        <f t="shared" si="9"/>
        <v>-49745.998500000009</v>
      </c>
      <c r="P31" s="27">
        <f t="shared" si="10"/>
        <v>49745.998500000009</v>
      </c>
      <c r="Q31" s="125"/>
    </row>
    <row r="32" spans="1:19">
      <c r="A32" s="30">
        <v>35916</v>
      </c>
      <c r="B32" s="3"/>
      <c r="C32" s="6">
        <v>24</v>
      </c>
      <c r="D32" s="29">
        <f t="shared" si="0"/>
        <v>835</v>
      </c>
      <c r="E32" s="29">
        <f t="shared" si="6"/>
        <v>20040</v>
      </c>
      <c r="F32" s="29">
        <f t="shared" si="1"/>
        <v>-130248</v>
      </c>
      <c r="G32" s="34">
        <f>+Inputs!$D$2</f>
        <v>0.3795</v>
      </c>
      <c r="H32" s="2"/>
      <c r="I32" s="27">
        <f t="shared" si="7"/>
        <v>150288</v>
      </c>
      <c r="J32" s="27"/>
      <c r="K32" s="27">
        <f t="shared" si="2"/>
        <v>835</v>
      </c>
      <c r="L32" s="27">
        <f t="shared" si="8"/>
        <v>20040</v>
      </c>
      <c r="M32" s="27">
        <f t="shared" si="3"/>
        <v>316.88249999999999</v>
      </c>
      <c r="N32" s="27">
        <f t="shared" si="4"/>
        <v>316.88249999999999</v>
      </c>
      <c r="O32" s="27">
        <f t="shared" si="9"/>
        <v>-49429.116000000009</v>
      </c>
      <c r="P32" s="27">
        <f t="shared" si="10"/>
        <v>49429.116000000009</v>
      </c>
      <c r="Q32" s="125"/>
    </row>
    <row r="33" spans="1:21">
      <c r="A33" s="31">
        <v>35947</v>
      </c>
      <c r="B33" s="3"/>
      <c r="C33" s="6">
        <v>25</v>
      </c>
      <c r="D33" s="29">
        <f t="shared" si="0"/>
        <v>835</v>
      </c>
      <c r="E33" s="29">
        <f t="shared" si="6"/>
        <v>20875</v>
      </c>
      <c r="F33" s="29">
        <f t="shared" si="1"/>
        <v>-129413</v>
      </c>
      <c r="G33" s="34">
        <f>+Inputs!$D$2</f>
        <v>0.3795</v>
      </c>
      <c r="H33" s="2"/>
      <c r="I33" s="27">
        <f t="shared" si="7"/>
        <v>150288</v>
      </c>
      <c r="J33" s="27"/>
      <c r="K33" s="27">
        <f t="shared" si="2"/>
        <v>835</v>
      </c>
      <c r="L33" s="27">
        <f t="shared" si="8"/>
        <v>20875</v>
      </c>
      <c r="M33" s="27">
        <f t="shared" si="3"/>
        <v>316.88249999999999</v>
      </c>
      <c r="N33" s="27">
        <f t="shared" si="4"/>
        <v>316.88249999999999</v>
      </c>
      <c r="O33" s="27">
        <f t="shared" si="9"/>
        <v>-49112.233500000009</v>
      </c>
      <c r="P33" s="27">
        <f t="shared" si="10"/>
        <v>49112.233500000009</v>
      </c>
      <c r="Q33" s="125"/>
    </row>
    <row r="34" spans="1:21">
      <c r="A34" s="30">
        <v>35977</v>
      </c>
      <c r="B34" s="3"/>
      <c r="C34" s="6">
        <v>26</v>
      </c>
      <c r="D34" s="29">
        <f t="shared" si="0"/>
        <v>835</v>
      </c>
      <c r="E34" s="29">
        <f t="shared" si="6"/>
        <v>21710</v>
      </c>
      <c r="F34" s="29">
        <f t="shared" si="1"/>
        <v>-128578</v>
      </c>
      <c r="G34" s="34">
        <f>+Inputs!$D$2</f>
        <v>0.3795</v>
      </c>
      <c r="H34" s="2"/>
      <c r="I34" s="27">
        <f t="shared" si="7"/>
        <v>150288</v>
      </c>
      <c r="J34" s="27"/>
      <c r="K34" s="27">
        <f t="shared" si="2"/>
        <v>835</v>
      </c>
      <c r="L34" s="27">
        <f t="shared" si="8"/>
        <v>21710</v>
      </c>
      <c r="M34" s="27">
        <f t="shared" si="3"/>
        <v>316.88249999999999</v>
      </c>
      <c r="N34" s="27">
        <f t="shared" si="4"/>
        <v>316.88249999999999</v>
      </c>
      <c r="O34" s="27">
        <f t="shared" si="9"/>
        <v>-48795.35100000001</v>
      </c>
      <c r="P34" s="27">
        <f t="shared" si="10"/>
        <v>48795.35100000001</v>
      </c>
      <c r="Q34" s="125"/>
    </row>
    <row r="35" spans="1:21">
      <c r="A35" s="31">
        <v>36008</v>
      </c>
      <c r="B35" s="3"/>
      <c r="C35" s="6">
        <v>27</v>
      </c>
      <c r="D35" s="29">
        <f t="shared" si="0"/>
        <v>835</v>
      </c>
      <c r="E35" s="29">
        <f t="shared" si="6"/>
        <v>22545</v>
      </c>
      <c r="F35" s="29">
        <f t="shared" si="1"/>
        <v>-127743</v>
      </c>
      <c r="G35" s="34">
        <f>+Inputs!$D$2</f>
        <v>0.3795</v>
      </c>
      <c r="H35" s="2"/>
      <c r="I35" s="27">
        <f t="shared" si="7"/>
        <v>150288</v>
      </c>
      <c r="J35" s="27"/>
      <c r="K35" s="27">
        <f t="shared" si="2"/>
        <v>835</v>
      </c>
      <c r="L35" s="27">
        <f t="shared" si="8"/>
        <v>22545</v>
      </c>
      <c r="M35" s="27">
        <f t="shared" si="3"/>
        <v>316.88249999999999</v>
      </c>
      <c r="N35" s="27">
        <f t="shared" si="4"/>
        <v>316.88249999999999</v>
      </c>
      <c r="O35" s="27">
        <f t="shared" si="9"/>
        <v>-48478.46850000001</v>
      </c>
      <c r="P35" s="27">
        <f t="shared" si="10"/>
        <v>48478.46850000001</v>
      </c>
    </row>
    <row r="36" spans="1:21">
      <c r="A36" s="30">
        <v>36039</v>
      </c>
      <c r="B36" s="3"/>
      <c r="C36" s="6">
        <v>28</v>
      </c>
      <c r="D36" s="29">
        <f t="shared" si="0"/>
        <v>835</v>
      </c>
      <c r="E36" s="29">
        <f t="shared" si="6"/>
        <v>23380</v>
      </c>
      <c r="F36" s="29">
        <f t="shared" si="1"/>
        <v>-126908</v>
      </c>
      <c r="G36" s="34">
        <f>+Inputs!$D$2</f>
        <v>0.3795</v>
      </c>
      <c r="H36" s="2"/>
      <c r="I36" s="27">
        <f t="shared" si="7"/>
        <v>150288</v>
      </c>
      <c r="J36" s="27"/>
      <c r="K36" s="27">
        <f t="shared" si="2"/>
        <v>835</v>
      </c>
      <c r="L36" s="27">
        <f t="shared" si="8"/>
        <v>23380</v>
      </c>
      <c r="M36" s="27">
        <f t="shared" si="3"/>
        <v>316.88249999999999</v>
      </c>
      <c r="N36" s="27">
        <f t="shared" si="4"/>
        <v>316.88249999999999</v>
      </c>
      <c r="O36" s="27">
        <f t="shared" si="9"/>
        <v>-48161.58600000001</v>
      </c>
      <c r="P36" s="27">
        <f t="shared" si="10"/>
        <v>48161.58600000001</v>
      </c>
    </row>
    <row r="37" spans="1:21">
      <c r="A37" s="31">
        <v>36069</v>
      </c>
      <c r="B37" s="3"/>
      <c r="C37" s="6">
        <v>29</v>
      </c>
      <c r="D37" s="29">
        <f t="shared" si="0"/>
        <v>835</v>
      </c>
      <c r="E37" s="29">
        <f t="shared" si="6"/>
        <v>24215</v>
      </c>
      <c r="F37" s="29">
        <f t="shared" si="1"/>
        <v>-126073</v>
      </c>
      <c r="G37" s="34">
        <f>+Inputs!$D$2</f>
        <v>0.3795</v>
      </c>
      <c r="H37" s="2"/>
      <c r="I37" s="27">
        <f t="shared" si="7"/>
        <v>150288</v>
      </c>
      <c r="J37" s="27"/>
      <c r="K37" s="27">
        <f t="shared" si="2"/>
        <v>835</v>
      </c>
      <c r="L37" s="27">
        <f t="shared" si="8"/>
        <v>24215</v>
      </c>
      <c r="M37" s="27">
        <f t="shared" si="3"/>
        <v>316.88249999999999</v>
      </c>
      <c r="N37" s="27">
        <f t="shared" si="4"/>
        <v>316.88249999999999</v>
      </c>
      <c r="O37" s="27">
        <f t="shared" si="9"/>
        <v>-47844.703500000011</v>
      </c>
      <c r="P37" s="27">
        <f t="shared" si="10"/>
        <v>47844.703500000011</v>
      </c>
    </row>
    <row r="38" spans="1:21">
      <c r="A38" s="30">
        <v>36100</v>
      </c>
      <c r="B38" s="3"/>
      <c r="C38" s="6">
        <v>30</v>
      </c>
      <c r="D38" s="29">
        <f t="shared" si="0"/>
        <v>835</v>
      </c>
      <c r="E38" s="29">
        <f t="shared" si="6"/>
        <v>25050</v>
      </c>
      <c r="F38" s="29">
        <f t="shared" si="1"/>
        <v>-125238</v>
      </c>
      <c r="G38" s="34">
        <f>+Inputs!$D$2</f>
        <v>0.3795</v>
      </c>
      <c r="H38" s="2"/>
      <c r="I38" s="27">
        <f t="shared" si="7"/>
        <v>150288</v>
      </c>
      <c r="J38" s="27"/>
      <c r="K38" s="27">
        <f t="shared" si="2"/>
        <v>835</v>
      </c>
      <c r="L38" s="27">
        <f t="shared" si="8"/>
        <v>25050</v>
      </c>
      <c r="M38" s="27">
        <f t="shared" si="3"/>
        <v>316.88249999999999</v>
      </c>
      <c r="N38" s="27">
        <f t="shared" si="4"/>
        <v>316.88249999999999</v>
      </c>
      <c r="O38" s="27">
        <f t="shared" si="9"/>
        <v>-47527.821000000011</v>
      </c>
      <c r="P38" s="27">
        <f t="shared" si="10"/>
        <v>47527.821000000011</v>
      </c>
    </row>
    <row r="39" spans="1:21">
      <c r="A39" s="31">
        <v>36130</v>
      </c>
      <c r="B39" s="2"/>
      <c r="C39" s="6">
        <v>31</v>
      </c>
      <c r="D39" s="29">
        <f t="shared" si="0"/>
        <v>835</v>
      </c>
      <c r="E39" s="29">
        <f t="shared" si="6"/>
        <v>25885</v>
      </c>
      <c r="F39" s="29">
        <f t="shared" si="1"/>
        <v>-124403</v>
      </c>
      <c r="G39" s="34">
        <f>+Inputs!$D$2</f>
        <v>0.3795</v>
      </c>
      <c r="H39" s="2"/>
      <c r="I39" s="27">
        <f t="shared" si="7"/>
        <v>150288</v>
      </c>
      <c r="J39" s="27"/>
      <c r="K39" s="27">
        <f t="shared" si="2"/>
        <v>835</v>
      </c>
      <c r="L39" s="27">
        <f t="shared" si="8"/>
        <v>25885</v>
      </c>
      <c r="M39" s="27">
        <f t="shared" si="3"/>
        <v>316.88249999999999</v>
      </c>
      <c r="N39" s="27">
        <f t="shared" si="4"/>
        <v>316.88249999999999</v>
      </c>
      <c r="O39" s="27">
        <f t="shared" si="9"/>
        <v>-47210.938500000011</v>
      </c>
      <c r="P39" s="27">
        <f t="shared" si="10"/>
        <v>47210.938500000011</v>
      </c>
    </row>
    <row r="40" spans="1:21">
      <c r="A40" s="30">
        <v>36161</v>
      </c>
      <c r="B40" s="2"/>
      <c r="C40" s="6">
        <v>32</v>
      </c>
      <c r="D40" s="29">
        <f t="shared" si="0"/>
        <v>835</v>
      </c>
      <c r="E40" s="29">
        <f t="shared" si="6"/>
        <v>26720</v>
      </c>
      <c r="F40" s="29">
        <f t="shared" si="1"/>
        <v>-123568</v>
      </c>
      <c r="G40" s="34">
        <f>+Inputs!$D$2</f>
        <v>0.3795</v>
      </c>
      <c r="H40" s="2"/>
      <c r="I40" s="27">
        <f t="shared" si="7"/>
        <v>150288</v>
      </c>
      <c r="J40" s="2"/>
      <c r="K40" s="27">
        <f t="shared" si="2"/>
        <v>835</v>
      </c>
      <c r="L40" s="27">
        <f t="shared" si="8"/>
        <v>26720</v>
      </c>
      <c r="M40" s="27">
        <f t="shared" si="3"/>
        <v>316.88249999999999</v>
      </c>
      <c r="N40" s="27">
        <f t="shared" si="4"/>
        <v>316.88249999999999</v>
      </c>
      <c r="O40" s="27">
        <f t="shared" si="9"/>
        <v>-46894.056000000011</v>
      </c>
      <c r="P40" s="27">
        <f t="shared" si="10"/>
        <v>46894.056000000011</v>
      </c>
    </row>
    <row r="41" spans="1:21">
      <c r="A41" s="31">
        <v>36192</v>
      </c>
      <c r="C41" s="6">
        <v>33</v>
      </c>
      <c r="D41" s="29">
        <f t="shared" ref="D41:D72" si="12">ROUND(-(+$B$9/180)*1,0)</f>
        <v>835</v>
      </c>
      <c r="E41" s="29">
        <f t="shared" si="6"/>
        <v>27555</v>
      </c>
      <c r="F41" s="29">
        <f t="shared" ref="F41:F72" si="13">$B$9+E41</f>
        <v>-122733</v>
      </c>
      <c r="G41" s="34">
        <f>+Inputs!$D$2</f>
        <v>0.3795</v>
      </c>
      <c r="I41" s="27">
        <f t="shared" si="7"/>
        <v>150288</v>
      </c>
      <c r="K41" s="27">
        <f t="shared" ref="K41:K72" si="14">D41</f>
        <v>835</v>
      </c>
      <c r="L41" s="27">
        <f t="shared" si="8"/>
        <v>27555</v>
      </c>
      <c r="M41" s="27">
        <f t="shared" ref="M41:M72" si="15">K41*G41</f>
        <v>316.88249999999999</v>
      </c>
      <c r="N41" s="27">
        <f t="shared" ref="N41:N72" si="16">M41-J41</f>
        <v>316.88249999999999</v>
      </c>
      <c r="O41" s="27">
        <f t="shared" si="9"/>
        <v>-46577.173500000012</v>
      </c>
      <c r="P41" s="27">
        <f t="shared" si="10"/>
        <v>46577.173500000012</v>
      </c>
    </row>
    <row r="42" spans="1:21">
      <c r="A42" s="30">
        <v>36220</v>
      </c>
      <c r="C42" s="6">
        <v>34</v>
      </c>
      <c r="D42" s="29">
        <f t="shared" si="12"/>
        <v>835</v>
      </c>
      <c r="E42" s="29">
        <f t="shared" ref="E42:E73" si="17">+E41+D42</f>
        <v>28390</v>
      </c>
      <c r="F42" s="29">
        <f t="shared" si="13"/>
        <v>-121898</v>
      </c>
      <c r="G42" s="34">
        <f>+Inputs!$D$2</f>
        <v>0.3795</v>
      </c>
      <c r="I42" s="27">
        <f t="shared" ref="I42:I73" si="18">+I41+H42</f>
        <v>150288</v>
      </c>
      <c r="K42" s="27">
        <f t="shared" si="14"/>
        <v>835</v>
      </c>
      <c r="L42" s="27">
        <f t="shared" ref="L42:L73" si="19">+L41+K42</f>
        <v>28390</v>
      </c>
      <c r="M42" s="27">
        <f t="shared" si="15"/>
        <v>316.88249999999999</v>
      </c>
      <c r="N42" s="27">
        <f t="shared" si="16"/>
        <v>316.88249999999999</v>
      </c>
      <c r="O42" s="27">
        <f t="shared" ref="O42:O73" si="20">+O41+N42</f>
        <v>-46260.291000000012</v>
      </c>
      <c r="P42" s="27">
        <f t="shared" ref="P42:P73" si="21">P41-N42</f>
        <v>46260.291000000012</v>
      </c>
    </row>
    <row r="43" spans="1:21">
      <c r="A43" s="31">
        <v>36251</v>
      </c>
      <c r="C43" s="6">
        <v>35</v>
      </c>
      <c r="D43" s="29">
        <f t="shared" si="12"/>
        <v>835</v>
      </c>
      <c r="E43" s="29">
        <f t="shared" si="17"/>
        <v>29225</v>
      </c>
      <c r="F43" s="29">
        <f t="shared" si="13"/>
        <v>-121063</v>
      </c>
      <c r="G43" s="34">
        <f>+Inputs!$D$2</f>
        <v>0.3795</v>
      </c>
      <c r="I43" s="27">
        <f t="shared" si="18"/>
        <v>150288</v>
      </c>
      <c r="K43" s="27">
        <f t="shared" si="14"/>
        <v>835</v>
      </c>
      <c r="L43" s="27">
        <f t="shared" si="19"/>
        <v>29225</v>
      </c>
      <c r="M43" s="27">
        <f t="shared" si="15"/>
        <v>316.88249999999999</v>
      </c>
      <c r="N43" s="27">
        <f t="shared" si="16"/>
        <v>316.88249999999999</v>
      </c>
      <c r="O43" s="27">
        <f t="shared" si="20"/>
        <v>-45943.408500000012</v>
      </c>
      <c r="P43" s="27">
        <f t="shared" si="21"/>
        <v>45943.408500000012</v>
      </c>
    </row>
    <row r="44" spans="1:21">
      <c r="A44" s="30">
        <v>36281</v>
      </c>
      <c r="C44" s="6">
        <v>36</v>
      </c>
      <c r="D44" s="29">
        <f t="shared" si="12"/>
        <v>835</v>
      </c>
      <c r="E44" s="29">
        <f t="shared" si="17"/>
        <v>30060</v>
      </c>
      <c r="F44" s="29">
        <f t="shared" si="13"/>
        <v>-120228</v>
      </c>
      <c r="G44" s="34">
        <f>+Inputs!$D$2</f>
        <v>0.3795</v>
      </c>
      <c r="I44" s="27">
        <f t="shared" si="18"/>
        <v>150288</v>
      </c>
      <c r="K44" s="27">
        <f t="shared" si="14"/>
        <v>835</v>
      </c>
      <c r="L44" s="27">
        <f t="shared" si="19"/>
        <v>30060</v>
      </c>
      <c r="M44" s="27">
        <f t="shared" si="15"/>
        <v>316.88249999999999</v>
      </c>
      <c r="N44" s="27">
        <f t="shared" si="16"/>
        <v>316.88249999999999</v>
      </c>
      <c r="O44" s="27">
        <f t="shared" si="20"/>
        <v>-45626.526000000013</v>
      </c>
      <c r="P44" s="27">
        <f t="shared" si="21"/>
        <v>45626.526000000013</v>
      </c>
      <c r="U44" s="108"/>
    </row>
    <row r="45" spans="1:21">
      <c r="A45" s="31">
        <v>36312</v>
      </c>
      <c r="C45" s="6">
        <v>37</v>
      </c>
      <c r="D45" s="29">
        <f t="shared" si="12"/>
        <v>835</v>
      </c>
      <c r="E45" s="29">
        <f t="shared" si="17"/>
        <v>30895</v>
      </c>
      <c r="F45" s="29">
        <f t="shared" si="13"/>
        <v>-119393</v>
      </c>
      <c r="G45" s="34">
        <f>+Inputs!$D$2</f>
        <v>0.3795</v>
      </c>
      <c r="I45" s="27">
        <f t="shared" si="18"/>
        <v>150288</v>
      </c>
      <c r="K45" s="27">
        <f t="shared" si="14"/>
        <v>835</v>
      </c>
      <c r="L45" s="27">
        <f t="shared" si="19"/>
        <v>30895</v>
      </c>
      <c r="M45" s="27">
        <f t="shared" si="15"/>
        <v>316.88249999999999</v>
      </c>
      <c r="N45" s="27">
        <f t="shared" si="16"/>
        <v>316.88249999999999</v>
      </c>
      <c r="O45" s="27">
        <f t="shared" si="20"/>
        <v>-45309.643500000013</v>
      </c>
      <c r="P45" s="27">
        <f t="shared" si="21"/>
        <v>45309.643500000013</v>
      </c>
      <c r="U45" s="108"/>
    </row>
    <row r="46" spans="1:21">
      <c r="A46" s="30">
        <v>36342</v>
      </c>
      <c r="C46" s="6">
        <v>38</v>
      </c>
      <c r="D46" s="29">
        <f t="shared" si="12"/>
        <v>835</v>
      </c>
      <c r="E46" s="29">
        <f t="shared" si="17"/>
        <v>31730</v>
      </c>
      <c r="F46" s="29">
        <f t="shared" si="13"/>
        <v>-118558</v>
      </c>
      <c r="G46" s="34">
        <f>+Inputs!$D$2</f>
        <v>0.3795</v>
      </c>
      <c r="I46" s="27">
        <f t="shared" si="18"/>
        <v>150288</v>
      </c>
      <c r="K46" s="27">
        <f t="shared" si="14"/>
        <v>835</v>
      </c>
      <c r="L46" s="27">
        <f t="shared" si="19"/>
        <v>31730</v>
      </c>
      <c r="M46" s="27">
        <f t="shared" si="15"/>
        <v>316.88249999999999</v>
      </c>
      <c r="N46" s="27">
        <f t="shared" si="16"/>
        <v>316.88249999999999</v>
      </c>
      <c r="O46" s="27">
        <f t="shared" si="20"/>
        <v>-44992.761000000013</v>
      </c>
      <c r="P46" s="27">
        <f t="shared" si="21"/>
        <v>44992.761000000013</v>
      </c>
      <c r="U46" s="108"/>
    </row>
    <row r="47" spans="1:21">
      <c r="A47" s="31">
        <v>36373</v>
      </c>
      <c r="C47" s="6">
        <v>39</v>
      </c>
      <c r="D47" s="29">
        <f t="shared" si="12"/>
        <v>835</v>
      </c>
      <c r="E47" s="29">
        <f t="shared" si="17"/>
        <v>32565</v>
      </c>
      <c r="F47" s="29">
        <f t="shared" si="13"/>
        <v>-117723</v>
      </c>
      <c r="G47" s="34">
        <f>+Inputs!$D$2</f>
        <v>0.3795</v>
      </c>
      <c r="I47" s="27">
        <f t="shared" si="18"/>
        <v>150288</v>
      </c>
      <c r="K47" s="27">
        <f t="shared" si="14"/>
        <v>835</v>
      </c>
      <c r="L47" s="27">
        <f t="shared" si="19"/>
        <v>32565</v>
      </c>
      <c r="M47" s="27">
        <f t="shared" si="15"/>
        <v>316.88249999999999</v>
      </c>
      <c r="N47" s="27">
        <f t="shared" si="16"/>
        <v>316.88249999999999</v>
      </c>
      <c r="O47" s="27">
        <f t="shared" si="20"/>
        <v>-44675.878500000013</v>
      </c>
      <c r="P47" s="27">
        <f t="shared" si="21"/>
        <v>44675.878500000013</v>
      </c>
      <c r="U47" s="108"/>
    </row>
    <row r="48" spans="1:21">
      <c r="A48" s="30">
        <v>36404</v>
      </c>
      <c r="C48" s="6">
        <v>40</v>
      </c>
      <c r="D48" s="29">
        <f t="shared" si="12"/>
        <v>835</v>
      </c>
      <c r="E48" s="29">
        <f t="shared" si="17"/>
        <v>33400</v>
      </c>
      <c r="F48" s="29">
        <f t="shared" si="13"/>
        <v>-116888</v>
      </c>
      <c r="G48" s="34">
        <f>+Inputs!$D$2</f>
        <v>0.3795</v>
      </c>
      <c r="I48" s="27">
        <f t="shared" si="18"/>
        <v>150288</v>
      </c>
      <c r="K48" s="27">
        <f t="shared" si="14"/>
        <v>835</v>
      </c>
      <c r="L48" s="27">
        <f t="shared" si="19"/>
        <v>33400</v>
      </c>
      <c r="M48" s="27">
        <f t="shared" si="15"/>
        <v>316.88249999999999</v>
      </c>
      <c r="N48" s="27">
        <f t="shared" si="16"/>
        <v>316.88249999999999</v>
      </c>
      <c r="O48" s="27">
        <f t="shared" si="20"/>
        <v>-44358.996000000014</v>
      </c>
      <c r="P48" s="27">
        <f t="shared" si="21"/>
        <v>44358.996000000014</v>
      </c>
      <c r="U48" s="108"/>
    </row>
    <row r="49" spans="1:21">
      <c r="A49" s="31">
        <v>36434</v>
      </c>
      <c r="C49" s="6">
        <v>41</v>
      </c>
      <c r="D49" s="29">
        <f t="shared" si="12"/>
        <v>835</v>
      </c>
      <c r="E49" s="29">
        <f t="shared" si="17"/>
        <v>34235</v>
      </c>
      <c r="F49" s="29">
        <f t="shared" si="13"/>
        <v>-116053</v>
      </c>
      <c r="G49" s="34">
        <f>+Inputs!$D$2</f>
        <v>0.3795</v>
      </c>
      <c r="I49" s="27">
        <f t="shared" si="18"/>
        <v>150288</v>
      </c>
      <c r="K49" s="27">
        <f t="shared" si="14"/>
        <v>835</v>
      </c>
      <c r="L49" s="27">
        <f t="shared" si="19"/>
        <v>34235</v>
      </c>
      <c r="M49" s="27">
        <f t="shared" si="15"/>
        <v>316.88249999999999</v>
      </c>
      <c r="N49" s="27">
        <f t="shared" si="16"/>
        <v>316.88249999999999</v>
      </c>
      <c r="O49" s="27">
        <f t="shared" si="20"/>
        <v>-44042.113500000014</v>
      </c>
      <c r="P49" s="27">
        <f t="shared" si="21"/>
        <v>44042.113500000014</v>
      </c>
      <c r="U49" s="108"/>
    </row>
    <row r="50" spans="1:21">
      <c r="A50" s="30">
        <v>36465</v>
      </c>
      <c r="C50" s="6">
        <v>42</v>
      </c>
      <c r="D50" s="29">
        <f t="shared" si="12"/>
        <v>835</v>
      </c>
      <c r="E50" s="29">
        <f t="shared" si="17"/>
        <v>35070</v>
      </c>
      <c r="F50" s="29">
        <f t="shared" si="13"/>
        <v>-115218</v>
      </c>
      <c r="G50" s="34">
        <f>+Inputs!$D$2</f>
        <v>0.3795</v>
      </c>
      <c r="I50" s="27">
        <f t="shared" si="18"/>
        <v>150288</v>
      </c>
      <c r="K50" s="27">
        <f t="shared" si="14"/>
        <v>835</v>
      </c>
      <c r="L50" s="27">
        <f t="shared" si="19"/>
        <v>35070</v>
      </c>
      <c r="M50" s="27">
        <f t="shared" si="15"/>
        <v>316.88249999999999</v>
      </c>
      <c r="N50" s="27">
        <f t="shared" si="16"/>
        <v>316.88249999999999</v>
      </c>
      <c r="O50" s="27">
        <f t="shared" si="20"/>
        <v>-43725.231000000014</v>
      </c>
      <c r="P50" s="27">
        <f t="shared" si="21"/>
        <v>43725.231000000014</v>
      </c>
      <c r="U50" s="108"/>
    </row>
    <row r="51" spans="1:21">
      <c r="A51" s="31">
        <v>36495</v>
      </c>
      <c r="C51" s="6">
        <v>43</v>
      </c>
      <c r="D51" s="29">
        <f t="shared" si="12"/>
        <v>835</v>
      </c>
      <c r="E51" s="29">
        <f t="shared" si="17"/>
        <v>35905</v>
      </c>
      <c r="F51" s="29">
        <f t="shared" si="13"/>
        <v>-114383</v>
      </c>
      <c r="G51" s="34">
        <f>+Inputs!$D$2</f>
        <v>0.3795</v>
      </c>
      <c r="I51" s="27">
        <f t="shared" si="18"/>
        <v>150288</v>
      </c>
      <c r="K51" s="27">
        <f t="shared" si="14"/>
        <v>835</v>
      </c>
      <c r="L51" s="27">
        <f t="shared" si="19"/>
        <v>35905</v>
      </c>
      <c r="M51" s="27">
        <f t="shared" si="15"/>
        <v>316.88249999999999</v>
      </c>
      <c r="N51" s="27">
        <f t="shared" si="16"/>
        <v>316.88249999999999</v>
      </c>
      <c r="O51" s="27">
        <f t="shared" si="20"/>
        <v>-43408.348500000015</v>
      </c>
      <c r="P51" s="27">
        <f t="shared" si="21"/>
        <v>43408.348500000015</v>
      </c>
      <c r="U51" s="108"/>
    </row>
    <row r="52" spans="1:21">
      <c r="A52" s="30">
        <v>36526</v>
      </c>
      <c r="C52" s="6">
        <v>44</v>
      </c>
      <c r="D52" s="29">
        <f t="shared" si="12"/>
        <v>835</v>
      </c>
      <c r="E52" s="29">
        <f t="shared" si="17"/>
        <v>36740</v>
      </c>
      <c r="F52" s="29">
        <f t="shared" si="13"/>
        <v>-113548</v>
      </c>
      <c r="G52" s="34">
        <f>+Inputs!$D$2</f>
        <v>0.3795</v>
      </c>
      <c r="I52" s="27">
        <f t="shared" si="18"/>
        <v>150288</v>
      </c>
      <c r="K52" s="27">
        <f t="shared" si="14"/>
        <v>835</v>
      </c>
      <c r="L52" s="27">
        <f t="shared" si="19"/>
        <v>36740</v>
      </c>
      <c r="M52" s="27">
        <f t="shared" si="15"/>
        <v>316.88249999999999</v>
      </c>
      <c r="N52" s="27">
        <f t="shared" si="16"/>
        <v>316.88249999999999</v>
      </c>
      <c r="O52" s="27">
        <f t="shared" si="20"/>
        <v>-43091.466000000015</v>
      </c>
      <c r="P52" s="27">
        <f t="shared" si="21"/>
        <v>43091.466000000015</v>
      </c>
      <c r="U52" s="108"/>
    </row>
    <row r="53" spans="1:21">
      <c r="A53" s="31">
        <v>36557</v>
      </c>
      <c r="C53" s="6">
        <v>45</v>
      </c>
      <c r="D53" s="29">
        <f t="shared" si="12"/>
        <v>835</v>
      </c>
      <c r="E53" s="29">
        <f t="shared" si="17"/>
        <v>37575</v>
      </c>
      <c r="F53" s="29">
        <f t="shared" si="13"/>
        <v>-112713</v>
      </c>
      <c r="G53" s="34">
        <f>+Inputs!$D$2</f>
        <v>0.3795</v>
      </c>
      <c r="I53" s="27">
        <f t="shared" si="18"/>
        <v>150288</v>
      </c>
      <c r="K53" s="27">
        <f t="shared" si="14"/>
        <v>835</v>
      </c>
      <c r="L53" s="27">
        <f t="shared" si="19"/>
        <v>37575</v>
      </c>
      <c r="M53" s="27">
        <f t="shared" si="15"/>
        <v>316.88249999999999</v>
      </c>
      <c r="N53" s="27">
        <f t="shared" si="16"/>
        <v>316.88249999999999</v>
      </c>
      <c r="O53" s="27">
        <f t="shared" si="20"/>
        <v>-42774.583500000015</v>
      </c>
      <c r="P53" s="27">
        <f t="shared" si="21"/>
        <v>42774.583500000015</v>
      </c>
      <c r="U53" s="108"/>
    </row>
    <row r="54" spans="1:21">
      <c r="A54" s="30">
        <v>36586</v>
      </c>
      <c r="C54" s="6">
        <v>46</v>
      </c>
      <c r="D54" s="29">
        <f t="shared" si="12"/>
        <v>835</v>
      </c>
      <c r="E54" s="29">
        <f t="shared" si="17"/>
        <v>38410</v>
      </c>
      <c r="F54" s="29">
        <f t="shared" si="13"/>
        <v>-111878</v>
      </c>
      <c r="G54" s="34">
        <f>+Inputs!$D$2</f>
        <v>0.3795</v>
      </c>
      <c r="I54" s="27">
        <f t="shared" si="18"/>
        <v>150288</v>
      </c>
      <c r="K54" s="27">
        <f t="shared" si="14"/>
        <v>835</v>
      </c>
      <c r="L54" s="27">
        <f t="shared" si="19"/>
        <v>38410</v>
      </c>
      <c r="M54" s="27">
        <f t="shared" si="15"/>
        <v>316.88249999999999</v>
      </c>
      <c r="N54" s="27">
        <f t="shared" si="16"/>
        <v>316.88249999999999</v>
      </c>
      <c r="O54" s="27">
        <f t="shared" si="20"/>
        <v>-42457.701000000015</v>
      </c>
      <c r="P54" s="27">
        <f t="shared" si="21"/>
        <v>42457.701000000015</v>
      </c>
      <c r="U54" s="108"/>
    </row>
    <row r="55" spans="1:21">
      <c r="A55" s="31">
        <v>36617</v>
      </c>
      <c r="C55" s="6">
        <v>47</v>
      </c>
      <c r="D55" s="29">
        <f t="shared" si="12"/>
        <v>835</v>
      </c>
      <c r="E55" s="29">
        <f t="shared" si="17"/>
        <v>39245</v>
      </c>
      <c r="F55" s="29">
        <f t="shared" si="13"/>
        <v>-111043</v>
      </c>
      <c r="G55" s="34">
        <f>+Inputs!$D$2</f>
        <v>0.3795</v>
      </c>
      <c r="I55" s="27">
        <f t="shared" si="18"/>
        <v>150288</v>
      </c>
      <c r="K55" s="27">
        <f t="shared" si="14"/>
        <v>835</v>
      </c>
      <c r="L55" s="27">
        <f t="shared" si="19"/>
        <v>39245</v>
      </c>
      <c r="M55" s="27">
        <f t="shared" si="15"/>
        <v>316.88249999999999</v>
      </c>
      <c r="N55" s="27">
        <f t="shared" si="16"/>
        <v>316.88249999999999</v>
      </c>
      <c r="O55" s="27">
        <f t="shared" si="20"/>
        <v>-42140.818500000016</v>
      </c>
      <c r="P55" s="27">
        <f t="shared" si="21"/>
        <v>42140.818500000016</v>
      </c>
      <c r="U55" s="108"/>
    </row>
    <row r="56" spans="1:21">
      <c r="A56" s="30">
        <v>36647</v>
      </c>
      <c r="C56" s="6">
        <v>48</v>
      </c>
      <c r="D56" s="29">
        <f t="shared" si="12"/>
        <v>835</v>
      </c>
      <c r="E56" s="29">
        <f t="shared" si="17"/>
        <v>40080</v>
      </c>
      <c r="F56" s="29">
        <f t="shared" si="13"/>
        <v>-110208</v>
      </c>
      <c r="G56" s="34">
        <f>+Inputs!$D$2</f>
        <v>0.3795</v>
      </c>
      <c r="I56" s="27">
        <f t="shared" si="18"/>
        <v>150288</v>
      </c>
      <c r="K56" s="27">
        <f t="shared" si="14"/>
        <v>835</v>
      </c>
      <c r="L56" s="27">
        <f t="shared" si="19"/>
        <v>40080</v>
      </c>
      <c r="M56" s="27">
        <f t="shared" si="15"/>
        <v>316.88249999999999</v>
      </c>
      <c r="N56" s="27">
        <f t="shared" si="16"/>
        <v>316.88249999999999</v>
      </c>
      <c r="O56" s="27">
        <f t="shared" si="20"/>
        <v>-41823.936000000016</v>
      </c>
      <c r="P56" s="27">
        <f t="shared" si="21"/>
        <v>41823.936000000016</v>
      </c>
    </row>
    <row r="57" spans="1:21">
      <c r="A57" s="31">
        <v>36678</v>
      </c>
      <c r="C57" s="6">
        <v>49</v>
      </c>
      <c r="D57" s="29">
        <f t="shared" si="12"/>
        <v>835</v>
      </c>
      <c r="E57" s="29">
        <f t="shared" si="17"/>
        <v>40915</v>
      </c>
      <c r="F57" s="29">
        <f t="shared" si="13"/>
        <v>-109373</v>
      </c>
      <c r="G57" s="34">
        <f>+Inputs!$D$2</f>
        <v>0.3795</v>
      </c>
      <c r="I57" s="27">
        <f t="shared" si="18"/>
        <v>150288</v>
      </c>
      <c r="K57" s="27">
        <f t="shared" si="14"/>
        <v>835</v>
      </c>
      <c r="L57" s="27">
        <f t="shared" si="19"/>
        <v>40915</v>
      </c>
      <c r="M57" s="27">
        <f t="shared" si="15"/>
        <v>316.88249999999999</v>
      </c>
      <c r="N57" s="27">
        <f t="shared" si="16"/>
        <v>316.88249999999999</v>
      </c>
      <c r="O57" s="27">
        <f t="shared" si="20"/>
        <v>-41507.053500000016</v>
      </c>
      <c r="P57" s="27">
        <f t="shared" si="21"/>
        <v>41507.053500000016</v>
      </c>
    </row>
    <row r="58" spans="1:21">
      <c r="A58" s="30">
        <v>36708</v>
      </c>
      <c r="C58" s="6">
        <v>50</v>
      </c>
      <c r="D58" s="29">
        <f t="shared" si="12"/>
        <v>835</v>
      </c>
      <c r="E58" s="29">
        <f t="shared" si="17"/>
        <v>41750</v>
      </c>
      <c r="F58" s="29">
        <f t="shared" si="13"/>
        <v>-108538</v>
      </c>
      <c r="G58" s="34">
        <f>+Inputs!$D$2</f>
        <v>0.3795</v>
      </c>
      <c r="I58" s="27">
        <f t="shared" si="18"/>
        <v>150288</v>
      </c>
      <c r="K58" s="27">
        <f t="shared" si="14"/>
        <v>835</v>
      </c>
      <c r="L58" s="27">
        <f t="shared" si="19"/>
        <v>41750</v>
      </c>
      <c r="M58" s="27">
        <f t="shared" si="15"/>
        <v>316.88249999999999</v>
      </c>
      <c r="N58" s="27">
        <f t="shared" si="16"/>
        <v>316.88249999999999</v>
      </c>
      <c r="O58" s="27">
        <f t="shared" si="20"/>
        <v>-41190.171000000017</v>
      </c>
      <c r="P58" s="27">
        <f t="shared" si="21"/>
        <v>41190.171000000017</v>
      </c>
    </row>
    <row r="59" spans="1:21">
      <c r="A59" s="31">
        <v>36739</v>
      </c>
      <c r="C59" s="6">
        <v>51</v>
      </c>
      <c r="D59" s="29">
        <f t="shared" si="12"/>
        <v>835</v>
      </c>
      <c r="E59" s="29">
        <f t="shared" si="17"/>
        <v>42585</v>
      </c>
      <c r="F59" s="29">
        <f t="shared" si="13"/>
        <v>-107703</v>
      </c>
      <c r="G59" s="34">
        <f>+Inputs!$D$2</f>
        <v>0.3795</v>
      </c>
      <c r="I59" s="27">
        <f t="shared" si="18"/>
        <v>150288</v>
      </c>
      <c r="K59" s="27">
        <f t="shared" si="14"/>
        <v>835</v>
      </c>
      <c r="L59" s="27">
        <f t="shared" si="19"/>
        <v>42585</v>
      </c>
      <c r="M59" s="27">
        <f t="shared" si="15"/>
        <v>316.88249999999999</v>
      </c>
      <c r="N59" s="27">
        <f t="shared" si="16"/>
        <v>316.88249999999999</v>
      </c>
      <c r="O59" s="27">
        <f t="shared" si="20"/>
        <v>-40873.288500000017</v>
      </c>
      <c r="P59" s="27">
        <f t="shared" si="21"/>
        <v>40873.288500000017</v>
      </c>
    </row>
    <row r="60" spans="1:21">
      <c r="A60" s="30">
        <v>36770</v>
      </c>
      <c r="C60" s="6">
        <v>52</v>
      </c>
      <c r="D60" s="29">
        <f t="shared" si="12"/>
        <v>835</v>
      </c>
      <c r="E60" s="29">
        <f t="shared" si="17"/>
        <v>43420</v>
      </c>
      <c r="F60" s="29">
        <f t="shared" si="13"/>
        <v>-106868</v>
      </c>
      <c r="G60" s="34">
        <f>+Inputs!$D$2</f>
        <v>0.3795</v>
      </c>
      <c r="I60" s="27">
        <f t="shared" si="18"/>
        <v>150288</v>
      </c>
      <c r="K60" s="27">
        <f t="shared" si="14"/>
        <v>835</v>
      </c>
      <c r="L60" s="27">
        <f t="shared" si="19"/>
        <v>43420</v>
      </c>
      <c r="M60" s="27">
        <f t="shared" si="15"/>
        <v>316.88249999999999</v>
      </c>
      <c r="N60" s="27">
        <f t="shared" si="16"/>
        <v>316.88249999999999</v>
      </c>
      <c r="O60" s="27">
        <f t="shared" si="20"/>
        <v>-40556.406000000017</v>
      </c>
      <c r="P60" s="27">
        <f t="shared" si="21"/>
        <v>40556.406000000017</v>
      </c>
    </row>
    <row r="61" spans="1:21">
      <c r="A61" s="31">
        <v>36800</v>
      </c>
      <c r="C61" s="6">
        <v>53</v>
      </c>
      <c r="D61" s="29">
        <f t="shared" si="12"/>
        <v>835</v>
      </c>
      <c r="E61" s="29">
        <f t="shared" si="17"/>
        <v>44255</v>
      </c>
      <c r="F61" s="29">
        <f t="shared" si="13"/>
        <v>-106033</v>
      </c>
      <c r="G61" s="34">
        <f>+Inputs!$D$2</f>
        <v>0.3795</v>
      </c>
      <c r="I61" s="27">
        <f t="shared" si="18"/>
        <v>150288</v>
      </c>
      <c r="K61" s="27">
        <f t="shared" si="14"/>
        <v>835</v>
      </c>
      <c r="L61" s="27">
        <f t="shared" si="19"/>
        <v>44255</v>
      </c>
      <c r="M61" s="27">
        <f t="shared" si="15"/>
        <v>316.88249999999999</v>
      </c>
      <c r="N61" s="27">
        <f t="shared" si="16"/>
        <v>316.88249999999999</v>
      </c>
      <c r="O61" s="27">
        <f t="shared" si="20"/>
        <v>-40239.523500000018</v>
      </c>
      <c r="P61" s="27">
        <f t="shared" si="21"/>
        <v>40239.523500000018</v>
      </c>
    </row>
    <row r="62" spans="1:21">
      <c r="A62" s="30">
        <v>36831</v>
      </c>
      <c r="C62" s="6">
        <v>54</v>
      </c>
      <c r="D62" s="29">
        <f t="shared" si="12"/>
        <v>835</v>
      </c>
      <c r="E62" s="29">
        <f t="shared" si="17"/>
        <v>45090</v>
      </c>
      <c r="F62" s="29">
        <f t="shared" si="13"/>
        <v>-105198</v>
      </c>
      <c r="G62" s="34">
        <f>+Inputs!$D$2</f>
        <v>0.3795</v>
      </c>
      <c r="I62" s="27">
        <f t="shared" si="18"/>
        <v>150288</v>
      </c>
      <c r="K62" s="27">
        <f t="shared" si="14"/>
        <v>835</v>
      </c>
      <c r="L62" s="27">
        <f t="shared" si="19"/>
        <v>45090</v>
      </c>
      <c r="M62" s="27">
        <f t="shared" si="15"/>
        <v>316.88249999999999</v>
      </c>
      <c r="N62" s="27">
        <f t="shared" si="16"/>
        <v>316.88249999999999</v>
      </c>
      <c r="O62" s="27">
        <f t="shared" si="20"/>
        <v>-39922.641000000018</v>
      </c>
      <c r="P62" s="27">
        <f t="shared" si="21"/>
        <v>39922.641000000018</v>
      </c>
    </row>
    <row r="63" spans="1:21">
      <c r="A63" s="31">
        <v>36861</v>
      </c>
      <c r="C63" s="6">
        <v>55</v>
      </c>
      <c r="D63" s="29">
        <f t="shared" si="12"/>
        <v>835</v>
      </c>
      <c r="E63" s="29">
        <f t="shared" si="17"/>
        <v>45925</v>
      </c>
      <c r="F63" s="29">
        <f t="shared" si="13"/>
        <v>-104363</v>
      </c>
      <c r="G63" s="34">
        <f>+Inputs!$D$2</f>
        <v>0.3795</v>
      </c>
      <c r="I63" s="27">
        <f t="shared" si="18"/>
        <v>150288</v>
      </c>
      <c r="K63" s="27">
        <f t="shared" si="14"/>
        <v>835</v>
      </c>
      <c r="L63" s="27">
        <f t="shared" si="19"/>
        <v>45925</v>
      </c>
      <c r="M63" s="27">
        <f t="shared" si="15"/>
        <v>316.88249999999999</v>
      </c>
      <c r="N63" s="27">
        <f t="shared" si="16"/>
        <v>316.88249999999999</v>
      </c>
      <c r="O63" s="27">
        <f t="shared" si="20"/>
        <v>-39605.758500000018</v>
      </c>
      <c r="P63" s="27">
        <f t="shared" si="21"/>
        <v>39605.758500000018</v>
      </c>
    </row>
    <row r="64" spans="1:21">
      <c r="A64" s="30">
        <v>36892</v>
      </c>
      <c r="C64" s="6">
        <v>56</v>
      </c>
      <c r="D64" s="29">
        <f t="shared" si="12"/>
        <v>835</v>
      </c>
      <c r="E64" s="29">
        <f t="shared" si="17"/>
        <v>46760</v>
      </c>
      <c r="F64" s="29">
        <f t="shared" si="13"/>
        <v>-103528</v>
      </c>
      <c r="G64" s="34">
        <f>+Inputs!$D$2</f>
        <v>0.3795</v>
      </c>
      <c r="I64" s="27">
        <f t="shared" si="18"/>
        <v>150288</v>
      </c>
      <c r="K64" s="27">
        <f t="shared" si="14"/>
        <v>835</v>
      </c>
      <c r="L64" s="27">
        <f t="shared" si="19"/>
        <v>46760</v>
      </c>
      <c r="M64" s="27">
        <f t="shared" si="15"/>
        <v>316.88249999999999</v>
      </c>
      <c r="N64" s="27">
        <f t="shared" si="16"/>
        <v>316.88249999999999</v>
      </c>
      <c r="O64" s="27">
        <f t="shared" si="20"/>
        <v>-39288.876000000018</v>
      </c>
      <c r="P64" s="27">
        <f t="shared" si="21"/>
        <v>39288.876000000018</v>
      </c>
    </row>
    <row r="65" spans="1:16">
      <c r="A65" s="31">
        <v>36923</v>
      </c>
      <c r="C65" s="6">
        <v>57</v>
      </c>
      <c r="D65" s="29">
        <f t="shared" si="12"/>
        <v>835</v>
      </c>
      <c r="E65" s="29">
        <f t="shared" si="17"/>
        <v>47595</v>
      </c>
      <c r="F65" s="29">
        <f t="shared" si="13"/>
        <v>-102693</v>
      </c>
      <c r="G65" s="34">
        <f>+Inputs!$D$2</f>
        <v>0.3795</v>
      </c>
      <c r="I65" s="27">
        <f t="shared" si="18"/>
        <v>150288</v>
      </c>
      <c r="K65" s="27">
        <f t="shared" si="14"/>
        <v>835</v>
      </c>
      <c r="L65" s="27">
        <f t="shared" si="19"/>
        <v>47595</v>
      </c>
      <c r="M65" s="27">
        <f t="shared" si="15"/>
        <v>316.88249999999999</v>
      </c>
      <c r="N65" s="27">
        <f t="shared" si="16"/>
        <v>316.88249999999999</v>
      </c>
      <c r="O65" s="27">
        <f t="shared" si="20"/>
        <v>-38971.993500000019</v>
      </c>
      <c r="P65" s="27">
        <f t="shared" si="21"/>
        <v>38971.993500000019</v>
      </c>
    </row>
    <row r="66" spans="1:16">
      <c r="A66" s="30">
        <v>36951</v>
      </c>
      <c r="C66" s="6">
        <v>58</v>
      </c>
      <c r="D66" s="29">
        <f t="shared" si="12"/>
        <v>835</v>
      </c>
      <c r="E66" s="29">
        <f t="shared" si="17"/>
        <v>48430</v>
      </c>
      <c r="F66" s="29">
        <f t="shared" si="13"/>
        <v>-101858</v>
      </c>
      <c r="G66" s="34">
        <f>+Inputs!$D$2</f>
        <v>0.3795</v>
      </c>
      <c r="I66" s="27">
        <f t="shared" si="18"/>
        <v>150288</v>
      </c>
      <c r="K66" s="27">
        <f t="shared" si="14"/>
        <v>835</v>
      </c>
      <c r="L66" s="27">
        <f t="shared" si="19"/>
        <v>48430</v>
      </c>
      <c r="M66" s="27">
        <f t="shared" si="15"/>
        <v>316.88249999999999</v>
      </c>
      <c r="N66" s="27">
        <f t="shared" si="16"/>
        <v>316.88249999999999</v>
      </c>
      <c r="O66" s="27">
        <f t="shared" si="20"/>
        <v>-38655.111000000019</v>
      </c>
      <c r="P66" s="27">
        <f t="shared" si="21"/>
        <v>38655.111000000019</v>
      </c>
    </row>
    <row r="67" spans="1:16">
      <c r="A67" s="31">
        <v>36982</v>
      </c>
      <c r="C67" s="6">
        <v>59</v>
      </c>
      <c r="D67" s="29">
        <f t="shared" si="12"/>
        <v>835</v>
      </c>
      <c r="E67" s="29">
        <f t="shared" si="17"/>
        <v>49265</v>
      </c>
      <c r="F67" s="29">
        <f t="shared" si="13"/>
        <v>-101023</v>
      </c>
      <c r="G67" s="34">
        <f>+Inputs!$D$2</f>
        <v>0.3795</v>
      </c>
      <c r="I67" s="27">
        <f t="shared" si="18"/>
        <v>150288</v>
      </c>
      <c r="K67" s="27">
        <f t="shared" si="14"/>
        <v>835</v>
      </c>
      <c r="L67" s="27">
        <f t="shared" si="19"/>
        <v>49265</v>
      </c>
      <c r="M67" s="27">
        <f t="shared" si="15"/>
        <v>316.88249999999999</v>
      </c>
      <c r="N67" s="27">
        <f t="shared" si="16"/>
        <v>316.88249999999999</v>
      </c>
      <c r="O67" s="27">
        <f t="shared" si="20"/>
        <v>-38338.228500000019</v>
      </c>
      <c r="P67" s="27">
        <f t="shared" si="21"/>
        <v>38338.228500000019</v>
      </c>
    </row>
    <row r="68" spans="1:16">
      <c r="A68" s="30">
        <v>37012</v>
      </c>
      <c r="C68" s="6">
        <v>60</v>
      </c>
      <c r="D68" s="29">
        <f t="shared" si="12"/>
        <v>835</v>
      </c>
      <c r="E68" s="29">
        <f t="shared" si="17"/>
        <v>50100</v>
      </c>
      <c r="F68" s="29">
        <f t="shared" si="13"/>
        <v>-100188</v>
      </c>
      <c r="G68" s="34">
        <f>+Inputs!$D$2</f>
        <v>0.3795</v>
      </c>
      <c r="I68" s="27">
        <f t="shared" si="18"/>
        <v>150288</v>
      </c>
      <c r="K68" s="27">
        <f t="shared" si="14"/>
        <v>835</v>
      </c>
      <c r="L68" s="27">
        <f t="shared" si="19"/>
        <v>50100</v>
      </c>
      <c r="M68" s="27">
        <f t="shared" si="15"/>
        <v>316.88249999999999</v>
      </c>
      <c r="N68" s="27">
        <f t="shared" si="16"/>
        <v>316.88249999999999</v>
      </c>
      <c r="O68" s="27">
        <f t="shared" si="20"/>
        <v>-38021.34600000002</v>
      </c>
      <c r="P68" s="27">
        <f t="shared" si="21"/>
        <v>38021.34600000002</v>
      </c>
    </row>
    <row r="69" spans="1:16">
      <c r="A69" s="31">
        <v>37043</v>
      </c>
      <c r="C69" s="6">
        <v>61</v>
      </c>
      <c r="D69" s="29">
        <f t="shared" si="12"/>
        <v>835</v>
      </c>
      <c r="E69" s="29">
        <f t="shared" si="17"/>
        <v>50935</v>
      </c>
      <c r="F69" s="29">
        <f t="shared" si="13"/>
        <v>-99353</v>
      </c>
      <c r="G69" s="34">
        <f>+Inputs!$D$2</f>
        <v>0.3795</v>
      </c>
      <c r="I69" s="27">
        <f t="shared" si="18"/>
        <v>150288</v>
      </c>
      <c r="K69" s="27">
        <f t="shared" si="14"/>
        <v>835</v>
      </c>
      <c r="L69" s="27">
        <f t="shared" si="19"/>
        <v>50935</v>
      </c>
      <c r="M69" s="27">
        <f t="shared" si="15"/>
        <v>316.88249999999999</v>
      </c>
      <c r="N69" s="27">
        <f t="shared" si="16"/>
        <v>316.88249999999999</v>
      </c>
      <c r="O69" s="27">
        <f t="shared" si="20"/>
        <v>-37704.46350000002</v>
      </c>
      <c r="P69" s="27">
        <f t="shared" si="21"/>
        <v>37704.46350000002</v>
      </c>
    </row>
    <row r="70" spans="1:16">
      <c r="A70" s="30">
        <v>37073</v>
      </c>
      <c r="C70" s="6">
        <v>62</v>
      </c>
      <c r="D70" s="29">
        <f t="shared" si="12"/>
        <v>835</v>
      </c>
      <c r="E70" s="29">
        <f t="shared" si="17"/>
        <v>51770</v>
      </c>
      <c r="F70" s="29">
        <f t="shared" si="13"/>
        <v>-98518</v>
      </c>
      <c r="G70" s="34">
        <f>+Inputs!$D$2</f>
        <v>0.3795</v>
      </c>
      <c r="I70" s="27">
        <f t="shared" si="18"/>
        <v>150288</v>
      </c>
      <c r="K70" s="27">
        <f t="shared" si="14"/>
        <v>835</v>
      </c>
      <c r="L70" s="27">
        <f t="shared" si="19"/>
        <v>51770</v>
      </c>
      <c r="M70" s="27">
        <f t="shared" si="15"/>
        <v>316.88249999999999</v>
      </c>
      <c r="N70" s="27">
        <f t="shared" si="16"/>
        <v>316.88249999999999</v>
      </c>
      <c r="O70" s="27">
        <f t="shared" si="20"/>
        <v>-37387.58100000002</v>
      </c>
      <c r="P70" s="27">
        <f t="shared" si="21"/>
        <v>37387.58100000002</v>
      </c>
    </row>
    <row r="71" spans="1:16">
      <c r="A71" s="31">
        <v>37104</v>
      </c>
      <c r="C71" s="6">
        <v>63</v>
      </c>
      <c r="D71" s="29">
        <f t="shared" si="12"/>
        <v>835</v>
      </c>
      <c r="E71" s="29">
        <f t="shared" si="17"/>
        <v>52605</v>
      </c>
      <c r="F71" s="29">
        <f t="shared" si="13"/>
        <v>-97683</v>
      </c>
      <c r="G71" s="34">
        <f>+Inputs!$D$2</f>
        <v>0.3795</v>
      </c>
      <c r="I71" s="27">
        <f t="shared" si="18"/>
        <v>150288</v>
      </c>
      <c r="K71" s="27">
        <f t="shared" si="14"/>
        <v>835</v>
      </c>
      <c r="L71" s="27">
        <f t="shared" si="19"/>
        <v>52605</v>
      </c>
      <c r="M71" s="27">
        <f t="shared" si="15"/>
        <v>316.88249999999999</v>
      </c>
      <c r="N71" s="27">
        <f t="shared" si="16"/>
        <v>316.88249999999999</v>
      </c>
      <c r="O71" s="27">
        <f t="shared" si="20"/>
        <v>-37070.69850000002</v>
      </c>
      <c r="P71" s="27">
        <f t="shared" si="21"/>
        <v>37070.69850000002</v>
      </c>
    </row>
    <row r="72" spans="1:16">
      <c r="A72" s="30">
        <v>37135</v>
      </c>
      <c r="C72" s="6">
        <v>64</v>
      </c>
      <c r="D72" s="29">
        <f t="shared" si="12"/>
        <v>835</v>
      </c>
      <c r="E72" s="29">
        <f t="shared" si="17"/>
        <v>53440</v>
      </c>
      <c r="F72" s="29">
        <f t="shared" si="13"/>
        <v>-96848</v>
      </c>
      <c r="G72" s="34">
        <f>+Inputs!$D$2</f>
        <v>0.3795</v>
      </c>
      <c r="I72" s="27">
        <f t="shared" si="18"/>
        <v>150288</v>
      </c>
      <c r="K72" s="27">
        <f t="shared" si="14"/>
        <v>835</v>
      </c>
      <c r="L72" s="27">
        <f t="shared" si="19"/>
        <v>53440</v>
      </c>
      <c r="M72" s="27">
        <f t="shared" si="15"/>
        <v>316.88249999999999</v>
      </c>
      <c r="N72" s="27">
        <f t="shared" si="16"/>
        <v>316.88249999999999</v>
      </c>
      <c r="O72" s="27">
        <f t="shared" si="20"/>
        <v>-36753.816000000021</v>
      </c>
      <c r="P72" s="27">
        <f t="shared" si="21"/>
        <v>36753.816000000021</v>
      </c>
    </row>
    <row r="73" spans="1:16">
      <c r="A73" s="31">
        <v>37165</v>
      </c>
      <c r="C73" s="6">
        <v>65</v>
      </c>
      <c r="D73" s="29">
        <f t="shared" ref="D73:D104" si="22">ROUND(-(+$B$9/180)*1,0)</f>
        <v>835</v>
      </c>
      <c r="E73" s="29">
        <f t="shared" si="17"/>
        <v>54275</v>
      </c>
      <c r="F73" s="29">
        <f t="shared" ref="F73:F104" si="23">$B$9+E73</f>
        <v>-96013</v>
      </c>
      <c r="G73" s="34">
        <f>+Inputs!$D$2</f>
        <v>0.3795</v>
      </c>
      <c r="I73" s="27">
        <f t="shared" si="18"/>
        <v>150288</v>
      </c>
      <c r="K73" s="27">
        <f t="shared" ref="K73:K104" si="24">D73</f>
        <v>835</v>
      </c>
      <c r="L73" s="27">
        <f t="shared" si="19"/>
        <v>54275</v>
      </c>
      <c r="M73" s="27">
        <f t="shared" ref="M73:M104" si="25">K73*G73</f>
        <v>316.88249999999999</v>
      </c>
      <c r="N73" s="27">
        <f t="shared" ref="N73:N104" si="26">M73-J73</f>
        <v>316.88249999999999</v>
      </c>
      <c r="O73" s="27">
        <f t="shared" si="20"/>
        <v>-36436.933500000021</v>
      </c>
      <c r="P73" s="27">
        <f t="shared" si="21"/>
        <v>36436.933500000021</v>
      </c>
    </row>
    <row r="74" spans="1:16">
      <c r="A74" s="30">
        <v>37196</v>
      </c>
      <c r="C74" s="6">
        <v>66</v>
      </c>
      <c r="D74" s="29">
        <f t="shared" si="22"/>
        <v>835</v>
      </c>
      <c r="E74" s="29">
        <f t="shared" ref="E74:E105" si="27">+E73+D74</f>
        <v>55110</v>
      </c>
      <c r="F74" s="29">
        <f t="shared" si="23"/>
        <v>-95178</v>
      </c>
      <c r="G74" s="34">
        <f>+Inputs!$D$2</f>
        <v>0.3795</v>
      </c>
      <c r="I74" s="27">
        <f t="shared" ref="I74:I105" si="28">+I73+H74</f>
        <v>150288</v>
      </c>
      <c r="K74" s="27">
        <f t="shared" si="24"/>
        <v>835</v>
      </c>
      <c r="L74" s="27">
        <f t="shared" ref="L74:L105" si="29">+L73+K74</f>
        <v>55110</v>
      </c>
      <c r="M74" s="27">
        <f t="shared" si="25"/>
        <v>316.88249999999999</v>
      </c>
      <c r="N74" s="27">
        <f t="shared" si="26"/>
        <v>316.88249999999999</v>
      </c>
      <c r="O74" s="27">
        <f t="shared" ref="O74:O105" si="30">+O73+N74</f>
        <v>-36120.051000000021</v>
      </c>
      <c r="P74" s="27">
        <f t="shared" ref="P74:P105" si="31">P73-N74</f>
        <v>36120.051000000021</v>
      </c>
    </row>
    <row r="75" spans="1:16">
      <c r="A75" s="31">
        <v>37226</v>
      </c>
      <c r="C75" s="6">
        <v>67</v>
      </c>
      <c r="D75" s="29">
        <f t="shared" si="22"/>
        <v>835</v>
      </c>
      <c r="E75" s="29">
        <f t="shared" si="27"/>
        <v>55945</v>
      </c>
      <c r="F75" s="29">
        <f t="shared" si="23"/>
        <v>-94343</v>
      </c>
      <c r="G75" s="34">
        <f>+Inputs!$D$2</f>
        <v>0.3795</v>
      </c>
      <c r="I75" s="27">
        <f t="shared" si="28"/>
        <v>150288</v>
      </c>
      <c r="K75" s="27">
        <f t="shared" si="24"/>
        <v>835</v>
      </c>
      <c r="L75" s="27">
        <f t="shared" si="29"/>
        <v>55945</v>
      </c>
      <c r="M75" s="27">
        <f t="shared" si="25"/>
        <v>316.88249999999999</v>
      </c>
      <c r="N75" s="27">
        <f t="shared" si="26"/>
        <v>316.88249999999999</v>
      </c>
      <c r="O75" s="27">
        <f t="shared" si="30"/>
        <v>-35803.168500000022</v>
      </c>
      <c r="P75" s="27">
        <f t="shared" si="31"/>
        <v>35803.168500000022</v>
      </c>
    </row>
    <row r="76" spans="1:16">
      <c r="A76" s="30">
        <v>37257</v>
      </c>
      <c r="C76" s="6">
        <v>68</v>
      </c>
      <c r="D76" s="29">
        <f t="shared" si="22"/>
        <v>835</v>
      </c>
      <c r="E76" s="29">
        <f t="shared" si="27"/>
        <v>56780</v>
      </c>
      <c r="F76" s="29">
        <f t="shared" si="23"/>
        <v>-93508</v>
      </c>
      <c r="G76" s="34">
        <f>+Inputs!$D$2</f>
        <v>0.3795</v>
      </c>
      <c r="I76" s="27">
        <f t="shared" si="28"/>
        <v>150288</v>
      </c>
      <c r="K76" s="27">
        <f t="shared" si="24"/>
        <v>835</v>
      </c>
      <c r="L76" s="27">
        <f t="shared" si="29"/>
        <v>56780</v>
      </c>
      <c r="M76" s="27">
        <f t="shared" si="25"/>
        <v>316.88249999999999</v>
      </c>
      <c r="N76" s="27">
        <f t="shared" si="26"/>
        <v>316.88249999999999</v>
      </c>
      <c r="O76" s="27">
        <f t="shared" si="30"/>
        <v>-35486.286000000022</v>
      </c>
      <c r="P76" s="27">
        <f t="shared" si="31"/>
        <v>35486.286000000022</v>
      </c>
    </row>
    <row r="77" spans="1:16">
      <c r="A77" s="31">
        <v>37288</v>
      </c>
      <c r="C77" s="6">
        <v>69</v>
      </c>
      <c r="D77" s="29">
        <f t="shared" si="22"/>
        <v>835</v>
      </c>
      <c r="E77" s="29">
        <f t="shared" si="27"/>
        <v>57615</v>
      </c>
      <c r="F77" s="29">
        <f t="shared" si="23"/>
        <v>-92673</v>
      </c>
      <c r="G77" s="34">
        <f>+Inputs!$D$2</f>
        <v>0.3795</v>
      </c>
      <c r="I77" s="27">
        <f t="shared" si="28"/>
        <v>150288</v>
      </c>
      <c r="K77" s="27">
        <f t="shared" si="24"/>
        <v>835</v>
      </c>
      <c r="L77" s="27">
        <f t="shared" si="29"/>
        <v>57615</v>
      </c>
      <c r="M77" s="27">
        <f t="shared" si="25"/>
        <v>316.88249999999999</v>
      </c>
      <c r="N77" s="27">
        <f t="shared" si="26"/>
        <v>316.88249999999999</v>
      </c>
      <c r="O77" s="27">
        <f t="shared" si="30"/>
        <v>-35169.403500000022</v>
      </c>
      <c r="P77" s="27">
        <f t="shared" si="31"/>
        <v>35169.403500000022</v>
      </c>
    </row>
    <row r="78" spans="1:16">
      <c r="A78" s="30">
        <v>37316</v>
      </c>
      <c r="C78" s="6">
        <v>70</v>
      </c>
      <c r="D78" s="29">
        <f t="shared" si="22"/>
        <v>835</v>
      </c>
      <c r="E78" s="29">
        <f t="shared" si="27"/>
        <v>58450</v>
      </c>
      <c r="F78" s="29">
        <f t="shared" si="23"/>
        <v>-91838</v>
      </c>
      <c r="G78" s="34">
        <f>+Inputs!$D$2</f>
        <v>0.3795</v>
      </c>
      <c r="I78" s="27">
        <f t="shared" si="28"/>
        <v>150288</v>
      </c>
      <c r="K78" s="27">
        <f t="shared" si="24"/>
        <v>835</v>
      </c>
      <c r="L78" s="27">
        <f t="shared" si="29"/>
        <v>58450</v>
      </c>
      <c r="M78" s="27">
        <f t="shared" si="25"/>
        <v>316.88249999999999</v>
      </c>
      <c r="N78" s="27">
        <f t="shared" si="26"/>
        <v>316.88249999999999</v>
      </c>
      <c r="O78" s="27">
        <f t="shared" si="30"/>
        <v>-34852.521000000022</v>
      </c>
      <c r="P78" s="27">
        <f t="shared" si="31"/>
        <v>34852.521000000022</v>
      </c>
    </row>
    <row r="79" spans="1:16">
      <c r="A79" s="31">
        <v>37347</v>
      </c>
      <c r="C79" s="6">
        <v>71</v>
      </c>
      <c r="D79" s="29">
        <f t="shared" si="22"/>
        <v>835</v>
      </c>
      <c r="E79" s="29">
        <f t="shared" si="27"/>
        <v>59285</v>
      </c>
      <c r="F79" s="29">
        <f t="shared" si="23"/>
        <v>-91003</v>
      </c>
      <c r="G79" s="34">
        <f>+Inputs!$D$2</f>
        <v>0.3795</v>
      </c>
      <c r="I79" s="27">
        <f t="shared" si="28"/>
        <v>150288</v>
      </c>
      <c r="K79" s="27">
        <f t="shared" si="24"/>
        <v>835</v>
      </c>
      <c r="L79" s="27">
        <f t="shared" si="29"/>
        <v>59285</v>
      </c>
      <c r="M79" s="27">
        <f t="shared" si="25"/>
        <v>316.88249999999999</v>
      </c>
      <c r="N79" s="27">
        <f t="shared" si="26"/>
        <v>316.88249999999999</v>
      </c>
      <c r="O79" s="27">
        <f t="shared" si="30"/>
        <v>-34535.638500000023</v>
      </c>
      <c r="P79" s="27">
        <f t="shared" si="31"/>
        <v>34535.638500000023</v>
      </c>
    </row>
    <row r="80" spans="1:16">
      <c r="A80" s="30">
        <v>37377</v>
      </c>
      <c r="C80" s="6">
        <v>72</v>
      </c>
      <c r="D80" s="29">
        <f t="shared" si="22"/>
        <v>835</v>
      </c>
      <c r="E80" s="29">
        <f t="shared" si="27"/>
        <v>60120</v>
      </c>
      <c r="F80" s="29">
        <f t="shared" si="23"/>
        <v>-90168</v>
      </c>
      <c r="G80" s="34">
        <f>+Inputs!$D$2</f>
        <v>0.3795</v>
      </c>
      <c r="I80" s="27">
        <f t="shared" si="28"/>
        <v>150288</v>
      </c>
      <c r="K80" s="27">
        <f t="shared" si="24"/>
        <v>835</v>
      </c>
      <c r="L80" s="27">
        <f t="shared" si="29"/>
        <v>60120</v>
      </c>
      <c r="M80" s="27">
        <f t="shared" si="25"/>
        <v>316.88249999999999</v>
      </c>
      <c r="N80" s="27">
        <f t="shared" si="26"/>
        <v>316.88249999999999</v>
      </c>
      <c r="O80" s="27">
        <f t="shared" si="30"/>
        <v>-34218.756000000023</v>
      </c>
      <c r="P80" s="27">
        <f t="shared" si="31"/>
        <v>34218.756000000023</v>
      </c>
    </row>
    <row r="81" spans="1:16">
      <c r="A81" s="31">
        <v>37408</v>
      </c>
      <c r="C81" s="6">
        <v>73</v>
      </c>
      <c r="D81" s="29">
        <f t="shared" si="22"/>
        <v>835</v>
      </c>
      <c r="E81" s="29">
        <f t="shared" si="27"/>
        <v>60955</v>
      </c>
      <c r="F81" s="29">
        <f t="shared" si="23"/>
        <v>-89333</v>
      </c>
      <c r="G81" s="34">
        <f>+Inputs!$D$2</f>
        <v>0.3795</v>
      </c>
      <c r="I81" s="27">
        <f t="shared" si="28"/>
        <v>150288</v>
      </c>
      <c r="K81" s="27">
        <f t="shared" si="24"/>
        <v>835</v>
      </c>
      <c r="L81" s="27">
        <f t="shared" si="29"/>
        <v>60955</v>
      </c>
      <c r="M81" s="27">
        <f t="shared" si="25"/>
        <v>316.88249999999999</v>
      </c>
      <c r="N81" s="27">
        <f t="shared" si="26"/>
        <v>316.88249999999999</v>
      </c>
      <c r="O81" s="27">
        <f t="shared" si="30"/>
        <v>-33901.873500000023</v>
      </c>
      <c r="P81" s="27">
        <f t="shared" si="31"/>
        <v>33901.873500000023</v>
      </c>
    </row>
    <row r="82" spans="1:16">
      <c r="A82" s="30">
        <v>37438</v>
      </c>
      <c r="C82" s="6">
        <v>74</v>
      </c>
      <c r="D82" s="29">
        <f t="shared" si="22"/>
        <v>835</v>
      </c>
      <c r="E82" s="29">
        <f t="shared" si="27"/>
        <v>61790</v>
      </c>
      <c r="F82" s="29">
        <f t="shared" si="23"/>
        <v>-88498</v>
      </c>
      <c r="G82" s="34">
        <f>+Inputs!$D$2</f>
        <v>0.3795</v>
      </c>
      <c r="I82" s="27">
        <f t="shared" si="28"/>
        <v>150288</v>
      </c>
      <c r="K82" s="27">
        <f t="shared" si="24"/>
        <v>835</v>
      </c>
      <c r="L82" s="27">
        <f t="shared" si="29"/>
        <v>61790</v>
      </c>
      <c r="M82" s="27">
        <f t="shared" si="25"/>
        <v>316.88249999999999</v>
      </c>
      <c r="N82" s="27">
        <f t="shared" si="26"/>
        <v>316.88249999999999</v>
      </c>
      <c r="O82" s="27">
        <f t="shared" si="30"/>
        <v>-33584.991000000024</v>
      </c>
      <c r="P82" s="27">
        <f t="shared" si="31"/>
        <v>33584.991000000024</v>
      </c>
    </row>
    <row r="83" spans="1:16">
      <c r="A83" s="31">
        <v>37469</v>
      </c>
      <c r="C83" s="6">
        <v>75</v>
      </c>
      <c r="D83" s="29">
        <f t="shared" si="22"/>
        <v>835</v>
      </c>
      <c r="E83" s="29">
        <f t="shared" si="27"/>
        <v>62625</v>
      </c>
      <c r="F83" s="29">
        <f t="shared" si="23"/>
        <v>-87663</v>
      </c>
      <c r="G83" s="34">
        <f>+Inputs!$D$2</f>
        <v>0.3795</v>
      </c>
      <c r="I83" s="27">
        <f t="shared" si="28"/>
        <v>150288</v>
      </c>
      <c r="K83" s="27">
        <f t="shared" si="24"/>
        <v>835</v>
      </c>
      <c r="L83" s="27">
        <f t="shared" si="29"/>
        <v>62625</v>
      </c>
      <c r="M83" s="27">
        <f t="shared" si="25"/>
        <v>316.88249999999999</v>
      </c>
      <c r="N83" s="27">
        <f t="shared" si="26"/>
        <v>316.88249999999999</v>
      </c>
      <c r="O83" s="27">
        <f t="shared" si="30"/>
        <v>-33268.108500000024</v>
      </c>
      <c r="P83" s="27">
        <f t="shared" si="31"/>
        <v>33268.108500000024</v>
      </c>
    </row>
    <row r="84" spans="1:16">
      <c r="A84" s="30">
        <v>37500</v>
      </c>
      <c r="C84" s="6">
        <v>76</v>
      </c>
      <c r="D84" s="29">
        <f t="shared" si="22"/>
        <v>835</v>
      </c>
      <c r="E84" s="29">
        <f t="shared" si="27"/>
        <v>63460</v>
      </c>
      <c r="F84" s="29">
        <f t="shared" si="23"/>
        <v>-86828</v>
      </c>
      <c r="G84" s="34">
        <f>+Inputs!$D$2</f>
        <v>0.3795</v>
      </c>
      <c r="I84" s="27">
        <f t="shared" si="28"/>
        <v>150288</v>
      </c>
      <c r="K84" s="27">
        <f t="shared" si="24"/>
        <v>835</v>
      </c>
      <c r="L84" s="27">
        <f t="shared" si="29"/>
        <v>63460</v>
      </c>
      <c r="M84" s="27">
        <f t="shared" si="25"/>
        <v>316.88249999999999</v>
      </c>
      <c r="N84" s="27">
        <f t="shared" si="26"/>
        <v>316.88249999999999</v>
      </c>
      <c r="O84" s="27">
        <f t="shared" si="30"/>
        <v>-32951.226000000024</v>
      </c>
      <c r="P84" s="27">
        <f t="shared" si="31"/>
        <v>32951.226000000024</v>
      </c>
    </row>
    <row r="85" spans="1:16">
      <c r="A85" s="31">
        <v>37530</v>
      </c>
      <c r="C85" s="6">
        <v>77</v>
      </c>
      <c r="D85" s="29">
        <f t="shared" si="22"/>
        <v>835</v>
      </c>
      <c r="E85" s="29">
        <f t="shared" si="27"/>
        <v>64295</v>
      </c>
      <c r="F85" s="29">
        <f t="shared" si="23"/>
        <v>-85993</v>
      </c>
      <c r="G85" s="34">
        <f>+Inputs!$D$2</f>
        <v>0.3795</v>
      </c>
      <c r="I85" s="27">
        <f t="shared" si="28"/>
        <v>150288</v>
      </c>
      <c r="K85" s="27">
        <f t="shared" si="24"/>
        <v>835</v>
      </c>
      <c r="L85" s="27">
        <f t="shared" si="29"/>
        <v>64295</v>
      </c>
      <c r="M85" s="27">
        <f t="shared" si="25"/>
        <v>316.88249999999999</v>
      </c>
      <c r="N85" s="27">
        <f t="shared" si="26"/>
        <v>316.88249999999999</v>
      </c>
      <c r="O85" s="27">
        <f t="shared" si="30"/>
        <v>-32634.343500000025</v>
      </c>
      <c r="P85" s="27">
        <f t="shared" si="31"/>
        <v>32634.343500000025</v>
      </c>
    </row>
    <row r="86" spans="1:16">
      <c r="A86" s="30">
        <v>37561</v>
      </c>
      <c r="C86" s="6">
        <v>78</v>
      </c>
      <c r="D86" s="29">
        <f t="shared" si="22"/>
        <v>835</v>
      </c>
      <c r="E86" s="29">
        <f t="shared" si="27"/>
        <v>65130</v>
      </c>
      <c r="F86" s="29">
        <f t="shared" si="23"/>
        <v>-85158</v>
      </c>
      <c r="G86" s="34">
        <f>+Inputs!$D$2</f>
        <v>0.3795</v>
      </c>
      <c r="I86" s="27">
        <f t="shared" si="28"/>
        <v>150288</v>
      </c>
      <c r="K86" s="27">
        <f t="shared" si="24"/>
        <v>835</v>
      </c>
      <c r="L86" s="27">
        <f t="shared" si="29"/>
        <v>65130</v>
      </c>
      <c r="M86" s="27">
        <f t="shared" si="25"/>
        <v>316.88249999999999</v>
      </c>
      <c r="N86" s="27">
        <f t="shared" si="26"/>
        <v>316.88249999999999</v>
      </c>
      <c r="O86" s="27">
        <f t="shared" si="30"/>
        <v>-32317.461000000025</v>
      </c>
      <c r="P86" s="27">
        <f t="shared" si="31"/>
        <v>32317.461000000025</v>
      </c>
    </row>
    <row r="87" spans="1:16">
      <c r="A87" s="31">
        <v>37591</v>
      </c>
      <c r="C87" s="6">
        <v>79</v>
      </c>
      <c r="D87" s="29">
        <f t="shared" si="22"/>
        <v>835</v>
      </c>
      <c r="E87" s="29">
        <f t="shared" si="27"/>
        <v>65965</v>
      </c>
      <c r="F87" s="29">
        <f t="shared" si="23"/>
        <v>-84323</v>
      </c>
      <c r="G87" s="34">
        <f>+Inputs!$D$2</f>
        <v>0.3795</v>
      </c>
      <c r="I87" s="27">
        <f t="shared" si="28"/>
        <v>150288</v>
      </c>
      <c r="K87" s="27">
        <f t="shared" si="24"/>
        <v>835</v>
      </c>
      <c r="L87" s="27">
        <f t="shared" si="29"/>
        <v>65965</v>
      </c>
      <c r="M87" s="27">
        <f t="shared" si="25"/>
        <v>316.88249999999999</v>
      </c>
      <c r="N87" s="27">
        <f t="shared" si="26"/>
        <v>316.88249999999999</v>
      </c>
      <c r="O87" s="27">
        <f t="shared" si="30"/>
        <v>-32000.578500000025</v>
      </c>
      <c r="P87" s="27">
        <f t="shared" si="31"/>
        <v>32000.578500000025</v>
      </c>
    </row>
    <row r="88" spans="1:16">
      <c r="A88" s="30">
        <v>37622</v>
      </c>
      <c r="C88" s="6">
        <v>80</v>
      </c>
      <c r="D88" s="29">
        <f t="shared" si="22"/>
        <v>835</v>
      </c>
      <c r="E88" s="29">
        <f t="shared" si="27"/>
        <v>66800</v>
      </c>
      <c r="F88" s="29">
        <f t="shared" si="23"/>
        <v>-83488</v>
      </c>
      <c r="G88" s="34">
        <f>+Inputs!$D$2</f>
        <v>0.3795</v>
      </c>
      <c r="I88" s="27">
        <f t="shared" si="28"/>
        <v>150288</v>
      </c>
      <c r="K88" s="27">
        <f t="shared" si="24"/>
        <v>835</v>
      </c>
      <c r="L88" s="27">
        <f t="shared" si="29"/>
        <v>66800</v>
      </c>
      <c r="M88" s="27">
        <f t="shared" si="25"/>
        <v>316.88249999999999</v>
      </c>
      <c r="N88" s="27">
        <f t="shared" si="26"/>
        <v>316.88249999999999</v>
      </c>
      <c r="O88" s="27">
        <f t="shared" si="30"/>
        <v>-31683.696000000025</v>
      </c>
      <c r="P88" s="27">
        <f t="shared" si="31"/>
        <v>31683.696000000025</v>
      </c>
    </row>
    <row r="89" spans="1:16">
      <c r="A89" s="31">
        <v>37653</v>
      </c>
      <c r="C89" s="6">
        <v>81</v>
      </c>
      <c r="D89" s="29">
        <f t="shared" si="22"/>
        <v>835</v>
      </c>
      <c r="E89" s="29">
        <f t="shared" si="27"/>
        <v>67635</v>
      </c>
      <c r="F89" s="29">
        <f t="shared" si="23"/>
        <v>-82653</v>
      </c>
      <c r="G89" s="34">
        <f>+Inputs!$D$2</f>
        <v>0.3795</v>
      </c>
      <c r="I89" s="27">
        <f t="shared" si="28"/>
        <v>150288</v>
      </c>
      <c r="K89" s="27">
        <f t="shared" si="24"/>
        <v>835</v>
      </c>
      <c r="L89" s="27">
        <f t="shared" si="29"/>
        <v>67635</v>
      </c>
      <c r="M89" s="27">
        <f t="shared" si="25"/>
        <v>316.88249999999999</v>
      </c>
      <c r="N89" s="27">
        <f t="shared" si="26"/>
        <v>316.88249999999999</v>
      </c>
      <c r="O89" s="27">
        <f t="shared" si="30"/>
        <v>-31366.813500000026</v>
      </c>
      <c r="P89" s="27">
        <f t="shared" si="31"/>
        <v>31366.813500000026</v>
      </c>
    </row>
    <row r="90" spans="1:16">
      <c r="A90" s="30">
        <v>37681</v>
      </c>
      <c r="C90" s="6">
        <v>82</v>
      </c>
      <c r="D90" s="29">
        <f t="shared" si="22"/>
        <v>835</v>
      </c>
      <c r="E90" s="29">
        <f t="shared" si="27"/>
        <v>68470</v>
      </c>
      <c r="F90" s="29">
        <f t="shared" si="23"/>
        <v>-81818</v>
      </c>
      <c r="G90" s="34">
        <f>+Inputs!$D$2</f>
        <v>0.3795</v>
      </c>
      <c r="I90" s="27">
        <f t="shared" si="28"/>
        <v>150288</v>
      </c>
      <c r="K90" s="27">
        <f t="shared" si="24"/>
        <v>835</v>
      </c>
      <c r="L90" s="27">
        <f t="shared" si="29"/>
        <v>68470</v>
      </c>
      <c r="M90" s="27">
        <f t="shared" si="25"/>
        <v>316.88249999999999</v>
      </c>
      <c r="N90" s="27">
        <f t="shared" si="26"/>
        <v>316.88249999999999</v>
      </c>
      <c r="O90" s="27">
        <f t="shared" si="30"/>
        <v>-31049.931000000026</v>
      </c>
      <c r="P90" s="27">
        <f t="shared" si="31"/>
        <v>31049.931000000026</v>
      </c>
    </row>
    <row r="91" spans="1:16">
      <c r="A91" s="31">
        <v>37712</v>
      </c>
      <c r="C91" s="6">
        <v>83</v>
      </c>
      <c r="D91" s="29">
        <f t="shared" si="22"/>
        <v>835</v>
      </c>
      <c r="E91" s="29">
        <f t="shared" si="27"/>
        <v>69305</v>
      </c>
      <c r="F91" s="29">
        <f t="shared" si="23"/>
        <v>-80983</v>
      </c>
      <c r="G91" s="34">
        <f>+Inputs!$D$2</f>
        <v>0.3795</v>
      </c>
      <c r="I91" s="27">
        <f t="shared" si="28"/>
        <v>150288</v>
      </c>
      <c r="K91" s="27">
        <f t="shared" si="24"/>
        <v>835</v>
      </c>
      <c r="L91" s="27">
        <f t="shared" si="29"/>
        <v>69305</v>
      </c>
      <c r="M91" s="27">
        <f t="shared" si="25"/>
        <v>316.88249999999999</v>
      </c>
      <c r="N91" s="27">
        <f t="shared" si="26"/>
        <v>316.88249999999999</v>
      </c>
      <c r="O91" s="27">
        <f t="shared" si="30"/>
        <v>-30733.048500000026</v>
      </c>
      <c r="P91" s="27">
        <f t="shared" si="31"/>
        <v>30733.048500000026</v>
      </c>
    </row>
    <row r="92" spans="1:16">
      <c r="A92" s="30">
        <v>37742</v>
      </c>
      <c r="C92" s="6">
        <v>84</v>
      </c>
      <c r="D92" s="29">
        <f t="shared" si="22"/>
        <v>835</v>
      </c>
      <c r="E92" s="29">
        <f t="shared" si="27"/>
        <v>70140</v>
      </c>
      <c r="F92" s="29">
        <f t="shared" si="23"/>
        <v>-80148</v>
      </c>
      <c r="G92" s="34">
        <f>+Inputs!$D$3</f>
        <v>0.37951000000000001</v>
      </c>
      <c r="I92" s="27">
        <f t="shared" si="28"/>
        <v>150288</v>
      </c>
      <c r="K92" s="27">
        <f t="shared" si="24"/>
        <v>835</v>
      </c>
      <c r="L92" s="27">
        <f t="shared" si="29"/>
        <v>70140</v>
      </c>
      <c r="M92" s="27">
        <f t="shared" si="25"/>
        <v>316.89085</v>
      </c>
      <c r="N92" s="27">
        <f t="shared" si="26"/>
        <v>316.89085</v>
      </c>
      <c r="O92" s="27">
        <f t="shared" si="30"/>
        <v>-30416.157650000026</v>
      </c>
      <c r="P92" s="27">
        <f t="shared" si="31"/>
        <v>30416.157650000026</v>
      </c>
    </row>
    <row r="93" spans="1:16">
      <c r="A93" s="31">
        <v>37773</v>
      </c>
      <c r="C93" s="6">
        <v>85</v>
      </c>
      <c r="D93" s="29">
        <f t="shared" si="22"/>
        <v>835</v>
      </c>
      <c r="E93" s="29">
        <f t="shared" si="27"/>
        <v>70975</v>
      </c>
      <c r="F93" s="29">
        <f t="shared" si="23"/>
        <v>-79313</v>
      </c>
      <c r="G93" s="34">
        <f>+Inputs!$D$3</f>
        <v>0.37951000000000001</v>
      </c>
      <c r="I93" s="27">
        <f t="shared" si="28"/>
        <v>150288</v>
      </c>
      <c r="K93" s="27">
        <f t="shared" si="24"/>
        <v>835</v>
      </c>
      <c r="L93" s="27">
        <f t="shared" si="29"/>
        <v>70975</v>
      </c>
      <c r="M93" s="27">
        <f t="shared" si="25"/>
        <v>316.89085</v>
      </c>
      <c r="N93" s="27">
        <f t="shared" si="26"/>
        <v>316.89085</v>
      </c>
      <c r="O93" s="27">
        <f t="shared" si="30"/>
        <v>-30099.266800000027</v>
      </c>
      <c r="P93" s="27">
        <f t="shared" si="31"/>
        <v>30099.266800000027</v>
      </c>
    </row>
    <row r="94" spans="1:16">
      <c r="A94" s="30">
        <v>37803</v>
      </c>
      <c r="C94" s="6">
        <v>86</v>
      </c>
      <c r="D94" s="29">
        <f t="shared" si="22"/>
        <v>835</v>
      </c>
      <c r="E94" s="29">
        <f t="shared" si="27"/>
        <v>71810</v>
      </c>
      <c r="F94" s="29">
        <f t="shared" si="23"/>
        <v>-78478</v>
      </c>
      <c r="G94" s="34">
        <f>+Inputs!$D$3</f>
        <v>0.37951000000000001</v>
      </c>
      <c r="I94" s="27">
        <f t="shared" si="28"/>
        <v>150288</v>
      </c>
      <c r="K94" s="27">
        <f t="shared" si="24"/>
        <v>835</v>
      </c>
      <c r="L94" s="27">
        <f t="shared" si="29"/>
        <v>71810</v>
      </c>
      <c r="M94" s="27">
        <f t="shared" si="25"/>
        <v>316.89085</v>
      </c>
      <c r="N94" s="27">
        <f t="shared" si="26"/>
        <v>316.89085</v>
      </c>
      <c r="O94" s="27">
        <f t="shared" si="30"/>
        <v>-29782.375950000027</v>
      </c>
      <c r="P94" s="27">
        <f t="shared" si="31"/>
        <v>29782.375950000027</v>
      </c>
    </row>
    <row r="95" spans="1:16">
      <c r="A95" s="31">
        <v>37834</v>
      </c>
      <c r="C95" s="6">
        <v>87</v>
      </c>
      <c r="D95" s="29">
        <f t="shared" si="22"/>
        <v>835</v>
      </c>
      <c r="E95" s="29">
        <f t="shared" si="27"/>
        <v>72645</v>
      </c>
      <c r="F95" s="29">
        <f t="shared" si="23"/>
        <v>-77643</v>
      </c>
      <c r="G95" s="34">
        <f>+Inputs!$D$3</f>
        <v>0.37951000000000001</v>
      </c>
      <c r="I95" s="27">
        <f t="shared" si="28"/>
        <v>150288</v>
      </c>
      <c r="K95" s="27">
        <f t="shared" si="24"/>
        <v>835</v>
      </c>
      <c r="L95" s="27">
        <f t="shared" si="29"/>
        <v>72645</v>
      </c>
      <c r="M95" s="27">
        <f t="shared" si="25"/>
        <v>316.89085</v>
      </c>
      <c r="N95" s="27">
        <f t="shared" si="26"/>
        <v>316.89085</v>
      </c>
      <c r="O95" s="27">
        <f t="shared" si="30"/>
        <v>-29465.485100000027</v>
      </c>
      <c r="P95" s="27">
        <f t="shared" si="31"/>
        <v>29465.485100000027</v>
      </c>
    </row>
    <row r="96" spans="1:16">
      <c r="A96" s="30">
        <v>37865</v>
      </c>
      <c r="C96" s="6">
        <v>88</v>
      </c>
      <c r="D96" s="29">
        <f t="shared" si="22"/>
        <v>835</v>
      </c>
      <c r="E96" s="29">
        <f t="shared" si="27"/>
        <v>73480</v>
      </c>
      <c r="F96" s="29">
        <f t="shared" si="23"/>
        <v>-76808</v>
      </c>
      <c r="G96" s="34">
        <f>+Inputs!$D$3</f>
        <v>0.37951000000000001</v>
      </c>
      <c r="I96" s="27">
        <f t="shared" si="28"/>
        <v>150288</v>
      </c>
      <c r="K96" s="27">
        <f t="shared" si="24"/>
        <v>835</v>
      </c>
      <c r="L96" s="27">
        <f t="shared" si="29"/>
        <v>73480</v>
      </c>
      <c r="M96" s="27">
        <f t="shared" si="25"/>
        <v>316.89085</v>
      </c>
      <c r="N96" s="27">
        <f t="shared" si="26"/>
        <v>316.89085</v>
      </c>
      <c r="O96" s="27">
        <f t="shared" si="30"/>
        <v>-29148.594250000027</v>
      </c>
      <c r="P96" s="27">
        <f t="shared" si="31"/>
        <v>29148.594250000027</v>
      </c>
    </row>
    <row r="97" spans="1:16">
      <c r="A97" s="31">
        <v>37895</v>
      </c>
      <c r="C97" s="6">
        <v>89</v>
      </c>
      <c r="D97" s="29">
        <f t="shared" si="22"/>
        <v>835</v>
      </c>
      <c r="E97" s="29">
        <f t="shared" si="27"/>
        <v>74315</v>
      </c>
      <c r="F97" s="29">
        <f t="shared" si="23"/>
        <v>-75973</v>
      </c>
      <c r="G97" s="34">
        <f>+Inputs!$D$3</f>
        <v>0.37951000000000001</v>
      </c>
      <c r="I97" s="27">
        <f t="shared" si="28"/>
        <v>150288</v>
      </c>
      <c r="K97" s="27">
        <f t="shared" si="24"/>
        <v>835</v>
      </c>
      <c r="L97" s="27">
        <f t="shared" si="29"/>
        <v>74315</v>
      </c>
      <c r="M97" s="27">
        <f t="shared" si="25"/>
        <v>316.89085</v>
      </c>
      <c r="N97" s="27">
        <f t="shared" si="26"/>
        <v>316.89085</v>
      </c>
      <c r="O97" s="27">
        <f t="shared" si="30"/>
        <v>-28831.703400000028</v>
      </c>
      <c r="P97" s="27">
        <f t="shared" si="31"/>
        <v>28831.703400000028</v>
      </c>
    </row>
    <row r="98" spans="1:16">
      <c r="A98" s="30">
        <v>37926</v>
      </c>
      <c r="C98" s="6">
        <v>90</v>
      </c>
      <c r="D98" s="29">
        <f t="shared" si="22"/>
        <v>835</v>
      </c>
      <c r="E98" s="29">
        <f t="shared" si="27"/>
        <v>75150</v>
      </c>
      <c r="F98" s="29">
        <f t="shared" si="23"/>
        <v>-75138</v>
      </c>
      <c r="G98" s="34">
        <f>+Inputs!$D$3</f>
        <v>0.37951000000000001</v>
      </c>
      <c r="I98" s="27">
        <f t="shared" si="28"/>
        <v>150288</v>
      </c>
      <c r="K98" s="27">
        <f t="shared" si="24"/>
        <v>835</v>
      </c>
      <c r="L98" s="27">
        <f t="shared" si="29"/>
        <v>75150</v>
      </c>
      <c r="M98" s="27">
        <f t="shared" si="25"/>
        <v>316.89085</v>
      </c>
      <c r="N98" s="27">
        <f t="shared" si="26"/>
        <v>316.89085</v>
      </c>
      <c r="O98" s="27">
        <f t="shared" si="30"/>
        <v>-28514.812550000028</v>
      </c>
      <c r="P98" s="27">
        <f t="shared" si="31"/>
        <v>28514.812550000028</v>
      </c>
    </row>
    <row r="99" spans="1:16">
      <c r="A99" s="31">
        <v>37956</v>
      </c>
      <c r="C99" s="6">
        <v>91</v>
      </c>
      <c r="D99" s="29">
        <f t="shared" si="22"/>
        <v>835</v>
      </c>
      <c r="E99" s="29">
        <f t="shared" si="27"/>
        <v>75985</v>
      </c>
      <c r="F99" s="29">
        <f t="shared" si="23"/>
        <v>-74303</v>
      </c>
      <c r="G99" s="34">
        <f>+Inputs!$D$3</f>
        <v>0.37951000000000001</v>
      </c>
      <c r="I99" s="27">
        <f t="shared" si="28"/>
        <v>150288</v>
      </c>
      <c r="K99" s="27">
        <f t="shared" si="24"/>
        <v>835</v>
      </c>
      <c r="L99" s="27">
        <f t="shared" si="29"/>
        <v>75985</v>
      </c>
      <c r="M99" s="27">
        <f t="shared" si="25"/>
        <v>316.89085</v>
      </c>
      <c r="N99" s="27">
        <f t="shared" si="26"/>
        <v>316.89085</v>
      </c>
      <c r="O99" s="27">
        <f t="shared" si="30"/>
        <v>-28197.921700000028</v>
      </c>
      <c r="P99" s="27">
        <f t="shared" si="31"/>
        <v>28197.921700000028</v>
      </c>
    </row>
    <row r="100" spans="1:16">
      <c r="A100" s="30">
        <v>37987</v>
      </c>
      <c r="C100" s="6">
        <v>92</v>
      </c>
      <c r="D100" s="29">
        <f t="shared" si="22"/>
        <v>835</v>
      </c>
      <c r="E100" s="29">
        <f t="shared" si="27"/>
        <v>76820</v>
      </c>
      <c r="F100" s="29">
        <f t="shared" si="23"/>
        <v>-73468</v>
      </c>
      <c r="G100" s="34">
        <f>+Inputs!$D$3</f>
        <v>0.37951000000000001</v>
      </c>
      <c r="I100" s="27">
        <f t="shared" si="28"/>
        <v>150288</v>
      </c>
      <c r="K100" s="27">
        <f t="shared" si="24"/>
        <v>835</v>
      </c>
      <c r="L100" s="27">
        <f t="shared" si="29"/>
        <v>76820</v>
      </c>
      <c r="M100" s="27">
        <f t="shared" si="25"/>
        <v>316.89085</v>
      </c>
      <c r="N100" s="27">
        <f t="shared" si="26"/>
        <v>316.89085</v>
      </c>
      <c r="O100" s="27">
        <f t="shared" si="30"/>
        <v>-27881.030850000028</v>
      </c>
      <c r="P100" s="27">
        <f t="shared" si="31"/>
        <v>27881.030850000028</v>
      </c>
    </row>
    <row r="101" spans="1:16">
      <c r="A101" s="31">
        <v>38018</v>
      </c>
      <c r="C101" s="6">
        <v>93</v>
      </c>
      <c r="D101" s="29">
        <f t="shared" si="22"/>
        <v>835</v>
      </c>
      <c r="E101" s="29">
        <f t="shared" si="27"/>
        <v>77655</v>
      </c>
      <c r="F101" s="29">
        <f t="shared" si="23"/>
        <v>-72633</v>
      </c>
      <c r="G101" s="34">
        <f>+Inputs!$D$3</f>
        <v>0.37951000000000001</v>
      </c>
      <c r="I101" s="27">
        <f t="shared" si="28"/>
        <v>150288</v>
      </c>
      <c r="K101" s="27">
        <f t="shared" si="24"/>
        <v>835</v>
      </c>
      <c r="L101" s="27">
        <f t="shared" si="29"/>
        <v>77655</v>
      </c>
      <c r="M101" s="27">
        <f t="shared" si="25"/>
        <v>316.89085</v>
      </c>
      <c r="N101" s="27">
        <f t="shared" si="26"/>
        <v>316.89085</v>
      </c>
      <c r="O101" s="27">
        <f t="shared" si="30"/>
        <v>-27564.140000000029</v>
      </c>
      <c r="P101" s="27">
        <f t="shared" si="31"/>
        <v>27564.140000000029</v>
      </c>
    </row>
    <row r="102" spans="1:16">
      <c r="A102" s="30">
        <v>38047</v>
      </c>
      <c r="C102" s="6">
        <v>94</v>
      </c>
      <c r="D102" s="29">
        <f t="shared" si="22"/>
        <v>835</v>
      </c>
      <c r="E102" s="29">
        <f t="shared" si="27"/>
        <v>78490</v>
      </c>
      <c r="F102" s="29">
        <f t="shared" si="23"/>
        <v>-71798</v>
      </c>
      <c r="G102" s="34">
        <f>+Inputs!$D$3</f>
        <v>0.37951000000000001</v>
      </c>
      <c r="I102" s="27">
        <f t="shared" si="28"/>
        <v>150288</v>
      </c>
      <c r="K102" s="27">
        <f t="shared" si="24"/>
        <v>835</v>
      </c>
      <c r="L102" s="27">
        <f t="shared" si="29"/>
        <v>78490</v>
      </c>
      <c r="M102" s="27">
        <f t="shared" si="25"/>
        <v>316.89085</v>
      </c>
      <c r="N102" s="27">
        <f t="shared" si="26"/>
        <v>316.89085</v>
      </c>
      <c r="O102" s="27">
        <f t="shared" si="30"/>
        <v>-27247.249150000029</v>
      </c>
      <c r="P102" s="27">
        <f t="shared" si="31"/>
        <v>27247.249150000029</v>
      </c>
    </row>
    <row r="103" spans="1:16">
      <c r="A103" s="31">
        <v>38078</v>
      </c>
      <c r="C103" s="6">
        <v>95</v>
      </c>
      <c r="D103" s="29">
        <f t="shared" si="22"/>
        <v>835</v>
      </c>
      <c r="E103" s="29">
        <f t="shared" si="27"/>
        <v>79325</v>
      </c>
      <c r="F103" s="29">
        <f t="shared" si="23"/>
        <v>-70963</v>
      </c>
      <c r="G103" s="34">
        <f>+Inputs!$D$3</f>
        <v>0.37951000000000001</v>
      </c>
      <c r="I103" s="27">
        <f t="shared" si="28"/>
        <v>150288</v>
      </c>
      <c r="K103" s="27">
        <f t="shared" si="24"/>
        <v>835</v>
      </c>
      <c r="L103" s="27">
        <f t="shared" si="29"/>
        <v>79325</v>
      </c>
      <c r="M103" s="27">
        <f t="shared" si="25"/>
        <v>316.89085</v>
      </c>
      <c r="N103" s="27">
        <f t="shared" si="26"/>
        <v>316.89085</v>
      </c>
      <c r="O103" s="27">
        <f t="shared" si="30"/>
        <v>-26930.358300000029</v>
      </c>
      <c r="P103" s="27">
        <f t="shared" si="31"/>
        <v>26930.358300000029</v>
      </c>
    </row>
    <row r="104" spans="1:16">
      <c r="A104" s="30">
        <v>38108</v>
      </c>
      <c r="C104" s="6">
        <v>96</v>
      </c>
      <c r="D104" s="29">
        <f t="shared" si="22"/>
        <v>835</v>
      </c>
      <c r="E104" s="29">
        <f t="shared" si="27"/>
        <v>80160</v>
      </c>
      <c r="F104" s="29">
        <f t="shared" si="23"/>
        <v>-70128</v>
      </c>
      <c r="G104" s="34">
        <f>+Inputs!$D$3</f>
        <v>0.37951000000000001</v>
      </c>
      <c r="I104" s="27">
        <f t="shared" si="28"/>
        <v>150288</v>
      </c>
      <c r="K104" s="27">
        <f t="shared" si="24"/>
        <v>835</v>
      </c>
      <c r="L104" s="27">
        <f t="shared" si="29"/>
        <v>80160</v>
      </c>
      <c r="M104" s="27">
        <f t="shared" si="25"/>
        <v>316.89085</v>
      </c>
      <c r="N104" s="27">
        <f t="shared" si="26"/>
        <v>316.89085</v>
      </c>
      <c r="O104" s="27">
        <f t="shared" si="30"/>
        <v>-26613.467450000029</v>
      </c>
      <c r="P104" s="27">
        <f t="shared" si="31"/>
        <v>26613.467450000029</v>
      </c>
    </row>
    <row r="105" spans="1:16">
      <c r="A105" s="31">
        <v>38139</v>
      </c>
      <c r="C105" s="6">
        <v>97</v>
      </c>
      <c r="D105" s="29">
        <f t="shared" ref="D105:D136" si="32">ROUND(-(+$B$9/180)*1,0)</f>
        <v>835</v>
      </c>
      <c r="E105" s="29">
        <f t="shared" si="27"/>
        <v>80995</v>
      </c>
      <c r="F105" s="29">
        <f t="shared" ref="F105:F136" si="33">$B$9+E105</f>
        <v>-69293</v>
      </c>
      <c r="G105" s="34">
        <f>+Inputs!$D$3</f>
        <v>0.37951000000000001</v>
      </c>
      <c r="I105" s="27">
        <f t="shared" si="28"/>
        <v>150288</v>
      </c>
      <c r="K105" s="27">
        <f t="shared" ref="K105:K136" si="34">D105</f>
        <v>835</v>
      </c>
      <c r="L105" s="27">
        <f t="shared" si="29"/>
        <v>80995</v>
      </c>
      <c r="M105" s="27">
        <f t="shared" ref="M105:M136" si="35">K105*G105</f>
        <v>316.89085</v>
      </c>
      <c r="N105" s="27">
        <f t="shared" ref="N105:N136" si="36">M105-J105</f>
        <v>316.89085</v>
      </c>
      <c r="O105" s="27">
        <f t="shared" si="30"/>
        <v>-26296.576600000029</v>
      </c>
      <c r="P105" s="27">
        <f t="shared" si="31"/>
        <v>26296.576600000029</v>
      </c>
    </row>
    <row r="106" spans="1:16">
      <c r="A106" s="30">
        <v>38169</v>
      </c>
      <c r="C106" s="6">
        <v>98</v>
      </c>
      <c r="D106" s="29">
        <f t="shared" si="32"/>
        <v>835</v>
      </c>
      <c r="E106" s="29">
        <f t="shared" ref="E106:E137" si="37">+E105+D106</f>
        <v>81830</v>
      </c>
      <c r="F106" s="29">
        <f t="shared" si="33"/>
        <v>-68458</v>
      </c>
      <c r="G106" s="34">
        <f>+Inputs!$D$3</f>
        <v>0.37951000000000001</v>
      </c>
      <c r="I106" s="27">
        <f t="shared" ref="I106:I137" si="38">+I105+H106</f>
        <v>150288</v>
      </c>
      <c r="K106" s="27">
        <f t="shared" si="34"/>
        <v>835</v>
      </c>
      <c r="L106" s="27">
        <f t="shared" ref="L106:L137" si="39">+L105+K106</f>
        <v>81830</v>
      </c>
      <c r="M106" s="27">
        <f t="shared" si="35"/>
        <v>316.89085</v>
      </c>
      <c r="N106" s="27">
        <f t="shared" si="36"/>
        <v>316.89085</v>
      </c>
      <c r="O106" s="27">
        <f t="shared" ref="O106:O137" si="40">+O105+N106</f>
        <v>-25979.68575000003</v>
      </c>
      <c r="P106" s="27">
        <f t="shared" ref="P106:P137" si="41">P105-N106</f>
        <v>25979.68575000003</v>
      </c>
    </row>
    <row r="107" spans="1:16">
      <c r="A107" s="31">
        <v>38200</v>
      </c>
      <c r="C107" s="6">
        <v>99</v>
      </c>
      <c r="D107" s="29">
        <f t="shared" si="32"/>
        <v>835</v>
      </c>
      <c r="E107" s="29">
        <f t="shared" si="37"/>
        <v>82665</v>
      </c>
      <c r="F107" s="29">
        <f t="shared" si="33"/>
        <v>-67623</v>
      </c>
      <c r="G107" s="34">
        <f>+Inputs!$D$3</f>
        <v>0.37951000000000001</v>
      </c>
      <c r="I107" s="27">
        <f t="shared" si="38"/>
        <v>150288</v>
      </c>
      <c r="K107" s="27">
        <f t="shared" si="34"/>
        <v>835</v>
      </c>
      <c r="L107" s="27">
        <f t="shared" si="39"/>
        <v>82665</v>
      </c>
      <c r="M107" s="27">
        <f t="shared" si="35"/>
        <v>316.89085</v>
      </c>
      <c r="N107" s="27">
        <f t="shared" si="36"/>
        <v>316.89085</v>
      </c>
      <c r="O107" s="27">
        <f t="shared" si="40"/>
        <v>-25662.79490000003</v>
      </c>
      <c r="P107" s="27">
        <f t="shared" si="41"/>
        <v>25662.79490000003</v>
      </c>
    </row>
    <row r="108" spans="1:16">
      <c r="A108" s="30">
        <v>38231</v>
      </c>
      <c r="C108" s="6">
        <v>100</v>
      </c>
      <c r="D108" s="29">
        <f t="shared" si="32"/>
        <v>835</v>
      </c>
      <c r="E108" s="29">
        <f t="shared" si="37"/>
        <v>83500</v>
      </c>
      <c r="F108" s="29">
        <f t="shared" si="33"/>
        <v>-66788</v>
      </c>
      <c r="G108" s="34">
        <f>+Inputs!$D$3</f>
        <v>0.37951000000000001</v>
      </c>
      <c r="I108" s="27">
        <f t="shared" si="38"/>
        <v>150288</v>
      </c>
      <c r="K108" s="27">
        <f t="shared" si="34"/>
        <v>835</v>
      </c>
      <c r="L108" s="27">
        <f t="shared" si="39"/>
        <v>83500</v>
      </c>
      <c r="M108" s="27">
        <f t="shared" si="35"/>
        <v>316.89085</v>
      </c>
      <c r="N108" s="27">
        <f t="shared" si="36"/>
        <v>316.89085</v>
      </c>
      <c r="O108" s="27">
        <f t="shared" si="40"/>
        <v>-25345.90405000003</v>
      </c>
      <c r="P108" s="27">
        <f t="shared" si="41"/>
        <v>25345.90405000003</v>
      </c>
    </row>
    <row r="109" spans="1:16">
      <c r="A109" s="31">
        <v>38261</v>
      </c>
      <c r="C109" s="6">
        <v>101</v>
      </c>
      <c r="D109" s="29">
        <f t="shared" si="32"/>
        <v>835</v>
      </c>
      <c r="E109" s="29">
        <f t="shared" si="37"/>
        <v>84335</v>
      </c>
      <c r="F109" s="29">
        <f t="shared" si="33"/>
        <v>-65953</v>
      </c>
      <c r="G109" s="34">
        <f>+Inputs!$D$3</f>
        <v>0.37951000000000001</v>
      </c>
      <c r="I109" s="27">
        <f t="shared" si="38"/>
        <v>150288</v>
      </c>
      <c r="K109" s="27">
        <f t="shared" si="34"/>
        <v>835</v>
      </c>
      <c r="L109" s="27">
        <f t="shared" si="39"/>
        <v>84335</v>
      </c>
      <c r="M109" s="27">
        <f t="shared" si="35"/>
        <v>316.89085</v>
      </c>
      <c r="N109" s="27">
        <f t="shared" si="36"/>
        <v>316.89085</v>
      </c>
      <c r="O109" s="27">
        <f t="shared" si="40"/>
        <v>-25029.01320000003</v>
      </c>
      <c r="P109" s="27">
        <f t="shared" si="41"/>
        <v>25029.01320000003</v>
      </c>
    </row>
    <row r="110" spans="1:16">
      <c r="A110" s="30">
        <v>38292</v>
      </c>
      <c r="C110" s="6">
        <v>102</v>
      </c>
      <c r="D110" s="29">
        <f t="shared" si="32"/>
        <v>835</v>
      </c>
      <c r="E110" s="29">
        <f t="shared" si="37"/>
        <v>85170</v>
      </c>
      <c r="F110" s="29">
        <f t="shared" si="33"/>
        <v>-65118</v>
      </c>
      <c r="G110" s="34">
        <f>+Inputs!$D$3</f>
        <v>0.37951000000000001</v>
      </c>
      <c r="I110" s="27">
        <f t="shared" si="38"/>
        <v>150288</v>
      </c>
      <c r="K110" s="27">
        <f t="shared" si="34"/>
        <v>835</v>
      </c>
      <c r="L110" s="27">
        <f t="shared" si="39"/>
        <v>85170</v>
      </c>
      <c r="M110" s="27">
        <f t="shared" si="35"/>
        <v>316.89085</v>
      </c>
      <c r="N110" s="27">
        <f t="shared" si="36"/>
        <v>316.89085</v>
      </c>
      <c r="O110" s="27">
        <f t="shared" si="40"/>
        <v>-24712.122350000031</v>
      </c>
      <c r="P110" s="27">
        <f t="shared" si="41"/>
        <v>24712.122350000031</v>
      </c>
    </row>
    <row r="111" spans="1:16">
      <c r="A111" s="31">
        <v>38322</v>
      </c>
      <c r="C111" s="6">
        <v>103</v>
      </c>
      <c r="D111" s="29">
        <f t="shared" si="32"/>
        <v>835</v>
      </c>
      <c r="E111" s="29">
        <f t="shared" si="37"/>
        <v>86005</v>
      </c>
      <c r="F111" s="29">
        <f t="shared" si="33"/>
        <v>-64283</v>
      </c>
      <c r="G111" s="34">
        <f>+Inputs!$D$3</f>
        <v>0.37951000000000001</v>
      </c>
      <c r="I111" s="27">
        <f t="shared" si="38"/>
        <v>150288</v>
      </c>
      <c r="K111" s="27">
        <f t="shared" si="34"/>
        <v>835</v>
      </c>
      <c r="L111" s="27">
        <f t="shared" si="39"/>
        <v>86005</v>
      </c>
      <c r="M111" s="27">
        <f t="shared" si="35"/>
        <v>316.89085</v>
      </c>
      <c r="N111" s="27">
        <f t="shared" si="36"/>
        <v>316.89085</v>
      </c>
      <c r="O111" s="27">
        <f t="shared" si="40"/>
        <v>-24395.231500000031</v>
      </c>
      <c r="P111" s="27">
        <f t="shared" si="41"/>
        <v>24395.231500000031</v>
      </c>
    </row>
    <row r="112" spans="1:16">
      <c r="A112" s="30">
        <v>38353</v>
      </c>
      <c r="C112" s="6">
        <v>104</v>
      </c>
      <c r="D112" s="29">
        <f t="shared" si="32"/>
        <v>835</v>
      </c>
      <c r="E112" s="29">
        <f t="shared" si="37"/>
        <v>86840</v>
      </c>
      <c r="F112" s="29">
        <f t="shared" si="33"/>
        <v>-63448</v>
      </c>
      <c r="G112" s="34">
        <f>+Inputs!$D$3</f>
        <v>0.37951000000000001</v>
      </c>
      <c r="I112" s="27">
        <f t="shared" si="38"/>
        <v>150288</v>
      </c>
      <c r="K112" s="27">
        <f t="shared" si="34"/>
        <v>835</v>
      </c>
      <c r="L112" s="27">
        <f t="shared" si="39"/>
        <v>86840</v>
      </c>
      <c r="M112" s="27">
        <f t="shared" si="35"/>
        <v>316.89085</v>
      </c>
      <c r="N112" s="27">
        <f t="shared" si="36"/>
        <v>316.89085</v>
      </c>
      <c r="O112" s="27">
        <f t="shared" si="40"/>
        <v>-24078.340650000031</v>
      </c>
      <c r="P112" s="27">
        <f t="shared" si="41"/>
        <v>24078.340650000031</v>
      </c>
    </row>
    <row r="113" spans="1:16">
      <c r="A113" s="31">
        <v>38384</v>
      </c>
      <c r="C113" s="6">
        <v>105</v>
      </c>
      <c r="D113" s="29">
        <f t="shared" si="32"/>
        <v>835</v>
      </c>
      <c r="E113" s="29">
        <f t="shared" si="37"/>
        <v>87675</v>
      </c>
      <c r="F113" s="29">
        <f t="shared" si="33"/>
        <v>-62613</v>
      </c>
      <c r="G113" s="34">
        <f>+Inputs!$D$3</f>
        <v>0.37951000000000001</v>
      </c>
      <c r="I113" s="27">
        <f t="shared" si="38"/>
        <v>150288</v>
      </c>
      <c r="K113" s="27">
        <f t="shared" si="34"/>
        <v>835</v>
      </c>
      <c r="L113" s="27">
        <f t="shared" si="39"/>
        <v>87675</v>
      </c>
      <c r="M113" s="27">
        <f t="shared" si="35"/>
        <v>316.89085</v>
      </c>
      <c r="N113" s="27">
        <f t="shared" si="36"/>
        <v>316.89085</v>
      </c>
      <c r="O113" s="27">
        <f t="shared" si="40"/>
        <v>-23761.449800000031</v>
      </c>
      <c r="P113" s="27">
        <f t="shared" si="41"/>
        <v>23761.449800000031</v>
      </c>
    </row>
    <row r="114" spans="1:16">
      <c r="A114" s="30">
        <v>38412</v>
      </c>
      <c r="C114" s="6">
        <v>106</v>
      </c>
      <c r="D114" s="29">
        <f t="shared" si="32"/>
        <v>835</v>
      </c>
      <c r="E114" s="29">
        <f t="shared" si="37"/>
        <v>88510</v>
      </c>
      <c r="F114" s="29">
        <f t="shared" si="33"/>
        <v>-61778</v>
      </c>
      <c r="G114" s="34">
        <f>+Inputs!$D$3</f>
        <v>0.37951000000000001</v>
      </c>
      <c r="I114" s="27">
        <f t="shared" si="38"/>
        <v>150288</v>
      </c>
      <c r="K114" s="27">
        <f t="shared" si="34"/>
        <v>835</v>
      </c>
      <c r="L114" s="27">
        <f t="shared" si="39"/>
        <v>88510</v>
      </c>
      <c r="M114" s="27">
        <f t="shared" si="35"/>
        <v>316.89085</v>
      </c>
      <c r="N114" s="27">
        <f t="shared" si="36"/>
        <v>316.89085</v>
      </c>
      <c r="O114" s="27">
        <f t="shared" si="40"/>
        <v>-23444.558950000031</v>
      </c>
      <c r="P114" s="27">
        <f t="shared" si="41"/>
        <v>23444.558950000031</v>
      </c>
    </row>
    <row r="115" spans="1:16">
      <c r="A115" s="31">
        <v>38443</v>
      </c>
      <c r="C115" s="6">
        <v>107</v>
      </c>
      <c r="D115" s="29">
        <f t="shared" si="32"/>
        <v>835</v>
      </c>
      <c r="E115" s="29">
        <f t="shared" si="37"/>
        <v>89345</v>
      </c>
      <c r="F115" s="29">
        <f t="shared" si="33"/>
        <v>-60943</v>
      </c>
      <c r="G115" s="34">
        <f>+Inputs!$D$3</f>
        <v>0.37951000000000001</v>
      </c>
      <c r="I115" s="27">
        <f t="shared" si="38"/>
        <v>150288</v>
      </c>
      <c r="K115" s="27">
        <f t="shared" si="34"/>
        <v>835</v>
      </c>
      <c r="L115" s="27">
        <f t="shared" si="39"/>
        <v>89345</v>
      </c>
      <c r="M115" s="27">
        <f t="shared" si="35"/>
        <v>316.89085</v>
      </c>
      <c r="N115" s="27">
        <f t="shared" si="36"/>
        <v>316.89085</v>
      </c>
      <c r="O115" s="27">
        <f t="shared" si="40"/>
        <v>-23127.668100000032</v>
      </c>
      <c r="P115" s="27">
        <f t="shared" si="41"/>
        <v>23127.668100000032</v>
      </c>
    </row>
    <row r="116" spans="1:16">
      <c r="A116" s="30">
        <v>38473</v>
      </c>
      <c r="C116" s="6">
        <v>108</v>
      </c>
      <c r="D116" s="29">
        <f t="shared" si="32"/>
        <v>835</v>
      </c>
      <c r="E116" s="29">
        <f t="shared" si="37"/>
        <v>90180</v>
      </c>
      <c r="F116" s="29">
        <f t="shared" si="33"/>
        <v>-60108</v>
      </c>
      <c r="G116" s="34">
        <f>+Inputs!$D$3</f>
        <v>0.37951000000000001</v>
      </c>
      <c r="I116" s="27">
        <f t="shared" si="38"/>
        <v>150288</v>
      </c>
      <c r="K116" s="27">
        <f t="shared" si="34"/>
        <v>835</v>
      </c>
      <c r="L116" s="27">
        <f t="shared" si="39"/>
        <v>90180</v>
      </c>
      <c r="M116" s="27">
        <f t="shared" si="35"/>
        <v>316.89085</v>
      </c>
      <c r="N116" s="27">
        <f t="shared" si="36"/>
        <v>316.89085</v>
      </c>
      <c r="O116" s="27">
        <f t="shared" si="40"/>
        <v>-22810.777250000032</v>
      </c>
      <c r="P116" s="27">
        <f t="shared" si="41"/>
        <v>22810.777250000032</v>
      </c>
    </row>
    <row r="117" spans="1:16">
      <c r="A117" s="31">
        <v>38504</v>
      </c>
      <c r="C117" s="6">
        <v>109</v>
      </c>
      <c r="D117" s="29">
        <f t="shared" si="32"/>
        <v>835</v>
      </c>
      <c r="E117" s="29">
        <f t="shared" si="37"/>
        <v>91015</v>
      </c>
      <c r="F117" s="29">
        <f t="shared" si="33"/>
        <v>-59273</v>
      </c>
      <c r="G117" s="34">
        <f>+Inputs!$D$3</f>
        <v>0.37951000000000001</v>
      </c>
      <c r="I117" s="27">
        <f t="shared" si="38"/>
        <v>150288</v>
      </c>
      <c r="K117" s="27">
        <f t="shared" si="34"/>
        <v>835</v>
      </c>
      <c r="L117" s="27">
        <f t="shared" si="39"/>
        <v>91015</v>
      </c>
      <c r="M117" s="27">
        <f t="shared" si="35"/>
        <v>316.89085</v>
      </c>
      <c r="N117" s="27">
        <f t="shared" si="36"/>
        <v>316.89085</v>
      </c>
      <c r="O117" s="27">
        <f t="shared" si="40"/>
        <v>-22493.886400000032</v>
      </c>
      <c r="P117" s="27">
        <f t="shared" si="41"/>
        <v>22493.886400000032</v>
      </c>
    </row>
    <row r="118" spans="1:16">
      <c r="A118" s="30">
        <v>38534</v>
      </c>
      <c r="C118" s="6">
        <v>110</v>
      </c>
      <c r="D118" s="29">
        <f t="shared" si="32"/>
        <v>835</v>
      </c>
      <c r="E118" s="29">
        <f t="shared" si="37"/>
        <v>91850</v>
      </c>
      <c r="F118" s="29">
        <f t="shared" si="33"/>
        <v>-58438</v>
      </c>
      <c r="G118" s="34">
        <f>+Inputs!$D$3</f>
        <v>0.37951000000000001</v>
      </c>
      <c r="I118" s="27">
        <f t="shared" si="38"/>
        <v>150288</v>
      </c>
      <c r="K118" s="27">
        <f t="shared" si="34"/>
        <v>835</v>
      </c>
      <c r="L118" s="27">
        <f t="shared" si="39"/>
        <v>91850</v>
      </c>
      <c r="M118" s="27">
        <f t="shared" si="35"/>
        <v>316.89085</v>
      </c>
      <c r="N118" s="27">
        <f t="shared" si="36"/>
        <v>316.89085</v>
      </c>
      <c r="O118" s="27">
        <f t="shared" si="40"/>
        <v>-22176.995550000032</v>
      </c>
      <c r="P118" s="27">
        <f t="shared" si="41"/>
        <v>22176.995550000032</v>
      </c>
    </row>
    <row r="119" spans="1:16">
      <c r="A119" s="31">
        <v>38565</v>
      </c>
      <c r="C119" s="6">
        <v>111</v>
      </c>
      <c r="D119" s="29">
        <f t="shared" si="32"/>
        <v>835</v>
      </c>
      <c r="E119" s="29">
        <f t="shared" si="37"/>
        <v>92685</v>
      </c>
      <c r="F119" s="29">
        <f t="shared" si="33"/>
        <v>-57603</v>
      </c>
      <c r="G119" s="34">
        <f>+Inputs!$D$3</f>
        <v>0.37951000000000001</v>
      </c>
      <c r="I119" s="27">
        <f t="shared" si="38"/>
        <v>150288</v>
      </c>
      <c r="K119" s="27">
        <f t="shared" si="34"/>
        <v>835</v>
      </c>
      <c r="L119" s="27">
        <f t="shared" si="39"/>
        <v>92685</v>
      </c>
      <c r="M119" s="27">
        <f t="shared" si="35"/>
        <v>316.89085</v>
      </c>
      <c r="N119" s="27">
        <f t="shared" si="36"/>
        <v>316.89085</v>
      </c>
      <c r="O119" s="27">
        <f t="shared" si="40"/>
        <v>-21860.104700000033</v>
      </c>
      <c r="P119" s="27">
        <f t="shared" si="41"/>
        <v>21860.104700000033</v>
      </c>
    </row>
    <row r="120" spans="1:16">
      <c r="A120" s="30">
        <v>38596</v>
      </c>
      <c r="C120" s="6">
        <v>112</v>
      </c>
      <c r="D120" s="29">
        <f t="shared" si="32"/>
        <v>835</v>
      </c>
      <c r="E120" s="29">
        <f t="shared" si="37"/>
        <v>93520</v>
      </c>
      <c r="F120" s="29">
        <f t="shared" si="33"/>
        <v>-56768</v>
      </c>
      <c r="G120" s="34">
        <f>+Inputs!$D$3</f>
        <v>0.37951000000000001</v>
      </c>
      <c r="I120" s="27">
        <f t="shared" si="38"/>
        <v>150288</v>
      </c>
      <c r="K120" s="27">
        <f t="shared" si="34"/>
        <v>835</v>
      </c>
      <c r="L120" s="27">
        <f t="shared" si="39"/>
        <v>93520</v>
      </c>
      <c r="M120" s="27">
        <f t="shared" si="35"/>
        <v>316.89085</v>
      </c>
      <c r="N120" s="27">
        <f t="shared" si="36"/>
        <v>316.89085</v>
      </c>
      <c r="O120" s="27">
        <f t="shared" si="40"/>
        <v>-21543.213850000033</v>
      </c>
      <c r="P120" s="27">
        <f t="shared" si="41"/>
        <v>21543.213850000033</v>
      </c>
    </row>
    <row r="121" spans="1:16">
      <c r="A121" s="31">
        <v>38626</v>
      </c>
      <c r="C121" s="6">
        <v>113</v>
      </c>
      <c r="D121" s="29">
        <f t="shared" si="32"/>
        <v>835</v>
      </c>
      <c r="E121" s="29">
        <f t="shared" si="37"/>
        <v>94355</v>
      </c>
      <c r="F121" s="29">
        <f t="shared" si="33"/>
        <v>-55933</v>
      </c>
      <c r="G121" s="34">
        <f>+Inputs!$D$3</f>
        <v>0.37951000000000001</v>
      </c>
      <c r="I121" s="27">
        <f t="shared" si="38"/>
        <v>150288</v>
      </c>
      <c r="K121" s="27">
        <f t="shared" si="34"/>
        <v>835</v>
      </c>
      <c r="L121" s="27">
        <f t="shared" si="39"/>
        <v>94355</v>
      </c>
      <c r="M121" s="27">
        <f t="shared" si="35"/>
        <v>316.89085</v>
      </c>
      <c r="N121" s="27">
        <f t="shared" si="36"/>
        <v>316.89085</v>
      </c>
      <c r="O121" s="27">
        <f t="shared" si="40"/>
        <v>-21226.323000000033</v>
      </c>
      <c r="P121" s="27">
        <f t="shared" si="41"/>
        <v>21226.323000000033</v>
      </c>
    </row>
    <row r="122" spans="1:16">
      <c r="A122" s="30">
        <v>38657</v>
      </c>
      <c r="C122" s="6">
        <v>114</v>
      </c>
      <c r="D122" s="29">
        <f t="shared" si="32"/>
        <v>835</v>
      </c>
      <c r="E122" s="29">
        <f t="shared" si="37"/>
        <v>95190</v>
      </c>
      <c r="F122" s="29">
        <f t="shared" si="33"/>
        <v>-55098</v>
      </c>
      <c r="G122" s="34">
        <f>+Inputs!$D$3</f>
        <v>0.37951000000000001</v>
      </c>
      <c r="I122" s="27">
        <f t="shared" si="38"/>
        <v>150288</v>
      </c>
      <c r="K122" s="27">
        <f t="shared" si="34"/>
        <v>835</v>
      </c>
      <c r="L122" s="27">
        <f t="shared" si="39"/>
        <v>95190</v>
      </c>
      <c r="M122" s="27">
        <f t="shared" si="35"/>
        <v>316.89085</v>
      </c>
      <c r="N122" s="27">
        <f t="shared" si="36"/>
        <v>316.89085</v>
      </c>
      <c r="O122" s="27">
        <f t="shared" si="40"/>
        <v>-20909.432150000033</v>
      </c>
      <c r="P122" s="27">
        <f t="shared" si="41"/>
        <v>20909.432150000033</v>
      </c>
    </row>
    <row r="123" spans="1:16">
      <c r="A123" s="31">
        <v>38687</v>
      </c>
      <c r="C123" s="6">
        <v>115</v>
      </c>
      <c r="D123" s="29">
        <f t="shared" si="32"/>
        <v>835</v>
      </c>
      <c r="E123" s="29">
        <f t="shared" si="37"/>
        <v>96025</v>
      </c>
      <c r="F123" s="29">
        <f t="shared" si="33"/>
        <v>-54263</v>
      </c>
      <c r="G123" s="34">
        <f>+Inputs!$D$3</f>
        <v>0.37951000000000001</v>
      </c>
      <c r="I123" s="27">
        <f t="shared" si="38"/>
        <v>150288</v>
      </c>
      <c r="K123" s="27">
        <f t="shared" si="34"/>
        <v>835</v>
      </c>
      <c r="L123" s="27">
        <f t="shared" si="39"/>
        <v>96025</v>
      </c>
      <c r="M123" s="27">
        <f t="shared" si="35"/>
        <v>316.89085</v>
      </c>
      <c r="N123" s="27">
        <f t="shared" si="36"/>
        <v>316.89085</v>
      </c>
      <c r="O123" s="27">
        <f t="shared" si="40"/>
        <v>-20592.541300000034</v>
      </c>
      <c r="P123" s="27">
        <f t="shared" si="41"/>
        <v>20592.541300000034</v>
      </c>
    </row>
    <row r="124" spans="1:16">
      <c r="A124" s="30">
        <v>38718</v>
      </c>
      <c r="C124" s="6">
        <v>116</v>
      </c>
      <c r="D124" s="29">
        <f t="shared" si="32"/>
        <v>835</v>
      </c>
      <c r="E124" s="29">
        <f t="shared" si="37"/>
        <v>96860</v>
      </c>
      <c r="F124" s="29">
        <f t="shared" si="33"/>
        <v>-53428</v>
      </c>
      <c r="G124" s="34">
        <f>+Inputs!$D$3</f>
        <v>0.37951000000000001</v>
      </c>
      <c r="I124" s="27">
        <f t="shared" si="38"/>
        <v>150288</v>
      </c>
      <c r="K124" s="27">
        <f t="shared" si="34"/>
        <v>835</v>
      </c>
      <c r="L124" s="27">
        <f t="shared" si="39"/>
        <v>96860</v>
      </c>
      <c r="M124" s="27">
        <f t="shared" si="35"/>
        <v>316.89085</v>
      </c>
      <c r="N124" s="27">
        <f t="shared" si="36"/>
        <v>316.89085</v>
      </c>
      <c r="O124" s="27">
        <f t="shared" si="40"/>
        <v>-20275.650450000034</v>
      </c>
      <c r="P124" s="27">
        <f t="shared" si="41"/>
        <v>20275.650450000034</v>
      </c>
    </row>
    <row r="125" spans="1:16">
      <c r="A125" s="31">
        <v>38749</v>
      </c>
      <c r="C125" s="6">
        <v>117</v>
      </c>
      <c r="D125" s="29">
        <f t="shared" si="32"/>
        <v>835</v>
      </c>
      <c r="E125" s="29">
        <f t="shared" si="37"/>
        <v>97695</v>
      </c>
      <c r="F125" s="29">
        <f t="shared" si="33"/>
        <v>-52593</v>
      </c>
      <c r="G125" s="34">
        <f>+Inputs!$D$3</f>
        <v>0.37951000000000001</v>
      </c>
      <c r="I125" s="27">
        <f t="shared" si="38"/>
        <v>150288</v>
      </c>
      <c r="K125" s="27">
        <f t="shared" si="34"/>
        <v>835</v>
      </c>
      <c r="L125" s="27">
        <f t="shared" si="39"/>
        <v>97695</v>
      </c>
      <c r="M125" s="27">
        <f t="shared" si="35"/>
        <v>316.89085</v>
      </c>
      <c r="N125" s="27">
        <f t="shared" si="36"/>
        <v>316.89085</v>
      </c>
      <c r="O125" s="27">
        <f t="shared" si="40"/>
        <v>-19958.759600000034</v>
      </c>
      <c r="P125" s="27">
        <f t="shared" si="41"/>
        <v>19958.759600000034</v>
      </c>
    </row>
    <row r="126" spans="1:16">
      <c r="A126" s="30">
        <v>38777</v>
      </c>
      <c r="C126" s="6">
        <v>118</v>
      </c>
      <c r="D126" s="29">
        <f t="shared" si="32"/>
        <v>835</v>
      </c>
      <c r="E126" s="29">
        <f t="shared" si="37"/>
        <v>98530</v>
      </c>
      <c r="F126" s="29">
        <f t="shared" si="33"/>
        <v>-51758</v>
      </c>
      <c r="G126" s="34">
        <f>+Inputs!$D$3</f>
        <v>0.37951000000000001</v>
      </c>
      <c r="I126" s="27">
        <f t="shared" si="38"/>
        <v>150288</v>
      </c>
      <c r="K126" s="27">
        <f t="shared" si="34"/>
        <v>835</v>
      </c>
      <c r="L126" s="27">
        <f t="shared" si="39"/>
        <v>98530</v>
      </c>
      <c r="M126" s="27">
        <f t="shared" si="35"/>
        <v>316.89085</v>
      </c>
      <c r="N126" s="27">
        <f t="shared" si="36"/>
        <v>316.89085</v>
      </c>
      <c r="O126" s="27">
        <f t="shared" si="40"/>
        <v>-19641.868750000034</v>
      </c>
      <c r="P126" s="27">
        <f t="shared" si="41"/>
        <v>19641.868750000034</v>
      </c>
    </row>
    <row r="127" spans="1:16">
      <c r="A127" s="31">
        <v>38808</v>
      </c>
      <c r="C127" s="6">
        <v>119</v>
      </c>
      <c r="D127" s="29">
        <f t="shared" si="32"/>
        <v>835</v>
      </c>
      <c r="E127" s="29">
        <f t="shared" si="37"/>
        <v>99365</v>
      </c>
      <c r="F127" s="29">
        <f t="shared" si="33"/>
        <v>-50923</v>
      </c>
      <c r="G127" s="34">
        <f>+Inputs!$D$3</f>
        <v>0.37951000000000001</v>
      </c>
      <c r="I127" s="27">
        <f t="shared" si="38"/>
        <v>150288</v>
      </c>
      <c r="K127" s="27">
        <f t="shared" si="34"/>
        <v>835</v>
      </c>
      <c r="L127" s="27">
        <f t="shared" si="39"/>
        <v>99365</v>
      </c>
      <c r="M127" s="27">
        <f t="shared" si="35"/>
        <v>316.89085</v>
      </c>
      <c r="N127" s="27">
        <f t="shared" si="36"/>
        <v>316.89085</v>
      </c>
      <c r="O127" s="27">
        <f t="shared" si="40"/>
        <v>-19324.977900000034</v>
      </c>
      <c r="P127" s="27">
        <f t="shared" si="41"/>
        <v>19324.977900000034</v>
      </c>
    </row>
    <row r="128" spans="1:16">
      <c r="A128" s="30">
        <v>38838</v>
      </c>
      <c r="C128" s="6">
        <v>120</v>
      </c>
      <c r="D128" s="29">
        <f t="shared" si="32"/>
        <v>835</v>
      </c>
      <c r="E128" s="29">
        <f t="shared" si="37"/>
        <v>100200</v>
      </c>
      <c r="F128" s="29">
        <f t="shared" si="33"/>
        <v>-50088</v>
      </c>
      <c r="G128" s="34">
        <f>+Inputs!$D$3</f>
        <v>0.37951000000000001</v>
      </c>
      <c r="I128" s="27">
        <f t="shared" si="38"/>
        <v>150288</v>
      </c>
      <c r="K128" s="27">
        <f t="shared" si="34"/>
        <v>835</v>
      </c>
      <c r="L128" s="27">
        <f t="shared" si="39"/>
        <v>100200</v>
      </c>
      <c r="M128" s="27">
        <f t="shared" si="35"/>
        <v>316.89085</v>
      </c>
      <c r="N128" s="27">
        <f t="shared" si="36"/>
        <v>316.89085</v>
      </c>
      <c r="O128" s="27">
        <f t="shared" si="40"/>
        <v>-19008.087050000035</v>
      </c>
      <c r="P128" s="27">
        <f t="shared" si="41"/>
        <v>19008.087050000035</v>
      </c>
    </row>
    <row r="129" spans="1:16">
      <c r="A129" s="31">
        <v>38869</v>
      </c>
      <c r="C129" s="6">
        <v>121</v>
      </c>
      <c r="D129" s="29">
        <f t="shared" si="32"/>
        <v>835</v>
      </c>
      <c r="E129" s="29">
        <f t="shared" si="37"/>
        <v>101035</v>
      </c>
      <c r="F129" s="29">
        <f t="shared" si="33"/>
        <v>-49253</v>
      </c>
      <c r="G129" s="34">
        <f>+Inputs!$D$3</f>
        <v>0.37951000000000001</v>
      </c>
      <c r="I129" s="27">
        <f t="shared" si="38"/>
        <v>150288</v>
      </c>
      <c r="K129" s="27">
        <f t="shared" si="34"/>
        <v>835</v>
      </c>
      <c r="L129" s="27">
        <f t="shared" si="39"/>
        <v>101035</v>
      </c>
      <c r="M129" s="27">
        <f t="shared" si="35"/>
        <v>316.89085</v>
      </c>
      <c r="N129" s="27">
        <f t="shared" si="36"/>
        <v>316.89085</v>
      </c>
      <c r="O129" s="27">
        <f t="shared" si="40"/>
        <v>-18691.196200000035</v>
      </c>
      <c r="P129" s="27">
        <f t="shared" si="41"/>
        <v>18691.196200000035</v>
      </c>
    </row>
    <row r="130" spans="1:16">
      <c r="A130" s="30">
        <v>38899</v>
      </c>
      <c r="C130" s="6">
        <v>122</v>
      </c>
      <c r="D130" s="29">
        <f t="shared" si="32"/>
        <v>835</v>
      </c>
      <c r="E130" s="29">
        <f t="shared" si="37"/>
        <v>101870</v>
      </c>
      <c r="F130" s="29">
        <f t="shared" si="33"/>
        <v>-48418</v>
      </c>
      <c r="G130" s="34">
        <f>+Inputs!$D$3</f>
        <v>0.37951000000000001</v>
      </c>
      <c r="I130" s="27">
        <f t="shared" si="38"/>
        <v>150288</v>
      </c>
      <c r="K130" s="27">
        <f t="shared" si="34"/>
        <v>835</v>
      </c>
      <c r="L130" s="27">
        <f t="shared" si="39"/>
        <v>101870</v>
      </c>
      <c r="M130" s="27">
        <f t="shared" si="35"/>
        <v>316.89085</v>
      </c>
      <c r="N130" s="27">
        <f t="shared" si="36"/>
        <v>316.89085</v>
      </c>
      <c r="O130" s="27">
        <f t="shared" si="40"/>
        <v>-18374.305350000035</v>
      </c>
      <c r="P130" s="27">
        <f t="shared" si="41"/>
        <v>18374.305350000035</v>
      </c>
    </row>
    <row r="131" spans="1:16">
      <c r="A131" s="31">
        <v>38930</v>
      </c>
      <c r="C131" s="6">
        <v>123</v>
      </c>
      <c r="D131" s="29">
        <f t="shared" si="32"/>
        <v>835</v>
      </c>
      <c r="E131" s="29">
        <f t="shared" si="37"/>
        <v>102705</v>
      </c>
      <c r="F131" s="29">
        <f t="shared" si="33"/>
        <v>-47583</v>
      </c>
      <c r="G131" s="34">
        <f>+Inputs!$D$3</f>
        <v>0.37951000000000001</v>
      </c>
      <c r="I131" s="27">
        <f t="shared" si="38"/>
        <v>150288</v>
      </c>
      <c r="K131" s="27">
        <f t="shared" si="34"/>
        <v>835</v>
      </c>
      <c r="L131" s="27">
        <f t="shared" si="39"/>
        <v>102705</v>
      </c>
      <c r="M131" s="27">
        <f t="shared" si="35"/>
        <v>316.89085</v>
      </c>
      <c r="N131" s="27">
        <f t="shared" si="36"/>
        <v>316.89085</v>
      </c>
      <c r="O131" s="27">
        <f t="shared" si="40"/>
        <v>-18057.414500000035</v>
      </c>
      <c r="P131" s="27">
        <f t="shared" si="41"/>
        <v>18057.414500000035</v>
      </c>
    </row>
    <row r="132" spans="1:16">
      <c r="A132" s="30">
        <v>38961</v>
      </c>
      <c r="C132" s="6">
        <v>124</v>
      </c>
      <c r="D132" s="29">
        <f t="shared" si="32"/>
        <v>835</v>
      </c>
      <c r="E132" s="29">
        <f t="shared" si="37"/>
        <v>103540</v>
      </c>
      <c r="F132" s="29">
        <f t="shared" si="33"/>
        <v>-46748</v>
      </c>
      <c r="G132" s="34">
        <f>+Inputs!$D$3</f>
        <v>0.37951000000000001</v>
      </c>
      <c r="I132" s="27">
        <f t="shared" si="38"/>
        <v>150288</v>
      </c>
      <c r="K132" s="27">
        <f t="shared" si="34"/>
        <v>835</v>
      </c>
      <c r="L132" s="27">
        <f t="shared" si="39"/>
        <v>103540</v>
      </c>
      <c r="M132" s="27">
        <f t="shared" si="35"/>
        <v>316.89085</v>
      </c>
      <c r="N132" s="27">
        <f t="shared" si="36"/>
        <v>316.89085</v>
      </c>
      <c r="O132" s="27">
        <f t="shared" si="40"/>
        <v>-17740.523650000036</v>
      </c>
      <c r="P132" s="27">
        <f t="shared" si="41"/>
        <v>17740.523650000036</v>
      </c>
    </row>
    <row r="133" spans="1:16">
      <c r="A133" s="31">
        <v>38991</v>
      </c>
      <c r="C133" s="6">
        <v>125</v>
      </c>
      <c r="D133" s="29">
        <f t="shared" si="32"/>
        <v>835</v>
      </c>
      <c r="E133" s="29">
        <f t="shared" si="37"/>
        <v>104375</v>
      </c>
      <c r="F133" s="29">
        <f t="shared" si="33"/>
        <v>-45913</v>
      </c>
      <c r="G133" s="34">
        <f>+Inputs!$D$3</f>
        <v>0.37951000000000001</v>
      </c>
      <c r="I133" s="27">
        <f t="shared" si="38"/>
        <v>150288</v>
      </c>
      <c r="K133" s="27">
        <f t="shared" si="34"/>
        <v>835</v>
      </c>
      <c r="L133" s="27">
        <f t="shared" si="39"/>
        <v>104375</v>
      </c>
      <c r="M133" s="27">
        <f t="shared" si="35"/>
        <v>316.89085</v>
      </c>
      <c r="N133" s="27">
        <f t="shared" si="36"/>
        <v>316.89085</v>
      </c>
      <c r="O133" s="27">
        <f t="shared" si="40"/>
        <v>-17423.632800000036</v>
      </c>
      <c r="P133" s="27">
        <f t="shared" si="41"/>
        <v>17423.632800000036</v>
      </c>
    </row>
    <row r="134" spans="1:16">
      <c r="A134" s="30">
        <v>39022</v>
      </c>
      <c r="C134" s="6">
        <v>126</v>
      </c>
      <c r="D134" s="29">
        <f t="shared" si="32"/>
        <v>835</v>
      </c>
      <c r="E134" s="29">
        <f t="shared" si="37"/>
        <v>105210</v>
      </c>
      <c r="F134" s="29">
        <f t="shared" si="33"/>
        <v>-45078</v>
      </c>
      <c r="G134" s="34">
        <f>+Inputs!$D$3</f>
        <v>0.37951000000000001</v>
      </c>
      <c r="I134" s="27">
        <f t="shared" si="38"/>
        <v>150288</v>
      </c>
      <c r="K134" s="27">
        <f t="shared" si="34"/>
        <v>835</v>
      </c>
      <c r="L134" s="27">
        <f t="shared" si="39"/>
        <v>105210</v>
      </c>
      <c r="M134" s="27">
        <f t="shared" si="35"/>
        <v>316.89085</v>
      </c>
      <c r="N134" s="27">
        <f t="shared" si="36"/>
        <v>316.89085</v>
      </c>
      <c r="O134" s="27">
        <f t="shared" si="40"/>
        <v>-17106.741950000036</v>
      </c>
      <c r="P134" s="27">
        <f t="shared" si="41"/>
        <v>17106.741950000036</v>
      </c>
    </row>
    <row r="135" spans="1:16">
      <c r="A135" s="31">
        <v>39052</v>
      </c>
      <c r="C135" s="6">
        <v>127</v>
      </c>
      <c r="D135" s="29">
        <f t="shared" si="32"/>
        <v>835</v>
      </c>
      <c r="E135" s="29">
        <f t="shared" si="37"/>
        <v>106045</v>
      </c>
      <c r="F135" s="29">
        <f t="shared" si="33"/>
        <v>-44243</v>
      </c>
      <c r="G135" s="34">
        <f>+Inputs!$D$3</f>
        <v>0.37951000000000001</v>
      </c>
      <c r="I135" s="27">
        <f t="shared" si="38"/>
        <v>150288</v>
      </c>
      <c r="K135" s="27">
        <f t="shared" si="34"/>
        <v>835</v>
      </c>
      <c r="L135" s="27">
        <f t="shared" si="39"/>
        <v>106045</v>
      </c>
      <c r="M135" s="27">
        <f t="shared" si="35"/>
        <v>316.89085</v>
      </c>
      <c r="N135" s="27">
        <f t="shared" si="36"/>
        <v>316.89085</v>
      </c>
      <c r="O135" s="27">
        <f t="shared" si="40"/>
        <v>-16789.851100000036</v>
      </c>
      <c r="P135" s="27">
        <f t="shared" si="41"/>
        <v>16789.851100000036</v>
      </c>
    </row>
    <row r="136" spans="1:16">
      <c r="A136" s="30">
        <v>39083</v>
      </c>
      <c r="C136" s="6">
        <v>128</v>
      </c>
      <c r="D136" s="29">
        <f t="shared" si="32"/>
        <v>835</v>
      </c>
      <c r="E136" s="29">
        <f t="shared" si="37"/>
        <v>106880</v>
      </c>
      <c r="F136" s="29">
        <f t="shared" si="33"/>
        <v>-43408</v>
      </c>
      <c r="G136" s="34">
        <f>+Inputs!$D$3</f>
        <v>0.37951000000000001</v>
      </c>
      <c r="I136" s="27">
        <f t="shared" si="38"/>
        <v>150288</v>
      </c>
      <c r="K136" s="27">
        <f t="shared" si="34"/>
        <v>835</v>
      </c>
      <c r="L136" s="27">
        <f t="shared" si="39"/>
        <v>106880</v>
      </c>
      <c r="M136" s="27">
        <f t="shared" si="35"/>
        <v>316.89085</v>
      </c>
      <c r="N136" s="27">
        <f t="shared" si="36"/>
        <v>316.89085</v>
      </c>
      <c r="O136" s="27">
        <f t="shared" si="40"/>
        <v>-16472.960250000036</v>
      </c>
      <c r="P136" s="27">
        <f t="shared" si="41"/>
        <v>16472.960250000036</v>
      </c>
    </row>
    <row r="137" spans="1:16">
      <c r="A137" s="31">
        <v>39114</v>
      </c>
      <c r="C137" s="6">
        <v>129</v>
      </c>
      <c r="D137" s="29">
        <f t="shared" ref="D137:D168" si="42">ROUND(-(+$B$9/180)*1,0)</f>
        <v>835</v>
      </c>
      <c r="E137" s="29">
        <f t="shared" si="37"/>
        <v>107715</v>
      </c>
      <c r="F137" s="29">
        <f t="shared" ref="F137:F168" si="43">$B$9+E137</f>
        <v>-42573</v>
      </c>
      <c r="G137" s="34">
        <f>+Inputs!$D$3</f>
        <v>0.37951000000000001</v>
      </c>
      <c r="I137" s="27">
        <f t="shared" si="38"/>
        <v>150288</v>
      </c>
      <c r="K137" s="27">
        <f t="shared" ref="K137:K168" si="44">D137</f>
        <v>835</v>
      </c>
      <c r="L137" s="27">
        <f t="shared" si="39"/>
        <v>107715</v>
      </c>
      <c r="M137" s="27">
        <f t="shared" ref="M137:M168" si="45">K137*G137</f>
        <v>316.89085</v>
      </c>
      <c r="N137" s="27">
        <f t="shared" ref="N137:N168" si="46">M137-J137</f>
        <v>316.89085</v>
      </c>
      <c r="O137" s="27">
        <f t="shared" si="40"/>
        <v>-16156.069400000037</v>
      </c>
      <c r="P137" s="27">
        <f t="shared" si="41"/>
        <v>16156.069400000037</v>
      </c>
    </row>
    <row r="138" spans="1:16">
      <c r="A138" s="30">
        <v>39142</v>
      </c>
      <c r="C138" s="6">
        <v>130</v>
      </c>
      <c r="D138" s="29">
        <f t="shared" si="42"/>
        <v>835</v>
      </c>
      <c r="E138" s="29">
        <f t="shared" ref="E138:E169" si="47">+E137+D138</f>
        <v>108550</v>
      </c>
      <c r="F138" s="29">
        <f t="shared" si="43"/>
        <v>-41738</v>
      </c>
      <c r="G138" s="34">
        <f>+Inputs!$D$3</f>
        <v>0.37951000000000001</v>
      </c>
      <c r="I138" s="27">
        <f t="shared" ref="I138:I169" si="48">+I137+H138</f>
        <v>150288</v>
      </c>
      <c r="K138" s="27">
        <f t="shared" si="44"/>
        <v>835</v>
      </c>
      <c r="L138" s="27">
        <f t="shared" ref="L138:L169" si="49">+L137+K138</f>
        <v>108550</v>
      </c>
      <c r="M138" s="27">
        <f t="shared" si="45"/>
        <v>316.89085</v>
      </c>
      <c r="N138" s="27">
        <f t="shared" si="46"/>
        <v>316.89085</v>
      </c>
      <c r="O138" s="27">
        <f t="shared" ref="O138:O169" si="50">+O137+N138</f>
        <v>-15839.178550000037</v>
      </c>
      <c r="P138" s="27">
        <f t="shared" ref="P138:P169" si="51">P137-N138</f>
        <v>15839.178550000037</v>
      </c>
    </row>
    <row r="139" spans="1:16">
      <c r="A139" s="31">
        <v>39173</v>
      </c>
      <c r="C139" s="6">
        <v>131</v>
      </c>
      <c r="D139" s="29">
        <f t="shared" si="42"/>
        <v>835</v>
      </c>
      <c r="E139" s="29">
        <f t="shared" si="47"/>
        <v>109385</v>
      </c>
      <c r="F139" s="29">
        <f t="shared" si="43"/>
        <v>-40903</v>
      </c>
      <c r="G139" s="34">
        <f>+Inputs!$D$3</f>
        <v>0.37951000000000001</v>
      </c>
      <c r="I139" s="27">
        <f t="shared" si="48"/>
        <v>150288</v>
      </c>
      <c r="K139" s="27">
        <f t="shared" si="44"/>
        <v>835</v>
      </c>
      <c r="L139" s="27">
        <f t="shared" si="49"/>
        <v>109385</v>
      </c>
      <c r="M139" s="27">
        <f t="shared" si="45"/>
        <v>316.89085</v>
      </c>
      <c r="N139" s="27">
        <f t="shared" si="46"/>
        <v>316.89085</v>
      </c>
      <c r="O139" s="27">
        <f t="shared" si="50"/>
        <v>-15522.287700000037</v>
      </c>
      <c r="P139" s="27">
        <f t="shared" si="51"/>
        <v>15522.287700000037</v>
      </c>
    </row>
    <row r="140" spans="1:16">
      <c r="A140" s="30">
        <v>39203</v>
      </c>
      <c r="C140" s="6">
        <v>132</v>
      </c>
      <c r="D140" s="29">
        <f t="shared" si="42"/>
        <v>835</v>
      </c>
      <c r="E140" s="29">
        <f t="shared" si="47"/>
        <v>110220</v>
      </c>
      <c r="F140" s="29">
        <f t="shared" si="43"/>
        <v>-40068</v>
      </c>
      <c r="G140" s="34">
        <f>+Inputs!$D$3</f>
        <v>0.37951000000000001</v>
      </c>
      <c r="I140" s="27">
        <f t="shared" si="48"/>
        <v>150288</v>
      </c>
      <c r="K140" s="27">
        <f t="shared" si="44"/>
        <v>835</v>
      </c>
      <c r="L140" s="27">
        <f t="shared" si="49"/>
        <v>110220</v>
      </c>
      <c r="M140" s="27">
        <f t="shared" si="45"/>
        <v>316.89085</v>
      </c>
      <c r="N140" s="27">
        <f t="shared" si="46"/>
        <v>316.89085</v>
      </c>
      <c r="O140" s="27">
        <f t="shared" si="50"/>
        <v>-15205.396850000037</v>
      </c>
      <c r="P140" s="27">
        <f t="shared" si="51"/>
        <v>15205.396850000037</v>
      </c>
    </row>
    <row r="141" spans="1:16">
      <c r="A141" s="31">
        <v>39234</v>
      </c>
      <c r="C141" s="6">
        <v>133</v>
      </c>
      <c r="D141" s="29">
        <f t="shared" si="42"/>
        <v>835</v>
      </c>
      <c r="E141" s="29">
        <f t="shared" si="47"/>
        <v>111055</v>
      </c>
      <c r="F141" s="29">
        <f t="shared" si="43"/>
        <v>-39233</v>
      </c>
      <c r="G141" s="34">
        <f>+Inputs!$D$3</f>
        <v>0.37951000000000001</v>
      </c>
      <c r="I141" s="27">
        <f t="shared" si="48"/>
        <v>150288</v>
      </c>
      <c r="K141" s="27">
        <f t="shared" si="44"/>
        <v>835</v>
      </c>
      <c r="L141" s="27">
        <f t="shared" si="49"/>
        <v>111055</v>
      </c>
      <c r="M141" s="27">
        <f t="shared" si="45"/>
        <v>316.89085</v>
      </c>
      <c r="N141" s="27">
        <f t="shared" si="46"/>
        <v>316.89085</v>
      </c>
      <c r="O141" s="27">
        <f t="shared" si="50"/>
        <v>-14888.506000000038</v>
      </c>
      <c r="P141" s="27">
        <f t="shared" si="51"/>
        <v>14888.506000000038</v>
      </c>
    </row>
    <row r="142" spans="1:16">
      <c r="A142" s="30">
        <v>39264</v>
      </c>
      <c r="C142" s="6">
        <v>134</v>
      </c>
      <c r="D142" s="29">
        <f t="shared" si="42"/>
        <v>835</v>
      </c>
      <c r="E142" s="29">
        <f t="shared" si="47"/>
        <v>111890</v>
      </c>
      <c r="F142" s="29">
        <f t="shared" si="43"/>
        <v>-38398</v>
      </c>
      <c r="G142" s="34">
        <f>+Inputs!$D$3</f>
        <v>0.37951000000000001</v>
      </c>
      <c r="I142" s="27">
        <f t="shared" si="48"/>
        <v>150288</v>
      </c>
      <c r="K142" s="27">
        <f t="shared" si="44"/>
        <v>835</v>
      </c>
      <c r="L142" s="27">
        <f t="shared" si="49"/>
        <v>111890</v>
      </c>
      <c r="M142" s="27">
        <f t="shared" si="45"/>
        <v>316.89085</v>
      </c>
      <c r="N142" s="27">
        <f t="shared" si="46"/>
        <v>316.89085</v>
      </c>
      <c r="O142" s="27">
        <f t="shared" si="50"/>
        <v>-14571.615150000038</v>
      </c>
      <c r="P142" s="27">
        <f t="shared" si="51"/>
        <v>14571.615150000038</v>
      </c>
    </row>
    <row r="143" spans="1:16">
      <c r="A143" s="31">
        <v>39295</v>
      </c>
      <c r="C143" s="6">
        <v>135</v>
      </c>
      <c r="D143" s="29">
        <f t="shared" si="42"/>
        <v>835</v>
      </c>
      <c r="E143" s="29">
        <f t="shared" si="47"/>
        <v>112725</v>
      </c>
      <c r="F143" s="29">
        <f t="shared" si="43"/>
        <v>-37563</v>
      </c>
      <c r="G143" s="34">
        <f>+Inputs!$D$3</f>
        <v>0.37951000000000001</v>
      </c>
      <c r="I143" s="27">
        <f t="shared" si="48"/>
        <v>150288</v>
      </c>
      <c r="K143" s="27">
        <f t="shared" si="44"/>
        <v>835</v>
      </c>
      <c r="L143" s="27">
        <f t="shared" si="49"/>
        <v>112725</v>
      </c>
      <c r="M143" s="27">
        <f t="shared" si="45"/>
        <v>316.89085</v>
      </c>
      <c r="N143" s="27">
        <f t="shared" si="46"/>
        <v>316.89085</v>
      </c>
      <c r="O143" s="27">
        <f t="shared" si="50"/>
        <v>-14254.724300000038</v>
      </c>
      <c r="P143" s="27">
        <f t="shared" si="51"/>
        <v>14254.724300000038</v>
      </c>
    </row>
    <row r="144" spans="1:16">
      <c r="A144" s="30">
        <v>39326</v>
      </c>
      <c r="C144" s="6">
        <v>136</v>
      </c>
      <c r="D144" s="29">
        <f t="shared" si="42"/>
        <v>835</v>
      </c>
      <c r="E144" s="29">
        <f t="shared" si="47"/>
        <v>113560</v>
      </c>
      <c r="F144" s="29">
        <f t="shared" si="43"/>
        <v>-36728</v>
      </c>
      <c r="G144" s="34">
        <f>+Inputs!$D$3</f>
        <v>0.37951000000000001</v>
      </c>
      <c r="I144" s="27">
        <f t="shared" si="48"/>
        <v>150288</v>
      </c>
      <c r="K144" s="27">
        <f t="shared" si="44"/>
        <v>835</v>
      </c>
      <c r="L144" s="27">
        <f t="shared" si="49"/>
        <v>113560</v>
      </c>
      <c r="M144" s="27">
        <f t="shared" si="45"/>
        <v>316.89085</v>
      </c>
      <c r="N144" s="27">
        <f t="shared" si="46"/>
        <v>316.89085</v>
      </c>
      <c r="O144" s="27">
        <f t="shared" si="50"/>
        <v>-13937.833450000038</v>
      </c>
      <c r="P144" s="27">
        <f t="shared" si="51"/>
        <v>13937.833450000038</v>
      </c>
    </row>
    <row r="145" spans="1:16">
      <c r="A145" s="31">
        <v>39356</v>
      </c>
      <c r="C145" s="6">
        <v>137</v>
      </c>
      <c r="D145" s="29">
        <f t="shared" si="42"/>
        <v>835</v>
      </c>
      <c r="E145" s="29">
        <f t="shared" si="47"/>
        <v>114395</v>
      </c>
      <c r="F145" s="29">
        <f t="shared" si="43"/>
        <v>-35893</v>
      </c>
      <c r="G145" s="34">
        <f>+Inputs!$D$3</f>
        <v>0.37951000000000001</v>
      </c>
      <c r="I145" s="27">
        <f t="shared" si="48"/>
        <v>150288</v>
      </c>
      <c r="K145" s="27">
        <f t="shared" si="44"/>
        <v>835</v>
      </c>
      <c r="L145" s="27">
        <f t="shared" si="49"/>
        <v>114395</v>
      </c>
      <c r="M145" s="27">
        <f t="shared" si="45"/>
        <v>316.89085</v>
      </c>
      <c r="N145" s="27">
        <f t="shared" si="46"/>
        <v>316.89085</v>
      </c>
      <c r="O145" s="27">
        <f t="shared" si="50"/>
        <v>-13620.942600000039</v>
      </c>
      <c r="P145" s="27">
        <f t="shared" si="51"/>
        <v>13620.942600000039</v>
      </c>
    </row>
    <row r="146" spans="1:16">
      <c r="A146" s="30">
        <v>39387</v>
      </c>
      <c r="C146" s="6">
        <v>138</v>
      </c>
      <c r="D146" s="29">
        <f t="shared" si="42"/>
        <v>835</v>
      </c>
      <c r="E146" s="29">
        <f t="shared" si="47"/>
        <v>115230</v>
      </c>
      <c r="F146" s="29">
        <f t="shared" si="43"/>
        <v>-35058</v>
      </c>
      <c r="G146" s="34">
        <f>+Inputs!$D$3</f>
        <v>0.37951000000000001</v>
      </c>
      <c r="I146" s="27">
        <f t="shared" si="48"/>
        <v>150288</v>
      </c>
      <c r="K146" s="27">
        <f t="shared" si="44"/>
        <v>835</v>
      </c>
      <c r="L146" s="27">
        <f t="shared" si="49"/>
        <v>115230</v>
      </c>
      <c r="M146" s="27">
        <f t="shared" si="45"/>
        <v>316.89085</v>
      </c>
      <c r="N146" s="27">
        <f t="shared" si="46"/>
        <v>316.89085</v>
      </c>
      <c r="O146" s="27">
        <f t="shared" si="50"/>
        <v>-13304.051750000039</v>
      </c>
      <c r="P146" s="27">
        <f t="shared" si="51"/>
        <v>13304.051750000039</v>
      </c>
    </row>
    <row r="147" spans="1:16">
      <c r="A147" s="31">
        <v>39417</v>
      </c>
      <c r="C147" s="6">
        <v>139</v>
      </c>
      <c r="D147" s="29">
        <f t="shared" si="42"/>
        <v>835</v>
      </c>
      <c r="E147" s="29">
        <f t="shared" si="47"/>
        <v>116065</v>
      </c>
      <c r="F147" s="29">
        <f t="shared" si="43"/>
        <v>-34223</v>
      </c>
      <c r="G147" s="34">
        <f>+Inputs!$D$3</f>
        <v>0.37951000000000001</v>
      </c>
      <c r="I147" s="27">
        <f t="shared" si="48"/>
        <v>150288</v>
      </c>
      <c r="K147" s="27">
        <f t="shared" si="44"/>
        <v>835</v>
      </c>
      <c r="L147" s="27">
        <f t="shared" si="49"/>
        <v>116065</v>
      </c>
      <c r="M147" s="27">
        <f t="shared" si="45"/>
        <v>316.89085</v>
      </c>
      <c r="N147" s="27">
        <f t="shared" si="46"/>
        <v>316.89085</v>
      </c>
      <c r="O147" s="27">
        <f t="shared" si="50"/>
        <v>-12987.160900000039</v>
      </c>
      <c r="P147" s="27">
        <f t="shared" si="51"/>
        <v>12987.160900000039</v>
      </c>
    </row>
    <row r="148" spans="1:16">
      <c r="A148" s="30">
        <v>39448</v>
      </c>
      <c r="C148" s="6">
        <v>140</v>
      </c>
      <c r="D148" s="29">
        <f t="shared" si="42"/>
        <v>835</v>
      </c>
      <c r="E148" s="29">
        <f t="shared" si="47"/>
        <v>116900</v>
      </c>
      <c r="F148" s="29">
        <f t="shared" si="43"/>
        <v>-33388</v>
      </c>
      <c r="G148" s="34">
        <f>+Inputs!$D$3</f>
        <v>0.37951000000000001</v>
      </c>
      <c r="I148" s="27">
        <f t="shared" si="48"/>
        <v>150288</v>
      </c>
      <c r="K148" s="27">
        <f t="shared" si="44"/>
        <v>835</v>
      </c>
      <c r="L148" s="27">
        <f t="shared" si="49"/>
        <v>116900</v>
      </c>
      <c r="M148" s="27">
        <f t="shared" si="45"/>
        <v>316.89085</v>
      </c>
      <c r="N148" s="27">
        <f t="shared" si="46"/>
        <v>316.89085</v>
      </c>
      <c r="O148" s="27">
        <f t="shared" si="50"/>
        <v>-12670.270050000039</v>
      </c>
      <c r="P148" s="27">
        <f t="shared" si="51"/>
        <v>12670.270050000039</v>
      </c>
    </row>
    <row r="149" spans="1:16">
      <c r="A149" s="31">
        <v>39479</v>
      </c>
      <c r="C149" s="6">
        <v>141</v>
      </c>
      <c r="D149" s="29">
        <f t="shared" si="42"/>
        <v>835</v>
      </c>
      <c r="E149" s="29">
        <f t="shared" si="47"/>
        <v>117735</v>
      </c>
      <c r="F149" s="29">
        <f t="shared" si="43"/>
        <v>-32553</v>
      </c>
      <c r="G149" s="34">
        <f>+Inputs!$D$3</f>
        <v>0.37951000000000001</v>
      </c>
      <c r="I149" s="27">
        <f t="shared" si="48"/>
        <v>150288</v>
      </c>
      <c r="K149" s="27">
        <f t="shared" si="44"/>
        <v>835</v>
      </c>
      <c r="L149" s="27">
        <f t="shared" si="49"/>
        <v>117735</v>
      </c>
      <c r="M149" s="27">
        <f t="shared" si="45"/>
        <v>316.89085</v>
      </c>
      <c r="N149" s="27">
        <f t="shared" si="46"/>
        <v>316.89085</v>
      </c>
      <c r="O149" s="27">
        <f t="shared" si="50"/>
        <v>-12353.379200000039</v>
      </c>
      <c r="P149" s="27">
        <f t="shared" si="51"/>
        <v>12353.379200000039</v>
      </c>
    </row>
    <row r="150" spans="1:16">
      <c r="A150" s="30">
        <v>39508</v>
      </c>
      <c r="C150" s="6">
        <v>142</v>
      </c>
      <c r="D150" s="29">
        <f t="shared" si="42"/>
        <v>835</v>
      </c>
      <c r="E150" s="29">
        <f t="shared" si="47"/>
        <v>118570</v>
      </c>
      <c r="F150" s="29">
        <f t="shared" si="43"/>
        <v>-31718</v>
      </c>
      <c r="G150" s="34">
        <f>+Inputs!$D$3</f>
        <v>0.37951000000000001</v>
      </c>
      <c r="I150" s="27">
        <f t="shared" si="48"/>
        <v>150288</v>
      </c>
      <c r="K150" s="27">
        <f t="shared" si="44"/>
        <v>835</v>
      </c>
      <c r="L150" s="27">
        <f t="shared" si="49"/>
        <v>118570</v>
      </c>
      <c r="M150" s="27">
        <f t="shared" si="45"/>
        <v>316.89085</v>
      </c>
      <c r="N150" s="27">
        <f t="shared" si="46"/>
        <v>316.89085</v>
      </c>
      <c r="O150" s="27">
        <f t="shared" si="50"/>
        <v>-12036.48835000004</v>
      </c>
      <c r="P150" s="27">
        <f t="shared" si="51"/>
        <v>12036.48835000004</v>
      </c>
    </row>
    <row r="151" spans="1:16">
      <c r="A151" s="31">
        <v>39539</v>
      </c>
      <c r="C151" s="6">
        <v>143</v>
      </c>
      <c r="D151" s="29">
        <f t="shared" si="42"/>
        <v>835</v>
      </c>
      <c r="E151" s="29">
        <f t="shared" si="47"/>
        <v>119405</v>
      </c>
      <c r="F151" s="29">
        <f t="shared" si="43"/>
        <v>-30883</v>
      </c>
      <c r="G151" s="34">
        <f>+Inputs!$D$3</f>
        <v>0.37951000000000001</v>
      </c>
      <c r="I151" s="27">
        <f t="shared" si="48"/>
        <v>150288</v>
      </c>
      <c r="K151" s="27">
        <f t="shared" si="44"/>
        <v>835</v>
      </c>
      <c r="L151" s="27">
        <f t="shared" si="49"/>
        <v>119405</v>
      </c>
      <c r="M151" s="27">
        <f t="shared" si="45"/>
        <v>316.89085</v>
      </c>
      <c r="N151" s="27">
        <f t="shared" si="46"/>
        <v>316.89085</v>
      </c>
      <c r="O151" s="27">
        <f t="shared" si="50"/>
        <v>-11719.59750000004</v>
      </c>
      <c r="P151" s="27">
        <f t="shared" si="51"/>
        <v>11719.59750000004</v>
      </c>
    </row>
    <row r="152" spans="1:16">
      <c r="A152" s="30">
        <v>39569</v>
      </c>
      <c r="C152" s="6">
        <v>144</v>
      </c>
      <c r="D152" s="29">
        <f t="shared" si="42"/>
        <v>835</v>
      </c>
      <c r="E152" s="29">
        <f t="shared" si="47"/>
        <v>120240</v>
      </c>
      <c r="F152" s="29">
        <f t="shared" si="43"/>
        <v>-30048</v>
      </c>
      <c r="G152" s="34">
        <f>+Inputs!$D$3</f>
        <v>0.37951000000000001</v>
      </c>
      <c r="I152" s="27">
        <f t="shared" si="48"/>
        <v>150288</v>
      </c>
      <c r="K152" s="27">
        <f t="shared" si="44"/>
        <v>835</v>
      </c>
      <c r="L152" s="27">
        <f t="shared" si="49"/>
        <v>120240</v>
      </c>
      <c r="M152" s="27">
        <f t="shared" si="45"/>
        <v>316.89085</v>
      </c>
      <c r="N152" s="27">
        <f t="shared" si="46"/>
        <v>316.89085</v>
      </c>
      <c r="O152" s="27">
        <f t="shared" si="50"/>
        <v>-11402.70665000004</v>
      </c>
      <c r="P152" s="27">
        <f t="shared" si="51"/>
        <v>11402.70665000004</v>
      </c>
    </row>
    <row r="153" spans="1:16">
      <c r="A153" s="31">
        <v>39600</v>
      </c>
      <c r="C153" s="6">
        <v>145</v>
      </c>
      <c r="D153" s="29">
        <f t="shared" si="42"/>
        <v>835</v>
      </c>
      <c r="E153" s="29">
        <f t="shared" si="47"/>
        <v>121075</v>
      </c>
      <c r="F153" s="29">
        <f t="shared" si="43"/>
        <v>-29213</v>
      </c>
      <c r="G153" s="34">
        <f>+Inputs!$D$3</f>
        <v>0.37951000000000001</v>
      </c>
      <c r="I153" s="27">
        <f t="shared" si="48"/>
        <v>150288</v>
      </c>
      <c r="K153" s="27">
        <f t="shared" si="44"/>
        <v>835</v>
      </c>
      <c r="L153" s="27">
        <f t="shared" si="49"/>
        <v>121075</v>
      </c>
      <c r="M153" s="27">
        <f t="shared" si="45"/>
        <v>316.89085</v>
      </c>
      <c r="N153" s="27">
        <f t="shared" si="46"/>
        <v>316.89085</v>
      </c>
      <c r="O153" s="27">
        <f t="shared" si="50"/>
        <v>-11085.81580000004</v>
      </c>
      <c r="P153" s="27">
        <f t="shared" si="51"/>
        <v>11085.81580000004</v>
      </c>
    </row>
    <row r="154" spans="1:16">
      <c r="A154" s="30">
        <v>39630</v>
      </c>
      <c r="C154" s="6">
        <v>146</v>
      </c>
      <c r="D154" s="29">
        <f t="shared" si="42"/>
        <v>835</v>
      </c>
      <c r="E154" s="29">
        <f t="shared" si="47"/>
        <v>121910</v>
      </c>
      <c r="F154" s="29">
        <f t="shared" si="43"/>
        <v>-28378</v>
      </c>
      <c r="G154" s="34">
        <f>+Inputs!$D$3</f>
        <v>0.37951000000000001</v>
      </c>
      <c r="I154" s="27">
        <f t="shared" si="48"/>
        <v>150288</v>
      </c>
      <c r="K154" s="27">
        <f t="shared" si="44"/>
        <v>835</v>
      </c>
      <c r="L154" s="27">
        <f t="shared" si="49"/>
        <v>121910</v>
      </c>
      <c r="M154" s="27">
        <f t="shared" si="45"/>
        <v>316.89085</v>
      </c>
      <c r="N154" s="27">
        <f t="shared" si="46"/>
        <v>316.89085</v>
      </c>
      <c r="O154" s="27">
        <f t="shared" si="50"/>
        <v>-10768.924950000041</v>
      </c>
      <c r="P154" s="27">
        <f t="shared" si="51"/>
        <v>10768.924950000041</v>
      </c>
    </row>
    <row r="155" spans="1:16">
      <c r="A155" s="31">
        <v>39661</v>
      </c>
      <c r="C155" s="6">
        <v>147</v>
      </c>
      <c r="D155" s="29">
        <f t="shared" si="42"/>
        <v>835</v>
      </c>
      <c r="E155" s="29">
        <f t="shared" si="47"/>
        <v>122745</v>
      </c>
      <c r="F155" s="29">
        <f t="shared" si="43"/>
        <v>-27543</v>
      </c>
      <c r="G155" s="34">
        <f>+Inputs!$D$3</f>
        <v>0.37951000000000001</v>
      </c>
      <c r="I155" s="27">
        <f t="shared" si="48"/>
        <v>150288</v>
      </c>
      <c r="K155" s="27">
        <f t="shared" si="44"/>
        <v>835</v>
      </c>
      <c r="L155" s="27">
        <f t="shared" si="49"/>
        <v>122745</v>
      </c>
      <c r="M155" s="27">
        <f t="shared" si="45"/>
        <v>316.89085</v>
      </c>
      <c r="N155" s="27">
        <f t="shared" si="46"/>
        <v>316.89085</v>
      </c>
      <c r="O155" s="27">
        <f t="shared" si="50"/>
        <v>-10452.034100000041</v>
      </c>
      <c r="P155" s="27">
        <f t="shared" si="51"/>
        <v>10452.034100000041</v>
      </c>
    </row>
    <row r="156" spans="1:16">
      <c r="A156" s="30">
        <v>39692</v>
      </c>
      <c r="C156" s="6">
        <v>148</v>
      </c>
      <c r="D156" s="29">
        <f t="shared" si="42"/>
        <v>835</v>
      </c>
      <c r="E156" s="29">
        <f t="shared" si="47"/>
        <v>123580</v>
      </c>
      <c r="F156" s="29">
        <f t="shared" si="43"/>
        <v>-26708</v>
      </c>
      <c r="G156" s="34">
        <f>+Inputs!$D$3</f>
        <v>0.37951000000000001</v>
      </c>
      <c r="I156" s="27">
        <f t="shared" si="48"/>
        <v>150288</v>
      </c>
      <c r="K156" s="27">
        <f t="shared" si="44"/>
        <v>835</v>
      </c>
      <c r="L156" s="27">
        <f t="shared" si="49"/>
        <v>123580</v>
      </c>
      <c r="M156" s="27">
        <f t="shared" si="45"/>
        <v>316.89085</v>
      </c>
      <c r="N156" s="27">
        <f t="shared" si="46"/>
        <v>316.89085</v>
      </c>
      <c r="O156" s="27">
        <f t="shared" si="50"/>
        <v>-10135.143250000041</v>
      </c>
      <c r="P156" s="27">
        <f t="shared" si="51"/>
        <v>10135.143250000041</v>
      </c>
    </row>
    <row r="157" spans="1:16">
      <c r="A157" s="31">
        <v>39722</v>
      </c>
      <c r="C157" s="6">
        <v>149</v>
      </c>
      <c r="D157" s="29">
        <f t="shared" si="42"/>
        <v>835</v>
      </c>
      <c r="E157" s="29">
        <f t="shared" si="47"/>
        <v>124415</v>
      </c>
      <c r="F157" s="29">
        <f t="shared" si="43"/>
        <v>-25873</v>
      </c>
      <c r="G157" s="34">
        <f>+Inputs!$D$3</f>
        <v>0.37951000000000001</v>
      </c>
      <c r="I157" s="27">
        <f t="shared" si="48"/>
        <v>150288</v>
      </c>
      <c r="K157" s="27">
        <f t="shared" si="44"/>
        <v>835</v>
      </c>
      <c r="L157" s="27">
        <f t="shared" si="49"/>
        <v>124415</v>
      </c>
      <c r="M157" s="27">
        <f t="shared" si="45"/>
        <v>316.89085</v>
      </c>
      <c r="N157" s="27">
        <f t="shared" si="46"/>
        <v>316.89085</v>
      </c>
      <c r="O157" s="27">
        <f t="shared" si="50"/>
        <v>-9818.2524000000412</v>
      </c>
      <c r="P157" s="27">
        <f t="shared" si="51"/>
        <v>9818.2524000000412</v>
      </c>
    </row>
    <row r="158" spans="1:16">
      <c r="A158" s="30">
        <v>39753</v>
      </c>
      <c r="C158" s="6">
        <v>150</v>
      </c>
      <c r="D158" s="29">
        <f t="shared" si="42"/>
        <v>835</v>
      </c>
      <c r="E158" s="29">
        <f t="shared" si="47"/>
        <v>125250</v>
      </c>
      <c r="F158" s="29">
        <f t="shared" si="43"/>
        <v>-25038</v>
      </c>
      <c r="G158" s="34">
        <f>+Inputs!$D$3</f>
        <v>0.37951000000000001</v>
      </c>
      <c r="I158" s="27">
        <f t="shared" si="48"/>
        <v>150288</v>
      </c>
      <c r="K158" s="27">
        <f t="shared" si="44"/>
        <v>835</v>
      </c>
      <c r="L158" s="27">
        <f t="shared" si="49"/>
        <v>125250</v>
      </c>
      <c r="M158" s="27">
        <f t="shared" si="45"/>
        <v>316.89085</v>
      </c>
      <c r="N158" s="27">
        <f t="shared" si="46"/>
        <v>316.89085</v>
      </c>
      <c r="O158" s="27">
        <f t="shared" si="50"/>
        <v>-9501.3615500000415</v>
      </c>
      <c r="P158" s="27">
        <f t="shared" si="51"/>
        <v>9501.3615500000415</v>
      </c>
    </row>
    <row r="159" spans="1:16">
      <c r="A159" s="31">
        <v>39783</v>
      </c>
      <c r="C159" s="6">
        <v>151</v>
      </c>
      <c r="D159" s="29">
        <f t="shared" si="42"/>
        <v>835</v>
      </c>
      <c r="E159" s="29">
        <f t="shared" si="47"/>
        <v>126085</v>
      </c>
      <c r="F159" s="29">
        <f t="shared" si="43"/>
        <v>-24203</v>
      </c>
      <c r="G159" s="34">
        <f>+Inputs!$D$3</f>
        <v>0.37951000000000001</v>
      </c>
      <c r="I159" s="27">
        <f t="shared" si="48"/>
        <v>150288</v>
      </c>
      <c r="K159" s="27">
        <f t="shared" si="44"/>
        <v>835</v>
      </c>
      <c r="L159" s="27">
        <f t="shared" si="49"/>
        <v>126085</v>
      </c>
      <c r="M159" s="27">
        <f t="shared" si="45"/>
        <v>316.89085</v>
      </c>
      <c r="N159" s="27">
        <f t="shared" si="46"/>
        <v>316.89085</v>
      </c>
      <c r="O159" s="27">
        <f t="shared" si="50"/>
        <v>-9184.4707000000417</v>
      </c>
      <c r="P159" s="27">
        <f t="shared" si="51"/>
        <v>9184.4707000000417</v>
      </c>
    </row>
    <row r="160" spans="1:16">
      <c r="A160" s="30">
        <v>39814</v>
      </c>
      <c r="C160" s="6">
        <v>152</v>
      </c>
      <c r="D160" s="29">
        <f t="shared" si="42"/>
        <v>835</v>
      </c>
      <c r="E160" s="29">
        <f t="shared" si="47"/>
        <v>126920</v>
      </c>
      <c r="F160" s="29">
        <f t="shared" si="43"/>
        <v>-23368</v>
      </c>
      <c r="G160" s="34">
        <f>+Inputs!$D$3</f>
        <v>0.37951000000000001</v>
      </c>
      <c r="I160" s="27">
        <f t="shared" si="48"/>
        <v>150288</v>
      </c>
      <c r="K160" s="27">
        <f t="shared" si="44"/>
        <v>835</v>
      </c>
      <c r="L160" s="27">
        <f t="shared" si="49"/>
        <v>126920</v>
      </c>
      <c r="M160" s="27">
        <f t="shared" si="45"/>
        <v>316.89085</v>
      </c>
      <c r="N160" s="27">
        <f t="shared" si="46"/>
        <v>316.89085</v>
      </c>
      <c r="O160" s="27">
        <f t="shared" si="50"/>
        <v>-8867.5798500000419</v>
      </c>
      <c r="P160" s="27">
        <f t="shared" si="51"/>
        <v>8867.5798500000419</v>
      </c>
    </row>
    <row r="161" spans="1:16">
      <c r="A161" s="31">
        <v>39845</v>
      </c>
      <c r="C161" s="6">
        <v>153</v>
      </c>
      <c r="D161" s="29">
        <f t="shared" si="42"/>
        <v>835</v>
      </c>
      <c r="E161" s="29">
        <f t="shared" si="47"/>
        <v>127755</v>
      </c>
      <c r="F161" s="29">
        <f t="shared" si="43"/>
        <v>-22533</v>
      </c>
      <c r="G161" s="34">
        <f>+Inputs!$D$3</f>
        <v>0.37951000000000001</v>
      </c>
      <c r="I161" s="27">
        <f t="shared" si="48"/>
        <v>150288</v>
      </c>
      <c r="K161" s="27">
        <f t="shared" si="44"/>
        <v>835</v>
      </c>
      <c r="L161" s="27">
        <f t="shared" si="49"/>
        <v>127755</v>
      </c>
      <c r="M161" s="27">
        <f t="shared" si="45"/>
        <v>316.89085</v>
      </c>
      <c r="N161" s="27">
        <f t="shared" si="46"/>
        <v>316.89085</v>
      </c>
      <c r="O161" s="27">
        <f t="shared" si="50"/>
        <v>-8550.6890000000421</v>
      </c>
      <c r="P161" s="27">
        <f t="shared" si="51"/>
        <v>8550.6890000000421</v>
      </c>
    </row>
    <row r="162" spans="1:16">
      <c r="A162" s="30">
        <v>39873</v>
      </c>
      <c r="C162" s="6">
        <v>154</v>
      </c>
      <c r="D162" s="29">
        <f t="shared" si="42"/>
        <v>835</v>
      </c>
      <c r="E162" s="29">
        <f t="shared" si="47"/>
        <v>128590</v>
      </c>
      <c r="F162" s="29">
        <f t="shared" si="43"/>
        <v>-21698</v>
      </c>
      <c r="G162" s="34">
        <f>+Inputs!$D$3</f>
        <v>0.37951000000000001</v>
      </c>
      <c r="I162" s="27">
        <f t="shared" si="48"/>
        <v>150288</v>
      </c>
      <c r="K162" s="27">
        <f t="shared" si="44"/>
        <v>835</v>
      </c>
      <c r="L162" s="27">
        <f t="shared" si="49"/>
        <v>128590</v>
      </c>
      <c r="M162" s="27">
        <f t="shared" si="45"/>
        <v>316.89085</v>
      </c>
      <c r="N162" s="27">
        <f t="shared" si="46"/>
        <v>316.89085</v>
      </c>
      <c r="O162" s="27">
        <f t="shared" si="50"/>
        <v>-8233.7981500000424</v>
      </c>
      <c r="P162" s="27">
        <f t="shared" si="51"/>
        <v>8233.7981500000424</v>
      </c>
    </row>
    <row r="163" spans="1:16">
      <c r="A163" s="31">
        <v>39904</v>
      </c>
      <c r="C163" s="6">
        <v>155</v>
      </c>
      <c r="D163" s="29">
        <f t="shared" si="42"/>
        <v>835</v>
      </c>
      <c r="E163" s="29">
        <f t="shared" si="47"/>
        <v>129425</v>
      </c>
      <c r="F163" s="29">
        <f t="shared" si="43"/>
        <v>-20863</v>
      </c>
      <c r="G163" s="34">
        <f>+Inputs!$D$3</f>
        <v>0.37951000000000001</v>
      </c>
      <c r="I163" s="27">
        <f t="shared" si="48"/>
        <v>150288</v>
      </c>
      <c r="K163" s="27">
        <f t="shared" si="44"/>
        <v>835</v>
      </c>
      <c r="L163" s="27">
        <f t="shared" si="49"/>
        <v>129425</v>
      </c>
      <c r="M163" s="27">
        <f t="shared" si="45"/>
        <v>316.89085</v>
      </c>
      <c r="N163" s="27">
        <f t="shared" si="46"/>
        <v>316.89085</v>
      </c>
      <c r="O163" s="27">
        <f t="shared" si="50"/>
        <v>-7916.9073000000426</v>
      </c>
      <c r="P163" s="27">
        <f t="shared" si="51"/>
        <v>7916.9073000000426</v>
      </c>
    </row>
    <row r="164" spans="1:16">
      <c r="A164" s="30">
        <v>39934</v>
      </c>
      <c r="C164" s="6">
        <v>156</v>
      </c>
      <c r="D164" s="29">
        <f t="shared" si="42"/>
        <v>835</v>
      </c>
      <c r="E164" s="29">
        <f t="shared" si="47"/>
        <v>130260</v>
      </c>
      <c r="F164" s="29">
        <f t="shared" si="43"/>
        <v>-20028</v>
      </c>
      <c r="G164" s="34">
        <f>+Inputs!$D$3</f>
        <v>0.37951000000000001</v>
      </c>
      <c r="I164" s="27">
        <f t="shared" si="48"/>
        <v>150288</v>
      </c>
      <c r="K164" s="27">
        <f t="shared" si="44"/>
        <v>835</v>
      </c>
      <c r="L164" s="27">
        <f t="shared" si="49"/>
        <v>130260</v>
      </c>
      <c r="M164" s="27">
        <f t="shared" si="45"/>
        <v>316.89085</v>
      </c>
      <c r="N164" s="27">
        <f t="shared" si="46"/>
        <v>316.89085</v>
      </c>
      <c r="O164" s="27">
        <f t="shared" si="50"/>
        <v>-7600.0164500000428</v>
      </c>
      <c r="P164" s="27">
        <f t="shared" si="51"/>
        <v>7600.0164500000428</v>
      </c>
    </row>
    <row r="165" spans="1:16">
      <c r="A165" s="31">
        <v>39965</v>
      </c>
      <c r="C165" s="6">
        <v>157</v>
      </c>
      <c r="D165" s="29">
        <f t="shared" si="42"/>
        <v>835</v>
      </c>
      <c r="E165" s="29">
        <f t="shared" si="47"/>
        <v>131095</v>
      </c>
      <c r="F165" s="29">
        <f t="shared" si="43"/>
        <v>-19193</v>
      </c>
      <c r="G165" s="34">
        <f>+Inputs!$D$3</f>
        <v>0.37951000000000001</v>
      </c>
      <c r="I165" s="27">
        <f t="shared" si="48"/>
        <v>150288</v>
      </c>
      <c r="K165" s="27">
        <f t="shared" si="44"/>
        <v>835</v>
      </c>
      <c r="L165" s="27">
        <f t="shared" si="49"/>
        <v>131095</v>
      </c>
      <c r="M165" s="27">
        <f t="shared" si="45"/>
        <v>316.89085</v>
      </c>
      <c r="N165" s="27">
        <f t="shared" si="46"/>
        <v>316.89085</v>
      </c>
      <c r="O165" s="27">
        <f t="shared" si="50"/>
        <v>-7283.1256000000431</v>
      </c>
      <c r="P165" s="27">
        <f t="shared" si="51"/>
        <v>7283.1256000000431</v>
      </c>
    </row>
    <row r="166" spans="1:16">
      <c r="A166" s="30">
        <v>39995</v>
      </c>
      <c r="C166" s="6">
        <v>158</v>
      </c>
      <c r="D166" s="29">
        <f t="shared" si="42"/>
        <v>835</v>
      </c>
      <c r="E166" s="29">
        <f t="shared" si="47"/>
        <v>131930</v>
      </c>
      <c r="F166" s="29">
        <f t="shared" si="43"/>
        <v>-18358</v>
      </c>
      <c r="G166" s="34">
        <f>+Inputs!$D$3</f>
        <v>0.37951000000000001</v>
      </c>
      <c r="I166" s="27">
        <f t="shared" si="48"/>
        <v>150288</v>
      </c>
      <c r="K166" s="27">
        <f t="shared" si="44"/>
        <v>835</v>
      </c>
      <c r="L166" s="27">
        <f t="shared" si="49"/>
        <v>131930</v>
      </c>
      <c r="M166" s="27">
        <f t="shared" si="45"/>
        <v>316.89085</v>
      </c>
      <c r="N166" s="27">
        <f t="shared" si="46"/>
        <v>316.89085</v>
      </c>
      <c r="O166" s="27">
        <f t="shared" si="50"/>
        <v>-6966.2347500000433</v>
      </c>
      <c r="P166" s="27">
        <f t="shared" si="51"/>
        <v>6966.2347500000433</v>
      </c>
    </row>
    <row r="167" spans="1:16">
      <c r="A167" s="31">
        <v>40026</v>
      </c>
      <c r="C167" s="6">
        <v>159</v>
      </c>
      <c r="D167" s="29">
        <f t="shared" si="42"/>
        <v>835</v>
      </c>
      <c r="E167" s="29">
        <f t="shared" si="47"/>
        <v>132765</v>
      </c>
      <c r="F167" s="29">
        <f t="shared" si="43"/>
        <v>-17523</v>
      </c>
      <c r="G167" s="34">
        <f>+Inputs!$D$3</f>
        <v>0.37951000000000001</v>
      </c>
      <c r="I167" s="27">
        <f t="shared" si="48"/>
        <v>150288</v>
      </c>
      <c r="K167" s="27">
        <f t="shared" si="44"/>
        <v>835</v>
      </c>
      <c r="L167" s="27">
        <f t="shared" si="49"/>
        <v>132765</v>
      </c>
      <c r="M167" s="27">
        <f t="shared" si="45"/>
        <v>316.89085</v>
      </c>
      <c r="N167" s="27">
        <f t="shared" si="46"/>
        <v>316.89085</v>
      </c>
      <c r="O167" s="27">
        <f t="shared" si="50"/>
        <v>-6649.3439000000435</v>
      </c>
      <c r="P167" s="27">
        <f t="shared" si="51"/>
        <v>6649.3439000000435</v>
      </c>
    </row>
    <row r="168" spans="1:16">
      <c r="A168" s="30">
        <v>40057</v>
      </c>
      <c r="C168" s="6">
        <v>160</v>
      </c>
      <c r="D168" s="29">
        <f t="shared" si="42"/>
        <v>835</v>
      </c>
      <c r="E168" s="29">
        <f t="shared" si="47"/>
        <v>133600</v>
      </c>
      <c r="F168" s="29">
        <f t="shared" si="43"/>
        <v>-16688</v>
      </c>
      <c r="G168" s="34">
        <f>+Inputs!$D$3</f>
        <v>0.37951000000000001</v>
      </c>
      <c r="I168" s="27">
        <f t="shared" si="48"/>
        <v>150288</v>
      </c>
      <c r="K168" s="27">
        <f t="shared" si="44"/>
        <v>835</v>
      </c>
      <c r="L168" s="27">
        <f t="shared" si="49"/>
        <v>133600</v>
      </c>
      <c r="M168" s="27">
        <f t="shared" si="45"/>
        <v>316.89085</v>
      </c>
      <c r="N168" s="27">
        <f t="shared" si="46"/>
        <v>316.89085</v>
      </c>
      <c r="O168" s="27">
        <f t="shared" si="50"/>
        <v>-6332.4530500000437</v>
      </c>
      <c r="P168" s="27">
        <f t="shared" si="51"/>
        <v>6332.4530500000437</v>
      </c>
    </row>
    <row r="169" spans="1:16">
      <c r="A169" s="31">
        <v>40087</v>
      </c>
      <c r="C169" s="6">
        <v>161</v>
      </c>
      <c r="D169" s="29">
        <f t="shared" ref="D169:D187" si="52">ROUND(-(+$B$9/180)*1,0)</f>
        <v>835</v>
      </c>
      <c r="E169" s="29">
        <f t="shared" si="47"/>
        <v>134435</v>
      </c>
      <c r="F169" s="29">
        <f t="shared" ref="F169:F188" si="53">$B$9+E169</f>
        <v>-15853</v>
      </c>
      <c r="G169" s="34">
        <f>+Inputs!$D$3</f>
        <v>0.37951000000000001</v>
      </c>
      <c r="I169" s="27">
        <f t="shared" si="48"/>
        <v>150288</v>
      </c>
      <c r="K169" s="27">
        <f t="shared" ref="K169:K188" si="54">D169</f>
        <v>835</v>
      </c>
      <c r="L169" s="27">
        <f t="shared" si="49"/>
        <v>134435</v>
      </c>
      <c r="M169" s="27">
        <f t="shared" ref="M169:M188" si="55">K169*G169</f>
        <v>316.89085</v>
      </c>
      <c r="N169" s="27">
        <f t="shared" ref="N169:N188" si="56">M169-J169</f>
        <v>316.89085</v>
      </c>
      <c r="O169" s="27">
        <f t="shared" si="50"/>
        <v>-6015.562200000044</v>
      </c>
      <c r="P169" s="27">
        <f t="shared" si="51"/>
        <v>6015.562200000044</v>
      </c>
    </row>
    <row r="170" spans="1:16">
      <c r="A170" s="30">
        <v>40118</v>
      </c>
      <c r="C170" s="6">
        <v>162</v>
      </c>
      <c r="D170" s="29">
        <f t="shared" si="52"/>
        <v>835</v>
      </c>
      <c r="E170" s="29">
        <f t="shared" ref="E170:E188" si="57">+E169+D170</f>
        <v>135270</v>
      </c>
      <c r="F170" s="29">
        <f t="shared" si="53"/>
        <v>-15018</v>
      </c>
      <c r="G170" s="34">
        <f>+Inputs!$D$3</f>
        <v>0.37951000000000001</v>
      </c>
      <c r="I170" s="27">
        <f t="shared" ref="I170:I188" si="58">+I169+H170</f>
        <v>150288</v>
      </c>
      <c r="K170" s="27">
        <f t="shared" si="54"/>
        <v>835</v>
      </c>
      <c r="L170" s="27">
        <f t="shared" ref="L170:L188" si="59">+L169+K170</f>
        <v>135270</v>
      </c>
      <c r="M170" s="27">
        <f t="shared" si="55"/>
        <v>316.89085</v>
      </c>
      <c r="N170" s="27">
        <f t="shared" si="56"/>
        <v>316.89085</v>
      </c>
      <c r="O170" s="27">
        <f t="shared" ref="O170:O188" si="60">+O169+N170</f>
        <v>-5698.6713500000442</v>
      </c>
      <c r="P170" s="27">
        <f t="shared" ref="P170:P188" si="61">P169-N170</f>
        <v>5698.6713500000442</v>
      </c>
    </row>
    <row r="171" spans="1:16">
      <c r="A171" s="31">
        <v>40148</v>
      </c>
      <c r="C171" s="6">
        <v>163</v>
      </c>
      <c r="D171" s="29">
        <f t="shared" si="52"/>
        <v>835</v>
      </c>
      <c r="E171" s="29">
        <f t="shared" si="57"/>
        <v>136105</v>
      </c>
      <c r="F171" s="29">
        <f t="shared" si="53"/>
        <v>-14183</v>
      </c>
      <c r="G171" s="34">
        <f>+Inputs!$D$3</f>
        <v>0.37951000000000001</v>
      </c>
      <c r="I171" s="27">
        <f t="shared" si="58"/>
        <v>150288</v>
      </c>
      <c r="K171" s="27">
        <f t="shared" si="54"/>
        <v>835</v>
      </c>
      <c r="L171" s="27">
        <f t="shared" si="59"/>
        <v>136105</v>
      </c>
      <c r="M171" s="27">
        <f t="shared" si="55"/>
        <v>316.89085</v>
      </c>
      <c r="N171" s="27">
        <f t="shared" si="56"/>
        <v>316.89085</v>
      </c>
      <c r="O171" s="27">
        <f t="shared" si="60"/>
        <v>-5381.7805000000444</v>
      </c>
      <c r="P171" s="27">
        <f t="shared" si="61"/>
        <v>5381.7805000000444</v>
      </c>
    </row>
    <row r="172" spans="1:16">
      <c r="A172" s="30">
        <v>40179</v>
      </c>
      <c r="C172" s="6">
        <v>164</v>
      </c>
      <c r="D172" s="29">
        <f t="shared" si="52"/>
        <v>835</v>
      </c>
      <c r="E172" s="29">
        <f t="shared" si="57"/>
        <v>136940</v>
      </c>
      <c r="F172" s="29">
        <f t="shared" si="53"/>
        <v>-13348</v>
      </c>
      <c r="G172" s="34">
        <f>+Inputs!$D$3</f>
        <v>0.37951000000000001</v>
      </c>
      <c r="I172" s="27">
        <f t="shared" si="58"/>
        <v>150288</v>
      </c>
      <c r="K172" s="27">
        <f t="shared" si="54"/>
        <v>835</v>
      </c>
      <c r="L172" s="27">
        <f t="shared" si="59"/>
        <v>136940</v>
      </c>
      <c r="M172" s="27">
        <f t="shared" si="55"/>
        <v>316.89085</v>
      </c>
      <c r="N172" s="27">
        <f t="shared" si="56"/>
        <v>316.89085</v>
      </c>
      <c r="O172" s="27">
        <f t="shared" si="60"/>
        <v>-5064.8896500000446</v>
      </c>
      <c r="P172" s="27">
        <f t="shared" si="61"/>
        <v>5064.8896500000446</v>
      </c>
    </row>
    <row r="173" spans="1:16">
      <c r="A173" s="31">
        <v>40210</v>
      </c>
      <c r="C173" s="6">
        <v>165</v>
      </c>
      <c r="D173" s="29">
        <f t="shared" si="52"/>
        <v>835</v>
      </c>
      <c r="E173" s="29">
        <f t="shared" si="57"/>
        <v>137775</v>
      </c>
      <c r="F173" s="29">
        <f t="shared" si="53"/>
        <v>-12513</v>
      </c>
      <c r="G173" s="34">
        <f>+Inputs!$D$3</f>
        <v>0.37951000000000001</v>
      </c>
      <c r="I173" s="27">
        <f t="shared" si="58"/>
        <v>150288</v>
      </c>
      <c r="K173" s="27">
        <f t="shared" si="54"/>
        <v>835</v>
      </c>
      <c r="L173" s="27">
        <f t="shared" si="59"/>
        <v>137775</v>
      </c>
      <c r="M173" s="27">
        <f t="shared" si="55"/>
        <v>316.89085</v>
      </c>
      <c r="N173" s="27">
        <f t="shared" si="56"/>
        <v>316.89085</v>
      </c>
      <c r="O173" s="27">
        <f t="shared" si="60"/>
        <v>-4747.9988000000449</v>
      </c>
      <c r="P173" s="27">
        <f t="shared" si="61"/>
        <v>4747.9988000000449</v>
      </c>
    </row>
    <row r="174" spans="1:16">
      <c r="A174" s="30">
        <v>40238</v>
      </c>
      <c r="C174" s="6">
        <v>166</v>
      </c>
      <c r="D174" s="29">
        <f t="shared" si="52"/>
        <v>835</v>
      </c>
      <c r="E174" s="29">
        <f t="shared" si="57"/>
        <v>138610</v>
      </c>
      <c r="F174" s="29">
        <f t="shared" si="53"/>
        <v>-11678</v>
      </c>
      <c r="G174" s="34">
        <f>+Inputs!$D$3</f>
        <v>0.37951000000000001</v>
      </c>
      <c r="I174" s="27">
        <f t="shared" si="58"/>
        <v>150288</v>
      </c>
      <c r="K174" s="27">
        <f t="shared" si="54"/>
        <v>835</v>
      </c>
      <c r="L174" s="27">
        <f t="shared" si="59"/>
        <v>138610</v>
      </c>
      <c r="M174" s="27">
        <f t="shared" si="55"/>
        <v>316.89085</v>
      </c>
      <c r="N174" s="27">
        <f t="shared" si="56"/>
        <v>316.89085</v>
      </c>
      <c r="O174" s="27">
        <f t="shared" si="60"/>
        <v>-4431.1079500000451</v>
      </c>
      <c r="P174" s="27">
        <f t="shared" si="61"/>
        <v>4431.1079500000451</v>
      </c>
    </row>
    <row r="175" spans="1:16">
      <c r="A175" s="31">
        <v>40269</v>
      </c>
      <c r="C175" s="6">
        <v>167</v>
      </c>
      <c r="D175" s="29">
        <f t="shared" si="52"/>
        <v>835</v>
      </c>
      <c r="E175" s="29">
        <f t="shared" si="57"/>
        <v>139445</v>
      </c>
      <c r="F175" s="29">
        <f t="shared" si="53"/>
        <v>-10843</v>
      </c>
      <c r="G175" s="34">
        <f>+Inputs!$D$3</f>
        <v>0.37951000000000001</v>
      </c>
      <c r="I175" s="27">
        <f t="shared" si="58"/>
        <v>150288</v>
      </c>
      <c r="K175" s="27">
        <f t="shared" si="54"/>
        <v>835</v>
      </c>
      <c r="L175" s="27">
        <f t="shared" si="59"/>
        <v>139445</v>
      </c>
      <c r="M175" s="27">
        <f t="shared" si="55"/>
        <v>316.89085</v>
      </c>
      <c r="N175" s="27">
        <f t="shared" si="56"/>
        <v>316.89085</v>
      </c>
      <c r="O175" s="27">
        <f t="shared" si="60"/>
        <v>-4114.2171000000453</v>
      </c>
      <c r="P175" s="27">
        <f t="shared" si="61"/>
        <v>4114.2171000000453</v>
      </c>
    </row>
    <row r="176" spans="1:16">
      <c r="A176" s="30">
        <v>40299</v>
      </c>
      <c r="C176" s="6">
        <v>168</v>
      </c>
      <c r="D176" s="29">
        <f t="shared" si="52"/>
        <v>835</v>
      </c>
      <c r="E176" s="29">
        <f t="shared" si="57"/>
        <v>140280</v>
      </c>
      <c r="F176" s="29">
        <f t="shared" si="53"/>
        <v>-10008</v>
      </c>
      <c r="G176" s="34">
        <f>+Inputs!$D$3</f>
        <v>0.37951000000000001</v>
      </c>
      <c r="I176" s="27">
        <f t="shared" si="58"/>
        <v>150288</v>
      </c>
      <c r="K176" s="27">
        <f t="shared" si="54"/>
        <v>835</v>
      </c>
      <c r="L176" s="27">
        <f t="shared" si="59"/>
        <v>140280</v>
      </c>
      <c r="M176" s="27">
        <f t="shared" si="55"/>
        <v>316.89085</v>
      </c>
      <c r="N176" s="27">
        <f t="shared" si="56"/>
        <v>316.89085</v>
      </c>
      <c r="O176" s="27">
        <f t="shared" si="60"/>
        <v>-3797.3262500000455</v>
      </c>
      <c r="P176" s="27">
        <f t="shared" si="61"/>
        <v>3797.3262500000455</v>
      </c>
    </row>
    <row r="177" spans="1:20">
      <c r="A177" s="31">
        <v>40330</v>
      </c>
      <c r="C177" s="6">
        <v>169</v>
      </c>
      <c r="D177" s="29">
        <f t="shared" si="52"/>
        <v>835</v>
      </c>
      <c r="E177" s="29">
        <f t="shared" si="57"/>
        <v>141115</v>
      </c>
      <c r="F177" s="29">
        <f t="shared" si="53"/>
        <v>-9173</v>
      </c>
      <c r="G177" s="34">
        <f>+Inputs!$D$3</f>
        <v>0.37951000000000001</v>
      </c>
      <c r="I177" s="27">
        <f t="shared" si="58"/>
        <v>150288</v>
      </c>
      <c r="K177" s="27">
        <f t="shared" si="54"/>
        <v>835</v>
      </c>
      <c r="L177" s="27">
        <f t="shared" si="59"/>
        <v>141115</v>
      </c>
      <c r="M177" s="27">
        <f t="shared" si="55"/>
        <v>316.89085</v>
      </c>
      <c r="N177" s="27">
        <f t="shared" si="56"/>
        <v>316.89085</v>
      </c>
      <c r="O177" s="27">
        <f t="shared" si="60"/>
        <v>-3480.4354000000458</v>
      </c>
      <c r="P177" s="27">
        <f t="shared" si="61"/>
        <v>3480.4354000000458</v>
      </c>
    </row>
    <row r="178" spans="1:20">
      <c r="A178" s="30">
        <v>40360</v>
      </c>
      <c r="C178" s="6">
        <v>170</v>
      </c>
      <c r="D178" s="29">
        <f t="shared" si="52"/>
        <v>835</v>
      </c>
      <c r="E178" s="29">
        <f t="shared" si="57"/>
        <v>141950</v>
      </c>
      <c r="F178" s="29">
        <f t="shared" si="53"/>
        <v>-8338</v>
      </c>
      <c r="G178" s="34">
        <f>+Inputs!$D$3</f>
        <v>0.37951000000000001</v>
      </c>
      <c r="I178" s="27">
        <f t="shared" si="58"/>
        <v>150288</v>
      </c>
      <c r="K178" s="27">
        <f t="shared" si="54"/>
        <v>835</v>
      </c>
      <c r="L178" s="27">
        <f t="shared" si="59"/>
        <v>141950</v>
      </c>
      <c r="M178" s="27">
        <f t="shared" si="55"/>
        <v>316.89085</v>
      </c>
      <c r="N178" s="27">
        <f t="shared" si="56"/>
        <v>316.89085</v>
      </c>
      <c r="O178" s="27">
        <f t="shared" si="60"/>
        <v>-3163.544550000046</v>
      </c>
      <c r="P178" s="27">
        <f t="shared" si="61"/>
        <v>3163.544550000046</v>
      </c>
    </row>
    <row r="179" spans="1:20">
      <c r="A179" s="31">
        <v>40391</v>
      </c>
      <c r="C179" s="6">
        <v>171</v>
      </c>
      <c r="D179" s="29">
        <f t="shared" si="52"/>
        <v>835</v>
      </c>
      <c r="E179" s="29">
        <f t="shared" si="57"/>
        <v>142785</v>
      </c>
      <c r="F179" s="29">
        <f t="shared" si="53"/>
        <v>-7503</v>
      </c>
      <c r="G179" s="34">
        <f>+Inputs!$D$3</f>
        <v>0.37951000000000001</v>
      </c>
      <c r="I179" s="27">
        <f t="shared" si="58"/>
        <v>150288</v>
      </c>
      <c r="K179" s="27">
        <f t="shared" si="54"/>
        <v>835</v>
      </c>
      <c r="L179" s="27">
        <f t="shared" si="59"/>
        <v>142785</v>
      </c>
      <c r="M179" s="27">
        <f t="shared" si="55"/>
        <v>316.89085</v>
      </c>
      <c r="N179" s="27">
        <f t="shared" si="56"/>
        <v>316.89085</v>
      </c>
      <c r="O179" s="27">
        <f t="shared" si="60"/>
        <v>-2846.6537000000462</v>
      </c>
      <c r="P179" s="27">
        <f t="shared" si="61"/>
        <v>2846.6537000000462</v>
      </c>
    </row>
    <row r="180" spans="1:20">
      <c r="A180" s="30">
        <v>40422</v>
      </c>
      <c r="C180" s="6">
        <v>172</v>
      </c>
      <c r="D180" s="29">
        <f t="shared" si="52"/>
        <v>835</v>
      </c>
      <c r="E180" s="29">
        <f t="shared" si="57"/>
        <v>143620</v>
      </c>
      <c r="F180" s="29">
        <f t="shared" si="53"/>
        <v>-6668</v>
      </c>
      <c r="G180" s="34">
        <f>+Inputs!$D$3</f>
        <v>0.37951000000000001</v>
      </c>
      <c r="I180" s="27">
        <f t="shared" si="58"/>
        <v>150288</v>
      </c>
      <c r="K180" s="27">
        <f t="shared" si="54"/>
        <v>835</v>
      </c>
      <c r="L180" s="27">
        <f t="shared" si="59"/>
        <v>143620</v>
      </c>
      <c r="M180" s="27">
        <f t="shared" si="55"/>
        <v>316.89085</v>
      </c>
      <c r="N180" s="27">
        <f t="shared" si="56"/>
        <v>316.89085</v>
      </c>
      <c r="O180" s="27">
        <f t="shared" si="60"/>
        <v>-2529.7628500000465</v>
      </c>
      <c r="P180" s="27">
        <f t="shared" si="61"/>
        <v>2529.7628500000465</v>
      </c>
    </row>
    <row r="181" spans="1:20">
      <c r="A181" s="31">
        <v>40452</v>
      </c>
      <c r="C181" s="6">
        <v>173</v>
      </c>
      <c r="D181" s="29">
        <f t="shared" si="52"/>
        <v>835</v>
      </c>
      <c r="E181" s="29">
        <f t="shared" si="57"/>
        <v>144455</v>
      </c>
      <c r="F181" s="29">
        <f t="shared" si="53"/>
        <v>-5833</v>
      </c>
      <c r="G181" s="34">
        <f>+Inputs!$D$3</f>
        <v>0.37951000000000001</v>
      </c>
      <c r="I181" s="27">
        <f t="shared" si="58"/>
        <v>150288</v>
      </c>
      <c r="K181" s="27">
        <f t="shared" si="54"/>
        <v>835</v>
      </c>
      <c r="L181" s="27">
        <f t="shared" si="59"/>
        <v>144455</v>
      </c>
      <c r="M181" s="27">
        <f t="shared" si="55"/>
        <v>316.89085</v>
      </c>
      <c r="N181" s="27">
        <f t="shared" si="56"/>
        <v>316.89085</v>
      </c>
      <c r="O181" s="27">
        <f t="shared" si="60"/>
        <v>-2212.8720000000467</v>
      </c>
      <c r="P181" s="27">
        <f t="shared" si="61"/>
        <v>2212.8720000000467</v>
      </c>
    </row>
    <row r="182" spans="1:20">
      <c r="A182" s="30">
        <v>40483</v>
      </c>
      <c r="C182" s="6">
        <v>174</v>
      </c>
      <c r="D182" s="29">
        <f t="shared" si="52"/>
        <v>835</v>
      </c>
      <c r="E182" s="29">
        <f t="shared" si="57"/>
        <v>145290</v>
      </c>
      <c r="F182" s="29">
        <f t="shared" si="53"/>
        <v>-4998</v>
      </c>
      <c r="G182" s="34">
        <f>+Inputs!$D$3</f>
        <v>0.37951000000000001</v>
      </c>
      <c r="I182" s="27">
        <f t="shared" si="58"/>
        <v>150288</v>
      </c>
      <c r="K182" s="27">
        <f t="shared" si="54"/>
        <v>835</v>
      </c>
      <c r="L182" s="27">
        <f t="shared" si="59"/>
        <v>145290</v>
      </c>
      <c r="M182" s="27">
        <f t="shared" si="55"/>
        <v>316.89085</v>
      </c>
      <c r="N182" s="27">
        <f t="shared" si="56"/>
        <v>316.89085</v>
      </c>
      <c r="O182" s="27">
        <f t="shared" si="60"/>
        <v>-1895.9811500000467</v>
      </c>
      <c r="P182" s="27">
        <f t="shared" si="61"/>
        <v>1895.9811500000467</v>
      </c>
    </row>
    <row r="183" spans="1:20">
      <c r="A183" s="31">
        <v>40513</v>
      </c>
      <c r="C183" s="6">
        <v>175</v>
      </c>
      <c r="D183" s="29">
        <f t="shared" si="52"/>
        <v>835</v>
      </c>
      <c r="E183" s="29">
        <f t="shared" si="57"/>
        <v>146125</v>
      </c>
      <c r="F183" s="29">
        <f t="shared" si="53"/>
        <v>-4163</v>
      </c>
      <c r="G183" s="34">
        <f>+Inputs!$D$3</f>
        <v>0.37951000000000001</v>
      </c>
      <c r="I183" s="27">
        <f t="shared" si="58"/>
        <v>150288</v>
      </c>
      <c r="K183" s="27">
        <f t="shared" si="54"/>
        <v>835</v>
      </c>
      <c r="L183" s="27">
        <f t="shared" si="59"/>
        <v>146125</v>
      </c>
      <c r="M183" s="27">
        <f t="shared" si="55"/>
        <v>316.89085</v>
      </c>
      <c r="N183" s="27">
        <f t="shared" si="56"/>
        <v>316.89085</v>
      </c>
      <c r="O183" s="27">
        <f t="shared" si="60"/>
        <v>-1579.0903000000467</v>
      </c>
      <c r="P183" s="27">
        <f t="shared" si="61"/>
        <v>1579.0903000000467</v>
      </c>
    </row>
    <row r="184" spans="1:20">
      <c r="A184" s="30">
        <v>40544</v>
      </c>
      <c r="C184" s="6">
        <v>176</v>
      </c>
      <c r="D184" s="29">
        <f t="shared" si="52"/>
        <v>835</v>
      </c>
      <c r="E184" s="29">
        <f t="shared" si="57"/>
        <v>146960</v>
      </c>
      <c r="F184" s="29">
        <f t="shared" si="53"/>
        <v>-3328</v>
      </c>
      <c r="G184" s="34">
        <f>+Inputs!$D$3</f>
        <v>0.37951000000000001</v>
      </c>
      <c r="I184" s="27">
        <f t="shared" si="58"/>
        <v>150288</v>
      </c>
      <c r="K184" s="27">
        <f t="shared" si="54"/>
        <v>835</v>
      </c>
      <c r="L184" s="27">
        <f t="shared" si="59"/>
        <v>146960</v>
      </c>
      <c r="M184" s="27">
        <f t="shared" si="55"/>
        <v>316.89085</v>
      </c>
      <c r="N184" s="27">
        <f t="shared" si="56"/>
        <v>316.89085</v>
      </c>
      <c r="O184" s="27">
        <f t="shared" si="60"/>
        <v>-1262.1994500000467</v>
      </c>
      <c r="P184" s="27">
        <f t="shared" si="61"/>
        <v>1262.1994500000467</v>
      </c>
    </row>
    <row r="185" spans="1:20">
      <c r="A185" s="31">
        <v>40575</v>
      </c>
      <c r="C185" s="6">
        <v>177</v>
      </c>
      <c r="D185" s="29">
        <f t="shared" si="52"/>
        <v>835</v>
      </c>
      <c r="E185" s="29">
        <f t="shared" si="57"/>
        <v>147795</v>
      </c>
      <c r="F185" s="29">
        <f t="shared" si="53"/>
        <v>-2493</v>
      </c>
      <c r="G185" s="34">
        <f>+Inputs!$D$3</f>
        <v>0.37951000000000001</v>
      </c>
      <c r="I185" s="27">
        <f t="shared" si="58"/>
        <v>150288</v>
      </c>
      <c r="K185" s="27">
        <f t="shared" si="54"/>
        <v>835</v>
      </c>
      <c r="L185" s="27">
        <f t="shared" si="59"/>
        <v>147795</v>
      </c>
      <c r="M185" s="27">
        <f t="shared" si="55"/>
        <v>316.89085</v>
      </c>
      <c r="N185" s="27">
        <f t="shared" si="56"/>
        <v>316.89085</v>
      </c>
      <c r="O185" s="27">
        <f t="shared" si="60"/>
        <v>-945.30860000004668</v>
      </c>
      <c r="P185" s="27">
        <f t="shared" si="61"/>
        <v>945.30860000004668</v>
      </c>
    </row>
    <row r="186" spans="1:20">
      <c r="A186" s="30">
        <v>40603</v>
      </c>
      <c r="C186" s="6">
        <v>178</v>
      </c>
      <c r="D186" s="29">
        <f t="shared" si="52"/>
        <v>835</v>
      </c>
      <c r="E186" s="29">
        <f t="shared" si="57"/>
        <v>148630</v>
      </c>
      <c r="F186" s="29">
        <f t="shared" si="53"/>
        <v>-1658</v>
      </c>
      <c r="G186" s="34">
        <f>+Inputs!$D$3</f>
        <v>0.37951000000000001</v>
      </c>
      <c r="I186" s="27">
        <f t="shared" si="58"/>
        <v>150288</v>
      </c>
      <c r="K186" s="27">
        <f t="shared" si="54"/>
        <v>835</v>
      </c>
      <c r="L186" s="27">
        <f t="shared" si="59"/>
        <v>148630</v>
      </c>
      <c r="M186" s="27">
        <f t="shared" si="55"/>
        <v>316.89085</v>
      </c>
      <c r="N186" s="27">
        <f t="shared" si="56"/>
        <v>316.89085</v>
      </c>
      <c r="O186" s="27">
        <f t="shared" si="60"/>
        <v>-628.41775000004668</v>
      </c>
      <c r="P186" s="27">
        <f t="shared" si="61"/>
        <v>628.41775000004668</v>
      </c>
    </row>
    <row r="187" spans="1:20">
      <c r="A187" s="31">
        <v>40634</v>
      </c>
      <c r="C187" s="6">
        <v>179</v>
      </c>
      <c r="D187" s="29">
        <f t="shared" si="52"/>
        <v>835</v>
      </c>
      <c r="E187" s="29">
        <f t="shared" si="57"/>
        <v>149465</v>
      </c>
      <c r="F187" s="29">
        <f t="shared" si="53"/>
        <v>-823</v>
      </c>
      <c r="G187" s="34">
        <f>+Inputs!$D$3</f>
        <v>0.37951000000000001</v>
      </c>
      <c r="I187" s="27">
        <f t="shared" si="58"/>
        <v>150288</v>
      </c>
      <c r="K187" s="27">
        <f t="shared" si="54"/>
        <v>835</v>
      </c>
      <c r="L187" s="27">
        <f t="shared" si="59"/>
        <v>149465</v>
      </c>
      <c r="M187" s="27">
        <f t="shared" si="55"/>
        <v>316.89085</v>
      </c>
      <c r="N187" s="27">
        <f t="shared" si="56"/>
        <v>316.89085</v>
      </c>
      <c r="O187" s="27">
        <f t="shared" si="60"/>
        <v>-311.52690000004668</v>
      </c>
      <c r="P187" s="27">
        <f t="shared" si="61"/>
        <v>311.52690000004668</v>
      </c>
    </row>
    <row r="188" spans="1:20">
      <c r="A188" s="30">
        <v>40664</v>
      </c>
      <c r="C188" s="6">
        <v>180</v>
      </c>
      <c r="D188" s="29">
        <f>-F187</f>
        <v>823</v>
      </c>
      <c r="E188" s="29">
        <f t="shared" si="57"/>
        <v>150288</v>
      </c>
      <c r="F188" s="29">
        <f t="shared" si="53"/>
        <v>0</v>
      </c>
      <c r="G188" s="34">
        <f>+Inputs!$D$3</f>
        <v>0.37951000000000001</v>
      </c>
      <c r="I188" s="27">
        <f t="shared" si="58"/>
        <v>150288</v>
      </c>
      <c r="K188" s="27">
        <f t="shared" si="54"/>
        <v>823</v>
      </c>
      <c r="L188" s="27">
        <f t="shared" si="59"/>
        <v>150288</v>
      </c>
      <c r="M188" s="27">
        <f t="shared" si="55"/>
        <v>312.33672999999999</v>
      </c>
      <c r="N188" s="27">
        <f t="shared" si="56"/>
        <v>312.33672999999999</v>
      </c>
      <c r="O188" s="27">
        <f t="shared" si="60"/>
        <v>0.80982999995330829</v>
      </c>
      <c r="P188" s="27">
        <f t="shared" si="61"/>
        <v>-0.80982999995330829</v>
      </c>
    </row>
    <row r="189" spans="1:20">
      <c r="A189" s="30"/>
      <c r="G189" s="28"/>
    </row>
    <row r="190" spans="1:20">
      <c r="A190" s="8" t="s">
        <v>43</v>
      </c>
      <c r="B190" s="33">
        <f>SUM(B9:B189)</f>
        <v>-150288</v>
      </c>
      <c r="D190" s="33">
        <f>SUM(D9:D189)</f>
        <v>150288</v>
      </c>
      <c r="G190" s="28"/>
      <c r="H190" s="33">
        <f>SUM(H9:H189)</f>
        <v>150288</v>
      </c>
      <c r="I190" s="33"/>
      <c r="J190" s="33">
        <f>SUM(J9:J189)</f>
        <v>57034.296000000002</v>
      </c>
      <c r="K190" s="33">
        <f>SUM(K9:K189)</f>
        <v>150288</v>
      </c>
      <c r="L190" s="33"/>
      <c r="M190" s="33">
        <f>SUM(M9:M189)</f>
        <v>57035.105830000241</v>
      </c>
      <c r="N190" s="33">
        <f>SUM(N9:N189)</f>
        <v>0.80982999995330829</v>
      </c>
      <c r="O190" s="33">
        <f>SUM(O9:O189)</f>
        <v>-5104122.2215700056</v>
      </c>
      <c r="P190" s="33">
        <f>SUM(P9:P189)</f>
        <v>5104122.2215700056</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sheetPr codeName="Sheet3"/>
  <dimension ref="A1:O121"/>
  <sheetViews>
    <sheetView view="pageBreakPreview" zoomScale="55" zoomScaleNormal="70" zoomScaleSheetLayoutView="55" workbookViewId="0">
      <pane ySplit="6" topLeftCell="A79" activePane="bottomLeft" state="frozen"/>
      <selection activeCell="F97" sqref="F97"/>
      <selection pane="bottomLeft" activeCell="N9" sqref="N9"/>
    </sheetView>
  </sheetViews>
  <sheetFormatPr defaultColWidth="19.44140625" defaultRowHeight="12.75"/>
  <cols>
    <col min="1" max="1" width="36.6640625" style="4" customWidth="1"/>
    <col min="2" max="2" width="15.5546875" style="126" customWidth="1"/>
    <col min="3" max="3" width="4" style="126" customWidth="1"/>
    <col min="4" max="13" width="15.5546875" style="4" customWidth="1"/>
    <col min="14" max="16384" width="19.44140625" style="4"/>
  </cols>
  <sheetData>
    <row r="1" spans="1:15" ht="22.5" customHeight="1">
      <c r="A1" s="251" t="s">
        <v>0</v>
      </c>
      <c r="B1" s="186"/>
      <c r="C1" s="186"/>
      <c r="D1" s="187" t="s">
        <v>111</v>
      </c>
      <c r="E1" s="188">
        <f>+Inputs!D5</f>
        <v>40148</v>
      </c>
      <c r="F1" s="189" t="s">
        <v>45</v>
      </c>
      <c r="G1" s="189" t="s">
        <v>45</v>
      </c>
      <c r="H1" s="189"/>
      <c r="I1" s="190"/>
      <c r="J1" s="190"/>
      <c r="K1" s="190"/>
      <c r="L1" s="190" t="s">
        <v>45</v>
      </c>
      <c r="M1" s="190" t="s">
        <v>45</v>
      </c>
    </row>
    <row r="2" spans="1:15" ht="22.5" customHeight="1">
      <c r="A2" s="251" t="s">
        <v>229</v>
      </c>
      <c r="B2" s="186"/>
      <c r="C2" s="186"/>
      <c r="D2" s="187" t="s">
        <v>118</v>
      </c>
      <c r="E2" s="188">
        <f>+Inputs!D6</f>
        <v>40513</v>
      </c>
      <c r="F2" s="189" t="s">
        <v>45</v>
      </c>
      <c r="G2" s="189" t="s">
        <v>45</v>
      </c>
      <c r="H2" s="189"/>
      <c r="I2" s="190"/>
      <c r="J2" s="190"/>
      <c r="K2" s="190"/>
      <c r="L2" s="191" t="s">
        <v>45</v>
      </c>
      <c r="M2" s="191" t="s">
        <v>45</v>
      </c>
    </row>
    <row r="3" spans="1:15" ht="22.5" customHeight="1">
      <c r="A3" s="251" t="s">
        <v>1</v>
      </c>
      <c r="B3" s="186"/>
      <c r="C3" s="186"/>
      <c r="D3" s="186" t="s">
        <v>45</v>
      </c>
      <c r="E3" s="186" t="s">
        <v>45</v>
      </c>
      <c r="F3" s="186" t="s">
        <v>45</v>
      </c>
      <c r="G3" s="186" t="s">
        <v>45</v>
      </c>
      <c r="H3" s="186"/>
      <c r="I3" s="186" t="s">
        <v>45</v>
      </c>
      <c r="J3" s="185" t="s">
        <v>45</v>
      </c>
      <c r="K3" s="185"/>
      <c r="L3" s="186" t="s">
        <v>2</v>
      </c>
      <c r="M3" s="186" t="s">
        <v>2</v>
      </c>
    </row>
    <row r="4" spans="1:15" ht="22.5" customHeight="1">
      <c r="A4" s="252"/>
      <c r="B4" s="186" t="s">
        <v>3</v>
      </c>
      <c r="C4" s="186"/>
      <c r="D4" s="186" t="s">
        <v>45</v>
      </c>
      <c r="E4" s="186" t="s">
        <v>2</v>
      </c>
      <c r="F4" s="186" t="s">
        <v>117</v>
      </c>
      <c r="G4" s="186" t="s">
        <v>115</v>
      </c>
      <c r="H4" s="186" t="s">
        <v>116</v>
      </c>
      <c r="I4" s="186" t="s">
        <v>6</v>
      </c>
      <c r="J4" s="186" t="s">
        <v>4</v>
      </c>
      <c r="K4" s="186" t="s">
        <v>5</v>
      </c>
      <c r="L4" s="186" t="s">
        <v>7</v>
      </c>
      <c r="M4" s="186" t="s">
        <v>7</v>
      </c>
      <c r="O4" s="192"/>
    </row>
    <row r="5" spans="1:15" ht="22.5" customHeight="1">
      <c r="A5" s="251" t="s">
        <v>8</v>
      </c>
      <c r="B5" s="186" t="s">
        <v>9</v>
      </c>
      <c r="C5" s="186" t="s">
        <v>10</v>
      </c>
      <c r="D5" s="186" t="s">
        <v>119</v>
      </c>
      <c r="E5" s="186" t="s">
        <v>44</v>
      </c>
      <c r="F5" s="186" t="s">
        <v>110</v>
      </c>
      <c r="G5" s="186" t="s">
        <v>44</v>
      </c>
      <c r="H5" s="186" t="s">
        <v>110</v>
      </c>
      <c r="I5" s="186" t="s">
        <v>130</v>
      </c>
      <c r="J5" s="186" t="s">
        <v>131</v>
      </c>
      <c r="K5" s="186" t="s">
        <v>11</v>
      </c>
      <c r="L5" s="186" t="s">
        <v>12</v>
      </c>
      <c r="M5" s="186" t="s">
        <v>12</v>
      </c>
      <c r="O5" s="192"/>
    </row>
    <row r="6" spans="1:15" ht="22.5" customHeight="1">
      <c r="A6" s="193"/>
      <c r="B6" s="194"/>
      <c r="C6" s="193"/>
      <c r="D6" s="195">
        <f>Inputs!D6</f>
        <v>40513</v>
      </c>
      <c r="E6" s="195">
        <f>Inputs!D6</f>
        <v>40513</v>
      </c>
      <c r="F6" s="195">
        <f>Inputs!D6</f>
        <v>40513</v>
      </c>
      <c r="G6" s="196" t="s">
        <v>112</v>
      </c>
      <c r="H6" s="195">
        <f>Inputs!D5</f>
        <v>40148</v>
      </c>
      <c r="I6" s="196" t="s">
        <v>112</v>
      </c>
      <c r="J6" s="196" t="s">
        <v>112</v>
      </c>
      <c r="K6" s="196" t="s">
        <v>112</v>
      </c>
      <c r="L6" s="195">
        <f>Inputs!D5</f>
        <v>40148</v>
      </c>
      <c r="M6" s="195">
        <f>Inputs!D6</f>
        <v>40513</v>
      </c>
      <c r="O6" s="160"/>
    </row>
    <row r="7" spans="1:15" ht="22.5" customHeight="1">
      <c r="A7" s="249" t="s">
        <v>13</v>
      </c>
      <c r="B7" s="197">
        <v>34578</v>
      </c>
      <c r="C7" s="198">
        <v>1</v>
      </c>
      <c r="D7" s="182">
        <f>'Sep 1994'!$B$9*-1</f>
        <v>9284419</v>
      </c>
      <c r="E7" s="183">
        <f>VLOOKUP(Inputs!$D$6,'Sep 1994'!$A$9:$P$368,5)</f>
        <v>9284419</v>
      </c>
      <c r="F7" s="183">
        <f>VLOOKUP(Inputs!$D$6,'Sep 1994'!$A$9:$P$368,6)*-1</f>
        <v>0</v>
      </c>
      <c r="G7" s="182">
        <f>'Sep 1994'!$S$9</f>
        <v>0</v>
      </c>
      <c r="H7" s="183">
        <f>VLOOKUP(Inputs!$D$5,'Sep 1994'!$A$9:$P$368,6)*-1</f>
        <v>0</v>
      </c>
      <c r="I7" s="182">
        <f>'Sep 1994'!$S$13</f>
        <v>0</v>
      </c>
      <c r="J7" s="182">
        <f>'Sep 1994'!$S$14</f>
        <v>0</v>
      </c>
      <c r="K7" s="182">
        <f>'Sep 1994'!$S$10</f>
        <v>0</v>
      </c>
      <c r="L7" s="182">
        <f>'Sep 1994'!$Q$11</f>
        <v>-39.200989995726559</v>
      </c>
      <c r="M7" s="184">
        <f>'Sep 1994'!$R$11</f>
        <v>-39.200989995726559</v>
      </c>
      <c r="N7" s="199"/>
      <c r="O7" s="162"/>
    </row>
    <row r="8" spans="1:15" ht="22.5" customHeight="1">
      <c r="A8" s="249" t="s">
        <v>14</v>
      </c>
      <c r="B8" s="200" t="s">
        <v>15</v>
      </c>
      <c r="C8" s="201">
        <v>2</v>
      </c>
      <c r="D8" s="182">
        <f>'Dec 1994'!$B$9*-1</f>
        <v>29041</v>
      </c>
      <c r="E8" s="183">
        <f>VLOOKUP(Inputs!$D$6,'Dec 1994'!$A$9:$P$368,5)</f>
        <v>29041</v>
      </c>
      <c r="F8" s="183">
        <f>VLOOKUP(Inputs!$D$6,'Dec 1994'!$A$9:$P$368,6)*-1</f>
        <v>0</v>
      </c>
      <c r="G8" s="182">
        <f>'Dec 1994'!$S$9</f>
        <v>0</v>
      </c>
      <c r="H8" s="183">
        <f>VLOOKUP(Inputs!$D$5,'Dec 1994'!$A$9:$P$368,6)*-1</f>
        <v>0</v>
      </c>
      <c r="I8" s="182">
        <f>'Dec 1994'!$S$13</f>
        <v>0</v>
      </c>
      <c r="J8" s="182">
        <f>'Dec 1994'!$S$14</f>
        <v>0</v>
      </c>
      <c r="K8" s="182">
        <f>'Dec 1994'!$S$10</f>
        <v>0</v>
      </c>
      <c r="L8" s="182">
        <f>'Dec 1994'!$Q$11</f>
        <v>-0.12780000002602776</v>
      </c>
      <c r="M8" s="184">
        <f>'Dec 1994'!$R$11</f>
        <v>-0.12780000002602776</v>
      </c>
      <c r="O8" s="162"/>
    </row>
    <row r="9" spans="1:15" ht="22.5" customHeight="1">
      <c r="A9" s="249" t="s">
        <v>17</v>
      </c>
      <c r="B9" s="200">
        <v>34790</v>
      </c>
      <c r="C9" s="198">
        <v>3</v>
      </c>
      <c r="D9" s="182">
        <f>'Apr 1995'!$B$9*-1</f>
        <v>2294650</v>
      </c>
      <c r="E9" s="183">
        <f>VLOOKUP(Inputs!$D$6,'Apr 1995'!$A$9:$P$368,5)</f>
        <v>2294650</v>
      </c>
      <c r="F9" s="183">
        <f>VLOOKUP(Inputs!$D$6,'Apr 1995'!$A$9:$P$368,6)*-1</f>
        <v>0</v>
      </c>
      <c r="G9" s="182">
        <f>'Apr 1995'!$S$9</f>
        <v>38254</v>
      </c>
      <c r="H9" s="183">
        <f>VLOOKUP(Inputs!$D$5,'Apr 1995'!$A$9:$P$368,6)*-1</f>
        <v>38254</v>
      </c>
      <c r="I9" s="182">
        <f>'Apr 1995'!$S$13</f>
        <v>0</v>
      </c>
      <c r="J9" s="182">
        <f>'Apr 1995'!$S$14</f>
        <v>38254</v>
      </c>
      <c r="K9" s="182">
        <f>'Apr 1995'!$S$10</f>
        <v>14517.775540000002</v>
      </c>
      <c r="L9" s="182">
        <f>'Apr 1995'!$Q$11</f>
        <v>14507.194599997551</v>
      </c>
      <c r="M9" s="184">
        <f>'Apr 1995'!$R$11</f>
        <v>-10.580940002450916</v>
      </c>
      <c r="O9" s="162"/>
    </row>
    <row r="10" spans="1:15" ht="22.5" customHeight="1">
      <c r="A10" s="249" t="s">
        <v>14</v>
      </c>
      <c r="B10" s="200" t="s">
        <v>18</v>
      </c>
      <c r="C10" s="201">
        <v>4</v>
      </c>
      <c r="D10" s="182">
        <f>'May 1995'!$B$9*-1</f>
        <v>25252</v>
      </c>
      <c r="E10" s="183">
        <f>VLOOKUP(Inputs!$D$6,'May 1995'!$A$9:$P$368,5)</f>
        <v>25252</v>
      </c>
      <c r="F10" s="183">
        <f>VLOOKUP(Inputs!$D$6,'May 1995'!$A$9:$P$368,6)*-1</f>
        <v>0</v>
      </c>
      <c r="G10" s="182">
        <f>'May 1995'!$S$9</f>
        <v>612</v>
      </c>
      <c r="H10" s="183">
        <f>VLOOKUP(Inputs!$D$5,'May 1995'!$A$9:$P$368,6)*-1</f>
        <v>612</v>
      </c>
      <c r="I10" s="182">
        <f>'May 1995'!$S$13</f>
        <v>0</v>
      </c>
      <c r="J10" s="182">
        <f>'May 1995'!$S$14</f>
        <v>612</v>
      </c>
      <c r="K10" s="182">
        <f>'May 1995'!$S$10</f>
        <v>232.26011999999997</v>
      </c>
      <c r="L10" s="182">
        <f>'May 1995'!$Q$11</f>
        <v>232.14200000000415</v>
      </c>
      <c r="M10" s="184">
        <f>'May 1995'!$R$11</f>
        <v>-0.11811999999584089</v>
      </c>
      <c r="O10" s="162"/>
    </row>
    <row r="11" spans="1:15" ht="22.5" customHeight="1">
      <c r="A11" s="249" t="s">
        <v>19</v>
      </c>
      <c r="B11" s="200">
        <v>34851</v>
      </c>
      <c r="C11" s="198">
        <v>5</v>
      </c>
      <c r="D11" s="182">
        <f>'Jun 1995'!$B$9*-1</f>
        <v>1086300</v>
      </c>
      <c r="E11" s="183">
        <f>VLOOKUP(Inputs!$D$6,'Jun 1995'!$A$9:$P$368,5)</f>
        <v>1086300</v>
      </c>
      <c r="F11" s="183">
        <f>VLOOKUP(Inputs!$D$6,'Jun 1995'!$A$9:$P$368,6)*-1</f>
        <v>0</v>
      </c>
      <c r="G11" s="182">
        <f>'Jun 1995'!$S$9</f>
        <v>30175</v>
      </c>
      <c r="H11" s="183">
        <f>VLOOKUP(Inputs!$D$5,'Jun 1995'!$A$9:$P$368,6)*-1</f>
        <v>30175</v>
      </c>
      <c r="I11" s="182">
        <f>'Jun 1995'!$S$13</f>
        <v>0</v>
      </c>
      <c r="J11" s="182">
        <f>'Jun 1995'!$S$14</f>
        <v>30175</v>
      </c>
      <c r="K11" s="182">
        <f>'Jun 1995'!$S$10</f>
        <v>11451.714250000001</v>
      </c>
      <c r="L11" s="182">
        <f>'Jun 1995'!$Q$11</f>
        <v>11446.584500002078</v>
      </c>
      <c r="M11" s="184">
        <f>'Jun 1995'!$R$11</f>
        <v>-5.1297499979227723</v>
      </c>
      <c r="O11" s="162"/>
    </row>
    <row r="12" spans="1:15" ht="22.5" customHeight="1">
      <c r="A12" s="249" t="s">
        <v>20</v>
      </c>
      <c r="B12" s="200">
        <v>34881</v>
      </c>
      <c r="C12" s="201">
        <v>6</v>
      </c>
      <c r="D12" s="182">
        <f>'Jul 1995'!$B$9*-1</f>
        <v>2746523</v>
      </c>
      <c r="E12" s="183">
        <f>VLOOKUP(Inputs!$D$6,'Jul 1995'!$A$9:$P$368,5)</f>
        <v>2746523</v>
      </c>
      <c r="F12" s="183">
        <f>VLOOKUP(Inputs!$D$6,'Jul 1995'!$A$9:$P$368,6)*-1</f>
        <v>0</v>
      </c>
      <c r="G12" s="182">
        <f>'Jul 1995'!$S$9</f>
        <v>91631</v>
      </c>
      <c r="H12" s="183">
        <f>VLOOKUP(Inputs!$D$5,'Jul 1995'!$A$9:$P$368,6)*-1</f>
        <v>91631</v>
      </c>
      <c r="I12" s="182">
        <f>'Jul 1995'!$S$13</f>
        <v>0</v>
      </c>
      <c r="J12" s="182">
        <f>'Jul 1995'!$S$14</f>
        <v>91631</v>
      </c>
      <c r="K12" s="182">
        <f>'Jul 1995'!$S$10</f>
        <v>34774.880810000002</v>
      </c>
      <c r="L12" s="182">
        <f>'Jul 1995'!$Q$11</f>
        <v>34761.758100002698</v>
      </c>
      <c r="M12" s="184">
        <f>'Jul 1995'!$R$11</f>
        <v>-13.122709997307538</v>
      </c>
      <c r="O12" s="162"/>
    </row>
    <row r="13" spans="1:15" ht="22.5" customHeight="1">
      <c r="A13" s="249" t="s">
        <v>14</v>
      </c>
      <c r="B13" s="200">
        <v>34943</v>
      </c>
      <c r="C13" s="198">
        <v>7</v>
      </c>
      <c r="D13" s="182">
        <f>'Sep 1995'!$B$9*-1</f>
        <v>3674</v>
      </c>
      <c r="E13" s="183">
        <f>VLOOKUP(Inputs!$D$6,'Sep 1995'!$A$9:$P$368,5)</f>
        <v>3674</v>
      </c>
      <c r="F13" s="183">
        <f>VLOOKUP(Inputs!$D$6,'Sep 1995'!$A$9:$P$368,6)*-1</f>
        <v>0</v>
      </c>
      <c r="G13" s="182">
        <f>'Sep 1995'!$S$9</f>
        <v>234</v>
      </c>
      <c r="H13" s="183">
        <f>VLOOKUP(Inputs!$D$5,'Sep 1995'!$A$9:$P$368,6)*-1</f>
        <v>234</v>
      </c>
      <c r="I13" s="182">
        <f>'Sep 1995'!$S$13</f>
        <v>0</v>
      </c>
      <c r="J13" s="182">
        <f>'Sep 1995'!$S$14</f>
        <v>234</v>
      </c>
      <c r="K13" s="182">
        <f>'Sep 1995'!$S$10</f>
        <v>88.805340000000001</v>
      </c>
      <c r="L13" s="182">
        <f>'Sep 1995'!$Q$11</f>
        <v>88.787000000003331</v>
      </c>
      <c r="M13" s="184">
        <f>'Sep 1995'!$R$11</f>
        <v>-1.8339999996669576E-2</v>
      </c>
      <c r="O13" s="162"/>
    </row>
    <row r="14" spans="1:15" ht="22.5" customHeight="1">
      <c r="A14" s="249" t="s">
        <v>14</v>
      </c>
      <c r="B14" s="200" t="s">
        <v>21</v>
      </c>
      <c r="C14" s="201">
        <v>8</v>
      </c>
      <c r="D14" s="182">
        <f>'Oct 1995'!$B$9*-1</f>
        <v>14096</v>
      </c>
      <c r="E14" s="183">
        <f>VLOOKUP(Inputs!$D$6,'Oct 1995'!$A$9:$P$368,5)</f>
        <v>14096</v>
      </c>
      <c r="F14" s="183">
        <f>VLOOKUP(Inputs!$D$6,'Oct 1995'!$A$9:$P$368,6)*-1</f>
        <v>0</v>
      </c>
      <c r="G14" s="182">
        <f>'Oct 1995'!$S$9</f>
        <v>758</v>
      </c>
      <c r="H14" s="183">
        <f>VLOOKUP(Inputs!$D$5,'Oct 1995'!$A$9:$P$368,6)*-1</f>
        <v>758</v>
      </c>
      <c r="I14" s="182">
        <f>'Oct 1995'!$S$13</f>
        <v>0</v>
      </c>
      <c r="J14" s="182">
        <f>'Oct 1995'!$S$14</f>
        <v>758</v>
      </c>
      <c r="K14" s="182">
        <f>'Oct 1995'!$S$10</f>
        <v>287.66858000000002</v>
      </c>
      <c r="L14" s="182">
        <f>'Oct 1995'!$Q$11</f>
        <v>287.59860000001117</v>
      </c>
      <c r="M14" s="184">
        <f>'Oct 1995'!$R$11</f>
        <v>-6.9979999988824204E-2</v>
      </c>
      <c r="O14" s="162"/>
    </row>
    <row r="15" spans="1:15" ht="22.5" customHeight="1">
      <c r="A15" s="249" t="s">
        <v>14</v>
      </c>
      <c r="B15" s="200" t="s">
        <v>22</v>
      </c>
      <c r="C15" s="198">
        <v>9</v>
      </c>
      <c r="D15" s="182">
        <f>'Dec 1995'!$B$9*-1</f>
        <v>5374</v>
      </c>
      <c r="E15" s="183">
        <f>VLOOKUP(Inputs!$D$6,'Dec 1995'!$A$9:$P$368,5)</f>
        <v>5374</v>
      </c>
      <c r="F15" s="183">
        <f>VLOOKUP(Inputs!$D$6,'Dec 1995'!$A$9:$P$368,6)*-1</f>
        <v>0</v>
      </c>
      <c r="G15" s="182">
        <f>'Dec 1995'!$S$9</f>
        <v>304</v>
      </c>
      <c r="H15" s="183">
        <f>VLOOKUP(Inputs!$D$5,'Dec 1995'!$A$9:$P$368,6)*-1</f>
        <v>304</v>
      </c>
      <c r="I15" s="182">
        <f>'Dec 1995'!$S$13</f>
        <v>0</v>
      </c>
      <c r="J15" s="182">
        <f>'Dec 1995'!$S$14</f>
        <v>304</v>
      </c>
      <c r="K15" s="182">
        <f>'Dec 1995'!$S$10</f>
        <v>115.37104000000001</v>
      </c>
      <c r="L15" s="182">
        <f>'Dec 1995'!$Q$11</f>
        <v>115.34399999999883</v>
      </c>
      <c r="M15" s="184">
        <f>'Dec 1995'!$R$11</f>
        <v>-2.7040000001179898E-2</v>
      </c>
      <c r="O15" s="162"/>
    </row>
    <row r="16" spans="1:15" ht="22.5" customHeight="1">
      <c r="A16" s="249" t="s">
        <v>19</v>
      </c>
      <c r="B16" s="200" t="s">
        <v>23</v>
      </c>
      <c r="C16" s="201">
        <v>10</v>
      </c>
      <c r="D16" s="182">
        <f>'Feb 1996'!$B$9*-1</f>
        <v>1315000</v>
      </c>
      <c r="E16" s="183">
        <f>VLOOKUP(Inputs!$D$6,'Feb 1996'!$A$9:$P$368,5)</f>
        <v>1307774</v>
      </c>
      <c r="F16" s="183">
        <f>VLOOKUP(Inputs!$D$6,'Feb 1996'!$A$9:$P$368,6)*-1</f>
        <v>7226</v>
      </c>
      <c r="G16" s="182">
        <f>'Feb 1996'!$S$9</f>
        <v>87672</v>
      </c>
      <c r="H16" s="183">
        <f>VLOOKUP(Inputs!$D$5,'Feb 1996'!$A$9:$P$368,6)*-1</f>
        <v>94898</v>
      </c>
      <c r="I16" s="182">
        <f>'Feb 1996'!$S$13</f>
        <v>0</v>
      </c>
      <c r="J16" s="182">
        <f>'Feb 1996'!$S$14</f>
        <v>87672</v>
      </c>
      <c r="K16" s="182">
        <f>'Feb 1996'!$S$10</f>
        <v>33272.400719999998</v>
      </c>
      <c r="L16" s="182">
        <f>'Feb 1996'!$Q$11</f>
        <v>36007.946200001577</v>
      </c>
      <c r="M16" s="184">
        <f>'Feb 1996'!$R$11</f>
        <v>2735.5454800015814</v>
      </c>
      <c r="O16" s="162"/>
    </row>
    <row r="17" spans="1:15" ht="22.5" customHeight="1">
      <c r="A17" s="249" t="s">
        <v>24</v>
      </c>
      <c r="B17" s="200">
        <v>35125</v>
      </c>
      <c r="C17" s="198">
        <v>11</v>
      </c>
      <c r="D17" s="182">
        <f>'Mar 1996'!$B$9*-1</f>
        <v>2096250</v>
      </c>
      <c r="E17" s="183">
        <f>VLOOKUP(Inputs!$D$6,'Mar 1996'!$A$9:$P$368,5)</f>
        <v>2072988</v>
      </c>
      <c r="F17" s="183">
        <f>VLOOKUP(Inputs!$D$6,'Mar 1996'!$A$9:$P$368,6)*-1</f>
        <v>23262</v>
      </c>
      <c r="G17" s="182">
        <f>'Mar 1996'!$S$9</f>
        <v>139752</v>
      </c>
      <c r="H17" s="183">
        <f>VLOOKUP(Inputs!$D$5,'Mar 1996'!$A$9:$P$368,6)*-1</f>
        <v>163014</v>
      </c>
      <c r="I17" s="182">
        <f>'Mar 1996'!$S$13</f>
        <v>0</v>
      </c>
      <c r="J17" s="182">
        <f>'Mar 1996'!$S$14</f>
        <v>139752</v>
      </c>
      <c r="K17" s="182">
        <f>'Mar 1996'!$S$10</f>
        <v>53037.281519999982</v>
      </c>
      <c r="L17" s="182">
        <f>'Mar 1996'!$Q$11</f>
        <v>61854.496199999703</v>
      </c>
      <c r="M17" s="184">
        <f>'Mar 1996'!$R$11</f>
        <v>8817.2146799997208</v>
      </c>
      <c r="O17" s="162"/>
    </row>
    <row r="18" spans="1:15" ht="22.5" customHeight="1">
      <c r="A18" s="249" t="s">
        <v>19</v>
      </c>
      <c r="B18" s="200">
        <v>35156</v>
      </c>
      <c r="C18" s="201">
        <v>12</v>
      </c>
      <c r="D18" s="182">
        <f>'Apr 1996'!$B$9*-1</f>
        <v>268000</v>
      </c>
      <c r="E18" s="183">
        <f>VLOOKUP(Inputs!$D$6,'Apr 1996'!$A$9:$P$368,5)</f>
        <v>263553</v>
      </c>
      <c r="F18" s="183">
        <f>VLOOKUP(Inputs!$D$6,'Apr 1996'!$A$9:$P$368,6)*-1</f>
        <v>4447</v>
      </c>
      <c r="G18" s="182">
        <f>'Apr 1996'!$S$9</f>
        <v>17868</v>
      </c>
      <c r="H18" s="183">
        <f>VLOOKUP(Inputs!$D$5,'Apr 1996'!$A$9:$P$368,6)*-1</f>
        <v>22315</v>
      </c>
      <c r="I18" s="182">
        <f>'Apr 1996'!$S$13</f>
        <v>0</v>
      </c>
      <c r="J18" s="182">
        <f>'Apr 1996'!$S$14</f>
        <v>17868</v>
      </c>
      <c r="K18" s="182">
        <f>'Apr 1996'!$S$10</f>
        <v>6781.0846800000036</v>
      </c>
      <c r="L18" s="182">
        <f>'Apr 1996'!$Q$11</f>
        <v>8467.3512999996801</v>
      </c>
      <c r="M18" s="184">
        <f>'Apr 1996'!$R$11</f>
        <v>1686.2666199996768</v>
      </c>
      <c r="O18" s="162"/>
    </row>
    <row r="19" spans="1:15" ht="22.5" customHeight="1">
      <c r="A19" s="249" t="s">
        <v>14</v>
      </c>
      <c r="B19" s="200">
        <v>35217</v>
      </c>
      <c r="C19" s="198">
        <v>13</v>
      </c>
      <c r="D19" s="182">
        <f>'Jun 1996'!$B$9*-1</f>
        <v>150288</v>
      </c>
      <c r="E19" s="183">
        <f>VLOOKUP(Inputs!$D$6,'Jun 1996'!$A$9:$P$368,5)</f>
        <v>146125</v>
      </c>
      <c r="F19" s="183">
        <f>VLOOKUP(Inputs!$D$6,'Jun 1996'!$A$9:$P$368,6)*-1</f>
        <v>4163</v>
      </c>
      <c r="G19" s="182">
        <f>'Jun 1996'!$S$9</f>
        <v>10020</v>
      </c>
      <c r="H19" s="183">
        <f>VLOOKUP(Inputs!$D$5,'Jun 1996'!$A$9:$P$368,6)*-1</f>
        <v>14183</v>
      </c>
      <c r="I19" s="182">
        <f>'Jun 1996'!$S$13</f>
        <v>0</v>
      </c>
      <c r="J19" s="182">
        <f>'Jun 1996'!$S$14</f>
        <v>10020</v>
      </c>
      <c r="K19" s="182">
        <f>'Jun 1996'!$S$10</f>
        <v>3802.6901999999977</v>
      </c>
      <c r="L19" s="182">
        <f>'Jun 1996'!$Q$11</f>
        <v>5381.7805000000444</v>
      </c>
      <c r="M19" s="184">
        <f>'Jun 1996'!$R$11</f>
        <v>1579.0903000000467</v>
      </c>
      <c r="O19" s="162"/>
    </row>
    <row r="20" spans="1:15" ht="22.5" customHeight="1">
      <c r="A20" s="249" t="s">
        <v>25</v>
      </c>
      <c r="B20" s="200">
        <v>35247</v>
      </c>
      <c r="C20" s="201">
        <v>14</v>
      </c>
      <c r="D20" s="182">
        <f>'Jul 1996'!$B$9*-1</f>
        <v>1265449</v>
      </c>
      <c r="E20" s="183">
        <f>VLOOKUP(Inputs!$D$6,'Jul 1996'!$A$9:$P$368,5)</f>
        <v>1223220</v>
      </c>
      <c r="F20" s="183">
        <f>VLOOKUP(Inputs!$D$6,'Jul 1996'!$A$9:$P$368,6)*-1</f>
        <v>42229</v>
      </c>
      <c r="G20" s="182">
        <f>'Jul 1996'!$S$9</f>
        <v>84360</v>
      </c>
      <c r="H20" s="183">
        <f>VLOOKUP(Inputs!$D$5,'Jul 1996'!$A$9:$P$368,6)*-1</f>
        <v>126589</v>
      </c>
      <c r="I20" s="182">
        <f>'Jul 1996'!$S$13</f>
        <v>0</v>
      </c>
      <c r="J20" s="182">
        <f>'Jul 1996'!$S$14</f>
        <v>84360</v>
      </c>
      <c r="K20" s="182">
        <f>'Jul 1996'!$S$10</f>
        <v>32015.463600000017</v>
      </c>
      <c r="L20" s="182">
        <f>'Jul 1996'!$Q$11</f>
        <v>48034.901499999105</v>
      </c>
      <c r="M20" s="184">
        <f>'Jul 1996'!$R$11</f>
        <v>16019.437899999089</v>
      </c>
      <c r="O20" s="162"/>
    </row>
    <row r="21" spans="1:15" ht="22.5" customHeight="1">
      <c r="A21" s="249" t="s">
        <v>14</v>
      </c>
      <c r="B21" s="200">
        <v>35278</v>
      </c>
      <c r="C21" s="198">
        <v>15</v>
      </c>
      <c r="D21" s="182">
        <f>'Aug 1996'!$B$9*-1</f>
        <v>3308</v>
      </c>
      <c r="E21" s="183">
        <f>VLOOKUP(Inputs!$D$6,'Aug 1996'!$A$9:$P$368,5)</f>
        <v>3114</v>
      </c>
      <c r="F21" s="183">
        <f>VLOOKUP(Inputs!$D$6,'Aug 1996'!$A$9:$P$368,6)*-1</f>
        <v>194</v>
      </c>
      <c r="G21" s="182">
        <f>'Aug 1996'!$S$9</f>
        <v>216</v>
      </c>
      <c r="H21" s="183">
        <f>VLOOKUP(Inputs!$D$5,'Aug 1996'!$A$9:$P$368,6)*-1</f>
        <v>410</v>
      </c>
      <c r="I21" s="182">
        <f>'Aug 1996'!$S$13</f>
        <v>0</v>
      </c>
      <c r="J21" s="182">
        <f>'Aug 1996'!$S$14</f>
        <v>216</v>
      </c>
      <c r="K21" s="182">
        <f>'Aug 1996'!$S$10</f>
        <v>81.974159999999983</v>
      </c>
      <c r="L21" s="182">
        <f>'Aug 1996'!$Q$11</f>
        <v>155.58060000000134</v>
      </c>
      <c r="M21" s="184">
        <f>'Aug 1996'!$R$11</f>
        <v>73.606440000001356</v>
      </c>
      <c r="O21" s="162"/>
    </row>
    <row r="22" spans="1:15" ht="22.5" customHeight="1">
      <c r="A22" s="249" t="s">
        <v>24</v>
      </c>
      <c r="B22" s="200">
        <v>35309</v>
      </c>
      <c r="C22" s="201">
        <v>16</v>
      </c>
      <c r="D22" s="182">
        <f>'Sep 1996'!$B$9*-1</f>
        <v>1600000</v>
      </c>
      <c r="E22" s="183">
        <f>VLOOKUP(Inputs!$D$6,'Sep 1996'!$A$9:$P$368,5)</f>
        <v>1528908</v>
      </c>
      <c r="F22" s="183">
        <f>VLOOKUP(Inputs!$D$6,'Sep 1996'!$A$9:$P$368,6)*-1</f>
        <v>71092</v>
      </c>
      <c r="G22" s="182">
        <f>'Sep 1996'!$S$9</f>
        <v>106668</v>
      </c>
      <c r="H22" s="183">
        <f>VLOOKUP(Inputs!$D$5,'Sep 1996'!$A$9:$P$368,6)*-1</f>
        <v>177760</v>
      </c>
      <c r="I22" s="182">
        <f>'Sep 1996'!$S$13</f>
        <v>0</v>
      </c>
      <c r="J22" s="182">
        <f>'Sep 1996'!$S$14</f>
        <v>106668</v>
      </c>
      <c r="K22" s="182">
        <f>'Sep 1996'!$S$10</f>
        <v>40481.572680000012</v>
      </c>
      <c r="L22" s="182">
        <f>'Sep 1996'!$Q$11</f>
        <v>67452.808799999751</v>
      </c>
      <c r="M22" s="184">
        <f>'Sep 1996'!$R$11</f>
        <v>26971.236119999739</v>
      </c>
      <c r="O22" s="162"/>
    </row>
    <row r="23" spans="1:15" ht="22.5" customHeight="1">
      <c r="A23" s="249" t="s">
        <v>26</v>
      </c>
      <c r="B23" s="200" t="s">
        <v>27</v>
      </c>
      <c r="C23" s="198">
        <v>17</v>
      </c>
      <c r="D23" s="182">
        <f>'Dec 1996'!$B$9*-1</f>
        <v>-927450</v>
      </c>
      <c r="E23" s="183">
        <f>VLOOKUP(Inputs!$D$6,'Dec 1996'!$A$9:$P$368,5)</f>
        <v>-870857</v>
      </c>
      <c r="F23" s="183">
        <f>VLOOKUP(Inputs!$D$6,'Dec 1996'!$A$9:$P$368,6)*-1</f>
        <v>-56593</v>
      </c>
      <c r="G23" s="182">
        <f>'Dec 1996'!$S$9</f>
        <v>-61836</v>
      </c>
      <c r="H23" s="183">
        <f>VLOOKUP(Inputs!$D$5,'Dec 1996'!$A$9:$P$368,6)*-1</f>
        <v>-118429</v>
      </c>
      <c r="I23" s="182">
        <f>'Dec 1996'!$S$13</f>
        <v>0</v>
      </c>
      <c r="J23" s="182">
        <f>'Dec 1996'!$S$14</f>
        <v>-61836</v>
      </c>
      <c r="K23" s="182">
        <f>'Dec 1996'!$S$10</f>
        <v>-23467.38036000001</v>
      </c>
      <c r="L23" s="182">
        <f>'Dec 1996'!$Q$11</f>
        <v>-44939.68310000129</v>
      </c>
      <c r="M23" s="184">
        <f>'Dec 1996'!$R$11</f>
        <v>-21472.30274000128</v>
      </c>
      <c r="O23" s="162"/>
    </row>
    <row r="24" spans="1:15" ht="22.5" customHeight="1">
      <c r="A24" s="249" t="s">
        <v>20</v>
      </c>
      <c r="B24" s="200" t="s">
        <v>28</v>
      </c>
      <c r="C24" s="201">
        <v>18</v>
      </c>
      <c r="D24" s="182">
        <f>'Feb 1997'!$B$9*-1</f>
        <v>6083388</v>
      </c>
      <c r="E24" s="183">
        <f>VLOOKUP(Inputs!$D$6,'Feb 1997'!$A$9:$P$368,5)</f>
        <v>5644099</v>
      </c>
      <c r="F24" s="183">
        <f>VLOOKUP(Inputs!$D$6,'Feb 1997'!$A$9:$P$368,6)*-1</f>
        <v>439289</v>
      </c>
      <c r="G24" s="182">
        <f>'Feb 1997'!$S$9</f>
        <v>405564</v>
      </c>
      <c r="H24" s="183">
        <f>VLOOKUP(Inputs!$D$5,'Feb 1997'!$A$9:$P$368,6)*-1</f>
        <v>844853</v>
      </c>
      <c r="I24" s="182">
        <f>'Feb 1997'!$S$13</f>
        <v>0</v>
      </c>
      <c r="J24" s="182">
        <f>'Feb 1997'!$S$14</f>
        <v>405564</v>
      </c>
      <c r="K24" s="182">
        <f>'Feb 1997'!$S$10</f>
        <v>153915.59364000009</v>
      </c>
      <c r="L24" s="182">
        <f>'Feb 1997'!$Q$11</f>
        <v>320594.67589999945</v>
      </c>
      <c r="M24" s="184">
        <f>'Feb 1997'!$R$11</f>
        <v>166679.08225999936</v>
      </c>
      <c r="O24" s="162"/>
    </row>
    <row r="25" spans="1:15" ht="22.5" customHeight="1">
      <c r="A25" s="249" t="s">
        <v>24</v>
      </c>
      <c r="B25" s="200">
        <v>35521</v>
      </c>
      <c r="C25" s="198">
        <v>19</v>
      </c>
      <c r="D25" s="182">
        <f>'Apr 1997'!$B$9*-1</f>
        <v>1588800</v>
      </c>
      <c r="E25" s="183">
        <f>VLOOKUP(Inputs!$D$6,'Apr 1997'!$A$9:$P$368,5)</f>
        <v>1456455</v>
      </c>
      <c r="F25" s="183">
        <f>VLOOKUP(Inputs!$D$6,'Apr 1997'!$A$9:$P$368,6)*-1</f>
        <v>132345</v>
      </c>
      <c r="G25" s="182">
        <f>'Apr 1997'!$S$9</f>
        <v>105924</v>
      </c>
      <c r="H25" s="183">
        <f>VLOOKUP(Inputs!$D$5,'Apr 1997'!$A$9:$P$368,6)*-1</f>
        <v>238269</v>
      </c>
      <c r="I25" s="182">
        <f>'Apr 1997'!$S$13</f>
        <v>0</v>
      </c>
      <c r="J25" s="182">
        <f>'Apr 1997'!$S$14</f>
        <v>105924</v>
      </c>
      <c r="K25" s="182">
        <f>'Apr 1997'!$S$10</f>
        <v>40199.217240000049</v>
      </c>
      <c r="L25" s="182">
        <f>'Apr 1997'!$Q$11</f>
        <v>90416.02390000147</v>
      </c>
      <c r="M25" s="184">
        <f>'Apr 1997'!$R$11</f>
        <v>50216.806660001421</v>
      </c>
      <c r="O25" s="162"/>
    </row>
    <row r="26" spans="1:15" ht="22.5" customHeight="1">
      <c r="A26" s="249" t="s">
        <v>29</v>
      </c>
      <c r="B26" s="200" t="s">
        <v>30</v>
      </c>
      <c r="C26" s="201">
        <v>20</v>
      </c>
      <c r="D26" s="182">
        <f>'May 1997'!$B$9*-1</f>
        <v>1100000</v>
      </c>
      <c r="E26" s="183">
        <f>VLOOKUP(Inputs!$D$6,'May 1997'!$A$9:$P$368,5)</f>
        <v>1002204</v>
      </c>
      <c r="F26" s="183">
        <f>VLOOKUP(Inputs!$D$6,'May 1997'!$A$9:$P$368,6)*-1</f>
        <v>97796</v>
      </c>
      <c r="G26" s="182">
        <f>'May 1997'!$S$9</f>
        <v>73332</v>
      </c>
      <c r="H26" s="183">
        <f>VLOOKUP(Inputs!$D$5,'May 1997'!$A$9:$P$368,6)*-1</f>
        <v>171128</v>
      </c>
      <c r="I26" s="182">
        <f>'May 1997'!$S$13</f>
        <v>0</v>
      </c>
      <c r="J26" s="182">
        <f>'May 1997'!$S$14</f>
        <v>73332</v>
      </c>
      <c r="K26" s="182">
        <f>'May 1997'!$S$10</f>
        <v>27830.227320000005</v>
      </c>
      <c r="L26" s="182">
        <f>'May 1997'!$Q$11</f>
        <v>64938.187200002241</v>
      </c>
      <c r="M26" s="184">
        <f>'May 1997'!$R$11</f>
        <v>37107.959880002236</v>
      </c>
      <c r="O26" s="162"/>
    </row>
    <row r="27" spans="1:15" ht="22.5" customHeight="1">
      <c r="A27" s="249" t="s">
        <v>31</v>
      </c>
      <c r="B27" s="200">
        <v>35582</v>
      </c>
      <c r="C27" s="198">
        <v>21</v>
      </c>
      <c r="D27" s="182">
        <f>'Jun 1997'!$B$9*-1</f>
        <v>2182250</v>
      </c>
      <c r="E27" s="183">
        <f>VLOOKUP(Inputs!$D$6,'Jun 1997'!$A$9:$P$368,5)</f>
        <v>1976212</v>
      </c>
      <c r="F27" s="183">
        <f>VLOOKUP(Inputs!$D$6,'Jun 1997'!$A$9:$P$368,6)*-1</f>
        <v>206038</v>
      </c>
      <c r="G27" s="182">
        <f>'Jun 1997'!$S$9</f>
        <v>145488</v>
      </c>
      <c r="H27" s="183">
        <f>VLOOKUP(Inputs!$D$5,'Jun 1997'!$A$9:$P$368,6)*-1</f>
        <v>351526</v>
      </c>
      <c r="I27" s="182">
        <f>'Jun 1997'!$S$13</f>
        <v>0</v>
      </c>
      <c r="J27" s="182">
        <f>'Jun 1997'!$S$14</f>
        <v>145488</v>
      </c>
      <c r="K27" s="182">
        <f>'Jun 1997'!$S$10</f>
        <v>55214.150879999972</v>
      </c>
      <c r="L27" s="182">
        <f>'Jun 1997'!$Q$11</f>
        <v>133394.41780000116</v>
      </c>
      <c r="M27" s="184">
        <f>'Jun 1997'!$R$11</f>
        <v>78180.266920001188</v>
      </c>
      <c r="O27" s="162"/>
    </row>
    <row r="28" spans="1:15" ht="22.5" customHeight="1">
      <c r="A28" s="249" t="s">
        <v>32</v>
      </c>
      <c r="B28" s="200">
        <v>35612</v>
      </c>
      <c r="C28" s="201">
        <v>22</v>
      </c>
      <c r="D28" s="182">
        <f>'Jul 1997'!$B$9*-1</f>
        <v>1175500</v>
      </c>
      <c r="E28" s="183">
        <f>VLOOKUP(Inputs!$D$6,'Jul 1997'!$A$9:$P$368,5)</f>
        <v>1058022</v>
      </c>
      <c r="F28" s="183">
        <f>VLOOKUP(Inputs!$D$6,'Jul 1997'!$A$9:$P$368,6)*-1</f>
        <v>117478</v>
      </c>
      <c r="G28" s="182">
        <f>'Jul 1997'!$S$9</f>
        <v>78372</v>
      </c>
      <c r="H28" s="183">
        <f>VLOOKUP(Inputs!$D$5,'Jul 1997'!$A$9:$P$368,6)*-1</f>
        <v>195850</v>
      </c>
      <c r="I28" s="182">
        <f>'Jul 1997'!$S$13</f>
        <v>0</v>
      </c>
      <c r="J28" s="182">
        <f>'Jul 1997'!$S$14</f>
        <v>78372</v>
      </c>
      <c r="K28" s="182">
        <f>'Jul 1997'!$S$10</f>
        <v>29742.957720000013</v>
      </c>
      <c r="L28" s="182">
        <f>'Jul 1997'!$Q$11</f>
        <v>74319.850200000918</v>
      </c>
      <c r="M28" s="184">
        <f>'Jul 1997'!$R$11</f>
        <v>44576.892480000904</v>
      </c>
      <c r="O28" s="162"/>
    </row>
    <row r="29" spans="1:15" ht="22.5" customHeight="1">
      <c r="A29" s="249" t="s">
        <v>33</v>
      </c>
      <c r="B29" s="200">
        <v>35674</v>
      </c>
      <c r="C29" s="198">
        <v>23</v>
      </c>
      <c r="D29" s="182">
        <f>'Sep 1997'!$B$9*-1</f>
        <v>2070215</v>
      </c>
      <c r="E29" s="183">
        <f>VLOOKUP(Inputs!$D$6,'Sep 1997'!$A$9:$P$368,5)</f>
        <v>1840160</v>
      </c>
      <c r="F29" s="183">
        <f>VLOOKUP(Inputs!$D$6,'Sep 1997'!$A$9:$P$368,6)*-1</f>
        <v>230055</v>
      </c>
      <c r="G29" s="182">
        <f>'Sep 1997'!$S$9</f>
        <v>138012</v>
      </c>
      <c r="H29" s="183">
        <f>VLOOKUP(Inputs!$D$5,'Sep 1997'!$A$9:$P$368,6)*-1</f>
        <v>368067</v>
      </c>
      <c r="I29" s="182">
        <f>'Sep 1997'!$S$13</f>
        <v>0</v>
      </c>
      <c r="J29" s="182">
        <f>'Sep 1997'!$S$14</f>
        <v>138012</v>
      </c>
      <c r="K29" s="182">
        <f>'Sep 1997'!$S$10</f>
        <v>52376.934120000034</v>
      </c>
      <c r="L29" s="182">
        <f>'Sep 1997'!$Q$11</f>
        <v>139672.22569999873</v>
      </c>
      <c r="M29" s="184">
        <f>'Sep 1997'!$R$11</f>
        <v>87295.291579998695</v>
      </c>
      <c r="O29" s="162"/>
    </row>
    <row r="30" spans="1:15" ht="22.5" customHeight="1">
      <c r="A30" s="249" t="s">
        <v>24</v>
      </c>
      <c r="B30" s="200">
        <v>35704</v>
      </c>
      <c r="C30" s="201">
        <v>24</v>
      </c>
      <c r="D30" s="182">
        <f>'Oct 1997'!$B$9*-1</f>
        <v>-225898</v>
      </c>
      <c r="E30" s="183">
        <f>VLOOKUP(Inputs!$D$6,'Oct 1997'!$A$9:$P$368,5)</f>
        <v>-199545</v>
      </c>
      <c r="F30" s="183">
        <f>VLOOKUP(Inputs!$D$6,'Oct 1997'!$A$9:$P$368,6)*-1</f>
        <v>-26353</v>
      </c>
      <c r="G30" s="182">
        <f>'Oct 1997'!$S$9</f>
        <v>-15060</v>
      </c>
      <c r="H30" s="183">
        <f>VLOOKUP(Inputs!$D$5,'Oct 1997'!$A$9:$P$368,6)*-1</f>
        <v>-41413</v>
      </c>
      <c r="I30" s="182">
        <f>'Oct 1997'!$S$13</f>
        <v>0</v>
      </c>
      <c r="J30" s="182">
        <f>'Oct 1997'!$S$14</f>
        <v>-15060</v>
      </c>
      <c r="K30" s="182">
        <f>'Oct 1997'!$S$10</f>
        <v>-5715.4206000000049</v>
      </c>
      <c r="L30" s="182">
        <f>'Oct 1997'!$Q$11</f>
        <v>-15715.229499999859</v>
      </c>
      <c r="M30" s="184">
        <f>'Oct 1997'!$R$11</f>
        <v>-9999.8088999998545</v>
      </c>
      <c r="O30" s="162"/>
    </row>
    <row r="31" spans="1:15" ht="22.5" customHeight="1">
      <c r="A31" s="249" t="s">
        <v>32</v>
      </c>
      <c r="B31" s="200" t="s">
        <v>34</v>
      </c>
      <c r="C31" s="198">
        <v>25</v>
      </c>
      <c r="D31" s="182">
        <f>'Nov 1997'!$B$9*-1</f>
        <v>2852500</v>
      </c>
      <c r="E31" s="183">
        <f>VLOOKUP(Inputs!$D$6,'Nov 1997'!$A$9:$P$368,5)</f>
        <v>2503826</v>
      </c>
      <c r="F31" s="183">
        <f>VLOOKUP(Inputs!$D$6,'Nov 1997'!$A$9:$P$368,6)*-1</f>
        <v>348674</v>
      </c>
      <c r="G31" s="182">
        <f>'Nov 1997'!$S$9</f>
        <v>190164</v>
      </c>
      <c r="H31" s="183">
        <f>VLOOKUP(Inputs!$D$5,'Nov 1997'!$A$9:$P$368,6)*-1</f>
        <v>538838</v>
      </c>
      <c r="I31" s="182">
        <f>'Nov 1997'!$S$13</f>
        <v>0</v>
      </c>
      <c r="J31" s="182">
        <f>'Nov 1997'!$S$14</f>
        <v>190164</v>
      </c>
      <c r="K31" s="182">
        <f>'Nov 1997'!$S$10</f>
        <v>72169.139640000067</v>
      </c>
      <c r="L31" s="182">
        <f>'Nov 1997'!$Q$11</f>
        <v>204476.34340000415</v>
      </c>
      <c r="M31" s="184">
        <f>'Nov 1997'!$R$11</f>
        <v>132307.20376000408</v>
      </c>
      <c r="O31" s="162"/>
    </row>
    <row r="32" spans="1:15" ht="22.5" customHeight="1">
      <c r="A32" s="249" t="s">
        <v>29</v>
      </c>
      <c r="B32" s="200" t="s">
        <v>35</v>
      </c>
      <c r="C32" s="201">
        <v>26</v>
      </c>
      <c r="D32" s="182">
        <f>'Dec 1997'!$B$9*-1</f>
        <v>3500000</v>
      </c>
      <c r="E32" s="183">
        <f>VLOOKUP(Inputs!$D$6,'Dec 1997'!$A$9:$P$368,5)</f>
        <v>3052708</v>
      </c>
      <c r="F32" s="183">
        <f>VLOOKUP(Inputs!$D$6,'Dec 1997'!$A$9:$P$368,6)*-1</f>
        <v>447292</v>
      </c>
      <c r="G32" s="182">
        <f>'Dec 1997'!$S$9</f>
        <v>233328</v>
      </c>
      <c r="H32" s="183">
        <f>VLOOKUP(Inputs!$D$5,'Dec 1997'!$A$9:$P$368,6)*-1</f>
        <v>680620</v>
      </c>
      <c r="I32" s="182">
        <f>'Dec 1997'!$S$13</f>
        <v>0</v>
      </c>
      <c r="J32" s="182">
        <f>'Dec 1997'!$S$14</f>
        <v>233328</v>
      </c>
      <c r="K32" s="182">
        <f>'Dec 1997'!$S$10</f>
        <v>88550.309280000161</v>
      </c>
      <c r="L32" s="182">
        <f>'Dec 1997'!$Q$11</f>
        <v>258279.73480000184</v>
      </c>
      <c r="M32" s="184">
        <f>'Dec 1997'!$R$11</f>
        <v>169729.42552000168</v>
      </c>
      <c r="O32" s="162"/>
    </row>
    <row r="33" spans="1:15" ht="22.5" customHeight="1">
      <c r="A33" s="249" t="s">
        <v>36</v>
      </c>
      <c r="B33" s="200" t="s">
        <v>37</v>
      </c>
      <c r="C33" s="198">
        <v>27</v>
      </c>
      <c r="D33" s="182">
        <f>'Jan 1998'!$B$9*-1</f>
        <v>1165289</v>
      </c>
      <c r="E33" s="183">
        <f>VLOOKUP(Inputs!$D$6,'Jan 1998'!$A$9:$P$368,5)</f>
        <v>1009944</v>
      </c>
      <c r="F33" s="183">
        <f>VLOOKUP(Inputs!$D$6,'Jan 1998'!$A$9:$P$368,6)*-1</f>
        <v>155345</v>
      </c>
      <c r="G33" s="182">
        <f>'Jan 1998'!$S$9</f>
        <v>77688</v>
      </c>
      <c r="H33" s="183">
        <f>VLOOKUP(Inputs!$D$5,'Jan 1998'!$A$9:$P$368,6)*-1</f>
        <v>233033</v>
      </c>
      <c r="I33" s="182">
        <f>'Jan 1998'!$S$13</f>
        <v>0</v>
      </c>
      <c r="J33" s="182">
        <f>'Jan 1998'!$S$14</f>
        <v>77688</v>
      </c>
      <c r="K33" s="182">
        <f>'Jan 1998'!$S$10</f>
        <v>29483.372880000039</v>
      </c>
      <c r="L33" s="182">
        <f>'Jan 1998'!$Q$11</f>
        <v>88430.844300001772</v>
      </c>
      <c r="M33" s="184">
        <f>'Jan 1998'!$R$11</f>
        <v>58947.471420001733</v>
      </c>
      <c r="O33" s="162"/>
    </row>
    <row r="34" spans="1:15" ht="22.5" customHeight="1">
      <c r="A34" s="249" t="s">
        <v>24</v>
      </c>
      <c r="B34" s="200" t="s">
        <v>38</v>
      </c>
      <c r="C34" s="201">
        <v>28</v>
      </c>
      <c r="D34" s="182">
        <f>'Feb 1998'!$B$9*-1</f>
        <v>945000</v>
      </c>
      <c r="E34" s="183">
        <f>VLOOKUP(Inputs!$D$6,'Feb 1998'!$A$9:$P$368,5)</f>
        <v>813750</v>
      </c>
      <c r="F34" s="183">
        <f>VLOOKUP(Inputs!$D$6,'Feb 1998'!$A$9:$P$368,6)*-1</f>
        <v>131250</v>
      </c>
      <c r="G34" s="182">
        <f>'Feb 1998'!$S$9</f>
        <v>63000</v>
      </c>
      <c r="H34" s="183">
        <f>VLOOKUP(Inputs!$D$5,'Feb 1998'!$A$9:$P$368,6)*-1</f>
        <v>194250</v>
      </c>
      <c r="I34" s="182">
        <f>'Feb 1998'!$S$13</f>
        <v>0</v>
      </c>
      <c r="J34" s="182">
        <f>'Feb 1998'!$S$14</f>
        <v>63000</v>
      </c>
      <c r="K34" s="182">
        <f>'Feb 1998'!$S$10</f>
        <v>23909.130000000005</v>
      </c>
      <c r="L34" s="182">
        <f>'Feb 1998'!$Q$11</f>
        <v>73713.675000000323</v>
      </c>
      <c r="M34" s="184">
        <f>'Feb 1998'!$R$11</f>
        <v>49804.545000000318</v>
      </c>
      <c r="O34" s="162"/>
    </row>
    <row r="35" spans="1:15" ht="22.5" customHeight="1">
      <c r="A35" s="249" t="s">
        <v>39</v>
      </c>
      <c r="B35" s="200" t="s">
        <v>40</v>
      </c>
      <c r="C35" s="198">
        <v>29</v>
      </c>
      <c r="D35" s="182">
        <f>'Mar 1998'!$B$9*-1</f>
        <v>2875000</v>
      </c>
      <c r="E35" s="183">
        <f>VLOOKUP(Inputs!$D$6,'Mar 1998'!$A$9:$P$368,5)</f>
        <v>2459688</v>
      </c>
      <c r="F35" s="183">
        <f>VLOOKUP(Inputs!$D$6,'Mar 1998'!$A$9:$P$368,6)*-1</f>
        <v>415312</v>
      </c>
      <c r="G35" s="182">
        <f>'Mar 1998'!$S$9</f>
        <v>191664</v>
      </c>
      <c r="H35" s="183">
        <f>VLOOKUP(Inputs!$D$5,'Mar 1998'!$A$9:$P$368,6)*-1</f>
        <v>606976</v>
      </c>
      <c r="I35" s="182">
        <f>'Mar 1998'!$S$13</f>
        <v>0</v>
      </c>
      <c r="J35" s="182">
        <f>'Mar 1998'!$S$14</f>
        <v>191664</v>
      </c>
      <c r="K35" s="182">
        <f>'Mar 1998'!$S$10</f>
        <v>72738.404640000081</v>
      </c>
      <c r="L35" s="182">
        <f>'Mar 1998'!$Q$11</f>
        <v>230334.6144000034</v>
      </c>
      <c r="M35" s="184">
        <f>'Mar 1998'!$R$11</f>
        <v>157596.20976000332</v>
      </c>
      <c r="O35" s="162"/>
    </row>
    <row r="36" spans="1:15" ht="22.5" customHeight="1">
      <c r="A36" s="249" t="s">
        <v>41</v>
      </c>
      <c r="B36" s="200">
        <v>35886</v>
      </c>
      <c r="C36" s="201">
        <v>30</v>
      </c>
      <c r="D36" s="182">
        <f>'Apr 1998'!$B$9*-1</f>
        <v>6262308</v>
      </c>
      <c r="E36" s="183">
        <f>VLOOKUP(Inputs!$D$6,'Apr 1998'!$A$9:$P$368,5)</f>
        <v>5323023</v>
      </c>
      <c r="F36" s="183">
        <f>VLOOKUP(Inputs!$D$6,'Apr 1998'!$A$9:$P$368,6)*-1</f>
        <v>939285</v>
      </c>
      <c r="G36" s="182">
        <f>'Apr 1998'!$S$9</f>
        <v>417492</v>
      </c>
      <c r="H36" s="183">
        <f>VLOOKUP(Inputs!$D$5,'Apr 1998'!$A$9:$P$368,6)*-1</f>
        <v>1356777</v>
      </c>
      <c r="I36" s="182">
        <f>'Apr 1998'!$S$13</f>
        <v>0</v>
      </c>
      <c r="J36" s="182">
        <f>'Apr 1998'!$S$14</f>
        <v>417492</v>
      </c>
      <c r="K36" s="182">
        <f>'Apr 1998'!$S$10</f>
        <v>158442.38891999982</v>
      </c>
      <c r="L36" s="182">
        <f>'Apr 1998'!$Q$11</f>
        <v>514869.03870000271</v>
      </c>
      <c r="M36" s="184">
        <f>'Apr 1998'!$R$11</f>
        <v>356426.64978000289</v>
      </c>
      <c r="O36" s="162"/>
    </row>
    <row r="37" spans="1:15" ht="22.5" customHeight="1">
      <c r="A37" s="249" t="s">
        <v>14</v>
      </c>
      <c r="B37" s="200" t="s">
        <v>42</v>
      </c>
      <c r="C37" s="198">
        <v>31</v>
      </c>
      <c r="D37" s="182">
        <f>'May 1998'!$B$9*-1</f>
        <v>271483</v>
      </c>
      <c r="E37" s="183">
        <f>VLOOKUP(Inputs!$D$6,'May 1998'!$A$9:$P$368,5)</f>
        <v>229216</v>
      </c>
      <c r="F37" s="183">
        <f>VLOOKUP(Inputs!$D$6,'May 1998'!$A$9:$P$368,6)*-1</f>
        <v>42267</v>
      </c>
      <c r="G37" s="182">
        <f>'May 1998'!$S$9</f>
        <v>18096</v>
      </c>
      <c r="H37" s="183">
        <f>VLOOKUP(Inputs!$D$5,'May 1998'!$A$9:$P$368,6)*-1</f>
        <v>60363</v>
      </c>
      <c r="I37" s="182">
        <f>'May 1998'!$S$13</f>
        <v>0</v>
      </c>
      <c r="J37" s="182">
        <f>'May 1998'!$S$14</f>
        <v>18096</v>
      </c>
      <c r="K37" s="182">
        <f>'May 1998'!$S$10</f>
        <v>6867.6129600000113</v>
      </c>
      <c r="L37" s="182">
        <f>'May 1998'!$Q$11</f>
        <v>22906.552100000539</v>
      </c>
      <c r="M37" s="184">
        <f>'May 1998'!$R$11</f>
        <v>16038.939140000528</v>
      </c>
      <c r="O37" s="162"/>
    </row>
    <row r="38" spans="1:15" ht="22.5" customHeight="1">
      <c r="A38" s="249" t="s">
        <v>14</v>
      </c>
      <c r="B38" s="200">
        <v>35977</v>
      </c>
      <c r="C38" s="201">
        <v>32</v>
      </c>
      <c r="D38" s="182">
        <f>'Jul 1998'!$B$9*-1</f>
        <v>5701</v>
      </c>
      <c r="E38" s="183">
        <f>VLOOKUP(Inputs!$D$6,'Jul 1998'!$A$9:$P$368,5)</f>
        <v>4800</v>
      </c>
      <c r="F38" s="183">
        <f>VLOOKUP(Inputs!$D$6,'Jul 1998'!$A$9:$P$368,6)*-1</f>
        <v>901</v>
      </c>
      <c r="G38" s="182">
        <f>'Jul 1998'!$S$9</f>
        <v>384</v>
      </c>
      <c r="H38" s="183">
        <f>VLOOKUP(Inputs!$D$5,'Jul 1998'!$A$9:$P$368,6)*-1</f>
        <v>1285</v>
      </c>
      <c r="I38" s="182">
        <f>'Jul 1998'!$S$13</f>
        <v>0</v>
      </c>
      <c r="J38" s="182">
        <f>'Jul 1998'!$S$14</f>
        <v>384</v>
      </c>
      <c r="K38" s="182">
        <f>'Jul 1998'!$S$10</f>
        <v>145.73183999999992</v>
      </c>
      <c r="L38" s="182">
        <f>'Jul 1998'!$Q$11</f>
        <v>487.63189999999838</v>
      </c>
      <c r="M38" s="184">
        <f>'Jul 1998'!$R$11</f>
        <v>341.90005999999846</v>
      </c>
      <c r="O38" s="162"/>
    </row>
    <row r="39" spans="1:15" ht="22.5" customHeight="1">
      <c r="A39" s="249" t="s">
        <v>14</v>
      </c>
      <c r="B39" s="200">
        <v>36008</v>
      </c>
      <c r="C39" s="198">
        <v>33</v>
      </c>
      <c r="D39" s="182">
        <f>'Aug 1998'!$B$9*-1</f>
        <v>4049</v>
      </c>
      <c r="E39" s="183">
        <f>VLOOKUP(Inputs!$D$6,'Aug 1998'!$A$9:$P$368,5)</f>
        <v>3278</v>
      </c>
      <c r="F39" s="183">
        <f>VLOOKUP(Inputs!$D$6,'Aug 1998'!$A$9:$P$368,6)*-1</f>
        <v>771</v>
      </c>
      <c r="G39" s="182">
        <f>'Aug 1998'!$S$9</f>
        <v>264</v>
      </c>
      <c r="H39" s="183">
        <f>VLOOKUP(Inputs!$D$5,'Aug 1998'!$A$9:$P$368,6)*-1</f>
        <v>1035</v>
      </c>
      <c r="I39" s="182">
        <f>'Aug 1998'!$S$13</f>
        <v>0</v>
      </c>
      <c r="J39" s="182">
        <f>'Aug 1998'!$S$14</f>
        <v>264</v>
      </c>
      <c r="K39" s="182">
        <f>'Aug 1998'!$S$10</f>
        <v>100.19064000000003</v>
      </c>
      <c r="L39" s="182">
        <f>'Aug 1998'!$Q$11</f>
        <v>392.764900000007</v>
      </c>
      <c r="M39" s="184">
        <f>'Aug 1998'!$R$11</f>
        <v>292.57426000000697</v>
      </c>
      <c r="O39" s="162"/>
    </row>
    <row r="40" spans="1:15" ht="22.5" customHeight="1">
      <c r="A40" s="249" t="s">
        <v>14</v>
      </c>
      <c r="B40" s="200">
        <v>36312</v>
      </c>
      <c r="C40" s="201">
        <v>34</v>
      </c>
      <c r="D40" s="182">
        <f>'Jun 1999'!$B$9*-1</f>
        <v>426713</v>
      </c>
      <c r="E40" s="183">
        <f>VLOOKUP(Inputs!$D$6,'Jun 1999'!$A$9:$P$368,5)</f>
        <v>329569</v>
      </c>
      <c r="F40" s="183">
        <f>VLOOKUP(Inputs!$D$6,'Jun 1999'!$A$9:$P$368,6)*-1</f>
        <v>97144</v>
      </c>
      <c r="G40" s="182">
        <f>'Jun 1999'!$S$9</f>
        <v>28452</v>
      </c>
      <c r="H40" s="183">
        <f>VLOOKUP(Inputs!$D$5,'Jun 1999'!$A$9:$P$368,6)*-1</f>
        <v>125596</v>
      </c>
      <c r="I40" s="182">
        <f>'Jun 1999'!$S$13</f>
        <v>0</v>
      </c>
      <c r="J40" s="182">
        <f>'Jun 1999'!$S$14</f>
        <v>28452</v>
      </c>
      <c r="K40" s="182">
        <f>'Jun 1999'!$S$10</f>
        <v>10797.818519999972</v>
      </c>
      <c r="L40" s="182">
        <f>'Jun 1999'!$Q$11</f>
        <v>47661.785200000522</v>
      </c>
      <c r="M40" s="184">
        <f>'Jun 1999'!$R$11</f>
        <v>36863.966680000551</v>
      </c>
      <c r="O40" s="162"/>
    </row>
    <row r="41" spans="1:15" ht="22.5" customHeight="1">
      <c r="A41" s="249" t="s">
        <v>14</v>
      </c>
      <c r="B41" s="200">
        <v>36372</v>
      </c>
      <c r="C41" s="198">
        <v>35</v>
      </c>
      <c r="D41" s="182">
        <f>'Jul 1999'!$B$9*-1</f>
        <v>7655</v>
      </c>
      <c r="E41" s="183">
        <f>VLOOKUP(Inputs!$D$6,'Jul 1999'!$A$9:$P$368,5)</f>
        <v>5934</v>
      </c>
      <c r="F41" s="183">
        <f>VLOOKUP(Inputs!$D$6,'Jul 1999'!$A$9:$P$368,6)*-1</f>
        <v>1721</v>
      </c>
      <c r="G41" s="182">
        <f>'Jul 1999'!$S$9</f>
        <v>516</v>
      </c>
      <c r="H41" s="183">
        <f>VLOOKUP(Inputs!$D$5,'Jul 1999'!$A$9:$P$368,6)*-1</f>
        <v>2237</v>
      </c>
      <c r="I41" s="182">
        <f>'Jul 1999'!$S$13</f>
        <v>0</v>
      </c>
      <c r="J41" s="182">
        <f>'Jul 1999'!$S$14</f>
        <v>516</v>
      </c>
      <c r="K41" s="182">
        <f>'Jul 1999'!$S$10</f>
        <v>195.82716000000028</v>
      </c>
      <c r="L41" s="182">
        <f>'Jul 1999'!$Q$11</f>
        <v>848.90710000001275</v>
      </c>
      <c r="M41" s="184">
        <f>'Jul 1999'!$R$11</f>
        <v>653.07994000001247</v>
      </c>
      <c r="O41" s="162"/>
    </row>
    <row r="42" spans="1:15" ht="22.5" customHeight="1">
      <c r="A42" s="249" t="s">
        <v>14</v>
      </c>
      <c r="B42" s="200">
        <v>36403</v>
      </c>
      <c r="C42" s="201">
        <v>36</v>
      </c>
      <c r="D42" s="182">
        <f>'Aug 1999'!$B$9*-1</f>
        <v>27204</v>
      </c>
      <c r="E42" s="183">
        <f>VLOOKUP(Inputs!$D$6,'Aug 1999'!$A$9:$P$368,5)</f>
        <v>20687</v>
      </c>
      <c r="F42" s="183">
        <f>VLOOKUP(Inputs!$D$6,'Aug 1999'!$A$9:$P$368,6)*-1</f>
        <v>6517</v>
      </c>
      <c r="G42" s="182">
        <f>'Aug 1999'!$S$9</f>
        <v>1812</v>
      </c>
      <c r="H42" s="183">
        <f>VLOOKUP(Inputs!$D$5,'Aug 1999'!$A$9:$P$368,6)*-1</f>
        <v>8329</v>
      </c>
      <c r="I42" s="182">
        <f>'Aug 1999'!$S$13</f>
        <v>0</v>
      </c>
      <c r="J42" s="182">
        <f>'Aug 1999'!$S$14</f>
        <v>1812</v>
      </c>
      <c r="K42" s="182">
        <f>'Aug 1999'!$S$10</f>
        <v>687.67211999999745</v>
      </c>
      <c r="L42" s="182">
        <f>'Aug 1999'!$Q$11</f>
        <v>3160.7346999999795</v>
      </c>
      <c r="M42" s="184">
        <f>'Aug 1999'!$R$11</f>
        <v>2473.0625799999821</v>
      </c>
      <c r="O42" s="162"/>
    </row>
    <row r="43" spans="1:15" ht="22.5" customHeight="1">
      <c r="A43" s="249" t="s">
        <v>14</v>
      </c>
      <c r="B43" s="200">
        <v>36433</v>
      </c>
      <c r="C43" s="198">
        <v>37</v>
      </c>
      <c r="D43" s="182">
        <f>'Sep 1999'!$B$9*-1</f>
        <v>1743</v>
      </c>
      <c r="E43" s="183">
        <f>VLOOKUP(Inputs!$D$6,'Sep 1999'!$A$9:$P$368,5)</f>
        <v>1360</v>
      </c>
      <c r="F43" s="183">
        <f>VLOOKUP(Inputs!$D$6,'Sep 1999'!$A$9:$P$368,6)*-1</f>
        <v>383</v>
      </c>
      <c r="G43" s="182">
        <f>'Sep 1999'!$S$9</f>
        <v>120</v>
      </c>
      <c r="H43" s="183">
        <f>VLOOKUP(Inputs!$D$5,'Sep 1999'!$A$9:$P$368,6)*-1</f>
        <v>503</v>
      </c>
      <c r="I43" s="182">
        <f>'Sep 1999'!$S$13</f>
        <v>0</v>
      </c>
      <c r="J43" s="182">
        <f>'Sep 1999'!$S$14</f>
        <v>120</v>
      </c>
      <c r="K43" s="182">
        <f>'Sep 1999'!$S$10</f>
        <v>45.54119999999989</v>
      </c>
      <c r="L43" s="182">
        <f>'Sep 1999'!$Q$11</f>
        <v>190.88050000000231</v>
      </c>
      <c r="M43" s="184">
        <f>'Sep 1999'!$R$11</f>
        <v>145.33930000000242</v>
      </c>
      <c r="O43" s="162"/>
    </row>
    <row r="44" spans="1:15" ht="22.5" customHeight="1">
      <c r="A44" s="249" t="s">
        <v>14</v>
      </c>
      <c r="B44" s="200">
        <v>36678</v>
      </c>
      <c r="C44" s="201">
        <v>38</v>
      </c>
      <c r="D44" s="182">
        <f>'Jun 2000'!$B$9*-1</f>
        <v>498302</v>
      </c>
      <c r="E44" s="183">
        <f>VLOOKUP(Inputs!$D$6,'Jun 2000'!$A$9:$P$368,5)</f>
        <v>351536</v>
      </c>
      <c r="F44" s="183">
        <f>VLOOKUP(Inputs!$D$6,'Jun 2000'!$A$9:$P$368,6)*-1</f>
        <v>146766</v>
      </c>
      <c r="G44" s="182">
        <f>'Jun 2000'!$S$9</f>
        <v>33216</v>
      </c>
      <c r="H44" s="183">
        <f>VLOOKUP(Inputs!$D$5,'Jun 2000'!$A$9:$P$368,6)*-1</f>
        <v>179982</v>
      </c>
      <c r="I44" s="182">
        <f>'Jun 2000'!$S$13</f>
        <v>0</v>
      </c>
      <c r="J44" s="182">
        <f>'Jun 2000'!$S$14</f>
        <v>33216</v>
      </c>
      <c r="K44" s="182">
        <f>'Jun 2000'!$S$10</f>
        <v>12605.804159999985</v>
      </c>
      <c r="L44" s="182">
        <f>'Jun 2000'!$Q$11</f>
        <v>68300.954599999415</v>
      </c>
      <c r="M44" s="184">
        <f>'Jun 2000'!$R$11</f>
        <v>55695.15043999943</v>
      </c>
      <c r="O44" s="162"/>
    </row>
    <row r="45" spans="1:15" ht="22.5" customHeight="1">
      <c r="A45" s="249" t="s">
        <v>55</v>
      </c>
      <c r="B45" s="200">
        <v>36769</v>
      </c>
      <c r="C45" s="198">
        <v>39</v>
      </c>
      <c r="D45" s="182">
        <f>'Aug 2000'!$B$9*-1</f>
        <v>2202000</v>
      </c>
      <c r="E45" s="183">
        <f>VLOOKUP(Inputs!$D$6,'Aug 2000'!$A$9:$P$368,5)</f>
        <v>1529125</v>
      </c>
      <c r="F45" s="183">
        <f>VLOOKUP(Inputs!$D$6,'Aug 2000'!$A$9:$P$368,6)*-1</f>
        <v>672875</v>
      </c>
      <c r="G45" s="182">
        <f>'Aug 2000'!$S$9</f>
        <v>146796</v>
      </c>
      <c r="H45" s="183">
        <f>VLOOKUP(Inputs!$D$5,'Aug 2000'!$A$9:$P$368,6)*-1</f>
        <v>819671</v>
      </c>
      <c r="I45" s="182">
        <f>'Aug 2000'!$S$13</f>
        <v>0</v>
      </c>
      <c r="J45" s="182">
        <f>'Aug 2000'!$S$14</f>
        <v>146796</v>
      </c>
      <c r="K45" s="182">
        <f>'Aug 2000'!$S$10</f>
        <v>55710.549960000149</v>
      </c>
      <c r="L45" s="182">
        <f>'Aug 2000'!$Q$11</f>
        <v>311055.35809999949</v>
      </c>
      <c r="M45" s="184">
        <f>'Aug 2000'!$R$11</f>
        <v>255344.80813999934</v>
      </c>
      <c r="O45" s="162"/>
    </row>
    <row r="46" spans="1:15" ht="22.5" customHeight="1">
      <c r="A46" s="249" t="s">
        <v>36</v>
      </c>
      <c r="B46" s="200">
        <v>36770</v>
      </c>
      <c r="C46" s="201">
        <v>40</v>
      </c>
      <c r="D46" s="182">
        <f>'Sep 2000'!$B$9*-1</f>
        <v>2269500</v>
      </c>
      <c r="E46" s="183">
        <f>VLOOKUP(Inputs!$D$6,'Sep 2000'!$A$9:$P$368,5)</f>
        <v>1563392</v>
      </c>
      <c r="F46" s="183">
        <f>VLOOKUP(Inputs!$D$6,'Sep 2000'!$A$9:$P$368,6)*-1</f>
        <v>706108</v>
      </c>
      <c r="G46" s="182">
        <f>'Sep 2000'!$S$9</f>
        <v>151296</v>
      </c>
      <c r="H46" s="183">
        <f>VLOOKUP(Inputs!$D$5,'Sep 2000'!$A$9:$P$368,6)*-1</f>
        <v>857404</v>
      </c>
      <c r="I46" s="182">
        <f>'Sep 2000'!$S$13</f>
        <v>0</v>
      </c>
      <c r="J46" s="182">
        <f>'Sep 2000'!$S$14</f>
        <v>151296</v>
      </c>
      <c r="K46" s="182">
        <f>'Sep 2000'!$S$10</f>
        <v>57418.3449599999</v>
      </c>
      <c r="L46" s="182">
        <f>'Sep 2000'!$Q$11</f>
        <v>325374.73159999959</v>
      </c>
      <c r="M46" s="184">
        <f>'Sep 2000'!$R$11</f>
        <v>267956.38663999969</v>
      </c>
      <c r="O46" s="162"/>
    </row>
    <row r="47" spans="1:15" ht="22.5" customHeight="1">
      <c r="A47" s="249" t="s">
        <v>59</v>
      </c>
      <c r="B47" s="200">
        <v>36800</v>
      </c>
      <c r="C47" s="198">
        <v>41</v>
      </c>
      <c r="D47" s="182">
        <f>'Oct 2000'!$B$9*-1</f>
        <v>2341624</v>
      </c>
      <c r="E47" s="183">
        <f>VLOOKUP(Inputs!$D$6,'Oct 2000'!$A$9:$P$368,5)</f>
        <v>1600107</v>
      </c>
      <c r="F47" s="183">
        <f>VLOOKUP(Inputs!$D$6,'Oct 2000'!$A$9:$P$368,6)*-1</f>
        <v>741517</v>
      </c>
      <c r="G47" s="182">
        <f>'Oct 2000'!$S$9</f>
        <v>156108</v>
      </c>
      <c r="H47" s="183">
        <f>VLOOKUP(Inputs!$D$5,'Oct 2000'!$A$9:$P$368,6)*-1</f>
        <v>897625</v>
      </c>
      <c r="I47" s="182">
        <f>'Oct 2000'!$S$13</f>
        <v>0</v>
      </c>
      <c r="J47" s="182">
        <f>'Oct 2000'!$S$14</f>
        <v>156108</v>
      </c>
      <c r="K47" s="182">
        <f>'Oct 2000'!$S$10</f>
        <v>59244.547079999931</v>
      </c>
      <c r="L47" s="182">
        <f>'Oct 2000'!$Q$11</f>
        <v>340638.28030000033</v>
      </c>
      <c r="M47" s="184">
        <f>'Oct 2000'!$R$11</f>
        <v>281393.7332200004</v>
      </c>
      <c r="O47" s="162"/>
    </row>
    <row r="48" spans="1:15" ht="22.5" customHeight="1">
      <c r="A48" s="249" t="s">
        <v>58</v>
      </c>
      <c r="B48" s="200">
        <v>36831</v>
      </c>
      <c r="C48" s="201">
        <v>42</v>
      </c>
      <c r="D48" s="182">
        <f>'Nov 2000'!$B$9*-1</f>
        <v>2178932</v>
      </c>
      <c r="E48" s="183">
        <f>VLOOKUP(Inputs!$D$6,'Nov 2000'!$A$9:$P$368,5)</f>
        <v>1476810</v>
      </c>
      <c r="F48" s="183">
        <f>VLOOKUP(Inputs!$D$6,'Nov 2000'!$A$9:$P$368,6)*-1</f>
        <v>702122</v>
      </c>
      <c r="G48" s="182">
        <f>'Nov 2000'!$S$9</f>
        <v>145260</v>
      </c>
      <c r="H48" s="183">
        <f>VLOOKUP(Inputs!$D$5,'Nov 2000'!$A$9:$P$368,6)*-1</f>
        <v>847382</v>
      </c>
      <c r="I48" s="182">
        <f>'Nov 2000'!$S$13</f>
        <v>0</v>
      </c>
      <c r="J48" s="182">
        <f>'Nov 2000'!$S$14</f>
        <v>145260</v>
      </c>
      <c r="K48" s="182">
        <f>'Nov 2000'!$S$10</f>
        <v>55127.622599999886</v>
      </c>
      <c r="L48" s="182">
        <f>'Nov 2000'!$Q$11</f>
        <v>321571.7849999998</v>
      </c>
      <c r="M48" s="184">
        <f>'Nov 2000'!$R$11</f>
        <v>266444.16239999991</v>
      </c>
      <c r="O48" s="162"/>
    </row>
    <row r="49" spans="1:15" ht="22.5" customHeight="1">
      <c r="A49" s="249" t="s">
        <v>213</v>
      </c>
      <c r="B49" s="200">
        <v>36861</v>
      </c>
      <c r="C49" s="198">
        <v>43</v>
      </c>
      <c r="D49" s="182">
        <f>'Dec 2000'!$B$9*-1</f>
        <v>1329249</v>
      </c>
      <c r="E49" s="183">
        <f>VLOOKUP(Inputs!$D$6,'Dec 2000'!$A$9:$P$368,5)</f>
        <v>893585</v>
      </c>
      <c r="F49" s="183">
        <f>VLOOKUP(Inputs!$D$6,'Dec 2000'!$A$9:$P$368,6)*-1</f>
        <v>435664</v>
      </c>
      <c r="G49" s="182">
        <f>'Dec 2000'!$S$9</f>
        <v>88620</v>
      </c>
      <c r="H49" s="183">
        <f>VLOOKUP(Inputs!$D$5,'Dec 2000'!$A$9:$P$368,6)*-1</f>
        <v>524284</v>
      </c>
      <c r="I49" s="182">
        <f>'Dec 2000'!$S$13</f>
        <v>0</v>
      </c>
      <c r="J49" s="182">
        <f>'Dec 2000'!$S$14</f>
        <v>88620</v>
      </c>
      <c r="K49" s="182">
        <f>'Dec 2000'!$S$10</f>
        <v>33632.176199999987</v>
      </c>
      <c r="L49" s="182">
        <f>'Dec 2000'!$Q$11</f>
        <v>198959.86999999892</v>
      </c>
      <c r="M49" s="184">
        <f>'Dec 2000'!$R$11</f>
        <v>165327.69379999893</v>
      </c>
      <c r="O49" s="162"/>
    </row>
    <row r="50" spans="1:15" ht="22.5" customHeight="1">
      <c r="A50" s="249" t="s">
        <v>56</v>
      </c>
      <c r="B50" s="200">
        <v>36892</v>
      </c>
      <c r="C50" s="201">
        <v>44</v>
      </c>
      <c r="D50" s="182">
        <f>'Jan 2001'!$B$9*-1</f>
        <v>5065500</v>
      </c>
      <c r="E50" s="183">
        <f>VLOOKUP(Inputs!$D$6,'Jan 2001'!$A$9:$P$368,5)</f>
        <v>3377040</v>
      </c>
      <c r="F50" s="183">
        <f>VLOOKUP(Inputs!$D$6,'Jan 2001'!$A$9:$P$368,6)*-1</f>
        <v>1688460</v>
      </c>
      <c r="G50" s="182">
        <f>'Jan 2001'!$S$9</f>
        <v>337704</v>
      </c>
      <c r="H50" s="183">
        <f>VLOOKUP(Inputs!$D$5,'Jan 2001'!$A$9:$P$368,6)*-1</f>
        <v>2026164</v>
      </c>
      <c r="I50" s="182">
        <f>'Jan 2001'!$S$13</f>
        <v>0</v>
      </c>
      <c r="J50" s="182">
        <f>'Jan 2001'!$S$14</f>
        <v>337704</v>
      </c>
      <c r="K50" s="182">
        <f>'Jan 2001'!$S$10</f>
        <v>128162.04503999976</v>
      </c>
      <c r="L50" s="182">
        <f>'Jan 2001'!$Q$11</f>
        <v>768906.72439999634</v>
      </c>
      <c r="M50" s="184">
        <f>'Jan 2001'!$R$11</f>
        <v>640744.67935999657</v>
      </c>
      <c r="O50" s="162"/>
    </row>
    <row r="51" spans="1:15" ht="22.5" customHeight="1">
      <c r="A51" s="249" t="s">
        <v>57</v>
      </c>
      <c r="B51" s="200">
        <v>36951</v>
      </c>
      <c r="C51" s="198">
        <v>45</v>
      </c>
      <c r="D51" s="182">
        <f>'Mar 2001'!$B$9*-1</f>
        <v>2400</v>
      </c>
      <c r="E51" s="183">
        <f>VLOOKUP(Inputs!$D$6,'Mar 2001'!$A$9:$P$368,5)</f>
        <v>1534</v>
      </c>
      <c r="F51" s="183">
        <f>VLOOKUP(Inputs!$D$6,'Mar 2001'!$A$9:$P$368,6)*-1</f>
        <v>866</v>
      </c>
      <c r="G51" s="182">
        <f>'Mar 2001'!$S$9</f>
        <v>156</v>
      </c>
      <c r="H51" s="183">
        <f>VLOOKUP(Inputs!$D$5,'Mar 2001'!$A$9:$P$368,6)*-1</f>
        <v>1022</v>
      </c>
      <c r="I51" s="182">
        <f>'Mar 2001'!$S$13</f>
        <v>0</v>
      </c>
      <c r="J51" s="182">
        <f>'Mar 2001'!$S$14</f>
        <v>156</v>
      </c>
      <c r="K51" s="182">
        <f>'Mar 2001'!$S$10</f>
        <v>59.203559999999925</v>
      </c>
      <c r="L51" s="182">
        <f>'Mar 2001'!$Q$11</f>
        <v>387.83860000000095</v>
      </c>
      <c r="M51" s="184">
        <f>'Mar 2001'!$R$11</f>
        <v>328.63504000000103</v>
      </c>
      <c r="O51" s="162"/>
    </row>
    <row r="52" spans="1:15" ht="22.5" customHeight="1">
      <c r="A52" s="249" t="s">
        <v>14</v>
      </c>
      <c r="B52" s="200">
        <v>37012</v>
      </c>
      <c r="C52" s="201">
        <v>46</v>
      </c>
      <c r="D52" s="182">
        <f>'May 2001'!$B$9*-1</f>
        <v>602638</v>
      </c>
      <c r="E52" s="183">
        <f>VLOOKUP(Inputs!$D$6,'May 2001'!$A$9:$P$368,5)</f>
        <v>388368</v>
      </c>
      <c r="F52" s="183">
        <f>VLOOKUP(Inputs!$D$6,'May 2001'!$A$9:$P$368,6)*-1</f>
        <v>214270</v>
      </c>
      <c r="G52" s="182">
        <f>'May 2001'!$S$9</f>
        <v>40176</v>
      </c>
      <c r="H52" s="183">
        <f>VLOOKUP(Inputs!$D$5,'May 2001'!$A$9:$P$368,6)*-1</f>
        <v>254446</v>
      </c>
      <c r="I52" s="182">
        <f>'May 2001'!$S$13</f>
        <v>0</v>
      </c>
      <c r="J52" s="182">
        <f>'May 2001'!$S$14</f>
        <v>40176</v>
      </c>
      <c r="K52" s="182">
        <f>'May 2001'!$S$10</f>
        <v>15247.193760000053</v>
      </c>
      <c r="L52" s="182">
        <f>'May 2001'!$Q$11</f>
        <v>96559.578599999862</v>
      </c>
      <c r="M52" s="184">
        <f>'May 2001'!$R$11</f>
        <v>81312.38483999981</v>
      </c>
      <c r="O52" s="162"/>
    </row>
    <row r="53" spans="1:15" ht="22.5" customHeight="1">
      <c r="A53" s="249" t="s">
        <v>14</v>
      </c>
      <c r="B53" s="200">
        <v>37043</v>
      </c>
      <c r="C53" s="198">
        <v>47</v>
      </c>
      <c r="D53" s="182">
        <f>'Jun 2001'!$B$9*-1</f>
        <v>32161</v>
      </c>
      <c r="E53" s="183">
        <f>VLOOKUP(Inputs!$D$6,'Jun 2001'!$A$9:$P$368,5)</f>
        <v>20585</v>
      </c>
      <c r="F53" s="183">
        <f>VLOOKUP(Inputs!$D$6,'Jun 2001'!$A$9:$P$368,6)*-1</f>
        <v>11576</v>
      </c>
      <c r="G53" s="182">
        <f>'Jun 2001'!$S$9</f>
        <v>2148</v>
      </c>
      <c r="H53" s="183">
        <f>VLOOKUP(Inputs!$D$5,'Jun 2001'!$A$9:$P$368,6)*-1</f>
        <v>13724</v>
      </c>
      <c r="I53" s="182">
        <f>'Jun 2001'!$S$13</f>
        <v>0</v>
      </c>
      <c r="J53" s="182">
        <f>'Jun 2001'!$S$14</f>
        <v>2148</v>
      </c>
      <c r="K53" s="182">
        <f>'Jun 2001'!$S$10</f>
        <v>815.18747999999687</v>
      </c>
      <c r="L53" s="182">
        <f>'Jun 2001'!$Q$11</f>
        <v>5208.1147999999794</v>
      </c>
      <c r="M53" s="184">
        <f>'Jun 2001'!$R$11</f>
        <v>4392.9273199999825</v>
      </c>
      <c r="O53" s="162"/>
    </row>
    <row r="54" spans="1:15" ht="22.5" customHeight="1">
      <c r="A54" s="249" t="s">
        <v>60</v>
      </c>
      <c r="B54" s="200">
        <v>37073</v>
      </c>
      <c r="C54" s="201">
        <v>48</v>
      </c>
      <c r="D54" s="182">
        <f>'Jul 2001'!$B$9*-1</f>
        <v>43171</v>
      </c>
      <c r="E54" s="183">
        <f>VLOOKUP(Inputs!$D$6,'Jul 2001'!$A$9:$P$368,5)</f>
        <v>27360</v>
      </c>
      <c r="F54" s="183">
        <f>VLOOKUP(Inputs!$D$6,'Jul 2001'!$A$9:$P$368,6)*-1</f>
        <v>15811</v>
      </c>
      <c r="G54" s="182">
        <f>'Jul 2001'!$S$9</f>
        <v>2880</v>
      </c>
      <c r="H54" s="183">
        <f>VLOOKUP(Inputs!$D$5,'Jul 2001'!$A$9:$P$368,6)*-1</f>
        <v>18691</v>
      </c>
      <c r="I54" s="182">
        <f>'Jul 2001'!$S$13</f>
        <v>0</v>
      </c>
      <c r="J54" s="182">
        <f>'Jul 2001'!$S$14</f>
        <v>2880</v>
      </c>
      <c r="K54" s="182">
        <f>'Jul 2001'!$S$10</f>
        <v>1092.9888000000028</v>
      </c>
      <c r="L54" s="182">
        <f>'Jul 2001'!$Q$11</f>
        <v>7093.0425000000441</v>
      </c>
      <c r="M54" s="184">
        <f>'Jul 2001'!$R$11</f>
        <v>6000.0537000000413</v>
      </c>
      <c r="O54" s="162"/>
    </row>
    <row r="55" spans="1:15" ht="22.5" customHeight="1">
      <c r="A55" s="249" t="s">
        <v>109</v>
      </c>
      <c r="B55" s="200">
        <v>37226</v>
      </c>
      <c r="C55" s="198">
        <v>49</v>
      </c>
      <c r="D55" s="182">
        <f>'Dec 2001'!$B$9*-1</f>
        <v>-2111250</v>
      </c>
      <c r="E55" s="183">
        <f>VLOOKUP(Inputs!$D$6,'Dec 2001'!$A$9:$P$368,5)</f>
        <v>-1278461</v>
      </c>
      <c r="F55" s="183">
        <f>VLOOKUP(Inputs!$D$6,'Dec 2001'!$A$9:$P$368,6)*-1</f>
        <v>-832789</v>
      </c>
      <c r="G55" s="182">
        <f>'Dec 2001'!$S$9</f>
        <v>-140748</v>
      </c>
      <c r="H55" s="183">
        <f>VLOOKUP(Inputs!$D$5,'Dec 2001'!$A$9:$P$368,6)*-1</f>
        <v>-973537</v>
      </c>
      <c r="I55" s="182">
        <f>'Dec 2001'!$S$13</f>
        <v>0</v>
      </c>
      <c r="J55" s="182">
        <f>'Dec 2001'!$S$14</f>
        <v>-140748</v>
      </c>
      <c r="K55" s="182">
        <f>'Dec 2001'!$S$10</f>
        <v>-53415.273480000207</v>
      </c>
      <c r="L55" s="182">
        <f>'Dec 2001'!$Q$11</f>
        <v>-369447.90830000135</v>
      </c>
      <c r="M55" s="184">
        <f>'Dec 2001'!$R$11</f>
        <v>-316032.63482000114</v>
      </c>
      <c r="O55" s="162"/>
    </row>
    <row r="56" spans="1:15" ht="22.5" customHeight="1">
      <c r="A56" s="249" t="s">
        <v>140</v>
      </c>
      <c r="B56" s="200">
        <v>37377</v>
      </c>
      <c r="C56" s="201">
        <v>50</v>
      </c>
      <c r="D56" s="182">
        <f>'May 2002'!$B$9*-1</f>
        <v>10485</v>
      </c>
      <c r="E56" s="183">
        <f>VLOOKUP(Inputs!$D$6,'May 2002'!$A$9:$P$368,5)</f>
        <v>6032</v>
      </c>
      <c r="F56" s="183">
        <f>VLOOKUP(Inputs!$D$6,'May 2002'!$A$9:$P$368,6)*-1</f>
        <v>4453</v>
      </c>
      <c r="G56" s="182">
        <f>'May 2002'!$S$9</f>
        <v>696</v>
      </c>
      <c r="H56" s="183">
        <f>VLOOKUP(Inputs!$D$5,'May 2002'!$A$9:$P$368,6)*-1</f>
        <v>5149</v>
      </c>
      <c r="I56" s="182">
        <f>'May 2002'!$S$13</f>
        <v>0</v>
      </c>
      <c r="J56" s="182">
        <f>'May 2002'!$S$14</f>
        <v>696</v>
      </c>
      <c r="K56" s="182">
        <f>'May 2002'!$S$10</f>
        <v>264.13896000000113</v>
      </c>
      <c r="L56" s="182">
        <f>'May 2002'!$Q$11</f>
        <v>1953.9991000000098</v>
      </c>
      <c r="M56" s="184">
        <f>'May 2002'!$R$11</f>
        <v>1689.8601400000086</v>
      </c>
      <c r="O56" s="162"/>
    </row>
    <row r="57" spans="1:15" ht="22.5" customHeight="1">
      <c r="A57" s="249" t="s">
        <v>14</v>
      </c>
      <c r="B57" s="200">
        <v>37408</v>
      </c>
      <c r="C57" s="198">
        <v>51</v>
      </c>
      <c r="D57" s="182">
        <f>'Jun 2002'!$B$9*-1</f>
        <v>519013</v>
      </c>
      <c r="E57" s="183">
        <f>VLOOKUP(Inputs!$D$6,'Jun 2002'!$A$9:$P$368,5)</f>
        <v>296949</v>
      </c>
      <c r="F57" s="183">
        <f>VLOOKUP(Inputs!$D$6,'Jun 2002'!$A$9:$P$368,6)*-1</f>
        <v>222064</v>
      </c>
      <c r="G57" s="182">
        <f>'Jun 2002'!$S$9</f>
        <v>34596</v>
      </c>
      <c r="H57" s="183">
        <f>VLOOKUP(Inputs!$D$5,'Jun 2002'!$A$9:$P$368,6)*-1</f>
        <v>256660</v>
      </c>
      <c r="I57" s="182">
        <f>'Jun 2002'!$S$13</f>
        <v>0</v>
      </c>
      <c r="J57" s="182">
        <f>'Jun 2002'!$S$14</f>
        <v>34596</v>
      </c>
      <c r="K57" s="182">
        <f>'Jun 2002'!$S$10</f>
        <v>13129.527960000036</v>
      </c>
      <c r="L57" s="182">
        <f>'Jun 2002'!$Q$11</f>
        <v>97400.163600000567</v>
      </c>
      <c r="M57" s="184">
        <f>'Jun 2002'!$R$11</f>
        <v>84270.635640000532</v>
      </c>
      <c r="O57" s="162"/>
    </row>
    <row r="58" spans="1:15" ht="22.5" customHeight="1">
      <c r="A58" s="249" t="s">
        <v>139</v>
      </c>
      <c r="B58" s="200">
        <v>37438</v>
      </c>
      <c r="C58" s="201">
        <v>52</v>
      </c>
      <c r="D58" s="182">
        <f>'Jul 2002'!$B$9*-1</f>
        <v>28130</v>
      </c>
      <c r="E58" s="183">
        <f>VLOOKUP(Inputs!$D$6,'Jul 2002'!$A$9:$P$368,5)</f>
        <v>15912</v>
      </c>
      <c r="F58" s="183">
        <f>VLOOKUP(Inputs!$D$6,'Jul 2002'!$A$9:$P$368,6)*-1</f>
        <v>12218</v>
      </c>
      <c r="G58" s="182">
        <f>'Jul 2002'!$S$9</f>
        <v>1872</v>
      </c>
      <c r="H58" s="183">
        <f>VLOOKUP(Inputs!$D$5,'Jul 2002'!$A$9:$P$368,6)*-1</f>
        <v>14090</v>
      </c>
      <c r="I58" s="182">
        <f>'Jul 2002'!$S$13</f>
        <v>0</v>
      </c>
      <c r="J58" s="182">
        <f>'Jul 2002'!$S$14</f>
        <v>1872</v>
      </c>
      <c r="K58" s="182">
        <f>'Jul 2002'!$S$10</f>
        <v>710.4427199999991</v>
      </c>
      <c r="L58" s="182">
        <f>'Jul 2002'!$Q$11</f>
        <v>5347.0302000000138</v>
      </c>
      <c r="M58" s="184">
        <f>'Jul 2002'!$R$11</f>
        <v>4636.5874800000147</v>
      </c>
      <c r="O58" s="162"/>
    </row>
    <row r="59" spans="1:15" ht="22.5" customHeight="1">
      <c r="A59" s="249" t="s">
        <v>138</v>
      </c>
      <c r="B59" s="200">
        <v>37561</v>
      </c>
      <c r="C59" s="201">
        <v>53</v>
      </c>
      <c r="D59" s="182">
        <f>'Nov 2002'!$B$9*-1</f>
        <v>9132</v>
      </c>
      <c r="E59" s="183">
        <f>VLOOKUP(Inputs!$D$6,'Nov 2002'!$A$9:$P$368,5)</f>
        <v>4998</v>
      </c>
      <c r="F59" s="183">
        <f>VLOOKUP(Inputs!$D$6,'Nov 2002'!$A$9:$P$368,6)*-1</f>
        <v>4134</v>
      </c>
      <c r="G59" s="182">
        <f>'Nov 2002'!$S$9</f>
        <v>612</v>
      </c>
      <c r="H59" s="183">
        <f>VLOOKUP(Inputs!$D$5,'Nov 2002'!$A$9:$P$368,6)*-1</f>
        <v>4746</v>
      </c>
      <c r="I59" s="182">
        <f>'Nov 2002'!$S$13</f>
        <v>0</v>
      </c>
      <c r="J59" s="182">
        <f>'Nov 2002'!$S$14</f>
        <v>612</v>
      </c>
      <c r="K59" s="182">
        <f>'Nov 2002'!$S$10</f>
        <v>232.26011999999992</v>
      </c>
      <c r="L59" s="182">
        <f>'Nov 2002'!$Q$11</f>
        <v>1801.0661999999859</v>
      </c>
      <c r="M59" s="184">
        <f>'Nov 2002'!$R$11</f>
        <v>1568.806079999986</v>
      </c>
      <c r="O59" s="162"/>
    </row>
    <row r="60" spans="1:15" ht="22.5" customHeight="1">
      <c r="A60" s="249" t="s">
        <v>149</v>
      </c>
      <c r="B60" s="200">
        <v>37803</v>
      </c>
      <c r="C60" s="201">
        <v>54</v>
      </c>
      <c r="D60" s="182">
        <f>'July 2003'!$B$9*-1</f>
        <v>575605.37</v>
      </c>
      <c r="E60" s="183">
        <f>VLOOKUP(Inputs!$D$6,'July 2003'!$A$9:$P$368,5)</f>
        <v>287820</v>
      </c>
      <c r="F60" s="183">
        <f>VLOOKUP(Inputs!$D$6,'July 2003'!$A$9:$P$368,6)*-1</f>
        <v>287785.37</v>
      </c>
      <c r="G60" s="182">
        <f>'July 2003'!$S$9</f>
        <v>38376</v>
      </c>
      <c r="H60" s="183">
        <f>VLOOKUP(Inputs!$D$5,'July 2003'!$A$9:$P$368,6)*-1</f>
        <v>326161.37</v>
      </c>
      <c r="I60" s="182">
        <f>'July 2003'!$S$13</f>
        <v>0</v>
      </c>
      <c r="J60" s="182">
        <f>'July 2003'!$S$14</f>
        <v>38376</v>
      </c>
      <c r="K60" s="182">
        <f>'July 2003'!$S$10</f>
        <v>14564.075760000036</v>
      </c>
      <c r="L60" s="182">
        <f>'July 2003'!$Q$11</f>
        <v>123781.50152869977</v>
      </c>
      <c r="M60" s="184">
        <f>'July 2003'!$R$11</f>
        <v>109217.42576869973</v>
      </c>
      <c r="O60" s="162"/>
    </row>
    <row r="61" spans="1:15" ht="22.5" customHeight="1">
      <c r="A61" s="249" t="s">
        <v>138</v>
      </c>
      <c r="B61" s="200">
        <v>37895</v>
      </c>
      <c r="C61" s="201">
        <v>55</v>
      </c>
      <c r="D61" s="182">
        <f>'Oct 2003'!$B$9*-1</f>
        <v>9431.36</v>
      </c>
      <c r="E61" s="183">
        <f>VLOOKUP(Inputs!$D$6,'Oct 2003'!$A$9:$P$368,5)</f>
        <v>4524</v>
      </c>
      <c r="F61" s="183">
        <f>VLOOKUP(Inputs!$D$6,'Oct 2003'!$A$9:$P$368,6)*-1</f>
        <v>4907.3600000000006</v>
      </c>
      <c r="G61" s="182">
        <f>'Oct 2003'!$S$9</f>
        <v>624</v>
      </c>
      <c r="H61" s="183">
        <f>VLOOKUP(Inputs!$D$5,'Oct 2003'!$A$9:$P$368,6)*-1</f>
        <v>5531.3600000000006</v>
      </c>
      <c r="I61" s="182">
        <f>'Oct 2003'!$S$13</f>
        <v>0</v>
      </c>
      <c r="J61" s="182">
        <f>'Oct 2003'!$S$14</f>
        <v>624</v>
      </c>
      <c r="K61" s="182">
        <f>'Oct 2003'!$S$10</f>
        <v>236.8142399999997</v>
      </c>
      <c r="L61" s="182">
        <f>'Oct 2003'!$Q$11</f>
        <v>2099.2064336000021</v>
      </c>
      <c r="M61" s="184">
        <f>'Oct 2003'!$R$11</f>
        <v>1862.3921936000024</v>
      </c>
      <c r="O61" s="162"/>
    </row>
    <row r="62" spans="1:15" ht="22.5" customHeight="1">
      <c r="A62" s="249" t="s">
        <v>14</v>
      </c>
      <c r="B62" s="200">
        <v>38108</v>
      </c>
      <c r="C62" s="201">
        <v>56</v>
      </c>
      <c r="D62" s="182">
        <f>'May 2004'!$B$9*-1</f>
        <v>827812.45</v>
      </c>
      <c r="E62" s="183">
        <f>VLOOKUP(Inputs!$D$6,'May 2004'!$A$9:$P$368,5)</f>
        <v>367920</v>
      </c>
      <c r="F62" s="183">
        <f>VLOOKUP(Inputs!$D$6,'May 2004'!$A$9:$P$368,6)*-1</f>
        <v>459892.44999999995</v>
      </c>
      <c r="G62" s="182">
        <f>'May 2004'!$S$9</f>
        <v>55188</v>
      </c>
      <c r="H62" s="183">
        <f>VLOOKUP(Inputs!$D$5,'May 2004'!$A$9:$P$368,6)*-1</f>
        <v>515080.44999999995</v>
      </c>
      <c r="I62" s="182">
        <f>'May 2004'!$S$13</f>
        <v>0</v>
      </c>
      <c r="J62" s="182">
        <f>'May 2004'!$S$14</f>
        <v>55188</v>
      </c>
      <c r="K62" s="182">
        <f>'May 2004'!$S$10</f>
        <v>20944.397879999829</v>
      </c>
      <c r="L62" s="182">
        <f>'May 2004'!$Q$11</f>
        <v>195478.18157950096</v>
      </c>
      <c r="M62" s="184">
        <f>'May 2004'!$R$11</f>
        <v>174533.78369950113</v>
      </c>
      <c r="O62" s="162"/>
    </row>
    <row r="63" spans="1:15" ht="22.5" customHeight="1">
      <c r="A63" s="249" t="s">
        <v>153</v>
      </c>
      <c r="B63" s="200">
        <v>38139</v>
      </c>
      <c r="C63" s="201">
        <v>57</v>
      </c>
      <c r="D63" s="182">
        <f>'June 2004'!$B$9*-1</f>
        <v>80368.850000000006</v>
      </c>
      <c r="E63" s="183">
        <f>VLOOKUP(Inputs!$D$6,'June 2004'!$A$9:$P$368,5)</f>
        <v>35234</v>
      </c>
      <c r="F63" s="183">
        <f>VLOOKUP(Inputs!$D$6,'June 2004'!$A$9:$P$368,6)*-1</f>
        <v>45134.850000000006</v>
      </c>
      <c r="G63" s="182">
        <f>'June 2004'!$S$9</f>
        <v>5352</v>
      </c>
      <c r="H63" s="183">
        <f>VLOOKUP(Inputs!$D$5,'June 2004'!$A$9:$P$368,6)*-1</f>
        <v>50486.850000000006</v>
      </c>
      <c r="I63" s="182">
        <f>'June 2004'!$S$13</f>
        <v>0</v>
      </c>
      <c r="J63" s="182">
        <f>'June 2004'!$S$14</f>
        <v>5352</v>
      </c>
      <c r="K63" s="182">
        <f>'June 2004'!$S$10</f>
        <v>2031.1375200000184</v>
      </c>
      <c r="L63" s="182">
        <f>'June 2004'!$Q$11</f>
        <v>19160.264443499902</v>
      </c>
      <c r="M63" s="184">
        <f>'June 2004'!$R$11</f>
        <v>17129.126923499884</v>
      </c>
      <c r="O63" s="162"/>
    </row>
    <row r="64" spans="1:15" ht="22.5" customHeight="1">
      <c r="A64" s="249" t="s">
        <v>14</v>
      </c>
      <c r="B64" s="200">
        <v>38473</v>
      </c>
      <c r="C64" s="201">
        <v>58</v>
      </c>
      <c r="D64" s="182">
        <f>'May 2005'!$B$9*-1</f>
        <v>2065357</v>
      </c>
      <c r="E64" s="183">
        <f>VLOOKUP(Inputs!$D$6,'May 2005'!$A$9:$P$368,5)</f>
        <v>780232</v>
      </c>
      <c r="F64" s="183">
        <f>VLOOKUP(Inputs!$D$6,'May 2005'!$A$9:$P$368,6)*-1</f>
        <v>1285125</v>
      </c>
      <c r="G64" s="182">
        <f>'May 2005'!$S$9</f>
        <v>137688</v>
      </c>
      <c r="H64" s="183">
        <f>VLOOKUP(Inputs!$D$5,'May 2005'!$A$9:$P$368,6)*-1</f>
        <v>1422813</v>
      </c>
      <c r="I64" s="182">
        <f>'May 2005'!$S$13</f>
        <v>0</v>
      </c>
      <c r="J64" s="182">
        <f>'May 2005'!$S$14</f>
        <v>137688</v>
      </c>
      <c r="K64" s="182">
        <f>'May 2005'!$S$10</f>
        <v>52253.972880000249</v>
      </c>
      <c r="L64" s="182">
        <f>'May 2005'!$Q$11</f>
        <v>539971.76162999892</v>
      </c>
      <c r="M64" s="184">
        <f>'May 2005'!$R$11</f>
        <v>487717.78874999867</v>
      </c>
      <c r="O64" s="162"/>
    </row>
    <row r="65" spans="1:15" ht="22.5" customHeight="1">
      <c r="A65" s="249" t="str">
        <f>'June 2005'!$A$4</f>
        <v>EPA Auction</v>
      </c>
      <c r="B65" s="200">
        <f>'June 2005'!$A$9</f>
        <v>38504</v>
      </c>
      <c r="C65" s="201">
        <v>59</v>
      </c>
      <c r="D65" s="182">
        <f>'June 2005'!$B$9*-1</f>
        <v>200913.7</v>
      </c>
      <c r="E65" s="183">
        <f>VLOOKUP(Inputs!$D$6,'June 2005'!$A$9:$P$368,5)</f>
        <v>74772</v>
      </c>
      <c r="F65" s="183">
        <f>VLOOKUP(Inputs!$D$6,'June 2005'!$A$9:$P$368,6)*-1</f>
        <v>126141.70000000001</v>
      </c>
      <c r="G65" s="182">
        <f>'June 2005'!$S$9</f>
        <v>13392</v>
      </c>
      <c r="H65" s="183">
        <f>VLOOKUP(Inputs!$D$5,'June 2005'!$A$9:$P$368,6)*-1</f>
        <v>139533.70000000001</v>
      </c>
      <c r="I65" s="182">
        <f>'June 2005'!$S$13</f>
        <v>0</v>
      </c>
      <c r="J65" s="182">
        <f>'June 2005'!$S$14</f>
        <v>13392</v>
      </c>
      <c r="K65" s="182">
        <f>'June 2005'!$S$10</f>
        <v>5082.3979199999885</v>
      </c>
      <c r="L65" s="182">
        <f>'June 2005'!$Q$11</f>
        <v>52954.434486999875</v>
      </c>
      <c r="M65" s="184">
        <f>'June 2005'!$R$11</f>
        <v>47872.036566999886</v>
      </c>
      <c r="O65" s="162"/>
    </row>
    <row r="66" spans="1:15" ht="22.5" customHeight="1">
      <c r="A66" s="249" t="str">
        <f>'Dec 2005'!$A$4</f>
        <v>JP Morgan Sale</v>
      </c>
      <c r="B66" s="200">
        <f>'Dec 2005'!$A$9</f>
        <v>38687</v>
      </c>
      <c r="C66" s="201">
        <v>60</v>
      </c>
      <c r="D66" s="182">
        <f>'Dec 2005'!$B$9*-1</f>
        <v>13958500</v>
      </c>
      <c r="E66" s="183">
        <f>VLOOKUP(Inputs!$D$6,'Dec 2005'!$A$9:$P$368,5)</f>
        <v>4730367</v>
      </c>
      <c r="F66" s="183">
        <f>VLOOKUP(Inputs!$D$6,'Dec 2005'!$A$9:$P$368,6)*-1</f>
        <v>9228133</v>
      </c>
      <c r="G66" s="182">
        <f>'Dec 2005'!$S$9</f>
        <v>930564</v>
      </c>
      <c r="H66" s="183">
        <f>VLOOKUP(Inputs!$D$5,'Dec 2005'!$A$9:$P$368,6)*-1</f>
        <v>10158697</v>
      </c>
      <c r="I66" s="182">
        <f>'Dec 2005'!$S$13</f>
        <v>0</v>
      </c>
      <c r="J66" s="182">
        <f>'Dec 2005'!$S$14</f>
        <v>930564</v>
      </c>
      <c r="K66" s="182">
        <f>'Dec 2005'!$S$10</f>
        <v>353158.34363999963</v>
      </c>
      <c r="L66" s="182">
        <f>'Dec 2005'!$Q$11</f>
        <v>3855327.0984700015</v>
      </c>
      <c r="M66" s="184">
        <f>'Dec 2005'!$R$11</f>
        <v>3502168.7548300019</v>
      </c>
      <c r="O66" s="162"/>
    </row>
    <row r="67" spans="1:15" ht="22.5" customHeight="1">
      <c r="A67" s="249" t="str">
        <f>'Feb 2006'!$A$4</f>
        <v>JP Morgan Sale</v>
      </c>
      <c r="B67" s="200">
        <f>'Feb 2006'!$A$9</f>
        <v>38749</v>
      </c>
      <c r="C67" s="201">
        <v>61</v>
      </c>
      <c r="D67" s="182">
        <f>'Feb 2006'!$B$9*-1</f>
        <v>12995000</v>
      </c>
      <c r="E67" s="183">
        <f>VLOOKUP(Inputs!$D$6,'Feb 2006'!$A$9:$P$368,5)</f>
        <v>4259446</v>
      </c>
      <c r="F67" s="183">
        <f>VLOOKUP(Inputs!$D$6,'Feb 2006'!$A$9:$P$368,6)*-1</f>
        <v>8735554</v>
      </c>
      <c r="G67" s="182">
        <f>'Feb 2006'!$S$9</f>
        <v>866328</v>
      </c>
      <c r="H67" s="183">
        <f>VLOOKUP(Inputs!$D$5,'Feb 2006'!$A$9:$P$368,6)*-1</f>
        <v>9601882</v>
      </c>
      <c r="I67" s="182">
        <f>'Feb 2006'!$S$13</f>
        <v>0</v>
      </c>
      <c r="J67" s="182">
        <f>'Feb 2006'!$S$14</f>
        <v>866328</v>
      </c>
      <c r="K67" s="182">
        <f>'Feb 2006'!$S$10</f>
        <v>328780.13928000256</v>
      </c>
      <c r="L67" s="182">
        <f>'Feb 2006'!$Q$11</f>
        <v>3644010.2378199901</v>
      </c>
      <c r="M67" s="184">
        <f>'Feb 2006'!$R$11</f>
        <v>3315230.0985399876</v>
      </c>
      <c r="O67" s="162"/>
    </row>
    <row r="68" spans="1:15" ht="22.5" customHeight="1">
      <c r="A68" s="249" t="str">
        <f>'May 2006'!$A$4</f>
        <v>EPA Auction</v>
      </c>
      <c r="B68" s="200">
        <f>'May 2006'!$A$9</f>
        <v>38838</v>
      </c>
      <c r="C68" s="201">
        <v>62</v>
      </c>
      <c r="D68" s="182">
        <f>'May 2006'!$B$9*-1</f>
        <v>2392408.19</v>
      </c>
      <c r="E68" s="183">
        <f>VLOOKUP(Inputs!$D$6,'May 2006'!$A$9:$P$368,5)</f>
        <v>744296</v>
      </c>
      <c r="F68" s="183">
        <f>VLOOKUP(Inputs!$D$6,'May 2006'!$A$9:$P$368,6)*-1</f>
        <v>1648112.19</v>
      </c>
      <c r="G68" s="182">
        <f>'May 2006'!$S$9</f>
        <v>159492</v>
      </c>
      <c r="H68" s="183">
        <f>VLOOKUP(Inputs!$D$5,'May 2006'!$A$9:$P$368,6)*-1</f>
        <v>1807604.19</v>
      </c>
      <c r="I68" s="182">
        <f>'May 2006'!$S$13</f>
        <v>0</v>
      </c>
      <c r="J68" s="182">
        <f>'May 2006'!$S$14</f>
        <v>159492</v>
      </c>
      <c r="K68" s="182">
        <f>'May 2006'!$S$10</f>
        <v>60528.808920000214</v>
      </c>
      <c r="L68" s="182">
        <f>'May 2006'!$Q$11</f>
        <v>686003.86614689918</v>
      </c>
      <c r="M68" s="184">
        <f>'May 2006'!$R$11</f>
        <v>625475.05722689896</v>
      </c>
      <c r="O68" s="162"/>
    </row>
    <row r="69" spans="1:15" ht="22.5" customHeight="1">
      <c r="A69" s="249" t="str">
        <f>'June 2006'!$A$4</f>
        <v>EPA Auction</v>
      </c>
      <c r="B69" s="200">
        <f>'June 2006'!$A$9</f>
        <v>38869</v>
      </c>
      <c r="C69" s="201">
        <v>63</v>
      </c>
      <c r="D69" s="182">
        <f>'June 2006'!$B$9*-1</f>
        <v>232244.21</v>
      </c>
      <c r="E69" s="183">
        <f>VLOOKUP(Inputs!$D$6,'June 2006'!$A$9:$P$368,5)</f>
        <v>70950</v>
      </c>
      <c r="F69" s="183">
        <f>VLOOKUP(Inputs!$D$6,'June 2006'!$A$9:$P$368,6)*-1</f>
        <v>161294.21</v>
      </c>
      <c r="G69" s="182">
        <f>'June 2006'!$S$9</f>
        <v>15480</v>
      </c>
      <c r="H69" s="183">
        <f>VLOOKUP(Inputs!$D$5,'June 2006'!$A$9:$P$368,6)*-1</f>
        <v>176774.21</v>
      </c>
      <c r="I69" s="182">
        <f>'June 2006'!$S$13</f>
        <v>0</v>
      </c>
      <c r="J69" s="182">
        <f>'June 2006'!$S$14</f>
        <v>15480</v>
      </c>
      <c r="K69" s="182">
        <f>'June 2006'!$S$10</f>
        <v>5874.8148000000001</v>
      </c>
      <c r="L69" s="182">
        <f>'June 2006'!$Q$11</f>
        <v>67087.58043710023</v>
      </c>
      <c r="M69" s="184">
        <f>'June 2006'!$R$11</f>
        <v>61212.76563710023</v>
      </c>
      <c r="O69" s="162"/>
    </row>
    <row r="70" spans="1:15" ht="22.5" customHeight="1">
      <c r="A70" s="249" t="str">
        <f>'Mar 2007'!$A$4</f>
        <v>Saracen Energy</v>
      </c>
      <c r="B70" s="200">
        <f>'Mar 2007'!$A$9</f>
        <v>39142</v>
      </c>
      <c r="C70" s="201">
        <v>64</v>
      </c>
      <c r="D70" s="182">
        <f>'Mar 2007'!$B$9*-1</f>
        <v>2322500</v>
      </c>
      <c r="E70" s="183">
        <f>VLOOKUP(Inputs!$D$6,'Mar 2007'!$A$9:$P$368,5)</f>
        <v>593538</v>
      </c>
      <c r="F70" s="183">
        <f>VLOOKUP(Inputs!$D$6,'Mar 2007'!$A$9:$P$368,6)*-1</f>
        <v>1728962</v>
      </c>
      <c r="G70" s="182">
        <f>'Mar 2007'!$S$9</f>
        <v>154836</v>
      </c>
      <c r="H70" s="183">
        <f>VLOOKUP(Inputs!$D$5,'Mar 2007'!$A$9:$P$368,6)*-1</f>
        <v>1883798</v>
      </c>
      <c r="I70" s="182">
        <f>'Mar 2007'!$S$13</f>
        <v>0</v>
      </c>
      <c r="J70" s="182">
        <f>'Mar 2007'!$S$14</f>
        <v>154836</v>
      </c>
      <c r="K70" s="182">
        <f>'Mar 2007'!$S$10</f>
        <v>58761.810360000003</v>
      </c>
      <c r="L70" s="182">
        <f>'Mar 2007'!$Q$11</f>
        <v>714920.17897999997</v>
      </c>
      <c r="M70" s="184">
        <f>'Mar 2007'!$R$11</f>
        <v>656158.36861999996</v>
      </c>
      <c r="O70" s="162"/>
    </row>
    <row r="71" spans="1:15" ht="22.5" customHeight="1">
      <c r="A71" s="249" t="str">
        <f>'Apr 2007'!$A$4</f>
        <v>EPA Auction / Louis Dreyfus</v>
      </c>
      <c r="B71" s="200">
        <f>'Apr 2007'!$A$9</f>
        <v>39173</v>
      </c>
      <c r="C71" s="201">
        <v>65</v>
      </c>
      <c r="D71" s="182">
        <f>'Apr 2007'!$B$9*-1</f>
        <v>3727548</v>
      </c>
      <c r="E71" s="183">
        <f>VLOOKUP(Inputs!$D$6,'Apr 2007'!$A$9:$P$368,5)</f>
        <v>931905</v>
      </c>
      <c r="F71" s="183">
        <f>VLOOKUP(Inputs!$D$6,'Apr 2007'!$A$9:$P$368,6)*-1</f>
        <v>2795643</v>
      </c>
      <c r="G71" s="182">
        <f>'Apr 2007'!$S$9</f>
        <v>248508</v>
      </c>
      <c r="H71" s="183">
        <f>VLOOKUP(Inputs!$D$5,'Apr 2007'!$A$9:$P$368,6)*-1</f>
        <v>3044151</v>
      </c>
      <c r="I71" s="182">
        <f>'Apr 2007'!$S$13</f>
        <v>0</v>
      </c>
      <c r="J71" s="182">
        <f>'Apr 2007'!$S$14</f>
        <v>248508</v>
      </c>
      <c r="K71" s="182">
        <f>'Apr 2007'!$S$10</f>
        <v>94311.271079999395</v>
      </c>
      <c r="L71" s="182">
        <f>'Apr 2007'!$Q$11</f>
        <v>1155285.7460100017</v>
      </c>
      <c r="M71" s="184">
        <f>'Apr 2007'!$R$11</f>
        <v>1060974.4749300024</v>
      </c>
      <c r="O71" s="162"/>
    </row>
    <row r="72" spans="1:15" ht="22.5" customHeight="1">
      <c r="A72" s="249" t="str">
        <f>'May 2007'!$A$4</f>
        <v>Alpha Energy</v>
      </c>
      <c r="B72" s="200">
        <f>'May 2007'!$A$9</f>
        <v>39203</v>
      </c>
      <c r="C72" s="201">
        <v>66</v>
      </c>
      <c r="D72" s="182">
        <f>'May 2007'!$B$9*-1</f>
        <v>2897500</v>
      </c>
      <c r="E72" s="183">
        <f>VLOOKUP(Inputs!$D$6,'May 2007'!$A$9:$P$368,5)</f>
        <v>708268</v>
      </c>
      <c r="F72" s="183">
        <f>VLOOKUP(Inputs!$D$6,'May 2007'!$A$9:$P$368,6)*-1</f>
        <v>2189232</v>
      </c>
      <c r="G72" s="182">
        <f>'May 2007'!$S$9</f>
        <v>193164</v>
      </c>
      <c r="H72" s="183">
        <f>VLOOKUP(Inputs!$D$5,'May 2007'!$A$9:$P$368,6)*-1</f>
        <v>2382396</v>
      </c>
      <c r="I72" s="182">
        <f>'May 2007'!$S$13</f>
        <v>0</v>
      </c>
      <c r="J72" s="182">
        <f>'May 2007'!$S$14</f>
        <v>193164</v>
      </c>
      <c r="K72" s="182">
        <f>'May 2007'!$S$10</f>
        <v>73307.669640000444</v>
      </c>
      <c r="L72" s="182">
        <f>'May 2007'!$Q$11</f>
        <v>904143.10595999984</v>
      </c>
      <c r="M72" s="184">
        <f>'May 2007'!$R$11</f>
        <v>830835.4363199994</v>
      </c>
      <c r="O72" s="162"/>
    </row>
    <row r="73" spans="1:15" ht="22.5" customHeight="1">
      <c r="A73" s="249" t="s">
        <v>195</v>
      </c>
      <c r="B73" s="200">
        <f>'Oct 2007'!$A$9</f>
        <v>39356</v>
      </c>
      <c r="C73" s="201">
        <v>67</v>
      </c>
      <c r="D73" s="182">
        <f>'Oct 2007'!$B$9*-1</f>
        <v>2872500</v>
      </c>
      <c r="E73" s="183">
        <f>VLOOKUP(Inputs!$D$6,'Oct 2007'!$A$9:$P$368,5)</f>
        <v>622362</v>
      </c>
      <c r="F73" s="183">
        <f>VLOOKUP(Inputs!$D$6,'Oct 2007'!$A$9:$P$368,6)*-1</f>
        <v>2250138</v>
      </c>
      <c r="G73" s="182">
        <f>'Oct 2007'!$S$9</f>
        <v>191496</v>
      </c>
      <c r="H73" s="183">
        <f>VLOOKUP(Inputs!$D$5,'Oct 2007'!$A$9:$P$368,6)*-1</f>
        <v>2441634</v>
      </c>
      <c r="I73" s="182">
        <f>'Oct 2007'!$S$13</f>
        <v>0</v>
      </c>
      <c r="J73" s="182">
        <f>'Oct 2007'!$S$14</f>
        <v>191496</v>
      </c>
      <c r="K73" s="182">
        <f>'Oct 2007'!$S$10</f>
        <v>72674.646959999576</v>
      </c>
      <c r="L73" s="182">
        <f>'Oct 2007'!$Q$11</f>
        <v>926624.51934000105</v>
      </c>
      <c r="M73" s="184">
        <f>'Oct 2007'!$R$11</f>
        <v>853949.87238000147</v>
      </c>
      <c r="O73" s="162"/>
    </row>
    <row r="74" spans="1:15" ht="22.5" customHeight="1">
      <c r="A74" s="249" t="str">
        <f>'Dec 2007'!$A$4</f>
        <v>Saracen / DTE Coal Services</v>
      </c>
      <c r="B74" s="200">
        <f>'Dec 2007'!$A$9</f>
        <v>39417</v>
      </c>
      <c r="C74" s="201">
        <v>68</v>
      </c>
      <c r="D74" s="182">
        <f>'Dec 2007'!$B$9*-1</f>
        <v>2843450</v>
      </c>
      <c r="E74" s="183">
        <f>VLOOKUP(Inputs!$D$6,'Dec 2007'!$A$9:$P$368,5)</f>
        <v>584489</v>
      </c>
      <c r="F74" s="183">
        <f>VLOOKUP(Inputs!$D$6,'Dec 2007'!$A$9:$P$368,6)*-1</f>
        <v>2258961</v>
      </c>
      <c r="G74" s="182">
        <f>'Dec 2007'!$S$9</f>
        <v>189564</v>
      </c>
      <c r="H74" s="183">
        <f>VLOOKUP(Inputs!$D$5,'Dec 2007'!$A$9:$P$368,6)*-1</f>
        <v>2448525</v>
      </c>
      <c r="I74" s="182">
        <f>'Dec 2007'!$S$13</f>
        <v>0</v>
      </c>
      <c r="J74" s="182">
        <f>'Dec 2007'!$S$14</f>
        <v>189564</v>
      </c>
      <c r="K74" s="182">
        <f>'Dec 2007'!$S$10</f>
        <v>71941.43364000041</v>
      </c>
      <c r="L74" s="182">
        <f>'Dec 2007'!$Q$11</f>
        <v>929239.72274999926</v>
      </c>
      <c r="M74" s="184">
        <f>'Dec 2007'!$R$11</f>
        <v>857298.28910999885</v>
      </c>
      <c r="O74" s="162"/>
    </row>
    <row r="75" spans="1:15" ht="22.5" customHeight="1">
      <c r="A75" s="249" t="str">
        <f>'Apr 2008'!$A$4</f>
        <v>EPA Auction</v>
      </c>
      <c r="B75" s="200">
        <f>'Apr 2008'!$A$9</f>
        <v>39539</v>
      </c>
      <c r="C75" s="201">
        <v>69</v>
      </c>
      <c r="D75" s="182">
        <f>'Apr 2008'!$B$9*-1</f>
        <v>1192027.3700000001</v>
      </c>
      <c r="E75" s="183">
        <f>VLOOKUP(Inputs!$D$6,'Apr 2008'!$A$9:$P$368,5)</f>
        <v>218526</v>
      </c>
      <c r="F75" s="183">
        <f>VLOOKUP(Inputs!$D$6,'Apr 2008'!$A$9:$P$368,6)*-1</f>
        <v>973501.37000000011</v>
      </c>
      <c r="G75" s="182">
        <f>'Apr 2008'!$S$9</f>
        <v>79464</v>
      </c>
      <c r="H75" s="183">
        <f>VLOOKUP(Inputs!$D$5,'Apr 2008'!$A$9:$P$368,6)*-1</f>
        <v>1052965.3700000001</v>
      </c>
      <c r="I75" s="182">
        <f>'Apr 2008'!$S$13</f>
        <v>0</v>
      </c>
      <c r="J75" s="182">
        <f>'Apr 2008'!$S$14</f>
        <v>79464</v>
      </c>
      <c r="K75" s="182">
        <f>'Apr 2008'!$S$10</f>
        <v>30157.382639999734</v>
      </c>
      <c r="L75" s="182">
        <f>'Apr 2008'!$Q$11</f>
        <v>399610.88756870053</v>
      </c>
      <c r="M75" s="184">
        <f>'Apr 2008'!$R$11</f>
        <v>369453.5049287008</v>
      </c>
      <c r="O75" s="162"/>
    </row>
    <row r="76" spans="1:15" ht="22.5" customHeight="1">
      <c r="A76" s="249" t="str">
        <f>'Oct 2008'!$A$4</f>
        <v>Sempra #1</v>
      </c>
      <c r="B76" s="200">
        <f>'Oct 2008'!$A$9</f>
        <v>39722</v>
      </c>
      <c r="C76" s="201">
        <v>70</v>
      </c>
      <c r="D76" s="182">
        <f>'Oct 2008'!$B$9*-1</f>
        <v>149500</v>
      </c>
      <c r="E76" s="183">
        <f>VLOOKUP(Inputs!$D$6,'Oct 2008'!$A$9:$P$368,5)</f>
        <v>22437</v>
      </c>
      <c r="F76" s="183">
        <f>VLOOKUP(Inputs!$D$6,'Oct 2008'!$A$9:$P$368,6)*-1</f>
        <v>127063</v>
      </c>
      <c r="G76" s="182">
        <f>'Oct 2008'!$S$9</f>
        <v>9972</v>
      </c>
      <c r="H76" s="183">
        <f>VLOOKUP(Inputs!$D$5,'Oct 2008'!$A$9:$P$368,6)*-1</f>
        <v>137035</v>
      </c>
      <c r="I76" s="182">
        <f>'Oct 2008'!$S$13</f>
        <v>0</v>
      </c>
      <c r="J76" s="182">
        <f>'Oct 2008'!$S$14</f>
        <v>9972</v>
      </c>
      <c r="K76" s="182">
        <f>'Oct 2008'!$S$10</f>
        <v>3784.4737200000091</v>
      </c>
      <c r="L76" s="182">
        <f>'Oct 2008'!$Q$11</f>
        <v>52006.152849999991</v>
      </c>
      <c r="M76" s="184">
        <f>'Oct 2008'!$R$11</f>
        <v>48221.679129999982</v>
      </c>
      <c r="O76" s="162"/>
    </row>
    <row r="77" spans="1:15" ht="22.5" customHeight="1">
      <c r="A77" s="249" t="str">
        <f>'Nov 2008'!$A$4</f>
        <v>Various</v>
      </c>
      <c r="B77" s="200">
        <f>'Nov 2008'!$A$9</f>
        <v>39753</v>
      </c>
      <c r="C77" s="201">
        <v>71</v>
      </c>
      <c r="D77" s="182">
        <f>'Nov 2008'!$B$9*-1</f>
        <v>1393500</v>
      </c>
      <c r="E77" s="183">
        <f>VLOOKUP(Inputs!$D$6,'Nov 2008'!$A$9:$P$368,5)</f>
        <v>201292</v>
      </c>
      <c r="F77" s="183">
        <f>VLOOKUP(Inputs!$D$6,'Nov 2008'!$A$9:$P$368,6)*-1</f>
        <v>1192208</v>
      </c>
      <c r="G77" s="182">
        <f>'Nov 2008'!$S$9</f>
        <v>92904</v>
      </c>
      <c r="H77" s="183">
        <f>VLOOKUP(Inputs!$D$5,'Nov 2008'!$A$9:$P$368,6)*-1</f>
        <v>1285112</v>
      </c>
      <c r="I77" s="182">
        <f>'Nov 2008'!$S$13</f>
        <v>0</v>
      </c>
      <c r="J77" s="182">
        <f>'Nov 2008'!$S$14</f>
        <v>92904</v>
      </c>
      <c r="K77" s="182">
        <f>'Nov 2008'!$S$10</f>
        <v>35257.997040000279</v>
      </c>
      <c r="L77" s="182">
        <f>'Nov 2008'!$Q$11</f>
        <v>487712.85511999973</v>
      </c>
      <c r="M77" s="184">
        <f>'Nov 2008'!$R$11</f>
        <v>452454.85807999945</v>
      </c>
      <c r="O77" s="162"/>
    </row>
    <row r="78" spans="1:15" ht="21" customHeight="1" thickBot="1">
      <c r="A78" s="250" t="str">
        <f>'Dec 2008'!$A$4</f>
        <v>Shell, Dreyfus</v>
      </c>
      <c r="B78" s="181">
        <f>'Dec 2008'!$A$9</f>
        <v>39783</v>
      </c>
      <c r="C78" s="201">
        <v>72</v>
      </c>
      <c r="D78" s="237">
        <f>'Dec 2008'!$B$9*-1</f>
        <v>2154000</v>
      </c>
      <c r="E78" s="183">
        <f>VLOOKUP(Inputs!$D$6,'Dec 2008'!$A$9:$P$368,5)</f>
        <v>299175</v>
      </c>
      <c r="F78" s="183">
        <f>VLOOKUP(Inputs!$D$6,'Dec 2008'!$A$9:$P$368,6)*-1</f>
        <v>1854825</v>
      </c>
      <c r="G78" s="182">
        <f>'Dec 2008'!$S$9</f>
        <v>143604</v>
      </c>
      <c r="H78" s="183">
        <f>VLOOKUP(Inputs!$D$5,'Dec 2008'!$A$9:$P$368,6)*-1</f>
        <v>1998429</v>
      </c>
      <c r="I78" s="182">
        <f>'Dec 2008'!$S$13</f>
        <v>0</v>
      </c>
      <c r="J78" s="182">
        <f>'Dec 2008'!$S$14</f>
        <v>143604</v>
      </c>
      <c r="K78" s="182">
        <f>'Dec 2008'!$S$10</f>
        <v>54499.154040000401</v>
      </c>
      <c r="L78" s="182">
        <f>'Dec 2008'!$Q$11</f>
        <v>758423.7897899996</v>
      </c>
      <c r="M78" s="184">
        <f>'Dec 2008'!$R$11</f>
        <v>703924.6357499992</v>
      </c>
      <c r="N78" s="124"/>
      <c r="O78" s="162"/>
    </row>
    <row r="79" spans="1:15" ht="21" customHeight="1">
      <c r="A79" s="250" t="s">
        <v>215</v>
      </c>
      <c r="B79" s="181">
        <f>'Jan 2009'!$A$9</f>
        <v>39814</v>
      </c>
      <c r="C79" s="198">
        <v>73</v>
      </c>
      <c r="D79" s="239">
        <f>'Jan 2009'!$B$9*-1</f>
        <v>194500</v>
      </c>
      <c r="E79" s="183">
        <f>VLOOKUP(Inputs!$D$6,'Jan 2009'!$A$9:$P$368,5)</f>
        <v>25944</v>
      </c>
      <c r="F79" s="183">
        <f>VLOOKUP(Inputs!$D$6,'Jan 2009'!$A$9:$P$368,6)*-1</f>
        <v>168556</v>
      </c>
      <c r="G79" s="182">
        <f>'Jan 2009'!$S$9</f>
        <v>12972</v>
      </c>
      <c r="H79" s="183">
        <f>VLOOKUP(Inputs!$D$5,'Jan 2009'!$A$9:$P$368,6)*-1</f>
        <v>181528</v>
      </c>
      <c r="I79" s="182">
        <f>'Jan 2009'!$S$13</f>
        <v>0</v>
      </c>
      <c r="J79" s="182">
        <f>'Jan 2009'!$S$14</f>
        <v>12972</v>
      </c>
      <c r="K79" s="182">
        <f>'Jan 2009'!$S$10</f>
        <v>4923.003720000037</v>
      </c>
      <c r="L79" s="182">
        <f>'Jan 2009'!$Q$11</f>
        <v>68891.69127999997</v>
      </c>
      <c r="M79" s="184">
        <f>'Jan 2009'!$R$11</f>
        <v>63968.687559999933</v>
      </c>
      <c r="N79" s="124"/>
      <c r="O79" s="162"/>
    </row>
    <row r="80" spans="1:15" ht="21" customHeight="1">
      <c r="A80" s="250" t="s">
        <v>14</v>
      </c>
      <c r="B80" s="181">
        <f>'Apr 2009'!$A$9</f>
        <v>39904</v>
      </c>
      <c r="C80" s="201">
        <v>74</v>
      </c>
      <c r="D80" s="240">
        <f>'Apr 2009'!$B$9*-1</f>
        <v>173141</v>
      </c>
      <c r="E80" s="183">
        <f>VLOOKUP(Inputs!$D$6,'Apr 2009'!$A$9:$P$368,5)</f>
        <v>20202</v>
      </c>
      <c r="F80" s="183">
        <f>VLOOKUP(Inputs!$D$6,'Apr 2009'!$A$9:$P$368,6)*-1</f>
        <v>152939</v>
      </c>
      <c r="G80" s="182">
        <f>'Apr 2009'!$S$9</f>
        <v>11544</v>
      </c>
      <c r="H80" s="183">
        <f>VLOOKUP(Inputs!$D$5,'Apr 2009'!$A$9:$P$368,6)*-1</f>
        <v>164483</v>
      </c>
      <c r="I80" s="182">
        <f>'Apr 2009'!$S$13</f>
        <v>0</v>
      </c>
      <c r="J80" s="182">
        <f>'Apr 2009'!$S$14</f>
        <v>11544</v>
      </c>
      <c r="K80" s="182">
        <f>'Apr 2009'!$S$10</f>
        <v>4381.0634400000272</v>
      </c>
      <c r="L80" s="182">
        <f>'Apr 2009'!$Q$11</f>
        <v>62422.943329999987</v>
      </c>
      <c r="M80" s="184">
        <f>'Apr 2009'!$R$11</f>
        <v>58041.87988999996</v>
      </c>
      <c r="N80" s="124"/>
      <c r="O80" s="162"/>
    </row>
    <row r="81" spans="1:15" ht="21" customHeight="1">
      <c r="A81" s="250" t="s">
        <v>216</v>
      </c>
      <c r="B81" s="181">
        <f>'Jun 2009'!$A$9</f>
        <v>39965</v>
      </c>
      <c r="C81" s="198">
        <v>75</v>
      </c>
      <c r="D81" s="240">
        <f>'Jun 2009'!$B$9*-1</f>
        <v>1017500</v>
      </c>
      <c r="E81" s="183">
        <f>VLOOKUP(Inputs!$D$6,'Jun 2009'!$A$9:$P$368,5)</f>
        <v>107407</v>
      </c>
      <c r="F81" s="183">
        <f>VLOOKUP(Inputs!$D$6,'Jun 2009'!$A$9:$P$368,6)*-1</f>
        <v>910093</v>
      </c>
      <c r="G81" s="182">
        <f>'Jun 2009'!$S$9</f>
        <v>67836</v>
      </c>
      <c r="H81" s="183">
        <f>VLOOKUP(Inputs!$D$5,'Jun 2009'!$A$9:$P$368,6)*-1</f>
        <v>977929</v>
      </c>
      <c r="I81" s="182">
        <f>'Jun 2009'!$S$13</f>
        <v>0</v>
      </c>
      <c r="J81" s="182">
        <f>'Jun 2009'!$S$14</f>
        <v>67836</v>
      </c>
      <c r="K81" s="182">
        <f>'Jun 2009'!$S$10</f>
        <v>25744.440359999891</v>
      </c>
      <c r="L81" s="182">
        <f>'Jun 2009'!$Q$11</f>
        <v>371133.83479000005</v>
      </c>
      <c r="M81" s="184">
        <f>'Jun 2009'!$R$11</f>
        <v>345389.39443000016</v>
      </c>
      <c r="N81" s="124"/>
      <c r="O81" s="162"/>
    </row>
    <row r="82" spans="1:15" ht="21" customHeight="1">
      <c r="A82" s="250" t="s">
        <v>228</v>
      </c>
      <c r="B82" s="181">
        <v>40026</v>
      </c>
      <c r="C82" s="201">
        <v>76</v>
      </c>
      <c r="D82" s="240">
        <f>'Aug 2009'!$B$9*-1</f>
        <v>1455000</v>
      </c>
      <c r="E82" s="183">
        <f>VLOOKUP(Inputs!$D$6,'Aug 2009'!$A$9:$P$368,5)</f>
        <v>169743</v>
      </c>
      <c r="F82" s="183">
        <f>VLOOKUP(Inputs!$D$6,'Aug 2009'!$A$9:$P$368,6)*-1</f>
        <v>1285257</v>
      </c>
      <c r="G82" s="182">
        <f>'Aug 2009'!$S$9</f>
        <v>96996</v>
      </c>
      <c r="H82" s="183">
        <f>VLOOKUP(Inputs!$D$5,'Aug 2009'!$A$9:$P$368,6)*-1</f>
        <v>1382253</v>
      </c>
      <c r="I82" s="182">
        <f>'Aug 2009'!$S$13</f>
        <v>0</v>
      </c>
      <c r="J82" s="182">
        <f>'Aug 2009'!$S$14</f>
        <v>96996</v>
      </c>
      <c r="K82" s="182">
        <f>'Aug 2009'!$S$10</f>
        <v>36810.951959999744</v>
      </c>
      <c r="L82" s="182">
        <f>'Aug 2009'!$Q$11</f>
        <v>524578.83603000024</v>
      </c>
      <c r="M82" s="184">
        <f>'Aug 2009'!$R$11</f>
        <v>487767.88407000049</v>
      </c>
      <c r="N82" s="124"/>
      <c r="O82" s="162"/>
    </row>
    <row r="83" spans="1:15" ht="21" customHeight="1" thickBot="1">
      <c r="A83" s="250" t="s">
        <v>227</v>
      </c>
      <c r="B83" s="181">
        <v>40057</v>
      </c>
      <c r="C83" s="198">
        <v>77</v>
      </c>
      <c r="D83" s="241">
        <f>'Sep 2009'!$B$9*-1</f>
        <v>950750</v>
      </c>
      <c r="E83" s="183">
        <f>VLOOKUP(Inputs!$D$6,'Sep 2009'!$A$9:$P$368,5)</f>
        <v>100358</v>
      </c>
      <c r="F83" s="183">
        <f>VLOOKUP(Inputs!$D$6,'Sep 2009'!$A$9:$P$368,6)*-1</f>
        <v>850392</v>
      </c>
      <c r="G83" s="182">
        <f>'Sep 2009'!$S$9</f>
        <v>63384</v>
      </c>
      <c r="H83" s="183">
        <f>VLOOKUP(Inputs!$D$5,'Sep 2009'!$A$9:$P$368,6)*-1</f>
        <v>913776</v>
      </c>
      <c r="I83" s="182">
        <f>'Sep 2009'!$S$13</f>
        <v>0</v>
      </c>
      <c r="J83" s="182">
        <f>'Sep 2009'!$S$14</f>
        <v>63384</v>
      </c>
      <c r="K83" s="182">
        <f>'Sep 2009'!$S$10</f>
        <v>24054.861840000143</v>
      </c>
      <c r="L83" s="182">
        <f>'Sep 2009'!$Q$11</f>
        <v>346787.12975999992</v>
      </c>
      <c r="M83" s="184">
        <f>'Sep 2009'!$R$11</f>
        <v>322732.26791999978</v>
      </c>
      <c r="N83" s="124"/>
      <c r="O83" s="162"/>
    </row>
    <row r="84" spans="1:15" ht="21" customHeight="1">
      <c r="A84" s="250" t="s">
        <v>226</v>
      </c>
      <c r="B84" s="181">
        <v>40210</v>
      </c>
      <c r="C84" s="201">
        <v>78</v>
      </c>
      <c r="D84" s="183">
        <f>'Feb 2010'!$B$9*-1</f>
        <v>402500</v>
      </c>
      <c r="E84" s="183">
        <f>VLOOKUP(Inputs!$D$6,'Feb 2010'!$A$9:$P$368,5)</f>
        <v>24596</v>
      </c>
      <c r="F84" s="183">
        <f>VLOOKUP(Inputs!$D$6,'Feb 2010'!$A$9:$P$368,6)*-1</f>
        <v>377904</v>
      </c>
      <c r="G84" s="182">
        <f>'Feb 2010'!$S$9</f>
        <v>24596</v>
      </c>
      <c r="H84" s="183">
        <v>0</v>
      </c>
      <c r="I84" s="182">
        <f>'Feb 2010'!$S$13</f>
        <v>402500</v>
      </c>
      <c r="J84" s="182">
        <f>'Feb 2010'!$S$14</f>
        <v>24596</v>
      </c>
      <c r="K84" s="182">
        <f>'Feb 2010'!$S$10</f>
        <v>-143418.34703999991</v>
      </c>
      <c r="L84" s="182">
        <f>'Feb 2010'!$Q$11</f>
        <v>0</v>
      </c>
      <c r="M84" s="184">
        <f>'Feb 2010'!$R$11</f>
        <v>143418.34703999991</v>
      </c>
      <c r="N84" s="124"/>
      <c r="O84" s="162"/>
    </row>
    <row r="85" spans="1:15">
      <c r="D85" s="238"/>
      <c r="E85" s="183"/>
      <c r="F85" s="183"/>
      <c r="G85" s="182"/>
      <c r="H85" s="183"/>
      <c r="I85" s="182"/>
      <c r="J85" s="182"/>
      <c r="K85" s="182"/>
      <c r="L85" s="182"/>
      <c r="M85" s="184"/>
      <c r="O85" s="108"/>
    </row>
    <row r="86" spans="1:15">
      <c r="A86" s="8"/>
      <c r="B86" s="242" t="s">
        <v>43</v>
      </c>
      <c r="C86" s="41"/>
      <c r="D86" s="41">
        <f t="shared" ref="D86:M86" si="0">SUM(D7:D85)</f>
        <v>125683618.5</v>
      </c>
      <c r="E86" s="41">
        <f t="shared" si="0"/>
        <v>75960219</v>
      </c>
      <c r="F86" s="41">
        <f t="shared" si="0"/>
        <v>49723399.499999993</v>
      </c>
      <c r="G86" s="130">
        <f t="shared" si="0"/>
        <v>7506012</v>
      </c>
      <c r="H86" s="41">
        <f t="shared" si="0"/>
        <v>56826911.499999993</v>
      </c>
      <c r="I86" s="130">
        <f t="shared" si="0"/>
        <v>402500</v>
      </c>
      <c r="J86" s="130">
        <f t="shared" si="0"/>
        <v>7506012</v>
      </c>
      <c r="K86" s="41">
        <f t="shared" si="0"/>
        <v>2695853.8391200029</v>
      </c>
      <c r="L86" s="41">
        <f t="shared" si="0"/>
        <v>21565955.07604501</v>
      </c>
      <c r="M86" s="41">
        <f t="shared" si="0"/>
        <v>18870101.236925006</v>
      </c>
      <c r="O86" s="132"/>
    </row>
    <row r="87" spans="1:15">
      <c r="A87" s="8"/>
      <c r="D87" s="132"/>
      <c r="E87" s="132"/>
      <c r="F87" s="202" t="s">
        <v>231</v>
      </c>
      <c r="G87" s="244">
        <v>7.1551198194198348E-2</v>
      </c>
      <c r="H87" s="132"/>
      <c r="I87" s="244">
        <v>7.1551198194198348E-2</v>
      </c>
      <c r="J87" s="244">
        <v>7.1551198194198348E-2</v>
      </c>
      <c r="K87" s="244">
        <v>7.15511981942E-2</v>
      </c>
      <c r="L87" s="132"/>
      <c r="M87" s="132"/>
      <c r="O87" s="132"/>
    </row>
    <row r="88" spans="1:15" ht="13.5" thickBot="1">
      <c r="A88" s="203"/>
      <c r="B88" s="203" t="s">
        <v>237</v>
      </c>
      <c r="C88" s="203"/>
      <c r="D88" s="173">
        <f>SUM(D79:D83)</f>
        <v>3790891</v>
      </c>
      <c r="E88" s="174"/>
      <c r="F88" s="132"/>
      <c r="G88" s="170">
        <f>+G86*G87</f>
        <v>537064.15226003109</v>
      </c>
      <c r="H88" s="132"/>
      <c r="I88" s="170">
        <f>+I86*I87</f>
        <v>28799.357273164835</v>
      </c>
      <c r="J88" s="170">
        <f>+J86*J87</f>
        <v>537064.15226003109</v>
      </c>
      <c r="K88" s="170">
        <f>+K86*K87</f>
        <v>192891.57234547028</v>
      </c>
      <c r="L88" s="132"/>
      <c r="M88" s="132"/>
      <c r="O88" s="132"/>
    </row>
    <row r="89" spans="1:15" ht="13.5" thickTop="1">
      <c r="A89" s="8"/>
      <c r="D89" s="246" t="s">
        <v>205</v>
      </c>
      <c r="E89" s="204"/>
      <c r="F89" s="205" t="s">
        <v>45</v>
      </c>
      <c r="G89" s="246" t="s">
        <v>205</v>
      </c>
      <c r="H89" s="205"/>
      <c r="I89" s="247" t="s">
        <v>205</v>
      </c>
      <c r="J89" s="247" t="s">
        <v>205</v>
      </c>
      <c r="K89" s="205" t="s">
        <v>45</v>
      </c>
      <c r="L89" s="205" t="s">
        <v>45</v>
      </c>
      <c r="M89" s="115"/>
    </row>
    <row r="90" spans="1:15">
      <c r="A90" s="216" t="s">
        <v>217</v>
      </c>
      <c r="B90" s="215"/>
      <c r="E90" s="175" t="s">
        <v>158</v>
      </c>
      <c r="F90" s="206"/>
      <c r="I90" s="207"/>
      <c r="J90" s="207"/>
      <c r="M90" s="175" t="s">
        <v>157</v>
      </c>
      <c r="N90" s="206"/>
    </row>
    <row r="91" spans="1:15">
      <c r="A91" s="108" t="s">
        <v>218</v>
      </c>
      <c r="B91" s="217">
        <v>93125</v>
      </c>
      <c r="D91" s="205"/>
      <c r="E91" s="129" t="s">
        <v>199</v>
      </c>
      <c r="F91" s="129" t="s">
        <v>198</v>
      </c>
      <c r="G91" s="199"/>
      <c r="H91" s="132"/>
      <c r="I91" s="245" t="s">
        <v>162</v>
      </c>
      <c r="J91" s="132"/>
      <c r="K91" s="166"/>
      <c r="L91" s="207"/>
      <c r="M91" s="129" t="s">
        <v>199</v>
      </c>
      <c r="N91" s="129" t="s">
        <v>198</v>
      </c>
    </row>
    <row r="92" spans="1:15">
      <c r="A92" s="108" t="s">
        <v>219</v>
      </c>
      <c r="B92" s="217">
        <v>93125</v>
      </c>
      <c r="C92" s="8"/>
      <c r="D92" s="163" t="s">
        <v>156</v>
      </c>
      <c r="E92" s="27">
        <f>H86</f>
        <v>56826911.499999993</v>
      </c>
      <c r="F92" s="27">
        <f>E92*$G$87</f>
        <v>4066033.6075006686</v>
      </c>
      <c r="H92" s="133"/>
      <c r="I92" s="171">
        <f>ROUND(SUM(J7:J84)*0.37951,0)</f>
        <v>2848607</v>
      </c>
      <c r="J92" s="165"/>
      <c r="K92" s="163" t="s">
        <v>156</v>
      </c>
      <c r="M92" s="27">
        <f>L86</f>
        <v>21565955.07604501</v>
      </c>
      <c r="N92" s="27">
        <f>M92*$I$87</f>
        <v>1543069.9258932744</v>
      </c>
    </row>
    <row r="93" spans="1:15">
      <c r="A93" s="108" t="s">
        <v>207</v>
      </c>
      <c r="B93" s="217">
        <v>645000</v>
      </c>
      <c r="C93" s="8"/>
      <c r="D93" s="160">
        <v>39814</v>
      </c>
      <c r="E93" s="167">
        <f>SUM('Sep 1994:Sep 2009'!$U$9)</f>
        <v>60618333.5</v>
      </c>
      <c r="F93" s="167">
        <f t="shared" ref="F93:F104" si="1">E93*$G$87</f>
        <v>4337314.3944605133</v>
      </c>
      <c r="H93" s="202" t="s">
        <v>231</v>
      </c>
      <c r="I93" s="244">
        <v>7.1551198194198348E-2</v>
      </c>
      <c r="J93" s="165"/>
      <c r="K93" s="160">
        <v>39814</v>
      </c>
      <c r="M93" s="167">
        <f>SUM('Sep 1994:Sep 2009'!$U$11)</f>
        <v>23004837.639265012</v>
      </c>
      <c r="N93" s="167">
        <f t="shared" ref="N93:N104" si="2">M93*$I$87</f>
        <v>1646023.6973524049</v>
      </c>
    </row>
    <row r="94" spans="1:15" ht="13.5" thickBot="1">
      <c r="A94" s="108" t="s">
        <v>220</v>
      </c>
      <c r="B94" s="218">
        <v>186250</v>
      </c>
      <c r="C94" s="8"/>
      <c r="D94" s="160">
        <v>39845</v>
      </c>
      <c r="E94" s="27">
        <f>SUM('Sep 1994:Sep 2009'!$V$9)</f>
        <v>59942309.5</v>
      </c>
      <c r="F94" s="27">
        <f t="shared" si="1"/>
        <v>4288944.0672524786</v>
      </c>
      <c r="H94" s="133"/>
      <c r="I94" s="170">
        <f>+I92*I93</f>
        <v>203821.24403438077</v>
      </c>
      <c r="J94" s="165"/>
      <c r="K94" s="160">
        <v>39845</v>
      </c>
      <c r="M94" s="167">
        <f>SUM('Sep 1994:Sep 2009'!$V$11)</f>
        <v>22748279.771025017</v>
      </c>
      <c r="N94" s="167">
        <f t="shared" si="2"/>
        <v>1627666.674473684</v>
      </c>
    </row>
    <row r="95" spans="1:15" ht="13.5" thickTop="1">
      <c r="A95" s="207"/>
      <c r="B95" s="217">
        <f>SUM(B91:B94)</f>
        <v>1017500</v>
      </c>
      <c r="C95" s="8"/>
      <c r="D95" s="160">
        <v>39873</v>
      </c>
      <c r="E95" s="27">
        <f>SUM('Sep 1994:Sep 2009'!$W$9)</f>
        <v>59266285.499999993</v>
      </c>
      <c r="F95" s="27">
        <f t="shared" si="1"/>
        <v>4240573.7400444429</v>
      </c>
      <c r="I95" s="247" t="s">
        <v>205</v>
      </c>
      <c r="J95" s="133"/>
      <c r="K95" s="160">
        <v>39873</v>
      </c>
      <c r="M95" s="167">
        <f>SUM('Sep 1994:Sep 2009'!$W$11)</f>
        <v>22491721.902785011</v>
      </c>
      <c r="N95" s="167">
        <f t="shared" si="2"/>
        <v>1609309.6515949622</v>
      </c>
    </row>
    <row r="96" spans="1:15">
      <c r="C96" s="8"/>
      <c r="D96" s="160">
        <v>39904</v>
      </c>
      <c r="E96" s="27">
        <f>SUM('Sep 1994:Sep 2009'!$X$9)</f>
        <v>60209357.499999993</v>
      </c>
      <c r="F96" s="27">
        <f t="shared" si="1"/>
        <v>4308051.6716278419</v>
      </c>
      <c r="H96" s="133"/>
      <c r="I96" s="164"/>
      <c r="J96" s="133"/>
      <c r="K96" s="160">
        <v>39904</v>
      </c>
      <c r="M96" s="167">
        <f>SUM('Sep 1994:Sep 2009'!$X$11)</f>
        <v>22849627.157505013</v>
      </c>
      <c r="N96" s="167">
        <f t="shared" si="2"/>
        <v>1634918.2014101783</v>
      </c>
    </row>
    <row r="97" spans="1:14">
      <c r="C97" s="8"/>
      <c r="D97" s="160">
        <v>39934</v>
      </c>
      <c r="E97" s="27">
        <f>SUM('Sep 1994:Sep 2009'!$Y$9)</f>
        <v>59524288.499999993</v>
      </c>
      <c r="F97" s="27">
        <f t="shared" si="1"/>
        <v>4259034.1638321411</v>
      </c>
      <c r="H97" s="133"/>
      <c r="I97" s="164">
        <f>ROUND(-I86*0.37951,0)</f>
        <v>-152753</v>
      </c>
      <c r="J97" s="133"/>
      <c r="K97" s="160">
        <v>39934</v>
      </c>
      <c r="M97" s="167">
        <f>SUM('Sep 1994:Sep 2009'!$Y$11)</f>
        <v>22589636.621315006</v>
      </c>
      <c r="N97" s="167">
        <f t="shared" si="2"/>
        <v>1616315.5670266312</v>
      </c>
    </row>
    <row r="98" spans="1:14">
      <c r="C98" s="8"/>
      <c r="D98" s="160">
        <v>39965</v>
      </c>
      <c r="E98" s="27">
        <f>SUM('Sep 1994:Sep 2009'!$Z$9)</f>
        <v>60796534.499999993</v>
      </c>
      <c r="F98" s="27">
        <f t="shared" si="1"/>
        <v>4350064.8895299174</v>
      </c>
      <c r="H98" s="202" t="s">
        <v>231</v>
      </c>
      <c r="I98" s="244">
        <v>7.1551198194198348E-2</v>
      </c>
      <c r="J98" s="133"/>
      <c r="K98" s="160">
        <v>39965</v>
      </c>
      <c r="M98" s="167">
        <f>SUM('Sep 1994:Sep 2009'!$Z$11)</f>
        <v>23072466.700775009</v>
      </c>
      <c r="N98" s="167">
        <f t="shared" si="2"/>
        <v>1650862.6377361943</v>
      </c>
    </row>
    <row r="99" spans="1:14" ht="13.5" thickBot="1">
      <c r="C99" s="8"/>
      <c r="D99" s="160">
        <v>39995</v>
      </c>
      <c r="E99" s="27">
        <f>SUM('Sep 1994:Sep 2009'!$AA$9)</f>
        <v>60100530.499999993</v>
      </c>
      <c r="F99" s="27">
        <f t="shared" si="1"/>
        <v>4300264.969381962</v>
      </c>
      <c r="H99" s="133"/>
      <c r="I99" s="170">
        <f>+I97*I98</f>
        <v>-10929.66017775838</v>
      </c>
      <c r="J99" s="133"/>
      <c r="K99" s="160">
        <v>39995</v>
      </c>
      <c r="M99" s="167">
        <f>SUM('Sep 1994:Sep 2009'!$AA$11)</f>
        <v>22808326.222735006</v>
      </c>
      <c r="N99" s="167">
        <f t="shared" si="2"/>
        <v>1631963.0700408439</v>
      </c>
    </row>
    <row r="100" spans="1:14" ht="13.5" thickTop="1">
      <c r="C100" s="8"/>
      <c r="D100" s="160">
        <v>40026</v>
      </c>
      <c r="E100" s="27">
        <f>SUM('Sep 1994:Sep 2009'!$AB$9)</f>
        <v>59404507.499999993</v>
      </c>
      <c r="F100" s="27">
        <f t="shared" si="1"/>
        <v>4250463.6897612419</v>
      </c>
      <c r="I100" s="247" t="s">
        <v>205</v>
      </c>
      <c r="J100" s="133"/>
      <c r="K100" s="160">
        <v>40026</v>
      </c>
      <c r="M100" s="167">
        <f>SUM('Sep 1994:Sep 2009'!$AB$11)</f>
        <v>22544178.534005012</v>
      </c>
      <c r="N100" s="167">
        <f t="shared" si="2"/>
        <v>1613062.9864119845</v>
      </c>
    </row>
    <row r="101" spans="1:14">
      <c r="C101" s="8"/>
      <c r="D101" s="160">
        <v>40057</v>
      </c>
      <c r="E101" s="27">
        <f>SUM('Sep 1994:Sep 2009'!$AC$9)</f>
        <v>58760083.499999993</v>
      </c>
      <c r="F101" s="27">
        <f t="shared" si="1"/>
        <v>4204354.3804161437</v>
      </c>
      <c r="I101" s="207"/>
      <c r="J101" s="133"/>
      <c r="K101" s="160">
        <v>40057</v>
      </c>
      <c r="M101" s="167">
        <f>SUM('Sep 1994:Sep 2009'!$AC$11)</f>
        <v>22299652.382755011</v>
      </c>
      <c r="N101" s="167">
        <f t="shared" si="2"/>
        <v>1595566.8473002312</v>
      </c>
    </row>
    <row r="102" spans="1:14">
      <c r="C102" s="8"/>
      <c r="D102" s="160">
        <v>40087</v>
      </c>
      <c r="E102" s="27">
        <f>SUM('Sep 1994:Sep 2009'!$AD$9)</f>
        <v>58115659.499999993</v>
      </c>
      <c r="F102" s="27">
        <f t="shared" si="1"/>
        <v>4158245.0710710455</v>
      </c>
      <c r="I102" s="207"/>
      <c r="J102" s="133"/>
      <c r="K102" s="160">
        <v>40087</v>
      </c>
      <c r="M102" s="167">
        <f>SUM('Sep 1994:Sep 2009'!$AD$11)</f>
        <v>22055087.030515008</v>
      </c>
      <c r="N102" s="167">
        <f t="shared" si="2"/>
        <v>1578067.9033106728</v>
      </c>
    </row>
    <row r="103" spans="1:14">
      <c r="C103" s="8"/>
      <c r="D103" s="160">
        <v>40118</v>
      </c>
      <c r="E103" s="27">
        <f>SUM('Sep 1994:Sep 2009'!$AE$9)</f>
        <v>57471174.499999993</v>
      </c>
      <c r="F103" s="27">
        <f t="shared" si="1"/>
        <v>4112131.3971028575</v>
      </c>
      <c r="J103" s="133"/>
      <c r="K103" s="160">
        <v>40118</v>
      </c>
      <c r="M103" s="167">
        <f>SUM('Sep 1994:Sep 2009'!$AE$11)</f>
        <v>21810498.528165013</v>
      </c>
      <c r="N103" s="167">
        <f t="shared" si="2"/>
        <v>1560567.3029030061</v>
      </c>
    </row>
    <row r="104" spans="1:14">
      <c r="C104" s="8"/>
      <c r="D104" s="126" t="s">
        <v>114</v>
      </c>
      <c r="E104" s="27">
        <f>F86</f>
        <v>49723399.499999993</v>
      </c>
      <c r="F104" s="176">
        <f t="shared" si="1"/>
        <v>3557768.8125138027</v>
      </c>
      <c r="I104" s="127" t="s">
        <v>45</v>
      </c>
      <c r="J104" s="165"/>
      <c r="K104" s="126" t="s">
        <v>114</v>
      </c>
      <c r="M104" s="27">
        <f>M86</f>
        <v>18870101.236925006</v>
      </c>
      <c r="N104" s="27">
        <f t="shared" si="2"/>
        <v>1350178.3535478085</v>
      </c>
    </row>
    <row r="105" spans="1:14">
      <c r="C105" s="8"/>
      <c r="D105" s="8" t="s">
        <v>212</v>
      </c>
      <c r="E105" s="169">
        <f>(+E92+SUM(E93:E103)*2+E104)/24</f>
        <v>58957018.333333336</v>
      </c>
      <c r="F105" s="248">
        <f>(+F92+SUM(F93:F103)*2+F104)/24</f>
        <v>4218445.3037073184</v>
      </c>
      <c r="J105" s="108"/>
      <c r="K105" s="126" t="s">
        <v>212</v>
      </c>
      <c r="L105" s="207"/>
      <c r="M105" s="169">
        <f>(+M92+SUM(M93:M103)*2+M104)/24</f>
        <v>22374361.720610846</v>
      </c>
      <c r="N105" s="177">
        <f>(+N92+SUM(N93:N103)*2+N104)/24</f>
        <v>1600912.3899401117</v>
      </c>
    </row>
    <row r="106" spans="1:14">
      <c r="C106" s="8"/>
      <c r="E106" s="210"/>
      <c r="F106" s="246" t="s">
        <v>206</v>
      </c>
      <c r="J106" s="163"/>
      <c r="K106" s="163"/>
      <c r="L106" s="208"/>
      <c r="M106" s="168"/>
      <c r="N106" s="246" t="s">
        <v>205</v>
      </c>
    </row>
    <row r="107" spans="1:14">
      <c r="B107" s="163"/>
      <c r="D107" s="208"/>
      <c r="E107" s="168"/>
      <c r="F107" s="128"/>
      <c r="J107" s="163"/>
      <c r="K107" s="163"/>
      <c r="L107" s="208"/>
      <c r="M107" s="168"/>
      <c r="N107" s="128"/>
    </row>
    <row r="108" spans="1:14">
      <c r="A108" s="4" t="s">
        <v>214</v>
      </c>
      <c r="B108" s="8"/>
      <c r="D108" s="27"/>
      <c r="E108" s="178"/>
      <c r="J108" s="8"/>
      <c r="K108" s="126"/>
      <c r="L108" s="27"/>
      <c r="M108" s="178"/>
      <c r="N108" s="209"/>
    </row>
    <row r="109" spans="1:14">
      <c r="B109" s="8"/>
      <c r="D109" s="160"/>
      <c r="E109" s="179"/>
      <c r="M109" s="180"/>
    </row>
    <row r="110" spans="1:14">
      <c r="B110" s="8"/>
      <c r="D110" s="160"/>
    </row>
    <row r="111" spans="1:14">
      <c r="D111" s="160"/>
      <c r="E111" s="199"/>
    </row>
    <row r="112" spans="1:14">
      <c r="D112" s="160"/>
      <c r="E112" s="199"/>
    </row>
    <row r="113" spans="1:6">
      <c r="D113" s="160"/>
      <c r="E113" s="210"/>
      <c r="F113" s="211"/>
    </row>
    <row r="114" spans="1:6" ht="15">
      <c r="A114" s="212"/>
      <c r="B114" s="219"/>
      <c r="D114" s="160"/>
      <c r="E114" s="210"/>
      <c r="F114" s="211"/>
    </row>
    <row r="115" spans="1:6">
      <c r="A115" s="213"/>
      <c r="B115" s="214"/>
      <c r="D115" s="160"/>
      <c r="E115" s="211"/>
      <c r="F115" s="211"/>
    </row>
    <row r="116" spans="1:6">
      <c r="A116" s="213"/>
      <c r="B116" s="214"/>
      <c r="D116" s="160"/>
      <c r="E116" s="211"/>
      <c r="F116" s="211"/>
    </row>
    <row r="117" spans="1:6">
      <c r="A117" s="213"/>
      <c r="B117" s="214"/>
      <c r="D117" s="160"/>
    </row>
    <row r="118" spans="1:6">
      <c r="A118" s="213"/>
      <c r="B118" s="214"/>
      <c r="D118" s="160"/>
    </row>
    <row r="119" spans="1:6" ht="15">
      <c r="A119" s="220"/>
      <c r="B119" s="214"/>
      <c r="D119" s="160"/>
    </row>
    <row r="120" spans="1:6">
      <c r="A120" s="211"/>
      <c r="B120" s="221"/>
      <c r="D120" s="160"/>
    </row>
    <row r="121" spans="1:6">
      <c r="D121" s="160"/>
    </row>
  </sheetData>
  <phoneticPr fontId="22" type="noConversion"/>
  <printOptions horizontalCentered="1"/>
  <pageMargins left="0.3" right="0" top="1.25" bottom="0.55000000000000004" header="0.5" footer="0.27"/>
  <pageSetup scale="46" fitToHeight="0" orientation="landscape" r:id="rId1"/>
  <headerFooter alignWithMargins="0">
    <oddFooter xml:space="preserve">&amp;CPage 3.4.&amp;P&amp;R&amp;10
</oddFooter>
  </headerFooter>
  <rowBreaks count="2" manualBreakCount="2">
    <brk id="36" max="13" man="1"/>
    <brk id="66" max="13" man="1"/>
  </rowBreaks>
  <ignoredErrors>
    <ignoredError sqref="H67" formula="1"/>
  </ignoredErrors>
  <drawing r:id="rId2"/>
  <legacyDrawing r:id="rId3"/>
</worksheet>
</file>

<file path=xl/worksheets/sheet20.xml><?xml version="1.0" encoding="utf-8"?>
<worksheet xmlns="http://schemas.openxmlformats.org/spreadsheetml/2006/main" xmlns:r="http://schemas.openxmlformats.org/officeDocument/2006/relationships">
  <sheetPr transitionEvaluation="1" codeName="Sheet23">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98</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35247</v>
      </c>
      <c r="B9" s="32">
        <v>-1265449</v>
      </c>
      <c r="C9" s="6">
        <v>1</v>
      </c>
      <c r="D9" s="29">
        <f t="shared" ref="D9:D40" si="0">ROUND(-(+$B$9/180)*1,0)</f>
        <v>7030</v>
      </c>
      <c r="E9" s="29">
        <f>+D9</f>
        <v>7030</v>
      </c>
      <c r="F9" s="29">
        <f t="shared" ref="F9:F40" si="1">$B$9+E9</f>
        <v>-1258419</v>
      </c>
      <c r="G9" s="34">
        <f>+Inputs!$D$2</f>
        <v>0.3795</v>
      </c>
      <c r="H9" s="27">
        <f>-B9</f>
        <v>1265449</v>
      </c>
      <c r="I9" s="27">
        <f>+H9</f>
        <v>1265449</v>
      </c>
      <c r="J9" s="27">
        <f>H9*G9</f>
        <v>480237.89549999998</v>
      </c>
      <c r="K9" s="27">
        <f t="shared" ref="K9:K40" si="2">D9</f>
        <v>7030</v>
      </c>
      <c r="L9" s="27">
        <f>+K9</f>
        <v>7030</v>
      </c>
      <c r="M9" s="27">
        <f t="shared" ref="M9:M40" si="3">K9*G9</f>
        <v>2667.8850000000002</v>
      </c>
      <c r="N9" s="27">
        <f t="shared" ref="N9:N40" si="4">M9-J9</f>
        <v>-477570.01049999997</v>
      </c>
      <c r="O9" s="27">
        <f>+N9</f>
        <v>-477570.01049999997</v>
      </c>
      <c r="P9" s="27">
        <f>-SUM(N9)</f>
        <v>477570.01049999997</v>
      </c>
      <c r="Q9" s="38">
        <f>VLOOKUP(Q8,A9:P188,5)</f>
        <v>1138860</v>
      </c>
      <c r="R9" s="38">
        <f>VLOOKUP(R8,A9:P188,5)</f>
        <v>1223220</v>
      </c>
      <c r="S9" s="38">
        <f>+R9-Q9</f>
        <v>84360</v>
      </c>
      <c r="T9" s="35" t="s">
        <v>64</v>
      </c>
      <c r="U9" s="161">
        <f>-IF(TYPE(VLOOKUP(U8,$A$9:$P$188,6,FALSE))=16,0,VLOOKUP(U8,$A$9:$P$188,6,FALSE))</f>
        <v>203919</v>
      </c>
      <c r="V9" s="161">
        <f>-IF(TYPE(VLOOKUP(V8,$A$9:$P$188,6,FALSE))=16,0,VLOOKUP(V8,$A$9:$P$188,6,FALSE))</f>
        <v>196889</v>
      </c>
      <c r="W9" s="161">
        <f t="shared" ref="W9:AE9" si="5">-IF(TYPE(VLOOKUP(W8,$A$9:$P$188,6,FALSE))=16,0,VLOOKUP(W8,$A$9:$P$188,6,FALSE))</f>
        <v>189859</v>
      </c>
      <c r="X9" s="161">
        <f t="shared" si="5"/>
        <v>182829</v>
      </c>
      <c r="Y9" s="161">
        <f t="shared" si="5"/>
        <v>175799</v>
      </c>
      <c r="Z9" s="161">
        <f t="shared" si="5"/>
        <v>168769</v>
      </c>
      <c r="AA9" s="161">
        <f t="shared" si="5"/>
        <v>161739</v>
      </c>
      <c r="AB9" s="161">
        <f t="shared" si="5"/>
        <v>154709</v>
      </c>
      <c r="AC9" s="161">
        <f t="shared" si="5"/>
        <v>147679</v>
      </c>
      <c r="AD9" s="161">
        <f t="shared" si="5"/>
        <v>140649</v>
      </c>
      <c r="AE9" s="161">
        <f t="shared" si="5"/>
        <v>133619</v>
      </c>
    </row>
    <row r="10" spans="1:31">
      <c r="A10" s="30">
        <v>35278</v>
      </c>
      <c r="B10" s="9"/>
      <c r="C10" s="6">
        <v>2</v>
      </c>
      <c r="D10" s="29">
        <f t="shared" si="0"/>
        <v>7030</v>
      </c>
      <c r="E10" s="29">
        <f t="shared" ref="E10:E41" si="6">+E9+D10</f>
        <v>14060</v>
      </c>
      <c r="F10" s="29">
        <f t="shared" si="1"/>
        <v>-1251389</v>
      </c>
      <c r="G10" s="34">
        <f>+Inputs!$D$2</f>
        <v>0.3795</v>
      </c>
      <c r="H10" s="2"/>
      <c r="I10" s="27">
        <f t="shared" ref="I10:I41" si="7">+I9+H10</f>
        <v>1265449</v>
      </c>
      <c r="J10" s="27"/>
      <c r="K10" s="27">
        <f t="shared" si="2"/>
        <v>7030</v>
      </c>
      <c r="L10" s="27">
        <f t="shared" ref="L10:L41" si="8">+L9+K10</f>
        <v>14060</v>
      </c>
      <c r="M10" s="27">
        <f t="shared" si="3"/>
        <v>2667.8850000000002</v>
      </c>
      <c r="N10" s="27">
        <f t="shared" si="4"/>
        <v>2667.8850000000002</v>
      </c>
      <c r="O10" s="27">
        <f t="shared" ref="O10:O41" si="9">+O9+N10</f>
        <v>-474902.12549999997</v>
      </c>
      <c r="P10" s="27">
        <f t="shared" ref="P10:P41" si="10">P9-N10</f>
        <v>474902.12549999997</v>
      </c>
      <c r="Q10" s="38">
        <f>VLOOKUP(Q8,A9:P188,15)</f>
        <v>-48034.901499999105</v>
      </c>
      <c r="R10" s="38">
        <f>VLOOKUP(R8,A9:P188,15)</f>
        <v>-16019.437899999089</v>
      </c>
      <c r="S10" s="38">
        <f>+R10-Q10</f>
        <v>32015.463600000017</v>
      </c>
      <c r="T10" s="36" t="s">
        <v>69</v>
      </c>
    </row>
    <row r="11" spans="1:31">
      <c r="A11" s="31">
        <v>35309</v>
      </c>
      <c r="B11" s="5"/>
      <c r="C11" s="6">
        <v>3</v>
      </c>
      <c r="D11" s="29">
        <f t="shared" si="0"/>
        <v>7030</v>
      </c>
      <c r="E11" s="29">
        <f t="shared" si="6"/>
        <v>21090</v>
      </c>
      <c r="F11" s="29">
        <f t="shared" si="1"/>
        <v>-1244359</v>
      </c>
      <c r="G11" s="34">
        <f>+Inputs!$D$2</f>
        <v>0.3795</v>
      </c>
      <c r="H11" s="2"/>
      <c r="I11" s="27">
        <f t="shared" si="7"/>
        <v>1265449</v>
      </c>
      <c r="J11" s="27"/>
      <c r="K11" s="27">
        <f t="shared" si="2"/>
        <v>7030</v>
      </c>
      <c r="L11" s="27">
        <f t="shared" si="8"/>
        <v>21090</v>
      </c>
      <c r="M11" s="27">
        <f t="shared" si="3"/>
        <v>2667.8850000000002</v>
      </c>
      <c r="N11" s="27">
        <f t="shared" si="4"/>
        <v>2667.8850000000002</v>
      </c>
      <c r="O11" s="27">
        <f t="shared" si="9"/>
        <v>-472234.24049999996</v>
      </c>
      <c r="P11" s="27">
        <f t="shared" si="10"/>
        <v>472234.24049999996</v>
      </c>
      <c r="Q11" s="38">
        <f>+VLOOKUP(Q8,A9:P188,16)</f>
        <v>48034.901499999105</v>
      </c>
      <c r="R11" s="38">
        <f>+VLOOKUP(R8,A9:P188,16)</f>
        <v>16019.437899999089</v>
      </c>
      <c r="S11" s="38">
        <f>(+Q11+R11)/2</f>
        <v>32027.169699999096</v>
      </c>
      <c r="T11" s="36" t="s">
        <v>113</v>
      </c>
      <c r="U11" s="161">
        <f>IF(TYPE(VLOOKUP(U8,$A$9:$P$188,16,FALSE))=16,0,VLOOKUP(U8,$A$9:$P$188,16,FALSE))</f>
        <v>77382.409799999121</v>
      </c>
      <c r="V11" s="161">
        <f t="shared" ref="V11:AE11" si="11">IF(TYPE(VLOOKUP(V8,$A$9:$P$188,16,FALSE))=16,0,VLOOKUP(V8,$A$9:$P$188,16,FALSE))</f>
        <v>74714.454499999119</v>
      </c>
      <c r="W11" s="161">
        <f t="shared" si="11"/>
        <v>72046.499199999118</v>
      </c>
      <c r="X11" s="161">
        <f t="shared" si="11"/>
        <v>69378.543899999117</v>
      </c>
      <c r="Y11" s="161">
        <f t="shared" si="11"/>
        <v>66710.588599999115</v>
      </c>
      <c r="Z11" s="161">
        <f t="shared" si="11"/>
        <v>64042.633299999114</v>
      </c>
      <c r="AA11" s="161">
        <f t="shared" si="11"/>
        <v>61374.677999999112</v>
      </c>
      <c r="AB11" s="161">
        <f t="shared" si="11"/>
        <v>58706.722699999111</v>
      </c>
      <c r="AC11" s="161">
        <f t="shared" si="11"/>
        <v>56038.767399999109</v>
      </c>
      <c r="AD11" s="161">
        <f t="shared" si="11"/>
        <v>53370.812099999108</v>
      </c>
      <c r="AE11" s="161">
        <f t="shared" si="11"/>
        <v>50702.856799999106</v>
      </c>
    </row>
    <row r="12" spans="1:31">
      <c r="A12" s="30">
        <v>35339</v>
      </c>
      <c r="B12" s="3"/>
      <c r="C12" s="6">
        <v>4</v>
      </c>
      <c r="D12" s="29">
        <f t="shared" si="0"/>
        <v>7030</v>
      </c>
      <c r="E12" s="29">
        <f t="shared" si="6"/>
        <v>28120</v>
      </c>
      <c r="F12" s="29">
        <f t="shared" si="1"/>
        <v>-1237329</v>
      </c>
      <c r="G12" s="34">
        <f>+Inputs!$D$2</f>
        <v>0.3795</v>
      </c>
      <c r="H12" s="2"/>
      <c r="I12" s="27">
        <f t="shared" si="7"/>
        <v>1265449</v>
      </c>
      <c r="J12" s="27"/>
      <c r="K12" s="27">
        <f t="shared" si="2"/>
        <v>7030</v>
      </c>
      <c r="L12" s="27">
        <f t="shared" si="8"/>
        <v>28120</v>
      </c>
      <c r="M12" s="27">
        <f t="shared" si="3"/>
        <v>2667.8850000000002</v>
      </c>
      <c r="N12" s="27">
        <f t="shared" si="4"/>
        <v>2667.8850000000002</v>
      </c>
      <c r="O12" s="27">
        <f t="shared" si="9"/>
        <v>-469566.35549999995</v>
      </c>
      <c r="P12" s="27">
        <f t="shared" si="10"/>
        <v>469566.35549999995</v>
      </c>
      <c r="Q12" s="39"/>
      <c r="R12" s="40"/>
      <c r="S12" s="40"/>
      <c r="T12" s="36"/>
    </row>
    <row r="13" spans="1:31">
      <c r="A13" s="31">
        <v>35370</v>
      </c>
      <c r="B13" s="3"/>
      <c r="C13" s="6">
        <v>5</v>
      </c>
      <c r="D13" s="29">
        <f t="shared" si="0"/>
        <v>7030</v>
      </c>
      <c r="E13" s="29">
        <f t="shared" si="6"/>
        <v>35150</v>
      </c>
      <c r="F13" s="29">
        <f t="shared" si="1"/>
        <v>-1230299</v>
      </c>
      <c r="G13" s="34">
        <f>+Inputs!$D$2</f>
        <v>0.3795</v>
      </c>
      <c r="H13" s="2"/>
      <c r="I13" s="27">
        <f t="shared" si="7"/>
        <v>1265449</v>
      </c>
      <c r="J13" s="27"/>
      <c r="K13" s="27">
        <f t="shared" si="2"/>
        <v>7030</v>
      </c>
      <c r="L13" s="27">
        <f t="shared" si="8"/>
        <v>35150</v>
      </c>
      <c r="M13" s="27">
        <f t="shared" si="3"/>
        <v>2667.8850000000002</v>
      </c>
      <c r="N13" s="27">
        <f t="shared" si="4"/>
        <v>2667.8850000000002</v>
      </c>
      <c r="O13" s="27">
        <f t="shared" si="9"/>
        <v>-466898.47049999994</v>
      </c>
      <c r="P13" s="27">
        <f t="shared" si="10"/>
        <v>466898.47049999994</v>
      </c>
      <c r="Q13" s="38">
        <f>VLOOKUP(Q8,A9:P188,9)</f>
        <v>1265449</v>
      </c>
      <c r="R13" s="38">
        <f>VLOOKUP(R8,A9:P188,9)</f>
        <v>1265449</v>
      </c>
      <c r="S13" s="38">
        <f>+R13-Q13</f>
        <v>0</v>
      </c>
      <c r="T13" s="36" t="s">
        <v>70</v>
      </c>
    </row>
    <row r="14" spans="1:31">
      <c r="A14" s="30">
        <v>35400</v>
      </c>
      <c r="B14" s="3"/>
      <c r="C14" s="6">
        <v>6</v>
      </c>
      <c r="D14" s="29">
        <f t="shared" si="0"/>
        <v>7030</v>
      </c>
      <c r="E14" s="29">
        <f t="shared" si="6"/>
        <v>42180</v>
      </c>
      <c r="F14" s="29">
        <f t="shared" si="1"/>
        <v>-1223269</v>
      </c>
      <c r="G14" s="34">
        <f>+Inputs!$D$2</f>
        <v>0.3795</v>
      </c>
      <c r="H14" s="2"/>
      <c r="I14" s="27">
        <f t="shared" si="7"/>
        <v>1265449</v>
      </c>
      <c r="J14" s="27"/>
      <c r="K14" s="27">
        <f t="shared" si="2"/>
        <v>7030</v>
      </c>
      <c r="L14" s="27">
        <f t="shared" si="8"/>
        <v>42180</v>
      </c>
      <c r="M14" s="27">
        <f t="shared" si="3"/>
        <v>2667.8850000000002</v>
      </c>
      <c r="N14" s="27">
        <f t="shared" si="4"/>
        <v>2667.8850000000002</v>
      </c>
      <c r="O14" s="27">
        <f t="shared" si="9"/>
        <v>-464230.58549999993</v>
      </c>
      <c r="P14" s="27">
        <f t="shared" si="10"/>
        <v>464230.58549999993</v>
      </c>
      <c r="Q14" s="38">
        <f>VLOOKUP(Q8,A9:P188,12)</f>
        <v>1138860</v>
      </c>
      <c r="R14" s="38">
        <f>VLOOKUP(R8,A9:P188,12)</f>
        <v>1223220</v>
      </c>
      <c r="S14" s="38">
        <f>+R14-Q14</f>
        <v>84360</v>
      </c>
      <c r="T14" s="37" t="s">
        <v>93</v>
      </c>
    </row>
    <row r="15" spans="1:31">
      <c r="A15" s="31">
        <v>35431</v>
      </c>
      <c r="B15" s="3"/>
      <c r="C15" s="6">
        <v>7</v>
      </c>
      <c r="D15" s="29">
        <f t="shared" si="0"/>
        <v>7030</v>
      </c>
      <c r="E15" s="29">
        <f t="shared" si="6"/>
        <v>49210</v>
      </c>
      <c r="F15" s="29">
        <f t="shared" si="1"/>
        <v>-1216239</v>
      </c>
      <c r="G15" s="34">
        <f>+Inputs!$D$2</f>
        <v>0.3795</v>
      </c>
      <c r="H15" s="2"/>
      <c r="I15" s="27">
        <f t="shared" si="7"/>
        <v>1265449</v>
      </c>
      <c r="J15" s="27"/>
      <c r="K15" s="27">
        <f t="shared" si="2"/>
        <v>7030</v>
      </c>
      <c r="L15" s="27">
        <f t="shared" si="8"/>
        <v>49210</v>
      </c>
      <c r="M15" s="27">
        <f t="shared" si="3"/>
        <v>2667.8850000000002</v>
      </c>
      <c r="N15" s="27">
        <f t="shared" si="4"/>
        <v>2667.8850000000002</v>
      </c>
      <c r="O15" s="27">
        <f t="shared" si="9"/>
        <v>-461562.70049999992</v>
      </c>
      <c r="P15" s="27">
        <f t="shared" si="10"/>
        <v>461562.70049999992</v>
      </c>
    </row>
    <row r="16" spans="1:31">
      <c r="A16" s="30">
        <v>35462</v>
      </c>
      <c r="B16" s="3"/>
      <c r="C16" s="6">
        <v>8</v>
      </c>
      <c r="D16" s="29">
        <f t="shared" si="0"/>
        <v>7030</v>
      </c>
      <c r="E16" s="29">
        <f t="shared" si="6"/>
        <v>56240</v>
      </c>
      <c r="F16" s="29">
        <f t="shared" si="1"/>
        <v>-1209209</v>
      </c>
      <c r="G16" s="34">
        <f>+Inputs!$D$2</f>
        <v>0.3795</v>
      </c>
      <c r="H16" s="2"/>
      <c r="I16" s="27">
        <f t="shared" si="7"/>
        <v>1265449</v>
      </c>
      <c r="J16" s="27"/>
      <c r="K16" s="27">
        <f t="shared" si="2"/>
        <v>7030</v>
      </c>
      <c r="L16" s="27">
        <f t="shared" si="8"/>
        <v>56240</v>
      </c>
      <c r="M16" s="27">
        <f t="shared" si="3"/>
        <v>2667.8850000000002</v>
      </c>
      <c r="N16" s="27">
        <f t="shared" si="4"/>
        <v>2667.8850000000002</v>
      </c>
      <c r="O16" s="27">
        <f t="shared" si="9"/>
        <v>-458894.81549999991</v>
      </c>
      <c r="P16" s="27">
        <f t="shared" si="10"/>
        <v>458894.81549999991</v>
      </c>
      <c r="Q16" s="4"/>
      <c r="R16" s="4"/>
      <c r="S16" s="4"/>
    </row>
    <row r="17" spans="1:19">
      <c r="A17" s="31">
        <v>35490</v>
      </c>
      <c r="B17" s="3"/>
      <c r="C17" s="6">
        <v>9</v>
      </c>
      <c r="D17" s="29">
        <f t="shared" si="0"/>
        <v>7030</v>
      </c>
      <c r="E17" s="29">
        <f t="shared" si="6"/>
        <v>63270</v>
      </c>
      <c r="F17" s="29">
        <f t="shared" si="1"/>
        <v>-1202179</v>
      </c>
      <c r="G17" s="34">
        <f>+Inputs!$D$2</f>
        <v>0.3795</v>
      </c>
      <c r="H17" s="2"/>
      <c r="I17" s="27">
        <f t="shared" si="7"/>
        <v>1265449</v>
      </c>
      <c r="J17" s="27"/>
      <c r="K17" s="27">
        <f t="shared" si="2"/>
        <v>7030</v>
      </c>
      <c r="L17" s="27">
        <f t="shared" si="8"/>
        <v>63270</v>
      </c>
      <c r="M17" s="27">
        <f t="shared" si="3"/>
        <v>2667.8850000000002</v>
      </c>
      <c r="N17" s="27">
        <f t="shared" si="4"/>
        <v>2667.8850000000002</v>
      </c>
      <c r="O17" s="27">
        <f t="shared" si="9"/>
        <v>-456226.9304999999</v>
      </c>
      <c r="P17" s="27">
        <f t="shared" si="10"/>
        <v>456226.9304999999</v>
      </c>
      <c r="Q17" s="4"/>
      <c r="R17" s="4"/>
      <c r="S17" s="4"/>
    </row>
    <row r="18" spans="1:19">
      <c r="A18" s="30">
        <v>35521</v>
      </c>
      <c r="B18" s="3"/>
      <c r="C18" s="6">
        <v>10</v>
      </c>
      <c r="D18" s="29">
        <f t="shared" si="0"/>
        <v>7030</v>
      </c>
      <c r="E18" s="29">
        <f t="shared" si="6"/>
        <v>70300</v>
      </c>
      <c r="F18" s="29">
        <f t="shared" si="1"/>
        <v>-1195149</v>
      </c>
      <c r="G18" s="34">
        <f>+Inputs!$D$2</f>
        <v>0.3795</v>
      </c>
      <c r="H18" s="2"/>
      <c r="I18" s="27">
        <f t="shared" si="7"/>
        <v>1265449</v>
      </c>
      <c r="J18" s="27"/>
      <c r="K18" s="27">
        <f t="shared" si="2"/>
        <v>7030</v>
      </c>
      <c r="L18" s="27">
        <f t="shared" si="8"/>
        <v>70300</v>
      </c>
      <c r="M18" s="27">
        <f t="shared" si="3"/>
        <v>2667.8850000000002</v>
      </c>
      <c r="N18" s="27">
        <f t="shared" si="4"/>
        <v>2667.8850000000002</v>
      </c>
      <c r="O18" s="27">
        <f t="shared" si="9"/>
        <v>-453559.04549999989</v>
      </c>
      <c r="P18" s="27">
        <f t="shared" si="10"/>
        <v>453559.04549999989</v>
      </c>
      <c r="Q18" s="4"/>
      <c r="R18" s="4"/>
      <c r="S18" s="4"/>
    </row>
    <row r="19" spans="1:19">
      <c r="A19" s="31">
        <v>35551</v>
      </c>
      <c r="B19" s="3"/>
      <c r="C19" s="6">
        <v>11</v>
      </c>
      <c r="D19" s="29">
        <f t="shared" si="0"/>
        <v>7030</v>
      </c>
      <c r="E19" s="29">
        <f t="shared" si="6"/>
        <v>77330</v>
      </c>
      <c r="F19" s="29">
        <f t="shared" si="1"/>
        <v>-1188119</v>
      </c>
      <c r="G19" s="34">
        <f>+Inputs!$D$2</f>
        <v>0.3795</v>
      </c>
      <c r="H19" s="2"/>
      <c r="I19" s="27">
        <f t="shared" si="7"/>
        <v>1265449</v>
      </c>
      <c r="J19" s="27"/>
      <c r="K19" s="27">
        <f t="shared" si="2"/>
        <v>7030</v>
      </c>
      <c r="L19" s="27">
        <f t="shared" si="8"/>
        <v>77330</v>
      </c>
      <c r="M19" s="27">
        <f t="shared" si="3"/>
        <v>2667.8850000000002</v>
      </c>
      <c r="N19" s="27">
        <f t="shared" si="4"/>
        <v>2667.8850000000002</v>
      </c>
      <c r="O19" s="27">
        <f t="shared" si="9"/>
        <v>-450891.16049999988</v>
      </c>
      <c r="P19" s="27">
        <f t="shared" si="10"/>
        <v>450891.16049999988</v>
      </c>
      <c r="Q19" s="4"/>
      <c r="R19" s="4"/>
      <c r="S19" s="4"/>
    </row>
    <row r="20" spans="1:19">
      <c r="A20" s="30">
        <v>35582</v>
      </c>
      <c r="B20" s="3"/>
      <c r="C20" s="6">
        <v>12</v>
      </c>
      <c r="D20" s="29">
        <f t="shared" si="0"/>
        <v>7030</v>
      </c>
      <c r="E20" s="29">
        <f t="shared" si="6"/>
        <v>84360</v>
      </c>
      <c r="F20" s="29">
        <f t="shared" si="1"/>
        <v>-1181089</v>
      </c>
      <c r="G20" s="34">
        <f>+Inputs!$D$2</f>
        <v>0.3795</v>
      </c>
      <c r="H20" s="2"/>
      <c r="I20" s="27">
        <f t="shared" si="7"/>
        <v>1265449</v>
      </c>
      <c r="J20" s="27"/>
      <c r="K20" s="27">
        <f t="shared" si="2"/>
        <v>7030</v>
      </c>
      <c r="L20" s="27">
        <f t="shared" si="8"/>
        <v>84360</v>
      </c>
      <c r="M20" s="27">
        <f t="shared" si="3"/>
        <v>2667.8850000000002</v>
      </c>
      <c r="N20" s="27">
        <f t="shared" si="4"/>
        <v>2667.8850000000002</v>
      </c>
      <c r="O20" s="27">
        <f t="shared" si="9"/>
        <v>-448223.27549999987</v>
      </c>
      <c r="P20" s="27">
        <f t="shared" si="10"/>
        <v>448223.27549999987</v>
      </c>
      <c r="Q20" s="4"/>
      <c r="R20" s="4"/>
      <c r="S20" s="4"/>
    </row>
    <row r="21" spans="1:19">
      <c r="A21" s="31">
        <v>35612</v>
      </c>
      <c r="B21" s="3"/>
      <c r="C21" s="6">
        <v>13</v>
      </c>
      <c r="D21" s="29">
        <f t="shared" si="0"/>
        <v>7030</v>
      </c>
      <c r="E21" s="29">
        <f t="shared" si="6"/>
        <v>91390</v>
      </c>
      <c r="F21" s="29">
        <f t="shared" si="1"/>
        <v>-1174059</v>
      </c>
      <c r="G21" s="34">
        <f>+Inputs!$D$2</f>
        <v>0.3795</v>
      </c>
      <c r="H21" s="2"/>
      <c r="I21" s="27">
        <f t="shared" si="7"/>
        <v>1265449</v>
      </c>
      <c r="J21" s="27"/>
      <c r="K21" s="27">
        <f t="shared" si="2"/>
        <v>7030</v>
      </c>
      <c r="L21" s="27">
        <f t="shared" si="8"/>
        <v>91390</v>
      </c>
      <c r="M21" s="27">
        <f t="shared" si="3"/>
        <v>2667.8850000000002</v>
      </c>
      <c r="N21" s="27">
        <f t="shared" si="4"/>
        <v>2667.8850000000002</v>
      </c>
      <c r="O21" s="27">
        <f t="shared" si="9"/>
        <v>-445555.39049999986</v>
      </c>
      <c r="P21" s="27">
        <f t="shared" si="10"/>
        <v>445555.39049999986</v>
      </c>
      <c r="Q21" s="4"/>
      <c r="R21" s="4"/>
      <c r="S21" s="4"/>
    </row>
    <row r="22" spans="1:19">
      <c r="A22" s="30">
        <v>35643</v>
      </c>
      <c r="B22" s="3"/>
      <c r="C22" s="6">
        <v>14</v>
      </c>
      <c r="D22" s="29">
        <f t="shared" si="0"/>
        <v>7030</v>
      </c>
      <c r="E22" s="29">
        <f t="shared" si="6"/>
        <v>98420</v>
      </c>
      <c r="F22" s="29">
        <f t="shared" si="1"/>
        <v>-1167029</v>
      </c>
      <c r="G22" s="34">
        <f>+Inputs!$D$2</f>
        <v>0.3795</v>
      </c>
      <c r="H22" s="2"/>
      <c r="I22" s="27">
        <f t="shared" si="7"/>
        <v>1265449</v>
      </c>
      <c r="J22" s="27"/>
      <c r="K22" s="27">
        <f t="shared" si="2"/>
        <v>7030</v>
      </c>
      <c r="L22" s="27">
        <f t="shared" si="8"/>
        <v>98420</v>
      </c>
      <c r="M22" s="27">
        <f t="shared" si="3"/>
        <v>2667.8850000000002</v>
      </c>
      <c r="N22" s="27">
        <f t="shared" si="4"/>
        <v>2667.8850000000002</v>
      </c>
      <c r="O22" s="27">
        <f t="shared" si="9"/>
        <v>-442887.50549999985</v>
      </c>
      <c r="P22" s="27">
        <f t="shared" si="10"/>
        <v>442887.50549999985</v>
      </c>
      <c r="Q22" s="4"/>
      <c r="R22" s="4"/>
      <c r="S22" s="4"/>
    </row>
    <row r="23" spans="1:19">
      <c r="A23" s="31">
        <v>35674</v>
      </c>
      <c r="B23" s="3"/>
      <c r="C23" s="6">
        <v>15</v>
      </c>
      <c r="D23" s="29">
        <f t="shared" si="0"/>
        <v>7030</v>
      </c>
      <c r="E23" s="29">
        <f t="shared" si="6"/>
        <v>105450</v>
      </c>
      <c r="F23" s="29">
        <f t="shared" si="1"/>
        <v>-1159999</v>
      </c>
      <c r="G23" s="34">
        <f>+Inputs!$D$2</f>
        <v>0.3795</v>
      </c>
      <c r="H23" s="2"/>
      <c r="I23" s="27">
        <f t="shared" si="7"/>
        <v>1265449</v>
      </c>
      <c r="J23" s="27"/>
      <c r="K23" s="27">
        <f t="shared" si="2"/>
        <v>7030</v>
      </c>
      <c r="L23" s="27">
        <f t="shared" si="8"/>
        <v>105450</v>
      </c>
      <c r="M23" s="27">
        <f t="shared" si="3"/>
        <v>2667.8850000000002</v>
      </c>
      <c r="N23" s="27">
        <f t="shared" si="4"/>
        <v>2667.8850000000002</v>
      </c>
      <c r="O23" s="27">
        <f t="shared" si="9"/>
        <v>-440219.62049999984</v>
      </c>
      <c r="P23" s="27">
        <f t="shared" si="10"/>
        <v>440219.62049999984</v>
      </c>
      <c r="Q23" s="4"/>
      <c r="R23" s="4"/>
      <c r="S23" s="4"/>
    </row>
    <row r="24" spans="1:19">
      <c r="A24" s="30">
        <v>35704</v>
      </c>
      <c r="B24" s="3"/>
      <c r="C24" s="6">
        <v>16</v>
      </c>
      <c r="D24" s="29">
        <f t="shared" si="0"/>
        <v>7030</v>
      </c>
      <c r="E24" s="29">
        <f t="shared" si="6"/>
        <v>112480</v>
      </c>
      <c r="F24" s="29">
        <f t="shared" si="1"/>
        <v>-1152969</v>
      </c>
      <c r="G24" s="34">
        <f>+Inputs!$D$2</f>
        <v>0.3795</v>
      </c>
      <c r="H24" s="2"/>
      <c r="I24" s="27">
        <f t="shared" si="7"/>
        <v>1265449</v>
      </c>
      <c r="J24" s="27"/>
      <c r="K24" s="27">
        <f t="shared" si="2"/>
        <v>7030</v>
      </c>
      <c r="L24" s="27">
        <f t="shared" si="8"/>
        <v>112480</v>
      </c>
      <c r="M24" s="27">
        <f t="shared" si="3"/>
        <v>2667.8850000000002</v>
      </c>
      <c r="N24" s="27">
        <f t="shared" si="4"/>
        <v>2667.8850000000002</v>
      </c>
      <c r="O24" s="27">
        <f t="shared" si="9"/>
        <v>-437551.73549999984</v>
      </c>
      <c r="P24" s="27">
        <f t="shared" si="10"/>
        <v>437551.73549999984</v>
      </c>
      <c r="Q24" s="4"/>
      <c r="R24" s="4"/>
      <c r="S24" s="4"/>
    </row>
    <row r="25" spans="1:19">
      <c r="A25" s="31">
        <v>35735</v>
      </c>
      <c r="B25" s="3"/>
      <c r="C25" s="6">
        <v>17</v>
      </c>
      <c r="D25" s="29">
        <f t="shared" si="0"/>
        <v>7030</v>
      </c>
      <c r="E25" s="29">
        <f t="shared" si="6"/>
        <v>119510</v>
      </c>
      <c r="F25" s="29">
        <f t="shared" si="1"/>
        <v>-1145939</v>
      </c>
      <c r="G25" s="34">
        <f>+Inputs!$D$2</f>
        <v>0.3795</v>
      </c>
      <c r="H25" s="2"/>
      <c r="I25" s="27">
        <f t="shared" si="7"/>
        <v>1265449</v>
      </c>
      <c r="J25" s="27"/>
      <c r="K25" s="27">
        <f t="shared" si="2"/>
        <v>7030</v>
      </c>
      <c r="L25" s="27">
        <f t="shared" si="8"/>
        <v>119510</v>
      </c>
      <c r="M25" s="27">
        <f t="shared" si="3"/>
        <v>2667.8850000000002</v>
      </c>
      <c r="N25" s="27">
        <f t="shared" si="4"/>
        <v>2667.8850000000002</v>
      </c>
      <c r="O25" s="27">
        <f t="shared" si="9"/>
        <v>-434883.85049999983</v>
      </c>
      <c r="P25" s="27">
        <f t="shared" si="10"/>
        <v>434883.85049999983</v>
      </c>
      <c r="Q25" s="4"/>
      <c r="R25" s="4"/>
      <c r="S25" s="4"/>
    </row>
    <row r="26" spans="1:19">
      <c r="A26" s="30">
        <v>35765</v>
      </c>
      <c r="B26" s="3"/>
      <c r="C26" s="6">
        <v>18</v>
      </c>
      <c r="D26" s="29">
        <f t="shared" si="0"/>
        <v>7030</v>
      </c>
      <c r="E26" s="29">
        <f t="shared" si="6"/>
        <v>126540</v>
      </c>
      <c r="F26" s="29">
        <f t="shared" si="1"/>
        <v>-1138909</v>
      </c>
      <c r="G26" s="34">
        <f>+Inputs!$D$2</f>
        <v>0.3795</v>
      </c>
      <c r="H26" s="2"/>
      <c r="I26" s="27">
        <f t="shared" si="7"/>
        <v>1265449</v>
      </c>
      <c r="J26" s="27"/>
      <c r="K26" s="27">
        <f t="shared" si="2"/>
        <v>7030</v>
      </c>
      <c r="L26" s="27">
        <f t="shared" si="8"/>
        <v>126540</v>
      </c>
      <c r="M26" s="27">
        <f t="shared" si="3"/>
        <v>2667.8850000000002</v>
      </c>
      <c r="N26" s="27">
        <f t="shared" si="4"/>
        <v>2667.8850000000002</v>
      </c>
      <c r="O26" s="27">
        <f t="shared" si="9"/>
        <v>-432215.96549999982</v>
      </c>
      <c r="P26" s="27">
        <f t="shared" si="10"/>
        <v>432215.96549999982</v>
      </c>
      <c r="Q26" s="4"/>
      <c r="R26" s="4"/>
      <c r="S26" s="4"/>
    </row>
    <row r="27" spans="1:19">
      <c r="A27" s="31">
        <v>35796</v>
      </c>
      <c r="B27" s="3"/>
      <c r="C27" s="6">
        <v>19</v>
      </c>
      <c r="D27" s="29">
        <f t="shared" si="0"/>
        <v>7030</v>
      </c>
      <c r="E27" s="29">
        <f t="shared" si="6"/>
        <v>133570</v>
      </c>
      <c r="F27" s="29">
        <f t="shared" si="1"/>
        <v>-1131879</v>
      </c>
      <c r="G27" s="34">
        <f>+Inputs!$D$2</f>
        <v>0.3795</v>
      </c>
      <c r="H27" s="2"/>
      <c r="I27" s="27">
        <f t="shared" si="7"/>
        <v>1265449</v>
      </c>
      <c r="J27" s="27"/>
      <c r="K27" s="27">
        <f t="shared" si="2"/>
        <v>7030</v>
      </c>
      <c r="L27" s="27">
        <f t="shared" si="8"/>
        <v>133570</v>
      </c>
      <c r="M27" s="27">
        <f t="shared" si="3"/>
        <v>2667.8850000000002</v>
      </c>
      <c r="N27" s="27">
        <f t="shared" si="4"/>
        <v>2667.8850000000002</v>
      </c>
      <c r="O27" s="27">
        <f t="shared" si="9"/>
        <v>-429548.08049999981</v>
      </c>
      <c r="P27" s="27">
        <f t="shared" si="10"/>
        <v>429548.08049999981</v>
      </c>
      <c r="Q27" s="4"/>
      <c r="R27" s="4"/>
      <c r="S27" s="4"/>
    </row>
    <row r="28" spans="1:19">
      <c r="A28" s="30">
        <v>35827</v>
      </c>
      <c r="B28" s="3"/>
      <c r="C28" s="6">
        <v>20</v>
      </c>
      <c r="D28" s="29">
        <f t="shared" si="0"/>
        <v>7030</v>
      </c>
      <c r="E28" s="29">
        <f t="shared" si="6"/>
        <v>140600</v>
      </c>
      <c r="F28" s="29">
        <f t="shared" si="1"/>
        <v>-1124849</v>
      </c>
      <c r="G28" s="34">
        <f>+Inputs!$D$2</f>
        <v>0.3795</v>
      </c>
      <c r="H28" s="2"/>
      <c r="I28" s="27">
        <f t="shared" si="7"/>
        <v>1265449</v>
      </c>
      <c r="J28" s="27"/>
      <c r="K28" s="27">
        <f t="shared" si="2"/>
        <v>7030</v>
      </c>
      <c r="L28" s="27">
        <f t="shared" si="8"/>
        <v>140600</v>
      </c>
      <c r="M28" s="27">
        <f t="shared" si="3"/>
        <v>2667.8850000000002</v>
      </c>
      <c r="N28" s="27">
        <f t="shared" si="4"/>
        <v>2667.8850000000002</v>
      </c>
      <c r="O28" s="27">
        <f t="shared" si="9"/>
        <v>-426880.1954999998</v>
      </c>
      <c r="P28" s="27">
        <f t="shared" si="10"/>
        <v>426880.1954999998</v>
      </c>
      <c r="Q28" s="4"/>
      <c r="R28" s="4"/>
      <c r="S28" s="4"/>
    </row>
    <row r="29" spans="1:19">
      <c r="A29" s="31">
        <v>35855</v>
      </c>
      <c r="B29" s="3"/>
      <c r="C29" s="6">
        <v>21</v>
      </c>
      <c r="D29" s="29">
        <f t="shared" si="0"/>
        <v>7030</v>
      </c>
      <c r="E29" s="29">
        <f t="shared" si="6"/>
        <v>147630</v>
      </c>
      <c r="F29" s="29">
        <f t="shared" si="1"/>
        <v>-1117819</v>
      </c>
      <c r="G29" s="34">
        <f>+Inputs!$D$2</f>
        <v>0.3795</v>
      </c>
      <c r="H29" s="2"/>
      <c r="I29" s="27">
        <f t="shared" si="7"/>
        <v>1265449</v>
      </c>
      <c r="J29" s="27"/>
      <c r="K29" s="27">
        <f t="shared" si="2"/>
        <v>7030</v>
      </c>
      <c r="L29" s="27">
        <f t="shared" si="8"/>
        <v>147630</v>
      </c>
      <c r="M29" s="27">
        <f t="shared" si="3"/>
        <v>2667.8850000000002</v>
      </c>
      <c r="N29" s="27">
        <f t="shared" si="4"/>
        <v>2667.8850000000002</v>
      </c>
      <c r="O29" s="27">
        <f t="shared" si="9"/>
        <v>-424212.31049999979</v>
      </c>
      <c r="P29" s="27">
        <f t="shared" si="10"/>
        <v>424212.31049999979</v>
      </c>
      <c r="Q29" s="4"/>
      <c r="R29" s="4"/>
      <c r="S29" s="4"/>
    </row>
    <row r="30" spans="1:19">
      <c r="A30" s="30">
        <v>35886</v>
      </c>
      <c r="B30" s="3"/>
      <c r="C30" s="6">
        <v>22</v>
      </c>
      <c r="D30" s="29">
        <f t="shared" si="0"/>
        <v>7030</v>
      </c>
      <c r="E30" s="29">
        <f t="shared" si="6"/>
        <v>154660</v>
      </c>
      <c r="F30" s="29">
        <f t="shared" si="1"/>
        <v>-1110789</v>
      </c>
      <c r="G30" s="34">
        <f>+Inputs!$D$2</f>
        <v>0.3795</v>
      </c>
      <c r="H30" s="2"/>
      <c r="I30" s="27">
        <f t="shared" si="7"/>
        <v>1265449</v>
      </c>
      <c r="J30" s="27"/>
      <c r="K30" s="27">
        <f t="shared" si="2"/>
        <v>7030</v>
      </c>
      <c r="L30" s="27">
        <f t="shared" si="8"/>
        <v>154660</v>
      </c>
      <c r="M30" s="27">
        <f t="shared" si="3"/>
        <v>2667.8850000000002</v>
      </c>
      <c r="N30" s="27">
        <f t="shared" si="4"/>
        <v>2667.8850000000002</v>
      </c>
      <c r="O30" s="27">
        <f t="shared" si="9"/>
        <v>-421544.42549999978</v>
      </c>
      <c r="P30" s="27">
        <f t="shared" si="10"/>
        <v>421544.42549999978</v>
      </c>
      <c r="Q30" s="125"/>
    </row>
    <row r="31" spans="1:19">
      <c r="A31" s="31">
        <v>35916</v>
      </c>
      <c r="B31" s="3"/>
      <c r="C31" s="6">
        <v>23</v>
      </c>
      <c r="D31" s="29">
        <f t="shared" si="0"/>
        <v>7030</v>
      </c>
      <c r="E31" s="29">
        <f t="shared" si="6"/>
        <v>161690</v>
      </c>
      <c r="F31" s="29">
        <f t="shared" si="1"/>
        <v>-1103759</v>
      </c>
      <c r="G31" s="34">
        <f>+Inputs!$D$2</f>
        <v>0.3795</v>
      </c>
      <c r="H31" s="2"/>
      <c r="I31" s="27">
        <f t="shared" si="7"/>
        <v>1265449</v>
      </c>
      <c r="J31" s="27"/>
      <c r="K31" s="27">
        <f t="shared" si="2"/>
        <v>7030</v>
      </c>
      <c r="L31" s="27">
        <f t="shared" si="8"/>
        <v>161690</v>
      </c>
      <c r="M31" s="27">
        <f t="shared" si="3"/>
        <v>2667.8850000000002</v>
      </c>
      <c r="N31" s="27">
        <f t="shared" si="4"/>
        <v>2667.8850000000002</v>
      </c>
      <c r="O31" s="27">
        <f t="shared" si="9"/>
        <v>-418876.54049999977</v>
      </c>
      <c r="P31" s="27">
        <f t="shared" si="10"/>
        <v>418876.54049999977</v>
      </c>
      <c r="Q31" s="125"/>
    </row>
    <row r="32" spans="1:19">
      <c r="A32" s="30">
        <v>35947</v>
      </c>
      <c r="B32" s="3"/>
      <c r="C32" s="6">
        <v>24</v>
      </c>
      <c r="D32" s="29">
        <f t="shared" si="0"/>
        <v>7030</v>
      </c>
      <c r="E32" s="29">
        <f t="shared" si="6"/>
        <v>168720</v>
      </c>
      <c r="F32" s="29">
        <f t="shared" si="1"/>
        <v>-1096729</v>
      </c>
      <c r="G32" s="34">
        <f>+Inputs!$D$2</f>
        <v>0.3795</v>
      </c>
      <c r="H32" s="2"/>
      <c r="I32" s="27">
        <f t="shared" si="7"/>
        <v>1265449</v>
      </c>
      <c r="J32" s="27"/>
      <c r="K32" s="27">
        <f t="shared" si="2"/>
        <v>7030</v>
      </c>
      <c r="L32" s="27">
        <f t="shared" si="8"/>
        <v>168720</v>
      </c>
      <c r="M32" s="27">
        <f t="shared" si="3"/>
        <v>2667.8850000000002</v>
      </c>
      <c r="N32" s="27">
        <f t="shared" si="4"/>
        <v>2667.8850000000002</v>
      </c>
      <c r="O32" s="27">
        <f t="shared" si="9"/>
        <v>-416208.65549999976</v>
      </c>
      <c r="P32" s="27">
        <f t="shared" si="10"/>
        <v>416208.65549999976</v>
      </c>
      <c r="Q32" s="125"/>
    </row>
    <row r="33" spans="1:21">
      <c r="A33" s="31">
        <v>35977</v>
      </c>
      <c r="B33" s="3"/>
      <c r="C33" s="6">
        <v>25</v>
      </c>
      <c r="D33" s="29">
        <f t="shared" si="0"/>
        <v>7030</v>
      </c>
      <c r="E33" s="29">
        <f t="shared" si="6"/>
        <v>175750</v>
      </c>
      <c r="F33" s="29">
        <f t="shared" si="1"/>
        <v>-1089699</v>
      </c>
      <c r="G33" s="34">
        <f>+Inputs!$D$2</f>
        <v>0.3795</v>
      </c>
      <c r="H33" s="2"/>
      <c r="I33" s="27">
        <f t="shared" si="7"/>
        <v>1265449</v>
      </c>
      <c r="J33" s="27"/>
      <c r="K33" s="27">
        <f t="shared" si="2"/>
        <v>7030</v>
      </c>
      <c r="L33" s="27">
        <f t="shared" si="8"/>
        <v>175750</v>
      </c>
      <c r="M33" s="27">
        <f t="shared" si="3"/>
        <v>2667.8850000000002</v>
      </c>
      <c r="N33" s="27">
        <f t="shared" si="4"/>
        <v>2667.8850000000002</v>
      </c>
      <c r="O33" s="27">
        <f t="shared" si="9"/>
        <v>-413540.77049999975</v>
      </c>
      <c r="P33" s="27">
        <f t="shared" si="10"/>
        <v>413540.77049999975</v>
      </c>
      <c r="Q33" s="125"/>
    </row>
    <row r="34" spans="1:21">
      <c r="A34" s="30">
        <v>36008</v>
      </c>
      <c r="B34" s="3"/>
      <c r="C34" s="6">
        <v>26</v>
      </c>
      <c r="D34" s="29">
        <f t="shared" si="0"/>
        <v>7030</v>
      </c>
      <c r="E34" s="29">
        <f t="shared" si="6"/>
        <v>182780</v>
      </c>
      <c r="F34" s="29">
        <f t="shared" si="1"/>
        <v>-1082669</v>
      </c>
      <c r="G34" s="34">
        <f>+Inputs!$D$2</f>
        <v>0.3795</v>
      </c>
      <c r="H34" s="2"/>
      <c r="I34" s="27">
        <f t="shared" si="7"/>
        <v>1265449</v>
      </c>
      <c r="J34" s="27"/>
      <c r="K34" s="27">
        <f t="shared" si="2"/>
        <v>7030</v>
      </c>
      <c r="L34" s="27">
        <f t="shared" si="8"/>
        <v>182780</v>
      </c>
      <c r="M34" s="27">
        <f t="shared" si="3"/>
        <v>2667.8850000000002</v>
      </c>
      <c r="N34" s="27">
        <f t="shared" si="4"/>
        <v>2667.8850000000002</v>
      </c>
      <c r="O34" s="27">
        <f t="shared" si="9"/>
        <v>-410872.88549999974</v>
      </c>
      <c r="P34" s="27">
        <f t="shared" si="10"/>
        <v>410872.88549999974</v>
      </c>
      <c r="Q34" s="125"/>
    </row>
    <row r="35" spans="1:21">
      <c r="A35" s="31">
        <v>36039</v>
      </c>
      <c r="B35" s="3"/>
      <c r="C35" s="6">
        <v>27</v>
      </c>
      <c r="D35" s="29">
        <f t="shared" si="0"/>
        <v>7030</v>
      </c>
      <c r="E35" s="29">
        <f t="shared" si="6"/>
        <v>189810</v>
      </c>
      <c r="F35" s="29">
        <f t="shared" si="1"/>
        <v>-1075639</v>
      </c>
      <c r="G35" s="34">
        <f>+Inputs!$D$2</f>
        <v>0.3795</v>
      </c>
      <c r="H35" s="2"/>
      <c r="I35" s="27">
        <f t="shared" si="7"/>
        <v>1265449</v>
      </c>
      <c r="J35" s="27"/>
      <c r="K35" s="27">
        <f t="shared" si="2"/>
        <v>7030</v>
      </c>
      <c r="L35" s="27">
        <f t="shared" si="8"/>
        <v>189810</v>
      </c>
      <c r="M35" s="27">
        <f t="shared" si="3"/>
        <v>2667.8850000000002</v>
      </c>
      <c r="N35" s="27">
        <f t="shared" si="4"/>
        <v>2667.8850000000002</v>
      </c>
      <c r="O35" s="27">
        <f t="shared" si="9"/>
        <v>-408205.00049999973</v>
      </c>
      <c r="P35" s="27">
        <f t="shared" si="10"/>
        <v>408205.00049999973</v>
      </c>
    </row>
    <row r="36" spans="1:21">
      <c r="A36" s="30">
        <v>36069</v>
      </c>
      <c r="B36" s="3"/>
      <c r="C36" s="6">
        <v>28</v>
      </c>
      <c r="D36" s="29">
        <f t="shared" si="0"/>
        <v>7030</v>
      </c>
      <c r="E36" s="29">
        <f t="shared" si="6"/>
        <v>196840</v>
      </c>
      <c r="F36" s="29">
        <f t="shared" si="1"/>
        <v>-1068609</v>
      </c>
      <c r="G36" s="34">
        <f>+Inputs!$D$2</f>
        <v>0.3795</v>
      </c>
      <c r="H36" s="2"/>
      <c r="I36" s="27">
        <f t="shared" si="7"/>
        <v>1265449</v>
      </c>
      <c r="J36" s="27"/>
      <c r="K36" s="27">
        <f t="shared" si="2"/>
        <v>7030</v>
      </c>
      <c r="L36" s="27">
        <f t="shared" si="8"/>
        <v>196840</v>
      </c>
      <c r="M36" s="27">
        <f t="shared" si="3"/>
        <v>2667.8850000000002</v>
      </c>
      <c r="N36" s="27">
        <f t="shared" si="4"/>
        <v>2667.8850000000002</v>
      </c>
      <c r="O36" s="27">
        <f t="shared" si="9"/>
        <v>-405537.11549999972</v>
      </c>
      <c r="P36" s="27">
        <f t="shared" si="10"/>
        <v>405537.11549999972</v>
      </c>
    </row>
    <row r="37" spans="1:21">
      <c r="A37" s="31">
        <v>36100</v>
      </c>
      <c r="B37" s="3"/>
      <c r="C37" s="6">
        <v>29</v>
      </c>
      <c r="D37" s="29">
        <f t="shared" si="0"/>
        <v>7030</v>
      </c>
      <c r="E37" s="29">
        <f t="shared" si="6"/>
        <v>203870</v>
      </c>
      <c r="F37" s="29">
        <f t="shared" si="1"/>
        <v>-1061579</v>
      </c>
      <c r="G37" s="34">
        <f>+Inputs!$D$2</f>
        <v>0.3795</v>
      </c>
      <c r="H37" s="2"/>
      <c r="I37" s="27">
        <f t="shared" si="7"/>
        <v>1265449</v>
      </c>
      <c r="J37" s="27"/>
      <c r="K37" s="27">
        <f t="shared" si="2"/>
        <v>7030</v>
      </c>
      <c r="L37" s="27">
        <f t="shared" si="8"/>
        <v>203870</v>
      </c>
      <c r="M37" s="27">
        <f t="shared" si="3"/>
        <v>2667.8850000000002</v>
      </c>
      <c r="N37" s="27">
        <f t="shared" si="4"/>
        <v>2667.8850000000002</v>
      </c>
      <c r="O37" s="27">
        <f t="shared" si="9"/>
        <v>-402869.23049999971</v>
      </c>
      <c r="P37" s="27">
        <f t="shared" si="10"/>
        <v>402869.23049999971</v>
      </c>
    </row>
    <row r="38" spans="1:21">
      <c r="A38" s="30">
        <v>36130</v>
      </c>
      <c r="B38" s="3"/>
      <c r="C38" s="6">
        <v>30</v>
      </c>
      <c r="D38" s="29">
        <f t="shared" si="0"/>
        <v>7030</v>
      </c>
      <c r="E38" s="29">
        <f t="shared" si="6"/>
        <v>210900</v>
      </c>
      <c r="F38" s="29">
        <f t="shared" si="1"/>
        <v>-1054549</v>
      </c>
      <c r="G38" s="34">
        <f>+Inputs!$D$2</f>
        <v>0.3795</v>
      </c>
      <c r="H38" s="2"/>
      <c r="I38" s="27">
        <f t="shared" si="7"/>
        <v>1265449</v>
      </c>
      <c r="J38" s="27"/>
      <c r="K38" s="27">
        <f t="shared" si="2"/>
        <v>7030</v>
      </c>
      <c r="L38" s="27">
        <f t="shared" si="8"/>
        <v>210900</v>
      </c>
      <c r="M38" s="27">
        <f t="shared" si="3"/>
        <v>2667.8850000000002</v>
      </c>
      <c r="N38" s="27">
        <f t="shared" si="4"/>
        <v>2667.8850000000002</v>
      </c>
      <c r="O38" s="27">
        <f t="shared" si="9"/>
        <v>-400201.3454999997</v>
      </c>
      <c r="P38" s="27">
        <f t="shared" si="10"/>
        <v>400201.3454999997</v>
      </c>
    </row>
    <row r="39" spans="1:21">
      <c r="A39" s="31">
        <v>36161</v>
      </c>
      <c r="B39" s="2"/>
      <c r="C39" s="6">
        <v>31</v>
      </c>
      <c r="D39" s="29">
        <f t="shared" si="0"/>
        <v>7030</v>
      </c>
      <c r="E39" s="29">
        <f t="shared" si="6"/>
        <v>217930</v>
      </c>
      <c r="F39" s="29">
        <f t="shared" si="1"/>
        <v>-1047519</v>
      </c>
      <c r="G39" s="34">
        <f>+Inputs!$D$2</f>
        <v>0.3795</v>
      </c>
      <c r="H39" s="2"/>
      <c r="I39" s="27">
        <f t="shared" si="7"/>
        <v>1265449</v>
      </c>
      <c r="J39" s="27"/>
      <c r="K39" s="27">
        <f t="shared" si="2"/>
        <v>7030</v>
      </c>
      <c r="L39" s="27">
        <f t="shared" si="8"/>
        <v>217930</v>
      </c>
      <c r="M39" s="27">
        <f t="shared" si="3"/>
        <v>2667.8850000000002</v>
      </c>
      <c r="N39" s="27">
        <f t="shared" si="4"/>
        <v>2667.8850000000002</v>
      </c>
      <c r="O39" s="27">
        <f t="shared" si="9"/>
        <v>-397533.4604999997</v>
      </c>
      <c r="P39" s="27">
        <f t="shared" si="10"/>
        <v>397533.4604999997</v>
      </c>
    </row>
    <row r="40" spans="1:21">
      <c r="A40" s="30">
        <v>36192</v>
      </c>
      <c r="B40" s="2"/>
      <c r="C40" s="6">
        <v>32</v>
      </c>
      <c r="D40" s="29">
        <f t="shared" si="0"/>
        <v>7030</v>
      </c>
      <c r="E40" s="29">
        <f t="shared" si="6"/>
        <v>224960</v>
      </c>
      <c r="F40" s="29">
        <f t="shared" si="1"/>
        <v>-1040489</v>
      </c>
      <c r="G40" s="34">
        <f>+Inputs!$D$2</f>
        <v>0.3795</v>
      </c>
      <c r="H40" s="2"/>
      <c r="I40" s="27">
        <f t="shared" si="7"/>
        <v>1265449</v>
      </c>
      <c r="J40" s="2"/>
      <c r="K40" s="27">
        <f t="shared" si="2"/>
        <v>7030</v>
      </c>
      <c r="L40" s="27">
        <f t="shared" si="8"/>
        <v>224960</v>
      </c>
      <c r="M40" s="27">
        <f t="shared" si="3"/>
        <v>2667.8850000000002</v>
      </c>
      <c r="N40" s="27">
        <f t="shared" si="4"/>
        <v>2667.8850000000002</v>
      </c>
      <c r="O40" s="27">
        <f t="shared" si="9"/>
        <v>-394865.57549999969</v>
      </c>
      <c r="P40" s="27">
        <f t="shared" si="10"/>
        <v>394865.57549999969</v>
      </c>
    </row>
    <row r="41" spans="1:21">
      <c r="A41" s="31">
        <v>36220</v>
      </c>
      <c r="C41" s="6">
        <v>33</v>
      </c>
      <c r="D41" s="29">
        <f t="shared" ref="D41:D72" si="12">ROUND(-(+$B$9/180)*1,0)</f>
        <v>7030</v>
      </c>
      <c r="E41" s="29">
        <f t="shared" si="6"/>
        <v>231990</v>
      </c>
      <c r="F41" s="29">
        <f t="shared" ref="F41:F72" si="13">$B$9+E41</f>
        <v>-1033459</v>
      </c>
      <c r="G41" s="34">
        <f>+Inputs!$D$2</f>
        <v>0.3795</v>
      </c>
      <c r="I41" s="27">
        <f t="shared" si="7"/>
        <v>1265449</v>
      </c>
      <c r="K41" s="27">
        <f t="shared" ref="K41:K72" si="14">D41</f>
        <v>7030</v>
      </c>
      <c r="L41" s="27">
        <f t="shared" si="8"/>
        <v>231990</v>
      </c>
      <c r="M41" s="27">
        <f t="shared" ref="M41:M72" si="15">K41*G41</f>
        <v>2667.8850000000002</v>
      </c>
      <c r="N41" s="27">
        <f t="shared" ref="N41:N72" si="16">M41-J41</f>
        <v>2667.8850000000002</v>
      </c>
      <c r="O41" s="27">
        <f t="shared" si="9"/>
        <v>-392197.69049999968</v>
      </c>
      <c r="P41" s="27">
        <f t="shared" si="10"/>
        <v>392197.69049999968</v>
      </c>
    </row>
    <row r="42" spans="1:21">
      <c r="A42" s="30">
        <v>36251</v>
      </c>
      <c r="C42" s="6">
        <v>34</v>
      </c>
      <c r="D42" s="29">
        <f t="shared" si="12"/>
        <v>7030</v>
      </c>
      <c r="E42" s="29">
        <f t="shared" ref="E42:E73" si="17">+E41+D42</f>
        <v>239020</v>
      </c>
      <c r="F42" s="29">
        <f t="shared" si="13"/>
        <v>-1026429</v>
      </c>
      <c r="G42" s="34">
        <f>+Inputs!$D$2</f>
        <v>0.3795</v>
      </c>
      <c r="I42" s="27">
        <f t="shared" ref="I42:I73" si="18">+I41+H42</f>
        <v>1265449</v>
      </c>
      <c r="K42" s="27">
        <f t="shared" si="14"/>
        <v>7030</v>
      </c>
      <c r="L42" s="27">
        <f t="shared" ref="L42:L73" si="19">+L41+K42</f>
        <v>239020</v>
      </c>
      <c r="M42" s="27">
        <f t="shared" si="15"/>
        <v>2667.8850000000002</v>
      </c>
      <c r="N42" s="27">
        <f t="shared" si="16"/>
        <v>2667.8850000000002</v>
      </c>
      <c r="O42" s="27">
        <f t="shared" ref="O42:O73" si="20">+O41+N42</f>
        <v>-389529.80549999967</v>
      </c>
      <c r="P42" s="27">
        <f t="shared" ref="P42:P73" si="21">P41-N42</f>
        <v>389529.80549999967</v>
      </c>
    </row>
    <row r="43" spans="1:21">
      <c r="A43" s="31">
        <v>36281</v>
      </c>
      <c r="C43" s="6">
        <v>35</v>
      </c>
      <c r="D43" s="29">
        <f t="shared" si="12"/>
        <v>7030</v>
      </c>
      <c r="E43" s="29">
        <f t="shared" si="17"/>
        <v>246050</v>
      </c>
      <c r="F43" s="29">
        <f t="shared" si="13"/>
        <v>-1019399</v>
      </c>
      <c r="G43" s="34">
        <f>+Inputs!$D$2</f>
        <v>0.3795</v>
      </c>
      <c r="I43" s="27">
        <f t="shared" si="18"/>
        <v>1265449</v>
      </c>
      <c r="K43" s="27">
        <f t="shared" si="14"/>
        <v>7030</v>
      </c>
      <c r="L43" s="27">
        <f t="shared" si="19"/>
        <v>246050</v>
      </c>
      <c r="M43" s="27">
        <f t="shared" si="15"/>
        <v>2667.8850000000002</v>
      </c>
      <c r="N43" s="27">
        <f t="shared" si="16"/>
        <v>2667.8850000000002</v>
      </c>
      <c r="O43" s="27">
        <f t="shared" si="20"/>
        <v>-386861.92049999966</v>
      </c>
      <c r="P43" s="27">
        <f t="shared" si="21"/>
        <v>386861.92049999966</v>
      </c>
    </row>
    <row r="44" spans="1:21">
      <c r="A44" s="30">
        <v>36312</v>
      </c>
      <c r="C44" s="6">
        <v>36</v>
      </c>
      <c r="D44" s="29">
        <f t="shared" si="12"/>
        <v>7030</v>
      </c>
      <c r="E44" s="29">
        <f t="shared" si="17"/>
        <v>253080</v>
      </c>
      <c r="F44" s="29">
        <f t="shared" si="13"/>
        <v>-1012369</v>
      </c>
      <c r="G44" s="34">
        <f>+Inputs!$D$2</f>
        <v>0.3795</v>
      </c>
      <c r="I44" s="27">
        <f t="shared" si="18"/>
        <v>1265449</v>
      </c>
      <c r="K44" s="27">
        <f t="shared" si="14"/>
        <v>7030</v>
      </c>
      <c r="L44" s="27">
        <f t="shared" si="19"/>
        <v>253080</v>
      </c>
      <c r="M44" s="27">
        <f t="shared" si="15"/>
        <v>2667.8850000000002</v>
      </c>
      <c r="N44" s="27">
        <f t="shared" si="16"/>
        <v>2667.8850000000002</v>
      </c>
      <c r="O44" s="27">
        <f t="shared" si="20"/>
        <v>-384194.03549999965</v>
      </c>
      <c r="P44" s="27">
        <f t="shared" si="21"/>
        <v>384194.03549999965</v>
      </c>
      <c r="U44" s="108"/>
    </row>
    <row r="45" spans="1:21">
      <c r="A45" s="31">
        <v>36342</v>
      </c>
      <c r="C45" s="6">
        <v>37</v>
      </c>
      <c r="D45" s="29">
        <f t="shared" si="12"/>
        <v>7030</v>
      </c>
      <c r="E45" s="29">
        <f t="shared" si="17"/>
        <v>260110</v>
      </c>
      <c r="F45" s="29">
        <f t="shared" si="13"/>
        <v>-1005339</v>
      </c>
      <c r="G45" s="34">
        <f>+Inputs!$D$2</f>
        <v>0.3795</v>
      </c>
      <c r="I45" s="27">
        <f t="shared" si="18"/>
        <v>1265449</v>
      </c>
      <c r="K45" s="27">
        <f t="shared" si="14"/>
        <v>7030</v>
      </c>
      <c r="L45" s="27">
        <f t="shared" si="19"/>
        <v>260110</v>
      </c>
      <c r="M45" s="27">
        <f t="shared" si="15"/>
        <v>2667.8850000000002</v>
      </c>
      <c r="N45" s="27">
        <f t="shared" si="16"/>
        <v>2667.8850000000002</v>
      </c>
      <c r="O45" s="27">
        <f t="shared" si="20"/>
        <v>-381526.15049999964</v>
      </c>
      <c r="P45" s="27">
        <f t="shared" si="21"/>
        <v>381526.15049999964</v>
      </c>
      <c r="U45" s="108"/>
    </row>
    <row r="46" spans="1:21">
      <c r="A46" s="30">
        <v>36373</v>
      </c>
      <c r="C46" s="6">
        <v>38</v>
      </c>
      <c r="D46" s="29">
        <f t="shared" si="12"/>
        <v>7030</v>
      </c>
      <c r="E46" s="29">
        <f t="shared" si="17"/>
        <v>267140</v>
      </c>
      <c r="F46" s="29">
        <f t="shared" si="13"/>
        <v>-998309</v>
      </c>
      <c r="G46" s="34">
        <f>+Inputs!$D$2</f>
        <v>0.3795</v>
      </c>
      <c r="I46" s="27">
        <f t="shared" si="18"/>
        <v>1265449</v>
      </c>
      <c r="K46" s="27">
        <f t="shared" si="14"/>
        <v>7030</v>
      </c>
      <c r="L46" s="27">
        <f t="shared" si="19"/>
        <v>267140</v>
      </c>
      <c r="M46" s="27">
        <f t="shared" si="15"/>
        <v>2667.8850000000002</v>
      </c>
      <c r="N46" s="27">
        <f t="shared" si="16"/>
        <v>2667.8850000000002</v>
      </c>
      <c r="O46" s="27">
        <f t="shared" si="20"/>
        <v>-378858.26549999963</v>
      </c>
      <c r="P46" s="27">
        <f t="shared" si="21"/>
        <v>378858.26549999963</v>
      </c>
      <c r="U46" s="108"/>
    </row>
    <row r="47" spans="1:21">
      <c r="A47" s="31">
        <v>36404</v>
      </c>
      <c r="C47" s="6">
        <v>39</v>
      </c>
      <c r="D47" s="29">
        <f t="shared" si="12"/>
        <v>7030</v>
      </c>
      <c r="E47" s="29">
        <f t="shared" si="17"/>
        <v>274170</v>
      </c>
      <c r="F47" s="29">
        <f t="shared" si="13"/>
        <v>-991279</v>
      </c>
      <c r="G47" s="34">
        <f>+Inputs!$D$2</f>
        <v>0.3795</v>
      </c>
      <c r="I47" s="27">
        <f t="shared" si="18"/>
        <v>1265449</v>
      </c>
      <c r="K47" s="27">
        <f t="shared" si="14"/>
        <v>7030</v>
      </c>
      <c r="L47" s="27">
        <f t="shared" si="19"/>
        <v>274170</v>
      </c>
      <c r="M47" s="27">
        <f t="shared" si="15"/>
        <v>2667.8850000000002</v>
      </c>
      <c r="N47" s="27">
        <f t="shared" si="16"/>
        <v>2667.8850000000002</v>
      </c>
      <c r="O47" s="27">
        <f t="shared" si="20"/>
        <v>-376190.38049999962</v>
      </c>
      <c r="P47" s="27">
        <f t="shared" si="21"/>
        <v>376190.38049999962</v>
      </c>
      <c r="U47" s="108"/>
    </row>
    <row r="48" spans="1:21">
      <c r="A48" s="30">
        <v>36434</v>
      </c>
      <c r="C48" s="6">
        <v>40</v>
      </c>
      <c r="D48" s="29">
        <f t="shared" si="12"/>
        <v>7030</v>
      </c>
      <c r="E48" s="29">
        <f t="shared" si="17"/>
        <v>281200</v>
      </c>
      <c r="F48" s="29">
        <f t="shared" si="13"/>
        <v>-984249</v>
      </c>
      <c r="G48" s="34">
        <f>+Inputs!$D$2</f>
        <v>0.3795</v>
      </c>
      <c r="I48" s="27">
        <f t="shared" si="18"/>
        <v>1265449</v>
      </c>
      <c r="K48" s="27">
        <f t="shared" si="14"/>
        <v>7030</v>
      </c>
      <c r="L48" s="27">
        <f t="shared" si="19"/>
        <v>281200</v>
      </c>
      <c r="M48" s="27">
        <f t="shared" si="15"/>
        <v>2667.8850000000002</v>
      </c>
      <c r="N48" s="27">
        <f t="shared" si="16"/>
        <v>2667.8850000000002</v>
      </c>
      <c r="O48" s="27">
        <f t="shared" si="20"/>
        <v>-373522.49549999961</v>
      </c>
      <c r="P48" s="27">
        <f t="shared" si="21"/>
        <v>373522.49549999961</v>
      </c>
      <c r="U48" s="108"/>
    </row>
    <row r="49" spans="1:21">
      <c r="A49" s="31">
        <v>36465</v>
      </c>
      <c r="C49" s="6">
        <v>41</v>
      </c>
      <c r="D49" s="29">
        <f t="shared" si="12"/>
        <v>7030</v>
      </c>
      <c r="E49" s="29">
        <f t="shared" si="17"/>
        <v>288230</v>
      </c>
      <c r="F49" s="29">
        <f t="shared" si="13"/>
        <v>-977219</v>
      </c>
      <c r="G49" s="34">
        <f>+Inputs!$D$2</f>
        <v>0.3795</v>
      </c>
      <c r="I49" s="27">
        <f t="shared" si="18"/>
        <v>1265449</v>
      </c>
      <c r="K49" s="27">
        <f t="shared" si="14"/>
        <v>7030</v>
      </c>
      <c r="L49" s="27">
        <f t="shared" si="19"/>
        <v>288230</v>
      </c>
      <c r="M49" s="27">
        <f t="shared" si="15"/>
        <v>2667.8850000000002</v>
      </c>
      <c r="N49" s="27">
        <f t="shared" si="16"/>
        <v>2667.8850000000002</v>
      </c>
      <c r="O49" s="27">
        <f t="shared" si="20"/>
        <v>-370854.6104999996</v>
      </c>
      <c r="P49" s="27">
        <f t="shared" si="21"/>
        <v>370854.6104999996</v>
      </c>
      <c r="U49" s="108"/>
    </row>
    <row r="50" spans="1:21">
      <c r="A50" s="30">
        <v>36495</v>
      </c>
      <c r="C50" s="6">
        <v>42</v>
      </c>
      <c r="D50" s="29">
        <f t="shared" si="12"/>
        <v>7030</v>
      </c>
      <c r="E50" s="29">
        <f t="shared" si="17"/>
        <v>295260</v>
      </c>
      <c r="F50" s="29">
        <f t="shared" si="13"/>
        <v>-970189</v>
      </c>
      <c r="G50" s="34">
        <f>+Inputs!$D$2</f>
        <v>0.3795</v>
      </c>
      <c r="I50" s="27">
        <f t="shared" si="18"/>
        <v>1265449</v>
      </c>
      <c r="K50" s="27">
        <f t="shared" si="14"/>
        <v>7030</v>
      </c>
      <c r="L50" s="27">
        <f t="shared" si="19"/>
        <v>295260</v>
      </c>
      <c r="M50" s="27">
        <f t="shared" si="15"/>
        <v>2667.8850000000002</v>
      </c>
      <c r="N50" s="27">
        <f t="shared" si="16"/>
        <v>2667.8850000000002</v>
      </c>
      <c r="O50" s="27">
        <f t="shared" si="20"/>
        <v>-368186.72549999959</v>
      </c>
      <c r="P50" s="27">
        <f t="shared" si="21"/>
        <v>368186.72549999959</v>
      </c>
      <c r="U50" s="108"/>
    </row>
    <row r="51" spans="1:21">
      <c r="A51" s="31">
        <v>36526</v>
      </c>
      <c r="C51" s="6">
        <v>43</v>
      </c>
      <c r="D51" s="29">
        <f t="shared" si="12"/>
        <v>7030</v>
      </c>
      <c r="E51" s="29">
        <f t="shared" si="17"/>
        <v>302290</v>
      </c>
      <c r="F51" s="29">
        <f t="shared" si="13"/>
        <v>-963159</v>
      </c>
      <c r="G51" s="34">
        <f>+Inputs!$D$2</f>
        <v>0.3795</v>
      </c>
      <c r="I51" s="27">
        <f t="shared" si="18"/>
        <v>1265449</v>
      </c>
      <c r="K51" s="27">
        <f t="shared" si="14"/>
        <v>7030</v>
      </c>
      <c r="L51" s="27">
        <f t="shared" si="19"/>
        <v>302290</v>
      </c>
      <c r="M51" s="27">
        <f t="shared" si="15"/>
        <v>2667.8850000000002</v>
      </c>
      <c r="N51" s="27">
        <f t="shared" si="16"/>
        <v>2667.8850000000002</v>
      </c>
      <c r="O51" s="27">
        <f t="shared" si="20"/>
        <v>-365518.84049999958</v>
      </c>
      <c r="P51" s="27">
        <f t="shared" si="21"/>
        <v>365518.84049999958</v>
      </c>
      <c r="U51" s="108"/>
    </row>
    <row r="52" spans="1:21">
      <c r="A52" s="30">
        <v>36557</v>
      </c>
      <c r="C52" s="6">
        <v>44</v>
      </c>
      <c r="D52" s="29">
        <f t="shared" si="12"/>
        <v>7030</v>
      </c>
      <c r="E52" s="29">
        <f t="shared" si="17"/>
        <v>309320</v>
      </c>
      <c r="F52" s="29">
        <f t="shared" si="13"/>
        <v>-956129</v>
      </c>
      <c r="G52" s="34">
        <f>+Inputs!$D$2</f>
        <v>0.3795</v>
      </c>
      <c r="I52" s="27">
        <f t="shared" si="18"/>
        <v>1265449</v>
      </c>
      <c r="K52" s="27">
        <f t="shared" si="14"/>
        <v>7030</v>
      </c>
      <c r="L52" s="27">
        <f t="shared" si="19"/>
        <v>309320</v>
      </c>
      <c r="M52" s="27">
        <f t="shared" si="15"/>
        <v>2667.8850000000002</v>
      </c>
      <c r="N52" s="27">
        <f t="shared" si="16"/>
        <v>2667.8850000000002</v>
      </c>
      <c r="O52" s="27">
        <f t="shared" si="20"/>
        <v>-362850.95549999957</v>
      </c>
      <c r="P52" s="27">
        <f t="shared" si="21"/>
        <v>362850.95549999957</v>
      </c>
      <c r="U52" s="108"/>
    </row>
    <row r="53" spans="1:21">
      <c r="A53" s="31">
        <v>36586</v>
      </c>
      <c r="C53" s="6">
        <v>45</v>
      </c>
      <c r="D53" s="29">
        <f t="shared" si="12"/>
        <v>7030</v>
      </c>
      <c r="E53" s="29">
        <f t="shared" si="17"/>
        <v>316350</v>
      </c>
      <c r="F53" s="29">
        <f t="shared" si="13"/>
        <v>-949099</v>
      </c>
      <c r="G53" s="34">
        <f>+Inputs!$D$2</f>
        <v>0.3795</v>
      </c>
      <c r="I53" s="27">
        <f t="shared" si="18"/>
        <v>1265449</v>
      </c>
      <c r="K53" s="27">
        <f t="shared" si="14"/>
        <v>7030</v>
      </c>
      <c r="L53" s="27">
        <f t="shared" si="19"/>
        <v>316350</v>
      </c>
      <c r="M53" s="27">
        <f t="shared" si="15"/>
        <v>2667.8850000000002</v>
      </c>
      <c r="N53" s="27">
        <f t="shared" si="16"/>
        <v>2667.8850000000002</v>
      </c>
      <c r="O53" s="27">
        <f t="shared" si="20"/>
        <v>-360183.07049999957</v>
      </c>
      <c r="P53" s="27">
        <f t="shared" si="21"/>
        <v>360183.07049999957</v>
      </c>
      <c r="U53" s="108"/>
    </row>
    <row r="54" spans="1:21">
      <c r="A54" s="30">
        <v>36617</v>
      </c>
      <c r="C54" s="6">
        <v>46</v>
      </c>
      <c r="D54" s="29">
        <f t="shared" si="12"/>
        <v>7030</v>
      </c>
      <c r="E54" s="29">
        <f t="shared" si="17"/>
        <v>323380</v>
      </c>
      <c r="F54" s="29">
        <f t="shared" si="13"/>
        <v>-942069</v>
      </c>
      <c r="G54" s="34">
        <f>+Inputs!$D$2</f>
        <v>0.3795</v>
      </c>
      <c r="I54" s="27">
        <f t="shared" si="18"/>
        <v>1265449</v>
      </c>
      <c r="K54" s="27">
        <f t="shared" si="14"/>
        <v>7030</v>
      </c>
      <c r="L54" s="27">
        <f t="shared" si="19"/>
        <v>323380</v>
      </c>
      <c r="M54" s="27">
        <f t="shared" si="15"/>
        <v>2667.8850000000002</v>
      </c>
      <c r="N54" s="27">
        <f t="shared" si="16"/>
        <v>2667.8850000000002</v>
      </c>
      <c r="O54" s="27">
        <f t="shared" si="20"/>
        <v>-357515.18549999956</v>
      </c>
      <c r="P54" s="27">
        <f t="shared" si="21"/>
        <v>357515.18549999956</v>
      </c>
      <c r="U54" s="108"/>
    </row>
    <row r="55" spans="1:21">
      <c r="A55" s="31">
        <v>36647</v>
      </c>
      <c r="C55" s="6">
        <v>47</v>
      </c>
      <c r="D55" s="29">
        <f t="shared" si="12"/>
        <v>7030</v>
      </c>
      <c r="E55" s="29">
        <f t="shared" si="17"/>
        <v>330410</v>
      </c>
      <c r="F55" s="29">
        <f t="shared" si="13"/>
        <v>-935039</v>
      </c>
      <c r="G55" s="34">
        <f>+Inputs!$D$2</f>
        <v>0.3795</v>
      </c>
      <c r="I55" s="27">
        <f t="shared" si="18"/>
        <v>1265449</v>
      </c>
      <c r="K55" s="27">
        <f t="shared" si="14"/>
        <v>7030</v>
      </c>
      <c r="L55" s="27">
        <f t="shared" si="19"/>
        <v>330410</v>
      </c>
      <c r="M55" s="27">
        <f t="shared" si="15"/>
        <v>2667.8850000000002</v>
      </c>
      <c r="N55" s="27">
        <f t="shared" si="16"/>
        <v>2667.8850000000002</v>
      </c>
      <c r="O55" s="27">
        <f t="shared" si="20"/>
        <v>-354847.30049999955</v>
      </c>
      <c r="P55" s="27">
        <f t="shared" si="21"/>
        <v>354847.30049999955</v>
      </c>
      <c r="U55" s="108"/>
    </row>
    <row r="56" spans="1:21">
      <c r="A56" s="30">
        <v>36678</v>
      </c>
      <c r="C56" s="6">
        <v>48</v>
      </c>
      <c r="D56" s="29">
        <f t="shared" si="12"/>
        <v>7030</v>
      </c>
      <c r="E56" s="29">
        <f t="shared" si="17"/>
        <v>337440</v>
      </c>
      <c r="F56" s="29">
        <f t="shared" si="13"/>
        <v>-928009</v>
      </c>
      <c r="G56" s="34">
        <f>+Inputs!$D$2</f>
        <v>0.3795</v>
      </c>
      <c r="I56" s="27">
        <f t="shared" si="18"/>
        <v>1265449</v>
      </c>
      <c r="K56" s="27">
        <f t="shared" si="14"/>
        <v>7030</v>
      </c>
      <c r="L56" s="27">
        <f t="shared" si="19"/>
        <v>337440</v>
      </c>
      <c r="M56" s="27">
        <f t="shared" si="15"/>
        <v>2667.8850000000002</v>
      </c>
      <c r="N56" s="27">
        <f t="shared" si="16"/>
        <v>2667.8850000000002</v>
      </c>
      <c r="O56" s="27">
        <f t="shared" si="20"/>
        <v>-352179.41549999954</v>
      </c>
      <c r="P56" s="27">
        <f t="shared" si="21"/>
        <v>352179.41549999954</v>
      </c>
    </row>
    <row r="57" spans="1:21">
      <c r="A57" s="31">
        <v>36708</v>
      </c>
      <c r="C57" s="6">
        <v>49</v>
      </c>
      <c r="D57" s="29">
        <f t="shared" si="12"/>
        <v>7030</v>
      </c>
      <c r="E57" s="29">
        <f t="shared" si="17"/>
        <v>344470</v>
      </c>
      <c r="F57" s="29">
        <f t="shared" si="13"/>
        <v>-920979</v>
      </c>
      <c r="G57" s="34">
        <f>+Inputs!$D$2</f>
        <v>0.3795</v>
      </c>
      <c r="I57" s="27">
        <f t="shared" si="18"/>
        <v>1265449</v>
      </c>
      <c r="K57" s="27">
        <f t="shared" si="14"/>
        <v>7030</v>
      </c>
      <c r="L57" s="27">
        <f t="shared" si="19"/>
        <v>344470</v>
      </c>
      <c r="M57" s="27">
        <f t="shared" si="15"/>
        <v>2667.8850000000002</v>
      </c>
      <c r="N57" s="27">
        <f t="shared" si="16"/>
        <v>2667.8850000000002</v>
      </c>
      <c r="O57" s="27">
        <f t="shared" si="20"/>
        <v>-349511.53049999953</v>
      </c>
      <c r="P57" s="27">
        <f t="shared" si="21"/>
        <v>349511.53049999953</v>
      </c>
    </row>
    <row r="58" spans="1:21">
      <c r="A58" s="30">
        <v>36739</v>
      </c>
      <c r="C58" s="6">
        <v>50</v>
      </c>
      <c r="D58" s="29">
        <f t="shared" si="12"/>
        <v>7030</v>
      </c>
      <c r="E58" s="29">
        <f t="shared" si="17"/>
        <v>351500</v>
      </c>
      <c r="F58" s="29">
        <f t="shared" si="13"/>
        <v>-913949</v>
      </c>
      <c r="G58" s="34">
        <f>+Inputs!$D$2</f>
        <v>0.3795</v>
      </c>
      <c r="I58" s="27">
        <f t="shared" si="18"/>
        <v>1265449</v>
      </c>
      <c r="K58" s="27">
        <f t="shared" si="14"/>
        <v>7030</v>
      </c>
      <c r="L58" s="27">
        <f t="shared" si="19"/>
        <v>351500</v>
      </c>
      <c r="M58" s="27">
        <f t="shared" si="15"/>
        <v>2667.8850000000002</v>
      </c>
      <c r="N58" s="27">
        <f t="shared" si="16"/>
        <v>2667.8850000000002</v>
      </c>
      <c r="O58" s="27">
        <f t="shared" si="20"/>
        <v>-346843.64549999952</v>
      </c>
      <c r="P58" s="27">
        <f t="shared" si="21"/>
        <v>346843.64549999952</v>
      </c>
    </row>
    <row r="59" spans="1:21">
      <c r="A59" s="31">
        <v>36770</v>
      </c>
      <c r="C59" s="6">
        <v>51</v>
      </c>
      <c r="D59" s="29">
        <f t="shared" si="12"/>
        <v>7030</v>
      </c>
      <c r="E59" s="29">
        <f t="shared" si="17"/>
        <v>358530</v>
      </c>
      <c r="F59" s="29">
        <f t="shared" si="13"/>
        <v>-906919</v>
      </c>
      <c r="G59" s="34">
        <f>+Inputs!$D$2</f>
        <v>0.3795</v>
      </c>
      <c r="I59" s="27">
        <f t="shared" si="18"/>
        <v>1265449</v>
      </c>
      <c r="K59" s="27">
        <f t="shared" si="14"/>
        <v>7030</v>
      </c>
      <c r="L59" s="27">
        <f t="shared" si="19"/>
        <v>358530</v>
      </c>
      <c r="M59" s="27">
        <f t="shared" si="15"/>
        <v>2667.8850000000002</v>
      </c>
      <c r="N59" s="27">
        <f t="shared" si="16"/>
        <v>2667.8850000000002</v>
      </c>
      <c r="O59" s="27">
        <f t="shared" si="20"/>
        <v>-344175.76049999951</v>
      </c>
      <c r="P59" s="27">
        <f t="shared" si="21"/>
        <v>344175.76049999951</v>
      </c>
    </row>
    <row r="60" spans="1:21">
      <c r="A60" s="30">
        <v>36800</v>
      </c>
      <c r="C60" s="6">
        <v>52</v>
      </c>
      <c r="D60" s="29">
        <f t="shared" si="12"/>
        <v>7030</v>
      </c>
      <c r="E60" s="29">
        <f t="shared" si="17"/>
        <v>365560</v>
      </c>
      <c r="F60" s="29">
        <f t="shared" si="13"/>
        <v>-899889</v>
      </c>
      <c r="G60" s="34">
        <f>+Inputs!$D$2</f>
        <v>0.3795</v>
      </c>
      <c r="I60" s="27">
        <f t="shared" si="18"/>
        <v>1265449</v>
      </c>
      <c r="K60" s="27">
        <f t="shared" si="14"/>
        <v>7030</v>
      </c>
      <c r="L60" s="27">
        <f t="shared" si="19"/>
        <v>365560</v>
      </c>
      <c r="M60" s="27">
        <f t="shared" si="15"/>
        <v>2667.8850000000002</v>
      </c>
      <c r="N60" s="27">
        <f t="shared" si="16"/>
        <v>2667.8850000000002</v>
      </c>
      <c r="O60" s="27">
        <f t="shared" si="20"/>
        <v>-341507.8754999995</v>
      </c>
      <c r="P60" s="27">
        <f t="shared" si="21"/>
        <v>341507.8754999995</v>
      </c>
    </row>
    <row r="61" spans="1:21">
      <c r="A61" s="31">
        <v>36831</v>
      </c>
      <c r="C61" s="6">
        <v>53</v>
      </c>
      <c r="D61" s="29">
        <f t="shared" si="12"/>
        <v>7030</v>
      </c>
      <c r="E61" s="29">
        <f t="shared" si="17"/>
        <v>372590</v>
      </c>
      <c r="F61" s="29">
        <f t="shared" si="13"/>
        <v>-892859</v>
      </c>
      <c r="G61" s="34">
        <f>+Inputs!$D$2</f>
        <v>0.3795</v>
      </c>
      <c r="I61" s="27">
        <f t="shared" si="18"/>
        <v>1265449</v>
      </c>
      <c r="K61" s="27">
        <f t="shared" si="14"/>
        <v>7030</v>
      </c>
      <c r="L61" s="27">
        <f t="shared" si="19"/>
        <v>372590</v>
      </c>
      <c r="M61" s="27">
        <f t="shared" si="15"/>
        <v>2667.8850000000002</v>
      </c>
      <c r="N61" s="27">
        <f t="shared" si="16"/>
        <v>2667.8850000000002</v>
      </c>
      <c r="O61" s="27">
        <f t="shared" si="20"/>
        <v>-338839.99049999949</v>
      </c>
      <c r="P61" s="27">
        <f t="shared" si="21"/>
        <v>338839.99049999949</v>
      </c>
    </row>
    <row r="62" spans="1:21">
      <c r="A62" s="30">
        <v>36861</v>
      </c>
      <c r="C62" s="6">
        <v>54</v>
      </c>
      <c r="D62" s="29">
        <f t="shared" si="12"/>
        <v>7030</v>
      </c>
      <c r="E62" s="29">
        <f t="shared" si="17"/>
        <v>379620</v>
      </c>
      <c r="F62" s="29">
        <f t="shared" si="13"/>
        <v>-885829</v>
      </c>
      <c r="G62" s="34">
        <f>+Inputs!$D$2</f>
        <v>0.3795</v>
      </c>
      <c r="I62" s="27">
        <f t="shared" si="18"/>
        <v>1265449</v>
      </c>
      <c r="K62" s="27">
        <f t="shared" si="14"/>
        <v>7030</v>
      </c>
      <c r="L62" s="27">
        <f t="shared" si="19"/>
        <v>379620</v>
      </c>
      <c r="M62" s="27">
        <f t="shared" si="15"/>
        <v>2667.8850000000002</v>
      </c>
      <c r="N62" s="27">
        <f t="shared" si="16"/>
        <v>2667.8850000000002</v>
      </c>
      <c r="O62" s="27">
        <f t="shared" si="20"/>
        <v>-336172.10549999948</v>
      </c>
      <c r="P62" s="27">
        <f t="shared" si="21"/>
        <v>336172.10549999948</v>
      </c>
    </row>
    <row r="63" spans="1:21">
      <c r="A63" s="31">
        <v>36892</v>
      </c>
      <c r="C63" s="6">
        <v>55</v>
      </c>
      <c r="D63" s="29">
        <f t="shared" si="12"/>
        <v>7030</v>
      </c>
      <c r="E63" s="29">
        <f t="shared" si="17"/>
        <v>386650</v>
      </c>
      <c r="F63" s="29">
        <f t="shared" si="13"/>
        <v>-878799</v>
      </c>
      <c r="G63" s="34">
        <f>+Inputs!$D$2</f>
        <v>0.3795</v>
      </c>
      <c r="I63" s="27">
        <f t="shared" si="18"/>
        <v>1265449</v>
      </c>
      <c r="K63" s="27">
        <f t="shared" si="14"/>
        <v>7030</v>
      </c>
      <c r="L63" s="27">
        <f t="shared" si="19"/>
        <v>386650</v>
      </c>
      <c r="M63" s="27">
        <f t="shared" si="15"/>
        <v>2667.8850000000002</v>
      </c>
      <c r="N63" s="27">
        <f t="shared" si="16"/>
        <v>2667.8850000000002</v>
      </c>
      <c r="O63" s="27">
        <f t="shared" si="20"/>
        <v>-333504.22049999947</v>
      </c>
      <c r="P63" s="27">
        <f t="shared" si="21"/>
        <v>333504.22049999947</v>
      </c>
    </row>
    <row r="64" spans="1:21">
      <c r="A64" s="30">
        <v>36923</v>
      </c>
      <c r="C64" s="6">
        <v>56</v>
      </c>
      <c r="D64" s="29">
        <f t="shared" si="12"/>
        <v>7030</v>
      </c>
      <c r="E64" s="29">
        <f t="shared" si="17"/>
        <v>393680</v>
      </c>
      <c r="F64" s="29">
        <f t="shared" si="13"/>
        <v>-871769</v>
      </c>
      <c r="G64" s="34">
        <f>+Inputs!$D$2</f>
        <v>0.3795</v>
      </c>
      <c r="I64" s="27">
        <f t="shared" si="18"/>
        <v>1265449</v>
      </c>
      <c r="K64" s="27">
        <f t="shared" si="14"/>
        <v>7030</v>
      </c>
      <c r="L64" s="27">
        <f t="shared" si="19"/>
        <v>393680</v>
      </c>
      <c r="M64" s="27">
        <f t="shared" si="15"/>
        <v>2667.8850000000002</v>
      </c>
      <c r="N64" s="27">
        <f t="shared" si="16"/>
        <v>2667.8850000000002</v>
      </c>
      <c r="O64" s="27">
        <f t="shared" si="20"/>
        <v>-330836.33549999946</v>
      </c>
      <c r="P64" s="27">
        <f t="shared" si="21"/>
        <v>330836.33549999946</v>
      </c>
    </row>
    <row r="65" spans="1:16">
      <c r="A65" s="31">
        <v>36951</v>
      </c>
      <c r="C65" s="6">
        <v>57</v>
      </c>
      <c r="D65" s="29">
        <f t="shared" si="12"/>
        <v>7030</v>
      </c>
      <c r="E65" s="29">
        <f t="shared" si="17"/>
        <v>400710</v>
      </c>
      <c r="F65" s="29">
        <f t="shared" si="13"/>
        <v>-864739</v>
      </c>
      <c r="G65" s="34">
        <f>+Inputs!$D$2</f>
        <v>0.3795</v>
      </c>
      <c r="I65" s="27">
        <f t="shared" si="18"/>
        <v>1265449</v>
      </c>
      <c r="K65" s="27">
        <f t="shared" si="14"/>
        <v>7030</v>
      </c>
      <c r="L65" s="27">
        <f t="shared" si="19"/>
        <v>400710</v>
      </c>
      <c r="M65" s="27">
        <f t="shared" si="15"/>
        <v>2667.8850000000002</v>
      </c>
      <c r="N65" s="27">
        <f t="shared" si="16"/>
        <v>2667.8850000000002</v>
      </c>
      <c r="O65" s="27">
        <f t="shared" si="20"/>
        <v>-328168.45049999945</v>
      </c>
      <c r="P65" s="27">
        <f t="shared" si="21"/>
        <v>328168.45049999945</v>
      </c>
    </row>
    <row r="66" spans="1:16">
      <c r="A66" s="30">
        <v>36982</v>
      </c>
      <c r="C66" s="6">
        <v>58</v>
      </c>
      <c r="D66" s="29">
        <f t="shared" si="12"/>
        <v>7030</v>
      </c>
      <c r="E66" s="29">
        <f t="shared" si="17"/>
        <v>407740</v>
      </c>
      <c r="F66" s="29">
        <f t="shared" si="13"/>
        <v>-857709</v>
      </c>
      <c r="G66" s="34">
        <f>+Inputs!$D$2</f>
        <v>0.3795</v>
      </c>
      <c r="I66" s="27">
        <f t="shared" si="18"/>
        <v>1265449</v>
      </c>
      <c r="K66" s="27">
        <f t="shared" si="14"/>
        <v>7030</v>
      </c>
      <c r="L66" s="27">
        <f t="shared" si="19"/>
        <v>407740</v>
      </c>
      <c r="M66" s="27">
        <f t="shared" si="15"/>
        <v>2667.8850000000002</v>
      </c>
      <c r="N66" s="27">
        <f t="shared" si="16"/>
        <v>2667.8850000000002</v>
      </c>
      <c r="O66" s="27">
        <f t="shared" si="20"/>
        <v>-325500.56549999944</v>
      </c>
      <c r="P66" s="27">
        <f t="shared" si="21"/>
        <v>325500.56549999944</v>
      </c>
    </row>
    <row r="67" spans="1:16">
      <c r="A67" s="31">
        <v>37012</v>
      </c>
      <c r="C67" s="6">
        <v>59</v>
      </c>
      <c r="D67" s="29">
        <f t="shared" si="12"/>
        <v>7030</v>
      </c>
      <c r="E67" s="29">
        <f t="shared" si="17"/>
        <v>414770</v>
      </c>
      <c r="F67" s="29">
        <f t="shared" si="13"/>
        <v>-850679</v>
      </c>
      <c r="G67" s="34">
        <f>+Inputs!$D$2</f>
        <v>0.3795</v>
      </c>
      <c r="I67" s="27">
        <f t="shared" si="18"/>
        <v>1265449</v>
      </c>
      <c r="K67" s="27">
        <f t="shared" si="14"/>
        <v>7030</v>
      </c>
      <c r="L67" s="27">
        <f t="shared" si="19"/>
        <v>414770</v>
      </c>
      <c r="M67" s="27">
        <f t="shared" si="15"/>
        <v>2667.8850000000002</v>
      </c>
      <c r="N67" s="27">
        <f t="shared" si="16"/>
        <v>2667.8850000000002</v>
      </c>
      <c r="O67" s="27">
        <f t="shared" si="20"/>
        <v>-322832.68049999943</v>
      </c>
      <c r="P67" s="27">
        <f t="shared" si="21"/>
        <v>322832.68049999943</v>
      </c>
    </row>
    <row r="68" spans="1:16">
      <c r="A68" s="30">
        <v>37043</v>
      </c>
      <c r="C68" s="6">
        <v>60</v>
      </c>
      <c r="D68" s="29">
        <f t="shared" si="12"/>
        <v>7030</v>
      </c>
      <c r="E68" s="29">
        <f t="shared" si="17"/>
        <v>421800</v>
      </c>
      <c r="F68" s="29">
        <f t="shared" si="13"/>
        <v>-843649</v>
      </c>
      <c r="G68" s="34">
        <f>+Inputs!$D$2</f>
        <v>0.3795</v>
      </c>
      <c r="I68" s="27">
        <f t="shared" si="18"/>
        <v>1265449</v>
      </c>
      <c r="K68" s="27">
        <f t="shared" si="14"/>
        <v>7030</v>
      </c>
      <c r="L68" s="27">
        <f t="shared" si="19"/>
        <v>421800</v>
      </c>
      <c r="M68" s="27">
        <f t="shared" si="15"/>
        <v>2667.8850000000002</v>
      </c>
      <c r="N68" s="27">
        <f t="shared" si="16"/>
        <v>2667.8850000000002</v>
      </c>
      <c r="O68" s="27">
        <f t="shared" si="20"/>
        <v>-320164.79549999943</v>
      </c>
      <c r="P68" s="27">
        <f t="shared" si="21"/>
        <v>320164.79549999943</v>
      </c>
    </row>
    <row r="69" spans="1:16">
      <c r="A69" s="31">
        <v>37073</v>
      </c>
      <c r="C69" s="6">
        <v>61</v>
      </c>
      <c r="D69" s="29">
        <f t="shared" si="12"/>
        <v>7030</v>
      </c>
      <c r="E69" s="29">
        <f t="shared" si="17"/>
        <v>428830</v>
      </c>
      <c r="F69" s="29">
        <f t="shared" si="13"/>
        <v>-836619</v>
      </c>
      <c r="G69" s="34">
        <f>+Inputs!$D$2</f>
        <v>0.3795</v>
      </c>
      <c r="I69" s="27">
        <f t="shared" si="18"/>
        <v>1265449</v>
      </c>
      <c r="K69" s="27">
        <f t="shared" si="14"/>
        <v>7030</v>
      </c>
      <c r="L69" s="27">
        <f t="shared" si="19"/>
        <v>428830</v>
      </c>
      <c r="M69" s="27">
        <f t="shared" si="15"/>
        <v>2667.8850000000002</v>
      </c>
      <c r="N69" s="27">
        <f t="shared" si="16"/>
        <v>2667.8850000000002</v>
      </c>
      <c r="O69" s="27">
        <f t="shared" si="20"/>
        <v>-317496.91049999942</v>
      </c>
      <c r="P69" s="27">
        <f t="shared" si="21"/>
        <v>317496.91049999942</v>
      </c>
    </row>
    <row r="70" spans="1:16">
      <c r="A70" s="30">
        <v>37104</v>
      </c>
      <c r="C70" s="6">
        <v>62</v>
      </c>
      <c r="D70" s="29">
        <f t="shared" si="12"/>
        <v>7030</v>
      </c>
      <c r="E70" s="29">
        <f t="shared" si="17"/>
        <v>435860</v>
      </c>
      <c r="F70" s="29">
        <f t="shared" si="13"/>
        <v>-829589</v>
      </c>
      <c r="G70" s="34">
        <f>+Inputs!$D$2</f>
        <v>0.3795</v>
      </c>
      <c r="I70" s="27">
        <f t="shared" si="18"/>
        <v>1265449</v>
      </c>
      <c r="K70" s="27">
        <f t="shared" si="14"/>
        <v>7030</v>
      </c>
      <c r="L70" s="27">
        <f t="shared" si="19"/>
        <v>435860</v>
      </c>
      <c r="M70" s="27">
        <f t="shared" si="15"/>
        <v>2667.8850000000002</v>
      </c>
      <c r="N70" s="27">
        <f t="shared" si="16"/>
        <v>2667.8850000000002</v>
      </c>
      <c r="O70" s="27">
        <f t="shared" si="20"/>
        <v>-314829.02549999941</v>
      </c>
      <c r="P70" s="27">
        <f t="shared" si="21"/>
        <v>314829.02549999941</v>
      </c>
    </row>
    <row r="71" spans="1:16">
      <c r="A71" s="31">
        <v>37135</v>
      </c>
      <c r="C71" s="6">
        <v>63</v>
      </c>
      <c r="D71" s="29">
        <f t="shared" si="12"/>
        <v>7030</v>
      </c>
      <c r="E71" s="29">
        <f t="shared" si="17"/>
        <v>442890</v>
      </c>
      <c r="F71" s="29">
        <f t="shared" si="13"/>
        <v>-822559</v>
      </c>
      <c r="G71" s="34">
        <f>+Inputs!$D$2</f>
        <v>0.3795</v>
      </c>
      <c r="I71" s="27">
        <f t="shared" si="18"/>
        <v>1265449</v>
      </c>
      <c r="K71" s="27">
        <f t="shared" si="14"/>
        <v>7030</v>
      </c>
      <c r="L71" s="27">
        <f t="shared" si="19"/>
        <v>442890</v>
      </c>
      <c r="M71" s="27">
        <f t="shared" si="15"/>
        <v>2667.8850000000002</v>
      </c>
      <c r="N71" s="27">
        <f t="shared" si="16"/>
        <v>2667.8850000000002</v>
      </c>
      <c r="O71" s="27">
        <f t="shared" si="20"/>
        <v>-312161.1404999994</v>
      </c>
      <c r="P71" s="27">
        <f t="shared" si="21"/>
        <v>312161.1404999994</v>
      </c>
    </row>
    <row r="72" spans="1:16">
      <c r="A72" s="30">
        <v>37165</v>
      </c>
      <c r="C72" s="6">
        <v>64</v>
      </c>
      <c r="D72" s="29">
        <f t="shared" si="12"/>
        <v>7030</v>
      </c>
      <c r="E72" s="29">
        <f t="shared" si="17"/>
        <v>449920</v>
      </c>
      <c r="F72" s="29">
        <f t="shared" si="13"/>
        <v>-815529</v>
      </c>
      <c r="G72" s="34">
        <f>+Inputs!$D$2</f>
        <v>0.3795</v>
      </c>
      <c r="I72" s="27">
        <f t="shared" si="18"/>
        <v>1265449</v>
      </c>
      <c r="K72" s="27">
        <f t="shared" si="14"/>
        <v>7030</v>
      </c>
      <c r="L72" s="27">
        <f t="shared" si="19"/>
        <v>449920</v>
      </c>
      <c r="M72" s="27">
        <f t="shared" si="15"/>
        <v>2667.8850000000002</v>
      </c>
      <c r="N72" s="27">
        <f t="shared" si="16"/>
        <v>2667.8850000000002</v>
      </c>
      <c r="O72" s="27">
        <f t="shared" si="20"/>
        <v>-309493.25549999939</v>
      </c>
      <c r="P72" s="27">
        <f t="shared" si="21"/>
        <v>309493.25549999939</v>
      </c>
    </row>
    <row r="73" spans="1:16">
      <c r="A73" s="31">
        <v>37196</v>
      </c>
      <c r="C73" s="6">
        <v>65</v>
      </c>
      <c r="D73" s="29">
        <f t="shared" ref="D73:D104" si="22">ROUND(-(+$B$9/180)*1,0)</f>
        <v>7030</v>
      </c>
      <c r="E73" s="29">
        <f t="shared" si="17"/>
        <v>456950</v>
      </c>
      <c r="F73" s="29">
        <f t="shared" ref="F73:F104" si="23">$B$9+E73</f>
        <v>-808499</v>
      </c>
      <c r="G73" s="34">
        <f>+Inputs!$D$2</f>
        <v>0.3795</v>
      </c>
      <c r="I73" s="27">
        <f t="shared" si="18"/>
        <v>1265449</v>
      </c>
      <c r="K73" s="27">
        <f t="shared" ref="K73:K104" si="24">D73</f>
        <v>7030</v>
      </c>
      <c r="L73" s="27">
        <f t="shared" si="19"/>
        <v>456950</v>
      </c>
      <c r="M73" s="27">
        <f t="shared" ref="M73:M104" si="25">K73*G73</f>
        <v>2667.8850000000002</v>
      </c>
      <c r="N73" s="27">
        <f t="shared" ref="N73:N104" si="26">M73-J73</f>
        <v>2667.8850000000002</v>
      </c>
      <c r="O73" s="27">
        <f t="shared" si="20"/>
        <v>-306825.37049999938</v>
      </c>
      <c r="P73" s="27">
        <f t="shared" si="21"/>
        <v>306825.37049999938</v>
      </c>
    </row>
    <row r="74" spans="1:16">
      <c r="A74" s="30">
        <v>37226</v>
      </c>
      <c r="C74" s="6">
        <v>66</v>
      </c>
      <c r="D74" s="29">
        <f t="shared" si="22"/>
        <v>7030</v>
      </c>
      <c r="E74" s="29">
        <f t="shared" ref="E74:E105" si="27">+E73+D74</f>
        <v>463980</v>
      </c>
      <c r="F74" s="29">
        <f t="shared" si="23"/>
        <v>-801469</v>
      </c>
      <c r="G74" s="34">
        <f>+Inputs!$D$2</f>
        <v>0.3795</v>
      </c>
      <c r="I74" s="27">
        <f t="shared" ref="I74:I105" si="28">+I73+H74</f>
        <v>1265449</v>
      </c>
      <c r="K74" s="27">
        <f t="shared" si="24"/>
        <v>7030</v>
      </c>
      <c r="L74" s="27">
        <f t="shared" ref="L74:L105" si="29">+L73+K74</f>
        <v>463980</v>
      </c>
      <c r="M74" s="27">
        <f t="shared" si="25"/>
        <v>2667.8850000000002</v>
      </c>
      <c r="N74" s="27">
        <f t="shared" si="26"/>
        <v>2667.8850000000002</v>
      </c>
      <c r="O74" s="27">
        <f t="shared" ref="O74:O105" si="30">+O73+N74</f>
        <v>-304157.48549999937</v>
      </c>
      <c r="P74" s="27">
        <f t="shared" ref="P74:P105" si="31">P73-N74</f>
        <v>304157.48549999937</v>
      </c>
    </row>
    <row r="75" spans="1:16">
      <c r="A75" s="31">
        <v>37257</v>
      </c>
      <c r="C75" s="6">
        <v>67</v>
      </c>
      <c r="D75" s="29">
        <f t="shared" si="22"/>
        <v>7030</v>
      </c>
      <c r="E75" s="29">
        <f t="shared" si="27"/>
        <v>471010</v>
      </c>
      <c r="F75" s="29">
        <f t="shared" si="23"/>
        <v>-794439</v>
      </c>
      <c r="G75" s="34">
        <f>+Inputs!$D$2</f>
        <v>0.3795</v>
      </c>
      <c r="I75" s="27">
        <f t="shared" si="28"/>
        <v>1265449</v>
      </c>
      <c r="K75" s="27">
        <f t="shared" si="24"/>
        <v>7030</v>
      </c>
      <c r="L75" s="27">
        <f t="shared" si="29"/>
        <v>471010</v>
      </c>
      <c r="M75" s="27">
        <f t="shared" si="25"/>
        <v>2667.8850000000002</v>
      </c>
      <c r="N75" s="27">
        <f t="shared" si="26"/>
        <v>2667.8850000000002</v>
      </c>
      <c r="O75" s="27">
        <f t="shared" si="30"/>
        <v>-301489.60049999936</v>
      </c>
      <c r="P75" s="27">
        <f t="shared" si="31"/>
        <v>301489.60049999936</v>
      </c>
    </row>
    <row r="76" spans="1:16">
      <c r="A76" s="30">
        <v>37288</v>
      </c>
      <c r="C76" s="6">
        <v>68</v>
      </c>
      <c r="D76" s="29">
        <f t="shared" si="22"/>
        <v>7030</v>
      </c>
      <c r="E76" s="29">
        <f t="shared" si="27"/>
        <v>478040</v>
      </c>
      <c r="F76" s="29">
        <f t="shared" si="23"/>
        <v>-787409</v>
      </c>
      <c r="G76" s="34">
        <f>+Inputs!$D$2</f>
        <v>0.3795</v>
      </c>
      <c r="I76" s="27">
        <f t="shared" si="28"/>
        <v>1265449</v>
      </c>
      <c r="K76" s="27">
        <f t="shared" si="24"/>
        <v>7030</v>
      </c>
      <c r="L76" s="27">
        <f t="shared" si="29"/>
        <v>478040</v>
      </c>
      <c r="M76" s="27">
        <f t="shared" si="25"/>
        <v>2667.8850000000002</v>
      </c>
      <c r="N76" s="27">
        <f t="shared" si="26"/>
        <v>2667.8850000000002</v>
      </c>
      <c r="O76" s="27">
        <f t="shared" si="30"/>
        <v>-298821.71549999935</v>
      </c>
      <c r="P76" s="27">
        <f t="shared" si="31"/>
        <v>298821.71549999935</v>
      </c>
    </row>
    <row r="77" spans="1:16">
      <c r="A77" s="31">
        <v>37316</v>
      </c>
      <c r="C77" s="6">
        <v>69</v>
      </c>
      <c r="D77" s="29">
        <f t="shared" si="22"/>
        <v>7030</v>
      </c>
      <c r="E77" s="29">
        <f t="shared" si="27"/>
        <v>485070</v>
      </c>
      <c r="F77" s="29">
        <f t="shared" si="23"/>
        <v>-780379</v>
      </c>
      <c r="G77" s="34">
        <f>+Inputs!$D$2</f>
        <v>0.3795</v>
      </c>
      <c r="I77" s="27">
        <f t="shared" si="28"/>
        <v>1265449</v>
      </c>
      <c r="K77" s="27">
        <f t="shared" si="24"/>
        <v>7030</v>
      </c>
      <c r="L77" s="27">
        <f t="shared" si="29"/>
        <v>485070</v>
      </c>
      <c r="M77" s="27">
        <f t="shared" si="25"/>
        <v>2667.8850000000002</v>
      </c>
      <c r="N77" s="27">
        <f t="shared" si="26"/>
        <v>2667.8850000000002</v>
      </c>
      <c r="O77" s="27">
        <f t="shared" si="30"/>
        <v>-296153.83049999934</v>
      </c>
      <c r="P77" s="27">
        <f t="shared" si="31"/>
        <v>296153.83049999934</v>
      </c>
    </row>
    <row r="78" spans="1:16">
      <c r="A78" s="30">
        <v>37347</v>
      </c>
      <c r="C78" s="6">
        <v>70</v>
      </c>
      <c r="D78" s="29">
        <f t="shared" si="22"/>
        <v>7030</v>
      </c>
      <c r="E78" s="29">
        <f t="shared" si="27"/>
        <v>492100</v>
      </c>
      <c r="F78" s="29">
        <f t="shared" si="23"/>
        <v>-773349</v>
      </c>
      <c r="G78" s="34">
        <f>+Inputs!$D$2</f>
        <v>0.3795</v>
      </c>
      <c r="I78" s="27">
        <f t="shared" si="28"/>
        <v>1265449</v>
      </c>
      <c r="K78" s="27">
        <f t="shared" si="24"/>
        <v>7030</v>
      </c>
      <c r="L78" s="27">
        <f t="shared" si="29"/>
        <v>492100</v>
      </c>
      <c r="M78" s="27">
        <f t="shared" si="25"/>
        <v>2667.8850000000002</v>
      </c>
      <c r="N78" s="27">
        <f t="shared" si="26"/>
        <v>2667.8850000000002</v>
      </c>
      <c r="O78" s="27">
        <f t="shared" si="30"/>
        <v>-293485.94549999933</v>
      </c>
      <c r="P78" s="27">
        <f t="shared" si="31"/>
        <v>293485.94549999933</v>
      </c>
    </row>
    <row r="79" spans="1:16">
      <c r="A79" s="31">
        <v>37377</v>
      </c>
      <c r="C79" s="6">
        <v>71</v>
      </c>
      <c r="D79" s="29">
        <f t="shared" si="22"/>
        <v>7030</v>
      </c>
      <c r="E79" s="29">
        <f t="shared" si="27"/>
        <v>499130</v>
      </c>
      <c r="F79" s="29">
        <f t="shared" si="23"/>
        <v>-766319</v>
      </c>
      <c r="G79" s="34">
        <f>+Inputs!$D$2</f>
        <v>0.3795</v>
      </c>
      <c r="I79" s="27">
        <f t="shared" si="28"/>
        <v>1265449</v>
      </c>
      <c r="K79" s="27">
        <f t="shared" si="24"/>
        <v>7030</v>
      </c>
      <c r="L79" s="27">
        <f t="shared" si="29"/>
        <v>499130</v>
      </c>
      <c r="M79" s="27">
        <f t="shared" si="25"/>
        <v>2667.8850000000002</v>
      </c>
      <c r="N79" s="27">
        <f t="shared" si="26"/>
        <v>2667.8850000000002</v>
      </c>
      <c r="O79" s="27">
        <f t="shared" si="30"/>
        <v>-290818.06049999932</v>
      </c>
      <c r="P79" s="27">
        <f t="shared" si="31"/>
        <v>290818.06049999932</v>
      </c>
    </row>
    <row r="80" spans="1:16">
      <c r="A80" s="30">
        <v>37408</v>
      </c>
      <c r="C80" s="6">
        <v>72</v>
      </c>
      <c r="D80" s="29">
        <f t="shared" si="22"/>
        <v>7030</v>
      </c>
      <c r="E80" s="29">
        <f t="shared" si="27"/>
        <v>506160</v>
      </c>
      <c r="F80" s="29">
        <f t="shared" si="23"/>
        <v>-759289</v>
      </c>
      <c r="G80" s="34">
        <f>+Inputs!$D$2</f>
        <v>0.3795</v>
      </c>
      <c r="I80" s="27">
        <f t="shared" si="28"/>
        <v>1265449</v>
      </c>
      <c r="K80" s="27">
        <f t="shared" si="24"/>
        <v>7030</v>
      </c>
      <c r="L80" s="27">
        <f t="shared" si="29"/>
        <v>506160</v>
      </c>
      <c r="M80" s="27">
        <f t="shared" si="25"/>
        <v>2667.8850000000002</v>
      </c>
      <c r="N80" s="27">
        <f t="shared" si="26"/>
        <v>2667.8850000000002</v>
      </c>
      <c r="O80" s="27">
        <f t="shared" si="30"/>
        <v>-288150.17549999931</v>
      </c>
      <c r="P80" s="27">
        <f t="shared" si="31"/>
        <v>288150.17549999931</v>
      </c>
    </row>
    <row r="81" spans="1:16">
      <c r="A81" s="31">
        <v>37438</v>
      </c>
      <c r="C81" s="6">
        <v>73</v>
      </c>
      <c r="D81" s="29">
        <f t="shared" si="22"/>
        <v>7030</v>
      </c>
      <c r="E81" s="29">
        <f t="shared" si="27"/>
        <v>513190</v>
      </c>
      <c r="F81" s="29">
        <f t="shared" si="23"/>
        <v>-752259</v>
      </c>
      <c r="G81" s="34">
        <f>+Inputs!$D$2</f>
        <v>0.3795</v>
      </c>
      <c r="I81" s="27">
        <f t="shared" si="28"/>
        <v>1265449</v>
      </c>
      <c r="K81" s="27">
        <f t="shared" si="24"/>
        <v>7030</v>
      </c>
      <c r="L81" s="27">
        <f t="shared" si="29"/>
        <v>513190</v>
      </c>
      <c r="M81" s="27">
        <f t="shared" si="25"/>
        <v>2667.8850000000002</v>
      </c>
      <c r="N81" s="27">
        <f t="shared" si="26"/>
        <v>2667.8850000000002</v>
      </c>
      <c r="O81" s="27">
        <f t="shared" si="30"/>
        <v>-285482.2904999993</v>
      </c>
      <c r="P81" s="27">
        <f t="shared" si="31"/>
        <v>285482.2904999993</v>
      </c>
    </row>
    <row r="82" spans="1:16">
      <c r="A82" s="30">
        <v>37469</v>
      </c>
      <c r="C82" s="6">
        <v>74</v>
      </c>
      <c r="D82" s="29">
        <f t="shared" si="22"/>
        <v>7030</v>
      </c>
      <c r="E82" s="29">
        <f t="shared" si="27"/>
        <v>520220</v>
      </c>
      <c r="F82" s="29">
        <f t="shared" si="23"/>
        <v>-745229</v>
      </c>
      <c r="G82" s="34">
        <f>+Inputs!$D$2</f>
        <v>0.3795</v>
      </c>
      <c r="I82" s="27">
        <f t="shared" si="28"/>
        <v>1265449</v>
      </c>
      <c r="K82" s="27">
        <f t="shared" si="24"/>
        <v>7030</v>
      </c>
      <c r="L82" s="27">
        <f t="shared" si="29"/>
        <v>520220</v>
      </c>
      <c r="M82" s="27">
        <f t="shared" si="25"/>
        <v>2667.8850000000002</v>
      </c>
      <c r="N82" s="27">
        <f t="shared" si="26"/>
        <v>2667.8850000000002</v>
      </c>
      <c r="O82" s="27">
        <f t="shared" si="30"/>
        <v>-282814.40549999929</v>
      </c>
      <c r="P82" s="27">
        <f t="shared" si="31"/>
        <v>282814.40549999929</v>
      </c>
    </row>
    <row r="83" spans="1:16">
      <c r="A83" s="31">
        <v>37500</v>
      </c>
      <c r="C83" s="6">
        <v>75</v>
      </c>
      <c r="D83" s="29">
        <f t="shared" si="22"/>
        <v>7030</v>
      </c>
      <c r="E83" s="29">
        <f t="shared" si="27"/>
        <v>527250</v>
      </c>
      <c r="F83" s="29">
        <f t="shared" si="23"/>
        <v>-738199</v>
      </c>
      <c r="G83" s="34">
        <f>+Inputs!$D$2</f>
        <v>0.3795</v>
      </c>
      <c r="I83" s="27">
        <f t="shared" si="28"/>
        <v>1265449</v>
      </c>
      <c r="K83" s="27">
        <f t="shared" si="24"/>
        <v>7030</v>
      </c>
      <c r="L83" s="27">
        <f t="shared" si="29"/>
        <v>527250</v>
      </c>
      <c r="M83" s="27">
        <f t="shared" si="25"/>
        <v>2667.8850000000002</v>
      </c>
      <c r="N83" s="27">
        <f t="shared" si="26"/>
        <v>2667.8850000000002</v>
      </c>
      <c r="O83" s="27">
        <f t="shared" si="30"/>
        <v>-280146.52049999929</v>
      </c>
      <c r="P83" s="27">
        <f t="shared" si="31"/>
        <v>280146.52049999929</v>
      </c>
    </row>
    <row r="84" spans="1:16">
      <c r="A84" s="30">
        <v>37530</v>
      </c>
      <c r="C84" s="6">
        <v>76</v>
      </c>
      <c r="D84" s="29">
        <f t="shared" si="22"/>
        <v>7030</v>
      </c>
      <c r="E84" s="29">
        <f t="shared" si="27"/>
        <v>534280</v>
      </c>
      <c r="F84" s="29">
        <f t="shared" si="23"/>
        <v>-731169</v>
      </c>
      <c r="G84" s="34">
        <f>+Inputs!$D$2</f>
        <v>0.3795</v>
      </c>
      <c r="I84" s="27">
        <f t="shared" si="28"/>
        <v>1265449</v>
      </c>
      <c r="K84" s="27">
        <f t="shared" si="24"/>
        <v>7030</v>
      </c>
      <c r="L84" s="27">
        <f t="shared" si="29"/>
        <v>534280</v>
      </c>
      <c r="M84" s="27">
        <f t="shared" si="25"/>
        <v>2667.8850000000002</v>
      </c>
      <c r="N84" s="27">
        <f t="shared" si="26"/>
        <v>2667.8850000000002</v>
      </c>
      <c r="O84" s="27">
        <f t="shared" si="30"/>
        <v>-277478.63549999928</v>
      </c>
      <c r="P84" s="27">
        <f t="shared" si="31"/>
        <v>277478.63549999928</v>
      </c>
    </row>
    <row r="85" spans="1:16">
      <c r="A85" s="31">
        <v>37561</v>
      </c>
      <c r="C85" s="6">
        <v>77</v>
      </c>
      <c r="D85" s="29">
        <f t="shared" si="22"/>
        <v>7030</v>
      </c>
      <c r="E85" s="29">
        <f t="shared" si="27"/>
        <v>541310</v>
      </c>
      <c r="F85" s="29">
        <f t="shared" si="23"/>
        <v>-724139</v>
      </c>
      <c r="G85" s="34">
        <f>+Inputs!$D$2</f>
        <v>0.3795</v>
      </c>
      <c r="I85" s="27">
        <f t="shared" si="28"/>
        <v>1265449</v>
      </c>
      <c r="K85" s="27">
        <f t="shared" si="24"/>
        <v>7030</v>
      </c>
      <c r="L85" s="27">
        <f t="shared" si="29"/>
        <v>541310</v>
      </c>
      <c r="M85" s="27">
        <f t="shared" si="25"/>
        <v>2667.8850000000002</v>
      </c>
      <c r="N85" s="27">
        <f t="shared" si="26"/>
        <v>2667.8850000000002</v>
      </c>
      <c r="O85" s="27">
        <f t="shared" si="30"/>
        <v>-274810.75049999927</v>
      </c>
      <c r="P85" s="27">
        <f t="shared" si="31"/>
        <v>274810.75049999927</v>
      </c>
    </row>
    <row r="86" spans="1:16">
      <c r="A86" s="30">
        <v>37591</v>
      </c>
      <c r="C86" s="6">
        <v>78</v>
      </c>
      <c r="D86" s="29">
        <f t="shared" si="22"/>
        <v>7030</v>
      </c>
      <c r="E86" s="29">
        <f t="shared" si="27"/>
        <v>548340</v>
      </c>
      <c r="F86" s="29">
        <f t="shared" si="23"/>
        <v>-717109</v>
      </c>
      <c r="G86" s="34">
        <f>+Inputs!$D$2</f>
        <v>0.3795</v>
      </c>
      <c r="I86" s="27">
        <f t="shared" si="28"/>
        <v>1265449</v>
      </c>
      <c r="K86" s="27">
        <f t="shared" si="24"/>
        <v>7030</v>
      </c>
      <c r="L86" s="27">
        <f t="shared" si="29"/>
        <v>548340</v>
      </c>
      <c r="M86" s="27">
        <f t="shared" si="25"/>
        <v>2667.8850000000002</v>
      </c>
      <c r="N86" s="27">
        <f t="shared" si="26"/>
        <v>2667.8850000000002</v>
      </c>
      <c r="O86" s="27">
        <f t="shared" si="30"/>
        <v>-272142.86549999926</v>
      </c>
      <c r="P86" s="27">
        <f t="shared" si="31"/>
        <v>272142.86549999926</v>
      </c>
    </row>
    <row r="87" spans="1:16">
      <c r="A87" s="31">
        <v>37622</v>
      </c>
      <c r="C87" s="6">
        <v>79</v>
      </c>
      <c r="D87" s="29">
        <f t="shared" si="22"/>
        <v>7030</v>
      </c>
      <c r="E87" s="29">
        <f t="shared" si="27"/>
        <v>555370</v>
      </c>
      <c r="F87" s="29">
        <f t="shared" si="23"/>
        <v>-710079</v>
      </c>
      <c r="G87" s="34">
        <f>+Inputs!$D$2</f>
        <v>0.3795</v>
      </c>
      <c r="I87" s="27">
        <f t="shared" si="28"/>
        <v>1265449</v>
      </c>
      <c r="K87" s="27">
        <f t="shared" si="24"/>
        <v>7030</v>
      </c>
      <c r="L87" s="27">
        <f t="shared" si="29"/>
        <v>555370</v>
      </c>
      <c r="M87" s="27">
        <f t="shared" si="25"/>
        <v>2667.8850000000002</v>
      </c>
      <c r="N87" s="27">
        <f t="shared" si="26"/>
        <v>2667.8850000000002</v>
      </c>
      <c r="O87" s="27">
        <f t="shared" si="30"/>
        <v>-269474.98049999925</v>
      </c>
      <c r="P87" s="27">
        <f t="shared" si="31"/>
        <v>269474.98049999925</v>
      </c>
    </row>
    <row r="88" spans="1:16">
      <c r="A88" s="30">
        <v>37653</v>
      </c>
      <c r="C88" s="6">
        <v>80</v>
      </c>
      <c r="D88" s="29">
        <f t="shared" si="22"/>
        <v>7030</v>
      </c>
      <c r="E88" s="29">
        <f t="shared" si="27"/>
        <v>562400</v>
      </c>
      <c r="F88" s="29">
        <f t="shared" si="23"/>
        <v>-703049</v>
      </c>
      <c r="G88" s="34">
        <f>+Inputs!$D$2</f>
        <v>0.3795</v>
      </c>
      <c r="I88" s="27">
        <f t="shared" si="28"/>
        <v>1265449</v>
      </c>
      <c r="K88" s="27">
        <f t="shared" si="24"/>
        <v>7030</v>
      </c>
      <c r="L88" s="27">
        <f t="shared" si="29"/>
        <v>562400</v>
      </c>
      <c r="M88" s="27">
        <f t="shared" si="25"/>
        <v>2667.8850000000002</v>
      </c>
      <c r="N88" s="27">
        <f t="shared" si="26"/>
        <v>2667.8850000000002</v>
      </c>
      <c r="O88" s="27">
        <f t="shared" si="30"/>
        <v>-266807.09549999924</v>
      </c>
      <c r="P88" s="27">
        <f t="shared" si="31"/>
        <v>266807.09549999924</v>
      </c>
    </row>
    <row r="89" spans="1:16">
      <c r="A89" s="31">
        <v>37681</v>
      </c>
      <c r="C89" s="6">
        <v>81</v>
      </c>
      <c r="D89" s="29">
        <f t="shared" si="22"/>
        <v>7030</v>
      </c>
      <c r="E89" s="29">
        <f t="shared" si="27"/>
        <v>569430</v>
      </c>
      <c r="F89" s="29">
        <f t="shared" si="23"/>
        <v>-696019</v>
      </c>
      <c r="G89" s="34">
        <f>+Inputs!$D$2</f>
        <v>0.3795</v>
      </c>
      <c r="I89" s="27">
        <f t="shared" si="28"/>
        <v>1265449</v>
      </c>
      <c r="K89" s="27">
        <f t="shared" si="24"/>
        <v>7030</v>
      </c>
      <c r="L89" s="27">
        <f t="shared" si="29"/>
        <v>569430</v>
      </c>
      <c r="M89" s="27">
        <f t="shared" si="25"/>
        <v>2667.8850000000002</v>
      </c>
      <c r="N89" s="27">
        <f t="shared" si="26"/>
        <v>2667.8850000000002</v>
      </c>
      <c r="O89" s="27">
        <f t="shared" si="30"/>
        <v>-264139.21049999923</v>
      </c>
      <c r="P89" s="27">
        <f t="shared" si="31"/>
        <v>264139.21049999923</v>
      </c>
    </row>
    <row r="90" spans="1:16">
      <c r="A90" s="30">
        <v>37712</v>
      </c>
      <c r="C90" s="6">
        <v>82</v>
      </c>
      <c r="D90" s="29">
        <f t="shared" si="22"/>
        <v>7030</v>
      </c>
      <c r="E90" s="29">
        <f t="shared" si="27"/>
        <v>576460</v>
      </c>
      <c r="F90" s="29">
        <f t="shared" si="23"/>
        <v>-688989</v>
      </c>
      <c r="G90" s="34">
        <f>+Inputs!$D$2</f>
        <v>0.3795</v>
      </c>
      <c r="I90" s="27">
        <f t="shared" si="28"/>
        <v>1265449</v>
      </c>
      <c r="K90" s="27">
        <f t="shared" si="24"/>
        <v>7030</v>
      </c>
      <c r="L90" s="27">
        <f t="shared" si="29"/>
        <v>576460</v>
      </c>
      <c r="M90" s="27">
        <f t="shared" si="25"/>
        <v>2667.8850000000002</v>
      </c>
      <c r="N90" s="27">
        <f t="shared" si="26"/>
        <v>2667.8850000000002</v>
      </c>
      <c r="O90" s="27">
        <f t="shared" si="30"/>
        <v>-261471.32549999922</v>
      </c>
      <c r="P90" s="27">
        <f t="shared" si="31"/>
        <v>261471.32549999922</v>
      </c>
    </row>
    <row r="91" spans="1:16">
      <c r="A91" s="31">
        <v>37742</v>
      </c>
      <c r="C91" s="6">
        <v>83</v>
      </c>
      <c r="D91" s="29">
        <f t="shared" si="22"/>
        <v>7030</v>
      </c>
      <c r="E91" s="29">
        <f t="shared" si="27"/>
        <v>583490</v>
      </c>
      <c r="F91" s="29">
        <f t="shared" si="23"/>
        <v>-681959</v>
      </c>
      <c r="G91" s="34">
        <f>+Inputs!$D$3</f>
        <v>0.37951000000000001</v>
      </c>
      <c r="I91" s="27">
        <f t="shared" si="28"/>
        <v>1265449</v>
      </c>
      <c r="K91" s="27">
        <f t="shared" si="24"/>
        <v>7030</v>
      </c>
      <c r="L91" s="27">
        <f t="shared" si="29"/>
        <v>583490</v>
      </c>
      <c r="M91" s="27">
        <f t="shared" si="25"/>
        <v>2667.9553000000001</v>
      </c>
      <c r="N91" s="27">
        <f t="shared" si="26"/>
        <v>2667.9553000000001</v>
      </c>
      <c r="O91" s="27">
        <f t="shared" si="30"/>
        <v>-258803.37019999922</v>
      </c>
      <c r="P91" s="27">
        <f t="shared" si="31"/>
        <v>258803.37019999922</v>
      </c>
    </row>
    <row r="92" spans="1:16">
      <c r="A92" s="30">
        <v>37773</v>
      </c>
      <c r="C92" s="6">
        <v>84</v>
      </c>
      <c r="D92" s="29">
        <f t="shared" si="22"/>
        <v>7030</v>
      </c>
      <c r="E92" s="29">
        <f t="shared" si="27"/>
        <v>590520</v>
      </c>
      <c r="F92" s="29">
        <f t="shared" si="23"/>
        <v>-674929</v>
      </c>
      <c r="G92" s="34">
        <f>+Inputs!$D$3</f>
        <v>0.37951000000000001</v>
      </c>
      <c r="I92" s="27">
        <f t="shared" si="28"/>
        <v>1265449</v>
      </c>
      <c r="K92" s="27">
        <f t="shared" si="24"/>
        <v>7030</v>
      </c>
      <c r="L92" s="27">
        <f t="shared" si="29"/>
        <v>590520</v>
      </c>
      <c r="M92" s="27">
        <f t="shared" si="25"/>
        <v>2667.9553000000001</v>
      </c>
      <c r="N92" s="27">
        <f t="shared" si="26"/>
        <v>2667.9553000000001</v>
      </c>
      <c r="O92" s="27">
        <f t="shared" si="30"/>
        <v>-256135.41489999922</v>
      </c>
      <c r="P92" s="27">
        <f t="shared" si="31"/>
        <v>256135.41489999922</v>
      </c>
    </row>
    <row r="93" spans="1:16">
      <c r="A93" s="31">
        <v>37803</v>
      </c>
      <c r="C93" s="6">
        <v>85</v>
      </c>
      <c r="D93" s="29">
        <f t="shared" si="22"/>
        <v>7030</v>
      </c>
      <c r="E93" s="29">
        <f t="shared" si="27"/>
        <v>597550</v>
      </c>
      <c r="F93" s="29">
        <f t="shared" si="23"/>
        <v>-667899</v>
      </c>
      <c r="G93" s="34">
        <f>+Inputs!$D$3</f>
        <v>0.37951000000000001</v>
      </c>
      <c r="I93" s="27">
        <f t="shared" si="28"/>
        <v>1265449</v>
      </c>
      <c r="K93" s="27">
        <f t="shared" si="24"/>
        <v>7030</v>
      </c>
      <c r="L93" s="27">
        <f t="shared" si="29"/>
        <v>597550</v>
      </c>
      <c r="M93" s="27">
        <f t="shared" si="25"/>
        <v>2667.9553000000001</v>
      </c>
      <c r="N93" s="27">
        <f t="shared" si="26"/>
        <v>2667.9553000000001</v>
      </c>
      <c r="O93" s="27">
        <f t="shared" si="30"/>
        <v>-253467.45959999922</v>
      </c>
      <c r="P93" s="27">
        <f t="shared" si="31"/>
        <v>253467.45959999922</v>
      </c>
    </row>
    <row r="94" spans="1:16">
      <c r="A94" s="30">
        <v>37834</v>
      </c>
      <c r="C94" s="6">
        <v>86</v>
      </c>
      <c r="D94" s="29">
        <f t="shared" si="22"/>
        <v>7030</v>
      </c>
      <c r="E94" s="29">
        <f t="shared" si="27"/>
        <v>604580</v>
      </c>
      <c r="F94" s="29">
        <f t="shared" si="23"/>
        <v>-660869</v>
      </c>
      <c r="G94" s="34">
        <f>+Inputs!$D$3</f>
        <v>0.37951000000000001</v>
      </c>
      <c r="I94" s="27">
        <f t="shared" si="28"/>
        <v>1265449</v>
      </c>
      <c r="K94" s="27">
        <f t="shared" si="24"/>
        <v>7030</v>
      </c>
      <c r="L94" s="27">
        <f t="shared" si="29"/>
        <v>604580</v>
      </c>
      <c r="M94" s="27">
        <f t="shared" si="25"/>
        <v>2667.9553000000001</v>
      </c>
      <c r="N94" s="27">
        <f t="shared" si="26"/>
        <v>2667.9553000000001</v>
      </c>
      <c r="O94" s="27">
        <f t="shared" si="30"/>
        <v>-250799.50429999921</v>
      </c>
      <c r="P94" s="27">
        <f t="shared" si="31"/>
        <v>250799.50429999921</v>
      </c>
    </row>
    <row r="95" spans="1:16">
      <c r="A95" s="31">
        <v>37865</v>
      </c>
      <c r="C95" s="6">
        <v>87</v>
      </c>
      <c r="D95" s="29">
        <f t="shared" si="22"/>
        <v>7030</v>
      </c>
      <c r="E95" s="29">
        <f t="shared" si="27"/>
        <v>611610</v>
      </c>
      <c r="F95" s="29">
        <f t="shared" si="23"/>
        <v>-653839</v>
      </c>
      <c r="G95" s="34">
        <f>+Inputs!$D$3</f>
        <v>0.37951000000000001</v>
      </c>
      <c r="I95" s="27">
        <f t="shared" si="28"/>
        <v>1265449</v>
      </c>
      <c r="K95" s="27">
        <f t="shared" si="24"/>
        <v>7030</v>
      </c>
      <c r="L95" s="27">
        <f t="shared" si="29"/>
        <v>611610</v>
      </c>
      <c r="M95" s="27">
        <f t="shared" si="25"/>
        <v>2667.9553000000001</v>
      </c>
      <c r="N95" s="27">
        <f t="shared" si="26"/>
        <v>2667.9553000000001</v>
      </c>
      <c r="O95" s="27">
        <f t="shared" si="30"/>
        <v>-248131.54899999921</v>
      </c>
      <c r="P95" s="27">
        <f t="shared" si="31"/>
        <v>248131.54899999921</v>
      </c>
    </row>
    <row r="96" spans="1:16">
      <c r="A96" s="30">
        <v>37895</v>
      </c>
      <c r="C96" s="6">
        <v>88</v>
      </c>
      <c r="D96" s="29">
        <f t="shared" si="22"/>
        <v>7030</v>
      </c>
      <c r="E96" s="29">
        <f t="shared" si="27"/>
        <v>618640</v>
      </c>
      <c r="F96" s="29">
        <f t="shared" si="23"/>
        <v>-646809</v>
      </c>
      <c r="G96" s="34">
        <f>+Inputs!$D$3</f>
        <v>0.37951000000000001</v>
      </c>
      <c r="I96" s="27">
        <f t="shared" si="28"/>
        <v>1265449</v>
      </c>
      <c r="K96" s="27">
        <f t="shared" si="24"/>
        <v>7030</v>
      </c>
      <c r="L96" s="27">
        <f t="shared" si="29"/>
        <v>618640</v>
      </c>
      <c r="M96" s="27">
        <f t="shared" si="25"/>
        <v>2667.9553000000001</v>
      </c>
      <c r="N96" s="27">
        <f t="shared" si="26"/>
        <v>2667.9553000000001</v>
      </c>
      <c r="O96" s="27">
        <f t="shared" si="30"/>
        <v>-245463.59369999921</v>
      </c>
      <c r="P96" s="27">
        <f t="shared" si="31"/>
        <v>245463.59369999921</v>
      </c>
    </row>
    <row r="97" spans="1:16">
      <c r="A97" s="31">
        <v>37926</v>
      </c>
      <c r="C97" s="6">
        <v>89</v>
      </c>
      <c r="D97" s="29">
        <f t="shared" si="22"/>
        <v>7030</v>
      </c>
      <c r="E97" s="29">
        <f t="shared" si="27"/>
        <v>625670</v>
      </c>
      <c r="F97" s="29">
        <f t="shared" si="23"/>
        <v>-639779</v>
      </c>
      <c r="G97" s="34">
        <f>+Inputs!$D$3</f>
        <v>0.37951000000000001</v>
      </c>
      <c r="I97" s="27">
        <f t="shared" si="28"/>
        <v>1265449</v>
      </c>
      <c r="K97" s="27">
        <f t="shared" si="24"/>
        <v>7030</v>
      </c>
      <c r="L97" s="27">
        <f t="shared" si="29"/>
        <v>625670</v>
      </c>
      <c r="M97" s="27">
        <f t="shared" si="25"/>
        <v>2667.9553000000001</v>
      </c>
      <c r="N97" s="27">
        <f t="shared" si="26"/>
        <v>2667.9553000000001</v>
      </c>
      <c r="O97" s="27">
        <f t="shared" si="30"/>
        <v>-242795.63839999921</v>
      </c>
      <c r="P97" s="27">
        <f t="shared" si="31"/>
        <v>242795.63839999921</v>
      </c>
    </row>
    <row r="98" spans="1:16">
      <c r="A98" s="30">
        <v>37956</v>
      </c>
      <c r="C98" s="6">
        <v>90</v>
      </c>
      <c r="D98" s="29">
        <f t="shared" si="22"/>
        <v>7030</v>
      </c>
      <c r="E98" s="29">
        <f t="shared" si="27"/>
        <v>632700</v>
      </c>
      <c r="F98" s="29">
        <f t="shared" si="23"/>
        <v>-632749</v>
      </c>
      <c r="G98" s="34">
        <f>+Inputs!$D$3</f>
        <v>0.37951000000000001</v>
      </c>
      <c r="I98" s="27">
        <f t="shared" si="28"/>
        <v>1265449</v>
      </c>
      <c r="K98" s="27">
        <f t="shared" si="24"/>
        <v>7030</v>
      </c>
      <c r="L98" s="27">
        <f t="shared" si="29"/>
        <v>632700</v>
      </c>
      <c r="M98" s="27">
        <f t="shared" si="25"/>
        <v>2667.9553000000001</v>
      </c>
      <c r="N98" s="27">
        <f t="shared" si="26"/>
        <v>2667.9553000000001</v>
      </c>
      <c r="O98" s="27">
        <f t="shared" si="30"/>
        <v>-240127.68309999921</v>
      </c>
      <c r="P98" s="27">
        <f t="shared" si="31"/>
        <v>240127.68309999921</v>
      </c>
    </row>
    <row r="99" spans="1:16">
      <c r="A99" s="31">
        <v>37987</v>
      </c>
      <c r="C99" s="6">
        <v>91</v>
      </c>
      <c r="D99" s="29">
        <f t="shared" si="22"/>
        <v>7030</v>
      </c>
      <c r="E99" s="29">
        <f t="shared" si="27"/>
        <v>639730</v>
      </c>
      <c r="F99" s="29">
        <f t="shared" si="23"/>
        <v>-625719</v>
      </c>
      <c r="G99" s="34">
        <f>+Inputs!$D$3</f>
        <v>0.37951000000000001</v>
      </c>
      <c r="I99" s="27">
        <f t="shared" si="28"/>
        <v>1265449</v>
      </c>
      <c r="K99" s="27">
        <f t="shared" si="24"/>
        <v>7030</v>
      </c>
      <c r="L99" s="27">
        <f t="shared" si="29"/>
        <v>639730</v>
      </c>
      <c r="M99" s="27">
        <f t="shared" si="25"/>
        <v>2667.9553000000001</v>
      </c>
      <c r="N99" s="27">
        <f t="shared" si="26"/>
        <v>2667.9553000000001</v>
      </c>
      <c r="O99" s="27">
        <f t="shared" si="30"/>
        <v>-237459.72779999921</v>
      </c>
      <c r="P99" s="27">
        <f t="shared" si="31"/>
        <v>237459.72779999921</v>
      </c>
    </row>
    <row r="100" spans="1:16">
      <c r="A100" s="30">
        <v>38018</v>
      </c>
      <c r="C100" s="6">
        <v>92</v>
      </c>
      <c r="D100" s="29">
        <f t="shared" si="22"/>
        <v>7030</v>
      </c>
      <c r="E100" s="29">
        <f t="shared" si="27"/>
        <v>646760</v>
      </c>
      <c r="F100" s="29">
        <f t="shared" si="23"/>
        <v>-618689</v>
      </c>
      <c r="G100" s="34">
        <f>+Inputs!$D$3</f>
        <v>0.37951000000000001</v>
      </c>
      <c r="I100" s="27">
        <f t="shared" si="28"/>
        <v>1265449</v>
      </c>
      <c r="K100" s="27">
        <f t="shared" si="24"/>
        <v>7030</v>
      </c>
      <c r="L100" s="27">
        <f t="shared" si="29"/>
        <v>646760</v>
      </c>
      <c r="M100" s="27">
        <f t="shared" si="25"/>
        <v>2667.9553000000001</v>
      </c>
      <c r="N100" s="27">
        <f t="shared" si="26"/>
        <v>2667.9553000000001</v>
      </c>
      <c r="O100" s="27">
        <f t="shared" si="30"/>
        <v>-234791.77249999921</v>
      </c>
      <c r="P100" s="27">
        <f t="shared" si="31"/>
        <v>234791.77249999921</v>
      </c>
    </row>
    <row r="101" spans="1:16">
      <c r="A101" s="31">
        <v>38047</v>
      </c>
      <c r="C101" s="6">
        <v>93</v>
      </c>
      <c r="D101" s="29">
        <f t="shared" si="22"/>
        <v>7030</v>
      </c>
      <c r="E101" s="29">
        <f t="shared" si="27"/>
        <v>653790</v>
      </c>
      <c r="F101" s="29">
        <f t="shared" si="23"/>
        <v>-611659</v>
      </c>
      <c r="G101" s="34">
        <f>+Inputs!$D$3</f>
        <v>0.37951000000000001</v>
      </c>
      <c r="I101" s="27">
        <f t="shared" si="28"/>
        <v>1265449</v>
      </c>
      <c r="K101" s="27">
        <f t="shared" si="24"/>
        <v>7030</v>
      </c>
      <c r="L101" s="27">
        <f t="shared" si="29"/>
        <v>653790</v>
      </c>
      <c r="M101" s="27">
        <f t="shared" si="25"/>
        <v>2667.9553000000001</v>
      </c>
      <c r="N101" s="27">
        <f t="shared" si="26"/>
        <v>2667.9553000000001</v>
      </c>
      <c r="O101" s="27">
        <f t="shared" si="30"/>
        <v>-232123.8171999992</v>
      </c>
      <c r="P101" s="27">
        <f t="shared" si="31"/>
        <v>232123.8171999992</v>
      </c>
    </row>
    <row r="102" spans="1:16">
      <c r="A102" s="30">
        <v>38078</v>
      </c>
      <c r="C102" s="6">
        <v>94</v>
      </c>
      <c r="D102" s="29">
        <f t="shared" si="22"/>
        <v>7030</v>
      </c>
      <c r="E102" s="29">
        <f t="shared" si="27"/>
        <v>660820</v>
      </c>
      <c r="F102" s="29">
        <f t="shared" si="23"/>
        <v>-604629</v>
      </c>
      <c r="G102" s="34">
        <f>+Inputs!$D$3</f>
        <v>0.37951000000000001</v>
      </c>
      <c r="I102" s="27">
        <f t="shared" si="28"/>
        <v>1265449</v>
      </c>
      <c r="K102" s="27">
        <f t="shared" si="24"/>
        <v>7030</v>
      </c>
      <c r="L102" s="27">
        <f t="shared" si="29"/>
        <v>660820</v>
      </c>
      <c r="M102" s="27">
        <f t="shared" si="25"/>
        <v>2667.9553000000001</v>
      </c>
      <c r="N102" s="27">
        <f t="shared" si="26"/>
        <v>2667.9553000000001</v>
      </c>
      <c r="O102" s="27">
        <f t="shared" si="30"/>
        <v>-229455.8618999992</v>
      </c>
      <c r="P102" s="27">
        <f t="shared" si="31"/>
        <v>229455.8618999992</v>
      </c>
    </row>
    <row r="103" spans="1:16">
      <c r="A103" s="31">
        <v>38108</v>
      </c>
      <c r="C103" s="6">
        <v>95</v>
      </c>
      <c r="D103" s="29">
        <f t="shared" si="22"/>
        <v>7030</v>
      </c>
      <c r="E103" s="29">
        <f t="shared" si="27"/>
        <v>667850</v>
      </c>
      <c r="F103" s="29">
        <f t="shared" si="23"/>
        <v>-597599</v>
      </c>
      <c r="G103" s="34">
        <f>+Inputs!$D$3</f>
        <v>0.37951000000000001</v>
      </c>
      <c r="I103" s="27">
        <f t="shared" si="28"/>
        <v>1265449</v>
      </c>
      <c r="K103" s="27">
        <f t="shared" si="24"/>
        <v>7030</v>
      </c>
      <c r="L103" s="27">
        <f t="shared" si="29"/>
        <v>667850</v>
      </c>
      <c r="M103" s="27">
        <f t="shared" si="25"/>
        <v>2667.9553000000001</v>
      </c>
      <c r="N103" s="27">
        <f t="shared" si="26"/>
        <v>2667.9553000000001</v>
      </c>
      <c r="O103" s="27">
        <f t="shared" si="30"/>
        <v>-226787.9065999992</v>
      </c>
      <c r="P103" s="27">
        <f t="shared" si="31"/>
        <v>226787.9065999992</v>
      </c>
    </row>
    <row r="104" spans="1:16">
      <c r="A104" s="30">
        <v>38139</v>
      </c>
      <c r="C104" s="6">
        <v>96</v>
      </c>
      <c r="D104" s="29">
        <f t="shared" si="22"/>
        <v>7030</v>
      </c>
      <c r="E104" s="29">
        <f t="shared" si="27"/>
        <v>674880</v>
      </c>
      <c r="F104" s="29">
        <f t="shared" si="23"/>
        <v>-590569</v>
      </c>
      <c r="G104" s="34">
        <f>+Inputs!$D$3</f>
        <v>0.37951000000000001</v>
      </c>
      <c r="I104" s="27">
        <f t="shared" si="28"/>
        <v>1265449</v>
      </c>
      <c r="K104" s="27">
        <f t="shared" si="24"/>
        <v>7030</v>
      </c>
      <c r="L104" s="27">
        <f t="shared" si="29"/>
        <v>674880</v>
      </c>
      <c r="M104" s="27">
        <f t="shared" si="25"/>
        <v>2667.9553000000001</v>
      </c>
      <c r="N104" s="27">
        <f t="shared" si="26"/>
        <v>2667.9553000000001</v>
      </c>
      <c r="O104" s="27">
        <f t="shared" si="30"/>
        <v>-224119.9512999992</v>
      </c>
      <c r="P104" s="27">
        <f t="shared" si="31"/>
        <v>224119.9512999992</v>
      </c>
    </row>
    <row r="105" spans="1:16">
      <c r="A105" s="31">
        <v>38169</v>
      </c>
      <c r="C105" s="6">
        <v>97</v>
      </c>
      <c r="D105" s="29">
        <f t="shared" ref="D105:D136" si="32">ROUND(-(+$B$9/180)*1,0)</f>
        <v>7030</v>
      </c>
      <c r="E105" s="29">
        <f t="shared" si="27"/>
        <v>681910</v>
      </c>
      <c r="F105" s="29">
        <f t="shared" ref="F105:F136" si="33">$B$9+E105</f>
        <v>-583539</v>
      </c>
      <c r="G105" s="34">
        <f>+Inputs!$D$3</f>
        <v>0.37951000000000001</v>
      </c>
      <c r="I105" s="27">
        <f t="shared" si="28"/>
        <v>1265449</v>
      </c>
      <c r="K105" s="27">
        <f t="shared" ref="K105:K136" si="34">D105</f>
        <v>7030</v>
      </c>
      <c r="L105" s="27">
        <f t="shared" si="29"/>
        <v>681910</v>
      </c>
      <c r="M105" s="27">
        <f t="shared" ref="M105:M136" si="35">K105*G105</f>
        <v>2667.9553000000001</v>
      </c>
      <c r="N105" s="27">
        <f t="shared" ref="N105:N136" si="36">M105-J105</f>
        <v>2667.9553000000001</v>
      </c>
      <c r="O105" s="27">
        <f t="shared" si="30"/>
        <v>-221451.9959999992</v>
      </c>
      <c r="P105" s="27">
        <f t="shared" si="31"/>
        <v>221451.9959999992</v>
      </c>
    </row>
    <row r="106" spans="1:16">
      <c r="A106" s="30">
        <v>38200</v>
      </c>
      <c r="C106" s="6">
        <v>98</v>
      </c>
      <c r="D106" s="29">
        <f t="shared" si="32"/>
        <v>7030</v>
      </c>
      <c r="E106" s="29">
        <f t="shared" ref="E106:E137" si="37">+E105+D106</f>
        <v>688940</v>
      </c>
      <c r="F106" s="29">
        <f t="shared" si="33"/>
        <v>-576509</v>
      </c>
      <c r="G106" s="34">
        <f>+Inputs!$D$3</f>
        <v>0.37951000000000001</v>
      </c>
      <c r="I106" s="27">
        <f t="shared" ref="I106:I137" si="38">+I105+H106</f>
        <v>1265449</v>
      </c>
      <c r="K106" s="27">
        <f t="shared" si="34"/>
        <v>7030</v>
      </c>
      <c r="L106" s="27">
        <f t="shared" ref="L106:L137" si="39">+L105+K106</f>
        <v>688940</v>
      </c>
      <c r="M106" s="27">
        <f t="shared" si="35"/>
        <v>2667.9553000000001</v>
      </c>
      <c r="N106" s="27">
        <f t="shared" si="36"/>
        <v>2667.9553000000001</v>
      </c>
      <c r="O106" s="27">
        <f t="shared" ref="O106:O137" si="40">+O105+N106</f>
        <v>-218784.0406999992</v>
      </c>
      <c r="P106" s="27">
        <f t="shared" ref="P106:P137" si="41">P105-N106</f>
        <v>218784.0406999992</v>
      </c>
    </row>
    <row r="107" spans="1:16">
      <c r="A107" s="31">
        <v>38231</v>
      </c>
      <c r="C107" s="6">
        <v>99</v>
      </c>
      <c r="D107" s="29">
        <f t="shared" si="32"/>
        <v>7030</v>
      </c>
      <c r="E107" s="29">
        <f t="shared" si="37"/>
        <v>695970</v>
      </c>
      <c r="F107" s="29">
        <f t="shared" si="33"/>
        <v>-569479</v>
      </c>
      <c r="G107" s="34">
        <f>+Inputs!$D$3</f>
        <v>0.37951000000000001</v>
      </c>
      <c r="I107" s="27">
        <f t="shared" si="38"/>
        <v>1265449</v>
      </c>
      <c r="K107" s="27">
        <f t="shared" si="34"/>
        <v>7030</v>
      </c>
      <c r="L107" s="27">
        <f t="shared" si="39"/>
        <v>695970</v>
      </c>
      <c r="M107" s="27">
        <f t="shared" si="35"/>
        <v>2667.9553000000001</v>
      </c>
      <c r="N107" s="27">
        <f t="shared" si="36"/>
        <v>2667.9553000000001</v>
      </c>
      <c r="O107" s="27">
        <f t="shared" si="40"/>
        <v>-216116.0853999992</v>
      </c>
      <c r="P107" s="27">
        <f t="shared" si="41"/>
        <v>216116.0853999992</v>
      </c>
    </row>
    <row r="108" spans="1:16">
      <c r="A108" s="30">
        <v>38261</v>
      </c>
      <c r="C108" s="6">
        <v>100</v>
      </c>
      <c r="D108" s="29">
        <f t="shared" si="32"/>
        <v>7030</v>
      </c>
      <c r="E108" s="29">
        <f t="shared" si="37"/>
        <v>703000</v>
      </c>
      <c r="F108" s="29">
        <f t="shared" si="33"/>
        <v>-562449</v>
      </c>
      <c r="G108" s="34">
        <f>+Inputs!$D$3</f>
        <v>0.37951000000000001</v>
      </c>
      <c r="I108" s="27">
        <f t="shared" si="38"/>
        <v>1265449</v>
      </c>
      <c r="K108" s="27">
        <f t="shared" si="34"/>
        <v>7030</v>
      </c>
      <c r="L108" s="27">
        <f t="shared" si="39"/>
        <v>703000</v>
      </c>
      <c r="M108" s="27">
        <f t="shared" si="35"/>
        <v>2667.9553000000001</v>
      </c>
      <c r="N108" s="27">
        <f t="shared" si="36"/>
        <v>2667.9553000000001</v>
      </c>
      <c r="O108" s="27">
        <f t="shared" si="40"/>
        <v>-213448.13009999919</v>
      </c>
      <c r="P108" s="27">
        <f t="shared" si="41"/>
        <v>213448.13009999919</v>
      </c>
    </row>
    <row r="109" spans="1:16">
      <c r="A109" s="31">
        <v>38292</v>
      </c>
      <c r="C109" s="6">
        <v>101</v>
      </c>
      <c r="D109" s="29">
        <f t="shared" si="32"/>
        <v>7030</v>
      </c>
      <c r="E109" s="29">
        <f t="shared" si="37"/>
        <v>710030</v>
      </c>
      <c r="F109" s="29">
        <f t="shared" si="33"/>
        <v>-555419</v>
      </c>
      <c r="G109" s="34">
        <f>+Inputs!$D$3</f>
        <v>0.37951000000000001</v>
      </c>
      <c r="I109" s="27">
        <f t="shared" si="38"/>
        <v>1265449</v>
      </c>
      <c r="K109" s="27">
        <f t="shared" si="34"/>
        <v>7030</v>
      </c>
      <c r="L109" s="27">
        <f t="shared" si="39"/>
        <v>710030</v>
      </c>
      <c r="M109" s="27">
        <f t="shared" si="35"/>
        <v>2667.9553000000001</v>
      </c>
      <c r="N109" s="27">
        <f t="shared" si="36"/>
        <v>2667.9553000000001</v>
      </c>
      <c r="O109" s="27">
        <f t="shared" si="40"/>
        <v>-210780.17479999919</v>
      </c>
      <c r="P109" s="27">
        <f t="shared" si="41"/>
        <v>210780.17479999919</v>
      </c>
    </row>
    <row r="110" spans="1:16">
      <c r="A110" s="30">
        <v>38322</v>
      </c>
      <c r="C110" s="6">
        <v>102</v>
      </c>
      <c r="D110" s="29">
        <f t="shared" si="32"/>
        <v>7030</v>
      </c>
      <c r="E110" s="29">
        <f t="shared" si="37"/>
        <v>717060</v>
      </c>
      <c r="F110" s="29">
        <f t="shared" si="33"/>
        <v>-548389</v>
      </c>
      <c r="G110" s="34">
        <f>+Inputs!$D$3</f>
        <v>0.37951000000000001</v>
      </c>
      <c r="I110" s="27">
        <f t="shared" si="38"/>
        <v>1265449</v>
      </c>
      <c r="K110" s="27">
        <f t="shared" si="34"/>
        <v>7030</v>
      </c>
      <c r="L110" s="27">
        <f t="shared" si="39"/>
        <v>717060</v>
      </c>
      <c r="M110" s="27">
        <f t="shared" si="35"/>
        <v>2667.9553000000001</v>
      </c>
      <c r="N110" s="27">
        <f t="shared" si="36"/>
        <v>2667.9553000000001</v>
      </c>
      <c r="O110" s="27">
        <f t="shared" si="40"/>
        <v>-208112.21949999919</v>
      </c>
      <c r="P110" s="27">
        <f t="shared" si="41"/>
        <v>208112.21949999919</v>
      </c>
    </row>
    <row r="111" spans="1:16">
      <c r="A111" s="31">
        <v>38353</v>
      </c>
      <c r="C111" s="6">
        <v>103</v>
      </c>
      <c r="D111" s="29">
        <f t="shared" si="32"/>
        <v>7030</v>
      </c>
      <c r="E111" s="29">
        <f t="shared" si="37"/>
        <v>724090</v>
      </c>
      <c r="F111" s="29">
        <f t="shared" si="33"/>
        <v>-541359</v>
      </c>
      <c r="G111" s="34">
        <f>+Inputs!$D$3</f>
        <v>0.37951000000000001</v>
      </c>
      <c r="I111" s="27">
        <f t="shared" si="38"/>
        <v>1265449</v>
      </c>
      <c r="K111" s="27">
        <f t="shared" si="34"/>
        <v>7030</v>
      </c>
      <c r="L111" s="27">
        <f t="shared" si="39"/>
        <v>724090</v>
      </c>
      <c r="M111" s="27">
        <f t="shared" si="35"/>
        <v>2667.9553000000001</v>
      </c>
      <c r="N111" s="27">
        <f t="shared" si="36"/>
        <v>2667.9553000000001</v>
      </c>
      <c r="O111" s="27">
        <f t="shared" si="40"/>
        <v>-205444.26419999919</v>
      </c>
      <c r="P111" s="27">
        <f t="shared" si="41"/>
        <v>205444.26419999919</v>
      </c>
    </row>
    <row r="112" spans="1:16">
      <c r="A112" s="30">
        <v>38384</v>
      </c>
      <c r="C112" s="6">
        <v>104</v>
      </c>
      <c r="D112" s="29">
        <f t="shared" si="32"/>
        <v>7030</v>
      </c>
      <c r="E112" s="29">
        <f t="shared" si="37"/>
        <v>731120</v>
      </c>
      <c r="F112" s="29">
        <f t="shared" si="33"/>
        <v>-534329</v>
      </c>
      <c r="G112" s="34">
        <f>+Inputs!$D$3</f>
        <v>0.37951000000000001</v>
      </c>
      <c r="I112" s="27">
        <f t="shared" si="38"/>
        <v>1265449</v>
      </c>
      <c r="K112" s="27">
        <f t="shared" si="34"/>
        <v>7030</v>
      </c>
      <c r="L112" s="27">
        <f t="shared" si="39"/>
        <v>731120</v>
      </c>
      <c r="M112" s="27">
        <f t="shared" si="35"/>
        <v>2667.9553000000001</v>
      </c>
      <c r="N112" s="27">
        <f t="shared" si="36"/>
        <v>2667.9553000000001</v>
      </c>
      <c r="O112" s="27">
        <f t="shared" si="40"/>
        <v>-202776.30889999919</v>
      </c>
      <c r="P112" s="27">
        <f t="shared" si="41"/>
        <v>202776.30889999919</v>
      </c>
    </row>
    <row r="113" spans="1:16">
      <c r="A113" s="31">
        <v>38412</v>
      </c>
      <c r="C113" s="6">
        <v>105</v>
      </c>
      <c r="D113" s="29">
        <f t="shared" si="32"/>
        <v>7030</v>
      </c>
      <c r="E113" s="29">
        <f t="shared" si="37"/>
        <v>738150</v>
      </c>
      <c r="F113" s="29">
        <f t="shared" si="33"/>
        <v>-527299</v>
      </c>
      <c r="G113" s="34">
        <f>+Inputs!$D$3</f>
        <v>0.37951000000000001</v>
      </c>
      <c r="I113" s="27">
        <f t="shared" si="38"/>
        <v>1265449</v>
      </c>
      <c r="K113" s="27">
        <f t="shared" si="34"/>
        <v>7030</v>
      </c>
      <c r="L113" s="27">
        <f t="shared" si="39"/>
        <v>738150</v>
      </c>
      <c r="M113" s="27">
        <f t="shared" si="35"/>
        <v>2667.9553000000001</v>
      </c>
      <c r="N113" s="27">
        <f t="shared" si="36"/>
        <v>2667.9553000000001</v>
      </c>
      <c r="O113" s="27">
        <f t="shared" si="40"/>
        <v>-200108.35359999919</v>
      </c>
      <c r="P113" s="27">
        <f t="shared" si="41"/>
        <v>200108.35359999919</v>
      </c>
    </row>
    <row r="114" spans="1:16">
      <c r="A114" s="30">
        <v>38443</v>
      </c>
      <c r="C114" s="6">
        <v>106</v>
      </c>
      <c r="D114" s="29">
        <f t="shared" si="32"/>
        <v>7030</v>
      </c>
      <c r="E114" s="29">
        <f t="shared" si="37"/>
        <v>745180</v>
      </c>
      <c r="F114" s="29">
        <f t="shared" si="33"/>
        <v>-520269</v>
      </c>
      <c r="G114" s="34">
        <f>+Inputs!$D$3</f>
        <v>0.37951000000000001</v>
      </c>
      <c r="I114" s="27">
        <f t="shared" si="38"/>
        <v>1265449</v>
      </c>
      <c r="K114" s="27">
        <f t="shared" si="34"/>
        <v>7030</v>
      </c>
      <c r="L114" s="27">
        <f t="shared" si="39"/>
        <v>745180</v>
      </c>
      <c r="M114" s="27">
        <f t="shared" si="35"/>
        <v>2667.9553000000001</v>
      </c>
      <c r="N114" s="27">
        <f t="shared" si="36"/>
        <v>2667.9553000000001</v>
      </c>
      <c r="O114" s="27">
        <f t="shared" si="40"/>
        <v>-197440.39829999919</v>
      </c>
      <c r="P114" s="27">
        <f t="shared" si="41"/>
        <v>197440.39829999919</v>
      </c>
    </row>
    <row r="115" spans="1:16">
      <c r="A115" s="31">
        <v>38473</v>
      </c>
      <c r="C115" s="6">
        <v>107</v>
      </c>
      <c r="D115" s="29">
        <f t="shared" si="32"/>
        <v>7030</v>
      </c>
      <c r="E115" s="29">
        <f t="shared" si="37"/>
        <v>752210</v>
      </c>
      <c r="F115" s="29">
        <f t="shared" si="33"/>
        <v>-513239</v>
      </c>
      <c r="G115" s="34">
        <f>+Inputs!$D$3</f>
        <v>0.37951000000000001</v>
      </c>
      <c r="I115" s="27">
        <f t="shared" si="38"/>
        <v>1265449</v>
      </c>
      <c r="K115" s="27">
        <f t="shared" si="34"/>
        <v>7030</v>
      </c>
      <c r="L115" s="27">
        <f t="shared" si="39"/>
        <v>752210</v>
      </c>
      <c r="M115" s="27">
        <f t="shared" si="35"/>
        <v>2667.9553000000001</v>
      </c>
      <c r="N115" s="27">
        <f t="shared" si="36"/>
        <v>2667.9553000000001</v>
      </c>
      <c r="O115" s="27">
        <f t="shared" si="40"/>
        <v>-194772.44299999918</v>
      </c>
      <c r="P115" s="27">
        <f t="shared" si="41"/>
        <v>194772.44299999918</v>
      </c>
    </row>
    <row r="116" spans="1:16">
      <c r="A116" s="30">
        <v>38504</v>
      </c>
      <c r="C116" s="6">
        <v>108</v>
      </c>
      <c r="D116" s="29">
        <f t="shared" si="32"/>
        <v>7030</v>
      </c>
      <c r="E116" s="29">
        <f t="shared" si="37"/>
        <v>759240</v>
      </c>
      <c r="F116" s="29">
        <f t="shared" si="33"/>
        <v>-506209</v>
      </c>
      <c r="G116" s="34">
        <f>+Inputs!$D$3</f>
        <v>0.37951000000000001</v>
      </c>
      <c r="I116" s="27">
        <f t="shared" si="38"/>
        <v>1265449</v>
      </c>
      <c r="K116" s="27">
        <f t="shared" si="34"/>
        <v>7030</v>
      </c>
      <c r="L116" s="27">
        <f t="shared" si="39"/>
        <v>759240</v>
      </c>
      <c r="M116" s="27">
        <f t="shared" si="35"/>
        <v>2667.9553000000001</v>
      </c>
      <c r="N116" s="27">
        <f t="shared" si="36"/>
        <v>2667.9553000000001</v>
      </c>
      <c r="O116" s="27">
        <f t="shared" si="40"/>
        <v>-192104.48769999918</v>
      </c>
      <c r="P116" s="27">
        <f t="shared" si="41"/>
        <v>192104.48769999918</v>
      </c>
    </row>
    <row r="117" spans="1:16">
      <c r="A117" s="31">
        <v>38534</v>
      </c>
      <c r="C117" s="6">
        <v>109</v>
      </c>
      <c r="D117" s="29">
        <f t="shared" si="32"/>
        <v>7030</v>
      </c>
      <c r="E117" s="29">
        <f t="shared" si="37"/>
        <v>766270</v>
      </c>
      <c r="F117" s="29">
        <f t="shared" si="33"/>
        <v>-499179</v>
      </c>
      <c r="G117" s="34">
        <f>+Inputs!$D$3</f>
        <v>0.37951000000000001</v>
      </c>
      <c r="I117" s="27">
        <f t="shared" si="38"/>
        <v>1265449</v>
      </c>
      <c r="K117" s="27">
        <f t="shared" si="34"/>
        <v>7030</v>
      </c>
      <c r="L117" s="27">
        <f t="shared" si="39"/>
        <v>766270</v>
      </c>
      <c r="M117" s="27">
        <f t="shared" si="35"/>
        <v>2667.9553000000001</v>
      </c>
      <c r="N117" s="27">
        <f t="shared" si="36"/>
        <v>2667.9553000000001</v>
      </c>
      <c r="O117" s="27">
        <f t="shared" si="40"/>
        <v>-189436.53239999918</v>
      </c>
      <c r="P117" s="27">
        <f t="shared" si="41"/>
        <v>189436.53239999918</v>
      </c>
    </row>
    <row r="118" spans="1:16">
      <c r="A118" s="30">
        <v>38565</v>
      </c>
      <c r="C118" s="6">
        <v>110</v>
      </c>
      <c r="D118" s="29">
        <f t="shared" si="32"/>
        <v>7030</v>
      </c>
      <c r="E118" s="29">
        <f t="shared" si="37"/>
        <v>773300</v>
      </c>
      <c r="F118" s="29">
        <f t="shared" si="33"/>
        <v>-492149</v>
      </c>
      <c r="G118" s="34">
        <f>+Inputs!$D$3</f>
        <v>0.37951000000000001</v>
      </c>
      <c r="I118" s="27">
        <f t="shared" si="38"/>
        <v>1265449</v>
      </c>
      <c r="K118" s="27">
        <f t="shared" si="34"/>
        <v>7030</v>
      </c>
      <c r="L118" s="27">
        <f t="shared" si="39"/>
        <v>773300</v>
      </c>
      <c r="M118" s="27">
        <f t="shared" si="35"/>
        <v>2667.9553000000001</v>
      </c>
      <c r="N118" s="27">
        <f t="shared" si="36"/>
        <v>2667.9553000000001</v>
      </c>
      <c r="O118" s="27">
        <f t="shared" si="40"/>
        <v>-186768.57709999918</v>
      </c>
      <c r="P118" s="27">
        <f t="shared" si="41"/>
        <v>186768.57709999918</v>
      </c>
    </row>
    <row r="119" spans="1:16">
      <c r="A119" s="31">
        <v>38596</v>
      </c>
      <c r="C119" s="6">
        <v>111</v>
      </c>
      <c r="D119" s="29">
        <f t="shared" si="32"/>
        <v>7030</v>
      </c>
      <c r="E119" s="29">
        <f t="shared" si="37"/>
        <v>780330</v>
      </c>
      <c r="F119" s="29">
        <f t="shared" si="33"/>
        <v>-485119</v>
      </c>
      <c r="G119" s="34">
        <f>+Inputs!$D$3</f>
        <v>0.37951000000000001</v>
      </c>
      <c r="I119" s="27">
        <f t="shared" si="38"/>
        <v>1265449</v>
      </c>
      <c r="K119" s="27">
        <f t="shared" si="34"/>
        <v>7030</v>
      </c>
      <c r="L119" s="27">
        <f t="shared" si="39"/>
        <v>780330</v>
      </c>
      <c r="M119" s="27">
        <f t="shared" si="35"/>
        <v>2667.9553000000001</v>
      </c>
      <c r="N119" s="27">
        <f t="shared" si="36"/>
        <v>2667.9553000000001</v>
      </c>
      <c r="O119" s="27">
        <f t="shared" si="40"/>
        <v>-184100.62179999918</v>
      </c>
      <c r="P119" s="27">
        <f t="shared" si="41"/>
        <v>184100.62179999918</v>
      </c>
    </row>
    <row r="120" spans="1:16">
      <c r="A120" s="30">
        <v>38626</v>
      </c>
      <c r="C120" s="6">
        <v>112</v>
      </c>
      <c r="D120" s="29">
        <f t="shared" si="32"/>
        <v>7030</v>
      </c>
      <c r="E120" s="29">
        <f t="shared" si="37"/>
        <v>787360</v>
      </c>
      <c r="F120" s="29">
        <f t="shared" si="33"/>
        <v>-478089</v>
      </c>
      <c r="G120" s="34">
        <f>+Inputs!$D$3</f>
        <v>0.37951000000000001</v>
      </c>
      <c r="I120" s="27">
        <f t="shared" si="38"/>
        <v>1265449</v>
      </c>
      <c r="K120" s="27">
        <f t="shared" si="34"/>
        <v>7030</v>
      </c>
      <c r="L120" s="27">
        <f t="shared" si="39"/>
        <v>787360</v>
      </c>
      <c r="M120" s="27">
        <f t="shared" si="35"/>
        <v>2667.9553000000001</v>
      </c>
      <c r="N120" s="27">
        <f t="shared" si="36"/>
        <v>2667.9553000000001</v>
      </c>
      <c r="O120" s="27">
        <f t="shared" si="40"/>
        <v>-181432.66649999918</v>
      </c>
      <c r="P120" s="27">
        <f t="shared" si="41"/>
        <v>181432.66649999918</v>
      </c>
    </row>
    <row r="121" spans="1:16">
      <c r="A121" s="31">
        <v>38657</v>
      </c>
      <c r="C121" s="6">
        <v>113</v>
      </c>
      <c r="D121" s="29">
        <f t="shared" si="32"/>
        <v>7030</v>
      </c>
      <c r="E121" s="29">
        <f t="shared" si="37"/>
        <v>794390</v>
      </c>
      <c r="F121" s="29">
        <f t="shared" si="33"/>
        <v>-471059</v>
      </c>
      <c r="G121" s="34">
        <f>+Inputs!$D$3</f>
        <v>0.37951000000000001</v>
      </c>
      <c r="I121" s="27">
        <f t="shared" si="38"/>
        <v>1265449</v>
      </c>
      <c r="K121" s="27">
        <f t="shared" si="34"/>
        <v>7030</v>
      </c>
      <c r="L121" s="27">
        <f t="shared" si="39"/>
        <v>794390</v>
      </c>
      <c r="M121" s="27">
        <f t="shared" si="35"/>
        <v>2667.9553000000001</v>
      </c>
      <c r="N121" s="27">
        <f t="shared" si="36"/>
        <v>2667.9553000000001</v>
      </c>
      <c r="O121" s="27">
        <f t="shared" si="40"/>
        <v>-178764.71119999918</v>
      </c>
      <c r="P121" s="27">
        <f t="shared" si="41"/>
        <v>178764.71119999918</v>
      </c>
    </row>
    <row r="122" spans="1:16">
      <c r="A122" s="30">
        <v>38687</v>
      </c>
      <c r="C122" s="6">
        <v>114</v>
      </c>
      <c r="D122" s="29">
        <f t="shared" si="32"/>
        <v>7030</v>
      </c>
      <c r="E122" s="29">
        <f t="shared" si="37"/>
        <v>801420</v>
      </c>
      <c r="F122" s="29">
        <f t="shared" si="33"/>
        <v>-464029</v>
      </c>
      <c r="G122" s="34">
        <f>+Inputs!$D$3</f>
        <v>0.37951000000000001</v>
      </c>
      <c r="I122" s="27">
        <f t="shared" si="38"/>
        <v>1265449</v>
      </c>
      <c r="K122" s="27">
        <f t="shared" si="34"/>
        <v>7030</v>
      </c>
      <c r="L122" s="27">
        <f t="shared" si="39"/>
        <v>801420</v>
      </c>
      <c r="M122" s="27">
        <f t="shared" si="35"/>
        <v>2667.9553000000001</v>
      </c>
      <c r="N122" s="27">
        <f t="shared" si="36"/>
        <v>2667.9553000000001</v>
      </c>
      <c r="O122" s="27">
        <f t="shared" si="40"/>
        <v>-176096.75589999917</v>
      </c>
      <c r="P122" s="27">
        <f t="shared" si="41"/>
        <v>176096.75589999917</v>
      </c>
    </row>
    <row r="123" spans="1:16">
      <c r="A123" s="31">
        <v>38718</v>
      </c>
      <c r="C123" s="6">
        <v>115</v>
      </c>
      <c r="D123" s="29">
        <f t="shared" si="32"/>
        <v>7030</v>
      </c>
      <c r="E123" s="29">
        <f t="shared" si="37"/>
        <v>808450</v>
      </c>
      <c r="F123" s="29">
        <f t="shared" si="33"/>
        <v>-456999</v>
      </c>
      <c r="G123" s="34">
        <f>+Inputs!$D$3</f>
        <v>0.37951000000000001</v>
      </c>
      <c r="I123" s="27">
        <f t="shared" si="38"/>
        <v>1265449</v>
      </c>
      <c r="K123" s="27">
        <f t="shared" si="34"/>
        <v>7030</v>
      </c>
      <c r="L123" s="27">
        <f t="shared" si="39"/>
        <v>808450</v>
      </c>
      <c r="M123" s="27">
        <f t="shared" si="35"/>
        <v>2667.9553000000001</v>
      </c>
      <c r="N123" s="27">
        <f t="shared" si="36"/>
        <v>2667.9553000000001</v>
      </c>
      <c r="O123" s="27">
        <f t="shared" si="40"/>
        <v>-173428.80059999917</v>
      </c>
      <c r="P123" s="27">
        <f t="shared" si="41"/>
        <v>173428.80059999917</v>
      </c>
    </row>
    <row r="124" spans="1:16">
      <c r="A124" s="30">
        <v>38749</v>
      </c>
      <c r="C124" s="6">
        <v>116</v>
      </c>
      <c r="D124" s="29">
        <f t="shared" si="32"/>
        <v>7030</v>
      </c>
      <c r="E124" s="29">
        <f t="shared" si="37"/>
        <v>815480</v>
      </c>
      <c r="F124" s="29">
        <f t="shared" si="33"/>
        <v>-449969</v>
      </c>
      <c r="G124" s="34">
        <f>+Inputs!$D$3</f>
        <v>0.37951000000000001</v>
      </c>
      <c r="I124" s="27">
        <f t="shared" si="38"/>
        <v>1265449</v>
      </c>
      <c r="K124" s="27">
        <f t="shared" si="34"/>
        <v>7030</v>
      </c>
      <c r="L124" s="27">
        <f t="shared" si="39"/>
        <v>815480</v>
      </c>
      <c r="M124" s="27">
        <f t="shared" si="35"/>
        <v>2667.9553000000001</v>
      </c>
      <c r="N124" s="27">
        <f t="shared" si="36"/>
        <v>2667.9553000000001</v>
      </c>
      <c r="O124" s="27">
        <f t="shared" si="40"/>
        <v>-170760.84529999917</v>
      </c>
      <c r="P124" s="27">
        <f t="shared" si="41"/>
        <v>170760.84529999917</v>
      </c>
    </row>
    <row r="125" spans="1:16">
      <c r="A125" s="31">
        <v>38777</v>
      </c>
      <c r="C125" s="6">
        <v>117</v>
      </c>
      <c r="D125" s="29">
        <f t="shared" si="32"/>
        <v>7030</v>
      </c>
      <c r="E125" s="29">
        <f t="shared" si="37"/>
        <v>822510</v>
      </c>
      <c r="F125" s="29">
        <f t="shared" si="33"/>
        <v>-442939</v>
      </c>
      <c r="G125" s="34">
        <f>+Inputs!$D$3</f>
        <v>0.37951000000000001</v>
      </c>
      <c r="I125" s="27">
        <f t="shared" si="38"/>
        <v>1265449</v>
      </c>
      <c r="K125" s="27">
        <f t="shared" si="34"/>
        <v>7030</v>
      </c>
      <c r="L125" s="27">
        <f t="shared" si="39"/>
        <v>822510</v>
      </c>
      <c r="M125" s="27">
        <f t="shared" si="35"/>
        <v>2667.9553000000001</v>
      </c>
      <c r="N125" s="27">
        <f t="shared" si="36"/>
        <v>2667.9553000000001</v>
      </c>
      <c r="O125" s="27">
        <f t="shared" si="40"/>
        <v>-168092.88999999917</v>
      </c>
      <c r="P125" s="27">
        <f t="shared" si="41"/>
        <v>168092.88999999917</v>
      </c>
    </row>
    <row r="126" spans="1:16">
      <c r="A126" s="30">
        <v>38808</v>
      </c>
      <c r="C126" s="6">
        <v>118</v>
      </c>
      <c r="D126" s="29">
        <f t="shared" si="32"/>
        <v>7030</v>
      </c>
      <c r="E126" s="29">
        <f t="shared" si="37"/>
        <v>829540</v>
      </c>
      <c r="F126" s="29">
        <f t="shared" si="33"/>
        <v>-435909</v>
      </c>
      <c r="G126" s="34">
        <f>+Inputs!$D$3</f>
        <v>0.37951000000000001</v>
      </c>
      <c r="I126" s="27">
        <f t="shared" si="38"/>
        <v>1265449</v>
      </c>
      <c r="K126" s="27">
        <f t="shared" si="34"/>
        <v>7030</v>
      </c>
      <c r="L126" s="27">
        <f t="shared" si="39"/>
        <v>829540</v>
      </c>
      <c r="M126" s="27">
        <f t="shared" si="35"/>
        <v>2667.9553000000001</v>
      </c>
      <c r="N126" s="27">
        <f t="shared" si="36"/>
        <v>2667.9553000000001</v>
      </c>
      <c r="O126" s="27">
        <f t="shared" si="40"/>
        <v>-165424.93469999917</v>
      </c>
      <c r="P126" s="27">
        <f t="shared" si="41"/>
        <v>165424.93469999917</v>
      </c>
    </row>
    <row r="127" spans="1:16">
      <c r="A127" s="31">
        <v>38838</v>
      </c>
      <c r="C127" s="6">
        <v>119</v>
      </c>
      <c r="D127" s="29">
        <f t="shared" si="32"/>
        <v>7030</v>
      </c>
      <c r="E127" s="29">
        <f t="shared" si="37"/>
        <v>836570</v>
      </c>
      <c r="F127" s="29">
        <f t="shared" si="33"/>
        <v>-428879</v>
      </c>
      <c r="G127" s="34">
        <f>+Inputs!$D$3</f>
        <v>0.37951000000000001</v>
      </c>
      <c r="I127" s="27">
        <f t="shared" si="38"/>
        <v>1265449</v>
      </c>
      <c r="K127" s="27">
        <f t="shared" si="34"/>
        <v>7030</v>
      </c>
      <c r="L127" s="27">
        <f t="shared" si="39"/>
        <v>836570</v>
      </c>
      <c r="M127" s="27">
        <f t="shared" si="35"/>
        <v>2667.9553000000001</v>
      </c>
      <c r="N127" s="27">
        <f t="shared" si="36"/>
        <v>2667.9553000000001</v>
      </c>
      <c r="O127" s="27">
        <f t="shared" si="40"/>
        <v>-162756.97939999917</v>
      </c>
      <c r="P127" s="27">
        <f t="shared" si="41"/>
        <v>162756.97939999917</v>
      </c>
    </row>
    <row r="128" spans="1:16">
      <c r="A128" s="30">
        <v>38869</v>
      </c>
      <c r="C128" s="6">
        <v>120</v>
      </c>
      <c r="D128" s="29">
        <f t="shared" si="32"/>
        <v>7030</v>
      </c>
      <c r="E128" s="29">
        <f t="shared" si="37"/>
        <v>843600</v>
      </c>
      <c r="F128" s="29">
        <f t="shared" si="33"/>
        <v>-421849</v>
      </c>
      <c r="G128" s="34">
        <f>+Inputs!$D$3</f>
        <v>0.37951000000000001</v>
      </c>
      <c r="I128" s="27">
        <f t="shared" si="38"/>
        <v>1265449</v>
      </c>
      <c r="K128" s="27">
        <f t="shared" si="34"/>
        <v>7030</v>
      </c>
      <c r="L128" s="27">
        <f t="shared" si="39"/>
        <v>843600</v>
      </c>
      <c r="M128" s="27">
        <f t="shared" si="35"/>
        <v>2667.9553000000001</v>
      </c>
      <c r="N128" s="27">
        <f t="shared" si="36"/>
        <v>2667.9553000000001</v>
      </c>
      <c r="O128" s="27">
        <f t="shared" si="40"/>
        <v>-160089.02409999917</v>
      </c>
      <c r="P128" s="27">
        <f t="shared" si="41"/>
        <v>160089.02409999917</v>
      </c>
    </row>
    <row r="129" spans="1:16">
      <c r="A129" s="31">
        <v>38899</v>
      </c>
      <c r="C129" s="6">
        <v>121</v>
      </c>
      <c r="D129" s="29">
        <f t="shared" si="32"/>
        <v>7030</v>
      </c>
      <c r="E129" s="29">
        <f t="shared" si="37"/>
        <v>850630</v>
      </c>
      <c r="F129" s="29">
        <f t="shared" si="33"/>
        <v>-414819</v>
      </c>
      <c r="G129" s="34">
        <f>+Inputs!$D$3</f>
        <v>0.37951000000000001</v>
      </c>
      <c r="I129" s="27">
        <f t="shared" si="38"/>
        <v>1265449</v>
      </c>
      <c r="K129" s="27">
        <f t="shared" si="34"/>
        <v>7030</v>
      </c>
      <c r="L129" s="27">
        <f t="shared" si="39"/>
        <v>850630</v>
      </c>
      <c r="M129" s="27">
        <f t="shared" si="35"/>
        <v>2667.9553000000001</v>
      </c>
      <c r="N129" s="27">
        <f t="shared" si="36"/>
        <v>2667.9553000000001</v>
      </c>
      <c r="O129" s="27">
        <f t="shared" si="40"/>
        <v>-157421.06879999916</v>
      </c>
      <c r="P129" s="27">
        <f t="shared" si="41"/>
        <v>157421.06879999916</v>
      </c>
    </row>
    <row r="130" spans="1:16">
      <c r="A130" s="30">
        <v>38930</v>
      </c>
      <c r="C130" s="6">
        <v>122</v>
      </c>
      <c r="D130" s="29">
        <f t="shared" si="32"/>
        <v>7030</v>
      </c>
      <c r="E130" s="29">
        <f t="shared" si="37"/>
        <v>857660</v>
      </c>
      <c r="F130" s="29">
        <f t="shared" si="33"/>
        <v>-407789</v>
      </c>
      <c r="G130" s="34">
        <f>+Inputs!$D$3</f>
        <v>0.37951000000000001</v>
      </c>
      <c r="I130" s="27">
        <f t="shared" si="38"/>
        <v>1265449</v>
      </c>
      <c r="K130" s="27">
        <f t="shared" si="34"/>
        <v>7030</v>
      </c>
      <c r="L130" s="27">
        <f t="shared" si="39"/>
        <v>857660</v>
      </c>
      <c r="M130" s="27">
        <f t="shared" si="35"/>
        <v>2667.9553000000001</v>
      </c>
      <c r="N130" s="27">
        <f t="shared" si="36"/>
        <v>2667.9553000000001</v>
      </c>
      <c r="O130" s="27">
        <f t="shared" si="40"/>
        <v>-154753.11349999916</v>
      </c>
      <c r="P130" s="27">
        <f t="shared" si="41"/>
        <v>154753.11349999916</v>
      </c>
    </row>
    <row r="131" spans="1:16">
      <c r="A131" s="31">
        <v>38961</v>
      </c>
      <c r="C131" s="6">
        <v>123</v>
      </c>
      <c r="D131" s="29">
        <f t="shared" si="32"/>
        <v>7030</v>
      </c>
      <c r="E131" s="29">
        <f t="shared" si="37"/>
        <v>864690</v>
      </c>
      <c r="F131" s="29">
        <f t="shared" si="33"/>
        <v>-400759</v>
      </c>
      <c r="G131" s="34">
        <f>+Inputs!$D$3</f>
        <v>0.37951000000000001</v>
      </c>
      <c r="I131" s="27">
        <f t="shared" si="38"/>
        <v>1265449</v>
      </c>
      <c r="K131" s="27">
        <f t="shared" si="34"/>
        <v>7030</v>
      </c>
      <c r="L131" s="27">
        <f t="shared" si="39"/>
        <v>864690</v>
      </c>
      <c r="M131" s="27">
        <f t="shared" si="35"/>
        <v>2667.9553000000001</v>
      </c>
      <c r="N131" s="27">
        <f t="shared" si="36"/>
        <v>2667.9553000000001</v>
      </c>
      <c r="O131" s="27">
        <f t="shared" si="40"/>
        <v>-152085.15819999916</v>
      </c>
      <c r="P131" s="27">
        <f t="shared" si="41"/>
        <v>152085.15819999916</v>
      </c>
    </row>
    <row r="132" spans="1:16">
      <c r="A132" s="30">
        <v>38991</v>
      </c>
      <c r="C132" s="6">
        <v>124</v>
      </c>
      <c r="D132" s="29">
        <f t="shared" si="32"/>
        <v>7030</v>
      </c>
      <c r="E132" s="29">
        <f t="shared" si="37"/>
        <v>871720</v>
      </c>
      <c r="F132" s="29">
        <f t="shared" si="33"/>
        <v>-393729</v>
      </c>
      <c r="G132" s="34">
        <f>+Inputs!$D$3</f>
        <v>0.37951000000000001</v>
      </c>
      <c r="I132" s="27">
        <f t="shared" si="38"/>
        <v>1265449</v>
      </c>
      <c r="K132" s="27">
        <f t="shared" si="34"/>
        <v>7030</v>
      </c>
      <c r="L132" s="27">
        <f t="shared" si="39"/>
        <v>871720</v>
      </c>
      <c r="M132" s="27">
        <f t="shared" si="35"/>
        <v>2667.9553000000001</v>
      </c>
      <c r="N132" s="27">
        <f t="shared" si="36"/>
        <v>2667.9553000000001</v>
      </c>
      <c r="O132" s="27">
        <f t="shared" si="40"/>
        <v>-149417.20289999916</v>
      </c>
      <c r="P132" s="27">
        <f t="shared" si="41"/>
        <v>149417.20289999916</v>
      </c>
    </row>
    <row r="133" spans="1:16">
      <c r="A133" s="31">
        <v>39022</v>
      </c>
      <c r="C133" s="6">
        <v>125</v>
      </c>
      <c r="D133" s="29">
        <f t="shared" si="32"/>
        <v>7030</v>
      </c>
      <c r="E133" s="29">
        <f t="shared" si="37"/>
        <v>878750</v>
      </c>
      <c r="F133" s="29">
        <f t="shared" si="33"/>
        <v>-386699</v>
      </c>
      <c r="G133" s="34">
        <f>+Inputs!$D$3</f>
        <v>0.37951000000000001</v>
      </c>
      <c r="I133" s="27">
        <f t="shared" si="38"/>
        <v>1265449</v>
      </c>
      <c r="K133" s="27">
        <f t="shared" si="34"/>
        <v>7030</v>
      </c>
      <c r="L133" s="27">
        <f t="shared" si="39"/>
        <v>878750</v>
      </c>
      <c r="M133" s="27">
        <f t="shared" si="35"/>
        <v>2667.9553000000001</v>
      </c>
      <c r="N133" s="27">
        <f t="shared" si="36"/>
        <v>2667.9553000000001</v>
      </c>
      <c r="O133" s="27">
        <f t="shared" si="40"/>
        <v>-146749.24759999916</v>
      </c>
      <c r="P133" s="27">
        <f t="shared" si="41"/>
        <v>146749.24759999916</v>
      </c>
    </row>
    <row r="134" spans="1:16">
      <c r="A134" s="30">
        <v>39052</v>
      </c>
      <c r="C134" s="6">
        <v>126</v>
      </c>
      <c r="D134" s="29">
        <f t="shared" si="32"/>
        <v>7030</v>
      </c>
      <c r="E134" s="29">
        <f t="shared" si="37"/>
        <v>885780</v>
      </c>
      <c r="F134" s="29">
        <f t="shared" si="33"/>
        <v>-379669</v>
      </c>
      <c r="G134" s="34">
        <f>+Inputs!$D$3</f>
        <v>0.37951000000000001</v>
      </c>
      <c r="I134" s="27">
        <f t="shared" si="38"/>
        <v>1265449</v>
      </c>
      <c r="K134" s="27">
        <f t="shared" si="34"/>
        <v>7030</v>
      </c>
      <c r="L134" s="27">
        <f t="shared" si="39"/>
        <v>885780</v>
      </c>
      <c r="M134" s="27">
        <f t="shared" si="35"/>
        <v>2667.9553000000001</v>
      </c>
      <c r="N134" s="27">
        <f t="shared" si="36"/>
        <v>2667.9553000000001</v>
      </c>
      <c r="O134" s="27">
        <f t="shared" si="40"/>
        <v>-144081.29229999916</v>
      </c>
      <c r="P134" s="27">
        <f t="shared" si="41"/>
        <v>144081.29229999916</v>
      </c>
    </row>
    <row r="135" spans="1:16">
      <c r="A135" s="31">
        <v>39083</v>
      </c>
      <c r="C135" s="6">
        <v>127</v>
      </c>
      <c r="D135" s="29">
        <f t="shared" si="32"/>
        <v>7030</v>
      </c>
      <c r="E135" s="29">
        <f t="shared" si="37"/>
        <v>892810</v>
      </c>
      <c r="F135" s="29">
        <f t="shared" si="33"/>
        <v>-372639</v>
      </c>
      <c r="G135" s="34">
        <f>+Inputs!$D$3</f>
        <v>0.37951000000000001</v>
      </c>
      <c r="I135" s="27">
        <f t="shared" si="38"/>
        <v>1265449</v>
      </c>
      <c r="K135" s="27">
        <f t="shared" si="34"/>
        <v>7030</v>
      </c>
      <c r="L135" s="27">
        <f t="shared" si="39"/>
        <v>892810</v>
      </c>
      <c r="M135" s="27">
        <f t="shared" si="35"/>
        <v>2667.9553000000001</v>
      </c>
      <c r="N135" s="27">
        <f t="shared" si="36"/>
        <v>2667.9553000000001</v>
      </c>
      <c r="O135" s="27">
        <f t="shared" si="40"/>
        <v>-141413.33699999916</v>
      </c>
      <c r="P135" s="27">
        <f t="shared" si="41"/>
        <v>141413.33699999916</v>
      </c>
    </row>
    <row r="136" spans="1:16">
      <c r="A136" s="30">
        <v>39114</v>
      </c>
      <c r="C136" s="6">
        <v>128</v>
      </c>
      <c r="D136" s="29">
        <f t="shared" si="32"/>
        <v>7030</v>
      </c>
      <c r="E136" s="29">
        <f t="shared" si="37"/>
        <v>899840</v>
      </c>
      <c r="F136" s="29">
        <f t="shared" si="33"/>
        <v>-365609</v>
      </c>
      <c r="G136" s="34">
        <f>+Inputs!$D$3</f>
        <v>0.37951000000000001</v>
      </c>
      <c r="I136" s="27">
        <f t="shared" si="38"/>
        <v>1265449</v>
      </c>
      <c r="K136" s="27">
        <f t="shared" si="34"/>
        <v>7030</v>
      </c>
      <c r="L136" s="27">
        <f t="shared" si="39"/>
        <v>899840</v>
      </c>
      <c r="M136" s="27">
        <f t="shared" si="35"/>
        <v>2667.9553000000001</v>
      </c>
      <c r="N136" s="27">
        <f t="shared" si="36"/>
        <v>2667.9553000000001</v>
      </c>
      <c r="O136" s="27">
        <f t="shared" si="40"/>
        <v>-138745.38169999915</v>
      </c>
      <c r="P136" s="27">
        <f t="shared" si="41"/>
        <v>138745.38169999915</v>
      </c>
    </row>
    <row r="137" spans="1:16">
      <c r="A137" s="31">
        <v>39142</v>
      </c>
      <c r="C137" s="6">
        <v>129</v>
      </c>
      <c r="D137" s="29">
        <f t="shared" ref="D137:D168" si="42">ROUND(-(+$B$9/180)*1,0)</f>
        <v>7030</v>
      </c>
      <c r="E137" s="29">
        <f t="shared" si="37"/>
        <v>906870</v>
      </c>
      <c r="F137" s="29">
        <f t="shared" ref="F137:F168" si="43">$B$9+E137</f>
        <v>-358579</v>
      </c>
      <c r="G137" s="34">
        <f>+Inputs!$D$3</f>
        <v>0.37951000000000001</v>
      </c>
      <c r="I137" s="27">
        <f t="shared" si="38"/>
        <v>1265449</v>
      </c>
      <c r="K137" s="27">
        <f t="shared" ref="K137:K168" si="44">D137</f>
        <v>7030</v>
      </c>
      <c r="L137" s="27">
        <f t="shared" si="39"/>
        <v>906870</v>
      </c>
      <c r="M137" s="27">
        <f t="shared" ref="M137:M168" si="45">K137*G137</f>
        <v>2667.9553000000001</v>
      </c>
      <c r="N137" s="27">
        <f t="shared" ref="N137:N168" si="46">M137-J137</f>
        <v>2667.9553000000001</v>
      </c>
      <c r="O137" s="27">
        <f t="shared" si="40"/>
        <v>-136077.42639999915</v>
      </c>
      <c r="P137" s="27">
        <f t="shared" si="41"/>
        <v>136077.42639999915</v>
      </c>
    </row>
    <row r="138" spans="1:16">
      <c r="A138" s="30">
        <v>39173</v>
      </c>
      <c r="C138" s="6">
        <v>130</v>
      </c>
      <c r="D138" s="29">
        <f t="shared" si="42"/>
        <v>7030</v>
      </c>
      <c r="E138" s="29">
        <f t="shared" ref="E138:E169" si="47">+E137+D138</f>
        <v>913900</v>
      </c>
      <c r="F138" s="29">
        <f t="shared" si="43"/>
        <v>-351549</v>
      </c>
      <c r="G138" s="34">
        <f>+Inputs!$D$3</f>
        <v>0.37951000000000001</v>
      </c>
      <c r="I138" s="27">
        <f t="shared" ref="I138:I169" si="48">+I137+H138</f>
        <v>1265449</v>
      </c>
      <c r="K138" s="27">
        <f t="shared" si="44"/>
        <v>7030</v>
      </c>
      <c r="L138" s="27">
        <f t="shared" ref="L138:L169" si="49">+L137+K138</f>
        <v>913900</v>
      </c>
      <c r="M138" s="27">
        <f t="shared" si="45"/>
        <v>2667.9553000000001</v>
      </c>
      <c r="N138" s="27">
        <f t="shared" si="46"/>
        <v>2667.9553000000001</v>
      </c>
      <c r="O138" s="27">
        <f t="shared" ref="O138:O169" si="50">+O137+N138</f>
        <v>-133409.47109999915</v>
      </c>
      <c r="P138" s="27">
        <f t="shared" ref="P138:P169" si="51">P137-N138</f>
        <v>133409.47109999915</v>
      </c>
    </row>
    <row r="139" spans="1:16">
      <c r="A139" s="31">
        <v>39203</v>
      </c>
      <c r="C139" s="6">
        <v>131</v>
      </c>
      <c r="D139" s="29">
        <f t="shared" si="42"/>
        <v>7030</v>
      </c>
      <c r="E139" s="29">
        <f t="shared" si="47"/>
        <v>920930</v>
      </c>
      <c r="F139" s="29">
        <f t="shared" si="43"/>
        <v>-344519</v>
      </c>
      <c r="G139" s="34">
        <f>+Inputs!$D$3</f>
        <v>0.37951000000000001</v>
      </c>
      <c r="I139" s="27">
        <f t="shared" si="48"/>
        <v>1265449</v>
      </c>
      <c r="K139" s="27">
        <f t="shared" si="44"/>
        <v>7030</v>
      </c>
      <c r="L139" s="27">
        <f t="shared" si="49"/>
        <v>920930</v>
      </c>
      <c r="M139" s="27">
        <f t="shared" si="45"/>
        <v>2667.9553000000001</v>
      </c>
      <c r="N139" s="27">
        <f t="shared" si="46"/>
        <v>2667.9553000000001</v>
      </c>
      <c r="O139" s="27">
        <f t="shared" si="50"/>
        <v>-130741.51579999915</v>
      </c>
      <c r="P139" s="27">
        <f t="shared" si="51"/>
        <v>130741.51579999915</v>
      </c>
    </row>
    <row r="140" spans="1:16">
      <c r="A140" s="30">
        <v>39234</v>
      </c>
      <c r="C140" s="6">
        <v>132</v>
      </c>
      <c r="D140" s="29">
        <f t="shared" si="42"/>
        <v>7030</v>
      </c>
      <c r="E140" s="29">
        <f t="shared" si="47"/>
        <v>927960</v>
      </c>
      <c r="F140" s="29">
        <f t="shared" si="43"/>
        <v>-337489</v>
      </c>
      <c r="G140" s="34">
        <f>+Inputs!$D$3</f>
        <v>0.37951000000000001</v>
      </c>
      <c r="I140" s="27">
        <f t="shared" si="48"/>
        <v>1265449</v>
      </c>
      <c r="K140" s="27">
        <f t="shared" si="44"/>
        <v>7030</v>
      </c>
      <c r="L140" s="27">
        <f t="shared" si="49"/>
        <v>927960</v>
      </c>
      <c r="M140" s="27">
        <f t="shared" si="45"/>
        <v>2667.9553000000001</v>
      </c>
      <c r="N140" s="27">
        <f t="shared" si="46"/>
        <v>2667.9553000000001</v>
      </c>
      <c r="O140" s="27">
        <f t="shared" si="50"/>
        <v>-128073.56049999915</v>
      </c>
      <c r="P140" s="27">
        <f t="shared" si="51"/>
        <v>128073.56049999915</v>
      </c>
    </row>
    <row r="141" spans="1:16">
      <c r="A141" s="31">
        <v>39264</v>
      </c>
      <c r="C141" s="6">
        <v>133</v>
      </c>
      <c r="D141" s="29">
        <f t="shared" si="42"/>
        <v>7030</v>
      </c>
      <c r="E141" s="29">
        <f t="shared" si="47"/>
        <v>934990</v>
      </c>
      <c r="F141" s="29">
        <f t="shared" si="43"/>
        <v>-330459</v>
      </c>
      <c r="G141" s="34">
        <f>+Inputs!$D$3</f>
        <v>0.37951000000000001</v>
      </c>
      <c r="I141" s="27">
        <f t="shared" si="48"/>
        <v>1265449</v>
      </c>
      <c r="K141" s="27">
        <f t="shared" si="44"/>
        <v>7030</v>
      </c>
      <c r="L141" s="27">
        <f t="shared" si="49"/>
        <v>934990</v>
      </c>
      <c r="M141" s="27">
        <f t="shared" si="45"/>
        <v>2667.9553000000001</v>
      </c>
      <c r="N141" s="27">
        <f t="shared" si="46"/>
        <v>2667.9553000000001</v>
      </c>
      <c r="O141" s="27">
        <f t="shared" si="50"/>
        <v>-125405.60519999915</v>
      </c>
      <c r="P141" s="27">
        <f t="shared" si="51"/>
        <v>125405.60519999915</v>
      </c>
    </row>
    <row r="142" spans="1:16">
      <c r="A142" s="30">
        <v>39295</v>
      </c>
      <c r="C142" s="6">
        <v>134</v>
      </c>
      <c r="D142" s="29">
        <f t="shared" si="42"/>
        <v>7030</v>
      </c>
      <c r="E142" s="29">
        <f t="shared" si="47"/>
        <v>942020</v>
      </c>
      <c r="F142" s="29">
        <f t="shared" si="43"/>
        <v>-323429</v>
      </c>
      <c r="G142" s="34">
        <f>+Inputs!$D$3</f>
        <v>0.37951000000000001</v>
      </c>
      <c r="I142" s="27">
        <f t="shared" si="48"/>
        <v>1265449</v>
      </c>
      <c r="K142" s="27">
        <f t="shared" si="44"/>
        <v>7030</v>
      </c>
      <c r="L142" s="27">
        <f t="shared" si="49"/>
        <v>942020</v>
      </c>
      <c r="M142" s="27">
        <f t="shared" si="45"/>
        <v>2667.9553000000001</v>
      </c>
      <c r="N142" s="27">
        <f t="shared" si="46"/>
        <v>2667.9553000000001</v>
      </c>
      <c r="O142" s="27">
        <f t="shared" si="50"/>
        <v>-122737.64989999915</v>
      </c>
      <c r="P142" s="27">
        <f t="shared" si="51"/>
        <v>122737.64989999915</v>
      </c>
    </row>
    <row r="143" spans="1:16">
      <c r="A143" s="31">
        <v>39326</v>
      </c>
      <c r="C143" s="6">
        <v>135</v>
      </c>
      <c r="D143" s="29">
        <f t="shared" si="42"/>
        <v>7030</v>
      </c>
      <c r="E143" s="29">
        <f t="shared" si="47"/>
        <v>949050</v>
      </c>
      <c r="F143" s="29">
        <f t="shared" si="43"/>
        <v>-316399</v>
      </c>
      <c r="G143" s="34">
        <f>+Inputs!$D$3</f>
        <v>0.37951000000000001</v>
      </c>
      <c r="I143" s="27">
        <f t="shared" si="48"/>
        <v>1265449</v>
      </c>
      <c r="K143" s="27">
        <f t="shared" si="44"/>
        <v>7030</v>
      </c>
      <c r="L143" s="27">
        <f t="shared" si="49"/>
        <v>949050</v>
      </c>
      <c r="M143" s="27">
        <f t="shared" si="45"/>
        <v>2667.9553000000001</v>
      </c>
      <c r="N143" s="27">
        <f t="shared" si="46"/>
        <v>2667.9553000000001</v>
      </c>
      <c r="O143" s="27">
        <f t="shared" si="50"/>
        <v>-120069.69459999914</v>
      </c>
      <c r="P143" s="27">
        <f t="shared" si="51"/>
        <v>120069.69459999914</v>
      </c>
    </row>
    <row r="144" spans="1:16">
      <c r="A144" s="30">
        <v>39356</v>
      </c>
      <c r="C144" s="6">
        <v>136</v>
      </c>
      <c r="D144" s="29">
        <f t="shared" si="42"/>
        <v>7030</v>
      </c>
      <c r="E144" s="29">
        <f t="shared" si="47"/>
        <v>956080</v>
      </c>
      <c r="F144" s="29">
        <f t="shared" si="43"/>
        <v>-309369</v>
      </c>
      <c r="G144" s="34">
        <f>+Inputs!$D$3</f>
        <v>0.37951000000000001</v>
      </c>
      <c r="I144" s="27">
        <f t="shared" si="48"/>
        <v>1265449</v>
      </c>
      <c r="K144" s="27">
        <f t="shared" si="44"/>
        <v>7030</v>
      </c>
      <c r="L144" s="27">
        <f t="shared" si="49"/>
        <v>956080</v>
      </c>
      <c r="M144" s="27">
        <f t="shared" si="45"/>
        <v>2667.9553000000001</v>
      </c>
      <c r="N144" s="27">
        <f t="shared" si="46"/>
        <v>2667.9553000000001</v>
      </c>
      <c r="O144" s="27">
        <f t="shared" si="50"/>
        <v>-117401.73929999914</v>
      </c>
      <c r="P144" s="27">
        <f t="shared" si="51"/>
        <v>117401.73929999914</v>
      </c>
    </row>
    <row r="145" spans="1:16">
      <c r="A145" s="31">
        <v>39387</v>
      </c>
      <c r="C145" s="6">
        <v>137</v>
      </c>
      <c r="D145" s="29">
        <f t="shared" si="42"/>
        <v>7030</v>
      </c>
      <c r="E145" s="29">
        <f t="shared" si="47"/>
        <v>963110</v>
      </c>
      <c r="F145" s="29">
        <f t="shared" si="43"/>
        <v>-302339</v>
      </c>
      <c r="G145" s="34">
        <f>+Inputs!$D$3</f>
        <v>0.37951000000000001</v>
      </c>
      <c r="I145" s="27">
        <f t="shared" si="48"/>
        <v>1265449</v>
      </c>
      <c r="K145" s="27">
        <f t="shared" si="44"/>
        <v>7030</v>
      </c>
      <c r="L145" s="27">
        <f t="shared" si="49"/>
        <v>963110</v>
      </c>
      <c r="M145" s="27">
        <f t="shared" si="45"/>
        <v>2667.9553000000001</v>
      </c>
      <c r="N145" s="27">
        <f t="shared" si="46"/>
        <v>2667.9553000000001</v>
      </c>
      <c r="O145" s="27">
        <f t="shared" si="50"/>
        <v>-114733.78399999914</v>
      </c>
      <c r="P145" s="27">
        <f t="shared" si="51"/>
        <v>114733.78399999914</v>
      </c>
    </row>
    <row r="146" spans="1:16">
      <c r="A146" s="30">
        <v>39417</v>
      </c>
      <c r="C146" s="6">
        <v>138</v>
      </c>
      <c r="D146" s="29">
        <f t="shared" si="42"/>
        <v>7030</v>
      </c>
      <c r="E146" s="29">
        <f t="shared" si="47"/>
        <v>970140</v>
      </c>
      <c r="F146" s="29">
        <f t="shared" si="43"/>
        <v>-295309</v>
      </c>
      <c r="G146" s="34">
        <f>+Inputs!$D$3</f>
        <v>0.37951000000000001</v>
      </c>
      <c r="I146" s="27">
        <f t="shared" si="48"/>
        <v>1265449</v>
      </c>
      <c r="K146" s="27">
        <f t="shared" si="44"/>
        <v>7030</v>
      </c>
      <c r="L146" s="27">
        <f t="shared" si="49"/>
        <v>970140</v>
      </c>
      <c r="M146" s="27">
        <f t="shared" si="45"/>
        <v>2667.9553000000001</v>
      </c>
      <c r="N146" s="27">
        <f t="shared" si="46"/>
        <v>2667.9553000000001</v>
      </c>
      <c r="O146" s="27">
        <f t="shared" si="50"/>
        <v>-112065.82869999914</v>
      </c>
      <c r="P146" s="27">
        <f t="shared" si="51"/>
        <v>112065.82869999914</v>
      </c>
    </row>
    <row r="147" spans="1:16">
      <c r="A147" s="31">
        <v>39448</v>
      </c>
      <c r="C147" s="6">
        <v>139</v>
      </c>
      <c r="D147" s="29">
        <f t="shared" si="42"/>
        <v>7030</v>
      </c>
      <c r="E147" s="29">
        <f t="shared" si="47"/>
        <v>977170</v>
      </c>
      <c r="F147" s="29">
        <f t="shared" si="43"/>
        <v>-288279</v>
      </c>
      <c r="G147" s="34">
        <f>+Inputs!$D$3</f>
        <v>0.37951000000000001</v>
      </c>
      <c r="I147" s="27">
        <f t="shared" si="48"/>
        <v>1265449</v>
      </c>
      <c r="K147" s="27">
        <f t="shared" si="44"/>
        <v>7030</v>
      </c>
      <c r="L147" s="27">
        <f t="shared" si="49"/>
        <v>977170</v>
      </c>
      <c r="M147" s="27">
        <f t="shared" si="45"/>
        <v>2667.9553000000001</v>
      </c>
      <c r="N147" s="27">
        <f t="shared" si="46"/>
        <v>2667.9553000000001</v>
      </c>
      <c r="O147" s="27">
        <f t="shared" si="50"/>
        <v>-109397.87339999914</v>
      </c>
      <c r="P147" s="27">
        <f t="shared" si="51"/>
        <v>109397.87339999914</v>
      </c>
    </row>
    <row r="148" spans="1:16">
      <c r="A148" s="30">
        <v>39479</v>
      </c>
      <c r="C148" s="6">
        <v>140</v>
      </c>
      <c r="D148" s="29">
        <f t="shared" si="42"/>
        <v>7030</v>
      </c>
      <c r="E148" s="29">
        <f t="shared" si="47"/>
        <v>984200</v>
      </c>
      <c r="F148" s="29">
        <f t="shared" si="43"/>
        <v>-281249</v>
      </c>
      <c r="G148" s="34">
        <f>+Inputs!$D$3</f>
        <v>0.37951000000000001</v>
      </c>
      <c r="I148" s="27">
        <f t="shared" si="48"/>
        <v>1265449</v>
      </c>
      <c r="K148" s="27">
        <f t="shared" si="44"/>
        <v>7030</v>
      </c>
      <c r="L148" s="27">
        <f t="shared" si="49"/>
        <v>984200</v>
      </c>
      <c r="M148" s="27">
        <f t="shared" si="45"/>
        <v>2667.9553000000001</v>
      </c>
      <c r="N148" s="27">
        <f t="shared" si="46"/>
        <v>2667.9553000000001</v>
      </c>
      <c r="O148" s="27">
        <f t="shared" si="50"/>
        <v>-106729.91809999914</v>
      </c>
      <c r="P148" s="27">
        <f t="shared" si="51"/>
        <v>106729.91809999914</v>
      </c>
    </row>
    <row r="149" spans="1:16">
      <c r="A149" s="31">
        <v>39508</v>
      </c>
      <c r="C149" s="6">
        <v>141</v>
      </c>
      <c r="D149" s="29">
        <f t="shared" si="42"/>
        <v>7030</v>
      </c>
      <c r="E149" s="29">
        <f t="shared" si="47"/>
        <v>991230</v>
      </c>
      <c r="F149" s="29">
        <f t="shared" si="43"/>
        <v>-274219</v>
      </c>
      <c r="G149" s="34">
        <f>+Inputs!$D$3</f>
        <v>0.37951000000000001</v>
      </c>
      <c r="I149" s="27">
        <f t="shared" si="48"/>
        <v>1265449</v>
      </c>
      <c r="K149" s="27">
        <f t="shared" si="44"/>
        <v>7030</v>
      </c>
      <c r="L149" s="27">
        <f t="shared" si="49"/>
        <v>991230</v>
      </c>
      <c r="M149" s="27">
        <f t="shared" si="45"/>
        <v>2667.9553000000001</v>
      </c>
      <c r="N149" s="27">
        <f t="shared" si="46"/>
        <v>2667.9553000000001</v>
      </c>
      <c r="O149" s="27">
        <f t="shared" si="50"/>
        <v>-104061.96279999914</v>
      </c>
      <c r="P149" s="27">
        <f t="shared" si="51"/>
        <v>104061.96279999914</v>
      </c>
    </row>
    <row r="150" spans="1:16">
      <c r="A150" s="30">
        <v>39539</v>
      </c>
      <c r="C150" s="6">
        <v>142</v>
      </c>
      <c r="D150" s="29">
        <f t="shared" si="42"/>
        <v>7030</v>
      </c>
      <c r="E150" s="29">
        <f t="shared" si="47"/>
        <v>998260</v>
      </c>
      <c r="F150" s="29">
        <f t="shared" si="43"/>
        <v>-267189</v>
      </c>
      <c r="G150" s="34">
        <f>+Inputs!$D$3</f>
        <v>0.37951000000000001</v>
      </c>
      <c r="I150" s="27">
        <f t="shared" si="48"/>
        <v>1265449</v>
      </c>
      <c r="K150" s="27">
        <f t="shared" si="44"/>
        <v>7030</v>
      </c>
      <c r="L150" s="27">
        <f t="shared" si="49"/>
        <v>998260</v>
      </c>
      <c r="M150" s="27">
        <f t="shared" si="45"/>
        <v>2667.9553000000001</v>
      </c>
      <c r="N150" s="27">
        <f t="shared" si="46"/>
        <v>2667.9553000000001</v>
      </c>
      <c r="O150" s="27">
        <f t="shared" si="50"/>
        <v>-101394.00749999913</v>
      </c>
      <c r="P150" s="27">
        <f t="shared" si="51"/>
        <v>101394.00749999913</v>
      </c>
    </row>
    <row r="151" spans="1:16">
      <c r="A151" s="31">
        <v>39569</v>
      </c>
      <c r="C151" s="6">
        <v>143</v>
      </c>
      <c r="D151" s="29">
        <f t="shared" si="42"/>
        <v>7030</v>
      </c>
      <c r="E151" s="29">
        <f t="shared" si="47"/>
        <v>1005290</v>
      </c>
      <c r="F151" s="29">
        <f t="shared" si="43"/>
        <v>-260159</v>
      </c>
      <c r="G151" s="34">
        <f>+Inputs!$D$3</f>
        <v>0.37951000000000001</v>
      </c>
      <c r="I151" s="27">
        <f t="shared" si="48"/>
        <v>1265449</v>
      </c>
      <c r="K151" s="27">
        <f t="shared" si="44"/>
        <v>7030</v>
      </c>
      <c r="L151" s="27">
        <f t="shared" si="49"/>
        <v>1005290</v>
      </c>
      <c r="M151" s="27">
        <f t="shared" si="45"/>
        <v>2667.9553000000001</v>
      </c>
      <c r="N151" s="27">
        <f t="shared" si="46"/>
        <v>2667.9553000000001</v>
      </c>
      <c r="O151" s="27">
        <f t="shared" si="50"/>
        <v>-98726.052199999132</v>
      </c>
      <c r="P151" s="27">
        <f t="shared" si="51"/>
        <v>98726.052199999132</v>
      </c>
    </row>
    <row r="152" spans="1:16">
      <c r="A152" s="30">
        <v>39600</v>
      </c>
      <c r="C152" s="6">
        <v>144</v>
      </c>
      <c r="D152" s="29">
        <f t="shared" si="42"/>
        <v>7030</v>
      </c>
      <c r="E152" s="29">
        <f t="shared" si="47"/>
        <v>1012320</v>
      </c>
      <c r="F152" s="29">
        <f t="shared" si="43"/>
        <v>-253129</v>
      </c>
      <c r="G152" s="34">
        <f>+Inputs!$D$3</f>
        <v>0.37951000000000001</v>
      </c>
      <c r="I152" s="27">
        <f t="shared" si="48"/>
        <v>1265449</v>
      </c>
      <c r="K152" s="27">
        <f t="shared" si="44"/>
        <v>7030</v>
      </c>
      <c r="L152" s="27">
        <f t="shared" si="49"/>
        <v>1012320</v>
      </c>
      <c r="M152" s="27">
        <f t="shared" si="45"/>
        <v>2667.9553000000001</v>
      </c>
      <c r="N152" s="27">
        <f t="shared" si="46"/>
        <v>2667.9553000000001</v>
      </c>
      <c r="O152" s="27">
        <f t="shared" si="50"/>
        <v>-96058.096899999131</v>
      </c>
      <c r="P152" s="27">
        <f t="shared" si="51"/>
        <v>96058.096899999131</v>
      </c>
    </row>
    <row r="153" spans="1:16">
      <c r="A153" s="31">
        <v>39630</v>
      </c>
      <c r="C153" s="6">
        <v>145</v>
      </c>
      <c r="D153" s="29">
        <f t="shared" si="42"/>
        <v>7030</v>
      </c>
      <c r="E153" s="29">
        <f t="shared" si="47"/>
        <v>1019350</v>
      </c>
      <c r="F153" s="29">
        <f t="shared" si="43"/>
        <v>-246099</v>
      </c>
      <c r="G153" s="34">
        <f>+Inputs!$D$3</f>
        <v>0.37951000000000001</v>
      </c>
      <c r="I153" s="27">
        <f t="shared" si="48"/>
        <v>1265449</v>
      </c>
      <c r="K153" s="27">
        <f t="shared" si="44"/>
        <v>7030</v>
      </c>
      <c r="L153" s="27">
        <f t="shared" si="49"/>
        <v>1019350</v>
      </c>
      <c r="M153" s="27">
        <f t="shared" si="45"/>
        <v>2667.9553000000001</v>
      </c>
      <c r="N153" s="27">
        <f t="shared" si="46"/>
        <v>2667.9553000000001</v>
      </c>
      <c r="O153" s="27">
        <f t="shared" si="50"/>
        <v>-93390.14159999913</v>
      </c>
      <c r="P153" s="27">
        <f t="shared" si="51"/>
        <v>93390.14159999913</v>
      </c>
    </row>
    <row r="154" spans="1:16">
      <c r="A154" s="30">
        <v>39661</v>
      </c>
      <c r="C154" s="6">
        <v>146</v>
      </c>
      <c r="D154" s="29">
        <f t="shared" si="42"/>
        <v>7030</v>
      </c>
      <c r="E154" s="29">
        <f t="shared" si="47"/>
        <v>1026380</v>
      </c>
      <c r="F154" s="29">
        <f t="shared" si="43"/>
        <v>-239069</v>
      </c>
      <c r="G154" s="34">
        <f>+Inputs!$D$3</f>
        <v>0.37951000000000001</v>
      </c>
      <c r="I154" s="27">
        <f t="shared" si="48"/>
        <v>1265449</v>
      </c>
      <c r="K154" s="27">
        <f t="shared" si="44"/>
        <v>7030</v>
      </c>
      <c r="L154" s="27">
        <f t="shared" si="49"/>
        <v>1026380</v>
      </c>
      <c r="M154" s="27">
        <f t="shared" si="45"/>
        <v>2667.9553000000001</v>
      </c>
      <c r="N154" s="27">
        <f t="shared" si="46"/>
        <v>2667.9553000000001</v>
      </c>
      <c r="O154" s="27">
        <f t="shared" si="50"/>
        <v>-90722.186299999128</v>
      </c>
      <c r="P154" s="27">
        <f t="shared" si="51"/>
        <v>90722.186299999128</v>
      </c>
    </row>
    <row r="155" spans="1:16">
      <c r="A155" s="31">
        <v>39692</v>
      </c>
      <c r="C155" s="6">
        <v>147</v>
      </c>
      <c r="D155" s="29">
        <f t="shared" si="42"/>
        <v>7030</v>
      </c>
      <c r="E155" s="29">
        <f t="shared" si="47"/>
        <v>1033410</v>
      </c>
      <c r="F155" s="29">
        <f t="shared" si="43"/>
        <v>-232039</v>
      </c>
      <c r="G155" s="34">
        <f>+Inputs!$D$3</f>
        <v>0.37951000000000001</v>
      </c>
      <c r="I155" s="27">
        <f t="shared" si="48"/>
        <v>1265449</v>
      </c>
      <c r="K155" s="27">
        <f t="shared" si="44"/>
        <v>7030</v>
      </c>
      <c r="L155" s="27">
        <f t="shared" si="49"/>
        <v>1033410</v>
      </c>
      <c r="M155" s="27">
        <f t="shared" si="45"/>
        <v>2667.9553000000001</v>
      </c>
      <c r="N155" s="27">
        <f t="shared" si="46"/>
        <v>2667.9553000000001</v>
      </c>
      <c r="O155" s="27">
        <f t="shared" si="50"/>
        <v>-88054.230999999127</v>
      </c>
      <c r="P155" s="27">
        <f t="shared" si="51"/>
        <v>88054.230999999127</v>
      </c>
    </row>
    <row r="156" spans="1:16">
      <c r="A156" s="30">
        <v>39722</v>
      </c>
      <c r="C156" s="6">
        <v>148</v>
      </c>
      <c r="D156" s="29">
        <f t="shared" si="42"/>
        <v>7030</v>
      </c>
      <c r="E156" s="29">
        <f t="shared" si="47"/>
        <v>1040440</v>
      </c>
      <c r="F156" s="29">
        <f t="shared" si="43"/>
        <v>-225009</v>
      </c>
      <c r="G156" s="34">
        <f>+Inputs!$D$3</f>
        <v>0.37951000000000001</v>
      </c>
      <c r="I156" s="27">
        <f t="shared" si="48"/>
        <v>1265449</v>
      </c>
      <c r="K156" s="27">
        <f t="shared" si="44"/>
        <v>7030</v>
      </c>
      <c r="L156" s="27">
        <f t="shared" si="49"/>
        <v>1040440</v>
      </c>
      <c r="M156" s="27">
        <f t="shared" si="45"/>
        <v>2667.9553000000001</v>
      </c>
      <c r="N156" s="27">
        <f t="shared" si="46"/>
        <v>2667.9553000000001</v>
      </c>
      <c r="O156" s="27">
        <f t="shared" si="50"/>
        <v>-85386.275699999125</v>
      </c>
      <c r="P156" s="27">
        <f t="shared" si="51"/>
        <v>85386.275699999125</v>
      </c>
    </row>
    <row r="157" spans="1:16">
      <c r="A157" s="31">
        <v>39753</v>
      </c>
      <c r="C157" s="6">
        <v>149</v>
      </c>
      <c r="D157" s="29">
        <f t="shared" si="42"/>
        <v>7030</v>
      </c>
      <c r="E157" s="29">
        <f t="shared" si="47"/>
        <v>1047470</v>
      </c>
      <c r="F157" s="29">
        <f t="shared" si="43"/>
        <v>-217979</v>
      </c>
      <c r="G157" s="34">
        <f>+Inputs!$D$3</f>
        <v>0.37951000000000001</v>
      </c>
      <c r="I157" s="27">
        <f t="shared" si="48"/>
        <v>1265449</v>
      </c>
      <c r="K157" s="27">
        <f t="shared" si="44"/>
        <v>7030</v>
      </c>
      <c r="L157" s="27">
        <f t="shared" si="49"/>
        <v>1047470</v>
      </c>
      <c r="M157" s="27">
        <f t="shared" si="45"/>
        <v>2667.9553000000001</v>
      </c>
      <c r="N157" s="27">
        <f t="shared" si="46"/>
        <v>2667.9553000000001</v>
      </c>
      <c r="O157" s="27">
        <f t="shared" si="50"/>
        <v>-82718.320399999124</v>
      </c>
      <c r="P157" s="27">
        <f t="shared" si="51"/>
        <v>82718.320399999124</v>
      </c>
    </row>
    <row r="158" spans="1:16">
      <c r="A158" s="30">
        <v>39783</v>
      </c>
      <c r="C158" s="6">
        <v>150</v>
      </c>
      <c r="D158" s="29">
        <f t="shared" si="42"/>
        <v>7030</v>
      </c>
      <c r="E158" s="29">
        <f t="shared" si="47"/>
        <v>1054500</v>
      </c>
      <c r="F158" s="29">
        <f t="shared" si="43"/>
        <v>-210949</v>
      </c>
      <c r="G158" s="34">
        <f>+Inputs!$D$3</f>
        <v>0.37951000000000001</v>
      </c>
      <c r="I158" s="27">
        <f t="shared" si="48"/>
        <v>1265449</v>
      </c>
      <c r="K158" s="27">
        <f t="shared" si="44"/>
        <v>7030</v>
      </c>
      <c r="L158" s="27">
        <f t="shared" si="49"/>
        <v>1054500</v>
      </c>
      <c r="M158" s="27">
        <f t="shared" si="45"/>
        <v>2667.9553000000001</v>
      </c>
      <c r="N158" s="27">
        <f t="shared" si="46"/>
        <v>2667.9553000000001</v>
      </c>
      <c r="O158" s="27">
        <f t="shared" si="50"/>
        <v>-80050.365099999122</v>
      </c>
      <c r="P158" s="27">
        <f t="shared" si="51"/>
        <v>80050.365099999122</v>
      </c>
    </row>
    <row r="159" spans="1:16">
      <c r="A159" s="31">
        <v>39814</v>
      </c>
      <c r="C159" s="6">
        <v>151</v>
      </c>
      <c r="D159" s="29">
        <f t="shared" si="42"/>
        <v>7030</v>
      </c>
      <c r="E159" s="29">
        <f t="shared" si="47"/>
        <v>1061530</v>
      </c>
      <c r="F159" s="29">
        <f t="shared" si="43"/>
        <v>-203919</v>
      </c>
      <c r="G159" s="34">
        <f>+Inputs!$D$3</f>
        <v>0.37951000000000001</v>
      </c>
      <c r="I159" s="27">
        <f t="shared" si="48"/>
        <v>1265449</v>
      </c>
      <c r="K159" s="27">
        <f t="shared" si="44"/>
        <v>7030</v>
      </c>
      <c r="L159" s="27">
        <f t="shared" si="49"/>
        <v>1061530</v>
      </c>
      <c r="M159" s="27">
        <f t="shared" si="45"/>
        <v>2667.9553000000001</v>
      </c>
      <c r="N159" s="27">
        <f t="shared" si="46"/>
        <v>2667.9553000000001</v>
      </c>
      <c r="O159" s="27">
        <f t="shared" si="50"/>
        <v>-77382.409799999121</v>
      </c>
      <c r="P159" s="27">
        <f t="shared" si="51"/>
        <v>77382.409799999121</v>
      </c>
    </row>
    <row r="160" spans="1:16">
      <c r="A160" s="30">
        <v>39845</v>
      </c>
      <c r="C160" s="6">
        <v>152</v>
      </c>
      <c r="D160" s="29">
        <f t="shared" si="42"/>
        <v>7030</v>
      </c>
      <c r="E160" s="29">
        <f t="shared" si="47"/>
        <v>1068560</v>
      </c>
      <c r="F160" s="29">
        <f t="shared" si="43"/>
        <v>-196889</v>
      </c>
      <c r="G160" s="34">
        <f>+Inputs!$D$3</f>
        <v>0.37951000000000001</v>
      </c>
      <c r="I160" s="27">
        <f t="shared" si="48"/>
        <v>1265449</v>
      </c>
      <c r="K160" s="27">
        <f t="shared" si="44"/>
        <v>7030</v>
      </c>
      <c r="L160" s="27">
        <f t="shared" si="49"/>
        <v>1068560</v>
      </c>
      <c r="M160" s="27">
        <f t="shared" si="45"/>
        <v>2667.9553000000001</v>
      </c>
      <c r="N160" s="27">
        <f t="shared" si="46"/>
        <v>2667.9553000000001</v>
      </c>
      <c r="O160" s="27">
        <f t="shared" si="50"/>
        <v>-74714.454499999119</v>
      </c>
      <c r="P160" s="27">
        <f t="shared" si="51"/>
        <v>74714.454499999119</v>
      </c>
    </row>
    <row r="161" spans="1:16">
      <c r="A161" s="31">
        <v>39873</v>
      </c>
      <c r="C161" s="6">
        <v>153</v>
      </c>
      <c r="D161" s="29">
        <f t="shared" si="42"/>
        <v>7030</v>
      </c>
      <c r="E161" s="29">
        <f t="shared" si="47"/>
        <v>1075590</v>
      </c>
      <c r="F161" s="29">
        <f t="shared" si="43"/>
        <v>-189859</v>
      </c>
      <c r="G161" s="34">
        <f>+Inputs!$D$3</f>
        <v>0.37951000000000001</v>
      </c>
      <c r="I161" s="27">
        <f t="shared" si="48"/>
        <v>1265449</v>
      </c>
      <c r="K161" s="27">
        <f t="shared" si="44"/>
        <v>7030</v>
      </c>
      <c r="L161" s="27">
        <f t="shared" si="49"/>
        <v>1075590</v>
      </c>
      <c r="M161" s="27">
        <f t="shared" si="45"/>
        <v>2667.9553000000001</v>
      </c>
      <c r="N161" s="27">
        <f t="shared" si="46"/>
        <v>2667.9553000000001</v>
      </c>
      <c r="O161" s="27">
        <f t="shared" si="50"/>
        <v>-72046.499199999118</v>
      </c>
      <c r="P161" s="27">
        <f t="shared" si="51"/>
        <v>72046.499199999118</v>
      </c>
    </row>
    <row r="162" spans="1:16">
      <c r="A162" s="30">
        <v>39904</v>
      </c>
      <c r="C162" s="6">
        <v>154</v>
      </c>
      <c r="D162" s="29">
        <f t="shared" si="42"/>
        <v>7030</v>
      </c>
      <c r="E162" s="29">
        <f t="shared" si="47"/>
        <v>1082620</v>
      </c>
      <c r="F162" s="29">
        <f t="shared" si="43"/>
        <v>-182829</v>
      </c>
      <c r="G162" s="34">
        <f>+Inputs!$D$3</f>
        <v>0.37951000000000001</v>
      </c>
      <c r="I162" s="27">
        <f t="shared" si="48"/>
        <v>1265449</v>
      </c>
      <c r="K162" s="27">
        <f t="shared" si="44"/>
        <v>7030</v>
      </c>
      <c r="L162" s="27">
        <f t="shared" si="49"/>
        <v>1082620</v>
      </c>
      <c r="M162" s="27">
        <f t="shared" si="45"/>
        <v>2667.9553000000001</v>
      </c>
      <c r="N162" s="27">
        <f t="shared" si="46"/>
        <v>2667.9553000000001</v>
      </c>
      <c r="O162" s="27">
        <f t="shared" si="50"/>
        <v>-69378.543899999117</v>
      </c>
      <c r="P162" s="27">
        <f t="shared" si="51"/>
        <v>69378.543899999117</v>
      </c>
    </row>
    <row r="163" spans="1:16">
      <c r="A163" s="31">
        <v>39934</v>
      </c>
      <c r="C163" s="6">
        <v>155</v>
      </c>
      <c r="D163" s="29">
        <f t="shared" si="42"/>
        <v>7030</v>
      </c>
      <c r="E163" s="29">
        <f t="shared" si="47"/>
        <v>1089650</v>
      </c>
      <c r="F163" s="29">
        <f t="shared" si="43"/>
        <v>-175799</v>
      </c>
      <c r="G163" s="34">
        <f>+Inputs!$D$3</f>
        <v>0.37951000000000001</v>
      </c>
      <c r="I163" s="27">
        <f t="shared" si="48"/>
        <v>1265449</v>
      </c>
      <c r="K163" s="27">
        <f t="shared" si="44"/>
        <v>7030</v>
      </c>
      <c r="L163" s="27">
        <f t="shared" si="49"/>
        <v>1089650</v>
      </c>
      <c r="M163" s="27">
        <f t="shared" si="45"/>
        <v>2667.9553000000001</v>
      </c>
      <c r="N163" s="27">
        <f t="shared" si="46"/>
        <v>2667.9553000000001</v>
      </c>
      <c r="O163" s="27">
        <f t="shared" si="50"/>
        <v>-66710.588599999115</v>
      </c>
      <c r="P163" s="27">
        <f t="shared" si="51"/>
        <v>66710.588599999115</v>
      </c>
    </row>
    <row r="164" spans="1:16">
      <c r="A164" s="30">
        <v>39965</v>
      </c>
      <c r="C164" s="6">
        <v>156</v>
      </c>
      <c r="D164" s="29">
        <f t="shared" si="42"/>
        <v>7030</v>
      </c>
      <c r="E164" s="29">
        <f t="shared" si="47"/>
        <v>1096680</v>
      </c>
      <c r="F164" s="29">
        <f t="shared" si="43"/>
        <v>-168769</v>
      </c>
      <c r="G164" s="34">
        <f>+Inputs!$D$3</f>
        <v>0.37951000000000001</v>
      </c>
      <c r="I164" s="27">
        <f t="shared" si="48"/>
        <v>1265449</v>
      </c>
      <c r="K164" s="27">
        <f t="shared" si="44"/>
        <v>7030</v>
      </c>
      <c r="L164" s="27">
        <f t="shared" si="49"/>
        <v>1096680</v>
      </c>
      <c r="M164" s="27">
        <f t="shared" si="45"/>
        <v>2667.9553000000001</v>
      </c>
      <c r="N164" s="27">
        <f t="shared" si="46"/>
        <v>2667.9553000000001</v>
      </c>
      <c r="O164" s="27">
        <f t="shared" si="50"/>
        <v>-64042.633299999114</v>
      </c>
      <c r="P164" s="27">
        <f t="shared" si="51"/>
        <v>64042.633299999114</v>
      </c>
    </row>
    <row r="165" spans="1:16">
      <c r="A165" s="31">
        <v>39995</v>
      </c>
      <c r="C165" s="6">
        <v>157</v>
      </c>
      <c r="D165" s="29">
        <f t="shared" si="42"/>
        <v>7030</v>
      </c>
      <c r="E165" s="29">
        <f t="shared" si="47"/>
        <v>1103710</v>
      </c>
      <c r="F165" s="29">
        <f t="shared" si="43"/>
        <v>-161739</v>
      </c>
      <c r="G165" s="34">
        <f>+Inputs!$D$3</f>
        <v>0.37951000000000001</v>
      </c>
      <c r="I165" s="27">
        <f t="shared" si="48"/>
        <v>1265449</v>
      </c>
      <c r="K165" s="27">
        <f t="shared" si="44"/>
        <v>7030</v>
      </c>
      <c r="L165" s="27">
        <f t="shared" si="49"/>
        <v>1103710</v>
      </c>
      <c r="M165" s="27">
        <f t="shared" si="45"/>
        <v>2667.9553000000001</v>
      </c>
      <c r="N165" s="27">
        <f t="shared" si="46"/>
        <v>2667.9553000000001</v>
      </c>
      <c r="O165" s="27">
        <f t="shared" si="50"/>
        <v>-61374.677999999112</v>
      </c>
      <c r="P165" s="27">
        <f t="shared" si="51"/>
        <v>61374.677999999112</v>
      </c>
    </row>
    <row r="166" spans="1:16">
      <c r="A166" s="30">
        <v>40026</v>
      </c>
      <c r="C166" s="6">
        <v>158</v>
      </c>
      <c r="D166" s="29">
        <f t="shared" si="42"/>
        <v>7030</v>
      </c>
      <c r="E166" s="29">
        <f t="shared" si="47"/>
        <v>1110740</v>
      </c>
      <c r="F166" s="29">
        <f t="shared" si="43"/>
        <v>-154709</v>
      </c>
      <c r="G166" s="34">
        <f>+Inputs!$D$3</f>
        <v>0.37951000000000001</v>
      </c>
      <c r="I166" s="27">
        <f t="shared" si="48"/>
        <v>1265449</v>
      </c>
      <c r="K166" s="27">
        <f t="shared" si="44"/>
        <v>7030</v>
      </c>
      <c r="L166" s="27">
        <f t="shared" si="49"/>
        <v>1110740</v>
      </c>
      <c r="M166" s="27">
        <f t="shared" si="45"/>
        <v>2667.9553000000001</v>
      </c>
      <c r="N166" s="27">
        <f t="shared" si="46"/>
        <v>2667.9553000000001</v>
      </c>
      <c r="O166" s="27">
        <f t="shared" si="50"/>
        <v>-58706.722699999111</v>
      </c>
      <c r="P166" s="27">
        <f t="shared" si="51"/>
        <v>58706.722699999111</v>
      </c>
    </row>
    <row r="167" spans="1:16">
      <c r="A167" s="31">
        <v>40057</v>
      </c>
      <c r="C167" s="6">
        <v>159</v>
      </c>
      <c r="D167" s="29">
        <f t="shared" si="42"/>
        <v>7030</v>
      </c>
      <c r="E167" s="29">
        <f t="shared" si="47"/>
        <v>1117770</v>
      </c>
      <c r="F167" s="29">
        <f t="shared" si="43"/>
        <v>-147679</v>
      </c>
      <c r="G167" s="34">
        <f>+Inputs!$D$3</f>
        <v>0.37951000000000001</v>
      </c>
      <c r="I167" s="27">
        <f t="shared" si="48"/>
        <v>1265449</v>
      </c>
      <c r="K167" s="27">
        <f t="shared" si="44"/>
        <v>7030</v>
      </c>
      <c r="L167" s="27">
        <f t="shared" si="49"/>
        <v>1117770</v>
      </c>
      <c r="M167" s="27">
        <f t="shared" si="45"/>
        <v>2667.9553000000001</v>
      </c>
      <c r="N167" s="27">
        <f t="shared" si="46"/>
        <v>2667.9553000000001</v>
      </c>
      <c r="O167" s="27">
        <f t="shared" si="50"/>
        <v>-56038.767399999109</v>
      </c>
      <c r="P167" s="27">
        <f t="shared" si="51"/>
        <v>56038.767399999109</v>
      </c>
    </row>
    <row r="168" spans="1:16">
      <c r="A168" s="30">
        <v>40087</v>
      </c>
      <c r="C168" s="6">
        <v>160</v>
      </c>
      <c r="D168" s="29">
        <f t="shared" si="42"/>
        <v>7030</v>
      </c>
      <c r="E168" s="29">
        <f t="shared" si="47"/>
        <v>1124800</v>
      </c>
      <c r="F168" s="29">
        <f t="shared" si="43"/>
        <v>-140649</v>
      </c>
      <c r="G168" s="34">
        <f>+Inputs!$D$3</f>
        <v>0.37951000000000001</v>
      </c>
      <c r="I168" s="27">
        <f t="shared" si="48"/>
        <v>1265449</v>
      </c>
      <c r="K168" s="27">
        <f t="shared" si="44"/>
        <v>7030</v>
      </c>
      <c r="L168" s="27">
        <f t="shared" si="49"/>
        <v>1124800</v>
      </c>
      <c r="M168" s="27">
        <f t="shared" si="45"/>
        <v>2667.9553000000001</v>
      </c>
      <c r="N168" s="27">
        <f t="shared" si="46"/>
        <v>2667.9553000000001</v>
      </c>
      <c r="O168" s="27">
        <f t="shared" si="50"/>
        <v>-53370.812099999108</v>
      </c>
      <c r="P168" s="27">
        <f t="shared" si="51"/>
        <v>53370.812099999108</v>
      </c>
    </row>
    <row r="169" spans="1:16">
      <c r="A169" s="31">
        <v>40118</v>
      </c>
      <c r="C169" s="6">
        <v>161</v>
      </c>
      <c r="D169" s="29">
        <f t="shared" ref="D169:D187" si="52">ROUND(-(+$B$9/180)*1,0)</f>
        <v>7030</v>
      </c>
      <c r="E169" s="29">
        <f t="shared" si="47"/>
        <v>1131830</v>
      </c>
      <c r="F169" s="29">
        <f t="shared" ref="F169:F188" si="53">$B$9+E169</f>
        <v>-133619</v>
      </c>
      <c r="G169" s="34">
        <f>+Inputs!$D$3</f>
        <v>0.37951000000000001</v>
      </c>
      <c r="I169" s="27">
        <f t="shared" si="48"/>
        <v>1265449</v>
      </c>
      <c r="K169" s="27">
        <f t="shared" ref="K169:K188" si="54">D169</f>
        <v>7030</v>
      </c>
      <c r="L169" s="27">
        <f t="shared" si="49"/>
        <v>1131830</v>
      </c>
      <c r="M169" s="27">
        <f t="shared" ref="M169:M188" si="55">K169*G169</f>
        <v>2667.9553000000001</v>
      </c>
      <c r="N169" s="27">
        <f t="shared" ref="N169:N188" si="56">M169-J169</f>
        <v>2667.9553000000001</v>
      </c>
      <c r="O169" s="27">
        <f t="shared" si="50"/>
        <v>-50702.856799999106</v>
      </c>
      <c r="P169" s="27">
        <f t="shared" si="51"/>
        <v>50702.856799999106</v>
      </c>
    </row>
    <row r="170" spans="1:16">
      <c r="A170" s="30">
        <v>40148</v>
      </c>
      <c r="C170" s="6">
        <v>162</v>
      </c>
      <c r="D170" s="29">
        <f t="shared" si="52"/>
        <v>7030</v>
      </c>
      <c r="E170" s="29">
        <f t="shared" ref="E170:E188" si="57">+E169+D170</f>
        <v>1138860</v>
      </c>
      <c r="F170" s="29">
        <f t="shared" si="53"/>
        <v>-126589</v>
      </c>
      <c r="G170" s="34">
        <f>+Inputs!$D$3</f>
        <v>0.37951000000000001</v>
      </c>
      <c r="I170" s="27">
        <f t="shared" ref="I170:I188" si="58">+I169+H170</f>
        <v>1265449</v>
      </c>
      <c r="K170" s="27">
        <f t="shared" si="54"/>
        <v>7030</v>
      </c>
      <c r="L170" s="27">
        <f t="shared" ref="L170:L188" si="59">+L169+K170</f>
        <v>1138860</v>
      </c>
      <c r="M170" s="27">
        <f t="shared" si="55"/>
        <v>2667.9553000000001</v>
      </c>
      <c r="N170" s="27">
        <f t="shared" si="56"/>
        <v>2667.9553000000001</v>
      </c>
      <c r="O170" s="27">
        <f t="shared" ref="O170:O188" si="60">+O169+N170</f>
        <v>-48034.901499999105</v>
      </c>
      <c r="P170" s="27">
        <f t="shared" ref="P170:P188" si="61">P169-N170</f>
        <v>48034.901499999105</v>
      </c>
    </row>
    <row r="171" spans="1:16">
      <c r="A171" s="31">
        <v>40179</v>
      </c>
      <c r="C171" s="6">
        <v>163</v>
      </c>
      <c r="D171" s="29">
        <f t="shared" si="52"/>
        <v>7030</v>
      </c>
      <c r="E171" s="29">
        <f t="shared" si="57"/>
        <v>1145890</v>
      </c>
      <c r="F171" s="29">
        <f t="shared" si="53"/>
        <v>-119559</v>
      </c>
      <c r="G171" s="34">
        <f>+Inputs!$D$3</f>
        <v>0.37951000000000001</v>
      </c>
      <c r="I171" s="27">
        <f t="shared" si="58"/>
        <v>1265449</v>
      </c>
      <c r="K171" s="27">
        <f t="shared" si="54"/>
        <v>7030</v>
      </c>
      <c r="L171" s="27">
        <f t="shared" si="59"/>
        <v>1145890</v>
      </c>
      <c r="M171" s="27">
        <f t="shared" si="55"/>
        <v>2667.9553000000001</v>
      </c>
      <c r="N171" s="27">
        <f t="shared" si="56"/>
        <v>2667.9553000000001</v>
      </c>
      <c r="O171" s="27">
        <f t="shared" si="60"/>
        <v>-45366.946199999104</v>
      </c>
      <c r="P171" s="27">
        <f t="shared" si="61"/>
        <v>45366.946199999104</v>
      </c>
    </row>
    <row r="172" spans="1:16">
      <c r="A172" s="30">
        <v>40210</v>
      </c>
      <c r="C172" s="6">
        <v>164</v>
      </c>
      <c r="D172" s="29">
        <f t="shared" si="52"/>
        <v>7030</v>
      </c>
      <c r="E172" s="29">
        <f t="shared" si="57"/>
        <v>1152920</v>
      </c>
      <c r="F172" s="29">
        <f t="shared" si="53"/>
        <v>-112529</v>
      </c>
      <c r="G172" s="34">
        <f>+Inputs!$D$3</f>
        <v>0.37951000000000001</v>
      </c>
      <c r="I172" s="27">
        <f t="shared" si="58"/>
        <v>1265449</v>
      </c>
      <c r="K172" s="27">
        <f t="shared" si="54"/>
        <v>7030</v>
      </c>
      <c r="L172" s="27">
        <f t="shared" si="59"/>
        <v>1152920</v>
      </c>
      <c r="M172" s="27">
        <f t="shared" si="55"/>
        <v>2667.9553000000001</v>
      </c>
      <c r="N172" s="27">
        <f t="shared" si="56"/>
        <v>2667.9553000000001</v>
      </c>
      <c r="O172" s="27">
        <f t="shared" si="60"/>
        <v>-42698.990899999102</v>
      </c>
      <c r="P172" s="27">
        <f t="shared" si="61"/>
        <v>42698.990899999102</v>
      </c>
    </row>
    <row r="173" spans="1:16">
      <c r="A173" s="31">
        <v>40238</v>
      </c>
      <c r="C173" s="6">
        <v>165</v>
      </c>
      <c r="D173" s="29">
        <f t="shared" si="52"/>
        <v>7030</v>
      </c>
      <c r="E173" s="29">
        <f t="shared" si="57"/>
        <v>1159950</v>
      </c>
      <c r="F173" s="29">
        <f t="shared" si="53"/>
        <v>-105499</v>
      </c>
      <c r="G173" s="34">
        <f>+Inputs!$D$3</f>
        <v>0.37951000000000001</v>
      </c>
      <c r="I173" s="27">
        <f t="shared" si="58"/>
        <v>1265449</v>
      </c>
      <c r="K173" s="27">
        <f t="shared" si="54"/>
        <v>7030</v>
      </c>
      <c r="L173" s="27">
        <f t="shared" si="59"/>
        <v>1159950</v>
      </c>
      <c r="M173" s="27">
        <f t="shared" si="55"/>
        <v>2667.9553000000001</v>
      </c>
      <c r="N173" s="27">
        <f t="shared" si="56"/>
        <v>2667.9553000000001</v>
      </c>
      <c r="O173" s="27">
        <f t="shared" si="60"/>
        <v>-40031.035599999101</v>
      </c>
      <c r="P173" s="27">
        <f t="shared" si="61"/>
        <v>40031.035599999101</v>
      </c>
    </row>
    <row r="174" spans="1:16">
      <c r="A174" s="30">
        <v>40269</v>
      </c>
      <c r="C174" s="6">
        <v>166</v>
      </c>
      <c r="D174" s="29">
        <f t="shared" si="52"/>
        <v>7030</v>
      </c>
      <c r="E174" s="29">
        <f t="shared" si="57"/>
        <v>1166980</v>
      </c>
      <c r="F174" s="29">
        <f t="shared" si="53"/>
        <v>-98469</v>
      </c>
      <c r="G174" s="34">
        <f>+Inputs!$D$3</f>
        <v>0.37951000000000001</v>
      </c>
      <c r="I174" s="27">
        <f t="shared" si="58"/>
        <v>1265449</v>
      </c>
      <c r="K174" s="27">
        <f t="shared" si="54"/>
        <v>7030</v>
      </c>
      <c r="L174" s="27">
        <f t="shared" si="59"/>
        <v>1166980</v>
      </c>
      <c r="M174" s="27">
        <f t="shared" si="55"/>
        <v>2667.9553000000001</v>
      </c>
      <c r="N174" s="27">
        <f t="shared" si="56"/>
        <v>2667.9553000000001</v>
      </c>
      <c r="O174" s="27">
        <f t="shared" si="60"/>
        <v>-37363.080299999099</v>
      </c>
      <c r="P174" s="27">
        <f t="shared" si="61"/>
        <v>37363.080299999099</v>
      </c>
    </row>
    <row r="175" spans="1:16">
      <c r="A175" s="31">
        <v>40299</v>
      </c>
      <c r="C175" s="6">
        <v>167</v>
      </c>
      <c r="D175" s="29">
        <f t="shared" si="52"/>
        <v>7030</v>
      </c>
      <c r="E175" s="29">
        <f t="shared" si="57"/>
        <v>1174010</v>
      </c>
      <c r="F175" s="29">
        <f t="shared" si="53"/>
        <v>-91439</v>
      </c>
      <c r="G175" s="34">
        <f>+Inputs!$D$3</f>
        <v>0.37951000000000001</v>
      </c>
      <c r="I175" s="27">
        <f t="shared" si="58"/>
        <v>1265449</v>
      </c>
      <c r="K175" s="27">
        <f t="shared" si="54"/>
        <v>7030</v>
      </c>
      <c r="L175" s="27">
        <f t="shared" si="59"/>
        <v>1174010</v>
      </c>
      <c r="M175" s="27">
        <f t="shared" si="55"/>
        <v>2667.9553000000001</v>
      </c>
      <c r="N175" s="27">
        <f t="shared" si="56"/>
        <v>2667.9553000000001</v>
      </c>
      <c r="O175" s="27">
        <f t="shared" si="60"/>
        <v>-34695.124999999098</v>
      </c>
      <c r="P175" s="27">
        <f t="shared" si="61"/>
        <v>34695.124999999098</v>
      </c>
    </row>
    <row r="176" spans="1:16">
      <c r="A176" s="30">
        <v>40330</v>
      </c>
      <c r="C176" s="6">
        <v>168</v>
      </c>
      <c r="D176" s="29">
        <f t="shared" si="52"/>
        <v>7030</v>
      </c>
      <c r="E176" s="29">
        <f t="shared" si="57"/>
        <v>1181040</v>
      </c>
      <c r="F176" s="29">
        <f t="shared" si="53"/>
        <v>-84409</v>
      </c>
      <c r="G176" s="34">
        <f>+Inputs!$D$3</f>
        <v>0.37951000000000001</v>
      </c>
      <c r="I176" s="27">
        <f t="shared" si="58"/>
        <v>1265449</v>
      </c>
      <c r="K176" s="27">
        <f t="shared" si="54"/>
        <v>7030</v>
      </c>
      <c r="L176" s="27">
        <f t="shared" si="59"/>
        <v>1181040</v>
      </c>
      <c r="M176" s="27">
        <f t="shared" si="55"/>
        <v>2667.9553000000001</v>
      </c>
      <c r="N176" s="27">
        <f t="shared" si="56"/>
        <v>2667.9553000000001</v>
      </c>
      <c r="O176" s="27">
        <f t="shared" si="60"/>
        <v>-32027.169699999096</v>
      </c>
      <c r="P176" s="27">
        <f t="shared" si="61"/>
        <v>32027.169699999096</v>
      </c>
    </row>
    <row r="177" spans="1:20">
      <c r="A177" s="31">
        <v>40360</v>
      </c>
      <c r="C177" s="6">
        <v>169</v>
      </c>
      <c r="D177" s="29">
        <f t="shared" si="52"/>
        <v>7030</v>
      </c>
      <c r="E177" s="29">
        <f t="shared" si="57"/>
        <v>1188070</v>
      </c>
      <c r="F177" s="29">
        <f t="shared" si="53"/>
        <v>-77379</v>
      </c>
      <c r="G177" s="34">
        <f>+Inputs!$D$3</f>
        <v>0.37951000000000001</v>
      </c>
      <c r="I177" s="27">
        <f t="shared" si="58"/>
        <v>1265449</v>
      </c>
      <c r="K177" s="27">
        <f t="shared" si="54"/>
        <v>7030</v>
      </c>
      <c r="L177" s="27">
        <f t="shared" si="59"/>
        <v>1188070</v>
      </c>
      <c r="M177" s="27">
        <f t="shared" si="55"/>
        <v>2667.9553000000001</v>
      </c>
      <c r="N177" s="27">
        <f t="shared" si="56"/>
        <v>2667.9553000000001</v>
      </c>
      <c r="O177" s="27">
        <f t="shared" si="60"/>
        <v>-29359.214399999095</v>
      </c>
      <c r="P177" s="27">
        <f t="shared" si="61"/>
        <v>29359.214399999095</v>
      </c>
    </row>
    <row r="178" spans="1:20">
      <c r="A178" s="30">
        <v>40391</v>
      </c>
      <c r="C178" s="6">
        <v>170</v>
      </c>
      <c r="D178" s="29">
        <f t="shared" si="52"/>
        <v>7030</v>
      </c>
      <c r="E178" s="29">
        <f t="shared" si="57"/>
        <v>1195100</v>
      </c>
      <c r="F178" s="29">
        <f t="shared" si="53"/>
        <v>-70349</v>
      </c>
      <c r="G178" s="34">
        <f>+Inputs!$D$3</f>
        <v>0.37951000000000001</v>
      </c>
      <c r="I178" s="27">
        <f t="shared" si="58"/>
        <v>1265449</v>
      </c>
      <c r="K178" s="27">
        <f t="shared" si="54"/>
        <v>7030</v>
      </c>
      <c r="L178" s="27">
        <f t="shared" si="59"/>
        <v>1195100</v>
      </c>
      <c r="M178" s="27">
        <f t="shared" si="55"/>
        <v>2667.9553000000001</v>
      </c>
      <c r="N178" s="27">
        <f t="shared" si="56"/>
        <v>2667.9553000000001</v>
      </c>
      <c r="O178" s="27">
        <f t="shared" si="60"/>
        <v>-26691.259099999093</v>
      </c>
      <c r="P178" s="27">
        <f t="shared" si="61"/>
        <v>26691.259099999093</v>
      </c>
    </row>
    <row r="179" spans="1:20">
      <c r="A179" s="31">
        <v>40422</v>
      </c>
      <c r="C179" s="6">
        <v>171</v>
      </c>
      <c r="D179" s="29">
        <f t="shared" si="52"/>
        <v>7030</v>
      </c>
      <c r="E179" s="29">
        <f t="shared" si="57"/>
        <v>1202130</v>
      </c>
      <c r="F179" s="29">
        <f t="shared" si="53"/>
        <v>-63319</v>
      </c>
      <c r="G179" s="34">
        <f>+Inputs!$D$3</f>
        <v>0.37951000000000001</v>
      </c>
      <c r="I179" s="27">
        <f t="shared" si="58"/>
        <v>1265449</v>
      </c>
      <c r="K179" s="27">
        <f t="shared" si="54"/>
        <v>7030</v>
      </c>
      <c r="L179" s="27">
        <f t="shared" si="59"/>
        <v>1202130</v>
      </c>
      <c r="M179" s="27">
        <f t="shared" si="55"/>
        <v>2667.9553000000001</v>
      </c>
      <c r="N179" s="27">
        <f t="shared" si="56"/>
        <v>2667.9553000000001</v>
      </c>
      <c r="O179" s="27">
        <f t="shared" si="60"/>
        <v>-24023.303799999092</v>
      </c>
      <c r="P179" s="27">
        <f t="shared" si="61"/>
        <v>24023.303799999092</v>
      </c>
    </row>
    <row r="180" spans="1:20">
      <c r="A180" s="30">
        <v>40452</v>
      </c>
      <c r="C180" s="6">
        <v>172</v>
      </c>
      <c r="D180" s="29">
        <f t="shared" si="52"/>
        <v>7030</v>
      </c>
      <c r="E180" s="29">
        <f t="shared" si="57"/>
        <v>1209160</v>
      </c>
      <c r="F180" s="29">
        <f t="shared" si="53"/>
        <v>-56289</v>
      </c>
      <c r="G180" s="34">
        <f>+Inputs!$D$3</f>
        <v>0.37951000000000001</v>
      </c>
      <c r="I180" s="27">
        <f t="shared" si="58"/>
        <v>1265449</v>
      </c>
      <c r="K180" s="27">
        <f t="shared" si="54"/>
        <v>7030</v>
      </c>
      <c r="L180" s="27">
        <f t="shared" si="59"/>
        <v>1209160</v>
      </c>
      <c r="M180" s="27">
        <f t="shared" si="55"/>
        <v>2667.9553000000001</v>
      </c>
      <c r="N180" s="27">
        <f t="shared" si="56"/>
        <v>2667.9553000000001</v>
      </c>
      <c r="O180" s="27">
        <f t="shared" si="60"/>
        <v>-21355.348499999091</v>
      </c>
      <c r="P180" s="27">
        <f t="shared" si="61"/>
        <v>21355.348499999091</v>
      </c>
    </row>
    <row r="181" spans="1:20">
      <c r="A181" s="31">
        <v>40483</v>
      </c>
      <c r="C181" s="6">
        <v>173</v>
      </c>
      <c r="D181" s="29">
        <f t="shared" si="52"/>
        <v>7030</v>
      </c>
      <c r="E181" s="29">
        <f t="shared" si="57"/>
        <v>1216190</v>
      </c>
      <c r="F181" s="29">
        <f t="shared" si="53"/>
        <v>-49259</v>
      </c>
      <c r="G181" s="34">
        <f>+Inputs!$D$3</f>
        <v>0.37951000000000001</v>
      </c>
      <c r="I181" s="27">
        <f t="shared" si="58"/>
        <v>1265449</v>
      </c>
      <c r="K181" s="27">
        <f t="shared" si="54"/>
        <v>7030</v>
      </c>
      <c r="L181" s="27">
        <f t="shared" si="59"/>
        <v>1216190</v>
      </c>
      <c r="M181" s="27">
        <f t="shared" si="55"/>
        <v>2667.9553000000001</v>
      </c>
      <c r="N181" s="27">
        <f t="shared" si="56"/>
        <v>2667.9553000000001</v>
      </c>
      <c r="O181" s="27">
        <f t="shared" si="60"/>
        <v>-18687.393199999089</v>
      </c>
      <c r="P181" s="27">
        <f t="shared" si="61"/>
        <v>18687.393199999089</v>
      </c>
    </row>
    <row r="182" spans="1:20">
      <c r="A182" s="30">
        <v>40513</v>
      </c>
      <c r="C182" s="6">
        <v>174</v>
      </c>
      <c r="D182" s="29">
        <f t="shared" si="52"/>
        <v>7030</v>
      </c>
      <c r="E182" s="29">
        <f t="shared" si="57"/>
        <v>1223220</v>
      </c>
      <c r="F182" s="29">
        <f t="shared" si="53"/>
        <v>-42229</v>
      </c>
      <c r="G182" s="34">
        <f>+Inputs!$D$3</f>
        <v>0.37951000000000001</v>
      </c>
      <c r="I182" s="27">
        <f t="shared" si="58"/>
        <v>1265449</v>
      </c>
      <c r="K182" s="27">
        <f t="shared" si="54"/>
        <v>7030</v>
      </c>
      <c r="L182" s="27">
        <f t="shared" si="59"/>
        <v>1223220</v>
      </c>
      <c r="M182" s="27">
        <f t="shared" si="55"/>
        <v>2667.9553000000001</v>
      </c>
      <c r="N182" s="27">
        <f t="shared" si="56"/>
        <v>2667.9553000000001</v>
      </c>
      <c r="O182" s="27">
        <f t="shared" si="60"/>
        <v>-16019.437899999089</v>
      </c>
      <c r="P182" s="27">
        <f t="shared" si="61"/>
        <v>16019.437899999089</v>
      </c>
    </row>
    <row r="183" spans="1:20">
      <c r="A183" s="31">
        <v>40544</v>
      </c>
      <c r="C183" s="6">
        <v>175</v>
      </c>
      <c r="D183" s="29">
        <f t="shared" si="52"/>
        <v>7030</v>
      </c>
      <c r="E183" s="29">
        <f t="shared" si="57"/>
        <v>1230250</v>
      </c>
      <c r="F183" s="29">
        <f t="shared" si="53"/>
        <v>-35199</v>
      </c>
      <c r="G183" s="34">
        <f>+Inputs!$D$3</f>
        <v>0.37951000000000001</v>
      </c>
      <c r="I183" s="27">
        <f t="shared" si="58"/>
        <v>1265449</v>
      </c>
      <c r="K183" s="27">
        <f t="shared" si="54"/>
        <v>7030</v>
      </c>
      <c r="L183" s="27">
        <f t="shared" si="59"/>
        <v>1230250</v>
      </c>
      <c r="M183" s="27">
        <f t="shared" si="55"/>
        <v>2667.9553000000001</v>
      </c>
      <c r="N183" s="27">
        <f t="shared" si="56"/>
        <v>2667.9553000000001</v>
      </c>
      <c r="O183" s="27">
        <f t="shared" si="60"/>
        <v>-13351.48259999909</v>
      </c>
      <c r="P183" s="27">
        <f t="shared" si="61"/>
        <v>13351.48259999909</v>
      </c>
    </row>
    <row r="184" spans="1:20">
      <c r="A184" s="30">
        <v>40575</v>
      </c>
      <c r="C184" s="6">
        <v>176</v>
      </c>
      <c r="D184" s="29">
        <f t="shared" si="52"/>
        <v>7030</v>
      </c>
      <c r="E184" s="29">
        <f t="shared" si="57"/>
        <v>1237280</v>
      </c>
      <c r="F184" s="29">
        <f t="shared" si="53"/>
        <v>-28169</v>
      </c>
      <c r="G184" s="34">
        <f>+Inputs!$D$3</f>
        <v>0.37951000000000001</v>
      </c>
      <c r="I184" s="27">
        <f t="shared" si="58"/>
        <v>1265449</v>
      </c>
      <c r="K184" s="27">
        <f t="shared" si="54"/>
        <v>7030</v>
      </c>
      <c r="L184" s="27">
        <f t="shared" si="59"/>
        <v>1237280</v>
      </c>
      <c r="M184" s="27">
        <f t="shared" si="55"/>
        <v>2667.9553000000001</v>
      </c>
      <c r="N184" s="27">
        <f t="shared" si="56"/>
        <v>2667.9553000000001</v>
      </c>
      <c r="O184" s="27">
        <f t="shared" si="60"/>
        <v>-10683.52729999909</v>
      </c>
      <c r="P184" s="27">
        <f t="shared" si="61"/>
        <v>10683.52729999909</v>
      </c>
    </row>
    <row r="185" spans="1:20">
      <c r="A185" s="31">
        <v>40603</v>
      </c>
      <c r="C185" s="6">
        <v>177</v>
      </c>
      <c r="D185" s="29">
        <f t="shared" si="52"/>
        <v>7030</v>
      </c>
      <c r="E185" s="29">
        <f t="shared" si="57"/>
        <v>1244310</v>
      </c>
      <c r="F185" s="29">
        <f t="shared" si="53"/>
        <v>-21139</v>
      </c>
      <c r="G185" s="34">
        <f>+Inputs!$D$3</f>
        <v>0.37951000000000001</v>
      </c>
      <c r="I185" s="27">
        <f t="shared" si="58"/>
        <v>1265449</v>
      </c>
      <c r="K185" s="27">
        <f t="shared" si="54"/>
        <v>7030</v>
      </c>
      <c r="L185" s="27">
        <f t="shared" si="59"/>
        <v>1244310</v>
      </c>
      <c r="M185" s="27">
        <f t="shared" si="55"/>
        <v>2667.9553000000001</v>
      </c>
      <c r="N185" s="27">
        <f t="shared" si="56"/>
        <v>2667.9553000000001</v>
      </c>
      <c r="O185" s="27">
        <f t="shared" si="60"/>
        <v>-8015.5719999990906</v>
      </c>
      <c r="P185" s="27">
        <f t="shared" si="61"/>
        <v>8015.5719999990906</v>
      </c>
    </row>
    <row r="186" spans="1:20">
      <c r="A186" s="30">
        <v>40634</v>
      </c>
      <c r="C186" s="6">
        <v>178</v>
      </c>
      <c r="D186" s="29">
        <f t="shared" si="52"/>
        <v>7030</v>
      </c>
      <c r="E186" s="29">
        <f t="shared" si="57"/>
        <v>1251340</v>
      </c>
      <c r="F186" s="29">
        <f t="shared" si="53"/>
        <v>-14109</v>
      </c>
      <c r="G186" s="34">
        <f>+Inputs!$D$3</f>
        <v>0.37951000000000001</v>
      </c>
      <c r="I186" s="27">
        <f t="shared" si="58"/>
        <v>1265449</v>
      </c>
      <c r="K186" s="27">
        <f t="shared" si="54"/>
        <v>7030</v>
      </c>
      <c r="L186" s="27">
        <f t="shared" si="59"/>
        <v>1251340</v>
      </c>
      <c r="M186" s="27">
        <f t="shared" si="55"/>
        <v>2667.9553000000001</v>
      </c>
      <c r="N186" s="27">
        <f t="shared" si="56"/>
        <v>2667.9553000000001</v>
      </c>
      <c r="O186" s="27">
        <f t="shared" si="60"/>
        <v>-5347.616699999091</v>
      </c>
      <c r="P186" s="27">
        <f t="shared" si="61"/>
        <v>5347.616699999091</v>
      </c>
    </row>
    <row r="187" spans="1:20">
      <c r="A187" s="31">
        <v>40664</v>
      </c>
      <c r="C187" s="6">
        <v>179</v>
      </c>
      <c r="D187" s="29">
        <f t="shared" si="52"/>
        <v>7030</v>
      </c>
      <c r="E187" s="29">
        <f t="shared" si="57"/>
        <v>1258370</v>
      </c>
      <c r="F187" s="29">
        <f t="shared" si="53"/>
        <v>-7079</v>
      </c>
      <c r="G187" s="34">
        <f>+Inputs!$D$3</f>
        <v>0.37951000000000001</v>
      </c>
      <c r="I187" s="27">
        <f t="shared" si="58"/>
        <v>1265449</v>
      </c>
      <c r="K187" s="27">
        <f t="shared" si="54"/>
        <v>7030</v>
      </c>
      <c r="L187" s="27">
        <f t="shared" si="59"/>
        <v>1258370</v>
      </c>
      <c r="M187" s="27">
        <f t="shared" si="55"/>
        <v>2667.9553000000001</v>
      </c>
      <c r="N187" s="27">
        <f t="shared" si="56"/>
        <v>2667.9553000000001</v>
      </c>
      <c r="O187" s="27">
        <f t="shared" si="60"/>
        <v>-2679.6613999990909</v>
      </c>
      <c r="P187" s="27">
        <f t="shared" si="61"/>
        <v>2679.6613999990909</v>
      </c>
    </row>
    <row r="188" spans="1:20">
      <c r="A188" s="30">
        <v>40695</v>
      </c>
      <c r="C188" s="6">
        <v>180</v>
      </c>
      <c r="D188" s="29">
        <f>-F187</f>
        <v>7079</v>
      </c>
      <c r="E188" s="29">
        <f t="shared" si="57"/>
        <v>1265449</v>
      </c>
      <c r="F188" s="29">
        <f t="shared" si="53"/>
        <v>0</v>
      </c>
      <c r="G188" s="34">
        <f>+Inputs!$D$3</f>
        <v>0.37951000000000001</v>
      </c>
      <c r="I188" s="27">
        <f t="shared" si="58"/>
        <v>1265449</v>
      </c>
      <c r="K188" s="27">
        <f t="shared" si="54"/>
        <v>7079</v>
      </c>
      <c r="L188" s="27">
        <f t="shared" si="59"/>
        <v>1265449</v>
      </c>
      <c r="M188" s="27">
        <f t="shared" si="55"/>
        <v>2686.5512899999999</v>
      </c>
      <c r="N188" s="27">
        <f t="shared" si="56"/>
        <v>2686.5512899999999</v>
      </c>
      <c r="O188" s="27">
        <f t="shared" si="60"/>
        <v>6.889890000908963</v>
      </c>
      <c r="P188" s="27">
        <f t="shared" si="61"/>
        <v>-6.889890000908963</v>
      </c>
    </row>
    <row r="189" spans="1:20">
      <c r="A189" s="30"/>
      <c r="G189" s="28"/>
    </row>
    <row r="190" spans="1:20">
      <c r="A190" s="8" t="s">
        <v>43</v>
      </c>
      <c r="B190" s="33">
        <f>SUM(B9:B189)</f>
        <v>-1265449</v>
      </c>
      <c r="D190" s="33">
        <f>SUM(D9:D189)</f>
        <v>1265449</v>
      </c>
      <c r="G190" s="28"/>
      <c r="H190" s="33">
        <f>SUM(H9:H189)</f>
        <v>1265449</v>
      </c>
      <c r="I190" s="33"/>
      <c r="J190" s="33">
        <f>SUM(J9:J189)</f>
        <v>480237.89549999998</v>
      </c>
      <c r="K190" s="33">
        <f>SUM(K9:K189)</f>
        <v>1265449</v>
      </c>
      <c r="L190" s="33"/>
      <c r="M190" s="33">
        <f>SUM(M9:M189)</f>
        <v>480244.785389998</v>
      </c>
      <c r="N190" s="33">
        <f>SUM(N9:N189)</f>
        <v>6.889890000908963</v>
      </c>
      <c r="O190" s="33">
        <f>SUM(O9:O189)</f>
        <v>-42982614.918709882</v>
      </c>
      <c r="P190" s="33">
        <f>SUM(P9:P189)</f>
        <v>42982614.918709882</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sheetPr transitionEvaluation="1" codeName="Sheet24">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35278</v>
      </c>
      <c r="B9" s="32">
        <v>-3308</v>
      </c>
      <c r="C9" s="6">
        <v>1</v>
      </c>
      <c r="D9" s="29">
        <f t="shared" ref="D9:D40" si="0">ROUND(-(+$B$9/180)*1,0)</f>
        <v>18</v>
      </c>
      <c r="E9" s="29">
        <f>+D9</f>
        <v>18</v>
      </c>
      <c r="F9" s="29">
        <f t="shared" ref="F9:F40" si="1">$B$9+E9</f>
        <v>-3290</v>
      </c>
      <c r="G9" s="34">
        <f>+Inputs!$D$2</f>
        <v>0.3795</v>
      </c>
      <c r="H9" s="27">
        <f>-B9</f>
        <v>3308</v>
      </c>
      <c r="I9" s="27">
        <f>+H9</f>
        <v>3308</v>
      </c>
      <c r="J9" s="27">
        <f>H9*G9</f>
        <v>1255.386</v>
      </c>
      <c r="K9" s="27">
        <f t="shared" ref="K9:K40" si="2">D9</f>
        <v>18</v>
      </c>
      <c r="L9" s="27">
        <f>+K9</f>
        <v>18</v>
      </c>
      <c r="M9" s="27">
        <f t="shared" ref="M9:M40" si="3">K9*G9</f>
        <v>6.8310000000000004</v>
      </c>
      <c r="N9" s="27">
        <f t="shared" ref="N9:N40" si="4">M9-J9</f>
        <v>-1248.5550000000001</v>
      </c>
      <c r="O9" s="27">
        <f>+N9</f>
        <v>-1248.5550000000001</v>
      </c>
      <c r="P9" s="27">
        <f>-SUM(N9)</f>
        <v>1248.5550000000001</v>
      </c>
      <c r="Q9" s="38">
        <f>VLOOKUP(Q8,A9:P188,5)</f>
        <v>2898</v>
      </c>
      <c r="R9" s="38">
        <f>VLOOKUP(R8,A9:P188,5)</f>
        <v>3114</v>
      </c>
      <c r="S9" s="38">
        <f>+R9-Q9</f>
        <v>216</v>
      </c>
      <c r="T9" s="35" t="s">
        <v>64</v>
      </c>
      <c r="U9" s="161">
        <f>-IF(TYPE(VLOOKUP(U8,$A$9:$P$188,6,FALSE))=16,0,VLOOKUP(U8,$A$9:$P$188,6,FALSE))</f>
        <v>608</v>
      </c>
      <c r="V9" s="161">
        <f>-IF(TYPE(VLOOKUP(V8,$A$9:$P$188,6,FALSE))=16,0,VLOOKUP(V8,$A$9:$P$188,6,FALSE))</f>
        <v>590</v>
      </c>
      <c r="W9" s="161">
        <f t="shared" ref="W9:AE9" si="5">-IF(TYPE(VLOOKUP(W8,$A$9:$P$188,6,FALSE))=16,0,VLOOKUP(W8,$A$9:$P$188,6,FALSE))</f>
        <v>572</v>
      </c>
      <c r="X9" s="161">
        <f t="shared" si="5"/>
        <v>554</v>
      </c>
      <c r="Y9" s="161">
        <f t="shared" si="5"/>
        <v>536</v>
      </c>
      <c r="Z9" s="161">
        <f t="shared" si="5"/>
        <v>518</v>
      </c>
      <c r="AA9" s="161">
        <f t="shared" si="5"/>
        <v>500</v>
      </c>
      <c r="AB9" s="161">
        <f t="shared" si="5"/>
        <v>482</v>
      </c>
      <c r="AC9" s="161">
        <f t="shared" si="5"/>
        <v>464</v>
      </c>
      <c r="AD9" s="161">
        <f t="shared" si="5"/>
        <v>446</v>
      </c>
      <c r="AE9" s="161">
        <f t="shared" si="5"/>
        <v>428</v>
      </c>
    </row>
    <row r="10" spans="1:31">
      <c r="A10" s="30">
        <v>35309</v>
      </c>
      <c r="B10" s="9"/>
      <c r="C10" s="6">
        <v>2</v>
      </c>
      <c r="D10" s="29">
        <f t="shared" si="0"/>
        <v>18</v>
      </c>
      <c r="E10" s="29">
        <f t="shared" ref="E10:E41" si="6">+E9+D10</f>
        <v>36</v>
      </c>
      <c r="F10" s="29">
        <f t="shared" si="1"/>
        <v>-3272</v>
      </c>
      <c r="G10" s="34">
        <f>+Inputs!$D$2</f>
        <v>0.3795</v>
      </c>
      <c r="H10" s="2"/>
      <c r="I10" s="27">
        <f t="shared" ref="I10:I41" si="7">+I9+H10</f>
        <v>3308</v>
      </c>
      <c r="J10" s="27"/>
      <c r="K10" s="27">
        <f t="shared" si="2"/>
        <v>18</v>
      </c>
      <c r="L10" s="27">
        <f t="shared" ref="L10:L41" si="8">+L9+K10</f>
        <v>36</v>
      </c>
      <c r="M10" s="27">
        <f t="shared" si="3"/>
        <v>6.8310000000000004</v>
      </c>
      <c r="N10" s="27">
        <f t="shared" si="4"/>
        <v>6.8310000000000004</v>
      </c>
      <c r="O10" s="27">
        <f t="shared" ref="O10:O41" si="9">+O9+N10</f>
        <v>-1241.7240000000002</v>
      </c>
      <c r="P10" s="27">
        <f t="shared" ref="P10:P41" si="10">P9-N10</f>
        <v>1241.7240000000002</v>
      </c>
      <c r="Q10" s="38">
        <f>VLOOKUP(Q8,A9:P188,15)</f>
        <v>-155.58060000000134</v>
      </c>
      <c r="R10" s="38">
        <f>VLOOKUP(R8,A9:P188,15)</f>
        <v>-73.606440000001356</v>
      </c>
      <c r="S10" s="38">
        <f>+R10-Q10</f>
        <v>81.974159999999983</v>
      </c>
      <c r="T10" s="36" t="s">
        <v>69</v>
      </c>
    </row>
    <row r="11" spans="1:31">
      <c r="A11" s="31">
        <v>35339</v>
      </c>
      <c r="B11" s="5"/>
      <c r="C11" s="6">
        <v>3</v>
      </c>
      <c r="D11" s="29">
        <f t="shared" si="0"/>
        <v>18</v>
      </c>
      <c r="E11" s="29">
        <f t="shared" si="6"/>
        <v>54</v>
      </c>
      <c r="F11" s="29">
        <f t="shared" si="1"/>
        <v>-3254</v>
      </c>
      <c r="G11" s="34">
        <f>+Inputs!$D$2</f>
        <v>0.3795</v>
      </c>
      <c r="H11" s="2"/>
      <c r="I11" s="27">
        <f t="shared" si="7"/>
        <v>3308</v>
      </c>
      <c r="J11" s="27"/>
      <c r="K11" s="27">
        <f t="shared" si="2"/>
        <v>18</v>
      </c>
      <c r="L11" s="27">
        <f t="shared" si="8"/>
        <v>54</v>
      </c>
      <c r="M11" s="27">
        <f t="shared" si="3"/>
        <v>6.8310000000000004</v>
      </c>
      <c r="N11" s="27">
        <f t="shared" si="4"/>
        <v>6.8310000000000004</v>
      </c>
      <c r="O11" s="27">
        <f t="shared" si="9"/>
        <v>-1234.8930000000003</v>
      </c>
      <c r="P11" s="27">
        <f t="shared" si="10"/>
        <v>1234.8930000000003</v>
      </c>
      <c r="Q11" s="38">
        <f>+VLOOKUP(Q8,A9:P188,16)</f>
        <v>155.58060000000134</v>
      </c>
      <c r="R11" s="38">
        <f>+VLOOKUP(R8,A9:P188,16)</f>
        <v>73.606440000001356</v>
      </c>
      <c r="S11" s="38">
        <f>(+Q11+R11)/2</f>
        <v>114.59352000000135</v>
      </c>
      <c r="T11" s="36" t="s">
        <v>113</v>
      </c>
      <c r="U11" s="161">
        <f>IF(TYPE(VLOOKUP(U8,$A$9:$P$188,16,FALSE))=16,0,VLOOKUP(U8,$A$9:$P$188,16,FALSE))</f>
        <v>230.72358000000122</v>
      </c>
      <c r="V11" s="161">
        <f t="shared" ref="V11:AE11" si="11">IF(TYPE(VLOOKUP(V8,$A$9:$P$188,16,FALSE))=16,0,VLOOKUP(V8,$A$9:$P$188,16,FALSE))</f>
        <v>223.89240000000123</v>
      </c>
      <c r="W11" s="161">
        <f t="shared" si="11"/>
        <v>217.06122000000124</v>
      </c>
      <c r="X11" s="161">
        <f t="shared" si="11"/>
        <v>210.23004000000125</v>
      </c>
      <c r="Y11" s="161">
        <f t="shared" si="11"/>
        <v>203.39886000000126</v>
      </c>
      <c r="Z11" s="161">
        <f t="shared" si="11"/>
        <v>196.56768000000127</v>
      </c>
      <c r="AA11" s="161">
        <f t="shared" si="11"/>
        <v>189.73650000000129</v>
      </c>
      <c r="AB11" s="161">
        <f t="shared" si="11"/>
        <v>182.9053200000013</v>
      </c>
      <c r="AC11" s="161">
        <f t="shared" si="11"/>
        <v>176.07414000000131</v>
      </c>
      <c r="AD11" s="161">
        <f t="shared" si="11"/>
        <v>169.24296000000132</v>
      </c>
      <c r="AE11" s="161">
        <f t="shared" si="11"/>
        <v>162.41178000000133</v>
      </c>
    </row>
    <row r="12" spans="1:31">
      <c r="A12" s="30">
        <v>35370</v>
      </c>
      <c r="B12" s="3"/>
      <c r="C12" s="6">
        <v>4</v>
      </c>
      <c r="D12" s="29">
        <f t="shared" si="0"/>
        <v>18</v>
      </c>
      <c r="E12" s="29">
        <f t="shared" si="6"/>
        <v>72</v>
      </c>
      <c r="F12" s="29">
        <f t="shared" si="1"/>
        <v>-3236</v>
      </c>
      <c r="G12" s="34">
        <f>+Inputs!$D$2</f>
        <v>0.3795</v>
      </c>
      <c r="H12" s="2"/>
      <c r="I12" s="27">
        <f t="shared" si="7"/>
        <v>3308</v>
      </c>
      <c r="J12" s="27"/>
      <c r="K12" s="27">
        <f t="shared" si="2"/>
        <v>18</v>
      </c>
      <c r="L12" s="27">
        <f t="shared" si="8"/>
        <v>72</v>
      </c>
      <c r="M12" s="27">
        <f t="shared" si="3"/>
        <v>6.8310000000000004</v>
      </c>
      <c r="N12" s="27">
        <f t="shared" si="4"/>
        <v>6.8310000000000004</v>
      </c>
      <c r="O12" s="27">
        <f t="shared" si="9"/>
        <v>-1228.0620000000004</v>
      </c>
      <c r="P12" s="27">
        <f t="shared" si="10"/>
        <v>1228.0620000000004</v>
      </c>
      <c r="Q12" s="39"/>
      <c r="R12" s="40"/>
      <c r="S12" s="40"/>
      <c r="T12" s="36"/>
    </row>
    <row r="13" spans="1:31">
      <c r="A13" s="31">
        <v>35400</v>
      </c>
      <c r="B13" s="3"/>
      <c r="C13" s="6">
        <v>5</v>
      </c>
      <c r="D13" s="29">
        <f t="shared" si="0"/>
        <v>18</v>
      </c>
      <c r="E13" s="29">
        <f t="shared" si="6"/>
        <v>90</v>
      </c>
      <c r="F13" s="29">
        <f t="shared" si="1"/>
        <v>-3218</v>
      </c>
      <c r="G13" s="34">
        <f>+Inputs!$D$2</f>
        <v>0.3795</v>
      </c>
      <c r="H13" s="2"/>
      <c r="I13" s="27">
        <f t="shared" si="7"/>
        <v>3308</v>
      </c>
      <c r="J13" s="27"/>
      <c r="K13" s="27">
        <f t="shared" si="2"/>
        <v>18</v>
      </c>
      <c r="L13" s="27">
        <f t="shared" si="8"/>
        <v>90</v>
      </c>
      <c r="M13" s="27">
        <f t="shared" si="3"/>
        <v>6.8310000000000004</v>
      </c>
      <c r="N13" s="27">
        <f t="shared" si="4"/>
        <v>6.8310000000000004</v>
      </c>
      <c r="O13" s="27">
        <f t="shared" si="9"/>
        <v>-1221.2310000000004</v>
      </c>
      <c r="P13" s="27">
        <f t="shared" si="10"/>
        <v>1221.2310000000004</v>
      </c>
      <c r="Q13" s="38">
        <f>VLOOKUP(Q8,A9:P188,9)</f>
        <v>3308</v>
      </c>
      <c r="R13" s="38">
        <f>VLOOKUP(R8,A9:P188,9)</f>
        <v>3308</v>
      </c>
      <c r="S13" s="38">
        <f>+R13-Q13</f>
        <v>0</v>
      </c>
      <c r="T13" s="36" t="s">
        <v>70</v>
      </c>
    </row>
    <row r="14" spans="1:31">
      <c r="A14" s="30">
        <v>35431</v>
      </c>
      <c r="B14" s="3"/>
      <c r="C14" s="6">
        <v>6</v>
      </c>
      <c r="D14" s="29">
        <f t="shared" si="0"/>
        <v>18</v>
      </c>
      <c r="E14" s="29">
        <f t="shared" si="6"/>
        <v>108</v>
      </c>
      <c r="F14" s="29">
        <f t="shared" si="1"/>
        <v>-3200</v>
      </c>
      <c r="G14" s="34">
        <f>+Inputs!$D$2</f>
        <v>0.3795</v>
      </c>
      <c r="H14" s="2"/>
      <c r="I14" s="27">
        <f t="shared" si="7"/>
        <v>3308</v>
      </c>
      <c r="J14" s="27"/>
      <c r="K14" s="27">
        <f t="shared" si="2"/>
        <v>18</v>
      </c>
      <c r="L14" s="27">
        <f t="shared" si="8"/>
        <v>108</v>
      </c>
      <c r="M14" s="27">
        <f t="shared" si="3"/>
        <v>6.8310000000000004</v>
      </c>
      <c r="N14" s="27">
        <f t="shared" si="4"/>
        <v>6.8310000000000004</v>
      </c>
      <c r="O14" s="27">
        <f t="shared" si="9"/>
        <v>-1214.4000000000005</v>
      </c>
      <c r="P14" s="27">
        <f t="shared" si="10"/>
        <v>1214.4000000000005</v>
      </c>
      <c r="Q14" s="38">
        <f>VLOOKUP(Q8,A9:P188,12)</f>
        <v>2898</v>
      </c>
      <c r="R14" s="38">
        <f>VLOOKUP(R8,A9:P188,12)</f>
        <v>3114</v>
      </c>
      <c r="S14" s="38">
        <f>+R14-Q14</f>
        <v>216</v>
      </c>
      <c r="T14" s="37" t="s">
        <v>93</v>
      </c>
    </row>
    <row r="15" spans="1:31">
      <c r="A15" s="31">
        <v>35462</v>
      </c>
      <c r="B15" s="3"/>
      <c r="C15" s="6">
        <v>7</v>
      </c>
      <c r="D15" s="29">
        <f t="shared" si="0"/>
        <v>18</v>
      </c>
      <c r="E15" s="29">
        <f t="shared" si="6"/>
        <v>126</v>
      </c>
      <c r="F15" s="29">
        <f t="shared" si="1"/>
        <v>-3182</v>
      </c>
      <c r="G15" s="34">
        <f>+Inputs!$D$2</f>
        <v>0.3795</v>
      </c>
      <c r="H15" s="2"/>
      <c r="I15" s="27">
        <f t="shared" si="7"/>
        <v>3308</v>
      </c>
      <c r="J15" s="27"/>
      <c r="K15" s="27">
        <f t="shared" si="2"/>
        <v>18</v>
      </c>
      <c r="L15" s="27">
        <f t="shared" si="8"/>
        <v>126</v>
      </c>
      <c r="M15" s="27">
        <f t="shared" si="3"/>
        <v>6.8310000000000004</v>
      </c>
      <c r="N15" s="27">
        <f t="shared" si="4"/>
        <v>6.8310000000000004</v>
      </c>
      <c r="O15" s="27">
        <f t="shared" si="9"/>
        <v>-1207.5690000000006</v>
      </c>
      <c r="P15" s="27">
        <f t="shared" si="10"/>
        <v>1207.5690000000006</v>
      </c>
    </row>
    <row r="16" spans="1:31">
      <c r="A16" s="30">
        <v>35490</v>
      </c>
      <c r="B16" s="3"/>
      <c r="C16" s="6">
        <v>8</v>
      </c>
      <c r="D16" s="29">
        <f t="shared" si="0"/>
        <v>18</v>
      </c>
      <c r="E16" s="29">
        <f t="shared" si="6"/>
        <v>144</v>
      </c>
      <c r="F16" s="29">
        <f t="shared" si="1"/>
        <v>-3164</v>
      </c>
      <c r="G16" s="34">
        <f>+Inputs!$D$2</f>
        <v>0.3795</v>
      </c>
      <c r="H16" s="2"/>
      <c r="I16" s="27">
        <f t="shared" si="7"/>
        <v>3308</v>
      </c>
      <c r="J16" s="27"/>
      <c r="K16" s="27">
        <f t="shared" si="2"/>
        <v>18</v>
      </c>
      <c r="L16" s="27">
        <f t="shared" si="8"/>
        <v>144</v>
      </c>
      <c r="M16" s="27">
        <f t="shared" si="3"/>
        <v>6.8310000000000004</v>
      </c>
      <c r="N16" s="27">
        <f t="shared" si="4"/>
        <v>6.8310000000000004</v>
      </c>
      <c r="O16" s="27">
        <f t="shared" si="9"/>
        <v>-1200.7380000000007</v>
      </c>
      <c r="P16" s="27">
        <f t="shared" si="10"/>
        <v>1200.7380000000007</v>
      </c>
      <c r="Q16" s="4"/>
      <c r="R16" s="4"/>
      <c r="S16" s="4"/>
    </row>
    <row r="17" spans="1:19">
      <c r="A17" s="31">
        <v>35521</v>
      </c>
      <c r="B17" s="3"/>
      <c r="C17" s="6">
        <v>9</v>
      </c>
      <c r="D17" s="29">
        <f t="shared" si="0"/>
        <v>18</v>
      </c>
      <c r="E17" s="29">
        <f t="shared" si="6"/>
        <v>162</v>
      </c>
      <c r="F17" s="29">
        <f t="shared" si="1"/>
        <v>-3146</v>
      </c>
      <c r="G17" s="34">
        <f>+Inputs!$D$2</f>
        <v>0.3795</v>
      </c>
      <c r="H17" s="2"/>
      <c r="I17" s="27">
        <f t="shared" si="7"/>
        <v>3308</v>
      </c>
      <c r="J17" s="27"/>
      <c r="K17" s="27">
        <f t="shared" si="2"/>
        <v>18</v>
      </c>
      <c r="L17" s="27">
        <f t="shared" si="8"/>
        <v>162</v>
      </c>
      <c r="M17" s="27">
        <f t="shared" si="3"/>
        <v>6.8310000000000004</v>
      </c>
      <c r="N17" s="27">
        <f t="shared" si="4"/>
        <v>6.8310000000000004</v>
      </c>
      <c r="O17" s="27">
        <f t="shared" si="9"/>
        <v>-1193.9070000000008</v>
      </c>
      <c r="P17" s="27">
        <f t="shared" si="10"/>
        <v>1193.9070000000008</v>
      </c>
      <c r="Q17" s="4"/>
      <c r="R17" s="4"/>
      <c r="S17" s="4"/>
    </row>
    <row r="18" spans="1:19">
      <c r="A18" s="30">
        <v>35551</v>
      </c>
      <c r="B18" s="3"/>
      <c r="C18" s="6">
        <v>10</v>
      </c>
      <c r="D18" s="29">
        <f t="shared" si="0"/>
        <v>18</v>
      </c>
      <c r="E18" s="29">
        <f t="shared" si="6"/>
        <v>180</v>
      </c>
      <c r="F18" s="29">
        <f t="shared" si="1"/>
        <v>-3128</v>
      </c>
      <c r="G18" s="34">
        <f>+Inputs!$D$2</f>
        <v>0.3795</v>
      </c>
      <c r="H18" s="2"/>
      <c r="I18" s="27">
        <f t="shared" si="7"/>
        <v>3308</v>
      </c>
      <c r="J18" s="27"/>
      <c r="K18" s="27">
        <f t="shared" si="2"/>
        <v>18</v>
      </c>
      <c r="L18" s="27">
        <f t="shared" si="8"/>
        <v>180</v>
      </c>
      <c r="M18" s="27">
        <f t="shared" si="3"/>
        <v>6.8310000000000004</v>
      </c>
      <c r="N18" s="27">
        <f t="shared" si="4"/>
        <v>6.8310000000000004</v>
      </c>
      <c r="O18" s="27">
        <f t="shared" si="9"/>
        <v>-1187.0760000000009</v>
      </c>
      <c r="P18" s="27">
        <f t="shared" si="10"/>
        <v>1187.0760000000009</v>
      </c>
      <c r="Q18" s="4"/>
      <c r="R18" s="4"/>
      <c r="S18" s="4"/>
    </row>
    <row r="19" spans="1:19">
      <c r="A19" s="31">
        <v>35582</v>
      </c>
      <c r="B19" s="3"/>
      <c r="C19" s="6">
        <v>11</v>
      </c>
      <c r="D19" s="29">
        <f t="shared" si="0"/>
        <v>18</v>
      </c>
      <c r="E19" s="29">
        <f t="shared" si="6"/>
        <v>198</v>
      </c>
      <c r="F19" s="29">
        <f t="shared" si="1"/>
        <v>-3110</v>
      </c>
      <c r="G19" s="34">
        <f>+Inputs!$D$2</f>
        <v>0.3795</v>
      </c>
      <c r="H19" s="2"/>
      <c r="I19" s="27">
        <f t="shared" si="7"/>
        <v>3308</v>
      </c>
      <c r="J19" s="27"/>
      <c r="K19" s="27">
        <f t="shared" si="2"/>
        <v>18</v>
      </c>
      <c r="L19" s="27">
        <f t="shared" si="8"/>
        <v>198</v>
      </c>
      <c r="M19" s="27">
        <f t="shared" si="3"/>
        <v>6.8310000000000004</v>
      </c>
      <c r="N19" s="27">
        <f t="shared" si="4"/>
        <v>6.8310000000000004</v>
      </c>
      <c r="O19" s="27">
        <f t="shared" si="9"/>
        <v>-1180.245000000001</v>
      </c>
      <c r="P19" s="27">
        <f t="shared" si="10"/>
        <v>1180.245000000001</v>
      </c>
      <c r="Q19" s="4"/>
      <c r="R19" s="4"/>
      <c r="S19" s="4"/>
    </row>
    <row r="20" spans="1:19">
      <c r="A20" s="30">
        <v>35612</v>
      </c>
      <c r="B20" s="3"/>
      <c r="C20" s="6">
        <v>12</v>
      </c>
      <c r="D20" s="29">
        <f t="shared" si="0"/>
        <v>18</v>
      </c>
      <c r="E20" s="29">
        <f t="shared" si="6"/>
        <v>216</v>
      </c>
      <c r="F20" s="29">
        <f t="shared" si="1"/>
        <v>-3092</v>
      </c>
      <c r="G20" s="34">
        <f>+Inputs!$D$2</f>
        <v>0.3795</v>
      </c>
      <c r="H20" s="2"/>
      <c r="I20" s="27">
        <f t="shared" si="7"/>
        <v>3308</v>
      </c>
      <c r="J20" s="27"/>
      <c r="K20" s="27">
        <f t="shared" si="2"/>
        <v>18</v>
      </c>
      <c r="L20" s="27">
        <f t="shared" si="8"/>
        <v>216</v>
      </c>
      <c r="M20" s="27">
        <f t="shared" si="3"/>
        <v>6.8310000000000004</v>
      </c>
      <c r="N20" s="27">
        <f t="shared" si="4"/>
        <v>6.8310000000000004</v>
      </c>
      <c r="O20" s="27">
        <f t="shared" si="9"/>
        <v>-1173.4140000000011</v>
      </c>
      <c r="P20" s="27">
        <f t="shared" si="10"/>
        <v>1173.4140000000011</v>
      </c>
      <c r="Q20" s="4"/>
      <c r="R20" s="4"/>
      <c r="S20" s="4"/>
    </row>
    <row r="21" spans="1:19">
      <c r="A21" s="31">
        <v>35643</v>
      </c>
      <c r="B21" s="3"/>
      <c r="C21" s="6">
        <v>13</v>
      </c>
      <c r="D21" s="29">
        <f t="shared" si="0"/>
        <v>18</v>
      </c>
      <c r="E21" s="29">
        <f t="shared" si="6"/>
        <v>234</v>
      </c>
      <c r="F21" s="29">
        <f t="shared" si="1"/>
        <v>-3074</v>
      </c>
      <c r="G21" s="34">
        <f>+Inputs!$D$2</f>
        <v>0.3795</v>
      </c>
      <c r="H21" s="2"/>
      <c r="I21" s="27">
        <f t="shared" si="7"/>
        <v>3308</v>
      </c>
      <c r="J21" s="27"/>
      <c r="K21" s="27">
        <f t="shared" si="2"/>
        <v>18</v>
      </c>
      <c r="L21" s="27">
        <f t="shared" si="8"/>
        <v>234</v>
      </c>
      <c r="M21" s="27">
        <f t="shared" si="3"/>
        <v>6.8310000000000004</v>
      </c>
      <c r="N21" s="27">
        <f t="shared" si="4"/>
        <v>6.8310000000000004</v>
      </c>
      <c r="O21" s="27">
        <f t="shared" si="9"/>
        <v>-1166.5830000000012</v>
      </c>
      <c r="P21" s="27">
        <f t="shared" si="10"/>
        <v>1166.5830000000012</v>
      </c>
      <c r="Q21" s="4"/>
      <c r="R21" s="4"/>
      <c r="S21" s="4"/>
    </row>
    <row r="22" spans="1:19">
      <c r="A22" s="30">
        <v>35674</v>
      </c>
      <c r="B22" s="3"/>
      <c r="C22" s="6">
        <v>14</v>
      </c>
      <c r="D22" s="29">
        <f t="shared" si="0"/>
        <v>18</v>
      </c>
      <c r="E22" s="29">
        <f t="shared" si="6"/>
        <v>252</v>
      </c>
      <c r="F22" s="29">
        <f t="shared" si="1"/>
        <v>-3056</v>
      </c>
      <c r="G22" s="34">
        <f>+Inputs!$D$2</f>
        <v>0.3795</v>
      </c>
      <c r="H22" s="2"/>
      <c r="I22" s="27">
        <f t="shared" si="7"/>
        <v>3308</v>
      </c>
      <c r="J22" s="27"/>
      <c r="K22" s="27">
        <f t="shared" si="2"/>
        <v>18</v>
      </c>
      <c r="L22" s="27">
        <f t="shared" si="8"/>
        <v>252</v>
      </c>
      <c r="M22" s="27">
        <f t="shared" si="3"/>
        <v>6.8310000000000004</v>
      </c>
      <c r="N22" s="27">
        <f t="shared" si="4"/>
        <v>6.8310000000000004</v>
      </c>
      <c r="O22" s="27">
        <f t="shared" si="9"/>
        <v>-1159.7520000000013</v>
      </c>
      <c r="P22" s="27">
        <f t="shared" si="10"/>
        <v>1159.7520000000013</v>
      </c>
      <c r="Q22" s="4"/>
      <c r="R22" s="4"/>
      <c r="S22" s="4"/>
    </row>
    <row r="23" spans="1:19">
      <c r="A23" s="31">
        <v>35704</v>
      </c>
      <c r="B23" s="3"/>
      <c r="C23" s="6">
        <v>15</v>
      </c>
      <c r="D23" s="29">
        <f t="shared" si="0"/>
        <v>18</v>
      </c>
      <c r="E23" s="29">
        <f t="shared" si="6"/>
        <v>270</v>
      </c>
      <c r="F23" s="29">
        <f t="shared" si="1"/>
        <v>-3038</v>
      </c>
      <c r="G23" s="34">
        <f>+Inputs!$D$2</f>
        <v>0.3795</v>
      </c>
      <c r="H23" s="2"/>
      <c r="I23" s="27">
        <f t="shared" si="7"/>
        <v>3308</v>
      </c>
      <c r="J23" s="27"/>
      <c r="K23" s="27">
        <f t="shared" si="2"/>
        <v>18</v>
      </c>
      <c r="L23" s="27">
        <f t="shared" si="8"/>
        <v>270</v>
      </c>
      <c r="M23" s="27">
        <f t="shared" si="3"/>
        <v>6.8310000000000004</v>
      </c>
      <c r="N23" s="27">
        <f t="shared" si="4"/>
        <v>6.8310000000000004</v>
      </c>
      <c r="O23" s="27">
        <f t="shared" si="9"/>
        <v>-1152.9210000000014</v>
      </c>
      <c r="P23" s="27">
        <f t="shared" si="10"/>
        <v>1152.9210000000014</v>
      </c>
      <c r="Q23" s="4"/>
      <c r="R23" s="4"/>
      <c r="S23" s="4"/>
    </row>
    <row r="24" spans="1:19">
      <c r="A24" s="30">
        <v>35735</v>
      </c>
      <c r="B24" s="3"/>
      <c r="C24" s="6">
        <v>16</v>
      </c>
      <c r="D24" s="29">
        <f t="shared" si="0"/>
        <v>18</v>
      </c>
      <c r="E24" s="29">
        <f t="shared" si="6"/>
        <v>288</v>
      </c>
      <c r="F24" s="29">
        <f t="shared" si="1"/>
        <v>-3020</v>
      </c>
      <c r="G24" s="34">
        <f>+Inputs!$D$2</f>
        <v>0.3795</v>
      </c>
      <c r="H24" s="2"/>
      <c r="I24" s="27">
        <f t="shared" si="7"/>
        <v>3308</v>
      </c>
      <c r="J24" s="27"/>
      <c r="K24" s="27">
        <f t="shared" si="2"/>
        <v>18</v>
      </c>
      <c r="L24" s="27">
        <f t="shared" si="8"/>
        <v>288</v>
      </c>
      <c r="M24" s="27">
        <f t="shared" si="3"/>
        <v>6.8310000000000004</v>
      </c>
      <c r="N24" s="27">
        <f t="shared" si="4"/>
        <v>6.8310000000000004</v>
      </c>
      <c r="O24" s="27">
        <f t="shared" si="9"/>
        <v>-1146.0900000000015</v>
      </c>
      <c r="P24" s="27">
        <f t="shared" si="10"/>
        <v>1146.0900000000015</v>
      </c>
      <c r="Q24" s="4"/>
      <c r="R24" s="4"/>
      <c r="S24" s="4"/>
    </row>
    <row r="25" spans="1:19">
      <c r="A25" s="31">
        <v>35765</v>
      </c>
      <c r="B25" s="3"/>
      <c r="C25" s="6">
        <v>17</v>
      </c>
      <c r="D25" s="29">
        <f t="shared" si="0"/>
        <v>18</v>
      </c>
      <c r="E25" s="29">
        <f t="shared" si="6"/>
        <v>306</v>
      </c>
      <c r="F25" s="29">
        <f t="shared" si="1"/>
        <v>-3002</v>
      </c>
      <c r="G25" s="34">
        <f>+Inputs!$D$2</f>
        <v>0.3795</v>
      </c>
      <c r="H25" s="2"/>
      <c r="I25" s="27">
        <f t="shared" si="7"/>
        <v>3308</v>
      </c>
      <c r="J25" s="27"/>
      <c r="K25" s="27">
        <f t="shared" si="2"/>
        <v>18</v>
      </c>
      <c r="L25" s="27">
        <f t="shared" si="8"/>
        <v>306</v>
      </c>
      <c r="M25" s="27">
        <f t="shared" si="3"/>
        <v>6.8310000000000004</v>
      </c>
      <c r="N25" s="27">
        <f t="shared" si="4"/>
        <v>6.8310000000000004</v>
      </c>
      <c r="O25" s="27">
        <f t="shared" si="9"/>
        <v>-1139.2590000000016</v>
      </c>
      <c r="P25" s="27">
        <f t="shared" si="10"/>
        <v>1139.2590000000016</v>
      </c>
      <c r="Q25" s="4"/>
      <c r="R25" s="4"/>
      <c r="S25" s="4"/>
    </row>
    <row r="26" spans="1:19">
      <c r="A26" s="30">
        <v>35796</v>
      </c>
      <c r="B26" s="3"/>
      <c r="C26" s="6">
        <v>18</v>
      </c>
      <c r="D26" s="29">
        <f t="shared" si="0"/>
        <v>18</v>
      </c>
      <c r="E26" s="29">
        <f t="shared" si="6"/>
        <v>324</v>
      </c>
      <c r="F26" s="29">
        <f t="shared" si="1"/>
        <v>-2984</v>
      </c>
      <c r="G26" s="34">
        <f>+Inputs!$D$2</f>
        <v>0.3795</v>
      </c>
      <c r="H26" s="2"/>
      <c r="I26" s="27">
        <f t="shared" si="7"/>
        <v>3308</v>
      </c>
      <c r="J26" s="27"/>
      <c r="K26" s="27">
        <f t="shared" si="2"/>
        <v>18</v>
      </c>
      <c r="L26" s="27">
        <f t="shared" si="8"/>
        <v>324</v>
      </c>
      <c r="M26" s="27">
        <f t="shared" si="3"/>
        <v>6.8310000000000004</v>
      </c>
      <c r="N26" s="27">
        <f t="shared" si="4"/>
        <v>6.8310000000000004</v>
      </c>
      <c r="O26" s="27">
        <f t="shared" si="9"/>
        <v>-1132.4280000000017</v>
      </c>
      <c r="P26" s="27">
        <f t="shared" si="10"/>
        <v>1132.4280000000017</v>
      </c>
      <c r="Q26" s="4"/>
      <c r="R26" s="4"/>
      <c r="S26" s="4"/>
    </row>
    <row r="27" spans="1:19">
      <c r="A27" s="31">
        <v>35827</v>
      </c>
      <c r="B27" s="3"/>
      <c r="C27" s="6">
        <v>19</v>
      </c>
      <c r="D27" s="29">
        <f t="shared" si="0"/>
        <v>18</v>
      </c>
      <c r="E27" s="29">
        <f t="shared" si="6"/>
        <v>342</v>
      </c>
      <c r="F27" s="29">
        <f t="shared" si="1"/>
        <v>-2966</v>
      </c>
      <c r="G27" s="34">
        <f>+Inputs!$D$2</f>
        <v>0.3795</v>
      </c>
      <c r="H27" s="2"/>
      <c r="I27" s="27">
        <f t="shared" si="7"/>
        <v>3308</v>
      </c>
      <c r="J27" s="27"/>
      <c r="K27" s="27">
        <f t="shared" si="2"/>
        <v>18</v>
      </c>
      <c r="L27" s="27">
        <f t="shared" si="8"/>
        <v>342</v>
      </c>
      <c r="M27" s="27">
        <f t="shared" si="3"/>
        <v>6.8310000000000004</v>
      </c>
      <c r="N27" s="27">
        <f t="shared" si="4"/>
        <v>6.8310000000000004</v>
      </c>
      <c r="O27" s="27">
        <f t="shared" si="9"/>
        <v>-1125.5970000000018</v>
      </c>
      <c r="P27" s="27">
        <f t="shared" si="10"/>
        <v>1125.5970000000018</v>
      </c>
      <c r="Q27" s="4"/>
      <c r="R27" s="4"/>
      <c r="S27" s="4"/>
    </row>
    <row r="28" spans="1:19">
      <c r="A28" s="30">
        <v>35855</v>
      </c>
      <c r="B28" s="3"/>
      <c r="C28" s="6">
        <v>20</v>
      </c>
      <c r="D28" s="29">
        <f t="shared" si="0"/>
        <v>18</v>
      </c>
      <c r="E28" s="29">
        <f t="shared" si="6"/>
        <v>360</v>
      </c>
      <c r="F28" s="29">
        <f t="shared" si="1"/>
        <v>-2948</v>
      </c>
      <c r="G28" s="34">
        <f>+Inputs!$D$2</f>
        <v>0.3795</v>
      </c>
      <c r="H28" s="2"/>
      <c r="I28" s="27">
        <f t="shared" si="7"/>
        <v>3308</v>
      </c>
      <c r="J28" s="27"/>
      <c r="K28" s="27">
        <f t="shared" si="2"/>
        <v>18</v>
      </c>
      <c r="L28" s="27">
        <f t="shared" si="8"/>
        <v>360</v>
      </c>
      <c r="M28" s="27">
        <f t="shared" si="3"/>
        <v>6.8310000000000004</v>
      </c>
      <c r="N28" s="27">
        <f t="shared" si="4"/>
        <v>6.8310000000000004</v>
      </c>
      <c r="O28" s="27">
        <f t="shared" si="9"/>
        <v>-1118.7660000000019</v>
      </c>
      <c r="P28" s="27">
        <f t="shared" si="10"/>
        <v>1118.7660000000019</v>
      </c>
      <c r="Q28" s="4"/>
      <c r="R28" s="4"/>
      <c r="S28" s="4"/>
    </row>
    <row r="29" spans="1:19">
      <c r="A29" s="31">
        <v>35886</v>
      </c>
      <c r="B29" s="3"/>
      <c r="C29" s="6">
        <v>21</v>
      </c>
      <c r="D29" s="29">
        <f t="shared" si="0"/>
        <v>18</v>
      </c>
      <c r="E29" s="29">
        <f t="shared" si="6"/>
        <v>378</v>
      </c>
      <c r="F29" s="29">
        <f t="shared" si="1"/>
        <v>-2930</v>
      </c>
      <c r="G29" s="34">
        <f>+Inputs!$D$2</f>
        <v>0.3795</v>
      </c>
      <c r="H29" s="2"/>
      <c r="I29" s="27">
        <f t="shared" si="7"/>
        <v>3308</v>
      </c>
      <c r="J29" s="27"/>
      <c r="K29" s="27">
        <f t="shared" si="2"/>
        <v>18</v>
      </c>
      <c r="L29" s="27">
        <f t="shared" si="8"/>
        <v>378</v>
      </c>
      <c r="M29" s="27">
        <f t="shared" si="3"/>
        <v>6.8310000000000004</v>
      </c>
      <c r="N29" s="27">
        <f t="shared" si="4"/>
        <v>6.8310000000000004</v>
      </c>
      <c r="O29" s="27">
        <f t="shared" si="9"/>
        <v>-1111.935000000002</v>
      </c>
      <c r="P29" s="27">
        <f t="shared" si="10"/>
        <v>1111.935000000002</v>
      </c>
      <c r="Q29" s="4"/>
      <c r="R29" s="4"/>
      <c r="S29" s="4"/>
    </row>
    <row r="30" spans="1:19">
      <c r="A30" s="30">
        <v>35916</v>
      </c>
      <c r="B30" s="3"/>
      <c r="C30" s="6">
        <v>22</v>
      </c>
      <c r="D30" s="29">
        <f t="shared" si="0"/>
        <v>18</v>
      </c>
      <c r="E30" s="29">
        <f t="shared" si="6"/>
        <v>396</v>
      </c>
      <c r="F30" s="29">
        <f t="shared" si="1"/>
        <v>-2912</v>
      </c>
      <c r="G30" s="34">
        <f>+Inputs!$D$2</f>
        <v>0.3795</v>
      </c>
      <c r="H30" s="2"/>
      <c r="I30" s="27">
        <f t="shared" si="7"/>
        <v>3308</v>
      </c>
      <c r="J30" s="27"/>
      <c r="K30" s="27">
        <f t="shared" si="2"/>
        <v>18</v>
      </c>
      <c r="L30" s="27">
        <f t="shared" si="8"/>
        <v>396</v>
      </c>
      <c r="M30" s="27">
        <f t="shared" si="3"/>
        <v>6.8310000000000004</v>
      </c>
      <c r="N30" s="27">
        <f t="shared" si="4"/>
        <v>6.8310000000000004</v>
      </c>
      <c r="O30" s="27">
        <f t="shared" si="9"/>
        <v>-1105.1040000000021</v>
      </c>
      <c r="P30" s="27">
        <f t="shared" si="10"/>
        <v>1105.1040000000021</v>
      </c>
      <c r="Q30" s="125"/>
    </row>
    <row r="31" spans="1:19">
      <c r="A31" s="31">
        <v>35947</v>
      </c>
      <c r="B31" s="3"/>
      <c r="C31" s="6">
        <v>23</v>
      </c>
      <c r="D31" s="29">
        <f t="shared" si="0"/>
        <v>18</v>
      </c>
      <c r="E31" s="29">
        <f t="shared" si="6"/>
        <v>414</v>
      </c>
      <c r="F31" s="29">
        <f t="shared" si="1"/>
        <v>-2894</v>
      </c>
      <c r="G31" s="34">
        <f>+Inputs!$D$2</f>
        <v>0.3795</v>
      </c>
      <c r="H31" s="2"/>
      <c r="I31" s="27">
        <f t="shared" si="7"/>
        <v>3308</v>
      </c>
      <c r="J31" s="27"/>
      <c r="K31" s="27">
        <f t="shared" si="2"/>
        <v>18</v>
      </c>
      <c r="L31" s="27">
        <f t="shared" si="8"/>
        <v>414</v>
      </c>
      <c r="M31" s="27">
        <f t="shared" si="3"/>
        <v>6.8310000000000004</v>
      </c>
      <c r="N31" s="27">
        <f t="shared" si="4"/>
        <v>6.8310000000000004</v>
      </c>
      <c r="O31" s="27">
        <f t="shared" si="9"/>
        <v>-1098.2730000000022</v>
      </c>
      <c r="P31" s="27">
        <f t="shared" si="10"/>
        <v>1098.2730000000022</v>
      </c>
      <c r="Q31" s="125"/>
    </row>
    <row r="32" spans="1:19">
      <c r="A32" s="30">
        <v>35977</v>
      </c>
      <c r="B32" s="3"/>
      <c r="C32" s="6">
        <v>24</v>
      </c>
      <c r="D32" s="29">
        <f t="shared" si="0"/>
        <v>18</v>
      </c>
      <c r="E32" s="29">
        <f t="shared" si="6"/>
        <v>432</v>
      </c>
      <c r="F32" s="29">
        <f t="shared" si="1"/>
        <v>-2876</v>
      </c>
      <c r="G32" s="34">
        <f>+Inputs!$D$2</f>
        <v>0.3795</v>
      </c>
      <c r="H32" s="2"/>
      <c r="I32" s="27">
        <f t="shared" si="7"/>
        <v>3308</v>
      </c>
      <c r="J32" s="27"/>
      <c r="K32" s="27">
        <f t="shared" si="2"/>
        <v>18</v>
      </c>
      <c r="L32" s="27">
        <f t="shared" si="8"/>
        <v>432</v>
      </c>
      <c r="M32" s="27">
        <f t="shared" si="3"/>
        <v>6.8310000000000004</v>
      </c>
      <c r="N32" s="27">
        <f t="shared" si="4"/>
        <v>6.8310000000000004</v>
      </c>
      <c r="O32" s="27">
        <f t="shared" si="9"/>
        <v>-1091.4420000000023</v>
      </c>
      <c r="P32" s="27">
        <f t="shared" si="10"/>
        <v>1091.4420000000023</v>
      </c>
      <c r="Q32" s="125"/>
    </row>
    <row r="33" spans="1:21">
      <c r="A33" s="31">
        <v>36008</v>
      </c>
      <c r="B33" s="3"/>
      <c r="C33" s="6">
        <v>25</v>
      </c>
      <c r="D33" s="29">
        <f t="shared" si="0"/>
        <v>18</v>
      </c>
      <c r="E33" s="29">
        <f t="shared" si="6"/>
        <v>450</v>
      </c>
      <c r="F33" s="29">
        <f t="shared" si="1"/>
        <v>-2858</v>
      </c>
      <c r="G33" s="34">
        <f>+Inputs!$D$2</f>
        <v>0.3795</v>
      </c>
      <c r="H33" s="2"/>
      <c r="I33" s="27">
        <f t="shared" si="7"/>
        <v>3308</v>
      </c>
      <c r="J33" s="27"/>
      <c r="K33" s="27">
        <f t="shared" si="2"/>
        <v>18</v>
      </c>
      <c r="L33" s="27">
        <f t="shared" si="8"/>
        <v>450</v>
      </c>
      <c r="M33" s="27">
        <f t="shared" si="3"/>
        <v>6.8310000000000004</v>
      </c>
      <c r="N33" s="27">
        <f t="shared" si="4"/>
        <v>6.8310000000000004</v>
      </c>
      <c r="O33" s="27">
        <f t="shared" si="9"/>
        <v>-1084.6110000000024</v>
      </c>
      <c r="P33" s="27">
        <f t="shared" si="10"/>
        <v>1084.6110000000024</v>
      </c>
      <c r="Q33" s="125"/>
    </row>
    <row r="34" spans="1:21">
      <c r="A34" s="30">
        <v>36039</v>
      </c>
      <c r="B34" s="3"/>
      <c r="C34" s="6">
        <v>26</v>
      </c>
      <c r="D34" s="29">
        <f t="shared" si="0"/>
        <v>18</v>
      </c>
      <c r="E34" s="29">
        <f t="shared" si="6"/>
        <v>468</v>
      </c>
      <c r="F34" s="29">
        <f t="shared" si="1"/>
        <v>-2840</v>
      </c>
      <c r="G34" s="34">
        <f>+Inputs!$D$2</f>
        <v>0.3795</v>
      </c>
      <c r="H34" s="2"/>
      <c r="I34" s="27">
        <f t="shared" si="7"/>
        <v>3308</v>
      </c>
      <c r="J34" s="27"/>
      <c r="K34" s="27">
        <f t="shared" si="2"/>
        <v>18</v>
      </c>
      <c r="L34" s="27">
        <f t="shared" si="8"/>
        <v>468</v>
      </c>
      <c r="M34" s="27">
        <f t="shared" si="3"/>
        <v>6.8310000000000004</v>
      </c>
      <c r="N34" s="27">
        <f t="shared" si="4"/>
        <v>6.8310000000000004</v>
      </c>
      <c r="O34" s="27">
        <f t="shared" si="9"/>
        <v>-1077.7800000000025</v>
      </c>
      <c r="P34" s="27">
        <f t="shared" si="10"/>
        <v>1077.7800000000025</v>
      </c>
      <c r="Q34" s="125"/>
    </row>
    <row r="35" spans="1:21">
      <c r="A35" s="31">
        <v>36069</v>
      </c>
      <c r="B35" s="3"/>
      <c r="C35" s="6">
        <v>27</v>
      </c>
      <c r="D35" s="29">
        <f t="shared" si="0"/>
        <v>18</v>
      </c>
      <c r="E35" s="29">
        <f t="shared" si="6"/>
        <v>486</v>
      </c>
      <c r="F35" s="29">
        <f t="shared" si="1"/>
        <v>-2822</v>
      </c>
      <c r="G35" s="34">
        <f>+Inputs!$D$2</f>
        <v>0.3795</v>
      </c>
      <c r="H35" s="2"/>
      <c r="I35" s="27">
        <f t="shared" si="7"/>
        <v>3308</v>
      </c>
      <c r="J35" s="27"/>
      <c r="K35" s="27">
        <f t="shared" si="2"/>
        <v>18</v>
      </c>
      <c r="L35" s="27">
        <f t="shared" si="8"/>
        <v>486</v>
      </c>
      <c r="M35" s="27">
        <f t="shared" si="3"/>
        <v>6.8310000000000004</v>
      </c>
      <c r="N35" s="27">
        <f t="shared" si="4"/>
        <v>6.8310000000000004</v>
      </c>
      <c r="O35" s="27">
        <f t="shared" si="9"/>
        <v>-1070.9490000000026</v>
      </c>
      <c r="P35" s="27">
        <f t="shared" si="10"/>
        <v>1070.9490000000026</v>
      </c>
    </row>
    <row r="36" spans="1:21">
      <c r="A36" s="30">
        <v>36100</v>
      </c>
      <c r="B36" s="3"/>
      <c r="C36" s="6">
        <v>28</v>
      </c>
      <c r="D36" s="29">
        <f t="shared" si="0"/>
        <v>18</v>
      </c>
      <c r="E36" s="29">
        <f t="shared" si="6"/>
        <v>504</v>
      </c>
      <c r="F36" s="29">
        <f t="shared" si="1"/>
        <v>-2804</v>
      </c>
      <c r="G36" s="34">
        <f>+Inputs!$D$2</f>
        <v>0.3795</v>
      </c>
      <c r="H36" s="2"/>
      <c r="I36" s="27">
        <f t="shared" si="7"/>
        <v>3308</v>
      </c>
      <c r="J36" s="27"/>
      <c r="K36" s="27">
        <f t="shared" si="2"/>
        <v>18</v>
      </c>
      <c r="L36" s="27">
        <f t="shared" si="8"/>
        <v>504</v>
      </c>
      <c r="M36" s="27">
        <f t="shared" si="3"/>
        <v>6.8310000000000004</v>
      </c>
      <c r="N36" s="27">
        <f t="shared" si="4"/>
        <v>6.8310000000000004</v>
      </c>
      <c r="O36" s="27">
        <f t="shared" si="9"/>
        <v>-1064.1180000000027</v>
      </c>
      <c r="P36" s="27">
        <f t="shared" si="10"/>
        <v>1064.1180000000027</v>
      </c>
    </row>
    <row r="37" spans="1:21">
      <c r="A37" s="31">
        <v>36130</v>
      </c>
      <c r="B37" s="3"/>
      <c r="C37" s="6">
        <v>29</v>
      </c>
      <c r="D37" s="29">
        <f t="shared" si="0"/>
        <v>18</v>
      </c>
      <c r="E37" s="29">
        <f t="shared" si="6"/>
        <v>522</v>
      </c>
      <c r="F37" s="29">
        <f t="shared" si="1"/>
        <v>-2786</v>
      </c>
      <c r="G37" s="34">
        <f>+Inputs!$D$2</f>
        <v>0.3795</v>
      </c>
      <c r="H37" s="2"/>
      <c r="I37" s="27">
        <f t="shared" si="7"/>
        <v>3308</v>
      </c>
      <c r="J37" s="27"/>
      <c r="K37" s="27">
        <f t="shared" si="2"/>
        <v>18</v>
      </c>
      <c r="L37" s="27">
        <f t="shared" si="8"/>
        <v>522</v>
      </c>
      <c r="M37" s="27">
        <f t="shared" si="3"/>
        <v>6.8310000000000004</v>
      </c>
      <c r="N37" s="27">
        <f t="shared" si="4"/>
        <v>6.8310000000000004</v>
      </c>
      <c r="O37" s="27">
        <f t="shared" si="9"/>
        <v>-1057.2870000000028</v>
      </c>
      <c r="P37" s="27">
        <f t="shared" si="10"/>
        <v>1057.2870000000028</v>
      </c>
    </row>
    <row r="38" spans="1:21">
      <c r="A38" s="30">
        <v>36161</v>
      </c>
      <c r="B38" s="3"/>
      <c r="C38" s="6">
        <v>30</v>
      </c>
      <c r="D38" s="29">
        <f t="shared" si="0"/>
        <v>18</v>
      </c>
      <c r="E38" s="29">
        <f t="shared" si="6"/>
        <v>540</v>
      </c>
      <c r="F38" s="29">
        <f t="shared" si="1"/>
        <v>-2768</v>
      </c>
      <c r="G38" s="34">
        <f>+Inputs!$D$2</f>
        <v>0.3795</v>
      </c>
      <c r="H38" s="2"/>
      <c r="I38" s="27">
        <f t="shared" si="7"/>
        <v>3308</v>
      </c>
      <c r="J38" s="27"/>
      <c r="K38" s="27">
        <f t="shared" si="2"/>
        <v>18</v>
      </c>
      <c r="L38" s="27">
        <f t="shared" si="8"/>
        <v>540</v>
      </c>
      <c r="M38" s="27">
        <f t="shared" si="3"/>
        <v>6.8310000000000004</v>
      </c>
      <c r="N38" s="27">
        <f t="shared" si="4"/>
        <v>6.8310000000000004</v>
      </c>
      <c r="O38" s="27">
        <f t="shared" si="9"/>
        <v>-1050.4560000000029</v>
      </c>
      <c r="P38" s="27">
        <f t="shared" si="10"/>
        <v>1050.4560000000029</v>
      </c>
    </row>
    <row r="39" spans="1:21">
      <c r="A39" s="31">
        <v>36192</v>
      </c>
      <c r="B39" s="2"/>
      <c r="C39" s="6">
        <v>31</v>
      </c>
      <c r="D39" s="29">
        <f t="shared" si="0"/>
        <v>18</v>
      </c>
      <c r="E39" s="29">
        <f t="shared" si="6"/>
        <v>558</v>
      </c>
      <c r="F39" s="29">
        <f t="shared" si="1"/>
        <v>-2750</v>
      </c>
      <c r="G39" s="34">
        <f>+Inputs!$D$2</f>
        <v>0.3795</v>
      </c>
      <c r="H39" s="2"/>
      <c r="I39" s="27">
        <f t="shared" si="7"/>
        <v>3308</v>
      </c>
      <c r="J39" s="27"/>
      <c r="K39" s="27">
        <f t="shared" si="2"/>
        <v>18</v>
      </c>
      <c r="L39" s="27">
        <f t="shared" si="8"/>
        <v>558</v>
      </c>
      <c r="M39" s="27">
        <f t="shared" si="3"/>
        <v>6.8310000000000004</v>
      </c>
      <c r="N39" s="27">
        <f t="shared" si="4"/>
        <v>6.8310000000000004</v>
      </c>
      <c r="O39" s="27">
        <f t="shared" si="9"/>
        <v>-1043.625000000003</v>
      </c>
      <c r="P39" s="27">
        <f t="shared" si="10"/>
        <v>1043.625000000003</v>
      </c>
    </row>
    <row r="40" spans="1:21">
      <c r="A40" s="30">
        <v>36220</v>
      </c>
      <c r="B40" s="2"/>
      <c r="C40" s="6">
        <v>32</v>
      </c>
      <c r="D40" s="29">
        <f t="shared" si="0"/>
        <v>18</v>
      </c>
      <c r="E40" s="29">
        <f t="shared" si="6"/>
        <v>576</v>
      </c>
      <c r="F40" s="29">
        <f t="shared" si="1"/>
        <v>-2732</v>
      </c>
      <c r="G40" s="34">
        <f>+Inputs!$D$2</f>
        <v>0.3795</v>
      </c>
      <c r="H40" s="2"/>
      <c r="I40" s="27">
        <f t="shared" si="7"/>
        <v>3308</v>
      </c>
      <c r="J40" s="2"/>
      <c r="K40" s="27">
        <f t="shared" si="2"/>
        <v>18</v>
      </c>
      <c r="L40" s="27">
        <f t="shared" si="8"/>
        <v>576</v>
      </c>
      <c r="M40" s="27">
        <f t="shared" si="3"/>
        <v>6.8310000000000004</v>
      </c>
      <c r="N40" s="27">
        <f t="shared" si="4"/>
        <v>6.8310000000000004</v>
      </c>
      <c r="O40" s="27">
        <f t="shared" si="9"/>
        <v>-1036.7940000000031</v>
      </c>
      <c r="P40" s="27">
        <f t="shared" si="10"/>
        <v>1036.7940000000031</v>
      </c>
    </row>
    <row r="41" spans="1:21">
      <c r="A41" s="31">
        <v>36251</v>
      </c>
      <c r="C41" s="6">
        <v>33</v>
      </c>
      <c r="D41" s="29">
        <f t="shared" ref="D41:D72" si="12">ROUND(-(+$B$9/180)*1,0)</f>
        <v>18</v>
      </c>
      <c r="E41" s="29">
        <f t="shared" si="6"/>
        <v>594</v>
      </c>
      <c r="F41" s="29">
        <f t="shared" ref="F41:F72" si="13">$B$9+E41</f>
        <v>-2714</v>
      </c>
      <c r="G41" s="34">
        <f>+Inputs!$D$2</f>
        <v>0.3795</v>
      </c>
      <c r="I41" s="27">
        <f t="shared" si="7"/>
        <v>3308</v>
      </c>
      <c r="K41" s="27">
        <f t="shared" ref="K41:K72" si="14">D41</f>
        <v>18</v>
      </c>
      <c r="L41" s="27">
        <f t="shared" si="8"/>
        <v>594</v>
      </c>
      <c r="M41" s="27">
        <f t="shared" ref="M41:M72" si="15">K41*G41</f>
        <v>6.8310000000000004</v>
      </c>
      <c r="N41" s="27">
        <f t="shared" ref="N41:N72" si="16">M41-J41</f>
        <v>6.8310000000000004</v>
      </c>
      <c r="O41" s="27">
        <f t="shared" si="9"/>
        <v>-1029.9630000000031</v>
      </c>
      <c r="P41" s="27">
        <f t="shared" si="10"/>
        <v>1029.9630000000031</v>
      </c>
    </row>
    <row r="42" spans="1:21">
      <c r="A42" s="30">
        <v>36281</v>
      </c>
      <c r="C42" s="6">
        <v>34</v>
      </c>
      <c r="D42" s="29">
        <f t="shared" si="12"/>
        <v>18</v>
      </c>
      <c r="E42" s="29">
        <f t="shared" ref="E42:E73" si="17">+E41+D42</f>
        <v>612</v>
      </c>
      <c r="F42" s="29">
        <f t="shared" si="13"/>
        <v>-2696</v>
      </c>
      <c r="G42" s="34">
        <f>+Inputs!$D$2</f>
        <v>0.3795</v>
      </c>
      <c r="I42" s="27">
        <f t="shared" ref="I42:I73" si="18">+I41+H42</f>
        <v>3308</v>
      </c>
      <c r="K42" s="27">
        <f t="shared" si="14"/>
        <v>18</v>
      </c>
      <c r="L42" s="27">
        <f t="shared" ref="L42:L73" si="19">+L41+K42</f>
        <v>612</v>
      </c>
      <c r="M42" s="27">
        <f t="shared" si="15"/>
        <v>6.8310000000000004</v>
      </c>
      <c r="N42" s="27">
        <f t="shared" si="16"/>
        <v>6.8310000000000004</v>
      </c>
      <c r="O42" s="27">
        <f t="shared" ref="O42:O73" si="20">+O41+N42</f>
        <v>-1023.1320000000031</v>
      </c>
      <c r="P42" s="27">
        <f t="shared" ref="P42:P73" si="21">P41-N42</f>
        <v>1023.1320000000031</v>
      </c>
    </row>
    <row r="43" spans="1:21">
      <c r="A43" s="31">
        <v>36312</v>
      </c>
      <c r="C43" s="6">
        <v>35</v>
      </c>
      <c r="D43" s="29">
        <f t="shared" si="12"/>
        <v>18</v>
      </c>
      <c r="E43" s="29">
        <f t="shared" si="17"/>
        <v>630</v>
      </c>
      <c r="F43" s="29">
        <f t="shared" si="13"/>
        <v>-2678</v>
      </c>
      <c r="G43" s="34">
        <f>+Inputs!$D$2</f>
        <v>0.3795</v>
      </c>
      <c r="I43" s="27">
        <f t="shared" si="18"/>
        <v>3308</v>
      </c>
      <c r="K43" s="27">
        <f t="shared" si="14"/>
        <v>18</v>
      </c>
      <c r="L43" s="27">
        <f t="shared" si="19"/>
        <v>630</v>
      </c>
      <c r="M43" s="27">
        <f t="shared" si="15"/>
        <v>6.8310000000000004</v>
      </c>
      <c r="N43" s="27">
        <f t="shared" si="16"/>
        <v>6.8310000000000004</v>
      </c>
      <c r="O43" s="27">
        <f t="shared" si="20"/>
        <v>-1016.3010000000031</v>
      </c>
      <c r="P43" s="27">
        <f t="shared" si="21"/>
        <v>1016.3010000000031</v>
      </c>
    </row>
    <row r="44" spans="1:21">
      <c r="A44" s="30">
        <v>36342</v>
      </c>
      <c r="C44" s="6">
        <v>36</v>
      </c>
      <c r="D44" s="29">
        <f t="shared" si="12"/>
        <v>18</v>
      </c>
      <c r="E44" s="29">
        <f t="shared" si="17"/>
        <v>648</v>
      </c>
      <c r="F44" s="29">
        <f t="shared" si="13"/>
        <v>-2660</v>
      </c>
      <c r="G44" s="34">
        <f>+Inputs!$D$2</f>
        <v>0.3795</v>
      </c>
      <c r="I44" s="27">
        <f t="shared" si="18"/>
        <v>3308</v>
      </c>
      <c r="K44" s="27">
        <f t="shared" si="14"/>
        <v>18</v>
      </c>
      <c r="L44" s="27">
        <f t="shared" si="19"/>
        <v>648</v>
      </c>
      <c r="M44" s="27">
        <f t="shared" si="15"/>
        <v>6.8310000000000004</v>
      </c>
      <c r="N44" s="27">
        <f t="shared" si="16"/>
        <v>6.8310000000000004</v>
      </c>
      <c r="O44" s="27">
        <f t="shared" si="20"/>
        <v>-1009.4700000000031</v>
      </c>
      <c r="P44" s="27">
        <f t="shared" si="21"/>
        <v>1009.4700000000031</v>
      </c>
      <c r="U44" s="108"/>
    </row>
    <row r="45" spans="1:21">
      <c r="A45" s="31">
        <v>36373</v>
      </c>
      <c r="C45" s="6">
        <v>37</v>
      </c>
      <c r="D45" s="29">
        <f t="shared" si="12"/>
        <v>18</v>
      </c>
      <c r="E45" s="29">
        <f t="shared" si="17"/>
        <v>666</v>
      </c>
      <c r="F45" s="29">
        <f t="shared" si="13"/>
        <v>-2642</v>
      </c>
      <c r="G45" s="34">
        <f>+Inputs!$D$2</f>
        <v>0.3795</v>
      </c>
      <c r="I45" s="27">
        <f t="shared" si="18"/>
        <v>3308</v>
      </c>
      <c r="K45" s="27">
        <f t="shared" si="14"/>
        <v>18</v>
      </c>
      <c r="L45" s="27">
        <f t="shared" si="19"/>
        <v>666</v>
      </c>
      <c r="M45" s="27">
        <f t="shared" si="15"/>
        <v>6.8310000000000004</v>
      </c>
      <c r="N45" s="27">
        <f t="shared" si="16"/>
        <v>6.8310000000000004</v>
      </c>
      <c r="O45" s="27">
        <f t="shared" si="20"/>
        <v>-1002.6390000000031</v>
      </c>
      <c r="P45" s="27">
        <f t="shared" si="21"/>
        <v>1002.6390000000031</v>
      </c>
      <c r="U45" s="108"/>
    </row>
    <row r="46" spans="1:21">
      <c r="A46" s="30">
        <v>36404</v>
      </c>
      <c r="C46" s="6">
        <v>38</v>
      </c>
      <c r="D46" s="29">
        <f t="shared" si="12"/>
        <v>18</v>
      </c>
      <c r="E46" s="29">
        <f t="shared" si="17"/>
        <v>684</v>
      </c>
      <c r="F46" s="29">
        <f t="shared" si="13"/>
        <v>-2624</v>
      </c>
      <c r="G46" s="34">
        <f>+Inputs!$D$2</f>
        <v>0.3795</v>
      </c>
      <c r="I46" s="27">
        <f t="shared" si="18"/>
        <v>3308</v>
      </c>
      <c r="K46" s="27">
        <f t="shared" si="14"/>
        <v>18</v>
      </c>
      <c r="L46" s="27">
        <f t="shared" si="19"/>
        <v>684</v>
      </c>
      <c r="M46" s="27">
        <f t="shared" si="15"/>
        <v>6.8310000000000004</v>
      </c>
      <c r="N46" s="27">
        <f t="shared" si="16"/>
        <v>6.8310000000000004</v>
      </c>
      <c r="O46" s="27">
        <f t="shared" si="20"/>
        <v>-995.80800000000306</v>
      </c>
      <c r="P46" s="27">
        <f t="shared" si="21"/>
        <v>995.80800000000306</v>
      </c>
      <c r="U46" s="108"/>
    </row>
    <row r="47" spans="1:21">
      <c r="A47" s="31">
        <v>36434</v>
      </c>
      <c r="C47" s="6">
        <v>39</v>
      </c>
      <c r="D47" s="29">
        <f t="shared" si="12"/>
        <v>18</v>
      </c>
      <c r="E47" s="29">
        <f t="shared" si="17"/>
        <v>702</v>
      </c>
      <c r="F47" s="29">
        <f t="shared" si="13"/>
        <v>-2606</v>
      </c>
      <c r="G47" s="34">
        <f>+Inputs!$D$2</f>
        <v>0.3795</v>
      </c>
      <c r="I47" s="27">
        <f t="shared" si="18"/>
        <v>3308</v>
      </c>
      <c r="K47" s="27">
        <f t="shared" si="14"/>
        <v>18</v>
      </c>
      <c r="L47" s="27">
        <f t="shared" si="19"/>
        <v>702</v>
      </c>
      <c r="M47" s="27">
        <f t="shared" si="15"/>
        <v>6.8310000000000004</v>
      </c>
      <c r="N47" s="27">
        <f t="shared" si="16"/>
        <v>6.8310000000000004</v>
      </c>
      <c r="O47" s="27">
        <f t="shared" si="20"/>
        <v>-988.97700000000304</v>
      </c>
      <c r="P47" s="27">
        <f t="shared" si="21"/>
        <v>988.97700000000304</v>
      </c>
      <c r="U47" s="108"/>
    </row>
    <row r="48" spans="1:21">
      <c r="A48" s="30">
        <v>36465</v>
      </c>
      <c r="C48" s="6">
        <v>40</v>
      </c>
      <c r="D48" s="29">
        <f t="shared" si="12"/>
        <v>18</v>
      </c>
      <c r="E48" s="29">
        <f t="shared" si="17"/>
        <v>720</v>
      </c>
      <c r="F48" s="29">
        <f t="shared" si="13"/>
        <v>-2588</v>
      </c>
      <c r="G48" s="34">
        <f>+Inputs!$D$2</f>
        <v>0.3795</v>
      </c>
      <c r="I48" s="27">
        <f t="shared" si="18"/>
        <v>3308</v>
      </c>
      <c r="K48" s="27">
        <f t="shared" si="14"/>
        <v>18</v>
      </c>
      <c r="L48" s="27">
        <f t="shared" si="19"/>
        <v>720</v>
      </c>
      <c r="M48" s="27">
        <f t="shared" si="15"/>
        <v>6.8310000000000004</v>
      </c>
      <c r="N48" s="27">
        <f t="shared" si="16"/>
        <v>6.8310000000000004</v>
      </c>
      <c r="O48" s="27">
        <f t="shared" si="20"/>
        <v>-982.14600000000303</v>
      </c>
      <c r="P48" s="27">
        <f t="shared" si="21"/>
        <v>982.14600000000303</v>
      </c>
      <c r="U48" s="108"/>
    </row>
    <row r="49" spans="1:21">
      <c r="A49" s="31">
        <v>36495</v>
      </c>
      <c r="C49" s="6">
        <v>41</v>
      </c>
      <c r="D49" s="29">
        <f t="shared" si="12"/>
        <v>18</v>
      </c>
      <c r="E49" s="29">
        <f t="shared" si="17"/>
        <v>738</v>
      </c>
      <c r="F49" s="29">
        <f t="shared" si="13"/>
        <v>-2570</v>
      </c>
      <c r="G49" s="34">
        <f>+Inputs!$D$2</f>
        <v>0.3795</v>
      </c>
      <c r="I49" s="27">
        <f t="shared" si="18"/>
        <v>3308</v>
      </c>
      <c r="K49" s="27">
        <f t="shared" si="14"/>
        <v>18</v>
      </c>
      <c r="L49" s="27">
        <f t="shared" si="19"/>
        <v>738</v>
      </c>
      <c r="M49" s="27">
        <f t="shared" si="15"/>
        <v>6.8310000000000004</v>
      </c>
      <c r="N49" s="27">
        <f t="shared" si="16"/>
        <v>6.8310000000000004</v>
      </c>
      <c r="O49" s="27">
        <f t="shared" si="20"/>
        <v>-975.31500000000301</v>
      </c>
      <c r="P49" s="27">
        <f t="shared" si="21"/>
        <v>975.31500000000301</v>
      </c>
      <c r="U49" s="108"/>
    </row>
    <row r="50" spans="1:21">
      <c r="A50" s="30">
        <v>36526</v>
      </c>
      <c r="C50" s="6">
        <v>42</v>
      </c>
      <c r="D50" s="29">
        <f t="shared" si="12"/>
        <v>18</v>
      </c>
      <c r="E50" s="29">
        <f t="shared" si="17"/>
        <v>756</v>
      </c>
      <c r="F50" s="29">
        <f t="shared" si="13"/>
        <v>-2552</v>
      </c>
      <c r="G50" s="34">
        <f>+Inputs!$D$2</f>
        <v>0.3795</v>
      </c>
      <c r="I50" s="27">
        <f t="shared" si="18"/>
        <v>3308</v>
      </c>
      <c r="K50" s="27">
        <f t="shared" si="14"/>
        <v>18</v>
      </c>
      <c r="L50" s="27">
        <f t="shared" si="19"/>
        <v>756</v>
      </c>
      <c r="M50" s="27">
        <f t="shared" si="15"/>
        <v>6.8310000000000004</v>
      </c>
      <c r="N50" s="27">
        <f t="shared" si="16"/>
        <v>6.8310000000000004</v>
      </c>
      <c r="O50" s="27">
        <f t="shared" si="20"/>
        <v>-968.48400000000299</v>
      </c>
      <c r="P50" s="27">
        <f t="shared" si="21"/>
        <v>968.48400000000299</v>
      </c>
      <c r="U50" s="108"/>
    </row>
    <row r="51" spans="1:21">
      <c r="A51" s="31">
        <v>36557</v>
      </c>
      <c r="C51" s="6">
        <v>43</v>
      </c>
      <c r="D51" s="29">
        <f t="shared" si="12"/>
        <v>18</v>
      </c>
      <c r="E51" s="29">
        <f t="shared" si="17"/>
        <v>774</v>
      </c>
      <c r="F51" s="29">
        <f t="shared" si="13"/>
        <v>-2534</v>
      </c>
      <c r="G51" s="34">
        <f>+Inputs!$D$2</f>
        <v>0.3795</v>
      </c>
      <c r="I51" s="27">
        <f t="shared" si="18"/>
        <v>3308</v>
      </c>
      <c r="K51" s="27">
        <f t="shared" si="14"/>
        <v>18</v>
      </c>
      <c r="L51" s="27">
        <f t="shared" si="19"/>
        <v>774</v>
      </c>
      <c r="M51" s="27">
        <f t="shared" si="15"/>
        <v>6.8310000000000004</v>
      </c>
      <c r="N51" s="27">
        <f t="shared" si="16"/>
        <v>6.8310000000000004</v>
      </c>
      <c r="O51" s="27">
        <f t="shared" si="20"/>
        <v>-961.65300000000298</v>
      </c>
      <c r="P51" s="27">
        <f t="shared" si="21"/>
        <v>961.65300000000298</v>
      </c>
      <c r="U51" s="108"/>
    </row>
    <row r="52" spans="1:21">
      <c r="A52" s="30">
        <v>36586</v>
      </c>
      <c r="C52" s="6">
        <v>44</v>
      </c>
      <c r="D52" s="29">
        <f t="shared" si="12"/>
        <v>18</v>
      </c>
      <c r="E52" s="29">
        <f t="shared" si="17"/>
        <v>792</v>
      </c>
      <c r="F52" s="29">
        <f t="shared" si="13"/>
        <v>-2516</v>
      </c>
      <c r="G52" s="34">
        <f>+Inputs!$D$2</f>
        <v>0.3795</v>
      </c>
      <c r="I52" s="27">
        <f t="shared" si="18"/>
        <v>3308</v>
      </c>
      <c r="K52" s="27">
        <f t="shared" si="14"/>
        <v>18</v>
      </c>
      <c r="L52" s="27">
        <f t="shared" si="19"/>
        <v>792</v>
      </c>
      <c r="M52" s="27">
        <f t="shared" si="15"/>
        <v>6.8310000000000004</v>
      </c>
      <c r="N52" s="27">
        <f t="shared" si="16"/>
        <v>6.8310000000000004</v>
      </c>
      <c r="O52" s="27">
        <f t="shared" si="20"/>
        <v>-954.82200000000296</v>
      </c>
      <c r="P52" s="27">
        <f t="shared" si="21"/>
        <v>954.82200000000296</v>
      </c>
      <c r="U52" s="108"/>
    </row>
    <row r="53" spans="1:21">
      <c r="A53" s="31">
        <v>36617</v>
      </c>
      <c r="C53" s="6">
        <v>45</v>
      </c>
      <c r="D53" s="29">
        <f t="shared" si="12"/>
        <v>18</v>
      </c>
      <c r="E53" s="29">
        <f t="shared" si="17"/>
        <v>810</v>
      </c>
      <c r="F53" s="29">
        <f t="shared" si="13"/>
        <v>-2498</v>
      </c>
      <c r="G53" s="34">
        <f>+Inputs!$D$2</f>
        <v>0.3795</v>
      </c>
      <c r="I53" s="27">
        <f t="shared" si="18"/>
        <v>3308</v>
      </c>
      <c r="K53" s="27">
        <f t="shared" si="14"/>
        <v>18</v>
      </c>
      <c r="L53" s="27">
        <f t="shared" si="19"/>
        <v>810</v>
      </c>
      <c r="M53" s="27">
        <f t="shared" si="15"/>
        <v>6.8310000000000004</v>
      </c>
      <c r="N53" s="27">
        <f t="shared" si="16"/>
        <v>6.8310000000000004</v>
      </c>
      <c r="O53" s="27">
        <f t="shared" si="20"/>
        <v>-947.99100000000294</v>
      </c>
      <c r="P53" s="27">
        <f t="shared" si="21"/>
        <v>947.99100000000294</v>
      </c>
      <c r="U53" s="108"/>
    </row>
    <row r="54" spans="1:21">
      <c r="A54" s="30">
        <v>36647</v>
      </c>
      <c r="C54" s="6">
        <v>46</v>
      </c>
      <c r="D54" s="29">
        <f t="shared" si="12"/>
        <v>18</v>
      </c>
      <c r="E54" s="29">
        <f t="shared" si="17"/>
        <v>828</v>
      </c>
      <c r="F54" s="29">
        <f t="shared" si="13"/>
        <v>-2480</v>
      </c>
      <c r="G54" s="34">
        <f>+Inputs!$D$2</f>
        <v>0.3795</v>
      </c>
      <c r="I54" s="27">
        <f t="shared" si="18"/>
        <v>3308</v>
      </c>
      <c r="K54" s="27">
        <f t="shared" si="14"/>
        <v>18</v>
      </c>
      <c r="L54" s="27">
        <f t="shared" si="19"/>
        <v>828</v>
      </c>
      <c r="M54" s="27">
        <f t="shared" si="15"/>
        <v>6.8310000000000004</v>
      </c>
      <c r="N54" s="27">
        <f t="shared" si="16"/>
        <v>6.8310000000000004</v>
      </c>
      <c r="O54" s="27">
        <f t="shared" si="20"/>
        <v>-941.16000000000292</v>
      </c>
      <c r="P54" s="27">
        <f t="shared" si="21"/>
        <v>941.16000000000292</v>
      </c>
      <c r="U54" s="108"/>
    </row>
    <row r="55" spans="1:21">
      <c r="A55" s="31">
        <v>36678</v>
      </c>
      <c r="C55" s="6">
        <v>47</v>
      </c>
      <c r="D55" s="29">
        <f t="shared" si="12"/>
        <v>18</v>
      </c>
      <c r="E55" s="29">
        <f t="shared" si="17"/>
        <v>846</v>
      </c>
      <c r="F55" s="29">
        <f t="shared" si="13"/>
        <v>-2462</v>
      </c>
      <c r="G55" s="34">
        <f>+Inputs!$D$2</f>
        <v>0.3795</v>
      </c>
      <c r="I55" s="27">
        <f t="shared" si="18"/>
        <v>3308</v>
      </c>
      <c r="K55" s="27">
        <f t="shared" si="14"/>
        <v>18</v>
      </c>
      <c r="L55" s="27">
        <f t="shared" si="19"/>
        <v>846</v>
      </c>
      <c r="M55" s="27">
        <f t="shared" si="15"/>
        <v>6.8310000000000004</v>
      </c>
      <c r="N55" s="27">
        <f t="shared" si="16"/>
        <v>6.8310000000000004</v>
      </c>
      <c r="O55" s="27">
        <f t="shared" si="20"/>
        <v>-934.32900000000291</v>
      </c>
      <c r="P55" s="27">
        <f t="shared" si="21"/>
        <v>934.32900000000291</v>
      </c>
      <c r="U55" s="108"/>
    </row>
    <row r="56" spans="1:21">
      <c r="A56" s="30">
        <v>36708</v>
      </c>
      <c r="C56" s="6">
        <v>48</v>
      </c>
      <c r="D56" s="29">
        <f t="shared" si="12"/>
        <v>18</v>
      </c>
      <c r="E56" s="29">
        <f t="shared" si="17"/>
        <v>864</v>
      </c>
      <c r="F56" s="29">
        <f t="shared" si="13"/>
        <v>-2444</v>
      </c>
      <c r="G56" s="34">
        <f>+Inputs!$D$2</f>
        <v>0.3795</v>
      </c>
      <c r="I56" s="27">
        <f t="shared" si="18"/>
        <v>3308</v>
      </c>
      <c r="K56" s="27">
        <f t="shared" si="14"/>
        <v>18</v>
      </c>
      <c r="L56" s="27">
        <f t="shared" si="19"/>
        <v>864</v>
      </c>
      <c r="M56" s="27">
        <f t="shared" si="15"/>
        <v>6.8310000000000004</v>
      </c>
      <c r="N56" s="27">
        <f t="shared" si="16"/>
        <v>6.8310000000000004</v>
      </c>
      <c r="O56" s="27">
        <f t="shared" si="20"/>
        <v>-927.49800000000289</v>
      </c>
      <c r="P56" s="27">
        <f t="shared" si="21"/>
        <v>927.49800000000289</v>
      </c>
    </row>
    <row r="57" spans="1:21">
      <c r="A57" s="31">
        <v>36739</v>
      </c>
      <c r="C57" s="6">
        <v>49</v>
      </c>
      <c r="D57" s="29">
        <f t="shared" si="12"/>
        <v>18</v>
      </c>
      <c r="E57" s="29">
        <f t="shared" si="17"/>
        <v>882</v>
      </c>
      <c r="F57" s="29">
        <f t="shared" si="13"/>
        <v>-2426</v>
      </c>
      <c r="G57" s="34">
        <f>+Inputs!$D$2</f>
        <v>0.3795</v>
      </c>
      <c r="I57" s="27">
        <f t="shared" si="18"/>
        <v>3308</v>
      </c>
      <c r="K57" s="27">
        <f t="shared" si="14"/>
        <v>18</v>
      </c>
      <c r="L57" s="27">
        <f t="shared" si="19"/>
        <v>882</v>
      </c>
      <c r="M57" s="27">
        <f t="shared" si="15"/>
        <v>6.8310000000000004</v>
      </c>
      <c r="N57" s="27">
        <f t="shared" si="16"/>
        <v>6.8310000000000004</v>
      </c>
      <c r="O57" s="27">
        <f t="shared" si="20"/>
        <v>-920.66700000000287</v>
      </c>
      <c r="P57" s="27">
        <f t="shared" si="21"/>
        <v>920.66700000000287</v>
      </c>
    </row>
    <row r="58" spans="1:21">
      <c r="A58" s="30">
        <v>36770</v>
      </c>
      <c r="C58" s="6">
        <v>50</v>
      </c>
      <c r="D58" s="29">
        <f t="shared" si="12"/>
        <v>18</v>
      </c>
      <c r="E58" s="29">
        <f t="shared" si="17"/>
        <v>900</v>
      </c>
      <c r="F58" s="29">
        <f t="shared" si="13"/>
        <v>-2408</v>
      </c>
      <c r="G58" s="34">
        <f>+Inputs!$D$2</f>
        <v>0.3795</v>
      </c>
      <c r="I58" s="27">
        <f t="shared" si="18"/>
        <v>3308</v>
      </c>
      <c r="K58" s="27">
        <f t="shared" si="14"/>
        <v>18</v>
      </c>
      <c r="L58" s="27">
        <f t="shared" si="19"/>
        <v>900</v>
      </c>
      <c r="M58" s="27">
        <f t="shared" si="15"/>
        <v>6.8310000000000004</v>
      </c>
      <c r="N58" s="27">
        <f t="shared" si="16"/>
        <v>6.8310000000000004</v>
      </c>
      <c r="O58" s="27">
        <f t="shared" si="20"/>
        <v>-913.83600000000285</v>
      </c>
      <c r="P58" s="27">
        <f t="shared" si="21"/>
        <v>913.83600000000285</v>
      </c>
    </row>
    <row r="59" spans="1:21">
      <c r="A59" s="31">
        <v>36800</v>
      </c>
      <c r="C59" s="6">
        <v>51</v>
      </c>
      <c r="D59" s="29">
        <f t="shared" si="12"/>
        <v>18</v>
      </c>
      <c r="E59" s="29">
        <f t="shared" si="17"/>
        <v>918</v>
      </c>
      <c r="F59" s="29">
        <f t="shared" si="13"/>
        <v>-2390</v>
      </c>
      <c r="G59" s="34">
        <f>+Inputs!$D$2</f>
        <v>0.3795</v>
      </c>
      <c r="I59" s="27">
        <f t="shared" si="18"/>
        <v>3308</v>
      </c>
      <c r="K59" s="27">
        <f t="shared" si="14"/>
        <v>18</v>
      </c>
      <c r="L59" s="27">
        <f t="shared" si="19"/>
        <v>918</v>
      </c>
      <c r="M59" s="27">
        <f t="shared" si="15"/>
        <v>6.8310000000000004</v>
      </c>
      <c r="N59" s="27">
        <f t="shared" si="16"/>
        <v>6.8310000000000004</v>
      </c>
      <c r="O59" s="27">
        <f t="shared" si="20"/>
        <v>-907.00500000000284</v>
      </c>
      <c r="P59" s="27">
        <f t="shared" si="21"/>
        <v>907.00500000000284</v>
      </c>
    </row>
    <row r="60" spans="1:21">
      <c r="A60" s="30">
        <v>36831</v>
      </c>
      <c r="C60" s="6">
        <v>52</v>
      </c>
      <c r="D60" s="29">
        <f t="shared" si="12"/>
        <v>18</v>
      </c>
      <c r="E60" s="29">
        <f t="shared" si="17"/>
        <v>936</v>
      </c>
      <c r="F60" s="29">
        <f t="shared" si="13"/>
        <v>-2372</v>
      </c>
      <c r="G60" s="34">
        <f>+Inputs!$D$2</f>
        <v>0.3795</v>
      </c>
      <c r="I60" s="27">
        <f t="shared" si="18"/>
        <v>3308</v>
      </c>
      <c r="K60" s="27">
        <f t="shared" si="14"/>
        <v>18</v>
      </c>
      <c r="L60" s="27">
        <f t="shared" si="19"/>
        <v>936</v>
      </c>
      <c r="M60" s="27">
        <f t="shared" si="15"/>
        <v>6.8310000000000004</v>
      </c>
      <c r="N60" s="27">
        <f t="shared" si="16"/>
        <v>6.8310000000000004</v>
      </c>
      <c r="O60" s="27">
        <f t="shared" si="20"/>
        <v>-900.17400000000282</v>
      </c>
      <c r="P60" s="27">
        <f t="shared" si="21"/>
        <v>900.17400000000282</v>
      </c>
    </row>
    <row r="61" spans="1:21">
      <c r="A61" s="31">
        <v>36861</v>
      </c>
      <c r="C61" s="6">
        <v>53</v>
      </c>
      <c r="D61" s="29">
        <f t="shared" si="12"/>
        <v>18</v>
      </c>
      <c r="E61" s="29">
        <f t="shared" si="17"/>
        <v>954</v>
      </c>
      <c r="F61" s="29">
        <f t="shared" si="13"/>
        <v>-2354</v>
      </c>
      <c r="G61" s="34">
        <f>+Inputs!$D$2</f>
        <v>0.3795</v>
      </c>
      <c r="I61" s="27">
        <f t="shared" si="18"/>
        <v>3308</v>
      </c>
      <c r="K61" s="27">
        <f t="shared" si="14"/>
        <v>18</v>
      </c>
      <c r="L61" s="27">
        <f t="shared" si="19"/>
        <v>954</v>
      </c>
      <c r="M61" s="27">
        <f t="shared" si="15"/>
        <v>6.8310000000000004</v>
      </c>
      <c r="N61" s="27">
        <f t="shared" si="16"/>
        <v>6.8310000000000004</v>
      </c>
      <c r="O61" s="27">
        <f t="shared" si="20"/>
        <v>-893.3430000000028</v>
      </c>
      <c r="P61" s="27">
        <f t="shared" si="21"/>
        <v>893.3430000000028</v>
      </c>
    </row>
    <row r="62" spans="1:21">
      <c r="A62" s="30">
        <v>36892</v>
      </c>
      <c r="C62" s="6">
        <v>54</v>
      </c>
      <c r="D62" s="29">
        <f t="shared" si="12"/>
        <v>18</v>
      </c>
      <c r="E62" s="29">
        <f t="shared" si="17"/>
        <v>972</v>
      </c>
      <c r="F62" s="29">
        <f t="shared" si="13"/>
        <v>-2336</v>
      </c>
      <c r="G62" s="34">
        <f>+Inputs!$D$2</f>
        <v>0.3795</v>
      </c>
      <c r="I62" s="27">
        <f t="shared" si="18"/>
        <v>3308</v>
      </c>
      <c r="K62" s="27">
        <f t="shared" si="14"/>
        <v>18</v>
      </c>
      <c r="L62" s="27">
        <f t="shared" si="19"/>
        <v>972</v>
      </c>
      <c r="M62" s="27">
        <f t="shared" si="15"/>
        <v>6.8310000000000004</v>
      </c>
      <c r="N62" s="27">
        <f t="shared" si="16"/>
        <v>6.8310000000000004</v>
      </c>
      <c r="O62" s="27">
        <f t="shared" si="20"/>
        <v>-886.51200000000279</v>
      </c>
      <c r="P62" s="27">
        <f t="shared" si="21"/>
        <v>886.51200000000279</v>
      </c>
    </row>
    <row r="63" spans="1:21">
      <c r="A63" s="31">
        <v>36923</v>
      </c>
      <c r="C63" s="6">
        <v>55</v>
      </c>
      <c r="D63" s="29">
        <f t="shared" si="12"/>
        <v>18</v>
      </c>
      <c r="E63" s="29">
        <f t="shared" si="17"/>
        <v>990</v>
      </c>
      <c r="F63" s="29">
        <f t="shared" si="13"/>
        <v>-2318</v>
      </c>
      <c r="G63" s="34">
        <f>+Inputs!$D$2</f>
        <v>0.3795</v>
      </c>
      <c r="I63" s="27">
        <f t="shared" si="18"/>
        <v>3308</v>
      </c>
      <c r="K63" s="27">
        <f t="shared" si="14"/>
        <v>18</v>
      </c>
      <c r="L63" s="27">
        <f t="shared" si="19"/>
        <v>990</v>
      </c>
      <c r="M63" s="27">
        <f t="shared" si="15"/>
        <v>6.8310000000000004</v>
      </c>
      <c r="N63" s="27">
        <f t="shared" si="16"/>
        <v>6.8310000000000004</v>
      </c>
      <c r="O63" s="27">
        <f t="shared" si="20"/>
        <v>-879.68100000000277</v>
      </c>
      <c r="P63" s="27">
        <f t="shared" si="21"/>
        <v>879.68100000000277</v>
      </c>
    </row>
    <row r="64" spans="1:21">
      <c r="A64" s="30">
        <v>36951</v>
      </c>
      <c r="C64" s="6">
        <v>56</v>
      </c>
      <c r="D64" s="29">
        <f t="shared" si="12"/>
        <v>18</v>
      </c>
      <c r="E64" s="29">
        <f t="shared" si="17"/>
        <v>1008</v>
      </c>
      <c r="F64" s="29">
        <f t="shared" si="13"/>
        <v>-2300</v>
      </c>
      <c r="G64" s="34">
        <f>+Inputs!$D$2</f>
        <v>0.3795</v>
      </c>
      <c r="I64" s="27">
        <f t="shared" si="18"/>
        <v>3308</v>
      </c>
      <c r="K64" s="27">
        <f t="shared" si="14"/>
        <v>18</v>
      </c>
      <c r="L64" s="27">
        <f t="shared" si="19"/>
        <v>1008</v>
      </c>
      <c r="M64" s="27">
        <f t="shared" si="15"/>
        <v>6.8310000000000004</v>
      </c>
      <c r="N64" s="27">
        <f t="shared" si="16"/>
        <v>6.8310000000000004</v>
      </c>
      <c r="O64" s="27">
        <f t="shared" si="20"/>
        <v>-872.85000000000275</v>
      </c>
      <c r="P64" s="27">
        <f t="shared" si="21"/>
        <v>872.85000000000275</v>
      </c>
    </row>
    <row r="65" spans="1:16">
      <c r="A65" s="31">
        <v>36982</v>
      </c>
      <c r="C65" s="6">
        <v>57</v>
      </c>
      <c r="D65" s="29">
        <f t="shared" si="12"/>
        <v>18</v>
      </c>
      <c r="E65" s="29">
        <f t="shared" si="17"/>
        <v>1026</v>
      </c>
      <c r="F65" s="29">
        <f t="shared" si="13"/>
        <v>-2282</v>
      </c>
      <c r="G65" s="34">
        <f>+Inputs!$D$2</f>
        <v>0.3795</v>
      </c>
      <c r="I65" s="27">
        <f t="shared" si="18"/>
        <v>3308</v>
      </c>
      <c r="K65" s="27">
        <f t="shared" si="14"/>
        <v>18</v>
      </c>
      <c r="L65" s="27">
        <f t="shared" si="19"/>
        <v>1026</v>
      </c>
      <c r="M65" s="27">
        <f t="shared" si="15"/>
        <v>6.8310000000000004</v>
      </c>
      <c r="N65" s="27">
        <f t="shared" si="16"/>
        <v>6.8310000000000004</v>
      </c>
      <c r="O65" s="27">
        <f t="shared" si="20"/>
        <v>-866.01900000000273</v>
      </c>
      <c r="P65" s="27">
        <f t="shared" si="21"/>
        <v>866.01900000000273</v>
      </c>
    </row>
    <row r="66" spans="1:16">
      <c r="A66" s="30">
        <v>37012</v>
      </c>
      <c r="C66" s="6">
        <v>58</v>
      </c>
      <c r="D66" s="29">
        <f t="shared" si="12"/>
        <v>18</v>
      </c>
      <c r="E66" s="29">
        <f t="shared" si="17"/>
        <v>1044</v>
      </c>
      <c r="F66" s="29">
        <f t="shared" si="13"/>
        <v>-2264</v>
      </c>
      <c r="G66" s="34">
        <f>+Inputs!$D$2</f>
        <v>0.3795</v>
      </c>
      <c r="I66" s="27">
        <f t="shared" si="18"/>
        <v>3308</v>
      </c>
      <c r="K66" s="27">
        <f t="shared" si="14"/>
        <v>18</v>
      </c>
      <c r="L66" s="27">
        <f t="shared" si="19"/>
        <v>1044</v>
      </c>
      <c r="M66" s="27">
        <f t="shared" si="15"/>
        <v>6.8310000000000004</v>
      </c>
      <c r="N66" s="27">
        <f t="shared" si="16"/>
        <v>6.8310000000000004</v>
      </c>
      <c r="O66" s="27">
        <f t="shared" si="20"/>
        <v>-859.18800000000272</v>
      </c>
      <c r="P66" s="27">
        <f t="shared" si="21"/>
        <v>859.18800000000272</v>
      </c>
    </row>
    <row r="67" spans="1:16">
      <c r="A67" s="31">
        <v>37043</v>
      </c>
      <c r="C67" s="6">
        <v>59</v>
      </c>
      <c r="D67" s="29">
        <f t="shared" si="12"/>
        <v>18</v>
      </c>
      <c r="E67" s="29">
        <f t="shared" si="17"/>
        <v>1062</v>
      </c>
      <c r="F67" s="29">
        <f t="shared" si="13"/>
        <v>-2246</v>
      </c>
      <c r="G67" s="34">
        <f>+Inputs!$D$2</f>
        <v>0.3795</v>
      </c>
      <c r="I67" s="27">
        <f t="shared" si="18"/>
        <v>3308</v>
      </c>
      <c r="K67" s="27">
        <f t="shared" si="14"/>
        <v>18</v>
      </c>
      <c r="L67" s="27">
        <f t="shared" si="19"/>
        <v>1062</v>
      </c>
      <c r="M67" s="27">
        <f t="shared" si="15"/>
        <v>6.8310000000000004</v>
      </c>
      <c r="N67" s="27">
        <f t="shared" si="16"/>
        <v>6.8310000000000004</v>
      </c>
      <c r="O67" s="27">
        <f t="shared" si="20"/>
        <v>-852.3570000000027</v>
      </c>
      <c r="P67" s="27">
        <f t="shared" si="21"/>
        <v>852.3570000000027</v>
      </c>
    </row>
    <row r="68" spans="1:16">
      <c r="A68" s="30">
        <v>37073</v>
      </c>
      <c r="C68" s="6">
        <v>60</v>
      </c>
      <c r="D68" s="29">
        <f t="shared" si="12"/>
        <v>18</v>
      </c>
      <c r="E68" s="29">
        <f t="shared" si="17"/>
        <v>1080</v>
      </c>
      <c r="F68" s="29">
        <f t="shared" si="13"/>
        <v>-2228</v>
      </c>
      <c r="G68" s="34">
        <f>+Inputs!$D$2</f>
        <v>0.3795</v>
      </c>
      <c r="I68" s="27">
        <f t="shared" si="18"/>
        <v>3308</v>
      </c>
      <c r="K68" s="27">
        <f t="shared" si="14"/>
        <v>18</v>
      </c>
      <c r="L68" s="27">
        <f t="shared" si="19"/>
        <v>1080</v>
      </c>
      <c r="M68" s="27">
        <f t="shared" si="15"/>
        <v>6.8310000000000004</v>
      </c>
      <c r="N68" s="27">
        <f t="shared" si="16"/>
        <v>6.8310000000000004</v>
      </c>
      <c r="O68" s="27">
        <f t="shared" si="20"/>
        <v>-845.52600000000268</v>
      </c>
      <c r="P68" s="27">
        <f t="shared" si="21"/>
        <v>845.52600000000268</v>
      </c>
    </row>
    <row r="69" spans="1:16">
      <c r="A69" s="31">
        <v>37104</v>
      </c>
      <c r="C69" s="6">
        <v>61</v>
      </c>
      <c r="D69" s="29">
        <f t="shared" si="12"/>
        <v>18</v>
      </c>
      <c r="E69" s="29">
        <f t="shared" si="17"/>
        <v>1098</v>
      </c>
      <c r="F69" s="29">
        <f t="shared" si="13"/>
        <v>-2210</v>
      </c>
      <c r="G69" s="34">
        <f>+Inputs!$D$2</f>
        <v>0.3795</v>
      </c>
      <c r="I69" s="27">
        <f t="shared" si="18"/>
        <v>3308</v>
      </c>
      <c r="K69" s="27">
        <f t="shared" si="14"/>
        <v>18</v>
      </c>
      <c r="L69" s="27">
        <f t="shared" si="19"/>
        <v>1098</v>
      </c>
      <c r="M69" s="27">
        <f t="shared" si="15"/>
        <v>6.8310000000000004</v>
      </c>
      <c r="N69" s="27">
        <f t="shared" si="16"/>
        <v>6.8310000000000004</v>
      </c>
      <c r="O69" s="27">
        <f t="shared" si="20"/>
        <v>-838.69500000000266</v>
      </c>
      <c r="P69" s="27">
        <f t="shared" si="21"/>
        <v>838.69500000000266</v>
      </c>
    </row>
    <row r="70" spans="1:16">
      <c r="A70" s="30">
        <v>37135</v>
      </c>
      <c r="C70" s="6">
        <v>62</v>
      </c>
      <c r="D70" s="29">
        <f t="shared" si="12"/>
        <v>18</v>
      </c>
      <c r="E70" s="29">
        <f t="shared" si="17"/>
        <v>1116</v>
      </c>
      <c r="F70" s="29">
        <f t="shared" si="13"/>
        <v>-2192</v>
      </c>
      <c r="G70" s="34">
        <f>+Inputs!$D$2</f>
        <v>0.3795</v>
      </c>
      <c r="I70" s="27">
        <f t="shared" si="18"/>
        <v>3308</v>
      </c>
      <c r="K70" s="27">
        <f t="shared" si="14"/>
        <v>18</v>
      </c>
      <c r="L70" s="27">
        <f t="shared" si="19"/>
        <v>1116</v>
      </c>
      <c r="M70" s="27">
        <f t="shared" si="15"/>
        <v>6.8310000000000004</v>
      </c>
      <c r="N70" s="27">
        <f t="shared" si="16"/>
        <v>6.8310000000000004</v>
      </c>
      <c r="O70" s="27">
        <f t="shared" si="20"/>
        <v>-831.86400000000265</v>
      </c>
      <c r="P70" s="27">
        <f t="shared" si="21"/>
        <v>831.86400000000265</v>
      </c>
    </row>
    <row r="71" spans="1:16">
      <c r="A71" s="31">
        <v>37165</v>
      </c>
      <c r="C71" s="6">
        <v>63</v>
      </c>
      <c r="D71" s="29">
        <f t="shared" si="12"/>
        <v>18</v>
      </c>
      <c r="E71" s="29">
        <f t="shared" si="17"/>
        <v>1134</v>
      </c>
      <c r="F71" s="29">
        <f t="shared" si="13"/>
        <v>-2174</v>
      </c>
      <c r="G71" s="34">
        <f>+Inputs!$D$2</f>
        <v>0.3795</v>
      </c>
      <c r="I71" s="27">
        <f t="shared" si="18"/>
        <v>3308</v>
      </c>
      <c r="K71" s="27">
        <f t="shared" si="14"/>
        <v>18</v>
      </c>
      <c r="L71" s="27">
        <f t="shared" si="19"/>
        <v>1134</v>
      </c>
      <c r="M71" s="27">
        <f t="shared" si="15"/>
        <v>6.8310000000000004</v>
      </c>
      <c r="N71" s="27">
        <f t="shared" si="16"/>
        <v>6.8310000000000004</v>
      </c>
      <c r="O71" s="27">
        <f t="shared" si="20"/>
        <v>-825.03300000000263</v>
      </c>
      <c r="P71" s="27">
        <f t="shared" si="21"/>
        <v>825.03300000000263</v>
      </c>
    </row>
    <row r="72" spans="1:16">
      <c r="A72" s="30">
        <v>37196</v>
      </c>
      <c r="C72" s="6">
        <v>64</v>
      </c>
      <c r="D72" s="29">
        <f t="shared" si="12"/>
        <v>18</v>
      </c>
      <c r="E72" s="29">
        <f t="shared" si="17"/>
        <v>1152</v>
      </c>
      <c r="F72" s="29">
        <f t="shared" si="13"/>
        <v>-2156</v>
      </c>
      <c r="G72" s="34">
        <f>+Inputs!$D$2</f>
        <v>0.3795</v>
      </c>
      <c r="I72" s="27">
        <f t="shared" si="18"/>
        <v>3308</v>
      </c>
      <c r="K72" s="27">
        <f t="shared" si="14"/>
        <v>18</v>
      </c>
      <c r="L72" s="27">
        <f t="shared" si="19"/>
        <v>1152</v>
      </c>
      <c r="M72" s="27">
        <f t="shared" si="15"/>
        <v>6.8310000000000004</v>
      </c>
      <c r="N72" s="27">
        <f t="shared" si="16"/>
        <v>6.8310000000000004</v>
      </c>
      <c r="O72" s="27">
        <f t="shared" si="20"/>
        <v>-818.20200000000261</v>
      </c>
      <c r="P72" s="27">
        <f t="shared" si="21"/>
        <v>818.20200000000261</v>
      </c>
    </row>
    <row r="73" spans="1:16">
      <c r="A73" s="31">
        <v>37226</v>
      </c>
      <c r="C73" s="6">
        <v>65</v>
      </c>
      <c r="D73" s="29">
        <f t="shared" ref="D73:D104" si="22">ROUND(-(+$B$9/180)*1,0)</f>
        <v>18</v>
      </c>
      <c r="E73" s="29">
        <f t="shared" si="17"/>
        <v>1170</v>
      </c>
      <c r="F73" s="29">
        <f t="shared" ref="F73:F104" si="23">$B$9+E73</f>
        <v>-2138</v>
      </c>
      <c r="G73" s="34">
        <f>+Inputs!$D$2</f>
        <v>0.3795</v>
      </c>
      <c r="I73" s="27">
        <f t="shared" si="18"/>
        <v>3308</v>
      </c>
      <c r="K73" s="27">
        <f t="shared" ref="K73:K104" si="24">D73</f>
        <v>18</v>
      </c>
      <c r="L73" s="27">
        <f t="shared" si="19"/>
        <v>1170</v>
      </c>
      <c r="M73" s="27">
        <f t="shared" ref="M73:M104" si="25">K73*G73</f>
        <v>6.8310000000000004</v>
      </c>
      <c r="N73" s="27">
        <f t="shared" ref="N73:N104" si="26">M73-J73</f>
        <v>6.8310000000000004</v>
      </c>
      <c r="O73" s="27">
        <f t="shared" si="20"/>
        <v>-811.3710000000026</v>
      </c>
      <c r="P73" s="27">
        <f t="shared" si="21"/>
        <v>811.3710000000026</v>
      </c>
    </row>
    <row r="74" spans="1:16">
      <c r="A74" s="30">
        <v>37257</v>
      </c>
      <c r="C74" s="6">
        <v>66</v>
      </c>
      <c r="D74" s="29">
        <f t="shared" si="22"/>
        <v>18</v>
      </c>
      <c r="E74" s="29">
        <f t="shared" ref="E74:E105" si="27">+E73+D74</f>
        <v>1188</v>
      </c>
      <c r="F74" s="29">
        <f t="shared" si="23"/>
        <v>-2120</v>
      </c>
      <c r="G74" s="34">
        <f>+Inputs!$D$2</f>
        <v>0.3795</v>
      </c>
      <c r="I74" s="27">
        <f t="shared" ref="I74:I105" si="28">+I73+H74</f>
        <v>3308</v>
      </c>
      <c r="K74" s="27">
        <f t="shared" si="24"/>
        <v>18</v>
      </c>
      <c r="L74" s="27">
        <f t="shared" ref="L74:L105" si="29">+L73+K74</f>
        <v>1188</v>
      </c>
      <c r="M74" s="27">
        <f t="shared" si="25"/>
        <v>6.8310000000000004</v>
      </c>
      <c r="N74" s="27">
        <f t="shared" si="26"/>
        <v>6.8310000000000004</v>
      </c>
      <c r="O74" s="27">
        <f t="shared" ref="O74:O105" si="30">+O73+N74</f>
        <v>-804.54000000000258</v>
      </c>
      <c r="P74" s="27">
        <f t="shared" ref="P74:P105" si="31">P73-N74</f>
        <v>804.54000000000258</v>
      </c>
    </row>
    <row r="75" spans="1:16">
      <c r="A75" s="31">
        <v>37288</v>
      </c>
      <c r="C75" s="6">
        <v>67</v>
      </c>
      <c r="D75" s="29">
        <f t="shared" si="22"/>
        <v>18</v>
      </c>
      <c r="E75" s="29">
        <f t="shared" si="27"/>
        <v>1206</v>
      </c>
      <c r="F75" s="29">
        <f t="shared" si="23"/>
        <v>-2102</v>
      </c>
      <c r="G75" s="34">
        <f>+Inputs!$D$2</f>
        <v>0.3795</v>
      </c>
      <c r="I75" s="27">
        <f t="shared" si="28"/>
        <v>3308</v>
      </c>
      <c r="K75" s="27">
        <f t="shared" si="24"/>
        <v>18</v>
      </c>
      <c r="L75" s="27">
        <f t="shared" si="29"/>
        <v>1206</v>
      </c>
      <c r="M75" s="27">
        <f t="shared" si="25"/>
        <v>6.8310000000000004</v>
      </c>
      <c r="N75" s="27">
        <f t="shared" si="26"/>
        <v>6.8310000000000004</v>
      </c>
      <c r="O75" s="27">
        <f t="shared" si="30"/>
        <v>-797.70900000000256</v>
      </c>
      <c r="P75" s="27">
        <f t="shared" si="31"/>
        <v>797.70900000000256</v>
      </c>
    </row>
    <row r="76" spans="1:16">
      <c r="A76" s="30">
        <v>37316</v>
      </c>
      <c r="C76" s="6">
        <v>68</v>
      </c>
      <c r="D76" s="29">
        <f t="shared" si="22"/>
        <v>18</v>
      </c>
      <c r="E76" s="29">
        <f t="shared" si="27"/>
        <v>1224</v>
      </c>
      <c r="F76" s="29">
        <f t="shared" si="23"/>
        <v>-2084</v>
      </c>
      <c r="G76" s="34">
        <f>+Inputs!$D$2</f>
        <v>0.3795</v>
      </c>
      <c r="I76" s="27">
        <f t="shared" si="28"/>
        <v>3308</v>
      </c>
      <c r="K76" s="27">
        <f t="shared" si="24"/>
        <v>18</v>
      </c>
      <c r="L76" s="27">
        <f t="shared" si="29"/>
        <v>1224</v>
      </c>
      <c r="M76" s="27">
        <f t="shared" si="25"/>
        <v>6.8310000000000004</v>
      </c>
      <c r="N76" s="27">
        <f t="shared" si="26"/>
        <v>6.8310000000000004</v>
      </c>
      <c r="O76" s="27">
        <f t="shared" si="30"/>
        <v>-790.87800000000254</v>
      </c>
      <c r="P76" s="27">
        <f t="shared" si="31"/>
        <v>790.87800000000254</v>
      </c>
    </row>
    <row r="77" spans="1:16">
      <c r="A77" s="31">
        <v>37347</v>
      </c>
      <c r="C77" s="6">
        <v>69</v>
      </c>
      <c r="D77" s="29">
        <f t="shared" si="22"/>
        <v>18</v>
      </c>
      <c r="E77" s="29">
        <f t="shared" si="27"/>
        <v>1242</v>
      </c>
      <c r="F77" s="29">
        <f t="shared" si="23"/>
        <v>-2066</v>
      </c>
      <c r="G77" s="34">
        <f>+Inputs!$D$2</f>
        <v>0.3795</v>
      </c>
      <c r="I77" s="27">
        <f t="shared" si="28"/>
        <v>3308</v>
      </c>
      <c r="K77" s="27">
        <f t="shared" si="24"/>
        <v>18</v>
      </c>
      <c r="L77" s="27">
        <f t="shared" si="29"/>
        <v>1242</v>
      </c>
      <c r="M77" s="27">
        <f t="shared" si="25"/>
        <v>6.8310000000000004</v>
      </c>
      <c r="N77" s="27">
        <f t="shared" si="26"/>
        <v>6.8310000000000004</v>
      </c>
      <c r="O77" s="27">
        <f t="shared" si="30"/>
        <v>-784.04700000000253</v>
      </c>
      <c r="P77" s="27">
        <f t="shared" si="31"/>
        <v>784.04700000000253</v>
      </c>
    </row>
    <row r="78" spans="1:16">
      <c r="A78" s="30">
        <v>37377</v>
      </c>
      <c r="C78" s="6">
        <v>70</v>
      </c>
      <c r="D78" s="29">
        <f t="shared" si="22"/>
        <v>18</v>
      </c>
      <c r="E78" s="29">
        <f t="shared" si="27"/>
        <v>1260</v>
      </c>
      <c r="F78" s="29">
        <f t="shared" si="23"/>
        <v>-2048</v>
      </c>
      <c r="G78" s="34">
        <f>+Inputs!$D$2</f>
        <v>0.3795</v>
      </c>
      <c r="I78" s="27">
        <f t="shared" si="28"/>
        <v>3308</v>
      </c>
      <c r="K78" s="27">
        <f t="shared" si="24"/>
        <v>18</v>
      </c>
      <c r="L78" s="27">
        <f t="shared" si="29"/>
        <v>1260</v>
      </c>
      <c r="M78" s="27">
        <f t="shared" si="25"/>
        <v>6.8310000000000004</v>
      </c>
      <c r="N78" s="27">
        <f t="shared" si="26"/>
        <v>6.8310000000000004</v>
      </c>
      <c r="O78" s="27">
        <f t="shared" si="30"/>
        <v>-777.21600000000251</v>
      </c>
      <c r="P78" s="27">
        <f t="shared" si="31"/>
        <v>777.21600000000251</v>
      </c>
    </row>
    <row r="79" spans="1:16">
      <c r="A79" s="31">
        <v>37408</v>
      </c>
      <c r="C79" s="6">
        <v>71</v>
      </c>
      <c r="D79" s="29">
        <f t="shared" si="22"/>
        <v>18</v>
      </c>
      <c r="E79" s="29">
        <f t="shared" si="27"/>
        <v>1278</v>
      </c>
      <c r="F79" s="29">
        <f t="shared" si="23"/>
        <v>-2030</v>
      </c>
      <c r="G79" s="34">
        <f>+Inputs!$D$2</f>
        <v>0.3795</v>
      </c>
      <c r="I79" s="27">
        <f t="shared" si="28"/>
        <v>3308</v>
      </c>
      <c r="K79" s="27">
        <f t="shared" si="24"/>
        <v>18</v>
      </c>
      <c r="L79" s="27">
        <f t="shared" si="29"/>
        <v>1278</v>
      </c>
      <c r="M79" s="27">
        <f t="shared" si="25"/>
        <v>6.8310000000000004</v>
      </c>
      <c r="N79" s="27">
        <f t="shared" si="26"/>
        <v>6.8310000000000004</v>
      </c>
      <c r="O79" s="27">
        <f t="shared" si="30"/>
        <v>-770.38500000000249</v>
      </c>
      <c r="P79" s="27">
        <f t="shared" si="31"/>
        <v>770.38500000000249</v>
      </c>
    </row>
    <row r="80" spans="1:16">
      <c r="A80" s="30">
        <v>37438</v>
      </c>
      <c r="C80" s="6">
        <v>72</v>
      </c>
      <c r="D80" s="29">
        <f t="shared" si="22"/>
        <v>18</v>
      </c>
      <c r="E80" s="29">
        <f t="shared" si="27"/>
        <v>1296</v>
      </c>
      <c r="F80" s="29">
        <f t="shared" si="23"/>
        <v>-2012</v>
      </c>
      <c r="G80" s="34">
        <f>+Inputs!$D$2</f>
        <v>0.3795</v>
      </c>
      <c r="I80" s="27">
        <f t="shared" si="28"/>
        <v>3308</v>
      </c>
      <c r="K80" s="27">
        <f t="shared" si="24"/>
        <v>18</v>
      </c>
      <c r="L80" s="27">
        <f t="shared" si="29"/>
        <v>1296</v>
      </c>
      <c r="M80" s="27">
        <f t="shared" si="25"/>
        <v>6.8310000000000004</v>
      </c>
      <c r="N80" s="27">
        <f t="shared" si="26"/>
        <v>6.8310000000000004</v>
      </c>
      <c r="O80" s="27">
        <f t="shared" si="30"/>
        <v>-763.55400000000247</v>
      </c>
      <c r="P80" s="27">
        <f t="shared" si="31"/>
        <v>763.55400000000247</v>
      </c>
    </row>
    <row r="81" spans="1:16">
      <c r="A81" s="31">
        <v>37469</v>
      </c>
      <c r="C81" s="6">
        <v>73</v>
      </c>
      <c r="D81" s="29">
        <f t="shared" si="22"/>
        <v>18</v>
      </c>
      <c r="E81" s="29">
        <f t="shared" si="27"/>
        <v>1314</v>
      </c>
      <c r="F81" s="29">
        <f t="shared" si="23"/>
        <v>-1994</v>
      </c>
      <c r="G81" s="34">
        <f>+Inputs!$D$2</f>
        <v>0.3795</v>
      </c>
      <c r="I81" s="27">
        <f t="shared" si="28"/>
        <v>3308</v>
      </c>
      <c r="K81" s="27">
        <f t="shared" si="24"/>
        <v>18</v>
      </c>
      <c r="L81" s="27">
        <f t="shared" si="29"/>
        <v>1314</v>
      </c>
      <c r="M81" s="27">
        <f t="shared" si="25"/>
        <v>6.8310000000000004</v>
      </c>
      <c r="N81" s="27">
        <f t="shared" si="26"/>
        <v>6.8310000000000004</v>
      </c>
      <c r="O81" s="27">
        <f t="shared" si="30"/>
        <v>-756.72300000000246</v>
      </c>
      <c r="P81" s="27">
        <f t="shared" si="31"/>
        <v>756.72300000000246</v>
      </c>
    </row>
    <row r="82" spans="1:16">
      <c r="A82" s="30">
        <v>37500</v>
      </c>
      <c r="C82" s="6">
        <v>74</v>
      </c>
      <c r="D82" s="29">
        <f t="shared" si="22"/>
        <v>18</v>
      </c>
      <c r="E82" s="29">
        <f t="shared" si="27"/>
        <v>1332</v>
      </c>
      <c r="F82" s="29">
        <f t="shared" si="23"/>
        <v>-1976</v>
      </c>
      <c r="G82" s="34">
        <f>+Inputs!$D$2</f>
        <v>0.3795</v>
      </c>
      <c r="I82" s="27">
        <f t="shared" si="28"/>
        <v>3308</v>
      </c>
      <c r="K82" s="27">
        <f t="shared" si="24"/>
        <v>18</v>
      </c>
      <c r="L82" s="27">
        <f t="shared" si="29"/>
        <v>1332</v>
      </c>
      <c r="M82" s="27">
        <f t="shared" si="25"/>
        <v>6.8310000000000004</v>
      </c>
      <c r="N82" s="27">
        <f t="shared" si="26"/>
        <v>6.8310000000000004</v>
      </c>
      <c r="O82" s="27">
        <f t="shared" si="30"/>
        <v>-749.89200000000244</v>
      </c>
      <c r="P82" s="27">
        <f t="shared" si="31"/>
        <v>749.89200000000244</v>
      </c>
    </row>
    <row r="83" spans="1:16">
      <c r="A83" s="31">
        <v>37530</v>
      </c>
      <c r="C83" s="6">
        <v>75</v>
      </c>
      <c r="D83" s="29">
        <f t="shared" si="22"/>
        <v>18</v>
      </c>
      <c r="E83" s="29">
        <f t="shared" si="27"/>
        <v>1350</v>
      </c>
      <c r="F83" s="29">
        <f t="shared" si="23"/>
        <v>-1958</v>
      </c>
      <c r="G83" s="34">
        <f>+Inputs!$D$2</f>
        <v>0.3795</v>
      </c>
      <c r="I83" s="27">
        <f t="shared" si="28"/>
        <v>3308</v>
      </c>
      <c r="K83" s="27">
        <f t="shared" si="24"/>
        <v>18</v>
      </c>
      <c r="L83" s="27">
        <f t="shared" si="29"/>
        <v>1350</v>
      </c>
      <c r="M83" s="27">
        <f t="shared" si="25"/>
        <v>6.8310000000000004</v>
      </c>
      <c r="N83" s="27">
        <f t="shared" si="26"/>
        <v>6.8310000000000004</v>
      </c>
      <c r="O83" s="27">
        <f t="shared" si="30"/>
        <v>-743.06100000000242</v>
      </c>
      <c r="P83" s="27">
        <f t="shared" si="31"/>
        <v>743.06100000000242</v>
      </c>
    </row>
    <row r="84" spans="1:16">
      <c r="A84" s="30">
        <v>37561</v>
      </c>
      <c r="C84" s="6">
        <v>76</v>
      </c>
      <c r="D84" s="29">
        <f t="shared" si="22"/>
        <v>18</v>
      </c>
      <c r="E84" s="29">
        <f t="shared" si="27"/>
        <v>1368</v>
      </c>
      <c r="F84" s="29">
        <f t="shared" si="23"/>
        <v>-1940</v>
      </c>
      <c r="G84" s="34">
        <f>+Inputs!$D$2</f>
        <v>0.3795</v>
      </c>
      <c r="I84" s="27">
        <f t="shared" si="28"/>
        <v>3308</v>
      </c>
      <c r="K84" s="27">
        <f t="shared" si="24"/>
        <v>18</v>
      </c>
      <c r="L84" s="27">
        <f t="shared" si="29"/>
        <v>1368</v>
      </c>
      <c r="M84" s="27">
        <f t="shared" si="25"/>
        <v>6.8310000000000004</v>
      </c>
      <c r="N84" s="27">
        <f t="shared" si="26"/>
        <v>6.8310000000000004</v>
      </c>
      <c r="O84" s="27">
        <f t="shared" si="30"/>
        <v>-736.23000000000241</v>
      </c>
      <c r="P84" s="27">
        <f t="shared" si="31"/>
        <v>736.23000000000241</v>
      </c>
    </row>
    <row r="85" spans="1:16">
      <c r="A85" s="31">
        <v>37591</v>
      </c>
      <c r="C85" s="6">
        <v>77</v>
      </c>
      <c r="D85" s="29">
        <f t="shared" si="22"/>
        <v>18</v>
      </c>
      <c r="E85" s="29">
        <f t="shared" si="27"/>
        <v>1386</v>
      </c>
      <c r="F85" s="29">
        <f t="shared" si="23"/>
        <v>-1922</v>
      </c>
      <c r="G85" s="34">
        <f>+Inputs!$D$2</f>
        <v>0.3795</v>
      </c>
      <c r="I85" s="27">
        <f t="shared" si="28"/>
        <v>3308</v>
      </c>
      <c r="K85" s="27">
        <f t="shared" si="24"/>
        <v>18</v>
      </c>
      <c r="L85" s="27">
        <f t="shared" si="29"/>
        <v>1386</v>
      </c>
      <c r="M85" s="27">
        <f t="shared" si="25"/>
        <v>6.8310000000000004</v>
      </c>
      <c r="N85" s="27">
        <f t="shared" si="26"/>
        <v>6.8310000000000004</v>
      </c>
      <c r="O85" s="27">
        <f t="shared" si="30"/>
        <v>-729.39900000000239</v>
      </c>
      <c r="P85" s="27">
        <f t="shared" si="31"/>
        <v>729.39900000000239</v>
      </c>
    </row>
    <row r="86" spans="1:16">
      <c r="A86" s="30">
        <v>37622</v>
      </c>
      <c r="C86" s="6">
        <v>78</v>
      </c>
      <c r="D86" s="29">
        <f t="shared" si="22"/>
        <v>18</v>
      </c>
      <c r="E86" s="29">
        <f t="shared" si="27"/>
        <v>1404</v>
      </c>
      <c r="F86" s="29">
        <f t="shared" si="23"/>
        <v>-1904</v>
      </c>
      <c r="G86" s="34">
        <f>+Inputs!$D$2</f>
        <v>0.3795</v>
      </c>
      <c r="I86" s="27">
        <f t="shared" si="28"/>
        <v>3308</v>
      </c>
      <c r="K86" s="27">
        <f t="shared" si="24"/>
        <v>18</v>
      </c>
      <c r="L86" s="27">
        <f t="shared" si="29"/>
        <v>1404</v>
      </c>
      <c r="M86" s="27">
        <f t="shared" si="25"/>
        <v>6.8310000000000004</v>
      </c>
      <c r="N86" s="27">
        <f t="shared" si="26"/>
        <v>6.8310000000000004</v>
      </c>
      <c r="O86" s="27">
        <f t="shared" si="30"/>
        <v>-722.56800000000237</v>
      </c>
      <c r="P86" s="27">
        <f t="shared" si="31"/>
        <v>722.56800000000237</v>
      </c>
    </row>
    <row r="87" spans="1:16">
      <c r="A87" s="31">
        <v>37653</v>
      </c>
      <c r="C87" s="6">
        <v>79</v>
      </c>
      <c r="D87" s="29">
        <f t="shared" si="22"/>
        <v>18</v>
      </c>
      <c r="E87" s="29">
        <f t="shared" si="27"/>
        <v>1422</v>
      </c>
      <c r="F87" s="29">
        <f t="shared" si="23"/>
        <v>-1886</v>
      </c>
      <c r="G87" s="34">
        <f>+Inputs!$D$2</f>
        <v>0.3795</v>
      </c>
      <c r="I87" s="27">
        <f t="shared" si="28"/>
        <v>3308</v>
      </c>
      <c r="K87" s="27">
        <f t="shared" si="24"/>
        <v>18</v>
      </c>
      <c r="L87" s="27">
        <f t="shared" si="29"/>
        <v>1422</v>
      </c>
      <c r="M87" s="27">
        <f t="shared" si="25"/>
        <v>6.8310000000000004</v>
      </c>
      <c r="N87" s="27">
        <f t="shared" si="26"/>
        <v>6.8310000000000004</v>
      </c>
      <c r="O87" s="27">
        <f t="shared" si="30"/>
        <v>-715.73700000000235</v>
      </c>
      <c r="P87" s="27">
        <f t="shared" si="31"/>
        <v>715.73700000000235</v>
      </c>
    </row>
    <row r="88" spans="1:16">
      <c r="A88" s="30">
        <v>37681</v>
      </c>
      <c r="C88" s="6">
        <v>80</v>
      </c>
      <c r="D88" s="29">
        <f t="shared" si="22"/>
        <v>18</v>
      </c>
      <c r="E88" s="29">
        <f t="shared" si="27"/>
        <v>1440</v>
      </c>
      <c r="F88" s="29">
        <f t="shared" si="23"/>
        <v>-1868</v>
      </c>
      <c r="G88" s="34">
        <f>+Inputs!$D$2</f>
        <v>0.3795</v>
      </c>
      <c r="I88" s="27">
        <f t="shared" si="28"/>
        <v>3308</v>
      </c>
      <c r="K88" s="27">
        <f t="shared" si="24"/>
        <v>18</v>
      </c>
      <c r="L88" s="27">
        <f t="shared" si="29"/>
        <v>1440</v>
      </c>
      <c r="M88" s="27">
        <f t="shared" si="25"/>
        <v>6.8310000000000004</v>
      </c>
      <c r="N88" s="27">
        <f t="shared" si="26"/>
        <v>6.8310000000000004</v>
      </c>
      <c r="O88" s="27">
        <f t="shared" si="30"/>
        <v>-708.90600000000234</v>
      </c>
      <c r="P88" s="27">
        <f t="shared" si="31"/>
        <v>708.90600000000234</v>
      </c>
    </row>
    <row r="89" spans="1:16">
      <c r="A89" s="31">
        <v>37712</v>
      </c>
      <c r="C89" s="6">
        <v>81</v>
      </c>
      <c r="D89" s="29">
        <f t="shared" si="22"/>
        <v>18</v>
      </c>
      <c r="E89" s="29">
        <f t="shared" si="27"/>
        <v>1458</v>
      </c>
      <c r="F89" s="29">
        <f t="shared" si="23"/>
        <v>-1850</v>
      </c>
      <c r="G89" s="34">
        <f>+Inputs!$D$2</f>
        <v>0.3795</v>
      </c>
      <c r="I89" s="27">
        <f t="shared" si="28"/>
        <v>3308</v>
      </c>
      <c r="K89" s="27">
        <f t="shared" si="24"/>
        <v>18</v>
      </c>
      <c r="L89" s="27">
        <f t="shared" si="29"/>
        <v>1458</v>
      </c>
      <c r="M89" s="27">
        <f t="shared" si="25"/>
        <v>6.8310000000000004</v>
      </c>
      <c r="N89" s="27">
        <f t="shared" si="26"/>
        <v>6.8310000000000004</v>
      </c>
      <c r="O89" s="27">
        <f t="shared" si="30"/>
        <v>-702.07500000000232</v>
      </c>
      <c r="P89" s="27">
        <f t="shared" si="31"/>
        <v>702.07500000000232</v>
      </c>
    </row>
    <row r="90" spans="1:16">
      <c r="A90" s="30">
        <v>37742</v>
      </c>
      <c r="C90" s="6">
        <v>82</v>
      </c>
      <c r="D90" s="29">
        <f t="shared" si="22"/>
        <v>18</v>
      </c>
      <c r="E90" s="29">
        <f t="shared" si="27"/>
        <v>1476</v>
      </c>
      <c r="F90" s="29">
        <f t="shared" si="23"/>
        <v>-1832</v>
      </c>
      <c r="G90" s="34">
        <f>+Inputs!$D$3</f>
        <v>0.37951000000000001</v>
      </c>
      <c r="I90" s="27">
        <f t="shared" si="28"/>
        <v>3308</v>
      </c>
      <c r="K90" s="27">
        <f t="shared" si="24"/>
        <v>18</v>
      </c>
      <c r="L90" s="27">
        <f t="shared" si="29"/>
        <v>1476</v>
      </c>
      <c r="M90" s="27">
        <f t="shared" si="25"/>
        <v>6.8311799999999998</v>
      </c>
      <c r="N90" s="27">
        <f t="shared" si="26"/>
        <v>6.8311799999999998</v>
      </c>
      <c r="O90" s="27">
        <f t="shared" si="30"/>
        <v>-695.2438200000023</v>
      </c>
      <c r="P90" s="27">
        <f t="shared" si="31"/>
        <v>695.2438200000023</v>
      </c>
    </row>
    <row r="91" spans="1:16">
      <c r="A91" s="31">
        <v>37773</v>
      </c>
      <c r="C91" s="6">
        <v>83</v>
      </c>
      <c r="D91" s="29">
        <f t="shared" si="22"/>
        <v>18</v>
      </c>
      <c r="E91" s="29">
        <f t="shared" si="27"/>
        <v>1494</v>
      </c>
      <c r="F91" s="29">
        <f t="shared" si="23"/>
        <v>-1814</v>
      </c>
      <c r="G91" s="34">
        <f>+Inputs!$D$3</f>
        <v>0.37951000000000001</v>
      </c>
      <c r="I91" s="27">
        <f t="shared" si="28"/>
        <v>3308</v>
      </c>
      <c r="K91" s="27">
        <f t="shared" si="24"/>
        <v>18</v>
      </c>
      <c r="L91" s="27">
        <f t="shared" si="29"/>
        <v>1494</v>
      </c>
      <c r="M91" s="27">
        <f t="shared" si="25"/>
        <v>6.8311799999999998</v>
      </c>
      <c r="N91" s="27">
        <f t="shared" si="26"/>
        <v>6.8311799999999998</v>
      </c>
      <c r="O91" s="27">
        <f t="shared" si="30"/>
        <v>-688.41264000000228</v>
      </c>
      <c r="P91" s="27">
        <f t="shared" si="31"/>
        <v>688.41264000000228</v>
      </c>
    </row>
    <row r="92" spans="1:16">
      <c r="A92" s="30">
        <v>37803</v>
      </c>
      <c r="C92" s="6">
        <v>84</v>
      </c>
      <c r="D92" s="29">
        <f t="shared" si="22"/>
        <v>18</v>
      </c>
      <c r="E92" s="29">
        <f t="shared" si="27"/>
        <v>1512</v>
      </c>
      <c r="F92" s="29">
        <f t="shared" si="23"/>
        <v>-1796</v>
      </c>
      <c r="G92" s="34">
        <f>+Inputs!$D$3</f>
        <v>0.37951000000000001</v>
      </c>
      <c r="I92" s="27">
        <f t="shared" si="28"/>
        <v>3308</v>
      </c>
      <c r="K92" s="27">
        <f t="shared" si="24"/>
        <v>18</v>
      </c>
      <c r="L92" s="27">
        <f t="shared" si="29"/>
        <v>1512</v>
      </c>
      <c r="M92" s="27">
        <f t="shared" si="25"/>
        <v>6.8311799999999998</v>
      </c>
      <c r="N92" s="27">
        <f t="shared" si="26"/>
        <v>6.8311799999999998</v>
      </c>
      <c r="O92" s="27">
        <f t="shared" si="30"/>
        <v>-681.58146000000227</v>
      </c>
      <c r="P92" s="27">
        <f t="shared" si="31"/>
        <v>681.58146000000227</v>
      </c>
    </row>
    <row r="93" spans="1:16">
      <c r="A93" s="31">
        <v>37834</v>
      </c>
      <c r="C93" s="6">
        <v>85</v>
      </c>
      <c r="D93" s="29">
        <f t="shared" si="22"/>
        <v>18</v>
      </c>
      <c r="E93" s="29">
        <f t="shared" si="27"/>
        <v>1530</v>
      </c>
      <c r="F93" s="29">
        <f t="shared" si="23"/>
        <v>-1778</v>
      </c>
      <c r="G93" s="34">
        <f>+Inputs!$D$3</f>
        <v>0.37951000000000001</v>
      </c>
      <c r="I93" s="27">
        <f t="shared" si="28"/>
        <v>3308</v>
      </c>
      <c r="K93" s="27">
        <f t="shared" si="24"/>
        <v>18</v>
      </c>
      <c r="L93" s="27">
        <f t="shared" si="29"/>
        <v>1530</v>
      </c>
      <c r="M93" s="27">
        <f t="shared" si="25"/>
        <v>6.8311799999999998</v>
      </c>
      <c r="N93" s="27">
        <f t="shared" si="26"/>
        <v>6.8311799999999998</v>
      </c>
      <c r="O93" s="27">
        <f t="shared" si="30"/>
        <v>-674.75028000000225</v>
      </c>
      <c r="P93" s="27">
        <f t="shared" si="31"/>
        <v>674.75028000000225</v>
      </c>
    </row>
    <row r="94" spans="1:16">
      <c r="A94" s="30">
        <v>37865</v>
      </c>
      <c r="C94" s="6">
        <v>86</v>
      </c>
      <c r="D94" s="29">
        <f t="shared" si="22"/>
        <v>18</v>
      </c>
      <c r="E94" s="29">
        <f t="shared" si="27"/>
        <v>1548</v>
      </c>
      <c r="F94" s="29">
        <f t="shared" si="23"/>
        <v>-1760</v>
      </c>
      <c r="G94" s="34">
        <f>+Inputs!$D$3</f>
        <v>0.37951000000000001</v>
      </c>
      <c r="I94" s="27">
        <f t="shared" si="28"/>
        <v>3308</v>
      </c>
      <c r="K94" s="27">
        <f t="shared" si="24"/>
        <v>18</v>
      </c>
      <c r="L94" s="27">
        <f t="shared" si="29"/>
        <v>1548</v>
      </c>
      <c r="M94" s="27">
        <f t="shared" si="25"/>
        <v>6.8311799999999998</v>
      </c>
      <c r="N94" s="27">
        <f t="shared" si="26"/>
        <v>6.8311799999999998</v>
      </c>
      <c r="O94" s="27">
        <f t="shared" si="30"/>
        <v>-667.91910000000223</v>
      </c>
      <c r="P94" s="27">
        <f t="shared" si="31"/>
        <v>667.91910000000223</v>
      </c>
    </row>
    <row r="95" spans="1:16">
      <c r="A95" s="31">
        <v>37895</v>
      </c>
      <c r="C95" s="6">
        <v>87</v>
      </c>
      <c r="D95" s="29">
        <f t="shared" si="22"/>
        <v>18</v>
      </c>
      <c r="E95" s="29">
        <f t="shared" si="27"/>
        <v>1566</v>
      </c>
      <c r="F95" s="29">
        <f t="shared" si="23"/>
        <v>-1742</v>
      </c>
      <c r="G95" s="34">
        <f>+Inputs!$D$3</f>
        <v>0.37951000000000001</v>
      </c>
      <c r="I95" s="27">
        <f t="shared" si="28"/>
        <v>3308</v>
      </c>
      <c r="K95" s="27">
        <f t="shared" si="24"/>
        <v>18</v>
      </c>
      <c r="L95" s="27">
        <f t="shared" si="29"/>
        <v>1566</v>
      </c>
      <c r="M95" s="27">
        <f t="shared" si="25"/>
        <v>6.8311799999999998</v>
      </c>
      <c r="N95" s="27">
        <f t="shared" si="26"/>
        <v>6.8311799999999998</v>
      </c>
      <c r="O95" s="27">
        <f t="shared" si="30"/>
        <v>-661.08792000000221</v>
      </c>
      <c r="P95" s="27">
        <f t="shared" si="31"/>
        <v>661.08792000000221</v>
      </c>
    </row>
    <row r="96" spans="1:16">
      <c r="A96" s="30">
        <v>37926</v>
      </c>
      <c r="C96" s="6">
        <v>88</v>
      </c>
      <c r="D96" s="29">
        <f t="shared" si="22"/>
        <v>18</v>
      </c>
      <c r="E96" s="29">
        <f t="shared" si="27"/>
        <v>1584</v>
      </c>
      <c r="F96" s="29">
        <f t="shared" si="23"/>
        <v>-1724</v>
      </c>
      <c r="G96" s="34">
        <f>+Inputs!$D$3</f>
        <v>0.37951000000000001</v>
      </c>
      <c r="I96" s="27">
        <f t="shared" si="28"/>
        <v>3308</v>
      </c>
      <c r="K96" s="27">
        <f t="shared" si="24"/>
        <v>18</v>
      </c>
      <c r="L96" s="27">
        <f t="shared" si="29"/>
        <v>1584</v>
      </c>
      <c r="M96" s="27">
        <f t="shared" si="25"/>
        <v>6.8311799999999998</v>
      </c>
      <c r="N96" s="27">
        <f t="shared" si="26"/>
        <v>6.8311799999999998</v>
      </c>
      <c r="O96" s="27">
        <f t="shared" si="30"/>
        <v>-654.2567400000022</v>
      </c>
      <c r="P96" s="27">
        <f t="shared" si="31"/>
        <v>654.2567400000022</v>
      </c>
    </row>
    <row r="97" spans="1:16">
      <c r="A97" s="31">
        <v>37956</v>
      </c>
      <c r="C97" s="6">
        <v>89</v>
      </c>
      <c r="D97" s="29">
        <f t="shared" si="22"/>
        <v>18</v>
      </c>
      <c r="E97" s="29">
        <f t="shared" si="27"/>
        <v>1602</v>
      </c>
      <c r="F97" s="29">
        <f t="shared" si="23"/>
        <v>-1706</v>
      </c>
      <c r="G97" s="34">
        <f>+Inputs!$D$3</f>
        <v>0.37951000000000001</v>
      </c>
      <c r="I97" s="27">
        <f t="shared" si="28"/>
        <v>3308</v>
      </c>
      <c r="K97" s="27">
        <f t="shared" si="24"/>
        <v>18</v>
      </c>
      <c r="L97" s="27">
        <f t="shared" si="29"/>
        <v>1602</v>
      </c>
      <c r="M97" s="27">
        <f t="shared" si="25"/>
        <v>6.8311799999999998</v>
      </c>
      <c r="N97" s="27">
        <f t="shared" si="26"/>
        <v>6.8311799999999998</v>
      </c>
      <c r="O97" s="27">
        <f t="shared" si="30"/>
        <v>-647.42556000000218</v>
      </c>
      <c r="P97" s="27">
        <f t="shared" si="31"/>
        <v>647.42556000000218</v>
      </c>
    </row>
    <row r="98" spans="1:16">
      <c r="A98" s="30">
        <v>37987</v>
      </c>
      <c r="C98" s="6">
        <v>90</v>
      </c>
      <c r="D98" s="29">
        <f t="shared" si="22"/>
        <v>18</v>
      </c>
      <c r="E98" s="29">
        <f t="shared" si="27"/>
        <v>1620</v>
      </c>
      <c r="F98" s="29">
        <f t="shared" si="23"/>
        <v>-1688</v>
      </c>
      <c r="G98" s="34">
        <f>+Inputs!$D$3</f>
        <v>0.37951000000000001</v>
      </c>
      <c r="I98" s="27">
        <f t="shared" si="28"/>
        <v>3308</v>
      </c>
      <c r="K98" s="27">
        <f t="shared" si="24"/>
        <v>18</v>
      </c>
      <c r="L98" s="27">
        <f t="shared" si="29"/>
        <v>1620</v>
      </c>
      <c r="M98" s="27">
        <f t="shared" si="25"/>
        <v>6.8311799999999998</v>
      </c>
      <c r="N98" s="27">
        <f t="shared" si="26"/>
        <v>6.8311799999999998</v>
      </c>
      <c r="O98" s="27">
        <f t="shared" si="30"/>
        <v>-640.59438000000216</v>
      </c>
      <c r="P98" s="27">
        <f t="shared" si="31"/>
        <v>640.59438000000216</v>
      </c>
    </row>
    <row r="99" spans="1:16">
      <c r="A99" s="31">
        <v>38018</v>
      </c>
      <c r="C99" s="6">
        <v>91</v>
      </c>
      <c r="D99" s="29">
        <f t="shared" si="22"/>
        <v>18</v>
      </c>
      <c r="E99" s="29">
        <f t="shared" si="27"/>
        <v>1638</v>
      </c>
      <c r="F99" s="29">
        <f t="shared" si="23"/>
        <v>-1670</v>
      </c>
      <c r="G99" s="34">
        <f>+Inputs!$D$3</f>
        <v>0.37951000000000001</v>
      </c>
      <c r="I99" s="27">
        <f t="shared" si="28"/>
        <v>3308</v>
      </c>
      <c r="K99" s="27">
        <f t="shared" si="24"/>
        <v>18</v>
      </c>
      <c r="L99" s="27">
        <f t="shared" si="29"/>
        <v>1638</v>
      </c>
      <c r="M99" s="27">
        <f t="shared" si="25"/>
        <v>6.8311799999999998</v>
      </c>
      <c r="N99" s="27">
        <f t="shared" si="26"/>
        <v>6.8311799999999998</v>
      </c>
      <c r="O99" s="27">
        <f t="shared" si="30"/>
        <v>-633.76320000000214</v>
      </c>
      <c r="P99" s="27">
        <f t="shared" si="31"/>
        <v>633.76320000000214</v>
      </c>
    </row>
    <row r="100" spans="1:16">
      <c r="A100" s="30">
        <v>38047</v>
      </c>
      <c r="C100" s="6">
        <v>92</v>
      </c>
      <c r="D100" s="29">
        <f t="shared" si="22"/>
        <v>18</v>
      </c>
      <c r="E100" s="29">
        <f t="shared" si="27"/>
        <v>1656</v>
      </c>
      <c r="F100" s="29">
        <f t="shared" si="23"/>
        <v>-1652</v>
      </c>
      <c r="G100" s="34">
        <f>+Inputs!$D$3</f>
        <v>0.37951000000000001</v>
      </c>
      <c r="I100" s="27">
        <f t="shared" si="28"/>
        <v>3308</v>
      </c>
      <c r="K100" s="27">
        <f t="shared" si="24"/>
        <v>18</v>
      </c>
      <c r="L100" s="27">
        <f t="shared" si="29"/>
        <v>1656</v>
      </c>
      <c r="M100" s="27">
        <f t="shared" si="25"/>
        <v>6.8311799999999998</v>
      </c>
      <c r="N100" s="27">
        <f t="shared" si="26"/>
        <v>6.8311799999999998</v>
      </c>
      <c r="O100" s="27">
        <f t="shared" si="30"/>
        <v>-626.93202000000213</v>
      </c>
      <c r="P100" s="27">
        <f t="shared" si="31"/>
        <v>626.93202000000213</v>
      </c>
    </row>
    <row r="101" spans="1:16">
      <c r="A101" s="31">
        <v>38078</v>
      </c>
      <c r="C101" s="6">
        <v>93</v>
      </c>
      <c r="D101" s="29">
        <f t="shared" si="22"/>
        <v>18</v>
      </c>
      <c r="E101" s="29">
        <f t="shared" si="27"/>
        <v>1674</v>
      </c>
      <c r="F101" s="29">
        <f t="shared" si="23"/>
        <v>-1634</v>
      </c>
      <c r="G101" s="34">
        <f>+Inputs!$D$3</f>
        <v>0.37951000000000001</v>
      </c>
      <c r="I101" s="27">
        <f t="shared" si="28"/>
        <v>3308</v>
      </c>
      <c r="K101" s="27">
        <f t="shared" si="24"/>
        <v>18</v>
      </c>
      <c r="L101" s="27">
        <f t="shared" si="29"/>
        <v>1674</v>
      </c>
      <c r="M101" s="27">
        <f t="shared" si="25"/>
        <v>6.8311799999999998</v>
      </c>
      <c r="N101" s="27">
        <f t="shared" si="26"/>
        <v>6.8311799999999998</v>
      </c>
      <c r="O101" s="27">
        <f t="shared" si="30"/>
        <v>-620.10084000000211</v>
      </c>
      <c r="P101" s="27">
        <f t="shared" si="31"/>
        <v>620.10084000000211</v>
      </c>
    </row>
    <row r="102" spans="1:16">
      <c r="A102" s="30">
        <v>38108</v>
      </c>
      <c r="C102" s="6">
        <v>94</v>
      </c>
      <c r="D102" s="29">
        <f t="shared" si="22"/>
        <v>18</v>
      </c>
      <c r="E102" s="29">
        <f t="shared" si="27"/>
        <v>1692</v>
      </c>
      <c r="F102" s="29">
        <f t="shared" si="23"/>
        <v>-1616</v>
      </c>
      <c r="G102" s="34">
        <f>+Inputs!$D$3</f>
        <v>0.37951000000000001</v>
      </c>
      <c r="I102" s="27">
        <f t="shared" si="28"/>
        <v>3308</v>
      </c>
      <c r="K102" s="27">
        <f t="shared" si="24"/>
        <v>18</v>
      </c>
      <c r="L102" s="27">
        <f t="shared" si="29"/>
        <v>1692</v>
      </c>
      <c r="M102" s="27">
        <f t="shared" si="25"/>
        <v>6.8311799999999998</v>
      </c>
      <c r="N102" s="27">
        <f t="shared" si="26"/>
        <v>6.8311799999999998</v>
      </c>
      <c r="O102" s="27">
        <f t="shared" si="30"/>
        <v>-613.26966000000209</v>
      </c>
      <c r="P102" s="27">
        <f t="shared" si="31"/>
        <v>613.26966000000209</v>
      </c>
    </row>
    <row r="103" spans="1:16">
      <c r="A103" s="31">
        <v>38139</v>
      </c>
      <c r="C103" s="6">
        <v>95</v>
      </c>
      <c r="D103" s="29">
        <f t="shared" si="22"/>
        <v>18</v>
      </c>
      <c r="E103" s="29">
        <f t="shared" si="27"/>
        <v>1710</v>
      </c>
      <c r="F103" s="29">
        <f t="shared" si="23"/>
        <v>-1598</v>
      </c>
      <c r="G103" s="34">
        <f>+Inputs!$D$3</f>
        <v>0.37951000000000001</v>
      </c>
      <c r="I103" s="27">
        <f t="shared" si="28"/>
        <v>3308</v>
      </c>
      <c r="K103" s="27">
        <f t="shared" si="24"/>
        <v>18</v>
      </c>
      <c r="L103" s="27">
        <f t="shared" si="29"/>
        <v>1710</v>
      </c>
      <c r="M103" s="27">
        <f t="shared" si="25"/>
        <v>6.8311799999999998</v>
      </c>
      <c r="N103" s="27">
        <f t="shared" si="26"/>
        <v>6.8311799999999998</v>
      </c>
      <c r="O103" s="27">
        <f t="shared" si="30"/>
        <v>-606.43848000000207</v>
      </c>
      <c r="P103" s="27">
        <f t="shared" si="31"/>
        <v>606.43848000000207</v>
      </c>
    </row>
    <row r="104" spans="1:16">
      <c r="A104" s="30">
        <v>38169</v>
      </c>
      <c r="C104" s="6">
        <v>96</v>
      </c>
      <c r="D104" s="29">
        <f t="shared" si="22"/>
        <v>18</v>
      </c>
      <c r="E104" s="29">
        <f t="shared" si="27"/>
        <v>1728</v>
      </c>
      <c r="F104" s="29">
        <f t="shared" si="23"/>
        <v>-1580</v>
      </c>
      <c r="G104" s="34">
        <f>+Inputs!$D$3</f>
        <v>0.37951000000000001</v>
      </c>
      <c r="I104" s="27">
        <f t="shared" si="28"/>
        <v>3308</v>
      </c>
      <c r="K104" s="27">
        <f t="shared" si="24"/>
        <v>18</v>
      </c>
      <c r="L104" s="27">
        <f t="shared" si="29"/>
        <v>1728</v>
      </c>
      <c r="M104" s="27">
        <f t="shared" si="25"/>
        <v>6.8311799999999998</v>
      </c>
      <c r="N104" s="27">
        <f t="shared" si="26"/>
        <v>6.8311799999999998</v>
      </c>
      <c r="O104" s="27">
        <f t="shared" si="30"/>
        <v>-599.60730000000206</v>
      </c>
      <c r="P104" s="27">
        <f t="shared" si="31"/>
        <v>599.60730000000206</v>
      </c>
    </row>
    <row r="105" spans="1:16">
      <c r="A105" s="31">
        <v>38200</v>
      </c>
      <c r="C105" s="6">
        <v>97</v>
      </c>
      <c r="D105" s="29">
        <f t="shared" ref="D105:D136" si="32">ROUND(-(+$B$9/180)*1,0)</f>
        <v>18</v>
      </c>
      <c r="E105" s="29">
        <f t="shared" si="27"/>
        <v>1746</v>
      </c>
      <c r="F105" s="29">
        <f t="shared" ref="F105:F136" si="33">$B$9+E105</f>
        <v>-1562</v>
      </c>
      <c r="G105" s="34">
        <f>+Inputs!$D$3</f>
        <v>0.37951000000000001</v>
      </c>
      <c r="I105" s="27">
        <f t="shared" si="28"/>
        <v>3308</v>
      </c>
      <c r="K105" s="27">
        <f t="shared" ref="K105:K136" si="34">D105</f>
        <v>18</v>
      </c>
      <c r="L105" s="27">
        <f t="shared" si="29"/>
        <v>1746</v>
      </c>
      <c r="M105" s="27">
        <f t="shared" ref="M105:M136" si="35">K105*G105</f>
        <v>6.8311799999999998</v>
      </c>
      <c r="N105" s="27">
        <f t="shared" ref="N105:N136" si="36">M105-J105</f>
        <v>6.8311799999999998</v>
      </c>
      <c r="O105" s="27">
        <f t="shared" si="30"/>
        <v>-592.77612000000204</v>
      </c>
      <c r="P105" s="27">
        <f t="shared" si="31"/>
        <v>592.77612000000204</v>
      </c>
    </row>
    <row r="106" spans="1:16">
      <c r="A106" s="30">
        <v>38231</v>
      </c>
      <c r="C106" s="6">
        <v>98</v>
      </c>
      <c r="D106" s="29">
        <f t="shared" si="32"/>
        <v>18</v>
      </c>
      <c r="E106" s="29">
        <f t="shared" ref="E106:E137" si="37">+E105+D106</f>
        <v>1764</v>
      </c>
      <c r="F106" s="29">
        <f t="shared" si="33"/>
        <v>-1544</v>
      </c>
      <c r="G106" s="34">
        <f>+Inputs!$D$3</f>
        <v>0.37951000000000001</v>
      </c>
      <c r="I106" s="27">
        <f t="shared" ref="I106:I137" si="38">+I105+H106</f>
        <v>3308</v>
      </c>
      <c r="K106" s="27">
        <f t="shared" si="34"/>
        <v>18</v>
      </c>
      <c r="L106" s="27">
        <f t="shared" ref="L106:L137" si="39">+L105+K106</f>
        <v>1764</v>
      </c>
      <c r="M106" s="27">
        <f t="shared" si="35"/>
        <v>6.8311799999999998</v>
      </c>
      <c r="N106" s="27">
        <f t="shared" si="36"/>
        <v>6.8311799999999998</v>
      </c>
      <c r="O106" s="27">
        <f t="shared" ref="O106:O137" si="40">+O105+N106</f>
        <v>-585.94494000000202</v>
      </c>
      <c r="P106" s="27">
        <f t="shared" ref="P106:P137" si="41">P105-N106</f>
        <v>585.94494000000202</v>
      </c>
    </row>
    <row r="107" spans="1:16">
      <c r="A107" s="31">
        <v>38261</v>
      </c>
      <c r="C107" s="6">
        <v>99</v>
      </c>
      <c r="D107" s="29">
        <f t="shared" si="32"/>
        <v>18</v>
      </c>
      <c r="E107" s="29">
        <f t="shared" si="37"/>
        <v>1782</v>
      </c>
      <c r="F107" s="29">
        <f t="shared" si="33"/>
        <v>-1526</v>
      </c>
      <c r="G107" s="34">
        <f>+Inputs!$D$3</f>
        <v>0.37951000000000001</v>
      </c>
      <c r="I107" s="27">
        <f t="shared" si="38"/>
        <v>3308</v>
      </c>
      <c r="K107" s="27">
        <f t="shared" si="34"/>
        <v>18</v>
      </c>
      <c r="L107" s="27">
        <f t="shared" si="39"/>
        <v>1782</v>
      </c>
      <c r="M107" s="27">
        <f t="shared" si="35"/>
        <v>6.8311799999999998</v>
      </c>
      <c r="N107" s="27">
        <f t="shared" si="36"/>
        <v>6.8311799999999998</v>
      </c>
      <c r="O107" s="27">
        <f t="shared" si="40"/>
        <v>-579.113760000002</v>
      </c>
      <c r="P107" s="27">
        <f t="shared" si="41"/>
        <v>579.113760000002</v>
      </c>
    </row>
    <row r="108" spans="1:16">
      <c r="A108" s="30">
        <v>38292</v>
      </c>
      <c r="C108" s="6">
        <v>100</v>
      </c>
      <c r="D108" s="29">
        <f t="shared" si="32"/>
        <v>18</v>
      </c>
      <c r="E108" s="29">
        <f t="shared" si="37"/>
        <v>1800</v>
      </c>
      <c r="F108" s="29">
        <f t="shared" si="33"/>
        <v>-1508</v>
      </c>
      <c r="G108" s="34">
        <f>+Inputs!$D$3</f>
        <v>0.37951000000000001</v>
      </c>
      <c r="I108" s="27">
        <f t="shared" si="38"/>
        <v>3308</v>
      </c>
      <c r="K108" s="27">
        <f t="shared" si="34"/>
        <v>18</v>
      </c>
      <c r="L108" s="27">
        <f t="shared" si="39"/>
        <v>1800</v>
      </c>
      <c r="M108" s="27">
        <f t="shared" si="35"/>
        <v>6.8311799999999998</v>
      </c>
      <c r="N108" s="27">
        <f t="shared" si="36"/>
        <v>6.8311799999999998</v>
      </c>
      <c r="O108" s="27">
        <f t="shared" si="40"/>
        <v>-572.28258000000199</v>
      </c>
      <c r="P108" s="27">
        <f t="shared" si="41"/>
        <v>572.28258000000199</v>
      </c>
    </row>
    <row r="109" spans="1:16">
      <c r="A109" s="31">
        <v>38322</v>
      </c>
      <c r="C109" s="6">
        <v>101</v>
      </c>
      <c r="D109" s="29">
        <f t="shared" si="32"/>
        <v>18</v>
      </c>
      <c r="E109" s="29">
        <f t="shared" si="37"/>
        <v>1818</v>
      </c>
      <c r="F109" s="29">
        <f t="shared" si="33"/>
        <v>-1490</v>
      </c>
      <c r="G109" s="34">
        <f>+Inputs!$D$3</f>
        <v>0.37951000000000001</v>
      </c>
      <c r="I109" s="27">
        <f t="shared" si="38"/>
        <v>3308</v>
      </c>
      <c r="K109" s="27">
        <f t="shared" si="34"/>
        <v>18</v>
      </c>
      <c r="L109" s="27">
        <f t="shared" si="39"/>
        <v>1818</v>
      </c>
      <c r="M109" s="27">
        <f t="shared" si="35"/>
        <v>6.8311799999999998</v>
      </c>
      <c r="N109" s="27">
        <f t="shared" si="36"/>
        <v>6.8311799999999998</v>
      </c>
      <c r="O109" s="27">
        <f t="shared" si="40"/>
        <v>-565.45140000000197</v>
      </c>
      <c r="P109" s="27">
        <f t="shared" si="41"/>
        <v>565.45140000000197</v>
      </c>
    </row>
    <row r="110" spans="1:16">
      <c r="A110" s="30">
        <v>38353</v>
      </c>
      <c r="C110" s="6">
        <v>102</v>
      </c>
      <c r="D110" s="29">
        <f t="shared" si="32"/>
        <v>18</v>
      </c>
      <c r="E110" s="29">
        <f t="shared" si="37"/>
        <v>1836</v>
      </c>
      <c r="F110" s="29">
        <f t="shared" si="33"/>
        <v>-1472</v>
      </c>
      <c r="G110" s="34">
        <f>+Inputs!$D$3</f>
        <v>0.37951000000000001</v>
      </c>
      <c r="I110" s="27">
        <f t="shared" si="38"/>
        <v>3308</v>
      </c>
      <c r="K110" s="27">
        <f t="shared" si="34"/>
        <v>18</v>
      </c>
      <c r="L110" s="27">
        <f t="shared" si="39"/>
        <v>1836</v>
      </c>
      <c r="M110" s="27">
        <f t="shared" si="35"/>
        <v>6.8311799999999998</v>
      </c>
      <c r="N110" s="27">
        <f t="shared" si="36"/>
        <v>6.8311799999999998</v>
      </c>
      <c r="O110" s="27">
        <f t="shared" si="40"/>
        <v>-558.62022000000195</v>
      </c>
      <c r="P110" s="27">
        <f t="shared" si="41"/>
        <v>558.62022000000195</v>
      </c>
    </row>
    <row r="111" spans="1:16">
      <c r="A111" s="31">
        <v>38384</v>
      </c>
      <c r="C111" s="6">
        <v>103</v>
      </c>
      <c r="D111" s="29">
        <f t="shared" si="32"/>
        <v>18</v>
      </c>
      <c r="E111" s="29">
        <f t="shared" si="37"/>
        <v>1854</v>
      </c>
      <c r="F111" s="29">
        <f t="shared" si="33"/>
        <v>-1454</v>
      </c>
      <c r="G111" s="34">
        <f>+Inputs!$D$3</f>
        <v>0.37951000000000001</v>
      </c>
      <c r="I111" s="27">
        <f t="shared" si="38"/>
        <v>3308</v>
      </c>
      <c r="K111" s="27">
        <f t="shared" si="34"/>
        <v>18</v>
      </c>
      <c r="L111" s="27">
        <f t="shared" si="39"/>
        <v>1854</v>
      </c>
      <c r="M111" s="27">
        <f t="shared" si="35"/>
        <v>6.8311799999999998</v>
      </c>
      <c r="N111" s="27">
        <f t="shared" si="36"/>
        <v>6.8311799999999998</v>
      </c>
      <c r="O111" s="27">
        <f t="shared" si="40"/>
        <v>-551.78904000000193</v>
      </c>
      <c r="P111" s="27">
        <f t="shared" si="41"/>
        <v>551.78904000000193</v>
      </c>
    </row>
    <row r="112" spans="1:16">
      <c r="A112" s="30">
        <v>38412</v>
      </c>
      <c r="C112" s="6">
        <v>104</v>
      </c>
      <c r="D112" s="29">
        <f t="shared" si="32"/>
        <v>18</v>
      </c>
      <c r="E112" s="29">
        <f t="shared" si="37"/>
        <v>1872</v>
      </c>
      <c r="F112" s="29">
        <f t="shared" si="33"/>
        <v>-1436</v>
      </c>
      <c r="G112" s="34">
        <f>+Inputs!$D$3</f>
        <v>0.37951000000000001</v>
      </c>
      <c r="I112" s="27">
        <f t="shared" si="38"/>
        <v>3308</v>
      </c>
      <c r="K112" s="27">
        <f t="shared" si="34"/>
        <v>18</v>
      </c>
      <c r="L112" s="27">
        <f t="shared" si="39"/>
        <v>1872</v>
      </c>
      <c r="M112" s="27">
        <f t="shared" si="35"/>
        <v>6.8311799999999998</v>
      </c>
      <c r="N112" s="27">
        <f t="shared" si="36"/>
        <v>6.8311799999999998</v>
      </c>
      <c r="O112" s="27">
        <f t="shared" si="40"/>
        <v>-544.95786000000192</v>
      </c>
      <c r="P112" s="27">
        <f t="shared" si="41"/>
        <v>544.95786000000192</v>
      </c>
    </row>
    <row r="113" spans="1:16">
      <c r="A113" s="31">
        <v>38443</v>
      </c>
      <c r="C113" s="6">
        <v>105</v>
      </c>
      <c r="D113" s="29">
        <f t="shared" si="32"/>
        <v>18</v>
      </c>
      <c r="E113" s="29">
        <f t="shared" si="37"/>
        <v>1890</v>
      </c>
      <c r="F113" s="29">
        <f t="shared" si="33"/>
        <v>-1418</v>
      </c>
      <c r="G113" s="34">
        <f>+Inputs!$D$3</f>
        <v>0.37951000000000001</v>
      </c>
      <c r="I113" s="27">
        <f t="shared" si="38"/>
        <v>3308</v>
      </c>
      <c r="K113" s="27">
        <f t="shared" si="34"/>
        <v>18</v>
      </c>
      <c r="L113" s="27">
        <f t="shared" si="39"/>
        <v>1890</v>
      </c>
      <c r="M113" s="27">
        <f t="shared" si="35"/>
        <v>6.8311799999999998</v>
      </c>
      <c r="N113" s="27">
        <f t="shared" si="36"/>
        <v>6.8311799999999998</v>
      </c>
      <c r="O113" s="27">
        <f t="shared" si="40"/>
        <v>-538.1266800000019</v>
      </c>
      <c r="P113" s="27">
        <f t="shared" si="41"/>
        <v>538.1266800000019</v>
      </c>
    </row>
    <row r="114" spans="1:16">
      <c r="A114" s="30">
        <v>38473</v>
      </c>
      <c r="C114" s="6">
        <v>106</v>
      </c>
      <c r="D114" s="29">
        <f t="shared" si="32"/>
        <v>18</v>
      </c>
      <c r="E114" s="29">
        <f t="shared" si="37"/>
        <v>1908</v>
      </c>
      <c r="F114" s="29">
        <f t="shared" si="33"/>
        <v>-1400</v>
      </c>
      <c r="G114" s="34">
        <f>+Inputs!$D$3</f>
        <v>0.37951000000000001</v>
      </c>
      <c r="I114" s="27">
        <f t="shared" si="38"/>
        <v>3308</v>
      </c>
      <c r="K114" s="27">
        <f t="shared" si="34"/>
        <v>18</v>
      </c>
      <c r="L114" s="27">
        <f t="shared" si="39"/>
        <v>1908</v>
      </c>
      <c r="M114" s="27">
        <f t="shared" si="35"/>
        <v>6.8311799999999998</v>
      </c>
      <c r="N114" s="27">
        <f t="shared" si="36"/>
        <v>6.8311799999999998</v>
      </c>
      <c r="O114" s="27">
        <f t="shared" si="40"/>
        <v>-531.29550000000188</v>
      </c>
      <c r="P114" s="27">
        <f t="shared" si="41"/>
        <v>531.29550000000188</v>
      </c>
    </row>
    <row r="115" spans="1:16">
      <c r="A115" s="31">
        <v>38504</v>
      </c>
      <c r="C115" s="6">
        <v>107</v>
      </c>
      <c r="D115" s="29">
        <f t="shared" si="32"/>
        <v>18</v>
      </c>
      <c r="E115" s="29">
        <f t="shared" si="37"/>
        <v>1926</v>
      </c>
      <c r="F115" s="29">
        <f t="shared" si="33"/>
        <v>-1382</v>
      </c>
      <c r="G115" s="34">
        <f>+Inputs!$D$3</f>
        <v>0.37951000000000001</v>
      </c>
      <c r="I115" s="27">
        <f t="shared" si="38"/>
        <v>3308</v>
      </c>
      <c r="K115" s="27">
        <f t="shared" si="34"/>
        <v>18</v>
      </c>
      <c r="L115" s="27">
        <f t="shared" si="39"/>
        <v>1926</v>
      </c>
      <c r="M115" s="27">
        <f t="shared" si="35"/>
        <v>6.8311799999999998</v>
      </c>
      <c r="N115" s="27">
        <f t="shared" si="36"/>
        <v>6.8311799999999998</v>
      </c>
      <c r="O115" s="27">
        <f t="shared" si="40"/>
        <v>-524.46432000000186</v>
      </c>
      <c r="P115" s="27">
        <f t="shared" si="41"/>
        <v>524.46432000000186</v>
      </c>
    </row>
    <row r="116" spans="1:16">
      <c r="A116" s="30">
        <v>38534</v>
      </c>
      <c r="C116" s="6">
        <v>108</v>
      </c>
      <c r="D116" s="29">
        <f t="shared" si="32"/>
        <v>18</v>
      </c>
      <c r="E116" s="29">
        <f t="shared" si="37"/>
        <v>1944</v>
      </c>
      <c r="F116" s="29">
        <f t="shared" si="33"/>
        <v>-1364</v>
      </c>
      <c r="G116" s="34">
        <f>+Inputs!$D$3</f>
        <v>0.37951000000000001</v>
      </c>
      <c r="I116" s="27">
        <f t="shared" si="38"/>
        <v>3308</v>
      </c>
      <c r="K116" s="27">
        <f t="shared" si="34"/>
        <v>18</v>
      </c>
      <c r="L116" s="27">
        <f t="shared" si="39"/>
        <v>1944</v>
      </c>
      <c r="M116" s="27">
        <f t="shared" si="35"/>
        <v>6.8311799999999998</v>
      </c>
      <c r="N116" s="27">
        <f t="shared" si="36"/>
        <v>6.8311799999999998</v>
      </c>
      <c r="O116" s="27">
        <f t="shared" si="40"/>
        <v>-517.63314000000184</v>
      </c>
      <c r="P116" s="27">
        <f t="shared" si="41"/>
        <v>517.63314000000184</v>
      </c>
    </row>
    <row r="117" spans="1:16">
      <c r="A117" s="31">
        <v>38565</v>
      </c>
      <c r="C117" s="6">
        <v>109</v>
      </c>
      <c r="D117" s="29">
        <f t="shared" si="32"/>
        <v>18</v>
      </c>
      <c r="E117" s="29">
        <f t="shared" si="37"/>
        <v>1962</v>
      </c>
      <c r="F117" s="29">
        <f t="shared" si="33"/>
        <v>-1346</v>
      </c>
      <c r="G117" s="34">
        <f>+Inputs!$D$3</f>
        <v>0.37951000000000001</v>
      </c>
      <c r="I117" s="27">
        <f t="shared" si="38"/>
        <v>3308</v>
      </c>
      <c r="K117" s="27">
        <f t="shared" si="34"/>
        <v>18</v>
      </c>
      <c r="L117" s="27">
        <f t="shared" si="39"/>
        <v>1962</v>
      </c>
      <c r="M117" s="27">
        <f t="shared" si="35"/>
        <v>6.8311799999999998</v>
      </c>
      <c r="N117" s="27">
        <f t="shared" si="36"/>
        <v>6.8311799999999998</v>
      </c>
      <c r="O117" s="27">
        <f t="shared" si="40"/>
        <v>-510.80196000000183</v>
      </c>
      <c r="P117" s="27">
        <f t="shared" si="41"/>
        <v>510.80196000000183</v>
      </c>
    </row>
    <row r="118" spans="1:16">
      <c r="A118" s="30">
        <v>38596</v>
      </c>
      <c r="C118" s="6">
        <v>110</v>
      </c>
      <c r="D118" s="29">
        <f t="shared" si="32"/>
        <v>18</v>
      </c>
      <c r="E118" s="29">
        <f t="shared" si="37"/>
        <v>1980</v>
      </c>
      <c r="F118" s="29">
        <f t="shared" si="33"/>
        <v>-1328</v>
      </c>
      <c r="G118" s="34">
        <f>+Inputs!$D$3</f>
        <v>0.37951000000000001</v>
      </c>
      <c r="I118" s="27">
        <f t="shared" si="38"/>
        <v>3308</v>
      </c>
      <c r="K118" s="27">
        <f t="shared" si="34"/>
        <v>18</v>
      </c>
      <c r="L118" s="27">
        <f t="shared" si="39"/>
        <v>1980</v>
      </c>
      <c r="M118" s="27">
        <f t="shared" si="35"/>
        <v>6.8311799999999998</v>
      </c>
      <c r="N118" s="27">
        <f t="shared" si="36"/>
        <v>6.8311799999999998</v>
      </c>
      <c r="O118" s="27">
        <f t="shared" si="40"/>
        <v>-503.97078000000181</v>
      </c>
      <c r="P118" s="27">
        <f t="shared" si="41"/>
        <v>503.97078000000181</v>
      </c>
    </row>
    <row r="119" spans="1:16">
      <c r="A119" s="31">
        <v>38626</v>
      </c>
      <c r="C119" s="6">
        <v>111</v>
      </c>
      <c r="D119" s="29">
        <f t="shared" si="32"/>
        <v>18</v>
      </c>
      <c r="E119" s="29">
        <f t="shared" si="37"/>
        <v>1998</v>
      </c>
      <c r="F119" s="29">
        <f t="shared" si="33"/>
        <v>-1310</v>
      </c>
      <c r="G119" s="34">
        <f>+Inputs!$D$3</f>
        <v>0.37951000000000001</v>
      </c>
      <c r="I119" s="27">
        <f t="shared" si="38"/>
        <v>3308</v>
      </c>
      <c r="K119" s="27">
        <f t="shared" si="34"/>
        <v>18</v>
      </c>
      <c r="L119" s="27">
        <f t="shared" si="39"/>
        <v>1998</v>
      </c>
      <c r="M119" s="27">
        <f t="shared" si="35"/>
        <v>6.8311799999999998</v>
      </c>
      <c r="N119" s="27">
        <f t="shared" si="36"/>
        <v>6.8311799999999998</v>
      </c>
      <c r="O119" s="27">
        <f t="shared" si="40"/>
        <v>-497.13960000000179</v>
      </c>
      <c r="P119" s="27">
        <f t="shared" si="41"/>
        <v>497.13960000000179</v>
      </c>
    </row>
    <row r="120" spans="1:16">
      <c r="A120" s="30">
        <v>38657</v>
      </c>
      <c r="C120" s="6">
        <v>112</v>
      </c>
      <c r="D120" s="29">
        <f t="shared" si="32"/>
        <v>18</v>
      </c>
      <c r="E120" s="29">
        <f t="shared" si="37"/>
        <v>2016</v>
      </c>
      <c r="F120" s="29">
        <f t="shared" si="33"/>
        <v>-1292</v>
      </c>
      <c r="G120" s="34">
        <f>+Inputs!$D$3</f>
        <v>0.37951000000000001</v>
      </c>
      <c r="I120" s="27">
        <f t="shared" si="38"/>
        <v>3308</v>
      </c>
      <c r="K120" s="27">
        <f t="shared" si="34"/>
        <v>18</v>
      </c>
      <c r="L120" s="27">
        <f t="shared" si="39"/>
        <v>2016</v>
      </c>
      <c r="M120" s="27">
        <f t="shared" si="35"/>
        <v>6.8311799999999998</v>
      </c>
      <c r="N120" s="27">
        <f t="shared" si="36"/>
        <v>6.8311799999999998</v>
      </c>
      <c r="O120" s="27">
        <f t="shared" si="40"/>
        <v>-490.30842000000177</v>
      </c>
      <c r="P120" s="27">
        <f t="shared" si="41"/>
        <v>490.30842000000177</v>
      </c>
    </row>
    <row r="121" spans="1:16">
      <c r="A121" s="31">
        <v>38687</v>
      </c>
      <c r="C121" s="6">
        <v>113</v>
      </c>
      <c r="D121" s="29">
        <f t="shared" si="32"/>
        <v>18</v>
      </c>
      <c r="E121" s="29">
        <f t="shared" si="37"/>
        <v>2034</v>
      </c>
      <c r="F121" s="29">
        <f t="shared" si="33"/>
        <v>-1274</v>
      </c>
      <c r="G121" s="34">
        <f>+Inputs!$D$3</f>
        <v>0.37951000000000001</v>
      </c>
      <c r="I121" s="27">
        <f t="shared" si="38"/>
        <v>3308</v>
      </c>
      <c r="K121" s="27">
        <f t="shared" si="34"/>
        <v>18</v>
      </c>
      <c r="L121" s="27">
        <f t="shared" si="39"/>
        <v>2034</v>
      </c>
      <c r="M121" s="27">
        <f t="shared" si="35"/>
        <v>6.8311799999999998</v>
      </c>
      <c r="N121" s="27">
        <f t="shared" si="36"/>
        <v>6.8311799999999998</v>
      </c>
      <c r="O121" s="27">
        <f t="shared" si="40"/>
        <v>-483.47724000000176</v>
      </c>
      <c r="P121" s="27">
        <f t="shared" si="41"/>
        <v>483.47724000000176</v>
      </c>
    </row>
    <row r="122" spans="1:16">
      <c r="A122" s="30">
        <v>38718</v>
      </c>
      <c r="C122" s="6">
        <v>114</v>
      </c>
      <c r="D122" s="29">
        <f t="shared" si="32"/>
        <v>18</v>
      </c>
      <c r="E122" s="29">
        <f t="shared" si="37"/>
        <v>2052</v>
      </c>
      <c r="F122" s="29">
        <f t="shared" si="33"/>
        <v>-1256</v>
      </c>
      <c r="G122" s="34">
        <f>+Inputs!$D$3</f>
        <v>0.37951000000000001</v>
      </c>
      <c r="I122" s="27">
        <f t="shared" si="38"/>
        <v>3308</v>
      </c>
      <c r="K122" s="27">
        <f t="shared" si="34"/>
        <v>18</v>
      </c>
      <c r="L122" s="27">
        <f t="shared" si="39"/>
        <v>2052</v>
      </c>
      <c r="M122" s="27">
        <f t="shared" si="35"/>
        <v>6.8311799999999998</v>
      </c>
      <c r="N122" s="27">
        <f t="shared" si="36"/>
        <v>6.8311799999999998</v>
      </c>
      <c r="O122" s="27">
        <f t="shared" si="40"/>
        <v>-476.64606000000174</v>
      </c>
      <c r="P122" s="27">
        <f t="shared" si="41"/>
        <v>476.64606000000174</v>
      </c>
    </row>
    <row r="123" spans="1:16">
      <c r="A123" s="31">
        <v>38749</v>
      </c>
      <c r="C123" s="6">
        <v>115</v>
      </c>
      <c r="D123" s="29">
        <f t="shared" si="32"/>
        <v>18</v>
      </c>
      <c r="E123" s="29">
        <f t="shared" si="37"/>
        <v>2070</v>
      </c>
      <c r="F123" s="29">
        <f t="shared" si="33"/>
        <v>-1238</v>
      </c>
      <c r="G123" s="34">
        <f>+Inputs!$D$3</f>
        <v>0.37951000000000001</v>
      </c>
      <c r="I123" s="27">
        <f t="shared" si="38"/>
        <v>3308</v>
      </c>
      <c r="K123" s="27">
        <f t="shared" si="34"/>
        <v>18</v>
      </c>
      <c r="L123" s="27">
        <f t="shared" si="39"/>
        <v>2070</v>
      </c>
      <c r="M123" s="27">
        <f t="shared" si="35"/>
        <v>6.8311799999999998</v>
      </c>
      <c r="N123" s="27">
        <f t="shared" si="36"/>
        <v>6.8311799999999998</v>
      </c>
      <c r="O123" s="27">
        <f t="shared" si="40"/>
        <v>-469.81488000000172</v>
      </c>
      <c r="P123" s="27">
        <f t="shared" si="41"/>
        <v>469.81488000000172</v>
      </c>
    </row>
    <row r="124" spans="1:16">
      <c r="A124" s="30">
        <v>38777</v>
      </c>
      <c r="C124" s="6">
        <v>116</v>
      </c>
      <c r="D124" s="29">
        <f t="shared" si="32"/>
        <v>18</v>
      </c>
      <c r="E124" s="29">
        <f t="shared" si="37"/>
        <v>2088</v>
      </c>
      <c r="F124" s="29">
        <f t="shared" si="33"/>
        <v>-1220</v>
      </c>
      <c r="G124" s="34">
        <f>+Inputs!$D$3</f>
        <v>0.37951000000000001</v>
      </c>
      <c r="I124" s="27">
        <f t="shared" si="38"/>
        <v>3308</v>
      </c>
      <c r="K124" s="27">
        <f t="shared" si="34"/>
        <v>18</v>
      </c>
      <c r="L124" s="27">
        <f t="shared" si="39"/>
        <v>2088</v>
      </c>
      <c r="M124" s="27">
        <f t="shared" si="35"/>
        <v>6.8311799999999998</v>
      </c>
      <c r="N124" s="27">
        <f t="shared" si="36"/>
        <v>6.8311799999999998</v>
      </c>
      <c r="O124" s="27">
        <f t="shared" si="40"/>
        <v>-462.9837000000017</v>
      </c>
      <c r="P124" s="27">
        <f t="shared" si="41"/>
        <v>462.9837000000017</v>
      </c>
    </row>
    <row r="125" spans="1:16">
      <c r="A125" s="31">
        <v>38808</v>
      </c>
      <c r="C125" s="6">
        <v>117</v>
      </c>
      <c r="D125" s="29">
        <f t="shared" si="32"/>
        <v>18</v>
      </c>
      <c r="E125" s="29">
        <f t="shared" si="37"/>
        <v>2106</v>
      </c>
      <c r="F125" s="29">
        <f t="shared" si="33"/>
        <v>-1202</v>
      </c>
      <c r="G125" s="34">
        <f>+Inputs!$D$3</f>
        <v>0.37951000000000001</v>
      </c>
      <c r="I125" s="27">
        <f t="shared" si="38"/>
        <v>3308</v>
      </c>
      <c r="K125" s="27">
        <f t="shared" si="34"/>
        <v>18</v>
      </c>
      <c r="L125" s="27">
        <f t="shared" si="39"/>
        <v>2106</v>
      </c>
      <c r="M125" s="27">
        <f t="shared" si="35"/>
        <v>6.8311799999999998</v>
      </c>
      <c r="N125" s="27">
        <f t="shared" si="36"/>
        <v>6.8311799999999998</v>
      </c>
      <c r="O125" s="27">
        <f t="shared" si="40"/>
        <v>-456.15252000000169</v>
      </c>
      <c r="P125" s="27">
        <f t="shared" si="41"/>
        <v>456.15252000000169</v>
      </c>
    </row>
    <row r="126" spans="1:16">
      <c r="A126" s="30">
        <v>38838</v>
      </c>
      <c r="C126" s="6">
        <v>118</v>
      </c>
      <c r="D126" s="29">
        <f t="shared" si="32"/>
        <v>18</v>
      </c>
      <c r="E126" s="29">
        <f t="shared" si="37"/>
        <v>2124</v>
      </c>
      <c r="F126" s="29">
        <f t="shared" si="33"/>
        <v>-1184</v>
      </c>
      <c r="G126" s="34">
        <f>+Inputs!$D$3</f>
        <v>0.37951000000000001</v>
      </c>
      <c r="I126" s="27">
        <f t="shared" si="38"/>
        <v>3308</v>
      </c>
      <c r="K126" s="27">
        <f t="shared" si="34"/>
        <v>18</v>
      </c>
      <c r="L126" s="27">
        <f t="shared" si="39"/>
        <v>2124</v>
      </c>
      <c r="M126" s="27">
        <f t="shared" si="35"/>
        <v>6.8311799999999998</v>
      </c>
      <c r="N126" s="27">
        <f t="shared" si="36"/>
        <v>6.8311799999999998</v>
      </c>
      <c r="O126" s="27">
        <f t="shared" si="40"/>
        <v>-449.32134000000167</v>
      </c>
      <c r="P126" s="27">
        <f t="shared" si="41"/>
        <v>449.32134000000167</v>
      </c>
    </row>
    <row r="127" spans="1:16">
      <c r="A127" s="31">
        <v>38869</v>
      </c>
      <c r="C127" s="6">
        <v>119</v>
      </c>
      <c r="D127" s="29">
        <f t="shared" si="32"/>
        <v>18</v>
      </c>
      <c r="E127" s="29">
        <f t="shared" si="37"/>
        <v>2142</v>
      </c>
      <c r="F127" s="29">
        <f t="shared" si="33"/>
        <v>-1166</v>
      </c>
      <c r="G127" s="34">
        <f>+Inputs!$D$3</f>
        <v>0.37951000000000001</v>
      </c>
      <c r="I127" s="27">
        <f t="shared" si="38"/>
        <v>3308</v>
      </c>
      <c r="K127" s="27">
        <f t="shared" si="34"/>
        <v>18</v>
      </c>
      <c r="L127" s="27">
        <f t="shared" si="39"/>
        <v>2142</v>
      </c>
      <c r="M127" s="27">
        <f t="shared" si="35"/>
        <v>6.8311799999999998</v>
      </c>
      <c r="N127" s="27">
        <f t="shared" si="36"/>
        <v>6.8311799999999998</v>
      </c>
      <c r="O127" s="27">
        <f t="shared" si="40"/>
        <v>-442.49016000000165</v>
      </c>
      <c r="P127" s="27">
        <f t="shared" si="41"/>
        <v>442.49016000000165</v>
      </c>
    </row>
    <row r="128" spans="1:16">
      <c r="A128" s="30">
        <v>38899</v>
      </c>
      <c r="C128" s="6">
        <v>120</v>
      </c>
      <c r="D128" s="29">
        <f t="shared" si="32"/>
        <v>18</v>
      </c>
      <c r="E128" s="29">
        <f t="shared" si="37"/>
        <v>2160</v>
      </c>
      <c r="F128" s="29">
        <f t="shared" si="33"/>
        <v>-1148</v>
      </c>
      <c r="G128" s="34">
        <f>+Inputs!$D$3</f>
        <v>0.37951000000000001</v>
      </c>
      <c r="I128" s="27">
        <f t="shared" si="38"/>
        <v>3308</v>
      </c>
      <c r="K128" s="27">
        <f t="shared" si="34"/>
        <v>18</v>
      </c>
      <c r="L128" s="27">
        <f t="shared" si="39"/>
        <v>2160</v>
      </c>
      <c r="M128" s="27">
        <f t="shared" si="35"/>
        <v>6.8311799999999998</v>
      </c>
      <c r="N128" s="27">
        <f t="shared" si="36"/>
        <v>6.8311799999999998</v>
      </c>
      <c r="O128" s="27">
        <f t="shared" si="40"/>
        <v>-435.65898000000163</v>
      </c>
      <c r="P128" s="27">
        <f t="shared" si="41"/>
        <v>435.65898000000163</v>
      </c>
    </row>
    <row r="129" spans="1:16">
      <c r="A129" s="31">
        <v>38930</v>
      </c>
      <c r="C129" s="6">
        <v>121</v>
      </c>
      <c r="D129" s="29">
        <f t="shared" si="32"/>
        <v>18</v>
      </c>
      <c r="E129" s="29">
        <f t="shared" si="37"/>
        <v>2178</v>
      </c>
      <c r="F129" s="29">
        <f t="shared" si="33"/>
        <v>-1130</v>
      </c>
      <c r="G129" s="34">
        <f>+Inputs!$D$3</f>
        <v>0.37951000000000001</v>
      </c>
      <c r="I129" s="27">
        <f t="shared" si="38"/>
        <v>3308</v>
      </c>
      <c r="K129" s="27">
        <f t="shared" si="34"/>
        <v>18</v>
      </c>
      <c r="L129" s="27">
        <f t="shared" si="39"/>
        <v>2178</v>
      </c>
      <c r="M129" s="27">
        <f t="shared" si="35"/>
        <v>6.8311799999999998</v>
      </c>
      <c r="N129" s="27">
        <f t="shared" si="36"/>
        <v>6.8311799999999998</v>
      </c>
      <c r="O129" s="27">
        <f t="shared" si="40"/>
        <v>-428.82780000000162</v>
      </c>
      <c r="P129" s="27">
        <f t="shared" si="41"/>
        <v>428.82780000000162</v>
      </c>
    </row>
    <row r="130" spans="1:16">
      <c r="A130" s="30">
        <v>38961</v>
      </c>
      <c r="C130" s="6">
        <v>122</v>
      </c>
      <c r="D130" s="29">
        <f t="shared" si="32"/>
        <v>18</v>
      </c>
      <c r="E130" s="29">
        <f t="shared" si="37"/>
        <v>2196</v>
      </c>
      <c r="F130" s="29">
        <f t="shared" si="33"/>
        <v>-1112</v>
      </c>
      <c r="G130" s="34">
        <f>+Inputs!$D$3</f>
        <v>0.37951000000000001</v>
      </c>
      <c r="I130" s="27">
        <f t="shared" si="38"/>
        <v>3308</v>
      </c>
      <c r="K130" s="27">
        <f t="shared" si="34"/>
        <v>18</v>
      </c>
      <c r="L130" s="27">
        <f t="shared" si="39"/>
        <v>2196</v>
      </c>
      <c r="M130" s="27">
        <f t="shared" si="35"/>
        <v>6.8311799999999998</v>
      </c>
      <c r="N130" s="27">
        <f t="shared" si="36"/>
        <v>6.8311799999999998</v>
      </c>
      <c r="O130" s="27">
        <f t="shared" si="40"/>
        <v>-421.9966200000016</v>
      </c>
      <c r="P130" s="27">
        <f t="shared" si="41"/>
        <v>421.9966200000016</v>
      </c>
    </row>
    <row r="131" spans="1:16">
      <c r="A131" s="31">
        <v>38991</v>
      </c>
      <c r="C131" s="6">
        <v>123</v>
      </c>
      <c r="D131" s="29">
        <f t="shared" si="32"/>
        <v>18</v>
      </c>
      <c r="E131" s="29">
        <f t="shared" si="37"/>
        <v>2214</v>
      </c>
      <c r="F131" s="29">
        <f t="shared" si="33"/>
        <v>-1094</v>
      </c>
      <c r="G131" s="34">
        <f>+Inputs!$D$3</f>
        <v>0.37951000000000001</v>
      </c>
      <c r="I131" s="27">
        <f t="shared" si="38"/>
        <v>3308</v>
      </c>
      <c r="K131" s="27">
        <f t="shared" si="34"/>
        <v>18</v>
      </c>
      <c r="L131" s="27">
        <f t="shared" si="39"/>
        <v>2214</v>
      </c>
      <c r="M131" s="27">
        <f t="shared" si="35"/>
        <v>6.8311799999999998</v>
      </c>
      <c r="N131" s="27">
        <f t="shared" si="36"/>
        <v>6.8311799999999998</v>
      </c>
      <c r="O131" s="27">
        <f t="shared" si="40"/>
        <v>-415.16544000000158</v>
      </c>
      <c r="P131" s="27">
        <f t="shared" si="41"/>
        <v>415.16544000000158</v>
      </c>
    </row>
    <row r="132" spans="1:16">
      <c r="A132" s="30">
        <v>39022</v>
      </c>
      <c r="C132" s="6">
        <v>124</v>
      </c>
      <c r="D132" s="29">
        <f t="shared" si="32"/>
        <v>18</v>
      </c>
      <c r="E132" s="29">
        <f t="shared" si="37"/>
        <v>2232</v>
      </c>
      <c r="F132" s="29">
        <f t="shared" si="33"/>
        <v>-1076</v>
      </c>
      <c r="G132" s="34">
        <f>+Inputs!$D$3</f>
        <v>0.37951000000000001</v>
      </c>
      <c r="I132" s="27">
        <f t="shared" si="38"/>
        <v>3308</v>
      </c>
      <c r="K132" s="27">
        <f t="shared" si="34"/>
        <v>18</v>
      </c>
      <c r="L132" s="27">
        <f t="shared" si="39"/>
        <v>2232</v>
      </c>
      <c r="M132" s="27">
        <f t="shared" si="35"/>
        <v>6.8311799999999998</v>
      </c>
      <c r="N132" s="27">
        <f t="shared" si="36"/>
        <v>6.8311799999999998</v>
      </c>
      <c r="O132" s="27">
        <f t="shared" si="40"/>
        <v>-408.33426000000156</v>
      </c>
      <c r="P132" s="27">
        <f t="shared" si="41"/>
        <v>408.33426000000156</v>
      </c>
    </row>
    <row r="133" spans="1:16">
      <c r="A133" s="31">
        <v>39052</v>
      </c>
      <c r="C133" s="6">
        <v>125</v>
      </c>
      <c r="D133" s="29">
        <f t="shared" si="32"/>
        <v>18</v>
      </c>
      <c r="E133" s="29">
        <f t="shared" si="37"/>
        <v>2250</v>
      </c>
      <c r="F133" s="29">
        <f t="shared" si="33"/>
        <v>-1058</v>
      </c>
      <c r="G133" s="34">
        <f>+Inputs!$D$3</f>
        <v>0.37951000000000001</v>
      </c>
      <c r="I133" s="27">
        <f t="shared" si="38"/>
        <v>3308</v>
      </c>
      <c r="K133" s="27">
        <f t="shared" si="34"/>
        <v>18</v>
      </c>
      <c r="L133" s="27">
        <f t="shared" si="39"/>
        <v>2250</v>
      </c>
      <c r="M133" s="27">
        <f t="shared" si="35"/>
        <v>6.8311799999999998</v>
      </c>
      <c r="N133" s="27">
        <f t="shared" si="36"/>
        <v>6.8311799999999998</v>
      </c>
      <c r="O133" s="27">
        <f t="shared" si="40"/>
        <v>-401.50308000000155</v>
      </c>
      <c r="P133" s="27">
        <f t="shared" si="41"/>
        <v>401.50308000000155</v>
      </c>
    </row>
    <row r="134" spans="1:16">
      <c r="A134" s="30">
        <v>39083</v>
      </c>
      <c r="C134" s="6">
        <v>126</v>
      </c>
      <c r="D134" s="29">
        <f t="shared" si="32"/>
        <v>18</v>
      </c>
      <c r="E134" s="29">
        <f t="shared" si="37"/>
        <v>2268</v>
      </c>
      <c r="F134" s="29">
        <f t="shared" si="33"/>
        <v>-1040</v>
      </c>
      <c r="G134" s="34">
        <f>+Inputs!$D$3</f>
        <v>0.37951000000000001</v>
      </c>
      <c r="I134" s="27">
        <f t="shared" si="38"/>
        <v>3308</v>
      </c>
      <c r="K134" s="27">
        <f t="shared" si="34"/>
        <v>18</v>
      </c>
      <c r="L134" s="27">
        <f t="shared" si="39"/>
        <v>2268</v>
      </c>
      <c r="M134" s="27">
        <f t="shared" si="35"/>
        <v>6.8311799999999998</v>
      </c>
      <c r="N134" s="27">
        <f t="shared" si="36"/>
        <v>6.8311799999999998</v>
      </c>
      <c r="O134" s="27">
        <f t="shared" si="40"/>
        <v>-394.67190000000153</v>
      </c>
      <c r="P134" s="27">
        <f t="shared" si="41"/>
        <v>394.67190000000153</v>
      </c>
    </row>
    <row r="135" spans="1:16">
      <c r="A135" s="31">
        <v>39114</v>
      </c>
      <c r="C135" s="6">
        <v>127</v>
      </c>
      <c r="D135" s="29">
        <f t="shared" si="32"/>
        <v>18</v>
      </c>
      <c r="E135" s="29">
        <f t="shared" si="37"/>
        <v>2286</v>
      </c>
      <c r="F135" s="29">
        <f t="shared" si="33"/>
        <v>-1022</v>
      </c>
      <c r="G135" s="34">
        <f>+Inputs!$D$3</f>
        <v>0.37951000000000001</v>
      </c>
      <c r="I135" s="27">
        <f t="shared" si="38"/>
        <v>3308</v>
      </c>
      <c r="K135" s="27">
        <f t="shared" si="34"/>
        <v>18</v>
      </c>
      <c r="L135" s="27">
        <f t="shared" si="39"/>
        <v>2286</v>
      </c>
      <c r="M135" s="27">
        <f t="shared" si="35"/>
        <v>6.8311799999999998</v>
      </c>
      <c r="N135" s="27">
        <f t="shared" si="36"/>
        <v>6.8311799999999998</v>
      </c>
      <c r="O135" s="27">
        <f t="shared" si="40"/>
        <v>-387.84072000000151</v>
      </c>
      <c r="P135" s="27">
        <f t="shared" si="41"/>
        <v>387.84072000000151</v>
      </c>
    </row>
    <row r="136" spans="1:16">
      <c r="A136" s="30">
        <v>39142</v>
      </c>
      <c r="C136" s="6">
        <v>128</v>
      </c>
      <c r="D136" s="29">
        <f t="shared" si="32"/>
        <v>18</v>
      </c>
      <c r="E136" s="29">
        <f t="shared" si="37"/>
        <v>2304</v>
      </c>
      <c r="F136" s="29">
        <f t="shared" si="33"/>
        <v>-1004</v>
      </c>
      <c r="G136" s="34">
        <f>+Inputs!$D$3</f>
        <v>0.37951000000000001</v>
      </c>
      <c r="I136" s="27">
        <f t="shared" si="38"/>
        <v>3308</v>
      </c>
      <c r="K136" s="27">
        <f t="shared" si="34"/>
        <v>18</v>
      </c>
      <c r="L136" s="27">
        <f t="shared" si="39"/>
        <v>2304</v>
      </c>
      <c r="M136" s="27">
        <f t="shared" si="35"/>
        <v>6.8311799999999998</v>
      </c>
      <c r="N136" s="27">
        <f t="shared" si="36"/>
        <v>6.8311799999999998</v>
      </c>
      <c r="O136" s="27">
        <f t="shared" si="40"/>
        <v>-381.00954000000149</v>
      </c>
      <c r="P136" s="27">
        <f t="shared" si="41"/>
        <v>381.00954000000149</v>
      </c>
    </row>
    <row r="137" spans="1:16">
      <c r="A137" s="31">
        <v>39173</v>
      </c>
      <c r="C137" s="6">
        <v>129</v>
      </c>
      <c r="D137" s="29">
        <f t="shared" ref="D137:D168" si="42">ROUND(-(+$B$9/180)*1,0)</f>
        <v>18</v>
      </c>
      <c r="E137" s="29">
        <f t="shared" si="37"/>
        <v>2322</v>
      </c>
      <c r="F137" s="29">
        <f t="shared" ref="F137:F168" si="43">$B$9+E137</f>
        <v>-986</v>
      </c>
      <c r="G137" s="34">
        <f>+Inputs!$D$3</f>
        <v>0.37951000000000001</v>
      </c>
      <c r="I137" s="27">
        <f t="shared" si="38"/>
        <v>3308</v>
      </c>
      <c r="K137" s="27">
        <f t="shared" ref="K137:K168" si="44">D137</f>
        <v>18</v>
      </c>
      <c r="L137" s="27">
        <f t="shared" si="39"/>
        <v>2322</v>
      </c>
      <c r="M137" s="27">
        <f t="shared" ref="M137:M168" si="45">K137*G137</f>
        <v>6.8311799999999998</v>
      </c>
      <c r="N137" s="27">
        <f t="shared" ref="N137:N168" si="46">M137-J137</f>
        <v>6.8311799999999998</v>
      </c>
      <c r="O137" s="27">
        <f t="shared" si="40"/>
        <v>-374.17836000000148</v>
      </c>
      <c r="P137" s="27">
        <f t="shared" si="41"/>
        <v>374.17836000000148</v>
      </c>
    </row>
    <row r="138" spans="1:16">
      <c r="A138" s="30">
        <v>39203</v>
      </c>
      <c r="C138" s="6">
        <v>130</v>
      </c>
      <c r="D138" s="29">
        <f t="shared" si="42"/>
        <v>18</v>
      </c>
      <c r="E138" s="29">
        <f t="shared" ref="E138:E169" si="47">+E137+D138</f>
        <v>2340</v>
      </c>
      <c r="F138" s="29">
        <f t="shared" si="43"/>
        <v>-968</v>
      </c>
      <c r="G138" s="34">
        <f>+Inputs!$D$3</f>
        <v>0.37951000000000001</v>
      </c>
      <c r="I138" s="27">
        <f t="shared" ref="I138:I169" si="48">+I137+H138</f>
        <v>3308</v>
      </c>
      <c r="K138" s="27">
        <f t="shared" si="44"/>
        <v>18</v>
      </c>
      <c r="L138" s="27">
        <f t="shared" ref="L138:L169" si="49">+L137+K138</f>
        <v>2340</v>
      </c>
      <c r="M138" s="27">
        <f t="shared" si="45"/>
        <v>6.8311799999999998</v>
      </c>
      <c r="N138" s="27">
        <f t="shared" si="46"/>
        <v>6.8311799999999998</v>
      </c>
      <c r="O138" s="27">
        <f t="shared" ref="O138:O169" si="50">+O137+N138</f>
        <v>-367.34718000000146</v>
      </c>
      <c r="P138" s="27">
        <f t="shared" ref="P138:P169" si="51">P137-N138</f>
        <v>367.34718000000146</v>
      </c>
    </row>
    <row r="139" spans="1:16">
      <c r="A139" s="31">
        <v>39234</v>
      </c>
      <c r="C139" s="6">
        <v>131</v>
      </c>
      <c r="D139" s="29">
        <f t="shared" si="42"/>
        <v>18</v>
      </c>
      <c r="E139" s="29">
        <f t="shared" si="47"/>
        <v>2358</v>
      </c>
      <c r="F139" s="29">
        <f t="shared" si="43"/>
        <v>-950</v>
      </c>
      <c r="G139" s="34">
        <f>+Inputs!$D$3</f>
        <v>0.37951000000000001</v>
      </c>
      <c r="I139" s="27">
        <f t="shared" si="48"/>
        <v>3308</v>
      </c>
      <c r="K139" s="27">
        <f t="shared" si="44"/>
        <v>18</v>
      </c>
      <c r="L139" s="27">
        <f t="shared" si="49"/>
        <v>2358</v>
      </c>
      <c r="M139" s="27">
        <f t="shared" si="45"/>
        <v>6.8311799999999998</v>
      </c>
      <c r="N139" s="27">
        <f t="shared" si="46"/>
        <v>6.8311799999999998</v>
      </c>
      <c r="O139" s="27">
        <f t="shared" si="50"/>
        <v>-360.51600000000144</v>
      </c>
      <c r="P139" s="27">
        <f t="shared" si="51"/>
        <v>360.51600000000144</v>
      </c>
    </row>
    <row r="140" spans="1:16">
      <c r="A140" s="30">
        <v>39264</v>
      </c>
      <c r="C140" s="6">
        <v>132</v>
      </c>
      <c r="D140" s="29">
        <f t="shared" si="42"/>
        <v>18</v>
      </c>
      <c r="E140" s="29">
        <f t="shared" si="47"/>
        <v>2376</v>
      </c>
      <c r="F140" s="29">
        <f t="shared" si="43"/>
        <v>-932</v>
      </c>
      <c r="G140" s="34">
        <f>+Inputs!$D$3</f>
        <v>0.37951000000000001</v>
      </c>
      <c r="I140" s="27">
        <f t="shared" si="48"/>
        <v>3308</v>
      </c>
      <c r="K140" s="27">
        <f t="shared" si="44"/>
        <v>18</v>
      </c>
      <c r="L140" s="27">
        <f t="shared" si="49"/>
        <v>2376</v>
      </c>
      <c r="M140" s="27">
        <f t="shared" si="45"/>
        <v>6.8311799999999998</v>
      </c>
      <c r="N140" s="27">
        <f t="shared" si="46"/>
        <v>6.8311799999999998</v>
      </c>
      <c r="O140" s="27">
        <f t="shared" si="50"/>
        <v>-353.68482000000142</v>
      </c>
      <c r="P140" s="27">
        <f t="shared" si="51"/>
        <v>353.68482000000142</v>
      </c>
    </row>
    <row r="141" spans="1:16">
      <c r="A141" s="31">
        <v>39295</v>
      </c>
      <c r="C141" s="6">
        <v>133</v>
      </c>
      <c r="D141" s="29">
        <f t="shared" si="42"/>
        <v>18</v>
      </c>
      <c r="E141" s="29">
        <f t="shared" si="47"/>
        <v>2394</v>
      </c>
      <c r="F141" s="29">
        <f t="shared" si="43"/>
        <v>-914</v>
      </c>
      <c r="G141" s="34">
        <f>+Inputs!$D$3</f>
        <v>0.37951000000000001</v>
      </c>
      <c r="I141" s="27">
        <f t="shared" si="48"/>
        <v>3308</v>
      </c>
      <c r="K141" s="27">
        <f t="shared" si="44"/>
        <v>18</v>
      </c>
      <c r="L141" s="27">
        <f t="shared" si="49"/>
        <v>2394</v>
      </c>
      <c r="M141" s="27">
        <f t="shared" si="45"/>
        <v>6.8311799999999998</v>
      </c>
      <c r="N141" s="27">
        <f t="shared" si="46"/>
        <v>6.8311799999999998</v>
      </c>
      <c r="O141" s="27">
        <f t="shared" si="50"/>
        <v>-346.85364000000141</v>
      </c>
      <c r="P141" s="27">
        <f t="shared" si="51"/>
        <v>346.85364000000141</v>
      </c>
    </row>
    <row r="142" spans="1:16">
      <c r="A142" s="30">
        <v>39326</v>
      </c>
      <c r="C142" s="6">
        <v>134</v>
      </c>
      <c r="D142" s="29">
        <f t="shared" si="42"/>
        <v>18</v>
      </c>
      <c r="E142" s="29">
        <f t="shared" si="47"/>
        <v>2412</v>
      </c>
      <c r="F142" s="29">
        <f t="shared" si="43"/>
        <v>-896</v>
      </c>
      <c r="G142" s="34">
        <f>+Inputs!$D$3</f>
        <v>0.37951000000000001</v>
      </c>
      <c r="I142" s="27">
        <f t="shared" si="48"/>
        <v>3308</v>
      </c>
      <c r="K142" s="27">
        <f t="shared" si="44"/>
        <v>18</v>
      </c>
      <c r="L142" s="27">
        <f t="shared" si="49"/>
        <v>2412</v>
      </c>
      <c r="M142" s="27">
        <f t="shared" si="45"/>
        <v>6.8311799999999998</v>
      </c>
      <c r="N142" s="27">
        <f t="shared" si="46"/>
        <v>6.8311799999999998</v>
      </c>
      <c r="O142" s="27">
        <f t="shared" si="50"/>
        <v>-340.02246000000139</v>
      </c>
      <c r="P142" s="27">
        <f t="shared" si="51"/>
        <v>340.02246000000139</v>
      </c>
    </row>
    <row r="143" spans="1:16">
      <c r="A143" s="31">
        <v>39356</v>
      </c>
      <c r="C143" s="6">
        <v>135</v>
      </c>
      <c r="D143" s="29">
        <f t="shared" si="42"/>
        <v>18</v>
      </c>
      <c r="E143" s="29">
        <f t="shared" si="47"/>
        <v>2430</v>
      </c>
      <c r="F143" s="29">
        <f t="shared" si="43"/>
        <v>-878</v>
      </c>
      <c r="G143" s="34">
        <f>+Inputs!$D$3</f>
        <v>0.37951000000000001</v>
      </c>
      <c r="I143" s="27">
        <f t="shared" si="48"/>
        <v>3308</v>
      </c>
      <c r="K143" s="27">
        <f t="shared" si="44"/>
        <v>18</v>
      </c>
      <c r="L143" s="27">
        <f t="shared" si="49"/>
        <v>2430</v>
      </c>
      <c r="M143" s="27">
        <f t="shared" si="45"/>
        <v>6.8311799999999998</v>
      </c>
      <c r="N143" s="27">
        <f t="shared" si="46"/>
        <v>6.8311799999999998</v>
      </c>
      <c r="O143" s="27">
        <f t="shared" si="50"/>
        <v>-333.19128000000137</v>
      </c>
      <c r="P143" s="27">
        <f t="shared" si="51"/>
        <v>333.19128000000137</v>
      </c>
    </row>
    <row r="144" spans="1:16">
      <c r="A144" s="30">
        <v>39387</v>
      </c>
      <c r="C144" s="6">
        <v>136</v>
      </c>
      <c r="D144" s="29">
        <f t="shared" si="42"/>
        <v>18</v>
      </c>
      <c r="E144" s="29">
        <f t="shared" si="47"/>
        <v>2448</v>
      </c>
      <c r="F144" s="29">
        <f t="shared" si="43"/>
        <v>-860</v>
      </c>
      <c r="G144" s="34">
        <f>+Inputs!$D$3</f>
        <v>0.37951000000000001</v>
      </c>
      <c r="I144" s="27">
        <f t="shared" si="48"/>
        <v>3308</v>
      </c>
      <c r="K144" s="27">
        <f t="shared" si="44"/>
        <v>18</v>
      </c>
      <c r="L144" s="27">
        <f t="shared" si="49"/>
        <v>2448</v>
      </c>
      <c r="M144" s="27">
        <f t="shared" si="45"/>
        <v>6.8311799999999998</v>
      </c>
      <c r="N144" s="27">
        <f t="shared" si="46"/>
        <v>6.8311799999999998</v>
      </c>
      <c r="O144" s="27">
        <f t="shared" si="50"/>
        <v>-326.36010000000135</v>
      </c>
      <c r="P144" s="27">
        <f t="shared" si="51"/>
        <v>326.36010000000135</v>
      </c>
    </row>
    <row r="145" spans="1:16">
      <c r="A145" s="31">
        <v>39417</v>
      </c>
      <c r="C145" s="6">
        <v>137</v>
      </c>
      <c r="D145" s="29">
        <f t="shared" si="42"/>
        <v>18</v>
      </c>
      <c r="E145" s="29">
        <f t="shared" si="47"/>
        <v>2466</v>
      </c>
      <c r="F145" s="29">
        <f t="shared" si="43"/>
        <v>-842</v>
      </c>
      <c r="G145" s="34">
        <f>+Inputs!$D$3</f>
        <v>0.37951000000000001</v>
      </c>
      <c r="I145" s="27">
        <f t="shared" si="48"/>
        <v>3308</v>
      </c>
      <c r="K145" s="27">
        <f t="shared" si="44"/>
        <v>18</v>
      </c>
      <c r="L145" s="27">
        <f t="shared" si="49"/>
        <v>2466</v>
      </c>
      <c r="M145" s="27">
        <f t="shared" si="45"/>
        <v>6.8311799999999998</v>
      </c>
      <c r="N145" s="27">
        <f t="shared" si="46"/>
        <v>6.8311799999999998</v>
      </c>
      <c r="O145" s="27">
        <f t="shared" si="50"/>
        <v>-319.52892000000134</v>
      </c>
      <c r="P145" s="27">
        <f t="shared" si="51"/>
        <v>319.52892000000134</v>
      </c>
    </row>
    <row r="146" spans="1:16">
      <c r="A146" s="30">
        <v>39448</v>
      </c>
      <c r="C146" s="6">
        <v>138</v>
      </c>
      <c r="D146" s="29">
        <f t="shared" si="42"/>
        <v>18</v>
      </c>
      <c r="E146" s="29">
        <f t="shared" si="47"/>
        <v>2484</v>
      </c>
      <c r="F146" s="29">
        <f t="shared" si="43"/>
        <v>-824</v>
      </c>
      <c r="G146" s="34">
        <f>+Inputs!$D$3</f>
        <v>0.37951000000000001</v>
      </c>
      <c r="I146" s="27">
        <f t="shared" si="48"/>
        <v>3308</v>
      </c>
      <c r="K146" s="27">
        <f t="shared" si="44"/>
        <v>18</v>
      </c>
      <c r="L146" s="27">
        <f t="shared" si="49"/>
        <v>2484</v>
      </c>
      <c r="M146" s="27">
        <f t="shared" si="45"/>
        <v>6.8311799999999998</v>
      </c>
      <c r="N146" s="27">
        <f t="shared" si="46"/>
        <v>6.8311799999999998</v>
      </c>
      <c r="O146" s="27">
        <f t="shared" si="50"/>
        <v>-312.69774000000132</v>
      </c>
      <c r="P146" s="27">
        <f t="shared" si="51"/>
        <v>312.69774000000132</v>
      </c>
    </row>
    <row r="147" spans="1:16">
      <c r="A147" s="31">
        <v>39479</v>
      </c>
      <c r="C147" s="6">
        <v>139</v>
      </c>
      <c r="D147" s="29">
        <f t="shared" si="42"/>
        <v>18</v>
      </c>
      <c r="E147" s="29">
        <f t="shared" si="47"/>
        <v>2502</v>
      </c>
      <c r="F147" s="29">
        <f t="shared" si="43"/>
        <v>-806</v>
      </c>
      <c r="G147" s="34">
        <f>+Inputs!$D$3</f>
        <v>0.37951000000000001</v>
      </c>
      <c r="I147" s="27">
        <f t="shared" si="48"/>
        <v>3308</v>
      </c>
      <c r="K147" s="27">
        <f t="shared" si="44"/>
        <v>18</v>
      </c>
      <c r="L147" s="27">
        <f t="shared" si="49"/>
        <v>2502</v>
      </c>
      <c r="M147" s="27">
        <f t="shared" si="45"/>
        <v>6.8311799999999998</v>
      </c>
      <c r="N147" s="27">
        <f t="shared" si="46"/>
        <v>6.8311799999999998</v>
      </c>
      <c r="O147" s="27">
        <f t="shared" si="50"/>
        <v>-305.8665600000013</v>
      </c>
      <c r="P147" s="27">
        <f t="shared" si="51"/>
        <v>305.8665600000013</v>
      </c>
    </row>
    <row r="148" spans="1:16">
      <c r="A148" s="30">
        <v>39508</v>
      </c>
      <c r="C148" s="6">
        <v>140</v>
      </c>
      <c r="D148" s="29">
        <f t="shared" si="42"/>
        <v>18</v>
      </c>
      <c r="E148" s="29">
        <f t="shared" si="47"/>
        <v>2520</v>
      </c>
      <c r="F148" s="29">
        <f t="shared" si="43"/>
        <v>-788</v>
      </c>
      <c r="G148" s="34">
        <f>+Inputs!$D$3</f>
        <v>0.37951000000000001</v>
      </c>
      <c r="I148" s="27">
        <f t="shared" si="48"/>
        <v>3308</v>
      </c>
      <c r="K148" s="27">
        <f t="shared" si="44"/>
        <v>18</v>
      </c>
      <c r="L148" s="27">
        <f t="shared" si="49"/>
        <v>2520</v>
      </c>
      <c r="M148" s="27">
        <f t="shared" si="45"/>
        <v>6.8311799999999998</v>
      </c>
      <c r="N148" s="27">
        <f t="shared" si="46"/>
        <v>6.8311799999999998</v>
      </c>
      <c r="O148" s="27">
        <f t="shared" si="50"/>
        <v>-299.03538000000128</v>
      </c>
      <c r="P148" s="27">
        <f t="shared" si="51"/>
        <v>299.03538000000128</v>
      </c>
    </row>
    <row r="149" spans="1:16">
      <c r="A149" s="31">
        <v>39539</v>
      </c>
      <c r="C149" s="6">
        <v>141</v>
      </c>
      <c r="D149" s="29">
        <f t="shared" si="42"/>
        <v>18</v>
      </c>
      <c r="E149" s="29">
        <f t="shared" si="47"/>
        <v>2538</v>
      </c>
      <c r="F149" s="29">
        <f t="shared" si="43"/>
        <v>-770</v>
      </c>
      <c r="G149" s="34">
        <f>+Inputs!$D$3</f>
        <v>0.37951000000000001</v>
      </c>
      <c r="I149" s="27">
        <f t="shared" si="48"/>
        <v>3308</v>
      </c>
      <c r="K149" s="27">
        <f t="shared" si="44"/>
        <v>18</v>
      </c>
      <c r="L149" s="27">
        <f t="shared" si="49"/>
        <v>2538</v>
      </c>
      <c r="M149" s="27">
        <f t="shared" si="45"/>
        <v>6.8311799999999998</v>
      </c>
      <c r="N149" s="27">
        <f t="shared" si="46"/>
        <v>6.8311799999999998</v>
      </c>
      <c r="O149" s="27">
        <f t="shared" si="50"/>
        <v>-292.20420000000126</v>
      </c>
      <c r="P149" s="27">
        <f t="shared" si="51"/>
        <v>292.20420000000126</v>
      </c>
    </row>
    <row r="150" spans="1:16">
      <c r="A150" s="30">
        <v>39569</v>
      </c>
      <c r="C150" s="6">
        <v>142</v>
      </c>
      <c r="D150" s="29">
        <f t="shared" si="42"/>
        <v>18</v>
      </c>
      <c r="E150" s="29">
        <f t="shared" si="47"/>
        <v>2556</v>
      </c>
      <c r="F150" s="29">
        <f t="shared" si="43"/>
        <v>-752</v>
      </c>
      <c r="G150" s="34">
        <f>+Inputs!$D$3</f>
        <v>0.37951000000000001</v>
      </c>
      <c r="I150" s="27">
        <f t="shared" si="48"/>
        <v>3308</v>
      </c>
      <c r="K150" s="27">
        <f t="shared" si="44"/>
        <v>18</v>
      </c>
      <c r="L150" s="27">
        <f t="shared" si="49"/>
        <v>2556</v>
      </c>
      <c r="M150" s="27">
        <f t="shared" si="45"/>
        <v>6.8311799999999998</v>
      </c>
      <c r="N150" s="27">
        <f t="shared" si="46"/>
        <v>6.8311799999999998</v>
      </c>
      <c r="O150" s="27">
        <f t="shared" si="50"/>
        <v>-285.37302000000125</v>
      </c>
      <c r="P150" s="27">
        <f t="shared" si="51"/>
        <v>285.37302000000125</v>
      </c>
    </row>
    <row r="151" spans="1:16">
      <c r="A151" s="31">
        <v>39600</v>
      </c>
      <c r="C151" s="6">
        <v>143</v>
      </c>
      <c r="D151" s="29">
        <f t="shared" si="42"/>
        <v>18</v>
      </c>
      <c r="E151" s="29">
        <f t="shared" si="47"/>
        <v>2574</v>
      </c>
      <c r="F151" s="29">
        <f t="shared" si="43"/>
        <v>-734</v>
      </c>
      <c r="G151" s="34">
        <f>+Inputs!$D$3</f>
        <v>0.37951000000000001</v>
      </c>
      <c r="I151" s="27">
        <f t="shared" si="48"/>
        <v>3308</v>
      </c>
      <c r="K151" s="27">
        <f t="shared" si="44"/>
        <v>18</v>
      </c>
      <c r="L151" s="27">
        <f t="shared" si="49"/>
        <v>2574</v>
      </c>
      <c r="M151" s="27">
        <f t="shared" si="45"/>
        <v>6.8311799999999998</v>
      </c>
      <c r="N151" s="27">
        <f t="shared" si="46"/>
        <v>6.8311799999999998</v>
      </c>
      <c r="O151" s="27">
        <f t="shared" si="50"/>
        <v>-278.54184000000123</v>
      </c>
      <c r="P151" s="27">
        <f t="shared" si="51"/>
        <v>278.54184000000123</v>
      </c>
    </row>
    <row r="152" spans="1:16">
      <c r="A152" s="30">
        <v>39630</v>
      </c>
      <c r="C152" s="6">
        <v>144</v>
      </c>
      <c r="D152" s="29">
        <f t="shared" si="42"/>
        <v>18</v>
      </c>
      <c r="E152" s="29">
        <f t="shared" si="47"/>
        <v>2592</v>
      </c>
      <c r="F152" s="29">
        <f t="shared" si="43"/>
        <v>-716</v>
      </c>
      <c r="G152" s="34">
        <f>+Inputs!$D$3</f>
        <v>0.37951000000000001</v>
      </c>
      <c r="I152" s="27">
        <f t="shared" si="48"/>
        <v>3308</v>
      </c>
      <c r="K152" s="27">
        <f t="shared" si="44"/>
        <v>18</v>
      </c>
      <c r="L152" s="27">
        <f t="shared" si="49"/>
        <v>2592</v>
      </c>
      <c r="M152" s="27">
        <f t="shared" si="45"/>
        <v>6.8311799999999998</v>
      </c>
      <c r="N152" s="27">
        <f t="shared" si="46"/>
        <v>6.8311799999999998</v>
      </c>
      <c r="O152" s="27">
        <f t="shared" si="50"/>
        <v>-271.71066000000121</v>
      </c>
      <c r="P152" s="27">
        <f t="shared" si="51"/>
        <v>271.71066000000121</v>
      </c>
    </row>
    <row r="153" spans="1:16">
      <c r="A153" s="31">
        <v>39661</v>
      </c>
      <c r="C153" s="6">
        <v>145</v>
      </c>
      <c r="D153" s="29">
        <f t="shared" si="42"/>
        <v>18</v>
      </c>
      <c r="E153" s="29">
        <f t="shared" si="47"/>
        <v>2610</v>
      </c>
      <c r="F153" s="29">
        <f t="shared" si="43"/>
        <v>-698</v>
      </c>
      <c r="G153" s="34">
        <f>+Inputs!$D$3</f>
        <v>0.37951000000000001</v>
      </c>
      <c r="I153" s="27">
        <f t="shared" si="48"/>
        <v>3308</v>
      </c>
      <c r="K153" s="27">
        <f t="shared" si="44"/>
        <v>18</v>
      </c>
      <c r="L153" s="27">
        <f t="shared" si="49"/>
        <v>2610</v>
      </c>
      <c r="M153" s="27">
        <f t="shared" si="45"/>
        <v>6.8311799999999998</v>
      </c>
      <c r="N153" s="27">
        <f t="shared" si="46"/>
        <v>6.8311799999999998</v>
      </c>
      <c r="O153" s="27">
        <f t="shared" si="50"/>
        <v>-264.87948000000119</v>
      </c>
      <c r="P153" s="27">
        <f t="shared" si="51"/>
        <v>264.87948000000119</v>
      </c>
    </row>
    <row r="154" spans="1:16">
      <c r="A154" s="30">
        <v>39692</v>
      </c>
      <c r="C154" s="6">
        <v>146</v>
      </c>
      <c r="D154" s="29">
        <f t="shared" si="42"/>
        <v>18</v>
      </c>
      <c r="E154" s="29">
        <f t="shared" si="47"/>
        <v>2628</v>
      </c>
      <c r="F154" s="29">
        <f t="shared" si="43"/>
        <v>-680</v>
      </c>
      <c r="G154" s="34">
        <f>+Inputs!$D$3</f>
        <v>0.37951000000000001</v>
      </c>
      <c r="I154" s="27">
        <f t="shared" si="48"/>
        <v>3308</v>
      </c>
      <c r="K154" s="27">
        <f t="shared" si="44"/>
        <v>18</v>
      </c>
      <c r="L154" s="27">
        <f t="shared" si="49"/>
        <v>2628</v>
      </c>
      <c r="M154" s="27">
        <f t="shared" si="45"/>
        <v>6.8311799999999998</v>
      </c>
      <c r="N154" s="27">
        <f t="shared" si="46"/>
        <v>6.8311799999999998</v>
      </c>
      <c r="O154" s="27">
        <f t="shared" si="50"/>
        <v>-258.04830000000118</v>
      </c>
      <c r="P154" s="27">
        <f t="shared" si="51"/>
        <v>258.04830000000118</v>
      </c>
    </row>
    <row r="155" spans="1:16">
      <c r="A155" s="31">
        <v>39722</v>
      </c>
      <c r="C155" s="6">
        <v>147</v>
      </c>
      <c r="D155" s="29">
        <f t="shared" si="42"/>
        <v>18</v>
      </c>
      <c r="E155" s="29">
        <f t="shared" si="47"/>
        <v>2646</v>
      </c>
      <c r="F155" s="29">
        <f t="shared" si="43"/>
        <v>-662</v>
      </c>
      <c r="G155" s="34">
        <f>+Inputs!$D$3</f>
        <v>0.37951000000000001</v>
      </c>
      <c r="I155" s="27">
        <f t="shared" si="48"/>
        <v>3308</v>
      </c>
      <c r="K155" s="27">
        <f t="shared" si="44"/>
        <v>18</v>
      </c>
      <c r="L155" s="27">
        <f t="shared" si="49"/>
        <v>2646</v>
      </c>
      <c r="M155" s="27">
        <f t="shared" si="45"/>
        <v>6.8311799999999998</v>
      </c>
      <c r="N155" s="27">
        <f t="shared" si="46"/>
        <v>6.8311799999999998</v>
      </c>
      <c r="O155" s="27">
        <f t="shared" si="50"/>
        <v>-251.21712000000119</v>
      </c>
      <c r="P155" s="27">
        <f t="shared" si="51"/>
        <v>251.21712000000119</v>
      </c>
    </row>
    <row r="156" spans="1:16">
      <c r="A156" s="30">
        <v>39753</v>
      </c>
      <c r="C156" s="6">
        <v>148</v>
      </c>
      <c r="D156" s="29">
        <f t="shared" si="42"/>
        <v>18</v>
      </c>
      <c r="E156" s="29">
        <f t="shared" si="47"/>
        <v>2664</v>
      </c>
      <c r="F156" s="29">
        <f t="shared" si="43"/>
        <v>-644</v>
      </c>
      <c r="G156" s="34">
        <f>+Inputs!$D$3</f>
        <v>0.37951000000000001</v>
      </c>
      <c r="I156" s="27">
        <f t="shared" si="48"/>
        <v>3308</v>
      </c>
      <c r="K156" s="27">
        <f t="shared" si="44"/>
        <v>18</v>
      </c>
      <c r="L156" s="27">
        <f t="shared" si="49"/>
        <v>2664</v>
      </c>
      <c r="M156" s="27">
        <f t="shared" si="45"/>
        <v>6.8311799999999998</v>
      </c>
      <c r="N156" s="27">
        <f t="shared" si="46"/>
        <v>6.8311799999999998</v>
      </c>
      <c r="O156" s="27">
        <f t="shared" si="50"/>
        <v>-244.3859400000012</v>
      </c>
      <c r="P156" s="27">
        <f t="shared" si="51"/>
        <v>244.3859400000012</v>
      </c>
    </row>
    <row r="157" spans="1:16">
      <c r="A157" s="31">
        <v>39783</v>
      </c>
      <c r="C157" s="6">
        <v>149</v>
      </c>
      <c r="D157" s="29">
        <f t="shared" si="42"/>
        <v>18</v>
      </c>
      <c r="E157" s="29">
        <f t="shared" si="47"/>
        <v>2682</v>
      </c>
      <c r="F157" s="29">
        <f t="shared" si="43"/>
        <v>-626</v>
      </c>
      <c r="G157" s="34">
        <f>+Inputs!$D$3</f>
        <v>0.37951000000000001</v>
      </c>
      <c r="I157" s="27">
        <f t="shared" si="48"/>
        <v>3308</v>
      </c>
      <c r="K157" s="27">
        <f t="shared" si="44"/>
        <v>18</v>
      </c>
      <c r="L157" s="27">
        <f t="shared" si="49"/>
        <v>2682</v>
      </c>
      <c r="M157" s="27">
        <f t="shared" si="45"/>
        <v>6.8311799999999998</v>
      </c>
      <c r="N157" s="27">
        <f t="shared" si="46"/>
        <v>6.8311799999999998</v>
      </c>
      <c r="O157" s="27">
        <f t="shared" si="50"/>
        <v>-237.55476000000121</v>
      </c>
      <c r="P157" s="27">
        <f t="shared" si="51"/>
        <v>237.55476000000121</v>
      </c>
    </row>
    <row r="158" spans="1:16">
      <c r="A158" s="30">
        <v>39814</v>
      </c>
      <c r="C158" s="6">
        <v>150</v>
      </c>
      <c r="D158" s="29">
        <f t="shared" si="42"/>
        <v>18</v>
      </c>
      <c r="E158" s="29">
        <f t="shared" si="47"/>
        <v>2700</v>
      </c>
      <c r="F158" s="29">
        <f t="shared" si="43"/>
        <v>-608</v>
      </c>
      <c r="G158" s="34">
        <f>+Inputs!$D$3</f>
        <v>0.37951000000000001</v>
      </c>
      <c r="I158" s="27">
        <f t="shared" si="48"/>
        <v>3308</v>
      </c>
      <c r="K158" s="27">
        <f t="shared" si="44"/>
        <v>18</v>
      </c>
      <c r="L158" s="27">
        <f t="shared" si="49"/>
        <v>2700</v>
      </c>
      <c r="M158" s="27">
        <f t="shared" si="45"/>
        <v>6.8311799999999998</v>
      </c>
      <c r="N158" s="27">
        <f t="shared" si="46"/>
        <v>6.8311799999999998</v>
      </c>
      <c r="O158" s="27">
        <f t="shared" si="50"/>
        <v>-230.72358000000122</v>
      </c>
      <c r="P158" s="27">
        <f t="shared" si="51"/>
        <v>230.72358000000122</v>
      </c>
    </row>
    <row r="159" spans="1:16">
      <c r="A159" s="31">
        <v>39845</v>
      </c>
      <c r="C159" s="6">
        <v>151</v>
      </c>
      <c r="D159" s="29">
        <f t="shared" si="42"/>
        <v>18</v>
      </c>
      <c r="E159" s="29">
        <f t="shared" si="47"/>
        <v>2718</v>
      </c>
      <c r="F159" s="29">
        <f t="shared" si="43"/>
        <v>-590</v>
      </c>
      <c r="G159" s="34">
        <f>+Inputs!$D$3</f>
        <v>0.37951000000000001</v>
      </c>
      <c r="I159" s="27">
        <f t="shared" si="48"/>
        <v>3308</v>
      </c>
      <c r="K159" s="27">
        <f t="shared" si="44"/>
        <v>18</v>
      </c>
      <c r="L159" s="27">
        <f t="shared" si="49"/>
        <v>2718</v>
      </c>
      <c r="M159" s="27">
        <f t="shared" si="45"/>
        <v>6.8311799999999998</v>
      </c>
      <c r="N159" s="27">
        <f t="shared" si="46"/>
        <v>6.8311799999999998</v>
      </c>
      <c r="O159" s="27">
        <f t="shared" si="50"/>
        <v>-223.89240000000123</v>
      </c>
      <c r="P159" s="27">
        <f t="shared" si="51"/>
        <v>223.89240000000123</v>
      </c>
    </row>
    <row r="160" spans="1:16">
      <c r="A160" s="30">
        <v>39873</v>
      </c>
      <c r="C160" s="6">
        <v>152</v>
      </c>
      <c r="D160" s="29">
        <f t="shared" si="42"/>
        <v>18</v>
      </c>
      <c r="E160" s="29">
        <f t="shared" si="47"/>
        <v>2736</v>
      </c>
      <c r="F160" s="29">
        <f t="shared" si="43"/>
        <v>-572</v>
      </c>
      <c r="G160" s="34">
        <f>+Inputs!$D$3</f>
        <v>0.37951000000000001</v>
      </c>
      <c r="I160" s="27">
        <f t="shared" si="48"/>
        <v>3308</v>
      </c>
      <c r="K160" s="27">
        <f t="shared" si="44"/>
        <v>18</v>
      </c>
      <c r="L160" s="27">
        <f t="shared" si="49"/>
        <v>2736</v>
      </c>
      <c r="M160" s="27">
        <f t="shared" si="45"/>
        <v>6.8311799999999998</v>
      </c>
      <c r="N160" s="27">
        <f t="shared" si="46"/>
        <v>6.8311799999999998</v>
      </c>
      <c r="O160" s="27">
        <f t="shared" si="50"/>
        <v>-217.06122000000124</v>
      </c>
      <c r="P160" s="27">
        <f t="shared" si="51"/>
        <v>217.06122000000124</v>
      </c>
    </row>
    <row r="161" spans="1:16">
      <c r="A161" s="31">
        <v>39904</v>
      </c>
      <c r="C161" s="6">
        <v>153</v>
      </c>
      <c r="D161" s="29">
        <f t="shared" si="42"/>
        <v>18</v>
      </c>
      <c r="E161" s="29">
        <f t="shared" si="47"/>
        <v>2754</v>
      </c>
      <c r="F161" s="29">
        <f t="shared" si="43"/>
        <v>-554</v>
      </c>
      <c r="G161" s="34">
        <f>+Inputs!$D$3</f>
        <v>0.37951000000000001</v>
      </c>
      <c r="I161" s="27">
        <f t="shared" si="48"/>
        <v>3308</v>
      </c>
      <c r="K161" s="27">
        <f t="shared" si="44"/>
        <v>18</v>
      </c>
      <c r="L161" s="27">
        <f t="shared" si="49"/>
        <v>2754</v>
      </c>
      <c r="M161" s="27">
        <f t="shared" si="45"/>
        <v>6.8311799999999998</v>
      </c>
      <c r="N161" s="27">
        <f t="shared" si="46"/>
        <v>6.8311799999999998</v>
      </c>
      <c r="O161" s="27">
        <f t="shared" si="50"/>
        <v>-210.23004000000125</v>
      </c>
      <c r="P161" s="27">
        <f t="shared" si="51"/>
        <v>210.23004000000125</v>
      </c>
    </row>
    <row r="162" spans="1:16">
      <c r="A162" s="30">
        <v>39934</v>
      </c>
      <c r="C162" s="6">
        <v>154</v>
      </c>
      <c r="D162" s="29">
        <f t="shared" si="42"/>
        <v>18</v>
      </c>
      <c r="E162" s="29">
        <f t="shared" si="47"/>
        <v>2772</v>
      </c>
      <c r="F162" s="29">
        <f t="shared" si="43"/>
        <v>-536</v>
      </c>
      <c r="G162" s="34">
        <f>+Inputs!$D$3</f>
        <v>0.37951000000000001</v>
      </c>
      <c r="I162" s="27">
        <f t="shared" si="48"/>
        <v>3308</v>
      </c>
      <c r="K162" s="27">
        <f t="shared" si="44"/>
        <v>18</v>
      </c>
      <c r="L162" s="27">
        <f t="shared" si="49"/>
        <v>2772</v>
      </c>
      <c r="M162" s="27">
        <f t="shared" si="45"/>
        <v>6.8311799999999998</v>
      </c>
      <c r="N162" s="27">
        <f t="shared" si="46"/>
        <v>6.8311799999999998</v>
      </c>
      <c r="O162" s="27">
        <f t="shared" si="50"/>
        <v>-203.39886000000126</v>
      </c>
      <c r="P162" s="27">
        <f t="shared" si="51"/>
        <v>203.39886000000126</v>
      </c>
    </row>
    <row r="163" spans="1:16">
      <c r="A163" s="31">
        <v>39965</v>
      </c>
      <c r="C163" s="6">
        <v>155</v>
      </c>
      <c r="D163" s="29">
        <f t="shared" si="42"/>
        <v>18</v>
      </c>
      <c r="E163" s="29">
        <f t="shared" si="47"/>
        <v>2790</v>
      </c>
      <c r="F163" s="29">
        <f t="shared" si="43"/>
        <v>-518</v>
      </c>
      <c r="G163" s="34">
        <f>+Inputs!$D$3</f>
        <v>0.37951000000000001</v>
      </c>
      <c r="I163" s="27">
        <f t="shared" si="48"/>
        <v>3308</v>
      </c>
      <c r="K163" s="27">
        <f t="shared" si="44"/>
        <v>18</v>
      </c>
      <c r="L163" s="27">
        <f t="shared" si="49"/>
        <v>2790</v>
      </c>
      <c r="M163" s="27">
        <f t="shared" si="45"/>
        <v>6.8311799999999998</v>
      </c>
      <c r="N163" s="27">
        <f t="shared" si="46"/>
        <v>6.8311799999999998</v>
      </c>
      <c r="O163" s="27">
        <f t="shared" si="50"/>
        <v>-196.56768000000127</v>
      </c>
      <c r="P163" s="27">
        <f t="shared" si="51"/>
        <v>196.56768000000127</v>
      </c>
    </row>
    <row r="164" spans="1:16">
      <c r="A164" s="30">
        <v>39995</v>
      </c>
      <c r="C164" s="6">
        <v>156</v>
      </c>
      <c r="D164" s="29">
        <f t="shared" si="42"/>
        <v>18</v>
      </c>
      <c r="E164" s="29">
        <f t="shared" si="47"/>
        <v>2808</v>
      </c>
      <c r="F164" s="29">
        <f t="shared" si="43"/>
        <v>-500</v>
      </c>
      <c r="G164" s="34">
        <f>+Inputs!$D$3</f>
        <v>0.37951000000000001</v>
      </c>
      <c r="I164" s="27">
        <f t="shared" si="48"/>
        <v>3308</v>
      </c>
      <c r="K164" s="27">
        <f t="shared" si="44"/>
        <v>18</v>
      </c>
      <c r="L164" s="27">
        <f t="shared" si="49"/>
        <v>2808</v>
      </c>
      <c r="M164" s="27">
        <f t="shared" si="45"/>
        <v>6.8311799999999998</v>
      </c>
      <c r="N164" s="27">
        <f t="shared" si="46"/>
        <v>6.8311799999999998</v>
      </c>
      <c r="O164" s="27">
        <f t="shared" si="50"/>
        <v>-189.73650000000129</v>
      </c>
      <c r="P164" s="27">
        <f t="shared" si="51"/>
        <v>189.73650000000129</v>
      </c>
    </row>
    <row r="165" spans="1:16">
      <c r="A165" s="31">
        <v>40026</v>
      </c>
      <c r="C165" s="6">
        <v>157</v>
      </c>
      <c r="D165" s="29">
        <f t="shared" si="42"/>
        <v>18</v>
      </c>
      <c r="E165" s="29">
        <f t="shared" si="47"/>
        <v>2826</v>
      </c>
      <c r="F165" s="29">
        <f t="shared" si="43"/>
        <v>-482</v>
      </c>
      <c r="G165" s="34">
        <f>+Inputs!$D$3</f>
        <v>0.37951000000000001</v>
      </c>
      <c r="I165" s="27">
        <f t="shared" si="48"/>
        <v>3308</v>
      </c>
      <c r="K165" s="27">
        <f t="shared" si="44"/>
        <v>18</v>
      </c>
      <c r="L165" s="27">
        <f t="shared" si="49"/>
        <v>2826</v>
      </c>
      <c r="M165" s="27">
        <f t="shared" si="45"/>
        <v>6.8311799999999998</v>
      </c>
      <c r="N165" s="27">
        <f t="shared" si="46"/>
        <v>6.8311799999999998</v>
      </c>
      <c r="O165" s="27">
        <f t="shared" si="50"/>
        <v>-182.9053200000013</v>
      </c>
      <c r="P165" s="27">
        <f t="shared" si="51"/>
        <v>182.9053200000013</v>
      </c>
    </row>
    <row r="166" spans="1:16">
      <c r="A166" s="30">
        <v>40057</v>
      </c>
      <c r="C166" s="6">
        <v>158</v>
      </c>
      <c r="D166" s="29">
        <f t="shared" si="42"/>
        <v>18</v>
      </c>
      <c r="E166" s="29">
        <f t="shared" si="47"/>
        <v>2844</v>
      </c>
      <c r="F166" s="29">
        <f t="shared" si="43"/>
        <v>-464</v>
      </c>
      <c r="G166" s="34">
        <f>+Inputs!$D$3</f>
        <v>0.37951000000000001</v>
      </c>
      <c r="I166" s="27">
        <f t="shared" si="48"/>
        <v>3308</v>
      </c>
      <c r="K166" s="27">
        <f t="shared" si="44"/>
        <v>18</v>
      </c>
      <c r="L166" s="27">
        <f t="shared" si="49"/>
        <v>2844</v>
      </c>
      <c r="M166" s="27">
        <f t="shared" si="45"/>
        <v>6.8311799999999998</v>
      </c>
      <c r="N166" s="27">
        <f t="shared" si="46"/>
        <v>6.8311799999999998</v>
      </c>
      <c r="O166" s="27">
        <f t="shared" si="50"/>
        <v>-176.07414000000131</v>
      </c>
      <c r="P166" s="27">
        <f t="shared" si="51"/>
        <v>176.07414000000131</v>
      </c>
    </row>
    <row r="167" spans="1:16">
      <c r="A167" s="31">
        <v>40087</v>
      </c>
      <c r="C167" s="6">
        <v>159</v>
      </c>
      <c r="D167" s="29">
        <f t="shared" si="42"/>
        <v>18</v>
      </c>
      <c r="E167" s="29">
        <f t="shared" si="47"/>
        <v>2862</v>
      </c>
      <c r="F167" s="29">
        <f t="shared" si="43"/>
        <v>-446</v>
      </c>
      <c r="G167" s="34">
        <f>+Inputs!$D$3</f>
        <v>0.37951000000000001</v>
      </c>
      <c r="I167" s="27">
        <f t="shared" si="48"/>
        <v>3308</v>
      </c>
      <c r="K167" s="27">
        <f t="shared" si="44"/>
        <v>18</v>
      </c>
      <c r="L167" s="27">
        <f t="shared" si="49"/>
        <v>2862</v>
      </c>
      <c r="M167" s="27">
        <f t="shared" si="45"/>
        <v>6.8311799999999998</v>
      </c>
      <c r="N167" s="27">
        <f t="shared" si="46"/>
        <v>6.8311799999999998</v>
      </c>
      <c r="O167" s="27">
        <f t="shared" si="50"/>
        <v>-169.24296000000132</v>
      </c>
      <c r="P167" s="27">
        <f t="shared" si="51"/>
        <v>169.24296000000132</v>
      </c>
    </row>
    <row r="168" spans="1:16">
      <c r="A168" s="30">
        <v>40118</v>
      </c>
      <c r="C168" s="6">
        <v>160</v>
      </c>
      <c r="D168" s="29">
        <f t="shared" si="42"/>
        <v>18</v>
      </c>
      <c r="E168" s="29">
        <f t="shared" si="47"/>
        <v>2880</v>
      </c>
      <c r="F168" s="29">
        <f t="shared" si="43"/>
        <v>-428</v>
      </c>
      <c r="G168" s="34">
        <f>+Inputs!$D$3</f>
        <v>0.37951000000000001</v>
      </c>
      <c r="I168" s="27">
        <f t="shared" si="48"/>
        <v>3308</v>
      </c>
      <c r="K168" s="27">
        <f t="shared" si="44"/>
        <v>18</v>
      </c>
      <c r="L168" s="27">
        <f t="shared" si="49"/>
        <v>2880</v>
      </c>
      <c r="M168" s="27">
        <f t="shared" si="45"/>
        <v>6.8311799999999998</v>
      </c>
      <c r="N168" s="27">
        <f t="shared" si="46"/>
        <v>6.8311799999999998</v>
      </c>
      <c r="O168" s="27">
        <f t="shared" si="50"/>
        <v>-162.41178000000133</v>
      </c>
      <c r="P168" s="27">
        <f t="shared" si="51"/>
        <v>162.41178000000133</v>
      </c>
    </row>
    <row r="169" spans="1:16">
      <c r="A169" s="31">
        <v>40148</v>
      </c>
      <c r="C169" s="6">
        <v>161</v>
      </c>
      <c r="D169" s="29">
        <f t="shared" ref="D169:D187" si="52">ROUND(-(+$B$9/180)*1,0)</f>
        <v>18</v>
      </c>
      <c r="E169" s="29">
        <f t="shared" si="47"/>
        <v>2898</v>
      </c>
      <c r="F169" s="29">
        <f t="shared" ref="F169:F188" si="53">$B$9+E169</f>
        <v>-410</v>
      </c>
      <c r="G169" s="34">
        <f>+Inputs!$D$3</f>
        <v>0.37951000000000001</v>
      </c>
      <c r="I169" s="27">
        <f t="shared" si="48"/>
        <v>3308</v>
      </c>
      <c r="K169" s="27">
        <f t="shared" ref="K169:K188" si="54">D169</f>
        <v>18</v>
      </c>
      <c r="L169" s="27">
        <f t="shared" si="49"/>
        <v>2898</v>
      </c>
      <c r="M169" s="27">
        <f t="shared" ref="M169:M188" si="55">K169*G169</f>
        <v>6.8311799999999998</v>
      </c>
      <c r="N169" s="27">
        <f t="shared" ref="N169:N188" si="56">M169-J169</f>
        <v>6.8311799999999998</v>
      </c>
      <c r="O169" s="27">
        <f t="shared" si="50"/>
        <v>-155.58060000000134</v>
      </c>
      <c r="P169" s="27">
        <f t="shared" si="51"/>
        <v>155.58060000000134</v>
      </c>
    </row>
    <row r="170" spans="1:16">
      <c r="A170" s="30">
        <v>40179</v>
      </c>
      <c r="C170" s="6">
        <v>162</v>
      </c>
      <c r="D170" s="29">
        <f t="shared" si="52"/>
        <v>18</v>
      </c>
      <c r="E170" s="29">
        <f t="shared" ref="E170:E188" si="57">+E169+D170</f>
        <v>2916</v>
      </c>
      <c r="F170" s="29">
        <f t="shared" si="53"/>
        <v>-392</v>
      </c>
      <c r="G170" s="34">
        <f>+Inputs!$D$3</f>
        <v>0.37951000000000001</v>
      </c>
      <c r="I170" s="27">
        <f t="shared" ref="I170:I188" si="58">+I169+H170</f>
        <v>3308</v>
      </c>
      <c r="K170" s="27">
        <f t="shared" si="54"/>
        <v>18</v>
      </c>
      <c r="L170" s="27">
        <f t="shared" ref="L170:L188" si="59">+L169+K170</f>
        <v>2916</v>
      </c>
      <c r="M170" s="27">
        <f t="shared" si="55"/>
        <v>6.8311799999999998</v>
      </c>
      <c r="N170" s="27">
        <f t="shared" si="56"/>
        <v>6.8311799999999998</v>
      </c>
      <c r="O170" s="27">
        <f t="shared" ref="O170:O188" si="60">+O169+N170</f>
        <v>-148.74942000000135</v>
      </c>
      <c r="P170" s="27">
        <f t="shared" ref="P170:P188" si="61">P169-N170</f>
        <v>148.74942000000135</v>
      </c>
    </row>
    <row r="171" spans="1:16">
      <c r="A171" s="31">
        <v>40210</v>
      </c>
      <c r="C171" s="6">
        <v>163</v>
      </c>
      <c r="D171" s="29">
        <f t="shared" si="52"/>
        <v>18</v>
      </c>
      <c r="E171" s="29">
        <f t="shared" si="57"/>
        <v>2934</v>
      </c>
      <c r="F171" s="29">
        <f t="shared" si="53"/>
        <v>-374</v>
      </c>
      <c r="G171" s="34">
        <f>+Inputs!$D$3</f>
        <v>0.37951000000000001</v>
      </c>
      <c r="I171" s="27">
        <f t="shared" si="58"/>
        <v>3308</v>
      </c>
      <c r="K171" s="27">
        <f t="shared" si="54"/>
        <v>18</v>
      </c>
      <c r="L171" s="27">
        <f t="shared" si="59"/>
        <v>2934</v>
      </c>
      <c r="M171" s="27">
        <f t="shared" si="55"/>
        <v>6.8311799999999998</v>
      </c>
      <c r="N171" s="27">
        <f t="shared" si="56"/>
        <v>6.8311799999999998</v>
      </c>
      <c r="O171" s="27">
        <f t="shared" si="60"/>
        <v>-141.91824000000136</v>
      </c>
      <c r="P171" s="27">
        <f t="shared" si="61"/>
        <v>141.91824000000136</v>
      </c>
    </row>
    <row r="172" spans="1:16">
      <c r="A172" s="30">
        <v>40238</v>
      </c>
      <c r="C172" s="6">
        <v>164</v>
      </c>
      <c r="D172" s="29">
        <f t="shared" si="52"/>
        <v>18</v>
      </c>
      <c r="E172" s="29">
        <f t="shared" si="57"/>
        <v>2952</v>
      </c>
      <c r="F172" s="29">
        <f t="shared" si="53"/>
        <v>-356</v>
      </c>
      <c r="G172" s="34">
        <f>+Inputs!$D$3</f>
        <v>0.37951000000000001</v>
      </c>
      <c r="I172" s="27">
        <f t="shared" si="58"/>
        <v>3308</v>
      </c>
      <c r="K172" s="27">
        <f t="shared" si="54"/>
        <v>18</v>
      </c>
      <c r="L172" s="27">
        <f t="shared" si="59"/>
        <v>2952</v>
      </c>
      <c r="M172" s="27">
        <f t="shared" si="55"/>
        <v>6.8311799999999998</v>
      </c>
      <c r="N172" s="27">
        <f t="shared" si="56"/>
        <v>6.8311799999999998</v>
      </c>
      <c r="O172" s="27">
        <f t="shared" si="60"/>
        <v>-135.08706000000137</v>
      </c>
      <c r="P172" s="27">
        <f t="shared" si="61"/>
        <v>135.08706000000137</v>
      </c>
    </row>
    <row r="173" spans="1:16">
      <c r="A173" s="31">
        <v>40269</v>
      </c>
      <c r="C173" s="6">
        <v>165</v>
      </c>
      <c r="D173" s="29">
        <f t="shared" si="52"/>
        <v>18</v>
      </c>
      <c r="E173" s="29">
        <f t="shared" si="57"/>
        <v>2970</v>
      </c>
      <c r="F173" s="29">
        <f t="shared" si="53"/>
        <v>-338</v>
      </c>
      <c r="G173" s="34">
        <f>+Inputs!$D$3</f>
        <v>0.37951000000000001</v>
      </c>
      <c r="I173" s="27">
        <f t="shared" si="58"/>
        <v>3308</v>
      </c>
      <c r="K173" s="27">
        <f t="shared" si="54"/>
        <v>18</v>
      </c>
      <c r="L173" s="27">
        <f t="shared" si="59"/>
        <v>2970</v>
      </c>
      <c r="M173" s="27">
        <f t="shared" si="55"/>
        <v>6.8311799999999998</v>
      </c>
      <c r="N173" s="27">
        <f t="shared" si="56"/>
        <v>6.8311799999999998</v>
      </c>
      <c r="O173" s="27">
        <f t="shared" si="60"/>
        <v>-128.25588000000138</v>
      </c>
      <c r="P173" s="27">
        <f t="shared" si="61"/>
        <v>128.25588000000138</v>
      </c>
    </row>
    <row r="174" spans="1:16">
      <c r="A174" s="30">
        <v>40299</v>
      </c>
      <c r="C174" s="6">
        <v>166</v>
      </c>
      <c r="D174" s="29">
        <f t="shared" si="52"/>
        <v>18</v>
      </c>
      <c r="E174" s="29">
        <f t="shared" si="57"/>
        <v>2988</v>
      </c>
      <c r="F174" s="29">
        <f t="shared" si="53"/>
        <v>-320</v>
      </c>
      <c r="G174" s="34">
        <f>+Inputs!$D$3</f>
        <v>0.37951000000000001</v>
      </c>
      <c r="I174" s="27">
        <f t="shared" si="58"/>
        <v>3308</v>
      </c>
      <c r="K174" s="27">
        <f t="shared" si="54"/>
        <v>18</v>
      </c>
      <c r="L174" s="27">
        <f t="shared" si="59"/>
        <v>2988</v>
      </c>
      <c r="M174" s="27">
        <f t="shared" si="55"/>
        <v>6.8311799999999998</v>
      </c>
      <c r="N174" s="27">
        <f t="shared" si="56"/>
        <v>6.8311799999999998</v>
      </c>
      <c r="O174" s="27">
        <f t="shared" si="60"/>
        <v>-121.42470000000138</v>
      </c>
      <c r="P174" s="27">
        <f t="shared" si="61"/>
        <v>121.42470000000138</v>
      </c>
    </row>
    <row r="175" spans="1:16">
      <c r="A175" s="31">
        <v>40330</v>
      </c>
      <c r="C175" s="6">
        <v>167</v>
      </c>
      <c r="D175" s="29">
        <f t="shared" si="52"/>
        <v>18</v>
      </c>
      <c r="E175" s="29">
        <f t="shared" si="57"/>
        <v>3006</v>
      </c>
      <c r="F175" s="29">
        <f t="shared" si="53"/>
        <v>-302</v>
      </c>
      <c r="G175" s="34">
        <f>+Inputs!$D$3</f>
        <v>0.37951000000000001</v>
      </c>
      <c r="I175" s="27">
        <f t="shared" si="58"/>
        <v>3308</v>
      </c>
      <c r="K175" s="27">
        <f t="shared" si="54"/>
        <v>18</v>
      </c>
      <c r="L175" s="27">
        <f t="shared" si="59"/>
        <v>3006</v>
      </c>
      <c r="M175" s="27">
        <f t="shared" si="55"/>
        <v>6.8311799999999998</v>
      </c>
      <c r="N175" s="27">
        <f t="shared" si="56"/>
        <v>6.8311799999999998</v>
      </c>
      <c r="O175" s="27">
        <f t="shared" si="60"/>
        <v>-114.59352000000138</v>
      </c>
      <c r="P175" s="27">
        <f t="shared" si="61"/>
        <v>114.59352000000138</v>
      </c>
    </row>
    <row r="176" spans="1:16">
      <c r="A176" s="30">
        <v>40360</v>
      </c>
      <c r="C176" s="6">
        <v>168</v>
      </c>
      <c r="D176" s="29">
        <f t="shared" si="52"/>
        <v>18</v>
      </c>
      <c r="E176" s="29">
        <f t="shared" si="57"/>
        <v>3024</v>
      </c>
      <c r="F176" s="29">
        <f t="shared" si="53"/>
        <v>-284</v>
      </c>
      <c r="G176" s="34">
        <f>+Inputs!$D$3</f>
        <v>0.37951000000000001</v>
      </c>
      <c r="I176" s="27">
        <f t="shared" si="58"/>
        <v>3308</v>
      </c>
      <c r="K176" s="27">
        <f t="shared" si="54"/>
        <v>18</v>
      </c>
      <c r="L176" s="27">
        <f t="shared" si="59"/>
        <v>3024</v>
      </c>
      <c r="M176" s="27">
        <f t="shared" si="55"/>
        <v>6.8311799999999998</v>
      </c>
      <c r="N176" s="27">
        <f t="shared" si="56"/>
        <v>6.8311799999999998</v>
      </c>
      <c r="O176" s="27">
        <f t="shared" si="60"/>
        <v>-107.76234000000137</v>
      </c>
      <c r="P176" s="27">
        <f t="shared" si="61"/>
        <v>107.76234000000137</v>
      </c>
    </row>
    <row r="177" spans="1:20">
      <c r="A177" s="31">
        <v>40391</v>
      </c>
      <c r="C177" s="6">
        <v>169</v>
      </c>
      <c r="D177" s="29">
        <f t="shared" si="52"/>
        <v>18</v>
      </c>
      <c r="E177" s="29">
        <f t="shared" si="57"/>
        <v>3042</v>
      </c>
      <c r="F177" s="29">
        <f t="shared" si="53"/>
        <v>-266</v>
      </c>
      <c r="G177" s="34">
        <f>+Inputs!$D$3</f>
        <v>0.37951000000000001</v>
      </c>
      <c r="I177" s="27">
        <f t="shared" si="58"/>
        <v>3308</v>
      </c>
      <c r="K177" s="27">
        <f t="shared" si="54"/>
        <v>18</v>
      </c>
      <c r="L177" s="27">
        <f t="shared" si="59"/>
        <v>3042</v>
      </c>
      <c r="M177" s="27">
        <f t="shared" si="55"/>
        <v>6.8311799999999998</v>
      </c>
      <c r="N177" s="27">
        <f t="shared" si="56"/>
        <v>6.8311799999999998</v>
      </c>
      <c r="O177" s="27">
        <f t="shared" si="60"/>
        <v>-100.93116000000137</v>
      </c>
      <c r="P177" s="27">
        <f t="shared" si="61"/>
        <v>100.93116000000137</v>
      </c>
    </row>
    <row r="178" spans="1:20">
      <c r="A178" s="30">
        <v>40422</v>
      </c>
      <c r="C178" s="6">
        <v>170</v>
      </c>
      <c r="D178" s="29">
        <f t="shared" si="52"/>
        <v>18</v>
      </c>
      <c r="E178" s="29">
        <f t="shared" si="57"/>
        <v>3060</v>
      </c>
      <c r="F178" s="29">
        <f t="shared" si="53"/>
        <v>-248</v>
      </c>
      <c r="G178" s="34">
        <f>+Inputs!$D$3</f>
        <v>0.37951000000000001</v>
      </c>
      <c r="I178" s="27">
        <f t="shared" si="58"/>
        <v>3308</v>
      </c>
      <c r="K178" s="27">
        <f t="shared" si="54"/>
        <v>18</v>
      </c>
      <c r="L178" s="27">
        <f t="shared" si="59"/>
        <v>3060</v>
      </c>
      <c r="M178" s="27">
        <f t="shared" si="55"/>
        <v>6.8311799999999998</v>
      </c>
      <c r="N178" s="27">
        <f t="shared" si="56"/>
        <v>6.8311799999999998</v>
      </c>
      <c r="O178" s="27">
        <f t="shared" si="60"/>
        <v>-94.099980000001366</v>
      </c>
      <c r="P178" s="27">
        <f t="shared" si="61"/>
        <v>94.099980000001366</v>
      </c>
    </row>
    <row r="179" spans="1:20">
      <c r="A179" s="31">
        <v>40452</v>
      </c>
      <c r="C179" s="6">
        <v>171</v>
      </c>
      <c r="D179" s="29">
        <f t="shared" si="52"/>
        <v>18</v>
      </c>
      <c r="E179" s="29">
        <f t="shared" si="57"/>
        <v>3078</v>
      </c>
      <c r="F179" s="29">
        <f t="shared" si="53"/>
        <v>-230</v>
      </c>
      <c r="G179" s="34">
        <f>+Inputs!$D$3</f>
        <v>0.37951000000000001</v>
      </c>
      <c r="I179" s="27">
        <f t="shared" si="58"/>
        <v>3308</v>
      </c>
      <c r="K179" s="27">
        <f t="shared" si="54"/>
        <v>18</v>
      </c>
      <c r="L179" s="27">
        <f t="shared" si="59"/>
        <v>3078</v>
      </c>
      <c r="M179" s="27">
        <f t="shared" si="55"/>
        <v>6.8311799999999998</v>
      </c>
      <c r="N179" s="27">
        <f t="shared" si="56"/>
        <v>6.8311799999999998</v>
      </c>
      <c r="O179" s="27">
        <f t="shared" si="60"/>
        <v>-87.268800000001363</v>
      </c>
      <c r="P179" s="27">
        <f t="shared" si="61"/>
        <v>87.268800000001363</v>
      </c>
    </row>
    <row r="180" spans="1:20">
      <c r="A180" s="30">
        <v>40483</v>
      </c>
      <c r="C180" s="6">
        <v>172</v>
      </c>
      <c r="D180" s="29">
        <f t="shared" si="52"/>
        <v>18</v>
      </c>
      <c r="E180" s="29">
        <f t="shared" si="57"/>
        <v>3096</v>
      </c>
      <c r="F180" s="29">
        <f t="shared" si="53"/>
        <v>-212</v>
      </c>
      <c r="G180" s="34">
        <f>+Inputs!$D$3</f>
        <v>0.37951000000000001</v>
      </c>
      <c r="I180" s="27">
        <f t="shared" si="58"/>
        <v>3308</v>
      </c>
      <c r="K180" s="27">
        <f t="shared" si="54"/>
        <v>18</v>
      </c>
      <c r="L180" s="27">
        <f t="shared" si="59"/>
        <v>3096</v>
      </c>
      <c r="M180" s="27">
        <f t="shared" si="55"/>
        <v>6.8311799999999998</v>
      </c>
      <c r="N180" s="27">
        <f t="shared" si="56"/>
        <v>6.8311799999999998</v>
      </c>
      <c r="O180" s="27">
        <f t="shared" si="60"/>
        <v>-80.43762000000136</v>
      </c>
      <c r="P180" s="27">
        <f t="shared" si="61"/>
        <v>80.43762000000136</v>
      </c>
    </row>
    <row r="181" spans="1:20">
      <c r="A181" s="31">
        <v>40513</v>
      </c>
      <c r="C181" s="6">
        <v>173</v>
      </c>
      <c r="D181" s="29">
        <f t="shared" si="52"/>
        <v>18</v>
      </c>
      <c r="E181" s="29">
        <f t="shared" si="57"/>
        <v>3114</v>
      </c>
      <c r="F181" s="29">
        <f t="shared" si="53"/>
        <v>-194</v>
      </c>
      <c r="G181" s="34">
        <f>+Inputs!$D$3</f>
        <v>0.37951000000000001</v>
      </c>
      <c r="I181" s="27">
        <f t="shared" si="58"/>
        <v>3308</v>
      </c>
      <c r="K181" s="27">
        <f t="shared" si="54"/>
        <v>18</v>
      </c>
      <c r="L181" s="27">
        <f t="shared" si="59"/>
        <v>3114</v>
      </c>
      <c r="M181" s="27">
        <f t="shared" si="55"/>
        <v>6.8311799999999998</v>
      </c>
      <c r="N181" s="27">
        <f t="shared" si="56"/>
        <v>6.8311799999999998</v>
      </c>
      <c r="O181" s="27">
        <f t="shared" si="60"/>
        <v>-73.606440000001356</v>
      </c>
      <c r="P181" s="27">
        <f t="shared" si="61"/>
        <v>73.606440000001356</v>
      </c>
    </row>
    <row r="182" spans="1:20">
      <c r="A182" s="30">
        <v>40544</v>
      </c>
      <c r="C182" s="6">
        <v>174</v>
      </c>
      <c r="D182" s="29">
        <f t="shared" si="52"/>
        <v>18</v>
      </c>
      <c r="E182" s="29">
        <f t="shared" si="57"/>
        <v>3132</v>
      </c>
      <c r="F182" s="29">
        <f t="shared" si="53"/>
        <v>-176</v>
      </c>
      <c r="G182" s="34">
        <f>+Inputs!$D$3</f>
        <v>0.37951000000000001</v>
      </c>
      <c r="I182" s="27">
        <f t="shared" si="58"/>
        <v>3308</v>
      </c>
      <c r="K182" s="27">
        <f t="shared" si="54"/>
        <v>18</v>
      </c>
      <c r="L182" s="27">
        <f t="shared" si="59"/>
        <v>3132</v>
      </c>
      <c r="M182" s="27">
        <f t="shared" si="55"/>
        <v>6.8311799999999998</v>
      </c>
      <c r="N182" s="27">
        <f t="shared" si="56"/>
        <v>6.8311799999999998</v>
      </c>
      <c r="O182" s="27">
        <f t="shared" si="60"/>
        <v>-66.775260000001353</v>
      </c>
      <c r="P182" s="27">
        <f t="shared" si="61"/>
        <v>66.775260000001353</v>
      </c>
    </row>
    <row r="183" spans="1:20">
      <c r="A183" s="31">
        <v>40575</v>
      </c>
      <c r="C183" s="6">
        <v>175</v>
      </c>
      <c r="D183" s="29">
        <f t="shared" si="52"/>
        <v>18</v>
      </c>
      <c r="E183" s="29">
        <f t="shared" si="57"/>
        <v>3150</v>
      </c>
      <c r="F183" s="29">
        <f t="shared" si="53"/>
        <v>-158</v>
      </c>
      <c r="G183" s="34">
        <f>+Inputs!$D$3</f>
        <v>0.37951000000000001</v>
      </c>
      <c r="I183" s="27">
        <f t="shared" si="58"/>
        <v>3308</v>
      </c>
      <c r="K183" s="27">
        <f t="shared" si="54"/>
        <v>18</v>
      </c>
      <c r="L183" s="27">
        <f t="shared" si="59"/>
        <v>3150</v>
      </c>
      <c r="M183" s="27">
        <f t="shared" si="55"/>
        <v>6.8311799999999998</v>
      </c>
      <c r="N183" s="27">
        <f t="shared" si="56"/>
        <v>6.8311799999999998</v>
      </c>
      <c r="O183" s="27">
        <f t="shared" si="60"/>
        <v>-59.94408000000135</v>
      </c>
      <c r="P183" s="27">
        <f t="shared" si="61"/>
        <v>59.94408000000135</v>
      </c>
    </row>
    <row r="184" spans="1:20">
      <c r="A184" s="30">
        <v>40603</v>
      </c>
      <c r="C184" s="6">
        <v>176</v>
      </c>
      <c r="D184" s="29">
        <f t="shared" si="52"/>
        <v>18</v>
      </c>
      <c r="E184" s="29">
        <f t="shared" si="57"/>
        <v>3168</v>
      </c>
      <c r="F184" s="29">
        <f t="shared" si="53"/>
        <v>-140</v>
      </c>
      <c r="G184" s="34">
        <f>+Inputs!$D$3</f>
        <v>0.37951000000000001</v>
      </c>
      <c r="I184" s="27">
        <f t="shared" si="58"/>
        <v>3308</v>
      </c>
      <c r="K184" s="27">
        <f t="shared" si="54"/>
        <v>18</v>
      </c>
      <c r="L184" s="27">
        <f t="shared" si="59"/>
        <v>3168</v>
      </c>
      <c r="M184" s="27">
        <f t="shared" si="55"/>
        <v>6.8311799999999998</v>
      </c>
      <c r="N184" s="27">
        <f t="shared" si="56"/>
        <v>6.8311799999999998</v>
      </c>
      <c r="O184" s="27">
        <f t="shared" si="60"/>
        <v>-53.112900000001346</v>
      </c>
      <c r="P184" s="27">
        <f t="shared" si="61"/>
        <v>53.112900000001346</v>
      </c>
    </row>
    <row r="185" spans="1:20">
      <c r="A185" s="31">
        <v>40634</v>
      </c>
      <c r="C185" s="6">
        <v>177</v>
      </c>
      <c r="D185" s="29">
        <f t="shared" si="52"/>
        <v>18</v>
      </c>
      <c r="E185" s="29">
        <f t="shared" si="57"/>
        <v>3186</v>
      </c>
      <c r="F185" s="29">
        <f t="shared" si="53"/>
        <v>-122</v>
      </c>
      <c r="G185" s="34">
        <f>+Inputs!$D$3</f>
        <v>0.37951000000000001</v>
      </c>
      <c r="I185" s="27">
        <f t="shared" si="58"/>
        <v>3308</v>
      </c>
      <c r="K185" s="27">
        <f t="shared" si="54"/>
        <v>18</v>
      </c>
      <c r="L185" s="27">
        <f t="shared" si="59"/>
        <v>3186</v>
      </c>
      <c r="M185" s="27">
        <f t="shared" si="55"/>
        <v>6.8311799999999998</v>
      </c>
      <c r="N185" s="27">
        <f t="shared" si="56"/>
        <v>6.8311799999999998</v>
      </c>
      <c r="O185" s="27">
        <f t="shared" si="60"/>
        <v>-46.281720000001343</v>
      </c>
      <c r="P185" s="27">
        <f t="shared" si="61"/>
        <v>46.281720000001343</v>
      </c>
    </row>
    <row r="186" spans="1:20">
      <c r="A186" s="30">
        <v>40664</v>
      </c>
      <c r="C186" s="6">
        <v>178</v>
      </c>
      <c r="D186" s="29">
        <f t="shared" si="52"/>
        <v>18</v>
      </c>
      <c r="E186" s="29">
        <f t="shared" si="57"/>
        <v>3204</v>
      </c>
      <c r="F186" s="29">
        <f t="shared" si="53"/>
        <v>-104</v>
      </c>
      <c r="G186" s="34">
        <f>+Inputs!$D$3</f>
        <v>0.37951000000000001</v>
      </c>
      <c r="I186" s="27">
        <f t="shared" si="58"/>
        <v>3308</v>
      </c>
      <c r="K186" s="27">
        <f t="shared" si="54"/>
        <v>18</v>
      </c>
      <c r="L186" s="27">
        <f t="shared" si="59"/>
        <v>3204</v>
      </c>
      <c r="M186" s="27">
        <f t="shared" si="55"/>
        <v>6.8311799999999998</v>
      </c>
      <c r="N186" s="27">
        <f t="shared" si="56"/>
        <v>6.8311799999999998</v>
      </c>
      <c r="O186" s="27">
        <f t="shared" si="60"/>
        <v>-39.45054000000134</v>
      </c>
      <c r="P186" s="27">
        <f t="shared" si="61"/>
        <v>39.45054000000134</v>
      </c>
    </row>
    <row r="187" spans="1:20">
      <c r="A187" s="31">
        <v>40695</v>
      </c>
      <c r="C187" s="6">
        <v>179</v>
      </c>
      <c r="D187" s="29">
        <f t="shared" si="52"/>
        <v>18</v>
      </c>
      <c r="E187" s="29">
        <f t="shared" si="57"/>
        <v>3222</v>
      </c>
      <c r="F187" s="29">
        <f t="shared" si="53"/>
        <v>-86</v>
      </c>
      <c r="G187" s="34">
        <f>+Inputs!$D$3</f>
        <v>0.37951000000000001</v>
      </c>
      <c r="I187" s="27">
        <f t="shared" si="58"/>
        <v>3308</v>
      </c>
      <c r="K187" s="27">
        <f t="shared" si="54"/>
        <v>18</v>
      </c>
      <c r="L187" s="27">
        <f t="shared" si="59"/>
        <v>3222</v>
      </c>
      <c r="M187" s="27">
        <f t="shared" si="55"/>
        <v>6.8311799999999998</v>
      </c>
      <c r="N187" s="27">
        <f t="shared" si="56"/>
        <v>6.8311799999999998</v>
      </c>
      <c r="O187" s="27">
        <f t="shared" si="60"/>
        <v>-32.619360000001336</v>
      </c>
      <c r="P187" s="27">
        <f t="shared" si="61"/>
        <v>32.619360000001336</v>
      </c>
    </row>
    <row r="188" spans="1:20">
      <c r="A188" s="30">
        <v>40725</v>
      </c>
      <c r="C188" s="6">
        <v>180</v>
      </c>
      <c r="D188" s="29">
        <f>-F187</f>
        <v>86</v>
      </c>
      <c r="E188" s="29">
        <f t="shared" si="57"/>
        <v>3308</v>
      </c>
      <c r="F188" s="29">
        <f t="shared" si="53"/>
        <v>0</v>
      </c>
      <c r="G188" s="34">
        <f>+Inputs!$D$3</f>
        <v>0.37951000000000001</v>
      </c>
      <c r="I188" s="27">
        <f t="shared" si="58"/>
        <v>3308</v>
      </c>
      <c r="K188" s="27">
        <f t="shared" si="54"/>
        <v>86</v>
      </c>
      <c r="L188" s="27">
        <f t="shared" si="59"/>
        <v>3308</v>
      </c>
      <c r="M188" s="27">
        <f t="shared" si="55"/>
        <v>32.637860000000003</v>
      </c>
      <c r="N188" s="27">
        <f t="shared" si="56"/>
        <v>32.637860000000003</v>
      </c>
      <c r="O188" s="27">
        <f t="shared" si="60"/>
        <v>1.8499999998667249E-2</v>
      </c>
      <c r="P188" s="27">
        <f t="shared" si="61"/>
        <v>-1.8499999998667249E-2</v>
      </c>
    </row>
    <row r="189" spans="1:20">
      <c r="A189" s="30"/>
      <c r="G189" s="28"/>
    </row>
    <row r="190" spans="1:20">
      <c r="A190" s="8" t="s">
        <v>43</v>
      </c>
      <c r="B190" s="33">
        <f>SUM(B9:B189)</f>
        <v>-3308</v>
      </c>
      <c r="D190" s="33">
        <f>SUM(D9:D189)</f>
        <v>3308</v>
      </c>
      <c r="G190" s="28"/>
      <c r="H190" s="33">
        <f>SUM(H9:H189)</f>
        <v>3308</v>
      </c>
      <c r="I190" s="33"/>
      <c r="J190" s="33">
        <f>SUM(J9:J189)</f>
        <v>1255.386</v>
      </c>
      <c r="K190" s="33">
        <f>SUM(K9:K189)</f>
        <v>3308</v>
      </c>
      <c r="L190" s="33"/>
      <c r="M190" s="33">
        <f>SUM(M9:M189)</f>
        <v>1255.404499999999</v>
      </c>
      <c r="N190" s="33">
        <f>SUM(N9:N189)</f>
        <v>1.8499999998667249E-2</v>
      </c>
      <c r="O190" s="33">
        <f>SUM(O9:O189)</f>
        <v>-114665.7923200003</v>
      </c>
      <c r="P190" s="33">
        <f>SUM(P9:P189)</f>
        <v>114665.7923200003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sheetPr transitionEvaluation="1" codeName="Sheet25">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24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35309</v>
      </c>
      <c r="B9" s="32">
        <v>-1600000</v>
      </c>
      <c r="C9" s="6">
        <v>1</v>
      </c>
      <c r="D9" s="29">
        <f t="shared" ref="D9:D40" si="0">ROUND(-(+$B$9/180)*1,0)</f>
        <v>8889</v>
      </c>
      <c r="E9" s="29">
        <f>+D9</f>
        <v>8889</v>
      </c>
      <c r="F9" s="29">
        <f t="shared" ref="F9:F40" si="1">$B$9+E9</f>
        <v>-1591111</v>
      </c>
      <c r="G9" s="34">
        <f>+Inputs!$D$2</f>
        <v>0.3795</v>
      </c>
      <c r="H9" s="27">
        <f>-B9</f>
        <v>1600000</v>
      </c>
      <c r="I9" s="27">
        <f>+H9</f>
        <v>1600000</v>
      </c>
      <c r="J9" s="27">
        <f>H9*G9</f>
        <v>607200</v>
      </c>
      <c r="K9" s="27">
        <f t="shared" ref="K9:K40" si="2">D9</f>
        <v>8889</v>
      </c>
      <c r="L9" s="27">
        <f>+K9</f>
        <v>8889</v>
      </c>
      <c r="M9" s="27">
        <f t="shared" ref="M9:M40" si="3">K9*G9</f>
        <v>3373.3755000000001</v>
      </c>
      <c r="N9" s="27">
        <f t="shared" ref="N9:N40" si="4">M9-J9</f>
        <v>-603826.62450000003</v>
      </c>
      <c r="O9" s="27">
        <f>+N9</f>
        <v>-603826.62450000003</v>
      </c>
      <c r="P9" s="27">
        <f>-SUM(N9)</f>
        <v>603826.62450000003</v>
      </c>
      <c r="Q9" s="38">
        <f>VLOOKUP(Q8,A9:P188,5)</f>
        <v>1422240</v>
      </c>
      <c r="R9" s="38">
        <f>VLOOKUP(R8,A9:P188,5)</f>
        <v>1528908</v>
      </c>
      <c r="S9" s="38">
        <f>+R9-Q9</f>
        <v>106668</v>
      </c>
      <c r="T9" s="35" t="s">
        <v>64</v>
      </c>
      <c r="U9" s="161">
        <f>-IF(TYPE(VLOOKUP(U8,$A$9:$P$188,6,FALSE))=16,0,VLOOKUP(U8,$A$9:$P$188,6,FALSE))</f>
        <v>275539</v>
      </c>
      <c r="V9" s="161">
        <f>-IF(TYPE(VLOOKUP(V8,$A$9:$P$188,6,FALSE))=16,0,VLOOKUP(V8,$A$9:$P$188,6,FALSE))</f>
        <v>266650</v>
      </c>
      <c r="W9" s="161">
        <f t="shared" ref="W9:AE9" si="5">-IF(TYPE(VLOOKUP(W8,$A$9:$P$188,6,FALSE))=16,0,VLOOKUP(W8,$A$9:$P$188,6,FALSE))</f>
        <v>257761</v>
      </c>
      <c r="X9" s="161">
        <f t="shared" si="5"/>
        <v>248872</v>
      </c>
      <c r="Y9" s="161">
        <f t="shared" si="5"/>
        <v>239983</v>
      </c>
      <c r="Z9" s="161">
        <f t="shared" si="5"/>
        <v>231094</v>
      </c>
      <c r="AA9" s="161">
        <f t="shared" si="5"/>
        <v>222205</v>
      </c>
      <c r="AB9" s="161">
        <f t="shared" si="5"/>
        <v>213316</v>
      </c>
      <c r="AC9" s="161">
        <f t="shared" si="5"/>
        <v>204427</v>
      </c>
      <c r="AD9" s="161">
        <f t="shared" si="5"/>
        <v>195538</v>
      </c>
      <c r="AE9" s="161">
        <f t="shared" si="5"/>
        <v>186649</v>
      </c>
    </row>
    <row r="10" spans="1:31">
      <c r="A10" s="30">
        <v>35339</v>
      </c>
      <c r="B10" s="9"/>
      <c r="C10" s="6">
        <v>2</v>
      </c>
      <c r="D10" s="29">
        <f t="shared" si="0"/>
        <v>8889</v>
      </c>
      <c r="E10" s="29">
        <f t="shared" ref="E10:E41" si="6">+E9+D10</f>
        <v>17778</v>
      </c>
      <c r="F10" s="29">
        <f t="shared" si="1"/>
        <v>-1582222</v>
      </c>
      <c r="G10" s="34">
        <f>+Inputs!$D$2</f>
        <v>0.3795</v>
      </c>
      <c r="H10" s="2"/>
      <c r="I10" s="27">
        <f t="shared" ref="I10:I41" si="7">+I9+H10</f>
        <v>1600000</v>
      </c>
      <c r="J10" s="27"/>
      <c r="K10" s="27">
        <f t="shared" si="2"/>
        <v>8889</v>
      </c>
      <c r="L10" s="27">
        <f t="shared" ref="L10:L41" si="8">+L9+K10</f>
        <v>17778</v>
      </c>
      <c r="M10" s="27">
        <f t="shared" si="3"/>
        <v>3373.3755000000001</v>
      </c>
      <c r="N10" s="27">
        <f t="shared" si="4"/>
        <v>3373.3755000000001</v>
      </c>
      <c r="O10" s="27">
        <f t="shared" ref="O10:O41" si="9">+O9+N10</f>
        <v>-600453.24900000007</v>
      </c>
      <c r="P10" s="27">
        <f t="shared" ref="P10:P41" si="10">P9-N10</f>
        <v>600453.24900000007</v>
      </c>
      <c r="Q10" s="38">
        <f>VLOOKUP(Q8,A9:P188,15)</f>
        <v>-67452.808799999751</v>
      </c>
      <c r="R10" s="38">
        <f>VLOOKUP(R8,A9:P188,15)</f>
        <v>-26971.236119999739</v>
      </c>
      <c r="S10" s="38">
        <f>+R10-Q10</f>
        <v>40481.572680000012</v>
      </c>
      <c r="T10" s="36" t="s">
        <v>69</v>
      </c>
    </row>
    <row r="11" spans="1:31">
      <c r="A11" s="31">
        <v>35370</v>
      </c>
      <c r="B11" s="5"/>
      <c r="C11" s="6">
        <v>3</v>
      </c>
      <c r="D11" s="29">
        <f t="shared" si="0"/>
        <v>8889</v>
      </c>
      <c r="E11" s="29">
        <f t="shared" si="6"/>
        <v>26667</v>
      </c>
      <c r="F11" s="29">
        <f t="shared" si="1"/>
        <v>-1573333</v>
      </c>
      <c r="G11" s="34">
        <f>+Inputs!$D$2</f>
        <v>0.3795</v>
      </c>
      <c r="H11" s="2"/>
      <c r="I11" s="27">
        <f t="shared" si="7"/>
        <v>1600000</v>
      </c>
      <c r="J11" s="27"/>
      <c r="K11" s="27">
        <f t="shared" si="2"/>
        <v>8889</v>
      </c>
      <c r="L11" s="27">
        <f t="shared" si="8"/>
        <v>26667</v>
      </c>
      <c r="M11" s="27">
        <f t="shared" si="3"/>
        <v>3373.3755000000001</v>
      </c>
      <c r="N11" s="27">
        <f t="shared" si="4"/>
        <v>3373.3755000000001</v>
      </c>
      <c r="O11" s="27">
        <f t="shared" si="9"/>
        <v>-597079.8735000001</v>
      </c>
      <c r="P11" s="27">
        <f t="shared" si="10"/>
        <v>597079.8735000001</v>
      </c>
      <c r="Q11" s="38">
        <f>+VLOOKUP(Q8,A9:P188,16)</f>
        <v>67452.808799999751</v>
      </c>
      <c r="R11" s="38">
        <f>+VLOOKUP(R8,A9:P188,16)</f>
        <v>26971.236119999739</v>
      </c>
      <c r="S11" s="38">
        <f>(+Q11+R11)/2</f>
        <v>47212.022459999745</v>
      </c>
      <c r="T11" s="36" t="s">
        <v>113</v>
      </c>
      <c r="U11" s="161">
        <f>IF(TYPE(VLOOKUP(U8,$A$9:$P$188,16,FALSE))=16,0,VLOOKUP(U8,$A$9:$P$188,16,FALSE))</f>
        <v>104560.91708999968</v>
      </c>
      <c r="V11" s="161">
        <f t="shared" ref="V11:AE11" si="11">IF(TYPE(VLOOKUP(V8,$A$9:$P$188,16,FALSE))=16,0,VLOOKUP(V8,$A$9:$P$188,16,FALSE))</f>
        <v>101187.45269999969</v>
      </c>
      <c r="W11" s="161">
        <f t="shared" si="11"/>
        <v>97813.988309999695</v>
      </c>
      <c r="X11" s="161">
        <f t="shared" si="11"/>
        <v>94440.523919999701</v>
      </c>
      <c r="Y11" s="161">
        <f t="shared" si="11"/>
        <v>91067.059529999708</v>
      </c>
      <c r="Z11" s="161">
        <f t="shared" si="11"/>
        <v>87693.595139999714</v>
      </c>
      <c r="AA11" s="161">
        <f t="shared" si="11"/>
        <v>84320.13074999972</v>
      </c>
      <c r="AB11" s="161">
        <f t="shared" si="11"/>
        <v>80946.666359999726</v>
      </c>
      <c r="AC11" s="161">
        <f t="shared" si="11"/>
        <v>77573.201969999733</v>
      </c>
      <c r="AD11" s="161">
        <f t="shared" si="11"/>
        <v>74199.737579999739</v>
      </c>
      <c r="AE11" s="161">
        <f t="shared" si="11"/>
        <v>70826.273189999745</v>
      </c>
    </row>
    <row r="12" spans="1:31">
      <c r="A12" s="30">
        <v>35400</v>
      </c>
      <c r="B12" s="3"/>
      <c r="C12" s="6">
        <v>4</v>
      </c>
      <c r="D12" s="29">
        <f t="shared" si="0"/>
        <v>8889</v>
      </c>
      <c r="E12" s="29">
        <f t="shared" si="6"/>
        <v>35556</v>
      </c>
      <c r="F12" s="29">
        <f t="shared" si="1"/>
        <v>-1564444</v>
      </c>
      <c r="G12" s="34">
        <f>+Inputs!$D$2</f>
        <v>0.3795</v>
      </c>
      <c r="H12" s="2"/>
      <c r="I12" s="27">
        <f t="shared" si="7"/>
        <v>1600000</v>
      </c>
      <c r="J12" s="27"/>
      <c r="K12" s="27">
        <f t="shared" si="2"/>
        <v>8889</v>
      </c>
      <c r="L12" s="27">
        <f t="shared" si="8"/>
        <v>35556</v>
      </c>
      <c r="M12" s="27">
        <f t="shared" si="3"/>
        <v>3373.3755000000001</v>
      </c>
      <c r="N12" s="27">
        <f t="shared" si="4"/>
        <v>3373.3755000000001</v>
      </c>
      <c r="O12" s="27">
        <f t="shared" si="9"/>
        <v>-593706.49800000014</v>
      </c>
      <c r="P12" s="27">
        <f t="shared" si="10"/>
        <v>593706.49800000014</v>
      </c>
      <c r="Q12" s="39"/>
      <c r="R12" s="40"/>
      <c r="S12" s="40"/>
      <c r="T12" s="36"/>
    </row>
    <row r="13" spans="1:31">
      <c r="A13" s="31">
        <v>35431</v>
      </c>
      <c r="B13" s="3"/>
      <c r="C13" s="6">
        <v>5</v>
      </c>
      <c r="D13" s="29">
        <f t="shared" si="0"/>
        <v>8889</v>
      </c>
      <c r="E13" s="29">
        <f t="shared" si="6"/>
        <v>44445</v>
      </c>
      <c r="F13" s="29">
        <f t="shared" si="1"/>
        <v>-1555555</v>
      </c>
      <c r="G13" s="34">
        <f>+Inputs!$D$2</f>
        <v>0.3795</v>
      </c>
      <c r="H13" s="2"/>
      <c r="I13" s="27">
        <f t="shared" si="7"/>
        <v>1600000</v>
      </c>
      <c r="J13" s="27"/>
      <c r="K13" s="27">
        <f t="shared" si="2"/>
        <v>8889</v>
      </c>
      <c r="L13" s="27">
        <f t="shared" si="8"/>
        <v>44445</v>
      </c>
      <c r="M13" s="27">
        <f t="shared" si="3"/>
        <v>3373.3755000000001</v>
      </c>
      <c r="N13" s="27">
        <f t="shared" si="4"/>
        <v>3373.3755000000001</v>
      </c>
      <c r="O13" s="27">
        <f t="shared" si="9"/>
        <v>-590333.12250000017</v>
      </c>
      <c r="P13" s="27">
        <f t="shared" si="10"/>
        <v>590333.12250000017</v>
      </c>
      <c r="Q13" s="38">
        <f>VLOOKUP(Q8,A9:P188,9)</f>
        <v>1600000</v>
      </c>
      <c r="R13" s="38">
        <f>VLOOKUP(R8,A9:P188,9)</f>
        <v>1600000</v>
      </c>
      <c r="S13" s="38">
        <f>+R13-Q13</f>
        <v>0</v>
      </c>
      <c r="T13" s="36" t="s">
        <v>70</v>
      </c>
    </row>
    <row r="14" spans="1:31">
      <c r="A14" s="30">
        <v>35462</v>
      </c>
      <c r="B14" s="3"/>
      <c r="C14" s="6">
        <v>6</v>
      </c>
      <c r="D14" s="29">
        <f t="shared" si="0"/>
        <v>8889</v>
      </c>
      <c r="E14" s="29">
        <f t="shared" si="6"/>
        <v>53334</v>
      </c>
      <c r="F14" s="29">
        <f t="shared" si="1"/>
        <v>-1546666</v>
      </c>
      <c r="G14" s="34">
        <f>+Inputs!$D$2</f>
        <v>0.3795</v>
      </c>
      <c r="H14" s="2"/>
      <c r="I14" s="27">
        <f t="shared" si="7"/>
        <v>1600000</v>
      </c>
      <c r="J14" s="27"/>
      <c r="K14" s="27">
        <f t="shared" si="2"/>
        <v>8889</v>
      </c>
      <c r="L14" s="27">
        <f t="shared" si="8"/>
        <v>53334</v>
      </c>
      <c r="M14" s="27">
        <f t="shared" si="3"/>
        <v>3373.3755000000001</v>
      </c>
      <c r="N14" s="27">
        <f t="shared" si="4"/>
        <v>3373.3755000000001</v>
      </c>
      <c r="O14" s="27">
        <f t="shared" si="9"/>
        <v>-586959.74700000021</v>
      </c>
      <c r="P14" s="27">
        <f t="shared" si="10"/>
        <v>586959.74700000021</v>
      </c>
      <c r="Q14" s="38">
        <f>VLOOKUP(Q8,A9:P188,12)</f>
        <v>1422240</v>
      </c>
      <c r="R14" s="38">
        <f>VLOOKUP(R8,A9:P188,12)</f>
        <v>1528908</v>
      </c>
      <c r="S14" s="38">
        <f>+R14-Q14</f>
        <v>106668</v>
      </c>
      <c r="T14" s="37" t="s">
        <v>93</v>
      </c>
    </row>
    <row r="15" spans="1:31">
      <c r="A15" s="31">
        <v>35490</v>
      </c>
      <c r="B15" s="3"/>
      <c r="C15" s="6">
        <v>7</v>
      </c>
      <c r="D15" s="29">
        <f t="shared" si="0"/>
        <v>8889</v>
      </c>
      <c r="E15" s="29">
        <f t="shared" si="6"/>
        <v>62223</v>
      </c>
      <c r="F15" s="29">
        <f t="shared" si="1"/>
        <v>-1537777</v>
      </c>
      <c r="G15" s="34">
        <f>+Inputs!$D$2</f>
        <v>0.3795</v>
      </c>
      <c r="H15" s="2"/>
      <c r="I15" s="27">
        <f t="shared" si="7"/>
        <v>1600000</v>
      </c>
      <c r="J15" s="27"/>
      <c r="K15" s="27">
        <f t="shared" si="2"/>
        <v>8889</v>
      </c>
      <c r="L15" s="27">
        <f t="shared" si="8"/>
        <v>62223</v>
      </c>
      <c r="M15" s="27">
        <f t="shared" si="3"/>
        <v>3373.3755000000001</v>
      </c>
      <c r="N15" s="27">
        <f t="shared" si="4"/>
        <v>3373.3755000000001</v>
      </c>
      <c r="O15" s="27">
        <f t="shared" si="9"/>
        <v>-583586.37150000024</v>
      </c>
      <c r="P15" s="27">
        <f t="shared" si="10"/>
        <v>583586.37150000024</v>
      </c>
    </row>
    <row r="16" spans="1:31">
      <c r="A16" s="30">
        <v>35521</v>
      </c>
      <c r="B16" s="3"/>
      <c r="C16" s="6">
        <v>8</v>
      </c>
      <c r="D16" s="29">
        <f t="shared" si="0"/>
        <v>8889</v>
      </c>
      <c r="E16" s="29">
        <f t="shared" si="6"/>
        <v>71112</v>
      </c>
      <c r="F16" s="29">
        <f t="shared" si="1"/>
        <v>-1528888</v>
      </c>
      <c r="G16" s="34">
        <f>+Inputs!$D$2</f>
        <v>0.3795</v>
      </c>
      <c r="H16" s="2"/>
      <c r="I16" s="27">
        <f t="shared" si="7"/>
        <v>1600000</v>
      </c>
      <c r="J16" s="27"/>
      <c r="K16" s="27">
        <f t="shared" si="2"/>
        <v>8889</v>
      </c>
      <c r="L16" s="27">
        <f t="shared" si="8"/>
        <v>71112</v>
      </c>
      <c r="M16" s="27">
        <f t="shared" si="3"/>
        <v>3373.3755000000001</v>
      </c>
      <c r="N16" s="27">
        <f t="shared" si="4"/>
        <v>3373.3755000000001</v>
      </c>
      <c r="O16" s="27">
        <f t="shared" si="9"/>
        <v>-580212.99600000028</v>
      </c>
      <c r="P16" s="27">
        <f t="shared" si="10"/>
        <v>580212.99600000028</v>
      </c>
      <c r="Q16" s="4"/>
      <c r="R16" s="4"/>
      <c r="S16" s="4"/>
    </row>
    <row r="17" spans="1:19">
      <c r="A17" s="31">
        <v>35551</v>
      </c>
      <c r="B17" s="3"/>
      <c r="C17" s="6">
        <v>9</v>
      </c>
      <c r="D17" s="29">
        <f t="shared" si="0"/>
        <v>8889</v>
      </c>
      <c r="E17" s="29">
        <f t="shared" si="6"/>
        <v>80001</v>
      </c>
      <c r="F17" s="29">
        <f t="shared" si="1"/>
        <v>-1519999</v>
      </c>
      <c r="G17" s="34">
        <f>+Inputs!$D$2</f>
        <v>0.3795</v>
      </c>
      <c r="H17" s="2"/>
      <c r="I17" s="27">
        <f t="shared" si="7"/>
        <v>1600000</v>
      </c>
      <c r="J17" s="27"/>
      <c r="K17" s="27">
        <f t="shared" si="2"/>
        <v>8889</v>
      </c>
      <c r="L17" s="27">
        <f t="shared" si="8"/>
        <v>80001</v>
      </c>
      <c r="M17" s="27">
        <f t="shared" si="3"/>
        <v>3373.3755000000001</v>
      </c>
      <c r="N17" s="27">
        <f t="shared" si="4"/>
        <v>3373.3755000000001</v>
      </c>
      <c r="O17" s="27">
        <f t="shared" si="9"/>
        <v>-576839.62050000031</v>
      </c>
      <c r="P17" s="27">
        <f t="shared" si="10"/>
        <v>576839.62050000031</v>
      </c>
      <c r="Q17" s="4"/>
      <c r="R17" s="4"/>
      <c r="S17" s="4"/>
    </row>
    <row r="18" spans="1:19">
      <c r="A18" s="30">
        <v>35582</v>
      </c>
      <c r="B18" s="3"/>
      <c r="C18" s="6">
        <v>10</v>
      </c>
      <c r="D18" s="29">
        <f t="shared" si="0"/>
        <v>8889</v>
      </c>
      <c r="E18" s="29">
        <f t="shared" si="6"/>
        <v>88890</v>
      </c>
      <c r="F18" s="29">
        <f t="shared" si="1"/>
        <v>-1511110</v>
      </c>
      <c r="G18" s="34">
        <f>+Inputs!$D$2</f>
        <v>0.3795</v>
      </c>
      <c r="H18" s="2"/>
      <c r="I18" s="27">
        <f t="shared" si="7"/>
        <v>1600000</v>
      </c>
      <c r="J18" s="27"/>
      <c r="K18" s="27">
        <f t="shared" si="2"/>
        <v>8889</v>
      </c>
      <c r="L18" s="27">
        <f t="shared" si="8"/>
        <v>88890</v>
      </c>
      <c r="M18" s="27">
        <f t="shared" si="3"/>
        <v>3373.3755000000001</v>
      </c>
      <c r="N18" s="27">
        <f t="shared" si="4"/>
        <v>3373.3755000000001</v>
      </c>
      <c r="O18" s="27">
        <f t="shared" si="9"/>
        <v>-573466.24500000034</v>
      </c>
      <c r="P18" s="27">
        <f t="shared" si="10"/>
        <v>573466.24500000034</v>
      </c>
      <c r="Q18" s="4"/>
      <c r="R18" s="4"/>
      <c r="S18" s="4"/>
    </row>
    <row r="19" spans="1:19">
      <c r="A19" s="31">
        <v>35612</v>
      </c>
      <c r="B19" s="3"/>
      <c r="C19" s="6">
        <v>11</v>
      </c>
      <c r="D19" s="29">
        <f t="shared" si="0"/>
        <v>8889</v>
      </c>
      <c r="E19" s="29">
        <f t="shared" si="6"/>
        <v>97779</v>
      </c>
      <c r="F19" s="29">
        <f t="shared" si="1"/>
        <v>-1502221</v>
      </c>
      <c r="G19" s="34">
        <f>+Inputs!$D$2</f>
        <v>0.3795</v>
      </c>
      <c r="H19" s="2"/>
      <c r="I19" s="27">
        <f t="shared" si="7"/>
        <v>1600000</v>
      </c>
      <c r="J19" s="27"/>
      <c r="K19" s="27">
        <f t="shared" si="2"/>
        <v>8889</v>
      </c>
      <c r="L19" s="27">
        <f t="shared" si="8"/>
        <v>97779</v>
      </c>
      <c r="M19" s="27">
        <f t="shared" si="3"/>
        <v>3373.3755000000001</v>
      </c>
      <c r="N19" s="27">
        <f t="shared" si="4"/>
        <v>3373.3755000000001</v>
      </c>
      <c r="O19" s="27">
        <f t="shared" si="9"/>
        <v>-570092.86950000038</v>
      </c>
      <c r="P19" s="27">
        <f t="shared" si="10"/>
        <v>570092.86950000038</v>
      </c>
      <c r="Q19" s="4"/>
      <c r="R19" s="4"/>
      <c r="S19" s="4"/>
    </row>
    <row r="20" spans="1:19">
      <c r="A20" s="30">
        <v>35643</v>
      </c>
      <c r="B20" s="3"/>
      <c r="C20" s="6">
        <v>12</v>
      </c>
      <c r="D20" s="29">
        <f t="shared" si="0"/>
        <v>8889</v>
      </c>
      <c r="E20" s="29">
        <f t="shared" si="6"/>
        <v>106668</v>
      </c>
      <c r="F20" s="29">
        <f t="shared" si="1"/>
        <v>-1493332</v>
      </c>
      <c r="G20" s="34">
        <f>+Inputs!$D$2</f>
        <v>0.3795</v>
      </c>
      <c r="H20" s="2"/>
      <c r="I20" s="27">
        <f t="shared" si="7"/>
        <v>1600000</v>
      </c>
      <c r="J20" s="27"/>
      <c r="K20" s="27">
        <f t="shared" si="2"/>
        <v>8889</v>
      </c>
      <c r="L20" s="27">
        <f t="shared" si="8"/>
        <v>106668</v>
      </c>
      <c r="M20" s="27">
        <f t="shared" si="3"/>
        <v>3373.3755000000001</v>
      </c>
      <c r="N20" s="27">
        <f t="shared" si="4"/>
        <v>3373.3755000000001</v>
      </c>
      <c r="O20" s="27">
        <f t="shared" si="9"/>
        <v>-566719.49400000041</v>
      </c>
      <c r="P20" s="27">
        <f t="shared" si="10"/>
        <v>566719.49400000041</v>
      </c>
      <c r="Q20" s="4"/>
      <c r="R20" s="4"/>
      <c r="S20" s="4"/>
    </row>
    <row r="21" spans="1:19">
      <c r="A21" s="31">
        <v>35674</v>
      </c>
      <c r="B21" s="3"/>
      <c r="C21" s="6">
        <v>13</v>
      </c>
      <c r="D21" s="29">
        <f t="shared" si="0"/>
        <v>8889</v>
      </c>
      <c r="E21" s="29">
        <f t="shared" si="6"/>
        <v>115557</v>
      </c>
      <c r="F21" s="29">
        <f t="shared" si="1"/>
        <v>-1484443</v>
      </c>
      <c r="G21" s="34">
        <f>+Inputs!$D$2</f>
        <v>0.3795</v>
      </c>
      <c r="H21" s="2"/>
      <c r="I21" s="27">
        <f t="shared" si="7"/>
        <v>1600000</v>
      </c>
      <c r="J21" s="27"/>
      <c r="K21" s="27">
        <f t="shared" si="2"/>
        <v>8889</v>
      </c>
      <c r="L21" s="27">
        <f t="shared" si="8"/>
        <v>115557</v>
      </c>
      <c r="M21" s="27">
        <f t="shared" si="3"/>
        <v>3373.3755000000001</v>
      </c>
      <c r="N21" s="27">
        <f t="shared" si="4"/>
        <v>3373.3755000000001</v>
      </c>
      <c r="O21" s="27">
        <f t="shared" si="9"/>
        <v>-563346.11850000045</v>
      </c>
      <c r="P21" s="27">
        <f t="shared" si="10"/>
        <v>563346.11850000045</v>
      </c>
      <c r="Q21" s="4"/>
      <c r="R21" s="4"/>
      <c r="S21" s="4"/>
    </row>
    <row r="22" spans="1:19">
      <c r="A22" s="30">
        <v>35704</v>
      </c>
      <c r="B22" s="3"/>
      <c r="C22" s="6">
        <v>14</v>
      </c>
      <c r="D22" s="29">
        <f t="shared" si="0"/>
        <v>8889</v>
      </c>
      <c r="E22" s="29">
        <f t="shared" si="6"/>
        <v>124446</v>
      </c>
      <c r="F22" s="29">
        <f t="shared" si="1"/>
        <v>-1475554</v>
      </c>
      <c r="G22" s="34">
        <f>+Inputs!$D$2</f>
        <v>0.3795</v>
      </c>
      <c r="H22" s="2"/>
      <c r="I22" s="27">
        <f t="shared" si="7"/>
        <v>1600000</v>
      </c>
      <c r="J22" s="27"/>
      <c r="K22" s="27">
        <f t="shared" si="2"/>
        <v>8889</v>
      </c>
      <c r="L22" s="27">
        <f t="shared" si="8"/>
        <v>124446</v>
      </c>
      <c r="M22" s="27">
        <f t="shared" si="3"/>
        <v>3373.3755000000001</v>
      </c>
      <c r="N22" s="27">
        <f t="shared" si="4"/>
        <v>3373.3755000000001</v>
      </c>
      <c r="O22" s="27">
        <f t="shared" si="9"/>
        <v>-559972.74300000048</v>
      </c>
      <c r="P22" s="27">
        <f t="shared" si="10"/>
        <v>559972.74300000048</v>
      </c>
      <c r="Q22" s="4"/>
      <c r="R22" s="4"/>
      <c r="S22" s="4"/>
    </row>
    <row r="23" spans="1:19">
      <c r="A23" s="31">
        <v>35735</v>
      </c>
      <c r="B23" s="3"/>
      <c r="C23" s="6">
        <v>15</v>
      </c>
      <c r="D23" s="29">
        <f t="shared" si="0"/>
        <v>8889</v>
      </c>
      <c r="E23" s="29">
        <f t="shared" si="6"/>
        <v>133335</v>
      </c>
      <c r="F23" s="29">
        <f t="shared" si="1"/>
        <v>-1466665</v>
      </c>
      <c r="G23" s="34">
        <f>+Inputs!$D$2</f>
        <v>0.3795</v>
      </c>
      <c r="H23" s="2"/>
      <c r="I23" s="27">
        <f t="shared" si="7"/>
        <v>1600000</v>
      </c>
      <c r="J23" s="27"/>
      <c r="K23" s="27">
        <f t="shared" si="2"/>
        <v>8889</v>
      </c>
      <c r="L23" s="27">
        <f t="shared" si="8"/>
        <v>133335</v>
      </c>
      <c r="M23" s="27">
        <f t="shared" si="3"/>
        <v>3373.3755000000001</v>
      </c>
      <c r="N23" s="27">
        <f t="shared" si="4"/>
        <v>3373.3755000000001</v>
      </c>
      <c r="O23" s="27">
        <f t="shared" si="9"/>
        <v>-556599.36750000052</v>
      </c>
      <c r="P23" s="27">
        <f t="shared" si="10"/>
        <v>556599.36750000052</v>
      </c>
      <c r="Q23" s="4"/>
      <c r="R23" s="4"/>
      <c r="S23" s="4"/>
    </row>
    <row r="24" spans="1:19">
      <c r="A24" s="30">
        <v>35765</v>
      </c>
      <c r="B24" s="3"/>
      <c r="C24" s="6">
        <v>16</v>
      </c>
      <c r="D24" s="29">
        <f t="shared" si="0"/>
        <v>8889</v>
      </c>
      <c r="E24" s="29">
        <f t="shared" si="6"/>
        <v>142224</v>
      </c>
      <c r="F24" s="29">
        <f t="shared" si="1"/>
        <v>-1457776</v>
      </c>
      <c r="G24" s="34">
        <f>+Inputs!$D$2</f>
        <v>0.3795</v>
      </c>
      <c r="H24" s="2"/>
      <c r="I24" s="27">
        <f t="shared" si="7"/>
        <v>1600000</v>
      </c>
      <c r="J24" s="27"/>
      <c r="K24" s="27">
        <f t="shared" si="2"/>
        <v>8889</v>
      </c>
      <c r="L24" s="27">
        <f t="shared" si="8"/>
        <v>142224</v>
      </c>
      <c r="M24" s="27">
        <f t="shared" si="3"/>
        <v>3373.3755000000001</v>
      </c>
      <c r="N24" s="27">
        <f t="shared" si="4"/>
        <v>3373.3755000000001</v>
      </c>
      <c r="O24" s="27">
        <f t="shared" si="9"/>
        <v>-553225.99200000055</v>
      </c>
      <c r="P24" s="27">
        <f t="shared" si="10"/>
        <v>553225.99200000055</v>
      </c>
      <c r="Q24" s="4"/>
      <c r="R24" s="4"/>
      <c r="S24" s="4"/>
    </row>
    <row r="25" spans="1:19">
      <c r="A25" s="31">
        <v>35796</v>
      </c>
      <c r="B25" s="3"/>
      <c r="C25" s="6">
        <v>17</v>
      </c>
      <c r="D25" s="29">
        <f t="shared" si="0"/>
        <v>8889</v>
      </c>
      <c r="E25" s="29">
        <f t="shared" si="6"/>
        <v>151113</v>
      </c>
      <c r="F25" s="29">
        <f t="shared" si="1"/>
        <v>-1448887</v>
      </c>
      <c r="G25" s="34">
        <f>+Inputs!$D$2</f>
        <v>0.3795</v>
      </c>
      <c r="H25" s="2"/>
      <c r="I25" s="27">
        <f t="shared" si="7"/>
        <v>1600000</v>
      </c>
      <c r="J25" s="27"/>
      <c r="K25" s="27">
        <f t="shared" si="2"/>
        <v>8889</v>
      </c>
      <c r="L25" s="27">
        <f t="shared" si="8"/>
        <v>151113</v>
      </c>
      <c r="M25" s="27">
        <f t="shared" si="3"/>
        <v>3373.3755000000001</v>
      </c>
      <c r="N25" s="27">
        <f t="shared" si="4"/>
        <v>3373.3755000000001</v>
      </c>
      <c r="O25" s="27">
        <f t="shared" si="9"/>
        <v>-549852.61650000059</v>
      </c>
      <c r="P25" s="27">
        <f t="shared" si="10"/>
        <v>549852.61650000059</v>
      </c>
      <c r="Q25" s="4"/>
      <c r="R25" s="4"/>
      <c r="S25" s="4"/>
    </row>
    <row r="26" spans="1:19">
      <c r="A26" s="30">
        <v>35827</v>
      </c>
      <c r="B26" s="3"/>
      <c r="C26" s="6">
        <v>18</v>
      </c>
      <c r="D26" s="29">
        <f t="shared" si="0"/>
        <v>8889</v>
      </c>
      <c r="E26" s="29">
        <f t="shared" si="6"/>
        <v>160002</v>
      </c>
      <c r="F26" s="29">
        <f t="shared" si="1"/>
        <v>-1439998</v>
      </c>
      <c r="G26" s="34">
        <f>+Inputs!$D$2</f>
        <v>0.3795</v>
      </c>
      <c r="H26" s="2"/>
      <c r="I26" s="27">
        <f t="shared" si="7"/>
        <v>1600000</v>
      </c>
      <c r="J26" s="27"/>
      <c r="K26" s="27">
        <f t="shared" si="2"/>
        <v>8889</v>
      </c>
      <c r="L26" s="27">
        <f t="shared" si="8"/>
        <v>160002</v>
      </c>
      <c r="M26" s="27">
        <f t="shared" si="3"/>
        <v>3373.3755000000001</v>
      </c>
      <c r="N26" s="27">
        <f t="shared" si="4"/>
        <v>3373.3755000000001</v>
      </c>
      <c r="O26" s="27">
        <f t="shared" si="9"/>
        <v>-546479.24100000062</v>
      </c>
      <c r="P26" s="27">
        <f t="shared" si="10"/>
        <v>546479.24100000062</v>
      </c>
      <c r="Q26" s="4"/>
      <c r="R26" s="4"/>
      <c r="S26" s="4"/>
    </row>
    <row r="27" spans="1:19">
      <c r="A27" s="31">
        <v>35855</v>
      </c>
      <c r="B27" s="3"/>
      <c r="C27" s="6">
        <v>19</v>
      </c>
      <c r="D27" s="29">
        <f t="shared" si="0"/>
        <v>8889</v>
      </c>
      <c r="E27" s="29">
        <f t="shared" si="6"/>
        <v>168891</v>
      </c>
      <c r="F27" s="29">
        <f t="shared" si="1"/>
        <v>-1431109</v>
      </c>
      <c r="G27" s="34">
        <f>+Inputs!$D$2</f>
        <v>0.3795</v>
      </c>
      <c r="H27" s="2"/>
      <c r="I27" s="27">
        <f t="shared" si="7"/>
        <v>1600000</v>
      </c>
      <c r="J27" s="27"/>
      <c r="K27" s="27">
        <f t="shared" si="2"/>
        <v>8889</v>
      </c>
      <c r="L27" s="27">
        <f t="shared" si="8"/>
        <v>168891</v>
      </c>
      <c r="M27" s="27">
        <f t="shared" si="3"/>
        <v>3373.3755000000001</v>
      </c>
      <c r="N27" s="27">
        <f t="shared" si="4"/>
        <v>3373.3755000000001</v>
      </c>
      <c r="O27" s="27">
        <f t="shared" si="9"/>
        <v>-543105.86550000065</v>
      </c>
      <c r="P27" s="27">
        <f t="shared" si="10"/>
        <v>543105.86550000065</v>
      </c>
      <c r="Q27" s="4"/>
      <c r="R27" s="4"/>
      <c r="S27" s="4"/>
    </row>
    <row r="28" spans="1:19">
      <c r="A28" s="30">
        <v>35886</v>
      </c>
      <c r="B28" s="3"/>
      <c r="C28" s="6">
        <v>20</v>
      </c>
      <c r="D28" s="29">
        <f t="shared" si="0"/>
        <v>8889</v>
      </c>
      <c r="E28" s="29">
        <f t="shared" si="6"/>
        <v>177780</v>
      </c>
      <c r="F28" s="29">
        <f t="shared" si="1"/>
        <v>-1422220</v>
      </c>
      <c r="G28" s="34">
        <f>+Inputs!$D$2</f>
        <v>0.3795</v>
      </c>
      <c r="H28" s="2"/>
      <c r="I28" s="27">
        <f t="shared" si="7"/>
        <v>1600000</v>
      </c>
      <c r="J28" s="27"/>
      <c r="K28" s="27">
        <f t="shared" si="2"/>
        <v>8889</v>
      </c>
      <c r="L28" s="27">
        <f t="shared" si="8"/>
        <v>177780</v>
      </c>
      <c r="M28" s="27">
        <f t="shared" si="3"/>
        <v>3373.3755000000001</v>
      </c>
      <c r="N28" s="27">
        <f t="shared" si="4"/>
        <v>3373.3755000000001</v>
      </c>
      <c r="O28" s="27">
        <f t="shared" si="9"/>
        <v>-539732.49000000069</v>
      </c>
      <c r="P28" s="27">
        <f t="shared" si="10"/>
        <v>539732.49000000069</v>
      </c>
      <c r="Q28" s="4"/>
      <c r="R28" s="4"/>
      <c r="S28" s="4"/>
    </row>
    <row r="29" spans="1:19">
      <c r="A29" s="31">
        <v>35916</v>
      </c>
      <c r="B29" s="3"/>
      <c r="C29" s="6">
        <v>21</v>
      </c>
      <c r="D29" s="29">
        <f t="shared" si="0"/>
        <v>8889</v>
      </c>
      <c r="E29" s="29">
        <f t="shared" si="6"/>
        <v>186669</v>
      </c>
      <c r="F29" s="29">
        <f t="shared" si="1"/>
        <v>-1413331</v>
      </c>
      <c r="G29" s="34">
        <f>+Inputs!$D$2</f>
        <v>0.3795</v>
      </c>
      <c r="H29" s="2"/>
      <c r="I29" s="27">
        <f t="shared" si="7"/>
        <v>1600000</v>
      </c>
      <c r="J29" s="27"/>
      <c r="K29" s="27">
        <f t="shared" si="2"/>
        <v>8889</v>
      </c>
      <c r="L29" s="27">
        <f t="shared" si="8"/>
        <v>186669</v>
      </c>
      <c r="M29" s="27">
        <f t="shared" si="3"/>
        <v>3373.3755000000001</v>
      </c>
      <c r="N29" s="27">
        <f t="shared" si="4"/>
        <v>3373.3755000000001</v>
      </c>
      <c r="O29" s="27">
        <f t="shared" si="9"/>
        <v>-536359.11450000072</v>
      </c>
      <c r="P29" s="27">
        <f t="shared" si="10"/>
        <v>536359.11450000072</v>
      </c>
      <c r="Q29" s="4"/>
      <c r="R29" s="4"/>
      <c r="S29" s="4"/>
    </row>
    <row r="30" spans="1:19">
      <c r="A30" s="30">
        <v>35947</v>
      </c>
      <c r="B30" s="3"/>
      <c r="C30" s="6">
        <v>22</v>
      </c>
      <c r="D30" s="29">
        <f t="shared" si="0"/>
        <v>8889</v>
      </c>
      <c r="E30" s="29">
        <f t="shared" si="6"/>
        <v>195558</v>
      </c>
      <c r="F30" s="29">
        <f t="shared" si="1"/>
        <v>-1404442</v>
      </c>
      <c r="G30" s="34">
        <f>+Inputs!$D$2</f>
        <v>0.3795</v>
      </c>
      <c r="H30" s="2"/>
      <c r="I30" s="27">
        <f t="shared" si="7"/>
        <v>1600000</v>
      </c>
      <c r="J30" s="27"/>
      <c r="K30" s="27">
        <f t="shared" si="2"/>
        <v>8889</v>
      </c>
      <c r="L30" s="27">
        <f t="shared" si="8"/>
        <v>195558</v>
      </c>
      <c r="M30" s="27">
        <f t="shared" si="3"/>
        <v>3373.3755000000001</v>
      </c>
      <c r="N30" s="27">
        <f t="shared" si="4"/>
        <v>3373.3755000000001</v>
      </c>
      <c r="O30" s="27">
        <f t="shared" si="9"/>
        <v>-532985.73900000076</v>
      </c>
      <c r="P30" s="27">
        <f t="shared" si="10"/>
        <v>532985.73900000076</v>
      </c>
      <c r="Q30" s="125"/>
    </row>
    <row r="31" spans="1:19">
      <c r="A31" s="31">
        <v>35977</v>
      </c>
      <c r="B31" s="3"/>
      <c r="C31" s="6">
        <v>23</v>
      </c>
      <c r="D31" s="29">
        <f t="shared" si="0"/>
        <v>8889</v>
      </c>
      <c r="E31" s="29">
        <f t="shared" si="6"/>
        <v>204447</v>
      </c>
      <c r="F31" s="29">
        <f t="shared" si="1"/>
        <v>-1395553</v>
      </c>
      <c r="G31" s="34">
        <f>+Inputs!$D$2</f>
        <v>0.3795</v>
      </c>
      <c r="H31" s="2"/>
      <c r="I31" s="27">
        <f t="shared" si="7"/>
        <v>1600000</v>
      </c>
      <c r="J31" s="27"/>
      <c r="K31" s="27">
        <f t="shared" si="2"/>
        <v>8889</v>
      </c>
      <c r="L31" s="27">
        <f t="shared" si="8"/>
        <v>204447</v>
      </c>
      <c r="M31" s="27">
        <f t="shared" si="3"/>
        <v>3373.3755000000001</v>
      </c>
      <c r="N31" s="27">
        <f t="shared" si="4"/>
        <v>3373.3755000000001</v>
      </c>
      <c r="O31" s="27">
        <f t="shared" si="9"/>
        <v>-529612.36350000079</v>
      </c>
      <c r="P31" s="27">
        <f t="shared" si="10"/>
        <v>529612.36350000079</v>
      </c>
      <c r="Q31" s="125"/>
    </row>
    <row r="32" spans="1:19">
      <c r="A32" s="30">
        <v>36008</v>
      </c>
      <c r="B32" s="3"/>
      <c r="C32" s="6">
        <v>24</v>
      </c>
      <c r="D32" s="29">
        <f t="shared" si="0"/>
        <v>8889</v>
      </c>
      <c r="E32" s="29">
        <f t="shared" si="6"/>
        <v>213336</v>
      </c>
      <c r="F32" s="29">
        <f t="shared" si="1"/>
        <v>-1386664</v>
      </c>
      <c r="G32" s="34">
        <f>+Inputs!$D$2</f>
        <v>0.3795</v>
      </c>
      <c r="H32" s="2"/>
      <c r="I32" s="27">
        <f t="shared" si="7"/>
        <v>1600000</v>
      </c>
      <c r="J32" s="27"/>
      <c r="K32" s="27">
        <f t="shared" si="2"/>
        <v>8889</v>
      </c>
      <c r="L32" s="27">
        <f t="shared" si="8"/>
        <v>213336</v>
      </c>
      <c r="M32" s="27">
        <f t="shared" si="3"/>
        <v>3373.3755000000001</v>
      </c>
      <c r="N32" s="27">
        <f t="shared" si="4"/>
        <v>3373.3755000000001</v>
      </c>
      <c r="O32" s="27">
        <f t="shared" si="9"/>
        <v>-526238.98800000083</v>
      </c>
      <c r="P32" s="27">
        <f t="shared" si="10"/>
        <v>526238.98800000083</v>
      </c>
      <c r="Q32" s="125"/>
    </row>
    <row r="33" spans="1:21">
      <c r="A33" s="31">
        <v>36039</v>
      </c>
      <c r="B33" s="3"/>
      <c r="C33" s="6">
        <v>25</v>
      </c>
      <c r="D33" s="29">
        <f t="shared" si="0"/>
        <v>8889</v>
      </c>
      <c r="E33" s="29">
        <f t="shared" si="6"/>
        <v>222225</v>
      </c>
      <c r="F33" s="29">
        <f t="shared" si="1"/>
        <v>-1377775</v>
      </c>
      <c r="G33" s="34">
        <f>+Inputs!$D$2</f>
        <v>0.3795</v>
      </c>
      <c r="H33" s="2"/>
      <c r="I33" s="27">
        <f t="shared" si="7"/>
        <v>1600000</v>
      </c>
      <c r="J33" s="27"/>
      <c r="K33" s="27">
        <f t="shared" si="2"/>
        <v>8889</v>
      </c>
      <c r="L33" s="27">
        <f t="shared" si="8"/>
        <v>222225</v>
      </c>
      <c r="M33" s="27">
        <f t="shared" si="3"/>
        <v>3373.3755000000001</v>
      </c>
      <c r="N33" s="27">
        <f t="shared" si="4"/>
        <v>3373.3755000000001</v>
      </c>
      <c r="O33" s="27">
        <f t="shared" si="9"/>
        <v>-522865.6125000008</v>
      </c>
      <c r="P33" s="27">
        <f t="shared" si="10"/>
        <v>522865.6125000008</v>
      </c>
      <c r="Q33" s="125"/>
    </row>
    <row r="34" spans="1:21">
      <c r="A34" s="30">
        <v>36069</v>
      </c>
      <c r="B34" s="3"/>
      <c r="C34" s="6">
        <v>26</v>
      </c>
      <c r="D34" s="29">
        <f t="shared" si="0"/>
        <v>8889</v>
      </c>
      <c r="E34" s="29">
        <f t="shared" si="6"/>
        <v>231114</v>
      </c>
      <c r="F34" s="29">
        <f t="shared" si="1"/>
        <v>-1368886</v>
      </c>
      <c r="G34" s="34">
        <f>+Inputs!$D$2</f>
        <v>0.3795</v>
      </c>
      <c r="H34" s="2"/>
      <c r="I34" s="27">
        <f t="shared" si="7"/>
        <v>1600000</v>
      </c>
      <c r="J34" s="27"/>
      <c r="K34" s="27">
        <f t="shared" si="2"/>
        <v>8889</v>
      </c>
      <c r="L34" s="27">
        <f t="shared" si="8"/>
        <v>231114</v>
      </c>
      <c r="M34" s="27">
        <f t="shared" si="3"/>
        <v>3373.3755000000001</v>
      </c>
      <c r="N34" s="27">
        <f t="shared" si="4"/>
        <v>3373.3755000000001</v>
      </c>
      <c r="O34" s="27">
        <f t="shared" si="9"/>
        <v>-519492.23700000078</v>
      </c>
      <c r="P34" s="27">
        <f t="shared" si="10"/>
        <v>519492.23700000078</v>
      </c>
      <c r="Q34" s="125"/>
    </row>
    <row r="35" spans="1:21">
      <c r="A35" s="31">
        <v>36100</v>
      </c>
      <c r="B35" s="3"/>
      <c r="C35" s="6">
        <v>27</v>
      </c>
      <c r="D35" s="29">
        <f t="shared" si="0"/>
        <v>8889</v>
      </c>
      <c r="E35" s="29">
        <f t="shared" si="6"/>
        <v>240003</v>
      </c>
      <c r="F35" s="29">
        <f t="shared" si="1"/>
        <v>-1359997</v>
      </c>
      <c r="G35" s="34">
        <f>+Inputs!$D$2</f>
        <v>0.3795</v>
      </c>
      <c r="H35" s="2"/>
      <c r="I35" s="27">
        <f t="shared" si="7"/>
        <v>1600000</v>
      </c>
      <c r="J35" s="27"/>
      <c r="K35" s="27">
        <f t="shared" si="2"/>
        <v>8889</v>
      </c>
      <c r="L35" s="27">
        <f t="shared" si="8"/>
        <v>240003</v>
      </c>
      <c r="M35" s="27">
        <f t="shared" si="3"/>
        <v>3373.3755000000001</v>
      </c>
      <c r="N35" s="27">
        <f t="shared" si="4"/>
        <v>3373.3755000000001</v>
      </c>
      <c r="O35" s="27">
        <f t="shared" si="9"/>
        <v>-516118.86150000076</v>
      </c>
      <c r="P35" s="27">
        <f t="shared" si="10"/>
        <v>516118.86150000076</v>
      </c>
    </row>
    <row r="36" spans="1:21">
      <c r="A36" s="30">
        <v>36130</v>
      </c>
      <c r="B36" s="3"/>
      <c r="C36" s="6">
        <v>28</v>
      </c>
      <c r="D36" s="29">
        <f t="shared" si="0"/>
        <v>8889</v>
      </c>
      <c r="E36" s="29">
        <f t="shared" si="6"/>
        <v>248892</v>
      </c>
      <c r="F36" s="29">
        <f t="shared" si="1"/>
        <v>-1351108</v>
      </c>
      <c r="G36" s="34">
        <f>+Inputs!$D$2</f>
        <v>0.3795</v>
      </c>
      <c r="H36" s="2"/>
      <c r="I36" s="27">
        <f t="shared" si="7"/>
        <v>1600000</v>
      </c>
      <c r="J36" s="27"/>
      <c r="K36" s="27">
        <f t="shared" si="2"/>
        <v>8889</v>
      </c>
      <c r="L36" s="27">
        <f t="shared" si="8"/>
        <v>248892</v>
      </c>
      <c r="M36" s="27">
        <f t="shared" si="3"/>
        <v>3373.3755000000001</v>
      </c>
      <c r="N36" s="27">
        <f t="shared" si="4"/>
        <v>3373.3755000000001</v>
      </c>
      <c r="O36" s="27">
        <f t="shared" si="9"/>
        <v>-512745.48600000073</v>
      </c>
      <c r="P36" s="27">
        <f t="shared" si="10"/>
        <v>512745.48600000073</v>
      </c>
    </row>
    <row r="37" spans="1:21">
      <c r="A37" s="31">
        <v>36161</v>
      </c>
      <c r="B37" s="3"/>
      <c r="C37" s="6">
        <v>29</v>
      </c>
      <c r="D37" s="29">
        <f t="shared" si="0"/>
        <v>8889</v>
      </c>
      <c r="E37" s="29">
        <f t="shared" si="6"/>
        <v>257781</v>
      </c>
      <c r="F37" s="29">
        <f t="shared" si="1"/>
        <v>-1342219</v>
      </c>
      <c r="G37" s="34">
        <f>+Inputs!$D$2</f>
        <v>0.3795</v>
      </c>
      <c r="H37" s="2"/>
      <c r="I37" s="27">
        <f t="shared" si="7"/>
        <v>1600000</v>
      </c>
      <c r="J37" s="27"/>
      <c r="K37" s="27">
        <f t="shared" si="2"/>
        <v>8889</v>
      </c>
      <c r="L37" s="27">
        <f t="shared" si="8"/>
        <v>257781</v>
      </c>
      <c r="M37" s="27">
        <f t="shared" si="3"/>
        <v>3373.3755000000001</v>
      </c>
      <c r="N37" s="27">
        <f t="shared" si="4"/>
        <v>3373.3755000000001</v>
      </c>
      <c r="O37" s="27">
        <f t="shared" si="9"/>
        <v>-509372.11050000071</v>
      </c>
      <c r="P37" s="27">
        <f t="shared" si="10"/>
        <v>509372.11050000071</v>
      </c>
    </row>
    <row r="38" spans="1:21">
      <c r="A38" s="30">
        <v>36192</v>
      </c>
      <c r="B38" s="3"/>
      <c r="C38" s="6">
        <v>30</v>
      </c>
      <c r="D38" s="29">
        <f t="shared" si="0"/>
        <v>8889</v>
      </c>
      <c r="E38" s="29">
        <f t="shared" si="6"/>
        <v>266670</v>
      </c>
      <c r="F38" s="29">
        <f t="shared" si="1"/>
        <v>-1333330</v>
      </c>
      <c r="G38" s="34">
        <f>+Inputs!$D$2</f>
        <v>0.3795</v>
      </c>
      <c r="H38" s="2"/>
      <c r="I38" s="27">
        <f t="shared" si="7"/>
        <v>1600000</v>
      </c>
      <c r="J38" s="27"/>
      <c r="K38" s="27">
        <f t="shared" si="2"/>
        <v>8889</v>
      </c>
      <c r="L38" s="27">
        <f t="shared" si="8"/>
        <v>266670</v>
      </c>
      <c r="M38" s="27">
        <f t="shared" si="3"/>
        <v>3373.3755000000001</v>
      </c>
      <c r="N38" s="27">
        <f t="shared" si="4"/>
        <v>3373.3755000000001</v>
      </c>
      <c r="O38" s="27">
        <f t="shared" si="9"/>
        <v>-505998.73500000068</v>
      </c>
      <c r="P38" s="27">
        <f t="shared" si="10"/>
        <v>505998.73500000068</v>
      </c>
    </row>
    <row r="39" spans="1:21">
      <c r="A39" s="31">
        <v>36220</v>
      </c>
      <c r="B39" s="2"/>
      <c r="C39" s="6">
        <v>31</v>
      </c>
      <c r="D39" s="29">
        <f t="shared" si="0"/>
        <v>8889</v>
      </c>
      <c r="E39" s="29">
        <f t="shared" si="6"/>
        <v>275559</v>
      </c>
      <c r="F39" s="29">
        <f t="shared" si="1"/>
        <v>-1324441</v>
      </c>
      <c r="G39" s="34">
        <f>+Inputs!$D$2</f>
        <v>0.3795</v>
      </c>
      <c r="H39" s="2"/>
      <c r="I39" s="27">
        <f t="shared" si="7"/>
        <v>1600000</v>
      </c>
      <c r="J39" s="27"/>
      <c r="K39" s="27">
        <f t="shared" si="2"/>
        <v>8889</v>
      </c>
      <c r="L39" s="27">
        <f t="shared" si="8"/>
        <v>275559</v>
      </c>
      <c r="M39" s="27">
        <f t="shared" si="3"/>
        <v>3373.3755000000001</v>
      </c>
      <c r="N39" s="27">
        <f t="shared" si="4"/>
        <v>3373.3755000000001</v>
      </c>
      <c r="O39" s="27">
        <f t="shared" si="9"/>
        <v>-502625.35950000066</v>
      </c>
      <c r="P39" s="27">
        <f t="shared" si="10"/>
        <v>502625.35950000066</v>
      </c>
    </row>
    <row r="40" spans="1:21">
      <c r="A40" s="30">
        <v>36251</v>
      </c>
      <c r="B40" s="2"/>
      <c r="C40" s="6">
        <v>32</v>
      </c>
      <c r="D40" s="29">
        <f t="shared" si="0"/>
        <v>8889</v>
      </c>
      <c r="E40" s="29">
        <f t="shared" si="6"/>
        <v>284448</v>
      </c>
      <c r="F40" s="29">
        <f t="shared" si="1"/>
        <v>-1315552</v>
      </c>
      <c r="G40" s="34">
        <f>+Inputs!$D$2</f>
        <v>0.3795</v>
      </c>
      <c r="H40" s="2"/>
      <c r="I40" s="27">
        <f t="shared" si="7"/>
        <v>1600000</v>
      </c>
      <c r="J40" s="2"/>
      <c r="K40" s="27">
        <f t="shared" si="2"/>
        <v>8889</v>
      </c>
      <c r="L40" s="27">
        <f t="shared" si="8"/>
        <v>284448</v>
      </c>
      <c r="M40" s="27">
        <f t="shared" si="3"/>
        <v>3373.3755000000001</v>
      </c>
      <c r="N40" s="27">
        <f t="shared" si="4"/>
        <v>3373.3755000000001</v>
      </c>
      <c r="O40" s="27">
        <f t="shared" si="9"/>
        <v>-499251.98400000064</v>
      </c>
      <c r="P40" s="27">
        <f t="shared" si="10"/>
        <v>499251.98400000064</v>
      </c>
    </row>
    <row r="41" spans="1:21">
      <c r="A41" s="31">
        <v>36281</v>
      </c>
      <c r="C41" s="6">
        <v>33</v>
      </c>
      <c r="D41" s="29">
        <f t="shared" ref="D41:D72" si="12">ROUND(-(+$B$9/180)*1,0)</f>
        <v>8889</v>
      </c>
      <c r="E41" s="29">
        <f t="shared" si="6"/>
        <v>293337</v>
      </c>
      <c r="F41" s="29">
        <f t="shared" ref="F41:F72" si="13">$B$9+E41</f>
        <v>-1306663</v>
      </c>
      <c r="G41" s="34">
        <f>+Inputs!$D$2</f>
        <v>0.3795</v>
      </c>
      <c r="I41" s="27">
        <f t="shared" si="7"/>
        <v>1600000</v>
      </c>
      <c r="K41" s="27">
        <f t="shared" ref="K41:K72" si="14">D41</f>
        <v>8889</v>
      </c>
      <c r="L41" s="27">
        <f t="shared" si="8"/>
        <v>293337</v>
      </c>
      <c r="M41" s="27">
        <f t="shared" ref="M41:M72" si="15">K41*G41</f>
        <v>3373.3755000000001</v>
      </c>
      <c r="N41" s="27">
        <f t="shared" ref="N41:N72" si="16">M41-J41</f>
        <v>3373.3755000000001</v>
      </c>
      <c r="O41" s="27">
        <f t="shared" si="9"/>
        <v>-495878.60850000061</v>
      </c>
      <c r="P41" s="27">
        <f t="shared" si="10"/>
        <v>495878.60850000061</v>
      </c>
    </row>
    <row r="42" spans="1:21">
      <c r="A42" s="30">
        <v>36312</v>
      </c>
      <c r="C42" s="6">
        <v>34</v>
      </c>
      <c r="D42" s="29">
        <f t="shared" si="12"/>
        <v>8889</v>
      </c>
      <c r="E42" s="29">
        <f t="shared" ref="E42:E73" si="17">+E41+D42</f>
        <v>302226</v>
      </c>
      <c r="F42" s="29">
        <f t="shared" si="13"/>
        <v>-1297774</v>
      </c>
      <c r="G42" s="34">
        <f>+Inputs!$D$2</f>
        <v>0.3795</v>
      </c>
      <c r="I42" s="27">
        <f t="shared" ref="I42:I73" si="18">+I41+H42</f>
        <v>1600000</v>
      </c>
      <c r="K42" s="27">
        <f t="shared" si="14"/>
        <v>8889</v>
      </c>
      <c r="L42" s="27">
        <f t="shared" ref="L42:L73" si="19">+L41+K42</f>
        <v>302226</v>
      </c>
      <c r="M42" s="27">
        <f t="shared" si="15"/>
        <v>3373.3755000000001</v>
      </c>
      <c r="N42" s="27">
        <f t="shared" si="16"/>
        <v>3373.3755000000001</v>
      </c>
      <c r="O42" s="27">
        <f t="shared" ref="O42:O73" si="20">+O41+N42</f>
        <v>-492505.23300000059</v>
      </c>
      <c r="P42" s="27">
        <f t="shared" ref="P42:P73" si="21">P41-N42</f>
        <v>492505.23300000059</v>
      </c>
    </row>
    <row r="43" spans="1:21">
      <c r="A43" s="31">
        <v>36342</v>
      </c>
      <c r="C43" s="6">
        <v>35</v>
      </c>
      <c r="D43" s="29">
        <f t="shared" si="12"/>
        <v>8889</v>
      </c>
      <c r="E43" s="29">
        <f t="shared" si="17"/>
        <v>311115</v>
      </c>
      <c r="F43" s="29">
        <f t="shared" si="13"/>
        <v>-1288885</v>
      </c>
      <c r="G43" s="34">
        <f>+Inputs!$D$2</f>
        <v>0.3795</v>
      </c>
      <c r="I43" s="27">
        <f t="shared" si="18"/>
        <v>1600000</v>
      </c>
      <c r="K43" s="27">
        <f t="shared" si="14"/>
        <v>8889</v>
      </c>
      <c r="L43" s="27">
        <f t="shared" si="19"/>
        <v>311115</v>
      </c>
      <c r="M43" s="27">
        <f t="shared" si="15"/>
        <v>3373.3755000000001</v>
      </c>
      <c r="N43" s="27">
        <f t="shared" si="16"/>
        <v>3373.3755000000001</v>
      </c>
      <c r="O43" s="27">
        <f t="shared" si="20"/>
        <v>-489131.85750000057</v>
      </c>
      <c r="P43" s="27">
        <f t="shared" si="21"/>
        <v>489131.85750000057</v>
      </c>
    </row>
    <row r="44" spans="1:21">
      <c r="A44" s="30">
        <v>36373</v>
      </c>
      <c r="C44" s="6">
        <v>36</v>
      </c>
      <c r="D44" s="29">
        <f t="shared" si="12"/>
        <v>8889</v>
      </c>
      <c r="E44" s="29">
        <f t="shared" si="17"/>
        <v>320004</v>
      </c>
      <c r="F44" s="29">
        <f t="shared" si="13"/>
        <v>-1279996</v>
      </c>
      <c r="G44" s="34">
        <f>+Inputs!$D$2</f>
        <v>0.3795</v>
      </c>
      <c r="I44" s="27">
        <f t="shared" si="18"/>
        <v>1600000</v>
      </c>
      <c r="K44" s="27">
        <f t="shared" si="14"/>
        <v>8889</v>
      </c>
      <c r="L44" s="27">
        <f t="shared" si="19"/>
        <v>320004</v>
      </c>
      <c r="M44" s="27">
        <f t="shared" si="15"/>
        <v>3373.3755000000001</v>
      </c>
      <c r="N44" s="27">
        <f t="shared" si="16"/>
        <v>3373.3755000000001</v>
      </c>
      <c r="O44" s="27">
        <f t="shared" si="20"/>
        <v>-485758.48200000054</v>
      </c>
      <c r="P44" s="27">
        <f t="shared" si="21"/>
        <v>485758.48200000054</v>
      </c>
      <c r="U44" s="108"/>
    </row>
    <row r="45" spans="1:21">
      <c r="A45" s="31">
        <v>36404</v>
      </c>
      <c r="C45" s="6">
        <v>37</v>
      </c>
      <c r="D45" s="29">
        <f t="shared" si="12"/>
        <v>8889</v>
      </c>
      <c r="E45" s="29">
        <f t="shared" si="17"/>
        <v>328893</v>
      </c>
      <c r="F45" s="29">
        <f t="shared" si="13"/>
        <v>-1271107</v>
      </c>
      <c r="G45" s="34">
        <f>+Inputs!$D$2</f>
        <v>0.3795</v>
      </c>
      <c r="I45" s="27">
        <f t="shared" si="18"/>
        <v>1600000</v>
      </c>
      <c r="K45" s="27">
        <f t="shared" si="14"/>
        <v>8889</v>
      </c>
      <c r="L45" s="27">
        <f t="shared" si="19"/>
        <v>328893</v>
      </c>
      <c r="M45" s="27">
        <f t="shared" si="15"/>
        <v>3373.3755000000001</v>
      </c>
      <c r="N45" s="27">
        <f t="shared" si="16"/>
        <v>3373.3755000000001</v>
      </c>
      <c r="O45" s="27">
        <f t="shared" si="20"/>
        <v>-482385.10650000052</v>
      </c>
      <c r="P45" s="27">
        <f t="shared" si="21"/>
        <v>482385.10650000052</v>
      </c>
      <c r="U45" s="108"/>
    </row>
    <row r="46" spans="1:21">
      <c r="A46" s="30">
        <v>36434</v>
      </c>
      <c r="C46" s="6">
        <v>38</v>
      </c>
      <c r="D46" s="29">
        <f t="shared" si="12"/>
        <v>8889</v>
      </c>
      <c r="E46" s="29">
        <f t="shared" si="17"/>
        <v>337782</v>
      </c>
      <c r="F46" s="29">
        <f t="shared" si="13"/>
        <v>-1262218</v>
      </c>
      <c r="G46" s="34">
        <f>+Inputs!$D$2</f>
        <v>0.3795</v>
      </c>
      <c r="I46" s="27">
        <f t="shared" si="18"/>
        <v>1600000</v>
      </c>
      <c r="K46" s="27">
        <f t="shared" si="14"/>
        <v>8889</v>
      </c>
      <c r="L46" s="27">
        <f t="shared" si="19"/>
        <v>337782</v>
      </c>
      <c r="M46" s="27">
        <f t="shared" si="15"/>
        <v>3373.3755000000001</v>
      </c>
      <c r="N46" s="27">
        <f t="shared" si="16"/>
        <v>3373.3755000000001</v>
      </c>
      <c r="O46" s="27">
        <f t="shared" si="20"/>
        <v>-479011.73100000049</v>
      </c>
      <c r="P46" s="27">
        <f t="shared" si="21"/>
        <v>479011.73100000049</v>
      </c>
      <c r="U46" s="108"/>
    </row>
    <row r="47" spans="1:21">
      <c r="A47" s="31">
        <v>36465</v>
      </c>
      <c r="C47" s="6">
        <v>39</v>
      </c>
      <c r="D47" s="29">
        <f t="shared" si="12"/>
        <v>8889</v>
      </c>
      <c r="E47" s="29">
        <f t="shared" si="17"/>
        <v>346671</v>
      </c>
      <c r="F47" s="29">
        <f t="shared" si="13"/>
        <v>-1253329</v>
      </c>
      <c r="G47" s="34">
        <f>+Inputs!$D$2</f>
        <v>0.3795</v>
      </c>
      <c r="I47" s="27">
        <f t="shared" si="18"/>
        <v>1600000</v>
      </c>
      <c r="K47" s="27">
        <f t="shared" si="14"/>
        <v>8889</v>
      </c>
      <c r="L47" s="27">
        <f t="shared" si="19"/>
        <v>346671</v>
      </c>
      <c r="M47" s="27">
        <f t="shared" si="15"/>
        <v>3373.3755000000001</v>
      </c>
      <c r="N47" s="27">
        <f t="shared" si="16"/>
        <v>3373.3755000000001</v>
      </c>
      <c r="O47" s="27">
        <f t="shared" si="20"/>
        <v>-475638.35550000047</v>
      </c>
      <c r="P47" s="27">
        <f t="shared" si="21"/>
        <v>475638.35550000047</v>
      </c>
      <c r="U47" s="108"/>
    </row>
    <row r="48" spans="1:21">
      <c r="A48" s="30">
        <v>36495</v>
      </c>
      <c r="C48" s="6">
        <v>40</v>
      </c>
      <c r="D48" s="29">
        <f t="shared" si="12"/>
        <v>8889</v>
      </c>
      <c r="E48" s="29">
        <f t="shared" si="17"/>
        <v>355560</v>
      </c>
      <c r="F48" s="29">
        <f t="shared" si="13"/>
        <v>-1244440</v>
      </c>
      <c r="G48" s="34">
        <f>+Inputs!$D$2</f>
        <v>0.3795</v>
      </c>
      <c r="I48" s="27">
        <f t="shared" si="18"/>
        <v>1600000</v>
      </c>
      <c r="K48" s="27">
        <f t="shared" si="14"/>
        <v>8889</v>
      </c>
      <c r="L48" s="27">
        <f t="shared" si="19"/>
        <v>355560</v>
      </c>
      <c r="M48" s="27">
        <f t="shared" si="15"/>
        <v>3373.3755000000001</v>
      </c>
      <c r="N48" s="27">
        <f t="shared" si="16"/>
        <v>3373.3755000000001</v>
      </c>
      <c r="O48" s="27">
        <f t="shared" si="20"/>
        <v>-472264.98000000045</v>
      </c>
      <c r="P48" s="27">
        <f t="shared" si="21"/>
        <v>472264.98000000045</v>
      </c>
      <c r="U48" s="108"/>
    </row>
    <row r="49" spans="1:21">
      <c r="A49" s="31">
        <v>36526</v>
      </c>
      <c r="C49" s="6">
        <v>41</v>
      </c>
      <c r="D49" s="29">
        <f t="shared" si="12"/>
        <v>8889</v>
      </c>
      <c r="E49" s="29">
        <f t="shared" si="17"/>
        <v>364449</v>
      </c>
      <c r="F49" s="29">
        <f t="shared" si="13"/>
        <v>-1235551</v>
      </c>
      <c r="G49" s="34">
        <f>+Inputs!$D$2</f>
        <v>0.3795</v>
      </c>
      <c r="I49" s="27">
        <f t="shared" si="18"/>
        <v>1600000</v>
      </c>
      <c r="K49" s="27">
        <f t="shared" si="14"/>
        <v>8889</v>
      </c>
      <c r="L49" s="27">
        <f t="shared" si="19"/>
        <v>364449</v>
      </c>
      <c r="M49" s="27">
        <f t="shared" si="15"/>
        <v>3373.3755000000001</v>
      </c>
      <c r="N49" s="27">
        <f t="shared" si="16"/>
        <v>3373.3755000000001</v>
      </c>
      <c r="O49" s="27">
        <f t="shared" si="20"/>
        <v>-468891.60450000042</v>
      </c>
      <c r="P49" s="27">
        <f t="shared" si="21"/>
        <v>468891.60450000042</v>
      </c>
      <c r="U49" s="108"/>
    </row>
    <row r="50" spans="1:21">
      <c r="A50" s="30">
        <v>36557</v>
      </c>
      <c r="C50" s="6">
        <v>42</v>
      </c>
      <c r="D50" s="29">
        <f t="shared" si="12"/>
        <v>8889</v>
      </c>
      <c r="E50" s="29">
        <f t="shared" si="17"/>
        <v>373338</v>
      </c>
      <c r="F50" s="29">
        <f t="shared" si="13"/>
        <v>-1226662</v>
      </c>
      <c r="G50" s="34">
        <f>+Inputs!$D$2</f>
        <v>0.3795</v>
      </c>
      <c r="I50" s="27">
        <f t="shared" si="18"/>
        <v>1600000</v>
      </c>
      <c r="K50" s="27">
        <f t="shared" si="14"/>
        <v>8889</v>
      </c>
      <c r="L50" s="27">
        <f t="shared" si="19"/>
        <v>373338</v>
      </c>
      <c r="M50" s="27">
        <f t="shared" si="15"/>
        <v>3373.3755000000001</v>
      </c>
      <c r="N50" s="27">
        <f t="shared" si="16"/>
        <v>3373.3755000000001</v>
      </c>
      <c r="O50" s="27">
        <f t="shared" si="20"/>
        <v>-465518.2290000004</v>
      </c>
      <c r="P50" s="27">
        <f t="shared" si="21"/>
        <v>465518.2290000004</v>
      </c>
      <c r="U50" s="108"/>
    </row>
    <row r="51" spans="1:21">
      <c r="A51" s="31">
        <v>36586</v>
      </c>
      <c r="C51" s="6">
        <v>43</v>
      </c>
      <c r="D51" s="29">
        <f t="shared" si="12"/>
        <v>8889</v>
      </c>
      <c r="E51" s="29">
        <f t="shared" si="17"/>
        <v>382227</v>
      </c>
      <c r="F51" s="29">
        <f t="shared" si="13"/>
        <v>-1217773</v>
      </c>
      <c r="G51" s="34">
        <f>+Inputs!$D$2</f>
        <v>0.3795</v>
      </c>
      <c r="I51" s="27">
        <f t="shared" si="18"/>
        <v>1600000</v>
      </c>
      <c r="K51" s="27">
        <f t="shared" si="14"/>
        <v>8889</v>
      </c>
      <c r="L51" s="27">
        <f t="shared" si="19"/>
        <v>382227</v>
      </c>
      <c r="M51" s="27">
        <f t="shared" si="15"/>
        <v>3373.3755000000001</v>
      </c>
      <c r="N51" s="27">
        <f t="shared" si="16"/>
        <v>3373.3755000000001</v>
      </c>
      <c r="O51" s="27">
        <f t="shared" si="20"/>
        <v>-462144.85350000038</v>
      </c>
      <c r="P51" s="27">
        <f t="shared" si="21"/>
        <v>462144.85350000038</v>
      </c>
      <c r="U51" s="108"/>
    </row>
    <row r="52" spans="1:21">
      <c r="A52" s="30">
        <v>36617</v>
      </c>
      <c r="C52" s="6">
        <v>44</v>
      </c>
      <c r="D52" s="29">
        <f t="shared" si="12"/>
        <v>8889</v>
      </c>
      <c r="E52" s="29">
        <f t="shared" si="17"/>
        <v>391116</v>
      </c>
      <c r="F52" s="29">
        <f t="shared" si="13"/>
        <v>-1208884</v>
      </c>
      <c r="G52" s="34">
        <f>+Inputs!$D$2</f>
        <v>0.3795</v>
      </c>
      <c r="I52" s="27">
        <f t="shared" si="18"/>
        <v>1600000</v>
      </c>
      <c r="K52" s="27">
        <f t="shared" si="14"/>
        <v>8889</v>
      </c>
      <c r="L52" s="27">
        <f t="shared" si="19"/>
        <v>391116</v>
      </c>
      <c r="M52" s="27">
        <f t="shared" si="15"/>
        <v>3373.3755000000001</v>
      </c>
      <c r="N52" s="27">
        <f t="shared" si="16"/>
        <v>3373.3755000000001</v>
      </c>
      <c r="O52" s="27">
        <f t="shared" si="20"/>
        <v>-458771.47800000035</v>
      </c>
      <c r="P52" s="27">
        <f t="shared" si="21"/>
        <v>458771.47800000035</v>
      </c>
      <c r="U52" s="108"/>
    </row>
    <row r="53" spans="1:21">
      <c r="A53" s="31">
        <v>36647</v>
      </c>
      <c r="C53" s="6">
        <v>45</v>
      </c>
      <c r="D53" s="29">
        <f t="shared" si="12"/>
        <v>8889</v>
      </c>
      <c r="E53" s="29">
        <f t="shared" si="17"/>
        <v>400005</v>
      </c>
      <c r="F53" s="29">
        <f t="shared" si="13"/>
        <v>-1199995</v>
      </c>
      <c r="G53" s="34">
        <f>+Inputs!$D$2</f>
        <v>0.3795</v>
      </c>
      <c r="I53" s="27">
        <f t="shared" si="18"/>
        <v>1600000</v>
      </c>
      <c r="K53" s="27">
        <f t="shared" si="14"/>
        <v>8889</v>
      </c>
      <c r="L53" s="27">
        <f t="shared" si="19"/>
        <v>400005</v>
      </c>
      <c r="M53" s="27">
        <f t="shared" si="15"/>
        <v>3373.3755000000001</v>
      </c>
      <c r="N53" s="27">
        <f t="shared" si="16"/>
        <v>3373.3755000000001</v>
      </c>
      <c r="O53" s="27">
        <f t="shared" si="20"/>
        <v>-455398.10250000033</v>
      </c>
      <c r="P53" s="27">
        <f t="shared" si="21"/>
        <v>455398.10250000033</v>
      </c>
      <c r="U53" s="108"/>
    </row>
    <row r="54" spans="1:21">
      <c r="A54" s="30">
        <v>36678</v>
      </c>
      <c r="C54" s="6">
        <v>46</v>
      </c>
      <c r="D54" s="29">
        <f t="shared" si="12"/>
        <v>8889</v>
      </c>
      <c r="E54" s="29">
        <f t="shared" si="17"/>
        <v>408894</v>
      </c>
      <c r="F54" s="29">
        <f t="shared" si="13"/>
        <v>-1191106</v>
      </c>
      <c r="G54" s="34">
        <f>+Inputs!$D$2</f>
        <v>0.3795</v>
      </c>
      <c r="I54" s="27">
        <f t="shared" si="18"/>
        <v>1600000</v>
      </c>
      <c r="K54" s="27">
        <f t="shared" si="14"/>
        <v>8889</v>
      </c>
      <c r="L54" s="27">
        <f t="shared" si="19"/>
        <v>408894</v>
      </c>
      <c r="M54" s="27">
        <f t="shared" si="15"/>
        <v>3373.3755000000001</v>
      </c>
      <c r="N54" s="27">
        <f t="shared" si="16"/>
        <v>3373.3755000000001</v>
      </c>
      <c r="O54" s="27">
        <f t="shared" si="20"/>
        <v>-452024.7270000003</v>
      </c>
      <c r="P54" s="27">
        <f t="shared" si="21"/>
        <v>452024.7270000003</v>
      </c>
      <c r="U54" s="108"/>
    </row>
    <row r="55" spans="1:21">
      <c r="A55" s="31">
        <v>36708</v>
      </c>
      <c r="C55" s="6">
        <v>47</v>
      </c>
      <c r="D55" s="29">
        <f t="shared" si="12"/>
        <v>8889</v>
      </c>
      <c r="E55" s="29">
        <f t="shared" si="17"/>
        <v>417783</v>
      </c>
      <c r="F55" s="29">
        <f t="shared" si="13"/>
        <v>-1182217</v>
      </c>
      <c r="G55" s="34">
        <f>+Inputs!$D$2</f>
        <v>0.3795</v>
      </c>
      <c r="I55" s="27">
        <f t="shared" si="18"/>
        <v>1600000</v>
      </c>
      <c r="K55" s="27">
        <f t="shared" si="14"/>
        <v>8889</v>
      </c>
      <c r="L55" s="27">
        <f t="shared" si="19"/>
        <v>417783</v>
      </c>
      <c r="M55" s="27">
        <f t="shared" si="15"/>
        <v>3373.3755000000001</v>
      </c>
      <c r="N55" s="27">
        <f t="shared" si="16"/>
        <v>3373.3755000000001</v>
      </c>
      <c r="O55" s="27">
        <f t="shared" si="20"/>
        <v>-448651.35150000028</v>
      </c>
      <c r="P55" s="27">
        <f t="shared" si="21"/>
        <v>448651.35150000028</v>
      </c>
      <c r="U55" s="108"/>
    </row>
    <row r="56" spans="1:21">
      <c r="A56" s="30">
        <v>36739</v>
      </c>
      <c r="C56" s="6">
        <v>48</v>
      </c>
      <c r="D56" s="29">
        <f t="shared" si="12"/>
        <v>8889</v>
      </c>
      <c r="E56" s="29">
        <f t="shared" si="17"/>
        <v>426672</v>
      </c>
      <c r="F56" s="29">
        <f t="shared" si="13"/>
        <v>-1173328</v>
      </c>
      <c r="G56" s="34">
        <f>+Inputs!$D$2</f>
        <v>0.3795</v>
      </c>
      <c r="I56" s="27">
        <f t="shared" si="18"/>
        <v>1600000</v>
      </c>
      <c r="K56" s="27">
        <f t="shared" si="14"/>
        <v>8889</v>
      </c>
      <c r="L56" s="27">
        <f t="shared" si="19"/>
        <v>426672</v>
      </c>
      <c r="M56" s="27">
        <f t="shared" si="15"/>
        <v>3373.3755000000001</v>
      </c>
      <c r="N56" s="27">
        <f t="shared" si="16"/>
        <v>3373.3755000000001</v>
      </c>
      <c r="O56" s="27">
        <f t="shared" si="20"/>
        <v>-445277.97600000026</v>
      </c>
      <c r="P56" s="27">
        <f t="shared" si="21"/>
        <v>445277.97600000026</v>
      </c>
    </row>
    <row r="57" spans="1:21">
      <c r="A57" s="31">
        <v>36770</v>
      </c>
      <c r="C57" s="6">
        <v>49</v>
      </c>
      <c r="D57" s="29">
        <f t="shared" si="12"/>
        <v>8889</v>
      </c>
      <c r="E57" s="29">
        <f t="shared" si="17"/>
        <v>435561</v>
      </c>
      <c r="F57" s="29">
        <f t="shared" si="13"/>
        <v>-1164439</v>
      </c>
      <c r="G57" s="34">
        <f>+Inputs!$D$2</f>
        <v>0.3795</v>
      </c>
      <c r="I57" s="27">
        <f t="shared" si="18"/>
        <v>1600000</v>
      </c>
      <c r="K57" s="27">
        <f t="shared" si="14"/>
        <v>8889</v>
      </c>
      <c r="L57" s="27">
        <f t="shared" si="19"/>
        <v>435561</v>
      </c>
      <c r="M57" s="27">
        <f t="shared" si="15"/>
        <v>3373.3755000000001</v>
      </c>
      <c r="N57" s="27">
        <f t="shared" si="16"/>
        <v>3373.3755000000001</v>
      </c>
      <c r="O57" s="27">
        <f t="shared" si="20"/>
        <v>-441904.60050000023</v>
      </c>
      <c r="P57" s="27">
        <f t="shared" si="21"/>
        <v>441904.60050000023</v>
      </c>
    </row>
    <row r="58" spans="1:21">
      <c r="A58" s="30">
        <v>36800</v>
      </c>
      <c r="C58" s="6">
        <v>50</v>
      </c>
      <c r="D58" s="29">
        <f t="shared" si="12"/>
        <v>8889</v>
      </c>
      <c r="E58" s="29">
        <f t="shared" si="17"/>
        <v>444450</v>
      </c>
      <c r="F58" s="29">
        <f t="shared" si="13"/>
        <v>-1155550</v>
      </c>
      <c r="G58" s="34">
        <f>+Inputs!$D$2</f>
        <v>0.3795</v>
      </c>
      <c r="I58" s="27">
        <f t="shared" si="18"/>
        <v>1600000</v>
      </c>
      <c r="K58" s="27">
        <f t="shared" si="14"/>
        <v>8889</v>
      </c>
      <c r="L58" s="27">
        <f t="shared" si="19"/>
        <v>444450</v>
      </c>
      <c r="M58" s="27">
        <f t="shared" si="15"/>
        <v>3373.3755000000001</v>
      </c>
      <c r="N58" s="27">
        <f t="shared" si="16"/>
        <v>3373.3755000000001</v>
      </c>
      <c r="O58" s="27">
        <f t="shared" si="20"/>
        <v>-438531.22500000021</v>
      </c>
      <c r="P58" s="27">
        <f t="shared" si="21"/>
        <v>438531.22500000021</v>
      </c>
    </row>
    <row r="59" spans="1:21">
      <c r="A59" s="31">
        <v>36831</v>
      </c>
      <c r="C59" s="6">
        <v>51</v>
      </c>
      <c r="D59" s="29">
        <f t="shared" si="12"/>
        <v>8889</v>
      </c>
      <c r="E59" s="29">
        <f t="shared" si="17"/>
        <v>453339</v>
      </c>
      <c r="F59" s="29">
        <f t="shared" si="13"/>
        <v>-1146661</v>
      </c>
      <c r="G59" s="34">
        <f>+Inputs!$D$2</f>
        <v>0.3795</v>
      </c>
      <c r="I59" s="27">
        <f t="shared" si="18"/>
        <v>1600000</v>
      </c>
      <c r="K59" s="27">
        <f t="shared" si="14"/>
        <v>8889</v>
      </c>
      <c r="L59" s="27">
        <f t="shared" si="19"/>
        <v>453339</v>
      </c>
      <c r="M59" s="27">
        <f t="shared" si="15"/>
        <v>3373.3755000000001</v>
      </c>
      <c r="N59" s="27">
        <f t="shared" si="16"/>
        <v>3373.3755000000001</v>
      </c>
      <c r="O59" s="27">
        <f t="shared" si="20"/>
        <v>-435157.84950000019</v>
      </c>
      <c r="P59" s="27">
        <f t="shared" si="21"/>
        <v>435157.84950000019</v>
      </c>
    </row>
    <row r="60" spans="1:21">
      <c r="A60" s="30">
        <v>36861</v>
      </c>
      <c r="C60" s="6">
        <v>52</v>
      </c>
      <c r="D60" s="29">
        <f t="shared" si="12"/>
        <v>8889</v>
      </c>
      <c r="E60" s="29">
        <f t="shared" si="17"/>
        <v>462228</v>
      </c>
      <c r="F60" s="29">
        <f t="shared" si="13"/>
        <v>-1137772</v>
      </c>
      <c r="G60" s="34">
        <f>+Inputs!$D$2</f>
        <v>0.3795</v>
      </c>
      <c r="I60" s="27">
        <f t="shared" si="18"/>
        <v>1600000</v>
      </c>
      <c r="K60" s="27">
        <f t="shared" si="14"/>
        <v>8889</v>
      </c>
      <c r="L60" s="27">
        <f t="shared" si="19"/>
        <v>462228</v>
      </c>
      <c r="M60" s="27">
        <f t="shared" si="15"/>
        <v>3373.3755000000001</v>
      </c>
      <c r="N60" s="27">
        <f t="shared" si="16"/>
        <v>3373.3755000000001</v>
      </c>
      <c r="O60" s="27">
        <f t="shared" si="20"/>
        <v>-431784.47400000016</v>
      </c>
      <c r="P60" s="27">
        <f t="shared" si="21"/>
        <v>431784.47400000016</v>
      </c>
    </row>
    <row r="61" spans="1:21">
      <c r="A61" s="31">
        <v>36892</v>
      </c>
      <c r="C61" s="6">
        <v>53</v>
      </c>
      <c r="D61" s="29">
        <f t="shared" si="12"/>
        <v>8889</v>
      </c>
      <c r="E61" s="29">
        <f t="shared" si="17"/>
        <v>471117</v>
      </c>
      <c r="F61" s="29">
        <f t="shared" si="13"/>
        <v>-1128883</v>
      </c>
      <c r="G61" s="34">
        <f>+Inputs!$D$2</f>
        <v>0.3795</v>
      </c>
      <c r="I61" s="27">
        <f t="shared" si="18"/>
        <v>1600000</v>
      </c>
      <c r="K61" s="27">
        <f t="shared" si="14"/>
        <v>8889</v>
      </c>
      <c r="L61" s="27">
        <f t="shared" si="19"/>
        <v>471117</v>
      </c>
      <c r="M61" s="27">
        <f t="shared" si="15"/>
        <v>3373.3755000000001</v>
      </c>
      <c r="N61" s="27">
        <f t="shared" si="16"/>
        <v>3373.3755000000001</v>
      </c>
      <c r="O61" s="27">
        <f t="shared" si="20"/>
        <v>-428411.09850000014</v>
      </c>
      <c r="P61" s="27">
        <f t="shared" si="21"/>
        <v>428411.09850000014</v>
      </c>
    </row>
    <row r="62" spans="1:21">
      <c r="A62" s="30">
        <v>36923</v>
      </c>
      <c r="C62" s="6">
        <v>54</v>
      </c>
      <c r="D62" s="29">
        <f t="shared" si="12"/>
        <v>8889</v>
      </c>
      <c r="E62" s="29">
        <f t="shared" si="17"/>
        <v>480006</v>
      </c>
      <c r="F62" s="29">
        <f t="shared" si="13"/>
        <v>-1119994</v>
      </c>
      <c r="G62" s="34">
        <f>+Inputs!$D$2</f>
        <v>0.3795</v>
      </c>
      <c r="I62" s="27">
        <f t="shared" si="18"/>
        <v>1600000</v>
      </c>
      <c r="K62" s="27">
        <f t="shared" si="14"/>
        <v>8889</v>
      </c>
      <c r="L62" s="27">
        <f t="shared" si="19"/>
        <v>480006</v>
      </c>
      <c r="M62" s="27">
        <f t="shared" si="15"/>
        <v>3373.3755000000001</v>
      </c>
      <c r="N62" s="27">
        <f t="shared" si="16"/>
        <v>3373.3755000000001</v>
      </c>
      <c r="O62" s="27">
        <f t="shared" si="20"/>
        <v>-425037.72300000011</v>
      </c>
      <c r="P62" s="27">
        <f t="shared" si="21"/>
        <v>425037.72300000011</v>
      </c>
    </row>
    <row r="63" spans="1:21">
      <c r="A63" s="31">
        <v>36951</v>
      </c>
      <c r="C63" s="6">
        <v>55</v>
      </c>
      <c r="D63" s="29">
        <f t="shared" si="12"/>
        <v>8889</v>
      </c>
      <c r="E63" s="29">
        <f t="shared" si="17"/>
        <v>488895</v>
      </c>
      <c r="F63" s="29">
        <f t="shared" si="13"/>
        <v>-1111105</v>
      </c>
      <c r="G63" s="34">
        <f>+Inputs!$D$2</f>
        <v>0.3795</v>
      </c>
      <c r="I63" s="27">
        <f t="shared" si="18"/>
        <v>1600000</v>
      </c>
      <c r="K63" s="27">
        <f t="shared" si="14"/>
        <v>8889</v>
      </c>
      <c r="L63" s="27">
        <f t="shared" si="19"/>
        <v>488895</v>
      </c>
      <c r="M63" s="27">
        <f t="shared" si="15"/>
        <v>3373.3755000000001</v>
      </c>
      <c r="N63" s="27">
        <f t="shared" si="16"/>
        <v>3373.3755000000001</v>
      </c>
      <c r="O63" s="27">
        <f t="shared" si="20"/>
        <v>-421664.34750000009</v>
      </c>
      <c r="P63" s="27">
        <f t="shared" si="21"/>
        <v>421664.34750000009</v>
      </c>
    </row>
    <row r="64" spans="1:21">
      <c r="A64" s="30">
        <v>36982</v>
      </c>
      <c r="C64" s="6">
        <v>56</v>
      </c>
      <c r="D64" s="29">
        <f t="shared" si="12"/>
        <v>8889</v>
      </c>
      <c r="E64" s="29">
        <f t="shared" si="17"/>
        <v>497784</v>
      </c>
      <c r="F64" s="29">
        <f t="shared" si="13"/>
        <v>-1102216</v>
      </c>
      <c r="G64" s="34">
        <f>+Inputs!$D$2</f>
        <v>0.3795</v>
      </c>
      <c r="I64" s="27">
        <f t="shared" si="18"/>
        <v>1600000</v>
      </c>
      <c r="K64" s="27">
        <f t="shared" si="14"/>
        <v>8889</v>
      </c>
      <c r="L64" s="27">
        <f t="shared" si="19"/>
        <v>497784</v>
      </c>
      <c r="M64" s="27">
        <f t="shared" si="15"/>
        <v>3373.3755000000001</v>
      </c>
      <c r="N64" s="27">
        <f t="shared" si="16"/>
        <v>3373.3755000000001</v>
      </c>
      <c r="O64" s="27">
        <f t="shared" si="20"/>
        <v>-418290.97200000007</v>
      </c>
      <c r="P64" s="27">
        <f t="shared" si="21"/>
        <v>418290.97200000007</v>
      </c>
    </row>
    <row r="65" spans="1:16">
      <c r="A65" s="31">
        <v>37012</v>
      </c>
      <c r="C65" s="6">
        <v>57</v>
      </c>
      <c r="D65" s="29">
        <f t="shared" si="12"/>
        <v>8889</v>
      </c>
      <c r="E65" s="29">
        <f t="shared" si="17"/>
        <v>506673</v>
      </c>
      <c r="F65" s="29">
        <f t="shared" si="13"/>
        <v>-1093327</v>
      </c>
      <c r="G65" s="34">
        <f>+Inputs!$D$2</f>
        <v>0.3795</v>
      </c>
      <c r="I65" s="27">
        <f t="shared" si="18"/>
        <v>1600000</v>
      </c>
      <c r="K65" s="27">
        <f t="shared" si="14"/>
        <v>8889</v>
      </c>
      <c r="L65" s="27">
        <f t="shared" si="19"/>
        <v>506673</v>
      </c>
      <c r="M65" s="27">
        <f t="shared" si="15"/>
        <v>3373.3755000000001</v>
      </c>
      <c r="N65" s="27">
        <f t="shared" si="16"/>
        <v>3373.3755000000001</v>
      </c>
      <c r="O65" s="27">
        <f t="shared" si="20"/>
        <v>-414917.59650000004</v>
      </c>
      <c r="P65" s="27">
        <f t="shared" si="21"/>
        <v>414917.59650000004</v>
      </c>
    </row>
    <row r="66" spans="1:16">
      <c r="A66" s="30">
        <v>37043</v>
      </c>
      <c r="C66" s="6">
        <v>58</v>
      </c>
      <c r="D66" s="29">
        <f t="shared" si="12"/>
        <v>8889</v>
      </c>
      <c r="E66" s="29">
        <f t="shared" si="17"/>
        <v>515562</v>
      </c>
      <c r="F66" s="29">
        <f t="shared" si="13"/>
        <v>-1084438</v>
      </c>
      <c r="G66" s="34">
        <f>+Inputs!$D$2</f>
        <v>0.3795</v>
      </c>
      <c r="I66" s="27">
        <f t="shared" si="18"/>
        <v>1600000</v>
      </c>
      <c r="K66" s="27">
        <f t="shared" si="14"/>
        <v>8889</v>
      </c>
      <c r="L66" s="27">
        <f t="shared" si="19"/>
        <v>515562</v>
      </c>
      <c r="M66" s="27">
        <f t="shared" si="15"/>
        <v>3373.3755000000001</v>
      </c>
      <c r="N66" s="27">
        <f t="shared" si="16"/>
        <v>3373.3755000000001</v>
      </c>
      <c r="O66" s="27">
        <f t="shared" si="20"/>
        <v>-411544.22100000002</v>
      </c>
      <c r="P66" s="27">
        <f t="shared" si="21"/>
        <v>411544.22100000002</v>
      </c>
    </row>
    <row r="67" spans="1:16">
      <c r="A67" s="31">
        <v>37073</v>
      </c>
      <c r="C67" s="6">
        <v>59</v>
      </c>
      <c r="D67" s="29">
        <f t="shared" si="12"/>
        <v>8889</v>
      </c>
      <c r="E67" s="29">
        <f t="shared" si="17"/>
        <v>524451</v>
      </c>
      <c r="F67" s="29">
        <f t="shared" si="13"/>
        <v>-1075549</v>
      </c>
      <c r="G67" s="34">
        <f>+Inputs!$D$2</f>
        <v>0.3795</v>
      </c>
      <c r="I67" s="27">
        <f t="shared" si="18"/>
        <v>1600000</v>
      </c>
      <c r="K67" s="27">
        <f t="shared" si="14"/>
        <v>8889</v>
      </c>
      <c r="L67" s="27">
        <f t="shared" si="19"/>
        <v>524451</v>
      </c>
      <c r="M67" s="27">
        <f t="shared" si="15"/>
        <v>3373.3755000000001</v>
      </c>
      <c r="N67" s="27">
        <f t="shared" si="16"/>
        <v>3373.3755000000001</v>
      </c>
      <c r="O67" s="27">
        <f t="shared" si="20"/>
        <v>-408170.8455</v>
      </c>
      <c r="P67" s="27">
        <f t="shared" si="21"/>
        <v>408170.8455</v>
      </c>
    </row>
    <row r="68" spans="1:16">
      <c r="A68" s="30">
        <v>37104</v>
      </c>
      <c r="C68" s="6">
        <v>60</v>
      </c>
      <c r="D68" s="29">
        <f t="shared" si="12"/>
        <v>8889</v>
      </c>
      <c r="E68" s="29">
        <f t="shared" si="17"/>
        <v>533340</v>
      </c>
      <c r="F68" s="29">
        <f t="shared" si="13"/>
        <v>-1066660</v>
      </c>
      <c r="G68" s="34">
        <f>+Inputs!$D$2</f>
        <v>0.3795</v>
      </c>
      <c r="I68" s="27">
        <f t="shared" si="18"/>
        <v>1600000</v>
      </c>
      <c r="K68" s="27">
        <f t="shared" si="14"/>
        <v>8889</v>
      </c>
      <c r="L68" s="27">
        <f t="shared" si="19"/>
        <v>533340</v>
      </c>
      <c r="M68" s="27">
        <f t="shared" si="15"/>
        <v>3373.3755000000001</v>
      </c>
      <c r="N68" s="27">
        <f t="shared" si="16"/>
        <v>3373.3755000000001</v>
      </c>
      <c r="O68" s="27">
        <f t="shared" si="20"/>
        <v>-404797.47</v>
      </c>
      <c r="P68" s="27">
        <f t="shared" si="21"/>
        <v>404797.47</v>
      </c>
    </row>
    <row r="69" spans="1:16">
      <c r="A69" s="31">
        <v>37135</v>
      </c>
      <c r="C69" s="6">
        <v>61</v>
      </c>
      <c r="D69" s="29">
        <f t="shared" si="12"/>
        <v>8889</v>
      </c>
      <c r="E69" s="29">
        <f t="shared" si="17"/>
        <v>542229</v>
      </c>
      <c r="F69" s="29">
        <f t="shared" si="13"/>
        <v>-1057771</v>
      </c>
      <c r="G69" s="34">
        <f>+Inputs!$D$2</f>
        <v>0.3795</v>
      </c>
      <c r="I69" s="27">
        <f t="shared" si="18"/>
        <v>1600000</v>
      </c>
      <c r="K69" s="27">
        <f t="shared" si="14"/>
        <v>8889</v>
      </c>
      <c r="L69" s="27">
        <f t="shared" si="19"/>
        <v>542229</v>
      </c>
      <c r="M69" s="27">
        <f t="shared" si="15"/>
        <v>3373.3755000000001</v>
      </c>
      <c r="N69" s="27">
        <f t="shared" si="16"/>
        <v>3373.3755000000001</v>
      </c>
      <c r="O69" s="27">
        <f t="shared" si="20"/>
        <v>-401424.09449999995</v>
      </c>
      <c r="P69" s="27">
        <f t="shared" si="21"/>
        <v>401424.09449999995</v>
      </c>
    </row>
    <row r="70" spans="1:16">
      <c r="A70" s="30">
        <v>37165</v>
      </c>
      <c r="C70" s="6">
        <v>62</v>
      </c>
      <c r="D70" s="29">
        <f t="shared" si="12"/>
        <v>8889</v>
      </c>
      <c r="E70" s="29">
        <f t="shared" si="17"/>
        <v>551118</v>
      </c>
      <c r="F70" s="29">
        <f t="shared" si="13"/>
        <v>-1048882</v>
      </c>
      <c r="G70" s="34">
        <f>+Inputs!$D$2</f>
        <v>0.3795</v>
      </c>
      <c r="I70" s="27">
        <f t="shared" si="18"/>
        <v>1600000</v>
      </c>
      <c r="K70" s="27">
        <f t="shared" si="14"/>
        <v>8889</v>
      </c>
      <c r="L70" s="27">
        <f t="shared" si="19"/>
        <v>551118</v>
      </c>
      <c r="M70" s="27">
        <f t="shared" si="15"/>
        <v>3373.3755000000001</v>
      </c>
      <c r="N70" s="27">
        <f t="shared" si="16"/>
        <v>3373.3755000000001</v>
      </c>
      <c r="O70" s="27">
        <f t="shared" si="20"/>
        <v>-398050.71899999992</v>
      </c>
      <c r="P70" s="27">
        <f t="shared" si="21"/>
        <v>398050.71899999992</v>
      </c>
    </row>
    <row r="71" spans="1:16">
      <c r="A71" s="31">
        <v>37196</v>
      </c>
      <c r="C71" s="6">
        <v>63</v>
      </c>
      <c r="D71" s="29">
        <f t="shared" si="12"/>
        <v>8889</v>
      </c>
      <c r="E71" s="29">
        <f t="shared" si="17"/>
        <v>560007</v>
      </c>
      <c r="F71" s="29">
        <f t="shared" si="13"/>
        <v>-1039993</v>
      </c>
      <c r="G71" s="34">
        <f>+Inputs!$D$2</f>
        <v>0.3795</v>
      </c>
      <c r="I71" s="27">
        <f t="shared" si="18"/>
        <v>1600000</v>
      </c>
      <c r="K71" s="27">
        <f t="shared" si="14"/>
        <v>8889</v>
      </c>
      <c r="L71" s="27">
        <f t="shared" si="19"/>
        <v>560007</v>
      </c>
      <c r="M71" s="27">
        <f t="shared" si="15"/>
        <v>3373.3755000000001</v>
      </c>
      <c r="N71" s="27">
        <f t="shared" si="16"/>
        <v>3373.3755000000001</v>
      </c>
      <c r="O71" s="27">
        <f t="shared" si="20"/>
        <v>-394677.3434999999</v>
      </c>
      <c r="P71" s="27">
        <f t="shared" si="21"/>
        <v>394677.3434999999</v>
      </c>
    </row>
    <row r="72" spans="1:16">
      <c r="A72" s="30">
        <v>37226</v>
      </c>
      <c r="C72" s="6">
        <v>64</v>
      </c>
      <c r="D72" s="29">
        <f t="shared" si="12"/>
        <v>8889</v>
      </c>
      <c r="E72" s="29">
        <f t="shared" si="17"/>
        <v>568896</v>
      </c>
      <c r="F72" s="29">
        <f t="shared" si="13"/>
        <v>-1031104</v>
      </c>
      <c r="G72" s="34">
        <f>+Inputs!$D$2</f>
        <v>0.3795</v>
      </c>
      <c r="I72" s="27">
        <f t="shared" si="18"/>
        <v>1600000</v>
      </c>
      <c r="K72" s="27">
        <f t="shared" si="14"/>
        <v>8889</v>
      </c>
      <c r="L72" s="27">
        <f t="shared" si="19"/>
        <v>568896</v>
      </c>
      <c r="M72" s="27">
        <f t="shared" si="15"/>
        <v>3373.3755000000001</v>
      </c>
      <c r="N72" s="27">
        <f t="shared" si="16"/>
        <v>3373.3755000000001</v>
      </c>
      <c r="O72" s="27">
        <f t="shared" si="20"/>
        <v>-391303.96799999988</v>
      </c>
      <c r="P72" s="27">
        <f t="shared" si="21"/>
        <v>391303.96799999988</v>
      </c>
    </row>
    <row r="73" spans="1:16">
      <c r="A73" s="31">
        <v>37257</v>
      </c>
      <c r="C73" s="6">
        <v>65</v>
      </c>
      <c r="D73" s="29">
        <f t="shared" ref="D73:D104" si="22">ROUND(-(+$B$9/180)*1,0)</f>
        <v>8889</v>
      </c>
      <c r="E73" s="29">
        <f t="shared" si="17"/>
        <v>577785</v>
      </c>
      <c r="F73" s="29">
        <f t="shared" ref="F73:F104" si="23">$B$9+E73</f>
        <v>-1022215</v>
      </c>
      <c r="G73" s="34">
        <f>+Inputs!$D$2</f>
        <v>0.3795</v>
      </c>
      <c r="I73" s="27">
        <f t="shared" si="18"/>
        <v>1600000</v>
      </c>
      <c r="K73" s="27">
        <f t="shared" ref="K73:K104" si="24">D73</f>
        <v>8889</v>
      </c>
      <c r="L73" s="27">
        <f t="shared" si="19"/>
        <v>577785</v>
      </c>
      <c r="M73" s="27">
        <f t="shared" ref="M73:M104" si="25">K73*G73</f>
        <v>3373.3755000000001</v>
      </c>
      <c r="N73" s="27">
        <f t="shared" ref="N73:N104" si="26">M73-J73</f>
        <v>3373.3755000000001</v>
      </c>
      <c r="O73" s="27">
        <f t="shared" si="20"/>
        <v>-387930.59249999985</v>
      </c>
      <c r="P73" s="27">
        <f t="shared" si="21"/>
        <v>387930.59249999985</v>
      </c>
    </row>
    <row r="74" spans="1:16">
      <c r="A74" s="30">
        <v>37288</v>
      </c>
      <c r="C74" s="6">
        <v>66</v>
      </c>
      <c r="D74" s="29">
        <f t="shared" si="22"/>
        <v>8889</v>
      </c>
      <c r="E74" s="29">
        <f t="shared" ref="E74:E105" si="27">+E73+D74</f>
        <v>586674</v>
      </c>
      <c r="F74" s="29">
        <f t="shared" si="23"/>
        <v>-1013326</v>
      </c>
      <c r="G74" s="34">
        <f>+Inputs!$D$2</f>
        <v>0.3795</v>
      </c>
      <c r="I74" s="27">
        <f t="shared" ref="I74:I105" si="28">+I73+H74</f>
        <v>1600000</v>
      </c>
      <c r="K74" s="27">
        <f t="shared" si="24"/>
        <v>8889</v>
      </c>
      <c r="L74" s="27">
        <f t="shared" ref="L74:L105" si="29">+L73+K74</f>
        <v>586674</v>
      </c>
      <c r="M74" s="27">
        <f t="shared" si="25"/>
        <v>3373.3755000000001</v>
      </c>
      <c r="N74" s="27">
        <f t="shared" si="26"/>
        <v>3373.3755000000001</v>
      </c>
      <c r="O74" s="27">
        <f t="shared" ref="O74:O105" si="30">+O73+N74</f>
        <v>-384557.21699999983</v>
      </c>
      <c r="P74" s="27">
        <f t="shared" ref="P74:P105" si="31">P73-N74</f>
        <v>384557.21699999983</v>
      </c>
    </row>
    <row r="75" spans="1:16">
      <c r="A75" s="31">
        <v>37316</v>
      </c>
      <c r="C75" s="6">
        <v>67</v>
      </c>
      <c r="D75" s="29">
        <f t="shared" si="22"/>
        <v>8889</v>
      </c>
      <c r="E75" s="29">
        <f t="shared" si="27"/>
        <v>595563</v>
      </c>
      <c r="F75" s="29">
        <f t="shared" si="23"/>
        <v>-1004437</v>
      </c>
      <c r="G75" s="34">
        <f>+Inputs!$D$2</f>
        <v>0.3795</v>
      </c>
      <c r="I75" s="27">
        <f t="shared" si="28"/>
        <v>1600000</v>
      </c>
      <c r="K75" s="27">
        <f t="shared" si="24"/>
        <v>8889</v>
      </c>
      <c r="L75" s="27">
        <f t="shared" si="29"/>
        <v>595563</v>
      </c>
      <c r="M75" s="27">
        <f t="shared" si="25"/>
        <v>3373.3755000000001</v>
      </c>
      <c r="N75" s="27">
        <f t="shared" si="26"/>
        <v>3373.3755000000001</v>
      </c>
      <c r="O75" s="27">
        <f t="shared" si="30"/>
        <v>-381183.84149999981</v>
      </c>
      <c r="P75" s="27">
        <f t="shared" si="31"/>
        <v>381183.84149999981</v>
      </c>
    </row>
    <row r="76" spans="1:16">
      <c r="A76" s="30">
        <v>37347</v>
      </c>
      <c r="C76" s="6">
        <v>68</v>
      </c>
      <c r="D76" s="29">
        <f t="shared" si="22"/>
        <v>8889</v>
      </c>
      <c r="E76" s="29">
        <f t="shared" si="27"/>
        <v>604452</v>
      </c>
      <c r="F76" s="29">
        <f t="shared" si="23"/>
        <v>-995548</v>
      </c>
      <c r="G76" s="34">
        <f>+Inputs!$D$2</f>
        <v>0.3795</v>
      </c>
      <c r="I76" s="27">
        <f t="shared" si="28"/>
        <v>1600000</v>
      </c>
      <c r="K76" s="27">
        <f t="shared" si="24"/>
        <v>8889</v>
      </c>
      <c r="L76" s="27">
        <f t="shared" si="29"/>
        <v>604452</v>
      </c>
      <c r="M76" s="27">
        <f t="shared" si="25"/>
        <v>3373.3755000000001</v>
      </c>
      <c r="N76" s="27">
        <f t="shared" si="26"/>
        <v>3373.3755000000001</v>
      </c>
      <c r="O76" s="27">
        <f t="shared" si="30"/>
        <v>-377810.46599999978</v>
      </c>
      <c r="P76" s="27">
        <f t="shared" si="31"/>
        <v>377810.46599999978</v>
      </c>
    </row>
    <row r="77" spans="1:16">
      <c r="A77" s="31">
        <v>37377</v>
      </c>
      <c r="C77" s="6">
        <v>69</v>
      </c>
      <c r="D77" s="29">
        <f t="shared" si="22"/>
        <v>8889</v>
      </c>
      <c r="E77" s="29">
        <f t="shared" si="27"/>
        <v>613341</v>
      </c>
      <c r="F77" s="29">
        <f t="shared" si="23"/>
        <v>-986659</v>
      </c>
      <c r="G77" s="34">
        <f>+Inputs!$D$2</f>
        <v>0.3795</v>
      </c>
      <c r="I77" s="27">
        <f t="shared" si="28"/>
        <v>1600000</v>
      </c>
      <c r="K77" s="27">
        <f t="shared" si="24"/>
        <v>8889</v>
      </c>
      <c r="L77" s="27">
        <f t="shared" si="29"/>
        <v>613341</v>
      </c>
      <c r="M77" s="27">
        <f t="shared" si="25"/>
        <v>3373.3755000000001</v>
      </c>
      <c r="N77" s="27">
        <f t="shared" si="26"/>
        <v>3373.3755000000001</v>
      </c>
      <c r="O77" s="27">
        <f t="shared" si="30"/>
        <v>-374437.09049999976</v>
      </c>
      <c r="P77" s="27">
        <f t="shared" si="31"/>
        <v>374437.09049999976</v>
      </c>
    </row>
    <row r="78" spans="1:16">
      <c r="A78" s="30">
        <v>37408</v>
      </c>
      <c r="C78" s="6">
        <v>70</v>
      </c>
      <c r="D78" s="29">
        <f t="shared" si="22"/>
        <v>8889</v>
      </c>
      <c r="E78" s="29">
        <f t="shared" si="27"/>
        <v>622230</v>
      </c>
      <c r="F78" s="29">
        <f t="shared" si="23"/>
        <v>-977770</v>
      </c>
      <c r="G78" s="34">
        <f>+Inputs!$D$2</f>
        <v>0.3795</v>
      </c>
      <c r="I78" s="27">
        <f t="shared" si="28"/>
        <v>1600000</v>
      </c>
      <c r="K78" s="27">
        <f t="shared" si="24"/>
        <v>8889</v>
      </c>
      <c r="L78" s="27">
        <f t="shared" si="29"/>
        <v>622230</v>
      </c>
      <c r="M78" s="27">
        <f t="shared" si="25"/>
        <v>3373.3755000000001</v>
      </c>
      <c r="N78" s="27">
        <f t="shared" si="26"/>
        <v>3373.3755000000001</v>
      </c>
      <c r="O78" s="27">
        <f t="shared" si="30"/>
        <v>-371063.71499999973</v>
      </c>
      <c r="P78" s="27">
        <f t="shared" si="31"/>
        <v>371063.71499999973</v>
      </c>
    </row>
    <row r="79" spans="1:16">
      <c r="A79" s="31">
        <v>37438</v>
      </c>
      <c r="C79" s="6">
        <v>71</v>
      </c>
      <c r="D79" s="29">
        <f t="shared" si="22"/>
        <v>8889</v>
      </c>
      <c r="E79" s="29">
        <f t="shared" si="27"/>
        <v>631119</v>
      </c>
      <c r="F79" s="29">
        <f t="shared" si="23"/>
        <v>-968881</v>
      </c>
      <c r="G79" s="34">
        <f>+Inputs!$D$2</f>
        <v>0.3795</v>
      </c>
      <c r="I79" s="27">
        <f t="shared" si="28"/>
        <v>1600000</v>
      </c>
      <c r="K79" s="27">
        <f t="shared" si="24"/>
        <v>8889</v>
      </c>
      <c r="L79" s="27">
        <f t="shared" si="29"/>
        <v>631119</v>
      </c>
      <c r="M79" s="27">
        <f t="shared" si="25"/>
        <v>3373.3755000000001</v>
      </c>
      <c r="N79" s="27">
        <f t="shared" si="26"/>
        <v>3373.3755000000001</v>
      </c>
      <c r="O79" s="27">
        <f t="shared" si="30"/>
        <v>-367690.33949999971</v>
      </c>
      <c r="P79" s="27">
        <f t="shared" si="31"/>
        <v>367690.33949999971</v>
      </c>
    </row>
    <row r="80" spans="1:16">
      <c r="A80" s="30">
        <v>37469</v>
      </c>
      <c r="C80" s="6">
        <v>72</v>
      </c>
      <c r="D80" s="29">
        <f t="shared" si="22"/>
        <v>8889</v>
      </c>
      <c r="E80" s="29">
        <f t="shared" si="27"/>
        <v>640008</v>
      </c>
      <c r="F80" s="29">
        <f t="shared" si="23"/>
        <v>-959992</v>
      </c>
      <c r="G80" s="34">
        <f>+Inputs!$D$2</f>
        <v>0.3795</v>
      </c>
      <c r="I80" s="27">
        <f t="shared" si="28"/>
        <v>1600000</v>
      </c>
      <c r="K80" s="27">
        <f t="shared" si="24"/>
        <v>8889</v>
      </c>
      <c r="L80" s="27">
        <f t="shared" si="29"/>
        <v>640008</v>
      </c>
      <c r="M80" s="27">
        <f t="shared" si="25"/>
        <v>3373.3755000000001</v>
      </c>
      <c r="N80" s="27">
        <f t="shared" si="26"/>
        <v>3373.3755000000001</v>
      </c>
      <c r="O80" s="27">
        <f t="shared" si="30"/>
        <v>-364316.96399999969</v>
      </c>
      <c r="P80" s="27">
        <f t="shared" si="31"/>
        <v>364316.96399999969</v>
      </c>
    </row>
    <row r="81" spans="1:16">
      <c r="A81" s="31">
        <v>37500</v>
      </c>
      <c r="C81" s="6">
        <v>73</v>
      </c>
      <c r="D81" s="29">
        <f t="shared" si="22"/>
        <v>8889</v>
      </c>
      <c r="E81" s="29">
        <f t="shared" si="27"/>
        <v>648897</v>
      </c>
      <c r="F81" s="29">
        <f t="shared" si="23"/>
        <v>-951103</v>
      </c>
      <c r="G81" s="34">
        <f>+Inputs!$D$2</f>
        <v>0.3795</v>
      </c>
      <c r="I81" s="27">
        <f t="shared" si="28"/>
        <v>1600000</v>
      </c>
      <c r="K81" s="27">
        <f t="shared" si="24"/>
        <v>8889</v>
      </c>
      <c r="L81" s="27">
        <f t="shared" si="29"/>
        <v>648897</v>
      </c>
      <c r="M81" s="27">
        <f t="shared" si="25"/>
        <v>3373.3755000000001</v>
      </c>
      <c r="N81" s="27">
        <f t="shared" si="26"/>
        <v>3373.3755000000001</v>
      </c>
      <c r="O81" s="27">
        <f t="shared" si="30"/>
        <v>-360943.58849999966</v>
      </c>
      <c r="P81" s="27">
        <f t="shared" si="31"/>
        <v>360943.58849999966</v>
      </c>
    </row>
    <row r="82" spans="1:16">
      <c r="A82" s="30">
        <v>37530</v>
      </c>
      <c r="C82" s="6">
        <v>74</v>
      </c>
      <c r="D82" s="29">
        <f t="shared" si="22"/>
        <v>8889</v>
      </c>
      <c r="E82" s="29">
        <f t="shared" si="27"/>
        <v>657786</v>
      </c>
      <c r="F82" s="29">
        <f t="shared" si="23"/>
        <v>-942214</v>
      </c>
      <c r="G82" s="34">
        <f>+Inputs!$D$2</f>
        <v>0.3795</v>
      </c>
      <c r="I82" s="27">
        <f t="shared" si="28"/>
        <v>1600000</v>
      </c>
      <c r="K82" s="27">
        <f t="shared" si="24"/>
        <v>8889</v>
      </c>
      <c r="L82" s="27">
        <f t="shared" si="29"/>
        <v>657786</v>
      </c>
      <c r="M82" s="27">
        <f t="shared" si="25"/>
        <v>3373.3755000000001</v>
      </c>
      <c r="N82" s="27">
        <f t="shared" si="26"/>
        <v>3373.3755000000001</v>
      </c>
      <c r="O82" s="27">
        <f t="shared" si="30"/>
        <v>-357570.21299999964</v>
      </c>
      <c r="P82" s="27">
        <f t="shared" si="31"/>
        <v>357570.21299999964</v>
      </c>
    </row>
    <row r="83" spans="1:16">
      <c r="A83" s="31">
        <v>37561</v>
      </c>
      <c r="C83" s="6">
        <v>75</v>
      </c>
      <c r="D83" s="29">
        <f t="shared" si="22"/>
        <v>8889</v>
      </c>
      <c r="E83" s="29">
        <f t="shared" si="27"/>
        <v>666675</v>
      </c>
      <c r="F83" s="29">
        <f t="shared" si="23"/>
        <v>-933325</v>
      </c>
      <c r="G83" s="34">
        <f>+Inputs!$D$2</f>
        <v>0.3795</v>
      </c>
      <c r="I83" s="27">
        <f t="shared" si="28"/>
        <v>1600000</v>
      </c>
      <c r="K83" s="27">
        <f t="shared" si="24"/>
        <v>8889</v>
      </c>
      <c r="L83" s="27">
        <f t="shared" si="29"/>
        <v>666675</v>
      </c>
      <c r="M83" s="27">
        <f t="shared" si="25"/>
        <v>3373.3755000000001</v>
      </c>
      <c r="N83" s="27">
        <f t="shared" si="26"/>
        <v>3373.3755000000001</v>
      </c>
      <c r="O83" s="27">
        <f t="shared" si="30"/>
        <v>-354196.83749999962</v>
      </c>
      <c r="P83" s="27">
        <f t="shared" si="31"/>
        <v>354196.83749999962</v>
      </c>
    </row>
    <row r="84" spans="1:16">
      <c r="A84" s="30">
        <v>37591</v>
      </c>
      <c r="C84" s="6">
        <v>76</v>
      </c>
      <c r="D84" s="29">
        <f t="shared" si="22"/>
        <v>8889</v>
      </c>
      <c r="E84" s="29">
        <f t="shared" si="27"/>
        <v>675564</v>
      </c>
      <c r="F84" s="29">
        <f t="shared" si="23"/>
        <v>-924436</v>
      </c>
      <c r="G84" s="34">
        <f>+Inputs!$D$2</f>
        <v>0.3795</v>
      </c>
      <c r="I84" s="27">
        <f t="shared" si="28"/>
        <v>1600000</v>
      </c>
      <c r="K84" s="27">
        <f t="shared" si="24"/>
        <v>8889</v>
      </c>
      <c r="L84" s="27">
        <f t="shared" si="29"/>
        <v>675564</v>
      </c>
      <c r="M84" s="27">
        <f t="shared" si="25"/>
        <v>3373.3755000000001</v>
      </c>
      <c r="N84" s="27">
        <f t="shared" si="26"/>
        <v>3373.3755000000001</v>
      </c>
      <c r="O84" s="27">
        <f t="shared" si="30"/>
        <v>-350823.46199999959</v>
      </c>
      <c r="P84" s="27">
        <f t="shared" si="31"/>
        <v>350823.46199999959</v>
      </c>
    </row>
    <row r="85" spans="1:16">
      <c r="A85" s="31">
        <v>37622</v>
      </c>
      <c r="C85" s="6">
        <v>77</v>
      </c>
      <c r="D85" s="29">
        <f t="shared" si="22"/>
        <v>8889</v>
      </c>
      <c r="E85" s="29">
        <f t="shared" si="27"/>
        <v>684453</v>
      </c>
      <c r="F85" s="29">
        <f t="shared" si="23"/>
        <v>-915547</v>
      </c>
      <c r="G85" s="34">
        <f>+Inputs!$D$2</f>
        <v>0.3795</v>
      </c>
      <c r="I85" s="27">
        <f t="shared" si="28"/>
        <v>1600000</v>
      </c>
      <c r="K85" s="27">
        <f t="shared" si="24"/>
        <v>8889</v>
      </c>
      <c r="L85" s="27">
        <f t="shared" si="29"/>
        <v>684453</v>
      </c>
      <c r="M85" s="27">
        <f t="shared" si="25"/>
        <v>3373.3755000000001</v>
      </c>
      <c r="N85" s="27">
        <f t="shared" si="26"/>
        <v>3373.3755000000001</v>
      </c>
      <c r="O85" s="27">
        <f t="shared" si="30"/>
        <v>-347450.08649999957</v>
      </c>
      <c r="P85" s="27">
        <f t="shared" si="31"/>
        <v>347450.08649999957</v>
      </c>
    </row>
    <row r="86" spans="1:16">
      <c r="A86" s="30">
        <v>37653</v>
      </c>
      <c r="C86" s="6">
        <v>78</v>
      </c>
      <c r="D86" s="29">
        <f t="shared" si="22"/>
        <v>8889</v>
      </c>
      <c r="E86" s="29">
        <f t="shared" si="27"/>
        <v>693342</v>
      </c>
      <c r="F86" s="29">
        <f t="shared" si="23"/>
        <v>-906658</v>
      </c>
      <c r="G86" s="34">
        <f>+Inputs!$D$2</f>
        <v>0.3795</v>
      </c>
      <c r="I86" s="27">
        <f t="shared" si="28"/>
        <v>1600000</v>
      </c>
      <c r="K86" s="27">
        <f t="shared" si="24"/>
        <v>8889</v>
      </c>
      <c r="L86" s="27">
        <f t="shared" si="29"/>
        <v>693342</v>
      </c>
      <c r="M86" s="27">
        <f t="shared" si="25"/>
        <v>3373.3755000000001</v>
      </c>
      <c r="N86" s="27">
        <f t="shared" si="26"/>
        <v>3373.3755000000001</v>
      </c>
      <c r="O86" s="27">
        <f t="shared" si="30"/>
        <v>-344076.71099999954</v>
      </c>
      <c r="P86" s="27">
        <f t="shared" si="31"/>
        <v>344076.71099999954</v>
      </c>
    </row>
    <row r="87" spans="1:16">
      <c r="A87" s="31">
        <v>37681</v>
      </c>
      <c r="C87" s="6">
        <v>79</v>
      </c>
      <c r="D87" s="29">
        <f t="shared" si="22"/>
        <v>8889</v>
      </c>
      <c r="E87" s="29">
        <f t="shared" si="27"/>
        <v>702231</v>
      </c>
      <c r="F87" s="29">
        <f t="shared" si="23"/>
        <v>-897769</v>
      </c>
      <c r="G87" s="34">
        <f>+Inputs!$D$2</f>
        <v>0.3795</v>
      </c>
      <c r="I87" s="27">
        <f t="shared" si="28"/>
        <v>1600000</v>
      </c>
      <c r="K87" s="27">
        <f t="shared" si="24"/>
        <v>8889</v>
      </c>
      <c r="L87" s="27">
        <f t="shared" si="29"/>
        <v>702231</v>
      </c>
      <c r="M87" s="27">
        <f t="shared" si="25"/>
        <v>3373.3755000000001</v>
      </c>
      <c r="N87" s="27">
        <f t="shared" si="26"/>
        <v>3373.3755000000001</v>
      </c>
      <c r="O87" s="27">
        <f t="shared" si="30"/>
        <v>-340703.33549999952</v>
      </c>
      <c r="P87" s="27">
        <f t="shared" si="31"/>
        <v>340703.33549999952</v>
      </c>
    </row>
    <row r="88" spans="1:16">
      <c r="A88" s="30">
        <v>37712</v>
      </c>
      <c r="C88" s="6">
        <v>80</v>
      </c>
      <c r="D88" s="29">
        <f t="shared" si="22"/>
        <v>8889</v>
      </c>
      <c r="E88" s="29">
        <f t="shared" si="27"/>
        <v>711120</v>
      </c>
      <c r="F88" s="29">
        <f t="shared" si="23"/>
        <v>-888880</v>
      </c>
      <c r="G88" s="34">
        <f>+Inputs!$D$2</f>
        <v>0.3795</v>
      </c>
      <c r="I88" s="27">
        <f t="shared" si="28"/>
        <v>1600000</v>
      </c>
      <c r="K88" s="27">
        <f t="shared" si="24"/>
        <v>8889</v>
      </c>
      <c r="L88" s="27">
        <f t="shared" si="29"/>
        <v>711120</v>
      </c>
      <c r="M88" s="27">
        <f t="shared" si="25"/>
        <v>3373.3755000000001</v>
      </c>
      <c r="N88" s="27">
        <f t="shared" si="26"/>
        <v>3373.3755000000001</v>
      </c>
      <c r="O88" s="27">
        <f t="shared" si="30"/>
        <v>-337329.9599999995</v>
      </c>
      <c r="P88" s="27">
        <f t="shared" si="31"/>
        <v>337329.9599999995</v>
      </c>
    </row>
    <row r="89" spans="1:16">
      <c r="A89" s="31">
        <v>37742</v>
      </c>
      <c r="C89" s="6">
        <v>81</v>
      </c>
      <c r="D89" s="29">
        <f t="shared" si="22"/>
        <v>8889</v>
      </c>
      <c r="E89" s="29">
        <f t="shared" si="27"/>
        <v>720009</v>
      </c>
      <c r="F89" s="29">
        <f t="shared" si="23"/>
        <v>-879991</v>
      </c>
      <c r="G89" s="34">
        <f>+Inputs!$D$3</f>
        <v>0.37951000000000001</v>
      </c>
      <c r="I89" s="27">
        <f t="shared" si="28"/>
        <v>1600000</v>
      </c>
      <c r="K89" s="27">
        <f t="shared" si="24"/>
        <v>8889</v>
      </c>
      <c r="L89" s="27">
        <f t="shared" si="29"/>
        <v>720009</v>
      </c>
      <c r="M89" s="27">
        <f t="shared" si="25"/>
        <v>3373.4643900000001</v>
      </c>
      <c r="N89" s="27">
        <f t="shared" si="26"/>
        <v>3373.4643900000001</v>
      </c>
      <c r="O89" s="27">
        <f t="shared" si="30"/>
        <v>-333956.49560999952</v>
      </c>
      <c r="P89" s="27">
        <f t="shared" si="31"/>
        <v>333956.49560999952</v>
      </c>
    </row>
    <row r="90" spans="1:16">
      <c r="A90" s="30">
        <v>37773</v>
      </c>
      <c r="C90" s="6">
        <v>82</v>
      </c>
      <c r="D90" s="29">
        <f t="shared" si="22"/>
        <v>8889</v>
      </c>
      <c r="E90" s="29">
        <f t="shared" si="27"/>
        <v>728898</v>
      </c>
      <c r="F90" s="29">
        <f t="shared" si="23"/>
        <v>-871102</v>
      </c>
      <c r="G90" s="34">
        <f>+Inputs!$D$3</f>
        <v>0.37951000000000001</v>
      </c>
      <c r="I90" s="27">
        <f t="shared" si="28"/>
        <v>1600000</v>
      </c>
      <c r="K90" s="27">
        <f t="shared" si="24"/>
        <v>8889</v>
      </c>
      <c r="L90" s="27">
        <f t="shared" si="29"/>
        <v>728898</v>
      </c>
      <c r="M90" s="27">
        <f t="shared" si="25"/>
        <v>3373.4643900000001</v>
      </c>
      <c r="N90" s="27">
        <f t="shared" si="26"/>
        <v>3373.4643900000001</v>
      </c>
      <c r="O90" s="27">
        <f t="shared" si="30"/>
        <v>-330583.03121999954</v>
      </c>
      <c r="P90" s="27">
        <f t="shared" si="31"/>
        <v>330583.03121999954</v>
      </c>
    </row>
    <row r="91" spans="1:16">
      <c r="A91" s="31">
        <v>37803</v>
      </c>
      <c r="C91" s="6">
        <v>83</v>
      </c>
      <c r="D91" s="29">
        <f t="shared" si="22"/>
        <v>8889</v>
      </c>
      <c r="E91" s="29">
        <f t="shared" si="27"/>
        <v>737787</v>
      </c>
      <c r="F91" s="29">
        <f t="shared" si="23"/>
        <v>-862213</v>
      </c>
      <c r="G91" s="34">
        <f>+Inputs!$D$3</f>
        <v>0.37951000000000001</v>
      </c>
      <c r="I91" s="27">
        <f t="shared" si="28"/>
        <v>1600000</v>
      </c>
      <c r="K91" s="27">
        <f t="shared" si="24"/>
        <v>8889</v>
      </c>
      <c r="L91" s="27">
        <f t="shared" si="29"/>
        <v>737787</v>
      </c>
      <c r="M91" s="27">
        <f t="shared" si="25"/>
        <v>3373.4643900000001</v>
      </c>
      <c r="N91" s="27">
        <f t="shared" si="26"/>
        <v>3373.4643900000001</v>
      </c>
      <c r="O91" s="27">
        <f t="shared" si="30"/>
        <v>-327209.56682999956</v>
      </c>
      <c r="P91" s="27">
        <f t="shared" si="31"/>
        <v>327209.56682999956</v>
      </c>
    </row>
    <row r="92" spans="1:16">
      <c r="A92" s="30">
        <v>37834</v>
      </c>
      <c r="C92" s="6">
        <v>84</v>
      </c>
      <c r="D92" s="29">
        <f t="shared" si="22"/>
        <v>8889</v>
      </c>
      <c r="E92" s="29">
        <f t="shared" si="27"/>
        <v>746676</v>
      </c>
      <c r="F92" s="29">
        <f t="shared" si="23"/>
        <v>-853324</v>
      </c>
      <c r="G92" s="34">
        <f>+Inputs!$D$3</f>
        <v>0.37951000000000001</v>
      </c>
      <c r="I92" s="27">
        <f t="shared" si="28"/>
        <v>1600000</v>
      </c>
      <c r="K92" s="27">
        <f t="shared" si="24"/>
        <v>8889</v>
      </c>
      <c r="L92" s="27">
        <f t="shared" si="29"/>
        <v>746676</v>
      </c>
      <c r="M92" s="27">
        <f t="shared" si="25"/>
        <v>3373.4643900000001</v>
      </c>
      <c r="N92" s="27">
        <f t="shared" si="26"/>
        <v>3373.4643900000001</v>
      </c>
      <c r="O92" s="27">
        <f t="shared" si="30"/>
        <v>-323836.10243999958</v>
      </c>
      <c r="P92" s="27">
        <f t="shared" si="31"/>
        <v>323836.10243999958</v>
      </c>
    </row>
    <row r="93" spans="1:16">
      <c r="A93" s="31">
        <v>37865</v>
      </c>
      <c r="C93" s="6">
        <v>85</v>
      </c>
      <c r="D93" s="29">
        <f t="shared" si="22"/>
        <v>8889</v>
      </c>
      <c r="E93" s="29">
        <f t="shared" si="27"/>
        <v>755565</v>
      </c>
      <c r="F93" s="29">
        <f t="shared" si="23"/>
        <v>-844435</v>
      </c>
      <c r="G93" s="34">
        <f>+Inputs!$D$3</f>
        <v>0.37951000000000001</v>
      </c>
      <c r="I93" s="27">
        <f t="shared" si="28"/>
        <v>1600000</v>
      </c>
      <c r="K93" s="27">
        <f t="shared" si="24"/>
        <v>8889</v>
      </c>
      <c r="L93" s="27">
        <f t="shared" si="29"/>
        <v>755565</v>
      </c>
      <c r="M93" s="27">
        <f t="shared" si="25"/>
        <v>3373.4643900000001</v>
      </c>
      <c r="N93" s="27">
        <f t="shared" si="26"/>
        <v>3373.4643900000001</v>
      </c>
      <c r="O93" s="27">
        <f t="shared" si="30"/>
        <v>-320462.6380499996</v>
      </c>
      <c r="P93" s="27">
        <f t="shared" si="31"/>
        <v>320462.6380499996</v>
      </c>
    </row>
    <row r="94" spans="1:16">
      <c r="A94" s="30">
        <v>37895</v>
      </c>
      <c r="C94" s="6">
        <v>86</v>
      </c>
      <c r="D94" s="29">
        <f t="shared" si="22"/>
        <v>8889</v>
      </c>
      <c r="E94" s="29">
        <f t="shared" si="27"/>
        <v>764454</v>
      </c>
      <c r="F94" s="29">
        <f t="shared" si="23"/>
        <v>-835546</v>
      </c>
      <c r="G94" s="34">
        <f>+Inputs!$D$3</f>
        <v>0.37951000000000001</v>
      </c>
      <c r="I94" s="27">
        <f t="shared" si="28"/>
        <v>1600000</v>
      </c>
      <c r="K94" s="27">
        <f t="shared" si="24"/>
        <v>8889</v>
      </c>
      <c r="L94" s="27">
        <f t="shared" si="29"/>
        <v>764454</v>
      </c>
      <c r="M94" s="27">
        <f t="shared" si="25"/>
        <v>3373.4643900000001</v>
      </c>
      <c r="N94" s="27">
        <f t="shared" si="26"/>
        <v>3373.4643900000001</v>
      </c>
      <c r="O94" s="27">
        <f t="shared" si="30"/>
        <v>-317089.17365999962</v>
      </c>
      <c r="P94" s="27">
        <f t="shared" si="31"/>
        <v>317089.17365999962</v>
      </c>
    </row>
    <row r="95" spans="1:16">
      <c r="A95" s="31">
        <v>37926</v>
      </c>
      <c r="C95" s="6">
        <v>87</v>
      </c>
      <c r="D95" s="29">
        <f t="shared" si="22"/>
        <v>8889</v>
      </c>
      <c r="E95" s="29">
        <f t="shared" si="27"/>
        <v>773343</v>
      </c>
      <c r="F95" s="29">
        <f t="shared" si="23"/>
        <v>-826657</v>
      </c>
      <c r="G95" s="34">
        <f>+Inputs!$D$3</f>
        <v>0.37951000000000001</v>
      </c>
      <c r="I95" s="27">
        <f t="shared" si="28"/>
        <v>1600000</v>
      </c>
      <c r="K95" s="27">
        <f t="shared" si="24"/>
        <v>8889</v>
      </c>
      <c r="L95" s="27">
        <f t="shared" si="29"/>
        <v>773343</v>
      </c>
      <c r="M95" s="27">
        <f t="shared" si="25"/>
        <v>3373.4643900000001</v>
      </c>
      <c r="N95" s="27">
        <f t="shared" si="26"/>
        <v>3373.4643900000001</v>
      </c>
      <c r="O95" s="27">
        <f t="shared" si="30"/>
        <v>-313715.70926999964</v>
      </c>
      <c r="P95" s="27">
        <f t="shared" si="31"/>
        <v>313715.70926999964</v>
      </c>
    </row>
    <row r="96" spans="1:16">
      <c r="A96" s="30">
        <v>37956</v>
      </c>
      <c r="C96" s="6">
        <v>88</v>
      </c>
      <c r="D96" s="29">
        <f t="shared" si="22"/>
        <v>8889</v>
      </c>
      <c r="E96" s="29">
        <f t="shared" si="27"/>
        <v>782232</v>
      </c>
      <c r="F96" s="29">
        <f t="shared" si="23"/>
        <v>-817768</v>
      </c>
      <c r="G96" s="34">
        <f>+Inputs!$D$3</f>
        <v>0.37951000000000001</v>
      </c>
      <c r="I96" s="27">
        <f t="shared" si="28"/>
        <v>1600000</v>
      </c>
      <c r="K96" s="27">
        <f t="shared" si="24"/>
        <v>8889</v>
      </c>
      <c r="L96" s="27">
        <f t="shared" si="29"/>
        <v>782232</v>
      </c>
      <c r="M96" s="27">
        <f t="shared" si="25"/>
        <v>3373.4643900000001</v>
      </c>
      <c r="N96" s="27">
        <f t="shared" si="26"/>
        <v>3373.4643900000001</v>
      </c>
      <c r="O96" s="27">
        <f t="shared" si="30"/>
        <v>-310342.24487999966</v>
      </c>
      <c r="P96" s="27">
        <f t="shared" si="31"/>
        <v>310342.24487999966</v>
      </c>
    </row>
    <row r="97" spans="1:16">
      <c r="A97" s="31">
        <v>37987</v>
      </c>
      <c r="C97" s="6">
        <v>89</v>
      </c>
      <c r="D97" s="29">
        <f t="shared" si="22"/>
        <v>8889</v>
      </c>
      <c r="E97" s="29">
        <f t="shared" si="27"/>
        <v>791121</v>
      </c>
      <c r="F97" s="29">
        <f t="shared" si="23"/>
        <v>-808879</v>
      </c>
      <c r="G97" s="34">
        <f>+Inputs!$D$3</f>
        <v>0.37951000000000001</v>
      </c>
      <c r="I97" s="27">
        <f t="shared" si="28"/>
        <v>1600000</v>
      </c>
      <c r="K97" s="27">
        <f t="shared" si="24"/>
        <v>8889</v>
      </c>
      <c r="L97" s="27">
        <f t="shared" si="29"/>
        <v>791121</v>
      </c>
      <c r="M97" s="27">
        <f t="shared" si="25"/>
        <v>3373.4643900000001</v>
      </c>
      <c r="N97" s="27">
        <f t="shared" si="26"/>
        <v>3373.4643900000001</v>
      </c>
      <c r="O97" s="27">
        <f t="shared" si="30"/>
        <v>-306968.78048999968</v>
      </c>
      <c r="P97" s="27">
        <f t="shared" si="31"/>
        <v>306968.78048999968</v>
      </c>
    </row>
    <row r="98" spans="1:16">
      <c r="A98" s="30">
        <v>38018</v>
      </c>
      <c r="C98" s="6">
        <v>90</v>
      </c>
      <c r="D98" s="29">
        <f t="shared" si="22"/>
        <v>8889</v>
      </c>
      <c r="E98" s="29">
        <f t="shared" si="27"/>
        <v>800010</v>
      </c>
      <c r="F98" s="29">
        <f t="shared" si="23"/>
        <v>-799990</v>
      </c>
      <c r="G98" s="34">
        <f>+Inputs!$D$3</f>
        <v>0.37951000000000001</v>
      </c>
      <c r="I98" s="27">
        <f t="shared" si="28"/>
        <v>1600000</v>
      </c>
      <c r="K98" s="27">
        <f t="shared" si="24"/>
        <v>8889</v>
      </c>
      <c r="L98" s="27">
        <f t="shared" si="29"/>
        <v>800010</v>
      </c>
      <c r="M98" s="27">
        <f t="shared" si="25"/>
        <v>3373.4643900000001</v>
      </c>
      <c r="N98" s="27">
        <f t="shared" si="26"/>
        <v>3373.4643900000001</v>
      </c>
      <c r="O98" s="27">
        <f t="shared" si="30"/>
        <v>-303595.31609999971</v>
      </c>
      <c r="P98" s="27">
        <f t="shared" si="31"/>
        <v>303595.31609999971</v>
      </c>
    </row>
    <row r="99" spans="1:16">
      <c r="A99" s="31">
        <v>38047</v>
      </c>
      <c r="C99" s="6">
        <v>91</v>
      </c>
      <c r="D99" s="29">
        <f t="shared" si="22"/>
        <v>8889</v>
      </c>
      <c r="E99" s="29">
        <f t="shared" si="27"/>
        <v>808899</v>
      </c>
      <c r="F99" s="29">
        <f t="shared" si="23"/>
        <v>-791101</v>
      </c>
      <c r="G99" s="34">
        <f>+Inputs!$D$3</f>
        <v>0.37951000000000001</v>
      </c>
      <c r="I99" s="27">
        <f t="shared" si="28"/>
        <v>1600000</v>
      </c>
      <c r="K99" s="27">
        <f t="shared" si="24"/>
        <v>8889</v>
      </c>
      <c r="L99" s="27">
        <f t="shared" si="29"/>
        <v>808899</v>
      </c>
      <c r="M99" s="27">
        <f t="shared" si="25"/>
        <v>3373.4643900000001</v>
      </c>
      <c r="N99" s="27">
        <f t="shared" si="26"/>
        <v>3373.4643900000001</v>
      </c>
      <c r="O99" s="27">
        <f t="shared" si="30"/>
        <v>-300221.85170999973</v>
      </c>
      <c r="P99" s="27">
        <f t="shared" si="31"/>
        <v>300221.85170999973</v>
      </c>
    </row>
    <row r="100" spans="1:16">
      <c r="A100" s="30">
        <v>38078</v>
      </c>
      <c r="C100" s="6">
        <v>92</v>
      </c>
      <c r="D100" s="29">
        <f t="shared" si="22"/>
        <v>8889</v>
      </c>
      <c r="E100" s="29">
        <f t="shared" si="27"/>
        <v>817788</v>
      </c>
      <c r="F100" s="29">
        <f t="shared" si="23"/>
        <v>-782212</v>
      </c>
      <c r="G100" s="34">
        <f>+Inputs!$D$3</f>
        <v>0.37951000000000001</v>
      </c>
      <c r="I100" s="27">
        <f t="shared" si="28"/>
        <v>1600000</v>
      </c>
      <c r="K100" s="27">
        <f t="shared" si="24"/>
        <v>8889</v>
      </c>
      <c r="L100" s="27">
        <f t="shared" si="29"/>
        <v>817788</v>
      </c>
      <c r="M100" s="27">
        <f t="shared" si="25"/>
        <v>3373.4643900000001</v>
      </c>
      <c r="N100" s="27">
        <f t="shared" si="26"/>
        <v>3373.4643900000001</v>
      </c>
      <c r="O100" s="27">
        <f t="shared" si="30"/>
        <v>-296848.38731999975</v>
      </c>
      <c r="P100" s="27">
        <f t="shared" si="31"/>
        <v>296848.38731999975</v>
      </c>
    </row>
    <row r="101" spans="1:16">
      <c r="A101" s="31">
        <v>38108</v>
      </c>
      <c r="C101" s="6">
        <v>93</v>
      </c>
      <c r="D101" s="29">
        <f t="shared" si="22"/>
        <v>8889</v>
      </c>
      <c r="E101" s="29">
        <f t="shared" si="27"/>
        <v>826677</v>
      </c>
      <c r="F101" s="29">
        <f t="shared" si="23"/>
        <v>-773323</v>
      </c>
      <c r="G101" s="34">
        <f>+Inputs!$D$3</f>
        <v>0.37951000000000001</v>
      </c>
      <c r="I101" s="27">
        <f t="shared" si="28"/>
        <v>1600000</v>
      </c>
      <c r="K101" s="27">
        <f t="shared" si="24"/>
        <v>8889</v>
      </c>
      <c r="L101" s="27">
        <f t="shared" si="29"/>
        <v>826677</v>
      </c>
      <c r="M101" s="27">
        <f t="shared" si="25"/>
        <v>3373.4643900000001</v>
      </c>
      <c r="N101" s="27">
        <f t="shared" si="26"/>
        <v>3373.4643900000001</v>
      </c>
      <c r="O101" s="27">
        <f t="shared" si="30"/>
        <v>-293474.92292999977</v>
      </c>
      <c r="P101" s="27">
        <f t="shared" si="31"/>
        <v>293474.92292999977</v>
      </c>
    </row>
    <row r="102" spans="1:16">
      <c r="A102" s="30">
        <v>38139</v>
      </c>
      <c r="C102" s="6">
        <v>94</v>
      </c>
      <c r="D102" s="29">
        <f t="shared" si="22"/>
        <v>8889</v>
      </c>
      <c r="E102" s="29">
        <f t="shared" si="27"/>
        <v>835566</v>
      </c>
      <c r="F102" s="29">
        <f t="shared" si="23"/>
        <v>-764434</v>
      </c>
      <c r="G102" s="34">
        <f>+Inputs!$D$3</f>
        <v>0.37951000000000001</v>
      </c>
      <c r="I102" s="27">
        <f t="shared" si="28"/>
        <v>1600000</v>
      </c>
      <c r="K102" s="27">
        <f t="shared" si="24"/>
        <v>8889</v>
      </c>
      <c r="L102" s="27">
        <f t="shared" si="29"/>
        <v>835566</v>
      </c>
      <c r="M102" s="27">
        <f t="shared" si="25"/>
        <v>3373.4643900000001</v>
      </c>
      <c r="N102" s="27">
        <f t="shared" si="26"/>
        <v>3373.4643900000001</v>
      </c>
      <c r="O102" s="27">
        <f t="shared" si="30"/>
        <v>-290101.45853999979</v>
      </c>
      <c r="P102" s="27">
        <f t="shared" si="31"/>
        <v>290101.45853999979</v>
      </c>
    </row>
    <row r="103" spans="1:16">
      <c r="A103" s="31">
        <v>38169</v>
      </c>
      <c r="C103" s="6">
        <v>95</v>
      </c>
      <c r="D103" s="29">
        <f t="shared" si="22"/>
        <v>8889</v>
      </c>
      <c r="E103" s="29">
        <f t="shared" si="27"/>
        <v>844455</v>
      </c>
      <c r="F103" s="29">
        <f t="shared" si="23"/>
        <v>-755545</v>
      </c>
      <c r="G103" s="34">
        <f>+Inputs!$D$3</f>
        <v>0.37951000000000001</v>
      </c>
      <c r="I103" s="27">
        <f t="shared" si="28"/>
        <v>1600000</v>
      </c>
      <c r="K103" s="27">
        <f t="shared" si="24"/>
        <v>8889</v>
      </c>
      <c r="L103" s="27">
        <f t="shared" si="29"/>
        <v>844455</v>
      </c>
      <c r="M103" s="27">
        <f t="shared" si="25"/>
        <v>3373.4643900000001</v>
      </c>
      <c r="N103" s="27">
        <f t="shared" si="26"/>
        <v>3373.4643900000001</v>
      </c>
      <c r="O103" s="27">
        <f t="shared" si="30"/>
        <v>-286727.99414999981</v>
      </c>
      <c r="P103" s="27">
        <f t="shared" si="31"/>
        <v>286727.99414999981</v>
      </c>
    </row>
    <row r="104" spans="1:16">
      <c r="A104" s="30">
        <v>38200</v>
      </c>
      <c r="C104" s="6">
        <v>96</v>
      </c>
      <c r="D104" s="29">
        <f t="shared" si="22"/>
        <v>8889</v>
      </c>
      <c r="E104" s="29">
        <f t="shared" si="27"/>
        <v>853344</v>
      </c>
      <c r="F104" s="29">
        <f t="shared" si="23"/>
        <v>-746656</v>
      </c>
      <c r="G104" s="34">
        <f>+Inputs!$D$3</f>
        <v>0.37951000000000001</v>
      </c>
      <c r="I104" s="27">
        <f t="shared" si="28"/>
        <v>1600000</v>
      </c>
      <c r="K104" s="27">
        <f t="shared" si="24"/>
        <v>8889</v>
      </c>
      <c r="L104" s="27">
        <f t="shared" si="29"/>
        <v>853344</v>
      </c>
      <c r="M104" s="27">
        <f t="shared" si="25"/>
        <v>3373.4643900000001</v>
      </c>
      <c r="N104" s="27">
        <f t="shared" si="26"/>
        <v>3373.4643900000001</v>
      </c>
      <c r="O104" s="27">
        <f t="shared" si="30"/>
        <v>-283354.52975999983</v>
      </c>
      <c r="P104" s="27">
        <f t="shared" si="31"/>
        <v>283354.52975999983</v>
      </c>
    </row>
    <row r="105" spans="1:16">
      <c r="A105" s="31">
        <v>38231</v>
      </c>
      <c r="C105" s="6">
        <v>97</v>
      </c>
      <c r="D105" s="29">
        <f t="shared" ref="D105:D136" si="32">ROUND(-(+$B$9/180)*1,0)</f>
        <v>8889</v>
      </c>
      <c r="E105" s="29">
        <f t="shared" si="27"/>
        <v>862233</v>
      </c>
      <c r="F105" s="29">
        <f t="shared" ref="F105:F136" si="33">$B$9+E105</f>
        <v>-737767</v>
      </c>
      <c r="G105" s="34">
        <f>+Inputs!$D$3</f>
        <v>0.37951000000000001</v>
      </c>
      <c r="I105" s="27">
        <f t="shared" si="28"/>
        <v>1600000</v>
      </c>
      <c r="K105" s="27">
        <f t="shared" ref="K105:K136" si="34">D105</f>
        <v>8889</v>
      </c>
      <c r="L105" s="27">
        <f t="shared" si="29"/>
        <v>862233</v>
      </c>
      <c r="M105" s="27">
        <f t="shared" ref="M105:M136" si="35">K105*G105</f>
        <v>3373.4643900000001</v>
      </c>
      <c r="N105" s="27">
        <f t="shared" ref="N105:N136" si="36">M105-J105</f>
        <v>3373.4643900000001</v>
      </c>
      <c r="O105" s="27">
        <f t="shared" si="30"/>
        <v>-279981.06536999985</v>
      </c>
      <c r="P105" s="27">
        <f t="shared" si="31"/>
        <v>279981.06536999985</v>
      </c>
    </row>
    <row r="106" spans="1:16">
      <c r="A106" s="30">
        <v>38261</v>
      </c>
      <c r="C106" s="6">
        <v>98</v>
      </c>
      <c r="D106" s="29">
        <f t="shared" si="32"/>
        <v>8889</v>
      </c>
      <c r="E106" s="29">
        <f t="shared" ref="E106:E137" si="37">+E105+D106</f>
        <v>871122</v>
      </c>
      <c r="F106" s="29">
        <f t="shared" si="33"/>
        <v>-728878</v>
      </c>
      <c r="G106" s="34">
        <f>+Inputs!$D$3</f>
        <v>0.37951000000000001</v>
      </c>
      <c r="I106" s="27">
        <f t="shared" ref="I106:I137" si="38">+I105+H106</f>
        <v>1600000</v>
      </c>
      <c r="K106" s="27">
        <f t="shared" si="34"/>
        <v>8889</v>
      </c>
      <c r="L106" s="27">
        <f t="shared" ref="L106:L137" si="39">+L105+K106</f>
        <v>871122</v>
      </c>
      <c r="M106" s="27">
        <f t="shared" si="35"/>
        <v>3373.4643900000001</v>
      </c>
      <c r="N106" s="27">
        <f t="shared" si="36"/>
        <v>3373.4643900000001</v>
      </c>
      <c r="O106" s="27">
        <f t="shared" ref="O106:O137" si="40">+O105+N106</f>
        <v>-276607.60097999987</v>
      </c>
      <c r="P106" s="27">
        <f t="shared" ref="P106:P137" si="41">P105-N106</f>
        <v>276607.60097999987</v>
      </c>
    </row>
    <row r="107" spans="1:16">
      <c r="A107" s="31">
        <v>38292</v>
      </c>
      <c r="C107" s="6">
        <v>99</v>
      </c>
      <c r="D107" s="29">
        <f t="shared" si="32"/>
        <v>8889</v>
      </c>
      <c r="E107" s="29">
        <f t="shared" si="37"/>
        <v>880011</v>
      </c>
      <c r="F107" s="29">
        <f t="shared" si="33"/>
        <v>-719989</v>
      </c>
      <c r="G107" s="34">
        <f>+Inputs!$D$3</f>
        <v>0.37951000000000001</v>
      </c>
      <c r="I107" s="27">
        <f t="shared" si="38"/>
        <v>1600000</v>
      </c>
      <c r="K107" s="27">
        <f t="shared" si="34"/>
        <v>8889</v>
      </c>
      <c r="L107" s="27">
        <f t="shared" si="39"/>
        <v>880011</v>
      </c>
      <c r="M107" s="27">
        <f t="shared" si="35"/>
        <v>3373.4643900000001</v>
      </c>
      <c r="N107" s="27">
        <f t="shared" si="36"/>
        <v>3373.4643900000001</v>
      </c>
      <c r="O107" s="27">
        <f t="shared" si="40"/>
        <v>-273234.13658999989</v>
      </c>
      <c r="P107" s="27">
        <f t="shared" si="41"/>
        <v>273234.13658999989</v>
      </c>
    </row>
    <row r="108" spans="1:16">
      <c r="A108" s="30">
        <v>38322</v>
      </c>
      <c r="C108" s="6">
        <v>100</v>
      </c>
      <c r="D108" s="29">
        <f t="shared" si="32"/>
        <v>8889</v>
      </c>
      <c r="E108" s="29">
        <f t="shared" si="37"/>
        <v>888900</v>
      </c>
      <c r="F108" s="29">
        <f t="shared" si="33"/>
        <v>-711100</v>
      </c>
      <c r="G108" s="34">
        <f>+Inputs!$D$3</f>
        <v>0.37951000000000001</v>
      </c>
      <c r="I108" s="27">
        <f t="shared" si="38"/>
        <v>1600000</v>
      </c>
      <c r="K108" s="27">
        <f t="shared" si="34"/>
        <v>8889</v>
      </c>
      <c r="L108" s="27">
        <f t="shared" si="39"/>
        <v>888900</v>
      </c>
      <c r="M108" s="27">
        <f t="shared" si="35"/>
        <v>3373.4643900000001</v>
      </c>
      <c r="N108" s="27">
        <f t="shared" si="36"/>
        <v>3373.4643900000001</v>
      </c>
      <c r="O108" s="27">
        <f t="shared" si="40"/>
        <v>-269860.67219999991</v>
      </c>
      <c r="P108" s="27">
        <f t="shared" si="41"/>
        <v>269860.67219999991</v>
      </c>
    </row>
    <row r="109" spans="1:16">
      <c r="A109" s="31">
        <v>38353</v>
      </c>
      <c r="C109" s="6">
        <v>101</v>
      </c>
      <c r="D109" s="29">
        <f t="shared" si="32"/>
        <v>8889</v>
      </c>
      <c r="E109" s="29">
        <f t="shared" si="37"/>
        <v>897789</v>
      </c>
      <c r="F109" s="29">
        <f t="shared" si="33"/>
        <v>-702211</v>
      </c>
      <c r="G109" s="34">
        <f>+Inputs!$D$3</f>
        <v>0.37951000000000001</v>
      </c>
      <c r="I109" s="27">
        <f t="shared" si="38"/>
        <v>1600000</v>
      </c>
      <c r="K109" s="27">
        <f t="shared" si="34"/>
        <v>8889</v>
      </c>
      <c r="L109" s="27">
        <f t="shared" si="39"/>
        <v>897789</v>
      </c>
      <c r="M109" s="27">
        <f t="shared" si="35"/>
        <v>3373.4643900000001</v>
      </c>
      <c r="N109" s="27">
        <f t="shared" si="36"/>
        <v>3373.4643900000001</v>
      </c>
      <c r="O109" s="27">
        <f t="shared" si="40"/>
        <v>-266487.20780999993</v>
      </c>
      <c r="P109" s="27">
        <f t="shared" si="41"/>
        <v>266487.20780999993</v>
      </c>
    </row>
    <row r="110" spans="1:16">
      <c r="A110" s="30">
        <v>38384</v>
      </c>
      <c r="C110" s="6">
        <v>102</v>
      </c>
      <c r="D110" s="29">
        <f t="shared" si="32"/>
        <v>8889</v>
      </c>
      <c r="E110" s="29">
        <f t="shared" si="37"/>
        <v>906678</v>
      </c>
      <c r="F110" s="29">
        <f t="shared" si="33"/>
        <v>-693322</v>
      </c>
      <c r="G110" s="34">
        <f>+Inputs!$D$3</f>
        <v>0.37951000000000001</v>
      </c>
      <c r="I110" s="27">
        <f t="shared" si="38"/>
        <v>1600000</v>
      </c>
      <c r="K110" s="27">
        <f t="shared" si="34"/>
        <v>8889</v>
      </c>
      <c r="L110" s="27">
        <f t="shared" si="39"/>
        <v>906678</v>
      </c>
      <c r="M110" s="27">
        <f t="shared" si="35"/>
        <v>3373.4643900000001</v>
      </c>
      <c r="N110" s="27">
        <f t="shared" si="36"/>
        <v>3373.4643900000001</v>
      </c>
      <c r="O110" s="27">
        <f t="shared" si="40"/>
        <v>-263113.74341999996</v>
      </c>
      <c r="P110" s="27">
        <f t="shared" si="41"/>
        <v>263113.74341999996</v>
      </c>
    </row>
    <row r="111" spans="1:16">
      <c r="A111" s="31">
        <v>38412</v>
      </c>
      <c r="C111" s="6">
        <v>103</v>
      </c>
      <c r="D111" s="29">
        <f t="shared" si="32"/>
        <v>8889</v>
      </c>
      <c r="E111" s="29">
        <f t="shared" si="37"/>
        <v>915567</v>
      </c>
      <c r="F111" s="29">
        <f t="shared" si="33"/>
        <v>-684433</v>
      </c>
      <c r="G111" s="34">
        <f>+Inputs!$D$3</f>
        <v>0.37951000000000001</v>
      </c>
      <c r="I111" s="27">
        <f t="shared" si="38"/>
        <v>1600000</v>
      </c>
      <c r="K111" s="27">
        <f t="shared" si="34"/>
        <v>8889</v>
      </c>
      <c r="L111" s="27">
        <f t="shared" si="39"/>
        <v>915567</v>
      </c>
      <c r="M111" s="27">
        <f t="shared" si="35"/>
        <v>3373.4643900000001</v>
      </c>
      <c r="N111" s="27">
        <f t="shared" si="36"/>
        <v>3373.4643900000001</v>
      </c>
      <c r="O111" s="27">
        <f t="shared" si="40"/>
        <v>-259740.27902999995</v>
      </c>
      <c r="P111" s="27">
        <f t="shared" si="41"/>
        <v>259740.27902999995</v>
      </c>
    </row>
    <row r="112" spans="1:16">
      <c r="A112" s="30">
        <v>38443</v>
      </c>
      <c r="C112" s="6">
        <v>104</v>
      </c>
      <c r="D112" s="29">
        <f t="shared" si="32"/>
        <v>8889</v>
      </c>
      <c r="E112" s="29">
        <f t="shared" si="37"/>
        <v>924456</v>
      </c>
      <c r="F112" s="29">
        <f t="shared" si="33"/>
        <v>-675544</v>
      </c>
      <c r="G112" s="34">
        <f>+Inputs!$D$3</f>
        <v>0.37951000000000001</v>
      </c>
      <c r="I112" s="27">
        <f t="shared" si="38"/>
        <v>1600000</v>
      </c>
      <c r="K112" s="27">
        <f t="shared" si="34"/>
        <v>8889</v>
      </c>
      <c r="L112" s="27">
        <f t="shared" si="39"/>
        <v>924456</v>
      </c>
      <c r="M112" s="27">
        <f t="shared" si="35"/>
        <v>3373.4643900000001</v>
      </c>
      <c r="N112" s="27">
        <f t="shared" si="36"/>
        <v>3373.4643900000001</v>
      </c>
      <c r="O112" s="27">
        <f t="shared" si="40"/>
        <v>-256366.81463999994</v>
      </c>
      <c r="P112" s="27">
        <f t="shared" si="41"/>
        <v>256366.81463999994</v>
      </c>
    </row>
    <row r="113" spans="1:16">
      <c r="A113" s="31">
        <v>38473</v>
      </c>
      <c r="C113" s="6">
        <v>105</v>
      </c>
      <c r="D113" s="29">
        <f t="shared" si="32"/>
        <v>8889</v>
      </c>
      <c r="E113" s="29">
        <f t="shared" si="37"/>
        <v>933345</v>
      </c>
      <c r="F113" s="29">
        <f t="shared" si="33"/>
        <v>-666655</v>
      </c>
      <c r="G113" s="34">
        <f>+Inputs!$D$3</f>
        <v>0.37951000000000001</v>
      </c>
      <c r="I113" s="27">
        <f t="shared" si="38"/>
        <v>1600000</v>
      </c>
      <c r="K113" s="27">
        <f t="shared" si="34"/>
        <v>8889</v>
      </c>
      <c r="L113" s="27">
        <f t="shared" si="39"/>
        <v>933345</v>
      </c>
      <c r="M113" s="27">
        <f t="shared" si="35"/>
        <v>3373.4643900000001</v>
      </c>
      <c r="N113" s="27">
        <f t="shared" si="36"/>
        <v>3373.4643900000001</v>
      </c>
      <c r="O113" s="27">
        <f t="shared" si="40"/>
        <v>-252993.35024999993</v>
      </c>
      <c r="P113" s="27">
        <f t="shared" si="41"/>
        <v>252993.35024999993</v>
      </c>
    </row>
    <row r="114" spans="1:16">
      <c r="A114" s="30">
        <v>38504</v>
      </c>
      <c r="C114" s="6">
        <v>106</v>
      </c>
      <c r="D114" s="29">
        <f t="shared" si="32"/>
        <v>8889</v>
      </c>
      <c r="E114" s="29">
        <f t="shared" si="37"/>
        <v>942234</v>
      </c>
      <c r="F114" s="29">
        <f t="shared" si="33"/>
        <v>-657766</v>
      </c>
      <c r="G114" s="34">
        <f>+Inputs!$D$3</f>
        <v>0.37951000000000001</v>
      </c>
      <c r="I114" s="27">
        <f t="shared" si="38"/>
        <v>1600000</v>
      </c>
      <c r="K114" s="27">
        <f t="shared" si="34"/>
        <v>8889</v>
      </c>
      <c r="L114" s="27">
        <f t="shared" si="39"/>
        <v>942234</v>
      </c>
      <c r="M114" s="27">
        <f t="shared" si="35"/>
        <v>3373.4643900000001</v>
      </c>
      <c r="N114" s="27">
        <f t="shared" si="36"/>
        <v>3373.4643900000001</v>
      </c>
      <c r="O114" s="27">
        <f t="shared" si="40"/>
        <v>-249619.88585999992</v>
      </c>
      <c r="P114" s="27">
        <f t="shared" si="41"/>
        <v>249619.88585999992</v>
      </c>
    </row>
    <row r="115" spans="1:16">
      <c r="A115" s="31">
        <v>38534</v>
      </c>
      <c r="C115" s="6">
        <v>107</v>
      </c>
      <c r="D115" s="29">
        <f t="shared" si="32"/>
        <v>8889</v>
      </c>
      <c r="E115" s="29">
        <f t="shared" si="37"/>
        <v>951123</v>
      </c>
      <c r="F115" s="29">
        <f t="shared" si="33"/>
        <v>-648877</v>
      </c>
      <c r="G115" s="34">
        <f>+Inputs!$D$3</f>
        <v>0.37951000000000001</v>
      </c>
      <c r="I115" s="27">
        <f t="shared" si="38"/>
        <v>1600000</v>
      </c>
      <c r="K115" s="27">
        <f t="shared" si="34"/>
        <v>8889</v>
      </c>
      <c r="L115" s="27">
        <f t="shared" si="39"/>
        <v>951123</v>
      </c>
      <c r="M115" s="27">
        <f t="shared" si="35"/>
        <v>3373.4643900000001</v>
      </c>
      <c r="N115" s="27">
        <f t="shared" si="36"/>
        <v>3373.4643900000001</v>
      </c>
      <c r="O115" s="27">
        <f t="shared" si="40"/>
        <v>-246246.42146999991</v>
      </c>
      <c r="P115" s="27">
        <f t="shared" si="41"/>
        <v>246246.42146999991</v>
      </c>
    </row>
    <row r="116" spans="1:16">
      <c r="A116" s="30">
        <v>38565</v>
      </c>
      <c r="C116" s="6">
        <v>108</v>
      </c>
      <c r="D116" s="29">
        <f t="shared" si="32"/>
        <v>8889</v>
      </c>
      <c r="E116" s="29">
        <f t="shared" si="37"/>
        <v>960012</v>
      </c>
      <c r="F116" s="29">
        <f t="shared" si="33"/>
        <v>-639988</v>
      </c>
      <c r="G116" s="34">
        <f>+Inputs!$D$3</f>
        <v>0.37951000000000001</v>
      </c>
      <c r="I116" s="27">
        <f t="shared" si="38"/>
        <v>1600000</v>
      </c>
      <c r="K116" s="27">
        <f t="shared" si="34"/>
        <v>8889</v>
      </c>
      <c r="L116" s="27">
        <f t="shared" si="39"/>
        <v>960012</v>
      </c>
      <c r="M116" s="27">
        <f t="shared" si="35"/>
        <v>3373.4643900000001</v>
      </c>
      <c r="N116" s="27">
        <f t="shared" si="36"/>
        <v>3373.4643900000001</v>
      </c>
      <c r="O116" s="27">
        <f t="shared" si="40"/>
        <v>-242872.95707999991</v>
      </c>
      <c r="P116" s="27">
        <f t="shared" si="41"/>
        <v>242872.95707999991</v>
      </c>
    </row>
    <row r="117" spans="1:16">
      <c r="A117" s="31">
        <v>38596</v>
      </c>
      <c r="C117" s="6">
        <v>109</v>
      </c>
      <c r="D117" s="29">
        <f t="shared" si="32"/>
        <v>8889</v>
      </c>
      <c r="E117" s="29">
        <f t="shared" si="37"/>
        <v>968901</v>
      </c>
      <c r="F117" s="29">
        <f t="shared" si="33"/>
        <v>-631099</v>
      </c>
      <c r="G117" s="34">
        <f>+Inputs!$D$3</f>
        <v>0.37951000000000001</v>
      </c>
      <c r="I117" s="27">
        <f t="shared" si="38"/>
        <v>1600000</v>
      </c>
      <c r="K117" s="27">
        <f t="shared" si="34"/>
        <v>8889</v>
      </c>
      <c r="L117" s="27">
        <f t="shared" si="39"/>
        <v>968901</v>
      </c>
      <c r="M117" s="27">
        <f t="shared" si="35"/>
        <v>3373.4643900000001</v>
      </c>
      <c r="N117" s="27">
        <f t="shared" si="36"/>
        <v>3373.4643900000001</v>
      </c>
      <c r="O117" s="27">
        <f t="shared" si="40"/>
        <v>-239499.4926899999</v>
      </c>
      <c r="P117" s="27">
        <f t="shared" si="41"/>
        <v>239499.4926899999</v>
      </c>
    </row>
    <row r="118" spans="1:16">
      <c r="A118" s="30">
        <v>38626</v>
      </c>
      <c r="C118" s="6">
        <v>110</v>
      </c>
      <c r="D118" s="29">
        <f t="shared" si="32"/>
        <v>8889</v>
      </c>
      <c r="E118" s="29">
        <f t="shared" si="37"/>
        <v>977790</v>
      </c>
      <c r="F118" s="29">
        <f t="shared" si="33"/>
        <v>-622210</v>
      </c>
      <c r="G118" s="34">
        <f>+Inputs!$D$3</f>
        <v>0.37951000000000001</v>
      </c>
      <c r="I118" s="27">
        <f t="shared" si="38"/>
        <v>1600000</v>
      </c>
      <c r="K118" s="27">
        <f t="shared" si="34"/>
        <v>8889</v>
      </c>
      <c r="L118" s="27">
        <f t="shared" si="39"/>
        <v>977790</v>
      </c>
      <c r="M118" s="27">
        <f t="shared" si="35"/>
        <v>3373.4643900000001</v>
      </c>
      <c r="N118" s="27">
        <f t="shared" si="36"/>
        <v>3373.4643900000001</v>
      </c>
      <c r="O118" s="27">
        <f t="shared" si="40"/>
        <v>-236126.02829999989</v>
      </c>
      <c r="P118" s="27">
        <f t="shared" si="41"/>
        <v>236126.02829999989</v>
      </c>
    </row>
    <row r="119" spans="1:16">
      <c r="A119" s="31">
        <v>38657</v>
      </c>
      <c r="C119" s="6">
        <v>111</v>
      </c>
      <c r="D119" s="29">
        <f t="shared" si="32"/>
        <v>8889</v>
      </c>
      <c r="E119" s="29">
        <f t="shared" si="37"/>
        <v>986679</v>
      </c>
      <c r="F119" s="29">
        <f t="shared" si="33"/>
        <v>-613321</v>
      </c>
      <c r="G119" s="34">
        <f>+Inputs!$D$3</f>
        <v>0.37951000000000001</v>
      </c>
      <c r="I119" s="27">
        <f t="shared" si="38"/>
        <v>1600000</v>
      </c>
      <c r="K119" s="27">
        <f t="shared" si="34"/>
        <v>8889</v>
      </c>
      <c r="L119" s="27">
        <f t="shared" si="39"/>
        <v>986679</v>
      </c>
      <c r="M119" s="27">
        <f t="shared" si="35"/>
        <v>3373.4643900000001</v>
      </c>
      <c r="N119" s="27">
        <f t="shared" si="36"/>
        <v>3373.4643900000001</v>
      </c>
      <c r="O119" s="27">
        <f t="shared" si="40"/>
        <v>-232752.56390999988</v>
      </c>
      <c r="P119" s="27">
        <f t="shared" si="41"/>
        <v>232752.56390999988</v>
      </c>
    </row>
    <row r="120" spans="1:16">
      <c r="A120" s="30">
        <v>38687</v>
      </c>
      <c r="C120" s="6">
        <v>112</v>
      </c>
      <c r="D120" s="29">
        <f t="shared" si="32"/>
        <v>8889</v>
      </c>
      <c r="E120" s="29">
        <f t="shared" si="37"/>
        <v>995568</v>
      </c>
      <c r="F120" s="29">
        <f t="shared" si="33"/>
        <v>-604432</v>
      </c>
      <c r="G120" s="34">
        <f>+Inputs!$D$3</f>
        <v>0.37951000000000001</v>
      </c>
      <c r="I120" s="27">
        <f t="shared" si="38"/>
        <v>1600000</v>
      </c>
      <c r="K120" s="27">
        <f t="shared" si="34"/>
        <v>8889</v>
      </c>
      <c r="L120" s="27">
        <f t="shared" si="39"/>
        <v>995568</v>
      </c>
      <c r="M120" s="27">
        <f t="shared" si="35"/>
        <v>3373.4643900000001</v>
      </c>
      <c r="N120" s="27">
        <f t="shared" si="36"/>
        <v>3373.4643900000001</v>
      </c>
      <c r="O120" s="27">
        <f t="shared" si="40"/>
        <v>-229379.09951999987</v>
      </c>
      <c r="P120" s="27">
        <f t="shared" si="41"/>
        <v>229379.09951999987</v>
      </c>
    </row>
    <row r="121" spans="1:16">
      <c r="A121" s="31">
        <v>38718</v>
      </c>
      <c r="C121" s="6">
        <v>113</v>
      </c>
      <c r="D121" s="29">
        <f t="shared" si="32"/>
        <v>8889</v>
      </c>
      <c r="E121" s="29">
        <f t="shared" si="37"/>
        <v>1004457</v>
      </c>
      <c r="F121" s="29">
        <f t="shared" si="33"/>
        <v>-595543</v>
      </c>
      <c r="G121" s="34">
        <f>+Inputs!$D$3</f>
        <v>0.37951000000000001</v>
      </c>
      <c r="I121" s="27">
        <f t="shared" si="38"/>
        <v>1600000</v>
      </c>
      <c r="K121" s="27">
        <f t="shared" si="34"/>
        <v>8889</v>
      </c>
      <c r="L121" s="27">
        <f t="shared" si="39"/>
        <v>1004457</v>
      </c>
      <c r="M121" s="27">
        <f t="shared" si="35"/>
        <v>3373.4643900000001</v>
      </c>
      <c r="N121" s="27">
        <f t="shared" si="36"/>
        <v>3373.4643900000001</v>
      </c>
      <c r="O121" s="27">
        <f t="shared" si="40"/>
        <v>-226005.63512999986</v>
      </c>
      <c r="P121" s="27">
        <f t="shared" si="41"/>
        <v>226005.63512999986</v>
      </c>
    </row>
    <row r="122" spans="1:16">
      <c r="A122" s="30">
        <v>38749</v>
      </c>
      <c r="C122" s="6">
        <v>114</v>
      </c>
      <c r="D122" s="29">
        <f t="shared" si="32"/>
        <v>8889</v>
      </c>
      <c r="E122" s="29">
        <f t="shared" si="37"/>
        <v>1013346</v>
      </c>
      <c r="F122" s="29">
        <f t="shared" si="33"/>
        <v>-586654</v>
      </c>
      <c r="G122" s="34">
        <f>+Inputs!$D$3</f>
        <v>0.37951000000000001</v>
      </c>
      <c r="I122" s="27">
        <f t="shared" si="38"/>
        <v>1600000</v>
      </c>
      <c r="K122" s="27">
        <f t="shared" si="34"/>
        <v>8889</v>
      </c>
      <c r="L122" s="27">
        <f t="shared" si="39"/>
        <v>1013346</v>
      </c>
      <c r="M122" s="27">
        <f t="shared" si="35"/>
        <v>3373.4643900000001</v>
      </c>
      <c r="N122" s="27">
        <f t="shared" si="36"/>
        <v>3373.4643900000001</v>
      </c>
      <c r="O122" s="27">
        <f t="shared" si="40"/>
        <v>-222632.17073999986</v>
      </c>
      <c r="P122" s="27">
        <f t="shared" si="41"/>
        <v>222632.17073999986</v>
      </c>
    </row>
    <row r="123" spans="1:16">
      <c r="A123" s="31">
        <v>38777</v>
      </c>
      <c r="C123" s="6">
        <v>115</v>
      </c>
      <c r="D123" s="29">
        <f t="shared" si="32"/>
        <v>8889</v>
      </c>
      <c r="E123" s="29">
        <f t="shared" si="37"/>
        <v>1022235</v>
      </c>
      <c r="F123" s="29">
        <f t="shared" si="33"/>
        <v>-577765</v>
      </c>
      <c r="G123" s="34">
        <f>+Inputs!$D$3</f>
        <v>0.37951000000000001</v>
      </c>
      <c r="I123" s="27">
        <f t="shared" si="38"/>
        <v>1600000</v>
      </c>
      <c r="K123" s="27">
        <f t="shared" si="34"/>
        <v>8889</v>
      </c>
      <c r="L123" s="27">
        <f t="shared" si="39"/>
        <v>1022235</v>
      </c>
      <c r="M123" s="27">
        <f t="shared" si="35"/>
        <v>3373.4643900000001</v>
      </c>
      <c r="N123" s="27">
        <f t="shared" si="36"/>
        <v>3373.4643900000001</v>
      </c>
      <c r="O123" s="27">
        <f t="shared" si="40"/>
        <v>-219258.70634999985</v>
      </c>
      <c r="P123" s="27">
        <f t="shared" si="41"/>
        <v>219258.70634999985</v>
      </c>
    </row>
    <row r="124" spans="1:16">
      <c r="A124" s="30">
        <v>38808</v>
      </c>
      <c r="C124" s="6">
        <v>116</v>
      </c>
      <c r="D124" s="29">
        <f t="shared" si="32"/>
        <v>8889</v>
      </c>
      <c r="E124" s="29">
        <f t="shared" si="37"/>
        <v>1031124</v>
      </c>
      <c r="F124" s="29">
        <f t="shared" si="33"/>
        <v>-568876</v>
      </c>
      <c r="G124" s="34">
        <f>+Inputs!$D$3</f>
        <v>0.37951000000000001</v>
      </c>
      <c r="I124" s="27">
        <f t="shared" si="38"/>
        <v>1600000</v>
      </c>
      <c r="K124" s="27">
        <f t="shared" si="34"/>
        <v>8889</v>
      </c>
      <c r="L124" s="27">
        <f t="shared" si="39"/>
        <v>1031124</v>
      </c>
      <c r="M124" s="27">
        <f t="shared" si="35"/>
        <v>3373.4643900000001</v>
      </c>
      <c r="N124" s="27">
        <f t="shared" si="36"/>
        <v>3373.4643900000001</v>
      </c>
      <c r="O124" s="27">
        <f t="shared" si="40"/>
        <v>-215885.24195999984</v>
      </c>
      <c r="P124" s="27">
        <f t="shared" si="41"/>
        <v>215885.24195999984</v>
      </c>
    </row>
    <row r="125" spans="1:16">
      <c r="A125" s="31">
        <v>38838</v>
      </c>
      <c r="C125" s="6">
        <v>117</v>
      </c>
      <c r="D125" s="29">
        <f t="shared" si="32"/>
        <v>8889</v>
      </c>
      <c r="E125" s="29">
        <f t="shared" si="37"/>
        <v>1040013</v>
      </c>
      <c r="F125" s="29">
        <f t="shared" si="33"/>
        <v>-559987</v>
      </c>
      <c r="G125" s="34">
        <f>+Inputs!$D$3</f>
        <v>0.37951000000000001</v>
      </c>
      <c r="I125" s="27">
        <f t="shared" si="38"/>
        <v>1600000</v>
      </c>
      <c r="K125" s="27">
        <f t="shared" si="34"/>
        <v>8889</v>
      </c>
      <c r="L125" s="27">
        <f t="shared" si="39"/>
        <v>1040013</v>
      </c>
      <c r="M125" s="27">
        <f t="shared" si="35"/>
        <v>3373.4643900000001</v>
      </c>
      <c r="N125" s="27">
        <f t="shared" si="36"/>
        <v>3373.4643900000001</v>
      </c>
      <c r="O125" s="27">
        <f t="shared" si="40"/>
        <v>-212511.77756999983</v>
      </c>
      <c r="P125" s="27">
        <f t="shared" si="41"/>
        <v>212511.77756999983</v>
      </c>
    </row>
    <row r="126" spans="1:16">
      <c r="A126" s="30">
        <v>38869</v>
      </c>
      <c r="C126" s="6">
        <v>118</v>
      </c>
      <c r="D126" s="29">
        <f t="shared" si="32"/>
        <v>8889</v>
      </c>
      <c r="E126" s="29">
        <f t="shared" si="37"/>
        <v>1048902</v>
      </c>
      <c r="F126" s="29">
        <f t="shared" si="33"/>
        <v>-551098</v>
      </c>
      <c r="G126" s="34">
        <f>+Inputs!$D$3</f>
        <v>0.37951000000000001</v>
      </c>
      <c r="I126" s="27">
        <f t="shared" si="38"/>
        <v>1600000</v>
      </c>
      <c r="K126" s="27">
        <f t="shared" si="34"/>
        <v>8889</v>
      </c>
      <c r="L126" s="27">
        <f t="shared" si="39"/>
        <v>1048902</v>
      </c>
      <c r="M126" s="27">
        <f t="shared" si="35"/>
        <v>3373.4643900000001</v>
      </c>
      <c r="N126" s="27">
        <f t="shared" si="36"/>
        <v>3373.4643900000001</v>
      </c>
      <c r="O126" s="27">
        <f t="shared" si="40"/>
        <v>-209138.31317999982</v>
      </c>
      <c r="P126" s="27">
        <f t="shared" si="41"/>
        <v>209138.31317999982</v>
      </c>
    </row>
    <row r="127" spans="1:16">
      <c r="A127" s="31">
        <v>38899</v>
      </c>
      <c r="C127" s="6">
        <v>119</v>
      </c>
      <c r="D127" s="29">
        <f t="shared" si="32"/>
        <v>8889</v>
      </c>
      <c r="E127" s="29">
        <f t="shared" si="37"/>
        <v>1057791</v>
      </c>
      <c r="F127" s="29">
        <f t="shared" si="33"/>
        <v>-542209</v>
      </c>
      <c r="G127" s="34">
        <f>+Inputs!$D$3</f>
        <v>0.37951000000000001</v>
      </c>
      <c r="I127" s="27">
        <f t="shared" si="38"/>
        <v>1600000</v>
      </c>
      <c r="K127" s="27">
        <f t="shared" si="34"/>
        <v>8889</v>
      </c>
      <c r="L127" s="27">
        <f t="shared" si="39"/>
        <v>1057791</v>
      </c>
      <c r="M127" s="27">
        <f t="shared" si="35"/>
        <v>3373.4643900000001</v>
      </c>
      <c r="N127" s="27">
        <f t="shared" si="36"/>
        <v>3373.4643900000001</v>
      </c>
      <c r="O127" s="27">
        <f t="shared" si="40"/>
        <v>-205764.84878999981</v>
      </c>
      <c r="P127" s="27">
        <f t="shared" si="41"/>
        <v>205764.84878999981</v>
      </c>
    </row>
    <row r="128" spans="1:16">
      <c r="A128" s="30">
        <v>38930</v>
      </c>
      <c r="C128" s="6">
        <v>120</v>
      </c>
      <c r="D128" s="29">
        <f t="shared" si="32"/>
        <v>8889</v>
      </c>
      <c r="E128" s="29">
        <f t="shared" si="37"/>
        <v>1066680</v>
      </c>
      <c r="F128" s="29">
        <f t="shared" si="33"/>
        <v>-533320</v>
      </c>
      <c r="G128" s="34">
        <f>+Inputs!$D$3</f>
        <v>0.37951000000000001</v>
      </c>
      <c r="I128" s="27">
        <f t="shared" si="38"/>
        <v>1600000</v>
      </c>
      <c r="K128" s="27">
        <f t="shared" si="34"/>
        <v>8889</v>
      </c>
      <c r="L128" s="27">
        <f t="shared" si="39"/>
        <v>1066680</v>
      </c>
      <c r="M128" s="27">
        <f t="shared" si="35"/>
        <v>3373.4643900000001</v>
      </c>
      <c r="N128" s="27">
        <f t="shared" si="36"/>
        <v>3373.4643900000001</v>
      </c>
      <c r="O128" s="27">
        <f t="shared" si="40"/>
        <v>-202391.38439999981</v>
      </c>
      <c r="P128" s="27">
        <f t="shared" si="41"/>
        <v>202391.38439999981</v>
      </c>
    </row>
    <row r="129" spans="1:16">
      <c r="A129" s="31">
        <v>38961</v>
      </c>
      <c r="C129" s="6">
        <v>121</v>
      </c>
      <c r="D129" s="29">
        <f t="shared" si="32"/>
        <v>8889</v>
      </c>
      <c r="E129" s="29">
        <f t="shared" si="37"/>
        <v>1075569</v>
      </c>
      <c r="F129" s="29">
        <f t="shared" si="33"/>
        <v>-524431</v>
      </c>
      <c r="G129" s="34">
        <f>+Inputs!$D$3</f>
        <v>0.37951000000000001</v>
      </c>
      <c r="I129" s="27">
        <f t="shared" si="38"/>
        <v>1600000</v>
      </c>
      <c r="K129" s="27">
        <f t="shared" si="34"/>
        <v>8889</v>
      </c>
      <c r="L129" s="27">
        <f t="shared" si="39"/>
        <v>1075569</v>
      </c>
      <c r="M129" s="27">
        <f t="shared" si="35"/>
        <v>3373.4643900000001</v>
      </c>
      <c r="N129" s="27">
        <f t="shared" si="36"/>
        <v>3373.4643900000001</v>
      </c>
      <c r="O129" s="27">
        <f t="shared" si="40"/>
        <v>-199017.9200099998</v>
      </c>
      <c r="P129" s="27">
        <f t="shared" si="41"/>
        <v>199017.9200099998</v>
      </c>
    </row>
    <row r="130" spans="1:16">
      <c r="A130" s="30">
        <v>38991</v>
      </c>
      <c r="C130" s="6">
        <v>122</v>
      </c>
      <c r="D130" s="29">
        <f t="shared" si="32"/>
        <v>8889</v>
      </c>
      <c r="E130" s="29">
        <f t="shared" si="37"/>
        <v>1084458</v>
      </c>
      <c r="F130" s="29">
        <f t="shared" si="33"/>
        <v>-515542</v>
      </c>
      <c r="G130" s="34">
        <f>+Inputs!$D$3</f>
        <v>0.37951000000000001</v>
      </c>
      <c r="I130" s="27">
        <f t="shared" si="38"/>
        <v>1600000</v>
      </c>
      <c r="K130" s="27">
        <f t="shared" si="34"/>
        <v>8889</v>
      </c>
      <c r="L130" s="27">
        <f t="shared" si="39"/>
        <v>1084458</v>
      </c>
      <c r="M130" s="27">
        <f t="shared" si="35"/>
        <v>3373.4643900000001</v>
      </c>
      <c r="N130" s="27">
        <f t="shared" si="36"/>
        <v>3373.4643900000001</v>
      </c>
      <c r="O130" s="27">
        <f t="shared" si="40"/>
        <v>-195644.45561999979</v>
      </c>
      <c r="P130" s="27">
        <f t="shared" si="41"/>
        <v>195644.45561999979</v>
      </c>
    </row>
    <row r="131" spans="1:16">
      <c r="A131" s="31">
        <v>39022</v>
      </c>
      <c r="C131" s="6">
        <v>123</v>
      </c>
      <c r="D131" s="29">
        <f t="shared" si="32"/>
        <v>8889</v>
      </c>
      <c r="E131" s="29">
        <f t="shared" si="37"/>
        <v>1093347</v>
      </c>
      <c r="F131" s="29">
        <f t="shared" si="33"/>
        <v>-506653</v>
      </c>
      <c r="G131" s="34">
        <f>+Inputs!$D$3</f>
        <v>0.37951000000000001</v>
      </c>
      <c r="I131" s="27">
        <f t="shared" si="38"/>
        <v>1600000</v>
      </c>
      <c r="K131" s="27">
        <f t="shared" si="34"/>
        <v>8889</v>
      </c>
      <c r="L131" s="27">
        <f t="shared" si="39"/>
        <v>1093347</v>
      </c>
      <c r="M131" s="27">
        <f t="shared" si="35"/>
        <v>3373.4643900000001</v>
      </c>
      <c r="N131" s="27">
        <f t="shared" si="36"/>
        <v>3373.4643900000001</v>
      </c>
      <c r="O131" s="27">
        <f t="shared" si="40"/>
        <v>-192270.99122999978</v>
      </c>
      <c r="P131" s="27">
        <f t="shared" si="41"/>
        <v>192270.99122999978</v>
      </c>
    </row>
    <row r="132" spans="1:16">
      <c r="A132" s="30">
        <v>39052</v>
      </c>
      <c r="C132" s="6">
        <v>124</v>
      </c>
      <c r="D132" s="29">
        <f t="shared" si="32"/>
        <v>8889</v>
      </c>
      <c r="E132" s="29">
        <f t="shared" si="37"/>
        <v>1102236</v>
      </c>
      <c r="F132" s="29">
        <f t="shared" si="33"/>
        <v>-497764</v>
      </c>
      <c r="G132" s="34">
        <f>+Inputs!$D$3</f>
        <v>0.37951000000000001</v>
      </c>
      <c r="I132" s="27">
        <f t="shared" si="38"/>
        <v>1600000</v>
      </c>
      <c r="K132" s="27">
        <f t="shared" si="34"/>
        <v>8889</v>
      </c>
      <c r="L132" s="27">
        <f t="shared" si="39"/>
        <v>1102236</v>
      </c>
      <c r="M132" s="27">
        <f t="shared" si="35"/>
        <v>3373.4643900000001</v>
      </c>
      <c r="N132" s="27">
        <f t="shared" si="36"/>
        <v>3373.4643900000001</v>
      </c>
      <c r="O132" s="27">
        <f t="shared" si="40"/>
        <v>-188897.52683999977</v>
      </c>
      <c r="P132" s="27">
        <f t="shared" si="41"/>
        <v>188897.52683999977</v>
      </c>
    </row>
    <row r="133" spans="1:16">
      <c r="A133" s="31">
        <v>39083</v>
      </c>
      <c r="C133" s="6">
        <v>125</v>
      </c>
      <c r="D133" s="29">
        <f t="shared" si="32"/>
        <v>8889</v>
      </c>
      <c r="E133" s="29">
        <f t="shared" si="37"/>
        <v>1111125</v>
      </c>
      <c r="F133" s="29">
        <f t="shared" si="33"/>
        <v>-488875</v>
      </c>
      <c r="G133" s="34">
        <f>+Inputs!$D$3</f>
        <v>0.37951000000000001</v>
      </c>
      <c r="I133" s="27">
        <f t="shared" si="38"/>
        <v>1600000</v>
      </c>
      <c r="K133" s="27">
        <f t="shared" si="34"/>
        <v>8889</v>
      </c>
      <c r="L133" s="27">
        <f t="shared" si="39"/>
        <v>1111125</v>
      </c>
      <c r="M133" s="27">
        <f t="shared" si="35"/>
        <v>3373.4643900000001</v>
      </c>
      <c r="N133" s="27">
        <f t="shared" si="36"/>
        <v>3373.4643900000001</v>
      </c>
      <c r="O133" s="27">
        <f t="shared" si="40"/>
        <v>-185524.06244999976</v>
      </c>
      <c r="P133" s="27">
        <f t="shared" si="41"/>
        <v>185524.06244999976</v>
      </c>
    </row>
    <row r="134" spans="1:16">
      <c r="A134" s="30">
        <v>39114</v>
      </c>
      <c r="C134" s="6">
        <v>126</v>
      </c>
      <c r="D134" s="29">
        <f t="shared" si="32"/>
        <v>8889</v>
      </c>
      <c r="E134" s="29">
        <f t="shared" si="37"/>
        <v>1120014</v>
      </c>
      <c r="F134" s="29">
        <f t="shared" si="33"/>
        <v>-479986</v>
      </c>
      <c r="G134" s="34">
        <f>+Inputs!$D$3</f>
        <v>0.37951000000000001</v>
      </c>
      <c r="I134" s="27">
        <f t="shared" si="38"/>
        <v>1600000</v>
      </c>
      <c r="K134" s="27">
        <f t="shared" si="34"/>
        <v>8889</v>
      </c>
      <c r="L134" s="27">
        <f t="shared" si="39"/>
        <v>1120014</v>
      </c>
      <c r="M134" s="27">
        <f t="shared" si="35"/>
        <v>3373.4643900000001</v>
      </c>
      <c r="N134" s="27">
        <f t="shared" si="36"/>
        <v>3373.4643900000001</v>
      </c>
      <c r="O134" s="27">
        <f t="shared" si="40"/>
        <v>-182150.59805999976</v>
      </c>
      <c r="P134" s="27">
        <f t="shared" si="41"/>
        <v>182150.59805999976</v>
      </c>
    </row>
    <row r="135" spans="1:16">
      <c r="A135" s="31">
        <v>39142</v>
      </c>
      <c r="C135" s="6">
        <v>127</v>
      </c>
      <c r="D135" s="29">
        <f t="shared" si="32"/>
        <v>8889</v>
      </c>
      <c r="E135" s="29">
        <f t="shared" si="37"/>
        <v>1128903</v>
      </c>
      <c r="F135" s="29">
        <f t="shared" si="33"/>
        <v>-471097</v>
      </c>
      <c r="G135" s="34">
        <f>+Inputs!$D$3</f>
        <v>0.37951000000000001</v>
      </c>
      <c r="I135" s="27">
        <f t="shared" si="38"/>
        <v>1600000</v>
      </c>
      <c r="K135" s="27">
        <f t="shared" si="34"/>
        <v>8889</v>
      </c>
      <c r="L135" s="27">
        <f t="shared" si="39"/>
        <v>1128903</v>
      </c>
      <c r="M135" s="27">
        <f t="shared" si="35"/>
        <v>3373.4643900000001</v>
      </c>
      <c r="N135" s="27">
        <f t="shared" si="36"/>
        <v>3373.4643900000001</v>
      </c>
      <c r="O135" s="27">
        <f t="shared" si="40"/>
        <v>-178777.13366999975</v>
      </c>
      <c r="P135" s="27">
        <f t="shared" si="41"/>
        <v>178777.13366999975</v>
      </c>
    </row>
    <row r="136" spans="1:16">
      <c r="A136" s="30">
        <v>39173</v>
      </c>
      <c r="C136" s="6">
        <v>128</v>
      </c>
      <c r="D136" s="29">
        <f t="shared" si="32"/>
        <v>8889</v>
      </c>
      <c r="E136" s="29">
        <f t="shared" si="37"/>
        <v>1137792</v>
      </c>
      <c r="F136" s="29">
        <f t="shared" si="33"/>
        <v>-462208</v>
      </c>
      <c r="G136" s="34">
        <f>+Inputs!$D$3</f>
        <v>0.37951000000000001</v>
      </c>
      <c r="I136" s="27">
        <f t="shared" si="38"/>
        <v>1600000</v>
      </c>
      <c r="K136" s="27">
        <f t="shared" si="34"/>
        <v>8889</v>
      </c>
      <c r="L136" s="27">
        <f t="shared" si="39"/>
        <v>1137792</v>
      </c>
      <c r="M136" s="27">
        <f t="shared" si="35"/>
        <v>3373.4643900000001</v>
      </c>
      <c r="N136" s="27">
        <f t="shared" si="36"/>
        <v>3373.4643900000001</v>
      </c>
      <c r="O136" s="27">
        <f t="shared" si="40"/>
        <v>-175403.66927999974</v>
      </c>
      <c r="P136" s="27">
        <f t="shared" si="41"/>
        <v>175403.66927999974</v>
      </c>
    </row>
    <row r="137" spans="1:16">
      <c r="A137" s="31">
        <v>39203</v>
      </c>
      <c r="C137" s="6">
        <v>129</v>
      </c>
      <c r="D137" s="29">
        <f t="shared" ref="D137:D168" si="42">ROUND(-(+$B$9/180)*1,0)</f>
        <v>8889</v>
      </c>
      <c r="E137" s="29">
        <f t="shared" si="37"/>
        <v>1146681</v>
      </c>
      <c r="F137" s="29">
        <f t="shared" ref="F137:F168" si="43">$B$9+E137</f>
        <v>-453319</v>
      </c>
      <c r="G137" s="34">
        <f>+Inputs!$D$3</f>
        <v>0.37951000000000001</v>
      </c>
      <c r="I137" s="27">
        <f t="shared" si="38"/>
        <v>1600000</v>
      </c>
      <c r="K137" s="27">
        <f t="shared" ref="K137:K168" si="44">D137</f>
        <v>8889</v>
      </c>
      <c r="L137" s="27">
        <f t="shared" si="39"/>
        <v>1146681</v>
      </c>
      <c r="M137" s="27">
        <f t="shared" ref="M137:M168" si="45">K137*G137</f>
        <v>3373.4643900000001</v>
      </c>
      <c r="N137" s="27">
        <f t="shared" ref="N137:N168" si="46">M137-J137</f>
        <v>3373.4643900000001</v>
      </c>
      <c r="O137" s="27">
        <f t="shared" si="40"/>
        <v>-172030.20488999973</v>
      </c>
      <c r="P137" s="27">
        <f t="shared" si="41"/>
        <v>172030.20488999973</v>
      </c>
    </row>
    <row r="138" spans="1:16">
      <c r="A138" s="30">
        <v>39234</v>
      </c>
      <c r="C138" s="6">
        <v>130</v>
      </c>
      <c r="D138" s="29">
        <f t="shared" si="42"/>
        <v>8889</v>
      </c>
      <c r="E138" s="29">
        <f t="shared" ref="E138:E169" si="47">+E137+D138</f>
        <v>1155570</v>
      </c>
      <c r="F138" s="29">
        <f t="shared" si="43"/>
        <v>-444430</v>
      </c>
      <c r="G138" s="34">
        <f>+Inputs!$D$3</f>
        <v>0.37951000000000001</v>
      </c>
      <c r="I138" s="27">
        <f t="shared" ref="I138:I169" si="48">+I137+H138</f>
        <v>1600000</v>
      </c>
      <c r="K138" s="27">
        <f t="shared" si="44"/>
        <v>8889</v>
      </c>
      <c r="L138" s="27">
        <f t="shared" ref="L138:L169" si="49">+L137+K138</f>
        <v>1155570</v>
      </c>
      <c r="M138" s="27">
        <f t="shared" si="45"/>
        <v>3373.4643900000001</v>
      </c>
      <c r="N138" s="27">
        <f t="shared" si="46"/>
        <v>3373.4643900000001</v>
      </c>
      <c r="O138" s="27">
        <f t="shared" ref="O138:O169" si="50">+O137+N138</f>
        <v>-168656.74049999972</v>
      </c>
      <c r="P138" s="27">
        <f t="shared" ref="P138:P169" si="51">P137-N138</f>
        <v>168656.74049999972</v>
      </c>
    </row>
    <row r="139" spans="1:16">
      <c r="A139" s="31">
        <v>39264</v>
      </c>
      <c r="C139" s="6">
        <v>131</v>
      </c>
      <c r="D139" s="29">
        <f t="shared" si="42"/>
        <v>8889</v>
      </c>
      <c r="E139" s="29">
        <f t="shared" si="47"/>
        <v>1164459</v>
      </c>
      <c r="F139" s="29">
        <f t="shared" si="43"/>
        <v>-435541</v>
      </c>
      <c r="G139" s="34">
        <f>+Inputs!$D$3</f>
        <v>0.37951000000000001</v>
      </c>
      <c r="I139" s="27">
        <f t="shared" si="48"/>
        <v>1600000</v>
      </c>
      <c r="K139" s="27">
        <f t="shared" si="44"/>
        <v>8889</v>
      </c>
      <c r="L139" s="27">
        <f t="shared" si="49"/>
        <v>1164459</v>
      </c>
      <c r="M139" s="27">
        <f t="shared" si="45"/>
        <v>3373.4643900000001</v>
      </c>
      <c r="N139" s="27">
        <f t="shared" si="46"/>
        <v>3373.4643900000001</v>
      </c>
      <c r="O139" s="27">
        <f t="shared" si="50"/>
        <v>-165283.27610999972</v>
      </c>
      <c r="P139" s="27">
        <f t="shared" si="51"/>
        <v>165283.27610999972</v>
      </c>
    </row>
    <row r="140" spans="1:16">
      <c r="A140" s="30">
        <v>39295</v>
      </c>
      <c r="C140" s="6">
        <v>132</v>
      </c>
      <c r="D140" s="29">
        <f t="shared" si="42"/>
        <v>8889</v>
      </c>
      <c r="E140" s="29">
        <f t="shared" si="47"/>
        <v>1173348</v>
      </c>
      <c r="F140" s="29">
        <f t="shared" si="43"/>
        <v>-426652</v>
      </c>
      <c r="G140" s="34">
        <f>+Inputs!$D$3</f>
        <v>0.37951000000000001</v>
      </c>
      <c r="I140" s="27">
        <f t="shared" si="48"/>
        <v>1600000</v>
      </c>
      <c r="K140" s="27">
        <f t="shared" si="44"/>
        <v>8889</v>
      </c>
      <c r="L140" s="27">
        <f t="shared" si="49"/>
        <v>1173348</v>
      </c>
      <c r="M140" s="27">
        <f t="shared" si="45"/>
        <v>3373.4643900000001</v>
      </c>
      <c r="N140" s="27">
        <f t="shared" si="46"/>
        <v>3373.4643900000001</v>
      </c>
      <c r="O140" s="27">
        <f t="shared" si="50"/>
        <v>-161909.81171999971</v>
      </c>
      <c r="P140" s="27">
        <f t="shared" si="51"/>
        <v>161909.81171999971</v>
      </c>
    </row>
    <row r="141" spans="1:16">
      <c r="A141" s="31">
        <v>39326</v>
      </c>
      <c r="C141" s="6">
        <v>133</v>
      </c>
      <c r="D141" s="29">
        <f t="shared" si="42"/>
        <v>8889</v>
      </c>
      <c r="E141" s="29">
        <f t="shared" si="47"/>
        <v>1182237</v>
      </c>
      <c r="F141" s="29">
        <f t="shared" si="43"/>
        <v>-417763</v>
      </c>
      <c r="G141" s="34">
        <f>+Inputs!$D$3</f>
        <v>0.37951000000000001</v>
      </c>
      <c r="I141" s="27">
        <f t="shared" si="48"/>
        <v>1600000</v>
      </c>
      <c r="K141" s="27">
        <f t="shared" si="44"/>
        <v>8889</v>
      </c>
      <c r="L141" s="27">
        <f t="shared" si="49"/>
        <v>1182237</v>
      </c>
      <c r="M141" s="27">
        <f t="shared" si="45"/>
        <v>3373.4643900000001</v>
      </c>
      <c r="N141" s="27">
        <f t="shared" si="46"/>
        <v>3373.4643900000001</v>
      </c>
      <c r="O141" s="27">
        <f t="shared" si="50"/>
        <v>-158536.3473299997</v>
      </c>
      <c r="P141" s="27">
        <f t="shared" si="51"/>
        <v>158536.3473299997</v>
      </c>
    </row>
    <row r="142" spans="1:16">
      <c r="A142" s="30">
        <v>39356</v>
      </c>
      <c r="C142" s="6">
        <v>134</v>
      </c>
      <c r="D142" s="29">
        <f t="shared" si="42"/>
        <v>8889</v>
      </c>
      <c r="E142" s="29">
        <f t="shared" si="47"/>
        <v>1191126</v>
      </c>
      <c r="F142" s="29">
        <f t="shared" si="43"/>
        <v>-408874</v>
      </c>
      <c r="G142" s="34">
        <f>+Inputs!$D$3</f>
        <v>0.37951000000000001</v>
      </c>
      <c r="I142" s="27">
        <f t="shared" si="48"/>
        <v>1600000</v>
      </c>
      <c r="K142" s="27">
        <f t="shared" si="44"/>
        <v>8889</v>
      </c>
      <c r="L142" s="27">
        <f t="shared" si="49"/>
        <v>1191126</v>
      </c>
      <c r="M142" s="27">
        <f t="shared" si="45"/>
        <v>3373.4643900000001</v>
      </c>
      <c r="N142" s="27">
        <f t="shared" si="46"/>
        <v>3373.4643900000001</v>
      </c>
      <c r="O142" s="27">
        <f t="shared" si="50"/>
        <v>-155162.88293999969</v>
      </c>
      <c r="P142" s="27">
        <f t="shared" si="51"/>
        <v>155162.88293999969</v>
      </c>
    </row>
    <row r="143" spans="1:16">
      <c r="A143" s="31">
        <v>39387</v>
      </c>
      <c r="C143" s="6">
        <v>135</v>
      </c>
      <c r="D143" s="29">
        <f t="shared" si="42"/>
        <v>8889</v>
      </c>
      <c r="E143" s="29">
        <f t="shared" si="47"/>
        <v>1200015</v>
      </c>
      <c r="F143" s="29">
        <f t="shared" si="43"/>
        <v>-399985</v>
      </c>
      <c r="G143" s="34">
        <f>+Inputs!$D$3</f>
        <v>0.37951000000000001</v>
      </c>
      <c r="I143" s="27">
        <f t="shared" si="48"/>
        <v>1600000</v>
      </c>
      <c r="K143" s="27">
        <f t="shared" si="44"/>
        <v>8889</v>
      </c>
      <c r="L143" s="27">
        <f t="shared" si="49"/>
        <v>1200015</v>
      </c>
      <c r="M143" s="27">
        <f t="shared" si="45"/>
        <v>3373.4643900000001</v>
      </c>
      <c r="N143" s="27">
        <f t="shared" si="46"/>
        <v>3373.4643900000001</v>
      </c>
      <c r="O143" s="27">
        <f t="shared" si="50"/>
        <v>-151789.41854999968</v>
      </c>
      <c r="P143" s="27">
        <f t="shared" si="51"/>
        <v>151789.41854999968</v>
      </c>
    </row>
    <row r="144" spans="1:16">
      <c r="A144" s="30">
        <v>39417</v>
      </c>
      <c r="C144" s="6">
        <v>136</v>
      </c>
      <c r="D144" s="29">
        <f t="shared" si="42"/>
        <v>8889</v>
      </c>
      <c r="E144" s="29">
        <f t="shared" si="47"/>
        <v>1208904</v>
      </c>
      <c r="F144" s="29">
        <f t="shared" si="43"/>
        <v>-391096</v>
      </c>
      <c r="G144" s="34">
        <f>+Inputs!$D$3</f>
        <v>0.37951000000000001</v>
      </c>
      <c r="I144" s="27">
        <f t="shared" si="48"/>
        <v>1600000</v>
      </c>
      <c r="K144" s="27">
        <f t="shared" si="44"/>
        <v>8889</v>
      </c>
      <c r="L144" s="27">
        <f t="shared" si="49"/>
        <v>1208904</v>
      </c>
      <c r="M144" s="27">
        <f t="shared" si="45"/>
        <v>3373.4643900000001</v>
      </c>
      <c r="N144" s="27">
        <f t="shared" si="46"/>
        <v>3373.4643900000001</v>
      </c>
      <c r="O144" s="27">
        <f t="shared" si="50"/>
        <v>-148415.95415999967</v>
      </c>
      <c r="P144" s="27">
        <f t="shared" si="51"/>
        <v>148415.95415999967</v>
      </c>
    </row>
    <row r="145" spans="1:16">
      <c r="A145" s="31">
        <v>39448</v>
      </c>
      <c r="C145" s="6">
        <v>137</v>
      </c>
      <c r="D145" s="29">
        <f t="shared" si="42"/>
        <v>8889</v>
      </c>
      <c r="E145" s="29">
        <f t="shared" si="47"/>
        <v>1217793</v>
      </c>
      <c r="F145" s="29">
        <f t="shared" si="43"/>
        <v>-382207</v>
      </c>
      <c r="G145" s="34">
        <f>+Inputs!$D$3</f>
        <v>0.37951000000000001</v>
      </c>
      <c r="I145" s="27">
        <f t="shared" si="48"/>
        <v>1600000</v>
      </c>
      <c r="K145" s="27">
        <f t="shared" si="44"/>
        <v>8889</v>
      </c>
      <c r="L145" s="27">
        <f t="shared" si="49"/>
        <v>1217793</v>
      </c>
      <c r="M145" s="27">
        <f t="shared" si="45"/>
        <v>3373.4643900000001</v>
      </c>
      <c r="N145" s="27">
        <f t="shared" si="46"/>
        <v>3373.4643900000001</v>
      </c>
      <c r="O145" s="27">
        <f t="shared" si="50"/>
        <v>-145042.48976999967</v>
      </c>
      <c r="P145" s="27">
        <f t="shared" si="51"/>
        <v>145042.48976999967</v>
      </c>
    </row>
    <row r="146" spans="1:16">
      <c r="A146" s="30">
        <v>39479</v>
      </c>
      <c r="C146" s="6">
        <v>138</v>
      </c>
      <c r="D146" s="29">
        <f t="shared" si="42"/>
        <v>8889</v>
      </c>
      <c r="E146" s="29">
        <f t="shared" si="47"/>
        <v>1226682</v>
      </c>
      <c r="F146" s="29">
        <f t="shared" si="43"/>
        <v>-373318</v>
      </c>
      <c r="G146" s="34">
        <f>+Inputs!$D$3</f>
        <v>0.37951000000000001</v>
      </c>
      <c r="I146" s="27">
        <f t="shared" si="48"/>
        <v>1600000</v>
      </c>
      <c r="K146" s="27">
        <f t="shared" si="44"/>
        <v>8889</v>
      </c>
      <c r="L146" s="27">
        <f t="shared" si="49"/>
        <v>1226682</v>
      </c>
      <c r="M146" s="27">
        <f t="shared" si="45"/>
        <v>3373.4643900000001</v>
      </c>
      <c r="N146" s="27">
        <f t="shared" si="46"/>
        <v>3373.4643900000001</v>
      </c>
      <c r="O146" s="27">
        <f t="shared" si="50"/>
        <v>-141669.02537999966</v>
      </c>
      <c r="P146" s="27">
        <f t="shared" si="51"/>
        <v>141669.02537999966</v>
      </c>
    </row>
    <row r="147" spans="1:16">
      <c r="A147" s="31">
        <v>39508</v>
      </c>
      <c r="C147" s="6">
        <v>139</v>
      </c>
      <c r="D147" s="29">
        <f t="shared" si="42"/>
        <v>8889</v>
      </c>
      <c r="E147" s="29">
        <f t="shared" si="47"/>
        <v>1235571</v>
      </c>
      <c r="F147" s="29">
        <f t="shared" si="43"/>
        <v>-364429</v>
      </c>
      <c r="G147" s="34">
        <f>+Inputs!$D$3</f>
        <v>0.37951000000000001</v>
      </c>
      <c r="I147" s="27">
        <f t="shared" si="48"/>
        <v>1600000</v>
      </c>
      <c r="K147" s="27">
        <f t="shared" si="44"/>
        <v>8889</v>
      </c>
      <c r="L147" s="27">
        <f t="shared" si="49"/>
        <v>1235571</v>
      </c>
      <c r="M147" s="27">
        <f t="shared" si="45"/>
        <v>3373.4643900000001</v>
      </c>
      <c r="N147" s="27">
        <f t="shared" si="46"/>
        <v>3373.4643900000001</v>
      </c>
      <c r="O147" s="27">
        <f t="shared" si="50"/>
        <v>-138295.56098999965</v>
      </c>
      <c r="P147" s="27">
        <f t="shared" si="51"/>
        <v>138295.56098999965</v>
      </c>
    </row>
    <row r="148" spans="1:16">
      <c r="A148" s="30">
        <v>39539</v>
      </c>
      <c r="C148" s="6">
        <v>140</v>
      </c>
      <c r="D148" s="29">
        <f t="shared" si="42"/>
        <v>8889</v>
      </c>
      <c r="E148" s="29">
        <f t="shared" si="47"/>
        <v>1244460</v>
      </c>
      <c r="F148" s="29">
        <f t="shared" si="43"/>
        <v>-355540</v>
      </c>
      <c r="G148" s="34">
        <f>+Inputs!$D$3</f>
        <v>0.37951000000000001</v>
      </c>
      <c r="I148" s="27">
        <f t="shared" si="48"/>
        <v>1600000</v>
      </c>
      <c r="K148" s="27">
        <f t="shared" si="44"/>
        <v>8889</v>
      </c>
      <c r="L148" s="27">
        <f t="shared" si="49"/>
        <v>1244460</v>
      </c>
      <c r="M148" s="27">
        <f t="shared" si="45"/>
        <v>3373.4643900000001</v>
      </c>
      <c r="N148" s="27">
        <f t="shared" si="46"/>
        <v>3373.4643900000001</v>
      </c>
      <c r="O148" s="27">
        <f t="shared" si="50"/>
        <v>-134922.09659999964</v>
      </c>
      <c r="P148" s="27">
        <f t="shared" si="51"/>
        <v>134922.09659999964</v>
      </c>
    </row>
    <row r="149" spans="1:16">
      <c r="A149" s="31">
        <v>39569</v>
      </c>
      <c r="C149" s="6">
        <v>141</v>
      </c>
      <c r="D149" s="29">
        <f t="shared" si="42"/>
        <v>8889</v>
      </c>
      <c r="E149" s="29">
        <f t="shared" si="47"/>
        <v>1253349</v>
      </c>
      <c r="F149" s="29">
        <f t="shared" si="43"/>
        <v>-346651</v>
      </c>
      <c r="G149" s="34">
        <f>+Inputs!$D$3</f>
        <v>0.37951000000000001</v>
      </c>
      <c r="I149" s="27">
        <f t="shared" si="48"/>
        <v>1600000</v>
      </c>
      <c r="K149" s="27">
        <f t="shared" si="44"/>
        <v>8889</v>
      </c>
      <c r="L149" s="27">
        <f t="shared" si="49"/>
        <v>1253349</v>
      </c>
      <c r="M149" s="27">
        <f t="shared" si="45"/>
        <v>3373.4643900000001</v>
      </c>
      <c r="N149" s="27">
        <f t="shared" si="46"/>
        <v>3373.4643900000001</v>
      </c>
      <c r="O149" s="27">
        <f t="shared" si="50"/>
        <v>-131548.63220999963</v>
      </c>
      <c r="P149" s="27">
        <f t="shared" si="51"/>
        <v>131548.63220999963</v>
      </c>
    </row>
    <row r="150" spans="1:16">
      <c r="A150" s="30">
        <v>39600</v>
      </c>
      <c r="C150" s="6">
        <v>142</v>
      </c>
      <c r="D150" s="29">
        <f t="shared" si="42"/>
        <v>8889</v>
      </c>
      <c r="E150" s="29">
        <f t="shared" si="47"/>
        <v>1262238</v>
      </c>
      <c r="F150" s="29">
        <f t="shared" si="43"/>
        <v>-337762</v>
      </c>
      <c r="G150" s="34">
        <f>+Inputs!$D$3</f>
        <v>0.37951000000000001</v>
      </c>
      <c r="I150" s="27">
        <f t="shared" si="48"/>
        <v>1600000</v>
      </c>
      <c r="K150" s="27">
        <f t="shared" si="44"/>
        <v>8889</v>
      </c>
      <c r="L150" s="27">
        <f t="shared" si="49"/>
        <v>1262238</v>
      </c>
      <c r="M150" s="27">
        <f t="shared" si="45"/>
        <v>3373.4643900000001</v>
      </c>
      <c r="N150" s="27">
        <f t="shared" si="46"/>
        <v>3373.4643900000001</v>
      </c>
      <c r="O150" s="27">
        <f t="shared" si="50"/>
        <v>-128175.16781999964</v>
      </c>
      <c r="P150" s="27">
        <f t="shared" si="51"/>
        <v>128175.16781999964</v>
      </c>
    </row>
    <row r="151" spans="1:16">
      <c r="A151" s="31">
        <v>39630</v>
      </c>
      <c r="C151" s="6">
        <v>143</v>
      </c>
      <c r="D151" s="29">
        <f t="shared" si="42"/>
        <v>8889</v>
      </c>
      <c r="E151" s="29">
        <f t="shared" si="47"/>
        <v>1271127</v>
      </c>
      <c r="F151" s="29">
        <f t="shared" si="43"/>
        <v>-328873</v>
      </c>
      <c r="G151" s="34">
        <f>+Inputs!$D$3</f>
        <v>0.37951000000000001</v>
      </c>
      <c r="I151" s="27">
        <f t="shared" si="48"/>
        <v>1600000</v>
      </c>
      <c r="K151" s="27">
        <f t="shared" si="44"/>
        <v>8889</v>
      </c>
      <c r="L151" s="27">
        <f t="shared" si="49"/>
        <v>1271127</v>
      </c>
      <c r="M151" s="27">
        <f t="shared" si="45"/>
        <v>3373.4643900000001</v>
      </c>
      <c r="N151" s="27">
        <f t="shared" si="46"/>
        <v>3373.4643900000001</v>
      </c>
      <c r="O151" s="27">
        <f t="shared" si="50"/>
        <v>-124801.70342999964</v>
      </c>
      <c r="P151" s="27">
        <f t="shared" si="51"/>
        <v>124801.70342999964</v>
      </c>
    </row>
    <row r="152" spans="1:16">
      <c r="A152" s="30">
        <v>39661</v>
      </c>
      <c r="C152" s="6">
        <v>144</v>
      </c>
      <c r="D152" s="29">
        <f t="shared" si="42"/>
        <v>8889</v>
      </c>
      <c r="E152" s="29">
        <f t="shared" si="47"/>
        <v>1280016</v>
      </c>
      <c r="F152" s="29">
        <f t="shared" si="43"/>
        <v>-319984</v>
      </c>
      <c r="G152" s="34">
        <f>+Inputs!$D$3</f>
        <v>0.37951000000000001</v>
      </c>
      <c r="I152" s="27">
        <f t="shared" si="48"/>
        <v>1600000</v>
      </c>
      <c r="K152" s="27">
        <f t="shared" si="44"/>
        <v>8889</v>
      </c>
      <c r="L152" s="27">
        <f t="shared" si="49"/>
        <v>1280016</v>
      </c>
      <c r="M152" s="27">
        <f t="shared" si="45"/>
        <v>3373.4643900000001</v>
      </c>
      <c r="N152" s="27">
        <f t="shared" si="46"/>
        <v>3373.4643900000001</v>
      </c>
      <c r="O152" s="27">
        <f t="shared" si="50"/>
        <v>-121428.23903999965</v>
      </c>
      <c r="P152" s="27">
        <f t="shared" si="51"/>
        <v>121428.23903999965</v>
      </c>
    </row>
    <row r="153" spans="1:16">
      <c r="A153" s="31">
        <v>39692</v>
      </c>
      <c r="C153" s="6">
        <v>145</v>
      </c>
      <c r="D153" s="29">
        <f t="shared" si="42"/>
        <v>8889</v>
      </c>
      <c r="E153" s="29">
        <f t="shared" si="47"/>
        <v>1288905</v>
      </c>
      <c r="F153" s="29">
        <f t="shared" si="43"/>
        <v>-311095</v>
      </c>
      <c r="G153" s="34">
        <f>+Inputs!$D$3</f>
        <v>0.37951000000000001</v>
      </c>
      <c r="I153" s="27">
        <f t="shared" si="48"/>
        <v>1600000</v>
      </c>
      <c r="K153" s="27">
        <f t="shared" si="44"/>
        <v>8889</v>
      </c>
      <c r="L153" s="27">
        <f t="shared" si="49"/>
        <v>1288905</v>
      </c>
      <c r="M153" s="27">
        <f t="shared" si="45"/>
        <v>3373.4643900000001</v>
      </c>
      <c r="N153" s="27">
        <f t="shared" si="46"/>
        <v>3373.4643900000001</v>
      </c>
      <c r="O153" s="27">
        <f t="shared" si="50"/>
        <v>-118054.77464999966</v>
      </c>
      <c r="P153" s="27">
        <f t="shared" si="51"/>
        <v>118054.77464999966</v>
      </c>
    </row>
    <row r="154" spans="1:16">
      <c r="A154" s="30">
        <v>39722</v>
      </c>
      <c r="C154" s="6">
        <v>146</v>
      </c>
      <c r="D154" s="29">
        <f t="shared" si="42"/>
        <v>8889</v>
      </c>
      <c r="E154" s="29">
        <f t="shared" si="47"/>
        <v>1297794</v>
      </c>
      <c r="F154" s="29">
        <f t="shared" si="43"/>
        <v>-302206</v>
      </c>
      <c r="G154" s="34">
        <f>+Inputs!$D$3</f>
        <v>0.37951000000000001</v>
      </c>
      <c r="I154" s="27">
        <f t="shared" si="48"/>
        <v>1600000</v>
      </c>
      <c r="K154" s="27">
        <f t="shared" si="44"/>
        <v>8889</v>
      </c>
      <c r="L154" s="27">
        <f t="shared" si="49"/>
        <v>1297794</v>
      </c>
      <c r="M154" s="27">
        <f t="shared" si="45"/>
        <v>3373.4643900000001</v>
      </c>
      <c r="N154" s="27">
        <f t="shared" si="46"/>
        <v>3373.4643900000001</v>
      </c>
      <c r="O154" s="27">
        <f t="shared" si="50"/>
        <v>-114681.31025999966</v>
      </c>
      <c r="P154" s="27">
        <f t="shared" si="51"/>
        <v>114681.31025999966</v>
      </c>
    </row>
    <row r="155" spans="1:16">
      <c r="A155" s="31">
        <v>39753</v>
      </c>
      <c r="C155" s="6">
        <v>147</v>
      </c>
      <c r="D155" s="29">
        <f t="shared" si="42"/>
        <v>8889</v>
      </c>
      <c r="E155" s="29">
        <f t="shared" si="47"/>
        <v>1306683</v>
      </c>
      <c r="F155" s="29">
        <f t="shared" si="43"/>
        <v>-293317</v>
      </c>
      <c r="G155" s="34">
        <f>+Inputs!$D$3</f>
        <v>0.37951000000000001</v>
      </c>
      <c r="I155" s="27">
        <f t="shared" si="48"/>
        <v>1600000</v>
      </c>
      <c r="K155" s="27">
        <f t="shared" si="44"/>
        <v>8889</v>
      </c>
      <c r="L155" s="27">
        <f t="shared" si="49"/>
        <v>1306683</v>
      </c>
      <c r="M155" s="27">
        <f t="shared" si="45"/>
        <v>3373.4643900000001</v>
      </c>
      <c r="N155" s="27">
        <f t="shared" si="46"/>
        <v>3373.4643900000001</v>
      </c>
      <c r="O155" s="27">
        <f t="shared" si="50"/>
        <v>-111307.84586999967</v>
      </c>
      <c r="P155" s="27">
        <f t="shared" si="51"/>
        <v>111307.84586999967</v>
      </c>
    </row>
    <row r="156" spans="1:16">
      <c r="A156" s="30">
        <v>39783</v>
      </c>
      <c r="C156" s="6">
        <v>148</v>
      </c>
      <c r="D156" s="29">
        <f t="shared" si="42"/>
        <v>8889</v>
      </c>
      <c r="E156" s="29">
        <f t="shared" si="47"/>
        <v>1315572</v>
      </c>
      <c r="F156" s="29">
        <f t="shared" si="43"/>
        <v>-284428</v>
      </c>
      <c r="G156" s="34">
        <f>+Inputs!$D$3</f>
        <v>0.37951000000000001</v>
      </c>
      <c r="I156" s="27">
        <f t="shared" si="48"/>
        <v>1600000</v>
      </c>
      <c r="K156" s="27">
        <f t="shared" si="44"/>
        <v>8889</v>
      </c>
      <c r="L156" s="27">
        <f t="shared" si="49"/>
        <v>1315572</v>
      </c>
      <c r="M156" s="27">
        <f t="shared" si="45"/>
        <v>3373.4643900000001</v>
      </c>
      <c r="N156" s="27">
        <f t="shared" si="46"/>
        <v>3373.4643900000001</v>
      </c>
      <c r="O156" s="27">
        <f t="shared" si="50"/>
        <v>-107934.38147999968</v>
      </c>
      <c r="P156" s="27">
        <f t="shared" si="51"/>
        <v>107934.38147999968</v>
      </c>
    </row>
    <row r="157" spans="1:16">
      <c r="A157" s="31">
        <v>39814</v>
      </c>
      <c r="C157" s="6">
        <v>149</v>
      </c>
      <c r="D157" s="29">
        <f t="shared" si="42"/>
        <v>8889</v>
      </c>
      <c r="E157" s="29">
        <f t="shared" si="47"/>
        <v>1324461</v>
      </c>
      <c r="F157" s="29">
        <f t="shared" si="43"/>
        <v>-275539</v>
      </c>
      <c r="G157" s="34">
        <f>+Inputs!$D$3</f>
        <v>0.37951000000000001</v>
      </c>
      <c r="I157" s="27">
        <f t="shared" si="48"/>
        <v>1600000</v>
      </c>
      <c r="K157" s="27">
        <f t="shared" si="44"/>
        <v>8889</v>
      </c>
      <c r="L157" s="27">
        <f t="shared" si="49"/>
        <v>1324461</v>
      </c>
      <c r="M157" s="27">
        <f t="shared" si="45"/>
        <v>3373.4643900000001</v>
      </c>
      <c r="N157" s="27">
        <f t="shared" si="46"/>
        <v>3373.4643900000001</v>
      </c>
      <c r="O157" s="27">
        <f t="shared" si="50"/>
        <v>-104560.91708999968</v>
      </c>
      <c r="P157" s="27">
        <f t="shared" si="51"/>
        <v>104560.91708999968</v>
      </c>
    </row>
    <row r="158" spans="1:16">
      <c r="A158" s="30">
        <v>39845</v>
      </c>
      <c r="C158" s="6">
        <v>150</v>
      </c>
      <c r="D158" s="29">
        <f t="shared" si="42"/>
        <v>8889</v>
      </c>
      <c r="E158" s="29">
        <f t="shared" si="47"/>
        <v>1333350</v>
      </c>
      <c r="F158" s="29">
        <f t="shared" si="43"/>
        <v>-266650</v>
      </c>
      <c r="G158" s="34">
        <f>+Inputs!$D$3</f>
        <v>0.37951000000000001</v>
      </c>
      <c r="I158" s="27">
        <f t="shared" si="48"/>
        <v>1600000</v>
      </c>
      <c r="K158" s="27">
        <f t="shared" si="44"/>
        <v>8889</v>
      </c>
      <c r="L158" s="27">
        <f t="shared" si="49"/>
        <v>1333350</v>
      </c>
      <c r="M158" s="27">
        <f t="shared" si="45"/>
        <v>3373.4643900000001</v>
      </c>
      <c r="N158" s="27">
        <f t="shared" si="46"/>
        <v>3373.4643900000001</v>
      </c>
      <c r="O158" s="27">
        <f t="shared" si="50"/>
        <v>-101187.45269999969</v>
      </c>
      <c r="P158" s="27">
        <f t="shared" si="51"/>
        <v>101187.45269999969</v>
      </c>
    </row>
    <row r="159" spans="1:16">
      <c r="A159" s="31">
        <v>39873</v>
      </c>
      <c r="C159" s="6">
        <v>151</v>
      </c>
      <c r="D159" s="29">
        <f t="shared" si="42"/>
        <v>8889</v>
      </c>
      <c r="E159" s="29">
        <f t="shared" si="47"/>
        <v>1342239</v>
      </c>
      <c r="F159" s="29">
        <f t="shared" si="43"/>
        <v>-257761</v>
      </c>
      <c r="G159" s="34">
        <f>+Inputs!$D$3</f>
        <v>0.37951000000000001</v>
      </c>
      <c r="I159" s="27">
        <f t="shared" si="48"/>
        <v>1600000</v>
      </c>
      <c r="K159" s="27">
        <f t="shared" si="44"/>
        <v>8889</v>
      </c>
      <c r="L159" s="27">
        <f t="shared" si="49"/>
        <v>1342239</v>
      </c>
      <c r="M159" s="27">
        <f t="shared" si="45"/>
        <v>3373.4643900000001</v>
      </c>
      <c r="N159" s="27">
        <f t="shared" si="46"/>
        <v>3373.4643900000001</v>
      </c>
      <c r="O159" s="27">
        <f t="shared" si="50"/>
        <v>-97813.988309999695</v>
      </c>
      <c r="P159" s="27">
        <f t="shared" si="51"/>
        <v>97813.988309999695</v>
      </c>
    </row>
    <row r="160" spans="1:16">
      <c r="A160" s="30">
        <v>39904</v>
      </c>
      <c r="C160" s="6">
        <v>152</v>
      </c>
      <c r="D160" s="29">
        <f t="shared" si="42"/>
        <v>8889</v>
      </c>
      <c r="E160" s="29">
        <f t="shared" si="47"/>
        <v>1351128</v>
      </c>
      <c r="F160" s="29">
        <f t="shared" si="43"/>
        <v>-248872</v>
      </c>
      <c r="G160" s="34">
        <f>+Inputs!$D$3</f>
        <v>0.37951000000000001</v>
      </c>
      <c r="I160" s="27">
        <f t="shared" si="48"/>
        <v>1600000</v>
      </c>
      <c r="K160" s="27">
        <f t="shared" si="44"/>
        <v>8889</v>
      </c>
      <c r="L160" s="27">
        <f t="shared" si="49"/>
        <v>1351128</v>
      </c>
      <c r="M160" s="27">
        <f t="shared" si="45"/>
        <v>3373.4643900000001</v>
      </c>
      <c r="N160" s="27">
        <f t="shared" si="46"/>
        <v>3373.4643900000001</v>
      </c>
      <c r="O160" s="27">
        <f t="shared" si="50"/>
        <v>-94440.523919999701</v>
      </c>
      <c r="P160" s="27">
        <f t="shared" si="51"/>
        <v>94440.523919999701</v>
      </c>
    </row>
    <row r="161" spans="1:16">
      <c r="A161" s="31">
        <v>39934</v>
      </c>
      <c r="C161" s="6">
        <v>153</v>
      </c>
      <c r="D161" s="29">
        <f t="shared" si="42"/>
        <v>8889</v>
      </c>
      <c r="E161" s="29">
        <f t="shared" si="47"/>
        <v>1360017</v>
      </c>
      <c r="F161" s="29">
        <f t="shared" si="43"/>
        <v>-239983</v>
      </c>
      <c r="G161" s="34">
        <f>+Inputs!$D$3</f>
        <v>0.37951000000000001</v>
      </c>
      <c r="I161" s="27">
        <f t="shared" si="48"/>
        <v>1600000</v>
      </c>
      <c r="K161" s="27">
        <f t="shared" si="44"/>
        <v>8889</v>
      </c>
      <c r="L161" s="27">
        <f t="shared" si="49"/>
        <v>1360017</v>
      </c>
      <c r="M161" s="27">
        <f t="shared" si="45"/>
        <v>3373.4643900000001</v>
      </c>
      <c r="N161" s="27">
        <f t="shared" si="46"/>
        <v>3373.4643900000001</v>
      </c>
      <c r="O161" s="27">
        <f t="shared" si="50"/>
        <v>-91067.059529999708</v>
      </c>
      <c r="P161" s="27">
        <f t="shared" si="51"/>
        <v>91067.059529999708</v>
      </c>
    </row>
    <row r="162" spans="1:16">
      <c r="A162" s="30">
        <v>39965</v>
      </c>
      <c r="C162" s="6">
        <v>154</v>
      </c>
      <c r="D162" s="29">
        <f t="shared" si="42"/>
        <v>8889</v>
      </c>
      <c r="E162" s="29">
        <f t="shared" si="47"/>
        <v>1368906</v>
      </c>
      <c r="F162" s="29">
        <f t="shared" si="43"/>
        <v>-231094</v>
      </c>
      <c r="G162" s="34">
        <f>+Inputs!$D$3</f>
        <v>0.37951000000000001</v>
      </c>
      <c r="I162" s="27">
        <f t="shared" si="48"/>
        <v>1600000</v>
      </c>
      <c r="K162" s="27">
        <f t="shared" si="44"/>
        <v>8889</v>
      </c>
      <c r="L162" s="27">
        <f t="shared" si="49"/>
        <v>1368906</v>
      </c>
      <c r="M162" s="27">
        <f t="shared" si="45"/>
        <v>3373.4643900000001</v>
      </c>
      <c r="N162" s="27">
        <f t="shared" si="46"/>
        <v>3373.4643900000001</v>
      </c>
      <c r="O162" s="27">
        <f t="shared" si="50"/>
        <v>-87693.595139999714</v>
      </c>
      <c r="P162" s="27">
        <f t="shared" si="51"/>
        <v>87693.595139999714</v>
      </c>
    </row>
    <row r="163" spans="1:16">
      <c r="A163" s="31">
        <v>39995</v>
      </c>
      <c r="C163" s="6">
        <v>155</v>
      </c>
      <c r="D163" s="29">
        <f t="shared" si="42"/>
        <v>8889</v>
      </c>
      <c r="E163" s="29">
        <f t="shared" si="47"/>
        <v>1377795</v>
      </c>
      <c r="F163" s="29">
        <f t="shared" si="43"/>
        <v>-222205</v>
      </c>
      <c r="G163" s="34">
        <f>+Inputs!$D$3</f>
        <v>0.37951000000000001</v>
      </c>
      <c r="I163" s="27">
        <f t="shared" si="48"/>
        <v>1600000</v>
      </c>
      <c r="K163" s="27">
        <f t="shared" si="44"/>
        <v>8889</v>
      </c>
      <c r="L163" s="27">
        <f t="shared" si="49"/>
        <v>1377795</v>
      </c>
      <c r="M163" s="27">
        <f t="shared" si="45"/>
        <v>3373.4643900000001</v>
      </c>
      <c r="N163" s="27">
        <f t="shared" si="46"/>
        <v>3373.4643900000001</v>
      </c>
      <c r="O163" s="27">
        <f t="shared" si="50"/>
        <v>-84320.13074999972</v>
      </c>
      <c r="P163" s="27">
        <f t="shared" si="51"/>
        <v>84320.13074999972</v>
      </c>
    </row>
    <row r="164" spans="1:16">
      <c r="A164" s="30">
        <v>40026</v>
      </c>
      <c r="C164" s="6">
        <v>156</v>
      </c>
      <c r="D164" s="29">
        <f t="shared" si="42"/>
        <v>8889</v>
      </c>
      <c r="E164" s="29">
        <f t="shared" si="47"/>
        <v>1386684</v>
      </c>
      <c r="F164" s="29">
        <f t="shared" si="43"/>
        <v>-213316</v>
      </c>
      <c r="G164" s="34">
        <f>+Inputs!$D$3</f>
        <v>0.37951000000000001</v>
      </c>
      <c r="I164" s="27">
        <f t="shared" si="48"/>
        <v>1600000</v>
      </c>
      <c r="K164" s="27">
        <f t="shared" si="44"/>
        <v>8889</v>
      </c>
      <c r="L164" s="27">
        <f t="shared" si="49"/>
        <v>1386684</v>
      </c>
      <c r="M164" s="27">
        <f t="shared" si="45"/>
        <v>3373.4643900000001</v>
      </c>
      <c r="N164" s="27">
        <f t="shared" si="46"/>
        <v>3373.4643900000001</v>
      </c>
      <c r="O164" s="27">
        <f t="shared" si="50"/>
        <v>-80946.666359999726</v>
      </c>
      <c r="P164" s="27">
        <f t="shared" si="51"/>
        <v>80946.666359999726</v>
      </c>
    </row>
    <row r="165" spans="1:16">
      <c r="A165" s="31">
        <v>40057</v>
      </c>
      <c r="C165" s="6">
        <v>157</v>
      </c>
      <c r="D165" s="29">
        <f t="shared" si="42"/>
        <v>8889</v>
      </c>
      <c r="E165" s="29">
        <f t="shared" si="47"/>
        <v>1395573</v>
      </c>
      <c r="F165" s="29">
        <f t="shared" si="43"/>
        <v>-204427</v>
      </c>
      <c r="G165" s="34">
        <f>+Inputs!$D$3</f>
        <v>0.37951000000000001</v>
      </c>
      <c r="I165" s="27">
        <f t="shared" si="48"/>
        <v>1600000</v>
      </c>
      <c r="K165" s="27">
        <f t="shared" si="44"/>
        <v>8889</v>
      </c>
      <c r="L165" s="27">
        <f t="shared" si="49"/>
        <v>1395573</v>
      </c>
      <c r="M165" s="27">
        <f t="shared" si="45"/>
        <v>3373.4643900000001</v>
      </c>
      <c r="N165" s="27">
        <f t="shared" si="46"/>
        <v>3373.4643900000001</v>
      </c>
      <c r="O165" s="27">
        <f t="shared" si="50"/>
        <v>-77573.201969999733</v>
      </c>
      <c r="P165" s="27">
        <f t="shared" si="51"/>
        <v>77573.201969999733</v>
      </c>
    </row>
    <row r="166" spans="1:16">
      <c r="A166" s="30">
        <v>40087</v>
      </c>
      <c r="C166" s="6">
        <v>158</v>
      </c>
      <c r="D166" s="29">
        <f t="shared" si="42"/>
        <v>8889</v>
      </c>
      <c r="E166" s="29">
        <f t="shared" si="47"/>
        <v>1404462</v>
      </c>
      <c r="F166" s="29">
        <f t="shared" si="43"/>
        <v>-195538</v>
      </c>
      <c r="G166" s="34">
        <f>+Inputs!$D$3</f>
        <v>0.37951000000000001</v>
      </c>
      <c r="I166" s="27">
        <f t="shared" si="48"/>
        <v>1600000</v>
      </c>
      <c r="K166" s="27">
        <f t="shared" si="44"/>
        <v>8889</v>
      </c>
      <c r="L166" s="27">
        <f t="shared" si="49"/>
        <v>1404462</v>
      </c>
      <c r="M166" s="27">
        <f t="shared" si="45"/>
        <v>3373.4643900000001</v>
      </c>
      <c r="N166" s="27">
        <f t="shared" si="46"/>
        <v>3373.4643900000001</v>
      </c>
      <c r="O166" s="27">
        <f t="shared" si="50"/>
        <v>-74199.737579999739</v>
      </c>
      <c r="P166" s="27">
        <f t="shared" si="51"/>
        <v>74199.737579999739</v>
      </c>
    </row>
    <row r="167" spans="1:16">
      <c r="A167" s="31">
        <v>40118</v>
      </c>
      <c r="C167" s="6">
        <v>159</v>
      </c>
      <c r="D167" s="29">
        <f t="shared" si="42"/>
        <v>8889</v>
      </c>
      <c r="E167" s="29">
        <f t="shared" si="47"/>
        <v>1413351</v>
      </c>
      <c r="F167" s="29">
        <f t="shared" si="43"/>
        <v>-186649</v>
      </c>
      <c r="G167" s="34">
        <f>+Inputs!$D$3</f>
        <v>0.37951000000000001</v>
      </c>
      <c r="I167" s="27">
        <f t="shared" si="48"/>
        <v>1600000</v>
      </c>
      <c r="K167" s="27">
        <f t="shared" si="44"/>
        <v>8889</v>
      </c>
      <c r="L167" s="27">
        <f t="shared" si="49"/>
        <v>1413351</v>
      </c>
      <c r="M167" s="27">
        <f t="shared" si="45"/>
        <v>3373.4643900000001</v>
      </c>
      <c r="N167" s="27">
        <f t="shared" si="46"/>
        <v>3373.4643900000001</v>
      </c>
      <c r="O167" s="27">
        <f t="shared" si="50"/>
        <v>-70826.273189999745</v>
      </c>
      <c r="P167" s="27">
        <f t="shared" si="51"/>
        <v>70826.273189999745</v>
      </c>
    </row>
    <row r="168" spans="1:16">
      <c r="A168" s="30">
        <v>40148</v>
      </c>
      <c r="C168" s="6">
        <v>160</v>
      </c>
      <c r="D168" s="29">
        <f t="shared" si="42"/>
        <v>8889</v>
      </c>
      <c r="E168" s="29">
        <f t="shared" si="47"/>
        <v>1422240</v>
      </c>
      <c r="F168" s="29">
        <f t="shared" si="43"/>
        <v>-177760</v>
      </c>
      <c r="G168" s="34">
        <f>+Inputs!$D$3</f>
        <v>0.37951000000000001</v>
      </c>
      <c r="I168" s="27">
        <f t="shared" si="48"/>
        <v>1600000</v>
      </c>
      <c r="K168" s="27">
        <f t="shared" si="44"/>
        <v>8889</v>
      </c>
      <c r="L168" s="27">
        <f t="shared" si="49"/>
        <v>1422240</v>
      </c>
      <c r="M168" s="27">
        <f t="shared" si="45"/>
        <v>3373.4643900000001</v>
      </c>
      <c r="N168" s="27">
        <f t="shared" si="46"/>
        <v>3373.4643900000001</v>
      </c>
      <c r="O168" s="27">
        <f t="shared" si="50"/>
        <v>-67452.808799999751</v>
      </c>
      <c r="P168" s="27">
        <f t="shared" si="51"/>
        <v>67452.808799999751</v>
      </c>
    </row>
    <row r="169" spans="1:16">
      <c r="A169" s="31">
        <v>40179</v>
      </c>
      <c r="C169" s="6">
        <v>161</v>
      </c>
      <c r="D169" s="29">
        <f t="shared" ref="D169:D187" si="52">ROUND(-(+$B$9/180)*1,0)</f>
        <v>8889</v>
      </c>
      <c r="E169" s="29">
        <f t="shared" si="47"/>
        <v>1431129</v>
      </c>
      <c r="F169" s="29">
        <f t="shared" ref="F169:F188" si="53">$B$9+E169</f>
        <v>-168871</v>
      </c>
      <c r="G169" s="34">
        <f>+Inputs!$D$3</f>
        <v>0.37951000000000001</v>
      </c>
      <c r="I169" s="27">
        <f t="shared" si="48"/>
        <v>1600000</v>
      </c>
      <c r="K169" s="27">
        <f t="shared" ref="K169:K188" si="54">D169</f>
        <v>8889</v>
      </c>
      <c r="L169" s="27">
        <f t="shared" si="49"/>
        <v>1431129</v>
      </c>
      <c r="M169" s="27">
        <f t="shared" ref="M169:M188" si="55">K169*G169</f>
        <v>3373.4643900000001</v>
      </c>
      <c r="N169" s="27">
        <f t="shared" ref="N169:N188" si="56">M169-J169</f>
        <v>3373.4643900000001</v>
      </c>
      <c r="O169" s="27">
        <f t="shared" si="50"/>
        <v>-64079.34440999975</v>
      </c>
      <c r="P169" s="27">
        <f t="shared" si="51"/>
        <v>64079.34440999975</v>
      </c>
    </row>
    <row r="170" spans="1:16">
      <c r="A170" s="30">
        <v>40210</v>
      </c>
      <c r="C170" s="6">
        <v>162</v>
      </c>
      <c r="D170" s="29">
        <f t="shared" si="52"/>
        <v>8889</v>
      </c>
      <c r="E170" s="29">
        <f t="shared" ref="E170:E188" si="57">+E169+D170</f>
        <v>1440018</v>
      </c>
      <c r="F170" s="29">
        <f t="shared" si="53"/>
        <v>-159982</v>
      </c>
      <c r="G170" s="34">
        <f>+Inputs!$D$3</f>
        <v>0.37951000000000001</v>
      </c>
      <c r="I170" s="27">
        <f t="shared" ref="I170:I188" si="58">+I169+H170</f>
        <v>1600000</v>
      </c>
      <c r="K170" s="27">
        <f t="shared" si="54"/>
        <v>8889</v>
      </c>
      <c r="L170" s="27">
        <f t="shared" ref="L170:L188" si="59">+L169+K170</f>
        <v>1440018</v>
      </c>
      <c r="M170" s="27">
        <f t="shared" si="55"/>
        <v>3373.4643900000001</v>
      </c>
      <c r="N170" s="27">
        <f t="shared" si="56"/>
        <v>3373.4643900000001</v>
      </c>
      <c r="O170" s="27">
        <f t="shared" ref="O170:O188" si="60">+O169+N170</f>
        <v>-60705.880019999749</v>
      </c>
      <c r="P170" s="27">
        <f t="shared" ref="P170:P188" si="61">P169-N170</f>
        <v>60705.880019999749</v>
      </c>
    </row>
    <row r="171" spans="1:16">
      <c r="A171" s="31">
        <v>40238</v>
      </c>
      <c r="C171" s="6">
        <v>163</v>
      </c>
      <c r="D171" s="29">
        <f t="shared" si="52"/>
        <v>8889</v>
      </c>
      <c r="E171" s="29">
        <f t="shared" si="57"/>
        <v>1448907</v>
      </c>
      <c r="F171" s="29">
        <f t="shared" si="53"/>
        <v>-151093</v>
      </c>
      <c r="G171" s="34">
        <f>+Inputs!$D$3</f>
        <v>0.37951000000000001</v>
      </c>
      <c r="I171" s="27">
        <f t="shared" si="58"/>
        <v>1600000</v>
      </c>
      <c r="K171" s="27">
        <f t="shared" si="54"/>
        <v>8889</v>
      </c>
      <c r="L171" s="27">
        <f t="shared" si="59"/>
        <v>1448907</v>
      </c>
      <c r="M171" s="27">
        <f t="shared" si="55"/>
        <v>3373.4643900000001</v>
      </c>
      <c r="N171" s="27">
        <f t="shared" si="56"/>
        <v>3373.4643900000001</v>
      </c>
      <c r="O171" s="27">
        <f t="shared" si="60"/>
        <v>-57332.415629999748</v>
      </c>
      <c r="P171" s="27">
        <f t="shared" si="61"/>
        <v>57332.415629999748</v>
      </c>
    </row>
    <row r="172" spans="1:16">
      <c r="A172" s="30">
        <v>40269</v>
      </c>
      <c r="C172" s="6">
        <v>164</v>
      </c>
      <c r="D172" s="29">
        <f t="shared" si="52"/>
        <v>8889</v>
      </c>
      <c r="E172" s="29">
        <f t="shared" si="57"/>
        <v>1457796</v>
      </c>
      <c r="F172" s="29">
        <f t="shared" si="53"/>
        <v>-142204</v>
      </c>
      <c r="G172" s="34">
        <f>+Inputs!$D$3</f>
        <v>0.37951000000000001</v>
      </c>
      <c r="I172" s="27">
        <f t="shared" si="58"/>
        <v>1600000</v>
      </c>
      <c r="K172" s="27">
        <f t="shared" si="54"/>
        <v>8889</v>
      </c>
      <c r="L172" s="27">
        <f t="shared" si="59"/>
        <v>1457796</v>
      </c>
      <c r="M172" s="27">
        <f t="shared" si="55"/>
        <v>3373.4643900000001</v>
      </c>
      <c r="N172" s="27">
        <f t="shared" si="56"/>
        <v>3373.4643900000001</v>
      </c>
      <c r="O172" s="27">
        <f t="shared" si="60"/>
        <v>-53958.951239999747</v>
      </c>
      <c r="P172" s="27">
        <f t="shared" si="61"/>
        <v>53958.951239999747</v>
      </c>
    </row>
    <row r="173" spans="1:16">
      <c r="A173" s="31">
        <v>40299</v>
      </c>
      <c r="C173" s="6">
        <v>165</v>
      </c>
      <c r="D173" s="29">
        <f t="shared" si="52"/>
        <v>8889</v>
      </c>
      <c r="E173" s="29">
        <f t="shared" si="57"/>
        <v>1466685</v>
      </c>
      <c r="F173" s="29">
        <f t="shared" si="53"/>
        <v>-133315</v>
      </c>
      <c r="G173" s="34">
        <f>+Inputs!$D$3</f>
        <v>0.37951000000000001</v>
      </c>
      <c r="I173" s="27">
        <f t="shared" si="58"/>
        <v>1600000</v>
      </c>
      <c r="K173" s="27">
        <f t="shared" si="54"/>
        <v>8889</v>
      </c>
      <c r="L173" s="27">
        <f t="shared" si="59"/>
        <v>1466685</v>
      </c>
      <c r="M173" s="27">
        <f t="shared" si="55"/>
        <v>3373.4643900000001</v>
      </c>
      <c r="N173" s="27">
        <f t="shared" si="56"/>
        <v>3373.4643900000001</v>
      </c>
      <c r="O173" s="27">
        <f t="shared" si="60"/>
        <v>-50585.486849999746</v>
      </c>
      <c r="P173" s="27">
        <f t="shared" si="61"/>
        <v>50585.486849999746</v>
      </c>
    </row>
    <row r="174" spans="1:16">
      <c r="A174" s="30">
        <v>40330</v>
      </c>
      <c r="C174" s="6">
        <v>166</v>
      </c>
      <c r="D174" s="29">
        <f t="shared" si="52"/>
        <v>8889</v>
      </c>
      <c r="E174" s="29">
        <f t="shared" si="57"/>
        <v>1475574</v>
      </c>
      <c r="F174" s="29">
        <f t="shared" si="53"/>
        <v>-124426</v>
      </c>
      <c r="G174" s="34">
        <f>+Inputs!$D$3</f>
        <v>0.37951000000000001</v>
      </c>
      <c r="I174" s="27">
        <f t="shared" si="58"/>
        <v>1600000</v>
      </c>
      <c r="K174" s="27">
        <f t="shared" si="54"/>
        <v>8889</v>
      </c>
      <c r="L174" s="27">
        <f t="shared" si="59"/>
        <v>1475574</v>
      </c>
      <c r="M174" s="27">
        <f t="shared" si="55"/>
        <v>3373.4643900000001</v>
      </c>
      <c r="N174" s="27">
        <f t="shared" si="56"/>
        <v>3373.4643900000001</v>
      </c>
      <c r="O174" s="27">
        <f t="shared" si="60"/>
        <v>-47212.022459999745</v>
      </c>
      <c r="P174" s="27">
        <f t="shared" si="61"/>
        <v>47212.022459999745</v>
      </c>
    </row>
    <row r="175" spans="1:16">
      <c r="A175" s="31">
        <v>40360</v>
      </c>
      <c r="C175" s="6">
        <v>167</v>
      </c>
      <c r="D175" s="29">
        <f t="shared" si="52"/>
        <v>8889</v>
      </c>
      <c r="E175" s="29">
        <f t="shared" si="57"/>
        <v>1484463</v>
      </c>
      <c r="F175" s="29">
        <f t="shared" si="53"/>
        <v>-115537</v>
      </c>
      <c r="G175" s="34">
        <f>+Inputs!$D$3</f>
        <v>0.37951000000000001</v>
      </c>
      <c r="I175" s="27">
        <f t="shared" si="58"/>
        <v>1600000</v>
      </c>
      <c r="K175" s="27">
        <f t="shared" si="54"/>
        <v>8889</v>
      </c>
      <c r="L175" s="27">
        <f t="shared" si="59"/>
        <v>1484463</v>
      </c>
      <c r="M175" s="27">
        <f t="shared" si="55"/>
        <v>3373.4643900000001</v>
      </c>
      <c r="N175" s="27">
        <f t="shared" si="56"/>
        <v>3373.4643900000001</v>
      </c>
      <c r="O175" s="27">
        <f t="shared" si="60"/>
        <v>-43838.558069999744</v>
      </c>
      <c r="P175" s="27">
        <f t="shared" si="61"/>
        <v>43838.558069999744</v>
      </c>
    </row>
    <row r="176" spans="1:16">
      <c r="A176" s="30">
        <v>40391</v>
      </c>
      <c r="C176" s="6">
        <v>168</v>
      </c>
      <c r="D176" s="29">
        <f t="shared" si="52"/>
        <v>8889</v>
      </c>
      <c r="E176" s="29">
        <f t="shared" si="57"/>
        <v>1493352</v>
      </c>
      <c r="F176" s="29">
        <f t="shared" si="53"/>
        <v>-106648</v>
      </c>
      <c r="G176" s="34">
        <f>+Inputs!$D$3</f>
        <v>0.37951000000000001</v>
      </c>
      <c r="I176" s="27">
        <f t="shared" si="58"/>
        <v>1600000</v>
      </c>
      <c r="K176" s="27">
        <f t="shared" si="54"/>
        <v>8889</v>
      </c>
      <c r="L176" s="27">
        <f t="shared" si="59"/>
        <v>1493352</v>
      </c>
      <c r="M176" s="27">
        <f t="shared" si="55"/>
        <v>3373.4643900000001</v>
      </c>
      <c r="N176" s="27">
        <f t="shared" si="56"/>
        <v>3373.4643900000001</v>
      </c>
      <c r="O176" s="27">
        <f t="shared" si="60"/>
        <v>-40465.093679999743</v>
      </c>
      <c r="P176" s="27">
        <f t="shared" si="61"/>
        <v>40465.093679999743</v>
      </c>
    </row>
    <row r="177" spans="1:20">
      <c r="A177" s="31">
        <v>40422</v>
      </c>
      <c r="C177" s="6">
        <v>169</v>
      </c>
      <c r="D177" s="29">
        <f t="shared" si="52"/>
        <v>8889</v>
      </c>
      <c r="E177" s="29">
        <f t="shared" si="57"/>
        <v>1502241</v>
      </c>
      <c r="F177" s="29">
        <f t="shared" si="53"/>
        <v>-97759</v>
      </c>
      <c r="G177" s="34">
        <f>+Inputs!$D$3</f>
        <v>0.37951000000000001</v>
      </c>
      <c r="I177" s="27">
        <f t="shared" si="58"/>
        <v>1600000</v>
      </c>
      <c r="K177" s="27">
        <f t="shared" si="54"/>
        <v>8889</v>
      </c>
      <c r="L177" s="27">
        <f t="shared" si="59"/>
        <v>1502241</v>
      </c>
      <c r="M177" s="27">
        <f t="shared" si="55"/>
        <v>3373.4643900000001</v>
      </c>
      <c r="N177" s="27">
        <f t="shared" si="56"/>
        <v>3373.4643900000001</v>
      </c>
      <c r="O177" s="27">
        <f t="shared" si="60"/>
        <v>-37091.629289999742</v>
      </c>
      <c r="P177" s="27">
        <f t="shared" si="61"/>
        <v>37091.629289999742</v>
      </c>
    </row>
    <row r="178" spans="1:20">
      <c r="A178" s="30">
        <v>40452</v>
      </c>
      <c r="C178" s="6">
        <v>170</v>
      </c>
      <c r="D178" s="29">
        <f t="shared" si="52"/>
        <v>8889</v>
      </c>
      <c r="E178" s="29">
        <f t="shared" si="57"/>
        <v>1511130</v>
      </c>
      <c r="F178" s="29">
        <f t="shared" si="53"/>
        <v>-88870</v>
      </c>
      <c r="G178" s="34">
        <f>+Inputs!$D$3</f>
        <v>0.37951000000000001</v>
      </c>
      <c r="I178" s="27">
        <f t="shared" si="58"/>
        <v>1600000</v>
      </c>
      <c r="K178" s="27">
        <f t="shared" si="54"/>
        <v>8889</v>
      </c>
      <c r="L178" s="27">
        <f t="shared" si="59"/>
        <v>1511130</v>
      </c>
      <c r="M178" s="27">
        <f t="shared" si="55"/>
        <v>3373.4643900000001</v>
      </c>
      <c r="N178" s="27">
        <f t="shared" si="56"/>
        <v>3373.4643900000001</v>
      </c>
      <c r="O178" s="27">
        <f t="shared" si="60"/>
        <v>-33718.164899999741</v>
      </c>
      <c r="P178" s="27">
        <f t="shared" si="61"/>
        <v>33718.164899999741</v>
      </c>
    </row>
    <row r="179" spans="1:20">
      <c r="A179" s="31">
        <v>40483</v>
      </c>
      <c r="C179" s="6">
        <v>171</v>
      </c>
      <c r="D179" s="29">
        <f t="shared" si="52"/>
        <v>8889</v>
      </c>
      <c r="E179" s="29">
        <f t="shared" si="57"/>
        <v>1520019</v>
      </c>
      <c r="F179" s="29">
        <f t="shared" si="53"/>
        <v>-79981</v>
      </c>
      <c r="G179" s="34">
        <f>+Inputs!$D$3</f>
        <v>0.37951000000000001</v>
      </c>
      <c r="I179" s="27">
        <f t="shared" si="58"/>
        <v>1600000</v>
      </c>
      <c r="K179" s="27">
        <f t="shared" si="54"/>
        <v>8889</v>
      </c>
      <c r="L179" s="27">
        <f t="shared" si="59"/>
        <v>1520019</v>
      </c>
      <c r="M179" s="27">
        <f t="shared" si="55"/>
        <v>3373.4643900000001</v>
      </c>
      <c r="N179" s="27">
        <f t="shared" si="56"/>
        <v>3373.4643900000001</v>
      </c>
      <c r="O179" s="27">
        <f t="shared" si="60"/>
        <v>-30344.70050999974</v>
      </c>
      <c r="P179" s="27">
        <f t="shared" si="61"/>
        <v>30344.70050999974</v>
      </c>
    </row>
    <row r="180" spans="1:20">
      <c r="A180" s="30">
        <v>40513</v>
      </c>
      <c r="C180" s="6">
        <v>172</v>
      </c>
      <c r="D180" s="29">
        <f t="shared" si="52"/>
        <v>8889</v>
      </c>
      <c r="E180" s="29">
        <f t="shared" si="57"/>
        <v>1528908</v>
      </c>
      <c r="F180" s="29">
        <f t="shared" si="53"/>
        <v>-71092</v>
      </c>
      <c r="G180" s="34">
        <f>+Inputs!$D$3</f>
        <v>0.37951000000000001</v>
      </c>
      <c r="I180" s="27">
        <f t="shared" si="58"/>
        <v>1600000</v>
      </c>
      <c r="K180" s="27">
        <f t="shared" si="54"/>
        <v>8889</v>
      </c>
      <c r="L180" s="27">
        <f t="shared" si="59"/>
        <v>1528908</v>
      </c>
      <c r="M180" s="27">
        <f t="shared" si="55"/>
        <v>3373.4643900000001</v>
      </c>
      <c r="N180" s="27">
        <f t="shared" si="56"/>
        <v>3373.4643900000001</v>
      </c>
      <c r="O180" s="27">
        <f t="shared" si="60"/>
        <v>-26971.236119999739</v>
      </c>
      <c r="P180" s="27">
        <f t="shared" si="61"/>
        <v>26971.236119999739</v>
      </c>
    </row>
    <row r="181" spans="1:20">
      <c r="A181" s="31">
        <v>40544</v>
      </c>
      <c r="C181" s="6">
        <v>173</v>
      </c>
      <c r="D181" s="29">
        <f t="shared" si="52"/>
        <v>8889</v>
      </c>
      <c r="E181" s="29">
        <f t="shared" si="57"/>
        <v>1537797</v>
      </c>
      <c r="F181" s="29">
        <f t="shared" si="53"/>
        <v>-62203</v>
      </c>
      <c r="G181" s="34">
        <f>+Inputs!$D$3</f>
        <v>0.37951000000000001</v>
      </c>
      <c r="I181" s="27">
        <f t="shared" si="58"/>
        <v>1600000</v>
      </c>
      <c r="K181" s="27">
        <f t="shared" si="54"/>
        <v>8889</v>
      </c>
      <c r="L181" s="27">
        <f t="shared" si="59"/>
        <v>1537797</v>
      </c>
      <c r="M181" s="27">
        <f t="shared" si="55"/>
        <v>3373.4643900000001</v>
      </c>
      <c r="N181" s="27">
        <f t="shared" si="56"/>
        <v>3373.4643900000001</v>
      </c>
      <c r="O181" s="27">
        <f t="shared" si="60"/>
        <v>-23597.771729999738</v>
      </c>
      <c r="P181" s="27">
        <f t="shared" si="61"/>
        <v>23597.771729999738</v>
      </c>
    </row>
    <row r="182" spans="1:20">
      <c r="A182" s="30">
        <v>40575</v>
      </c>
      <c r="C182" s="6">
        <v>174</v>
      </c>
      <c r="D182" s="29">
        <f t="shared" si="52"/>
        <v>8889</v>
      </c>
      <c r="E182" s="29">
        <f t="shared" si="57"/>
        <v>1546686</v>
      </c>
      <c r="F182" s="29">
        <f t="shared" si="53"/>
        <v>-53314</v>
      </c>
      <c r="G182" s="34">
        <f>+Inputs!$D$3</f>
        <v>0.37951000000000001</v>
      </c>
      <c r="I182" s="27">
        <f t="shared" si="58"/>
        <v>1600000</v>
      </c>
      <c r="K182" s="27">
        <f t="shared" si="54"/>
        <v>8889</v>
      </c>
      <c r="L182" s="27">
        <f t="shared" si="59"/>
        <v>1546686</v>
      </c>
      <c r="M182" s="27">
        <f t="shared" si="55"/>
        <v>3373.4643900000001</v>
      </c>
      <c r="N182" s="27">
        <f t="shared" si="56"/>
        <v>3373.4643900000001</v>
      </c>
      <c r="O182" s="27">
        <f t="shared" si="60"/>
        <v>-20224.307339999737</v>
      </c>
      <c r="P182" s="27">
        <f t="shared" si="61"/>
        <v>20224.307339999737</v>
      </c>
    </row>
    <row r="183" spans="1:20">
      <c r="A183" s="31">
        <v>40603</v>
      </c>
      <c r="C183" s="6">
        <v>175</v>
      </c>
      <c r="D183" s="29">
        <f t="shared" si="52"/>
        <v>8889</v>
      </c>
      <c r="E183" s="29">
        <f t="shared" si="57"/>
        <v>1555575</v>
      </c>
      <c r="F183" s="29">
        <f t="shared" si="53"/>
        <v>-44425</v>
      </c>
      <c r="G183" s="34">
        <f>+Inputs!$D$3</f>
        <v>0.37951000000000001</v>
      </c>
      <c r="I183" s="27">
        <f t="shared" si="58"/>
        <v>1600000</v>
      </c>
      <c r="K183" s="27">
        <f t="shared" si="54"/>
        <v>8889</v>
      </c>
      <c r="L183" s="27">
        <f t="shared" si="59"/>
        <v>1555575</v>
      </c>
      <c r="M183" s="27">
        <f t="shared" si="55"/>
        <v>3373.4643900000001</v>
      </c>
      <c r="N183" s="27">
        <f t="shared" si="56"/>
        <v>3373.4643900000001</v>
      </c>
      <c r="O183" s="27">
        <f t="shared" si="60"/>
        <v>-16850.842949999736</v>
      </c>
      <c r="P183" s="27">
        <f t="shared" si="61"/>
        <v>16850.842949999736</v>
      </c>
    </row>
    <row r="184" spans="1:20">
      <c r="A184" s="30">
        <v>40634</v>
      </c>
      <c r="C184" s="6">
        <v>176</v>
      </c>
      <c r="D184" s="29">
        <f t="shared" si="52"/>
        <v>8889</v>
      </c>
      <c r="E184" s="29">
        <f t="shared" si="57"/>
        <v>1564464</v>
      </c>
      <c r="F184" s="29">
        <f t="shared" si="53"/>
        <v>-35536</v>
      </c>
      <c r="G184" s="34">
        <f>+Inputs!$D$3</f>
        <v>0.37951000000000001</v>
      </c>
      <c r="I184" s="27">
        <f t="shared" si="58"/>
        <v>1600000</v>
      </c>
      <c r="K184" s="27">
        <f t="shared" si="54"/>
        <v>8889</v>
      </c>
      <c r="L184" s="27">
        <f t="shared" si="59"/>
        <v>1564464</v>
      </c>
      <c r="M184" s="27">
        <f t="shared" si="55"/>
        <v>3373.4643900000001</v>
      </c>
      <c r="N184" s="27">
        <f t="shared" si="56"/>
        <v>3373.4643900000001</v>
      </c>
      <c r="O184" s="27">
        <f t="shared" si="60"/>
        <v>-13477.378559999735</v>
      </c>
      <c r="P184" s="27">
        <f t="shared" si="61"/>
        <v>13477.378559999735</v>
      </c>
    </row>
    <row r="185" spans="1:20">
      <c r="A185" s="31">
        <v>40664</v>
      </c>
      <c r="C185" s="6">
        <v>177</v>
      </c>
      <c r="D185" s="29">
        <f t="shared" si="52"/>
        <v>8889</v>
      </c>
      <c r="E185" s="29">
        <f t="shared" si="57"/>
        <v>1573353</v>
      </c>
      <c r="F185" s="29">
        <f t="shared" si="53"/>
        <v>-26647</v>
      </c>
      <c r="G185" s="34">
        <f>+Inputs!$D$3</f>
        <v>0.37951000000000001</v>
      </c>
      <c r="I185" s="27">
        <f t="shared" si="58"/>
        <v>1600000</v>
      </c>
      <c r="K185" s="27">
        <f t="shared" si="54"/>
        <v>8889</v>
      </c>
      <c r="L185" s="27">
        <f t="shared" si="59"/>
        <v>1573353</v>
      </c>
      <c r="M185" s="27">
        <f t="shared" si="55"/>
        <v>3373.4643900000001</v>
      </c>
      <c r="N185" s="27">
        <f t="shared" si="56"/>
        <v>3373.4643900000001</v>
      </c>
      <c r="O185" s="27">
        <f t="shared" si="60"/>
        <v>-10103.914169999734</v>
      </c>
      <c r="P185" s="27">
        <f t="shared" si="61"/>
        <v>10103.914169999734</v>
      </c>
    </row>
    <row r="186" spans="1:20">
      <c r="A186" s="30">
        <v>40695</v>
      </c>
      <c r="C186" s="6">
        <v>178</v>
      </c>
      <c r="D186" s="29">
        <f t="shared" si="52"/>
        <v>8889</v>
      </c>
      <c r="E186" s="29">
        <f t="shared" si="57"/>
        <v>1582242</v>
      </c>
      <c r="F186" s="29">
        <f t="shared" si="53"/>
        <v>-17758</v>
      </c>
      <c r="G186" s="34">
        <f>+Inputs!$D$3</f>
        <v>0.37951000000000001</v>
      </c>
      <c r="I186" s="27">
        <f t="shared" si="58"/>
        <v>1600000</v>
      </c>
      <c r="K186" s="27">
        <f t="shared" si="54"/>
        <v>8889</v>
      </c>
      <c r="L186" s="27">
        <f t="shared" si="59"/>
        <v>1582242</v>
      </c>
      <c r="M186" s="27">
        <f t="shared" si="55"/>
        <v>3373.4643900000001</v>
      </c>
      <c r="N186" s="27">
        <f t="shared" si="56"/>
        <v>3373.4643900000001</v>
      </c>
      <c r="O186" s="27">
        <f t="shared" si="60"/>
        <v>-6730.4497799997343</v>
      </c>
      <c r="P186" s="27">
        <f t="shared" si="61"/>
        <v>6730.4497799997343</v>
      </c>
    </row>
    <row r="187" spans="1:20">
      <c r="A187" s="31">
        <v>40725</v>
      </c>
      <c r="C187" s="6">
        <v>179</v>
      </c>
      <c r="D187" s="29">
        <f t="shared" si="52"/>
        <v>8889</v>
      </c>
      <c r="E187" s="29">
        <f t="shared" si="57"/>
        <v>1591131</v>
      </c>
      <c r="F187" s="29">
        <f t="shared" si="53"/>
        <v>-8869</v>
      </c>
      <c r="G187" s="34">
        <f>+Inputs!$D$3</f>
        <v>0.37951000000000001</v>
      </c>
      <c r="I187" s="27">
        <f t="shared" si="58"/>
        <v>1600000</v>
      </c>
      <c r="K187" s="27">
        <f t="shared" si="54"/>
        <v>8889</v>
      </c>
      <c r="L187" s="27">
        <f t="shared" si="59"/>
        <v>1591131</v>
      </c>
      <c r="M187" s="27">
        <f t="shared" si="55"/>
        <v>3373.4643900000001</v>
      </c>
      <c r="N187" s="27">
        <f t="shared" si="56"/>
        <v>3373.4643900000001</v>
      </c>
      <c r="O187" s="27">
        <f t="shared" si="60"/>
        <v>-3356.9853899997343</v>
      </c>
      <c r="P187" s="27">
        <f t="shared" si="61"/>
        <v>3356.9853899997343</v>
      </c>
    </row>
    <row r="188" spans="1:20">
      <c r="A188" s="30">
        <v>40756</v>
      </c>
      <c r="C188" s="6">
        <v>180</v>
      </c>
      <c r="D188" s="29">
        <f>-F187</f>
        <v>8869</v>
      </c>
      <c r="E188" s="29">
        <f t="shared" si="57"/>
        <v>1600000</v>
      </c>
      <c r="F188" s="29">
        <f t="shared" si="53"/>
        <v>0</v>
      </c>
      <c r="G188" s="34">
        <f>+Inputs!$D$3</f>
        <v>0.37951000000000001</v>
      </c>
      <c r="I188" s="27">
        <f t="shared" si="58"/>
        <v>1600000</v>
      </c>
      <c r="K188" s="27">
        <f t="shared" si="54"/>
        <v>8869</v>
      </c>
      <c r="L188" s="27">
        <f t="shared" si="59"/>
        <v>1600000</v>
      </c>
      <c r="M188" s="27">
        <f t="shared" si="55"/>
        <v>3365.87419</v>
      </c>
      <c r="N188" s="27">
        <f t="shared" si="56"/>
        <v>3365.87419</v>
      </c>
      <c r="O188" s="27">
        <f t="shared" si="60"/>
        <v>8.8888000002657463</v>
      </c>
      <c r="P188" s="27">
        <f t="shared" si="61"/>
        <v>-8.8888000002657463</v>
      </c>
    </row>
    <row r="189" spans="1:20">
      <c r="A189" s="30"/>
      <c r="G189" s="28"/>
    </row>
    <row r="190" spans="1:20">
      <c r="A190" s="8" t="s">
        <v>43</v>
      </c>
      <c r="B190" s="33">
        <f>SUM(B9:B189)</f>
        <v>-1600000</v>
      </c>
      <c r="D190" s="33">
        <f>SUM(D9:D189)</f>
        <v>1600000</v>
      </c>
      <c r="G190" s="28"/>
      <c r="H190" s="33">
        <f>SUM(H9:H189)</f>
        <v>1600000</v>
      </c>
      <c r="I190" s="33"/>
      <c r="J190" s="33">
        <f>SUM(J9:J189)</f>
        <v>607200</v>
      </c>
      <c r="K190" s="33">
        <f>SUM(K9:K189)</f>
        <v>1600000</v>
      </c>
      <c r="L190" s="33"/>
      <c r="M190" s="33">
        <f>SUM(M9:M189)</f>
        <v>607208.88879999775</v>
      </c>
      <c r="N190" s="33">
        <f>SUM(N9:N189)</f>
        <v>8.8888000002657463</v>
      </c>
      <c r="O190" s="33">
        <f>SUM(O9:O189)</f>
        <v>-54343271.800699987</v>
      </c>
      <c r="P190" s="33">
        <f>SUM(P9:P189)</f>
        <v>54343271.800699987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sheetPr transitionEvaluation="1" codeName="Sheet26">
    <pageSetUpPr autoPageBreaks="0" fitToPage="1"/>
  </sheetPr>
  <dimension ref="A1:AE193"/>
  <sheetViews>
    <sheetView defaultGridColor="0" topLeftCell="U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21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99</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35400</v>
      </c>
      <c r="B9" s="32">
        <v>927450</v>
      </c>
      <c r="C9" s="6">
        <v>1</v>
      </c>
      <c r="D9" s="29">
        <f t="shared" ref="D9:D40" si="0">ROUND(-(+$B$9/180)*1,0)</f>
        <v>-5153</v>
      </c>
      <c r="E9" s="29">
        <f>+D9</f>
        <v>-5153</v>
      </c>
      <c r="F9" s="29">
        <f t="shared" ref="F9:F40" si="1">$B$9+E9</f>
        <v>922297</v>
      </c>
      <c r="G9" s="34">
        <f>+Inputs!$D$2</f>
        <v>0.3795</v>
      </c>
      <c r="H9" s="27">
        <f>-B9</f>
        <v>-927450</v>
      </c>
      <c r="I9" s="27">
        <f>+H9</f>
        <v>-927450</v>
      </c>
      <c r="J9" s="27">
        <f>H9*G9</f>
        <v>-351967.27500000002</v>
      </c>
      <c r="K9" s="27">
        <f t="shared" ref="K9:K40" si="2">D9</f>
        <v>-5153</v>
      </c>
      <c r="L9" s="27">
        <f>+K9</f>
        <v>-5153</v>
      </c>
      <c r="M9" s="27">
        <f t="shared" ref="M9:M40" si="3">K9*G9</f>
        <v>-1955.5635</v>
      </c>
      <c r="N9" s="27">
        <f t="shared" ref="N9:N40" si="4">M9-J9</f>
        <v>350011.71150000003</v>
      </c>
      <c r="O9" s="27">
        <f>+N9</f>
        <v>350011.71150000003</v>
      </c>
      <c r="P9" s="27">
        <f>-SUM(N9)</f>
        <v>-350011.71150000003</v>
      </c>
      <c r="Q9" s="38">
        <f>VLOOKUP(Q8,A9:P188,5)</f>
        <v>-809021</v>
      </c>
      <c r="R9" s="38">
        <f>VLOOKUP(R8,A9:P188,5)</f>
        <v>-870857</v>
      </c>
      <c r="S9" s="38">
        <f>+R9-Q9</f>
        <v>-61836</v>
      </c>
      <c r="T9" s="35" t="s">
        <v>64</v>
      </c>
      <c r="U9" s="161">
        <f>-IF(TYPE(VLOOKUP(U8,$A$9:$P$188,6,FALSE))=16,0,VLOOKUP(U8,$A$9:$P$188,6,FALSE))</f>
        <v>-175112</v>
      </c>
      <c r="V9" s="161">
        <f>-IF(TYPE(VLOOKUP(V8,$A$9:$P$188,6,FALSE))=16,0,VLOOKUP(V8,$A$9:$P$188,6,FALSE))</f>
        <v>-169959</v>
      </c>
      <c r="W9" s="161">
        <f t="shared" ref="W9:AE9" si="5">-IF(TYPE(VLOOKUP(W8,$A$9:$P$188,6,FALSE))=16,0,VLOOKUP(W8,$A$9:$P$188,6,FALSE))</f>
        <v>-164806</v>
      </c>
      <c r="X9" s="161">
        <f t="shared" si="5"/>
        <v>-159653</v>
      </c>
      <c r="Y9" s="161">
        <f t="shared" si="5"/>
        <v>-154500</v>
      </c>
      <c r="Z9" s="161">
        <f t="shared" si="5"/>
        <v>-149347</v>
      </c>
      <c r="AA9" s="161">
        <f t="shared" si="5"/>
        <v>-144194</v>
      </c>
      <c r="AB9" s="161">
        <f t="shared" si="5"/>
        <v>-139041</v>
      </c>
      <c r="AC9" s="161">
        <f t="shared" si="5"/>
        <v>-133888</v>
      </c>
      <c r="AD9" s="161">
        <f t="shared" si="5"/>
        <v>-128735</v>
      </c>
      <c r="AE9" s="161">
        <f t="shared" si="5"/>
        <v>-123582</v>
      </c>
    </row>
    <row r="10" spans="1:31">
      <c r="A10" s="30">
        <v>35431</v>
      </c>
      <c r="B10" s="9"/>
      <c r="C10" s="6">
        <v>2</v>
      </c>
      <c r="D10" s="29">
        <f t="shared" si="0"/>
        <v>-5153</v>
      </c>
      <c r="E10" s="29">
        <f t="shared" ref="E10:E41" si="6">+E9+D10</f>
        <v>-10306</v>
      </c>
      <c r="F10" s="29">
        <f t="shared" si="1"/>
        <v>917144</v>
      </c>
      <c r="G10" s="34">
        <f>+Inputs!$D$2</f>
        <v>0.3795</v>
      </c>
      <c r="H10" s="2"/>
      <c r="I10" s="27">
        <f t="shared" ref="I10:I41" si="7">+I9+H10</f>
        <v>-927450</v>
      </c>
      <c r="J10" s="27"/>
      <c r="K10" s="27">
        <f t="shared" si="2"/>
        <v>-5153</v>
      </c>
      <c r="L10" s="27">
        <f t="shared" ref="L10:L41" si="8">+L9+K10</f>
        <v>-10306</v>
      </c>
      <c r="M10" s="27">
        <f t="shared" si="3"/>
        <v>-1955.5635</v>
      </c>
      <c r="N10" s="27">
        <f t="shared" si="4"/>
        <v>-1955.5635</v>
      </c>
      <c r="O10" s="27">
        <f t="shared" ref="O10:O41" si="9">+O9+N10</f>
        <v>348056.14800000004</v>
      </c>
      <c r="P10" s="27">
        <f t="shared" ref="P10:P41" si="10">P9-N10</f>
        <v>-348056.14800000004</v>
      </c>
      <c r="Q10" s="38">
        <f>VLOOKUP(Q8,A9:P188,15)</f>
        <v>44939.68310000129</v>
      </c>
      <c r="R10" s="38">
        <f>VLOOKUP(R8,A9:P188,15)</f>
        <v>21472.30274000128</v>
      </c>
      <c r="S10" s="38">
        <f>+R10-Q10</f>
        <v>-23467.38036000001</v>
      </c>
      <c r="T10" s="36" t="s">
        <v>69</v>
      </c>
    </row>
    <row r="11" spans="1:31">
      <c r="A11" s="31">
        <v>35462</v>
      </c>
      <c r="B11" s="5"/>
      <c r="C11" s="6">
        <v>3</v>
      </c>
      <c r="D11" s="29">
        <f t="shared" si="0"/>
        <v>-5153</v>
      </c>
      <c r="E11" s="29">
        <f t="shared" si="6"/>
        <v>-15459</v>
      </c>
      <c r="F11" s="29">
        <f t="shared" si="1"/>
        <v>911991</v>
      </c>
      <c r="G11" s="34">
        <f>+Inputs!$D$2</f>
        <v>0.3795</v>
      </c>
      <c r="H11" s="2"/>
      <c r="I11" s="27">
        <f t="shared" si="7"/>
        <v>-927450</v>
      </c>
      <c r="J11" s="27"/>
      <c r="K11" s="27">
        <f t="shared" si="2"/>
        <v>-5153</v>
      </c>
      <c r="L11" s="27">
        <f t="shared" si="8"/>
        <v>-15459</v>
      </c>
      <c r="M11" s="27">
        <f t="shared" si="3"/>
        <v>-1955.5635</v>
      </c>
      <c r="N11" s="27">
        <f t="shared" si="4"/>
        <v>-1955.5635</v>
      </c>
      <c r="O11" s="27">
        <f t="shared" si="9"/>
        <v>346100.58450000006</v>
      </c>
      <c r="P11" s="27">
        <f t="shared" si="10"/>
        <v>-346100.58450000006</v>
      </c>
      <c r="Q11" s="38">
        <f>+VLOOKUP(Q8,A9:P188,16)</f>
        <v>-44939.68310000129</v>
      </c>
      <c r="R11" s="38">
        <f>+VLOOKUP(R8,A9:P188,16)</f>
        <v>-21472.30274000128</v>
      </c>
      <c r="S11" s="38">
        <f>(+Q11+R11)/2</f>
        <v>-33205.992920001285</v>
      </c>
      <c r="T11" s="36" t="s">
        <v>113</v>
      </c>
      <c r="U11" s="161">
        <f>IF(TYPE(VLOOKUP(U8,$A$9:$P$188,16,FALSE))=16,0,VLOOKUP(U8,$A$9:$P$188,16,FALSE))</f>
        <v>-66451.448430001299</v>
      </c>
      <c r="V11" s="161">
        <f t="shared" ref="V11:AE11" si="11">IF(TYPE(VLOOKUP(V8,$A$9:$P$188,16,FALSE))=16,0,VLOOKUP(V8,$A$9:$P$188,16,FALSE))</f>
        <v>-64495.833400001298</v>
      </c>
      <c r="W11" s="161">
        <f t="shared" si="11"/>
        <v>-62540.218370001297</v>
      </c>
      <c r="X11" s="161">
        <f t="shared" si="11"/>
        <v>-60584.603340001297</v>
      </c>
      <c r="Y11" s="161">
        <f t="shared" si="11"/>
        <v>-58628.988310001296</v>
      </c>
      <c r="Z11" s="161">
        <f t="shared" si="11"/>
        <v>-56673.373280001295</v>
      </c>
      <c r="AA11" s="161">
        <f t="shared" si="11"/>
        <v>-54717.758250001294</v>
      </c>
      <c r="AB11" s="161">
        <f t="shared" si="11"/>
        <v>-52762.143220001293</v>
      </c>
      <c r="AC11" s="161">
        <f t="shared" si="11"/>
        <v>-50806.528190001292</v>
      </c>
      <c r="AD11" s="161">
        <f t="shared" si="11"/>
        <v>-48850.913160001292</v>
      </c>
      <c r="AE11" s="161">
        <f t="shared" si="11"/>
        <v>-46895.298130001291</v>
      </c>
    </row>
    <row r="12" spans="1:31">
      <c r="A12" s="30">
        <v>35490</v>
      </c>
      <c r="B12" s="3"/>
      <c r="C12" s="6">
        <v>4</v>
      </c>
      <c r="D12" s="29">
        <f t="shared" si="0"/>
        <v>-5153</v>
      </c>
      <c r="E12" s="29">
        <f t="shared" si="6"/>
        <v>-20612</v>
      </c>
      <c r="F12" s="29">
        <f t="shared" si="1"/>
        <v>906838</v>
      </c>
      <c r="G12" s="34">
        <f>+Inputs!$D$2</f>
        <v>0.3795</v>
      </c>
      <c r="H12" s="2"/>
      <c r="I12" s="27">
        <f t="shared" si="7"/>
        <v>-927450</v>
      </c>
      <c r="J12" s="27"/>
      <c r="K12" s="27">
        <f t="shared" si="2"/>
        <v>-5153</v>
      </c>
      <c r="L12" s="27">
        <f t="shared" si="8"/>
        <v>-20612</v>
      </c>
      <c r="M12" s="27">
        <f t="shared" si="3"/>
        <v>-1955.5635</v>
      </c>
      <c r="N12" s="27">
        <f t="shared" si="4"/>
        <v>-1955.5635</v>
      </c>
      <c r="O12" s="27">
        <f t="shared" si="9"/>
        <v>344145.02100000007</v>
      </c>
      <c r="P12" s="27">
        <f t="shared" si="10"/>
        <v>-344145.02100000007</v>
      </c>
      <c r="Q12" s="39"/>
      <c r="R12" s="40"/>
      <c r="S12" s="40"/>
      <c r="T12" s="36"/>
    </row>
    <row r="13" spans="1:31">
      <c r="A13" s="31">
        <v>35521</v>
      </c>
      <c r="B13" s="3"/>
      <c r="C13" s="6">
        <v>5</v>
      </c>
      <c r="D13" s="29">
        <f t="shared" si="0"/>
        <v>-5153</v>
      </c>
      <c r="E13" s="29">
        <f t="shared" si="6"/>
        <v>-25765</v>
      </c>
      <c r="F13" s="29">
        <f t="shared" si="1"/>
        <v>901685</v>
      </c>
      <c r="G13" s="34">
        <f>+Inputs!$D$2</f>
        <v>0.3795</v>
      </c>
      <c r="H13" s="2"/>
      <c r="I13" s="27">
        <f t="shared" si="7"/>
        <v>-927450</v>
      </c>
      <c r="J13" s="27"/>
      <c r="K13" s="27">
        <f t="shared" si="2"/>
        <v>-5153</v>
      </c>
      <c r="L13" s="27">
        <f t="shared" si="8"/>
        <v>-25765</v>
      </c>
      <c r="M13" s="27">
        <f t="shared" si="3"/>
        <v>-1955.5635</v>
      </c>
      <c r="N13" s="27">
        <f t="shared" si="4"/>
        <v>-1955.5635</v>
      </c>
      <c r="O13" s="27">
        <f t="shared" si="9"/>
        <v>342189.45750000008</v>
      </c>
      <c r="P13" s="27">
        <f t="shared" si="10"/>
        <v>-342189.45750000008</v>
      </c>
      <c r="Q13" s="38">
        <f>VLOOKUP(Q8,A9:P188,9)</f>
        <v>-927450</v>
      </c>
      <c r="R13" s="38">
        <f>VLOOKUP(R8,A9:P188,9)</f>
        <v>-927450</v>
      </c>
      <c r="S13" s="38">
        <f>+R13-Q13</f>
        <v>0</v>
      </c>
      <c r="T13" s="36" t="s">
        <v>70</v>
      </c>
    </row>
    <row r="14" spans="1:31">
      <c r="A14" s="30">
        <v>35551</v>
      </c>
      <c r="B14" s="3"/>
      <c r="C14" s="6">
        <v>6</v>
      </c>
      <c r="D14" s="29">
        <f t="shared" si="0"/>
        <v>-5153</v>
      </c>
      <c r="E14" s="29">
        <f t="shared" si="6"/>
        <v>-30918</v>
      </c>
      <c r="F14" s="29">
        <f t="shared" si="1"/>
        <v>896532</v>
      </c>
      <c r="G14" s="34">
        <f>+Inputs!$D$2</f>
        <v>0.3795</v>
      </c>
      <c r="H14" s="2"/>
      <c r="I14" s="27">
        <f t="shared" si="7"/>
        <v>-927450</v>
      </c>
      <c r="J14" s="27"/>
      <c r="K14" s="27">
        <f t="shared" si="2"/>
        <v>-5153</v>
      </c>
      <c r="L14" s="27">
        <f t="shared" si="8"/>
        <v>-30918</v>
      </c>
      <c r="M14" s="27">
        <f t="shared" si="3"/>
        <v>-1955.5635</v>
      </c>
      <c r="N14" s="27">
        <f t="shared" si="4"/>
        <v>-1955.5635</v>
      </c>
      <c r="O14" s="27">
        <f t="shared" si="9"/>
        <v>340233.89400000009</v>
      </c>
      <c r="P14" s="27">
        <f t="shared" si="10"/>
        <v>-340233.89400000009</v>
      </c>
      <c r="Q14" s="38">
        <f>VLOOKUP(Q8,A9:P188,12)</f>
        <v>-809021</v>
      </c>
      <c r="R14" s="38">
        <f>VLOOKUP(R8,A9:P188,12)</f>
        <v>-870857</v>
      </c>
      <c r="S14" s="38">
        <f>+R14-Q14</f>
        <v>-61836</v>
      </c>
      <c r="T14" s="37" t="s">
        <v>93</v>
      </c>
    </row>
    <row r="15" spans="1:31">
      <c r="A15" s="31">
        <v>35582</v>
      </c>
      <c r="B15" s="3"/>
      <c r="C15" s="6">
        <v>7</v>
      </c>
      <c r="D15" s="29">
        <f t="shared" si="0"/>
        <v>-5153</v>
      </c>
      <c r="E15" s="29">
        <f t="shared" si="6"/>
        <v>-36071</v>
      </c>
      <c r="F15" s="29">
        <f t="shared" si="1"/>
        <v>891379</v>
      </c>
      <c r="G15" s="34">
        <f>+Inputs!$D$2</f>
        <v>0.3795</v>
      </c>
      <c r="H15" s="2"/>
      <c r="I15" s="27">
        <f t="shared" si="7"/>
        <v>-927450</v>
      </c>
      <c r="J15" s="27"/>
      <c r="K15" s="27">
        <f t="shared" si="2"/>
        <v>-5153</v>
      </c>
      <c r="L15" s="27">
        <f t="shared" si="8"/>
        <v>-36071</v>
      </c>
      <c r="M15" s="27">
        <f t="shared" si="3"/>
        <v>-1955.5635</v>
      </c>
      <c r="N15" s="27">
        <f t="shared" si="4"/>
        <v>-1955.5635</v>
      </c>
      <c r="O15" s="27">
        <f t="shared" si="9"/>
        <v>338278.3305000001</v>
      </c>
      <c r="P15" s="27">
        <f t="shared" si="10"/>
        <v>-338278.3305000001</v>
      </c>
    </row>
    <row r="16" spans="1:31">
      <c r="A16" s="30">
        <v>35612</v>
      </c>
      <c r="B16" s="3"/>
      <c r="C16" s="6">
        <v>8</v>
      </c>
      <c r="D16" s="29">
        <f t="shared" si="0"/>
        <v>-5153</v>
      </c>
      <c r="E16" s="29">
        <f t="shared" si="6"/>
        <v>-41224</v>
      </c>
      <c r="F16" s="29">
        <f t="shared" si="1"/>
        <v>886226</v>
      </c>
      <c r="G16" s="34">
        <f>+Inputs!$D$2</f>
        <v>0.3795</v>
      </c>
      <c r="H16" s="2"/>
      <c r="I16" s="27">
        <f t="shared" si="7"/>
        <v>-927450</v>
      </c>
      <c r="J16" s="27"/>
      <c r="K16" s="27">
        <f t="shared" si="2"/>
        <v>-5153</v>
      </c>
      <c r="L16" s="27">
        <f t="shared" si="8"/>
        <v>-41224</v>
      </c>
      <c r="M16" s="27">
        <f t="shared" si="3"/>
        <v>-1955.5635</v>
      </c>
      <c r="N16" s="27">
        <f t="shared" si="4"/>
        <v>-1955.5635</v>
      </c>
      <c r="O16" s="27">
        <f t="shared" si="9"/>
        <v>336322.76700000011</v>
      </c>
      <c r="P16" s="27">
        <f t="shared" si="10"/>
        <v>-336322.76700000011</v>
      </c>
      <c r="Q16" s="4"/>
      <c r="R16" s="4"/>
      <c r="S16" s="4"/>
    </row>
    <row r="17" spans="1:19">
      <c r="A17" s="31">
        <v>35643</v>
      </c>
      <c r="B17" s="3"/>
      <c r="C17" s="6">
        <v>9</v>
      </c>
      <c r="D17" s="29">
        <f t="shared" si="0"/>
        <v>-5153</v>
      </c>
      <c r="E17" s="29">
        <f t="shared" si="6"/>
        <v>-46377</v>
      </c>
      <c r="F17" s="29">
        <f t="shared" si="1"/>
        <v>881073</v>
      </c>
      <c r="G17" s="34">
        <f>+Inputs!$D$2</f>
        <v>0.3795</v>
      </c>
      <c r="H17" s="2"/>
      <c r="I17" s="27">
        <f t="shared" si="7"/>
        <v>-927450</v>
      </c>
      <c r="J17" s="27"/>
      <c r="K17" s="27">
        <f t="shared" si="2"/>
        <v>-5153</v>
      </c>
      <c r="L17" s="27">
        <f t="shared" si="8"/>
        <v>-46377</v>
      </c>
      <c r="M17" s="27">
        <f t="shared" si="3"/>
        <v>-1955.5635</v>
      </c>
      <c r="N17" s="27">
        <f t="shared" si="4"/>
        <v>-1955.5635</v>
      </c>
      <c r="O17" s="27">
        <f t="shared" si="9"/>
        <v>334367.20350000012</v>
      </c>
      <c r="P17" s="27">
        <f t="shared" si="10"/>
        <v>-334367.20350000012</v>
      </c>
      <c r="Q17" s="4"/>
      <c r="R17" s="4"/>
      <c r="S17" s="4"/>
    </row>
    <row r="18" spans="1:19">
      <c r="A18" s="30">
        <v>35674</v>
      </c>
      <c r="B18" s="3"/>
      <c r="C18" s="6">
        <v>10</v>
      </c>
      <c r="D18" s="29">
        <f t="shared" si="0"/>
        <v>-5153</v>
      </c>
      <c r="E18" s="29">
        <f t="shared" si="6"/>
        <v>-51530</v>
      </c>
      <c r="F18" s="29">
        <f t="shared" si="1"/>
        <v>875920</v>
      </c>
      <c r="G18" s="34">
        <f>+Inputs!$D$2</f>
        <v>0.3795</v>
      </c>
      <c r="H18" s="2"/>
      <c r="I18" s="27">
        <f t="shared" si="7"/>
        <v>-927450</v>
      </c>
      <c r="J18" s="27"/>
      <c r="K18" s="27">
        <f t="shared" si="2"/>
        <v>-5153</v>
      </c>
      <c r="L18" s="27">
        <f t="shared" si="8"/>
        <v>-51530</v>
      </c>
      <c r="M18" s="27">
        <f t="shared" si="3"/>
        <v>-1955.5635</v>
      </c>
      <c r="N18" s="27">
        <f t="shared" si="4"/>
        <v>-1955.5635</v>
      </c>
      <c r="O18" s="27">
        <f t="shared" si="9"/>
        <v>332411.64000000013</v>
      </c>
      <c r="P18" s="27">
        <f t="shared" si="10"/>
        <v>-332411.64000000013</v>
      </c>
      <c r="Q18" s="4"/>
      <c r="R18" s="4"/>
      <c r="S18" s="4"/>
    </row>
    <row r="19" spans="1:19">
      <c r="A19" s="31">
        <v>35704</v>
      </c>
      <c r="B19" s="3"/>
      <c r="C19" s="6">
        <v>11</v>
      </c>
      <c r="D19" s="29">
        <f t="shared" si="0"/>
        <v>-5153</v>
      </c>
      <c r="E19" s="29">
        <f t="shared" si="6"/>
        <v>-56683</v>
      </c>
      <c r="F19" s="29">
        <f t="shared" si="1"/>
        <v>870767</v>
      </c>
      <c r="G19" s="34">
        <f>+Inputs!$D$2</f>
        <v>0.3795</v>
      </c>
      <c r="H19" s="2"/>
      <c r="I19" s="27">
        <f t="shared" si="7"/>
        <v>-927450</v>
      </c>
      <c r="J19" s="27"/>
      <c r="K19" s="27">
        <f t="shared" si="2"/>
        <v>-5153</v>
      </c>
      <c r="L19" s="27">
        <f t="shared" si="8"/>
        <v>-56683</v>
      </c>
      <c r="M19" s="27">
        <f t="shared" si="3"/>
        <v>-1955.5635</v>
      </c>
      <c r="N19" s="27">
        <f t="shared" si="4"/>
        <v>-1955.5635</v>
      </c>
      <c r="O19" s="27">
        <f t="shared" si="9"/>
        <v>330456.07650000014</v>
      </c>
      <c r="P19" s="27">
        <f t="shared" si="10"/>
        <v>-330456.07650000014</v>
      </c>
      <c r="Q19" s="4"/>
      <c r="R19" s="4"/>
      <c r="S19" s="4"/>
    </row>
    <row r="20" spans="1:19">
      <c r="A20" s="30">
        <v>35735</v>
      </c>
      <c r="B20" s="3"/>
      <c r="C20" s="6">
        <v>12</v>
      </c>
      <c r="D20" s="29">
        <f t="shared" si="0"/>
        <v>-5153</v>
      </c>
      <c r="E20" s="29">
        <f t="shared" si="6"/>
        <v>-61836</v>
      </c>
      <c r="F20" s="29">
        <f t="shared" si="1"/>
        <v>865614</v>
      </c>
      <c r="G20" s="34">
        <f>+Inputs!$D$2</f>
        <v>0.3795</v>
      </c>
      <c r="H20" s="2"/>
      <c r="I20" s="27">
        <f t="shared" si="7"/>
        <v>-927450</v>
      </c>
      <c r="J20" s="27"/>
      <c r="K20" s="27">
        <f t="shared" si="2"/>
        <v>-5153</v>
      </c>
      <c r="L20" s="27">
        <f t="shared" si="8"/>
        <v>-61836</v>
      </c>
      <c r="M20" s="27">
        <f t="shared" si="3"/>
        <v>-1955.5635</v>
      </c>
      <c r="N20" s="27">
        <f t="shared" si="4"/>
        <v>-1955.5635</v>
      </c>
      <c r="O20" s="27">
        <f t="shared" si="9"/>
        <v>328500.51300000015</v>
      </c>
      <c r="P20" s="27">
        <f t="shared" si="10"/>
        <v>-328500.51300000015</v>
      </c>
      <c r="Q20" s="4"/>
      <c r="R20" s="4"/>
      <c r="S20" s="4"/>
    </row>
    <row r="21" spans="1:19">
      <c r="A21" s="31">
        <v>35765</v>
      </c>
      <c r="B21" s="3"/>
      <c r="C21" s="6">
        <v>13</v>
      </c>
      <c r="D21" s="29">
        <f t="shared" si="0"/>
        <v>-5153</v>
      </c>
      <c r="E21" s="29">
        <f t="shared" si="6"/>
        <v>-66989</v>
      </c>
      <c r="F21" s="29">
        <f t="shared" si="1"/>
        <v>860461</v>
      </c>
      <c r="G21" s="34">
        <f>+Inputs!$D$2</f>
        <v>0.3795</v>
      </c>
      <c r="H21" s="2"/>
      <c r="I21" s="27">
        <f t="shared" si="7"/>
        <v>-927450</v>
      </c>
      <c r="J21" s="27"/>
      <c r="K21" s="27">
        <f t="shared" si="2"/>
        <v>-5153</v>
      </c>
      <c r="L21" s="27">
        <f t="shared" si="8"/>
        <v>-66989</v>
      </c>
      <c r="M21" s="27">
        <f t="shared" si="3"/>
        <v>-1955.5635</v>
      </c>
      <c r="N21" s="27">
        <f t="shared" si="4"/>
        <v>-1955.5635</v>
      </c>
      <c r="O21" s="27">
        <f t="shared" si="9"/>
        <v>326544.94950000016</v>
      </c>
      <c r="P21" s="27">
        <f t="shared" si="10"/>
        <v>-326544.94950000016</v>
      </c>
      <c r="Q21" s="4"/>
      <c r="R21" s="4"/>
      <c r="S21" s="4"/>
    </row>
    <row r="22" spans="1:19">
      <c r="A22" s="30">
        <v>35796</v>
      </c>
      <c r="B22" s="3"/>
      <c r="C22" s="6">
        <v>14</v>
      </c>
      <c r="D22" s="29">
        <f t="shared" si="0"/>
        <v>-5153</v>
      </c>
      <c r="E22" s="29">
        <f t="shared" si="6"/>
        <v>-72142</v>
      </c>
      <c r="F22" s="29">
        <f t="shared" si="1"/>
        <v>855308</v>
      </c>
      <c r="G22" s="34">
        <f>+Inputs!$D$2</f>
        <v>0.3795</v>
      </c>
      <c r="H22" s="2"/>
      <c r="I22" s="27">
        <f t="shared" si="7"/>
        <v>-927450</v>
      </c>
      <c r="J22" s="27"/>
      <c r="K22" s="27">
        <f t="shared" si="2"/>
        <v>-5153</v>
      </c>
      <c r="L22" s="27">
        <f t="shared" si="8"/>
        <v>-72142</v>
      </c>
      <c r="M22" s="27">
        <f t="shared" si="3"/>
        <v>-1955.5635</v>
      </c>
      <c r="N22" s="27">
        <f t="shared" si="4"/>
        <v>-1955.5635</v>
      </c>
      <c r="O22" s="27">
        <f t="shared" si="9"/>
        <v>324589.38600000017</v>
      </c>
      <c r="P22" s="27">
        <f t="shared" si="10"/>
        <v>-324589.38600000017</v>
      </c>
      <c r="Q22" s="4"/>
      <c r="R22" s="4"/>
      <c r="S22" s="4"/>
    </row>
    <row r="23" spans="1:19">
      <c r="A23" s="31">
        <v>35827</v>
      </c>
      <c r="B23" s="3"/>
      <c r="C23" s="6">
        <v>15</v>
      </c>
      <c r="D23" s="29">
        <f t="shared" si="0"/>
        <v>-5153</v>
      </c>
      <c r="E23" s="29">
        <f t="shared" si="6"/>
        <v>-77295</v>
      </c>
      <c r="F23" s="29">
        <f t="shared" si="1"/>
        <v>850155</v>
      </c>
      <c r="G23" s="34">
        <f>+Inputs!$D$2</f>
        <v>0.3795</v>
      </c>
      <c r="H23" s="2"/>
      <c r="I23" s="27">
        <f t="shared" si="7"/>
        <v>-927450</v>
      </c>
      <c r="J23" s="27"/>
      <c r="K23" s="27">
        <f t="shared" si="2"/>
        <v>-5153</v>
      </c>
      <c r="L23" s="27">
        <f t="shared" si="8"/>
        <v>-77295</v>
      </c>
      <c r="M23" s="27">
        <f t="shared" si="3"/>
        <v>-1955.5635</v>
      </c>
      <c r="N23" s="27">
        <f t="shared" si="4"/>
        <v>-1955.5635</v>
      </c>
      <c r="O23" s="27">
        <f t="shared" si="9"/>
        <v>322633.82250000018</v>
      </c>
      <c r="P23" s="27">
        <f t="shared" si="10"/>
        <v>-322633.82250000018</v>
      </c>
      <c r="Q23" s="4"/>
      <c r="R23" s="4"/>
      <c r="S23" s="4"/>
    </row>
    <row r="24" spans="1:19">
      <c r="A24" s="30">
        <v>35855</v>
      </c>
      <c r="B24" s="3"/>
      <c r="C24" s="6">
        <v>16</v>
      </c>
      <c r="D24" s="29">
        <f t="shared" si="0"/>
        <v>-5153</v>
      </c>
      <c r="E24" s="29">
        <f t="shared" si="6"/>
        <v>-82448</v>
      </c>
      <c r="F24" s="29">
        <f t="shared" si="1"/>
        <v>845002</v>
      </c>
      <c r="G24" s="34">
        <f>+Inputs!$D$2</f>
        <v>0.3795</v>
      </c>
      <c r="H24" s="2"/>
      <c r="I24" s="27">
        <f t="shared" si="7"/>
        <v>-927450</v>
      </c>
      <c r="J24" s="27"/>
      <c r="K24" s="27">
        <f t="shared" si="2"/>
        <v>-5153</v>
      </c>
      <c r="L24" s="27">
        <f t="shared" si="8"/>
        <v>-82448</v>
      </c>
      <c r="M24" s="27">
        <f t="shared" si="3"/>
        <v>-1955.5635</v>
      </c>
      <c r="N24" s="27">
        <f t="shared" si="4"/>
        <v>-1955.5635</v>
      </c>
      <c r="O24" s="27">
        <f t="shared" si="9"/>
        <v>320678.25900000019</v>
      </c>
      <c r="P24" s="27">
        <f t="shared" si="10"/>
        <v>-320678.25900000019</v>
      </c>
      <c r="Q24" s="4"/>
      <c r="R24" s="4"/>
      <c r="S24" s="4"/>
    </row>
    <row r="25" spans="1:19">
      <c r="A25" s="31">
        <v>35886</v>
      </c>
      <c r="B25" s="3"/>
      <c r="C25" s="6">
        <v>17</v>
      </c>
      <c r="D25" s="29">
        <f t="shared" si="0"/>
        <v>-5153</v>
      </c>
      <c r="E25" s="29">
        <f t="shared" si="6"/>
        <v>-87601</v>
      </c>
      <c r="F25" s="29">
        <f t="shared" si="1"/>
        <v>839849</v>
      </c>
      <c r="G25" s="34">
        <f>+Inputs!$D$2</f>
        <v>0.3795</v>
      </c>
      <c r="H25" s="2"/>
      <c r="I25" s="27">
        <f t="shared" si="7"/>
        <v>-927450</v>
      </c>
      <c r="J25" s="27"/>
      <c r="K25" s="27">
        <f t="shared" si="2"/>
        <v>-5153</v>
      </c>
      <c r="L25" s="27">
        <f t="shared" si="8"/>
        <v>-87601</v>
      </c>
      <c r="M25" s="27">
        <f t="shared" si="3"/>
        <v>-1955.5635</v>
      </c>
      <c r="N25" s="27">
        <f t="shared" si="4"/>
        <v>-1955.5635</v>
      </c>
      <c r="O25" s="27">
        <f t="shared" si="9"/>
        <v>318722.69550000021</v>
      </c>
      <c r="P25" s="27">
        <f t="shared" si="10"/>
        <v>-318722.69550000021</v>
      </c>
      <c r="Q25" s="4"/>
      <c r="R25" s="4"/>
      <c r="S25" s="4"/>
    </row>
    <row r="26" spans="1:19">
      <c r="A26" s="30">
        <v>35916</v>
      </c>
      <c r="B26" s="3"/>
      <c r="C26" s="6">
        <v>18</v>
      </c>
      <c r="D26" s="29">
        <f t="shared" si="0"/>
        <v>-5153</v>
      </c>
      <c r="E26" s="29">
        <f t="shared" si="6"/>
        <v>-92754</v>
      </c>
      <c r="F26" s="29">
        <f t="shared" si="1"/>
        <v>834696</v>
      </c>
      <c r="G26" s="34">
        <f>+Inputs!$D$2</f>
        <v>0.3795</v>
      </c>
      <c r="H26" s="2"/>
      <c r="I26" s="27">
        <f t="shared" si="7"/>
        <v>-927450</v>
      </c>
      <c r="J26" s="27"/>
      <c r="K26" s="27">
        <f t="shared" si="2"/>
        <v>-5153</v>
      </c>
      <c r="L26" s="27">
        <f t="shared" si="8"/>
        <v>-92754</v>
      </c>
      <c r="M26" s="27">
        <f t="shared" si="3"/>
        <v>-1955.5635</v>
      </c>
      <c r="N26" s="27">
        <f t="shared" si="4"/>
        <v>-1955.5635</v>
      </c>
      <c r="O26" s="27">
        <f t="shared" si="9"/>
        <v>316767.13200000022</v>
      </c>
      <c r="P26" s="27">
        <f t="shared" si="10"/>
        <v>-316767.13200000022</v>
      </c>
      <c r="Q26" s="4"/>
      <c r="R26" s="4"/>
      <c r="S26" s="4"/>
    </row>
    <row r="27" spans="1:19">
      <c r="A27" s="31">
        <v>35947</v>
      </c>
      <c r="B27" s="3"/>
      <c r="C27" s="6">
        <v>19</v>
      </c>
      <c r="D27" s="29">
        <f t="shared" si="0"/>
        <v>-5153</v>
      </c>
      <c r="E27" s="29">
        <f t="shared" si="6"/>
        <v>-97907</v>
      </c>
      <c r="F27" s="29">
        <f t="shared" si="1"/>
        <v>829543</v>
      </c>
      <c r="G27" s="34">
        <f>+Inputs!$D$2</f>
        <v>0.3795</v>
      </c>
      <c r="H27" s="2"/>
      <c r="I27" s="27">
        <f t="shared" si="7"/>
        <v>-927450</v>
      </c>
      <c r="J27" s="27"/>
      <c r="K27" s="27">
        <f t="shared" si="2"/>
        <v>-5153</v>
      </c>
      <c r="L27" s="27">
        <f t="shared" si="8"/>
        <v>-97907</v>
      </c>
      <c r="M27" s="27">
        <f t="shared" si="3"/>
        <v>-1955.5635</v>
      </c>
      <c r="N27" s="27">
        <f t="shared" si="4"/>
        <v>-1955.5635</v>
      </c>
      <c r="O27" s="27">
        <f t="shared" si="9"/>
        <v>314811.56850000023</v>
      </c>
      <c r="P27" s="27">
        <f t="shared" si="10"/>
        <v>-314811.56850000023</v>
      </c>
      <c r="Q27" s="4"/>
      <c r="R27" s="4"/>
      <c r="S27" s="4"/>
    </row>
    <row r="28" spans="1:19">
      <c r="A28" s="30">
        <v>35977</v>
      </c>
      <c r="B28" s="3"/>
      <c r="C28" s="6">
        <v>20</v>
      </c>
      <c r="D28" s="29">
        <f t="shared" si="0"/>
        <v>-5153</v>
      </c>
      <c r="E28" s="29">
        <f t="shared" si="6"/>
        <v>-103060</v>
      </c>
      <c r="F28" s="29">
        <f t="shared" si="1"/>
        <v>824390</v>
      </c>
      <c r="G28" s="34">
        <f>+Inputs!$D$2</f>
        <v>0.3795</v>
      </c>
      <c r="H28" s="2"/>
      <c r="I28" s="27">
        <f t="shared" si="7"/>
        <v>-927450</v>
      </c>
      <c r="J28" s="27"/>
      <c r="K28" s="27">
        <f t="shared" si="2"/>
        <v>-5153</v>
      </c>
      <c r="L28" s="27">
        <f t="shared" si="8"/>
        <v>-103060</v>
      </c>
      <c r="M28" s="27">
        <f t="shared" si="3"/>
        <v>-1955.5635</v>
      </c>
      <c r="N28" s="27">
        <f t="shared" si="4"/>
        <v>-1955.5635</v>
      </c>
      <c r="O28" s="27">
        <f t="shared" si="9"/>
        <v>312856.00500000024</v>
      </c>
      <c r="P28" s="27">
        <f t="shared" si="10"/>
        <v>-312856.00500000024</v>
      </c>
      <c r="Q28" s="4"/>
      <c r="R28" s="4"/>
      <c r="S28" s="4"/>
    </row>
    <row r="29" spans="1:19">
      <c r="A29" s="31">
        <v>36008</v>
      </c>
      <c r="B29" s="3"/>
      <c r="C29" s="6">
        <v>21</v>
      </c>
      <c r="D29" s="29">
        <f t="shared" si="0"/>
        <v>-5153</v>
      </c>
      <c r="E29" s="29">
        <f t="shared" si="6"/>
        <v>-108213</v>
      </c>
      <c r="F29" s="29">
        <f t="shared" si="1"/>
        <v>819237</v>
      </c>
      <c r="G29" s="34">
        <f>+Inputs!$D$2</f>
        <v>0.3795</v>
      </c>
      <c r="H29" s="2"/>
      <c r="I29" s="27">
        <f t="shared" si="7"/>
        <v>-927450</v>
      </c>
      <c r="J29" s="27"/>
      <c r="K29" s="27">
        <f t="shared" si="2"/>
        <v>-5153</v>
      </c>
      <c r="L29" s="27">
        <f t="shared" si="8"/>
        <v>-108213</v>
      </c>
      <c r="M29" s="27">
        <f t="shared" si="3"/>
        <v>-1955.5635</v>
      </c>
      <c r="N29" s="27">
        <f t="shared" si="4"/>
        <v>-1955.5635</v>
      </c>
      <c r="O29" s="27">
        <f t="shared" si="9"/>
        <v>310900.44150000025</v>
      </c>
      <c r="P29" s="27">
        <f t="shared" si="10"/>
        <v>-310900.44150000025</v>
      </c>
      <c r="Q29" s="4"/>
      <c r="R29" s="4"/>
      <c r="S29" s="4"/>
    </row>
    <row r="30" spans="1:19">
      <c r="A30" s="30">
        <v>36039</v>
      </c>
      <c r="B30" s="3"/>
      <c r="C30" s="6">
        <v>22</v>
      </c>
      <c r="D30" s="29">
        <f t="shared" si="0"/>
        <v>-5153</v>
      </c>
      <c r="E30" s="29">
        <f t="shared" si="6"/>
        <v>-113366</v>
      </c>
      <c r="F30" s="29">
        <f t="shared" si="1"/>
        <v>814084</v>
      </c>
      <c r="G30" s="34">
        <f>+Inputs!$D$2</f>
        <v>0.3795</v>
      </c>
      <c r="H30" s="2"/>
      <c r="I30" s="27">
        <f t="shared" si="7"/>
        <v>-927450</v>
      </c>
      <c r="J30" s="27"/>
      <c r="K30" s="27">
        <f t="shared" si="2"/>
        <v>-5153</v>
      </c>
      <c r="L30" s="27">
        <f t="shared" si="8"/>
        <v>-113366</v>
      </c>
      <c r="M30" s="27">
        <f t="shared" si="3"/>
        <v>-1955.5635</v>
      </c>
      <c r="N30" s="27">
        <f t="shared" si="4"/>
        <v>-1955.5635</v>
      </c>
      <c r="O30" s="27">
        <f t="shared" si="9"/>
        <v>308944.87800000026</v>
      </c>
      <c r="P30" s="27">
        <f t="shared" si="10"/>
        <v>-308944.87800000026</v>
      </c>
      <c r="Q30" s="125"/>
    </row>
    <row r="31" spans="1:19">
      <c r="A31" s="31">
        <v>36069</v>
      </c>
      <c r="B31" s="3"/>
      <c r="C31" s="6">
        <v>23</v>
      </c>
      <c r="D31" s="29">
        <f t="shared" si="0"/>
        <v>-5153</v>
      </c>
      <c r="E31" s="29">
        <f t="shared" si="6"/>
        <v>-118519</v>
      </c>
      <c r="F31" s="29">
        <f t="shared" si="1"/>
        <v>808931</v>
      </c>
      <c r="G31" s="34">
        <f>+Inputs!$D$2</f>
        <v>0.3795</v>
      </c>
      <c r="H31" s="2"/>
      <c r="I31" s="27">
        <f t="shared" si="7"/>
        <v>-927450</v>
      </c>
      <c r="J31" s="27"/>
      <c r="K31" s="27">
        <f t="shared" si="2"/>
        <v>-5153</v>
      </c>
      <c r="L31" s="27">
        <f t="shared" si="8"/>
        <v>-118519</v>
      </c>
      <c r="M31" s="27">
        <f t="shared" si="3"/>
        <v>-1955.5635</v>
      </c>
      <c r="N31" s="27">
        <f t="shared" si="4"/>
        <v>-1955.5635</v>
      </c>
      <c r="O31" s="27">
        <f t="shared" si="9"/>
        <v>306989.31450000027</v>
      </c>
      <c r="P31" s="27">
        <f t="shared" si="10"/>
        <v>-306989.31450000027</v>
      </c>
      <c r="Q31" s="125"/>
    </row>
    <row r="32" spans="1:19">
      <c r="A32" s="30">
        <v>36100</v>
      </c>
      <c r="B32" s="3"/>
      <c r="C32" s="6">
        <v>24</v>
      </c>
      <c r="D32" s="29">
        <f t="shared" si="0"/>
        <v>-5153</v>
      </c>
      <c r="E32" s="29">
        <f t="shared" si="6"/>
        <v>-123672</v>
      </c>
      <c r="F32" s="29">
        <f t="shared" si="1"/>
        <v>803778</v>
      </c>
      <c r="G32" s="34">
        <f>+Inputs!$D$2</f>
        <v>0.3795</v>
      </c>
      <c r="H32" s="2"/>
      <c r="I32" s="27">
        <f t="shared" si="7"/>
        <v>-927450</v>
      </c>
      <c r="J32" s="27"/>
      <c r="K32" s="27">
        <f t="shared" si="2"/>
        <v>-5153</v>
      </c>
      <c r="L32" s="27">
        <f t="shared" si="8"/>
        <v>-123672</v>
      </c>
      <c r="M32" s="27">
        <f t="shared" si="3"/>
        <v>-1955.5635</v>
      </c>
      <c r="N32" s="27">
        <f t="shared" si="4"/>
        <v>-1955.5635</v>
      </c>
      <c r="O32" s="27">
        <f t="shared" si="9"/>
        <v>305033.75100000028</v>
      </c>
      <c r="P32" s="27">
        <f t="shared" si="10"/>
        <v>-305033.75100000028</v>
      </c>
      <c r="Q32" s="125"/>
    </row>
    <row r="33" spans="1:21">
      <c r="A33" s="31">
        <v>36130</v>
      </c>
      <c r="B33" s="3"/>
      <c r="C33" s="6">
        <v>25</v>
      </c>
      <c r="D33" s="29">
        <f t="shared" si="0"/>
        <v>-5153</v>
      </c>
      <c r="E33" s="29">
        <f t="shared" si="6"/>
        <v>-128825</v>
      </c>
      <c r="F33" s="29">
        <f t="shared" si="1"/>
        <v>798625</v>
      </c>
      <c r="G33" s="34">
        <f>+Inputs!$D$2</f>
        <v>0.3795</v>
      </c>
      <c r="H33" s="2"/>
      <c r="I33" s="27">
        <f t="shared" si="7"/>
        <v>-927450</v>
      </c>
      <c r="J33" s="27"/>
      <c r="K33" s="27">
        <f t="shared" si="2"/>
        <v>-5153</v>
      </c>
      <c r="L33" s="27">
        <f t="shared" si="8"/>
        <v>-128825</v>
      </c>
      <c r="M33" s="27">
        <f t="shared" si="3"/>
        <v>-1955.5635</v>
      </c>
      <c r="N33" s="27">
        <f t="shared" si="4"/>
        <v>-1955.5635</v>
      </c>
      <c r="O33" s="27">
        <f t="shared" si="9"/>
        <v>303078.18750000029</v>
      </c>
      <c r="P33" s="27">
        <f t="shared" si="10"/>
        <v>-303078.18750000029</v>
      </c>
      <c r="Q33" s="125"/>
    </row>
    <row r="34" spans="1:21">
      <c r="A34" s="30">
        <v>36161</v>
      </c>
      <c r="B34" s="3"/>
      <c r="C34" s="6">
        <v>26</v>
      </c>
      <c r="D34" s="29">
        <f t="shared" si="0"/>
        <v>-5153</v>
      </c>
      <c r="E34" s="29">
        <f t="shared" si="6"/>
        <v>-133978</v>
      </c>
      <c r="F34" s="29">
        <f t="shared" si="1"/>
        <v>793472</v>
      </c>
      <c r="G34" s="34">
        <f>+Inputs!$D$2</f>
        <v>0.3795</v>
      </c>
      <c r="H34" s="2"/>
      <c r="I34" s="27">
        <f t="shared" si="7"/>
        <v>-927450</v>
      </c>
      <c r="J34" s="27"/>
      <c r="K34" s="27">
        <f t="shared" si="2"/>
        <v>-5153</v>
      </c>
      <c r="L34" s="27">
        <f t="shared" si="8"/>
        <v>-133978</v>
      </c>
      <c r="M34" s="27">
        <f t="shared" si="3"/>
        <v>-1955.5635</v>
      </c>
      <c r="N34" s="27">
        <f t="shared" si="4"/>
        <v>-1955.5635</v>
      </c>
      <c r="O34" s="27">
        <f t="shared" si="9"/>
        <v>301122.6240000003</v>
      </c>
      <c r="P34" s="27">
        <f t="shared" si="10"/>
        <v>-301122.6240000003</v>
      </c>
      <c r="Q34" s="125"/>
    </row>
    <row r="35" spans="1:21">
      <c r="A35" s="31">
        <v>36192</v>
      </c>
      <c r="B35" s="3"/>
      <c r="C35" s="6">
        <v>27</v>
      </c>
      <c r="D35" s="29">
        <f t="shared" si="0"/>
        <v>-5153</v>
      </c>
      <c r="E35" s="29">
        <f t="shared" si="6"/>
        <v>-139131</v>
      </c>
      <c r="F35" s="29">
        <f t="shared" si="1"/>
        <v>788319</v>
      </c>
      <c r="G35" s="34">
        <f>+Inputs!$D$2</f>
        <v>0.3795</v>
      </c>
      <c r="H35" s="2"/>
      <c r="I35" s="27">
        <f t="shared" si="7"/>
        <v>-927450</v>
      </c>
      <c r="J35" s="27"/>
      <c r="K35" s="27">
        <f t="shared" si="2"/>
        <v>-5153</v>
      </c>
      <c r="L35" s="27">
        <f t="shared" si="8"/>
        <v>-139131</v>
      </c>
      <c r="M35" s="27">
        <f t="shared" si="3"/>
        <v>-1955.5635</v>
      </c>
      <c r="N35" s="27">
        <f t="shared" si="4"/>
        <v>-1955.5635</v>
      </c>
      <c r="O35" s="27">
        <f t="shared" si="9"/>
        <v>299167.06050000031</v>
      </c>
      <c r="P35" s="27">
        <f t="shared" si="10"/>
        <v>-299167.06050000031</v>
      </c>
    </row>
    <row r="36" spans="1:21">
      <c r="A36" s="30">
        <v>36220</v>
      </c>
      <c r="B36" s="3"/>
      <c r="C36" s="6">
        <v>28</v>
      </c>
      <c r="D36" s="29">
        <f t="shared" si="0"/>
        <v>-5153</v>
      </c>
      <c r="E36" s="29">
        <f t="shared" si="6"/>
        <v>-144284</v>
      </c>
      <c r="F36" s="29">
        <f t="shared" si="1"/>
        <v>783166</v>
      </c>
      <c r="G36" s="34">
        <f>+Inputs!$D$2</f>
        <v>0.3795</v>
      </c>
      <c r="H36" s="2"/>
      <c r="I36" s="27">
        <f t="shared" si="7"/>
        <v>-927450</v>
      </c>
      <c r="J36" s="27"/>
      <c r="K36" s="27">
        <f t="shared" si="2"/>
        <v>-5153</v>
      </c>
      <c r="L36" s="27">
        <f t="shared" si="8"/>
        <v>-144284</v>
      </c>
      <c r="M36" s="27">
        <f t="shared" si="3"/>
        <v>-1955.5635</v>
      </c>
      <c r="N36" s="27">
        <f t="shared" si="4"/>
        <v>-1955.5635</v>
      </c>
      <c r="O36" s="27">
        <f t="shared" si="9"/>
        <v>297211.49700000032</v>
      </c>
      <c r="P36" s="27">
        <f t="shared" si="10"/>
        <v>-297211.49700000032</v>
      </c>
    </row>
    <row r="37" spans="1:21">
      <c r="A37" s="31">
        <v>36251</v>
      </c>
      <c r="B37" s="3"/>
      <c r="C37" s="6">
        <v>29</v>
      </c>
      <c r="D37" s="29">
        <f t="shared" si="0"/>
        <v>-5153</v>
      </c>
      <c r="E37" s="29">
        <f t="shared" si="6"/>
        <v>-149437</v>
      </c>
      <c r="F37" s="29">
        <f t="shared" si="1"/>
        <v>778013</v>
      </c>
      <c r="G37" s="34">
        <f>+Inputs!$D$2</f>
        <v>0.3795</v>
      </c>
      <c r="H37" s="2"/>
      <c r="I37" s="27">
        <f t="shared" si="7"/>
        <v>-927450</v>
      </c>
      <c r="J37" s="27"/>
      <c r="K37" s="27">
        <f t="shared" si="2"/>
        <v>-5153</v>
      </c>
      <c r="L37" s="27">
        <f t="shared" si="8"/>
        <v>-149437</v>
      </c>
      <c r="M37" s="27">
        <f t="shared" si="3"/>
        <v>-1955.5635</v>
      </c>
      <c r="N37" s="27">
        <f t="shared" si="4"/>
        <v>-1955.5635</v>
      </c>
      <c r="O37" s="27">
        <f t="shared" si="9"/>
        <v>295255.93350000033</v>
      </c>
      <c r="P37" s="27">
        <f t="shared" si="10"/>
        <v>-295255.93350000033</v>
      </c>
    </row>
    <row r="38" spans="1:21">
      <c r="A38" s="30">
        <v>36281</v>
      </c>
      <c r="B38" s="3"/>
      <c r="C38" s="6">
        <v>30</v>
      </c>
      <c r="D38" s="29">
        <f t="shared" si="0"/>
        <v>-5153</v>
      </c>
      <c r="E38" s="29">
        <f t="shared" si="6"/>
        <v>-154590</v>
      </c>
      <c r="F38" s="29">
        <f t="shared" si="1"/>
        <v>772860</v>
      </c>
      <c r="G38" s="34">
        <f>+Inputs!$D$2</f>
        <v>0.3795</v>
      </c>
      <c r="H38" s="2"/>
      <c r="I38" s="27">
        <f t="shared" si="7"/>
        <v>-927450</v>
      </c>
      <c r="J38" s="27"/>
      <c r="K38" s="27">
        <f t="shared" si="2"/>
        <v>-5153</v>
      </c>
      <c r="L38" s="27">
        <f t="shared" si="8"/>
        <v>-154590</v>
      </c>
      <c r="M38" s="27">
        <f t="shared" si="3"/>
        <v>-1955.5635</v>
      </c>
      <c r="N38" s="27">
        <f t="shared" si="4"/>
        <v>-1955.5635</v>
      </c>
      <c r="O38" s="27">
        <f t="shared" si="9"/>
        <v>293300.37000000034</v>
      </c>
      <c r="P38" s="27">
        <f t="shared" si="10"/>
        <v>-293300.37000000034</v>
      </c>
    </row>
    <row r="39" spans="1:21">
      <c r="A39" s="31">
        <v>36312</v>
      </c>
      <c r="B39" s="2"/>
      <c r="C39" s="6">
        <v>31</v>
      </c>
      <c r="D39" s="29">
        <f t="shared" si="0"/>
        <v>-5153</v>
      </c>
      <c r="E39" s="29">
        <f t="shared" si="6"/>
        <v>-159743</v>
      </c>
      <c r="F39" s="29">
        <f t="shared" si="1"/>
        <v>767707</v>
      </c>
      <c r="G39" s="34">
        <f>+Inputs!$D$2</f>
        <v>0.3795</v>
      </c>
      <c r="H39" s="2"/>
      <c r="I39" s="27">
        <f t="shared" si="7"/>
        <v>-927450</v>
      </c>
      <c r="J39" s="27"/>
      <c r="K39" s="27">
        <f t="shared" si="2"/>
        <v>-5153</v>
      </c>
      <c r="L39" s="27">
        <f t="shared" si="8"/>
        <v>-159743</v>
      </c>
      <c r="M39" s="27">
        <f t="shared" si="3"/>
        <v>-1955.5635</v>
      </c>
      <c r="N39" s="27">
        <f t="shared" si="4"/>
        <v>-1955.5635</v>
      </c>
      <c r="O39" s="27">
        <f t="shared" si="9"/>
        <v>291344.80650000036</v>
      </c>
      <c r="P39" s="27">
        <f t="shared" si="10"/>
        <v>-291344.80650000036</v>
      </c>
    </row>
    <row r="40" spans="1:21">
      <c r="A40" s="30">
        <v>36342</v>
      </c>
      <c r="B40" s="2"/>
      <c r="C40" s="6">
        <v>32</v>
      </c>
      <c r="D40" s="29">
        <f t="shared" si="0"/>
        <v>-5153</v>
      </c>
      <c r="E40" s="29">
        <f t="shared" si="6"/>
        <v>-164896</v>
      </c>
      <c r="F40" s="29">
        <f t="shared" si="1"/>
        <v>762554</v>
      </c>
      <c r="G40" s="34">
        <f>+Inputs!$D$2</f>
        <v>0.3795</v>
      </c>
      <c r="H40" s="2"/>
      <c r="I40" s="27">
        <f t="shared" si="7"/>
        <v>-927450</v>
      </c>
      <c r="J40" s="2"/>
      <c r="K40" s="27">
        <f t="shared" si="2"/>
        <v>-5153</v>
      </c>
      <c r="L40" s="27">
        <f t="shared" si="8"/>
        <v>-164896</v>
      </c>
      <c r="M40" s="27">
        <f t="shared" si="3"/>
        <v>-1955.5635</v>
      </c>
      <c r="N40" s="27">
        <f t="shared" si="4"/>
        <v>-1955.5635</v>
      </c>
      <c r="O40" s="27">
        <f t="shared" si="9"/>
        <v>289389.24300000037</v>
      </c>
      <c r="P40" s="27">
        <f t="shared" si="10"/>
        <v>-289389.24300000037</v>
      </c>
    </row>
    <row r="41" spans="1:21">
      <c r="A41" s="31">
        <v>36373</v>
      </c>
      <c r="C41" s="6">
        <v>33</v>
      </c>
      <c r="D41" s="29">
        <f t="shared" ref="D41:D72" si="12">ROUND(-(+$B$9/180)*1,0)</f>
        <v>-5153</v>
      </c>
      <c r="E41" s="29">
        <f t="shared" si="6"/>
        <v>-170049</v>
      </c>
      <c r="F41" s="29">
        <f t="shared" ref="F41:F72" si="13">$B$9+E41</f>
        <v>757401</v>
      </c>
      <c r="G41" s="34">
        <f>+Inputs!$D$2</f>
        <v>0.3795</v>
      </c>
      <c r="I41" s="27">
        <f t="shared" si="7"/>
        <v>-927450</v>
      </c>
      <c r="K41" s="27">
        <f t="shared" ref="K41:K72" si="14">D41</f>
        <v>-5153</v>
      </c>
      <c r="L41" s="27">
        <f t="shared" si="8"/>
        <v>-170049</v>
      </c>
      <c r="M41" s="27">
        <f t="shared" ref="M41:M72" si="15">K41*G41</f>
        <v>-1955.5635</v>
      </c>
      <c r="N41" s="27">
        <f t="shared" ref="N41:N72" si="16">M41-J41</f>
        <v>-1955.5635</v>
      </c>
      <c r="O41" s="27">
        <f t="shared" si="9"/>
        <v>287433.67950000038</v>
      </c>
      <c r="P41" s="27">
        <f t="shared" si="10"/>
        <v>-287433.67950000038</v>
      </c>
    </row>
    <row r="42" spans="1:21">
      <c r="A42" s="30">
        <v>36404</v>
      </c>
      <c r="C42" s="6">
        <v>34</v>
      </c>
      <c r="D42" s="29">
        <f t="shared" si="12"/>
        <v>-5153</v>
      </c>
      <c r="E42" s="29">
        <f t="shared" ref="E42:E73" si="17">+E41+D42</f>
        <v>-175202</v>
      </c>
      <c r="F42" s="29">
        <f t="shared" si="13"/>
        <v>752248</v>
      </c>
      <c r="G42" s="34">
        <f>+Inputs!$D$2</f>
        <v>0.3795</v>
      </c>
      <c r="I42" s="27">
        <f t="shared" ref="I42:I73" si="18">+I41+H42</f>
        <v>-927450</v>
      </c>
      <c r="K42" s="27">
        <f t="shared" si="14"/>
        <v>-5153</v>
      </c>
      <c r="L42" s="27">
        <f t="shared" ref="L42:L73" si="19">+L41+K42</f>
        <v>-175202</v>
      </c>
      <c r="M42" s="27">
        <f t="shared" si="15"/>
        <v>-1955.5635</v>
      </c>
      <c r="N42" s="27">
        <f t="shared" si="16"/>
        <v>-1955.5635</v>
      </c>
      <c r="O42" s="27">
        <f t="shared" ref="O42:O73" si="20">+O41+N42</f>
        <v>285478.11600000039</v>
      </c>
      <c r="P42" s="27">
        <f t="shared" ref="P42:P73" si="21">P41-N42</f>
        <v>-285478.11600000039</v>
      </c>
    </row>
    <row r="43" spans="1:21">
      <c r="A43" s="31">
        <v>36434</v>
      </c>
      <c r="C43" s="6">
        <v>35</v>
      </c>
      <c r="D43" s="29">
        <f t="shared" si="12"/>
        <v>-5153</v>
      </c>
      <c r="E43" s="29">
        <f t="shared" si="17"/>
        <v>-180355</v>
      </c>
      <c r="F43" s="29">
        <f t="shared" si="13"/>
        <v>747095</v>
      </c>
      <c r="G43" s="34">
        <f>+Inputs!$D$2</f>
        <v>0.3795</v>
      </c>
      <c r="I43" s="27">
        <f t="shared" si="18"/>
        <v>-927450</v>
      </c>
      <c r="K43" s="27">
        <f t="shared" si="14"/>
        <v>-5153</v>
      </c>
      <c r="L43" s="27">
        <f t="shared" si="19"/>
        <v>-180355</v>
      </c>
      <c r="M43" s="27">
        <f t="shared" si="15"/>
        <v>-1955.5635</v>
      </c>
      <c r="N43" s="27">
        <f t="shared" si="16"/>
        <v>-1955.5635</v>
      </c>
      <c r="O43" s="27">
        <f t="shared" si="20"/>
        <v>283522.5525000004</v>
      </c>
      <c r="P43" s="27">
        <f t="shared" si="21"/>
        <v>-283522.5525000004</v>
      </c>
    </row>
    <row r="44" spans="1:21">
      <c r="A44" s="30">
        <v>36465</v>
      </c>
      <c r="C44" s="6">
        <v>36</v>
      </c>
      <c r="D44" s="29">
        <f t="shared" si="12"/>
        <v>-5153</v>
      </c>
      <c r="E44" s="29">
        <f t="shared" si="17"/>
        <v>-185508</v>
      </c>
      <c r="F44" s="29">
        <f t="shared" si="13"/>
        <v>741942</v>
      </c>
      <c r="G44" s="34">
        <f>+Inputs!$D$2</f>
        <v>0.3795</v>
      </c>
      <c r="I44" s="27">
        <f t="shared" si="18"/>
        <v>-927450</v>
      </c>
      <c r="K44" s="27">
        <f t="shared" si="14"/>
        <v>-5153</v>
      </c>
      <c r="L44" s="27">
        <f t="shared" si="19"/>
        <v>-185508</v>
      </c>
      <c r="M44" s="27">
        <f t="shared" si="15"/>
        <v>-1955.5635</v>
      </c>
      <c r="N44" s="27">
        <f t="shared" si="16"/>
        <v>-1955.5635</v>
      </c>
      <c r="O44" s="27">
        <f t="shared" si="20"/>
        <v>281566.98900000041</v>
      </c>
      <c r="P44" s="27">
        <f t="shared" si="21"/>
        <v>-281566.98900000041</v>
      </c>
      <c r="U44" s="108"/>
    </row>
    <row r="45" spans="1:21">
      <c r="A45" s="31">
        <v>36495</v>
      </c>
      <c r="C45" s="6">
        <v>37</v>
      </c>
      <c r="D45" s="29">
        <f t="shared" si="12"/>
        <v>-5153</v>
      </c>
      <c r="E45" s="29">
        <f t="shared" si="17"/>
        <v>-190661</v>
      </c>
      <c r="F45" s="29">
        <f t="shared" si="13"/>
        <v>736789</v>
      </c>
      <c r="G45" s="34">
        <f>+Inputs!$D$2</f>
        <v>0.3795</v>
      </c>
      <c r="I45" s="27">
        <f t="shared" si="18"/>
        <v>-927450</v>
      </c>
      <c r="K45" s="27">
        <f t="shared" si="14"/>
        <v>-5153</v>
      </c>
      <c r="L45" s="27">
        <f t="shared" si="19"/>
        <v>-190661</v>
      </c>
      <c r="M45" s="27">
        <f t="shared" si="15"/>
        <v>-1955.5635</v>
      </c>
      <c r="N45" s="27">
        <f t="shared" si="16"/>
        <v>-1955.5635</v>
      </c>
      <c r="O45" s="27">
        <f t="shared" si="20"/>
        <v>279611.42550000042</v>
      </c>
      <c r="P45" s="27">
        <f t="shared" si="21"/>
        <v>-279611.42550000042</v>
      </c>
      <c r="U45" s="108"/>
    </row>
    <row r="46" spans="1:21">
      <c r="A46" s="30">
        <v>36526</v>
      </c>
      <c r="C46" s="6">
        <v>38</v>
      </c>
      <c r="D46" s="29">
        <f t="shared" si="12"/>
        <v>-5153</v>
      </c>
      <c r="E46" s="29">
        <f t="shared" si="17"/>
        <v>-195814</v>
      </c>
      <c r="F46" s="29">
        <f t="shared" si="13"/>
        <v>731636</v>
      </c>
      <c r="G46" s="34">
        <f>+Inputs!$D$2</f>
        <v>0.3795</v>
      </c>
      <c r="I46" s="27">
        <f t="shared" si="18"/>
        <v>-927450</v>
      </c>
      <c r="K46" s="27">
        <f t="shared" si="14"/>
        <v>-5153</v>
      </c>
      <c r="L46" s="27">
        <f t="shared" si="19"/>
        <v>-195814</v>
      </c>
      <c r="M46" s="27">
        <f t="shared" si="15"/>
        <v>-1955.5635</v>
      </c>
      <c r="N46" s="27">
        <f t="shared" si="16"/>
        <v>-1955.5635</v>
      </c>
      <c r="O46" s="27">
        <f t="shared" si="20"/>
        <v>277655.86200000043</v>
      </c>
      <c r="P46" s="27">
        <f t="shared" si="21"/>
        <v>-277655.86200000043</v>
      </c>
      <c r="U46" s="108"/>
    </row>
    <row r="47" spans="1:21">
      <c r="A47" s="31">
        <v>36557</v>
      </c>
      <c r="C47" s="6">
        <v>39</v>
      </c>
      <c r="D47" s="29">
        <f t="shared" si="12"/>
        <v>-5153</v>
      </c>
      <c r="E47" s="29">
        <f t="shared" si="17"/>
        <v>-200967</v>
      </c>
      <c r="F47" s="29">
        <f t="shared" si="13"/>
        <v>726483</v>
      </c>
      <c r="G47" s="34">
        <f>+Inputs!$D$2</f>
        <v>0.3795</v>
      </c>
      <c r="I47" s="27">
        <f t="shared" si="18"/>
        <v>-927450</v>
      </c>
      <c r="K47" s="27">
        <f t="shared" si="14"/>
        <v>-5153</v>
      </c>
      <c r="L47" s="27">
        <f t="shared" si="19"/>
        <v>-200967</v>
      </c>
      <c r="M47" s="27">
        <f t="shared" si="15"/>
        <v>-1955.5635</v>
      </c>
      <c r="N47" s="27">
        <f t="shared" si="16"/>
        <v>-1955.5635</v>
      </c>
      <c r="O47" s="27">
        <f t="shared" si="20"/>
        <v>275700.29850000044</v>
      </c>
      <c r="P47" s="27">
        <f t="shared" si="21"/>
        <v>-275700.29850000044</v>
      </c>
      <c r="U47" s="108"/>
    </row>
    <row r="48" spans="1:21">
      <c r="A48" s="30">
        <v>36586</v>
      </c>
      <c r="C48" s="6">
        <v>40</v>
      </c>
      <c r="D48" s="29">
        <f t="shared" si="12"/>
        <v>-5153</v>
      </c>
      <c r="E48" s="29">
        <f t="shared" si="17"/>
        <v>-206120</v>
      </c>
      <c r="F48" s="29">
        <f t="shared" si="13"/>
        <v>721330</v>
      </c>
      <c r="G48" s="34">
        <f>+Inputs!$D$2</f>
        <v>0.3795</v>
      </c>
      <c r="I48" s="27">
        <f t="shared" si="18"/>
        <v>-927450</v>
      </c>
      <c r="K48" s="27">
        <f t="shared" si="14"/>
        <v>-5153</v>
      </c>
      <c r="L48" s="27">
        <f t="shared" si="19"/>
        <v>-206120</v>
      </c>
      <c r="M48" s="27">
        <f t="shared" si="15"/>
        <v>-1955.5635</v>
      </c>
      <c r="N48" s="27">
        <f t="shared" si="16"/>
        <v>-1955.5635</v>
      </c>
      <c r="O48" s="27">
        <f t="shared" si="20"/>
        <v>273744.73500000045</v>
      </c>
      <c r="P48" s="27">
        <f t="shared" si="21"/>
        <v>-273744.73500000045</v>
      </c>
      <c r="U48" s="108"/>
    </row>
    <row r="49" spans="1:21">
      <c r="A49" s="31">
        <v>36617</v>
      </c>
      <c r="C49" s="6">
        <v>41</v>
      </c>
      <c r="D49" s="29">
        <f t="shared" si="12"/>
        <v>-5153</v>
      </c>
      <c r="E49" s="29">
        <f t="shared" si="17"/>
        <v>-211273</v>
      </c>
      <c r="F49" s="29">
        <f t="shared" si="13"/>
        <v>716177</v>
      </c>
      <c r="G49" s="34">
        <f>+Inputs!$D$2</f>
        <v>0.3795</v>
      </c>
      <c r="I49" s="27">
        <f t="shared" si="18"/>
        <v>-927450</v>
      </c>
      <c r="K49" s="27">
        <f t="shared" si="14"/>
        <v>-5153</v>
      </c>
      <c r="L49" s="27">
        <f t="shared" si="19"/>
        <v>-211273</v>
      </c>
      <c r="M49" s="27">
        <f t="shared" si="15"/>
        <v>-1955.5635</v>
      </c>
      <c r="N49" s="27">
        <f t="shared" si="16"/>
        <v>-1955.5635</v>
      </c>
      <c r="O49" s="27">
        <f t="shared" si="20"/>
        <v>271789.17150000046</v>
      </c>
      <c r="P49" s="27">
        <f t="shared" si="21"/>
        <v>-271789.17150000046</v>
      </c>
      <c r="U49" s="108"/>
    </row>
    <row r="50" spans="1:21">
      <c r="A50" s="30">
        <v>36647</v>
      </c>
      <c r="C50" s="6">
        <v>42</v>
      </c>
      <c r="D50" s="29">
        <f t="shared" si="12"/>
        <v>-5153</v>
      </c>
      <c r="E50" s="29">
        <f t="shared" si="17"/>
        <v>-216426</v>
      </c>
      <c r="F50" s="29">
        <f t="shared" si="13"/>
        <v>711024</v>
      </c>
      <c r="G50" s="34">
        <f>+Inputs!$D$2</f>
        <v>0.3795</v>
      </c>
      <c r="I50" s="27">
        <f t="shared" si="18"/>
        <v>-927450</v>
      </c>
      <c r="K50" s="27">
        <f t="shared" si="14"/>
        <v>-5153</v>
      </c>
      <c r="L50" s="27">
        <f t="shared" si="19"/>
        <v>-216426</v>
      </c>
      <c r="M50" s="27">
        <f t="shared" si="15"/>
        <v>-1955.5635</v>
      </c>
      <c r="N50" s="27">
        <f t="shared" si="16"/>
        <v>-1955.5635</v>
      </c>
      <c r="O50" s="27">
        <f t="shared" si="20"/>
        <v>269833.60800000047</v>
      </c>
      <c r="P50" s="27">
        <f t="shared" si="21"/>
        <v>-269833.60800000047</v>
      </c>
      <c r="U50" s="108"/>
    </row>
    <row r="51" spans="1:21">
      <c r="A51" s="31">
        <v>36678</v>
      </c>
      <c r="C51" s="6">
        <v>43</v>
      </c>
      <c r="D51" s="29">
        <f t="shared" si="12"/>
        <v>-5153</v>
      </c>
      <c r="E51" s="29">
        <f t="shared" si="17"/>
        <v>-221579</v>
      </c>
      <c r="F51" s="29">
        <f t="shared" si="13"/>
        <v>705871</v>
      </c>
      <c r="G51" s="34">
        <f>+Inputs!$D$2</f>
        <v>0.3795</v>
      </c>
      <c r="I51" s="27">
        <f t="shared" si="18"/>
        <v>-927450</v>
      </c>
      <c r="K51" s="27">
        <f t="shared" si="14"/>
        <v>-5153</v>
      </c>
      <c r="L51" s="27">
        <f t="shared" si="19"/>
        <v>-221579</v>
      </c>
      <c r="M51" s="27">
        <f t="shared" si="15"/>
        <v>-1955.5635</v>
      </c>
      <c r="N51" s="27">
        <f t="shared" si="16"/>
        <v>-1955.5635</v>
      </c>
      <c r="O51" s="27">
        <f t="shared" si="20"/>
        <v>267878.04450000048</v>
      </c>
      <c r="P51" s="27">
        <f t="shared" si="21"/>
        <v>-267878.04450000048</v>
      </c>
      <c r="U51" s="108"/>
    </row>
    <row r="52" spans="1:21">
      <c r="A52" s="30">
        <v>36708</v>
      </c>
      <c r="C52" s="6">
        <v>44</v>
      </c>
      <c r="D52" s="29">
        <f t="shared" si="12"/>
        <v>-5153</v>
      </c>
      <c r="E52" s="29">
        <f t="shared" si="17"/>
        <v>-226732</v>
      </c>
      <c r="F52" s="29">
        <f t="shared" si="13"/>
        <v>700718</v>
      </c>
      <c r="G52" s="34">
        <f>+Inputs!$D$2</f>
        <v>0.3795</v>
      </c>
      <c r="I52" s="27">
        <f t="shared" si="18"/>
        <v>-927450</v>
      </c>
      <c r="K52" s="27">
        <f t="shared" si="14"/>
        <v>-5153</v>
      </c>
      <c r="L52" s="27">
        <f t="shared" si="19"/>
        <v>-226732</v>
      </c>
      <c r="M52" s="27">
        <f t="shared" si="15"/>
        <v>-1955.5635</v>
      </c>
      <c r="N52" s="27">
        <f t="shared" si="16"/>
        <v>-1955.5635</v>
      </c>
      <c r="O52" s="27">
        <f t="shared" si="20"/>
        <v>265922.48100000049</v>
      </c>
      <c r="P52" s="27">
        <f t="shared" si="21"/>
        <v>-265922.48100000049</v>
      </c>
      <c r="U52" s="108"/>
    </row>
    <row r="53" spans="1:21">
      <c r="A53" s="31">
        <v>36739</v>
      </c>
      <c r="C53" s="6">
        <v>45</v>
      </c>
      <c r="D53" s="29">
        <f t="shared" si="12"/>
        <v>-5153</v>
      </c>
      <c r="E53" s="29">
        <f t="shared" si="17"/>
        <v>-231885</v>
      </c>
      <c r="F53" s="29">
        <f t="shared" si="13"/>
        <v>695565</v>
      </c>
      <c r="G53" s="34">
        <f>+Inputs!$D$2</f>
        <v>0.3795</v>
      </c>
      <c r="I53" s="27">
        <f t="shared" si="18"/>
        <v>-927450</v>
      </c>
      <c r="K53" s="27">
        <f t="shared" si="14"/>
        <v>-5153</v>
      </c>
      <c r="L53" s="27">
        <f t="shared" si="19"/>
        <v>-231885</v>
      </c>
      <c r="M53" s="27">
        <f t="shared" si="15"/>
        <v>-1955.5635</v>
      </c>
      <c r="N53" s="27">
        <f t="shared" si="16"/>
        <v>-1955.5635</v>
      </c>
      <c r="O53" s="27">
        <f t="shared" si="20"/>
        <v>263966.91750000051</v>
      </c>
      <c r="P53" s="27">
        <f t="shared" si="21"/>
        <v>-263966.91750000051</v>
      </c>
      <c r="U53" s="108"/>
    </row>
    <row r="54" spans="1:21">
      <c r="A54" s="30">
        <v>36770</v>
      </c>
      <c r="C54" s="6">
        <v>46</v>
      </c>
      <c r="D54" s="29">
        <f t="shared" si="12"/>
        <v>-5153</v>
      </c>
      <c r="E54" s="29">
        <f t="shared" si="17"/>
        <v>-237038</v>
      </c>
      <c r="F54" s="29">
        <f t="shared" si="13"/>
        <v>690412</v>
      </c>
      <c r="G54" s="34">
        <f>+Inputs!$D$2</f>
        <v>0.3795</v>
      </c>
      <c r="I54" s="27">
        <f t="shared" si="18"/>
        <v>-927450</v>
      </c>
      <c r="K54" s="27">
        <f t="shared" si="14"/>
        <v>-5153</v>
      </c>
      <c r="L54" s="27">
        <f t="shared" si="19"/>
        <v>-237038</v>
      </c>
      <c r="M54" s="27">
        <f t="shared" si="15"/>
        <v>-1955.5635</v>
      </c>
      <c r="N54" s="27">
        <f t="shared" si="16"/>
        <v>-1955.5635</v>
      </c>
      <c r="O54" s="27">
        <f t="shared" si="20"/>
        <v>262011.35400000052</v>
      </c>
      <c r="P54" s="27">
        <f t="shared" si="21"/>
        <v>-262011.35400000052</v>
      </c>
      <c r="U54" s="108"/>
    </row>
    <row r="55" spans="1:21">
      <c r="A55" s="31">
        <v>36800</v>
      </c>
      <c r="C55" s="6">
        <v>47</v>
      </c>
      <c r="D55" s="29">
        <f t="shared" si="12"/>
        <v>-5153</v>
      </c>
      <c r="E55" s="29">
        <f t="shared" si="17"/>
        <v>-242191</v>
      </c>
      <c r="F55" s="29">
        <f t="shared" si="13"/>
        <v>685259</v>
      </c>
      <c r="G55" s="34">
        <f>+Inputs!$D$2</f>
        <v>0.3795</v>
      </c>
      <c r="I55" s="27">
        <f t="shared" si="18"/>
        <v>-927450</v>
      </c>
      <c r="K55" s="27">
        <f t="shared" si="14"/>
        <v>-5153</v>
      </c>
      <c r="L55" s="27">
        <f t="shared" si="19"/>
        <v>-242191</v>
      </c>
      <c r="M55" s="27">
        <f t="shared" si="15"/>
        <v>-1955.5635</v>
      </c>
      <c r="N55" s="27">
        <f t="shared" si="16"/>
        <v>-1955.5635</v>
      </c>
      <c r="O55" s="27">
        <f t="shared" si="20"/>
        <v>260055.79050000053</v>
      </c>
      <c r="P55" s="27">
        <f t="shared" si="21"/>
        <v>-260055.79050000053</v>
      </c>
      <c r="U55" s="108"/>
    </row>
    <row r="56" spans="1:21">
      <c r="A56" s="30">
        <v>36831</v>
      </c>
      <c r="C56" s="6">
        <v>48</v>
      </c>
      <c r="D56" s="29">
        <f t="shared" si="12"/>
        <v>-5153</v>
      </c>
      <c r="E56" s="29">
        <f t="shared" si="17"/>
        <v>-247344</v>
      </c>
      <c r="F56" s="29">
        <f t="shared" si="13"/>
        <v>680106</v>
      </c>
      <c r="G56" s="34">
        <f>+Inputs!$D$2</f>
        <v>0.3795</v>
      </c>
      <c r="I56" s="27">
        <f t="shared" si="18"/>
        <v>-927450</v>
      </c>
      <c r="K56" s="27">
        <f t="shared" si="14"/>
        <v>-5153</v>
      </c>
      <c r="L56" s="27">
        <f t="shared" si="19"/>
        <v>-247344</v>
      </c>
      <c r="M56" s="27">
        <f t="shared" si="15"/>
        <v>-1955.5635</v>
      </c>
      <c r="N56" s="27">
        <f t="shared" si="16"/>
        <v>-1955.5635</v>
      </c>
      <c r="O56" s="27">
        <f t="shared" si="20"/>
        <v>258100.22700000054</v>
      </c>
      <c r="P56" s="27">
        <f t="shared" si="21"/>
        <v>-258100.22700000054</v>
      </c>
    </row>
    <row r="57" spans="1:21">
      <c r="A57" s="31">
        <v>36861</v>
      </c>
      <c r="C57" s="6">
        <v>49</v>
      </c>
      <c r="D57" s="29">
        <f t="shared" si="12"/>
        <v>-5153</v>
      </c>
      <c r="E57" s="29">
        <f t="shared" si="17"/>
        <v>-252497</v>
      </c>
      <c r="F57" s="29">
        <f t="shared" si="13"/>
        <v>674953</v>
      </c>
      <c r="G57" s="34">
        <f>+Inputs!$D$2</f>
        <v>0.3795</v>
      </c>
      <c r="I57" s="27">
        <f t="shared" si="18"/>
        <v>-927450</v>
      </c>
      <c r="K57" s="27">
        <f t="shared" si="14"/>
        <v>-5153</v>
      </c>
      <c r="L57" s="27">
        <f t="shared" si="19"/>
        <v>-252497</v>
      </c>
      <c r="M57" s="27">
        <f t="shared" si="15"/>
        <v>-1955.5635</v>
      </c>
      <c r="N57" s="27">
        <f t="shared" si="16"/>
        <v>-1955.5635</v>
      </c>
      <c r="O57" s="27">
        <f t="shared" si="20"/>
        <v>256144.66350000055</v>
      </c>
      <c r="P57" s="27">
        <f t="shared" si="21"/>
        <v>-256144.66350000055</v>
      </c>
    </row>
    <row r="58" spans="1:21">
      <c r="A58" s="30">
        <v>36892</v>
      </c>
      <c r="C58" s="6">
        <v>50</v>
      </c>
      <c r="D58" s="29">
        <f t="shared" si="12"/>
        <v>-5153</v>
      </c>
      <c r="E58" s="29">
        <f t="shared" si="17"/>
        <v>-257650</v>
      </c>
      <c r="F58" s="29">
        <f t="shared" si="13"/>
        <v>669800</v>
      </c>
      <c r="G58" s="34">
        <f>+Inputs!$D$2</f>
        <v>0.3795</v>
      </c>
      <c r="I58" s="27">
        <f t="shared" si="18"/>
        <v>-927450</v>
      </c>
      <c r="K58" s="27">
        <f t="shared" si="14"/>
        <v>-5153</v>
      </c>
      <c r="L58" s="27">
        <f t="shared" si="19"/>
        <v>-257650</v>
      </c>
      <c r="M58" s="27">
        <f t="shared" si="15"/>
        <v>-1955.5635</v>
      </c>
      <c r="N58" s="27">
        <f t="shared" si="16"/>
        <v>-1955.5635</v>
      </c>
      <c r="O58" s="27">
        <f t="shared" si="20"/>
        <v>254189.10000000056</v>
      </c>
      <c r="P58" s="27">
        <f t="shared" si="21"/>
        <v>-254189.10000000056</v>
      </c>
    </row>
    <row r="59" spans="1:21">
      <c r="A59" s="31">
        <v>36923</v>
      </c>
      <c r="C59" s="6">
        <v>51</v>
      </c>
      <c r="D59" s="29">
        <f t="shared" si="12"/>
        <v>-5153</v>
      </c>
      <c r="E59" s="29">
        <f t="shared" si="17"/>
        <v>-262803</v>
      </c>
      <c r="F59" s="29">
        <f t="shared" si="13"/>
        <v>664647</v>
      </c>
      <c r="G59" s="34">
        <f>+Inputs!$D$2</f>
        <v>0.3795</v>
      </c>
      <c r="I59" s="27">
        <f t="shared" si="18"/>
        <v>-927450</v>
      </c>
      <c r="K59" s="27">
        <f t="shared" si="14"/>
        <v>-5153</v>
      </c>
      <c r="L59" s="27">
        <f t="shared" si="19"/>
        <v>-262803</v>
      </c>
      <c r="M59" s="27">
        <f t="shared" si="15"/>
        <v>-1955.5635</v>
      </c>
      <c r="N59" s="27">
        <f t="shared" si="16"/>
        <v>-1955.5635</v>
      </c>
      <c r="O59" s="27">
        <f t="shared" si="20"/>
        <v>252233.53650000057</v>
      </c>
      <c r="P59" s="27">
        <f t="shared" si="21"/>
        <v>-252233.53650000057</v>
      </c>
    </row>
    <row r="60" spans="1:21">
      <c r="A60" s="30">
        <v>36951</v>
      </c>
      <c r="C60" s="6">
        <v>52</v>
      </c>
      <c r="D60" s="29">
        <f t="shared" si="12"/>
        <v>-5153</v>
      </c>
      <c r="E60" s="29">
        <f t="shared" si="17"/>
        <v>-267956</v>
      </c>
      <c r="F60" s="29">
        <f t="shared" si="13"/>
        <v>659494</v>
      </c>
      <c r="G60" s="34">
        <f>+Inputs!$D$2</f>
        <v>0.3795</v>
      </c>
      <c r="I60" s="27">
        <f t="shared" si="18"/>
        <v>-927450</v>
      </c>
      <c r="K60" s="27">
        <f t="shared" si="14"/>
        <v>-5153</v>
      </c>
      <c r="L60" s="27">
        <f t="shared" si="19"/>
        <v>-267956</v>
      </c>
      <c r="M60" s="27">
        <f t="shared" si="15"/>
        <v>-1955.5635</v>
      </c>
      <c r="N60" s="27">
        <f t="shared" si="16"/>
        <v>-1955.5635</v>
      </c>
      <c r="O60" s="27">
        <f t="shared" si="20"/>
        <v>250277.97300000058</v>
      </c>
      <c r="P60" s="27">
        <f t="shared" si="21"/>
        <v>-250277.97300000058</v>
      </c>
    </row>
    <row r="61" spans="1:21">
      <c r="A61" s="31">
        <v>36982</v>
      </c>
      <c r="C61" s="6">
        <v>53</v>
      </c>
      <c r="D61" s="29">
        <f t="shared" si="12"/>
        <v>-5153</v>
      </c>
      <c r="E61" s="29">
        <f t="shared" si="17"/>
        <v>-273109</v>
      </c>
      <c r="F61" s="29">
        <f t="shared" si="13"/>
        <v>654341</v>
      </c>
      <c r="G61" s="34">
        <f>+Inputs!$D$2</f>
        <v>0.3795</v>
      </c>
      <c r="I61" s="27">
        <f t="shared" si="18"/>
        <v>-927450</v>
      </c>
      <c r="K61" s="27">
        <f t="shared" si="14"/>
        <v>-5153</v>
      </c>
      <c r="L61" s="27">
        <f t="shared" si="19"/>
        <v>-273109</v>
      </c>
      <c r="M61" s="27">
        <f t="shared" si="15"/>
        <v>-1955.5635</v>
      </c>
      <c r="N61" s="27">
        <f t="shared" si="16"/>
        <v>-1955.5635</v>
      </c>
      <c r="O61" s="27">
        <f t="shared" si="20"/>
        <v>248322.40950000059</v>
      </c>
      <c r="P61" s="27">
        <f t="shared" si="21"/>
        <v>-248322.40950000059</v>
      </c>
    </row>
    <row r="62" spans="1:21">
      <c r="A62" s="30">
        <v>37012</v>
      </c>
      <c r="C62" s="6">
        <v>54</v>
      </c>
      <c r="D62" s="29">
        <f t="shared" si="12"/>
        <v>-5153</v>
      </c>
      <c r="E62" s="29">
        <f t="shared" si="17"/>
        <v>-278262</v>
      </c>
      <c r="F62" s="29">
        <f t="shared" si="13"/>
        <v>649188</v>
      </c>
      <c r="G62" s="34">
        <f>+Inputs!$D$2</f>
        <v>0.3795</v>
      </c>
      <c r="I62" s="27">
        <f t="shared" si="18"/>
        <v>-927450</v>
      </c>
      <c r="K62" s="27">
        <f t="shared" si="14"/>
        <v>-5153</v>
      </c>
      <c r="L62" s="27">
        <f t="shared" si="19"/>
        <v>-278262</v>
      </c>
      <c r="M62" s="27">
        <f t="shared" si="15"/>
        <v>-1955.5635</v>
      </c>
      <c r="N62" s="27">
        <f t="shared" si="16"/>
        <v>-1955.5635</v>
      </c>
      <c r="O62" s="27">
        <f t="shared" si="20"/>
        <v>246366.8460000006</v>
      </c>
      <c r="P62" s="27">
        <f t="shared" si="21"/>
        <v>-246366.8460000006</v>
      </c>
    </row>
    <row r="63" spans="1:21">
      <c r="A63" s="31">
        <v>37043</v>
      </c>
      <c r="C63" s="6">
        <v>55</v>
      </c>
      <c r="D63" s="29">
        <f t="shared" si="12"/>
        <v>-5153</v>
      </c>
      <c r="E63" s="29">
        <f t="shared" si="17"/>
        <v>-283415</v>
      </c>
      <c r="F63" s="29">
        <f t="shared" si="13"/>
        <v>644035</v>
      </c>
      <c r="G63" s="34">
        <f>+Inputs!$D$2</f>
        <v>0.3795</v>
      </c>
      <c r="I63" s="27">
        <f t="shared" si="18"/>
        <v>-927450</v>
      </c>
      <c r="K63" s="27">
        <f t="shared" si="14"/>
        <v>-5153</v>
      </c>
      <c r="L63" s="27">
        <f t="shared" si="19"/>
        <v>-283415</v>
      </c>
      <c r="M63" s="27">
        <f t="shared" si="15"/>
        <v>-1955.5635</v>
      </c>
      <c r="N63" s="27">
        <f t="shared" si="16"/>
        <v>-1955.5635</v>
      </c>
      <c r="O63" s="27">
        <f t="shared" si="20"/>
        <v>244411.28250000061</v>
      </c>
      <c r="P63" s="27">
        <f t="shared" si="21"/>
        <v>-244411.28250000061</v>
      </c>
    </row>
    <row r="64" spans="1:21">
      <c r="A64" s="30">
        <v>37073</v>
      </c>
      <c r="C64" s="6">
        <v>56</v>
      </c>
      <c r="D64" s="29">
        <f t="shared" si="12"/>
        <v>-5153</v>
      </c>
      <c r="E64" s="29">
        <f t="shared" si="17"/>
        <v>-288568</v>
      </c>
      <c r="F64" s="29">
        <f t="shared" si="13"/>
        <v>638882</v>
      </c>
      <c r="G64" s="34">
        <f>+Inputs!$D$2</f>
        <v>0.3795</v>
      </c>
      <c r="I64" s="27">
        <f t="shared" si="18"/>
        <v>-927450</v>
      </c>
      <c r="K64" s="27">
        <f t="shared" si="14"/>
        <v>-5153</v>
      </c>
      <c r="L64" s="27">
        <f t="shared" si="19"/>
        <v>-288568</v>
      </c>
      <c r="M64" s="27">
        <f t="shared" si="15"/>
        <v>-1955.5635</v>
      </c>
      <c r="N64" s="27">
        <f t="shared" si="16"/>
        <v>-1955.5635</v>
      </c>
      <c r="O64" s="27">
        <f t="shared" si="20"/>
        <v>242455.71900000062</v>
      </c>
      <c r="P64" s="27">
        <f t="shared" si="21"/>
        <v>-242455.71900000062</v>
      </c>
    </row>
    <row r="65" spans="1:16">
      <c r="A65" s="31">
        <v>37104</v>
      </c>
      <c r="C65" s="6">
        <v>57</v>
      </c>
      <c r="D65" s="29">
        <f t="shared" si="12"/>
        <v>-5153</v>
      </c>
      <c r="E65" s="29">
        <f t="shared" si="17"/>
        <v>-293721</v>
      </c>
      <c r="F65" s="29">
        <f t="shared" si="13"/>
        <v>633729</v>
      </c>
      <c r="G65" s="34">
        <f>+Inputs!$D$2</f>
        <v>0.3795</v>
      </c>
      <c r="I65" s="27">
        <f t="shared" si="18"/>
        <v>-927450</v>
      </c>
      <c r="K65" s="27">
        <f t="shared" si="14"/>
        <v>-5153</v>
      </c>
      <c r="L65" s="27">
        <f t="shared" si="19"/>
        <v>-293721</v>
      </c>
      <c r="M65" s="27">
        <f t="shared" si="15"/>
        <v>-1955.5635</v>
      </c>
      <c r="N65" s="27">
        <f t="shared" si="16"/>
        <v>-1955.5635</v>
      </c>
      <c r="O65" s="27">
        <f t="shared" si="20"/>
        <v>240500.15550000063</v>
      </c>
      <c r="P65" s="27">
        <f t="shared" si="21"/>
        <v>-240500.15550000063</v>
      </c>
    </row>
    <row r="66" spans="1:16">
      <c r="A66" s="30">
        <v>37135</v>
      </c>
      <c r="C66" s="6">
        <v>58</v>
      </c>
      <c r="D66" s="29">
        <f t="shared" si="12"/>
        <v>-5153</v>
      </c>
      <c r="E66" s="29">
        <f t="shared" si="17"/>
        <v>-298874</v>
      </c>
      <c r="F66" s="29">
        <f t="shared" si="13"/>
        <v>628576</v>
      </c>
      <c r="G66" s="34">
        <f>+Inputs!$D$2</f>
        <v>0.3795</v>
      </c>
      <c r="I66" s="27">
        <f t="shared" si="18"/>
        <v>-927450</v>
      </c>
      <c r="K66" s="27">
        <f t="shared" si="14"/>
        <v>-5153</v>
      </c>
      <c r="L66" s="27">
        <f t="shared" si="19"/>
        <v>-298874</v>
      </c>
      <c r="M66" s="27">
        <f t="shared" si="15"/>
        <v>-1955.5635</v>
      </c>
      <c r="N66" s="27">
        <f t="shared" si="16"/>
        <v>-1955.5635</v>
      </c>
      <c r="O66" s="27">
        <f t="shared" si="20"/>
        <v>238544.59200000064</v>
      </c>
      <c r="P66" s="27">
        <f t="shared" si="21"/>
        <v>-238544.59200000064</v>
      </c>
    </row>
    <row r="67" spans="1:16">
      <c r="A67" s="31">
        <v>37165</v>
      </c>
      <c r="C67" s="6">
        <v>59</v>
      </c>
      <c r="D67" s="29">
        <f t="shared" si="12"/>
        <v>-5153</v>
      </c>
      <c r="E67" s="29">
        <f t="shared" si="17"/>
        <v>-304027</v>
      </c>
      <c r="F67" s="29">
        <f t="shared" si="13"/>
        <v>623423</v>
      </c>
      <c r="G67" s="34">
        <f>+Inputs!$D$2</f>
        <v>0.3795</v>
      </c>
      <c r="I67" s="27">
        <f t="shared" si="18"/>
        <v>-927450</v>
      </c>
      <c r="K67" s="27">
        <f t="shared" si="14"/>
        <v>-5153</v>
      </c>
      <c r="L67" s="27">
        <f t="shared" si="19"/>
        <v>-304027</v>
      </c>
      <c r="M67" s="27">
        <f t="shared" si="15"/>
        <v>-1955.5635</v>
      </c>
      <c r="N67" s="27">
        <f t="shared" si="16"/>
        <v>-1955.5635</v>
      </c>
      <c r="O67" s="27">
        <f t="shared" si="20"/>
        <v>236589.02850000066</v>
      </c>
      <c r="P67" s="27">
        <f t="shared" si="21"/>
        <v>-236589.02850000066</v>
      </c>
    </row>
    <row r="68" spans="1:16">
      <c r="A68" s="30">
        <v>37196</v>
      </c>
      <c r="C68" s="6">
        <v>60</v>
      </c>
      <c r="D68" s="29">
        <f t="shared" si="12"/>
        <v>-5153</v>
      </c>
      <c r="E68" s="29">
        <f t="shared" si="17"/>
        <v>-309180</v>
      </c>
      <c r="F68" s="29">
        <f t="shared" si="13"/>
        <v>618270</v>
      </c>
      <c r="G68" s="34">
        <f>+Inputs!$D$2</f>
        <v>0.3795</v>
      </c>
      <c r="I68" s="27">
        <f t="shared" si="18"/>
        <v>-927450</v>
      </c>
      <c r="K68" s="27">
        <f t="shared" si="14"/>
        <v>-5153</v>
      </c>
      <c r="L68" s="27">
        <f t="shared" si="19"/>
        <v>-309180</v>
      </c>
      <c r="M68" s="27">
        <f t="shared" si="15"/>
        <v>-1955.5635</v>
      </c>
      <c r="N68" s="27">
        <f t="shared" si="16"/>
        <v>-1955.5635</v>
      </c>
      <c r="O68" s="27">
        <f t="shared" si="20"/>
        <v>234633.46500000067</v>
      </c>
      <c r="P68" s="27">
        <f t="shared" si="21"/>
        <v>-234633.46500000067</v>
      </c>
    </row>
    <row r="69" spans="1:16">
      <c r="A69" s="31">
        <v>37226</v>
      </c>
      <c r="C69" s="6">
        <v>61</v>
      </c>
      <c r="D69" s="29">
        <f t="shared" si="12"/>
        <v>-5153</v>
      </c>
      <c r="E69" s="29">
        <f t="shared" si="17"/>
        <v>-314333</v>
      </c>
      <c r="F69" s="29">
        <f t="shared" si="13"/>
        <v>613117</v>
      </c>
      <c r="G69" s="34">
        <f>+Inputs!$D$2</f>
        <v>0.3795</v>
      </c>
      <c r="I69" s="27">
        <f t="shared" si="18"/>
        <v>-927450</v>
      </c>
      <c r="K69" s="27">
        <f t="shared" si="14"/>
        <v>-5153</v>
      </c>
      <c r="L69" s="27">
        <f t="shared" si="19"/>
        <v>-314333</v>
      </c>
      <c r="M69" s="27">
        <f t="shared" si="15"/>
        <v>-1955.5635</v>
      </c>
      <c r="N69" s="27">
        <f t="shared" si="16"/>
        <v>-1955.5635</v>
      </c>
      <c r="O69" s="27">
        <f t="shared" si="20"/>
        <v>232677.90150000068</v>
      </c>
      <c r="P69" s="27">
        <f t="shared" si="21"/>
        <v>-232677.90150000068</v>
      </c>
    </row>
    <row r="70" spans="1:16">
      <c r="A70" s="30">
        <v>37257</v>
      </c>
      <c r="C70" s="6">
        <v>62</v>
      </c>
      <c r="D70" s="29">
        <f t="shared" si="12"/>
        <v>-5153</v>
      </c>
      <c r="E70" s="29">
        <f t="shared" si="17"/>
        <v>-319486</v>
      </c>
      <c r="F70" s="29">
        <f t="shared" si="13"/>
        <v>607964</v>
      </c>
      <c r="G70" s="34">
        <f>+Inputs!$D$2</f>
        <v>0.3795</v>
      </c>
      <c r="I70" s="27">
        <f t="shared" si="18"/>
        <v>-927450</v>
      </c>
      <c r="K70" s="27">
        <f t="shared" si="14"/>
        <v>-5153</v>
      </c>
      <c r="L70" s="27">
        <f t="shared" si="19"/>
        <v>-319486</v>
      </c>
      <c r="M70" s="27">
        <f t="shared" si="15"/>
        <v>-1955.5635</v>
      </c>
      <c r="N70" s="27">
        <f t="shared" si="16"/>
        <v>-1955.5635</v>
      </c>
      <c r="O70" s="27">
        <f t="shared" si="20"/>
        <v>230722.33800000069</v>
      </c>
      <c r="P70" s="27">
        <f t="shared" si="21"/>
        <v>-230722.33800000069</v>
      </c>
    </row>
    <row r="71" spans="1:16">
      <c r="A71" s="31">
        <v>37288</v>
      </c>
      <c r="C71" s="6">
        <v>63</v>
      </c>
      <c r="D71" s="29">
        <f t="shared" si="12"/>
        <v>-5153</v>
      </c>
      <c r="E71" s="29">
        <f t="shared" si="17"/>
        <v>-324639</v>
      </c>
      <c r="F71" s="29">
        <f t="shared" si="13"/>
        <v>602811</v>
      </c>
      <c r="G71" s="34">
        <f>+Inputs!$D$2</f>
        <v>0.3795</v>
      </c>
      <c r="I71" s="27">
        <f t="shared" si="18"/>
        <v>-927450</v>
      </c>
      <c r="K71" s="27">
        <f t="shared" si="14"/>
        <v>-5153</v>
      </c>
      <c r="L71" s="27">
        <f t="shared" si="19"/>
        <v>-324639</v>
      </c>
      <c r="M71" s="27">
        <f t="shared" si="15"/>
        <v>-1955.5635</v>
      </c>
      <c r="N71" s="27">
        <f t="shared" si="16"/>
        <v>-1955.5635</v>
      </c>
      <c r="O71" s="27">
        <f t="shared" si="20"/>
        <v>228766.7745000007</v>
      </c>
      <c r="P71" s="27">
        <f t="shared" si="21"/>
        <v>-228766.7745000007</v>
      </c>
    </row>
    <row r="72" spans="1:16">
      <c r="A72" s="30">
        <v>37316</v>
      </c>
      <c r="C72" s="6">
        <v>64</v>
      </c>
      <c r="D72" s="29">
        <f t="shared" si="12"/>
        <v>-5153</v>
      </c>
      <c r="E72" s="29">
        <f t="shared" si="17"/>
        <v>-329792</v>
      </c>
      <c r="F72" s="29">
        <f t="shared" si="13"/>
        <v>597658</v>
      </c>
      <c r="G72" s="34">
        <f>+Inputs!$D$2</f>
        <v>0.3795</v>
      </c>
      <c r="I72" s="27">
        <f t="shared" si="18"/>
        <v>-927450</v>
      </c>
      <c r="K72" s="27">
        <f t="shared" si="14"/>
        <v>-5153</v>
      </c>
      <c r="L72" s="27">
        <f t="shared" si="19"/>
        <v>-329792</v>
      </c>
      <c r="M72" s="27">
        <f t="shared" si="15"/>
        <v>-1955.5635</v>
      </c>
      <c r="N72" s="27">
        <f t="shared" si="16"/>
        <v>-1955.5635</v>
      </c>
      <c r="O72" s="27">
        <f t="shared" si="20"/>
        <v>226811.21100000071</v>
      </c>
      <c r="P72" s="27">
        <f t="shared" si="21"/>
        <v>-226811.21100000071</v>
      </c>
    </row>
    <row r="73" spans="1:16">
      <c r="A73" s="31">
        <v>37347</v>
      </c>
      <c r="C73" s="6">
        <v>65</v>
      </c>
      <c r="D73" s="29">
        <f t="shared" ref="D73:D104" si="22">ROUND(-(+$B$9/180)*1,0)</f>
        <v>-5153</v>
      </c>
      <c r="E73" s="29">
        <f t="shared" si="17"/>
        <v>-334945</v>
      </c>
      <c r="F73" s="29">
        <f t="shared" ref="F73:F104" si="23">$B$9+E73</f>
        <v>592505</v>
      </c>
      <c r="G73" s="34">
        <f>+Inputs!$D$2</f>
        <v>0.3795</v>
      </c>
      <c r="I73" s="27">
        <f t="shared" si="18"/>
        <v>-927450</v>
      </c>
      <c r="K73" s="27">
        <f t="shared" ref="K73:K104" si="24">D73</f>
        <v>-5153</v>
      </c>
      <c r="L73" s="27">
        <f t="shared" si="19"/>
        <v>-334945</v>
      </c>
      <c r="M73" s="27">
        <f t="shared" ref="M73:M104" si="25">K73*G73</f>
        <v>-1955.5635</v>
      </c>
      <c r="N73" s="27">
        <f t="shared" ref="N73:N104" si="26">M73-J73</f>
        <v>-1955.5635</v>
      </c>
      <c r="O73" s="27">
        <f t="shared" si="20"/>
        <v>224855.64750000072</v>
      </c>
      <c r="P73" s="27">
        <f t="shared" si="21"/>
        <v>-224855.64750000072</v>
      </c>
    </row>
    <row r="74" spans="1:16">
      <c r="A74" s="30">
        <v>37377</v>
      </c>
      <c r="C74" s="6">
        <v>66</v>
      </c>
      <c r="D74" s="29">
        <f t="shared" si="22"/>
        <v>-5153</v>
      </c>
      <c r="E74" s="29">
        <f t="shared" ref="E74:E105" si="27">+E73+D74</f>
        <v>-340098</v>
      </c>
      <c r="F74" s="29">
        <f t="shared" si="23"/>
        <v>587352</v>
      </c>
      <c r="G74" s="34">
        <f>+Inputs!$D$2</f>
        <v>0.3795</v>
      </c>
      <c r="I74" s="27">
        <f t="shared" ref="I74:I105" si="28">+I73+H74</f>
        <v>-927450</v>
      </c>
      <c r="K74" s="27">
        <f t="shared" si="24"/>
        <v>-5153</v>
      </c>
      <c r="L74" s="27">
        <f t="shared" ref="L74:L105" si="29">+L73+K74</f>
        <v>-340098</v>
      </c>
      <c r="M74" s="27">
        <f t="shared" si="25"/>
        <v>-1955.5635</v>
      </c>
      <c r="N74" s="27">
        <f t="shared" si="26"/>
        <v>-1955.5635</v>
      </c>
      <c r="O74" s="27">
        <f t="shared" ref="O74:O105" si="30">+O73+N74</f>
        <v>222900.08400000073</v>
      </c>
      <c r="P74" s="27">
        <f t="shared" ref="P74:P105" si="31">P73-N74</f>
        <v>-222900.08400000073</v>
      </c>
    </row>
    <row r="75" spans="1:16">
      <c r="A75" s="31">
        <v>37408</v>
      </c>
      <c r="C75" s="6">
        <v>67</v>
      </c>
      <c r="D75" s="29">
        <f t="shared" si="22"/>
        <v>-5153</v>
      </c>
      <c r="E75" s="29">
        <f t="shared" si="27"/>
        <v>-345251</v>
      </c>
      <c r="F75" s="29">
        <f t="shared" si="23"/>
        <v>582199</v>
      </c>
      <c r="G75" s="34">
        <f>+Inputs!$D$2</f>
        <v>0.3795</v>
      </c>
      <c r="I75" s="27">
        <f t="shared" si="28"/>
        <v>-927450</v>
      </c>
      <c r="K75" s="27">
        <f t="shared" si="24"/>
        <v>-5153</v>
      </c>
      <c r="L75" s="27">
        <f t="shared" si="29"/>
        <v>-345251</v>
      </c>
      <c r="M75" s="27">
        <f t="shared" si="25"/>
        <v>-1955.5635</v>
      </c>
      <c r="N75" s="27">
        <f t="shared" si="26"/>
        <v>-1955.5635</v>
      </c>
      <c r="O75" s="27">
        <f t="shared" si="30"/>
        <v>220944.52050000074</v>
      </c>
      <c r="P75" s="27">
        <f t="shared" si="31"/>
        <v>-220944.52050000074</v>
      </c>
    </row>
    <row r="76" spans="1:16">
      <c r="A76" s="30">
        <v>37438</v>
      </c>
      <c r="C76" s="6">
        <v>68</v>
      </c>
      <c r="D76" s="29">
        <f t="shared" si="22"/>
        <v>-5153</v>
      </c>
      <c r="E76" s="29">
        <f t="shared" si="27"/>
        <v>-350404</v>
      </c>
      <c r="F76" s="29">
        <f t="shared" si="23"/>
        <v>577046</v>
      </c>
      <c r="G76" s="34">
        <f>+Inputs!$D$2</f>
        <v>0.3795</v>
      </c>
      <c r="I76" s="27">
        <f t="shared" si="28"/>
        <v>-927450</v>
      </c>
      <c r="K76" s="27">
        <f t="shared" si="24"/>
        <v>-5153</v>
      </c>
      <c r="L76" s="27">
        <f t="shared" si="29"/>
        <v>-350404</v>
      </c>
      <c r="M76" s="27">
        <f t="shared" si="25"/>
        <v>-1955.5635</v>
      </c>
      <c r="N76" s="27">
        <f t="shared" si="26"/>
        <v>-1955.5635</v>
      </c>
      <c r="O76" s="27">
        <f t="shared" si="30"/>
        <v>218988.95700000075</v>
      </c>
      <c r="P76" s="27">
        <f t="shared" si="31"/>
        <v>-218988.95700000075</v>
      </c>
    </row>
    <row r="77" spans="1:16">
      <c r="A77" s="31">
        <v>37469</v>
      </c>
      <c r="C77" s="6">
        <v>69</v>
      </c>
      <c r="D77" s="29">
        <f t="shared" si="22"/>
        <v>-5153</v>
      </c>
      <c r="E77" s="29">
        <f t="shared" si="27"/>
        <v>-355557</v>
      </c>
      <c r="F77" s="29">
        <f t="shared" si="23"/>
        <v>571893</v>
      </c>
      <c r="G77" s="34">
        <f>+Inputs!$D$2</f>
        <v>0.3795</v>
      </c>
      <c r="I77" s="27">
        <f t="shared" si="28"/>
        <v>-927450</v>
      </c>
      <c r="K77" s="27">
        <f t="shared" si="24"/>
        <v>-5153</v>
      </c>
      <c r="L77" s="27">
        <f t="shared" si="29"/>
        <v>-355557</v>
      </c>
      <c r="M77" s="27">
        <f t="shared" si="25"/>
        <v>-1955.5635</v>
      </c>
      <c r="N77" s="27">
        <f t="shared" si="26"/>
        <v>-1955.5635</v>
      </c>
      <c r="O77" s="27">
        <f t="shared" si="30"/>
        <v>217033.39350000076</v>
      </c>
      <c r="P77" s="27">
        <f t="shared" si="31"/>
        <v>-217033.39350000076</v>
      </c>
    </row>
    <row r="78" spans="1:16">
      <c r="A78" s="30">
        <v>37500</v>
      </c>
      <c r="C78" s="6">
        <v>70</v>
      </c>
      <c r="D78" s="29">
        <f t="shared" si="22"/>
        <v>-5153</v>
      </c>
      <c r="E78" s="29">
        <f t="shared" si="27"/>
        <v>-360710</v>
      </c>
      <c r="F78" s="29">
        <f t="shared" si="23"/>
        <v>566740</v>
      </c>
      <c r="G78" s="34">
        <f>+Inputs!$D$2</f>
        <v>0.3795</v>
      </c>
      <c r="I78" s="27">
        <f t="shared" si="28"/>
        <v>-927450</v>
      </c>
      <c r="K78" s="27">
        <f t="shared" si="24"/>
        <v>-5153</v>
      </c>
      <c r="L78" s="27">
        <f t="shared" si="29"/>
        <v>-360710</v>
      </c>
      <c r="M78" s="27">
        <f t="shared" si="25"/>
        <v>-1955.5635</v>
      </c>
      <c r="N78" s="27">
        <f t="shared" si="26"/>
        <v>-1955.5635</v>
      </c>
      <c r="O78" s="27">
        <f t="shared" si="30"/>
        <v>215077.83000000077</v>
      </c>
      <c r="P78" s="27">
        <f t="shared" si="31"/>
        <v>-215077.83000000077</v>
      </c>
    </row>
    <row r="79" spans="1:16">
      <c r="A79" s="31">
        <v>37530</v>
      </c>
      <c r="C79" s="6">
        <v>71</v>
      </c>
      <c r="D79" s="29">
        <f t="shared" si="22"/>
        <v>-5153</v>
      </c>
      <c r="E79" s="29">
        <f t="shared" si="27"/>
        <v>-365863</v>
      </c>
      <c r="F79" s="29">
        <f t="shared" si="23"/>
        <v>561587</v>
      </c>
      <c r="G79" s="34">
        <f>+Inputs!$D$2</f>
        <v>0.3795</v>
      </c>
      <c r="I79" s="27">
        <f t="shared" si="28"/>
        <v>-927450</v>
      </c>
      <c r="K79" s="27">
        <f t="shared" si="24"/>
        <v>-5153</v>
      </c>
      <c r="L79" s="27">
        <f t="shared" si="29"/>
        <v>-365863</v>
      </c>
      <c r="M79" s="27">
        <f t="shared" si="25"/>
        <v>-1955.5635</v>
      </c>
      <c r="N79" s="27">
        <f t="shared" si="26"/>
        <v>-1955.5635</v>
      </c>
      <c r="O79" s="27">
        <f t="shared" si="30"/>
        <v>213122.26650000078</v>
      </c>
      <c r="P79" s="27">
        <f t="shared" si="31"/>
        <v>-213122.26650000078</v>
      </c>
    </row>
    <row r="80" spans="1:16">
      <c r="A80" s="30">
        <v>37561</v>
      </c>
      <c r="C80" s="6">
        <v>72</v>
      </c>
      <c r="D80" s="29">
        <f t="shared" si="22"/>
        <v>-5153</v>
      </c>
      <c r="E80" s="29">
        <f t="shared" si="27"/>
        <v>-371016</v>
      </c>
      <c r="F80" s="29">
        <f t="shared" si="23"/>
        <v>556434</v>
      </c>
      <c r="G80" s="34">
        <f>+Inputs!$D$2</f>
        <v>0.3795</v>
      </c>
      <c r="I80" s="27">
        <f t="shared" si="28"/>
        <v>-927450</v>
      </c>
      <c r="K80" s="27">
        <f t="shared" si="24"/>
        <v>-5153</v>
      </c>
      <c r="L80" s="27">
        <f t="shared" si="29"/>
        <v>-371016</v>
      </c>
      <c r="M80" s="27">
        <f t="shared" si="25"/>
        <v>-1955.5635</v>
      </c>
      <c r="N80" s="27">
        <f t="shared" si="26"/>
        <v>-1955.5635</v>
      </c>
      <c r="O80" s="27">
        <f t="shared" si="30"/>
        <v>211166.70300000079</v>
      </c>
      <c r="P80" s="27">
        <f t="shared" si="31"/>
        <v>-211166.70300000079</v>
      </c>
    </row>
    <row r="81" spans="1:16">
      <c r="A81" s="31">
        <v>37591</v>
      </c>
      <c r="C81" s="6">
        <v>73</v>
      </c>
      <c r="D81" s="29">
        <f t="shared" si="22"/>
        <v>-5153</v>
      </c>
      <c r="E81" s="29">
        <f t="shared" si="27"/>
        <v>-376169</v>
      </c>
      <c r="F81" s="29">
        <f t="shared" si="23"/>
        <v>551281</v>
      </c>
      <c r="G81" s="34">
        <f>+Inputs!$D$2</f>
        <v>0.3795</v>
      </c>
      <c r="I81" s="27">
        <f t="shared" si="28"/>
        <v>-927450</v>
      </c>
      <c r="K81" s="27">
        <f t="shared" si="24"/>
        <v>-5153</v>
      </c>
      <c r="L81" s="27">
        <f t="shared" si="29"/>
        <v>-376169</v>
      </c>
      <c r="M81" s="27">
        <f t="shared" si="25"/>
        <v>-1955.5635</v>
      </c>
      <c r="N81" s="27">
        <f t="shared" si="26"/>
        <v>-1955.5635</v>
      </c>
      <c r="O81" s="27">
        <f t="shared" si="30"/>
        <v>209211.13950000081</v>
      </c>
      <c r="P81" s="27">
        <f t="shared" si="31"/>
        <v>-209211.13950000081</v>
      </c>
    </row>
    <row r="82" spans="1:16">
      <c r="A82" s="30">
        <v>37622</v>
      </c>
      <c r="C82" s="6">
        <v>74</v>
      </c>
      <c r="D82" s="29">
        <f t="shared" si="22"/>
        <v>-5153</v>
      </c>
      <c r="E82" s="29">
        <f t="shared" si="27"/>
        <v>-381322</v>
      </c>
      <c r="F82" s="29">
        <f t="shared" si="23"/>
        <v>546128</v>
      </c>
      <c r="G82" s="34">
        <f>+Inputs!$D$2</f>
        <v>0.3795</v>
      </c>
      <c r="I82" s="27">
        <f t="shared" si="28"/>
        <v>-927450</v>
      </c>
      <c r="K82" s="27">
        <f t="shared" si="24"/>
        <v>-5153</v>
      </c>
      <c r="L82" s="27">
        <f t="shared" si="29"/>
        <v>-381322</v>
      </c>
      <c r="M82" s="27">
        <f t="shared" si="25"/>
        <v>-1955.5635</v>
      </c>
      <c r="N82" s="27">
        <f t="shared" si="26"/>
        <v>-1955.5635</v>
      </c>
      <c r="O82" s="27">
        <f t="shared" si="30"/>
        <v>207255.57600000082</v>
      </c>
      <c r="P82" s="27">
        <f t="shared" si="31"/>
        <v>-207255.57600000082</v>
      </c>
    </row>
    <row r="83" spans="1:16">
      <c r="A83" s="31">
        <v>37653</v>
      </c>
      <c r="C83" s="6">
        <v>75</v>
      </c>
      <c r="D83" s="29">
        <f t="shared" si="22"/>
        <v>-5153</v>
      </c>
      <c r="E83" s="29">
        <f t="shared" si="27"/>
        <v>-386475</v>
      </c>
      <c r="F83" s="29">
        <f t="shared" si="23"/>
        <v>540975</v>
      </c>
      <c r="G83" s="34">
        <f>+Inputs!$D$2</f>
        <v>0.3795</v>
      </c>
      <c r="I83" s="27">
        <f t="shared" si="28"/>
        <v>-927450</v>
      </c>
      <c r="K83" s="27">
        <f t="shared" si="24"/>
        <v>-5153</v>
      </c>
      <c r="L83" s="27">
        <f t="shared" si="29"/>
        <v>-386475</v>
      </c>
      <c r="M83" s="27">
        <f t="shared" si="25"/>
        <v>-1955.5635</v>
      </c>
      <c r="N83" s="27">
        <f t="shared" si="26"/>
        <v>-1955.5635</v>
      </c>
      <c r="O83" s="27">
        <f t="shared" si="30"/>
        <v>205300.01250000083</v>
      </c>
      <c r="P83" s="27">
        <f t="shared" si="31"/>
        <v>-205300.01250000083</v>
      </c>
    </row>
    <row r="84" spans="1:16">
      <c r="A84" s="30">
        <v>37681</v>
      </c>
      <c r="C84" s="6">
        <v>76</v>
      </c>
      <c r="D84" s="29">
        <f t="shared" si="22"/>
        <v>-5153</v>
      </c>
      <c r="E84" s="29">
        <f t="shared" si="27"/>
        <v>-391628</v>
      </c>
      <c r="F84" s="29">
        <f t="shared" si="23"/>
        <v>535822</v>
      </c>
      <c r="G84" s="34">
        <f>+Inputs!$D$2</f>
        <v>0.3795</v>
      </c>
      <c r="I84" s="27">
        <f t="shared" si="28"/>
        <v>-927450</v>
      </c>
      <c r="K84" s="27">
        <f t="shared" si="24"/>
        <v>-5153</v>
      </c>
      <c r="L84" s="27">
        <f t="shared" si="29"/>
        <v>-391628</v>
      </c>
      <c r="M84" s="27">
        <f t="shared" si="25"/>
        <v>-1955.5635</v>
      </c>
      <c r="N84" s="27">
        <f t="shared" si="26"/>
        <v>-1955.5635</v>
      </c>
      <c r="O84" s="27">
        <f t="shared" si="30"/>
        <v>203344.44900000084</v>
      </c>
      <c r="P84" s="27">
        <f t="shared" si="31"/>
        <v>-203344.44900000084</v>
      </c>
    </row>
    <row r="85" spans="1:16">
      <c r="A85" s="31">
        <v>37712</v>
      </c>
      <c r="C85" s="6">
        <v>77</v>
      </c>
      <c r="D85" s="29">
        <f t="shared" si="22"/>
        <v>-5153</v>
      </c>
      <c r="E85" s="29">
        <f t="shared" si="27"/>
        <v>-396781</v>
      </c>
      <c r="F85" s="29">
        <f t="shared" si="23"/>
        <v>530669</v>
      </c>
      <c r="G85" s="34">
        <f>+Inputs!$D$2</f>
        <v>0.3795</v>
      </c>
      <c r="I85" s="27">
        <f t="shared" si="28"/>
        <v>-927450</v>
      </c>
      <c r="K85" s="27">
        <f t="shared" si="24"/>
        <v>-5153</v>
      </c>
      <c r="L85" s="27">
        <f t="shared" si="29"/>
        <v>-396781</v>
      </c>
      <c r="M85" s="27">
        <f t="shared" si="25"/>
        <v>-1955.5635</v>
      </c>
      <c r="N85" s="27">
        <f t="shared" si="26"/>
        <v>-1955.5635</v>
      </c>
      <c r="O85" s="27">
        <f t="shared" si="30"/>
        <v>201388.88550000085</v>
      </c>
      <c r="P85" s="27">
        <f t="shared" si="31"/>
        <v>-201388.88550000085</v>
      </c>
    </row>
    <row r="86" spans="1:16">
      <c r="A86" s="30">
        <v>37742</v>
      </c>
      <c r="C86" s="6">
        <v>78</v>
      </c>
      <c r="D86" s="29">
        <f t="shared" si="22"/>
        <v>-5153</v>
      </c>
      <c r="E86" s="29">
        <f t="shared" si="27"/>
        <v>-401934</v>
      </c>
      <c r="F86" s="29">
        <f t="shared" si="23"/>
        <v>525516</v>
      </c>
      <c r="G86" s="34">
        <f>+Inputs!$D$3</f>
        <v>0.37951000000000001</v>
      </c>
      <c r="I86" s="27">
        <f t="shared" si="28"/>
        <v>-927450</v>
      </c>
      <c r="K86" s="27">
        <f t="shared" si="24"/>
        <v>-5153</v>
      </c>
      <c r="L86" s="27">
        <f t="shared" si="29"/>
        <v>-401934</v>
      </c>
      <c r="M86" s="27">
        <f t="shared" si="25"/>
        <v>-1955.6150300000002</v>
      </c>
      <c r="N86" s="27">
        <f t="shared" si="26"/>
        <v>-1955.6150300000002</v>
      </c>
      <c r="O86" s="27">
        <f t="shared" si="30"/>
        <v>199433.27047000086</v>
      </c>
      <c r="P86" s="27">
        <f t="shared" si="31"/>
        <v>-199433.27047000086</v>
      </c>
    </row>
    <row r="87" spans="1:16">
      <c r="A87" s="31">
        <v>37773</v>
      </c>
      <c r="C87" s="6">
        <v>79</v>
      </c>
      <c r="D87" s="29">
        <f t="shared" si="22"/>
        <v>-5153</v>
      </c>
      <c r="E87" s="29">
        <f t="shared" si="27"/>
        <v>-407087</v>
      </c>
      <c r="F87" s="29">
        <f t="shared" si="23"/>
        <v>520363</v>
      </c>
      <c r="G87" s="34">
        <f>+Inputs!$D$3</f>
        <v>0.37951000000000001</v>
      </c>
      <c r="I87" s="27">
        <f t="shared" si="28"/>
        <v>-927450</v>
      </c>
      <c r="K87" s="27">
        <f t="shared" si="24"/>
        <v>-5153</v>
      </c>
      <c r="L87" s="27">
        <f t="shared" si="29"/>
        <v>-407087</v>
      </c>
      <c r="M87" s="27">
        <f t="shared" si="25"/>
        <v>-1955.6150300000002</v>
      </c>
      <c r="N87" s="27">
        <f t="shared" si="26"/>
        <v>-1955.6150300000002</v>
      </c>
      <c r="O87" s="27">
        <f t="shared" si="30"/>
        <v>197477.65544000088</v>
      </c>
      <c r="P87" s="27">
        <f t="shared" si="31"/>
        <v>-197477.65544000088</v>
      </c>
    </row>
    <row r="88" spans="1:16">
      <c r="A88" s="30">
        <v>37803</v>
      </c>
      <c r="C88" s="6">
        <v>80</v>
      </c>
      <c r="D88" s="29">
        <f t="shared" si="22"/>
        <v>-5153</v>
      </c>
      <c r="E88" s="29">
        <f t="shared" si="27"/>
        <v>-412240</v>
      </c>
      <c r="F88" s="29">
        <f t="shared" si="23"/>
        <v>515210</v>
      </c>
      <c r="G88" s="34">
        <f>+Inputs!$D$3</f>
        <v>0.37951000000000001</v>
      </c>
      <c r="I88" s="27">
        <f t="shared" si="28"/>
        <v>-927450</v>
      </c>
      <c r="K88" s="27">
        <f t="shared" si="24"/>
        <v>-5153</v>
      </c>
      <c r="L88" s="27">
        <f t="shared" si="29"/>
        <v>-412240</v>
      </c>
      <c r="M88" s="27">
        <f t="shared" si="25"/>
        <v>-1955.6150300000002</v>
      </c>
      <c r="N88" s="27">
        <f t="shared" si="26"/>
        <v>-1955.6150300000002</v>
      </c>
      <c r="O88" s="27">
        <f t="shared" si="30"/>
        <v>195522.04041000089</v>
      </c>
      <c r="P88" s="27">
        <f t="shared" si="31"/>
        <v>-195522.04041000089</v>
      </c>
    </row>
    <row r="89" spans="1:16">
      <c r="A89" s="31">
        <v>37834</v>
      </c>
      <c r="C89" s="6">
        <v>81</v>
      </c>
      <c r="D89" s="29">
        <f t="shared" si="22"/>
        <v>-5153</v>
      </c>
      <c r="E89" s="29">
        <f t="shared" si="27"/>
        <v>-417393</v>
      </c>
      <c r="F89" s="29">
        <f t="shared" si="23"/>
        <v>510057</v>
      </c>
      <c r="G89" s="34">
        <f>+Inputs!$D$3</f>
        <v>0.37951000000000001</v>
      </c>
      <c r="I89" s="27">
        <f t="shared" si="28"/>
        <v>-927450</v>
      </c>
      <c r="K89" s="27">
        <f t="shared" si="24"/>
        <v>-5153</v>
      </c>
      <c r="L89" s="27">
        <f t="shared" si="29"/>
        <v>-417393</v>
      </c>
      <c r="M89" s="27">
        <f t="shared" si="25"/>
        <v>-1955.6150300000002</v>
      </c>
      <c r="N89" s="27">
        <f t="shared" si="26"/>
        <v>-1955.6150300000002</v>
      </c>
      <c r="O89" s="27">
        <f t="shared" si="30"/>
        <v>193566.4253800009</v>
      </c>
      <c r="P89" s="27">
        <f t="shared" si="31"/>
        <v>-193566.4253800009</v>
      </c>
    </row>
    <row r="90" spans="1:16">
      <c r="A90" s="30">
        <v>37865</v>
      </c>
      <c r="C90" s="6">
        <v>82</v>
      </c>
      <c r="D90" s="29">
        <f t="shared" si="22"/>
        <v>-5153</v>
      </c>
      <c r="E90" s="29">
        <f t="shared" si="27"/>
        <v>-422546</v>
      </c>
      <c r="F90" s="29">
        <f t="shared" si="23"/>
        <v>504904</v>
      </c>
      <c r="G90" s="34">
        <f>+Inputs!$D$3</f>
        <v>0.37951000000000001</v>
      </c>
      <c r="I90" s="27">
        <f t="shared" si="28"/>
        <v>-927450</v>
      </c>
      <c r="K90" s="27">
        <f t="shared" si="24"/>
        <v>-5153</v>
      </c>
      <c r="L90" s="27">
        <f t="shared" si="29"/>
        <v>-422546</v>
      </c>
      <c r="M90" s="27">
        <f t="shared" si="25"/>
        <v>-1955.6150300000002</v>
      </c>
      <c r="N90" s="27">
        <f t="shared" si="26"/>
        <v>-1955.6150300000002</v>
      </c>
      <c r="O90" s="27">
        <f t="shared" si="30"/>
        <v>191610.81035000092</v>
      </c>
      <c r="P90" s="27">
        <f t="shared" si="31"/>
        <v>-191610.81035000092</v>
      </c>
    </row>
    <row r="91" spans="1:16">
      <c r="A91" s="31">
        <v>37895</v>
      </c>
      <c r="C91" s="6">
        <v>83</v>
      </c>
      <c r="D91" s="29">
        <f t="shared" si="22"/>
        <v>-5153</v>
      </c>
      <c r="E91" s="29">
        <f t="shared" si="27"/>
        <v>-427699</v>
      </c>
      <c r="F91" s="29">
        <f t="shared" si="23"/>
        <v>499751</v>
      </c>
      <c r="G91" s="34">
        <f>+Inputs!$D$3</f>
        <v>0.37951000000000001</v>
      </c>
      <c r="I91" s="27">
        <f t="shared" si="28"/>
        <v>-927450</v>
      </c>
      <c r="K91" s="27">
        <f t="shared" si="24"/>
        <v>-5153</v>
      </c>
      <c r="L91" s="27">
        <f t="shared" si="29"/>
        <v>-427699</v>
      </c>
      <c r="M91" s="27">
        <f t="shared" si="25"/>
        <v>-1955.6150300000002</v>
      </c>
      <c r="N91" s="27">
        <f t="shared" si="26"/>
        <v>-1955.6150300000002</v>
      </c>
      <c r="O91" s="27">
        <f t="shared" si="30"/>
        <v>189655.19532000093</v>
      </c>
      <c r="P91" s="27">
        <f t="shared" si="31"/>
        <v>-189655.19532000093</v>
      </c>
    </row>
    <row r="92" spans="1:16">
      <c r="A92" s="30">
        <v>37926</v>
      </c>
      <c r="C92" s="6">
        <v>84</v>
      </c>
      <c r="D92" s="29">
        <f t="shared" si="22"/>
        <v>-5153</v>
      </c>
      <c r="E92" s="29">
        <f t="shared" si="27"/>
        <v>-432852</v>
      </c>
      <c r="F92" s="29">
        <f t="shared" si="23"/>
        <v>494598</v>
      </c>
      <c r="G92" s="34">
        <f>+Inputs!$D$3</f>
        <v>0.37951000000000001</v>
      </c>
      <c r="I92" s="27">
        <f t="shared" si="28"/>
        <v>-927450</v>
      </c>
      <c r="K92" s="27">
        <f t="shared" si="24"/>
        <v>-5153</v>
      </c>
      <c r="L92" s="27">
        <f t="shared" si="29"/>
        <v>-432852</v>
      </c>
      <c r="M92" s="27">
        <f t="shared" si="25"/>
        <v>-1955.6150300000002</v>
      </c>
      <c r="N92" s="27">
        <f t="shared" si="26"/>
        <v>-1955.6150300000002</v>
      </c>
      <c r="O92" s="27">
        <f t="shared" si="30"/>
        <v>187699.58029000094</v>
      </c>
      <c r="P92" s="27">
        <f t="shared" si="31"/>
        <v>-187699.58029000094</v>
      </c>
    </row>
    <row r="93" spans="1:16">
      <c r="A93" s="31">
        <v>37956</v>
      </c>
      <c r="C93" s="6">
        <v>85</v>
      </c>
      <c r="D93" s="29">
        <f t="shared" si="22"/>
        <v>-5153</v>
      </c>
      <c r="E93" s="29">
        <f t="shared" si="27"/>
        <v>-438005</v>
      </c>
      <c r="F93" s="29">
        <f t="shared" si="23"/>
        <v>489445</v>
      </c>
      <c r="G93" s="34">
        <f>+Inputs!$D$3</f>
        <v>0.37951000000000001</v>
      </c>
      <c r="I93" s="27">
        <f t="shared" si="28"/>
        <v>-927450</v>
      </c>
      <c r="K93" s="27">
        <f t="shared" si="24"/>
        <v>-5153</v>
      </c>
      <c r="L93" s="27">
        <f t="shared" si="29"/>
        <v>-438005</v>
      </c>
      <c r="M93" s="27">
        <f t="shared" si="25"/>
        <v>-1955.6150300000002</v>
      </c>
      <c r="N93" s="27">
        <f t="shared" si="26"/>
        <v>-1955.6150300000002</v>
      </c>
      <c r="O93" s="27">
        <f t="shared" si="30"/>
        <v>185743.96526000096</v>
      </c>
      <c r="P93" s="27">
        <f t="shared" si="31"/>
        <v>-185743.96526000096</v>
      </c>
    </row>
    <row r="94" spans="1:16">
      <c r="A94" s="30">
        <v>37987</v>
      </c>
      <c r="C94" s="6">
        <v>86</v>
      </c>
      <c r="D94" s="29">
        <f t="shared" si="22"/>
        <v>-5153</v>
      </c>
      <c r="E94" s="29">
        <f t="shared" si="27"/>
        <v>-443158</v>
      </c>
      <c r="F94" s="29">
        <f t="shared" si="23"/>
        <v>484292</v>
      </c>
      <c r="G94" s="34">
        <f>+Inputs!$D$3</f>
        <v>0.37951000000000001</v>
      </c>
      <c r="I94" s="27">
        <f t="shared" si="28"/>
        <v>-927450</v>
      </c>
      <c r="K94" s="27">
        <f t="shared" si="24"/>
        <v>-5153</v>
      </c>
      <c r="L94" s="27">
        <f t="shared" si="29"/>
        <v>-443158</v>
      </c>
      <c r="M94" s="27">
        <f t="shared" si="25"/>
        <v>-1955.6150300000002</v>
      </c>
      <c r="N94" s="27">
        <f t="shared" si="26"/>
        <v>-1955.6150300000002</v>
      </c>
      <c r="O94" s="27">
        <f t="shared" si="30"/>
        <v>183788.35023000097</v>
      </c>
      <c r="P94" s="27">
        <f t="shared" si="31"/>
        <v>-183788.35023000097</v>
      </c>
    </row>
    <row r="95" spans="1:16">
      <c r="A95" s="31">
        <v>38018</v>
      </c>
      <c r="C95" s="6">
        <v>87</v>
      </c>
      <c r="D95" s="29">
        <f t="shared" si="22"/>
        <v>-5153</v>
      </c>
      <c r="E95" s="29">
        <f t="shared" si="27"/>
        <v>-448311</v>
      </c>
      <c r="F95" s="29">
        <f t="shared" si="23"/>
        <v>479139</v>
      </c>
      <c r="G95" s="34">
        <f>+Inputs!$D$3</f>
        <v>0.37951000000000001</v>
      </c>
      <c r="I95" s="27">
        <f t="shared" si="28"/>
        <v>-927450</v>
      </c>
      <c r="K95" s="27">
        <f t="shared" si="24"/>
        <v>-5153</v>
      </c>
      <c r="L95" s="27">
        <f t="shared" si="29"/>
        <v>-448311</v>
      </c>
      <c r="M95" s="27">
        <f t="shared" si="25"/>
        <v>-1955.6150300000002</v>
      </c>
      <c r="N95" s="27">
        <f t="shared" si="26"/>
        <v>-1955.6150300000002</v>
      </c>
      <c r="O95" s="27">
        <f t="shared" si="30"/>
        <v>181832.73520000099</v>
      </c>
      <c r="P95" s="27">
        <f t="shared" si="31"/>
        <v>-181832.73520000099</v>
      </c>
    </row>
    <row r="96" spans="1:16">
      <c r="A96" s="30">
        <v>38047</v>
      </c>
      <c r="C96" s="6">
        <v>88</v>
      </c>
      <c r="D96" s="29">
        <f t="shared" si="22"/>
        <v>-5153</v>
      </c>
      <c r="E96" s="29">
        <f t="shared" si="27"/>
        <v>-453464</v>
      </c>
      <c r="F96" s="29">
        <f t="shared" si="23"/>
        <v>473986</v>
      </c>
      <c r="G96" s="34">
        <f>+Inputs!$D$3</f>
        <v>0.37951000000000001</v>
      </c>
      <c r="I96" s="27">
        <f t="shared" si="28"/>
        <v>-927450</v>
      </c>
      <c r="K96" s="27">
        <f t="shared" si="24"/>
        <v>-5153</v>
      </c>
      <c r="L96" s="27">
        <f t="shared" si="29"/>
        <v>-453464</v>
      </c>
      <c r="M96" s="27">
        <f t="shared" si="25"/>
        <v>-1955.6150300000002</v>
      </c>
      <c r="N96" s="27">
        <f t="shared" si="26"/>
        <v>-1955.6150300000002</v>
      </c>
      <c r="O96" s="27">
        <f t="shared" si="30"/>
        <v>179877.120170001</v>
      </c>
      <c r="P96" s="27">
        <f t="shared" si="31"/>
        <v>-179877.120170001</v>
      </c>
    </row>
    <row r="97" spans="1:16">
      <c r="A97" s="31">
        <v>38078</v>
      </c>
      <c r="C97" s="6">
        <v>89</v>
      </c>
      <c r="D97" s="29">
        <f t="shared" si="22"/>
        <v>-5153</v>
      </c>
      <c r="E97" s="29">
        <f t="shared" si="27"/>
        <v>-458617</v>
      </c>
      <c r="F97" s="29">
        <f t="shared" si="23"/>
        <v>468833</v>
      </c>
      <c r="G97" s="34">
        <f>+Inputs!$D$3</f>
        <v>0.37951000000000001</v>
      </c>
      <c r="I97" s="27">
        <f t="shared" si="28"/>
        <v>-927450</v>
      </c>
      <c r="K97" s="27">
        <f t="shared" si="24"/>
        <v>-5153</v>
      </c>
      <c r="L97" s="27">
        <f t="shared" si="29"/>
        <v>-458617</v>
      </c>
      <c r="M97" s="27">
        <f t="shared" si="25"/>
        <v>-1955.6150300000002</v>
      </c>
      <c r="N97" s="27">
        <f t="shared" si="26"/>
        <v>-1955.6150300000002</v>
      </c>
      <c r="O97" s="27">
        <f t="shared" si="30"/>
        <v>177921.50514000101</v>
      </c>
      <c r="P97" s="27">
        <f t="shared" si="31"/>
        <v>-177921.50514000101</v>
      </c>
    </row>
    <row r="98" spans="1:16">
      <c r="A98" s="30">
        <v>38108</v>
      </c>
      <c r="C98" s="6">
        <v>90</v>
      </c>
      <c r="D98" s="29">
        <f t="shared" si="22"/>
        <v>-5153</v>
      </c>
      <c r="E98" s="29">
        <f t="shared" si="27"/>
        <v>-463770</v>
      </c>
      <c r="F98" s="29">
        <f t="shared" si="23"/>
        <v>463680</v>
      </c>
      <c r="G98" s="34">
        <f>+Inputs!$D$3</f>
        <v>0.37951000000000001</v>
      </c>
      <c r="I98" s="27">
        <f t="shared" si="28"/>
        <v>-927450</v>
      </c>
      <c r="K98" s="27">
        <f t="shared" si="24"/>
        <v>-5153</v>
      </c>
      <c r="L98" s="27">
        <f t="shared" si="29"/>
        <v>-463770</v>
      </c>
      <c r="M98" s="27">
        <f t="shared" si="25"/>
        <v>-1955.6150300000002</v>
      </c>
      <c r="N98" s="27">
        <f t="shared" si="26"/>
        <v>-1955.6150300000002</v>
      </c>
      <c r="O98" s="27">
        <f t="shared" si="30"/>
        <v>175965.89011000103</v>
      </c>
      <c r="P98" s="27">
        <f t="shared" si="31"/>
        <v>-175965.89011000103</v>
      </c>
    </row>
    <row r="99" spans="1:16">
      <c r="A99" s="31">
        <v>38139</v>
      </c>
      <c r="C99" s="6">
        <v>91</v>
      </c>
      <c r="D99" s="29">
        <f t="shared" si="22"/>
        <v>-5153</v>
      </c>
      <c r="E99" s="29">
        <f t="shared" si="27"/>
        <v>-468923</v>
      </c>
      <c r="F99" s="29">
        <f t="shared" si="23"/>
        <v>458527</v>
      </c>
      <c r="G99" s="34">
        <f>+Inputs!$D$3</f>
        <v>0.37951000000000001</v>
      </c>
      <c r="I99" s="27">
        <f t="shared" si="28"/>
        <v>-927450</v>
      </c>
      <c r="K99" s="27">
        <f t="shared" si="24"/>
        <v>-5153</v>
      </c>
      <c r="L99" s="27">
        <f t="shared" si="29"/>
        <v>-468923</v>
      </c>
      <c r="M99" s="27">
        <f t="shared" si="25"/>
        <v>-1955.6150300000002</v>
      </c>
      <c r="N99" s="27">
        <f t="shared" si="26"/>
        <v>-1955.6150300000002</v>
      </c>
      <c r="O99" s="27">
        <f t="shared" si="30"/>
        <v>174010.27508000104</v>
      </c>
      <c r="P99" s="27">
        <f t="shared" si="31"/>
        <v>-174010.27508000104</v>
      </c>
    </row>
    <row r="100" spans="1:16">
      <c r="A100" s="30">
        <v>38169</v>
      </c>
      <c r="C100" s="6">
        <v>92</v>
      </c>
      <c r="D100" s="29">
        <f t="shared" si="22"/>
        <v>-5153</v>
      </c>
      <c r="E100" s="29">
        <f t="shared" si="27"/>
        <v>-474076</v>
      </c>
      <c r="F100" s="29">
        <f t="shared" si="23"/>
        <v>453374</v>
      </c>
      <c r="G100" s="34">
        <f>+Inputs!$D$3</f>
        <v>0.37951000000000001</v>
      </c>
      <c r="I100" s="27">
        <f t="shared" si="28"/>
        <v>-927450</v>
      </c>
      <c r="K100" s="27">
        <f t="shared" si="24"/>
        <v>-5153</v>
      </c>
      <c r="L100" s="27">
        <f t="shared" si="29"/>
        <v>-474076</v>
      </c>
      <c r="M100" s="27">
        <f t="shared" si="25"/>
        <v>-1955.6150300000002</v>
      </c>
      <c r="N100" s="27">
        <f t="shared" si="26"/>
        <v>-1955.6150300000002</v>
      </c>
      <c r="O100" s="27">
        <f t="shared" si="30"/>
        <v>172054.66005000105</v>
      </c>
      <c r="P100" s="27">
        <f t="shared" si="31"/>
        <v>-172054.66005000105</v>
      </c>
    </row>
    <row r="101" spans="1:16">
      <c r="A101" s="31">
        <v>38200</v>
      </c>
      <c r="C101" s="6">
        <v>93</v>
      </c>
      <c r="D101" s="29">
        <f t="shared" si="22"/>
        <v>-5153</v>
      </c>
      <c r="E101" s="29">
        <f t="shared" si="27"/>
        <v>-479229</v>
      </c>
      <c r="F101" s="29">
        <f t="shared" si="23"/>
        <v>448221</v>
      </c>
      <c r="G101" s="34">
        <f>+Inputs!$D$3</f>
        <v>0.37951000000000001</v>
      </c>
      <c r="I101" s="27">
        <f t="shared" si="28"/>
        <v>-927450</v>
      </c>
      <c r="K101" s="27">
        <f t="shared" si="24"/>
        <v>-5153</v>
      </c>
      <c r="L101" s="27">
        <f t="shared" si="29"/>
        <v>-479229</v>
      </c>
      <c r="M101" s="27">
        <f t="shared" si="25"/>
        <v>-1955.6150300000002</v>
      </c>
      <c r="N101" s="27">
        <f t="shared" si="26"/>
        <v>-1955.6150300000002</v>
      </c>
      <c r="O101" s="27">
        <f t="shared" si="30"/>
        <v>170099.04502000107</v>
      </c>
      <c r="P101" s="27">
        <f t="shared" si="31"/>
        <v>-170099.04502000107</v>
      </c>
    </row>
    <row r="102" spans="1:16">
      <c r="A102" s="30">
        <v>38231</v>
      </c>
      <c r="C102" s="6">
        <v>94</v>
      </c>
      <c r="D102" s="29">
        <f t="shared" si="22"/>
        <v>-5153</v>
      </c>
      <c r="E102" s="29">
        <f t="shared" si="27"/>
        <v>-484382</v>
      </c>
      <c r="F102" s="29">
        <f t="shared" si="23"/>
        <v>443068</v>
      </c>
      <c r="G102" s="34">
        <f>+Inputs!$D$3</f>
        <v>0.37951000000000001</v>
      </c>
      <c r="I102" s="27">
        <f t="shared" si="28"/>
        <v>-927450</v>
      </c>
      <c r="K102" s="27">
        <f t="shared" si="24"/>
        <v>-5153</v>
      </c>
      <c r="L102" s="27">
        <f t="shared" si="29"/>
        <v>-484382</v>
      </c>
      <c r="M102" s="27">
        <f t="shared" si="25"/>
        <v>-1955.6150300000002</v>
      </c>
      <c r="N102" s="27">
        <f t="shared" si="26"/>
        <v>-1955.6150300000002</v>
      </c>
      <c r="O102" s="27">
        <f t="shared" si="30"/>
        <v>168143.42999000108</v>
      </c>
      <c r="P102" s="27">
        <f t="shared" si="31"/>
        <v>-168143.42999000108</v>
      </c>
    </row>
    <row r="103" spans="1:16">
      <c r="A103" s="31">
        <v>38261</v>
      </c>
      <c r="C103" s="6">
        <v>95</v>
      </c>
      <c r="D103" s="29">
        <f t="shared" si="22"/>
        <v>-5153</v>
      </c>
      <c r="E103" s="29">
        <f t="shared" si="27"/>
        <v>-489535</v>
      </c>
      <c r="F103" s="29">
        <f t="shared" si="23"/>
        <v>437915</v>
      </c>
      <c r="G103" s="34">
        <f>+Inputs!$D$3</f>
        <v>0.37951000000000001</v>
      </c>
      <c r="I103" s="27">
        <f t="shared" si="28"/>
        <v>-927450</v>
      </c>
      <c r="K103" s="27">
        <f t="shared" si="24"/>
        <v>-5153</v>
      </c>
      <c r="L103" s="27">
        <f t="shared" si="29"/>
        <v>-489535</v>
      </c>
      <c r="M103" s="27">
        <f t="shared" si="25"/>
        <v>-1955.6150300000002</v>
      </c>
      <c r="N103" s="27">
        <f t="shared" si="26"/>
        <v>-1955.6150300000002</v>
      </c>
      <c r="O103" s="27">
        <f t="shared" si="30"/>
        <v>166187.81496000109</v>
      </c>
      <c r="P103" s="27">
        <f t="shared" si="31"/>
        <v>-166187.81496000109</v>
      </c>
    </row>
    <row r="104" spans="1:16">
      <c r="A104" s="30">
        <v>38292</v>
      </c>
      <c r="C104" s="6">
        <v>96</v>
      </c>
      <c r="D104" s="29">
        <f t="shared" si="22"/>
        <v>-5153</v>
      </c>
      <c r="E104" s="29">
        <f t="shared" si="27"/>
        <v>-494688</v>
      </c>
      <c r="F104" s="29">
        <f t="shared" si="23"/>
        <v>432762</v>
      </c>
      <c r="G104" s="34">
        <f>+Inputs!$D$3</f>
        <v>0.37951000000000001</v>
      </c>
      <c r="I104" s="27">
        <f t="shared" si="28"/>
        <v>-927450</v>
      </c>
      <c r="K104" s="27">
        <f t="shared" si="24"/>
        <v>-5153</v>
      </c>
      <c r="L104" s="27">
        <f t="shared" si="29"/>
        <v>-494688</v>
      </c>
      <c r="M104" s="27">
        <f t="shared" si="25"/>
        <v>-1955.6150300000002</v>
      </c>
      <c r="N104" s="27">
        <f t="shared" si="26"/>
        <v>-1955.6150300000002</v>
      </c>
      <c r="O104" s="27">
        <f t="shared" si="30"/>
        <v>164232.19993000111</v>
      </c>
      <c r="P104" s="27">
        <f t="shared" si="31"/>
        <v>-164232.19993000111</v>
      </c>
    </row>
    <row r="105" spans="1:16">
      <c r="A105" s="31">
        <v>38322</v>
      </c>
      <c r="C105" s="6">
        <v>97</v>
      </c>
      <c r="D105" s="29">
        <f t="shared" ref="D105:D136" si="32">ROUND(-(+$B$9/180)*1,0)</f>
        <v>-5153</v>
      </c>
      <c r="E105" s="29">
        <f t="shared" si="27"/>
        <v>-499841</v>
      </c>
      <c r="F105" s="29">
        <f t="shared" ref="F105:F136" si="33">$B$9+E105</f>
        <v>427609</v>
      </c>
      <c r="G105" s="34">
        <f>+Inputs!$D$3</f>
        <v>0.37951000000000001</v>
      </c>
      <c r="I105" s="27">
        <f t="shared" si="28"/>
        <v>-927450</v>
      </c>
      <c r="K105" s="27">
        <f t="shared" ref="K105:K136" si="34">D105</f>
        <v>-5153</v>
      </c>
      <c r="L105" s="27">
        <f t="shared" si="29"/>
        <v>-499841</v>
      </c>
      <c r="M105" s="27">
        <f t="shared" ref="M105:M136" si="35">K105*G105</f>
        <v>-1955.6150300000002</v>
      </c>
      <c r="N105" s="27">
        <f t="shared" ref="N105:N136" si="36">M105-J105</f>
        <v>-1955.6150300000002</v>
      </c>
      <c r="O105" s="27">
        <f t="shared" si="30"/>
        <v>162276.58490000112</v>
      </c>
      <c r="P105" s="27">
        <f t="shared" si="31"/>
        <v>-162276.58490000112</v>
      </c>
    </row>
    <row r="106" spans="1:16">
      <c r="A106" s="30">
        <v>38353</v>
      </c>
      <c r="C106" s="6">
        <v>98</v>
      </c>
      <c r="D106" s="29">
        <f t="shared" si="32"/>
        <v>-5153</v>
      </c>
      <c r="E106" s="29">
        <f t="shared" ref="E106:E137" si="37">+E105+D106</f>
        <v>-504994</v>
      </c>
      <c r="F106" s="29">
        <f t="shared" si="33"/>
        <v>422456</v>
      </c>
      <c r="G106" s="34">
        <f>+Inputs!$D$3</f>
        <v>0.37951000000000001</v>
      </c>
      <c r="I106" s="27">
        <f t="shared" ref="I106:I137" si="38">+I105+H106</f>
        <v>-927450</v>
      </c>
      <c r="K106" s="27">
        <f t="shared" si="34"/>
        <v>-5153</v>
      </c>
      <c r="L106" s="27">
        <f t="shared" ref="L106:L137" si="39">+L105+K106</f>
        <v>-504994</v>
      </c>
      <c r="M106" s="27">
        <f t="shared" si="35"/>
        <v>-1955.6150300000002</v>
      </c>
      <c r="N106" s="27">
        <f t="shared" si="36"/>
        <v>-1955.6150300000002</v>
      </c>
      <c r="O106" s="27">
        <f t="shared" ref="O106:O137" si="40">+O105+N106</f>
        <v>160320.96987000114</v>
      </c>
      <c r="P106" s="27">
        <f t="shared" ref="P106:P137" si="41">P105-N106</f>
        <v>-160320.96987000114</v>
      </c>
    </row>
    <row r="107" spans="1:16">
      <c r="A107" s="31">
        <v>38384</v>
      </c>
      <c r="C107" s="6">
        <v>99</v>
      </c>
      <c r="D107" s="29">
        <f t="shared" si="32"/>
        <v>-5153</v>
      </c>
      <c r="E107" s="29">
        <f t="shared" si="37"/>
        <v>-510147</v>
      </c>
      <c r="F107" s="29">
        <f t="shared" si="33"/>
        <v>417303</v>
      </c>
      <c r="G107" s="34">
        <f>+Inputs!$D$3</f>
        <v>0.37951000000000001</v>
      </c>
      <c r="I107" s="27">
        <f t="shared" si="38"/>
        <v>-927450</v>
      </c>
      <c r="K107" s="27">
        <f t="shared" si="34"/>
        <v>-5153</v>
      </c>
      <c r="L107" s="27">
        <f t="shared" si="39"/>
        <v>-510147</v>
      </c>
      <c r="M107" s="27">
        <f t="shared" si="35"/>
        <v>-1955.6150300000002</v>
      </c>
      <c r="N107" s="27">
        <f t="shared" si="36"/>
        <v>-1955.6150300000002</v>
      </c>
      <c r="O107" s="27">
        <f t="shared" si="40"/>
        <v>158365.35484000115</v>
      </c>
      <c r="P107" s="27">
        <f t="shared" si="41"/>
        <v>-158365.35484000115</v>
      </c>
    </row>
    <row r="108" spans="1:16">
      <c r="A108" s="30">
        <v>38412</v>
      </c>
      <c r="C108" s="6">
        <v>100</v>
      </c>
      <c r="D108" s="29">
        <f t="shared" si="32"/>
        <v>-5153</v>
      </c>
      <c r="E108" s="29">
        <f t="shared" si="37"/>
        <v>-515300</v>
      </c>
      <c r="F108" s="29">
        <f t="shared" si="33"/>
        <v>412150</v>
      </c>
      <c r="G108" s="34">
        <f>+Inputs!$D$3</f>
        <v>0.37951000000000001</v>
      </c>
      <c r="I108" s="27">
        <f t="shared" si="38"/>
        <v>-927450</v>
      </c>
      <c r="K108" s="27">
        <f t="shared" si="34"/>
        <v>-5153</v>
      </c>
      <c r="L108" s="27">
        <f t="shared" si="39"/>
        <v>-515300</v>
      </c>
      <c r="M108" s="27">
        <f t="shared" si="35"/>
        <v>-1955.6150300000002</v>
      </c>
      <c r="N108" s="27">
        <f t="shared" si="36"/>
        <v>-1955.6150300000002</v>
      </c>
      <c r="O108" s="27">
        <f t="shared" si="40"/>
        <v>156409.73981000116</v>
      </c>
      <c r="P108" s="27">
        <f t="shared" si="41"/>
        <v>-156409.73981000116</v>
      </c>
    </row>
    <row r="109" spans="1:16">
      <c r="A109" s="31">
        <v>38443</v>
      </c>
      <c r="C109" s="6">
        <v>101</v>
      </c>
      <c r="D109" s="29">
        <f t="shared" si="32"/>
        <v>-5153</v>
      </c>
      <c r="E109" s="29">
        <f t="shared" si="37"/>
        <v>-520453</v>
      </c>
      <c r="F109" s="29">
        <f t="shared" si="33"/>
        <v>406997</v>
      </c>
      <c r="G109" s="34">
        <f>+Inputs!$D$3</f>
        <v>0.37951000000000001</v>
      </c>
      <c r="I109" s="27">
        <f t="shared" si="38"/>
        <v>-927450</v>
      </c>
      <c r="K109" s="27">
        <f t="shared" si="34"/>
        <v>-5153</v>
      </c>
      <c r="L109" s="27">
        <f t="shared" si="39"/>
        <v>-520453</v>
      </c>
      <c r="M109" s="27">
        <f t="shared" si="35"/>
        <v>-1955.6150300000002</v>
      </c>
      <c r="N109" s="27">
        <f t="shared" si="36"/>
        <v>-1955.6150300000002</v>
      </c>
      <c r="O109" s="27">
        <f t="shared" si="40"/>
        <v>154454.12478000118</v>
      </c>
      <c r="P109" s="27">
        <f t="shared" si="41"/>
        <v>-154454.12478000118</v>
      </c>
    </row>
    <row r="110" spans="1:16">
      <c r="A110" s="30">
        <v>38473</v>
      </c>
      <c r="C110" s="6">
        <v>102</v>
      </c>
      <c r="D110" s="29">
        <f t="shared" si="32"/>
        <v>-5153</v>
      </c>
      <c r="E110" s="29">
        <f t="shared" si="37"/>
        <v>-525606</v>
      </c>
      <c r="F110" s="29">
        <f t="shared" si="33"/>
        <v>401844</v>
      </c>
      <c r="G110" s="34">
        <f>+Inputs!$D$3</f>
        <v>0.37951000000000001</v>
      </c>
      <c r="I110" s="27">
        <f t="shared" si="38"/>
        <v>-927450</v>
      </c>
      <c r="K110" s="27">
        <f t="shared" si="34"/>
        <v>-5153</v>
      </c>
      <c r="L110" s="27">
        <f t="shared" si="39"/>
        <v>-525606</v>
      </c>
      <c r="M110" s="27">
        <f t="shared" si="35"/>
        <v>-1955.6150300000002</v>
      </c>
      <c r="N110" s="27">
        <f t="shared" si="36"/>
        <v>-1955.6150300000002</v>
      </c>
      <c r="O110" s="27">
        <f t="shared" si="40"/>
        <v>152498.50975000119</v>
      </c>
      <c r="P110" s="27">
        <f t="shared" si="41"/>
        <v>-152498.50975000119</v>
      </c>
    </row>
    <row r="111" spans="1:16">
      <c r="A111" s="31">
        <v>38504</v>
      </c>
      <c r="C111" s="6">
        <v>103</v>
      </c>
      <c r="D111" s="29">
        <f t="shared" si="32"/>
        <v>-5153</v>
      </c>
      <c r="E111" s="29">
        <f t="shared" si="37"/>
        <v>-530759</v>
      </c>
      <c r="F111" s="29">
        <f t="shared" si="33"/>
        <v>396691</v>
      </c>
      <c r="G111" s="34">
        <f>+Inputs!$D$3</f>
        <v>0.37951000000000001</v>
      </c>
      <c r="I111" s="27">
        <f t="shared" si="38"/>
        <v>-927450</v>
      </c>
      <c r="K111" s="27">
        <f t="shared" si="34"/>
        <v>-5153</v>
      </c>
      <c r="L111" s="27">
        <f t="shared" si="39"/>
        <v>-530759</v>
      </c>
      <c r="M111" s="27">
        <f t="shared" si="35"/>
        <v>-1955.6150300000002</v>
      </c>
      <c r="N111" s="27">
        <f t="shared" si="36"/>
        <v>-1955.6150300000002</v>
      </c>
      <c r="O111" s="27">
        <f t="shared" si="40"/>
        <v>150542.8947200012</v>
      </c>
      <c r="P111" s="27">
        <f t="shared" si="41"/>
        <v>-150542.8947200012</v>
      </c>
    </row>
    <row r="112" spans="1:16">
      <c r="A112" s="30">
        <v>38534</v>
      </c>
      <c r="C112" s="6">
        <v>104</v>
      </c>
      <c r="D112" s="29">
        <f t="shared" si="32"/>
        <v>-5153</v>
      </c>
      <c r="E112" s="29">
        <f t="shared" si="37"/>
        <v>-535912</v>
      </c>
      <c r="F112" s="29">
        <f t="shared" si="33"/>
        <v>391538</v>
      </c>
      <c r="G112" s="34">
        <f>+Inputs!$D$3</f>
        <v>0.37951000000000001</v>
      </c>
      <c r="I112" s="27">
        <f t="shared" si="38"/>
        <v>-927450</v>
      </c>
      <c r="K112" s="27">
        <f t="shared" si="34"/>
        <v>-5153</v>
      </c>
      <c r="L112" s="27">
        <f t="shared" si="39"/>
        <v>-535912</v>
      </c>
      <c r="M112" s="27">
        <f t="shared" si="35"/>
        <v>-1955.6150300000002</v>
      </c>
      <c r="N112" s="27">
        <f t="shared" si="36"/>
        <v>-1955.6150300000002</v>
      </c>
      <c r="O112" s="27">
        <f t="shared" si="40"/>
        <v>148587.27969000122</v>
      </c>
      <c r="P112" s="27">
        <f t="shared" si="41"/>
        <v>-148587.27969000122</v>
      </c>
    </row>
    <row r="113" spans="1:16">
      <c r="A113" s="31">
        <v>38565</v>
      </c>
      <c r="C113" s="6">
        <v>105</v>
      </c>
      <c r="D113" s="29">
        <f t="shared" si="32"/>
        <v>-5153</v>
      </c>
      <c r="E113" s="29">
        <f t="shared" si="37"/>
        <v>-541065</v>
      </c>
      <c r="F113" s="29">
        <f t="shared" si="33"/>
        <v>386385</v>
      </c>
      <c r="G113" s="34">
        <f>+Inputs!$D$3</f>
        <v>0.37951000000000001</v>
      </c>
      <c r="I113" s="27">
        <f t="shared" si="38"/>
        <v>-927450</v>
      </c>
      <c r="K113" s="27">
        <f t="shared" si="34"/>
        <v>-5153</v>
      </c>
      <c r="L113" s="27">
        <f t="shared" si="39"/>
        <v>-541065</v>
      </c>
      <c r="M113" s="27">
        <f t="shared" si="35"/>
        <v>-1955.6150300000002</v>
      </c>
      <c r="N113" s="27">
        <f t="shared" si="36"/>
        <v>-1955.6150300000002</v>
      </c>
      <c r="O113" s="27">
        <f t="shared" si="40"/>
        <v>146631.66466000123</v>
      </c>
      <c r="P113" s="27">
        <f t="shared" si="41"/>
        <v>-146631.66466000123</v>
      </c>
    </row>
    <row r="114" spans="1:16">
      <c r="A114" s="30">
        <v>38596</v>
      </c>
      <c r="C114" s="6">
        <v>106</v>
      </c>
      <c r="D114" s="29">
        <f t="shared" si="32"/>
        <v>-5153</v>
      </c>
      <c r="E114" s="29">
        <f t="shared" si="37"/>
        <v>-546218</v>
      </c>
      <c r="F114" s="29">
        <f t="shared" si="33"/>
        <v>381232</v>
      </c>
      <c r="G114" s="34">
        <f>+Inputs!$D$3</f>
        <v>0.37951000000000001</v>
      </c>
      <c r="I114" s="27">
        <f t="shared" si="38"/>
        <v>-927450</v>
      </c>
      <c r="K114" s="27">
        <f t="shared" si="34"/>
        <v>-5153</v>
      </c>
      <c r="L114" s="27">
        <f t="shared" si="39"/>
        <v>-546218</v>
      </c>
      <c r="M114" s="27">
        <f t="shared" si="35"/>
        <v>-1955.6150300000002</v>
      </c>
      <c r="N114" s="27">
        <f t="shared" si="36"/>
        <v>-1955.6150300000002</v>
      </c>
      <c r="O114" s="27">
        <f t="shared" si="40"/>
        <v>144676.04963000125</v>
      </c>
      <c r="P114" s="27">
        <f t="shared" si="41"/>
        <v>-144676.04963000125</v>
      </c>
    </row>
    <row r="115" spans="1:16">
      <c r="A115" s="31">
        <v>38626</v>
      </c>
      <c r="C115" s="6">
        <v>107</v>
      </c>
      <c r="D115" s="29">
        <f t="shared" si="32"/>
        <v>-5153</v>
      </c>
      <c r="E115" s="29">
        <f t="shared" si="37"/>
        <v>-551371</v>
      </c>
      <c r="F115" s="29">
        <f t="shared" si="33"/>
        <v>376079</v>
      </c>
      <c r="G115" s="34">
        <f>+Inputs!$D$3</f>
        <v>0.37951000000000001</v>
      </c>
      <c r="I115" s="27">
        <f t="shared" si="38"/>
        <v>-927450</v>
      </c>
      <c r="K115" s="27">
        <f t="shared" si="34"/>
        <v>-5153</v>
      </c>
      <c r="L115" s="27">
        <f t="shared" si="39"/>
        <v>-551371</v>
      </c>
      <c r="M115" s="27">
        <f t="shared" si="35"/>
        <v>-1955.6150300000002</v>
      </c>
      <c r="N115" s="27">
        <f t="shared" si="36"/>
        <v>-1955.6150300000002</v>
      </c>
      <c r="O115" s="27">
        <f t="shared" si="40"/>
        <v>142720.43460000126</v>
      </c>
      <c r="P115" s="27">
        <f t="shared" si="41"/>
        <v>-142720.43460000126</v>
      </c>
    </row>
    <row r="116" spans="1:16">
      <c r="A116" s="30">
        <v>38657</v>
      </c>
      <c r="C116" s="6">
        <v>108</v>
      </c>
      <c r="D116" s="29">
        <f t="shared" si="32"/>
        <v>-5153</v>
      </c>
      <c r="E116" s="29">
        <f t="shared" si="37"/>
        <v>-556524</v>
      </c>
      <c r="F116" s="29">
        <f t="shared" si="33"/>
        <v>370926</v>
      </c>
      <c r="G116" s="34">
        <f>+Inputs!$D$3</f>
        <v>0.37951000000000001</v>
      </c>
      <c r="I116" s="27">
        <f t="shared" si="38"/>
        <v>-927450</v>
      </c>
      <c r="K116" s="27">
        <f t="shared" si="34"/>
        <v>-5153</v>
      </c>
      <c r="L116" s="27">
        <f t="shared" si="39"/>
        <v>-556524</v>
      </c>
      <c r="M116" s="27">
        <f t="shared" si="35"/>
        <v>-1955.6150300000002</v>
      </c>
      <c r="N116" s="27">
        <f t="shared" si="36"/>
        <v>-1955.6150300000002</v>
      </c>
      <c r="O116" s="27">
        <f t="shared" si="40"/>
        <v>140764.81957000127</v>
      </c>
      <c r="P116" s="27">
        <f t="shared" si="41"/>
        <v>-140764.81957000127</v>
      </c>
    </row>
    <row r="117" spans="1:16">
      <c r="A117" s="31">
        <v>38687</v>
      </c>
      <c r="C117" s="6">
        <v>109</v>
      </c>
      <c r="D117" s="29">
        <f t="shared" si="32"/>
        <v>-5153</v>
      </c>
      <c r="E117" s="29">
        <f t="shared" si="37"/>
        <v>-561677</v>
      </c>
      <c r="F117" s="29">
        <f t="shared" si="33"/>
        <v>365773</v>
      </c>
      <c r="G117" s="34">
        <f>+Inputs!$D$3</f>
        <v>0.37951000000000001</v>
      </c>
      <c r="I117" s="27">
        <f t="shared" si="38"/>
        <v>-927450</v>
      </c>
      <c r="K117" s="27">
        <f t="shared" si="34"/>
        <v>-5153</v>
      </c>
      <c r="L117" s="27">
        <f t="shared" si="39"/>
        <v>-561677</v>
      </c>
      <c r="M117" s="27">
        <f t="shared" si="35"/>
        <v>-1955.6150300000002</v>
      </c>
      <c r="N117" s="27">
        <f t="shared" si="36"/>
        <v>-1955.6150300000002</v>
      </c>
      <c r="O117" s="27">
        <f t="shared" si="40"/>
        <v>138809.20454000129</v>
      </c>
      <c r="P117" s="27">
        <f t="shared" si="41"/>
        <v>-138809.20454000129</v>
      </c>
    </row>
    <row r="118" spans="1:16">
      <c r="A118" s="30">
        <v>38718</v>
      </c>
      <c r="C118" s="6">
        <v>110</v>
      </c>
      <c r="D118" s="29">
        <f t="shared" si="32"/>
        <v>-5153</v>
      </c>
      <c r="E118" s="29">
        <f t="shared" si="37"/>
        <v>-566830</v>
      </c>
      <c r="F118" s="29">
        <f t="shared" si="33"/>
        <v>360620</v>
      </c>
      <c r="G118" s="34">
        <f>+Inputs!$D$3</f>
        <v>0.37951000000000001</v>
      </c>
      <c r="I118" s="27">
        <f t="shared" si="38"/>
        <v>-927450</v>
      </c>
      <c r="K118" s="27">
        <f t="shared" si="34"/>
        <v>-5153</v>
      </c>
      <c r="L118" s="27">
        <f t="shared" si="39"/>
        <v>-566830</v>
      </c>
      <c r="M118" s="27">
        <f t="shared" si="35"/>
        <v>-1955.6150300000002</v>
      </c>
      <c r="N118" s="27">
        <f t="shared" si="36"/>
        <v>-1955.6150300000002</v>
      </c>
      <c r="O118" s="27">
        <f t="shared" si="40"/>
        <v>136853.5895100013</v>
      </c>
      <c r="P118" s="27">
        <f t="shared" si="41"/>
        <v>-136853.5895100013</v>
      </c>
    </row>
    <row r="119" spans="1:16">
      <c r="A119" s="31">
        <v>38749</v>
      </c>
      <c r="C119" s="6">
        <v>111</v>
      </c>
      <c r="D119" s="29">
        <f t="shared" si="32"/>
        <v>-5153</v>
      </c>
      <c r="E119" s="29">
        <f t="shared" si="37"/>
        <v>-571983</v>
      </c>
      <c r="F119" s="29">
        <f t="shared" si="33"/>
        <v>355467</v>
      </c>
      <c r="G119" s="34">
        <f>+Inputs!$D$3</f>
        <v>0.37951000000000001</v>
      </c>
      <c r="I119" s="27">
        <f t="shared" si="38"/>
        <v>-927450</v>
      </c>
      <c r="K119" s="27">
        <f t="shared" si="34"/>
        <v>-5153</v>
      </c>
      <c r="L119" s="27">
        <f t="shared" si="39"/>
        <v>-571983</v>
      </c>
      <c r="M119" s="27">
        <f t="shared" si="35"/>
        <v>-1955.6150300000002</v>
      </c>
      <c r="N119" s="27">
        <f t="shared" si="36"/>
        <v>-1955.6150300000002</v>
      </c>
      <c r="O119" s="27">
        <f t="shared" si="40"/>
        <v>134897.97448000131</v>
      </c>
      <c r="P119" s="27">
        <f t="shared" si="41"/>
        <v>-134897.97448000131</v>
      </c>
    </row>
    <row r="120" spans="1:16">
      <c r="A120" s="30">
        <v>38777</v>
      </c>
      <c r="C120" s="6">
        <v>112</v>
      </c>
      <c r="D120" s="29">
        <f t="shared" si="32"/>
        <v>-5153</v>
      </c>
      <c r="E120" s="29">
        <f t="shared" si="37"/>
        <v>-577136</v>
      </c>
      <c r="F120" s="29">
        <f t="shared" si="33"/>
        <v>350314</v>
      </c>
      <c r="G120" s="34">
        <f>+Inputs!$D$3</f>
        <v>0.37951000000000001</v>
      </c>
      <c r="I120" s="27">
        <f t="shared" si="38"/>
        <v>-927450</v>
      </c>
      <c r="K120" s="27">
        <f t="shared" si="34"/>
        <v>-5153</v>
      </c>
      <c r="L120" s="27">
        <f t="shared" si="39"/>
        <v>-577136</v>
      </c>
      <c r="M120" s="27">
        <f t="shared" si="35"/>
        <v>-1955.6150300000002</v>
      </c>
      <c r="N120" s="27">
        <f t="shared" si="36"/>
        <v>-1955.6150300000002</v>
      </c>
      <c r="O120" s="27">
        <f t="shared" si="40"/>
        <v>132942.35945000133</v>
      </c>
      <c r="P120" s="27">
        <f t="shared" si="41"/>
        <v>-132942.35945000133</v>
      </c>
    </row>
    <row r="121" spans="1:16">
      <c r="A121" s="31">
        <v>38808</v>
      </c>
      <c r="C121" s="6">
        <v>113</v>
      </c>
      <c r="D121" s="29">
        <f t="shared" si="32"/>
        <v>-5153</v>
      </c>
      <c r="E121" s="29">
        <f t="shared" si="37"/>
        <v>-582289</v>
      </c>
      <c r="F121" s="29">
        <f t="shared" si="33"/>
        <v>345161</v>
      </c>
      <c r="G121" s="34">
        <f>+Inputs!$D$3</f>
        <v>0.37951000000000001</v>
      </c>
      <c r="I121" s="27">
        <f t="shared" si="38"/>
        <v>-927450</v>
      </c>
      <c r="K121" s="27">
        <f t="shared" si="34"/>
        <v>-5153</v>
      </c>
      <c r="L121" s="27">
        <f t="shared" si="39"/>
        <v>-582289</v>
      </c>
      <c r="M121" s="27">
        <f t="shared" si="35"/>
        <v>-1955.6150300000002</v>
      </c>
      <c r="N121" s="27">
        <f t="shared" si="36"/>
        <v>-1955.6150300000002</v>
      </c>
      <c r="O121" s="27">
        <f t="shared" si="40"/>
        <v>130986.74442000133</v>
      </c>
      <c r="P121" s="27">
        <f t="shared" si="41"/>
        <v>-130986.74442000133</v>
      </c>
    </row>
    <row r="122" spans="1:16">
      <c r="A122" s="30">
        <v>38838</v>
      </c>
      <c r="C122" s="6">
        <v>114</v>
      </c>
      <c r="D122" s="29">
        <f t="shared" si="32"/>
        <v>-5153</v>
      </c>
      <c r="E122" s="29">
        <f t="shared" si="37"/>
        <v>-587442</v>
      </c>
      <c r="F122" s="29">
        <f t="shared" si="33"/>
        <v>340008</v>
      </c>
      <c r="G122" s="34">
        <f>+Inputs!$D$3</f>
        <v>0.37951000000000001</v>
      </c>
      <c r="I122" s="27">
        <f t="shared" si="38"/>
        <v>-927450</v>
      </c>
      <c r="K122" s="27">
        <f t="shared" si="34"/>
        <v>-5153</v>
      </c>
      <c r="L122" s="27">
        <f t="shared" si="39"/>
        <v>-587442</v>
      </c>
      <c r="M122" s="27">
        <f t="shared" si="35"/>
        <v>-1955.6150300000002</v>
      </c>
      <c r="N122" s="27">
        <f t="shared" si="36"/>
        <v>-1955.6150300000002</v>
      </c>
      <c r="O122" s="27">
        <f t="shared" si="40"/>
        <v>129031.12939000133</v>
      </c>
      <c r="P122" s="27">
        <f t="shared" si="41"/>
        <v>-129031.12939000133</v>
      </c>
    </row>
    <row r="123" spans="1:16">
      <c r="A123" s="31">
        <v>38869</v>
      </c>
      <c r="C123" s="6">
        <v>115</v>
      </c>
      <c r="D123" s="29">
        <f t="shared" si="32"/>
        <v>-5153</v>
      </c>
      <c r="E123" s="29">
        <f t="shared" si="37"/>
        <v>-592595</v>
      </c>
      <c r="F123" s="29">
        <f t="shared" si="33"/>
        <v>334855</v>
      </c>
      <c r="G123" s="34">
        <f>+Inputs!$D$3</f>
        <v>0.37951000000000001</v>
      </c>
      <c r="I123" s="27">
        <f t="shared" si="38"/>
        <v>-927450</v>
      </c>
      <c r="K123" s="27">
        <f t="shared" si="34"/>
        <v>-5153</v>
      </c>
      <c r="L123" s="27">
        <f t="shared" si="39"/>
        <v>-592595</v>
      </c>
      <c r="M123" s="27">
        <f t="shared" si="35"/>
        <v>-1955.6150300000002</v>
      </c>
      <c r="N123" s="27">
        <f t="shared" si="36"/>
        <v>-1955.6150300000002</v>
      </c>
      <c r="O123" s="27">
        <f t="shared" si="40"/>
        <v>127075.51436000133</v>
      </c>
      <c r="P123" s="27">
        <f t="shared" si="41"/>
        <v>-127075.51436000133</v>
      </c>
    </row>
    <row r="124" spans="1:16">
      <c r="A124" s="30">
        <v>38899</v>
      </c>
      <c r="C124" s="6">
        <v>116</v>
      </c>
      <c r="D124" s="29">
        <f t="shared" si="32"/>
        <v>-5153</v>
      </c>
      <c r="E124" s="29">
        <f t="shared" si="37"/>
        <v>-597748</v>
      </c>
      <c r="F124" s="29">
        <f t="shared" si="33"/>
        <v>329702</v>
      </c>
      <c r="G124" s="34">
        <f>+Inputs!$D$3</f>
        <v>0.37951000000000001</v>
      </c>
      <c r="I124" s="27">
        <f t="shared" si="38"/>
        <v>-927450</v>
      </c>
      <c r="K124" s="27">
        <f t="shared" si="34"/>
        <v>-5153</v>
      </c>
      <c r="L124" s="27">
        <f t="shared" si="39"/>
        <v>-597748</v>
      </c>
      <c r="M124" s="27">
        <f t="shared" si="35"/>
        <v>-1955.6150300000002</v>
      </c>
      <c r="N124" s="27">
        <f t="shared" si="36"/>
        <v>-1955.6150300000002</v>
      </c>
      <c r="O124" s="27">
        <f t="shared" si="40"/>
        <v>125119.89933000132</v>
      </c>
      <c r="P124" s="27">
        <f t="shared" si="41"/>
        <v>-125119.89933000132</v>
      </c>
    </row>
    <row r="125" spans="1:16">
      <c r="A125" s="31">
        <v>38930</v>
      </c>
      <c r="C125" s="6">
        <v>117</v>
      </c>
      <c r="D125" s="29">
        <f t="shared" si="32"/>
        <v>-5153</v>
      </c>
      <c r="E125" s="29">
        <f t="shared" si="37"/>
        <v>-602901</v>
      </c>
      <c r="F125" s="29">
        <f t="shared" si="33"/>
        <v>324549</v>
      </c>
      <c r="G125" s="34">
        <f>+Inputs!$D$3</f>
        <v>0.37951000000000001</v>
      </c>
      <c r="I125" s="27">
        <f t="shared" si="38"/>
        <v>-927450</v>
      </c>
      <c r="K125" s="27">
        <f t="shared" si="34"/>
        <v>-5153</v>
      </c>
      <c r="L125" s="27">
        <f t="shared" si="39"/>
        <v>-602901</v>
      </c>
      <c r="M125" s="27">
        <f t="shared" si="35"/>
        <v>-1955.6150300000002</v>
      </c>
      <c r="N125" s="27">
        <f t="shared" si="36"/>
        <v>-1955.6150300000002</v>
      </c>
      <c r="O125" s="27">
        <f t="shared" si="40"/>
        <v>123164.28430000132</v>
      </c>
      <c r="P125" s="27">
        <f t="shared" si="41"/>
        <v>-123164.28430000132</v>
      </c>
    </row>
    <row r="126" spans="1:16">
      <c r="A126" s="30">
        <v>38961</v>
      </c>
      <c r="C126" s="6">
        <v>118</v>
      </c>
      <c r="D126" s="29">
        <f t="shared" si="32"/>
        <v>-5153</v>
      </c>
      <c r="E126" s="29">
        <f t="shared" si="37"/>
        <v>-608054</v>
      </c>
      <c r="F126" s="29">
        <f t="shared" si="33"/>
        <v>319396</v>
      </c>
      <c r="G126" s="34">
        <f>+Inputs!$D$3</f>
        <v>0.37951000000000001</v>
      </c>
      <c r="I126" s="27">
        <f t="shared" si="38"/>
        <v>-927450</v>
      </c>
      <c r="K126" s="27">
        <f t="shared" si="34"/>
        <v>-5153</v>
      </c>
      <c r="L126" s="27">
        <f t="shared" si="39"/>
        <v>-608054</v>
      </c>
      <c r="M126" s="27">
        <f t="shared" si="35"/>
        <v>-1955.6150300000002</v>
      </c>
      <c r="N126" s="27">
        <f t="shared" si="36"/>
        <v>-1955.6150300000002</v>
      </c>
      <c r="O126" s="27">
        <f t="shared" si="40"/>
        <v>121208.66927000132</v>
      </c>
      <c r="P126" s="27">
        <f t="shared" si="41"/>
        <v>-121208.66927000132</v>
      </c>
    </row>
    <row r="127" spans="1:16">
      <c r="A127" s="31">
        <v>38991</v>
      </c>
      <c r="C127" s="6">
        <v>119</v>
      </c>
      <c r="D127" s="29">
        <f t="shared" si="32"/>
        <v>-5153</v>
      </c>
      <c r="E127" s="29">
        <f t="shared" si="37"/>
        <v>-613207</v>
      </c>
      <c r="F127" s="29">
        <f t="shared" si="33"/>
        <v>314243</v>
      </c>
      <c r="G127" s="34">
        <f>+Inputs!$D$3</f>
        <v>0.37951000000000001</v>
      </c>
      <c r="I127" s="27">
        <f t="shared" si="38"/>
        <v>-927450</v>
      </c>
      <c r="K127" s="27">
        <f t="shared" si="34"/>
        <v>-5153</v>
      </c>
      <c r="L127" s="27">
        <f t="shared" si="39"/>
        <v>-613207</v>
      </c>
      <c r="M127" s="27">
        <f t="shared" si="35"/>
        <v>-1955.6150300000002</v>
      </c>
      <c r="N127" s="27">
        <f t="shared" si="36"/>
        <v>-1955.6150300000002</v>
      </c>
      <c r="O127" s="27">
        <f t="shared" si="40"/>
        <v>119253.05424000132</v>
      </c>
      <c r="P127" s="27">
        <f t="shared" si="41"/>
        <v>-119253.05424000132</v>
      </c>
    </row>
    <row r="128" spans="1:16">
      <c r="A128" s="30">
        <v>39022</v>
      </c>
      <c r="C128" s="6">
        <v>120</v>
      </c>
      <c r="D128" s="29">
        <f t="shared" si="32"/>
        <v>-5153</v>
      </c>
      <c r="E128" s="29">
        <f t="shared" si="37"/>
        <v>-618360</v>
      </c>
      <c r="F128" s="29">
        <f t="shared" si="33"/>
        <v>309090</v>
      </c>
      <c r="G128" s="34">
        <f>+Inputs!$D$3</f>
        <v>0.37951000000000001</v>
      </c>
      <c r="I128" s="27">
        <f t="shared" si="38"/>
        <v>-927450</v>
      </c>
      <c r="K128" s="27">
        <f t="shared" si="34"/>
        <v>-5153</v>
      </c>
      <c r="L128" s="27">
        <f t="shared" si="39"/>
        <v>-618360</v>
      </c>
      <c r="M128" s="27">
        <f t="shared" si="35"/>
        <v>-1955.6150300000002</v>
      </c>
      <c r="N128" s="27">
        <f t="shared" si="36"/>
        <v>-1955.6150300000002</v>
      </c>
      <c r="O128" s="27">
        <f t="shared" si="40"/>
        <v>117297.43921000132</v>
      </c>
      <c r="P128" s="27">
        <f t="shared" si="41"/>
        <v>-117297.43921000132</v>
      </c>
    </row>
    <row r="129" spans="1:16">
      <c r="A129" s="31">
        <v>39052</v>
      </c>
      <c r="C129" s="6">
        <v>121</v>
      </c>
      <c r="D129" s="29">
        <f t="shared" si="32"/>
        <v>-5153</v>
      </c>
      <c r="E129" s="29">
        <f t="shared" si="37"/>
        <v>-623513</v>
      </c>
      <c r="F129" s="29">
        <f t="shared" si="33"/>
        <v>303937</v>
      </c>
      <c r="G129" s="34">
        <f>+Inputs!$D$3</f>
        <v>0.37951000000000001</v>
      </c>
      <c r="I129" s="27">
        <f t="shared" si="38"/>
        <v>-927450</v>
      </c>
      <c r="K129" s="27">
        <f t="shared" si="34"/>
        <v>-5153</v>
      </c>
      <c r="L129" s="27">
        <f t="shared" si="39"/>
        <v>-623513</v>
      </c>
      <c r="M129" s="27">
        <f t="shared" si="35"/>
        <v>-1955.6150300000002</v>
      </c>
      <c r="N129" s="27">
        <f t="shared" si="36"/>
        <v>-1955.6150300000002</v>
      </c>
      <c r="O129" s="27">
        <f t="shared" si="40"/>
        <v>115341.82418000132</v>
      </c>
      <c r="P129" s="27">
        <f t="shared" si="41"/>
        <v>-115341.82418000132</v>
      </c>
    </row>
    <row r="130" spans="1:16">
      <c r="A130" s="30">
        <v>39083</v>
      </c>
      <c r="C130" s="6">
        <v>122</v>
      </c>
      <c r="D130" s="29">
        <f t="shared" si="32"/>
        <v>-5153</v>
      </c>
      <c r="E130" s="29">
        <f t="shared" si="37"/>
        <v>-628666</v>
      </c>
      <c r="F130" s="29">
        <f t="shared" si="33"/>
        <v>298784</v>
      </c>
      <c r="G130" s="34">
        <f>+Inputs!$D$3</f>
        <v>0.37951000000000001</v>
      </c>
      <c r="I130" s="27">
        <f t="shared" si="38"/>
        <v>-927450</v>
      </c>
      <c r="K130" s="27">
        <f t="shared" si="34"/>
        <v>-5153</v>
      </c>
      <c r="L130" s="27">
        <f t="shared" si="39"/>
        <v>-628666</v>
      </c>
      <c r="M130" s="27">
        <f t="shared" si="35"/>
        <v>-1955.6150300000002</v>
      </c>
      <c r="N130" s="27">
        <f t="shared" si="36"/>
        <v>-1955.6150300000002</v>
      </c>
      <c r="O130" s="27">
        <f t="shared" si="40"/>
        <v>113386.20915000132</v>
      </c>
      <c r="P130" s="27">
        <f t="shared" si="41"/>
        <v>-113386.20915000132</v>
      </c>
    </row>
    <row r="131" spans="1:16">
      <c r="A131" s="31">
        <v>39114</v>
      </c>
      <c r="C131" s="6">
        <v>123</v>
      </c>
      <c r="D131" s="29">
        <f t="shared" si="32"/>
        <v>-5153</v>
      </c>
      <c r="E131" s="29">
        <f t="shared" si="37"/>
        <v>-633819</v>
      </c>
      <c r="F131" s="29">
        <f t="shared" si="33"/>
        <v>293631</v>
      </c>
      <c r="G131" s="34">
        <f>+Inputs!$D$3</f>
        <v>0.37951000000000001</v>
      </c>
      <c r="I131" s="27">
        <f t="shared" si="38"/>
        <v>-927450</v>
      </c>
      <c r="K131" s="27">
        <f t="shared" si="34"/>
        <v>-5153</v>
      </c>
      <c r="L131" s="27">
        <f t="shared" si="39"/>
        <v>-633819</v>
      </c>
      <c r="M131" s="27">
        <f t="shared" si="35"/>
        <v>-1955.6150300000002</v>
      </c>
      <c r="N131" s="27">
        <f t="shared" si="36"/>
        <v>-1955.6150300000002</v>
      </c>
      <c r="O131" s="27">
        <f t="shared" si="40"/>
        <v>111430.59412000132</v>
      </c>
      <c r="P131" s="27">
        <f t="shared" si="41"/>
        <v>-111430.59412000132</v>
      </c>
    </row>
    <row r="132" spans="1:16">
      <c r="A132" s="30">
        <v>39142</v>
      </c>
      <c r="C132" s="6">
        <v>124</v>
      </c>
      <c r="D132" s="29">
        <f t="shared" si="32"/>
        <v>-5153</v>
      </c>
      <c r="E132" s="29">
        <f t="shared" si="37"/>
        <v>-638972</v>
      </c>
      <c r="F132" s="29">
        <f t="shared" si="33"/>
        <v>288478</v>
      </c>
      <c r="G132" s="34">
        <f>+Inputs!$D$3</f>
        <v>0.37951000000000001</v>
      </c>
      <c r="I132" s="27">
        <f t="shared" si="38"/>
        <v>-927450</v>
      </c>
      <c r="K132" s="27">
        <f t="shared" si="34"/>
        <v>-5153</v>
      </c>
      <c r="L132" s="27">
        <f t="shared" si="39"/>
        <v>-638972</v>
      </c>
      <c r="M132" s="27">
        <f t="shared" si="35"/>
        <v>-1955.6150300000002</v>
      </c>
      <c r="N132" s="27">
        <f t="shared" si="36"/>
        <v>-1955.6150300000002</v>
      </c>
      <c r="O132" s="27">
        <f t="shared" si="40"/>
        <v>109474.97909000132</v>
      </c>
      <c r="P132" s="27">
        <f t="shared" si="41"/>
        <v>-109474.97909000132</v>
      </c>
    </row>
    <row r="133" spans="1:16">
      <c r="A133" s="31">
        <v>39173</v>
      </c>
      <c r="C133" s="6">
        <v>125</v>
      </c>
      <c r="D133" s="29">
        <f t="shared" si="32"/>
        <v>-5153</v>
      </c>
      <c r="E133" s="29">
        <f t="shared" si="37"/>
        <v>-644125</v>
      </c>
      <c r="F133" s="29">
        <f t="shared" si="33"/>
        <v>283325</v>
      </c>
      <c r="G133" s="34">
        <f>+Inputs!$D$3</f>
        <v>0.37951000000000001</v>
      </c>
      <c r="I133" s="27">
        <f t="shared" si="38"/>
        <v>-927450</v>
      </c>
      <c r="K133" s="27">
        <f t="shared" si="34"/>
        <v>-5153</v>
      </c>
      <c r="L133" s="27">
        <f t="shared" si="39"/>
        <v>-644125</v>
      </c>
      <c r="M133" s="27">
        <f t="shared" si="35"/>
        <v>-1955.6150300000002</v>
      </c>
      <c r="N133" s="27">
        <f t="shared" si="36"/>
        <v>-1955.6150300000002</v>
      </c>
      <c r="O133" s="27">
        <f t="shared" si="40"/>
        <v>107519.36406000132</v>
      </c>
      <c r="P133" s="27">
        <f t="shared" si="41"/>
        <v>-107519.36406000132</v>
      </c>
    </row>
    <row r="134" spans="1:16">
      <c r="A134" s="30">
        <v>39203</v>
      </c>
      <c r="C134" s="6">
        <v>126</v>
      </c>
      <c r="D134" s="29">
        <f t="shared" si="32"/>
        <v>-5153</v>
      </c>
      <c r="E134" s="29">
        <f t="shared" si="37"/>
        <v>-649278</v>
      </c>
      <c r="F134" s="29">
        <f t="shared" si="33"/>
        <v>278172</v>
      </c>
      <c r="G134" s="34">
        <f>+Inputs!$D$3</f>
        <v>0.37951000000000001</v>
      </c>
      <c r="I134" s="27">
        <f t="shared" si="38"/>
        <v>-927450</v>
      </c>
      <c r="K134" s="27">
        <f t="shared" si="34"/>
        <v>-5153</v>
      </c>
      <c r="L134" s="27">
        <f t="shared" si="39"/>
        <v>-649278</v>
      </c>
      <c r="M134" s="27">
        <f t="shared" si="35"/>
        <v>-1955.6150300000002</v>
      </c>
      <c r="N134" s="27">
        <f t="shared" si="36"/>
        <v>-1955.6150300000002</v>
      </c>
      <c r="O134" s="27">
        <f t="shared" si="40"/>
        <v>105563.74903000132</v>
      </c>
      <c r="P134" s="27">
        <f t="shared" si="41"/>
        <v>-105563.74903000132</v>
      </c>
    </row>
    <row r="135" spans="1:16">
      <c r="A135" s="31">
        <v>39234</v>
      </c>
      <c r="C135" s="6">
        <v>127</v>
      </c>
      <c r="D135" s="29">
        <f t="shared" si="32"/>
        <v>-5153</v>
      </c>
      <c r="E135" s="29">
        <f t="shared" si="37"/>
        <v>-654431</v>
      </c>
      <c r="F135" s="29">
        <f t="shared" si="33"/>
        <v>273019</v>
      </c>
      <c r="G135" s="34">
        <f>+Inputs!$D$3</f>
        <v>0.37951000000000001</v>
      </c>
      <c r="I135" s="27">
        <f t="shared" si="38"/>
        <v>-927450</v>
      </c>
      <c r="K135" s="27">
        <f t="shared" si="34"/>
        <v>-5153</v>
      </c>
      <c r="L135" s="27">
        <f t="shared" si="39"/>
        <v>-654431</v>
      </c>
      <c r="M135" s="27">
        <f t="shared" si="35"/>
        <v>-1955.6150300000002</v>
      </c>
      <c r="N135" s="27">
        <f t="shared" si="36"/>
        <v>-1955.6150300000002</v>
      </c>
      <c r="O135" s="27">
        <f t="shared" si="40"/>
        <v>103608.13400000132</v>
      </c>
      <c r="P135" s="27">
        <f t="shared" si="41"/>
        <v>-103608.13400000132</v>
      </c>
    </row>
    <row r="136" spans="1:16">
      <c r="A136" s="30">
        <v>39264</v>
      </c>
      <c r="C136" s="6">
        <v>128</v>
      </c>
      <c r="D136" s="29">
        <f t="shared" si="32"/>
        <v>-5153</v>
      </c>
      <c r="E136" s="29">
        <f t="shared" si="37"/>
        <v>-659584</v>
      </c>
      <c r="F136" s="29">
        <f t="shared" si="33"/>
        <v>267866</v>
      </c>
      <c r="G136" s="34">
        <f>+Inputs!$D$3</f>
        <v>0.37951000000000001</v>
      </c>
      <c r="I136" s="27">
        <f t="shared" si="38"/>
        <v>-927450</v>
      </c>
      <c r="K136" s="27">
        <f t="shared" si="34"/>
        <v>-5153</v>
      </c>
      <c r="L136" s="27">
        <f t="shared" si="39"/>
        <v>-659584</v>
      </c>
      <c r="M136" s="27">
        <f t="shared" si="35"/>
        <v>-1955.6150300000002</v>
      </c>
      <c r="N136" s="27">
        <f t="shared" si="36"/>
        <v>-1955.6150300000002</v>
      </c>
      <c r="O136" s="27">
        <f t="shared" si="40"/>
        <v>101652.51897000131</v>
      </c>
      <c r="P136" s="27">
        <f t="shared" si="41"/>
        <v>-101652.51897000131</v>
      </c>
    </row>
    <row r="137" spans="1:16">
      <c r="A137" s="31">
        <v>39295</v>
      </c>
      <c r="C137" s="6">
        <v>129</v>
      </c>
      <c r="D137" s="29">
        <f t="shared" ref="D137:D168" si="42">ROUND(-(+$B$9/180)*1,0)</f>
        <v>-5153</v>
      </c>
      <c r="E137" s="29">
        <f t="shared" si="37"/>
        <v>-664737</v>
      </c>
      <c r="F137" s="29">
        <f t="shared" ref="F137:F168" si="43">$B$9+E137</f>
        <v>262713</v>
      </c>
      <c r="G137" s="34">
        <f>+Inputs!$D$3</f>
        <v>0.37951000000000001</v>
      </c>
      <c r="I137" s="27">
        <f t="shared" si="38"/>
        <v>-927450</v>
      </c>
      <c r="K137" s="27">
        <f t="shared" ref="K137:K168" si="44">D137</f>
        <v>-5153</v>
      </c>
      <c r="L137" s="27">
        <f t="shared" si="39"/>
        <v>-664737</v>
      </c>
      <c r="M137" s="27">
        <f t="shared" ref="M137:M168" si="45">K137*G137</f>
        <v>-1955.6150300000002</v>
      </c>
      <c r="N137" s="27">
        <f t="shared" ref="N137:N168" si="46">M137-J137</f>
        <v>-1955.6150300000002</v>
      </c>
      <c r="O137" s="27">
        <f t="shared" si="40"/>
        <v>99696.903940001313</v>
      </c>
      <c r="P137" s="27">
        <f t="shared" si="41"/>
        <v>-99696.903940001313</v>
      </c>
    </row>
    <row r="138" spans="1:16">
      <c r="A138" s="30">
        <v>39326</v>
      </c>
      <c r="C138" s="6">
        <v>130</v>
      </c>
      <c r="D138" s="29">
        <f t="shared" si="42"/>
        <v>-5153</v>
      </c>
      <c r="E138" s="29">
        <f t="shared" ref="E138:E169" si="47">+E137+D138</f>
        <v>-669890</v>
      </c>
      <c r="F138" s="29">
        <f t="shared" si="43"/>
        <v>257560</v>
      </c>
      <c r="G138" s="34">
        <f>+Inputs!$D$3</f>
        <v>0.37951000000000001</v>
      </c>
      <c r="I138" s="27">
        <f t="shared" ref="I138:I169" si="48">+I137+H138</f>
        <v>-927450</v>
      </c>
      <c r="K138" s="27">
        <f t="shared" si="44"/>
        <v>-5153</v>
      </c>
      <c r="L138" s="27">
        <f t="shared" ref="L138:L169" si="49">+L137+K138</f>
        <v>-669890</v>
      </c>
      <c r="M138" s="27">
        <f t="shared" si="45"/>
        <v>-1955.6150300000002</v>
      </c>
      <c r="N138" s="27">
        <f t="shared" si="46"/>
        <v>-1955.6150300000002</v>
      </c>
      <c r="O138" s="27">
        <f t="shared" ref="O138:O169" si="50">+O137+N138</f>
        <v>97741.288910001313</v>
      </c>
      <c r="P138" s="27">
        <f t="shared" ref="P138:P169" si="51">P137-N138</f>
        <v>-97741.288910001313</v>
      </c>
    </row>
    <row r="139" spans="1:16">
      <c r="A139" s="31">
        <v>39356</v>
      </c>
      <c r="C139" s="6">
        <v>131</v>
      </c>
      <c r="D139" s="29">
        <f t="shared" si="42"/>
        <v>-5153</v>
      </c>
      <c r="E139" s="29">
        <f t="shared" si="47"/>
        <v>-675043</v>
      </c>
      <c r="F139" s="29">
        <f t="shared" si="43"/>
        <v>252407</v>
      </c>
      <c r="G139" s="34">
        <f>+Inputs!$D$3</f>
        <v>0.37951000000000001</v>
      </c>
      <c r="I139" s="27">
        <f t="shared" si="48"/>
        <v>-927450</v>
      </c>
      <c r="K139" s="27">
        <f t="shared" si="44"/>
        <v>-5153</v>
      </c>
      <c r="L139" s="27">
        <f t="shared" si="49"/>
        <v>-675043</v>
      </c>
      <c r="M139" s="27">
        <f t="shared" si="45"/>
        <v>-1955.6150300000002</v>
      </c>
      <c r="N139" s="27">
        <f t="shared" si="46"/>
        <v>-1955.6150300000002</v>
      </c>
      <c r="O139" s="27">
        <f t="shared" si="50"/>
        <v>95785.673880001312</v>
      </c>
      <c r="P139" s="27">
        <f t="shared" si="51"/>
        <v>-95785.673880001312</v>
      </c>
    </row>
    <row r="140" spans="1:16">
      <c r="A140" s="30">
        <v>39387</v>
      </c>
      <c r="C140" s="6">
        <v>132</v>
      </c>
      <c r="D140" s="29">
        <f t="shared" si="42"/>
        <v>-5153</v>
      </c>
      <c r="E140" s="29">
        <f t="shared" si="47"/>
        <v>-680196</v>
      </c>
      <c r="F140" s="29">
        <f t="shared" si="43"/>
        <v>247254</v>
      </c>
      <c r="G140" s="34">
        <f>+Inputs!$D$3</f>
        <v>0.37951000000000001</v>
      </c>
      <c r="I140" s="27">
        <f t="shared" si="48"/>
        <v>-927450</v>
      </c>
      <c r="K140" s="27">
        <f t="shared" si="44"/>
        <v>-5153</v>
      </c>
      <c r="L140" s="27">
        <f t="shared" si="49"/>
        <v>-680196</v>
      </c>
      <c r="M140" s="27">
        <f t="shared" si="45"/>
        <v>-1955.6150300000002</v>
      </c>
      <c r="N140" s="27">
        <f t="shared" si="46"/>
        <v>-1955.6150300000002</v>
      </c>
      <c r="O140" s="27">
        <f t="shared" si="50"/>
        <v>93830.058850001311</v>
      </c>
      <c r="P140" s="27">
        <f t="shared" si="51"/>
        <v>-93830.058850001311</v>
      </c>
    </row>
    <row r="141" spans="1:16">
      <c r="A141" s="31">
        <v>39417</v>
      </c>
      <c r="C141" s="6">
        <v>133</v>
      </c>
      <c r="D141" s="29">
        <f t="shared" si="42"/>
        <v>-5153</v>
      </c>
      <c r="E141" s="29">
        <f t="shared" si="47"/>
        <v>-685349</v>
      </c>
      <c r="F141" s="29">
        <f t="shared" si="43"/>
        <v>242101</v>
      </c>
      <c r="G141" s="34">
        <f>+Inputs!$D$3</f>
        <v>0.37951000000000001</v>
      </c>
      <c r="I141" s="27">
        <f t="shared" si="48"/>
        <v>-927450</v>
      </c>
      <c r="K141" s="27">
        <f t="shared" si="44"/>
        <v>-5153</v>
      </c>
      <c r="L141" s="27">
        <f t="shared" si="49"/>
        <v>-685349</v>
      </c>
      <c r="M141" s="27">
        <f t="shared" si="45"/>
        <v>-1955.6150300000002</v>
      </c>
      <c r="N141" s="27">
        <f t="shared" si="46"/>
        <v>-1955.6150300000002</v>
      </c>
      <c r="O141" s="27">
        <f t="shared" si="50"/>
        <v>91874.44382000131</v>
      </c>
      <c r="P141" s="27">
        <f t="shared" si="51"/>
        <v>-91874.44382000131</v>
      </c>
    </row>
    <row r="142" spans="1:16">
      <c r="A142" s="30">
        <v>39448</v>
      </c>
      <c r="C142" s="6">
        <v>134</v>
      </c>
      <c r="D142" s="29">
        <f t="shared" si="42"/>
        <v>-5153</v>
      </c>
      <c r="E142" s="29">
        <f t="shared" si="47"/>
        <v>-690502</v>
      </c>
      <c r="F142" s="29">
        <f t="shared" si="43"/>
        <v>236948</v>
      </c>
      <c r="G142" s="34">
        <f>+Inputs!$D$3</f>
        <v>0.37951000000000001</v>
      </c>
      <c r="I142" s="27">
        <f t="shared" si="48"/>
        <v>-927450</v>
      </c>
      <c r="K142" s="27">
        <f t="shared" si="44"/>
        <v>-5153</v>
      </c>
      <c r="L142" s="27">
        <f t="shared" si="49"/>
        <v>-690502</v>
      </c>
      <c r="M142" s="27">
        <f t="shared" si="45"/>
        <v>-1955.6150300000002</v>
      </c>
      <c r="N142" s="27">
        <f t="shared" si="46"/>
        <v>-1955.6150300000002</v>
      </c>
      <c r="O142" s="27">
        <f t="shared" si="50"/>
        <v>89918.828790001309</v>
      </c>
      <c r="P142" s="27">
        <f t="shared" si="51"/>
        <v>-89918.828790001309</v>
      </c>
    </row>
    <row r="143" spans="1:16">
      <c r="A143" s="31">
        <v>39479</v>
      </c>
      <c r="C143" s="6">
        <v>135</v>
      </c>
      <c r="D143" s="29">
        <f t="shared" si="42"/>
        <v>-5153</v>
      </c>
      <c r="E143" s="29">
        <f t="shared" si="47"/>
        <v>-695655</v>
      </c>
      <c r="F143" s="29">
        <f t="shared" si="43"/>
        <v>231795</v>
      </c>
      <c r="G143" s="34">
        <f>+Inputs!$D$3</f>
        <v>0.37951000000000001</v>
      </c>
      <c r="I143" s="27">
        <f t="shared" si="48"/>
        <v>-927450</v>
      </c>
      <c r="K143" s="27">
        <f t="shared" si="44"/>
        <v>-5153</v>
      </c>
      <c r="L143" s="27">
        <f t="shared" si="49"/>
        <v>-695655</v>
      </c>
      <c r="M143" s="27">
        <f t="shared" si="45"/>
        <v>-1955.6150300000002</v>
      </c>
      <c r="N143" s="27">
        <f t="shared" si="46"/>
        <v>-1955.6150300000002</v>
      </c>
      <c r="O143" s="27">
        <f t="shared" si="50"/>
        <v>87963.213760001308</v>
      </c>
      <c r="P143" s="27">
        <f t="shared" si="51"/>
        <v>-87963.213760001308</v>
      </c>
    </row>
    <row r="144" spans="1:16">
      <c r="A144" s="30">
        <v>39508</v>
      </c>
      <c r="C144" s="6">
        <v>136</v>
      </c>
      <c r="D144" s="29">
        <f t="shared" si="42"/>
        <v>-5153</v>
      </c>
      <c r="E144" s="29">
        <f t="shared" si="47"/>
        <v>-700808</v>
      </c>
      <c r="F144" s="29">
        <f t="shared" si="43"/>
        <v>226642</v>
      </c>
      <c r="G144" s="34">
        <f>+Inputs!$D$3</f>
        <v>0.37951000000000001</v>
      </c>
      <c r="I144" s="27">
        <f t="shared" si="48"/>
        <v>-927450</v>
      </c>
      <c r="K144" s="27">
        <f t="shared" si="44"/>
        <v>-5153</v>
      </c>
      <c r="L144" s="27">
        <f t="shared" si="49"/>
        <v>-700808</v>
      </c>
      <c r="M144" s="27">
        <f t="shared" si="45"/>
        <v>-1955.6150300000002</v>
      </c>
      <c r="N144" s="27">
        <f t="shared" si="46"/>
        <v>-1955.6150300000002</v>
      </c>
      <c r="O144" s="27">
        <f t="shared" si="50"/>
        <v>86007.598730001308</v>
      </c>
      <c r="P144" s="27">
        <f t="shared" si="51"/>
        <v>-86007.598730001308</v>
      </c>
    </row>
    <row r="145" spans="1:16">
      <c r="A145" s="31">
        <v>39539</v>
      </c>
      <c r="C145" s="6">
        <v>137</v>
      </c>
      <c r="D145" s="29">
        <f t="shared" si="42"/>
        <v>-5153</v>
      </c>
      <c r="E145" s="29">
        <f t="shared" si="47"/>
        <v>-705961</v>
      </c>
      <c r="F145" s="29">
        <f t="shared" si="43"/>
        <v>221489</v>
      </c>
      <c r="G145" s="34">
        <f>+Inputs!$D$3</f>
        <v>0.37951000000000001</v>
      </c>
      <c r="I145" s="27">
        <f t="shared" si="48"/>
        <v>-927450</v>
      </c>
      <c r="K145" s="27">
        <f t="shared" si="44"/>
        <v>-5153</v>
      </c>
      <c r="L145" s="27">
        <f t="shared" si="49"/>
        <v>-705961</v>
      </c>
      <c r="M145" s="27">
        <f t="shared" si="45"/>
        <v>-1955.6150300000002</v>
      </c>
      <c r="N145" s="27">
        <f t="shared" si="46"/>
        <v>-1955.6150300000002</v>
      </c>
      <c r="O145" s="27">
        <f t="shared" si="50"/>
        <v>84051.983700001307</v>
      </c>
      <c r="P145" s="27">
        <f t="shared" si="51"/>
        <v>-84051.983700001307</v>
      </c>
    </row>
    <row r="146" spans="1:16">
      <c r="A146" s="30">
        <v>39569</v>
      </c>
      <c r="C146" s="6">
        <v>138</v>
      </c>
      <c r="D146" s="29">
        <f t="shared" si="42"/>
        <v>-5153</v>
      </c>
      <c r="E146" s="29">
        <f t="shared" si="47"/>
        <v>-711114</v>
      </c>
      <c r="F146" s="29">
        <f t="shared" si="43"/>
        <v>216336</v>
      </c>
      <c r="G146" s="34">
        <f>+Inputs!$D$3</f>
        <v>0.37951000000000001</v>
      </c>
      <c r="I146" s="27">
        <f t="shared" si="48"/>
        <v>-927450</v>
      </c>
      <c r="K146" s="27">
        <f t="shared" si="44"/>
        <v>-5153</v>
      </c>
      <c r="L146" s="27">
        <f t="shared" si="49"/>
        <v>-711114</v>
      </c>
      <c r="M146" s="27">
        <f t="shared" si="45"/>
        <v>-1955.6150300000002</v>
      </c>
      <c r="N146" s="27">
        <f t="shared" si="46"/>
        <v>-1955.6150300000002</v>
      </c>
      <c r="O146" s="27">
        <f t="shared" si="50"/>
        <v>82096.368670001306</v>
      </c>
      <c r="P146" s="27">
        <f t="shared" si="51"/>
        <v>-82096.368670001306</v>
      </c>
    </row>
    <row r="147" spans="1:16">
      <c r="A147" s="31">
        <v>39600</v>
      </c>
      <c r="C147" s="6">
        <v>139</v>
      </c>
      <c r="D147" s="29">
        <f t="shared" si="42"/>
        <v>-5153</v>
      </c>
      <c r="E147" s="29">
        <f t="shared" si="47"/>
        <v>-716267</v>
      </c>
      <c r="F147" s="29">
        <f t="shared" si="43"/>
        <v>211183</v>
      </c>
      <c r="G147" s="34">
        <f>+Inputs!$D$3</f>
        <v>0.37951000000000001</v>
      </c>
      <c r="I147" s="27">
        <f t="shared" si="48"/>
        <v>-927450</v>
      </c>
      <c r="K147" s="27">
        <f t="shared" si="44"/>
        <v>-5153</v>
      </c>
      <c r="L147" s="27">
        <f t="shared" si="49"/>
        <v>-716267</v>
      </c>
      <c r="M147" s="27">
        <f t="shared" si="45"/>
        <v>-1955.6150300000002</v>
      </c>
      <c r="N147" s="27">
        <f t="shared" si="46"/>
        <v>-1955.6150300000002</v>
      </c>
      <c r="O147" s="27">
        <f t="shared" si="50"/>
        <v>80140.753640001305</v>
      </c>
      <c r="P147" s="27">
        <f t="shared" si="51"/>
        <v>-80140.753640001305</v>
      </c>
    </row>
    <row r="148" spans="1:16">
      <c r="A148" s="30">
        <v>39630</v>
      </c>
      <c r="C148" s="6">
        <v>140</v>
      </c>
      <c r="D148" s="29">
        <f t="shared" si="42"/>
        <v>-5153</v>
      </c>
      <c r="E148" s="29">
        <f t="shared" si="47"/>
        <v>-721420</v>
      </c>
      <c r="F148" s="29">
        <f t="shared" si="43"/>
        <v>206030</v>
      </c>
      <c r="G148" s="34">
        <f>+Inputs!$D$3</f>
        <v>0.37951000000000001</v>
      </c>
      <c r="I148" s="27">
        <f t="shared" si="48"/>
        <v>-927450</v>
      </c>
      <c r="K148" s="27">
        <f t="shared" si="44"/>
        <v>-5153</v>
      </c>
      <c r="L148" s="27">
        <f t="shared" si="49"/>
        <v>-721420</v>
      </c>
      <c r="M148" s="27">
        <f t="shared" si="45"/>
        <v>-1955.6150300000002</v>
      </c>
      <c r="N148" s="27">
        <f t="shared" si="46"/>
        <v>-1955.6150300000002</v>
      </c>
      <c r="O148" s="27">
        <f t="shared" si="50"/>
        <v>78185.138610001304</v>
      </c>
      <c r="P148" s="27">
        <f t="shared" si="51"/>
        <v>-78185.138610001304</v>
      </c>
    </row>
    <row r="149" spans="1:16">
      <c r="A149" s="31">
        <v>39661</v>
      </c>
      <c r="C149" s="6">
        <v>141</v>
      </c>
      <c r="D149" s="29">
        <f t="shared" si="42"/>
        <v>-5153</v>
      </c>
      <c r="E149" s="29">
        <f t="shared" si="47"/>
        <v>-726573</v>
      </c>
      <c r="F149" s="29">
        <f t="shared" si="43"/>
        <v>200877</v>
      </c>
      <c r="G149" s="34">
        <f>+Inputs!$D$3</f>
        <v>0.37951000000000001</v>
      </c>
      <c r="I149" s="27">
        <f t="shared" si="48"/>
        <v>-927450</v>
      </c>
      <c r="K149" s="27">
        <f t="shared" si="44"/>
        <v>-5153</v>
      </c>
      <c r="L149" s="27">
        <f t="shared" si="49"/>
        <v>-726573</v>
      </c>
      <c r="M149" s="27">
        <f t="shared" si="45"/>
        <v>-1955.6150300000002</v>
      </c>
      <c r="N149" s="27">
        <f t="shared" si="46"/>
        <v>-1955.6150300000002</v>
      </c>
      <c r="O149" s="27">
        <f t="shared" si="50"/>
        <v>76229.523580001303</v>
      </c>
      <c r="P149" s="27">
        <f t="shared" si="51"/>
        <v>-76229.523580001303</v>
      </c>
    </row>
    <row r="150" spans="1:16">
      <c r="A150" s="30">
        <v>39692</v>
      </c>
      <c r="C150" s="6">
        <v>142</v>
      </c>
      <c r="D150" s="29">
        <f t="shared" si="42"/>
        <v>-5153</v>
      </c>
      <c r="E150" s="29">
        <f t="shared" si="47"/>
        <v>-731726</v>
      </c>
      <c r="F150" s="29">
        <f t="shared" si="43"/>
        <v>195724</v>
      </c>
      <c r="G150" s="34">
        <f>+Inputs!$D$3</f>
        <v>0.37951000000000001</v>
      </c>
      <c r="I150" s="27">
        <f t="shared" si="48"/>
        <v>-927450</v>
      </c>
      <c r="K150" s="27">
        <f t="shared" si="44"/>
        <v>-5153</v>
      </c>
      <c r="L150" s="27">
        <f t="shared" si="49"/>
        <v>-731726</v>
      </c>
      <c r="M150" s="27">
        <f t="shared" si="45"/>
        <v>-1955.6150300000002</v>
      </c>
      <c r="N150" s="27">
        <f t="shared" si="46"/>
        <v>-1955.6150300000002</v>
      </c>
      <c r="O150" s="27">
        <f t="shared" si="50"/>
        <v>74273.908550001303</v>
      </c>
      <c r="P150" s="27">
        <f t="shared" si="51"/>
        <v>-74273.908550001303</v>
      </c>
    </row>
    <row r="151" spans="1:16">
      <c r="A151" s="31">
        <v>39722</v>
      </c>
      <c r="C151" s="6">
        <v>143</v>
      </c>
      <c r="D151" s="29">
        <f t="shared" si="42"/>
        <v>-5153</v>
      </c>
      <c r="E151" s="29">
        <f t="shared" si="47"/>
        <v>-736879</v>
      </c>
      <c r="F151" s="29">
        <f t="shared" si="43"/>
        <v>190571</v>
      </c>
      <c r="G151" s="34">
        <f>+Inputs!$D$3</f>
        <v>0.37951000000000001</v>
      </c>
      <c r="I151" s="27">
        <f t="shared" si="48"/>
        <v>-927450</v>
      </c>
      <c r="K151" s="27">
        <f t="shared" si="44"/>
        <v>-5153</v>
      </c>
      <c r="L151" s="27">
        <f t="shared" si="49"/>
        <v>-736879</v>
      </c>
      <c r="M151" s="27">
        <f t="shared" si="45"/>
        <v>-1955.6150300000002</v>
      </c>
      <c r="N151" s="27">
        <f t="shared" si="46"/>
        <v>-1955.6150300000002</v>
      </c>
      <c r="O151" s="27">
        <f t="shared" si="50"/>
        <v>72318.293520001302</v>
      </c>
      <c r="P151" s="27">
        <f t="shared" si="51"/>
        <v>-72318.293520001302</v>
      </c>
    </row>
    <row r="152" spans="1:16">
      <c r="A152" s="30">
        <v>39753</v>
      </c>
      <c r="C152" s="6">
        <v>144</v>
      </c>
      <c r="D152" s="29">
        <f t="shared" si="42"/>
        <v>-5153</v>
      </c>
      <c r="E152" s="29">
        <f t="shared" si="47"/>
        <v>-742032</v>
      </c>
      <c r="F152" s="29">
        <f t="shared" si="43"/>
        <v>185418</v>
      </c>
      <c r="G152" s="34">
        <f>+Inputs!$D$3</f>
        <v>0.37951000000000001</v>
      </c>
      <c r="I152" s="27">
        <f t="shared" si="48"/>
        <v>-927450</v>
      </c>
      <c r="K152" s="27">
        <f t="shared" si="44"/>
        <v>-5153</v>
      </c>
      <c r="L152" s="27">
        <f t="shared" si="49"/>
        <v>-742032</v>
      </c>
      <c r="M152" s="27">
        <f t="shared" si="45"/>
        <v>-1955.6150300000002</v>
      </c>
      <c r="N152" s="27">
        <f t="shared" si="46"/>
        <v>-1955.6150300000002</v>
      </c>
      <c r="O152" s="27">
        <f t="shared" si="50"/>
        <v>70362.678490001301</v>
      </c>
      <c r="P152" s="27">
        <f t="shared" si="51"/>
        <v>-70362.678490001301</v>
      </c>
    </row>
    <row r="153" spans="1:16">
      <c r="A153" s="31">
        <v>39783</v>
      </c>
      <c r="C153" s="6">
        <v>145</v>
      </c>
      <c r="D153" s="29">
        <f t="shared" si="42"/>
        <v>-5153</v>
      </c>
      <c r="E153" s="29">
        <f t="shared" si="47"/>
        <v>-747185</v>
      </c>
      <c r="F153" s="29">
        <f t="shared" si="43"/>
        <v>180265</v>
      </c>
      <c r="G153" s="34">
        <f>+Inputs!$D$3</f>
        <v>0.37951000000000001</v>
      </c>
      <c r="I153" s="27">
        <f t="shared" si="48"/>
        <v>-927450</v>
      </c>
      <c r="K153" s="27">
        <f t="shared" si="44"/>
        <v>-5153</v>
      </c>
      <c r="L153" s="27">
        <f t="shared" si="49"/>
        <v>-747185</v>
      </c>
      <c r="M153" s="27">
        <f t="shared" si="45"/>
        <v>-1955.6150300000002</v>
      </c>
      <c r="N153" s="27">
        <f t="shared" si="46"/>
        <v>-1955.6150300000002</v>
      </c>
      <c r="O153" s="27">
        <f t="shared" si="50"/>
        <v>68407.0634600013</v>
      </c>
      <c r="P153" s="27">
        <f t="shared" si="51"/>
        <v>-68407.0634600013</v>
      </c>
    </row>
    <row r="154" spans="1:16">
      <c r="A154" s="30">
        <v>39814</v>
      </c>
      <c r="C154" s="6">
        <v>146</v>
      </c>
      <c r="D154" s="29">
        <f t="shared" si="42"/>
        <v>-5153</v>
      </c>
      <c r="E154" s="29">
        <f t="shared" si="47"/>
        <v>-752338</v>
      </c>
      <c r="F154" s="29">
        <f t="shared" si="43"/>
        <v>175112</v>
      </c>
      <c r="G154" s="34">
        <f>+Inputs!$D$3</f>
        <v>0.37951000000000001</v>
      </c>
      <c r="I154" s="27">
        <f t="shared" si="48"/>
        <v>-927450</v>
      </c>
      <c r="K154" s="27">
        <f t="shared" si="44"/>
        <v>-5153</v>
      </c>
      <c r="L154" s="27">
        <f t="shared" si="49"/>
        <v>-752338</v>
      </c>
      <c r="M154" s="27">
        <f t="shared" si="45"/>
        <v>-1955.6150300000002</v>
      </c>
      <c r="N154" s="27">
        <f t="shared" si="46"/>
        <v>-1955.6150300000002</v>
      </c>
      <c r="O154" s="27">
        <f t="shared" si="50"/>
        <v>66451.448430001299</v>
      </c>
      <c r="P154" s="27">
        <f t="shared" si="51"/>
        <v>-66451.448430001299</v>
      </c>
    </row>
    <row r="155" spans="1:16">
      <c r="A155" s="31">
        <v>39845</v>
      </c>
      <c r="C155" s="6">
        <v>147</v>
      </c>
      <c r="D155" s="29">
        <f t="shared" si="42"/>
        <v>-5153</v>
      </c>
      <c r="E155" s="29">
        <f t="shared" si="47"/>
        <v>-757491</v>
      </c>
      <c r="F155" s="29">
        <f t="shared" si="43"/>
        <v>169959</v>
      </c>
      <c r="G155" s="34">
        <f>+Inputs!$D$3</f>
        <v>0.37951000000000001</v>
      </c>
      <c r="I155" s="27">
        <f t="shared" si="48"/>
        <v>-927450</v>
      </c>
      <c r="K155" s="27">
        <f t="shared" si="44"/>
        <v>-5153</v>
      </c>
      <c r="L155" s="27">
        <f t="shared" si="49"/>
        <v>-757491</v>
      </c>
      <c r="M155" s="27">
        <f t="shared" si="45"/>
        <v>-1955.6150300000002</v>
      </c>
      <c r="N155" s="27">
        <f t="shared" si="46"/>
        <v>-1955.6150300000002</v>
      </c>
      <c r="O155" s="27">
        <f t="shared" si="50"/>
        <v>64495.833400001298</v>
      </c>
      <c r="P155" s="27">
        <f t="shared" si="51"/>
        <v>-64495.833400001298</v>
      </c>
    </row>
    <row r="156" spans="1:16">
      <c r="A156" s="30">
        <v>39873</v>
      </c>
      <c r="C156" s="6">
        <v>148</v>
      </c>
      <c r="D156" s="29">
        <f t="shared" si="42"/>
        <v>-5153</v>
      </c>
      <c r="E156" s="29">
        <f t="shared" si="47"/>
        <v>-762644</v>
      </c>
      <c r="F156" s="29">
        <f t="shared" si="43"/>
        <v>164806</v>
      </c>
      <c r="G156" s="34">
        <f>+Inputs!$D$3</f>
        <v>0.37951000000000001</v>
      </c>
      <c r="I156" s="27">
        <f t="shared" si="48"/>
        <v>-927450</v>
      </c>
      <c r="K156" s="27">
        <f t="shared" si="44"/>
        <v>-5153</v>
      </c>
      <c r="L156" s="27">
        <f t="shared" si="49"/>
        <v>-762644</v>
      </c>
      <c r="M156" s="27">
        <f t="shared" si="45"/>
        <v>-1955.6150300000002</v>
      </c>
      <c r="N156" s="27">
        <f t="shared" si="46"/>
        <v>-1955.6150300000002</v>
      </c>
      <c r="O156" s="27">
        <f t="shared" si="50"/>
        <v>62540.218370001297</v>
      </c>
      <c r="P156" s="27">
        <f t="shared" si="51"/>
        <v>-62540.218370001297</v>
      </c>
    </row>
    <row r="157" spans="1:16">
      <c r="A157" s="31">
        <v>39904</v>
      </c>
      <c r="C157" s="6">
        <v>149</v>
      </c>
      <c r="D157" s="29">
        <f t="shared" si="42"/>
        <v>-5153</v>
      </c>
      <c r="E157" s="29">
        <f t="shared" si="47"/>
        <v>-767797</v>
      </c>
      <c r="F157" s="29">
        <f t="shared" si="43"/>
        <v>159653</v>
      </c>
      <c r="G157" s="34">
        <f>+Inputs!$D$3</f>
        <v>0.37951000000000001</v>
      </c>
      <c r="I157" s="27">
        <f t="shared" si="48"/>
        <v>-927450</v>
      </c>
      <c r="K157" s="27">
        <f t="shared" si="44"/>
        <v>-5153</v>
      </c>
      <c r="L157" s="27">
        <f t="shared" si="49"/>
        <v>-767797</v>
      </c>
      <c r="M157" s="27">
        <f t="shared" si="45"/>
        <v>-1955.6150300000002</v>
      </c>
      <c r="N157" s="27">
        <f t="shared" si="46"/>
        <v>-1955.6150300000002</v>
      </c>
      <c r="O157" s="27">
        <f t="shared" si="50"/>
        <v>60584.603340001297</v>
      </c>
      <c r="P157" s="27">
        <f t="shared" si="51"/>
        <v>-60584.603340001297</v>
      </c>
    </row>
    <row r="158" spans="1:16">
      <c r="A158" s="30">
        <v>39934</v>
      </c>
      <c r="C158" s="6">
        <v>150</v>
      </c>
      <c r="D158" s="29">
        <f t="shared" si="42"/>
        <v>-5153</v>
      </c>
      <c r="E158" s="29">
        <f t="shared" si="47"/>
        <v>-772950</v>
      </c>
      <c r="F158" s="29">
        <f t="shared" si="43"/>
        <v>154500</v>
      </c>
      <c r="G158" s="34">
        <f>+Inputs!$D$3</f>
        <v>0.37951000000000001</v>
      </c>
      <c r="I158" s="27">
        <f t="shared" si="48"/>
        <v>-927450</v>
      </c>
      <c r="K158" s="27">
        <f t="shared" si="44"/>
        <v>-5153</v>
      </c>
      <c r="L158" s="27">
        <f t="shared" si="49"/>
        <v>-772950</v>
      </c>
      <c r="M158" s="27">
        <f t="shared" si="45"/>
        <v>-1955.6150300000002</v>
      </c>
      <c r="N158" s="27">
        <f t="shared" si="46"/>
        <v>-1955.6150300000002</v>
      </c>
      <c r="O158" s="27">
        <f t="shared" si="50"/>
        <v>58628.988310001296</v>
      </c>
      <c r="P158" s="27">
        <f t="shared" si="51"/>
        <v>-58628.988310001296</v>
      </c>
    </row>
    <row r="159" spans="1:16">
      <c r="A159" s="31">
        <v>39965</v>
      </c>
      <c r="C159" s="6">
        <v>151</v>
      </c>
      <c r="D159" s="29">
        <f t="shared" si="42"/>
        <v>-5153</v>
      </c>
      <c r="E159" s="29">
        <f t="shared" si="47"/>
        <v>-778103</v>
      </c>
      <c r="F159" s="29">
        <f t="shared" si="43"/>
        <v>149347</v>
      </c>
      <c r="G159" s="34">
        <f>+Inputs!$D$3</f>
        <v>0.37951000000000001</v>
      </c>
      <c r="I159" s="27">
        <f t="shared" si="48"/>
        <v>-927450</v>
      </c>
      <c r="K159" s="27">
        <f t="shared" si="44"/>
        <v>-5153</v>
      </c>
      <c r="L159" s="27">
        <f t="shared" si="49"/>
        <v>-778103</v>
      </c>
      <c r="M159" s="27">
        <f t="shared" si="45"/>
        <v>-1955.6150300000002</v>
      </c>
      <c r="N159" s="27">
        <f t="shared" si="46"/>
        <v>-1955.6150300000002</v>
      </c>
      <c r="O159" s="27">
        <f t="shared" si="50"/>
        <v>56673.373280001295</v>
      </c>
      <c r="P159" s="27">
        <f t="shared" si="51"/>
        <v>-56673.373280001295</v>
      </c>
    </row>
    <row r="160" spans="1:16">
      <c r="A160" s="30">
        <v>39995</v>
      </c>
      <c r="C160" s="6">
        <v>152</v>
      </c>
      <c r="D160" s="29">
        <f t="shared" si="42"/>
        <v>-5153</v>
      </c>
      <c r="E160" s="29">
        <f t="shared" si="47"/>
        <v>-783256</v>
      </c>
      <c r="F160" s="29">
        <f t="shared" si="43"/>
        <v>144194</v>
      </c>
      <c r="G160" s="34">
        <f>+Inputs!$D$3</f>
        <v>0.37951000000000001</v>
      </c>
      <c r="I160" s="27">
        <f t="shared" si="48"/>
        <v>-927450</v>
      </c>
      <c r="K160" s="27">
        <f t="shared" si="44"/>
        <v>-5153</v>
      </c>
      <c r="L160" s="27">
        <f t="shared" si="49"/>
        <v>-783256</v>
      </c>
      <c r="M160" s="27">
        <f t="shared" si="45"/>
        <v>-1955.6150300000002</v>
      </c>
      <c r="N160" s="27">
        <f t="shared" si="46"/>
        <v>-1955.6150300000002</v>
      </c>
      <c r="O160" s="27">
        <f t="shared" si="50"/>
        <v>54717.758250001294</v>
      </c>
      <c r="P160" s="27">
        <f t="shared" si="51"/>
        <v>-54717.758250001294</v>
      </c>
    </row>
    <row r="161" spans="1:16">
      <c r="A161" s="31">
        <v>40026</v>
      </c>
      <c r="C161" s="6">
        <v>153</v>
      </c>
      <c r="D161" s="29">
        <f t="shared" si="42"/>
        <v>-5153</v>
      </c>
      <c r="E161" s="29">
        <f t="shared" si="47"/>
        <v>-788409</v>
      </c>
      <c r="F161" s="29">
        <f t="shared" si="43"/>
        <v>139041</v>
      </c>
      <c r="G161" s="34">
        <f>+Inputs!$D$3</f>
        <v>0.37951000000000001</v>
      </c>
      <c r="I161" s="27">
        <f t="shared" si="48"/>
        <v>-927450</v>
      </c>
      <c r="K161" s="27">
        <f t="shared" si="44"/>
        <v>-5153</v>
      </c>
      <c r="L161" s="27">
        <f t="shared" si="49"/>
        <v>-788409</v>
      </c>
      <c r="M161" s="27">
        <f t="shared" si="45"/>
        <v>-1955.6150300000002</v>
      </c>
      <c r="N161" s="27">
        <f t="shared" si="46"/>
        <v>-1955.6150300000002</v>
      </c>
      <c r="O161" s="27">
        <f t="shared" si="50"/>
        <v>52762.143220001293</v>
      </c>
      <c r="P161" s="27">
        <f t="shared" si="51"/>
        <v>-52762.143220001293</v>
      </c>
    </row>
    <row r="162" spans="1:16">
      <c r="A162" s="30">
        <v>40057</v>
      </c>
      <c r="C162" s="6">
        <v>154</v>
      </c>
      <c r="D162" s="29">
        <f t="shared" si="42"/>
        <v>-5153</v>
      </c>
      <c r="E162" s="29">
        <f t="shared" si="47"/>
        <v>-793562</v>
      </c>
      <c r="F162" s="29">
        <f t="shared" si="43"/>
        <v>133888</v>
      </c>
      <c r="G162" s="34">
        <f>+Inputs!$D$3</f>
        <v>0.37951000000000001</v>
      </c>
      <c r="I162" s="27">
        <f t="shared" si="48"/>
        <v>-927450</v>
      </c>
      <c r="K162" s="27">
        <f t="shared" si="44"/>
        <v>-5153</v>
      </c>
      <c r="L162" s="27">
        <f t="shared" si="49"/>
        <v>-793562</v>
      </c>
      <c r="M162" s="27">
        <f t="shared" si="45"/>
        <v>-1955.6150300000002</v>
      </c>
      <c r="N162" s="27">
        <f t="shared" si="46"/>
        <v>-1955.6150300000002</v>
      </c>
      <c r="O162" s="27">
        <f t="shared" si="50"/>
        <v>50806.528190001292</v>
      </c>
      <c r="P162" s="27">
        <f t="shared" si="51"/>
        <v>-50806.528190001292</v>
      </c>
    </row>
    <row r="163" spans="1:16">
      <c r="A163" s="31">
        <v>40087</v>
      </c>
      <c r="C163" s="6">
        <v>155</v>
      </c>
      <c r="D163" s="29">
        <f t="shared" si="42"/>
        <v>-5153</v>
      </c>
      <c r="E163" s="29">
        <f t="shared" si="47"/>
        <v>-798715</v>
      </c>
      <c r="F163" s="29">
        <f t="shared" si="43"/>
        <v>128735</v>
      </c>
      <c r="G163" s="34">
        <f>+Inputs!$D$3</f>
        <v>0.37951000000000001</v>
      </c>
      <c r="I163" s="27">
        <f t="shared" si="48"/>
        <v>-927450</v>
      </c>
      <c r="K163" s="27">
        <f t="shared" si="44"/>
        <v>-5153</v>
      </c>
      <c r="L163" s="27">
        <f t="shared" si="49"/>
        <v>-798715</v>
      </c>
      <c r="M163" s="27">
        <f t="shared" si="45"/>
        <v>-1955.6150300000002</v>
      </c>
      <c r="N163" s="27">
        <f t="shared" si="46"/>
        <v>-1955.6150300000002</v>
      </c>
      <c r="O163" s="27">
        <f t="shared" si="50"/>
        <v>48850.913160001292</v>
      </c>
      <c r="P163" s="27">
        <f t="shared" si="51"/>
        <v>-48850.913160001292</v>
      </c>
    </row>
    <row r="164" spans="1:16">
      <c r="A164" s="30">
        <v>40118</v>
      </c>
      <c r="C164" s="6">
        <v>156</v>
      </c>
      <c r="D164" s="29">
        <f t="shared" si="42"/>
        <v>-5153</v>
      </c>
      <c r="E164" s="29">
        <f t="shared" si="47"/>
        <v>-803868</v>
      </c>
      <c r="F164" s="29">
        <f t="shared" si="43"/>
        <v>123582</v>
      </c>
      <c r="G164" s="34">
        <f>+Inputs!$D$3</f>
        <v>0.37951000000000001</v>
      </c>
      <c r="I164" s="27">
        <f t="shared" si="48"/>
        <v>-927450</v>
      </c>
      <c r="K164" s="27">
        <f t="shared" si="44"/>
        <v>-5153</v>
      </c>
      <c r="L164" s="27">
        <f t="shared" si="49"/>
        <v>-803868</v>
      </c>
      <c r="M164" s="27">
        <f t="shared" si="45"/>
        <v>-1955.6150300000002</v>
      </c>
      <c r="N164" s="27">
        <f t="shared" si="46"/>
        <v>-1955.6150300000002</v>
      </c>
      <c r="O164" s="27">
        <f t="shared" si="50"/>
        <v>46895.298130001291</v>
      </c>
      <c r="P164" s="27">
        <f t="shared" si="51"/>
        <v>-46895.298130001291</v>
      </c>
    </row>
    <row r="165" spans="1:16">
      <c r="A165" s="31">
        <v>40148</v>
      </c>
      <c r="C165" s="6">
        <v>157</v>
      </c>
      <c r="D165" s="29">
        <f t="shared" si="42"/>
        <v>-5153</v>
      </c>
      <c r="E165" s="29">
        <f t="shared" si="47"/>
        <v>-809021</v>
      </c>
      <c r="F165" s="29">
        <f t="shared" si="43"/>
        <v>118429</v>
      </c>
      <c r="G165" s="34">
        <f>+Inputs!$D$3</f>
        <v>0.37951000000000001</v>
      </c>
      <c r="I165" s="27">
        <f t="shared" si="48"/>
        <v>-927450</v>
      </c>
      <c r="K165" s="27">
        <f t="shared" si="44"/>
        <v>-5153</v>
      </c>
      <c r="L165" s="27">
        <f t="shared" si="49"/>
        <v>-809021</v>
      </c>
      <c r="M165" s="27">
        <f t="shared" si="45"/>
        <v>-1955.6150300000002</v>
      </c>
      <c r="N165" s="27">
        <f t="shared" si="46"/>
        <v>-1955.6150300000002</v>
      </c>
      <c r="O165" s="27">
        <f t="shared" si="50"/>
        <v>44939.68310000129</v>
      </c>
      <c r="P165" s="27">
        <f t="shared" si="51"/>
        <v>-44939.68310000129</v>
      </c>
    </row>
    <row r="166" spans="1:16">
      <c r="A166" s="30">
        <v>40179</v>
      </c>
      <c r="C166" s="6">
        <v>158</v>
      </c>
      <c r="D166" s="29">
        <f t="shared" si="42"/>
        <v>-5153</v>
      </c>
      <c r="E166" s="29">
        <f t="shared" si="47"/>
        <v>-814174</v>
      </c>
      <c r="F166" s="29">
        <f t="shared" si="43"/>
        <v>113276</v>
      </c>
      <c r="G166" s="34">
        <f>+Inputs!$D$3</f>
        <v>0.37951000000000001</v>
      </c>
      <c r="I166" s="27">
        <f t="shared" si="48"/>
        <v>-927450</v>
      </c>
      <c r="K166" s="27">
        <f t="shared" si="44"/>
        <v>-5153</v>
      </c>
      <c r="L166" s="27">
        <f t="shared" si="49"/>
        <v>-814174</v>
      </c>
      <c r="M166" s="27">
        <f t="shared" si="45"/>
        <v>-1955.6150300000002</v>
      </c>
      <c r="N166" s="27">
        <f t="shared" si="46"/>
        <v>-1955.6150300000002</v>
      </c>
      <c r="O166" s="27">
        <f t="shared" si="50"/>
        <v>42984.068070001289</v>
      </c>
      <c r="P166" s="27">
        <f t="shared" si="51"/>
        <v>-42984.068070001289</v>
      </c>
    </row>
    <row r="167" spans="1:16">
      <c r="A167" s="31">
        <v>40210</v>
      </c>
      <c r="C167" s="6">
        <v>159</v>
      </c>
      <c r="D167" s="29">
        <f t="shared" si="42"/>
        <v>-5153</v>
      </c>
      <c r="E167" s="29">
        <f t="shared" si="47"/>
        <v>-819327</v>
      </c>
      <c r="F167" s="29">
        <f t="shared" si="43"/>
        <v>108123</v>
      </c>
      <c r="G167" s="34">
        <f>+Inputs!$D$3</f>
        <v>0.37951000000000001</v>
      </c>
      <c r="I167" s="27">
        <f t="shared" si="48"/>
        <v>-927450</v>
      </c>
      <c r="K167" s="27">
        <f t="shared" si="44"/>
        <v>-5153</v>
      </c>
      <c r="L167" s="27">
        <f t="shared" si="49"/>
        <v>-819327</v>
      </c>
      <c r="M167" s="27">
        <f t="shared" si="45"/>
        <v>-1955.6150300000002</v>
      </c>
      <c r="N167" s="27">
        <f t="shared" si="46"/>
        <v>-1955.6150300000002</v>
      </c>
      <c r="O167" s="27">
        <f t="shared" si="50"/>
        <v>41028.453040001288</v>
      </c>
      <c r="P167" s="27">
        <f t="shared" si="51"/>
        <v>-41028.453040001288</v>
      </c>
    </row>
    <row r="168" spans="1:16">
      <c r="A168" s="30">
        <v>40238</v>
      </c>
      <c r="C168" s="6">
        <v>160</v>
      </c>
      <c r="D168" s="29">
        <f t="shared" si="42"/>
        <v>-5153</v>
      </c>
      <c r="E168" s="29">
        <f t="shared" si="47"/>
        <v>-824480</v>
      </c>
      <c r="F168" s="29">
        <f t="shared" si="43"/>
        <v>102970</v>
      </c>
      <c r="G168" s="34">
        <f>+Inputs!$D$3</f>
        <v>0.37951000000000001</v>
      </c>
      <c r="I168" s="27">
        <f t="shared" si="48"/>
        <v>-927450</v>
      </c>
      <c r="K168" s="27">
        <f t="shared" si="44"/>
        <v>-5153</v>
      </c>
      <c r="L168" s="27">
        <f t="shared" si="49"/>
        <v>-824480</v>
      </c>
      <c r="M168" s="27">
        <f t="shared" si="45"/>
        <v>-1955.6150300000002</v>
      </c>
      <c r="N168" s="27">
        <f t="shared" si="46"/>
        <v>-1955.6150300000002</v>
      </c>
      <c r="O168" s="27">
        <f t="shared" si="50"/>
        <v>39072.838010001287</v>
      </c>
      <c r="P168" s="27">
        <f t="shared" si="51"/>
        <v>-39072.838010001287</v>
      </c>
    </row>
    <row r="169" spans="1:16">
      <c r="A169" s="31">
        <v>40269</v>
      </c>
      <c r="C169" s="6">
        <v>161</v>
      </c>
      <c r="D169" s="29">
        <f t="shared" ref="D169:D187" si="52">ROUND(-(+$B$9/180)*1,0)</f>
        <v>-5153</v>
      </c>
      <c r="E169" s="29">
        <f t="shared" si="47"/>
        <v>-829633</v>
      </c>
      <c r="F169" s="29">
        <f t="shared" ref="F169:F188" si="53">$B$9+E169</f>
        <v>97817</v>
      </c>
      <c r="G169" s="34">
        <f>+Inputs!$D$3</f>
        <v>0.37951000000000001</v>
      </c>
      <c r="I169" s="27">
        <f t="shared" si="48"/>
        <v>-927450</v>
      </c>
      <c r="K169" s="27">
        <f t="shared" ref="K169:K188" si="54">D169</f>
        <v>-5153</v>
      </c>
      <c r="L169" s="27">
        <f t="shared" si="49"/>
        <v>-829633</v>
      </c>
      <c r="M169" s="27">
        <f t="shared" ref="M169:M188" si="55">K169*G169</f>
        <v>-1955.6150300000002</v>
      </c>
      <c r="N169" s="27">
        <f t="shared" ref="N169:N188" si="56">M169-J169</f>
        <v>-1955.6150300000002</v>
      </c>
      <c r="O169" s="27">
        <f t="shared" si="50"/>
        <v>37117.222980001286</v>
      </c>
      <c r="P169" s="27">
        <f t="shared" si="51"/>
        <v>-37117.222980001286</v>
      </c>
    </row>
    <row r="170" spans="1:16">
      <c r="A170" s="30">
        <v>40299</v>
      </c>
      <c r="C170" s="6">
        <v>162</v>
      </c>
      <c r="D170" s="29">
        <f t="shared" si="52"/>
        <v>-5153</v>
      </c>
      <c r="E170" s="29">
        <f t="shared" ref="E170:E188" si="57">+E169+D170</f>
        <v>-834786</v>
      </c>
      <c r="F170" s="29">
        <f t="shared" si="53"/>
        <v>92664</v>
      </c>
      <c r="G170" s="34">
        <f>+Inputs!$D$3</f>
        <v>0.37951000000000001</v>
      </c>
      <c r="I170" s="27">
        <f t="shared" ref="I170:I188" si="58">+I169+H170</f>
        <v>-927450</v>
      </c>
      <c r="K170" s="27">
        <f t="shared" si="54"/>
        <v>-5153</v>
      </c>
      <c r="L170" s="27">
        <f t="shared" ref="L170:L188" si="59">+L169+K170</f>
        <v>-834786</v>
      </c>
      <c r="M170" s="27">
        <f t="shared" si="55"/>
        <v>-1955.6150300000002</v>
      </c>
      <c r="N170" s="27">
        <f t="shared" si="56"/>
        <v>-1955.6150300000002</v>
      </c>
      <c r="O170" s="27">
        <f t="shared" ref="O170:O188" si="60">+O169+N170</f>
        <v>35161.607950001286</v>
      </c>
      <c r="P170" s="27">
        <f t="shared" ref="P170:P188" si="61">P169-N170</f>
        <v>-35161.607950001286</v>
      </c>
    </row>
    <row r="171" spans="1:16">
      <c r="A171" s="31">
        <v>40330</v>
      </c>
      <c r="C171" s="6">
        <v>163</v>
      </c>
      <c r="D171" s="29">
        <f t="shared" si="52"/>
        <v>-5153</v>
      </c>
      <c r="E171" s="29">
        <f t="shared" si="57"/>
        <v>-839939</v>
      </c>
      <c r="F171" s="29">
        <f t="shared" si="53"/>
        <v>87511</v>
      </c>
      <c r="G171" s="34">
        <f>+Inputs!$D$3</f>
        <v>0.37951000000000001</v>
      </c>
      <c r="I171" s="27">
        <f t="shared" si="58"/>
        <v>-927450</v>
      </c>
      <c r="K171" s="27">
        <f t="shared" si="54"/>
        <v>-5153</v>
      </c>
      <c r="L171" s="27">
        <f t="shared" si="59"/>
        <v>-839939</v>
      </c>
      <c r="M171" s="27">
        <f t="shared" si="55"/>
        <v>-1955.6150300000002</v>
      </c>
      <c r="N171" s="27">
        <f t="shared" si="56"/>
        <v>-1955.6150300000002</v>
      </c>
      <c r="O171" s="27">
        <f t="shared" si="60"/>
        <v>33205.992920001285</v>
      </c>
      <c r="P171" s="27">
        <f t="shared" si="61"/>
        <v>-33205.992920001285</v>
      </c>
    </row>
    <row r="172" spans="1:16">
      <c r="A172" s="30">
        <v>40360</v>
      </c>
      <c r="C172" s="6">
        <v>164</v>
      </c>
      <c r="D172" s="29">
        <f t="shared" si="52"/>
        <v>-5153</v>
      </c>
      <c r="E172" s="29">
        <f t="shared" si="57"/>
        <v>-845092</v>
      </c>
      <c r="F172" s="29">
        <f t="shared" si="53"/>
        <v>82358</v>
      </c>
      <c r="G172" s="34">
        <f>+Inputs!$D$3</f>
        <v>0.37951000000000001</v>
      </c>
      <c r="I172" s="27">
        <f t="shared" si="58"/>
        <v>-927450</v>
      </c>
      <c r="K172" s="27">
        <f t="shared" si="54"/>
        <v>-5153</v>
      </c>
      <c r="L172" s="27">
        <f t="shared" si="59"/>
        <v>-845092</v>
      </c>
      <c r="M172" s="27">
        <f t="shared" si="55"/>
        <v>-1955.6150300000002</v>
      </c>
      <c r="N172" s="27">
        <f t="shared" si="56"/>
        <v>-1955.6150300000002</v>
      </c>
      <c r="O172" s="27">
        <f t="shared" si="60"/>
        <v>31250.377890001284</v>
      </c>
      <c r="P172" s="27">
        <f t="shared" si="61"/>
        <v>-31250.377890001284</v>
      </c>
    </row>
    <row r="173" spans="1:16">
      <c r="A173" s="31">
        <v>40391</v>
      </c>
      <c r="C173" s="6">
        <v>165</v>
      </c>
      <c r="D173" s="29">
        <f t="shared" si="52"/>
        <v>-5153</v>
      </c>
      <c r="E173" s="29">
        <f t="shared" si="57"/>
        <v>-850245</v>
      </c>
      <c r="F173" s="29">
        <f t="shared" si="53"/>
        <v>77205</v>
      </c>
      <c r="G173" s="34">
        <f>+Inputs!$D$3</f>
        <v>0.37951000000000001</v>
      </c>
      <c r="I173" s="27">
        <f t="shared" si="58"/>
        <v>-927450</v>
      </c>
      <c r="K173" s="27">
        <f t="shared" si="54"/>
        <v>-5153</v>
      </c>
      <c r="L173" s="27">
        <f t="shared" si="59"/>
        <v>-850245</v>
      </c>
      <c r="M173" s="27">
        <f t="shared" si="55"/>
        <v>-1955.6150300000002</v>
      </c>
      <c r="N173" s="27">
        <f t="shared" si="56"/>
        <v>-1955.6150300000002</v>
      </c>
      <c r="O173" s="27">
        <f t="shared" si="60"/>
        <v>29294.762860001283</v>
      </c>
      <c r="P173" s="27">
        <f t="shared" si="61"/>
        <v>-29294.762860001283</v>
      </c>
    </row>
    <row r="174" spans="1:16">
      <c r="A174" s="30">
        <v>40422</v>
      </c>
      <c r="C174" s="6">
        <v>166</v>
      </c>
      <c r="D174" s="29">
        <f t="shared" si="52"/>
        <v>-5153</v>
      </c>
      <c r="E174" s="29">
        <f t="shared" si="57"/>
        <v>-855398</v>
      </c>
      <c r="F174" s="29">
        <f t="shared" si="53"/>
        <v>72052</v>
      </c>
      <c r="G174" s="34">
        <f>+Inputs!$D$3</f>
        <v>0.37951000000000001</v>
      </c>
      <c r="I174" s="27">
        <f t="shared" si="58"/>
        <v>-927450</v>
      </c>
      <c r="K174" s="27">
        <f t="shared" si="54"/>
        <v>-5153</v>
      </c>
      <c r="L174" s="27">
        <f t="shared" si="59"/>
        <v>-855398</v>
      </c>
      <c r="M174" s="27">
        <f t="shared" si="55"/>
        <v>-1955.6150300000002</v>
      </c>
      <c r="N174" s="27">
        <f t="shared" si="56"/>
        <v>-1955.6150300000002</v>
      </c>
      <c r="O174" s="27">
        <f t="shared" si="60"/>
        <v>27339.147830001282</v>
      </c>
      <c r="P174" s="27">
        <f t="shared" si="61"/>
        <v>-27339.147830001282</v>
      </c>
    </row>
    <row r="175" spans="1:16">
      <c r="A175" s="31">
        <v>40452</v>
      </c>
      <c r="C175" s="6">
        <v>167</v>
      </c>
      <c r="D175" s="29">
        <f t="shared" si="52"/>
        <v>-5153</v>
      </c>
      <c r="E175" s="29">
        <f t="shared" si="57"/>
        <v>-860551</v>
      </c>
      <c r="F175" s="29">
        <f t="shared" si="53"/>
        <v>66899</v>
      </c>
      <c r="G175" s="34">
        <f>+Inputs!$D$3</f>
        <v>0.37951000000000001</v>
      </c>
      <c r="I175" s="27">
        <f t="shared" si="58"/>
        <v>-927450</v>
      </c>
      <c r="K175" s="27">
        <f t="shared" si="54"/>
        <v>-5153</v>
      </c>
      <c r="L175" s="27">
        <f t="shared" si="59"/>
        <v>-860551</v>
      </c>
      <c r="M175" s="27">
        <f t="shared" si="55"/>
        <v>-1955.6150300000002</v>
      </c>
      <c r="N175" s="27">
        <f t="shared" si="56"/>
        <v>-1955.6150300000002</v>
      </c>
      <c r="O175" s="27">
        <f t="shared" si="60"/>
        <v>25383.532800001281</v>
      </c>
      <c r="P175" s="27">
        <f t="shared" si="61"/>
        <v>-25383.532800001281</v>
      </c>
    </row>
    <row r="176" spans="1:16">
      <c r="A176" s="30">
        <v>40483</v>
      </c>
      <c r="C176" s="6">
        <v>168</v>
      </c>
      <c r="D176" s="29">
        <f t="shared" si="52"/>
        <v>-5153</v>
      </c>
      <c r="E176" s="29">
        <f t="shared" si="57"/>
        <v>-865704</v>
      </c>
      <c r="F176" s="29">
        <f t="shared" si="53"/>
        <v>61746</v>
      </c>
      <c r="G176" s="34">
        <f>+Inputs!$D$3</f>
        <v>0.37951000000000001</v>
      </c>
      <c r="I176" s="27">
        <f t="shared" si="58"/>
        <v>-927450</v>
      </c>
      <c r="K176" s="27">
        <f t="shared" si="54"/>
        <v>-5153</v>
      </c>
      <c r="L176" s="27">
        <f t="shared" si="59"/>
        <v>-865704</v>
      </c>
      <c r="M176" s="27">
        <f t="shared" si="55"/>
        <v>-1955.6150300000002</v>
      </c>
      <c r="N176" s="27">
        <f t="shared" si="56"/>
        <v>-1955.6150300000002</v>
      </c>
      <c r="O176" s="27">
        <f t="shared" si="60"/>
        <v>23427.917770001281</v>
      </c>
      <c r="P176" s="27">
        <f t="shared" si="61"/>
        <v>-23427.917770001281</v>
      </c>
    </row>
    <row r="177" spans="1:20">
      <c r="A177" s="31">
        <v>40513</v>
      </c>
      <c r="C177" s="6">
        <v>169</v>
      </c>
      <c r="D177" s="29">
        <f t="shared" si="52"/>
        <v>-5153</v>
      </c>
      <c r="E177" s="29">
        <f t="shared" si="57"/>
        <v>-870857</v>
      </c>
      <c r="F177" s="29">
        <f t="shared" si="53"/>
        <v>56593</v>
      </c>
      <c r="G177" s="34">
        <f>+Inputs!$D$3</f>
        <v>0.37951000000000001</v>
      </c>
      <c r="I177" s="27">
        <f t="shared" si="58"/>
        <v>-927450</v>
      </c>
      <c r="K177" s="27">
        <f t="shared" si="54"/>
        <v>-5153</v>
      </c>
      <c r="L177" s="27">
        <f t="shared" si="59"/>
        <v>-870857</v>
      </c>
      <c r="M177" s="27">
        <f t="shared" si="55"/>
        <v>-1955.6150300000002</v>
      </c>
      <c r="N177" s="27">
        <f t="shared" si="56"/>
        <v>-1955.6150300000002</v>
      </c>
      <c r="O177" s="27">
        <f t="shared" si="60"/>
        <v>21472.30274000128</v>
      </c>
      <c r="P177" s="27">
        <f t="shared" si="61"/>
        <v>-21472.30274000128</v>
      </c>
    </row>
    <row r="178" spans="1:20">
      <c r="A178" s="30">
        <v>40544</v>
      </c>
      <c r="C178" s="6">
        <v>170</v>
      </c>
      <c r="D178" s="29">
        <f t="shared" si="52"/>
        <v>-5153</v>
      </c>
      <c r="E178" s="29">
        <f t="shared" si="57"/>
        <v>-876010</v>
      </c>
      <c r="F178" s="29">
        <f t="shared" si="53"/>
        <v>51440</v>
      </c>
      <c r="G178" s="34">
        <f>+Inputs!$D$3</f>
        <v>0.37951000000000001</v>
      </c>
      <c r="I178" s="27">
        <f t="shared" si="58"/>
        <v>-927450</v>
      </c>
      <c r="K178" s="27">
        <f t="shared" si="54"/>
        <v>-5153</v>
      </c>
      <c r="L178" s="27">
        <f t="shared" si="59"/>
        <v>-876010</v>
      </c>
      <c r="M178" s="27">
        <f t="shared" si="55"/>
        <v>-1955.6150300000002</v>
      </c>
      <c r="N178" s="27">
        <f t="shared" si="56"/>
        <v>-1955.6150300000002</v>
      </c>
      <c r="O178" s="27">
        <f t="shared" si="60"/>
        <v>19516.687710001279</v>
      </c>
      <c r="P178" s="27">
        <f t="shared" si="61"/>
        <v>-19516.687710001279</v>
      </c>
    </row>
    <row r="179" spans="1:20">
      <c r="A179" s="31">
        <v>40575</v>
      </c>
      <c r="C179" s="6">
        <v>171</v>
      </c>
      <c r="D179" s="29">
        <f t="shared" si="52"/>
        <v>-5153</v>
      </c>
      <c r="E179" s="29">
        <f t="shared" si="57"/>
        <v>-881163</v>
      </c>
      <c r="F179" s="29">
        <f t="shared" si="53"/>
        <v>46287</v>
      </c>
      <c r="G179" s="34">
        <f>+Inputs!$D$3</f>
        <v>0.37951000000000001</v>
      </c>
      <c r="I179" s="27">
        <f t="shared" si="58"/>
        <v>-927450</v>
      </c>
      <c r="K179" s="27">
        <f t="shared" si="54"/>
        <v>-5153</v>
      </c>
      <c r="L179" s="27">
        <f t="shared" si="59"/>
        <v>-881163</v>
      </c>
      <c r="M179" s="27">
        <f t="shared" si="55"/>
        <v>-1955.6150300000002</v>
      </c>
      <c r="N179" s="27">
        <f t="shared" si="56"/>
        <v>-1955.6150300000002</v>
      </c>
      <c r="O179" s="27">
        <f t="shared" si="60"/>
        <v>17561.072680001278</v>
      </c>
      <c r="P179" s="27">
        <f t="shared" si="61"/>
        <v>-17561.072680001278</v>
      </c>
    </row>
    <row r="180" spans="1:20">
      <c r="A180" s="30">
        <v>40603</v>
      </c>
      <c r="C180" s="6">
        <v>172</v>
      </c>
      <c r="D180" s="29">
        <f t="shared" si="52"/>
        <v>-5153</v>
      </c>
      <c r="E180" s="29">
        <f t="shared" si="57"/>
        <v>-886316</v>
      </c>
      <c r="F180" s="29">
        <f t="shared" si="53"/>
        <v>41134</v>
      </c>
      <c r="G180" s="34">
        <f>+Inputs!$D$3</f>
        <v>0.37951000000000001</v>
      </c>
      <c r="I180" s="27">
        <f t="shared" si="58"/>
        <v>-927450</v>
      </c>
      <c r="K180" s="27">
        <f t="shared" si="54"/>
        <v>-5153</v>
      </c>
      <c r="L180" s="27">
        <f t="shared" si="59"/>
        <v>-886316</v>
      </c>
      <c r="M180" s="27">
        <f t="shared" si="55"/>
        <v>-1955.6150300000002</v>
      </c>
      <c r="N180" s="27">
        <f t="shared" si="56"/>
        <v>-1955.6150300000002</v>
      </c>
      <c r="O180" s="27">
        <f t="shared" si="60"/>
        <v>15605.457650001277</v>
      </c>
      <c r="P180" s="27">
        <f t="shared" si="61"/>
        <v>-15605.457650001277</v>
      </c>
    </row>
    <row r="181" spans="1:20">
      <c r="A181" s="31">
        <v>40634</v>
      </c>
      <c r="C181" s="6">
        <v>173</v>
      </c>
      <c r="D181" s="29">
        <f t="shared" si="52"/>
        <v>-5153</v>
      </c>
      <c r="E181" s="29">
        <f t="shared" si="57"/>
        <v>-891469</v>
      </c>
      <c r="F181" s="29">
        <f t="shared" si="53"/>
        <v>35981</v>
      </c>
      <c r="G181" s="34">
        <f>+Inputs!$D$3</f>
        <v>0.37951000000000001</v>
      </c>
      <c r="I181" s="27">
        <f t="shared" si="58"/>
        <v>-927450</v>
      </c>
      <c r="K181" s="27">
        <f t="shared" si="54"/>
        <v>-5153</v>
      </c>
      <c r="L181" s="27">
        <f t="shared" si="59"/>
        <v>-891469</v>
      </c>
      <c r="M181" s="27">
        <f t="shared" si="55"/>
        <v>-1955.6150300000002</v>
      </c>
      <c r="N181" s="27">
        <f t="shared" si="56"/>
        <v>-1955.6150300000002</v>
      </c>
      <c r="O181" s="27">
        <f t="shared" si="60"/>
        <v>13649.842620001276</v>
      </c>
      <c r="P181" s="27">
        <f t="shared" si="61"/>
        <v>-13649.842620001276</v>
      </c>
    </row>
    <row r="182" spans="1:20">
      <c r="A182" s="30">
        <v>40664</v>
      </c>
      <c r="C182" s="6">
        <v>174</v>
      </c>
      <c r="D182" s="29">
        <f t="shared" si="52"/>
        <v>-5153</v>
      </c>
      <c r="E182" s="29">
        <f t="shared" si="57"/>
        <v>-896622</v>
      </c>
      <c r="F182" s="29">
        <f t="shared" si="53"/>
        <v>30828</v>
      </c>
      <c r="G182" s="34">
        <f>+Inputs!$D$3</f>
        <v>0.37951000000000001</v>
      </c>
      <c r="I182" s="27">
        <f t="shared" si="58"/>
        <v>-927450</v>
      </c>
      <c r="K182" s="27">
        <f t="shared" si="54"/>
        <v>-5153</v>
      </c>
      <c r="L182" s="27">
        <f t="shared" si="59"/>
        <v>-896622</v>
      </c>
      <c r="M182" s="27">
        <f t="shared" si="55"/>
        <v>-1955.6150300000002</v>
      </c>
      <c r="N182" s="27">
        <f t="shared" si="56"/>
        <v>-1955.6150300000002</v>
      </c>
      <c r="O182" s="27">
        <f t="shared" si="60"/>
        <v>11694.227590001276</v>
      </c>
      <c r="P182" s="27">
        <f t="shared" si="61"/>
        <v>-11694.227590001276</v>
      </c>
    </row>
    <row r="183" spans="1:20">
      <c r="A183" s="31">
        <v>40695</v>
      </c>
      <c r="C183" s="6">
        <v>175</v>
      </c>
      <c r="D183" s="29">
        <f t="shared" si="52"/>
        <v>-5153</v>
      </c>
      <c r="E183" s="29">
        <f t="shared" si="57"/>
        <v>-901775</v>
      </c>
      <c r="F183" s="29">
        <f t="shared" si="53"/>
        <v>25675</v>
      </c>
      <c r="G183" s="34">
        <f>+Inputs!$D$3</f>
        <v>0.37951000000000001</v>
      </c>
      <c r="I183" s="27">
        <f t="shared" si="58"/>
        <v>-927450</v>
      </c>
      <c r="K183" s="27">
        <f t="shared" si="54"/>
        <v>-5153</v>
      </c>
      <c r="L183" s="27">
        <f t="shared" si="59"/>
        <v>-901775</v>
      </c>
      <c r="M183" s="27">
        <f t="shared" si="55"/>
        <v>-1955.6150300000002</v>
      </c>
      <c r="N183" s="27">
        <f t="shared" si="56"/>
        <v>-1955.6150300000002</v>
      </c>
      <c r="O183" s="27">
        <f t="shared" si="60"/>
        <v>9738.6125600012747</v>
      </c>
      <c r="P183" s="27">
        <f t="shared" si="61"/>
        <v>-9738.6125600012747</v>
      </c>
    </row>
    <row r="184" spans="1:20">
      <c r="A184" s="30">
        <v>40725</v>
      </c>
      <c r="C184" s="6">
        <v>176</v>
      </c>
      <c r="D184" s="29">
        <f t="shared" si="52"/>
        <v>-5153</v>
      </c>
      <c r="E184" s="29">
        <f t="shared" si="57"/>
        <v>-906928</v>
      </c>
      <c r="F184" s="29">
        <f t="shared" si="53"/>
        <v>20522</v>
      </c>
      <c r="G184" s="34">
        <f>+Inputs!$D$3</f>
        <v>0.37951000000000001</v>
      </c>
      <c r="I184" s="27">
        <f t="shared" si="58"/>
        <v>-927450</v>
      </c>
      <c r="K184" s="27">
        <f t="shared" si="54"/>
        <v>-5153</v>
      </c>
      <c r="L184" s="27">
        <f t="shared" si="59"/>
        <v>-906928</v>
      </c>
      <c r="M184" s="27">
        <f t="shared" si="55"/>
        <v>-1955.6150300000002</v>
      </c>
      <c r="N184" s="27">
        <f t="shared" si="56"/>
        <v>-1955.6150300000002</v>
      </c>
      <c r="O184" s="27">
        <f t="shared" si="60"/>
        <v>7782.9975300012748</v>
      </c>
      <c r="P184" s="27">
        <f t="shared" si="61"/>
        <v>-7782.9975300012748</v>
      </c>
    </row>
    <row r="185" spans="1:20">
      <c r="A185" s="31">
        <v>40756</v>
      </c>
      <c r="C185" s="6">
        <v>177</v>
      </c>
      <c r="D185" s="29">
        <f t="shared" si="52"/>
        <v>-5153</v>
      </c>
      <c r="E185" s="29">
        <f t="shared" si="57"/>
        <v>-912081</v>
      </c>
      <c r="F185" s="29">
        <f t="shared" si="53"/>
        <v>15369</v>
      </c>
      <c r="G185" s="34">
        <f>+Inputs!$D$3</f>
        <v>0.37951000000000001</v>
      </c>
      <c r="I185" s="27">
        <f t="shared" si="58"/>
        <v>-927450</v>
      </c>
      <c r="K185" s="27">
        <f t="shared" si="54"/>
        <v>-5153</v>
      </c>
      <c r="L185" s="27">
        <f t="shared" si="59"/>
        <v>-912081</v>
      </c>
      <c r="M185" s="27">
        <f t="shared" si="55"/>
        <v>-1955.6150300000002</v>
      </c>
      <c r="N185" s="27">
        <f t="shared" si="56"/>
        <v>-1955.6150300000002</v>
      </c>
      <c r="O185" s="27">
        <f t="shared" si="60"/>
        <v>5827.3825000012748</v>
      </c>
      <c r="P185" s="27">
        <f t="shared" si="61"/>
        <v>-5827.3825000012748</v>
      </c>
    </row>
    <row r="186" spans="1:20">
      <c r="A186" s="30">
        <v>40787</v>
      </c>
      <c r="C186" s="6">
        <v>178</v>
      </c>
      <c r="D186" s="29">
        <f t="shared" si="52"/>
        <v>-5153</v>
      </c>
      <c r="E186" s="29">
        <f t="shared" si="57"/>
        <v>-917234</v>
      </c>
      <c r="F186" s="29">
        <f t="shared" si="53"/>
        <v>10216</v>
      </c>
      <c r="G186" s="34">
        <f>+Inputs!$D$3</f>
        <v>0.37951000000000001</v>
      </c>
      <c r="I186" s="27">
        <f t="shared" si="58"/>
        <v>-927450</v>
      </c>
      <c r="K186" s="27">
        <f t="shared" si="54"/>
        <v>-5153</v>
      </c>
      <c r="L186" s="27">
        <f t="shared" si="59"/>
        <v>-917234</v>
      </c>
      <c r="M186" s="27">
        <f t="shared" si="55"/>
        <v>-1955.6150300000002</v>
      </c>
      <c r="N186" s="27">
        <f t="shared" si="56"/>
        <v>-1955.6150300000002</v>
      </c>
      <c r="O186" s="27">
        <f t="shared" si="60"/>
        <v>3871.7674700012749</v>
      </c>
      <c r="P186" s="27">
        <f t="shared" si="61"/>
        <v>-3871.7674700012749</v>
      </c>
    </row>
    <row r="187" spans="1:20">
      <c r="A187" s="31">
        <v>40817</v>
      </c>
      <c r="C187" s="6">
        <v>179</v>
      </c>
      <c r="D187" s="29">
        <f t="shared" si="52"/>
        <v>-5153</v>
      </c>
      <c r="E187" s="29">
        <f t="shared" si="57"/>
        <v>-922387</v>
      </c>
      <c r="F187" s="29">
        <f t="shared" si="53"/>
        <v>5063</v>
      </c>
      <c r="G187" s="34">
        <f>+Inputs!$D$3</f>
        <v>0.37951000000000001</v>
      </c>
      <c r="I187" s="27">
        <f t="shared" si="58"/>
        <v>-927450</v>
      </c>
      <c r="K187" s="27">
        <f t="shared" si="54"/>
        <v>-5153</v>
      </c>
      <c r="L187" s="27">
        <f t="shared" si="59"/>
        <v>-922387</v>
      </c>
      <c r="M187" s="27">
        <f t="shared" si="55"/>
        <v>-1955.6150300000002</v>
      </c>
      <c r="N187" s="27">
        <f t="shared" si="56"/>
        <v>-1955.6150300000002</v>
      </c>
      <c r="O187" s="27">
        <f t="shared" si="60"/>
        <v>1916.1524400012747</v>
      </c>
      <c r="P187" s="27">
        <f t="shared" si="61"/>
        <v>-1916.1524400012747</v>
      </c>
    </row>
    <row r="188" spans="1:20">
      <c r="A188" s="30">
        <v>40848</v>
      </c>
      <c r="C188" s="6">
        <v>180</v>
      </c>
      <c r="D188" s="29">
        <f>-F187</f>
        <v>-5063</v>
      </c>
      <c r="E188" s="29">
        <f t="shared" si="57"/>
        <v>-927450</v>
      </c>
      <c r="F188" s="29">
        <f t="shared" si="53"/>
        <v>0</v>
      </c>
      <c r="G188" s="34">
        <f>+Inputs!$D$3</f>
        <v>0.37951000000000001</v>
      </c>
      <c r="I188" s="27">
        <f t="shared" si="58"/>
        <v>-927450</v>
      </c>
      <c r="K188" s="27">
        <f t="shared" si="54"/>
        <v>-5063</v>
      </c>
      <c r="L188" s="27">
        <f t="shared" si="59"/>
        <v>-927450</v>
      </c>
      <c r="M188" s="27">
        <f t="shared" si="55"/>
        <v>-1921.45913</v>
      </c>
      <c r="N188" s="27">
        <f t="shared" si="56"/>
        <v>-1921.45913</v>
      </c>
      <c r="O188" s="27">
        <f t="shared" si="60"/>
        <v>-5.3066899987252327</v>
      </c>
      <c r="P188" s="27">
        <f t="shared" si="61"/>
        <v>5.3066899987252327</v>
      </c>
    </row>
    <row r="189" spans="1:20">
      <c r="A189" s="30"/>
      <c r="G189" s="28"/>
    </row>
    <row r="190" spans="1:20">
      <c r="A190" s="8" t="s">
        <v>43</v>
      </c>
      <c r="B190" s="33">
        <f>SUM(B9:B189)</f>
        <v>927450</v>
      </c>
      <c r="D190" s="33">
        <f>SUM(D9:D189)</f>
        <v>-927450</v>
      </c>
      <c r="G190" s="28"/>
      <c r="H190" s="33">
        <f>SUM(H9:H189)</f>
        <v>-927450</v>
      </c>
      <c r="I190" s="33"/>
      <c r="J190" s="33">
        <f>SUM(J9:J189)</f>
        <v>-351967.27500000002</v>
      </c>
      <c r="K190" s="33">
        <f>SUM(K9:K189)</f>
        <v>-927450</v>
      </c>
      <c r="L190" s="33"/>
      <c r="M190" s="33">
        <f>SUM(M9:M189)</f>
        <v>-351972.58168999857</v>
      </c>
      <c r="N190" s="33">
        <f>SUM(N9:N189)</f>
        <v>-5.3066899987252327</v>
      </c>
      <c r="O190" s="33">
        <f>SUM(O9:O189)</f>
        <v>31497738.246220164</v>
      </c>
      <c r="P190" s="33">
        <f>SUM(P9:P189)</f>
        <v>-31497738.246220164</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sheetPr transitionEvaluation="1" codeName="Sheet27">
    <pageSetUpPr autoPageBreaks="0" fitToPage="1"/>
  </sheetPr>
  <dimension ref="A1:AE193"/>
  <sheetViews>
    <sheetView defaultGridColor="0" topLeftCell="W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88671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35462</v>
      </c>
      <c r="B9" s="32">
        <v>-6083388</v>
      </c>
      <c r="C9" s="6">
        <v>1</v>
      </c>
      <c r="D9" s="29">
        <f t="shared" ref="D9:D40" si="0">ROUND(-(+$B$9/180)*1,0)</f>
        <v>33797</v>
      </c>
      <c r="E9" s="29">
        <f>+D9</f>
        <v>33797</v>
      </c>
      <c r="F9" s="29">
        <f t="shared" ref="F9:F40" si="1">$B$9+E9</f>
        <v>-6049591</v>
      </c>
      <c r="G9" s="34">
        <f>+Inputs!$D$2</f>
        <v>0.3795</v>
      </c>
      <c r="H9" s="27">
        <f>-B9</f>
        <v>6083388</v>
      </c>
      <c r="I9" s="27">
        <f>+H9</f>
        <v>6083388</v>
      </c>
      <c r="J9" s="27">
        <f>H9*G9</f>
        <v>2308645.7459999998</v>
      </c>
      <c r="K9" s="27">
        <f t="shared" ref="K9:K40" si="2">D9</f>
        <v>33797</v>
      </c>
      <c r="L9" s="27">
        <f>+K9</f>
        <v>33797</v>
      </c>
      <c r="M9" s="27">
        <f t="shared" ref="M9:M40" si="3">K9*G9</f>
        <v>12825.961499999999</v>
      </c>
      <c r="N9" s="27">
        <f t="shared" ref="N9:N40" si="4">M9-J9</f>
        <v>-2295819.7844999996</v>
      </c>
      <c r="O9" s="27">
        <f>+N9</f>
        <v>-2295819.7844999996</v>
      </c>
      <c r="P9" s="27">
        <f>-SUM(N9)</f>
        <v>2295819.7844999996</v>
      </c>
      <c r="Q9" s="38">
        <f>VLOOKUP(Q8,A9:P188,5)</f>
        <v>5238535</v>
      </c>
      <c r="R9" s="38">
        <f>VLOOKUP(R8,A9:P188,5)</f>
        <v>5644099</v>
      </c>
      <c r="S9" s="38">
        <f>+R9-Q9</f>
        <v>405564</v>
      </c>
      <c r="T9" s="35" t="s">
        <v>64</v>
      </c>
      <c r="U9" s="161">
        <f>-IF(TYPE(VLOOKUP(U8,$A$9:$P$188,6,FALSE))=16,0,VLOOKUP(U8,$A$9:$P$188,6,FALSE))</f>
        <v>1216620</v>
      </c>
      <c r="V9" s="161">
        <f>-IF(TYPE(VLOOKUP(V8,$A$9:$P$188,6,FALSE))=16,0,VLOOKUP(V8,$A$9:$P$188,6,FALSE))</f>
        <v>1182823</v>
      </c>
      <c r="W9" s="161">
        <f t="shared" ref="W9:AE9" si="5">-IF(TYPE(VLOOKUP(W8,$A$9:$P$188,6,FALSE))=16,0,VLOOKUP(W8,$A$9:$P$188,6,FALSE))</f>
        <v>1149026</v>
      </c>
      <c r="X9" s="161">
        <f t="shared" si="5"/>
        <v>1115229</v>
      </c>
      <c r="Y9" s="161">
        <f t="shared" si="5"/>
        <v>1081432</v>
      </c>
      <c r="Z9" s="161">
        <f t="shared" si="5"/>
        <v>1047635</v>
      </c>
      <c r="AA9" s="161">
        <f t="shared" si="5"/>
        <v>1013838</v>
      </c>
      <c r="AB9" s="161">
        <f t="shared" si="5"/>
        <v>980041</v>
      </c>
      <c r="AC9" s="161">
        <f t="shared" si="5"/>
        <v>946244</v>
      </c>
      <c r="AD9" s="161">
        <f t="shared" si="5"/>
        <v>912447</v>
      </c>
      <c r="AE9" s="161">
        <f t="shared" si="5"/>
        <v>878650</v>
      </c>
    </row>
    <row r="10" spans="1:31">
      <c r="A10" s="30">
        <v>35490</v>
      </c>
      <c r="B10" s="9"/>
      <c r="C10" s="6">
        <v>2</v>
      </c>
      <c r="D10" s="29">
        <f t="shared" si="0"/>
        <v>33797</v>
      </c>
      <c r="E10" s="29">
        <f t="shared" ref="E10:E41" si="6">+E9+D10</f>
        <v>67594</v>
      </c>
      <c r="F10" s="29">
        <f t="shared" si="1"/>
        <v>-6015794</v>
      </c>
      <c r="G10" s="34">
        <f>+Inputs!$D$2</f>
        <v>0.3795</v>
      </c>
      <c r="H10" s="2"/>
      <c r="I10" s="27">
        <f t="shared" ref="I10:I41" si="7">+I9+H10</f>
        <v>6083388</v>
      </c>
      <c r="J10" s="27"/>
      <c r="K10" s="27">
        <f t="shared" si="2"/>
        <v>33797</v>
      </c>
      <c r="L10" s="27">
        <f t="shared" ref="L10:L41" si="8">+L9+K10</f>
        <v>67594</v>
      </c>
      <c r="M10" s="27">
        <f t="shared" si="3"/>
        <v>12825.961499999999</v>
      </c>
      <c r="N10" s="27">
        <f t="shared" si="4"/>
        <v>12825.961499999999</v>
      </c>
      <c r="O10" s="27">
        <f t="shared" ref="O10:O41" si="9">+O9+N10</f>
        <v>-2282993.8229999994</v>
      </c>
      <c r="P10" s="27">
        <f t="shared" ref="P10:P41" si="10">P9-N10</f>
        <v>2282993.8229999994</v>
      </c>
      <c r="Q10" s="38">
        <f>VLOOKUP(Q8,A9:P188,15)</f>
        <v>-320594.67589999945</v>
      </c>
      <c r="R10" s="38">
        <f>VLOOKUP(R8,A9:P188,15)</f>
        <v>-166679.08225999936</v>
      </c>
      <c r="S10" s="38">
        <f>+R10-Q10</f>
        <v>153915.59364000009</v>
      </c>
      <c r="T10" s="36" t="s">
        <v>69</v>
      </c>
    </row>
    <row r="11" spans="1:31">
      <c r="A11" s="31">
        <v>35521</v>
      </c>
      <c r="B11" s="5"/>
      <c r="C11" s="6">
        <v>3</v>
      </c>
      <c r="D11" s="29">
        <f t="shared" si="0"/>
        <v>33797</v>
      </c>
      <c r="E11" s="29">
        <f t="shared" si="6"/>
        <v>101391</v>
      </c>
      <c r="F11" s="29">
        <f t="shared" si="1"/>
        <v>-5981997</v>
      </c>
      <c r="G11" s="34">
        <f>+Inputs!$D$2</f>
        <v>0.3795</v>
      </c>
      <c r="H11" s="2"/>
      <c r="I11" s="27">
        <f t="shared" si="7"/>
        <v>6083388</v>
      </c>
      <c r="J11" s="27"/>
      <c r="K11" s="27">
        <f t="shared" si="2"/>
        <v>33797</v>
      </c>
      <c r="L11" s="27">
        <f t="shared" si="8"/>
        <v>101391</v>
      </c>
      <c r="M11" s="27">
        <f t="shared" si="3"/>
        <v>12825.961499999999</v>
      </c>
      <c r="N11" s="27">
        <f t="shared" si="4"/>
        <v>12825.961499999999</v>
      </c>
      <c r="O11" s="27">
        <f t="shared" si="9"/>
        <v>-2270167.8614999992</v>
      </c>
      <c r="P11" s="27">
        <f t="shared" si="10"/>
        <v>2270167.8614999992</v>
      </c>
      <c r="Q11" s="38">
        <f>+VLOOKUP(Q8,A9:P188,16)</f>
        <v>320594.67589999945</v>
      </c>
      <c r="R11" s="38">
        <f>+VLOOKUP(R8,A9:P188,16)</f>
        <v>166679.08225999936</v>
      </c>
      <c r="S11" s="38">
        <f>(+Q11+R11)/2</f>
        <v>243636.8790799994</v>
      </c>
      <c r="T11" s="36" t="s">
        <v>113</v>
      </c>
      <c r="U11" s="161">
        <f>IF(TYPE(VLOOKUP(U8,$A$9:$P$188,16,FALSE))=16,0,VLOOKUP(U8,$A$9:$P$188,16,FALSE))</f>
        <v>461683.97006999975</v>
      </c>
      <c r="V11" s="161">
        <f t="shared" ref="V11:AE11" si="11">IF(TYPE(VLOOKUP(V8,$A$9:$P$188,16,FALSE))=16,0,VLOOKUP(V8,$A$9:$P$188,16,FALSE))</f>
        <v>448857.67059999972</v>
      </c>
      <c r="W11" s="161">
        <f t="shared" si="11"/>
        <v>436031.37112999969</v>
      </c>
      <c r="X11" s="161">
        <f t="shared" si="11"/>
        <v>423205.07165999967</v>
      </c>
      <c r="Y11" s="161">
        <f t="shared" si="11"/>
        <v>410378.77218999964</v>
      </c>
      <c r="Z11" s="161">
        <f t="shared" si="11"/>
        <v>397552.47271999961</v>
      </c>
      <c r="AA11" s="161">
        <f t="shared" si="11"/>
        <v>384726.17324999959</v>
      </c>
      <c r="AB11" s="161">
        <f t="shared" si="11"/>
        <v>371899.87377999956</v>
      </c>
      <c r="AC11" s="161">
        <f t="shared" si="11"/>
        <v>359073.57430999953</v>
      </c>
      <c r="AD11" s="161">
        <f t="shared" si="11"/>
        <v>346247.2748399995</v>
      </c>
      <c r="AE11" s="161">
        <f t="shared" si="11"/>
        <v>333420.97536999948</v>
      </c>
    </row>
    <row r="12" spans="1:31">
      <c r="A12" s="30">
        <v>35551</v>
      </c>
      <c r="B12" s="3"/>
      <c r="C12" s="6">
        <v>4</v>
      </c>
      <c r="D12" s="29">
        <f t="shared" si="0"/>
        <v>33797</v>
      </c>
      <c r="E12" s="29">
        <f t="shared" si="6"/>
        <v>135188</v>
      </c>
      <c r="F12" s="29">
        <f t="shared" si="1"/>
        <v>-5948200</v>
      </c>
      <c r="G12" s="34">
        <f>+Inputs!$D$2</f>
        <v>0.3795</v>
      </c>
      <c r="H12" s="2"/>
      <c r="I12" s="27">
        <f t="shared" si="7"/>
        <v>6083388</v>
      </c>
      <c r="J12" s="27"/>
      <c r="K12" s="27">
        <f t="shared" si="2"/>
        <v>33797</v>
      </c>
      <c r="L12" s="27">
        <f t="shared" si="8"/>
        <v>135188</v>
      </c>
      <c r="M12" s="27">
        <f t="shared" si="3"/>
        <v>12825.961499999999</v>
      </c>
      <c r="N12" s="27">
        <f t="shared" si="4"/>
        <v>12825.961499999999</v>
      </c>
      <c r="O12" s="27">
        <f t="shared" si="9"/>
        <v>-2257341.899999999</v>
      </c>
      <c r="P12" s="27">
        <f t="shared" si="10"/>
        <v>2257341.899999999</v>
      </c>
      <c r="Q12" s="39"/>
      <c r="R12" s="40"/>
      <c r="S12" s="40"/>
      <c r="T12" s="36"/>
    </row>
    <row r="13" spans="1:31">
      <c r="A13" s="31">
        <v>35582</v>
      </c>
      <c r="B13" s="3"/>
      <c r="C13" s="6">
        <v>5</v>
      </c>
      <c r="D13" s="29">
        <f t="shared" si="0"/>
        <v>33797</v>
      </c>
      <c r="E13" s="29">
        <f t="shared" si="6"/>
        <v>168985</v>
      </c>
      <c r="F13" s="29">
        <f t="shared" si="1"/>
        <v>-5914403</v>
      </c>
      <c r="G13" s="34">
        <f>+Inputs!$D$2</f>
        <v>0.3795</v>
      </c>
      <c r="H13" s="2"/>
      <c r="I13" s="27">
        <f t="shared" si="7"/>
        <v>6083388</v>
      </c>
      <c r="J13" s="27"/>
      <c r="K13" s="27">
        <f t="shared" si="2"/>
        <v>33797</v>
      </c>
      <c r="L13" s="27">
        <f t="shared" si="8"/>
        <v>168985</v>
      </c>
      <c r="M13" s="27">
        <f t="shared" si="3"/>
        <v>12825.961499999999</v>
      </c>
      <c r="N13" s="27">
        <f t="shared" si="4"/>
        <v>12825.961499999999</v>
      </c>
      <c r="O13" s="27">
        <f t="shared" si="9"/>
        <v>-2244515.9384999988</v>
      </c>
      <c r="P13" s="27">
        <f t="shared" si="10"/>
        <v>2244515.9384999988</v>
      </c>
      <c r="Q13" s="38">
        <f>VLOOKUP(Q8,A9:P188,9)</f>
        <v>6083388</v>
      </c>
      <c r="R13" s="38">
        <f>VLOOKUP(R8,A9:P188,9)</f>
        <v>6083388</v>
      </c>
      <c r="S13" s="38">
        <f>+R13-Q13</f>
        <v>0</v>
      </c>
      <c r="T13" s="36" t="s">
        <v>70</v>
      </c>
    </row>
    <row r="14" spans="1:31">
      <c r="A14" s="30">
        <v>35612</v>
      </c>
      <c r="B14" s="3"/>
      <c r="C14" s="6">
        <v>6</v>
      </c>
      <c r="D14" s="29">
        <f t="shared" si="0"/>
        <v>33797</v>
      </c>
      <c r="E14" s="29">
        <f t="shared" si="6"/>
        <v>202782</v>
      </c>
      <c r="F14" s="29">
        <f t="shared" si="1"/>
        <v>-5880606</v>
      </c>
      <c r="G14" s="34">
        <f>+Inputs!$D$2</f>
        <v>0.3795</v>
      </c>
      <c r="H14" s="2"/>
      <c r="I14" s="27">
        <f t="shared" si="7"/>
        <v>6083388</v>
      </c>
      <c r="J14" s="27"/>
      <c r="K14" s="27">
        <f t="shared" si="2"/>
        <v>33797</v>
      </c>
      <c r="L14" s="27">
        <f t="shared" si="8"/>
        <v>202782</v>
      </c>
      <c r="M14" s="27">
        <f t="shared" si="3"/>
        <v>12825.961499999999</v>
      </c>
      <c r="N14" s="27">
        <f t="shared" si="4"/>
        <v>12825.961499999999</v>
      </c>
      <c r="O14" s="27">
        <f t="shared" si="9"/>
        <v>-2231689.9769999986</v>
      </c>
      <c r="P14" s="27">
        <f t="shared" si="10"/>
        <v>2231689.9769999986</v>
      </c>
      <c r="Q14" s="38">
        <f>VLOOKUP(Q8,A9:P188,12)</f>
        <v>5238535</v>
      </c>
      <c r="R14" s="38">
        <f>VLOOKUP(R8,A9:P188,12)</f>
        <v>5644099</v>
      </c>
      <c r="S14" s="38">
        <f>+R14-Q14</f>
        <v>405564</v>
      </c>
      <c r="T14" s="37" t="s">
        <v>93</v>
      </c>
    </row>
    <row r="15" spans="1:31">
      <c r="A15" s="31">
        <v>35643</v>
      </c>
      <c r="B15" s="3"/>
      <c r="C15" s="6">
        <v>7</v>
      </c>
      <c r="D15" s="29">
        <f t="shared" si="0"/>
        <v>33797</v>
      </c>
      <c r="E15" s="29">
        <f t="shared" si="6"/>
        <v>236579</v>
      </c>
      <c r="F15" s="29">
        <f t="shared" si="1"/>
        <v>-5846809</v>
      </c>
      <c r="G15" s="34">
        <f>+Inputs!$D$2</f>
        <v>0.3795</v>
      </c>
      <c r="H15" s="2"/>
      <c r="I15" s="27">
        <f t="shared" si="7"/>
        <v>6083388</v>
      </c>
      <c r="J15" s="27"/>
      <c r="K15" s="27">
        <f t="shared" si="2"/>
        <v>33797</v>
      </c>
      <c r="L15" s="27">
        <f t="shared" si="8"/>
        <v>236579</v>
      </c>
      <c r="M15" s="27">
        <f t="shared" si="3"/>
        <v>12825.961499999999</v>
      </c>
      <c r="N15" s="27">
        <f t="shared" si="4"/>
        <v>12825.961499999999</v>
      </c>
      <c r="O15" s="27">
        <f t="shared" si="9"/>
        <v>-2218864.0154999983</v>
      </c>
      <c r="P15" s="27">
        <f t="shared" si="10"/>
        <v>2218864.0154999983</v>
      </c>
    </row>
    <row r="16" spans="1:31">
      <c r="A16" s="30">
        <v>35674</v>
      </c>
      <c r="B16" s="3"/>
      <c r="C16" s="6">
        <v>8</v>
      </c>
      <c r="D16" s="29">
        <f t="shared" si="0"/>
        <v>33797</v>
      </c>
      <c r="E16" s="29">
        <f t="shared" si="6"/>
        <v>270376</v>
      </c>
      <c r="F16" s="29">
        <f t="shared" si="1"/>
        <v>-5813012</v>
      </c>
      <c r="G16" s="34">
        <f>+Inputs!$D$2</f>
        <v>0.3795</v>
      </c>
      <c r="H16" s="2"/>
      <c r="I16" s="27">
        <f t="shared" si="7"/>
        <v>6083388</v>
      </c>
      <c r="J16" s="27"/>
      <c r="K16" s="27">
        <f t="shared" si="2"/>
        <v>33797</v>
      </c>
      <c r="L16" s="27">
        <f t="shared" si="8"/>
        <v>270376</v>
      </c>
      <c r="M16" s="27">
        <f t="shared" si="3"/>
        <v>12825.961499999999</v>
      </c>
      <c r="N16" s="27">
        <f t="shared" si="4"/>
        <v>12825.961499999999</v>
      </c>
      <c r="O16" s="27">
        <f t="shared" si="9"/>
        <v>-2206038.0539999981</v>
      </c>
      <c r="P16" s="27">
        <f t="shared" si="10"/>
        <v>2206038.0539999981</v>
      </c>
      <c r="Q16" s="4"/>
      <c r="R16" s="4"/>
      <c r="S16" s="4"/>
    </row>
    <row r="17" spans="1:19">
      <c r="A17" s="31">
        <v>35704</v>
      </c>
      <c r="B17" s="3"/>
      <c r="C17" s="6">
        <v>9</v>
      </c>
      <c r="D17" s="29">
        <f t="shared" si="0"/>
        <v>33797</v>
      </c>
      <c r="E17" s="29">
        <f t="shared" si="6"/>
        <v>304173</v>
      </c>
      <c r="F17" s="29">
        <f t="shared" si="1"/>
        <v>-5779215</v>
      </c>
      <c r="G17" s="34">
        <f>+Inputs!$D$2</f>
        <v>0.3795</v>
      </c>
      <c r="H17" s="2"/>
      <c r="I17" s="27">
        <f t="shared" si="7"/>
        <v>6083388</v>
      </c>
      <c r="J17" s="27"/>
      <c r="K17" s="27">
        <f t="shared" si="2"/>
        <v>33797</v>
      </c>
      <c r="L17" s="27">
        <f t="shared" si="8"/>
        <v>304173</v>
      </c>
      <c r="M17" s="27">
        <f t="shared" si="3"/>
        <v>12825.961499999999</v>
      </c>
      <c r="N17" s="27">
        <f t="shared" si="4"/>
        <v>12825.961499999999</v>
      </c>
      <c r="O17" s="27">
        <f t="shared" si="9"/>
        <v>-2193212.0924999979</v>
      </c>
      <c r="P17" s="27">
        <f t="shared" si="10"/>
        <v>2193212.0924999979</v>
      </c>
      <c r="Q17" s="4"/>
      <c r="R17" s="4"/>
      <c r="S17" s="4"/>
    </row>
    <row r="18" spans="1:19">
      <c r="A18" s="30">
        <v>35735</v>
      </c>
      <c r="B18" s="3"/>
      <c r="C18" s="6">
        <v>10</v>
      </c>
      <c r="D18" s="29">
        <f t="shared" si="0"/>
        <v>33797</v>
      </c>
      <c r="E18" s="29">
        <f t="shared" si="6"/>
        <v>337970</v>
      </c>
      <c r="F18" s="29">
        <f t="shared" si="1"/>
        <v>-5745418</v>
      </c>
      <c r="G18" s="34">
        <f>+Inputs!$D$2</f>
        <v>0.3795</v>
      </c>
      <c r="H18" s="2"/>
      <c r="I18" s="27">
        <f t="shared" si="7"/>
        <v>6083388</v>
      </c>
      <c r="J18" s="27"/>
      <c r="K18" s="27">
        <f t="shared" si="2"/>
        <v>33797</v>
      </c>
      <c r="L18" s="27">
        <f t="shared" si="8"/>
        <v>337970</v>
      </c>
      <c r="M18" s="27">
        <f t="shared" si="3"/>
        <v>12825.961499999999</v>
      </c>
      <c r="N18" s="27">
        <f t="shared" si="4"/>
        <v>12825.961499999999</v>
      </c>
      <c r="O18" s="27">
        <f t="shared" si="9"/>
        <v>-2180386.1309999977</v>
      </c>
      <c r="P18" s="27">
        <f t="shared" si="10"/>
        <v>2180386.1309999977</v>
      </c>
      <c r="Q18" s="4"/>
      <c r="R18" s="4"/>
      <c r="S18" s="4"/>
    </row>
    <row r="19" spans="1:19">
      <c r="A19" s="31">
        <v>35765</v>
      </c>
      <c r="B19" s="3"/>
      <c r="C19" s="6">
        <v>11</v>
      </c>
      <c r="D19" s="29">
        <f t="shared" si="0"/>
        <v>33797</v>
      </c>
      <c r="E19" s="29">
        <f t="shared" si="6"/>
        <v>371767</v>
      </c>
      <c r="F19" s="29">
        <f t="shared" si="1"/>
        <v>-5711621</v>
      </c>
      <c r="G19" s="34">
        <f>+Inputs!$D$2</f>
        <v>0.3795</v>
      </c>
      <c r="H19" s="2"/>
      <c r="I19" s="27">
        <f t="shared" si="7"/>
        <v>6083388</v>
      </c>
      <c r="J19" s="27"/>
      <c r="K19" s="27">
        <f t="shared" si="2"/>
        <v>33797</v>
      </c>
      <c r="L19" s="27">
        <f t="shared" si="8"/>
        <v>371767</v>
      </c>
      <c r="M19" s="27">
        <f t="shared" si="3"/>
        <v>12825.961499999999</v>
      </c>
      <c r="N19" s="27">
        <f t="shared" si="4"/>
        <v>12825.961499999999</v>
      </c>
      <c r="O19" s="27">
        <f t="shared" si="9"/>
        <v>-2167560.1694999975</v>
      </c>
      <c r="P19" s="27">
        <f t="shared" si="10"/>
        <v>2167560.1694999975</v>
      </c>
      <c r="Q19" s="4"/>
      <c r="R19" s="4"/>
      <c r="S19" s="4"/>
    </row>
    <row r="20" spans="1:19">
      <c r="A20" s="30">
        <v>35796</v>
      </c>
      <c r="B20" s="3"/>
      <c r="C20" s="6">
        <v>12</v>
      </c>
      <c r="D20" s="29">
        <f t="shared" si="0"/>
        <v>33797</v>
      </c>
      <c r="E20" s="29">
        <f t="shared" si="6"/>
        <v>405564</v>
      </c>
      <c r="F20" s="29">
        <f t="shared" si="1"/>
        <v>-5677824</v>
      </c>
      <c r="G20" s="34">
        <f>+Inputs!$D$2</f>
        <v>0.3795</v>
      </c>
      <c r="H20" s="2"/>
      <c r="I20" s="27">
        <f t="shared" si="7"/>
        <v>6083388</v>
      </c>
      <c r="J20" s="27"/>
      <c r="K20" s="27">
        <f t="shared" si="2"/>
        <v>33797</v>
      </c>
      <c r="L20" s="27">
        <f t="shared" si="8"/>
        <v>405564</v>
      </c>
      <c r="M20" s="27">
        <f t="shared" si="3"/>
        <v>12825.961499999999</v>
      </c>
      <c r="N20" s="27">
        <f t="shared" si="4"/>
        <v>12825.961499999999</v>
      </c>
      <c r="O20" s="27">
        <f t="shared" si="9"/>
        <v>-2154734.2079999973</v>
      </c>
      <c r="P20" s="27">
        <f t="shared" si="10"/>
        <v>2154734.2079999973</v>
      </c>
      <c r="Q20" s="4"/>
      <c r="R20" s="4"/>
      <c r="S20" s="4"/>
    </row>
    <row r="21" spans="1:19">
      <c r="A21" s="31">
        <v>35827</v>
      </c>
      <c r="B21" s="3"/>
      <c r="C21" s="6">
        <v>13</v>
      </c>
      <c r="D21" s="29">
        <f t="shared" si="0"/>
        <v>33797</v>
      </c>
      <c r="E21" s="29">
        <f t="shared" si="6"/>
        <v>439361</v>
      </c>
      <c r="F21" s="29">
        <f t="shared" si="1"/>
        <v>-5644027</v>
      </c>
      <c r="G21" s="34">
        <f>+Inputs!$D$2</f>
        <v>0.3795</v>
      </c>
      <c r="H21" s="2"/>
      <c r="I21" s="27">
        <f t="shared" si="7"/>
        <v>6083388</v>
      </c>
      <c r="J21" s="27"/>
      <c r="K21" s="27">
        <f t="shared" si="2"/>
        <v>33797</v>
      </c>
      <c r="L21" s="27">
        <f t="shared" si="8"/>
        <v>439361</v>
      </c>
      <c r="M21" s="27">
        <f t="shared" si="3"/>
        <v>12825.961499999999</v>
      </c>
      <c r="N21" s="27">
        <f t="shared" si="4"/>
        <v>12825.961499999999</v>
      </c>
      <c r="O21" s="27">
        <f t="shared" si="9"/>
        <v>-2141908.2464999971</v>
      </c>
      <c r="P21" s="27">
        <f t="shared" si="10"/>
        <v>2141908.2464999971</v>
      </c>
      <c r="Q21" s="4"/>
      <c r="R21" s="4"/>
      <c r="S21" s="4"/>
    </row>
    <row r="22" spans="1:19">
      <c r="A22" s="30">
        <v>35855</v>
      </c>
      <c r="B22" s="3"/>
      <c r="C22" s="6">
        <v>14</v>
      </c>
      <c r="D22" s="29">
        <f t="shared" si="0"/>
        <v>33797</v>
      </c>
      <c r="E22" s="29">
        <f t="shared" si="6"/>
        <v>473158</v>
      </c>
      <c r="F22" s="29">
        <f t="shared" si="1"/>
        <v>-5610230</v>
      </c>
      <c r="G22" s="34">
        <f>+Inputs!$D$2</f>
        <v>0.3795</v>
      </c>
      <c r="H22" s="2"/>
      <c r="I22" s="27">
        <f t="shared" si="7"/>
        <v>6083388</v>
      </c>
      <c r="J22" s="27"/>
      <c r="K22" s="27">
        <f t="shared" si="2"/>
        <v>33797</v>
      </c>
      <c r="L22" s="27">
        <f t="shared" si="8"/>
        <v>473158</v>
      </c>
      <c r="M22" s="27">
        <f t="shared" si="3"/>
        <v>12825.961499999999</v>
      </c>
      <c r="N22" s="27">
        <f t="shared" si="4"/>
        <v>12825.961499999999</v>
      </c>
      <c r="O22" s="27">
        <f t="shared" si="9"/>
        <v>-2129082.2849999969</v>
      </c>
      <c r="P22" s="27">
        <f t="shared" si="10"/>
        <v>2129082.2849999969</v>
      </c>
      <c r="Q22" s="4"/>
      <c r="R22" s="4"/>
      <c r="S22" s="4"/>
    </row>
    <row r="23" spans="1:19">
      <c r="A23" s="31">
        <v>35886</v>
      </c>
      <c r="B23" s="3"/>
      <c r="C23" s="6">
        <v>15</v>
      </c>
      <c r="D23" s="29">
        <f t="shared" si="0"/>
        <v>33797</v>
      </c>
      <c r="E23" s="29">
        <f t="shared" si="6"/>
        <v>506955</v>
      </c>
      <c r="F23" s="29">
        <f t="shared" si="1"/>
        <v>-5576433</v>
      </c>
      <c r="G23" s="34">
        <f>+Inputs!$D$2</f>
        <v>0.3795</v>
      </c>
      <c r="H23" s="2"/>
      <c r="I23" s="27">
        <f t="shared" si="7"/>
        <v>6083388</v>
      </c>
      <c r="J23" s="27"/>
      <c r="K23" s="27">
        <f t="shared" si="2"/>
        <v>33797</v>
      </c>
      <c r="L23" s="27">
        <f t="shared" si="8"/>
        <v>506955</v>
      </c>
      <c r="M23" s="27">
        <f t="shared" si="3"/>
        <v>12825.961499999999</v>
      </c>
      <c r="N23" s="27">
        <f t="shared" si="4"/>
        <v>12825.961499999999</v>
      </c>
      <c r="O23" s="27">
        <f t="shared" si="9"/>
        <v>-2116256.3234999967</v>
      </c>
      <c r="P23" s="27">
        <f t="shared" si="10"/>
        <v>2116256.3234999967</v>
      </c>
      <c r="Q23" s="4"/>
      <c r="R23" s="4"/>
      <c r="S23" s="4"/>
    </row>
    <row r="24" spans="1:19">
      <c r="A24" s="30">
        <v>35916</v>
      </c>
      <c r="B24" s="3"/>
      <c r="C24" s="6">
        <v>16</v>
      </c>
      <c r="D24" s="29">
        <f t="shared" si="0"/>
        <v>33797</v>
      </c>
      <c r="E24" s="29">
        <f t="shared" si="6"/>
        <v>540752</v>
      </c>
      <c r="F24" s="29">
        <f t="shared" si="1"/>
        <v>-5542636</v>
      </c>
      <c r="G24" s="34">
        <f>+Inputs!$D$2</f>
        <v>0.3795</v>
      </c>
      <c r="H24" s="2"/>
      <c r="I24" s="27">
        <f t="shared" si="7"/>
        <v>6083388</v>
      </c>
      <c r="J24" s="27"/>
      <c r="K24" s="27">
        <f t="shared" si="2"/>
        <v>33797</v>
      </c>
      <c r="L24" s="27">
        <f t="shared" si="8"/>
        <v>540752</v>
      </c>
      <c r="M24" s="27">
        <f t="shared" si="3"/>
        <v>12825.961499999999</v>
      </c>
      <c r="N24" s="27">
        <f t="shared" si="4"/>
        <v>12825.961499999999</v>
      </c>
      <c r="O24" s="27">
        <f t="shared" si="9"/>
        <v>-2103430.3619999965</v>
      </c>
      <c r="P24" s="27">
        <f t="shared" si="10"/>
        <v>2103430.3619999965</v>
      </c>
      <c r="Q24" s="4"/>
      <c r="R24" s="4"/>
      <c r="S24" s="4"/>
    </row>
    <row r="25" spans="1:19">
      <c r="A25" s="31">
        <v>35947</v>
      </c>
      <c r="B25" s="3"/>
      <c r="C25" s="6">
        <v>17</v>
      </c>
      <c r="D25" s="29">
        <f t="shared" si="0"/>
        <v>33797</v>
      </c>
      <c r="E25" s="29">
        <f t="shared" si="6"/>
        <v>574549</v>
      </c>
      <c r="F25" s="29">
        <f t="shared" si="1"/>
        <v>-5508839</v>
      </c>
      <c r="G25" s="34">
        <f>+Inputs!$D$2</f>
        <v>0.3795</v>
      </c>
      <c r="H25" s="2"/>
      <c r="I25" s="27">
        <f t="shared" si="7"/>
        <v>6083388</v>
      </c>
      <c r="J25" s="27"/>
      <c r="K25" s="27">
        <f t="shared" si="2"/>
        <v>33797</v>
      </c>
      <c r="L25" s="27">
        <f t="shared" si="8"/>
        <v>574549</v>
      </c>
      <c r="M25" s="27">
        <f t="shared" si="3"/>
        <v>12825.961499999999</v>
      </c>
      <c r="N25" s="27">
        <f t="shared" si="4"/>
        <v>12825.961499999999</v>
      </c>
      <c r="O25" s="27">
        <f t="shared" si="9"/>
        <v>-2090604.4004999965</v>
      </c>
      <c r="P25" s="27">
        <f t="shared" si="10"/>
        <v>2090604.4004999965</v>
      </c>
      <c r="Q25" s="4"/>
      <c r="R25" s="4"/>
      <c r="S25" s="4"/>
    </row>
    <row r="26" spans="1:19">
      <c r="A26" s="30">
        <v>35977</v>
      </c>
      <c r="B26" s="3"/>
      <c r="C26" s="6">
        <v>18</v>
      </c>
      <c r="D26" s="29">
        <f t="shared" si="0"/>
        <v>33797</v>
      </c>
      <c r="E26" s="29">
        <f t="shared" si="6"/>
        <v>608346</v>
      </c>
      <c r="F26" s="29">
        <f t="shared" si="1"/>
        <v>-5475042</v>
      </c>
      <c r="G26" s="34">
        <f>+Inputs!$D$2</f>
        <v>0.3795</v>
      </c>
      <c r="H26" s="2"/>
      <c r="I26" s="27">
        <f t="shared" si="7"/>
        <v>6083388</v>
      </c>
      <c r="J26" s="27"/>
      <c r="K26" s="27">
        <f t="shared" si="2"/>
        <v>33797</v>
      </c>
      <c r="L26" s="27">
        <f t="shared" si="8"/>
        <v>608346</v>
      </c>
      <c r="M26" s="27">
        <f t="shared" si="3"/>
        <v>12825.961499999999</v>
      </c>
      <c r="N26" s="27">
        <f t="shared" si="4"/>
        <v>12825.961499999999</v>
      </c>
      <c r="O26" s="27">
        <f t="shared" si="9"/>
        <v>-2077778.4389999965</v>
      </c>
      <c r="P26" s="27">
        <f t="shared" si="10"/>
        <v>2077778.4389999965</v>
      </c>
      <c r="Q26" s="4"/>
      <c r="R26" s="4"/>
      <c r="S26" s="4"/>
    </row>
    <row r="27" spans="1:19">
      <c r="A27" s="31">
        <v>36008</v>
      </c>
      <c r="B27" s="3"/>
      <c r="C27" s="6">
        <v>19</v>
      </c>
      <c r="D27" s="29">
        <f t="shared" si="0"/>
        <v>33797</v>
      </c>
      <c r="E27" s="29">
        <f t="shared" si="6"/>
        <v>642143</v>
      </c>
      <c r="F27" s="29">
        <f t="shared" si="1"/>
        <v>-5441245</v>
      </c>
      <c r="G27" s="34">
        <f>+Inputs!$D$2</f>
        <v>0.3795</v>
      </c>
      <c r="H27" s="2"/>
      <c r="I27" s="27">
        <f t="shared" si="7"/>
        <v>6083388</v>
      </c>
      <c r="J27" s="27"/>
      <c r="K27" s="27">
        <f t="shared" si="2"/>
        <v>33797</v>
      </c>
      <c r="L27" s="27">
        <f t="shared" si="8"/>
        <v>642143</v>
      </c>
      <c r="M27" s="27">
        <f t="shared" si="3"/>
        <v>12825.961499999999</v>
      </c>
      <c r="N27" s="27">
        <f t="shared" si="4"/>
        <v>12825.961499999999</v>
      </c>
      <c r="O27" s="27">
        <f t="shared" si="9"/>
        <v>-2064952.4774999965</v>
      </c>
      <c r="P27" s="27">
        <f t="shared" si="10"/>
        <v>2064952.4774999965</v>
      </c>
      <c r="Q27" s="4"/>
      <c r="R27" s="4"/>
      <c r="S27" s="4"/>
    </row>
    <row r="28" spans="1:19">
      <c r="A28" s="30">
        <v>36039</v>
      </c>
      <c r="B28" s="3"/>
      <c r="C28" s="6">
        <v>20</v>
      </c>
      <c r="D28" s="29">
        <f t="shared" si="0"/>
        <v>33797</v>
      </c>
      <c r="E28" s="29">
        <f t="shared" si="6"/>
        <v>675940</v>
      </c>
      <c r="F28" s="29">
        <f t="shared" si="1"/>
        <v>-5407448</v>
      </c>
      <c r="G28" s="34">
        <f>+Inputs!$D$2</f>
        <v>0.3795</v>
      </c>
      <c r="H28" s="2"/>
      <c r="I28" s="27">
        <f t="shared" si="7"/>
        <v>6083388</v>
      </c>
      <c r="J28" s="27"/>
      <c r="K28" s="27">
        <f t="shared" si="2"/>
        <v>33797</v>
      </c>
      <c r="L28" s="27">
        <f t="shared" si="8"/>
        <v>675940</v>
      </c>
      <c r="M28" s="27">
        <f t="shared" si="3"/>
        <v>12825.961499999999</v>
      </c>
      <c r="N28" s="27">
        <f t="shared" si="4"/>
        <v>12825.961499999999</v>
      </c>
      <c r="O28" s="27">
        <f t="shared" si="9"/>
        <v>-2052126.5159999966</v>
      </c>
      <c r="P28" s="27">
        <f t="shared" si="10"/>
        <v>2052126.5159999966</v>
      </c>
      <c r="Q28" s="4"/>
      <c r="R28" s="4"/>
      <c r="S28" s="4"/>
    </row>
    <row r="29" spans="1:19">
      <c r="A29" s="31">
        <v>36069</v>
      </c>
      <c r="B29" s="3"/>
      <c r="C29" s="6">
        <v>21</v>
      </c>
      <c r="D29" s="29">
        <f t="shared" si="0"/>
        <v>33797</v>
      </c>
      <c r="E29" s="29">
        <f t="shared" si="6"/>
        <v>709737</v>
      </c>
      <c r="F29" s="29">
        <f t="shared" si="1"/>
        <v>-5373651</v>
      </c>
      <c r="G29" s="34">
        <f>+Inputs!$D$2</f>
        <v>0.3795</v>
      </c>
      <c r="H29" s="2"/>
      <c r="I29" s="27">
        <f t="shared" si="7"/>
        <v>6083388</v>
      </c>
      <c r="J29" s="27"/>
      <c r="K29" s="27">
        <f t="shared" si="2"/>
        <v>33797</v>
      </c>
      <c r="L29" s="27">
        <f t="shared" si="8"/>
        <v>709737</v>
      </c>
      <c r="M29" s="27">
        <f t="shared" si="3"/>
        <v>12825.961499999999</v>
      </c>
      <c r="N29" s="27">
        <f t="shared" si="4"/>
        <v>12825.961499999999</v>
      </c>
      <c r="O29" s="27">
        <f t="shared" si="9"/>
        <v>-2039300.5544999966</v>
      </c>
      <c r="P29" s="27">
        <f t="shared" si="10"/>
        <v>2039300.5544999966</v>
      </c>
      <c r="Q29" s="4"/>
      <c r="R29" s="4"/>
      <c r="S29" s="4"/>
    </row>
    <row r="30" spans="1:19">
      <c r="A30" s="30">
        <v>36100</v>
      </c>
      <c r="B30" s="3"/>
      <c r="C30" s="6">
        <v>22</v>
      </c>
      <c r="D30" s="29">
        <f t="shared" si="0"/>
        <v>33797</v>
      </c>
      <c r="E30" s="29">
        <f t="shared" si="6"/>
        <v>743534</v>
      </c>
      <c r="F30" s="29">
        <f t="shared" si="1"/>
        <v>-5339854</v>
      </c>
      <c r="G30" s="34">
        <f>+Inputs!$D$2</f>
        <v>0.3795</v>
      </c>
      <c r="H30" s="2"/>
      <c r="I30" s="27">
        <f t="shared" si="7"/>
        <v>6083388</v>
      </c>
      <c r="J30" s="27"/>
      <c r="K30" s="27">
        <f t="shared" si="2"/>
        <v>33797</v>
      </c>
      <c r="L30" s="27">
        <f t="shared" si="8"/>
        <v>743534</v>
      </c>
      <c r="M30" s="27">
        <f t="shared" si="3"/>
        <v>12825.961499999999</v>
      </c>
      <c r="N30" s="27">
        <f t="shared" si="4"/>
        <v>12825.961499999999</v>
      </c>
      <c r="O30" s="27">
        <f t="shared" si="9"/>
        <v>-2026474.5929999966</v>
      </c>
      <c r="P30" s="27">
        <f t="shared" si="10"/>
        <v>2026474.5929999966</v>
      </c>
      <c r="Q30" s="125"/>
    </row>
    <row r="31" spans="1:19">
      <c r="A31" s="31">
        <v>36130</v>
      </c>
      <c r="B31" s="3"/>
      <c r="C31" s="6">
        <v>23</v>
      </c>
      <c r="D31" s="29">
        <f t="shared" si="0"/>
        <v>33797</v>
      </c>
      <c r="E31" s="29">
        <f t="shared" si="6"/>
        <v>777331</v>
      </c>
      <c r="F31" s="29">
        <f t="shared" si="1"/>
        <v>-5306057</v>
      </c>
      <c r="G31" s="34">
        <f>+Inputs!$D$2</f>
        <v>0.3795</v>
      </c>
      <c r="H31" s="2"/>
      <c r="I31" s="27">
        <f t="shared" si="7"/>
        <v>6083388</v>
      </c>
      <c r="J31" s="27"/>
      <c r="K31" s="27">
        <f t="shared" si="2"/>
        <v>33797</v>
      </c>
      <c r="L31" s="27">
        <f t="shared" si="8"/>
        <v>777331</v>
      </c>
      <c r="M31" s="27">
        <f t="shared" si="3"/>
        <v>12825.961499999999</v>
      </c>
      <c r="N31" s="27">
        <f t="shared" si="4"/>
        <v>12825.961499999999</v>
      </c>
      <c r="O31" s="27">
        <f t="shared" si="9"/>
        <v>-2013648.6314999966</v>
      </c>
      <c r="P31" s="27">
        <f t="shared" si="10"/>
        <v>2013648.6314999966</v>
      </c>
      <c r="Q31" s="125"/>
    </row>
    <row r="32" spans="1:19">
      <c r="A32" s="30">
        <v>36161</v>
      </c>
      <c r="B32" s="3"/>
      <c r="C32" s="6">
        <v>24</v>
      </c>
      <c r="D32" s="29">
        <f t="shared" si="0"/>
        <v>33797</v>
      </c>
      <c r="E32" s="29">
        <f t="shared" si="6"/>
        <v>811128</v>
      </c>
      <c r="F32" s="29">
        <f t="shared" si="1"/>
        <v>-5272260</v>
      </c>
      <c r="G32" s="34">
        <f>+Inputs!$D$2</f>
        <v>0.3795</v>
      </c>
      <c r="H32" s="2"/>
      <c r="I32" s="27">
        <f t="shared" si="7"/>
        <v>6083388</v>
      </c>
      <c r="J32" s="27"/>
      <c r="K32" s="27">
        <f t="shared" si="2"/>
        <v>33797</v>
      </c>
      <c r="L32" s="27">
        <f t="shared" si="8"/>
        <v>811128</v>
      </c>
      <c r="M32" s="27">
        <f t="shared" si="3"/>
        <v>12825.961499999999</v>
      </c>
      <c r="N32" s="27">
        <f t="shared" si="4"/>
        <v>12825.961499999999</v>
      </c>
      <c r="O32" s="27">
        <f t="shared" si="9"/>
        <v>-2000822.6699999967</v>
      </c>
      <c r="P32" s="27">
        <f t="shared" si="10"/>
        <v>2000822.6699999967</v>
      </c>
      <c r="Q32" s="125"/>
    </row>
    <row r="33" spans="1:21">
      <c r="A33" s="31">
        <v>36192</v>
      </c>
      <c r="B33" s="3"/>
      <c r="C33" s="6">
        <v>25</v>
      </c>
      <c r="D33" s="29">
        <f t="shared" si="0"/>
        <v>33797</v>
      </c>
      <c r="E33" s="29">
        <f t="shared" si="6"/>
        <v>844925</v>
      </c>
      <c r="F33" s="29">
        <f t="shared" si="1"/>
        <v>-5238463</v>
      </c>
      <c r="G33" s="34">
        <f>+Inputs!$D$2</f>
        <v>0.3795</v>
      </c>
      <c r="H33" s="2"/>
      <c r="I33" s="27">
        <f t="shared" si="7"/>
        <v>6083388</v>
      </c>
      <c r="J33" s="27"/>
      <c r="K33" s="27">
        <f t="shared" si="2"/>
        <v>33797</v>
      </c>
      <c r="L33" s="27">
        <f t="shared" si="8"/>
        <v>844925</v>
      </c>
      <c r="M33" s="27">
        <f t="shared" si="3"/>
        <v>12825.961499999999</v>
      </c>
      <c r="N33" s="27">
        <f t="shared" si="4"/>
        <v>12825.961499999999</v>
      </c>
      <c r="O33" s="27">
        <f t="shared" si="9"/>
        <v>-1987996.7084999967</v>
      </c>
      <c r="P33" s="27">
        <f t="shared" si="10"/>
        <v>1987996.7084999967</v>
      </c>
      <c r="Q33" s="125"/>
    </row>
    <row r="34" spans="1:21">
      <c r="A34" s="30">
        <v>36220</v>
      </c>
      <c r="B34" s="3"/>
      <c r="C34" s="6">
        <v>26</v>
      </c>
      <c r="D34" s="29">
        <f t="shared" si="0"/>
        <v>33797</v>
      </c>
      <c r="E34" s="29">
        <f t="shared" si="6"/>
        <v>878722</v>
      </c>
      <c r="F34" s="29">
        <f t="shared" si="1"/>
        <v>-5204666</v>
      </c>
      <c r="G34" s="34">
        <f>+Inputs!$D$2</f>
        <v>0.3795</v>
      </c>
      <c r="H34" s="2"/>
      <c r="I34" s="27">
        <f t="shared" si="7"/>
        <v>6083388</v>
      </c>
      <c r="J34" s="27"/>
      <c r="K34" s="27">
        <f t="shared" si="2"/>
        <v>33797</v>
      </c>
      <c r="L34" s="27">
        <f t="shared" si="8"/>
        <v>878722</v>
      </c>
      <c r="M34" s="27">
        <f t="shared" si="3"/>
        <v>12825.961499999999</v>
      </c>
      <c r="N34" s="27">
        <f t="shared" si="4"/>
        <v>12825.961499999999</v>
      </c>
      <c r="O34" s="27">
        <f t="shared" si="9"/>
        <v>-1975170.7469999967</v>
      </c>
      <c r="P34" s="27">
        <f t="shared" si="10"/>
        <v>1975170.7469999967</v>
      </c>
      <c r="Q34" s="125"/>
    </row>
    <row r="35" spans="1:21">
      <c r="A35" s="31">
        <v>36251</v>
      </c>
      <c r="B35" s="3"/>
      <c r="C35" s="6">
        <v>27</v>
      </c>
      <c r="D35" s="29">
        <f t="shared" si="0"/>
        <v>33797</v>
      </c>
      <c r="E35" s="29">
        <f t="shared" si="6"/>
        <v>912519</v>
      </c>
      <c r="F35" s="29">
        <f t="shared" si="1"/>
        <v>-5170869</v>
      </c>
      <c r="G35" s="34">
        <f>+Inputs!$D$2</f>
        <v>0.3795</v>
      </c>
      <c r="H35" s="2"/>
      <c r="I35" s="27">
        <f t="shared" si="7"/>
        <v>6083388</v>
      </c>
      <c r="J35" s="27"/>
      <c r="K35" s="27">
        <f t="shared" si="2"/>
        <v>33797</v>
      </c>
      <c r="L35" s="27">
        <f t="shared" si="8"/>
        <v>912519</v>
      </c>
      <c r="M35" s="27">
        <f t="shared" si="3"/>
        <v>12825.961499999999</v>
      </c>
      <c r="N35" s="27">
        <f t="shared" si="4"/>
        <v>12825.961499999999</v>
      </c>
      <c r="O35" s="27">
        <f t="shared" si="9"/>
        <v>-1962344.7854999967</v>
      </c>
      <c r="P35" s="27">
        <f t="shared" si="10"/>
        <v>1962344.7854999967</v>
      </c>
    </row>
    <row r="36" spans="1:21">
      <c r="A36" s="30">
        <v>36281</v>
      </c>
      <c r="B36" s="3"/>
      <c r="C36" s="6">
        <v>28</v>
      </c>
      <c r="D36" s="29">
        <f t="shared" si="0"/>
        <v>33797</v>
      </c>
      <c r="E36" s="29">
        <f t="shared" si="6"/>
        <v>946316</v>
      </c>
      <c r="F36" s="29">
        <f t="shared" si="1"/>
        <v>-5137072</v>
      </c>
      <c r="G36" s="34">
        <f>+Inputs!$D$2</f>
        <v>0.3795</v>
      </c>
      <c r="H36" s="2"/>
      <c r="I36" s="27">
        <f t="shared" si="7"/>
        <v>6083388</v>
      </c>
      <c r="J36" s="27"/>
      <c r="K36" s="27">
        <f t="shared" si="2"/>
        <v>33797</v>
      </c>
      <c r="L36" s="27">
        <f t="shared" si="8"/>
        <v>946316</v>
      </c>
      <c r="M36" s="27">
        <f t="shared" si="3"/>
        <v>12825.961499999999</v>
      </c>
      <c r="N36" s="27">
        <f t="shared" si="4"/>
        <v>12825.961499999999</v>
      </c>
      <c r="O36" s="27">
        <f t="shared" si="9"/>
        <v>-1949518.8239999968</v>
      </c>
      <c r="P36" s="27">
        <f t="shared" si="10"/>
        <v>1949518.8239999968</v>
      </c>
    </row>
    <row r="37" spans="1:21">
      <c r="A37" s="31">
        <v>36312</v>
      </c>
      <c r="B37" s="3"/>
      <c r="C37" s="6">
        <v>29</v>
      </c>
      <c r="D37" s="29">
        <f t="shared" si="0"/>
        <v>33797</v>
      </c>
      <c r="E37" s="29">
        <f t="shared" si="6"/>
        <v>980113</v>
      </c>
      <c r="F37" s="29">
        <f t="shared" si="1"/>
        <v>-5103275</v>
      </c>
      <c r="G37" s="34">
        <f>+Inputs!$D$2</f>
        <v>0.3795</v>
      </c>
      <c r="H37" s="2"/>
      <c r="I37" s="27">
        <f t="shared" si="7"/>
        <v>6083388</v>
      </c>
      <c r="J37" s="27"/>
      <c r="K37" s="27">
        <f t="shared" si="2"/>
        <v>33797</v>
      </c>
      <c r="L37" s="27">
        <f t="shared" si="8"/>
        <v>980113</v>
      </c>
      <c r="M37" s="27">
        <f t="shared" si="3"/>
        <v>12825.961499999999</v>
      </c>
      <c r="N37" s="27">
        <f t="shared" si="4"/>
        <v>12825.961499999999</v>
      </c>
      <c r="O37" s="27">
        <f t="shared" si="9"/>
        <v>-1936692.8624999968</v>
      </c>
      <c r="P37" s="27">
        <f t="shared" si="10"/>
        <v>1936692.8624999968</v>
      </c>
    </row>
    <row r="38" spans="1:21">
      <c r="A38" s="30">
        <v>36342</v>
      </c>
      <c r="B38" s="3"/>
      <c r="C38" s="6">
        <v>30</v>
      </c>
      <c r="D38" s="29">
        <f t="shared" si="0"/>
        <v>33797</v>
      </c>
      <c r="E38" s="29">
        <f t="shared" si="6"/>
        <v>1013910</v>
      </c>
      <c r="F38" s="29">
        <f t="shared" si="1"/>
        <v>-5069478</v>
      </c>
      <c r="G38" s="34">
        <f>+Inputs!$D$2</f>
        <v>0.3795</v>
      </c>
      <c r="H38" s="2"/>
      <c r="I38" s="27">
        <f t="shared" si="7"/>
        <v>6083388</v>
      </c>
      <c r="J38" s="27"/>
      <c r="K38" s="27">
        <f t="shared" si="2"/>
        <v>33797</v>
      </c>
      <c r="L38" s="27">
        <f t="shared" si="8"/>
        <v>1013910</v>
      </c>
      <c r="M38" s="27">
        <f t="shared" si="3"/>
        <v>12825.961499999999</v>
      </c>
      <c r="N38" s="27">
        <f t="shared" si="4"/>
        <v>12825.961499999999</v>
      </c>
      <c r="O38" s="27">
        <f t="shared" si="9"/>
        <v>-1923866.9009999968</v>
      </c>
      <c r="P38" s="27">
        <f t="shared" si="10"/>
        <v>1923866.9009999968</v>
      </c>
    </row>
    <row r="39" spans="1:21">
      <c r="A39" s="31">
        <v>36373</v>
      </c>
      <c r="B39" s="2"/>
      <c r="C39" s="6">
        <v>31</v>
      </c>
      <c r="D39" s="29">
        <f t="shared" si="0"/>
        <v>33797</v>
      </c>
      <c r="E39" s="29">
        <f t="shared" si="6"/>
        <v>1047707</v>
      </c>
      <c r="F39" s="29">
        <f t="shared" si="1"/>
        <v>-5035681</v>
      </c>
      <c r="G39" s="34">
        <f>+Inputs!$D$2</f>
        <v>0.3795</v>
      </c>
      <c r="H39" s="2"/>
      <c r="I39" s="27">
        <f t="shared" si="7"/>
        <v>6083388</v>
      </c>
      <c r="J39" s="27"/>
      <c r="K39" s="27">
        <f t="shared" si="2"/>
        <v>33797</v>
      </c>
      <c r="L39" s="27">
        <f t="shared" si="8"/>
        <v>1047707</v>
      </c>
      <c r="M39" s="27">
        <f t="shared" si="3"/>
        <v>12825.961499999999</v>
      </c>
      <c r="N39" s="27">
        <f t="shared" si="4"/>
        <v>12825.961499999999</v>
      </c>
      <c r="O39" s="27">
        <f t="shared" si="9"/>
        <v>-1911040.9394999968</v>
      </c>
      <c r="P39" s="27">
        <f t="shared" si="10"/>
        <v>1911040.9394999968</v>
      </c>
    </row>
    <row r="40" spans="1:21">
      <c r="A40" s="30">
        <v>36404</v>
      </c>
      <c r="B40" s="2"/>
      <c r="C40" s="6">
        <v>32</v>
      </c>
      <c r="D40" s="29">
        <f t="shared" si="0"/>
        <v>33797</v>
      </c>
      <c r="E40" s="29">
        <f t="shared" si="6"/>
        <v>1081504</v>
      </c>
      <c r="F40" s="29">
        <f t="shared" si="1"/>
        <v>-5001884</v>
      </c>
      <c r="G40" s="34">
        <f>+Inputs!$D$2</f>
        <v>0.3795</v>
      </c>
      <c r="H40" s="2"/>
      <c r="I40" s="27">
        <f t="shared" si="7"/>
        <v>6083388</v>
      </c>
      <c r="J40" s="2"/>
      <c r="K40" s="27">
        <f t="shared" si="2"/>
        <v>33797</v>
      </c>
      <c r="L40" s="27">
        <f t="shared" si="8"/>
        <v>1081504</v>
      </c>
      <c r="M40" s="27">
        <f t="shared" si="3"/>
        <v>12825.961499999999</v>
      </c>
      <c r="N40" s="27">
        <f t="shared" si="4"/>
        <v>12825.961499999999</v>
      </c>
      <c r="O40" s="27">
        <f t="shared" si="9"/>
        <v>-1898214.9779999969</v>
      </c>
      <c r="P40" s="27">
        <f t="shared" si="10"/>
        <v>1898214.9779999969</v>
      </c>
    </row>
    <row r="41" spans="1:21">
      <c r="A41" s="31">
        <v>36434</v>
      </c>
      <c r="C41" s="6">
        <v>33</v>
      </c>
      <c r="D41" s="29">
        <f t="shared" ref="D41:D72" si="12">ROUND(-(+$B$9/180)*1,0)</f>
        <v>33797</v>
      </c>
      <c r="E41" s="29">
        <f t="shared" si="6"/>
        <v>1115301</v>
      </c>
      <c r="F41" s="29">
        <f t="shared" ref="F41:F72" si="13">$B$9+E41</f>
        <v>-4968087</v>
      </c>
      <c r="G41" s="34">
        <f>+Inputs!$D$2</f>
        <v>0.3795</v>
      </c>
      <c r="I41" s="27">
        <f t="shared" si="7"/>
        <v>6083388</v>
      </c>
      <c r="K41" s="27">
        <f t="shared" ref="K41:K72" si="14">D41</f>
        <v>33797</v>
      </c>
      <c r="L41" s="27">
        <f t="shared" si="8"/>
        <v>1115301</v>
      </c>
      <c r="M41" s="27">
        <f t="shared" ref="M41:M72" si="15">K41*G41</f>
        <v>12825.961499999999</v>
      </c>
      <c r="N41" s="27">
        <f t="shared" ref="N41:N72" si="16">M41-J41</f>
        <v>12825.961499999999</v>
      </c>
      <c r="O41" s="27">
        <f t="shared" si="9"/>
        <v>-1885389.0164999969</v>
      </c>
      <c r="P41" s="27">
        <f t="shared" si="10"/>
        <v>1885389.0164999969</v>
      </c>
    </row>
    <row r="42" spans="1:21">
      <c r="A42" s="30">
        <v>36465</v>
      </c>
      <c r="C42" s="6">
        <v>34</v>
      </c>
      <c r="D42" s="29">
        <f t="shared" si="12"/>
        <v>33797</v>
      </c>
      <c r="E42" s="29">
        <f t="shared" ref="E42:E73" si="17">+E41+D42</f>
        <v>1149098</v>
      </c>
      <c r="F42" s="29">
        <f t="shared" si="13"/>
        <v>-4934290</v>
      </c>
      <c r="G42" s="34">
        <f>+Inputs!$D$2</f>
        <v>0.3795</v>
      </c>
      <c r="I42" s="27">
        <f t="shared" ref="I42:I73" si="18">+I41+H42</f>
        <v>6083388</v>
      </c>
      <c r="K42" s="27">
        <f t="shared" si="14"/>
        <v>33797</v>
      </c>
      <c r="L42" s="27">
        <f t="shared" ref="L42:L73" si="19">+L41+K42</f>
        <v>1149098</v>
      </c>
      <c r="M42" s="27">
        <f t="shared" si="15"/>
        <v>12825.961499999999</v>
      </c>
      <c r="N42" s="27">
        <f t="shared" si="16"/>
        <v>12825.961499999999</v>
      </c>
      <c r="O42" s="27">
        <f t="shared" ref="O42:O73" si="20">+O41+N42</f>
        <v>-1872563.0549999969</v>
      </c>
      <c r="P42" s="27">
        <f t="shared" ref="P42:P73" si="21">P41-N42</f>
        <v>1872563.0549999969</v>
      </c>
    </row>
    <row r="43" spans="1:21">
      <c r="A43" s="31">
        <v>36495</v>
      </c>
      <c r="C43" s="6">
        <v>35</v>
      </c>
      <c r="D43" s="29">
        <f t="shared" si="12"/>
        <v>33797</v>
      </c>
      <c r="E43" s="29">
        <f t="shared" si="17"/>
        <v>1182895</v>
      </c>
      <c r="F43" s="29">
        <f t="shared" si="13"/>
        <v>-4900493</v>
      </c>
      <c r="G43" s="34">
        <f>+Inputs!$D$2</f>
        <v>0.3795</v>
      </c>
      <c r="I43" s="27">
        <f t="shared" si="18"/>
        <v>6083388</v>
      </c>
      <c r="K43" s="27">
        <f t="shared" si="14"/>
        <v>33797</v>
      </c>
      <c r="L43" s="27">
        <f t="shared" si="19"/>
        <v>1182895</v>
      </c>
      <c r="M43" s="27">
        <f t="shared" si="15"/>
        <v>12825.961499999999</v>
      </c>
      <c r="N43" s="27">
        <f t="shared" si="16"/>
        <v>12825.961499999999</v>
      </c>
      <c r="O43" s="27">
        <f t="shared" si="20"/>
        <v>-1859737.0934999969</v>
      </c>
      <c r="P43" s="27">
        <f t="shared" si="21"/>
        <v>1859737.0934999969</v>
      </c>
    </row>
    <row r="44" spans="1:21">
      <c r="A44" s="30">
        <v>36526</v>
      </c>
      <c r="C44" s="6">
        <v>36</v>
      </c>
      <c r="D44" s="29">
        <f t="shared" si="12"/>
        <v>33797</v>
      </c>
      <c r="E44" s="29">
        <f t="shared" si="17"/>
        <v>1216692</v>
      </c>
      <c r="F44" s="29">
        <f t="shared" si="13"/>
        <v>-4866696</v>
      </c>
      <c r="G44" s="34">
        <f>+Inputs!$D$2</f>
        <v>0.3795</v>
      </c>
      <c r="I44" s="27">
        <f t="shared" si="18"/>
        <v>6083388</v>
      </c>
      <c r="K44" s="27">
        <f t="shared" si="14"/>
        <v>33797</v>
      </c>
      <c r="L44" s="27">
        <f t="shared" si="19"/>
        <v>1216692</v>
      </c>
      <c r="M44" s="27">
        <f t="shared" si="15"/>
        <v>12825.961499999999</v>
      </c>
      <c r="N44" s="27">
        <f t="shared" si="16"/>
        <v>12825.961499999999</v>
      </c>
      <c r="O44" s="27">
        <f t="shared" si="20"/>
        <v>-1846911.131999997</v>
      </c>
      <c r="P44" s="27">
        <f t="shared" si="21"/>
        <v>1846911.131999997</v>
      </c>
      <c r="U44" s="108"/>
    </row>
    <row r="45" spans="1:21">
      <c r="A45" s="31">
        <v>36557</v>
      </c>
      <c r="C45" s="6">
        <v>37</v>
      </c>
      <c r="D45" s="29">
        <f t="shared" si="12"/>
        <v>33797</v>
      </c>
      <c r="E45" s="29">
        <f t="shared" si="17"/>
        <v>1250489</v>
      </c>
      <c r="F45" s="29">
        <f t="shared" si="13"/>
        <v>-4832899</v>
      </c>
      <c r="G45" s="34">
        <f>+Inputs!$D$2</f>
        <v>0.3795</v>
      </c>
      <c r="I45" s="27">
        <f t="shared" si="18"/>
        <v>6083388</v>
      </c>
      <c r="K45" s="27">
        <f t="shared" si="14"/>
        <v>33797</v>
      </c>
      <c r="L45" s="27">
        <f t="shared" si="19"/>
        <v>1250489</v>
      </c>
      <c r="M45" s="27">
        <f t="shared" si="15"/>
        <v>12825.961499999999</v>
      </c>
      <c r="N45" s="27">
        <f t="shared" si="16"/>
        <v>12825.961499999999</v>
      </c>
      <c r="O45" s="27">
        <f t="shared" si="20"/>
        <v>-1834085.170499997</v>
      </c>
      <c r="P45" s="27">
        <f t="shared" si="21"/>
        <v>1834085.170499997</v>
      </c>
      <c r="U45" s="108"/>
    </row>
    <row r="46" spans="1:21">
      <c r="A46" s="30">
        <v>36586</v>
      </c>
      <c r="C46" s="6">
        <v>38</v>
      </c>
      <c r="D46" s="29">
        <f t="shared" si="12"/>
        <v>33797</v>
      </c>
      <c r="E46" s="29">
        <f t="shared" si="17"/>
        <v>1284286</v>
      </c>
      <c r="F46" s="29">
        <f t="shared" si="13"/>
        <v>-4799102</v>
      </c>
      <c r="G46" s="34">
        <f>+Inputs!$D$2</f>
        <v>0.3795</v>
      </c>
      <c r="I46" s="27">
        <f t="shared" si="18"/>
        <v>6083388</v>
      </c>
      <c r="K46" s="27">
        <f t="shared" si="14"/>
        <v>33797</v>
      </c>
      <c r="L46" s="27">
        <f t="shared" si="19"/>
        <v>1284286</v>
      </c>
      <c r="M46" s="27">
        <f t="shared" si="15"/>
        <v>12825.961499999999</v>
      </c>
      <c r="N46" s="27">
        <f t="shared" si="16"/>
        <v>12825.961499999999</v>
      </c>
      <c r="O46" s="27">
        <f t="shared" si="20"/>
        <v>-1821259.208999997</v>
      </c>
      <c r="P46" s="27">
        <f t="shared" si="21"/>
        <v>1821259.208999997</v>
      </c>
      <c r="U46" s="108"/>
    </row>
    <row r="47" spans="1:21">
      <c r="A47" s="31">
        <v>36617</v>
      </c>
      <c r="C47" s="6">
        <v>39</v>
      </c>
      <c r="D47" s="29">
        <f t="shared" si="12"/>
        <v>33797</v>
      </c>
      <c r="E47" s="29">
        <f t="shared" si="17"/>
        <v>1318083</v>
      </c>
      <c r="F47" s="29">
        <f t="shared" si="13"/>
        <v>-4765305</v>
      </c>
      <c r="G47" s="34">
        <f>+Inputs!$D$2</f>
        <v>0.3795</v>
      </c>
      <c r="I47" s="27">
        <f t="shared" si="18"/>
        <v>6083388</v>
      </c>
      <c r="K47" s="27">
        <f t="shared" si="14"/>
        <v>33797</v>
      </c>
      <c r="L47" s="27">
        <f t="shared" si="19"/>
        <v>1318083</v>
      </c>
      <c r="M47" s="27">
        <f t="shared" si="15"/>
        <v>12825.961499999999</v>
      </c>
      <c r="N47" s="27">
        <f t="shared" si="16"/>
        <v>12825.961499999999</v>
      </c>
      <c r="O47" s="27">
        <f t="shared" si="20"/>
        <v>-1808433.247499997</v>
      </c>
      <c r="P47" s="27">
        <f t="shared" si="21"/>
        <v>1808433.247499997</v>
      </c>
      <c r="U47" s="108"/>
    </row>
    <row r="48" spans="1:21">
      <c r="A48" s="30">
        <v>36647</v>
      </c>
      <c r="C48" s="6">
        <v>40</v>
      </c>
      <c r="D48" s="29">
        <f t="shared" si="12"/>
        <v>33797</v>
      </c>
      <c r="E48" s="29">
        <f t="shared" si="17"/>
        <v>1351880</v>
      </c>
      <c r="F48" s="29">
        <f t="shared" si="13"/>
        <v>-4731508</v>
      </c>
      <c r="G48" s="34">
        <f>+Inputs!$D$2</f>
        <v>0.3795</v>
      </c>
      <c r="I48" s="27">
        <f t="shared" si="18"/>
        <v>6083388</v>
      </c>
      <c r="K48" s="27">
        <f t="shared" si="14"/>
        <v>33797</v>
      </c>
      <c r="L48" s="27">
        <f t="shared" si="19"/>
        <v>1351880</v>
      </c>
      <c r="M48" s="27">
        <f t="shared" si="15"/>
        <v>12825.961499999999</v>
      </c>
      <c r="N48" s="27">
        <f t="shared" si="16"/>
        <v>12825.961499999999</v>
      </c>
      <c r="O48" s="27">
        <f t="shared" si="20"/>
        <v>-1795607.2859999971</v>
      </c>
      <c r="P48" s="27">
        <f t="shared" si="21"/>
        <v>1795607.2859999971</v>
      </c>
      <c r="U48" s="108"/>
    </row>
    <row r="49" spans="1:21">
      <c r="A49" s="31">
        <v>36678</v>
      </c>
      <c r="C49" s="6">
        <v>41</v>
      </c>
      <c r="D49" s="29">
        <f t="shared" si="12"/>
        <v>33797</v>
      </c>
      <c r="E49" s="29">
        <f t="shared" si="17"/>
        <v>1385677</v>
      </c>
      <c r="F49" s="29">
        <f t="shared" si="13"/>
        <v>-4697711</v>
      </c>
      <c r="G49" s="34">
        <f>+Inputs!$D$2</f>
        <v>0.3795</v>
      </c>
      <c r="I49" s="27">
        <f t="shared" si="18"/>
        <v>6083388</v>
      </c>
      <c r="K49" s="27">
        <f t="shared" si="14"/>
        <v>33797</v>
      </c>
      <c r="L49" s="27">
        <f t="shared" si="19"/>
        <v>1385677</v>
      </c>
      <c r="M49" s="27">
        <f t="shared" si="15"/>
        <v>12825.961499999999</v>
      </c>
      <c r="N49" s="27">
        <f t="shared" si="16"/>
        <v>12825.961499999999</v>
      </c>
      <c r="O49" s="27">
        <f t="shared" si="20"/>
        <v>-1782781.3244999971</v>
      </c>
      <c r="P49" s="27">
        <f t="shared" si="21"/>
        <v>1782781.3244999971</v>
      </c>
      <c r="U49" s="108"/>
    </row>
    <row r="50" spans="1:21">
      <c r="A50" s="30">
        <v>36708</v>
      </c>
      <c r="C50" s="6">
        <v>42</v>
      </c>
      <c r="D50" s="29">
        <f t="shared" si="12"/>
        <v>33797</v>
      </c>
      <c r="E50" s="29">
        <f t="shared" si="17"/>
        <v>1419474</v>
      </c>
      <c r="F50" s="29">
        <f t="shared" si="13"/>
        <v>-4663914</v>
      </c>
      <c r="G50" s="34">
        <f>+Inputs!$D$2</f>
        <v>0.3795</v>
      </c>
      <c r="I50" s="27">
        <f t="shared" si="18"/>
        <v>6083388</v>
      </c>
      <c r="K50" s="27">
        <f t="shared" si="14"/>
        <v>33797</v>
      </c>
      <c r="L50" s="27">
        <f t="shared" si="19"/>
        <v>1419474</v>
      </c>
      <c r="M50" s="27">
        <f t="shared" si="15"/>
        <v>12825.961499999999</v>
      </c>
      <c r="N50" s="27">
        <f t="shared" si="16"/>
        <v>12825.961499999999</v>
      </c>
      <c r="O50" s="27">
        <f t="shared" si="20"/>
        <v>-1769955.3629999971</v>
      </c>
      <c r="P50" s="27">
        <f t="shared" si="21"/>
        <v>1769955.3629999971</v>
      </c>
      <c r="U50" s="108"/>
    </row>
    <row r="51" spans="1:21">
      <c r="A51" s="31">
        <v>36739</v>
      </c>
      <c r="C51" s="6">
        <v>43</v>
      </c>
      <c r="D51" s="29">
        <f t="shared" si="12"/>
        <v>33797</v>
      </c>
      <c r="E51" s="29">
        <f t="shared" si="17"/>
        <v>1453271</v>
      </c>
      <c r="F51" s="29">
        <f t="shared" si="13"/>
        <v>-4630117</v>
      </c>
      <c r="G51" s="34">
        <f>+Inputs!$D$2</f>
        <v>0.3795</v>
      </c>
      <c r="I51" s="27">
        <f t="shared" si="18"/>
        <v>6083388</v>
      </c>
      <c r="K51" s="27">
        <f t="shared" si="14"/>
        <v>33797</v>
      </c>
      <c r="L51" s="27">
        <f t="shared" si="19"/>
        <v>1453271</v>
      </c>
      <c r="M51" s="27">
        <f t="shared" si="15"/>
        <v>12825.961499999999</v>
      </c>
      <c r="N51" s="27">
        <f t="shared" si="16"/>
        <v>12825.961499999999</v>
      </c>
      <c r="O51" s="27">
        <f t="shared" si="20"/>
        <v>-1757129.4014999971</v>
      </c>
      <c r="P51" s="27">
        <f t="shared" si="21"/>
        <v>1757129.4014999971</v>
      </c>
      <c r="U51" s="108"/>
    </row>
    <row r="52" spans="1:21">
      <c r="A52" s="30">
        <v>36770</v>
      </c>
      <c r="C52" s="6">
        <v>44</v>
      </c>
      <c r="D52" s="29">
        <f t="shared" si="12"/>
        <v>33797</v>
      </c>
      <c r="E52" s="29">
        <f t="shared" si="17"/>
        <v>1487068</v>
      </c>
      <c r="F52" s="29">
        <f t="shared" si="13"/>
        <v>-4596320</v>
      </c>
      <c r="G52" s="34">
        <f>+Inputs!$D$2</f>
        <v>0.3795</v>
      </c>
      <c r="I52" s="27">
        <f t="shared" si="18"/>
        <v>6083388</v>
      </c>
      <c r="K52" s="27">
        <f t="shared" si="14"/>
        <v>33797</v>
      </c>
      <c r="L52" s="27">
        <f t="shared" si="19"/>
        <v>1487068</v>
      </c>
      <c r="M52" s="27">
        <f t="shared" si="15"/>
        <v>12825.961499999999</v>
      </c>
      <c r="N52" s="27">
        <f t="shared" si="16"/>
        <v>12825.961499999999</v>
      </c>
      <c r="O52" s="27">
        <f t="shared" si="20"/>
        <v>-1744303.4399999972</v>
      </c>
      <c r="P52" s="27">
        <f t="shared" si="21"/>
        <v>1744303.4399999972</v>
      </c>
      <c r="U52" s="108"/>
    </row>
    <row r="53" spans="1:21">
      <c r="A53" s="31">
        <v>36800</v>
      </c>
      <c r="C53" s="6">
        <v>45</v>
      </c>
      <c r="D53" s="29">
        <f t="shared" si="12"/>
        <v>33797</v>
      </c>
      <c r="E53" s="29">
        <f t="shared" si="17"/>
        <v>1520865</v>
      </c>
      <c r="F53" s="29">
        <f t="shared" si="13"/>
        <v>-4562523</v>
      </c>
      <c r="G53" s="34">
        <f>+Inputs!$D$2</f>
        <v>0.3795</v>
      </c>
      <c r="I53" s="27">
        <f t="shared" si="18"/>
        <v>6083388</v>
      </c>
      <c r="K53" s="27">
        <f t="shared" si="14"/>
        <v>33797</v>
      </c>
      <c r="L53" s="27">
        <f t="shared" si="19"/>
        <v>1520865</v>
      </c>
      <c r="M53" s="27">
        <f t="shared" si="15"/>
        <v>12825.961499999999</v>
      </c>
      <c r="N53" s="27">
        <f t="shared" si="16"/>
        <v>12825.961499999999</v>
      </c>
      <c r="O53" s="27">
        <f t="shared" si="20"/>
        <v>-1731477.4784999972</v>
      </c>
      <c r="P53" s="27">
        <f t="shared" si="21"/>
        <v>1731477.4784999972</v>
      </c>
      <c r="U53" s="108"/>
    </row>
    <row r="54" spans="1:21">
      <c r="A54" s="30">
        <v>36831</v>
      </c>
      <c r="C54" s="6">
        <v>46</v>
      </c>
      <c r="D54" s="29">
        <f t="shared" si="12"/>
        <v>33797</v>
      </c>
      <c r="E54" s="29">
        <f t="shared" si="17"/>
        <v>1554662</v>
      </c>
      <c r="F54" s="29">
        <f t="shared" si="13"/>
        <v>-4528726</v>
      </c>
      <c r="G54" s="34">
        <f>+Inputs!$D$2</f>
        <v>0.3795</v>
      </c>
      <c r="I54" s="27">
        <f t="shared" si="18"/>
        <v>6083388</v>
      </c>
      <c r="K54" s="27">
        <f t="shared" si="14"/>
        <v>33797</v>
      </c>
      <c r="L54" s="27">
        <f t="shared" si="19"/>
        <v>1554662</v>
      </c>
      <c r="M54" s="27">
        <f t="shared" si="15"/>
        <v>12825.961499999999</v>
      </c>
      <c r="N54" s="27">
        <f t="shared" si="16"/>
        <v>12825.961499999999</v>
      </c>
      <c r="O54" s="27">
        <f t="shared" si="20"/>
        <v>-1718651.5169999972</v>
      </c>
      <c r="P54" s="27">
        <f t="shared" si="21"/>
        <v>1718651.5169999972</v>
      </c>
      <c r="U54" s="108"/>
    </row>
    <row r="55" spans="1:21">
      <c r="A55" s="31">
        <v>36861</v>
      </c>
      <c r="C55" s="6">
        <v>47</v>
      </c>
      <c r="D55" s="29">
        <f t="shared" si="12"/>
        <v>33797</v>
      </c>
      <c r="E55" s="29">
        <f t="shared" si="17"/>
        <v>1588459</v>
      </c>
      <c r="F55" s="29">
        <f t="shared" si="13"/>
        <v>-4494929</v>
      </c>
      <c r="G55" s="34">
        <f>+Inputs!$D$2</f>
        <v>0.3795</v>
      </c>
      <c r="I55" s="27">
        <f t="shared" si="18"/>
        <v>6083388</v>
      </c>
      <c r="K55" s="27">
        <f t="shared" si="14"/>
        <v>33797</v>
      </c>
      <c r="L55" s="27">
        <f t="shared" si="19"/>
        <v>1588459</v>
      </c>
      <c r="M55" s="27">
        <f t="shared" si="15"/>
        <v>12825.961499999999</v>
      </c>
      <c r="N55" s="27">
        <f t="shared" si="16"/>
        <v>12825.961499999999</v>
      </c>
      <c r="O55" s="27">
        <f t="shared" si="20"/>
        <v>-1705825.5554999972</v>
      </c>
      <c r="P55" s="27">
        <f t="shared" si="21"/>
        <v>1705825.5554999972</v>
      </c>
      <c r="U55" s="108"/>
    </row>
    <row r="56" spans="1:21">
      <c r="A56" s="30">
        <v>36892</v>
      </c>
      <c r="C56" s="6">
        <v>48</v>
      </c>
      <c r="D56" s="29">
        <f t="shared" si="12"/>
        <v>33797</v>
      </c>
      <c r="E56" s="29">
        <f t="shared" si="17"/>
        <v>1622256</v>
      </c>
      <c r="F56" s="29">
        <f t="shared" si="13"/>
        <v>-4461132</v>
      </c>
      <c r="G56" s="34">
        <f>+Inputs!$D$2</f>
        <v>0.3795</v>
      </c>
      <c r="I56" s="27">
        <f t="shared" si="18"/>
        <v>6083388</v>
      </c>
      <c r="K56" s="27">
        <f t="shared" si="14"/>
        <v>33797</v>
      </c>
      <c r="L56" s="27">
        <f t="shared" si="19"/>
        <v>1622256</v>
      </c>
      <c r="M56" s="27">
        <f t="shared" si="15"/>
        <v>12825.961499999999</v>
      </c>
      <c r="N56" s="27">
        <f t="shared" si="16"/>
        <v>12825.961499999999</v>
      </c>
      <c r="O56" s="27">
        <f t="shared" si="20"/>
        <v>-1692999.5939999972</v>
      </c>
      <c r="P56" s="27">
        <f t="shared" si="21"/>
        <v>1692999.5939999972</v>
      </c>
    </row>
    <row r="57" spans="1:21">
      <c r="A57" s="31">
        <v>36923</v>
      </c>
      <c r="C57" s="6">
        <v>49</v>
      </c>
      <c r="D57" s="29">
        <f t="shared" si="12"/>
        <v>33797</v>
      </c>
      <c r="E57" s="29">
        <f t="shared" si="17"/>
        <v>1656053</v>
      </c>
      <c r="F57" s="29">
        <f t="shared" si="13"/>
        <v>-4427335</v>
      </c>
      <c r="G57" s="34">
        <f>+Inputs!$D$2</f>
        <v>0.3795</v>
      </c>
      <c r="I57" s="27">
        <f t="shared" si="18"/>
        <v>6083388</v>
      </c>
      <c r="K57" s="27">
        <f t="shared" si="14"/>
        <v>33797</v>
      </c>
      <c r="L57" s="27">
        <f t="shared" si="19"/>
        <v>1656053</v>
      </c>
      <c r="M57" s="27">
        <f t="shared" si="15"/>
        <v>12825.961499999999</v>
      </c>
      <c r="N57" s="27">
        <f t="shared" si="16"/>
        <v>12825.961499999999</v>
      </c>
      <c r="O57" s="27">
        <f t="shared" si="20"/>
        <v>-1680173.6324999973</v>
      </c>
      <c r="P57" s="27">
        <f t="shared" si="21"/>
        <v>1680173.6324999973</v>
      </c>
    </row>
    <row r="58" spans="1:21">
      <c r="A58" s="30">
        <v>36951</v>
      </c>
      <c r="C58" s="6">
        <v>50</v>
      </c>
      <c r="D58" s="29">
        <f t="shared" si="12"/>
        <v>33797</v>
      </c>
      <c r="E58" s="29">
        <f t="shared" si="17"/>
        <v>1689850</v>
      </c>
      <c r="F58" s="29">
        <f t="shared" si="13"/>
        <v>-4393538</v>
      </c>
      <c r="G58" s="34">
        <f>+Inputs!$D$2</f>
        <v>0.3795</v>
      </c>
      <c r="I58" s="27">
        <f t="shared" si="18"/>
        <v>6083388</v>
      </c>
      <c r="K58" s="27">
        <f t="shared" si="14"/>
        <v>33797</v>
      </c>
      <c r="L58" s="27">
        <f t="shared" si="19"/>
        <v>1689850</v>
      </c>
      <c r="M58" s="27">
        <f t="shared" si="15"/>
        <v>12825.961499999999</v>
      </c>
      <c r="N58" s="27">
        <f t="shared" si="16"/>
        <v>12825.961499999999</v>
      </c>
      <c r="O58" s="27">
        <f t="shared" si="20"/>
        <v>-1667347.6709999973</v>
      </c>
      <c r="P58" s="27">
        <f t="shared" si="21"/>
        <v>1667347.6709999973</v>
      </c>
    </row>
    <row r="59" spans="1:21">
      <c r="A59" s="31">
        <v>36982</v>
      </c>
      <c r="C59" s="6">
        <v>51</v>
      </c>
      <c r="D59" s="29">
        <f t="shared" si="12"/>
        <v>33797</v>
      </c>
      <c r="E59" s="29">
        <f t="shared" si="17"/>
        <v>1723647</v>
      </c>
      <c r="F59" s="29">
        <f t="shared" si="13"/>
        <v>-4359741</v>
      </c>
      <c r="G59" s="34">
        <f>+Inputs!$D$2</f>
        <v>0.3795</v>
      </c>
      <c r="I59" s="27">
        <f t="shared" si="18"/>
        <v>6083388</v>
      </c>
      <c r="K59" s="27">
        <f t="shared" si="14"/>
        <v>33797</v>
      </c>
      <c r="L59" s="27">
        <f t="shared" si="19"/>
        <v>1723647</v>
      </c>
      <c r="M59" s="27">
        <f t="shared" si="15"/>
        <v>12825.961499999999</v>
      </c>
      <c r="N59" s="27">
        <f t="shared" si="16"/>
        <v>12825.961499999999</v>
      </c>
      <c r="O59" s="27">
        <f t="shared" si="20"/>
        <v>-1654521.7094999973</v>
      </c>
      <c r="P59" s="27">
        <f t="shared" si="21"/>
        <v>1654521.7094999973</v>
      </c>
    </row>
    <row r="60" spans="1:21">
      <c r="A60" s="30">
        <v>37012</v>
      </c>
      <c r="C60" s="6">
        <v>52</v>
      </c>
      <c r="D60" s="29">
        <f t="shared" si="12"/>
        <v>33797</v>
      </c>
      <c r="E60" s="29">
        <f t="shared" si="17"/>
        <v>1757444</v>
      </c>
      <c r="F60" s="29">
        <f t="shared" si="13"/>
        <v>-4325944</v>
      </c>
      <c r="G60" s="34">
        <f>+Inputs!$D$2</f>
        <v>0.3795</v>
      </c>
      <c r="I60" s="27">
        <f t="shared" si="18"/>
        <v>6083388</v>
      </c>
      <c r="K60" s="27">
        <f t="shared" si="14"/>
        <v>33797</v>
      </c>
      <c r="L60" s="27">
        <f t="shared" si="19"/>
        <v>1757444</v>
      </c>
      <c r="M60" s="27">
        <f t="shared" si="15"/>
        <v>12825.961499999999</v>
      </c>
      <c r="N60" s="27">
        <f t="shared" si="16"/>
        <v>12825.961499999999</v>
      </c>
      <c r="O60" s="27">
        <f t="shared" si="20"/>
        <v>-1641695.7479999973</v>
      </c>
      <c r="P60" s="27">
        <f t="shared" si="21"/>
        <v>1641695.7479999973</v>
      </c>
    </row>
    <row r="61" spans="1:21">
      <c r="A61" s="31">
        <v>37043</v>
      </c>
      <c r="C61" s="6">
        <v>53</v>
      </c>
      <c r="D61" s="29">
        <f t="shared" si="12"/>
        <v>33797</v>
      </c>
      <c r="E61" s="29">
        <f t="shared" si="17"/>
        <v>1791241</v>
      </c>
      <c r="F61" s="29">
        <f t="shared" si="13"/>
        <v>-4292147</v>
      </c>
      <c r="G61" s="34">
        <f>+Inputs!$D$2</f>
        <v>0.3795</v>
      </c>
      <c r="I61" s="27">
        <f t="shared" si="18"/>
        <v>6083388</v>
      </c>
      <c r="K61" s="27">
        <f t="shared" si="14"/>
        <v>33797</v>
      </c>
      <c r="L61" s="27">
        <f t="shared" si="19"/>
        <v>1791241</v>
      </c>
      <c r="M61" s="27">
        <f t="shared" si="15"/>
        <v>12825.961499999999</v>
      </c>
      <c r="N61" s="27">
        <f t="shared" si="16"/>
        <v>12825.961499999999</v>
      </c>
      <c r="O61" s="27">
        <f t="shared" si="20"/>
        <v>-1628869.7864999974</v>
      </c>
      <c r="P61" s="27">
        <f t="shared" si="21"/>
        <v>1628869.7864999974</v>
      </c>
    </row>
    <row r="62" spans="1:21">
      <c r="A62" s="30">
        <v>37073</v>
      </c>
      <c r="C62" s="6">
        <v>54</v>
      </c>
      <c r="D62" s="29">
        <f t="shared" si="12"/>
        <v>33797</v>
      </c>
      <c r="E62" s="29">
        <f t="shared" si="17"/>
        <v>1825038</v>
      </c>
      <c r="F62" s="29">
        <f t="shared" si="13"/>
        <v>-4258350</v>
      </c>
      <c r="G62" s="34">
        <f>+Inputs!$D$2</f>
        <v>0.3795</v>
      </c>
      <c r="I62" s="27">
        <f t="shared" si="18"/>
        <v>6083388</v>
      </c>
      <c r="K62" s="27">
        <f t="shared" si="14"/>
        <v>33797</v>
      </c>
      <c r="L62" s="27">
        <f t="shared" si="19"/>
        <v>1825038</v>
      </c>
      <c r="M62" s="27">
        <f t="shared" si="15"/>
        <v>12825.961499999999</v>
      </c>
      <c r="N62" s="27">
        <f t="shared" si="16"/>
        <v>12825.961499999999</v>
      </c>
      <c r="O62" s="27">
        <f t="shared" si="20"/>
        <v>-1616043.8249999974</v>
      </c>
      <c r="P62" s="27">
        <f t="shared" si="21"/>
        <v>1616043.8249999974</v>
      </c>
    </row>
    <row r="63" spans="1:21">
      <c r="A63" s="31">
        <v>37104</v>
      </c>
      <c r="C63" s="6">
        <v>55</v>
      </c>
      <c r="D63" s="29">
        <f t="shared" si="12"/>
        <v>33797</v>
      </c>
      <c r="E63" s="29">
        <f t="shared" si="17"/>
        <v>1858835</v>
      </c>
      <c r="F63" s="29">
        <f t="shared" si="13"/>
        <v>-4224553</v>
      </c>
      <c r="G63" s="34">
        <f>+Inputs!$D$2</f>
        <v>0.3795</v>
      </c>
      <c r="I63" s="27">
        <f t="shared" si="18"/>
        <v>6083388</v>
      </c>
      <c r="K63" s="27">
        <f t="shared" si="14"/>
        <v>33797</v>
      </c>
      <c r="L63" s="27">
        <f t="shared" si="19"/>
        <v>1858835</v>
      </c>
      <c r="M63" s="27">
        <f t="shared" si="15"/>
        <v>12825.961499999999</v>
      </c>
      <c r="N63" s="27">
        <f t="shared" si="16"/>
        <v>12825.961499999999</v>
      </c>
      <c r="O63" s="27">
        <f t="shared" si="20"/>
        <v>-1603217.8634999974</v>
      </c>
      <c r="P63" s="27">
        <f t="shared" si="21"/>
        <v>1603217.8634999974</v>
      </c>
    </row>
    <row r="64" spans="1:21">
      <c r="A64" s="30">
        <v>37135</v>
      </c>
      <c r="C64" s="6">
        <v>56</v>
      </c>
      <c r="D64" s="29">
        <f t="shared" si="12"/>
        <v>33797</v>
      </c>
      <c r="E64" s="29">
        <f t="shared" si="17"/>
        <v>1892632</v>
      </c>
      <c r="F64" s="29">
        <f t="shared" si="13"/>
        <v>-4190756</v>
      </c>
      <c r="G64" s="34">
        <f>+Inputs!$D$2</f>
        <v>0.3795</v>
      </c>
      <c r="I64" s="27">
        <f t="shared" si="18"/>
        <v>6083388</v>
      </c>
      <c r="K64" s="27">
        <f t="shared" si="14"/>
        <v>33797</v>
      </c>
      <c r="L64" s="27">
        <f t="shared" si="19"/>
        <v>1892632</v>
      </c>
      <c r="M64" s="27">
        <f t="shared" si="15"/>
        <v>12825.961499999999</v>
      </c>
      <c r="N64" s="27">
        <f t="shared" si="16"/>
        <v>12825.961499999999</v>
      </c>
      <c r="O64" s="27">
        <f t="shared" si="20"/>
        <v>-1590391.9019999974</v>
      </c>
      <c r="P64" s="27">
        <f t="shared" si="21"/>
        <v>1590391.9019999974</v>
      </c>
    </row>
    <row r="65" spans="1:16">
      <c r="A65" s="31">
        <v>37165</v>
      </c>
      <c r="C65" s="6">
        <v>57</v>
      </c>
      <c r="D65" s="29">
        <f t="shared" si="12"/>
        <v>33797</v>
      </c>
      <c r="E65" s="29">
        <f t="shared" si="17"/>
        <v>1926429</v>
      </c>
      <c r="F65" s="29">
        <f t="shared" si="13"/>
        <v>-4156959</v>
      </c>
      <c r="G65" s="34">
        <f>+Inputs!$D$2</f>
        <v>0.3795</v>
      </c>
      <c r="I65" s="27">
        <f t="shared" si="18"/>
        <v>6083388</v>
      </c>
      <c r="K65" s="27">
        <f t="shared" si="14"/>
        <v>33797</v>
      </c>
      <c r="L65" s="27">
        <f t="shared" si="19"/>
        <v>1926429</v>
      </c>
      <c r="M65" s="27">
        <f t="shared" si="15"/>
        <v>12825.961499999999</v>
      </c>
      <c r="N65" s="27">
        <f t="shared" si="16"/>
        <v>12825.961499999999</v>
      </c>
      <c r="O65" s="27">
        <f t="shared" si="20"/>
        <v>-1577565.9404999975</v>
      </c>
      <c r="P65" s="27">
        <f t="shared" si="21"/>
        <v>1577565.9404999975</v>
      </c>
    </row>
    <row r="66" spans="1:16">
      <c r="A66" s="30">
        <v>37196</v>
      </c>
      <c r="C66" s="6">
        <v>58</v>
      </c>
      <c r="D66" s="29">
        <f t="shared" si="12"/>
        <v>33797</v>
      </c>
      <c r="E66" s="29">
        <f t="shared" si="17"/>
        <v>1960226</v>
      </c>
      <c r="F66" s="29">
        <f t="shared" si="13"/>
        <v>-4123162</v>
      </c>
      <c r="G66" s="34">
        <f>+Inputs!$D$2</f>
        <v>0.3795</v>
      </c>
      <c r="I66" s="27">
        <f t="shared" si="18"/>
        <v>6083388</v>
      </c>
      <c r="K66" s="27">
        <f t="shared" si="14"/>
        <v>33797</v>
      </c>
      <c r="L66" s="27">
        <f t="shared" si="19"/>
        <v>1960226</v>
      </c>
      <c r="M66" s="27">
        <f t="shared" si="15"/>
        <v>12825.961499999999</v>
      </c>
      <c r="N66" s="27">
        <f t="shared" si="16"/>
        <v>12825.961499999999</v>
      </c>
      <c r="O66" s="27">
        <f t="shared" si="20"/>
        <v>-1564739.9789999975</v>
      </c>
      <c r="P66" s="27">
        <f t="shared" si="21"/>
        <v>1564739.9789999975</v>
      </c>
    </row>
    <row r="67" spans="1:16">
      <c r="A67" s="31">
        <v>37226</v>
      </c>
      <c r="C67" s="6">
        <v>59</v>
      </c>
      <c r="D67" s="29">
        <f t="shared" si="12"/>
        <v>33797</v>
      </c>
      <c r="E67" s="29">
        <f t="shared" si="17"/>
        <v>1994023</v>
      </c>
      <c r="F67" s="29">
        <f t="shared" si="13"/>
        <v>-4089365</v>
      </c>
      <c r="G67" s="34">
        <f>+Inputs!$D$2</f>
        <v>0.3795</v>
      </c>
      <c r="I67" s="27">
        <f t="shared" si="18"/>
        <v>6083388</v>
      </c>
      <c r="K67" s="27">
        <f t="shared" si="14"/>
        <v>33797</v>
      </c>
      <c r="L67" s="27">
        <f t="shared" si="19"/>
        <v>1994023</v>
      </c>
      <c r="M67" s="27">
        <f t="shared" si="15"/>
        <v>12825.961499999999</v>
      </c>
      <c r="N67" s="27">
        <f t="shared" si="16"/>
        <v>12825.961499999999</v>
      </c>
      <c r="O67" s="27">
        <f t="shared" si="20"/>
        <v>-1551914.0174999975</v>
      </c>
      <c r="P67" s="27">
        <f t="shared" si="21"/>
        <v>1551914.0174999975</v>
      </c>
    </row>
    <row r="68" spans="1:16">
      <c r="A68" s="30">
        <v>37257</v>
      </c>
      <c r="C68" s="6">
        <v>60</v>
      </c>
      <c r="D68" s="29">
        <f t="shared" si="12"/>
        <v>33797</v>
      </c>
      <c r="E68" s="29">
        <f t="shared" si="17"/>
        <v>2027820</v>
      </c>
      <c r="F68" s="29">
        <f t="shared" si="13"/>
        <v>-4055568</v>
      </c>
      <c r="G68" s="34">
        <f>+Inputs!$D$2</f>
        <v>0.3795</v>
      </c>
      <c r="I68" s="27">
        <f t="shared" si="18"/>
        <v>6083388</v>
      </c>
      <c r="K68" s="27">
        <f t="shared" si="14"/>
        <v>33797</v>
      </c>
      <c r="L68" s="27">
        <f t="shared" si="19"/>
        <v>2027820</v>
      </c>
      <c r="M68" s="27">
        <f t="shared" si="15"/>
        <v>12825.961499999999</v>
      </c>
      <c r="N68" s="27">
        <f t="shared" si="16"/>
        <v>12825.961499999999</v>
      </c>
      <c r="O68" s="27">
        <f t="shared" si="20"/>
        <v>-1539088.0559999975</v>
      </c>
      <c r="P68" s="27">
        <f t="shared" si="21"/>
        <v>1539088.0559999975</v>
      </c>
    </row>
    <row r="69" spans="1:16">
      <c r="A69" s="31">
        <v>37288</v>
      </c>
      <c r="C69" s="6">
        <v>61</v>
      </c>
      <c r="D69" s="29">
        <f t="shared" si="12"/>
        <v>33797</v>
      </c>
      <c r="E69" s="29">
        <f t="shared" si="17"/>
        <v>2061617</v>
      </c>
      <c r="F69" s="29">
        <f t="shared" si="13"/>
        <v>-4021771</v>
      </c>
      <c r="G69" s="34">
        <f>+Inputs!$D$2</f>
        <v>0.3795</v>
      </c>
      <c r="I69" s="27">
        <f t="shared" si="18"/>
        <v>6083388</v>
      </c>
      <c r="K69" s="27">
        <f t="shared" si="14"/>
        <v>33797</v>
      </c>
      <c r="L69" s="27">
        <f t="shared" si="19"/>
        <v>2061617</v>
      </c>
      <c r="M69" s="27">
        <f t="shared" si="15"/>
        <v>12825.961499999999</v>
      </c>
      <c r="N69" s="27">
        <f t="shared" si="16"/>
        <v>12825.961499999999</v>
      </c>
      <c r="O69" s="27">
        <f t="shared" si="20"/>
        <v>-1526262.0944999976</v>
      </c>
      <c r="P69" s="27">
        <f t="shared" si="21"/>
        <v>1526262.0944999976</v>
      </c>
    </row>
    <row r="70" spans="1:16">
      <c r="A70" s="30">
        <v>37316</v>
      </c>
      <c r="C70" s="6">
        <v>62</v>
      </c>
      <c r="D70" s="29">
        <f t="shared" si="12"/>
        <v>33797</v>
      </c>
      <c r="E70" s="29">
        <f t="shared" si="17"/>
        <v>2095414</v>
      </c>
      <c r="F70" s="29">
        <f t="shared" si="13"/>
        <v>-3987974</v>
      </c>
      <c r="G70" s="34">
        <f>+Inputs!$D$2</f>
        <v>0.3795</v>
      </c>
      <c r="I70" s="27">
        <f t="shared" si="18"/>
        <v>6083388</v>
      </c>
      <c r="K70" s="27">
        <f t="shared" si="14"/>
        <v>33797</v>
      </c>
      <c r="L70" s="27">
        <f t="shared" si="19"/>
        <v>2095414</v>
      </c>
      <c r="M70" s="27">
        <f t="shared" si="15"/>
        <v>12825.961499999999</v>
      </c>
      <c r="N70" s="27">
        <f t="shared" si="16"/>
        <v>12825.961499999999</v>
      </c>
      <c r="O70" s="27">
        <f t="shared" si="20"/>
        <v>-1513436.1329999976</v>
      </c>
      <c r="P70" s="27">
        <f t="shared" si="21"/>
        <v>1513436.1329999976</v>
      </c>
    </row>
    <row r="71" spans="1:16">
      <c r="A71" s="31">
        <v>37347</v>
      </c>
      <c r="C71" s="6">
        <v>63</v>
      </c>
      <c r="D71" s="29">
        <f t="shared" si="12"/>
        <v>33797</v>
      </c>
      <c r="E71" s="29">
        <f t="shared" si="17"/>
        <v>2129211</v>
      </c>
      <c r="F71" s="29">
        <f t="shared" si="13"/>
        <v>-3954177</v>
      </c>
      <c r="G71" s="34">
        <f>+Inputs!$D$2</f>
        <v>0.3795</v>
      </c>
      <c r="I71" s="27">
        <f t="shared" si="18"/>
        <v>6083388</v>
      </c>
      <c r="K71" s="27">
        <f t="shared" si="14"/>
        <v>33797</v>
      </c>
      <c r="L71" s="27">
        <f t="shared" si="19"/>
        <v>2129211</v>
      </c>
      <c r="M71" s="27">
        <f t="shared" si="15"/>
        <v>12825.961499999999</v>
      </c>
      <c r="N71" s="27">
        <f t="shared" si="16"/>
        <v>12825.961499999999</v>
      </c>
      <c r="O71" s="27">
        <f t="shared" si="20"/>
        <v>-1500610.1714999976</v>
      </c>
      <c r="P71" s="27">
        <f t="shared" si="21"/>
        <v>1500610.1714999976</v>
      </c>
    </row>
    <row r="72" spans="1:16">
      <c r="A72" s="30">
        <v>37377</v>
      </c>
      <c r="C72" s="6">
        <v>64</v>
      </c>
      <c r="D72" s="29">
        <f t="shared" si="12"/>
        <v>33797</v>
      </c>
      <c r="E72" s="29">
        <f t="shared" si="17"/>
        <v>2163008</v>
      </c>
      <c r="F72" s="29">
        <f t="shared" si="13"/>
        <v>-3920380</v>
      </c>
      <c r="G72" s="34">
        <f>+Inputs!$D$2</f>
        <v>0.3795</v>
      </c>
      <c r="I72" s="27">
        <f t="shared" si="18"/>
        <v>6083388</v>
      </c>
      <c r="K72" s="27">
        <f t="shared" si="14"/>
        <v>33797</v>
      </c>
      <c r="L72" s="27">
        <f t="shared" si="19"/>
        <v>2163008</v>
      </c>
      <c r="M72" s="27">
        <f t="shared" si="15"/>
        <v>12825.961499999999</v>
      </c>
      <c r="N72" s="27">
        <f t="shared" si="16"/>
        <v>12825.961499999999</v>
      </c>
      <c r="O72" s="27">
        <f t="shared" si="20"/>
        <v>-1487784.2099999976</v>
      </c>
      <c r="P72" s="27">
        <f t="shared" si="21"/>
        <v>1487784.2099999976</v>
      </c>
    </row>
    <row r="73" spans="1:16">
      <c r="A73" s="31">
        <v>37408</v>
      </c>
      <c r="C73" s="6">
        <v>65</v>
      </c>
      <c r="D73" s="29">
        <f t="shared" ref="D73:D104" si="22">ROUND(-(+$B$9/180)*1,0)</f>
        <v>33797</v>
      </c>
      <c r="E73" s="29">
        <f t="shared" si="17"/>
        <v>2196805</v>
      </c>
      <c r="F73" s="29">
        <f t="shared" ref="F73:F104" si="23">$B$9+E73</f>
        <v>-3886583</v>
      </c>
      <c r="G73" s="34">
        <f>+Inputs!$D$2</f>
        <v>0.3795</v>
      </c>
      <c r="I73" s="27">
        <f t="shared" si="18"/>
        <v>6083388</v>
      </c>
      <c r="K73" s="27">
        <f t="shared" ref="K73:K104" si="24">D73</f>
        <v>33797</v>
      </c>
      <c r="L73" s="27">
        <f t="shared" si="19"/>
        <v>2196805</v>
      </c>
      <c r="M73" s="27">
        <f t="shared" ref="M73:M104" si="25">K73*G73</f>
        <v>12825.961499999999</v>
      </c>
      <c r="N73" s="27">
        <f t="shared" ref="N73:N104" si="26">M73-J73</f>
        <v>12825.961499999999</v>
      </c>
      <c r="O73" s="27">
        <f t="shared" si="20"/>
        <v>-1474958.2484999977</v>
      </c>
      <c r="P73" s="27">
        <f t="shared" si="21"/>
        <v>1474958.2484999977</v>
      </c>
    </row>
    <row r="74" spans="1:16">
      <c r="A74" s="30">
        <v>37438</v>
      </c>
      <c r="C74" s="6">
        <v>66</v>
      </c>
      <c r="D74" s="29">
        <f t="shared" si="22"/>
        <v>33797</v>
      </c>
      <c r="E74" s="29">
        <f t="shared" ref="E74:E105" si="27">+E73+D74</f>
        <v>2230602</v>
      </c>
      <c r="F74" s="29">
        <f t="shared" si="23"/>
        <v>-3852786</v>
      </c>
      <c r="G74" s="34">
        <f>+Inputs!$D$2</f>
        <v>0.3795</v>
      </c>
      <c r="I74" s="27">
        <f t="shared" ref="I74:I105" si="28">+I73+H74</f>
        <v>6083388</v>
      </c>
      <c r="K74" s="27">
        <f t="shared" si="24"/>
        <v>33797</v>
      </c>
      <c r="L74" s="27">
        <f t="shared" ref="L74:L105" si="29">+L73+K74</f>
        <v>2230602</v>
      </c>
      <c r="M74" s="27">
        <f t="shared" si="25"/>
        <v>12825.961499999999</v>
      </c>
      <c r="N74" s="27">
        <f t="shared" si="26"/>
        <v>12825.961499999999</v>
      </c>
      <c r="O74" s="27">
        <f t="shared" ref="O74:O105" si="30">+O73+N74</f>
        <v>-1462132.2869999977</v>
      </c>
      <c r="P74" s="27">
        <f t="shared" ref="P74:P105" si="31">P73-N74</f>
        <v>1462132.2869999977</v>
      </c>
    </row>
    <row r="75" spans="1:16">
      <c r="A75" s="31">
        <v>37469</v>
      </c>
      <c r="C75" s="6">
        <v>67</v>
      </c>
      <c r="D75" s="29">
        <f t="shared" si="22"/>
        <v>33797</v>
      </c>
      <c r="E75" s="29">
        <f t="shared" si="27"/>
        <v>2264399</v>
      </c>
      <c r="F75" s="29">
        <f t="shared" si="23"/>
        <v>-3818989</v>
      </c>
      <c r="G75" s="34">
        <f>+Inputs!$D$2</f>
        <v>0.3795</v>
      </c>
      <c r="I75" s="27">
        <f t="shared" si="28"/>
        <v>6083388</v>
      </c>
      <c r="K75" s="27">
        <f t="shared" si="24"/>
        <v>33797</v>
      </c>
      <c r="L75" s="27">
        <f t="shared" si="29"/>
        <v>2264399</v>
      </c>
      <c r="M75" s="27">
        <f t="shared" si="25"/>
        <v>12825.961499999999</v>
      </c>
      <c r="N75" s="27">
        <f t="shared" si="26"/>
        <v>12825.961499999999</v>
      </c>
      <c r="O75" s="27">
        <f t="shared" si="30"/>
        <v>-1449306.3254999977</v>
      </c>
      <c r="P75" s="27">
        <f t="shared" si="31"/>
        <v>1449306.3254999977</v>
      </c>
    </row>
    <row r="76" spans="1:16">
      <c r="A76" s="30">
        <v>37500</v>
      </c>
      <c r="C76" s="6">
        <v>68</v>
      </c>
      <c r="D76" s="29">
        <f t="shared" si="22"/>
        <v>33797</v>
      </c>
      <c r="E76" s="29">
        <f t="shared" si="27"/>
        <v>2298196</v>
      </c>
      <c r="F76" s="29">
        <f t="shared" si="23"/>
        <v>-3785192</v>
      </c>
      <c r="G76" s="34">
        <f>+Inputs!$D$2</f>
        <v>0.3795</v>
      </c>
      <c r="I76" s="27">
        <f t="shared" si="28"/>
        <v>6083388</v>
      </c>
      <c r="K76" s="27">
        <f t="shared" si="24"/>
        <v>33797</v>
      </c>
      <c r="L76" s="27">
        <f t="shared" si="29"/>
        <v>2298196</v>
      </c>
      <c r="M76" s="27">
        <f t="shared" si="25"/>
        <v>12825.961499999999</v>
      </c>
      <c r="N76" s="27">
        <f t="shared" si="26"/>
        <v>12825.961499999999</v>
      </c>
      <c r="O76" s="27">
        <f t="shared" si="30"/>
        <v>-1436480.3639999977</v>
      </c>
      <c r="P76" s="27">
        <f t="shared" si="31"/>
        <v>1436480.3639999977</v>
      </c>
    </row>
    <row r="77" spans="1:16">
      <c r="A77" s="31">
        <v>37530</v>
      </c>
      <c r="C77" s="6">
        <v>69</v>
      </c>
      <c r="D77" s="29">
        <f t="shared" si="22"/>
        <v>33797</v>
      </c>
      <c r="E77" s="29">
        <f t="shared" si="27"/>
        <v>2331993</v>
      </c>
      <c r="F77" s="29">
        <f t="shared" si="23"/>
        <v>-3751395</v>
      </c>
      <c r="G77" s="34">
        <f>+Inputs!$D$2</f>
        <v>0.3795</v>
      </c>
      <c r="I77" s="27">
        <f t="shared" si="28"/>
        <v>6083388</v>
      </c>
      <c r="K77" s="27">
        <f t="shared" si="24"/>
        <v>33797</v>
      </c>
      <c r="L77" s="27">
        <f t="shared" si="29"/>
        <v>2331993</v>
      </c>
      <c r="M77" s="27">
        <f t="shared" si="25"/>
        <v>12825.961499999999</v>
      </c>
      <c r="N77" s="27">
        <f t="shared" si="26"/>
        <v>12825.961499999999</v>
      </c>
      <c r="O77" s="27">
        <f t="shared" si="30"/>
        <v>-1423654.4024999978</v>
      </c>
      <c r="P77" s="27">
        <f t="shared" si="31"/>
        <v>1423654.4024999978</v>
      </c>
    </row>
    <row r="78" spans="1:16">
      <c r="A78" s="30">
        <v>37561</v>
      </c>
      <c r="C78" s="6">
        <v>70</v>
      </c>
      <c r="D78" s="29">
        <f t="shared" si="22"/>
        <v>33797</v>
      </c>
      <c r="E78" s="29">
        <f t="shared" si="27"/>
        <v>2365790</v>
      </c>
      <c r="F78" s="29">
        <f t="shared" si="23"/>
        <v>-3717598</v>
      </c>
      <c r="G78" s="34">
        <f>+Inputs!$D$2</f>
        <v>0.3795</v>
      </c>
      <c r="I78" s="27">
        <f t="shared" si="28"/>
        <v>6083388</v>
      </c>
      <c r="K78" s="27">
        <f t="shared" si="24"/>
        <v>33797</v>
      </c>
      <c r="L78" s="27">
        <f t="shared" si="29"/>
        <v>2365790</v>
      </c>
      <c r="M78" s="27">
        <f t="shared" si="25"/>
        <v>12825.961499999999</v>
      </c>
      <c r="N78" s="27">
        <f t="shared" si="26"/>
        <v>12825.961499999999</v>
      </c>
      <c r="O78" s="27">
        <f t="shared" si="30"/>
        <v>-1410828.4409999978</v>
      </c>
      <c r="P78" s="27">
        <f t="shared" si="31"/>
        <v>1410828.4409999978</v>
      </c>
    </row>
    <row r="79" spans="1:16">
      <c r="A79" s="31">
        <v>37591</v>
      </c>
      <c r="C79" s="6">
        <v>71</v>
      </c>
      <c r="D79" s="29">
        <f t="shared" si="22"/>
        <v>33797</v>
      </c>
      <c r="E79" s="29">
        <f t="shared" si="27"/>
        <v>2399587</v>
      </c>
      <c r="F79" s="29">
        <f t="shared" si="23"/>
        <v>-3683801</v>
      </c>
      <c r="G79" s="34">
        <f>+Inputs!$D$2</f>
        <v>0.3795</v>
      </c>
      <c r="I79" s="27">
        <f t="shared" si="28"/>
        <v>6083388</v>
      </c>
      <c r="K79" s="27">
        <f t="shared" si="24"/>
        <v>33797</v>
      </c>
      <c r="L79" s="27">
        <f t="shared" si="29"/>
        <v>2399587</v>
      </c>
      <c r="M79" s="27">
        <f t="shared" si="25"/>
        <v>12825.961499999999</v>
      </c>
      <c r="N79" s="27">
        <f t="shared" si="26"/>
        <v>12825.961499999999</v>
      </c>
      <c r="O79" s="27">
        <f t="shared" si="30"/>
        <v>-1398002.4794999978</v>
      </c>
      <c r="P79" s="27">
        <f t="shared" si="31"/>
        <v>1398002.4794999978</v>
      </c>
    </row>
    <row r="80" spans="1:16">
      <c r="A80" s="30">
        <v>37622</v>
      </c>
      <c r="C80" s="6">
        <v>72</v>
      </c>
      <c r="D80" s="29">
        <f t="shared" si="22"/>
        <v>33797</v>
      </c>
      <c r="E80" s="29">
        <f t="shared" si="27"/>
        <v>2433384</v>
      </c>
      <c r="F80" s="29">
        <f t="shared" si="23"/>
        <v>-3650004</v>
      </c>
      <c r="G80" s="34">
        <f>+Inputs!$D$2</f>
        <v>0.3795</v>
      </c>
      <c r="I80" s="27">
        <f t="shared" si="28"/>
        <v>6083388</v>
      </c>
      <c r="K80" s="27">
        <f t="shared" si="24"/>
        <v>33797</v>
      </c>
      <c r="L80" s="27">
        <f t="shared" si="29"/>
        <v>2433384</v>
      </c>
      <c r="M80" s="27">
        <f t="shared" si="25"/>
        <v>12825.961499999999</v>
      </c>
      <c r="N80" s="27">
        <f t="shared" si="26"/>
        <v>12825.961499999999</v>
      </c>
      <c r="O80" s="27">
        <f t="shared" si="30"/>
        <v>-1385176.5179999978</v>
      </c>
      <c r="P80" s="27">
        <f t="shared" si="31"/>
        <v>1385176.5179999978</v>
      </c>
    </row>
    <row r="81" spans="1:16">
      <c r="A81" s="31">
        <v>37653</v>
      </c>
      <c r="C81" s="6">
        <v>73</v>
      </c>
      <c r="D81" s="29">
        <f t="shared" si="22"/>
        <v>33797</v>
      </c>
      <c r="E81" s="29">
        <f t="shared" si="27"/>
        <v>2467181</v>
      </c>
      <c r="F81" s="29">
        <f t="shared" si="23"/>
        <v>-3616207</v>
      </c>
      <c r="G81" s="34">
        <f>+Inputs!$D$2</f>
        <v>0.3795</v>
      </c>
      <c r="I81" s="27">
        <f t="shared" si="28"/>
        <v>6083388</v>
      </c>
      <c r="K81" s="27">
        <f t="shared" si="24"/>
        <v>33797</v>
      </c>
      <c r="L81" s="27">
        <f t="shared" si="29"/>
        <v>2467181</v>
      </c>
      <c r="M81" s="27">
        <f t="shared" si="25"/>
        <v>12825.961499999999</v>
      </c>
      <c r="N81" s="27">
        <f t="shared" si="26"/>
        <v>12825.961499999999</v>
      </c>
      <c r="O81" s="27">
        <f t="shared" si="30"/>
        <v>-1372350.5564999979</v>
      </c>
      <c r="P81" s="27">
        <f t="shared" si="31"/>
        <v>1372350.5564999979</v>
      </c>
    </row>
    <row r="82" spans="1:16">
      <c r="A82" s="30">
        <v>37681</v>
      </c>
      <c r="C82" s="6">
        <v>74</v>
      </c>
      <c r="D82" s="29">
        <f t="shared" si="22"/>
        <v>33797</v>
      </c>
      <c r="E82" s="29">
        <f t="shared" si="27"/>
        <v>2500978</v>
      </c>
      <c r="F82" s="29">
        <f t="shared" si="23"/>
        <v>-3582410</v>
      </c>
      <c r="G82" s="34">
        <f>+Inputs!$D$2</f>
        <v>0.3795</v>
      </c>
      <c r="I82" s="27">
        <f t="shared" si="28"/>
        <v>6083388</v>
      </c>
      <c r="K82" s="27">
        <f t="shared" si="24"/>
        <v>33797</v>
      </c>
      <c r="L82" s="27">
        <f t="shared" si="29"/>
        <v>2500978</v>
      </c>
      <c r="M82" s="27">
        <f t="shared" si="25"/>
        <v>12825.961499999999</v>
      </c>
      <c r="N82" s="27">
        <f t="shared" si="26"/>
        <v>12825.961499999999</v>
      </c>
      <c r="O82" s="27">
        <f t="shared" si="30"/>
        <v>-1359524.5949999979</v>
      </c>
      <c r="P82" s="27">
        <f t="shared" si="31"/>
        <v>1359524.5949999979</v>
      </c>
    </row>
    <row r="83" spans="1:16">
      <c r="A83" s="31">
        <v>37712</v>
      </c>
      <c r="C83" s="6">
        <v>75</v>
      </c>
      <c r="D83" s="29">
        <f t="shared" si="22"/>
        <v>33797</v>
      </c>
      <c r="E83" s="29">
        <f t="shared" si="27"/>
        <v>2534775</v>
      </c>
      <c r="F83" s="29">
        <f t="shared" si="23"/>
        <v>-3548613</v>
      </c>
      <c r="G83" s="34">
        <f>+Inputs!$D$2</f>
        <v>0.3795</v>
      </c>
      <c r="I83" s="27">
        <f t="shared" si="28"/>
        <v>6083388</v>
      </c>
      <c r="K83" s="27">
        <f t="shared" si="24"/>
        <v>33797</v>
      </c>
      <c r="L83" s="27">
        <f t="shared" si="29"/>
        <v>2534775</v>
      </c>
      <c r="M83" s="27">
        <f t="shared" si="25"/>
        <v>12825.961499999999</v>
      </c>
      <c r="N83" s="27">
        <f t="shared" si="26"/>
        <v>12825.961499999999</v>
      </c>
      <c r="O83" s="27">
        <f t="shared" si="30"/>
        <v>-1346698.6334999979</v>
      </c>
      <c r="P83" s="27">
        <f t="shared" si="31"/>
        <v>1346698.6334999979</v>
      </c>
    </row>
    <row r="84" spans="1:16">
      <c r="A84" s="30">
        <v>37742</v>
      </c>
      <c r="C84" s="6">
        <v>76</v>
      </c>
      <c r="D84" s="29">
        <f t="shared" si="22"/>
        <v>33797</v>
      </c>
      <c r="E84" s="29">
        <f t="shared" si="27"/>
        <v>2568572</v>
      </c>
      <c r="F84" s="29">
        <f t="shared" si="23"/>
        <v>-3514816</v>
      </c>
      <c r="G84" s="34">
        <f>+Inputs!$D$3</f>
        <v>0.37951000000000001</v>
      </c>
      <c r="I84" s="27">
        <f t="shared" si="28"/>
        <v>6083388</v>
      </c>
      <c r="K84" s="27">
        <f t="shared" si="24"/>
        <v>33797</v>
      </c>
      <c r="L84" s="27">
        <f t="shared" si="29"/>
        <v>2568572</v>
      </c>
      <c r="M84" s="27">
        <f t="shared" si="25"/>
        <v>12826.29947</v>
      </c>
      <c r="N84" s="27">
        <f t="shared" si="26"/>
        <v>12826.29947</v>
      </c>
      <c r="O84" s="27">
        <f t="shared" si="30"/>
        <v>-1333872.3340299979</v>
      </c>
      <c r="P84" s="27">
        <f t="shared" si="31"/>
        <v>1333872.3340299979</v>
      </c>
    </row>
    <row r="85" spans="1:16">
      <c r="A85" s="31">
        <v>37773</v>
      </c>
      <c r="C85" s="6">
        <v>77</v>
      </c>
      <c r="D85" s="29">
        <f t="shared" si="22"/>
        <v>33797</v>
      </c>
      <c r="E85" s="29">
        <f t="shared" si="27"/>
        <v>2602369</v>
      </c>
      <c r="F85" s="29">
        <f t="shared" si="23"/>
        <v>-3481019</v>
      </c>
      <c r="G85" s="34">
        <f>+Inputs!$D$3</f>
        <v>0.37951000000000001</v>
      </c>
      <c r="I85" s="27">
        <f t="shared" si="28"/>
        <v>6083388</v>
      </c>
      <c r="K85" s="27">
        <f t="shared" si="24"/>
        <v>33797</v>
      </c>
      <c r="L85" s="27">
        <f t="shared" si="29"/>
        <v>2602369</v>
      </c>
      <c r="M85" s="27">
        <f t="shared" si="25"/>
        <v>12826.29947</v>
      </c>
      <c r="N85" s="27">
        <f t="shared" si="26"/>
        <v>12826.29947</v>
      </c>
      <c r="O85" s="27">
        <f t="shared" si="30"/>
        <v>-1321046.034559998</v>
      </c>
      <c r="P85" s="27">
        <f t="shared" si="31"/>
        <v>1321046.034559998</v>
      </c>
    </row>
    <row r="86" spans="1:16">
      <c r="A86" s="30">
        <v>37803</v>
      </c>
      <c r="C86" s="6">
        <v>78</v>
      </c>
      <c r="D86" s="29">
        <f t="shared" si="22"/>
        <v>33797</v>
      </c>
      <c r="E86" s="29">
        <f t="shared" si="27"/>
        <v>2636166</v>
      </c>
      <c r="F86" s="29">
        <f t="shared" si="23"/>
        <v>-3447222</v>
      </c>
      <c r="G86" s="34">
        <f>+Inputs!$D$3</f>
        <v>0.37951000000000001</v>
      </c>
      <c r="I86" s="27">
        <f t="shared" si="28"/>
        <v>6083388</v>
      </c>
      <c r="K86" s="27">
        <f t="shared" si="24"/>
        <v>33797</v>
      </c>
      <c r="L86" s="27">
        <f t="shared" si="29"/>
        <v>2636166</v>
      </c>
      <c r="M86" s="27">
        <f t="shared" si="25"/>
        <v>12826.29947</v>
      </c>
      <c r="N86" s="27">
        <f t="shared" si="26"/>
        <v>12826.29947</v>
      </c>
      <c r="O86" s="27">
        <f t="shared" si="30"/>
        <v>-1308219.735089998</v>
      </c>
      <c r="P86" s="27">
        <f t="shared" si="31"/>
        <v>1308219.735089998</v>
      </c>
    </row>
    <row r="87" spans="1:16">
      <c r="A87" s="31">
        <v>37834</v>
      </c>
      <c r="C87" s="6">
        <v>79</v>
      </c>
      <c r="D87" s="29">
        <f t="shared" si="22"/>
        <v>33797</v>
      </c>
      <c r="E87" s="29">
        <f t="shared" si="27"/>
        <v>2669963</v>
      </c>
      <c r="F87" s="29">
        <f t="shared" si="23"/>
        <v>-3413425</v>
      </c>
      <c r="G87" s="34">
        <f>+Inputs!$D$3</f>
        <v>0.37951000000000001</v>
      </c>
      <c r="I87" s="27">
        <f t="shared" si="28"/>
        <v>6083388</v>
      </c>
      <c r="K87" s="27">
        <f t="shared" si="24"/>
        <v>33797</v>
      </c>
      <c r="L87" s="27">
        <f t="shared" si="29"/>
        <v>2669963</v>
      </c>
      <c r="M87" s="27">
        <f t="shared" si="25"/>
        <v>12826.29947</v>
      </c>
      <c r="N87" s="27">
        <f t="shared" si="26"/>
        <v>12826.29947</v>
      </c>
      <c r="O87" s="27">
        <f t="shared" si="30"/>
        <v>-1295393.435619998</v>
      </c>
      <c r="P87" s="27">
        <f t="shared" si="31"/>
        <v>1295393.435619998</v>
      </c>
    </row>
    <row r="88" spans="1:16">
      <c r="A88" s="30">
        <v>37865</v>
      </c>
      <c r="C88" s="6">
        <v>80</v>
      </c>
      <c r="D88" s="29">
        <f t="shared" si="22"/>
        <v>33797</v>
      </c>
      <c r="E88" s="29">
        <f t="shared" si="27"/>
        <v>2703760</v>
      </c>
      <c r="F88" s="29">
        <f t="shared" si="23"/>
        <v>-3379628</v>
      </c>
      <c r="G88" s="34">
        <f>+Inputs!$D$3</f>
        <v>0.37951000000000001</v>
      </c>
      <c r="I88" s="27">
        <f t="shared" si="28"/>
        <v>6083388</v>
      </c>
      <c r="K88" s="27">
        <f t="shared" si="24"/>
        <v>33797</v>
      </c>
      <c r="L88" s="27">
        <f t="shared" si="29"/>
        <v>2703760</v>
      </c>
      <c r="M88" s="27">
        <f t="shared" si="25"/>
        <v>12826.29947</v>
      </c>
      <c r="N88" s="27">
        <f t="shared" si="26"/>
        <v>12826.29947</v>
      </c>
      <c r="O88" s="27">
        <f t="shared" si="30"/>
        <v>-1282567.1361499981</v>
      </c>
      <c r="P88" s="27">
        <f t="shared" si="31"/>
        <v>1282567.1361499981</v>
      </c>
    </row>
    <row r="89" spans="1:16">
      <c r="A89" s="31">
        <v>37895</v>
      </c>
      <c r="C89" s="6">
        <v>81</v>
      </c>
      <c r="D89" s="29">
        <f t="shared" si="22"/>
        <v>33797</v>
      </c>
      <c r="E89" s="29">
        <f t="shared" si="27"/>
        <v>2737557</v>
      </c>
      <c r="F89" s="29">
        <f t="shared" si="23"/>
        <v>-3345831</v>
      </c>
      <c r="G89" s="34">
        <f>+Inputs!$D$3</f>
        <v>0.37951000000000001</v>
      </c>
      <c r="I89" s="27">
        <f t="shared" si="28"/>
        <v>6083388</v>
      </c>
      <c r="K89" s="27">
        <f t="shared" si="24"/>
        <v>33797</v>
      </c>
      <c r="L89" s="27">
        <f t="shared" si="29"/>
        <v>2737557</v>
      </c>
      <c r="M89" s="27">
        <f t="shared" si="25"/>
        <v>12826.29947</v>
      </c>
      <c r="N89" s="27">
        <f t="shared" si="26"/>
        <v>12826.29947</v>
      </c>
      <c r="O89" s="27">
        <f t="shared" si="30"/>
        <v>-1269740.8366799981</v>
      </c>
      <c r="P89" s="27">
        <f t="shared" si="31"/>
        <v>1269740.8366799981</v>
      </c>
    </row>
    <row r="90" spans="1:16">
      <c r="A90" s="30">
        <v>37926</v>
      </c>
      <c r="C90" s="6">
        <v>82</v>
      </c>
      <c r="D90" s="29">
        <f t="shared" si="22"/>
        <v>33797</v>
      </c>
      <c r="E90" s="29">
        <f t="shared" si="27"/>
        <v>2771354</v>
      </c>
      <c r="F90" s="29">
        <f t="shared" si="23"/>
        <v>-3312034</v>
      </c>
      <c r="G90" s="34">
        <f>+Inputs!$D$3</f>
        <v>0.37951000000000001</v>
      </c>
      <c r="I90" s="27">
        <f t="shared" si="28"/>
        <v>6083388</v>
      </c>
      <c r="K90" s="27">
        <f t="shared" si="24"/>
        <v>33797</v>
      </c>
      <c r="L90" s="27">
        <f t="shared" si="29"/>
        <v>2771354</v>
      </c>
      <c r="M90" s="27">
        <f t="shared" si="25"/>
        <v>12826.29947</v>
      </c>
      <c r="N90" s="27">
        <f t="shared" si="26"/>
        <v>12826.29947</v>
      </c>
      <c r="O90" s="27">
        <f t="shared" si="30"/>
        <v>-1256914.5372099981</v>
      </c>
      <c r="P90" s="27">
        <f t="shared" si="31"/>
        <v>1256914.5372099981</v>
      </c>
    </row>
    <row r="91" spans="1:16">
      <c r="A91" s="31">
        <v>37956</v>
      </c>
      <c r="C91" s="6">
        <v>83</v>
      </c>
      <c r="D91" s="29">
        <f t="shared" si="22"/>
        <v>33797</v>
      </c>
      <c r="E91" s="29">
        <f t="shared" si="27"/>
        <v>2805151</v>
      </c>
      <c r="F91" s="29">
        <f t="shared" si="23"/>
        <v>-3278237</v>
      </c>
      <c r="G91" s="34">
        <f>+Inputs!$D$3</f>
        <v>0.37951000000000001</v>
      </c>
      <c r="I91" s="27">
        <f t="shared" si="28"/>
        <v>6083388</v>
      </c>
      <c r="K91" s="27">
        <f t="shared" si="24"/>
        <v>33797</v>
      </c>
      <c r="L91" s="27">
        <f t="shared" si="29"/>
        <v>2805151</v>
      </c>
      <c r="M91" s="27">
        <f t="shared" si="25"/>
        <v>12826.29947</v>
      </c>
      <c r="N91" s="27">
        <f t="shared" si="26"/>
        <v>12826.29947</v>
      </c>
      <c r="O91" s="27">
        <f t="shared" si="30"/>
        <v>-1244088.2377399981</v>
      </c>
      <c r="P91" s="27">
        <f t="shared" si="31"/>
        <v>1244088.2377399981</v>
      </c>
    </row>
    <row r="92" spans="1:16">
      <c r="A92" s="30">
        <v>37987</v>
      </c>
      <c r="C92" s="6">
        <v>84</v>
      </c>
      <c r="D92" s="29">
        <f t="shared" si="22"/>
        <v>33797</v>
      </c>
      <c r="E92" s="29">
        <f t="shared" si="27"/>
        <v>2838948</v>
      </c>
      <c r="F92" s="29">
        <f t="shared" si="23"/>
        <v>-3244440</v>
      </c>
      <c r="G92" s="34">
        <f>+Inputs!$D$3</f>
        <v>0.37951000000000001</v>
      </c>
      <c r="I92" s="27">
        <f t="shared" si="28"/>
        <v>6083388</v>
      </c>
      <c r="K92" s="27">
        <f t="shared" si="24"/>
        <v>33797</v>
      </c>
      <c r="L92" s="27">
        <f t="shared" si="29"/>
        <v>2838948</v>
      </c>
      <c r="M92" s="27">
        <f t="shared" si="25"/>
        <v>12826.29947</v>
      </c>
      <c r="N92" s="27">
        <f t="shared" si="26"/>
        <v>12826.29947</v>
      </c>
      <c r="O92" s="27">
        <f t="shared" si="30"/>
        <v>-1231261.9382699982</v>
      </c>
      <c r="P92" s="27">
        <f t="shared" si="31"/>
        <v>1231261.9382699982</v>
      </c>
    </row>
    <row r="93" spans="1:16">
      <c r="A93" s="31">
        <v>38018</v>
      </c>
      <c r="C93" s="6">
        <v>85</v>
      </c>
      <c r="D93" s="29">
        <f t="shared" si="22"/>
        <v>33797</v>
      </c>
      <c r="E93" s="29">
        <f t="shared" si="27"/>
        <v>2872745</v>
      </c>
      <c r="F93" s="29">
        <f t="shared" si="23"/>
        <v>-3210643</v>
      </c>
      <c r="G93" s="34">
        <f>+Inputs!$D$3</f>
        <v>0.37951000000000001</v>
      </c>
      <c r="I93" s="27">
        <f t="shared" si="28"/>
        <v>6083388</v>
      </c>
      <c r="K93" s="27">
        <f t="shared" si="24"/>
        <v>33797</v>
      </c>
      <c r="L93" s="27">
        <f t="shared" si="29"/>
        <v>2872745</v>
      </c>
      <c r="M93" s="27">
        <f t="shared" si="25"/>
        <v>12826.29947</v>
      </c>
      <c r="N93" s="27">
        <f t="shared" si="26"/>
        <v>12826.29947</v>
      </c>
      <c r="O93" s="27">
        <f t="shared" si="30"/>
        <v>-1218435.6387999982</v>
      </c>
      <c r="P93" s="27">
        <f t="shared" si="31"/>
        <v>1218435.6387999982</v>
      </c>
    </row>
    <row r="94" spans="1:16">
      <c r="A94" s="30">
        <v>38047</v>
      </c>
      <c r="C94" s="6">
        <v>86</v>
      </c>
      <c r="D94" s="29">
        <f t="shared" si="22"/>
        <v>33797</v>
      </c>
      <c r="E94" s="29">
        <f t="shared" si="27"/>
        <v>2906542</v>
      </c>
      <c r="F94" s="29">
        <f t="shared" si="23"/>
        <v>-3176846</v>
      </c>
      <c r="G94" s="34">
        <f>+Inputs!$D$3</f>
        <v>0.37951000000000001</v>
      </c>
      <c r="I94" s="27">
        <f t="shared" si="28"/>
        <v>6083388</v>
      </c>
      <c r="K94" s="27">
        <f t="shared" si="24"/>
        <v>33797</v>
      </c>
      <c r="L94" s="27">
        <f t="shared" si="29"/>
        <v>2906542</v>
      </c>
      <c r="M94" s="27">
        <f t="shared" si="25"/>
        <v>12826.29947</v>
      </c>
      <c r="N94" s="27">
        <f t="shared" si="26"/>
        <v>12826.29947</v>
      </c>
      <c r="O94" s="27">
        <f t="shared" si="30"/>
        <v>-1205609.3393299982</v>
      </c>
      <c r="P94" s="27">
        <f t="shared" si="31"/>
        <v>1205609.3393299982</v>
      </c>
    </row>
    <row r="95" spans="1:16">
      <c r="A95" s="31">
        <v>38078</v>
      </c>
      <c r="C95" s="6">
        <v>87</v>
      </c>
      <c r="D95" s="29">
        <f t="shared" si="22"/>
        <v>33797</v>
      </c>
      <c r="E95" s="29">
        <f t="shared" si="27"/>
        <v>2940339</v>
      </c>
      <c r="F95" s="29">
        <f t="shared" si="23"/>
        <v>-3143049</v>
      </c>
      <c r="G95" s="34">
        <f>+Inputs!$D$3</f>
        <v>0.37951000000000001</v>
      </c>
      <c r="I95" s="27">
        <f t="shared" si="28"/>
        <v>6083388</v>
      </c>
      <c r="K95" s="27">
        <f t="shared" si="24"/>
        <v>33797</v>
      </c>
      <c r="L95" s="27">
        <f t="shared" si="29"/>
        <v>2940339</v>
      </c>
      <c r="M95" s="27">
        <f t="shared" si="25"/>
        <v>12826.29947</v>
      </c>
      <c r="N95" s="27">
        <f t="shared" si="26"/>
        <v>12826.29947</v>
      </c>
      <c r="O95" s="27">
        <f t="shared" si="30"/>
        <v>-1192783.0398599983</v>
      </c>
      <c r="P95" s="27">
        <f t="shared" si="31"/>
        <v>1192783.0398599983</v>
      </c>
    </row>
    <row r="96" spans="1:16">
      <c r="A96" s="30">
        <v>38108</v>
      </c>
      <c r="C96" s="6">
        <v>88</v>
      </c>
      <c r="D96" s="29">
        <f t="shared" si="22"/>
        <v>33797</v>
      </c>
      <c r="E96" s="29">
        <f t="shared" si="27"/>
        <v>2974136</v>
      </c>
      <c r="F96" s="29">
        <f t="shared" si="23"/>
        <v>-3109252</v>
      </c>
      <c r="G96" s="34">
        <f>+Inputs!$D$3</f>
        <v>0.37951000000000001</v>
      </c>
      <c r="I96" s="27">
        <f t="shared" si="28"/>
        <v>6083388</v>
      </c>
      <c r="K96" s="27">
        <f t="shared" si="24"/>
        <v>33797</v>
      </c>
      <c r="L96" s="27">
        <f t="shared" si="29"/>
        <v>2974136</v>
      </c>
      <c r="M96" s="27">
        <f t="shared" si="25"/>
        <v>12826.29947</v>
      </c>
      <c r="N96" s="27">
        <f t="shared" si="26"/>
        <v>12826.29947</v>
      </c>
      <c r="O96" s="27">
        <f t="shared" si="30"/>
        <v>-1179956.7403899983</v>
      </c>
      <c r="P96" s="27">
        <f t="shared" si="31"/>
        <v>1179956.7403899983</v>
      </c>
    </row>
    <row r="97" spans="1:16">
      <c r="A97" s="31">
        <v>38139</v>
      </c>
      <c r="C97" s="6">
        <v>89</v>
      </c>
      <c r="D97" s="29">
        <f t="shared" si="22"/>
        <v>33797</v>
      </c>
      <c r="E97" s="29">
        <f t="shared" si="27"/>
        <v>3007933</v>
      </c>
      <c r="F97" s="29">
        <f t="shared" si="23"/>
        <v>-3075455</v>
      </c>
      <c r="G97" s="34">
        <f>+Inputs!$D$3</f>
        <v>0.37951000000000001</v>
      </c>
      <c r="I97" s="27">
        <f t="shared" si="28"/>
        <v>6083388</v>
      </c>
      <c r="K97" s="27">
        <f t="shared" si="24"/>
        <v>33797</v>
      </c>
      <c r="L97" s="27">
        <f t="shared" si="29"/>
        <v>3007933</v>
      </c>
      <c r="M97" s="27">
        <f t="shared" si="25"/>
        <v>12826.29947</v>
      </c>
      <c r="N97" s="27">
        <f t="shared" si="26"/>
        <v>12826.29947</v>
      </c>
      <c r="O97" s="27">
        <f t="shared" si="30"/>
        <v>-1167130.4409199983</v>
      </c>
      <c r="P97" s="27">
        <f t="shared" si="31"/>
        <v>1167130.4409199983</v>
      </c>
    </row>
    <row r="98" spans="1:16">
      <c r="A98" s="30">
        <v>38169</v>
      </c>
      <c r="C98" s="6">
        <v>90</v>
      </c>
      <c r="D98" s="29">
        <f t="shared" si="22"/>
        <v>33797</v>
      </c>
      <c r="E98" s="29">
        <f t="shared" si="27"/>
        <v>3041730</v>
      </c>
      <c r="F98" s="29">
        <f t="shared" si="23"/>
        <v>-3041658</v>
      </c>
      <c r="G98" s="34">
        <f>+Inputs!$D$3</f>
        <v>0.37951000000000001</v>
      </c>
      <c r="I98" s="27">
        <f t="shared" si="28"/>
        <v>6083388</v>
      </c>
      <c r="K98" s="27">
        <f t="shared" si="24"/>
        <v>33797</v>
      </c>
      <c r="L98" s="27">
        <f t="shared" si="29"/>
        <v>3041730</v>
      </c>
      <c r="M98" s="27">
        <f t="shared" si="25"/>
        <v>12826.29947</v>
      </c>
      <c r="N98" s="27">
        <f t="shared" si="26"/>
        <v>12826.29947</v>
      </c>
      <c r="O98" s="27">
        <f t="shared" si="30"/>
        <v>-1154304.1414499984</v>
      </c>
      <c r="P98" s="27">
        <f t="shared" si="31"/>
        <v>1154304.1414499984</v>
      </c>
    </row>
    <row r="99" spans="1:16">
      <c r="A99" s="31">
        <v>38200</v>
      </c>
      <c r="C99" s="6">
        <v>91</v>
      </c>
      <c r="D99" s="29">
        <f t="shared" si="22"/>
        <v>33797</v>
      </c>
      <c r="E99" s="29">
        <f t="shared" si="27"/>
        <v>3075527</v>
      </c>
      <c r="F99" s="29">
        <f t="shared" si="23"/>
        <v>-3007861</v>
      </c>
      <c r="G99" s="34">
        <f>+Inputs!$D$3</f>
        <v>0.37951000000000001</v>
      </c>
      <c r="I99" s="27">
        <f t="shared" si="28"/>
        <v>6083388</v>
      </c>
      <c r="K99" s="27">
        <f t="shared" si="24"/>
        <v>33797</v>
      </c>
      <c r="L99" s="27">
        <f t="shared" si="29"/>
        <v>3075527</v>
      </c>
      <c r="M99" s="27">
        <f t="shared" si="25"/>
        <v>12826.29947</v>
      </c>
      <c r="N99" s="27">
        <f t="shared" si="26"/>
        <v>12826.29947</v>
      </c>
      <c r="O99" s="27">
        <f t="shared" si="30"/>
        <v>-1141477.8419799984</v>
      </c>
      <c r="P99" s="27">
        <f t="shared" si="31"/>
        <v>1141477.8419799984</v>
      </c>
    </row>
    <row r="100" spans="1:16">
      <c r="A100" s="30">
        <v>38231</v>
      </c>
      <c r="C100" s="6">
        <v>92</v>
      </c>
      <c r="D100" s="29">
        <f t="shared" si="22"/>
        <v>33797</v>
      </c>
      <c r="E100" s="29">
        <f t="shared" si="27"/>
        <v>3109324</v>
      </c>
      <c r="F100" s="29">
        <f t="shared" si="23"/>
        <v>-2974064</v>
      </c>
      <c r="G100" s="34">
        <f>+Inputs!$D$3</f>
        <v>0.37951000000000001</v>
      </c>
      <c r="I100" s="27">
        <f t="shared" si="28"/>
        <v>6083388</v>
      </c>
      <c r="K100" s="27">
        <f t="shared" si="24"/>
        <v>33797</v>
      </c>
      <c r="L100" s="27">
        <f t="shared" si="29"/>
        <v>3109324</v>
      </c>
      <c r="M100" s="27">
        <f t="shared" si="25"/>
        <v>12826.29947</v>
      </c>
      <c r="N100" s="27">
        <f t="shared" si="26"/>
        <v>12826.29947</v>
      </c>
      <c r="O100" s="27">
        <f t="shared" si="30"/>
        <v>-1128651.5425099984</v>
      </c>
      <c r="P100" s="27">
        <f t="shared" si="31"/>
        <v>1128651.5425099984</v>
      </c>
    </row>
    <row r="101" spans="1:16">
      <c r="A101" s="31">
        <v>38261</v>
      </c>
      <c r="C101" s="6">
        <v>93</v>
      </c>
      <c r="D101" s="29">
        <f t="shared" si="22"/>
        <v>33797</v>
      </c>
      <c r="E101" s="29">
        <f t="shared" si="27"/>
        <v>3143121</v>
      </c>
      <c r="F101" s="29">
        <f t="shared" si="23"/>
        <v>-2940267</v>
      </c>
      <c r="G101" s="34">
        <f>+Inputs!$D$3</f>
        <v>0.37951000000000001</v>
      </c>
      <c r="I101" s="27">
        <f t="shared" si="28"/>
        <v>6083388</v>
      </c>
      <c r="K101" s="27">
        <f t="shared" si="24"/>
        <v>33797</v>
      </c>
      <c r="L101" s="27">
        <f t="shared" si="29"/>
        <v>3143121</v>
      </c>
      <c r="M101" s="27">
        <f t="shared" si="25"/>
        <v>12826.29947</v>
      </c>
      <c r="N101" s="27">
        <f t="shared" si="26"/>
        <v>12826.29947</v>
      </c>
      <c r="O101" s="27">
        <f t="shared" si="30"/>
        <v>-1115825.2430399985</v>
      </c>
      <c r="P101" s="27">
        <f t="shared" si="31"/>
        <v>1115825.2430399985</v>
      </c>
    </row>
    <row r="102" spans="1:16">
      <c r="A102" s="30">
        <v>38292</v>
      </c>
      <c r="C102" s="6">
        <v>94</v>
      </c>
      <c r="D102" s="29">
        <f t="shared" si="22"/>
        <v>33797</v>
      </c>
      <c r="E102" s="29">
        <f t="shared" si="27"/>
        <v>3176918</v>
      </c>
      <c r="F102" s="29">
        <f t="shared" si="23"/>
        <v>-2906470</v>
      </c>
      <c r="G102" s="34">
        <f>+Inputs!$D$3</f>
        <v>0.37951000000000001</v>
      </c>
      <c r="I102" s="27">
        <f t="shared" si="28"/>
        <v>6083388</v>
      </c>
      <c r="K102" s="27">
        <f t="shared" si="24"/>
        <v>33797</v>
      </c>
      <c r="L102" s="27">
        <f t="shared" si="29"/>
        <v>3176918</v>
      </c>
      <c r="M102" s="27">
        <f t="shared" si="25"/>
        <v>12826.29947</v>
      </c>
      <c r="N102" s="27">
        <f t="shared" si="26"/>
        <v>12826.29947</v>
      </c>
      <c r="O102" s="27">
        <f t="shared" si="30"/>
        <v>-1102998.9435699985</v>
      </c>
      <c r="P102" s="27">
        <f t="shared" si="31"/>
        <v>1102998.9435699985</v>
      </c>
    </row>
    <row r="103" spans="1:16">
      <c r="A103" s="31">
        <v>38322</v>
      </c>
      <c r="C103" s="6">
        <v>95</v>
      </c>
      <c r="D103" s="29">
        <f t="shared" si="22"/>
        <v>33797</v>
      </c>
      <c r="E103" s="29">
        <f t="shared" si="27"/>
        <v>3210715</v>
      </c>
      <c r="F103" s="29">
        <f t="shared" si="23"/>
        <v>-2872673</v>
      </c>
      <c r="G103" s="34">
        <f>+Inputs!$D$3</f>
        <v>0.37951000000000001</v>
      </c>
      <c r="I103" s="27">
        <f t="shared" si="28"/>
        <v>6083388</v>
      </c>
      <c r="K103" s="27">
        <f t="shared" si="24"/>
        <v>33797</v>
      </c>
      <c r="L103" s="27">
        <f t="shared" si="29"/>
        <v>3210715</v>
      </c>
      <c r="M103" s="27">
        <f t="shared" si="25"/>
        <v>12826.29947</v>
      </c>
      <c r="N103" s="27">
        <f t="shared" si="26"/>
        <v>12826.29947</v>
      </c>
      <c r="O103" s="27">
        <f t="shared" si="30"/>
        <v>-1090172.6440999985</v>
      </c>
      <c r="P103" s="27">
        <f t="shared" si="31"/>
        <v>1090172.6440999985</v>
      </c>
    </row>
    <row r="104" spans="1:16">
      <c r="A104" s="30">
        <v>38353</v>
      </c>
      <c r="C104" s="6">
        <v>96</v>
      </c>
      <c r="D104" s="29">
        <f t="shared" si="22"/>
        <v>33797</v>
      </c>
      <c r="E104" s="29">
        <f t="shared" si="27"/>
        <v>3244512</v>
      </c>
      <c r="F104" s="29">
        <f t="shared" si="23"/>
        <v>-2838876</v>
      </c>
      <c r="G104" s="34">
        <f>+Inputs!$D$3</f>
        <v>0.37951000000000001</v>
      </c>
      <c r="I104" s="27">
        <f t="shared" si="28"/>
        <v>6083388</v>
      </c>
      <c r="K104" s="27">
        <f t="shared" si="24"/>
        <v>33797</v>
      </c>
      <c r="L104" s="27">
        <f t="shared" si="29"/>
        <v>3244512</v>
      </c>
      <c r="M104" s="27">
        <f t="shared" si="25"/>
        <v>12826.29947</v>
      </c>
      <c r="N104" s="27">
        <f t="shared" si="26"/>
        <v>12826.29947</v>
      </c>
      <c r="O104" s="27">
        <f t="shared" si="30"/>
        <v>-1077346.3446299986</v>
      </c>
      <c r="P104" s="27">
        <f t="shared" si="31"/>
        <v>1077346.3446299986</v>
      </c>
    </row>
    <row r="105" spans="1:16">
      <c r="A105" s="31">
        <v>38384</v>
      </c>
      <c r="C105" s="6">
        <v>97</v>
      </c>
      <c r="D105" s="29">
        <f t="shared" ref="D105:D136" si="32">ROUND(-(+$B$9/180)*1,0)</f>
        <v>33797</v>
      </c>
      <c r="E105" s="29">
        <f t="shared" si="27"/>
        <v>3278309</v>
      </c>
      <c r="F105" s="29">
        <f t="shared" ref="F105:F136" si="33">$B$9+E105</f>
        <v>-2805079</v>
      </c>
      <c r="G105" s="34">
        <f>+Inputs!$D$3</f>
        <v>0.37951000000000001</v>
      </c>
      <c r="I105" s="27">
        <f t="shared" si="28"/>
        <v>6083388</v>
      </c>
      <c r="K105" s="27">
        <f t="shared" ref="K105:K136" si="34">D105</f>
        <v>33797</v>
      </c>
      <c r="L105" s="27">
        <f t="shared" si="29"/>
        <v>3278309</v>
      </c>
      <c r="M105" s="27">
        <f t="shared" ref="M105:M136" si="35">K105*G105</f>
        <v>12826.29947</v>
      </c>
      <c r="N105" s="27">
        <f t="shared" ref="N105:N136" si="36">M105-J105</f>
        <v>12826.29947</v>
      </c>
      <c r="O105" s="27">
        <f t="shared" si="30"/>
        <v>-1064520.0451599986</v>
      </c>
      <c r="P105" s="27">
        <f t="shared" si="31"/>
        <v>1064520.0451599986</v>
      </c>
    </row>
    <row r="106" spans="1:16">
      <c r="A106" s="30">
        <v>38412</v>
      </c>
      <c r="C106" s="6">
        <v>98</v>
      </c>
      <c r="D106" s="29">
        <f t="shared" si="32"/>
        <v>33797</v>
      </c>
      <c r="E106" s="29">
        <f t="shared" ref="E106:E137" si="37">+E105+D106</f>
        <v>3312106</v>
      </c>
      <c r="F106" s="29">
        <f t="shared" si="33"/>
        <v>-2771282</v>
      </c>
      <c r="G106" s="34">
        <f>+Inputs!$D$3</f>
        <v>0.37951000000000001</v>
      </c>
      <c r="I106" s="27">
        <f t="shared" ref="I106:I137" si="38">+I105+H106</f>
        <v>6083388</v>
      </c>
      <c r="K106" s="27">
        <f t="shared" si="34"/>
        <v>33797</v>
      </c>
      <c r="L106" s="27">
        <f t="shared" ref="L106:L137" si="39">+L105+K106</f>
        <v>3312106</v>
      </c>
      <c r="M106" s="27">
        <f t="shared" si="35"/>
        <v>12826.29947</v>
      </c>
      <c r="N106" s="27">
        <f t="shared" si="36"/>
        <v>12826.29947</v>
      </c>
      <c r="O106" s="27">
        <f t="shared" ref="O106:O137" si="40">+O105+N106</f>
        <v>-1051693.7456899986</v>
      </c>
      <c r="P106" s="27">
        <f t="shared" ref="P106:P137" si="41">P105-N106</f>
        <v>1051693.7456899986</v>
      </c>
    </row>
    <row r="107" spans="1:16">
      <c r="A107" s="31">
        <v>38443</v>
      </c>
      <c r="C107" s="6">
        <v>99</v>
      </c>
      <c r="D107" s="29">
        <f t="shared" si="32"/>
        <v>33797</v>
      </c>
      <c r="E107" s="29">
        <f t="shared" si="37"/>
        <v>3345903</v>
      </c>
      <c r="F107" s="29">
        <f t="shared" si="33"/>
        <v>-2737485</v>
      </c>
      <c r="G107" s="34">
        <f>+Inputs!$D$3</f>
        <v>0.37951000000000001</v>
      </c>
      <c r="I107" s="27">
        <f t="shared" si="38"/>
        <v>6083388</v>
      </c>
      <c r="K107" s="27">
        <f t="shared" si="34"/>
        <v>33797</v>
      </c>
      <c r="L107" s="27">
        <f t="shared" si="39"/>
        <v>3345903</v>
      </c>
      <c r="M107" s="27">
        <f t="shared" si="35"/>
        <v>12826.29947</v>
      </c>
      <c r="N107" s="27">
        <f t="shared" si="36"/>
        <v>12826.29947</v>
      </c>
      <c r="O107" s="27">
        <f t="shared" si="40"/>
        <v>-1038867.4462199986</v>
      </c>
      <c r="P107" s="27">
        <f t="shared" si="41"/>
        <v>1038867.4462199986</v>
      </c>
    </row>
    <row r="108" spans="1:16">
      <c r="A108" s="30">
        <v>38473</v>
      </c>
      <c r="C108" s="6">
        <v>100</v>
      </c>
      <c r="D108" s="29">
        <f t="shared" si="32"/>
        <v>33797</v>
      </c>
      <c r="E108" s="29">
        <f t="shared" si="37"/>
        <v>3379700</v>
      </c>
      <c r="F108" s="29">
        <f t="shared" si="33"/>
        <v>-2703688</v>
      </c>
      <c r="G108" s="34">
        <f>+Inputs!$D$3</f>
        <v>0.37951000000000001</v>
      </c>
      <c r="I108" s="27">
        <f t="shared" si="38"/>
        <v>6083388</v>
      </c>
      <c r="K108" s="27">
        <f t="shared" si="34"/>
        <v>33797</v>
      </c>
      <c r="L108" s="27">
        <f t="shared" si="39"/>
        <v>3379700</v>
      </c>
      <c r="M108" s="27">
        <f t="shared" si="35"/>
        <v>12826.29947</v>
      </c>
      <c r="N108" s="27">
        <f t="shared" si="36"/>
        <v>12826.29947</v>
      </c>
      <c r="O108" s="27">
        <f t="shared" si="40"/>
        <v>-1026041.1467499987</v>
      </c>
      <c r="P108" s="27">
        <f t="shared" si="41"/>
        <v>1026041.1467499987</v>
      </c>
    </row>
    <row r="109" spans="1:16">
      <c r="A109" s="31">
        <v>38504</v>
      </c>
      <c r="C109" s="6">
        <v>101</v>
      </c>
      <c r="D109" s="29">
        <f t="shared" si="32"/>
        <v>33797</v>
      </c>
      <c r="E109" s="29">
        <f t="shared" si="37"/>
        <v>3413497</v>
      </c>
      <c r="F109" s="29">
        <f t="shared" si="33"/>
        <v>-2669891</v>
      </c>
      <c r="G109" s="34">
        <f>+Inputs!$D$3</f>
        <v>0.37951000000000001</v>
      </c>
      <c r="I109" s="27">
        <f t="shared" si="38"/>
        <v>6083388</v>
      </c>
      <c r="K109" s="27">
        <f t="shared" si="34"/>
        <v>33797</v>
      </c>
      <c r="L109" s="27">
        <f t="shared" si="39"/>
        <v>3413497</v>
      </c>
      <c r="M109" s="27">
        <f t="shared" si="35"/>
        <v>12826.29947</v>
      </c>
      <c r="N109" s="27">
        <f t="shared" si="36"/>
        <v>12826.29947</v>
      </c>
      <c r="O109" s="27">
        <f t="shared" si="40"/>
        <v>-1013214.8472799987</v>
      </c>
      <c r="P109" s="27">
        <f t="shared" si="41"/>
        <v>1013214.8472799987</v>
      </c>
    </row>
    <row r="110" spans="1:16">
      <c r="A110" s="30">
        <v>38534</v>
      </c>
      <c r="C110" s="6">
        <v>102</v>
      </c>
      <c r="D110" s="29">
        <f t="shared" si="32"/>
        <v>33797</v>
      </c>
      <c r="E110" s="29">
        <f t="shared" si="37"/>
        <v>3447294</v>
      </c>
      <c r="F110" s="29">
        <f t="shared" si="33"/>
        <v>-2636094</v>
      </c>
      <c r="G110" s="34">
        <f>+Inputs!$D$3</f>
        <v>0.37951000000000001</v>
      </c>
      <c r="I110" s="27">
        <f t="shared" si="38"/>
        <v>6083388</v>
      </c>
      <c r="K110" s="27">
        <f t="shared" si="34"/>
        <v>33797</v>
      </c>
      <c r="L110" s="27">
        <f t="shared" si="39"/>
        <v>3447294</v>
      </c>
      <c r="M110" s="27">
        <f t="shared" si="35"/>
        <v>12826.29947</v>
      </c>
      <c r="N110" s="27">
        <f t="shared" si="36"/>
        <v>12826.29947</v>
      </c>
      <c r="O110" s="27">
        <f t="shared" si="40"/>
        <v>-1000388.5478099987</v>
      </c>
      <c r="P110" s="27">
        <f t="shared" si="41"/>
        <v>1000388.5478099987</v>
      </c>
    </row>
    <row r="111" spans="1:16">
      <c r="A111" s="31">
        <v>38565</v>
      </c>
      <c r="C111" s="6">
        <v>103</v>
      </c>
      <c r="D111" s="29">
        <f t="shared" si="32"/>
        <v>33797</v>
      </c>
      <c r="E111" s="29">
        <f t="shared" si="37"/>
        <v>3481091</v>
      </c>
      <c r="F111" s="29">
        <f t="shared" si="33"/>
        <v>-2602297</v>
      </c>
      <c r="G111" s="34">
        <f>+Inputs!$D$3</f>
        <v>0.37951000000000001</v>
      </c>
      <c r="I111" s="27">
        <f t="shared" si="38"/>
        <v>6083388</v>
      </c>
      <c r="K111" s="27">
        <f t="shared" si="34"/>
        <v>33797</v>
      </c>
      <c r="L111" s="27">
        <f t="shared" si="39"/>
        <v>3481091</v>
      </c>
      <c r="M111" s="27">
        <f t="shared" si="35"/>
        <v>12826.29947</v>
      </c>
      <c r="N111" s="27">
        <f t="shared" si="36"/>
        <v>12826.29947</v>
      </c>
      <c r="O111" s="27">
        <f t="shared" si="40"/>
        <v>-987562.24833999877</v>
      </c>
      <c r="P111" s="27">
        <f t="shared" si="41"/>
        <v>987562.24833999877</v>
      </c>
    </row>
    <row r="112" spans="1:16">
      <c r="A112" s="30">
        <v>38596</v>
      </c>
      <c r="C112" s="6">
        <v>104</v>
      </c>
      <c r="D112" s="29">
        <f t="shared" si="32"/>
        <v>33797</v>
      </c>
      <c r="E112" s="29">
        <f t="shared" si="37"/>
        <v>3514888</v>
      </c>
      <c r="F112" s="29">
        <f t="shared" si="33"/>
        <v>-2568500</v>
      </c>
      <c r="G112" s="34">
        <f>+Inputs!$D$3</f>
        <v>0.37951000000000001</v>
      </c>
      <c r="I112" s="27">
        <f t="shared" si="38"/>
        <v>6083388</v>
      </c>
      <c r="K112" s="27">
        <f t="shared" si="34"/>
        <v>33797</v>
      </c>
      <c r="L112" s="27">
        <f t="shared" si="39"/>
        <v>3514888</v>
      </c>
      <c r="M112" s="27">
        <f t="shared" si="35"/>
        <v>12826.29947</v>
      </c>
      <c r="N112" s="27">
        <f t="shared" si="36"/>
        <v>12826.29947</v>
      </c>
      <c r="O112" s="27">
        <f t="shared" si="40"/>
        <v>-974735.9488699988</v>
      </c>
      <c r="P112" s="27">
        <f t="shared" si="41"/>
        <v>974735.9488699988</v>
      </c>
    </row>
    <row r="113" spans="1:16">
      <c r="A113" s="31">
        <v>38626</v>
      </c>
      <c r="C113" s="6">
        <v>105</v>
      </c>
      <c r="D113" s="29">
        <f t="shared" si="32"/>
        <v>33797</v>
      </c>
      <c r="E113" s="29">
        <f t="shared" si="37"/>
        <v>3548685</v>
      </c>
      <c r="F113" s="29">
        <f t="shared" si="33"/>
        <v>-2534703</v>
      </c>
      <c r="G113" s="34">
        <f>+Inputs!$D$3</f>
        <v>0.37951000000000001</v>
      </c>
      <c r="I113" s="27">
        <f t="shared" si="38"/>
        <v>6083388</v>
      </c>
      <c r="K113" s="27">
        <f t="shared" si="34"/>
        <v>33797</v>
      </c>
      <c r="L113" s="27">
        <f t="shared" si="39"/>
        <v>3548685</v>
      </c>
      <c r="M113" s="27">
        <f t="shared" si="35"/>
        <v>12826.29947</v>
      </c>
      <c r="N113" s="27">
        <f t="shared" si="36"/>
        <v>12826.29947</v>
      </c>
      <c r="O113" s="27">
        <f t="shared" si="40"/>
        <v>-961909.64939999883</v>
      </c>
      <c r="P113" s="27">
        <f t="shared" si="41"/>
        <v>961909.64939999883</v>
      </c>
    </row>
    <row r="114" spans="1:16">
      <c r="A114" s="30">
        <v>38657</v>
      </c>
      <c r="C114" s="6">
        <v>106</v>
      </c>
      <c r="D114" s="29">
        <f t="shared" si="32"/>
        <v>33797</v>
      </c>
      <c r="E114" s="29">
        <f t="shared" si="37"/>
        <v>3582482</v>
      </c>
      <c r="F114" s="29">
        <f t="shared" si="33"/>
        <v>-2500906</v>
      </c>
      <c r="G114" s="34">
        <f>+Inputs!$D$3</f>
        <v>0.37951000000000001</v>
      </c>
      <c r="I114" s="27">
        <f t="shared" si="38"/>
        <v>6083388</v>
      </c>
      <c r="K114" s="27">
        <f t="shared" si="34"/>
        <v>33797</v>
      </c>
      <c r="L114" s="27">
        <f t="shared" si="39"/>
        <v>3582482</v>
      </c>
      <c r="M114" s="27">
        <f t="shared" si="35"/>
        <v>12826.29947</v>
      </c>
      <c r="N114" s="27">
        <f t="shared" si="36"/>
        <v>12826.29947</v>
      </c>
      <c r="O114" s="27">
        <f t="shared" si="40"/>
        <v>-949083.34992999886</v>
      </c>
      <c r="P114" s="27">
        <f t="shared" si="41"/>
        <v>949083.34992999886</v>
      </c>
    </row>
    <row r="115" spans="1:16">
      <c r="A115" s="31">
        <v>38687</v>
      </c>
      <c r="C115" s="6">
        <v>107</v>
      </c>
      <c r="D115" s="29">
        <f t="shared" si="32"/>
        <v>33797</v>
      </c>
      <c r="E115" s="29">
        <f t="shared" si="37"/>
        <v>3616279</v>
      </c>
      <c r="F115" s="29">
        <f t="shared" si="33"/>
        <v>-2467109</v>
      </c>
      <c r="G115" s="34">
        <f>+Inputs!$D$3</f>
        <v>0.37951000000000001</v>
      </c>
      <c r="I115" s="27">
        <f t="shared" si="38"/>
        <v>6083388</v>
      </c>
      <c r="K115" s="27">
        <f t="shared" si="34"/>
        <v>33797</v>
      </c>
      <c r="L115" s="27">
        <f t="shared" si="39"/>
        <v>3616279</v>
      </c>
      <c r="M115" s="27">
        <f t="shared" si="35"/>
        <v>12826.29947</v>
      </c>
      <c r="N115" s="27">
        <f t="shared" si="36"/>
        <v>12826.29947</v>
      </c>
      <c r="O115" s="27">
        <f t="shared" si="40"/>
        <v>-936257.05045999889</v>
      </c>
      <c r="P115" s="27">
        <f t="shared" si="41"/>
        <v>936257.05045999889</v>
      </c>
    </row>
    <row r="116" spans="1:16">
      <c r="A116" s="30">
        <v>38718</v>
      </c>
      <c r="C116" s="6">
        <v>108</v>
      </c>
      <c r="D116" s="29">
        <f t="shared" si="32"/>
        <v>33797</v>
      </c>
      <c r="E116" s="29">
        <f t="shared" si="37"/>
        <v>3650076</v>
      </c>
      <c r="F116" s="29">
        <f t="shared" si="33"/>
        <v>-2433312</v>
      </c>
      <c r="G116" s="34">
        <f>+Inputs!$D$3</f>
        <v>0.37951000000000001</v>
      </c>
      <c r="I116" s="27">
        <f t="shared" si="38"/>
        <v>6083388</v>
      </c>
      <c r="K116" s="27">
        <f t="shared" si="34"/>
        <v>33797</v>
      </c>
      <c r="L116" s="27">
        <f t="shared" si="39"/>
        <v>3650076</v>
      </c>
      <c r="M116" s="27">
        <f t="shared" si="35"/>
        <v>12826.29947</v>
      </c>
      <c r="N116" s="27">
        <f t="shared" si="36"/>
        <v>12826.29947</v>
      </c>
      <c r="O116" s="27">
        <f t="shared" si="40"/>
        <v>-923430.75098999892</v>
      </c>
      <c r="P116" s="27">
        <f t="shared" si="41"/>
        <v>923430.75098999892</v>
      </c>
    </row>
    <row r="117" spans="1:16">
      <c r="A117" s="31">
        <v>38749</v>
      </c>
      <c r="C117" s="6">
        <v>109</v>
      </c>
      <c r="D117" s="29">
        <f t="shared" si="32"/>
        <v>33797</v>
      </c>
      <c r="E117" s="29">
        <f t="shared" si="37"/>
        <v>3683873</v>
      </c>
      <c r="F117" s="29">
        <f t="shared" si="33"/>
        <v>-2399515</v>
      </c>
      <c r="G117" s="34">
        <f>+Inputs!$D$3</f>
        <v>0.37951000000000001</v>
      </c>
      <c r="I117" s="27">
        <f t="shared" si="38"/>
        <v>6083388</v>
      </c>
      <c r="K117" s="27">
        <f t="shared" si="34"/>
        <v>33797</v>
      </c>
      <c r="L117" s="27">
        <f t="shared" si="39"/>
        <v>3683873</v>
      </c>
      <c r="M117" s="27">
        <f t="shared" si="35"/>
        <v>12826.29947</v>
      </c>
      <c r="N117" s="27">
        <f t="shared" si="36"/>
        <v>12826.29947</v>
      </c>
      <c r="O117" s="27">
        <f t="shared" si="40"/>
        <v>-910604.45151999895</v>
      </c>
      <c r="P117" s="27">
        <f t="shared" si="41"/>
        <v>910604.45151999895</v>
      </c>
    </row>
    <row r="118" spans="1:16">
      <c r="A118" s="30">
        <v>38777</v>
      </c>
      <c r="C118" s="6">
        <v>110</v>
      </c>
      <c r="D118" s="29">
        <f t="shared" si="32"/>
        <v>33797</v>
      </c>
      <c r="E118" s="29">
        <f t="shared" si="37"/>
        <v>3717670</v>
      </c>
      <c r="F118" s="29">
        <f t="shared" si="33"/>
        <v>-2365718</v>
      </c>
      <c r="G118" s="34">
        <f>+Inputs!$D$3</f>
        <v>0.37951000000000001</v>
      </c>
      <c r="I118" s="27">
        <f t="shared" si="38"/>
        <v>6083388</v>
      </c>
      <c r="K118" s="27">
        <f t="shared" si="34"/>
        <v>33797</v>
      </c>
      <c r="L118" s="27">
        <f t="shared" si="39"/>
        <v>3717670</v>
      </c>
      <c r="M118" s="27">
        <f t="shared" si="35"/>
        <v>12826.29947</v>
      </c>
      <c r="N118" s="27">
        <f t="shared" si="36"/>
        <v>12826.29947</v>
      </c>
      <c r="O118" s="27">
        <f t="shared" si="40"/>
        <v>-897778.15204999899</v>
      </c>
      <c r="P118" s="27">
        <f t="shared" si="41"/>
        <v>897778.15204999899</v>
      </c>
    </row>
    <row r="119" spans="1:16">
      <c r="A119" s="31">
        <v>38808</v>
      </c>
      <c r="C119" s="6">
        <v>111</v>
      </c>
      <c r="D119" s="29">
        <f t="shared" si="32"/>
        <v>33797</v>
      </c>
      <c r="E119" s="29">
        <f t="shared" si="37"/>
        <v>3751467</v>
      </c>
      <c r="F119" s="29">
        <f t="shared" si="33"/>
        <v>-2331921</v>
      </c>
      <c r="G119" s="34">
        <f>+Inputs!$D$3</f>
        <v>0.37951000000000001</v>
      </c>
      <c r="I119" s="27">
        <f t="shared" si="38"/>
        <v>6083388</v>
      </c>
      <c r="K119" s="27">
        <f t="shared" si="34"/>
        <v>33797</v>
      </c>
      <c r="L119" s="27">
        <f t="shared" si="39"/>
        <v>3751467</v>
      </c>
      <c r="M119" s="27">
        <f t="shared" si="35"/>
        <v>12826.29947</v>
      </c>
      <c r="N119" s="27">
        <f t="shared" si="36"/>
        <v>12826.29947</v>
      </c>
      <c r="O119" s="27">
        <f t="shared" si="40"/>
        <v>-884951.85257999902</v>
      </c>
      <c r="P119" s="27">
        <f t="shared" si="41"/>
        <v>884951.85257999902</v>
      </c>
    </row>
    <row r="120" spans="1:16">
      <c r="A120" s="30">
        <v>38838</v>
      </c>
      <c r="C120" s="6">
        <v>112</v>
      </c>
      <c r="D120" s="29">
        <f t="shared" si="32"/>
        <v>33797</v>
      </c>
      <c r="E120" s="29">
        <f t="shared" si="37"/>
        <v>3785264</v>
      </c>
      <c r="F120" s="29">
        <f t="shared" si="33"/>
        <v>-2298124</v>
      </c>
      <c r="G120" s="34">
        <f>+Inputs!$D$3</f>
        <v>0.37951000000000001</v>
      </c>
      <c r="I120" s="27">
        <f t="shared" si="38"/>
        <v>6083388</v>
      </c>
      <c r="K120" s="27">
        <f t="shared" si="34"/>
        <v>33797</v>
      </c>
      <c r="L120" s="27">
        <f t="shared" si="39"/>
        <v>3785264</v>
      </c>
      <c r="M120" s="27">
        <f t="shared" si="35"/>
        <v>12826.29947</v>
      </c>
      <c r="N120" s="27">
        <f t="shared" si="36"/>
        <v>12826.29947</v>
      </c>
      <c r="O120" s="27">
        <f t="shared" si="40"/>
        <v>-872125.55310999905</v>
      </c>
      <c r="P120" s="27">
        <f t="shared" si="41"/>
        <v>872125.55310999905</v>
      </c>
    </row>
    <row r="121" spans="1:16">
      <c r="A121" s="31">
        <v>38869</v>
      </c>
      <c r="C121" s="6">
        <v>113</v>
      </c>
      <c r="D121" s="29">
        <f t="shared" si="32"/>
        <v>33797</v>
      </c>
      <c r="E121" s="29">
        <f t="shared" si="37"/>
        <v>3819061</v>
      </c>
      <c r="F121" s="29">
        <f t="shared" si="33"/>
        <v>-2264327</v>
      </c>
      <c r="G121" s="34">
        <f>+Inputs!$D$3</f>
        <v>0.37951000000000001</v>
      </c>
      <c r="I121" s="27">
        <f t="shared" si="38"/>
        <v>6083388</v>
      </c>
      <c r="K121" s="27">
        <f t="shared" si="34"/>
        <v>33797</v>
      </c>
      <c r="L121" s="27">
        <f t="shared" si="39"/>
        <v>3819061</v>
      </c>
      <c r="M121" s="27">
        <f t="shared" si="35"/>
        <v>12826.29947</v>
      </c>
      <c r="N121" s="27">
        <f t="shared" si="36"/>
        <v>12826.29947</v>
      </c>
      <c r="O121" s="27">
        <f t="shared" si="40"/>
        <v>-859299.25363999908</v>
      </c>
      <c r="P121" s="27">
        <f t="shared" si="41"/>
        <v>859299.25363999908</v>
      </c>
    </row>
    <row r="122" spans="1:16">
      <c r="A122" s="30">
        <v>38899</v>
      </c>
      <c r="C122" s="6">
        <v>114</v>
      </c>
      <c r="D122" s="29">
        <f t="shared" si="32"/>
        <v>33797</v>
      </c>
      <c r="E122" s="29">
        <f t="shared" si="37"/>
        <v>3852858</v>
      </c>
      <c r="F122" s="29">
        <f t="shared" si="33"/>
        <v>-2230530</v>
      </c>
      <c r="G122" s="34">
        <f>+Inputs!$D$3</f>
        <v>0.37951000000000001</v>
      </c>
      <c r="I122" s="27">
        <f t="shared" si="38"/>
        <v>6083388</v>
      </c>
      <c r="K122" s="27">
        <f t="shared" si="34"/>
        <v>33797</v>
      </c>
      <c r="L122" s="27">
        <f t="shared" si="39"/>
        <v>3852858</v>
      </c>
      <c r="M122" s="27">
        <f t="shared" si="35"/>
        <v>12826.29947</v>
      </c>
      <c r="N122" s="27">
        <f t="shared" si="36"/>
        <v>12826.29947</v>
      </c>
      <c r="O122" s="27">
        <f t="shared" si="40"/>
        <v>-846472.95416999911</v>
      </c>
      <c r="P122" s="27">
        <f t="shared" si="41"/>
        <v>846472.95416999911</v>
      </c>
    </row>
    <row r="123" spans="1:16">
      <c r="A123" s="31">
        <v>38930</v>
      </c>
      <c r="C123" s="6">
        <v>115</v>
      </c>
      <c r="D123" s="29">
        <f t="shared" si="32"/>
        <v>33797</v>
      </c>
      <c r="E123" s="29">
        <f t="shared" si="37"/>
        <v>3886655</v>
      </c>
      <c r="F123" s="29">
        <f t="shared" si="33"/>
        <v>-2196733</v>
      </c>
      <c r="G123" s="34">
        <f>+Inputs!$D$3</f>
        <v>0.37951000000000001</v>
      </c>
      <c r="I123" s="27">
        <f t="shared" si="38"/>
        <v>6083388</v>
      </c>
      <c r="K123" s="27">
        <f t="shared" si="34"/>
        <v>33797</v>
      </c>
      <c r="L123" s="27">
        <f t="shared" si="39"/>
        <v>3886655</v>
      </c>
      <c r="M123" s="27">
        <f t="shared" si="35"/>
        <v>12826.29947</v>
      </c>
      <c r="N123" s="27">
        <f t="shared" si="36"/>
        <v>12826.29947</v>
      </c>
      <c r="O123" s="27">
        <f t="shared" si="40"/>
        <v>-833646.65469999914</v>
      </c>
      <c r="P123" s="27">
        <f t="shared" si="41"/>
        <v>833646.65469999914</v>
      </c>
    </row>
    <row r="124" spans="1:16">
      <c r="A124" s="30">
        <v>38961</v>
      </c>
      <c r="C124" s="6">
        <v>116</v>
      </c>
      <c r="D124" s="29">
        <f t="shared" si="32"/>
        <v>33797</v>
      </c>
      <c r="E124" s="29">
        <f t="shared" si="37"/>
        <v>3920452</v>
      </c>
      <c r="F124" s="29">
        <f t="shared" si="33"/>
        <v>-2162936</v>
      </c>
      <c r="G124" s="34">
        <f>+Inputs!$D$3</f>
        <v>0.37951000000000001</v>
      </c>
      <c r="I124" s="27">
        <f t="shared" si="38"/>
        <v>6083388</v>
      </c>
      <c r="K124" s="27">
        <f t="shared" si="34"/>
        <v>33797</v>
      </c>
      <c r="L124" s="27">
        <f t="shared" si="39"/>
        <v>3920452</v>
      </c>
      <c r="M124" s="27">
        <f t="shared" si="35"/>
        <v>12826.29947</v>
      </c>
      <c r="N124" s="27">
        <f t="shared" si="36"/>
        <v>12826.29947</v>
      </c>
      <c r="O124" s="27">
        <f t="shared" si="40"/>
        <v>-820820.35522999917</v>
      </c>
      <c r="P124" s="27">
        <f t="shared" si="41"/>
        <v>820820.35522999917</v>
      </c>
    </row>
    <row r="125" spans="1:16">
      <c r="A125" s="31">
        <v>38991</v>
      </c>
      <c r="C125" s="6">
        <v>117</v>
      </c>
      <c r="D125" s="29">
        <f t="shared" si="32"/>
        <v>33797</v>
      </c>
      <c r="E125" s="29">
        <f t="shared" si="37"/>
        <v>3954249</v>
      </c>
      <c r="F125" s="29">
        <f t="shared" si="33"/>
        <v>-2129139</v>
      </c>
      <c r="G125" s="34">
        <f>+Inputs!$D$3</f>
        <v>0.37951000000000001</v>
      </c>
      <c r="I125" s="27">
        <f t="shared" si="38"/>
        <v>6083388</v>
      </c>
      <c r="K125" s="27">
        <f t="shared" si="34"/>
        <v>33797</v>
      </c>
      <c r="L125" s="27">
        <f t="shared" si="39"/>
        <v>3954249</v>
      </c>
      <c r="M125" s="27">
        <f t="shared" si="35"/>
        <v>12826.29947</v>
      </c>
      <c r="N125" s="27">
        <f t="shared" si="36"/>
        <v>12826.29947</v>
      </c>
      <c r="O125" s="27">
        <f t="shared" si="40"/>
        <v>-807994.0557599992</v>
      </c>
      <c r="P125" s="27">
        <f t="shared" si="41"/>
        <v>807994.0557599992</v>
      </c>
    </row>
    <row r="126" spans="1:16">
      <c r="A126" s="30">
        <v>39022</v>
      </c>
      <c r="C126" s="6">
        <v>118</v>
      </c>
      <c r="D126" s="29">
        <f t="shared" si="32"/>
        <v>33797</v>
      </c>
      <c r="E126" s="29">
        <f t="shared" si="37"/>
        <v>3988046</v>
      </c>
      <c r="F126" s="29">
        <f t="shared" si="33"/>
        <v>-2095342</v>
      </c>
      <c r="G126" s="34">
        <f>+Inputs!$D$3</f>
        <v>0.37951000000000001</v>
      </c>
      <c r="I126" s="27">
        <f t="shared" si="38"/>
        <v>6083388</v>
      </c>
      <c r="K126" s="27">
        <f t="shared" si="34"/>
        <v>33797</v>
      </c>
      <c r="L126" s="27">
        <f t="shared" si="39"/>
        <v>3988046</v>
      </c>
      <c r="M126" s="27">
        <f t="shared" si="35"/>
        <v>12826.29947</v>
      </c>
      <c r="N126" s="27">
        <f t="shared" si="36"/>
        <v>12826.29947</v>
      </c>
      <c r="O126" s="27">
        <f t="shared" si="40"/>
        <v>-795167.75628999923</v>
      </c>
      <c r="P126" s="27">
        <f t="shared" si="41"/>
        <v>795167.75628999923</v>
      </c>
    </row>
    <row r="127" spans="1:16">
      <c r="A127" s="31">
        <v>39052</v>
      </c>
      <c r="C127" s="6">
        <v>119</v>
      </c>
      <c r="D127" s="29">
        <f t="shared" si="32"/>
        <v>33797</v>
      </c>
      <c r="E127" s="29">
        <f t="shared" si="37"/>
        <v>4021843</v>
      </c>
      <c r="F127" s="29">
        <f t="shared" si="33"/>
        <v>-2061545</v>
      </c>
      <c r="G127" s="34">
        <f>+Inputs!$D$3</f>
        <v>0.37951000000000001</v>
      </c>
      <c r="I127" s="27">
        <f t="shared" si="38"/>
        <v>6083388</v>
      </c>
      <c r="K127" s="27">
        <f t="shared" si="34"/>
        <v>33797</v>
      </c>
      <c r="L127" s="27">
        <f t="shared" si="39"/>
        <v>4021843</v>
      </c>
      <c r="M127" s="27">
        <f t="shared" si="35"/>
        <v>12826.29947</v>
      </c>
      <c r="N127" s="27">
        <f t="shared" si="36"/>
        <v>12826.29947</v>
      </c>
      <c r="O127" s="27">
        <f t="shared" si="40"/>
        <v>-782341.45681999926</v>
      </c>
      <c r="P127" s="27">
        <f t="shared" si="41"/>
        <v>782341.45681999926</v>
      </c>
    </row>
    <row r="128" spans="1:16">
      <c r="A128" s="30">
        <v>39083</v>
      </c>
      <c r="C128" s="6">
        <v>120</v>
      </c>
      <c r="D128" s="29">
        <f t="shared" si="32"/>
        <v>33797</v>
      </c>
      <c r="E128" s="29">
        <f t="shared" si="37"/>
        <v>4055640</v>
      </c>
      <c r="F128" s="29">
        <f t="shared" si="33"/>
        <v>-2027748</v>
      </c>
      <c r="G128" s="34">
        <f>+Inputs!$D$3</f>
        <v>0.37951000000000001</v>
      </c>
      <c r="I128" s="27">
        <f t="shared" si="38"/>
        <v>6083388</v>
      </c>
      <c r="K128" s="27">
        <f t="shared" si="34"/>
        <v>33797</v>
      </c>
      <c r="L128" s="27">
        <f t="shared" si="39"/>
        <v>4055640</v>
      </c>
      <c r="M128" s="27">
        <f t="shared" si="35"/>
        <v>12826.29947</v>
      </c>
      <c r="N128" s="27">
        <f t="shared" si="36"/>
        <v>12826.29947</v>
      </c>
      <c r="O128" s="27">
        <f t="shared" si="40"/>
        <v>-769515.1573499993</v>
      </c>
      <c r="P128" s="27">
        <f t="shared" si="41"/>
        <v>769515.1573499993</v>
      </c>
    </row>
    <row r="129" spans="1:16">
      <c r="A129" s="31">
        <v>39114</v>
      </c>
      <c r="C129" s="6">
        <v>121</v>
      </c>
      <c r="D129" s="29">
        <f t="shared" si="32"/>
        <v>33797</v>
      </c>
      <c r="E129" s="29">
        <f t="shared" si="37"/>
        <v>4089437</v>
      </c>
      <c r="F129" s="29">
        <f t="shared" si="33"/>
        <v>-1993951</v>
      </c>
      <c r="G129" s="34">
        <f>+Inputs!$D$3</f>
        <v>0.37951000000000001</v>
      </c>
      <c r="I129" s="27">
        <f t="shared" si="38"/>
        <v>6083388</v>
      </c>
      <c r="K129" s="27">
        <f t="shared" si="34"/>
        <v>33797</v>
      </c>
      <c r="L129" s="27">
        <f t="shared" si="39"/>
        <v>4089437</v>
      </c>
      <c r="M129" s="27">
        <f t="shared" si="35"/>
        <v>12826.29947</v>
      </c>
      <c r="N129" s="27">
        <f t="shared" si="36"/>
        <v>12826.29947</v>
      </c>
      <c r="O129" s="27">
        <f t="shared" si="40"/>
        <v>-756688.85787999933</v>
      </c>
      <c r="P129" s="27">
        <f t="shared" si="41"/>
        <v>756688.85787999933</v>
      </c>
    </row>
    <row r="130" spans="1:16">
      <c r="A130" s="30">
        <v>39142</v>
      </c>
      <c r="C130" s="6">
        <v>122</v>
      </c>
      <c r="D130" s="29">
        <f t="shared" si="32"/>
        <v>33797</v>
      </c>
      <c r="E130" s="29">
        <f t="shared" si="37"/>
        <v>4123234</v>
      </c>
      <c r="F130" s="29">
        <f t="shared" si="33"/>
        <v>-1960154</v>
      </c>
      <c r="G130" s="34">
        <f>+Inputs!$D$3</f>
        <v>0.37951000000000001</v>
      </c>
      <c r="I130" s="27">
        <f t="shared" si="38"/>
        <v>6083388</v>
      </c>
      <c r="K130" s="27">
        <f t="shared" si="34"/>
        <v>33797</v>
      </c>
      <c r="L130" s="27">
        <f t="shared" si="39"/>
        <v>4123234</v>
      </c>
      <c r="M130" s="27">
        <f t="shared" si="35"/>
        <v>12826.29947</v>
      </c>
      <c r="N130" s="27">
        <f t="shared" si="36"/>
        <v>12826.29947</v>
      </c>
      <c r="O130" s="27">
        <f t="shared" si="40"/>
        <v>-743862.55840999936</v>
      </c>
      <c r="P130" s="27">
        <f t="shared" si="41"/>
        <v>743862.55840999936</v>
      </c>
    </row>
    <row r="131" spans="1:16">
      <c r="A131" s="31">
        <v>39173</v>
      </c>
      <c r="C131" s="6">
        <v>123</v>
      </c>
      <c r="D131" s="29">
        <f t="shared" si="32"/>
        <v>33797</v>
      </c>
      <c r="E131" s="29">
        <f t="shared" si="37"/>
        <v>4157031</v>
      </c>
      <c r="F131" s="29">
        <f t="shared" si="33"/>
        <v>-1926357</v>
      </c>
      <c r="G131" s="34">
        <f>+Inputs!$D$3</f>
        <v>0.37951000000000001</v>
      </c>
      <c r="I131" s="27">
        <f t="shared" si="38"/>
        <v>6083388</v>
      </c>
      <c r="K131" s="27">
        <f t="shared" si="34"/>
        <v>33797</v>
      </c>
      <c r="L131" s="27">
        <f t="shared" si="39"/>
        <v>4157031</v>
      </c>
      <c r="M131" s="27">
        <f t="shared" si="35"/>
        <v>12826.29947</v>
      </c>
      <c r="N131" s="27">
        <f t="shared" si="36"/>
        <v>12826.29947</v>
      </c>
      <c r="O131" s="27">
        <f t="shared" si="40"/>
        <v>-731036.25893999939</v>
      </c>
      <c r="P131" s="27">
        <f t="shared" si="41"/>
        <v>731036.25893999939</v>
      </c>
    </row>
    <row r="132" spans="1:16">
      <c r="A132" s="30">
        <v>39203</v>
      </c>
      <c r="C132" s="6">
        <v>124</v>
      </c>
      <c r="D132" s="29">
        <f t="shared" si="32"/>
        <v>33797</v>
      </c>
      <c r="E132" s="29">
        <f t="shared" si="37"/>
        <v>4190828</v>
      </c>
      <c r="F132" s="29">
        <f t="shared" si="33"/>
        <v>-1892560</v>
      </c>
      <c r="G132" s="34">
        <f>+Inputs!$D$3</f>
        <v>0.37951000000000001</v>
      </c>
      <c r="I132" s="27">
        <f t="shared" si="38"/>
        <v>6083388</v>
      </c>
      <c r="K132" s="27">
        <f t="shared" si="34"/>
        <v>33797</v>
      </c>
      <c r="L132" s="27">
        <f t="shared" si="39"/>
        <v>4190828</v>
      </c>
      <c r="M132" s="27">
        <f t="shared" si="35"/>
        <v>12826.29947</v>
      </c>
      <c r="N132" s="27">
        <f t="shared" si="36"/>
        <v>12826.29947</v>
      </c>
      <c r="O132" s="27">
        <f t="shared" si="40"/>
        <v>-718209.95946999942</v>
      </c>
      <c r="P132" s="27">
        <f t="shared" si="41"/>
        <v>718209.95946999942</v>
      </c>
    </row>
    <row r="133" spans="1:16">
      <c r="A133" s="31">
        <v>39234</v>
      </c>
      <c r="C133" s="6">
        <v>125</v>
      </c>
      <c r="D133" s="29">
        <f t="shared" si="32"/>
        <v>33797</v>
      </c>
      <c r="E133" s="29">
        <f t="shared" si="37"/>
        <v>4224625</v>
      </c>
      <c r="F133" s="29">
        <f t="shared" si="33"/>
        <v>-1858763</v>
      </c>
      <c r="G133" s="34">
        <f>+Inputs!$D$3</f>
        <v>0.37951000000000001</v>
      </c>
      <c r="I133" s="27">
        <f t="shared" si="38"/>
        <v>6083388</v>
      </c>
      <c r="K133" s="27">
        <f t="shared" si="34"/>
        <v>33797</v>
      </c>
      <c r="L133" s="27">
        <f t="shared" si="39"/>
        <v>4224625</v>
      </c>
      <c r="M133" s="27">
        <f t="shared" si="35"/>
        <v>12826.29947</v>
      </c>
      <c r="N133" s="27">
        <f t="shared" si="36"/>
        <v>12826.29947</v>
      </c>
      <c r="O133" s="27">
        <f t="shared" si="40"/>
        <v>-705383.65999999945</v>
      </c>
      <c r="P133" s="27">
        <f t="shared" si="41"/>
        <v>705383.65999999945</v>
      </c>
    </row>
    <row r="134" spans="1:16">
      <c r="A134" s="30">
        <v>39264</v>
      </c>
      <c r="C134" s="6">
        <v>126</v>
      </c>
      <c r="D134" s="29">
        <f t="shared" si="32"/>
        <v>33797</v>
      </c>
      <c r="E134" s="29">
        <f t="shared" si="37"/>
        <v>4258422</v>
      </c>
      <c r="F134" s="29">
        <f t="shared" si="33"/>
        <v>-1824966</v>
      </c>
      <c r="G134" s="34">
        <f>+Inputs!$D$3</f>
        <v>0.37951000000000001</v>
      </c>
      <c r="I134" s="27">
        <f t="shared" si="38"/>
        <v>6083388</v>
      </c>
      <c r="K134" s="27">
        <f t="shared" si="34"/>
        <v>33797</v>
      </c>
      <c r="L134" s="27">
        <f t="shared" si="39"/>
        <v>4258422</v>
      </c>
      <c r="M134" s="27">
        <f t="shared" si="35"/>
        <v>12826.29947</v>
      </c>
      <c r="N134" s="27">
        <f t="shared" si="36"/>
        <v>12826.29947</v>
      </c>
      <c r="O134" s="27">
        <f t="shared" si="40"/>
        <v>-692557.36052999948</v>
      </c>
      <c r="P134" s="27">
        <f t="shared" si="41"/>
        <v>692557.36052999948</v>
      </c>
    </row>
    <row r="135" spans="1:16">
      <c r="A135" s="31">
        <v>39295</v>
      </c>
      <c r="C135" s="6">
        <v>127</v>
      </c>
      <c r="D135" s="29">
        <f t="shared" si="32"/>
        <v>33797</v>
      </c>
      <c r="E135" s="29">
        <f t="shared" si="37"/>
        <v>4292219</v>
      </c>
      <c r="F135" s="29">
        <f t="shared" si="33"/>
        <v>-1791169</v>
      </c>
      <c r="G135" s="34">
        <f>+Inputs!$D$3</f>
        <v>0.37951000000000001</v>
      </c>
      <c r="I135" s="27">
        <f t="shared" si="38"/>
        <v>6083388</v>
      </c>
      <c r="K135" s="27">
        <f t="shared" si="34"/>
        <v>33797</v>
      </c>
      <c r="L135" s="27">
        <f t="shared" si="39"/>
        <v>4292219</v>
      </c>
      <c r="M135" s="27">
        <f t="shared" si="35"/>
        <v>12826.29947</v>
      </c>
      <c r="N135" s="27">
        <f t="shared" si="36"/>
        <v>12826.29947</v>
      </c>
      <c r="O135" s="27">
        <f t="shared" si="40"/>
        <v>-679731.06105999951</v>
      </c>
      <c r="P135" s="27">
        <f t="shared" si="41"/>
        <v>679731.06105999951</v>
      </c>
    </row>
    <row r="136" spans="1:16">
      <c r="A136" s="30">
        <v>39326</v>
      </c>
      <c r="C136" s="6">
        <v>128</v>
      </c>
      <c r="D136" s="29">
        <f t="shared" si="32"/>
        <v>33797</v>
      </c>
      <c r="E136" s="29">
        <f t="shared" si="37"/>
        <v>4326016</v>
      </c>
      <c r="F136" s="29">
        <f t="shared" si="33"/>
        <v>-1757372</v>
      </c>
      <c r="G136" s="34">
        <f>+Inputs!$D$3</f>
        <v>0.37951000000000001</v>
      </c>
      <c r="I136" s="27">
        <f t="shared" si="38"/>
        <v>6083388</v>
      </c>
      <c r="K136" s="27">
        <f t="shared" si="34"/>
        <v>33797</v>
      </c>
      <c r="L136" s="27">
        <f t="shared" si="39"/>
        <v>4326016</v>
      </c>
      <c r="M136" s="27">
        <f t="shared" si="35"/>
        <v>12826.29947</v>
      </c>
      <c r="N136" s="27">
        <f t="shared" si="36"/>
        <v>12826.29947</v>
      </c>
      <c r="O136" s="27">
        <f t="shared" si="40"/>
        <v>-666904.76158999954</v>
      </c>
      <c r="P136" s="27">
        <f t="shared" si="41"/>
        <v>666904.76158999954</v>
      </c>
    </row>
    <row r="137" spans="1:16">
      <c r="A137" s="31">
        <v>39356</v>
      </c>
      <c r="C137" s="6">
        <v>129</v>
      </c>
      <c r="D137" s="29">
        <f t="shared" ref="D137:D168" si="42">ROUND(-(+$B$9/180)*1,0)</f>
        <v>33797</v>
      </c>
      <c r="E137" s="29">
        <f t="shared" si="37"/>
        <v>4359813</v>
      </c>
      <c r="F137" s="29">
        <f t="shared" ref="F137:F168" si="43">$B$9+E137</f>
        <v>-1723575</v>
      </c>
      <c r="G137" s="34">
        <f>+Inputs!$D$3</f>
        <v>0.37951000000000001</v>
      </c>
      <c r="I137" s="27">
        <f t="shared" si="38"/>
        <v>6083388</v>
      </c>
      <c r="K137" s="27">
        <f t="shared" ref="K137:K168" si="44">D137</f>
        <v>33797</v>
      </c>
      <c r="L137" s="27">
        <f t="shared" si="39"/>
        <v>4359813</v>
      </c>
      <c r="M137" s="27">
        <f t="shared" ref="M137:M168" si="45">K137*G137</f>
        <v>12826.29947</v>
      </c>
      <c r="N137" s="27">
        <f t="shared" ref="N137:N168" si="46">M137-J137</f>
        <v>12826.29947</v>
      </c>
      <c r="O137" s="27">
        <f t="shared" si="40"/>
        <v>-654078.46211999957</v>
      </c>
      <c r="P137" s="27">
        <f t="shared" si="41"/>
        <v>654078.46211999957</v>
      </c>
    </row>
    <row r="138" spans="1:16">
      <c r="A138" s="30">
        <v>39387</v>
      </c>
      <c r="C138" s="6">
        <v>130</v>
      </c>
      <c r="D138" s="29">
        <f t="shared" si="42"/>
        <v>33797</v>
      </c>
      <c r="E138" s="29">
        <f t="shared" ref="E138:E169" si="47">+E137+D138</f>
        <v>4393610</v>
      </c>
      <c r="F138" s="29">
        <f t="shared" si="43"/>
        <v>-1689778</v>
      </c>
      <c r="G138" s="34">
        <f>+Inputs!$D$3</f>
        <v>0.37951000000000001</v>
      </c>
      <c r="I138" s="27">
        <f t="shared" ref="I138:I169" si="48">+I137+H138</f>
        <v>6083388</v>
      </c>
      <c r="K138" s="27">
        <f t="shared" si="44"/>
        <v>33797</v>
      </c>
      <c r="L138" s="27">
        <f t="shared" ref="L138:L169" si="49">+L137+K138</f>
        <v>4393610</v>
      </c>
      <c r="M138" s="27">
        <f t="shared" si="45"/>
        <v>12826.29947</v>
      </c>
      <c r="N138" s="27">
        <f t="shared" si="46"/>
        <v>12826.29947</v>
      </c>
      <c r="O138" s="27">
        <f t="shared" ref="O138:O169" si="50">+O137+N138</f>
        <v>-641252.16264999961</v>
      </c>
      <c r="P138" s="27">
        <f t="shared" ref="P138:P169" si="51">P137-N138</f>
        <v>641252.16264999961</v>
      </c>
    </row>
    <row r="139" spans="1:16">
      <c r="A139" s="31">
        <v>39417</v>
      </c>
      <c r="C139" s="6">
        <v>131</v>
      </c>
      <c r="D139" s="29">
        <f t="shared" si="42"/>
        <v>33797</v>
      </c>
      <c r="E139" s="29">
        <f t="shared" si="47"/>
        <v>4427407</v>
      </c>
      <c r="F139" s="29">
        <f t="shared" si="43"/>
        <v>-1655981</v>
      </c>
      <c r="G139" s="34">
        <f>+Inputs!$D$3</f>
        <v>0.37951000000000001</v>
      </c>
      <c r="I139" s="27">
        <f t="shared" si="48"/>
        <v>6083388</v>
      </c>
      <c r="K139" s="27">
        <f t="shared" si="44"/>
        <v>33797</v>
      </c>
      <c r="L139" s="27">
        <f t="shared" si="49"/>
        <v>4427407</v>
      </c>
      <c r="M139" s="27">
        <f t="shared" si="45"/>
        <v>12826.29947</v>
      </c>
      <c r="N139" s="27">
        <f t="shared" si="46"/>
        <v>12826.29947</v>
      </c>
      <c r="O139" s="27">
        <f t="shared" si="50"/>
        <v>-628425.86317999964</v>
      </c>
      <c r="P139" s="27">
        <f t="shared" si="51"/>
        <v>628425.86317999964</v>
      </c>
    </row>
    <row r="140" spans="1:16">
      <c r="A140" s="30">
        <v>39448</v>
      </c>
      <c r="C140" s="6">
        <v>132</v>
      </c>
      <c r="D140" s="29">
        <f t="shared" si="42"/>
        <v>33797</v>
      </c>
      <c r="E140" s="29">
        <f t="shared" si="47"/>
        <v>4461204</v>
      </c>
      <c r="F140" s="29">
        <f t="shared" si="43"/>
        <v>-1622184</v>
      </c>
      <c r="G140" s="34">
        <f>+Inputs!$D$3</f>
        <v>0.37951000000000001</v>
      </c>
      <c r="I140" s="27">
        <f t="shared" si="48"/>
        <v>6083388</v>
      </c>
      <c r="K140" s="27">
        <f t="shared" si="44"/>
        <v>33797</v>
      </c>
      <c r="L140" s="27">
        <f t="shared" si="49"/>
        <v>4461204</v>
      </c>
      <c r="M140" s="27">
        <f t="shared" si="45"/>
        <v>12826.29947</v>
      </c>
      <c r="N140" s="27">
        <f t="shared" si="46"/>
        <v>12826.29947</v>
      </c>
      <c r="O140" s="27">
        <f t="shared" si="50"/>
        <v>-615599.56370999967</v>
      </c>
      <c r="P140" s="27">
        <f t="shared" si="51"/>
        <v>615599.56370999967</v>
      </c>
    </row>
    <row r="141" spans="1:16">
      <c r="A141" s="31">
        <v>39479</v>
      </c>
      <c r="C141" s="6">
        <v>133</v>
      </c>
      <c r="D141" s="29">
        <f t="shared" si="42"/>
        <v>33797</v>
      </c>
      <c r="E141" s="29">
        <f t="shared" si="47"/>
        <v>4495001</v>
      </c>
      <c r="F141" s="29">
        <f t="shared" si="43"/>
        <v>-1588387</v>
      </c>
      <c r="G141" s="34">
        <f>+Inputs!$D$3</f>
        <v>0.37951000000000001</v>
      </c>
      <c r="I141" s="27">
        <f t="shared" si="48"/>
        <v>6083388</v>
      </c>
      <c r="K141" s="27">
        <f t="shared" si="44"/>
        <v>33797</v>
      </c>
      <c r="L141" s="27">
        <f t="shared" si="49"/>
        <v>4495001</v>
      </c>
      <c r="M141" s="27">
        <f t="shared" si="45"/>
        <v>12826.29947</v>
      </c>
      <c r="N141" s="27">
        <f t="shared" si="46"/>
        <v>12826.29947</v>
      </c>
      <c r="O141" s="27">
        <f t="shared" si="50"/>
        <v>-602773.2642399997</v>
      </c>
      <c r="P141" s="27">
        <f t="shared" si="51"/>
        <v>602773.2642399997</v>
      </c>
    </row>
    <row r="142" spans="1:16">
      <c r="A142" s="30">
        <v>39508</v>
      </c>
      <c r="C142" s="6">
        <v>134</v>
      </c>
      <c r="D142" s="29">
        <f t="shared" si="42"/>
        <v>33797</v>
      </c>
      <c r="E142" s="29">
        <f t="shared" si="47"/>
        <v>4528798</v>
      </c>
      <c r="F142" s="29">
        <f t="shared" si="43"/>
        <v>-1554590</v>
      </c>
      <c r="G142" s="34">
        <f>+Inputs!$D$3</f>
        <v>0.37951000000000001</v>
      </c>
      <c r="I142" s="27">
        <f t="shared" si="48"/>
        <v>6083388</v>
      </c>
      <c r="K142" s="27">
        <f t="shared" si="44"/>
        <v>33797</v>
      </c>
      <c r="L142" s="27">
        <f t="shared" si="49"/>
        <v>4528798</v>
      </c>
      <c r="M142" s="27">
        <f t="shared" si="45"/>
        <v>12826.29947</v>
      </c>
      <c r="N142" s="27">
        <f t="shared" si="46"/>
        <v>12826.29947</v>
      </c>
      <c r="O142" s="27">
        <f t="shared" si="50"/>
        <v>-589946.96476999973</v>
      </c>
      <c r="P142" s="27">
        <f t="shared" si="51"/>
        <v>589946.96476999973</v>
      </c>
    </row>
    <row r="143" spans="1:16">
      <c r="A143" s="31">
        <v>39539</v>
      </c>
      <c r="C143" s="6">
        <v>135</v>
      </c>
      <c r="D143" s="29">
        <f t="shared" si="42"/>
        <v>33797</v>
      </c>
      <c r="E143" s="29">
        <f t="shared" si="47"/>
        <v>4562595</v>
      </c>
      <c r="F143" s="29">
        <f t="shared" si="43"/>
        <v>-1520793</v>
      </c>
      <c r="G143" s="34">
        <f>+Inputs!$D$3</f>
        <v>0.37951000000000001</v>
      </c>
      <c r="I143" s="27">
        <f t="shared" si="48"/>
        <v>6083388</v>
      </c>
      <c r="K143" s="27">
        <f t="shared" si="44"/>
        <v>33797</v>
      </c>
      <c r="L143" s="27">
        <f t="shared" si="49"/>
        <v>4562595</v>
      </c>
      <c r="M143" s="27">
        <f t="shared" si="45"/>
        <v>12826.29947</v>
      </c>
      <c r="N143" s="27">
        <f t="shared" si="46"/>
        <v>12826.29947</v>
      </c>
      <c r="O143" s="27">
        <f t="shared" si="50"/>
        <v>-577120.66529999976</v>
      </c>
      <c r="P143" s="27">
        <f t="shared" si="51"/>
        <v>577120.66529999976</v>
      </c>
    </row>
    <row r="144" spans="1:16">
      <c r="A144" s="30">
        <v>39569</v>
      </c>
      <c r="C144" s="6">
        <v>136</v>
      </c>
      <c r="D144" s="29">
        <f t="shared" si="42"/>
        <v>33797</v>
      </c>
      <c r="E144" s="29">
        <f t="shared" si="47"/>
        <v>4596392</v>
      </c>
      <c r="F144" s="29">
        <f t="shared" si="43"/>
        <v>-1486996</v>
      </c>
      <c r="G144" s="34">
        <f>+Inputs!$D$3</f>
        <v>0.37951000000000001</v>
      </c>
      <c r="I144" s="27">
        <f t="shared" si="48"/>
        <v>6083388</v>
      </c>
      <c r="K144" s="27">
        <f t="shared" si="44"/>
        <v>33797</v>
      </c>
      <c r="L144" s="27">
        <f t="shared" si="49"/>
        <v>4596392</v>
      </c>
      <c r="M144" s="27">
        <f t="shared" si="45"/>
        <v>12826.29947</v>
      </c>
      <c r="N144" s="27">
        <f t="shared" si="46"/>
        <v>12826.29947</v>
      </c>
      <c r="O144" s="27">
        <f t="shared" si="50"/>
        <v>-564294.36582999979</v>
      </c>
      <c r="P144" s="27">
        <f t="shared" si="51"/>
        <v>564294.36582999979</v>
      </c>
    </row>
    <row r="145" spans="1:16">
      <c r="A145" s="31">
        <v>39600</v>
      </c>
      <c r="C145" s="6">
        <v>137</v>
      </c>
      <c r="D145" s="29">
        <f t="shared" si="42"/>
        <v>33797</v>
      </c>
      <c r="E145" s="29">
        <f t="shared" si="47"/>
        <v>4630189</v>
      </c>
      <c r="F145" s="29">
        <f t="shared" si="43"/>
        <v>-1453199</v>
      </c>
      <c r="G145" s="34">
        <f>+Inputs!$D$3</f>
        <v>0.37951000000000001</v>
      </c>
      <c r="I145" s="27">
        <f t="shared" si="48"/>
        <v>6083388</v>
      </c>
      <c r="K145" s="27">
        <f t="shared" si="44"/>
        <v>33797</v>
      </c>
      <c r="L145" s="27">
        <f t="shared" si="49"/>
        <v>4630189</v>
      </c>
      <c r="M145" s="27">
        <f t="shared" si="45"/>
        <v>12826.29947</v>
      </c>
      <c r="N145" s="27">
        <f t="shared" si="46"/>
        <v>12826.29947</v>
      </c>
      <c r="O145" s="27">
        <f t="shared" si="50"/>
        <v>-551468.06635999982</v>
      </c>
      <c r="P145" s="27">
        <f t="shared" si="51"/>
        <v>551468.06635999982</v>
      </c>
    </row>
    <row r="146" spans="1:16">
      <c r="A146" s="30">
        <v>39630</v>
      </c>
      <c r="C146" s="6">
        <v>138</v>
      </c>
      <c r="D146" s="29">
        <f t="shared" si="42"/>
        <v>33797</v>
      </c>
      <c r="E146" s="29">
        <f t="shared" si="47"/>
        <v>4663986</v>
      </c>
      <c r="F146" s="29">
        <f t="shared" si="43"/>
        <v>-1419402</v>
      </c>
      <c r="G146" s="34">
        <f>+Inputs!$D$3</f>
        <v>0.37951000000000001</v>
      </c>
      <c r="I146" s="27">
        <f t="shared" si="48"/>
        <v>6083388</v>
      </c>
      <c r="K146" s="27">
        <f t="shared" si="44"/>
        <v>33797</v>
      </c>
      <c r="L146" s="27">
        <f t="shared" si="49"/>
        <v>4663986</v>
      </c>
      <c r="M146" s="27">
        <f t="shared" si="45"/>
        <v>12826.29947</v>
      </c>
      <c r="N146" s="27">
        <f t="shared" si="46"/>
        <v>12826.29947</v>
      </c>
      <c r="O146" s="27">
        <f t="shared" si="50"/>
        <v>-538641.76688999985</v>
      </c>
      <c r="P146" s="27">
        <f t="shared" si="51"/>
        <v>538641.76688999985</v>
      </c>
    </row>
    <row r="147" spans="1:16">
      <c r="A147" s="31">
        <v>39661</v>
      </c>
      <c r="C147" s="6">
        <v>139</v>
      </c>
      <c r="D147" s="29">
        <f t="shared" si="42"/>
        <v>33797</v>
      </c>
      <c r="E147" s="29">
        <f t="shared" si="47"/>
        <v>4697783</v>
      </c>
      <c r="F147" s="29">
        <f t="shared" si="43"/>
        <v>-1385605</v>
      </c>
      <c r="G147" s="34">
        <f>+Inputs!$D$3</f>
        <v>0.37951000000000001</v>
      </c>
      <c r="I147" s="27">
        <f t="shared" si="48"/>
        <v>6083388</v>
      </c>
      <c r="K147" s="27">
        <f t="shared" si="44"/>
        <v>33797</v>
      </c>
      <c r="L147" s="27">
        <f t="shared" si="49"/>
        <v>4697783</v>
      </c>
      <c r="M147" s="27">
        <f t="shared" si="45"/>
        <v>12826.29947</v>
      </c>
      <c r="N147" s="27">
        <f t="shared" si="46"/>
        <v>12826.29947</v>
      </c>
      <c r="O147" s="27">
        <f t="shared" si="50"/>
        <v>-525815.46741999988</v>
      </c>
      <c r="P147" s="27">
        <f t="shared" si="51"/>
        <v>525815.46741999988</v>
      </c>
    </row>
    <row r="148" spans="1:16">
      <c r="A148" s="30">
        <v>39692</v>
      </c>
      <c r="C148" s="6">
        <v>140</v>
      </c>
      <c r="D148" s="29">
        <f t="shared" si="42"/>
        <v>33797</v>
      </c>
      <c r="E148" s="29">
        <f t="shared" si="47"/>
        <v>4731580</v>
      </c>
      <c r="F148" s="29">
        <f t="shared" si="43"/>
        <v>-1351808</v>
      </c>
      <c r="G148" s="34">
        <f>+Inputs!$D$3</f>
        <v>0.37951000000000001</v>
      </c>
      <c r="I148" s="27">
        <f t="shared" si="48"/>
        <v>6083388</v>
      </c>
      <c r="K148" s="27">
        <f t="shared" si="44"/>
        <v>33797</v>
      </c>
      <c r="L148" s="27">
        <f t="shared" si="49"/>
        <v>4731580</v>
      </c>
      <c r="M148" s="27">
        <f t="shared" si="45"/>
        <v>12826.29947</v>
      </c>
      <c r="N148" s="27">
        <f t="shared" si="46"/>
        <v>12826.29947</v>
      </c>
      <c r="O148" s="27">
        <f t="shared" si="50"/>
        <v>-512989.16794999986</v>
      </c>
      <c r="P148" s="27">
        <f t="shared" si="51"/>
        <v>512989.16794999986</v>
      </c>
    </row>
    <row r="149" spans="1:16">
      <c r="A149" s="31">
        <v>39722</v>
      </c>
      <c r="C149" s="6">
        <v>141</v>
      </c>
      <c r="D149" s="29">
        <f t="shared" si="42"/>
        <v>33797</v>
      </c>
      <c r="E149" s="29">
        <f t="shared" si="47"/>
        <v>4765377</v>
      </c>
      <c r="F149" s="29">
        <f t="shared" si="43"/>
        <v>-1318011</v>
      </c>
      <c r="G149" s="34">
        <f>+Inputs!$D$3</f>
        <v>0.37951000000000001</v>
      </c>
      <c r="I149" s="27">
        <f t="shared" si="48"/>
        <v>6083388</v>
      </c>
      <c r="K149" s="27">
        <f t="shared" si="44"/>
        <v>33797</v>
      </c>
      <c r="L149" s="27">
        <f t="shared" si="49"/>
        <v>4765377</v>
      </c>
      <c r="M149" s="27">
        <f t="shared" si="45"/>
        <v>12826.29947</v>
      </c>
      <c r="N149" s="27">
        <f t="shared" si="46"/>
        <v>12826.29947</v>
      </c>
      <c r="O149" s="27">
        <f t="shared" si="50"/>
        <v>-500162.86847999983</v>
      </c>
      <c r="P149" s="27">
        <f t="shared" si="51"/>
        <v>500162.86847999983</v>
      </c>
    </row>
    <row r="150" spans="1:16">
      <c r="A150" s="30">
        <v>39753</v>
      </c>
      <c r="C150" s="6">
        <v>142</v>
      </c>
      <c r="D150" s="29">
        <f t="shared" si="42"/>
        <v>33797</v>
      </c>
      <c r="E150" s="29">
        <f t="shared" si="47"/>
        <v>4799174</v>
      </c>
      <c r="F150" s="29">
        <f t="shared" si="43"/>
        <v>-1284214</v>
      </c>
      <c r="G150" s="34">
        <f>+Inputs!$D$3</f>
        <v>0.37951000000000001</v>
      </c>
      <c r="I150" s="27">
        <f t="shared" si="48"/>
        <v>6083388</v>
      </c>
      <c r="K150" s="27">
        <f t="shared" si="44"/>
        <v>33797</v>
      </c>
      <c r="L150" s="27">
        <f t="shared" si="49"/>
        <v>4799174</v>
      </c>
      <c r="M150" s="27">
        <f t="shared" si="45"/>
        <v>12826.29947</v>
      </c>
      <c r="N150" s="27">
        <f t="shared" si="46"/>
        <v>12826.29947</v>
      </c>
      <c r="O150" s="27">
        <f t="shared" si="50"/>
        <v>-487336.5690099998</v>
      </c>
      <c r="P150" s="27">
        <f t="shared" si="51"/>
        <v>487336.5690099998</v>
      </c>
    </row>
    <row r="151" spans="1:16">
      <c r="A151" s="31">
        <v>39783</v>
      </c>
      <c r="C151" s="6">
        <v>143</v>
      </c>
      <c r="D151" s="29">
        <f t="shared" si="42"/>
        <v>33797</v>
      </c>
      <c r="E151" s="29">
        <f t="shared" si="47"/>
        <v>4832971</v>
      </c>
      <c r="F151" s="29">
        <f t="shared" si="43"/>
        <v>-1250417</v>
      </c>
      <c r="G151" s="34">
        <f>+Inputs!$D$3</f>
        <v>0.37951000000000001</v>
      </c>
      <c r="I151" s="27">
        <f t="shared" si="48"/>
        <v>6083388</v>
      </c>
      <c r="K151" s="27">
        <f t="shared" si="44"/>
        <v>33797</v>
      </c>
      <c r="L151" s="27">
        <f t="shared" si="49"/>
        <v>4832971</v>
      </c>
      <c r="M151" s="27">
        <f t="shared" si="45"/>
        <v>12826.29947</v>
      </c>
      <c r="N151" s="27">
        <f t="shared" si="46"/>
        <v>12826.29947</v>
      </c>
      <c r="O151" s="27">
        <f t="shared" si="50"/>
        <v>-474510.26953999978</v>
      </c>
      <c r="P151" s="27">
        <f t="shared" si="51"/>
        <v>474510.26953999978</v>
      </c>
    </row>
    <row r="152" spans="1:16">
      <c r="A152" s="30">
        <v>39814</v>
      </c>
      <c r="C152" s="6">
        <v>144</v>
      </c>
      <c r="D152" s="29">
        <f t="shared" si="42"/>
        <v>33797</v>
      </c>
      <c r="E152" s="29">
        <f t="shared" si="47"/>
        <v>4866768</v>
      </c>
      <c r="F152" s="29">
        <f t="shared" si="43"/>
        <v>-1216620</v>
      </c>
      <c r="G152" s="34">
        <f>+Inputs!$D$3</f>
        <v>0.37951000000000001</v>
      </c>
      <c r="I152" s="27">
        <f t="shared" si="48"/>
        <v>6083388</v>
      </c>
      <c r="K152" s="27">
        <f t="shared" si="44"/>
        <v>33797</v>
      </c>
      <c r="L152" s="27">
        <f t="shared" si="49"/>
        <v>4866768</v>
      </c>
      <c r="M152" s="27">
        <f t="shared" si="45"/>
        <v>12826.29947</v>
      </c>
      <c r="N152" s="27">
        <f t="shared" si="46"/>
        <v>12826.29947</v>
      </c>
      <c r="O152" s="27">
        <f t="shared" si="50"/>
        <v>-461683.97006999975</v>
      </c>
      <c r="P152" s="27">
        <f t="shared" si="51"/>
        <v>461683.97006999975</v>
      </c>
    </row>
    <row r="153" spans="1:16">
      <c r="A153" s="31">
        <v>39845</v>
      </c>
      <c r="C153" s="6">
        <v>145</v>
      </c>
      <c r="D153" s="29">
        <f t="shared" si="42"/>
        <v>33797</v>
      </c>
      <c r="E153" s="29">
        <f t="shared" si="47"/>
        <v>4900565</v>
      </c>
      <c r="F153" s="29">
        <f t="shared" si="43"/>
        <v>-1182823</v>
      </c>
      <c r="G153" s="34">
        <f>+Inputs!$D$3</f>
        <v>0.37951000000000001</v>
      </c>
      <c r="I153" s="27">
        <f t="shared" si="48"/>
        <v>6083388</v>
      </c>
      <c r="K153" s="27">
        <f t="shared" si="44"/>
        <v>33797</v>
      </c>
      <c r="L153" s="27">
        <f t="shared" si="49"/>
        <v>4900565</v>
      </c>
      <c r="M153" s="27">
        <f t="shared" si="45"/>
        <v>12826.29947</v>
      </c>
      <c r="N153" s="27">
        <f t="shared" si="46"/>
        <v>12826.29947</v>
      </c>
      <c r="O153" s="27">
        <f t="shared" si="50"/>
        <v>-448857.67059999972</v>
      </c>
      <c r="P153" s="27">
        <f t="shared" si="51"/>
        <v>448857.67059999972</v>
      </c>
    </row>
    <row r="154" spans="1:16">
      <c r="A154" s="30">
        <v>39873</v>
      </c>
      <c r="C154" s="6">
        <v>146</v>
      </c>
      <c r="D154" s="29">
        <f t="shared" si="42"/>
        <v>33797</v>
      </c>
      <c r="E154" s="29">
        <f t="shared" si="47"/>
        <v>4934362</v>
      </c>
      <c r="F154" s="29">
        <f t="shared" si="43"/>
        <v>-1149026</v>
      </c>
      <c r="G154" s="34">
        <f>+Inputs!$D$3</f>
        <v>0.37951000000000001</v>
      </c>
      <c r="I154" s="27">
        <f t="shared" si="48"/>
        <v>6083388</v>
      </c>
      <c r="K154" s="27">
        <f t="shared" si="44"/>
        <v>33797</v>
      </c>
      <c r="L154" s="27">
        <f t="shared" si="49"/>
        <v>4934362</v>
      </c>
      <c r="M154" s="27">
        <f t="shared" si="45"/>
        <v>12826.29947</v>
      </c>
      <c r="N154" s="27">
        <f t="shared" si="46"/>
        <v>12826.29947</v>
      </c>
      <c r="O154" s="27">
        <f t="shared" si="50"/>
        <v>-436031.37112999969</v>
      </c>
      <c r="P154" s="27">
        <f t="shared" si="51"/>
        <v>436031.37112999969</v>
      </c>
    </row>
    <row r="155" spans="1:16">
      <c r="A155" s="31">
        <v>39904</v>
      </c>
      <c r="C155" s="6">
        <v>147</v>
      </c>
      <c r="D155" s="29">
        <f t="shared" si="42"/>
        <v>33797</v>
      </c>
      <c r="E155" s="29">
        <f t="shared" si="47"/>
        <v>4968159</v>
      </c>
      <c r="F155" s="29">
        <f t="shared" si="43"/>
        <v>-1115229</v>
      </c>
      <c r="G155" s="34">
        <f>+Inputs!$D$3</f>
        <v>0.37951000000000001</v>
      </c>
      <c r="I155" s="27">
        <f t="shared" si="48"/>
        <v>6083388</v>
      </c>
      <c r="K155" s="27">
        <f t="shared" si="44"/>
        <v>33797</v>
      </c>
      <c r="L155" s="27">
        <f t="shared" si="49"/>
        <v>4968159</v>
      </c>
      <c r="M155" s="27">
        <f t="shared" si="45"/>
        <v>12826.29947</v>
      </c>
      <c r="N155" s="27">
        <f t="shared" si="46"/>
        <v>12826.29947</v>
      </c>
      <c r="O155" s="27">
        <f t="shared" si="50"/>
        <v>-423205.07165999967</v>
      </c>
      <c r="P155" s="27">
        <f t="shared" si="51"/>
        <v>423205.07165999967</v>
      </c>
    </row>
    <row r="156" spans="1:16">
      <c r="A156" s="30">
        <v>39934</v>
      </c>
      <c r="C156" s="6">
        <v>148</v>
      </c>
      <c r="D156" s="29">
        <f t="shared" si="42"/>
        <v>33797</v>
      </c>
      <c r="E156" s="29">
        <f t="shared" si="47"/>
        <v>5001956</v>
      </c>
      <c r="F156" s="29">
        <f t="shared" si="43"/>
        <v>-1081432</v>
      </c>
      <c r="G156" s="34">
        <f>+Inputs!$D$3</f>
        <v>0.37951000000000001</v>
      </c>
      <c r="I156" s="27">
        <f t="shared" si="48"/>
        <v>6083388</v>
      </c>
      <c r="K156" s="27">
        <f t="shared" si="44"/>
        <v>33797</v>
      </c>
      <c r="L156" s="27">
        <f t="shared" si="49"/>
        <v>5001956</v>
      </c>
      <c r="M156" s="27">
        <f t="shared" si="45"/>
        <v>12826.29947</v>
      </c>
      <c r="N156" s="27">
        <f t="shared" si="46"/>
        <v>12826.29947</v>
      </c>
      <c r="O156" s="27">
        <f t="shared" si="50"/>
        <v>-410378.77218999964</v>
      </c>
      <c r="P156" s="27">
        <f t="shared" si="51"/>
        <v>410378.77218999964</v>
      </c>
    </row>
    <row r="157" spans="1:16">
      <c r="A157" s="31">
        <v>39965</v>
      </c>
      <c r="C157" s="6">
        <v>149</v>
      </c>
      <c r="D157" s="29">
        <f t="shared" si="42"/>
        <v>33797</v>
      </c>
      <c r="E157" s="29">
        <f t="shared" si="47"/>
        <v>5035753</v>
      </c>
      <c r="F157" s="29">
        <f t="shared" si="43"/>
        <v>-1047635</v>
      </c>
      <c r="G157" s="34">
        <f>+Inputs!$D$3</f>
        <v>0.37951000000000001</v>
      </c>
      <c r="I157" s="27">
        <f t="shared" si="48"/>
        <v>6083388</v>
      </c>
      <c r="K157" s="27">
        <f t="shared" si="44"/>
        <v>33797</v>
      </c>
      <c r="L157" s="27">
        <f t="shared" si="49"/>
        <v>5035753</v>
      </c>
      <c r="M157" s="27">
        <f t="shared" si="45"/>
        <v>12826.29947</v>
      </c>
      <c r="N157" s="27">
        <f t="shared" si="46"/>
        <v>12826.29947</v>
      </c>
      <c r="O157" s="27">
        <f t="shared" si="50"/>
        <v>-397552.47271999961</v>
      </c>
      <c r="P157" s="27">
        <f t="shared" si="51"/>
        <v>397552.47271999961</v>
      </c>
    </row>
    <row r="158" spans="1:16">
      <c r="A158" s="30">
        <v>39995</v>
      </c>
      <c r="C158" s="6">
        <v>150</v>
      </c>
      <c r="D158" s="29">
        <f t="shared" si="42"/>
        <v>33797</v>
      </c>
      <c r="E158" s="29">
        <f t="shared" si="47"/>
        <v>5069550</v>
      </c>
      <c r="F158" s="29">
        <f t="shared" si="43"/>
        <v>-1013838</v>
      </c>
      <c r="G158" s="34">
        <f>+Inputs!$D$3</f>
        <v>0.37951000000000001</v>
      </c>
      <c r="I158" s="27">
        <f t="shared" si="48"/>
        <v>6083388</v>
      </c>
      <c r="K158" s="27">
        <f t="shared" si="44"/>
        <v>33797</v>
      </c>
      <c r="L158" s="27">
        <f t="shared" si="49"/>
        <v>5069550</v>
      </c>
      <c r="M158" s="27">
        <f t="shared" si="45"/>
        <v>12826.29947</v>
      </c>
      <c r="N158" s="27">
        <f t="shared" si="46"/>
        <v>12826.29947</v>
      </c>
      <c r="O158" s="27">
        <f t="shared" si="50"/>
        <v>-384726.17324999959</v>
      </c>
      <c r="P158" s="27">
        <f t="shared" si="51"/>
        <v>384726.17324999959</v>
      </c>
    </row>
    <row r="159" spans="1:16">
      <c r="A159" s="31">
        <v>40026</v>
      </c>
      <c r="C159" s="6">
        <v>151</v>
      </c>
      <c r="D159" s="29">
        <f t="shared" si="42"/>
        <v>33797</v>
      </c>
      <c r="E159" s="29">
        <f t="shared" si="47"/>
        <v>5103347</v>
      </c>
      <c r="F159" s="29">
        <f t="shared" si="43"/>
        <v>-980041</v>
      </c>
      <c r="G159" s="34">
        <f>+Inputs!$D$3</f>
        <v>0.37951000000000001</v>
      </c>
      <c r="I159" s="27">
        <f t="shared" si="48"/>
        <v>6083388</v>
      </c>
      <c r="K159" s="27">
        <f t="shared" si="44"/>
        <v>33797</v>
      </c>
      <c r="L159" s="27">
        <f t="shared" si="49"/>
        <v>5103347</v>
      </c>
      <c r="M159" s="27">
        <f t="shared" si="45"/>
        <v>12826.29947</v>
      </c>
      <c r="N159" s="27">
        <f t="shared" si="46"/>
        <v>12826.29947</v>
      </c>
      <c r="O159" s="27">
        <f t="shared" si="50"/>
        <v>-371899.87377999956</v>
      </c>
      <c r="P159" s="27">
        <f t="shared" si="51"/>
        <v>371899.87377999956</v>
      </c>
    </row>
    <row r="160" spans="1:16">
      <c r="A160" s="30">
        <v>40057</v>
      </c>
      <c r="C160" s="6">
        <v>152</v>
      </c>
      <c r="D160" s="29">
        <f t="shared" si="42"/>
        <v>33797</v>
      </c>
      <c r="E160" s="29">
        <f t="shared" si="47"/>
        <v>5137144</v>
      </c>
      <c r="F160" s="29">
        <f t="shared" si="43"/>
        <v>-946244</v>
      </c>
      <c r="G160" s="34">
        <f>+Inputs!$D$3</f>
        <v>0.37951000000000001</v>
      </c>
      <c r="I160" s="27">
        <f t="shared" si="48"/>
        <v>6083388</v>
      </c>
      <c r="K160" s="27">
        <f t="shared" si="44"/>
        <v>33797</v>
      </c>
      <c r="L160" s="27">
        <f t="shared" si="49"/>
        <v>5137144</v>
      </c>
      <c r="M160" s="27">
        <f t="shared" si="45"/>
        <v>12826.29947</v>
      </c>
      <c r="N160" s="27">
        <f t="shared" si="46"/>
        <v>12826.29947</v>
      </c>
      <c r="O160" s="27">
        <f t="shared" si="50"/>
        <v>-359073.57430999953</v>
      </c>
      <c r="P160" s="27">
        <f t="shared" si="51"/>
        <v>359073.57430999953</v>
      </c>
    </row>
    <row r="161" spans="1:16">
      <c r="A161" s="31">
        <v>40087</v>
      </c>
      <c r="C161" s="6">
        <v>153</v>
      </c>
      <c r="D161" s="29">
        <f t="shared" si="42"/>
        <v>33797</v>
      </c>
      <c r="E161" s="29">
        <f t="shared" si="47"/>
        <v>5170941</v>
      </c>
      <c r="F161" s="29">
        <f t="shared" si="43"/>
        <v>-912447</v>
      </c>
      <c r="G161" s="34">
        <f>+Inputs!$D$3</f>
        <v>0.37951000000000001</v>
      </c>
      <c r="I161" s="27">
        <f t="shared" si="48"/>
        <v>6083388</v>
      </c>
      <c r="K161" s="27">
        <f t="shared" si="44"/>
        <v>33797</v>
      </c>
      <c r="L161" s="27">
        <f t="shared" si="49"/>
        <v>5170941</v>
      </c>
      <c r="M161" s="27">
        <f t="shared" si="45"/>
        <v>12826.29947</v>
      </c>
      <c r="N161" s="27">
        <f t="shared" si="46"/>
        <v>12826.29947</v>
      </c>
      <c r="O161" s="27">
        <f t="shared" si="50"/>
        <v>-346247.2748399995</v>
      </c>
      <c r="P161" s="27">
        <f t="shared" si="51"/>
        <v>346247.2748399995</v>
      </c>
    </row>
    <row r="162" spans="1:16">
      <c r="A162" s="30">
        <v>40118</v>
      </c>
      <c r="C162" s="6">
        <v>154</v>
      </c>
      <c r="D162" s="29">
        <f t="shared" si="42"/>
        <v>33797</v>
      </c>
      <c r="E162" s="29">
        <f t="shared" si="47"/>
        <v>5204738</v>
      </c>
      <c r="F162" s="29">
        <f t="shared" si="43"/>
        <v>-878650</v>
      </c>
      <c r="G162" s="34">
        <f>+Inputs!$D$3</f>
        <v>0.37951000000000001</v>
      </c>
      <c r="I162" s="27">
        <f t="shared" si="48"/>
        <v>6083388</v>
      </c>
      <c r="K162" s="27">
        <f t="shared" si="44"/>
        <v>33797</v>
      </c>
      <c r="L162" s="27">
        <f t="shared" si="49"/>
        <v>5204738</v>
      </c>
      <c r="M162" s="27">
        <f t="shared" si="45"/>
        <v>12826.29947</v>
      </c>
      <c r="N162" s="27">
        <f t="shared" si="46"/>
        <v>12826.29947</v>
      </c>
      <c r="O162" s="27">
        <f t="shared" si="50"/>
        <v>-333420.97536999948</v>
      </c>
      <c r="P162" s="27">
        <f t="shared" si="51"/>
        <v>333420.97536999948</v>
      </c>
    </row>
    <row r="163" spans="1:16">
      <c r="A163" s="31">
        <v>40148</v>
      </c>
      <c r="C163" s="6">
        <v>155</v>
      </c>
      <c r="D163" s="29">
        <f t="shared" si="42"/>
        <v>33797</v>
      </c>
      <c r="E163" s="29">
        <f t="shared" si="47"/>
        <v>5238535</v>
      </c>
      <c r="F163" s="29">
        <f t="shared" si="43"/>
        <v>-844853</v>
      </c>
      <c r="G163" s="34">
        <f>+Inputs!$D$3</f>
        <v>0.37951000000000001</v>
      </c>
      <c r="I163" s="27">
        <f t="shared" si="48"/>
        <v>6083388</v>
      </c>
      <c r="K163" s="27">
        <f t="shared" si="44"/>
        <v>33797</v>
      </c>
      <c r="L163" s="27">
        <f t="shared" si="49"/>
        <v>5238535</v>
      </c>
      <c r="M163" s="27">
        <f t="shared" si="45"/>
        <v>12826.29947</v>
      </c>
      <c r="N163" s="27">
        <f t="shared" si="46"/>
        <v>12826.29947</v>
      </c>
      <c r="O163" s="27">
        <f t="shared" si="50"/>
        <v>-320594.67589999945</v>
      </c>
      <c r="P163" s="27">
        <f t="shared" si="51"/>
        <v>320594.67589999945</v>
      </c>
    </row>
    <row r="164" spans="1:16">
      <c r="A164" s="30">
        <v>40179</v>
      </c>
      <c r="C164" s="6">
        <v>156</v>
      </c>
      <c r="D164" s="29">
        <f t="shared" si="42"/>
        <v>33797</v>
      </c>
      <c r="E164" s="29">
        <f t="shared" si="47"/>
        <v>5272332</v>
      </c>
      <c r="F164" s="29">
        <f t="shared" si="43"/>
        <v>-811056</v>
      </c>
      <c r="G164" s="34">
        <f>+Inputs!$D$3</f>
        <v>0.37951000000000001</v>
      </c>
      <c r="I164" s="27">
        <f t="shared" si="48"/>
        <v>6083388</v>
      </c>
      <c r="K164" s="27">
        <f t="shared" si="44"/>
        <v>33797</v>
      </c>
      <c r="L164" s="27">
        <f t="shared" si="49"/>
        <v>5272332</v>
      </c>
      <c r="M164" s="27">
        <f t="shared" si="45"/>
        <v>12826.29947</v>
      </c>
      <c r="N164" s="27">
        <f t="shared" si="46"/>
        <v>12826.29947</v>
      </c>
      <c r="O164" s="27">
        <f t="shared" si="50"/>
        <v>-307768.37642999942</v>
      </c>
      <c r="P164" s="27">
        <f t="shared" si="51"/>
        <v>307768.37642999942</v>
      </c>
    </row>
    <row r="165" spans="1:16">
      <c r="A165" s="31">
        <v>40210</v>
      </c>
      <c r="C165" s="6">
        <v>157</v>
      </c>
      <c r="D165" s="29">
        <f t="shared" si="42"/>
        <v>33797</v>
      </c>
      <c r="E165" s="29">
        <f t="shared" si="47"/>
        <v>5306129</v>
      </c>
      <c r="F165" s="29">
        <f t="shared" si="43"/>
        <v>-777259</v>
      </c>
      <c r="G165" s="34">
        <f>+Inputs!$D$3</f>
        <v>0.37951000000000001</v>
      </c>
      <c r="I165" s="27">
        <f t="shared" si="48"/>
        <v>6083388</v>
      </c>
      <c r="K165" s="27">
        <f t="shared" si="44"/>
        <v>33797</v>
      </c>
      <c r="L165" s="27">
        <f t="shared" si="49"/>
        <v>5306129</v>
      </c>
      <c r="M165" s="27">
        <f t="shared" si="45"/>
        <v>12826.29947</v>
      </c>
      <c r="N165" s="27">
        <f t="shared" si="46"/>
        <v>12826.29947</v>
      </c>
      <c r="O165" s="27">
        <f t="shared" si="50"/>
        <v>-294942.07695999939</v>
      </c>
      <c r="P165" s="27">
        <f t="shared" si="51"/>
        <v>294942.07695999939</v>
      </c>
    </row>
    <row r="166" spans="1:16">
      <c r="A166" s="30">
        <v>40238</v>
      </c>
      <c r="C166" s="6">
        <v>158</v>
      </c>
      <c r="D166" s="29">
        <f t="shared" si="42"/>
        <v>33797</v>
      </c>
      <c r="E166" s="29">
        <f t="shared" si="47"/>
        <v>5339926</v>
      </c>
      <c r="F166" s="29">
        <f t="shared" si="43"/>
        <v>-743462</v>
      </c>
      <c r="G166" s="34">
        <f>+Inputs!$D$3</f>
        <v>0.37951000000000001</v>
      </c>
      <c r="I166" s="27">
        <f t="shared" si="48"/>
        <v>6083388</v>
      </c>
      <c r="K166" s="27">
        <f t="shared" si="44"/>
        <v>33797</v>
      </c>
      <c r="L166" s="27">
        <f t="shared" si="49"/>
        <v>5339926</v>
      </c>
      <c r="M166" s="27">
        <f t="shared" si="45"/>
        <v>12826.29947</v>
      </c>
      <c r="N166" s="27">
        <f t="shared" si="46"/>
        <v>12826.29947</v>
      </c>
      <c r="O166" s="27">
        <f t="shared" si="50"/>
        <v>-282115.77748999937</v>
      </c>
      <c r="P166" s="27">
        <f t="shared" si="51"/>
        <v>282115.77748999937</v>
      </c>
    </row>
    <row r="167" spans="1:16">
      <c r="A167" s="31">
        <v>40269</v>
      </c>
      <c r="C167" s="6">
        <v>159</v>
      </c>
      <c r="D167" s="29">
        <f t="shared" si="42"/>
        <v>33797</v>
      </c>
      <c r="E167" s="29">
        <f t="shared" si="47"/>
        <v>5373723</v>
      </c>
      <c r="F167" s="29">
        <f t="shared" si="43"/>
        <v>-709665</v>
      </c>
      <c r="G167" s="34">
        <f>+Inputs!$D$3</f>
        <v>0.37951000000000001</v>
      </c>
      <c r="I167" s="27">
        <f t="shared" si="48"/>
        <v>6083388</v>
      </c>
      <c r="K167" s="27">
        <f t="shared" si="44"/>
        <v>33797</v>
      </c>
      <c r="L167" s="27">
        <f t="shared" si="49"/>
        <v>5373723</v>
      </c>
      <c r="M167" s="27">
        <f t="shared" si="45"/>
        <v>12826.29947</v>
      </c>
      <c r="N167" s="27">
        <f t="shared" si="46"/>
        <v>12826.29947</v>
      </c>
      <c r="O167" s="27">
        <f t="shared" si="50"/>
        <v>-269289.47801999934</v>
      </c>
      <c r="P167" s="27">
        <f t="shared" si="51"/>
        <v>269289.47801999934</v>
      </c>
    </row>
    <row r="168" spans="1:16">
      <c r="A168" s="30">
        <v>40299</v>
      </c>
      <c r="C168" s="6">
        <v>160</v>
      </c>
      <c r="D168" s="29">
        <f t="shared" si="42"/>
        <v>33797</v>
      </c>
      <c r="E168" s="29">
        <f t="shared" si="47"/>
        <v>5407520</v>
      </c>
      <c r="F168" s="29">
        <f t="shared" si="43"/>
        <v>-675868</v>
      </c>
      <c r="G168" s="34">
        <f>+Inputs!$D$3</f>
        <v>0.37951000000000001</v>
      </c>
      <c r="I168" s="27">
        <f t="shared" si="48"/>
        <v>6083388</v>
      </c>
      <c r="K168" s="27">
        <f t="shared" si="44"/>
        <v>33797</v>
      </c>
      <c r="L168" s="27">
        <f t="shared" si="49"/>
        <v>5407520</v>
      </c>
      <c r="M168" s="27">
        <f t="shared" si="45"/>
        <v>12826.29947</v>
      </c>
      <c r="N168" s="27">
        <f t="shared" si="46"/>
        <v>12826.29947</v>
      </c>
      <c r="O168" s="27">
        <f t="shared" si="50"/>
        <v>-256463.17854999934</v>
      </c>
      <c r="P168" s="27">
        <f t="shared" si="51"/>
        <v>256463.17854999934</v>
      </c>
    </row>
    <row r="169" spans="1:16">
      <c r="A169" s="31">
        <v>40330</v>
      </c>
      <c r="C169" s="6">
        <v>161</v>
      </c>
      <c r="D169" s="29">
        <f t="shared" ref="D169:D187" si="52">ROUND(-(+$B$9/180)*1,0)</f>
        <v>33797</v>
      </c>
      <c r="E169" s="29">
        <f t="shared" si="47"/>
        <v>5441317</v>
      </c>
      <c r="F169" s="29">
        <f t="shared" ref="F169:F188" si="53">$B$9+E169</f>
        <v>-642071</v>
      </c>
      <c r="G169" s="34">
        <f>+Inputs!$D$3</f>
        <v>0.37951000000000001</v>
      </c>
      <c r="I169" s="27">
        <f t="shared" si="48"/>
        <v>6083388</v>
      </c>
      <c r="K169" s="27">
        <f t="shared" ref="K169:K188" si="54">D169</f>
        <v>33797</v>
      </c>
      <c r="L169" s="27">
        <f t="shared" si="49"/>
        <v>5441317</v>
      </c>
      <c r="M169" s="27">
        <f t="shared" ref="M169:M188" si="55">K169*G169</f>
        <v>12826.29947</v>
      </c>
      <c r="N169" s="27">
        <f t="shared" ref="N169:N188" si="56">M169-J169</f>
        <v>12826.29947</v>
      </c>
      <c r="O169" s="27">
        <f t="shared" si="50"/>
        <v>-243636.87907999934</v>
      </c>
      <c r="P169" s="27">
        <f t="shared" si="51"/>
        <v>243636.87907999934</v>
      </c>
    </row>
    <row r="170" spans="1:16">
      <c r="A170" s="30">
        <v>40360</v>
      </c>
      <c r="C170" s="6">
        <v>162</v>
      </c>
      <c r="D170" s="29">
        <f t="shared" si="52"/>
        <v>33797</v>
      </c>
      <c r="E170" s="29">
        <f t="shared" ref="E170:E188" si="57">+E169+D170</f>
        <v>5475114</v>
      </c>
      <c r="F170" s="29">
        <f t="shared" si="53"/>
        <v>-608274</v>
      </c>
      <c r="G170" s="34">
        <f>+Inputs!$D$3</f>
        <v>0.37951000000000001</v>
      </c>
      <c r="I170" s="27">
        <f t="shared" ref="I170:I188" si="58">+I169+H170</f>
        <v>6083388</v>
      </c>
      <c r="K170" s="27">
        <f t="shared" si="54"/>
        <v>33797</v>
      </c>
      <c r="L170" s="27">
        <f t="shared" ref="L170:L188" si="59">+L169+K170</f>
        <v>5475114</v>
      </c>
      <c r="M170" s="27">
        <f t="shared" si="55"/>
        <v>12826.29947</v>
      </c>
      <c r="N170" s="27">
        <f t="shared" si="56"/>
        <v>12826.29947</v>
      </c>
      <c r="O170" s="27">
        <f t="shared" ref="O170:O188" si="60">+O169+N170</f>
        <v>-230810.57960999935</v>
      </c>
      <c r="P170" s="27">
        <f t="shared" ref="P170:P188" si="61">P169-N170</f>
        <v>230810.57960999935</v>
      </c>
    </row>
    <row r="171" spans="1:16">
      <c r="A171" s="31">
        <v>40391</v>
      </c>
      <c r="C171" s="6">
        <v>163</v>
      </c>
      <c r="D171" s="29">
        <f t="shared" si="52"/>
        <v>33797</v>
      </c>
      <c r="E171" s="29">
        <f t="shared" si="57"/>
        <v>5508911</v>
      </c>
      <c r="F171" s="29">
        <f t="shared" si="53"/>
        <v>-574477</v>
      </c>
      <c r="G171" s="34">
        <f>+Inputs!$D$3</f>
        <v>0.37951000000000001</v>
      </c>
      <c r="I171" s="27">
        <f t="shared" si="58"/>
        <v>6083388</v>
      </c>
      <c r="K171" s="27">
        <f t="shared" si="54"/>
        <v>33797</v>
      </c>
      <c r="L171" s="27">
        <f t="shared" si="59"/>
        <v>5508911</v>
      </c>
      <c r="M171" s="27">
        <f t="shared" si="55"/>
        <v>12826.29947</v>
      </c>
      <c r="N171" s="27">
        <f t="shared" si="56"/>
        <v>12826.29947</v>
      </c>
      <c r="O171" s="27">
        <f t="shared" si="60"/>
        <v>-217984.28013999935</v>
      </c>
      <c r="P171" s="27">
        <f t="shared" si="61"/>
        <v>217984.28013999935</v>
      </c>
    </row>
    <row r="172" spans="1:16">
      <c r="A172" s="30">
        <v>40422</v>
      </c>
      <c r="C172" s="6">
        <v>164</v>
      </c>
      <c r="D172" s="29">
        <f t="shared" si="52"/>
        <v>33797</v>
      </c>
      <c r="E172" s="29">
        <f t="shared" si="57"/>
        <v>5542708</v>
      </c>
      <c r="F172" s="29">
        <f t="shared" si="53"/>
        <v>-540680</v>
      </c>
      <c r="G172" s="34">
        <f>+Inputs!$D$3</f>
        <v>0.37951000000000001</v>
      </c>
      <c r="I172" s="27">
        <f t="shared" si="58"/>
        <v>6083388</v>
      </c>
      <c r="K172" s="27">
        <f t="shared" si="54"/>
        <v>33797</v>
      </c>
      <c r="L172" s="27">
        <f t="shared" si="59"/>
        <v>5542708</v>
      </c>
      <c r="M172" s="27">
        <f t="shared" si="55"/>
        <v>12826.29947</v>
      </c>
      <c r="N172" s="27">
        <f t="shared" si="56"/>
        <v>12826.29947</v>
      </c>
      <c r="O172" s="27">
        <f t="shared" si="60"/>
        <v>-205157.98066999935</v>
      </c>
      <c r="P172" s="27">
        <f t="shared" si="61"/>
        <v>205157.98066999935</v>
      </c>
    </row>
    <row r="173" spans="1:16">
      <c r="A173" s="31">
        <v>40452</v>
      </c>
      <c r="C173" s="6">
        <v>165</v>
      </c>
      <c r="D173" s="29">
        <f t="shared" si="52"/>
        <v>33797</v>
      </c>
      <c r="E173" s="29">
        <f t="shared" si="57"/>
        <v>5576505</v>
      </c>
      <c r="F173" s="29">
        <f t="shared" si="53"/>
        <v>-506883</v>
      </c>
      <c r="G173" s="34">
        <f>+Inputs!$D$3</f>
        <v>0.37951000000000001</v>
      </c>
      <c r="I173" s="27">
        <f t="shared" si="58"/>
        <v>6083388</v>
      </c>
      <c r="K173" s="27">
        <f t="shared" si="54"/>
        <v>33797</v>
      </c>
      <c r="L173" s="27">
        <f t="shared" si="59"/>
        <v>5576505</v>
      </c>
      <c r="M173" s="27">
        <f t="shared" si="55"/>
        <v>12826.29947</v>
      </c>
      <c r="N173" s="27">
        <f t="shared" si="56"/>
        <v>12826.29947</v>
      </c>
      <c r="O173" s="27">
        <f t="shared" si="60"/>
        <v>-192331.68119999935</v>
      </c>
      <c r="P173" s="27">
        <f t="shared" si="61"/>
        <v>192331.68119999935</v>
      </c>
    </row>
    <row r="174" spans="1:16">
      <c r="A174" s="30">
        <v>40483</v>
      </c>
      <c r="C174" s="6">
        <v>166</v>
      </c>
      <c r="D174" s="29">
        <f t="shared" si="52"/>
        <v>33797</v>
      </c>
      <c r="E174" s="29">
        <f t="shared" si="57"/>
        <v>5610302</v>
      </c>
      <c r="F174" s="29">
        <f t="shared" si="53"/>
        <v>-473086</v>
      </c>
      <c r="G174" s="34">
        <f>+Inputs!$D$3</f>
        <v>0.37951000000000001</v>
      </c>
      <c r="I174" s="27">
        <f t="shared" si="58"/>
        <v>6083388</v>
      </c>
      <c r="K174" s="27">
        <f t="shared" si="54"/>
        <v>33797</v>
      </c>
      <c r="L174" s="27">
        <f t="shared" si="59"/>
        <v>5610302</v>
      </c>
      <c r="M174" s="27">
        <f t="shared" si="55"/>
        <v>12826.29947</v>
      </c>
      <c r="N174" s="27">
        <f t="shared" si="56"/>
        <v>12826.29947</v>
      </c>
      <c r="O174" s="27">
        <f t="shared" si="60"/>
        <v>-179505.38172999935</v>
      </c>
      <c r="P174" s="27">
        <f t="shared" si="61"/>
        <v>179505.38172999935</v>
      </c>
    </row>
    <row r="175" spans="1:16">
      <c r="A175" s="31">
        <v>40513</v>
      </c>
      <c r="C175" s="6">
        <v>167</v>
      </c>
      <c r="D175" s="29">
        <f t="shared" si="52"/>
        <v>33797</v>
      </c>
      <c r="E175" s="29">
        <f t="shared" si="57"/>
        <v>5644099</v>
      </c>
      <c r="F175" s="29">
        <f t="shared" si="53"/>
        <v>-439289</v>
      </c>
      <c r="G175" s="34">
        <f>+Inputs!$D$3</f>
        <v>0.37951000000000001</v>
      </c>
      <c r="I175" s="27">
        <f t="shared" si="58"/>
        <v>6083388</v>
      </c>
      <c r="K175" s="27">
        <f t="shared" si="54"/>
        <v>33797</v>
      </c>
      <c r="L175" s="27">
        <f t="shared" si="59"/>
        <v>5644099</v>
      </c>
      <c r="M175" s="27">
        <f t="shared" si="55"/>
        <v>12826.29947</v>
      </c>
      <c r="N175" s="27">
        <f t="shared" si="56"/>
        <v>12826.29947</v>
      </c>
      <c r="O175" s="27">
        <f t="shared" si="60"/>
        <v>-166679.08225999936</v>
      </c>
      <c r="P175" s="27">
        <f t="shared" si="61"/>
        <v>166679.08225999936</v>
      </c>
    </row>
    <row r="176" spans="1:16">
      <c r="A176" s="30">
        <v>40544</v>
      </c>
      <c r="C176" s="6">
        <v>168</v>
      </c>
      <c r="D176" s="29">
        <f t="shared" si="52"/>
        <v>33797</v>
      </c>
      <c r="E176" s="29">
        <f t="shared" si="57"/>
        <v>5677896</v>
      </c>
      <c r="F176" s="29">
        <f t="shared" si="53"/>
        <v>-405492</v>
      </c>
      <c r="G176" s="34">
        <f>+Inputs!$D$3</f>
        <v>0.37951000000000001</v>
      </c>
      <c r="I176" s="27">
        <f t="shared" si="58"/>
        <v>6083388</v>
      </c>
      <c r="K176" s="27">
        <f t="shared" si="54"/>
        <v>33797</v>
      </c>
      <c r="L176" s="27">
        <f t="shared" si="59"/>
        <v>5677896</v>
      </c>
      <c r="M176" s="27">
        <f t="shared" si="55"/>
        <v>12826.29947</v>
      </c>
      <c r="N176" s="27">
        <f t="shared" si="56"/>
        <v>12826.29947</v>
      </c>
      <c r="O176" s="27">
        <f t="shared" si="60"/>
        <v>-153852.78278999936</v>
      </c>
      <c r="P176" s="27">
        <f t="shared" si="61"/>
        <v>153852.78278999936</v>
      </c>
    </row>
    <row r="177" spans="1:20">
      <c r="A177" s="31">
        <v>40575</v>
      </c>
      <c r="C177" s="6">
        <v>169</v>
      </c>
      <c r="D177" s="29">
        <f t="shared" si="52"/>
        <v>33797</v>
      </c>
      <c r="E177" s="29">
        <f t="shared" si="57"/>
        <v>5711693</v>
      </c>
      <c r="F177" s="29">
        <f t="shared" si="53"/>
        <v>-371695</v>
      </c>
      <c r="G177" s="34">
        <f>+Inputs!$D$3</f>
        <v>0.37951000000000001</v>
      </c>
      <c r="I177" s="27">
        <f t="shared" si="58"/>
        <v>6083388</v>
      </c>
      <c r="K177" s="27">
        <f t="shared" si="54"/>
        <v>33797</v>
      </c>
      <c r="L177" s="27">
        <f t="shared" si="59"/>
        <v>5711693</v>
      </c>
      <c r="M177" s="27">
        <f t="shared" si="55"/>
        <v>12826.29947</v>
      </c>
      <c r="N177" s="27">
        <f t="shared" si="56"/>
        <v>12826.29947</v>
      </c>
      <c r="O177" s="27">
        <f t="shared" si="60"/>
        <v>-141026.48331999936</v>
      </c>
      <c r="P177" s="27">
        <f t="shared" si="61"/>
        <v>141026.48331999936</v>
      </c>
    </row>
    <row r="178" spans="1:20">
      <c r="A178" s="30">
        <v>40603</v>
      </c>
      <c r="C178" s="6">
        <v>170</v>
      </c>
      <c r="D178" s="29">
        <f t="shared" si="52"/>
        <v>33797</v>
      </c>
      <c r="E178" s="29">
        <f t="shared" si="57"/>
        <v>5745490</v>
      </c>
      <c r="F178" s="29">
        <f t="shared" si="53"/>
        <v>-337898</v>
      </c>
      <c r="G178" s="34">
        <f>+Inputs!$D$3</f>
        <v>0.37951000000000001</v>
      </c>
      <c r="I178" s="27">
        <f t="shared" si="58"/>
        <v>6083388</v>
      </c>
      <c r="K178" s="27">
        <f t="shared" si="54"/>
        <v>33797</v>
      </c>
      <c r="L178" s="27">
        <f t="shared" si="59"/>
        <v>5745490</v>
      </c>
      <c r="M178" s="27">
        <f t="shared" si="55"/>
        <v>12826.29947</v>
      </c>
      <c r="N178" s="27">
        <f t="shared" si="56"/>
        <v>12826.29947</v>
      </c>
      <c r="O178" s="27">
        <f t="shared" si="60"/>
        <v>-128200.18384999936</v>
      </c>
      <c r="P178" s="27">
        <f t="shared" si="61"/>
        <v>128200.18384999936</v>
      </c>
    </row>
    <row r="179" spans="1:20">
      <c r="A179" s="31">
        <v>40634</v>
      </c>
      <c r="C179" s="6">
        <v>171</v>
      </c>
      <c r="D179" s="29">
        <f t="shared" si="52"/>
        <v>33797</v>
      </c>
      <c r="E179" s="29">
        <f t="shared" si="57"/>
        <v>5779287</v>
      </c>
      <c r="F179" s="29">
        <f t="shared" si="53"/>
        <v>-304101</v>
      </c>
      <c r="G179" s="34">
        <f>+Inputs!$D$3</f>
        <v>0.37951000000000001</v>
      </c>
      <c r="I179" s="27">
        <f t="shared" si="58"/>
        <v>6083388</v>
      </c>
      <c r="K179" s="27">
        <f t="shared" si="54"/>
        <v>33797</v>
      </c>
      <c r="L179" s="27">
        <f t="shared" si="59"/>
        <v>5779287</v>
      </c>
      <c r="M179" s="27">
        <f t="shared" si="55"/>
        <v>12826.29947</v>
      </c>
      <c r="N179" s="27">
        <f t="shared" si="56"/>
        <v>12826.29947</v>
      </c>
      <c r="O179" s="27">
        <f t="shared" si="60"/>
        <v>-115373.88437999936</v>
      </c>
      <c r="P179" s="27">
        <f t="shared" si="61"/>
        <v>115373.88437999936</v>
      </c>
    </row>
    <row r="180" spans="1:20">
      <c r="A180" s="30">
        <v>40664</v>
      </c>
      <c r="C180" s="6">
        <v>172</v>
      </c>
      <c r="D180" s="29">
        <f t="shared" si="52"/>
        <v>33797</v>
      </c>
      <c r="E180" s="29">
        <f t="shared" si="57"/>
        <v>5813084</v>
      </c>
      <c r="F180" s="29">
        <f t="shared" si="53"/>
        <v>-270304</v>
      </c>
      <c r="G180" s="34">
        <f>+Inputs!$D$3</f>
        <v>0.37951000000000001</v>
      </c>
      <c r="I180" s="27">
        <f t="shared" si="58"/>
        <v>6083388</v>
      </c>
      <c r="K180" s="27">
        <f t="shared" si="54"/>
        <v>33797</v>
      </c>
      <c r="L180" s="27">
        <f t="shared" si="59"/>
        <v>5813084</v>
      </c>
      <c r="M180" s="27">
        <f t="shared" si="55"/>
        <v>12826.29947</v>
      </c>
      <c r="N180" s="27">
        <f t="shared" si="56"/>
        <v>12826.29947</v>
      </c>
      <c r="O180" s="27">
        <f t="shared" si="60"/>
        <v>-102547.58490999936</v>
      </c>
      <c r="P180" s="27">
        <f t="shared" si="61"/>
        <v>102547.58490999936</v>
      </c>
    </row>
    <row r="181" spans="1:20">
      <c r="A181" s="31">
        <v>40695</v>
      </c>
      <c r="C181" s="6">
        <v>173</v>
      </c>
      <c r="D181" s="29">
        <f t="shared" si="52"/>
        <v>33797</v>
      </c>
      <c r="E181" s="29">
        <f t="shared" si="57"/>
        <v>5846881</v>
      </c>
      <c r="F181" s="29">
        <f t="shared" si="53"/>
        <v>-236507</v>
      </c>
      <c r="G181" s="34">
        <f>+Inputs!$D$3</f>
        <v>0.37951000000000001</v>
      </c>
      <c r="I181" s="27">
        <f t="shared" si="58"/>
        <v>6083388</v>
      </c>
      <c r="K181" s="27">
        <f t="shared" si="54"/>
        <v>33797</v>
      </c>
      <c r="L181" s="27">
        <f t="shared" si="59"/>
        <v>5846881</v>
      </c>
      <c r="M181" s="27">
        <f t="shared" si="55"/>
        <v>12826.29947</v>
      </c>
      <c r="N181" s="27">
        <f t="shared" si="56"/>
        <v>12826.29947</v>
      </c>
      <c r="O181" s="27">
        <f t="shared" si="60"/>
        <v>-89721.285439999367</v>
      </c>
      <c r="P181" s="27">
        <f t="shared" si="61"/>
        <v>89721.285439999367</v>
      </c>
    </row>
    <row r="182" spans="1:20">
      <c r="A182" s="30">
        <v>40725</v>
      </c>
      <c r="C182" s="6">
        <v>174</v>
      </c>
      <c r="D182" s="29">
        <f t="shared" si="52"/>
        <v>33797</v>
      </c>
      <c r="E182" s="29">
        <f t="shared" si="57"/>
        <v>5880678</v>
      </c>
      <c r="F182" s="29">
        <f t="shared" si="53"/>
        <v>-202710</v>
      </c>
      <c r="G182" s="34">
        <f>+Inputs!$D$3</f>
        <v>0.37951000000000001</v>
      </c>
      <c r="I182" s="27">
        <f t="shared" si="58"/>
        <v>6083388</v>
      </c>
      <c r="K182" s="27">
        <f t="shared" si="54"/>
        <v>33797</v>
      </c>
      <c r="L182" s="27">
        <f t="shared" si="59"/>
        <v>5880678</v>
      </c>
      <c r="M182" s="27">
        <f t="shared" si="55"/>
        <v>12826.29947</v>
      </c>
      <c r="N182" s="27">
        <f t="shared" si="56"/>
        <v>12826.29947</v>
      </c>
      <c r="O182" s="27">
        <f t="shared" si="60"/>
        <v>-76894.985969999369</v>
      </c>
      <c r="P182" s="27">
        <f t="shared" si="61"/>
        <v>76894.985969999369</v>
      </c>
    </row>
    <row r="183" spans="1:20">
      <c r="A183" s="31">
        <v>40756</v>
      </c>
      <c r="C183" s="6">
        <v>175</v>
      </c>
      <c r="D183" s="29">
        <f t="shared" si="52"/>
        <v>33797</v>
      </c>
      <c r="E183" s="29">
        <f t="shared" si="57"/>
        <v>5914475</v>
      </c>
      <c r="F183" s="29">
        <f t="shared" si="53"/>
        <v>-168913</v>
      </c>
      <c r="G183" s="34">
        <f>+Inputs!$D$3</f>
        <v>0.37951000000000001</v>
      </c>
      <c r="I183" s="27">
        <f t="shared" si="58"/>
        <v>6083388</v>
      </c>
      <c r="K183" s="27">
        <f t="shared" si="54"/>
        <v>33797</v>
      </c>
      <c r="L183" s="27">
        <f t="shared" si="59"/>
        <v>5914475</v>
      </c>
      <c r="M183" s="27">
        <f t="shared" si="55"/>
        <v>12826.29947</v>
      </c>
      <c r="N183" s="27">
        <f t="shared" si="56"/>
        <v>12826.29947</v>
      </c>
      <c r="O183" s="27">
        <f t="shared" si="60"/>
        <v>-64068.68649999937</v>
      </c>
      <c r="P183" s="27">
        <f t="shared" si="61"/>
        <v>64068.68649999937</v>
      </c>
    </row>
    <row r="184" spans="1:20">
      <c r="A184" s="30">
        <v>40787</v>
      </c>
      <c r="C184" s="6">
        <v>176</v>
      </c>
      <c r="D184" s="29">
        <f t="shared" si="52"/>
        <v>33797</v>
      </c>
      <c r="E184" s="29">
        <f t="shared" si="57"/>
        <v>5948272</v>
      </c>
      <c r="F184" s="29">
        <f t="shared" si="53"/>
        <v>-135116</v>
      </c>
      <c r="G184" s="34">
        <f>+Inputs!$D$3</f>
        <v>0.37951000000000001</v>
      </c>
      <c r="I184" s="27">
        <f t="shared" si="58"/>
        <v>6083388</v>
      </c>
      <c r="K184" s="27">
        <f t="shared" si="54"/>
        <v>33797</v>
      </c>
      <c r="L184" s="27">
        <f t="shared" si="59"/>
        <v>5948272</v>
      </c>
      <c r="M184" s="27">
        <f t="shared" si="55"/>
        <v>12826.29947</v>
      </c>
      <c r="N184" s="27">
        <f t="shared" si="56"/>
        <v>12826.29947</v>
      </c>
      <c r="O184" s="27">
        <f t="shared" si="60"/>
        <v>-51242.387029999372</v>
      </c>
      <c r="P184" s="27">
        <f t="shared" si="61"/>
        <v>51242.387029999372</v>
      </c>
    </row>
    <row r="185" spans="1:20">
      <c r="A185" s="31">
        <v>40817</v>
      </c>
      <c r="C185" s="6">
        <v>177</v>
      </c>
      <c r="D185" s="29">
        <f t="shared" si="52"/>
        <v>33797</v>
      </c>
      <c r="E185" s="29">
        <f t="shared" si="57"/>
        <v>5982069</v>
      </c>
      <c r="F185" s="29">
        <f t="shared" si="53"/>
        <v>-101319</v>
      </c>
      <c r="G185" s="34">
        <f>+Inputs!$D$3</f>
        <v>0.37951000000000001</v>
      </c>
      <c r="I185" s="27">
        <f t="shared" si="58"/>
        <v>6083388</v>
      </c>
      <c r="K185" s="27">
        <f t="shared" si="54"/>
        <v>33797</v>
      </c>
      <c r="L185" s="27">
        <f t="shared" si="59"/>
        <v>5982069</v>
      </c>
      <c r="M185" s="27">
        <f t="shared" si="55"/>
        <v>12826.29947</v>
      </c>
      <c r="N185" s="27">
        <f t="shared" si="56"/>
        <v>12826.29947</v>
      </c>
      <c r="O185" s="27">
        <f t="shared" si="60"/>
        <v>-38416.087559999374</v>
      </c>
      <c r="P185" s="27">
        <f t="shared" si="61"/>
        <v>38416.087559999374</v>
      </c>
    </row>
    <row r="186" spans="1:20">
      <c r="A186" s="30">
        <v>40848</v>
      </c>
      <c r="C186" s="6">
        <v>178</v>
      </c>
      <c r="D186" s="29">
        <f t="shared" si="52"/>
        <v>33797</v>
      </c>
      <c r="E186" s="29">
        <f t="shared" si="57"/>
        <v>6015866</v>
      </c>
      <c r="F186" s="29">
        <f t="shared" si="53"/>
        <v>-67522</v>
      </c>
      <c r="G186" s="34">
        <f>+Inputs!$D$3</f>
        <v>0.37951000000000001</v>
      </c>
      <c r="I186" s="27">
        <f t="shared" si="58"/>
        <v>6083388</v>
      </c>
      <c r="K186" s="27">
        <f t="shared" si="54"/>
        <v>33797</v>
      </c>
      <c r="L186" s="27">
        <f t="shared" si="59"/>
        <v>6015866</v>
      </c>
      <c r="M186" s="27">
        <f t="shared" si="55"/>
        <v>12826.29947</v>
      </c>
      <c r="N186" s="27">
        <f t="shared" si="56"/>
        <v>12826.29947</v>
      </c>
      <c r="O186" s="27">
        <f t="shared" si="60"/>
        <v>-25589.788089999376</v>
      </c>
      <c r="P186" s="27">
        <f t="shared" si="61"/>
        <v>25589.788089999376</v>
      </c>
    </row>
    <row r="187" spans="1:20">
      <c r="A187" s="31">
        <v>40878</v>
      </c>
      <c r="C187" s="6">
        <v>179</v>
      </c>
      <c r="D187" s="29">
        <f t="shared" si="52"/>
        <v>33797</v>
      </c>
      <c r="E187" s="29">
        <f t="shared" si="57"/>
        <v>6049663</v>
      </c>
      <c r="F187" s="29">
        <f t="shared" si="53"/>
        <v>-33725</v>
      </c>
      <c r="G187" s="34">
        <f>+Inputs!$D$3</f>
        <v>0.37951000000000001</v>
      </c>
      <c r="I187" s="27">
        <f t="shared" si="58"/>
        <v>6083388</v>
      </c>
      <c r="K187" s="27">
        <f t="shared" si="54"/>
        <v>33797</v>
      </c>
      <c r="L187" s="27">
        <f t="shared" si="59"/>
        <v>6049663</v>
      </c>
      <c r="M187" s="27">
        <f t="shared" si="55"/>
        <v>12826.29947</v>
      </c>
      <c r="N187" s="27">
        <f t="shared" si="56"/>
        <v>12826.29947</v>
      </c>
      <c r="O187" s="27">
        <f t="shared" si="60"/>
        <v>-12763.488619999376</v>
      </c>
      <c r="P187" s="27">
        <f t="shared" si="61"/>
        <v>12763.488619999376</v>
      </c>
    </row>
    <row r="188" spans="1:20">
      <c r="A188" s="30">
        <v>40909</v>
      </c>
      <c r="C188" s="6">
        <v>180</v>
      </c>
      <c r="D188" s="29">
        <f>-F187</f>
        <v>33725</v>
      </c>
      <c r="E188" s="29">
        <f t="shared" si="57"/>
        <v>6083388</v>
      </c>
      <c r="F188" s="29">
        <f t="shared" si="53"/>
        <v>0</v>
      </c>
      <c r="G188" s="34">
        <f>+Inputs!$D$3</f>
        <v>0.37951000000000001</v>
      </c>
      <c r="I188" s="27">
        <f t="shared" si="58"/>
        <v>6083388</v>
      </c>
      <c r="K188" s="27">
        <f t="shared" si="54"/>
        <v>33725</v>
      </c>
      <c r="L188" s="27">
        <f t="shared" si="59"/>
        <v>6083388</v>
      </c>
      <c r="M188" s="27">
        <f t="shared" si="55"/>
        <v>12798.974750000001</v>
      </c>
      <c r="N188" s="27">
        <f t="shared" si="56"/>
        <v>12798.974750000001</v>
      </c>
      <c r="O188" s="27">
        <f t="shared" si="60"/>
        <v>35.486130000625053</v>
      </c>
      <c r="P188" s="27">
        <f t="shared" si="61"/>
        <v>-35.486130000625053</v>
      </c>
    </row>
    <row r="189" spans="1:20">
      <c r="A189" s="30"/>
      <c r="G189" s="28"/>
    </row>
    <row r="190" spans="1:20">
      <c r="A190" s="8" t="s">
        <v>43</v>
      </c>
      <c r="B190" s="33">
        <f>SUM(B9:B189)</f>
        <v>-6083388</v>
      </c>
      <c r="D190" s="33">
        <f>SUM(D9:D189)</f>
        <v>6083388</v>
      </c>
      <c r="G190" s="28"/>
      <c r="H190" s="33">
        <f>SUM(H9:H189)</f>
        <v>6083388</v>
      </c>
      <c r="I190" s="33"/>
      <c r="J190" s="33">
        <f>SUM(J9:J189)</f>
        <v>2308645.7459999998</v>
      </c>
      <c r="K190" s="33">
        <f>SUM(K9:K189)</f>
        <v>6083388</v>
      </c>
      <c r="L190" s="33"/>
      <c r="M190" s="33">
        <f>SUM(M9:M189)</f>
        <v>2308681.2321299957</v>
      </c>
      <c r="N190" s="33">
        <f>SUM(N9:N189)</f>
        <v>35.486130000625053</v>
      </c>
      <c r="O190" s="33">
        <f>SUM(O9:O189)</f>
        <v>-206619467.96666986</v>
      </c>
      <c r="P190" s="33">
        <f>SUM(P9:P189)</f>
        <v>206619467.96666986</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sheetPr transitionEvaluation="1" codeName="Sheet28">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24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35521</v>
      </c>
      <c r="B9" s="32">
        <v>-1588800</v>
      </c>
      <c r="C9" s="6">
        <v>1</v>
      </c>
      <c r="D9" s="29">
        <f t="shared" ref="D9:D40" si="0">ROUND(-(+$B$9/180)*1,0)</f>
        <v>8827</v>
      </c>
      <c r="E9" s="29">
        <f>+D9</f>
        <v>8827</v>
      </c>
      <c r="F9" s="29">
        <f t="shared" ref="F9:F40" si="1">$B$9+E9</f>
        <v>-1579973</v>
      </c>
      <c r="G9" s="34">
        <f>+Inputs!$D$2</f>
        <v>0.3795</v>
      </c>
      <c r="H9" s="27">
        <f>-B9</f>
        <v>1588800</v>
      </c>
      <c r="I9" s="27">
        <f>+H9</f>
        <v>1588800</v>
      </c>
      <c r="J9" s="27">
        <f>H9*G9</f>
        <v>602949.6</v>
      </c>
      <c r="K9" s="27">
        <f t="shared" ref="K9:K40" si="2">D9</f>
        <v>8827</v>
      </c>
      <c r="L9" s="27">
        <f>+K9</f>
        <v>8827</v>
      </c>
      <c r="M9" s="27">
        <f t="shared" ref="M9:M40" si="3">K9*G9</f>
        <v>3349.8465000000001</v>
      </c>
      <c r="N9" s="27">
        <f t="shared" ref="N9:N40" si="4">M9-J9</f>
        <v>-599599.75349999999</v>
      </c>
      <c r="O9" s="27">
        <f>+N9</f>
        <v>-599599.75349999999</v>
      </c>
      <c r="P9" s="27">
        <f>-SUM(N9)</f>
        <v>599599.75349999999</v>
      </c>
      <c r="Q9" s="38">
        <f>VLOOKUP(Q8,A9:P188,5)</f>
        <v>1350531</v>
      </c>
      <c r="R9" s="38">
        <f>VLOOKUP(R8,A9:P188,5)</f>
        <v>1456455</v>
      </c>
      <c r="S9" s="38">
        <f>+R9-Q9</f>
        <v>105924</v>
      </c>
      <c r="T9" s="35" t="s">
        <v>64</v>
      </c>
      <c r="U9" s="161">
        <f>-IF(TYPE(VLOOKUP(U8,$A$9:$P$188,6,FALSE))=16,0,VLOOKUP(U8,$A$9:$P$188,6,FALSE))</f>
        <v>335366</v>
      </c>
      <c r="V9" s="161">
        <f>-IF(TYPE(VLOOKUP(V8,$A$9:$P$188,6,FALSE))=16,0,VLOOKUP(V8,$A$9:$P$188,6,FALSE))</f>
        <v>326539</v>
      </c>
      <c r="W9" s="161">
        <f t="shared" ref="W9:AE9" si="5">-IF(TYPE(VLOOKUP(W8,$A$9:$P$188,6,FALSE))=16,0,VLOOKUP(W8,$A$9:$P$188,6,FALSE))</f>
        <v>317712</v>
      </c>
      <c r="X9" s="161">
        <f t="shared" si="5"/>
        <v>308885</v>
      </c>
      <c r="Y9" s="161">
        <f t="shared" si="5"/>
        <v>300058</v>
      </c>
      <c r="Z9" s="161">
        <f t="shared" si="5"/>
        <v>291231</v>
      </c>
      <c r="AA9" s="161">
        <f t="shared" si="5"/>
        <v>282404</v>
      </c>
      <c r="AB9" s="161">
        <f t="shared" si="5"/>
        <v>273577</v>
      </c>
      <c r="AC9" s="161">
        <f t="shared" si="5"/>
        <v>264750</v>
      </c>
      <c r="AD9" s="161">
        <f t="shared" si="5"/>
        <v>255923</v>
      </c>
      <c r="AE9" s="161">
        <f t="shared" si="5"/>
        <v>247096</v>
      </c>
    </row>
    <row r="10" spans="1:31">
      <c r="A10" s="30">
        <v>35551</v>
      </c>
      <c r="B10" s="9"/>
      <c r="C10" s="6">
        <v>2</v>
      </c>
      <c r="D10" s="29">
        <f t="shared" si="0"/>
        <v>8827</v>
      </c>
      <c r="E10" s="29">
        <f t="shared" ref="E10:E41" si="6">+E9+D10</f>
        <v>17654</v>
      </c>
      <c r="F10" s="29">
        <f t="shared" si="1"/>
        <v>-1571146</v>
      </c>
      <c r="G10" s="34">
        <f>+Inputs!$D$2</f>
        <v>0.3795</v>
      </c>
      <c r="H10" s="2"/>
      <c r="I10" s="27">
        <f t="shared" ref="I10:I41" si="7">+I9+H10</f>
        <v>1588800</v>
      </c>
      <c r="J10" s="27"/>
      <c r="K10" s="27">
        <f t="shared" si="2"/>
        <v>8827</v>
      </c>
      <c r="L10" s="27">
        <f t="shared" ref="L10:L41" si="8">+L9+K10</f>
        <v>17654</v>
      </c>
      <c r="M10" s="27">
        <f t="shared" si="3"/>
        <v>3349.8465000000001</v>
      </c>
      <c r="N10" s="27">
        <f t="shared" si="4"/>
        <v>3349.8465000000001</v>
      </c>
      <c r="O10" s="27">
        <f t="shared" ref="O10:O41" si="9">+O9+N10</f>
        <v>-596249.90700000001</v>
      </c>
      <c r="P10" s="27">
        <f t="shared" ref="P10:P41" si="10">P9-N10</f>
        <v>596249.90700000001</v>
      </c>
      <c r="Q10" s="38">
        <f>VLOOKUP(Q8,A9:P188,15)</f>
        <v>-90416.02390000147</v>
      </c>
      <c r="R10" s="38">
        <f>VLOOKUP(R8,A9:P188,15)</f>
        <v>-50216.806660001421</v>
      </c>
      <c r="S10" s="38">
        <f>+R10-Q10</f>
        <v>40199.217240000049</v>
      </c>
      <c r="T10" s="36" t="s">
        <v>69</v>
      </c>
    </row>
    <row r="11" spans="1:31">
      <c r="A11" s="31">
        <v>35582</v>
      </c>
      <c r="B11" s="5"/>
      <c r="C11" s="6">
        <v>3</v>
      </c>
      <c r="D11" s="29">
        <f t="shared" si="0"/>
        <v>8827</v>
      </c>
      <c r="E11" s="29">
        <f t="shared" si="6"/>
        <v>26481</v>
      </c>
      <c r="F11" s="29">
        <f t="shared" si="1"/>
        <v>-1562319</v>
      </c>
      <c r="G11" s="34">
        <f>+Inputs!$D$2</f>
        <v>0.3795</v>
      </c>
      <c r="H11" s="2"/>
      <c r="I11" s="27">
        <f t="shared" si="7"/>
        <v>1588800</v>
      </c>
      <c r="J11" s="27"/>
      <c r="K11" s="27">
        <f t="shared" si="2"/>
        <v>8827</v>
      </c>
      <c r="L11" s="27">
        <f t="shared" si="8"/>
        <v>26481</v>
      </c>
      <c r="M11" s="27">
        <f t="shared" si="3"/>
        <v>3349.8465000000001</v>
      </c>
      <c r="N11" s="27">
        <f t="shared" si="4"/>
        <v>3349.8465000000001</v>
      </c>
      <c r="O11" s="27">
        <f t="shared" si="9"/>
        <v>-592900.06050000002</v>
      </c>
      <c r="P11" s="27">
        <f t="shared" si="10"/>
        <v>592900.06050000002</v>
      </c>
      <c r="Q11" s="38">
        <f>+VLOOKUP(Q8,A9:P188,16)</f>
        <v>90416.02390000147</v>
      </c>
      <c r="R11" s="38">
        <f>+VLOOKUP(R8,A9:P188,16)</f>
        <v>50216.806660001421</v>
      </c>
      <c r="S11" s="38">
        <f>(+Q11+R11)/2</f>
        <v>70316.415280001442</v>
      </c>
      <c r="T11" s="36" t="s">
        <v>113</v>
      </c>
      <c r="U11" s="161">
        <f>IF(TYPE(VLOOKUP(U8,$A$9:$P$188,16,FALSE))=16,0,VLOOKUP(U8,$A$9:$P$188,16,FALSE))</f>
        <v>127265.30637000155</v>
      </c>
      <c r="V11" s="161">
        <f t="shared" ref="V11:AE11" si="11">IF(TYPE(VLOOKUP(V8,$A$9:$P$188,16,FALSE))=16,0,VLOOKUP(V8,$A$9:$P$188,16,FALSE))</f>
        <v>123915.37160000154</v>
      </c>
      <c r="W11" s="161">
        <f t="shared" si="11"/>
        <v>120565.43683000153</v>
      </c>
      <c r="X11" s="161">
        <f t="shared" si="11"/>
        <v>117215.50206000153</v>
      </c>
      <c r="Y11" s="161">
        <f t="shared" si="11"/>
        <v>113865.56729000152</v>
      </c>
      <c r="Z11" s="161">
        <f t="shared" si="11"/>
        <v>110515.63252000151</v>
      </c>
      <c r="AA11" s="161">
        <f t="shared" si="11"/>
        <v>107165.69775000151</v>
      </c>
      <c r="AB11" s="161">
        <f t="shared" si="11"/>
        <v>103815.7629800015</v>
      </c>
      <c r="AC11" s="161">
        <f t="shared" si="11"/>
        <v>100465.82821000149</v>
      </c>
      <c r="AD11" s="161">
        <f t="shared" si="11"/>
        <v>97115.893440001484</v>
      </c>
      <c r="AE11" s="161">
        <f t="shared" si="11"/>
        <v>93765.958670001477</v>
      </c>
    </row>
    <row r="12" spans="1:31">
      <c r="A12" s="30">
        <v>35612</v>
      </c>
      <c r="B12" s="3"/>
      <c r="C12" s="6">
        <v>4</v>
      </c>
      <c r="D12" s="29">
        <f t="shared" si="0"/>
        <v>8827</v>
      </c>
      <c r="E12" s="29">
        <f t="shared" si="6"/>
        <v>35308</v>
      </c>
      <c r="F12" s="29">
        <f t="shared" si="1"/>
        <v>-1553492</v>
      </c>
      <c r="G12" s="34">
        <f>+Inputs!$D$2</f>
        <v>0.3795</v>
      </c>
      <c r="H12" s="2"/>
      <c r="I12" s="27">
        <f t="shared" si="7"/>
        <v>1588800</v>
      </c>
      <c r="J12" s="27"/>
      <c r="K12" s="27">
        <f t="shared" si="2"/>
        <v>8827</v>
      </c>
      <c r="L12" s="27">
        <f t="shared" si="8"/>
        <v>35308</v>
      </c>
      <c r="M12" s="27">
        <f t="shared" si="3"/>
        <v>3349.8465000000001</v>
      </c>
      <c r="N12" s="27">
        <f t="shared" si="4"/>
        <v>3349.8465000000001</v>
      </c>
      <c r="O12" s="27">
        <f t="shared" si="9"/>
        <v>-589550.21400000004</v>
      </c>
      <c r="P12" s="27">
        <f t="shared" si="10"/>
        <v>589550.21400000004</v>
      </c>
      <c r="Q12" s="39"/>
      <c r="R12" s="40"/>
      <c r="S12" s="40"/>
      <c r="T12" s="36"/>
    </row>
    <row r="13" spans="1:31">
      <c r="A13" s="31">
        <v>35643</v>
      </c>
      <c r="B13" s="3"/>
      <c r="C13" s="6">
        <v>5</v>
      </c>
      <c r="D13" s="29">
        <f t="shared" si="0"/>
        <v>8827</v>
      </c>
      <c r="E13" s="29">
        <f t="shared" si="6"/>
        <v>44135</v>
      </c>
      <c r="F13" s="29">
        <f t="shared" si="1"/>
        <v>-1544665</v>
      </c>
      <c r="G13" s="34">
        <f>+Inputs!$D$2</f>
        <v>0.3795</v>
      </c>
      <c r="H13" s="2"/>
      <c r="I13" s="27">
        <f t="shared" si="7"/>
        <v>1588800</v>
      </c>
      <c r="J13" s="27"/>
      <c r="K13" s="27">
        <f t="shared" si="2"/>
        <v>8827</v>
      </c>
      <c r="L13" s="27">
        <f t="shared" si="8"/>
        <v>44135</v>
      </c>
      <c r="M13" s="27">
        <f t="shared" si="3"/>
        <v>3349.8465000000001</v>
      </c>
      <c r="N13" s="27">
        <f t="shared" si="4"/>
        <v>3349.8465000000001</v>
      </c>
      <c r="O13" s="27">
        <f t="shared" si="9"/>
        <v>-586200.36750000005</v>
      </c>
      <c r="P13" s="27">
        <f t="shared" si="10"/>
        <v>586200.36750000005</v>
      </c>
      <c r="Q13" s="38">
        <f>VLOOKUP(Q8,A9:P188,9)</f>
        <v>1588800</v>
      </c>
      <c r="R13" s="38">
        <f>VLOOKUP(R8,A9:P188,9)</f>
        <v>1588800</v>
      </c>
      <c r="S13" s="38">
        <f>+R13-Q13</f>
        <v>0</v>
      </c>
      <c r="T13" s="36" t="s">
        <v>70</v>
      </c>
    </row>
    <row r="14" spans="1:31">
      <c r="A14" s="30">
        <v>35674</v>
      </c>
      <c r="B14" s="3"/>
      <c r="C14" s="6">
        <v>6</v>
      </c>
      <c r="D14" s="29">
        <f t="shared" si="0"/>
        <v>8827</v>
      </c>
      <c r="E14" s="29">
        <f t="shared" si="6"/>
        <v>52962</v>
      </c>
      <c r="F14" s="29">
        <f t="shared" si="1"/>
        <v>-1535838</v>
      </c>
      <c r="G14" s="34">
        <f>+Inputs!$D$2</f>
        <v>0.3795</v>
      </c>
      <c r="H14" s="2"/>
      <c r="I14" s="27">
        <f t="shared" si="7"/>
        <v>1588800</v>
      </c>
      <c r="J14" s="27"/>
      <c r="K14" s="27">
        <f t="shared" si="2"/>
        <v>8827</v>
      </c>
      <c r="L14" s="27">
        <f t="shared" si="8"/>
        <v>52962</v>
      </c>
      <c r="M14" s="27">
        <f t="shared" si="3"/>
        <v>3349.8465000000001</v>
      </c>
      <c r="N14" s="27">
        <f t="shared" si="4"/>
        <v>3349.8465000000001</v>
      </c>
      <c r="O14" s="27">
        <f t="shared" si="9"/>
        <v>-582850.52100000007</v>
      </c>
      <c r="P14" s="27">
        <f t="shared" si="10"/>
        <v>582850.52100000007</v>
      </c>
      <c r="Q14" s="38">
        <f>VLOOKUP(Q8,A9:P188,12)</f>
        <v>1350531</v>
      </c>
      <c r="R14" s="38">
        <f>VLOOKUP(R8,A9:P188,12)</f>
        <v>1456455</v>
      </c>
      <c r="S14" s="38">
        <f>+R14-Q14</f>
        <v>105924</v>
      </c>
      <c r="T14" s="37" t="s">
        <v>93</v>
      </c>
    </row>
    <row r="15" spans="1:31">
      <c r="A15" s="31">
        <v>35704</v>
      </c>
      <c r="B15" s="3"/>
      <c r="C15" s="6">
        <v>7</v>
      </c>
      <c r="D15" s="29">
        <f t="shared" si="0"/>
        <v>8827</v>
      </c>
      <c r="E15" s="29">
        <f t="shared" si="6"/>
        <v>61789</v>
      </c>
      <c r="F15" s="29">
        <f t="shared" si="1"/>
        <v>-1527011</v>
      </c>
      <c r="G15" s="34">
        <f>+Inputs!$D$2</f>
        <v>0.3795</v>
      </c>
      <c r="H15" s="2"/>
      <c r="I15" s="27">
        <f t="shared" si="7"/>
        <v>1588800</v>
      </c>
      <c r="J15" s="27"/>
      <c r="K15" s="27">
        <f t="shared" si="2"/>
        <v>8827</v>
      </c>
      <c r="L15" s="27">
        <f t="shared" si="8"/>
        <v>61789</v>
      </c>
      <c r="M15" s="27">
        <f t="shared" si="3"/>
        <v>3349.8465000000001</v>
      </c>
      <c r="N15" s="27">
        <f t="shared" si="4"/>
        <v>3349.8465000000001</v>
      </c>
      <c r="O15" s="27">
        <f t="shared" si="9"/>
        <v>-579500.67450000008</v>
      </c>
      <c r="P15" s="27">
        <f t="shared" si="10"/>
        <v>579500.67450000008</v>
      </c>
    </row>
    <row r="16" spans="1:31">
      <c r="A16" s="30">
        <v>35735</v>
      </c>
      <c r="B16" s="3"/>
      <c r="C16" s="6">
        <v>8</v>
      </c>
      <c r="D16" s="29">
        <f t="shared" si="0"/>
        <v>8827</v>
      </c>
      <c r="E16" s="29">
        <f t="shared" si="6"/>
        <v>70616</v>
      </c>
      <c r="F16" s="29">
        <f t="shared" si="1"/>
        <v>-1518184</v>
      </c>
      <c r="G16" s="34">
        <f>+Inputs!$D$2</f>
        <v>0.3795</v>
      </c>
      <c r="H16" s="2"/>
      <c r="I16" s="27">
        <f t="shared" si="7"/>
        <v>1588800</v>
      </c>
      <c r="J16" s="27"/>
      <c r="K16" s="27">
        <f t="shared" si="2"/>
        <v>8827</v>
      </c>
      <c r="L16" s="27">
        <f t="shared" si="8"/>
        <v>70616</v>
      </c>
      <c r="M16" s="27">
        <f t="shared" si="3"/>
        <v>3349.8465000000001</v>
      </c>
      <c r="N16" s="27">
        <f t="shared" si="4"/>
        <v>3349.8465000000001</v>
      </c>
      <c r="O16" s="27">
        <f t="shared" si="9"/>
        <v>-576150.8280000001</v>
      </c>
      <c r="P16" s="27">
        <f t="shared" si="10"/>
        <v>576150.8280000001</v>
      </c>
      <c r="Q16" s="4"/>
      <c r="R16" s="4"/>
      <c r="S16" s="4"/>
    </row>
    <row r="17" spans="1:19">
      <c r="A17" s="31">
        <v>35765</v>
      </c>
      <c r="B17" s="3"/>
      <c r="C17" s="6">
        <v>9</v>
      </c>
      <c r="D17" s="29">
        <f t="shared" si="0"/>
        <v>8827</v>
      </c>
      <c r="E17" s="29">
        <f t="shared" si="6"/>
        <v>79443</v>
      </c>
      <c r="F17" s="29">
        <f t="shared" si="1"/>
        <v>-1509357</v>
      </c>
      <c r="G17" s="34">
        <f>+Inputs!$D$2</f>
        <v>0.3795</v>
      </c>
      <c r="H17" s="2"/>
      <c r="I17" s="27">
        <f t="shared" si="7"/>
        <v>1588800</v>
      </c>
      <c r="J17" s="27"/>
      <c r="K17" s="27">
        <f t="shared" si="2"/>
        <v>8827</v>
      </c>
      <c r="L17" s="27">
        <f t="shared" si="8"/>
        <v>79443</v>
      </c>
      <c r="M17" s="27">
        <f t="shared" si="3"/>
        <v>3349.8465000000001</v>
      </c>
      <c r="N17" s="27">
        <f t="shared" si="4"/>
        <v>3349.8465000000001</v>
      </c>
      <c r="O17" s="27">
        <f t="shared" si="9"/>
        <v>-572800.98150000011</v>
      </c>
      <c r="P17" s="27">
        <f t="shared" si="10"/>
        <v>572800.98150000011</v>
      </c>
      <c r="Q17" s="4"/>
      <c r="R17" s="4"/>
      <c r="S17" s="4"/>
    </row>
    <row r="18" spans="1:19">
      <c r="A18" s="30">
        <v>35796</v>
      </c>
      <c r="B18" s="3"/>
      <c r="C18" s="6">
        <v>10</v>
      </c>
      <c r="D18" s="29">
        <f t="shared" si="0"/>
        <v>8827</v>
      </c>
      <c r="E18" s="29">
        <f t="shared" si="6"/>
        <v>88270</v>
      </c>
      <c r="F18" s="29">
        <f t="shared" si="1"/>
        <v>-1500530</v>
      </c>
      <c r="G18" s="34">
        <f>+Inputs!$D$2</f>
        <v>0.3795</v>
      </c>
      <c r="H18" s="2"/>
      <c r="I18" s="27">
        <f t="shared" si="7"/>
        <v>1588800</v>
      </c>
      <c r="J18" s="27"/>
      <c r="K18" s="27">
        <f t="shared" si="2"/>
        <v>8827</v>
      </c>
      <c r="L18" s="27">
        <f t="shared" si="8"/>
        <v>88270</v>
      </c>
      <c r="M18" s="27">
        <f t="shared" si="3"/>
        <v>3349.8465000000001</v>
      </c>
      <c r="N18" s="27">
        <f t="shared" si="4"/>
        <v>3349.8465000000001</v>
      </c>
      <c r="O18" s="27">
        <f t="shared" si="9"/>
        <v>-569451.13500000013</v>
      </c>
      <c r="P18" s="27">
        <f t="shared" si="10"/>
        <v>569451.13500000013</v>
      </c>
      <c r="Q18" s="4"/>
      <c r="R18" s="4"/>
      <c r="S18" s="4"/>
    </row>
    <row r="19" spans="1:19">
      <c r="A19" s="31">
        <v>35827</v>
      </c>
      <c r="B19" s="3"/>
      <c r="C19" s="6">
        <v>11</v>
      </c>
      <c r="D19" s="29">
        <f t="shared" si="0"/>
        <v>8827</v>
      </c>
      <c r="E19" s="29">
        <f t="shared" si="6"/>
        <v>97097</v>
      </c>
      <c r="F19" s="29">
        <f t="shared" si="1"/>
        <v>-1491703</v>
      </c>
      <c r="G19" s="34">
        <f>+Inputs!$D$2</f>
        <v>0.3795</v>
      </c>
      <c r="H19" s="2"/>
      <c r="I19" s="27">
        <f t="shared" si="7"/>
        <v>1588800</v>
      </c>
      <c r="J19" s="27"/>
      <c r="K19" s="27">
        <f t="shared" si="2"/>
        <v>8827</v>
      </c>
      <c r="L19" s="27">
        <f t="shared" si="8"/>
        <v>97097</v>
      </c>
      <c r="M19" s="27">
        <f t="shared" si="3"/>
        <v>3349.8465000000001</v>
      </c>
      <c r="N19" s="27">
        <f t="shared" si="4"/>
        <v>3349.8465000000001</v>
      </c>
      <c r="O19" s="27">
        <f t="shared" si="9"/>
        <v>-566101.28850000014</v>
      </c>
      <c r="P19" s="27">
        <f t="shared" si="10"/>
        <v>566101.28850000014</v>
      </c>
      <c r="Q19" s="4"/>
      <c r="R19" s="4"/>
      <c r="S19" s="4"/>
    </row>
    <row r="20" spans="1:19">
      <c r="A20" s="30">
        <v>35855</v>
      </c>
      <c r="B20" s="3"/>
      <c r="C20" s="6">
        <v>12</v>
      </c>
      <c r="D20" s="29">
        <f t="shared" si="0"/>
        <v>8827</v>
      </c>
      <c r="E20" s="29">
        <f t="shared" si="6"/>
        <v>105924</v>
      </c>
      <c r="F20" s="29">
        <f t="shared" si="1"/>
        <v>-1482876</v>
      </c>
      <c r="G20" s="34">
        <f>+Inputs!$D$2</f>
        <v>0.3795</v>
      </c>
      <c r="H20" s="2"/>
      <c r="I20" s="27">
        <f t="shared" si="7"/>
        <v>1588800</v>
      </c>
      <c r="J20" s="27"/>
      <c r="K20" s="27">
        <f t="shared" si="2"/>
        <v>8827</v>
      </c>
      <c r="L20" s="27">
        <f t="shared" si="8"/>
        <v>105924</v>
      </c>
      <c r="M20" s="27">
        <f t="shared" si="3"/>
        <v>3349.8465000000001</v>
      </c>
      <c r="N20" s="27">
        <f t="shared" si="4"/>
        <v>3349.8465000000001</v>
      </c>
      <c r="O20" s="27">
        <f t="shared" si="9"/>
        <v>-562751.44200000016</v>
      </c>
      <c r="P20" s="27">
        <f t="shared" si="10"/>
        <v>562751.44200000016</v>
      </c>
      <c r="Q20" s="4"/>
      <c r="R20" s="4"/>
      <c r="S20" s="4"/>
    </row>
    <row r="21" spans="1:19">
      <c r="A21" s="31">
        <v>35886</v>
      </c>
      <c r="B21" s="3"/>
      <c r="C21" s="6">
        <v>13</v>
      </c>
      <c r="D21" s="29">
        <f t="shared" si="0"/>
        <v>8827</v>
      </c>
      <c r="E21" s="29">
        <f t="shared" si="6"/>
        <v>114751</v>
      </c>
      <c r="F21" s="29">
        <f t="shared" si="1"/>
        <v>-1474049</v>
      </c>
      <c r="G21" s="34">
        <f>+Inputs!$D$2</f>
        <v>0.3795</v>
      </c>
      <c r="H21" s="2"/>
      <c r="I21" s="27">
        <f t="shared" si="7"/>
        <v>1588800</v>
      </c>
      <c r="J21" s="27"/>
      <c r="K21" s="27">
        <f t="shared" si="2"/>
        <v>8827</v>
      </c>
      <c r="L21" s="27">
        <f t="shared" si="8"/>
        <v>114751</v>
      </c>
      <c r="M21" s="27">
        <f t="shared" si="3"/>
        <v>3349.8465000000001</v>
      </c>
      <c r="N21" s="27">
        <f t="shared" si="4"/>
        <v>3349.8465000000001</v>
      </c>
      <c r="O21" s="27">
        <f t="shared" si="9"/>
        <v>-559401.59550000017</v>
      </c>
      <c r="P21" s="27">
        <f t="shared" si="10"/>
        <v>559401.59550000017</v>
      </c>
      <c r="Q21" s="4"/>
      <c r="R21" s="4"/>
      <c r="S21" s="4"/>
    </row>
    <row r="22" spans="1:19">
      <c r="A22" s="30">
        <v>35916</v>
      </c>
      <c r="B22" s="3"/>
      <c r="C22" s="6">
        <v>14</v>
      </c>
      <c r="D22" s="29">
        <f t="shared" si="0"/>
        <v>8827</v>
      </c>
      <c r="E22" s="29">
        <f t="shared" si="6"/>
        <v>123578</v>
      </c>
      <c r="F22" s="29">
        <f t="shared" si="1"/>
        <v>-1465222</v>
      </c>
      <c r="G22" s="34">
        <f>+Inputs!$D$2</f>
        <v>0.3795</v>
      </c>
      <c r="H22" s="2"/>
      <c r="I22" s="27">
        <f t="shared" si="7"/>
        <v>1588800</v>
      </c>
      <c r="J22" s="27"/>
      <c r="K22" s="27">
        <f t="shared" si="2"/>
        <v>8827</v>
      </c>
      <c r="L22" s="27">
        <f t="shared" si="8"/>
        <v>123578</v>
      </c>
      <c r="M22" s="27">
        <f t="shared" si="3"/>
        <v>3349.8465000000001</v>
      </c>
      <c r="N22" s="27">
        <f t="shared" si="4"/>
        <v>3349.8465000000001</v>
      </c>
      <c r="O22" s="27">
        <f t="shared" si="9"/>
        <v>-556051.74900000019</v>
      </c>
      <c r="P22" s="27">
        <f t="shared" si="10"/>
        <v>556051.74900000019</v>
      </c>
      <c r="Q22" s="4"/>
      <c r="R22" s="4"/>
      <c r="S22" s="4"/>
    </row>
    <row r="23" spans="1:19">
      <c r="A23" s="31">
        <v>35947</v>
      </c>
      <c r="B23" s="3"/>
      <c r="C23" s="6">
        <v>15</v>
      </c>
      <c r="D23" s="29">
        <f t="shared" si="0"/>
        <v>8827</v>
      </c>
      <c r="E23" s="29">
        <f t="shared" si="6"/>
        <v>132405</v>
      </c>
      <c r="F23" s="29">
        <f t="shared" si="1"/>
        <v>-1456395</v>
      </c>
      <c r="G23" s="34">
        <f>+Inputs!$D$2</f>
        <v>0.3795</v>
      </c>
      <c r="H23" s="2"/>
      <c r="I23" s="27">
        <f t="shared" si="7"/>
        <v>1588800</v>
      </c>
      <c r="J23" s="27"/>
      <c r="K23" s="27">
        <f t="shared" si="2"/>
        <v>8827</v>
      </c>
      <c r="L23" s="27">
        <f t="shared" si="8"/>
        <v>132405</v>
      </c>
      <c r="M23" s="27">
        <f t="shared" si="3"/>
        <v>3349.8465000000001</v>
      </c>
      <c r="N23" s="27">
        <f t="shared" si="4"/>
        <v>3349.8465000000001</v>
      </c>
      <c r="O23" s="27">
        <f t="shared" si="9"/>
        <v>-552701.9025000002</v>
      </c>
      <c r="P23" s="27">
        <f t="shared" si="10"/>
        <v>552701.9025000002</v>
      </c>
      <c r="Q23" s="4"/>
      <c r="R23" s="4"/>
      <c r="S23" s="4"/>
    </row>
    <row r="24" spans="1:19">
      <c r="A24" s="30">
        <v>35977</v>
      </c>
      <c r="B24" s="3"/>
      <c r="C24" s="6">
        <v>16</v>
      </c>
      <c r="D24" s="29">
        <f t="shared" si="0"/>
        <v>8827</v>
      </c>
      <c r="E24" s="29">
        <f t="shared" si="6"/>
        <v>141232</v>
      </c>
      <c r="F24" s="29">
        <f t="shared" si="1"/>
        <v>-1447568</v>
      </c>
      <c r="G24" s="34">
        <f>+Inputs!$D$2</f>
        <v>0.3795</v>
      </c>
      <c r="H24" s="2"/>
      <c r="I24" s="27">
        <f t="shared" si="7"/>
        <v>1588800</v>
      </c>
      <c r="J24" s="27"/>
      <c r="K24" s="27">
        <f t="shared" si="2"/>
        <v>8827</v>
      </c>
      <c r="L24" s="27">
        <f t="shared" si="8"/>
        <v>141232</v>
      </c>
      <c r="M24" s="27">
        <f t="shared" si="3"/>
        <v>3349.8465000000001</v>
      </c>
      <c r="N24" s="27">
        <f t="shared" si="4"/>
        <v>3349.8465000000001</v>
      </c>
      <c r="O24" s="27">
        <f t="shared" si="9"/>
        <v>-549352.05600000022</v>
      </c>
      <c r="P24" s="27">
        <f t="shared" si="10"/>
        <v>549352.05600000022</v>
      </c>
      <c r="Q24" s="4"/>
      <c r="R24" s="4"/>
      <c r="S24" s="4"/>
    </row>
    <row r="25" spans="1:19">
      <c r="A25" s="31">
        <v>36008</v>
      </c>
      <c r="B25" s="3"/>
      <c r="C25" s="6">
        <v>17</v>
      </c>
      <c r="D25" s="29">
        <f t="shared" si="0"/>
        <v>8827</v>
      </c>
      <c r="E25" s="29">
        <f t="shared" si="6"/>
        <v>150059</v>
      </c>
      <c r="F25" s="29">
        <f t="shared" si="1"/>
        <v>-1438741</v>
      </c>
      <c r="G25" s="34">
        <f>+Inputs!$D$2</f>
        <v>0.3795</v>
      </c>
      <c r="H25" s="2"/>
      <c r="I25" s="27">
        <f t="shared" si="7"/>
        <v>1588800</v>
      </c>
      <c r="J25" s="27"/>
      <c r="K25" s="27">
        <f t="shared" si="2"/>
        <v>8827</v>
      </c>
      <c r="L25" s="27">
        <f t="shared" si="8"/>
        <v>150059</v>
      </c>
      <c r="M25" s="27">
        <f t="shared" si="3"/>
        <v>3349.8465000000001</v>
      </c>
      <c r="N25" s="27">
        <f t="shared" si="4"/>
        <v>3349.8465000000001</v>
      </c>
      <c r="O25" s="27">
        <f t="shared" si="9"/>
        <v>-546002.20950000023</v>
      </c>
      <c r="P25" s="27">
        <f t="shared" si="10"/>
        <v>546002.20950000023</v>
      </c>
      <c r="Q25" s="4"/>
      <c r="R25" s="4"/>
      <c r="S25" s="4"/>
    </row>
    <row r="26" spans="1:19">
      <c r="A26" s="30">
        <v>36039</v>
      </c>
      <c r="B26" s="3"/>
      <c r="C26" s="6">
        <v>18</v>
      </c>
      <c r="D26" s="29">
        <f t="shared" si="0"/>
        <v>8827</v>
      </c>
      <c r="E26" s="29">
        <f t="shared" si="6"/>
        <v>158886</v>
      </c>
      <c r="F26" s="29">
        <f t="shared" si="1"/>
        <v>-1429914</v>
      </c>
      <c r="G26" s="34">
        <f>+Inputs!$D$2</f>
        <v>0.3795</v>
      </c>
      <c r="H26" s="2"/>
      <c r="I26" s="27">
        <f t="shared" si="7"/>
        <v>1588800</v>
      </c>
      <c r="J26" s="27"/>
      <c r="K26" s="27">
        <f t="shared" si="2"/>
        <v>8827</v>
      </c>
      <c r="L26" s="27">
        <f t="shared" si="8"/>
        <v>158886</v>
      </c>
      <c r="M26" s="27">
        <f t="shared" si="3"/>
        <v>3349.8465000000001</v>
      </c>
      <c r="N26" s="27">
        <f t="shared" si="4"/>
        <v>3349.8465000000001</v>
      </c>
      <c r="O26" s="27">
        <f t="shared" si="9"/>
        <v>-542652.36300000024</v>
      </c>
      <c r="P26" s="27">
        <f t="shared" si="10"/>
        <v>542652.36300000024</v>
      </c>
      <c r="Q26" s="4"/>
      <c r="R26" s="4"/>
      <c r="S26" s="4"/>
    </row>
    <row r="27" spans="1:19">
      <c r="A27" s="31">
        <v>36069</v>
      </c>
      <c r="B27" s="3"/>
      <c r="C27" s="6">
        <v>19</v>
      </c>
      <c r="D27" s="29">
        <f t="shared" si="0"/>
        <v>8827</v>
      </c>
      <c r="E27" s="29">
        <f t="shared" si="6"/>
        <v>167713</v>
      </c>
      <c r="F27" s="29">
        <f t="shared" si="1"/>
        <v>-1421087</v>
      </c>
      <c r="G27" s="34">
        <f>+Inputs!$D$2</f>
        <v>0.3795</v>
      </c>
      <c r="H27" s="2"/>
      <c r="I27" s="27">
        <f t="shared" si="7"/>
        <v>1588800</v>
      </c>
      <c r="J27" s="27"/>
      <c r="K27" s="27">
        <f t="shared" si="2"/>
        <v>8827</v>
      </c>
      <c r="L27" s="27">
        <f t="shared" si="8"/>
        <v>167713</v>
      </c>
      <c r="M27" s="27">
        <f t="shared" si="3"/>
        <v>3349.8465000000001</v>
      </c>
      <c r="N27" s="27">
        <f t="shared" si="4"/>
        <v>3349.8465000000001</v>
      </c>
      <c r="O27" s="27">
        <f t="shared" si="9"/>
        <v>-539302.51650000026</v>
      </c>
      <c r="P27" s="27">
        <f t="shared" si="10"/>
        <v>539302.51650000026</v>
      </c>
      <c r="Q27" s="4"/>
      <c r="R27" s="4"/>
      <c r="S27" s="4"/>
    </row>
    <row r="28" spans="1:19">
      <c r="A28" s="30">
        <v>36100</v>
      </c>
      <c r="B28" s="3"/>
      <c r="C28" s="6">
        <v>20</v>
      </c>
      <c r="D28" s="29">
        <f t="shared" si="0"/>
        <v>8827</v>
      </c>
      <c r="E28" s="29">
        <f t="shared" si="6"/>
        <v>176540</v>
      </c>
      <c r="F28" s="29">
        <f t="shared" si="1"/>
        <v>-1412260</v>
      </c>
      <c r="G28" s="34">
        <f>+Inputs!$D$2</f>
        <v>0.3795</v>
      </c>
      <c r="H28" s="2"/>
      <c r="I28" s="27">
        <f t="shared" si="7"/>
        <v>1588800</v>
      </c>
      <c r="J28" s="27"/>
      <c r="K28" s="27">
        <f t="shared" si="2"/>
        <v>8827</v>
      </c>
      <c r="L28" s="27">
        <f t="shared" si="8"/>
        <v>176540</v>
      </c>
      <c r="M28" s="27">
        <f t="shared" si="3"/>
        <v>3349.8465000000001</v>
      </c>
      <c r="N28" s="27">
        <f t="shared" si="4"/>
        <v>3349.8465000000001</v>
      </c>
      <c r="O28" s="27">
        <f t="shared" si="9"/>
        <v>-535952.67000000027</v>
      </c>
      <c r="P28" s="27">
        <f t="shared" si="10"/>
        <v>535952.67000000027</v>
      </c>
      <c r="Q28" s="4"/>
      <c r="R28" s="4"/>
      <c r="S28" s="4"/>
    </row>
    <row r="29" spans="1:19">
      <c r="A29" s="31">
        <v>36130</v>
      </c>
      <c r="B29" s="3"/>
      <c r="C29" s="6">
        <v>21</v>
      </c>
      <c r="D29" s="29">
        <f t="shared" si="0"/>
        <v>8827</v>
      </c>
      <c r="E29" s="29">
        <f t="shared" si="6"/>
        <v>185367</v>
      </c>
      <c r="F29" s="29">
        <f t="shared" si="1"/>
        <v>-1403433</v>
      </c>
      <c r="G29" s="34">
        <f>+Inputs!$D$2</f>
        <v>0.3795</v>
      </c>
      <c r="H29" s="2"/>
      <c r="I29" s="27">
        <f t="shared" si="7"/>
        <v>1588800</v>
      </c>
      <c r="J29" s="27"/>
      <c r="K29" s="27">
        <f t="shared" si="2"/>
        <v>8827</v>
      </c>
      <c r="L29" s="27">
        <f t="shared" si="8"/>
        <v>185367</v>
      </c>
      <c r="M29" s="27">
        <f t="shared" si="3"/>
        <v>3349.8465000000001</v>
      </c>
      <c r="N29" s="27">
        <f t="shared" si="4"/>
        <v>3349.8465000000001</v>
      </c>
      <c r="O29" s="27">
        <f t="shared" si="9"/>
        <v>-532602.82350000029</v>
      </c>
      <c r="P29" s="27">
        <f t="shared" si="10"/>
        <v>532602.82350000029</v>
      </c>
      <c r="Q29" s="4"/>
      <c r="R29" s="4"/>
      <c r="S29" s="4"/>
    </row>
    <row r="30" spans="1:19">
      <c r="A30" s="30">
        <v>36161</v>
      </c>
      <c r="B30" s="3"/>
      <c r="C30" s="6">
        <v>22</v>
      </c>
      <c r="D30" s="29">
        <f t="shared" si="0"/>
        <v>8827</v>
      </c>
      <c r="E30" s="29">
        <f t="shared" si="6"/>
        <v>194194</v>
      </c>
      <c r="F30" s="29">
        <f t="shared" si="1"/>
        <v>-1394606</v>
      </c>
      <c r="G30" s="34">
        <f>+Inputs!$D$2</f>
        <v>0.3795</v>
      </c>
      <c r="H30" s="2"/>
      <c r="I30" s="27">
        <f t="shared" si="7"/>
        <v>1588800</v>
      </c>
      <c r="J30" s="27"/>
      <c r="K30" s="27">
        <f t="shared" si="2"/>
        <v>8827</v>
      </c>
      <c r="L30" s="27">
        <f t="shared" si="8"/>
        <v>194194</v>
      </c>
      <c r="M30" s="27">
        <f t="shared" si="3"/>
        <v>3349.8465000000001</v>
      </c>
      <c r="N30" s="27">
        <f t="shared" si="4"/>
        <v>3349.8465000000001</v>
      </c>
      <c r="O30" s="27">
        <f t="shared" si="9"/>
        <v>-529252.9770000003</v>
      </c>
      <c r="P30" s="27">
        <f t="shared" si="10"/>
        <v>529252.9770000003</v>
      </c>
      <c r="Q30" s="125"/>
    </row>
    <row r="31" spans="1:19">
      <c r="A31" s="31">
        <v>36192</v>
      </c>
      <c r="B31" s="3"/>
      <c r="C31" s="6">
        <v>23</v>
      </c>
      <c r="D31" s="29">
        <f t="shared" si="0"/>
        <v>8827</v>
      </c>
      <c r="E31" s="29">
        <f t="shared" si="6"/>
        <v>203021</v>
      </c>
      <c r="F31" s="29">
        <f t="shared" si="1"/>
        <v>-1385779</v>
      </c>
      <c r="G31" s="34">
        <f>+Inputs!$D$2</f>
        <v>0.3795</v>
      </c>
      <c r="H31" s="2"/>
      <c r="I31" s="27">
        <f t="shared" si="7"/>
        <v>1588800</v>
      </c>
      <c r="J31" s="27"/>
      <c r="K31" s="27">
        <f t="shared" si="2"/>
        <v>8827</v>
      </c>
      <c r="L31" s="27">
        <f t="shared" si="8"/>
        <v>203021</v>
      </c>
      <c r="M31" s="27">
        <f t="shared" si="3"/>
        <v>3349.8465000000001</v>
      </c>
      <c r="N31" s="27">
        <f t="shared" si="4"/>
        <v>3349.8465000000001</v>
      </c>
      <c r="O31" s="27">
        <f t="shared" si="9"/>
        <v>-525903.13050000032</v>
      </c>
      <c r="P31" s="27">
        <f t="shared" si="10"/>
        <v>525903.13050000032</v>
      </c>
      <c r="Q31" s="125"/>
    </row>
    <row r="32" spans="1:19">
      <c r="A32" s="30">
        <v>36220</v>
      </c>
      <c r="B32" s="3"/>
      <c r="C32" s="6">
        <v>24</v>
      </c>
      <c r="D32" s="29">
        <f t="shared" si="0"/>
        <v>8827</v>
      </c>
      <c r="E32" s="29">
        <f t="shared" si="6"/>
        <v>211848</v>
      </c>
      <c r="F32" s="29">
        <f t="shared" si="1"/>
        <v>-1376952</v>
      </c>
      <c r="G32" s="34">
        <f>+Inputs!$D$2</f>
        <v>0.3795</v>
      </c>
      <c r="H32" s="2"/>
      <c r="I32" s="27">
        <f t="shared" si="7"/>
        <v>1588800</v>
      </c>
      <c r="J32" s="27"/>
      <c r="K32" s="27">
        <f t="shared" si="2"/>
        <v>8827</v>
      </c>
      <c r="L32" s="27">
        <f t="shared" si="8"/>
        <v>211848</v>
      </c>
      <c r="M32" s="27">
        <f t="shared" si="3"/>
        <v>3349.8465000000001</v>
      </c>
      <c r="N32" s="27">
        <f t="shared" si="4"/>
        <v>3349.8465000000001</v>
      </c>
      <c r="O32" s="27">
        <f t="shared" si="9"/>
        <v>-522553.28400000033</v>
      </c>
      <c r="P32" s="27">
        <f t="shared" si="10"/>
        <v>522553.28400000033</v>
      </c>
      <c r="Q32" s="125"/>
    </row>
    <row r="33" spans="1:21">
      <c r="A33" s="31">
        <v>36251</v>
      </c>
      <c r="B33" s="3"/>
      <c r="C33" s="6">
        <v>25</v>
      </c>
      <c r="D33" s="29">
        <f t="shared" si="0"/>
        <v>8827</v>
      </c>
      <c r="E33" s="29">
        <f t="shared" si="6"/>
        <v>220675</v>
      </c>
      <c r="F33" s="29">
        <f t="shared" si="1"/>
        <v>-1368125</v>
      </c>
      <c r="G33" s="34">
        <f>+Inputs!$D$2</f>
        <v>0.3795</v>
      </c>
      <c r="H33" s="2"/>
      <c r="I33" s="27">
        <f t="shared" si="7"/>
        <v>1588800</v>
      </c>
      <c r="J33" s="27"/>
      <c r="K33" s="27">
        <f t="shared" si="2"/>
        <v>8827</v>
      </c>
      <c r="L33" s="27">
        <f t="shared" si="8"/>
        <v>220675</v>
      </c>
      <c r="M33" s="27">
        <f t="shared" si="3"/>
        <v>3349.8465000000001</v>
      </c>
      <c r="N33" s="27">
        <f t="shared" si="4"/>
        <v>3349.8465000000001</v>
      </c>
      <c r="O33" s="27">
        <f t="shared" si="9"/>
        <v>-519203.43750000035</v>
      </c>
      <c r="P33" s="27">
        <f t="shared" si="10"/>
        <v>519203.43750000035</v>
      </c>
      <c r="Q33" s="125"/>
    </row>
    <row r="34" spans="1:21">
      <c r="A34" s="30">
        <v>36281</v>
      </c>
      <c r="B34" s="3"/>
      <c r="C34" s="6">
        <v>26</v>
      </c>
      <c r="D34" s="29">
        <f t="shared" si="0"/>
        <v>8827</v>
      </c>
      <c r="E34" s="29">
        <f t="shared" si="6"/>
        <v>229502</v>
      </c>
      <c r="F34" s="29">
        <f t="shared" si="1"/>
        <v>-1359298</v>
      </c>
      <c r="G34" s="34">
        <f>+Inputs!$D$2</f>
        <v>0.3795</v>
      </c>
      <c r="H34" s="2"/>
      <c r="I34" s="27">
        <f t="shared" si="7"/>
        <v>1588800</v>
      </c>
      <c r="J34" s="27"/>
      <c r="K34" s="27">
        <f t="shared" si="2"/>
        <v>8827</v>
      </c>
      <c r="L34" s="27">
        <f t="shared" si="8"/>
        <v>229502</v>
      </c>
      <c r="M34" s="27">
        <f t="shared" si="3"/>
        <v>3349.8465000000001</v>
      </c>
      <c r="N34" s="27">
        <f t="shared" si="4"/>
        <v>3349.8465000000001</v>
      </c>
      <c r="O34" s="27">
        <f t="shared" si="9"/>
        <v>-515853.59100000036</v>
      </c>
      <c r="P34" s="27">
        <f t="shared" si="10"/>
        <v>515853.59100000036</v>
      </c>
      <c r="Q34" s="125"/>
    </row>
    <row r="35" spans="1:21">
      <c r="A35" s="31">
        <v>36312</v>
      </c>
      <c r="B35" s="3"/>
      <c r="C35" s="6">
        <v>27</v>
      </c>
      <c r="D35" s="29">
        <f t="shared" si="0"/>
        <v>8827</v>
      </c>
      <c r="E35" s="29">
        <f t="shared" si="6"/>
        <v>238329</v>
      </c>
      <c r="F35" s="29">
        <f t="shared" si="1"/>
        <v>-1350471</v>
      </c>
      <c r="G35" s="34">
        <f>+Inputs!$D$2</f>
        <v>0.3795</v>
      </c>
      <c r="H35" s="2"/>
      <c r="I35" s="27">
        <f t="shared" si="7"/>
        <v>1588800</v>
      </c>
      <c r="J35" s="27"/>
      <c r="K35" s="27">
        <f t="shared" si="2"/>
        <v>8827</v>
      </c>
      <c r="L35" s="27">
        <f t="shared" si="8"/>
        <v>238329</v>
      </c>
      <c r="M35" s="27">
        <f t="shared" si="3"/>
        <v>3349.8465000000001</v>
      </c>
      <c r="N35" s="27">
        <f t="shared" si="4"/>
        <v>3349.8465000000001</v>
      </c>
      <c r="O35" s="27">
        <f t="shared" si="9"/>
        <v>-512503.74450000038</v>
      </c>
      <c r="P35" s="27">
        <f t="shared" si="10"/>
        <v>512503.74450000038</v>
      </c>
    </row>
    <row r="36" spans="1:21">
      <c r="A36" s="30">
        <v>36342</v>
      </c>
      <c r="B36" s="3"/>
      <c r="C36" s="6">
        <v>28</v>
      </c>
      <c r="D36" s="29">
        <f t="shared" si="0"/>
        <v>8827</v>
      </c>
      <c r="E36" s="29">
        <f t="shared" si="6"/>
        <v>247156</v>
      </c>
      <c r="F36" s="29">
        <f t="shared" si="1"/>
        <v>-1341644</v>
      </c>
      <c r="G36" s="34">
        <f>+Inputs!$D$2</f>
        <v>0.3795</v>
      </c>
      <c r="H36" s="2"/>
      <c r="I36" s="27">
        <f t="shared" si="7"/>
        <v>1588800</v>
      </c>
      <c r="J36" s="27"/>
      <c r="K36" s="27">
        <f t="shared" si="2"/>
        <v>8827</v>
      </c>
      <c r="L36" s="27">
        <f t="shared" si="8"/>
        <v>247156</v>
      </c>
      <c r="M36" s="27">
        <f t="shared" si="3"/>
        <v>3349.8465000000001</v>
      </c>
      <c r="N36" s="27">
        <f t="shared" si="4"/>
        <v>3349.8465000000001</v>
      </c>
      <c r="O36" s="27">
        <f t="shared" si="9"/>
        <v>-509153.89800000039</v>
      </c>
      <c r="P36" s="27">
        <f t="shared" si="10"/>
        <v>509153.89800000039</v>
      </c>
    </row>
    <row r="37" spans="1:21">
      <c r="A37" s="31">
        <v>36373</v>
      </c>
      <c r="B37" s="3"/>
      <c r="C37" s="6">
        <v>29</v>
      </c>
      <c r="D37" s="29">
        <f t="shared" si="0"/>
        <v>8827</v>
      </c>
      <c r="E37" s="29">
        <f t="shared" si="6"/>
        <v>255983</v>
      </c>
      <c r="F37" s="29">
        <f t="shared" si="1"/>
        <v>-1332817</v>
      </c>
      <c r="G37" s="34">
        <f>+Inputs!$D$2</f>
        <v>0.3795</v>
      </c>
      <c r="H37" s="2"/>
      <c r="I37" s="27">
        <f t="shared" si="7"/>
        <v>1588800</v>
      </c>
      <c r="J37" s="27"/>
      <c r="K37" s="27">
        <f t="shared" si="2"/>
        <v>8827</v>
      </c>
      <c r="L37" s="27">
        <f t="shared" si="8"/>
        <v>255983</v>
      </c>
      <c r="M37" s="27">
        <f t="shared" si="3"/>
        <v>3349.8465000000001</v>
      </c>
      <c r="N37" s="27">
        <f t="shared" si="4"/>
        <v>3349.8465000000001</v>
      </c>
      <c r="O37" s="27">
        <f t="shared" si="9"/>
        <v>-505804.05150000041</v>
      </c>
      <c r="P37" s="27">
        <f t="shared" si="10"/>
        <v>505804.05150000041</v>
      </c>
    </row>
    <row r="38" spans="1:21">
      <c r="A38" s="30">
        <v>36404</v>
      </c>
      <c r="B38" s="3"/>
      <c r="C38" s="6">
        <v>30</v>
      </c>
      <c r="D38" s="29">
        <f t="shared" si="0"/>
        <v>8827</v>
      </c>
      <c r="E38" s="29">
        <f t="shared" si="6"/>
        <v>264810</v>
      </c>
      <c r="F38" s="29">
        <f t="shared" si="1"/>
        <v>-1323990</v>
      </c>
      <c r="G38" s="34">
        <f>+Inputs!$D$2</f>
        <v>0.3795</v>
      </c>
      <c r="H38" s="2"/>
      <c r="I38" s="27">
        <f t="shared" si="7"/>
        <v>1588800</v>
      </c>
      <c r="J38" s="27"/>
      <c r="K38" s="27">
        <f t="shared" si="2"/>
        <v>8827</v>
      </c>
      <c r="L38" s="27">
        <f t="shared" si="8"/>
        <v>264810</v>
      </c>
      <c r="M38" s="27">
        <f t="shared" si="3"/>
        <v>3349.8465000000001</v>
      </c>
      <c r="N38" s="27">
        <f t="shared" si="4"/>
        <v>3349.8465000000001</v>
      </c>
      <c r="O38" s="27">
        <f t="shared" si="9"/>
        <v>-502454.20500000042</v>
      </c>
      <c r="P38" s="27">
        <f t="shared" si="10"/>
        <v>502454.20500000042</v>
      </c>
    </row>
    <row r="39" spans="1:21">
      <c r="A39" s="31">
        <v>36434</v>
      </c>
      <c r="B39" s="2"/>
      <c r="C39" s="6">
        <v>31</v>
      </c>
      <c r="D39" s="29">
        <f t="shared" si="0"/>
        <v>8827</v>
      </c>
      <c r="E39" s="29">
        <f t="shared" si="6"/>
        <v>273637</v>
      </c>
      <c r="F39" s="29">
        <f t="shared" si="1"/>
        <v>-1315163</v>
      </c>
      <c r="G39" s="34">
        <f>+Inputs!$D$2</f>
        <v>0.3795</v>
      </c>
      <c r="H39" s="2"/>
      <c r="I39" s="27">
        <f t="shared" si="7"/>
        <v>1588800</v>
      </c>
      <c r="J39" s="27"/>
      <c r="K39" s="27">
        <f t="shared" si="2"/>
        <v>8827</v>
      </c>
      <c r="L39" s="27">
        <f t="shared" si="8"/>
        <v>273637</v>
      </c>
      <c r="M39" s="27">
        <f t="shared" si="3"/>
        <v>3349.8465000000001</v>
      </c>
      <c r="N39" s="27">
        <f t="shared" si="4"/>
        <v>3349.8465000000001</v>
      </c>
      <c r="O39" s="27">
        <f t="shared" si="9"/>
        <v>-499104.35850000044</v>
      </c>
      <c r="P39" s="27">
        <f t="shared" si="10"/>
        <v>499104.35850000044</v>
      </c>
    </row>
    <row r="40" spans="1:21">
      <c r="A40" s="30">
        <v>36465</v>
      </c>
      <c r="B40" s="2"/>
      <c r="C40" s="6">
        <v>32</v>
      </c>
      <c r="D40" s="29">
        <f t="shared" si="0"/>
        <v>8827</v>
      </c>
      <c r="E40" s="29">
        <f t="shared" si="6"/>
        <v>282464</v>
      </c>
      <c r="F40" s="29">
        <f t="shared" si="1"/>
        <v>-1306336</v>
      </c>
      <c r="G40" s="34">
        <f>+Inputs!$D$2</f>
        <v>0.3795</v>
      </c>
      <c r="H40" s="2"/>
      <c r="I40" s="27">
        <f t="shared" si="7"/>
        <v>1588800</v>
      </c>
      <c r="J40" s="2"/>
      <c r="K40" s="27">
        <f t="shared" si="2"/>
        <v>8827</v>
      </c>
      <c r="L40" s="27">
        <f t="shared" si="8"/>
        <v>282464</v>
      </c>
      <c r="M40" s="27">
        <f t="shared" si="3"/>
        <v>3349.8465000000001</v>
      </c>
      <c r="N40" s="27">
        <f t="shared" si="4"/>
        <v>3349.8465000000001</v>
      </c>
      <c r="O40" s="27">
        <f t="shared" si="9"/>
        <v>-495754.51200000045</v>
      </c>
      <c r="P40" s="27">
        <f t="shared" si="10"/>
        <v>495754.51200000045</v>
      </c>
    </row>
    <row r="41" spans="1:21">
      <c r="A41" s="31">
        <v>36495</v>
      </c>
      <c r="C41" s="6">
        <v>33</v>
      </c>
      <c r="D41" s="29">
        <f t="shared" ref="D41:D72" si="12">ROUND(-(+$B$9/180)*1,0)</f>
        <v>8827</v>
      </c>
      <c r="E41" s="29">
        <f t="shared" si="6"/>
        <v>291291</v>
      </c>
      <c r="F41" s="29">
        <f t="shared" ref="F41:F72" si="13">$B$9+E41</f>
        <v>-1297509</v>
      </c>
      <c r="G41" s="34">
        <f>+Inputs!$D$2</f>
        <v>0.3795</v>
      </c>
      <c r="I41" s="27">
        <f t="shared" si="7"/>
        <v>1588800</v>
      </c>
      <c r="K41" s="27">
        <f t="shared" ref="K41:K72" si="14">D41</f>
        <v>8827</v>
      </c>
      <c r="L41" s="27">
        <f t="shared" si="8"/>
        <v>291291</v>
      </c>
      <c r="M41" s="27">
        <f t="shared" ref="M41:M72" si="15">K41*G41</f>
        <v>3349.8465000000001</v>
      </c>
      <c r="N41" s="27">
        <f t="shared" ref="N41:N72" si="16">M41-J41</f>
        <v>3349.8465000000001</v>
      </c>
      <c r="O41" s="27">
        <f t="shared" si="9"/>
        <v>-492404.66550000047</v>
      </c>
      <c r="P41" s="27">
        <f t="shared" si="10"/>
        <v>492404.66550000047</v>
      </c>
    </row>
    <row r="42" spans="1:21">
      <c r="A42" s="30">
        <v>36526</v>
      </c>
      <c r="C42" s="6">
        <v>34</v>
      </c>
      <c r="D42" s="29">
        <f t="shared" si="12"/>
        <v>8827</v>
      </c>
      <c r="E42" s="29">
        <f t="shared" ref="E42:E73" si="17">+E41+D42</f>
        <v>300118</v>
      </c>
      <c r="F42" s="29">
        <f t="shared" si="13"/>
        <v>-1288682</v>
      </c>
      <c r="G42" s="34">
        <f>+Inputs!$D$2</f>
        <v>0.3795</v>
      </c>
      <c r="I42" s="27">
        <f t="shared" ref="I42:I73" si="18">+I41+H42</f>
        <v>1588800</v>
      </c>
      <c r="K42" s="27">
        <f t="shared" si="14"/>
        <v>8827</v>
      </c>
      <c r="L42" s="27">
        <f t="shared" ref="L42:L73" si="19">+L41+K42</f>
        <v>300118</v>
      </c>
      <c r="M42" s="27">
        <f t="shared" si="15"/>
        <v>3349.8465000000001</v>
      </c>
      <c r="N42" s="27">
        <f t="shared" si="16"/>
        <v>3349.8465000000001</v>
      </c>
      <c r="O42" s="27">
        <f t="shared" ref="O42:O73" si="20">+O41+N42</f>
        <v>-489054.81900000048</v>
      </c>
      <c r="P42" s="27">
        <f t="shared" ref="P42:P73" si="21">P41-N42</f>
        <v>489054.81900000048</v>
      </c>
    </row>
    <row r="43" spans="1:21">
      <c r="A43" s="31">
        <v>36557</v>
      </c>
      <c r="C43" s="6">
        <v>35</v>
      </c>
      <c r="D43" s="29">
        <f t="shared" si="12"/>
        <v>8827</v>
      </c>
      <c r="E43" s="29">
        <f t="shared" si="17"/>
        <v>308945</v>
      </c>
      <c r="F43" s="29">
        <f t="shared" si="13"/>
        <v>-1279855</v>
      </c>
      <c r="G43" s="34">
        <f>+Inputs!$D$2</f>
        <v>0.3795</v>
      </c>
      <c r="I43" s="27">
        <f t="shared" si="18"/>
        <v>1588800</v>
      </c>
      <c r="K43" s="27">
        <f t="shared" si="14"/>
        <v>8827</v>
      </c>
      <c r="L43" s="27">
        <f t="shared" si="19"/>
        <v>308945</v>
      </c>
      <c r="M43" s="27">
        <f t="shared" si="15"/>
        <v>3349.8465000000001</v>
      </c>
      <c r="N43" s="27">
        <f t="shared" si="16"/>
        <v>3349.8465000000001</v>
      </c>
      <c r="O43" s="27">
        <f t="shared" si="20"/>
        <v>-485704.9725000005</v>
      </c>
      <c r="P43" s="27">
        <f t="shared" si="21"/>
        <v>485704.9725000005</v>
      </c>
    </row>
    <row r="44" spans="1:21">
      <c r="A44" s="30">
        <v>36586</v>
      </c>
      <c r="C44" s="6">
        <v>36</v>
      </c>
      <c r="D44" s="29">
        <f t="shared" si="12"/>
        <v>8827</v>
      </c>
      <c r="E44" s="29">
        <f t="shared" si="17"/>
        <v>317772</v>
      </c>
      <c r="F44" s="29">
        <f t="shared" si="13"/>
        <v>-1271028</v>
      </c>
      <c r="G44" s="34">
        <f>+Inputs!$D$2</f>
        <v>0.3795</v>
      </c>
      <c r="I44" s="27">
        <f t="shared" si="18"/>
        <v>1588800</v>
      </c>
      <c r="K44" s="27">
        <f t="shared" si="14"/>
        <v>8827</v>
      </c>
      <c r="L44" s="27">
        <f t="shared" si="19"/>
        <v>317772</v>
      </c>
      <c r="M44" s="27">
        <f t="shared" si="15"/>
        <v>3349.8465000000001</v>
      </c>
      <c r="N44" s="27">
        <f t="shared" si="16"/>
        <v>3349.8465000000001</v>
      </c>
      <c r="O44" s="27">
        <f t="shared" si="20"/>
        <v>-482355.12600000051</v>
      </c>
      <c r="P44" s="27">
        <f t="shared" si="21"/>
        <v>482355.12600000051</v>
      </c>
      <c r="U44" s="108"/>
    </row>
    <row r="45" spans="1:21">
      <c r="A45" s="31">
        <v>36617</v>
      </c>
      <c r="C45" s="6">
        <v>37</v>
      </c>
      <c r="D45" s="29">
        <f t="shared" si="12"/>
        <v>8827</v>
      </c>
      <c r="E45" s="29">
        <f t="shared" si="17"/>
        <v>326599</v>
      </c>
      <c r="F45" s="29">
        <f t="shared" si="13"/>
        <v>-1262201</v>
      </c>
      <c r="G45" s="34">
        <f>+Inputs!$D$2</f>
        <v>0.3795</v>
      </c>
      <c r="I45" s="27">
        <f t="shared" si="18"/>
        <v>1588800</v>
      </c>
      <c r="K45" s="27">
        <f t="shared" si="14"/>
        <v>8827</v>
      </c>
      <c r="L45" s="27">
        <f t="shared" si="19"/>
        <v>326599</v>
      </c>
      <c r="M45" s="27">
        <f t="shared" si="15"/>
        <v>3349.8465000000001</v>
      </c>
      <c r="N45" s="27">
        <f t="shared" si="16"/>
        <v>3349.8465000000001</v>
      </c>
      <c r="O45" s="27">
        <f t="shared" si="20"/>
        <v>-479005.27950000053</v>
      </c>
      <c r="P45" s="27">
        <f t="shared" si="21"/>
        <v>479005.27950000053</v>
      </c>
      <c r="U45" s="108"/>
    </row>
    <row r="46" spans="1:21">
      <c r="A46" s="30">
        <v>36647</v>
      </c>
      <c r="C46" s="6">
        <v>38</v>
      </c>
      <c r="D46" s="29">
        <f t="shared" si="12"/>
        <v>8827</v>
      </c>
      <c r="E46" s="29">
        <f t="shared" si="17"/>
        <v>335426</v>
      </c>
      <c r="F46" s="29">
        <f t="shared" si="13"/>
        <v>-1253374</v>
      </c>
      <c r="G46" s="34">
        <f>+Inputs!$D$2</f>
        <v>0.3795</v>
      </c>
      <c r="I46" s="27">
        <f t="shared" si="18"/>
        <v>1588800</v>
      </c>
      <c r="K46" s="27">
        <f t="shared" si="14"/>
        <v>8827</v>
      </c>
      <c r="L46" s="27">
        <f t="shared" si="19"/>
        <v>335426</v>
      </c>
      <c r="M46" s="27">
        <f t="shared" si="15"/>
        <v>3349.8465000000001</v>
      </c>
      <c r="N46" s="27">
        <f t="shared" si="16"/>
        <v>3349.8465000000001</v>
      </c>
      <c r="O46" s="27">
        <f t="shared" si="20"/>
        <v>-475655.43300000054</v>
      </c>
      <c r="P46" s="27">
        <f t="shared" si="21"/>
        <v>475655.43300000054</v>
      </c>
      <c r="U46" s="108"/>
    </row>
    <row r="47" spans="1:21">
      <c r="A47" s="31">
        <v>36678</v>
      </c>
      <c r="C47" s="6">
        <v>39</v>
      </c>
      <c r="D47" s="29">
        <f t="shared" si="12"/>
        <v>8827</v>
      </c>
      <c r="E47" s="29">
        <f t="shared" si="17"/>
        <v>344253</v>
      </c>
      <c r="F47" s="29">
        <f t="shared" si="13"/>
        <v>-1244547</v>
      </c>
      <c r="G47" s="34">
        <f>+Inputs!$D$2</f>
        <v>0.3795</v>
      </c>
      <c r="I47" s="27">
        <f t="shared" si="18"/>
        <v>1588800</v>
      </c>
      <c r="K47" s="27">
        <f t="shared" si="14"/>
        <v>8827</v>
      </c>
      <c r="L47" s="27">
        <f t="shared" si="19"/>
        <v>344253</v>
      </c>
      <c r="M47" s="27">
        <f t="shared" si="15"/>
        <v>3349.8465000000001</v>
      </c>
      <c r="N47" s="27">
        <f t="shared" si="16"/>
        <v>3349.8465000000001</v>
      </c>
      <c r="O47" s="27">
        <f t="shared" si="20"/>
        <v>-472305.58650000056</v>
      </c>
      <c r="P47" s="27">
        <f t="shared" si="21"/>
        <v>472305.58650000056</v>
      </c>
      <c r="U47" s="108"/>
    </row>
    <row r="48" spans="1:21">
      <c r="A48" s="30">
        <v>36708</v>
      </c>
      <c r="C48" s="6">
        <v>40</v>
      </c>
      <c r="D48" s="29">
        <f t="shared" si="12"/>
        <v>8827</v>
      </c>
      <c r="E48" s="29">
        <f t="shared" si="17"/>
        <v>353080</v>
      </c>
      <c r="F48" s="29">
        <f t="shared" si="13"/>
        <v>-1235720</v>
      </c>
      <c r="G48" s="34">
        <f>+Inputs!$D$2</f>
        <v>0.3795</v>
      </c>
      <c r="I48" s="27">
        <f t="shared" si="18"/>
        <v>1588800</v>
      </c>
      <c r="K48" s="27">
        <f t="shared" si="14"/>
        <v>8827</v>
      </c>
      <c r="L48" s="27">
        <f t="shared" si="19"/>
        <v>353080</v>
      </c>
      <c r="M48" s="27">
        <f t="shared" si="15"/>
        <v>3349.8465000000001</v>
      </c>
      <c r="N48" s="27">
        <f t="shared" si="16"/>
        <v>3349.8465000000001</v>
      </c>
      <c r="O48" s="27">
        <f t="shared" si="20"/>
        <v>-468955.74000000057</v>
      </c>
      <c r="P48" s="27">
        <f t="shared" si="21"/>
        <v>468955.74000000057</v>
      </c>
      <c r="U48" s="108"/>
    </row>
    <row r="49" spans="1:21">
      <c r="A49" s="31">
        <v>36739</v>
      </c>
      <c r="C49" s="6">
        <v>41</v>
      </c>
      <c r="D49" s="29">
        <f t="shared" si="12"/>
        <v>8827</v>
      </c>
      <c r="E49" s="29">
        <f t="shared" si="17"/>
        <v>361907</v>
      </c>
      <c r="F49" s="29">
        <f t="shared" si="13"/>
        <v>-1226893</v>
      </c>
      <c r="G49" s="34">
        <f>+Inputs!$D$2</f>
        <v>0.3795</v>
      </c>
      <c r="I49" s="27">
        <f t="shared" si="18"/>
        <v>1588800</v>
      </c>
      <c r="K49" s="27">
        <f t="shared" si="14"/>
        <v>8827</v>
      </c>
      <c r="L49" s="27">
        <f t="shared" si="19"/>
        <v>361907</v>
      </c>
      <c r="M49" s="27">
        <f t="shared" si="15"/>
        <v>3349.8465000000001</v>
      </c>
      <c r="N49" s="27">
        <f t="shared" si="16"/>
        <v>3349.8465000000001</v>
      </c>
      <c r="O49" s="27">
        <f t="shared" si="20"/>
        <v>-465605.89350000059</v>
      </c>
      <c r="P49" s="27">
        <f t="shared" si="21"/>
        <v>465605.89350000059</v>
      </c>
      <c r="U49" s="108"/>
    </row>
    <row r="50" spans="1:21">
      <c r="A50" s="30">
        <v>36770</v>
      </c>
      <c r="C50" s="6">
        <v>42</v>
      </c>
      <c r="D50" s="29">
        <f t="shared" si="12"/>
        <v>8827</v>
      </c>
      <c r="E50" s="29">
        <f t="shared" si="17"/>
        <v>370734</v>
      </c>
      <c r="F50" s="29">
        <f t="shared" si="13"/>
        <v>-1218066</v>
      </c>
      <c r="G50" s="34">
        <f>+Inputs!$D$2</f>
        <v>0.3795</v>
      </c>
      <c r="I50" s="27">
        <f t="shared" si="18"/>
        <v>1588800</v>
      </c>
      <c r="K50" s="27">
        <f t="shared" si="14"/>
        <v>8827</v>
      </c>
      <c r="L50" s="27">
        <f t="shared" si="19"/>
        <v>370734</v>
      </c>
      <c r="M50" s="27">
        <f t="shared" si="15"/>
        <v>3349.8465000000001</v>
      </c>
      <c r="N50" s="27">
        <f t="shared" si="16"/>
        <v>3349.8465000000001</v>
      </c>
      <c r="O50" s="27">
        <f t="shared" si="20"/>
        <v>-462256.0470000006</v>
      </c>
      <c r="P50" s="27">
        <f t="shared" si="21"/>
        <v>462256.0470000006</v>
      </c>
      <c r="U50" s="108"/>
    </row>
    <row r="51" spans="1:21">
      <c r="A51" s="31">
        <v>36800</v>
      </c>
      <c r="C51" s="6">
        <v>43</v>
      </c>
      <c r="D51" s="29">
        <f t="shared" si="12"/>
        <v>8827</v>
      </c>
      <c r="E51" s="29">
        <f t="shared" si="17"/>
        <v>379561</v>
      </c>
      <c r="F51" s="29">
        <f t="shared" si="13"/>
        <v>-1209239</v>
      </c>
      <c r="G51" s="34">
        <f>+Inputs!$D$2</f>
        <v>0.3795</v>
      </c>
      <c r="I51" s="27">
        <f t="shared" si="18"/>
        <v>1588800</v>
      </c>
      <c r="K51" s="27">
        <f t="shared" si="14"/>
        <v>8827</v>
      </c>
      <c r="L51" s="27">
        <f t="shared" si="19"/>
        <v>379561</v>
      </c>
      <c r="M51" s="27">
        <f t="shared" si="15"/>
        <v>3349.8465000000001</v>
      </c>
      <c r="N51" s="27">
        <f t="shared" si="16"/>
        <v>3349.8465000000001</v>
      </c>
      <c r="O51" s="27">
        <f t="shared" si="20"/>
        <v>-458906.20050000062</v>
      </c>
      <c r="P51" s="27">
        <f t="shared" si="21"/>
        <v>458906.20050000062</v>
      </c>
      <c r="U51" s="108"/>
    </row>
    <row r="52" spans="1:21">
      <c r="A52" s="30">
        <v>36831</v>
      </c>
      <c r="C52" s="6">
        <v>44</v>
      </c>
      <c r="D52" s="29">
        <f t="shared" si="12"/>
        <v>8827</v>
      </c>
      <c r="E52" s="29">
        <f t="shared" si="17"/>
        <v>388388</v>
      </c>
      <c r="F52" s="29">
        <f t="shared" si="13"/>
        <v>-1200412</v>
      </c>
      <c r="G52" s="34">
        <f>+Inputs!$D$2</f>
        <v>0.3795</v>
      </c>
      <c r="I52" s="27">
        <f t="shared" si="18"/>
        <v>1588800</v>
      </c>
      <c r="K52" s="27">
        <f t="shared" si="14"/>
        <v>8827</v>
      </c>
      <c r="L52" s="27">
        <f t="shared" si="19"/>
        <v>388388</v>
      </c>
      <c r="M52" s="27">
        <f t="shared" si="15"/>
        <v>3349.8465000000001</v>
      </c>
      <c r="N52" s="27">
        <f t="shared" si="16"/>
        <v>3349.8465000000001</v>
      </c>
      <c r="O52" s="27">
        <f t="shared" si="20"/>
        <v>-455556.35400000063</v>
      </c>
      <c r="P52" s="27">
        <f t="shared" si="21"/>
        <v>455556.35400000063</v>
      </c>
      <c r="U52" s="108"/>
    </row>
    <row r="53" spans="1:21">
      <c r="A53" s="31">
        <v>36861</v>
      </c>
      <c r="C53" s="6">
        <v>45</v>
      </c>
      <c r="D53" s="29">
        <f t="shared" si="12"/>
        <v>8827</v>
      </c>
      <c r="E53" s="29">
        <f t="shared" si="17"/>
        <v>397215</v>
      </c>
      <c r="F53" s="29">
        <f t="shared" si="13"/>
        <v>-1191585</v>
      </c>
      <c r="G53" s="34">
        <f>+Inputs!$D$2</f>
        <v>0.3795</v>
      </c>
      <c r="I53" s="27">
        <f t="shared" si="18"/>
        <v>1588800</v>
      </c>
      <c r="K53" s="27">
        <f t="shared" si="14"/>
        <v>8827</v>
      </c>
      <c r="L53" s="27">
        <f t="shared" si="19"/>
        <v>397215</v>
      </c>
      <c r="M53" s="27">
        <f t="shared" si="15"/>
        <v>3349.8465000000001</v>
      </c>
      <c r="N53" s="27">
        <f t="shared" si="16"/>
        <v>3349.8465000000001</v>
      </c>
      <c r="O53" s="27">
        <f t="shared" si="20"/>
        <v>-452206.50750000065</v>
      </c>
      <c r="P53" s="27">
        <f t="shared" si="21"/>
        <v>452206.50750000065</v>
      </c>
      <c r="U53" s="108"/>
    </row>
    <row r="54" spans="1:21">
      <c r="A54" s="30">
        <v>36892</v>
      </c>
      <c r="C54" s="6">
        <v>46</v>
      </c>
      <c r="D54" s="29">
        <f t="shared" si="12"/>
        <v>8827</v>
      </c>
      <c r="E54" s="29">
        <f t="shared" si="17"/>
        <v>406042</v>
      </c>
      <c r="F54" s="29">
        <f t="shared" si="13"/>
        <v>-1182758</v>
      </c>
      <c r="G54" s="34">
        <f>+Inputs!$D$2</f>
        <v>0.3795</v>
      </c>
      <c r="I54" s="27">
        <f t="shared" si="18"/>
        <v>1588800</v>
      </c>
      <c r="K54" s="27">
        <f t="shared" si="14"/>
        <v>8827</v>
      </c>
      <c r="L54" s="27">
        <f t="shared" si="19"/>
        <v>406042</v>
      </c>
      <c r="M54" s="27">
        <f t="shared" si="15"/>
        <v>3349.8465000000001</v>
      </c>
      <c r="N54" s="27">
        <f t="shared" si="16"/>
        <v>3349.8465000000001</v>
      </c>
      <c r="O54" s="27">
        <f t="shared" si="20"/>
        <v>-448856.66100000066</v>
      </c>
      <c r="P54" s="27">
        <f t="shared" si="21"/>
        <v>448856.66100000066</v>
      </c>
      <c r="U54" s="108"/>
    </row>
    <row r="55" spans="1:21">
      <c r="A55" s="31">
        <v>36923</v>
      </c>
      <c r="C55" s="6">
        <v>47</v>
      </c>
      <c r="D55" s="29">
        <f t="shared" si="12"/>
        <v>8827</v>
      </c>
      <c r="E55" s="29">
        <f t="shared" si="17"/>
        <v>414869</v>
      </c>
      <c r="F55" s="29">
        <f t="shared" si="13"/>
        <v>-1173931</v>
      </c>
      <c r="G55" s="34">
        <f>+Inputs!$D$2</f>
        <v>0.3795</v>
      </c>
      <c r="I55" s="27">
        <f t="shared" si="18"/>
        <v>1588800</v>
      </c>
      <c r="K55" s="27">
        <f t="shared" si="14"/>
        <v>8827</v>
      </c>
      <c r="L55" s="27">
        <f t="shared" si="19"/>
        <v>414869</v>
      </c>
      <c r="M55" s="27">
        <f t="shared" si="15"/>
        <v>3349.8465000000001</v>
      </c>
      <c r="N55" s="27">
        <f t="shared" si="16"/>
        <v>3349.8465000000001</v>
      </c>
      <c r="O55" s="27">
        <f t="shared" si="20"/>
        <v>-445506.81450000068</v>
      </c>
      <c r="P55" s="27">
        <f t="shared" si="21"/>
        <v>445506.81450000068</v>
      </c>
      <c r="U55" s="108"/>
    </row>
    <row r="56" spans="1:21">
      <c r="A56" s="30">
        <v>36951</v>
      </c>
      <c r="C56" s="6">
        <v>48</v>
      </c>
      <c r="D56" s="29">
        <f t="shared" si="12"/>
        <v>8827</v>
      </c>
      <c r="E56" s="29">
        <f t="shared" si="17"/>
        <v>423696</v>
      </c>
      <c r="F56" s="29">
        <f t="shared" si="13"/>
        <v>-1165104</v>
      </c>
      <c r="G56" s="34">
        <f>+Inputs!$D$2</f>
        <v>0.3795</v>
      </c>
      <c r="I56" s="27">
        <f t="shared" si="18"/>
        <v>1588800</v>
      </c>
      <c r="K56" s="27">
        <f t="shared" si="14"/>
        <v>8827</v>
      </c>
      <c r="L56" s="27">
        <f t="shared" si="19"/>
        <v>423696</v>
      </c>
      <c r="M56" s="27">
        <f t="shared" si="15"/>
        <v>3349.8465000000001</v>
      </c>
      <c r="N56" s="27">
        <f t="shared" si="16"/>
        <v>3349.8465000000001</v>
      </c>
      <c r="O56" s="27">
        <f t="shared" si="20"/>
        <v>-442156.96800000069</v>
      </c>
      <c r="P56" s="27">
        <f t="shared" si="21"/>
        <v>442156.96800000069</v>
      </c>
    </row>
    <row r="57" spans="1:21">
      <c r="A57" s="31">
        <v>36982</v>
      </c>
      <c r="C57" s="6">
        <v>49</v>
      </c>
      <c r="D57" s="29">
        <f t="shared" si="12"/>
        <v>8827</v>
      </c>
      <c r="E57" s="29">
        <f t="shared" si="17"/>
        <v>432523</v>
      </c>
      <c r="F57" s="29">
        <f t="shared" si="13"/>
        <v>-1156277</v>
      </c>
      <c r="G57" s="34">
        <f>+Inputs!$D$2</f>
        <v>0.3795</v>
      </c>
      <c r="I57" s="27">
        <f t="shared" si="18"/>
        <v>1588800</v>
      </c>
      <c r="K57" s="27">
        <f t="shared" si="14"/>
        <v>8827</v>
      </c>
      <c r="L57" s="27">
        <f t="shared" si="19"/>
        <v>432523</v>
      </c>
      <c r="M57" s="27">
        <f t="shared" si="15"/>
        <v>3349.8465000000001</v>
      </c>
      <c r="N57" s="27">
        <f t="shared" si="16"/>
        <v>3349.8465000000001</v>
      </c>
      <c r="O57" s="27">
        <f t="shared" si="20"/>
        <v>-438807.12150000071</v>
      </c>
      <c r="P57" s="27">
        <f t="shared" si="21"/>
        <v>438807.12150000071</v>
      </c>
    </row>
    <row r="58" spans="1:21">
      <c r="A58" s="30">
        <v>37012</v>
      </c>
      <c r="C58" s="6">
        <v>50</v>
      </c>
      <c r="D58" s="29">
        <f t="shared" si="12"/>
        <v>8827</v>
      </c>
      <c r="E58" s="29">
        <f t="shared" si="17"/>
        <v>441350</v>
      </c>
      <c r="F58" s="29">
        <f t="shared" si="13"/>
        <v>-1147450</v>
      </c>
      <c r="G58" s="34">
        <f>+Inputs!$D$2</f>
        <v>0.3795</v>
      </c>
      <c r="I58" s="27">
        <f t="shared" si="18"/>
        <v>1588800</v>
      </c>
      <c r="K58" s="27">
        <f t="shared" si="14"/>
        <v>8827</v>
      </c>
      <c r="L58" s="27">
        <f t="shared" si="19"/>
        <v>441350</v>
      </c>
      <c r="M58" s="27">
        <f t="shared" si="15"/>
        <v>3349.8465000000001</v>
      </c>
      <c r="N58" s="27">
        <f t="shared" si="16"/>
        <v>3349.8465000000001</v>
      </c>
      <c r="O58" s="27">
        <f t="shared" si="20"/>
        <v>-435457.27500000072</v>
      </c>
      <c r="P58" s="27">
        <f t="shared" si="21"/>
        <v>435457.27500000072</v>
      </c>
    </row>
    <row r="59" spans="1:21">
      <c r="A59" s="31">
        <v>37043</v>
      </c>
      <c r="C59" s="6">
        <v>51</v>
      </c>
      <c r="D59" s="29">
        <f t="shared" si="12"/>
        <v>8827</v>
      </c>
      <c r="E59" s="29">
        <f t="shared" si="17"/>
        <v>450177</v>
      </c>
      <c r="F59" s="29">
        <f t="shared" si="13"/>
        <v>-1138623</v>
      </c>
      <c r="G59" s="34">
        <f>+Inputs!$D$2</f>
        <v>0.3795</v>
      </c>
      <c r="I59" s="27">
        <f t="shared" si="18"/>
        <v>1588800</v>
      </c>
      <c r="K59" s="27">
        <f t="shared" si="14"/>
        <v>8827</v>
      </c>
      <c r="L59" s="27">
        <f t="shared" si="19"/>
        <v>450177</v>
      </c>
      <c r="M59" s="27">
        <f t="shared" si="15"/>
        <v>3349.8465000000001</v>
      </c>
      <c r="N59" s="27">
        <f t="shared" si="16"/>
        <v>3349.8465000000001</v>
      </c>
      <c r="O59" s="27">
        <f t="shared" si="20"/>
        <v>-432107.42850000074</v>
      </c>
      <c r="P59" s="27">
        <f t="shared" si="21"/>
        <v>432107.42850000074</v>
      </c>
    </row>
    <row r="60" spans="1:21">
      <c r="A60" s="30">
        <v>37073</v>
      </c>
      <c r="C60" s="6">
        <v>52</v>
      </c>
      <c r="D60" s="29">
        <f t="shared" si="12"/>
        <v>8827</v>
      </c>
      <c r="E60" s="29">
        <f t="shared" si="17"/>
        <v>459004</v>
      </c>
      <c r="F60" s="29">
        <f t="shared" si="13"/>
        <v>-1129796</v>
      </c>
      <c r="G60" s="34">
        <f>+Inputs!$D$2</f>
        <v>0.3795</v>
      </c>
      <c r="I60" s="27">
        <f t="shared" si="18"/>
        <v>1588800</v>
      </c>
      <c r="K60" s="27">
        <f t="shared" si="14"/>
        <v>8827</v>
      </c>
      <c r="L60" s="27">
        <f t="shared" si="19"/>
        <v>459004</v>
      </c>
      <c r="M60" s="27">
        <f t="shared" si="15"/>
        <v>3349.8465000000001</v>
      </c>
      <c r="N60" s="27">
        <f t="shared" si="16"/>
        <v>3349.8465000000001</v>
      </c>
      <c r="O60" s="27">
        <f t="shared" si="20"/>
        <v>-428757.58200000075</v>
      </c>
      <c r="P60" s="27">
        <f t="shared" si="21"/>
        <v>428757.58200000075</v>
      </c>
    </row>
    <row r="61" spans="1:21">
      <c r="A61" s="31">
        <v>37104</v>
      </c>
      <c r="C61" s="6">
        <v>53</v>
      </c>
      <c r="D61" s="29">
        <f t="shared" si="12"/>
        <v>8827</v>
      </c>
      <c r="E61" s="29">
        <f t="shared" si="17"/>
        <v>467831</v>
      </c>
      <c r="F61" s="29">
        <f t="shared" si="13"/>
        <v>-1120969</v>
      </c>
      <c r="G61" s="34">
        <f>+Inputs!$D$2</f>
        <v>0.3795</v>
      </c>
      <c r="I61" s="27">
        <f t="shared" si="18"/>
        <v>1588800</v>
      </c>
      <c r="K61" s="27">
        <f t="shared" si="14"/>
        <v>8827</v>
      </c>
      <c r="L61" s="27">
        <f t="shared" si="19"/>
        <v>467831</v>
      </c>
      <c r="M61" s="27">
        <f t="shared" si="15"/>
        <v>3349.8465000000001</v>
      </c>
      <c r="N61" s="27">
        <f t="shared" si="16"/>
        <v>3349.8465000000001</v>
      </c>
      <c r="O61" s="27">
        <f t="shared" si="20"/>
        <v>-425407.73550000077</v>
      </c>
      <c r="P61" s="27">
        <f t="shared" si="21"/>
        <v>425407.73550000077</v>
      </c>
    </row>
    <row r="62" spans="1:21">
      <c r="A62" s="30">
        <v>37135</v>
      </c>
      <c r="C62" s="6">
        <v>54</v>
      </c>
      <c r="D62" s="29">
        <f t="shared" si="12"/>
        <v>8827</v>
      </c>
      <c r="E62" s="29">
        <f t="shared" si="17"/>
        <v>476658</v>
      </c>
      <c r="F62" s="29">
        <f t="shared" si="13"/>
        <v>-1112142</v>
      </c>
      <c r="G62" s="34">
        <f>+Inputs!$D$2</f>
        <v>0.3795</v>
      </c>
      <c r="I62" s="27">
        <f t="shared" si="18"/>
        <v>1588800</v>
      </c>
      <c r="K62" s="27">
        <f t="shared" si="14"/>
        <v>8827</v>
      </c>
      <c r="L62" s="27">
        <f t="shared" si="19"/>
        <v>476658</v>
      </c>
      <c r="M62" s="27">
        <f t="shared" si="15"/>
        <v>3349.8465000000001</v>
      </c>
      <c r="N62" s="27">
        <f t="shared" si="16"/>
        <v>3349.8465000000001</v>
      </c>
      <c r="O62" s="27">
        <f t="shared" si="20"/>
        <v>-422057.88900000078</v>
      </c>
      <c r="P62" s="27">
        <f t="shared" si="21"/>
        <v>422057.88900000078</v>
      </c>
    </row>
    <row r="63" spans="1:21">
      <c r="A63" s="31">
        <v>37165</v>
      </c>
      <c r="C63" s="6">
        <v>55</v>
      </c>
      <c r="D63" s="29">
        <f t="shared" si="12"/>
        <v>8827</v>
      </c>
      <c r="E63" s="29">
        <f t="shared" si="17"/>
        <v>485485</v>
      </c>
      <c r="F63" s="29">
        <f t="shared" si="13"/>
        <v>-1103315</v>
      </c>
      <c r="G63" s="34">
        <f>+Inputs!$D$2</f>
        <v>0.3795</v>
      </c>
      <c r="I63" s="27">
        <f t="shared" si="18"/>
        <v>1588800</v>
      </c>
      <c r="K63" s="27">
        <f t="shared" si="14"/>
        <v>8827</v>
      </c>
      <c r="L63" s="27">
        <f t="shared" si="19"/>
        <v>485485</v>
      </c>
      <c r="M63" s="27">
        <f t="shared" si="15"/>
        <v>3349.8465000000001</v>
      </c>
      <c r="N63" s="27">
        <f t="shared" si="16"/>
        <v>3349.8465000000001</v>
      </c>
      <c r="O63" s="27">
        <f t="shared" si="20"/>
        <v>-418708.0425000008</v>
      </c>
      <c r="P63" s="27">
        <f t="shared" si="21"/>
        <v>418708.0425000008</v>
      </c>
    </row>
    <row r="64" spans="1:21">
      <c r="A64" s="30">
        <v>37196</v>
      </c>
      <c r="C64" s="6">
        <v>56</v>
      </c>
      <c r="D64" s="29">
        <f t="shared" si="12"/>
        <v>8827</v>
      </c>
      <c r="E64" s="29">
        <f t="shared" si="17"/>
        <v>494312</v>
      </c>
      <c r="F64" s="29">
        <f t="shared" si="13"/>
        <v>-1094488</v>
      </c>
      <c r="G64" s="34">
        <f>+Inputs!$D$2</f>
        <v>0.3795</v>
      </c>
      <c r="I64" s="27">
        <f t="shared" si="18"/>
        <v>1588800</v>
      </c>
      <c r="K64" s="27">
        <f t="shared" si="14"/>
        <v>8827</v>
      </c>
      <c r="L64" s="27">
        <f t="shared" si="19"/>
        <v>494312</v>
      </c>
      <c r="M64" s="27">
        <f t="shared" si="15"/>
        <v>3349.8465000000001</v>
      </c>
      <c r="N64" s="27">
        <f t="shared" si="16"/>
        <v>3349.8465000000001</v>
      </c>
      <c r="O64" s="27">
        <f t="shared" si="20"/>
        <v>-415358.19600000081</v>
      </c>
      <c r="P64" s="27">
        <f t="shared" si="21"/>
        <v>415358.19600000081</v>
      </c>
    </row>
    <row r="65" spans="1:16">
      <c r="A65" s="31">
        <v>37226</v>
      </c>
      <c r="C65" s="6">
        <v>57</v>
      </c>
      <c r="D65" s="29">
        <f t="shared" si="12"/>
        <v>8827</v>
      </c>
      <c r="E65" s="29">
        <f t="shared" si="17"/>
        <v>503139</v>
      </c>
      <c r="F65" s="29">
        <f t="shared" si="13"/>
        <v>-1085661</v>
      </c>
      <c r="G65" s="34">
        <f>+Inputs!$D$2</f>
        <v>0.3795</v>
      </c>
      <c r="I65" s="27">
        <f t="shared" si="18"/>
        <v>1588800</v>
      </c>
      <c r="K65" s="27">
        <f t="shared" si="14"/>
        <v>8827</v>
      </c>
      <c r="L65" s="27">
        <f t="shared" si="19"/>
        <v>503139</v>
      </c>
      <c r="M65" s="27">
        <f t="shared" si="15"/>
        <v>3349.8465000000001</v>
      </c>
      <c r="N65" s="27">
        <f t="shared" si="16"/>
        <v>3349.8465000000001</v>
      </c>
      <c r="O65" s="27">
        <f t="shared" si="20"/>
        <v>-412008.34950000083</v>
      </c>
      <c r="P65" s="27">
        <f t="shared" si="21"/>
        <v>412008.34950000083</v>
      </c>
    </row>
    <row r="66" spans="1:16">
      <c r="A66" s="30">
        <v>37257</v>
      </c>
      <c r="C66" s="6">
        <v>58</v>
      </c>
      <c r="D66" s="29">
        <f t="shared" si="12"/>
        <v>8827</v>
      </c>
      <c r="E66" s="29">
        <f t="shared" si="17"/>
        <v>511966</v>
      </c>
      <c r="F66" s="29">
        <f t="shared" si="13"/>
        <v>-1076834</v>
      </c>
      <c r="G66" s="34">
        <f>+Inputs!$D$2</f>
        <v>0.3795</v>
      </c>
      <c r="I66" s="27">
        <f t="shared" si="18"/>
        <v>1588800</v>
      </c>
      <c r="K66" s="27">
        <f t="shared" si="14"/>
        <v>8827</v>
      </c>
      <c r="L66" s="27">
        <f t="shared" si="19"/>
        <v>511966</v>
      </c>
      <c r="M66" s="27">
        <f t="shared" si="15"/>
        <v>3349.8465000000001</v>
      </c>
      <c r="N66" s="27">
        <f t="shared" si="16"/>
        <v>3349.8465000000001</v>
      </c>
      <c r="O66" s="27">
        <f t="shared" si="20"/>
        <v>-408658.50300000084</v>
      </c>
      <c r="P66" s="27">
        <f t="shared" si="21"/>
        <v>408658.50300000084</v>
      </c>
    </row>
    <row r="67" spans="1:16">
      <c r="A67" s="31">
        <v>37288</v>
      </c>
      <c r="C67" s="6">
        <v>59</v>
      </c>
      <c r="D67" s="29">
        <f t="shared" si="12"/>
        <v>8827</v>
      </c>
      <c r="E67" s="29">
        <f t="shared" si="17"/>
        <v>520793</v>
      </c>
      <c r="F67" s="29">
        <f t="shared" si="13"/>
        <v>-1068007</v>
      </c>
      <c r="G67" s="34">
        <f>+Inputs!$D$2</f>
        <v>0.3795</v>
      </c>
      <c r="I67" s="27">
        <f t="shared" si="18"/>
        <v>1588800</v>
      </c>
      <c r="K67" s="27">
        <f t="shared" si="14"/>
        <v>8827</v>
      </c>
      <c r="L67" s="27">
        <f t="shared" si="19"/>
        <v>520793</v>
      </c>
      <c r="M67" s="27">
        <f t="shared" si="15"/>
        <v>3349.8465000000001</v>
      </c>
      <c r="N67" s="27">
        <f t="shared" si="16"/>
        <v>3349.8465000000001</v>
      </c>
      <c r="O67" s="27">
        <f t="shared" si="20"/>
        <v>-405308.65650000086</v>
      </c>
      <c r="P67" s="27">
        <f t="shared" si="21"/>
        <v>405308.65650000086</v>
      </c>
    </row>
    <row r="68" spans="1:16">
      <c r="A68" s="30">
        <v>37316</v>
      </c>
      <c r="C68" s="6">
        <v>60</v>
      </c>
      <c r="D68" s="29">
        <f t="shared" si="12"/>
        <v>8827</v>
      </c>
      <c r="E68" s="29">
        <f t="shared" si="17"/>
        <v>529620</v>
      </c>
      <c r="F68" s="29">
        <f t="shared" si="13"/>
        <v>-1059180</v>
      </c>
      <c r="G68" s="34">
        <f>+Inputs!$D$2</f>
        <v>0.3795</v>
      </c>
      <c r="I68" s="27">
        <f t="shared" si="18"/>
        <v>1588800</v>
      </c>
      <c r="K68" s="27">
        <f t="shared" si="14"/>
        <v>8827</v>
      </c>
      <c r="L68" s="27">
        <f t="shared" si="19"/>
        <v>529620</v>
      </c>
      <c r="M68" s="27">
        <f t="shared" si="15"/>
        <v>3349.8465000000001</v>
      </c>
      <c r="N68" s="27">
        <f t="shared" si="16"/>
        <v>3349.8465000000001</v>
      </c>
      <c r="O68" s="27">
        <f t="shared" si="20"/>
        <v>-401958.81000000087</v>
      </c>
      <c r="P68" s="27">
        <f t="shared" si="21"/>
        <v>401958.81000000087</v>
      </c>
    </row>
    <row r="69" spans="1:16">
      <c r="A69" s="31">
        <v>37347</v>
      </c>
      <c r="C69" s="6">
        <v>61</v>
      </c>
      <c r="D69" s="29">
        <f t="shared" si="12"/>
        <v>8827</v>
      </c>
      <c r="E69" s="29">
        <f t="shared" si="17"/>
        <v>538447</v>
      </c>
      <c r="F69" s="29">
        <f t="shared" si="13"/>
        <v>-1050353</v>
      </c>
      <c r="G69" s="34">
        <f>+Inputs!$D$2</f>
        <v>0.3795</v>
      </c>
      <c r="I69" s="27">
        <f t="shared" si="18"/>
        <v>1588800</v>
      </c>
      <c r="K69" s="27">
        <f t="shared" si="14"/>
        <v>8827</v>
      </c>
      <c r="L69" s="27">
        <f t="shared" si="19"/>
        <v>538447</v>
      </c>
      <c r="M69" s="27">
        <f t="shared" si="15"/>
        <v>3349.8465000000001</v>
      </c>
      <c r="N69" s="27">
        <f t="shared" si="16"/>
        <v>3349.8465000000001</v>
      </c>
      <c r="O69" s="27">
        <f t="shared" si="20"/>
        <v>-398608.96350000089</v>
      </c>
      <c r="P69" s="27">
        <f t="shared" si="21"/>
        <v>398608.96350000089</v>
      </c>
    </row>
    <row r="70" spans="1:16">
      <c r="A70" s="30">
        <v>37377</v>
      </c>
      <c r="C70" s="6">
        <v>62</v>
      </c>
      <c r="D70" s="29">
        <f t="shared" si="12"/>
        <v>8827</v>
      </c>
      <c r="E70" s="29">
        <f t="shared" si="17"/>
        <v>547274</v>
      </c>
      <c r="F70" s="29">
        <f t="shared" si="13"/>
        <v>-1041526</v>
      </c>
      <c r="G70" s="34">
        <f>+Inputs!$D$2</f>
        <v>0.3795</v>
      </c>
      <c r="I70" s="27">
        <f t="shared" si="18"/>
        <v>1588800</v>
      </c>
      <c r="K70" s="27">
        <f t="shared" si="14"/>
        <v>8827</v>
      </c>
      <c r="L70" s="27">
        <f t="shared" si="19"/>
        <v>547274</v>
      </c>
      <c r="M70" s="27">
        <f t="shared" si="15"/>
        <v>3349.8465000000001</v>
      </c>
      <c r="N70" s="27">
        <f t="shared" si="16"/>
        <v>3349.8465000000001</v>
      </c>
      <c r="O70" s="27">
        <f t="shared" si="20"/>
        <v>-395259.1170000009</v>
      </c>
      <c r="P70" s="27">
        <f t="shared" si="21"/>
        <v>395259.1170000009</v>
      </c>
    </row>
    <row r="71" spans="1:16">
      <c r="A71" s="31">
        <v>37408</v>
      </c>
      <c r="C71" s="6">
        <v>63</v>
      </c>
      <c r="D71" s="29">
        <f t="shared" si="12"/>
        <v>8827</v>
      </c>
      <c r="E71" s="29">
        <f t="shared" si="17"/>
        <v>556101</v>
      </c>
      <c r="F71" s="29">
        <f t="shared" si="13"/>
        <v>-1032699</v>
      </c>
      <c r="G71" s="34">
        <f>+Inputs!$D$2</f>
        <v>0.3795</v>
      </c>
      <c r="I71" s="27">
        <f t="shared" si="18"/>
        <v>1588800</v>
      </c>
      <c r="K71" s="27">
        <f t="shared" si="14"/>
        <v>8827</v>
      </c>
      <c r="L71" s="27">
        <f t="shared" si="19"/>
        <v>556101</v>
      </c>
      <c r="M71" s="27">
        <f t="shared" si="15"/>
        <v>3349.8465000000001</v>
      </c>
      <c r="N71" s="27">
        <f t="shared" si="16"/>
        <v>3349.8465000000001</v>
      </c>
      <c r="O71" s="27">
        <f t="shared" si="20"/>
        <v>-391909.27050000092</v>
      </c>
      <c r="P71" s="27">
        <f t="shared" si="21"/>
        <v>391909.27050000092</v>
      </c>
    </row>
    <row r="72" spans="1:16">
      <c r="A72" s="30">
        <v>37438</v>
      </c>
      <c r="C72" s="6">
        <v>64</v>
      </c>
      <c r="D72" s="29">
        <f t="shared" si="12"/>
        <v>8827</v>
      </c>
      <c r="E72" s="29">
        <f t="shared" si="17"/>
        <v>564928</v>
      </c>
      <c r="F72" s="29">
        <f t="shared" si="13"/>
        <v>-1023872</v>
      </c>
      <c r="G72" s="34">
        <f>+Inputs!$D$2</f>
        <v>0.3795</v>
      </c>
      <c r="I72" s="27">
        <f t="shared" si="18"/>
        <v>1588800</v>
      </c>
      <c r="K72" s="27">
        <f t="shared" si="14"/>
        <v>8827</v>
      </c>
      <c r="L72" s="27">
        <f t="shared" si="19"/>
        <v>564928</v>
      </c>
      <c r="M72" s="27">
        <f t="shared" si="15"/>
        <v>3349.8465000000001</v>
      </c>
      <c r="N72" s="27">
        <f t="shared" si="16"/>
        <v>3349.8465000000001</v>
      </c>
      <c r="O72" s="27">
        <f t="shared" si="20"/>
        <v>-388559.42400000093</v>
      </c>
      <c r="P72" s="27">
        <f t="shared" si="21"/>
        <v>388559.42400000093</v>
      </c>
    </row>
    <row r="73" spans="1:16">
      <c r="A73" s="31">
        <v>37469</v>
      </c>
      <c r="C73" s="6">
        <v>65</v>
      </c>
      <c r="D73" s="29">
        <f t="shared" ref="D73:D104" si="22">ROUND(-(+$B$9/180)*1,0)</f>
        <v>8827</v>
      </c>
      <c r="E73" s="29">
        <f t="shared" si="17"/>
        <v>573755</v>
      </c>
      <c r="F73" s="29">
        <f t="shared" ref="F73:F104" si="23">$B$9+E73</f>
        <v>-1015045</v>
      </c>
      <c r="G73" s="34">
        <f>+Inputs!$D$2</f>
        <v>0.3795</v>
      </c>
      <c r="I73" s="27">
        <f t="shared" si="18"/>
        <v>1588800</v>
      </c>
      <c r="K73" s="27">
        <f t="shared" ref="K73:K104" si="24">D73</f>
        <v>8827</v>
      </c>
      <c r="L73" s="27">
        <f t="shared" si="19"/>
        <v>573755</v>
      </c>
      <c r="M73" s="27">
        <f t="shared" ref="M73:M104" si="25">K73*G73</f>
        <v>3349.8465000000001</v>
      </c>
      <c r="N73" s="27">
        <f t="shared" ref="N73:N104" si="26">M73-J73</f>
        <v>3349.8465000000001</v>
      </c>
      <c r="O73" s="27">
        <f t="shared" si="20"/>
        <v>-385209.57750000095</v>
      </c>
      <c r="P73" s="27">
        <f t="shared" si="21"/>
        <v>385209.57750000095</v>
      </c>
    </row>
    <row r="74" spans="1:16">
      <c r="A74" s="30">
        <v>37500</v>
      </c>
      <c r="C74" s="6">
        <v>66</v>
      </c>
      <c r="D74" s="29">
        <f t="shared" si="22"/>
        <v>8827</v>
      </c>
      <c r="E74" s="29">
        <f t="shared" ref="E74:E105" si="27">+E73+D74</f>
        <v>582582</v>
      </c>
      <c r="F74" s="29">
        <f t="shared" si="23"/>
        <v>-1006218</v>
      </c>
      <c r="G74" s="34">
        <f>+Inputs!$D$2</f>
        <v>0.3795</v>
      </c>
      <c r="I74" s="27">
        <f t="shared" ref="I74:I105" si="28">+I73+H74</f>
        <v>1588800</v>
      </c>
      <c r="K74" s="27">
        <f t="shared" si="24"/>
        <v>8827</v>
      </c>
      <c r="L74" s="27">
        <f t="shared" ref="L74:L105" si="29">+L73+K74</f>
        <v>582582</v>
      </c>
      <c r="M74" s="27">
        <f t="shared" si="25"/>
        <v>3349.8465000000001</v>
      </c>
      <c r="N74" s="27">
        <f t="shared" si="26"/>
        <v>3349.8465000000001</v>
      </c>
      <c r="O74" s="27">
        <f t="shared" ref="O74:O105" si="30">+O73+N74</f>
        <v>-381859.73100000096</v>
      </c>
      <c r="P74" s="27">
        <f t="shared" ref="P74:P105" si="31">P73-N74</f>
        <v>381859.73100000096</v>
      </c>
    </row>
    <row r="75" spans="1:16">
      <c r="A75" s="31">
        <v>37530</v>
      </c>
      <c r="C75" s="6">
        <v>67</v>
      </c>
      <c r="D75" s="29">
        <f t="shared" si="22"/>
        <v>8827</v>
      </c>
      <c r="E75" s="29">
        <f t="shared" si="27"/>
        <v>591409</v>
      </c>
      <c r="F75" s="29">
        <f t="shared" si="23"/>
        <v>-997391</v>
      </c>
      <c r="G75" s="34">
        <f>+Inputs!$D$2</f>
        <v>0.3795</v>
      </c>
      <c r="I75" s="27">
        <f t="shared" si="28"/>
        <v>1588800</v>
      </c>
      <c r="K75" s="27">
        <f t="shared" si="24"/>
        <v>8827</v>
      </c>
      <c r="L75" s="27">
        <f t="shared" si="29"/>
        <v>591409</v>
      </c>
      <c r="M75" s="27">
        <f t="shared" si="25"/>
        <v>3349.8465000000001</v>
      </c>
      <c r="N75" s="27">
        <f t="shared" si="26"/>
        <v>3349.8465000000001</v>
      </c>
      <c r="O75" s="27">
        <f t="shared" si="30"/>
        <v>-378509.88450000098</v>
      </c>
      <c r="P75" s="27">
        <f t="shared" si="31"/>
        <v>378509.88450000098</v>
      </c>
    </row>
    <row r="76" spans="1:16">
      <c r="A76" s="30">
        <v>37561</v>
      </c>
      <c r="C76" s="6">
        <v>68</v>
      </c>
      <c r="D76" s="29">
        <f t="shared" si="22"/>
        <v>8827</v>
      </c>
      <c r="E76" s="29">
        <f t="shared" si="27"/>
        <v>600236</v>
      </c>
      <c r="F76" s="29">
        <f t="shared" si="23"/>
        <v>-988564</v>
      </c>
      <c r="G76" s="34">
        <f>+Inputs!$D$2</f>
        <v>0.3795</v>
      </c>
      <c r="I76" s="27">
        <f t="shared" si="28"/>
        <v>1588800</v>
      </c>
      <c r="K76" s="27">
        <f t="shared" si="24"/>
        <v>8827</v>
      </c>
      <c r="L76" s="27">
        <f t="shared" si="29"/>
        <v>600236</v>
      </c>
      <c r="M76" s="27">
        <f t="shared" si="25"/>
        <v>3349.8465000000001</v>
      </c>
      <c r="N76" s="27">
        <f t="shared" si="26"/>
        <v>3349.8465000000001</v>
      </c>
      <c r="O76" s="27">
        <f t="shared" si="30"/>
        <v>-375160.03800000099</v>
      </c>
      <c r="P76" s="27">
        <f t="shared" si="31"/>
        <v>375160.03800000099</v>
      </c>
    </row>
    <row r="77" spans="1:16">
      <c r="A77" s="31">
        <v>37591</v>
      </c>
      <c r="C77" s="6">
        <v>69</v>
      </c>
      <c r="D77" s="29">
        <f t="shared" si="22"/>
        <v>8827</v>
      </c>
      <c r="E77" s="29">
        <f t="shared" si="27"/>
        <v>609063</v>
      </c>
      <c r="F77" s="29">
        <f t="shared" si="23"/>
        <v>-979737</v>
      </c>
      <c r="G77" s="34">
        <f>+Inputs!$D$2</f>
        <v>0.3795</v>
      </c>
      <c r="I77" s="27">
        <f t="shared" si="28"/>
        <v>1588800</v>
      </c>
      <c r="K77" s="27">
        <f t="shared" si="24"/>
        <v>8827</v>
      </c>
      <c r="L77" s="27">
        <f t="shared" si="29"/>
        <v>609063</v>
      </c>
      <c r="M77" s="27">
        <f t="shared" si="25"/>
        <v>3349.8465000000001</v>
      </c>
      <c r="N77" s="27">
        <f t="shared" si="26"/>
        <v>3349.8465000000001</v>
      </c>
      <c r="O77" s="27">
        <f t="shared" si="30"/>
        <v>-371810.191500001</v>
      </c>
      <c r="P77" s="27">
        <f t="shared" si="31"/>
        <v>371810.191500001</v>
      </c>
    </row>
    <row r="78" spans="1:16">
      <c r="A78" s="30">
        <v>37622</v>
      </c>
      <c r="C78" s="6">
        <v>70</v>
      </c>
      <c r="D78" s="29">
        <f t="shared" si="22"/>
        <v>8827</v>
      </c>
      <c r="E78" s="29">
        <f t="shared" si="27"/>
        <v>617890</v>
      </c>
      <c r="F78" s="29">
        <f t="shared" si="23"/>
        <v>-970910</v>
      </c>
      <c r="G78" s="34">
        <f>+Inputs!$D$2</f>
        <v>0.3795</v>
      </c>
      <c r="I78" s="27">
        <f t="shared" si="28"/>
        <v>1588800</v>
      </c>
      <c r="K78" s="27">
        <f t="shared" si="24"/>
        <v>8827</v>
      </c>
      <c r="L78" s="27">
        <f t="shared" si="29"/>
        <v>617890</v>
      </c>
      <c r="M78" s="27">
        <f t="shared" si="25"/>
        <v>3349.8465000000001</v>
      </c>
      <c r="N78" s="27">
        <f t="shared" si="26"/>
        <v>3349.8465000000001</v>
      </c>
      <c r="O78" s="27">
        <f t="shared" si="30"/>
        <v>-368460.34500000102</v>
      </c>
      <c r="P78" s="27">
        <f t="shared" si="31"/>
        <v>368460.34500000102</v>
      </c>
    </row>
    <row r="79" spans="1:16">
      <c r="A79" s="31">
        <v>37653</v>
      </c>
      <c r="C79" s="6">
        <v>71</v>
      </c>
      <c r="D79" s="29">
        <f t="shared" si="22"/>
        <v>8827</v>
      </c>
      <c r="E79" s="29">
        <f t="shared" si="27"/>
        <v>626717</v>
      </c>
      <c r="F79" s="29">
        <f t="shared" si="23"/>
        <v>-962083</v>
      </c>
      <c r="G79" s="34">
        <f>+Inputs!$D$2</f>
        <v>0.3795</v>
      </c>
      <c r="I79" s="27">
        <f t="shared" si="28"/>
        <v>1588800</v>
      </c>
      <c r="K79" s="27">
        <f t="shared" si="24"/>
        <v>8827</v>
      </c>
      <c r="L79" s="27">
        <f t="shared" si="29"/>
        <v>626717</v>
      </c>
      <c r="M79" s="27">
        <f t="shared" si="25"/>
        <v>3349.8465000000001</v>
      </c>
      <c r="N79" s="27">
        <f t="shared" si="26"/>
        <v>3349.8465000000001</v>
      </c>
      <c r="O79" s="27">
        <f t="shared" si="30"/>
        <v>-365110.49850000103</v>
      </c>
      <c r="P79" s="27">
        <f t="shared" si="31"/>
        <v>365110.49850000103</v>
      </c>
    </row>
    <row r="80" spans="1:16">
      <c r="A80" s="30">
        <v>37681</v>
      </c>
      <c r="C80" s="6">
        <v>72</v>
      </c>
      <c r="D80" s="29">
        <f t="shared" si="22"/>
        <v>8827</v>
      </c>
      <c r="E80" s="29">
        <f t="shared" si="27"/>
        <v>635544</v>
      </c>
      <c r="F80" s="29">
        <f t="shared" si="23"/>
        <v>-953256</v>
      </c>
      <c r="G80" s="34">
        <f>+Inputs!$D$2</f>
        <v>0.3795</v>
      </c>
      <c r="I80" s="27">
        <f t="shared" si="28"/>
        <v>1588800</v>
      </c>
      <c r="K80" s="27">
        <f t="shared" si="24"/>
        <v>8827</v>
      </c>
      <c r="L80" s="27">
        <f t="shared" si="29"/>
        <v>635544</v>
      </c>
      <c r="M80" s="27">
        <f t="shared" si="25"/>
        <v>3349.8465000000001</v>
      </c>
      <c r="N80" s="27">
        <f t="shared" si="26"/>
        <v>3349.8465000000001</v>
      </c>
      <c r="O80" s="27">
        <f t="shared" si="30"/>
        <v>-361760.65200000105</v>
      </c>
      <c r="P80" s="27">
        <f t="shared" si="31"/>
        <v>361760.65200000105</v>
      </c>
    </row>
    <row r="81" spans="1:16">
      <c r="A81" s="31">
        <v>37712</v>
      </c>
      <c r="C81" s="6">
        <v>73</v>
      </c>
      <c r="D81" s="29">
        <f t="shared" si="22"/>
        <v>8827</v>
      </c>
      <c r="E81" s="29">
        <f t="shared" si="27"/>
        <v>644371</v>
      </c>
      <c r="F81" s="29">
        <f t="shared" si="23"/>
        <v>-944429</v>
      </c>
      <c r="G81" s="34">
        <f>+Inputs!$D$2</f>
        <v>0.3795</v>
      </c>
      <c r="I81" s="27">
        <f t="shared" si="28"/>
        <v>1588800</v>
      </c>
      <c r="K81" s="27">
        <f t="shared" si="24"/>
        <v>8827</v>
      </c>
      <c r="L81" s="27">
        <f t="shared" si="29"/>
        <v>644371</v>
      </c>
      <c r="M81" s="27">
        <f t="shared" si="25"/>
        <v>3349.8465000000001</v>
      </c>
      <c r="N81" s="27">
        <f t="shared" si="26"/>
        <v>3349.8465000000001</v>
      </c>
      <c r="O81" s="27">
        <f t="shared" si="30"/>
        <v>-358410.80550000106</v>
      </c>
      <c r="P81" s="27">
        <f t="shared" si="31"/>
        <v>358410.80550000106</v>
      </c>
    </row>
    <row r="82" spans="1:16">
      <c r="A82" s="30">
        <v>37742</v>
      </c>
      <c r="C82" s="6">
        <v>74</v>
      </c>
      <c r="D82" s="29">
        <f t="shared" si="22"/>
        <v>8827</v>
      </c>
      <c r="E82" s="29">
        <f t="shared" si="27"/>
        <v>653198</v>
      </c>
      <c r="F82" s="29">
        <f t="shared" si="23"/>
        <v>-935602</v>
      </c>
      <c r="G82" s="34">
        <f>+Inputs!$D$3</f>
        <v>0.37951000000000001</v>
      </c>
      <c r="I82" s="27">
        <f t="shared" si="28"/>
        <v>1588800</v>
      </c>
      <c r="K82" s="27">
        <f t="shared" si="24"/>
        <v>8827</v>
      </c>
      <c r="L82" s="27">
        <f t="shared" si="29"/>
        <v>653198</v>
      </c>
      <c r="M82" s="27">
        <f t="shared" si="25"/>
        <v>3349.9347700000003</v>
      </c>
      <c r="N82" s="27">
        <f t="shared" si="26"/>
        <v>3349.9347700000003</v>
      </c>
      <c r="O82" s="27">
        <f t="shared" si="30"/>
        <v>-355060.87073000107</v>
      </c>
      <c r="P82" s="27">
        <f t="shared" si="31"/>
        <v>355060.87073000107</v>
      </c>
    </row>
    <row r="83" spans="1:16">
      <c r="A83" s="31">
        <v>37773</v>
      </c>
      <c r="C83" s="6">
        <v>75</v>
      </c>
      <c r="D83" s="29">
        <f t="shared" si="22"/>
        <v>8827</v>
      </c>
      <c r="E83" s="29">
        <f t="shared" si="27"/>
        <v>662025</v>
      </c>
      <c r="F83" s="29">
        <f t="shared" si="23"/>
        <v>-926775</v>
      </c>
      <c r="G83" s="34">
        <f>+Inputs!$D$3</f>
        <v>0.37951000000000001</v>
      </c>
      <c r="I83" s="27">
        <f t="shared" si="28"/>
        <v>1588800</v>
      </c>
      <c r="K83" s="27">
        <f t="shared" si="24"/>
        <v>8827</v>
      </c>
      <c r="L83" s="27">
        <f t="shared" si="29"/>
        <v>662025</v>
      </c>
      <c r="M83" s="27">
        <f t="shared" si="25"/>
        <v>3349.9347700000003</v>
      </c>
      <c r="N83" s="27">
        <f t="shared" si="26"/>
        <v>3349.9347700000003</v>
      </c>
      <c r="O83" s="27">
        <f t="shared" si="30"/>
        <v>-351710.93596000108</v>
      </c>
      <c r="P83" s="27">
        <f t="shared" si="31"/>
        <v>351710.93596000108</v>
      </c>
    </row>
    <row r="84" spans="1:16">
      <c r="A84" s="30">
        <v>37803</v>
      </c>
      <c r="C84" s="6">
        <v>76</v>
      </c>
      <c r="D84" s="29">
        <f t="shared" si="22"/>
        <v>8827</v>
      </c>
      <c r="E84" s="29">
        <f t="shared" si="27"/>
        <v>670852</v>
      </c>
      <c r="F84" s="29">
        <f t="shared" si="23"/>
        <v>-917948</v>
      </c>
      <c r="G84" s="34">
        <f>+Inputs!$D$3</f>
        <v>0.37951000000000001</v>
      </c>
      <c r="I84" s="27">
        <f t="shared" si="28"/>
        <v>1588800</v>
      </c>
      <c r="K84" s="27">
        <f t="shared" si="24"/>
        <v>8827</v>
      </c>
      <c r="L84" s="27">
        <f t="shared" si="29"/>
        <v>670852</v>
      </c>
      <c r="M84" s="27">
        <f t="shared" si="25"/>
        <v>3349.9347700000003</v>
      </c>
      <c r="N84" s="27">
        <f t="shared" si="26"/>
        <v>3349.9347700000003</v>
      </c>
      <c r="O84" s="27">
        <f t="shared" si="30"/>
        <v>-348361.00119000109</v>
      </c>
      <c r="P84" s="27">
        <f t="shared" si="31"/>
        <v>348361.00119000109</v>
      </c>
    </row>
    <row r="85" spans="1:16">
      <c r="A85" s="31">
        <v>37834</v>
      </c>
      <c r="C85" s="6">
        <v>77</v>
      </c>
      <c r="D85" s="29">
        <f t="shared" si="22"/>
        <v>8827</v>
      </c>
      <c r="E85" s="29">
        <f t="shared" si="27"/>
        <v>679679</v>
      </c>
      <c r="F85" s="29">
        <f t="shared" si="23"/>
        <v>-909121</v>
      </c>
      <c r="G85" s="34">
        <f>+Inputs!$D$3</f>
        <v>0.37951000000000001</v>
      </c>
      <c r="I85" s="27">
        <f t="shared" si="28"/>
        <v>1588800</v>
      </c>
      <c r="K85" s="27">
        <f t="shared" si="24"/>
        <v>8827</v>
      </c>
      <c r="L85" s="27">
        <f t="shared" si="29"/>
        <v>679679</v>
      </c>
      <c r="M85" s="27">
        <f t="shared" si="25"/>
        <v>3349.9347700000003</v>
      </c>
      <c r="N85" s="27">
        <f t="shared" si="26"/>
        <v>3349.9347700000003</v>
      </c>
      <c r="O85" s="27">
        <f t="shared" si="30"/>
        <v>-345011.06642000109</v>
      </c>
      <c r="P85" s="27">
        <f t="shared" si="31"/>
        <v>345011.06642000109</v>
      </c>
    </row>
    <row r="86" spans="1:16">
      <c r="A86" s="30">
        <v>37865</v>
      </c>
      <c r="C86" s="6">
        <v>78</v>
      </c>
      <c r="D86" s="29">
        <f t="shared" si="22"/>
        <v>8827</v>
      </c>
      <c r="E86" s="29">
        <f t="shared" si="27"/>
        <v>688506</v>
      </c>
      <c r="F86" s="29">
        <f t="shared" si="23"/>
        <v>-900294</v>
      </c>
      <c r="G86" s="34">
        <f>+Inputs!$D$3</f>
        <v>0.37951000000000001</v>
      </c>
      <c r="I86" s="27">
        <f t="shared" si="28"/>
        <v>1588800</v>
      </c>
      <c r="K86" s="27">
        <f t="shared" si="24"/>
        <v>8827</v>
      </c>
      <c r="L86" s="27">
        <f t="shared" si="29"/>
        <v>688506</v>
      </c>
      <c r="M86" s="27">
        <f t="shared" si="25"/>
        <v>3349.9347700000003</v>
      </c>
      <c r="N86" s="27">
        <f t="shared" si="26"/>
        <v>3349.9347700000003</v>
      </c>
      <c r="O86" s="27">
        <f t="shared" si="30"/>
        <v>-341661.1316500011</v>
      </c>
      <c r="P86" s="27">
        <f t="shared" si="31"/>
        <v>341661.1316500011</v>
      </c>
    </row>
    <row r="87" spans="1:16">
      <c r="A87" s="31">
        <v>37895</v>
      </c>
      <c r="C87" s="6">
        <v>79</v>
      </c>
      <c r="D87" s="29">
        <f t="shared" si="22"/>
        <v>8827</v>
      </c>
      <c r="E87" s="29">
        <f t="shared" si="27"/>
        <v>697333</v>
      </c>
      <c r="F87" s="29">
        <f t="shared" si="23"/>
        <v>-891467</v>
      </c>
      <c r="G87" s="34">
        <f>+Inputs!$D$3</f>
        <v>0.37951000000000001</v>
      </c>
      <c r="I87" s="27">
        <f t="shared" si="28"/>
        <v>1588800</v>
      </c>
      <c r="K87" s="27">
        <f t="shared" si="24"/>
        <v>8827</v>
      </c>
      <c r="L87" s="27">
        <f t="shared" si="29"/>
        <v>697333</v>
      </c>
      <c r="M87" s="27">
        <f t="shared" si="25"/>
        <v>3349.9347700000003</v>
      </c>
      <c r="N87" s="27">
        <f t="shared" si="26"/>
        <v>3349.9347700000003</v>
      </c>
      <c r="O87" s="27">
        <f t="shared" si="30"/>
        <v>-338311.19688000111</v>
      </c>
      <c r="P87" s="27">
        <f t="shared" si="31"/>
        <v>338311.19688000111</v>
      </c>
    </row>
    <row r="88" spans="1:16">
      <c r="A88" s="30">
        <v>37926</v>
      </c>
      <c r="C88" s="6">
        <v>80</v>
      </c>
      <c r="D88" s="29">
        <f t="shared" si="22"/>
        <v>8827</v>
      </c>
      <c r="E88" s="29">
        <f t="shared" si="27"/>
        <v>706160</v>
      </c>
      <c r="F88" s="29">
        <f t="shared" si="23"/>
        <v>-882640</v>
      </c>
      <c r="G88" s="34">
        <f>+Inputs!$D$3</f>
        <v>0.37951000000000001</v>
      </c>
      <c r="I88" s="27">
        <f t="shared" si="28"/>
        <v>1588800</v>
      </c>
      <c r="K88" s="27">
        <f t="shared" si="24"/>
        <v>8827</v>
      </c>
      <c r="L88" s="27">
        <f t="shared" si="29"/>
        <v>706160</v>
      </c>
      <c r="M88" s="27">
        <f t="shared" si="25"/>
        <v>3349.9347700000003</v>
      </c>
      <c r="N88" s="27">
        <f t="shared" si="26"/>
        <v>3349.9347700000003</v>
      </c>
      <c r="O88" s="27">
        <f t="shared" si="30"/>
        <v>-334961.26211000112</v>
      </c>
      <c r="P88" s="27">
        <f t="shared" si="31"/>
        <v>334961.26211000112</v>
      </c>
    </row>
    <row r="89" spans="1:16">
      <c r="A89" s="31">
        <v>37956</v>
      </c>
      <c r="C89" s="6">
        <v>81</v>
      </c>
      <c r="D89" s="29">
        <f t="shared" si="22"/>
        <v>8827</v>
      </c>
      <c r="E89" s="29">
        <f t="shared" si="27"/>
        <v>714987</v>
      </c>
      <c r="F89" s="29">
        <f t="shared" si="23"/>
        <v>-873813</v>
      </c>
      <c r="G89" s="34">
        <f>+Inputs!$D$3</f>
        <v>0.37951000000000001</v>
      </c>
      <c r="I89" s="27">
        <f t="shared" si="28"/>
        <v>1588800</v>
      </c>
      <c r="K89" s="27">
        <f t="shared" si="24"/>
        <v>8827</v>
      </c>
      <c r="L89" s="27">
        <f t="shared" si="29"/>
        <v>714987</v>
      </c>
      <c r="M89" s="27">
        <f t="shared" si="25"/>
        <v>3349.9347700000003</v>
      </c>
      <c r="N89" s="27">
        <f t="shared" si="26"/>
        <v>3349.9347700000003</v>
      </c>
      <c r="O89" s="27">
        <f t="shared" si="30"/>
        <v>-331611.32734000112</v>
      </c>
      <c r="P89" s="27">
        <f t="shared" si="31"/>
        <v>331611.32734000112</v>
      </c>
    </row>
    <row r="90" spans="1:16">
      <c r="A90" s="30">
        <v>37987</v>
      </c>
      <c r="C90" s="6">
        <v>82</v>
      </c>
      <c r="D90" s="29">
        <f t="shared" si="22"/>
        <v>8827</v>
      </c>
      <c r="E90" s="29">
        <f t="shared" si="27"/>
        <v>723814</v>
      </c>
      <c r="F90" s="29">
        <f t="shared" si="23"/>
        <v>-864986</v>
      </c>
      <c r="G90" s="34">
        <f>+Inputs!$D$3</f>
        <v>0.37951000000000001</v>
      </c>
      <c r="I90" s="27">
        <f t="shared" si="28"/>
        <v>1588800</v>
      </c>
      <c r="K90" s="27">
        <f t="shared" si="24"/>
        <v>8827</v>
      </c>
      <c r="L90" s="27">
        <f t="shared" si="29"/>
        <v>723814</v>
      </c>
      <c r="M90" s="27">
        <f t="shared" si="25"/>
        <v>3349.9347700000003</v>
      </c>
      <c r="N90" s="27">
        <f t="shared" si="26"/>
        <v>3349.9347700000003</v>
      </c>
      <c r="O90" s="27">
        <f t="shared" si="30"/>
        <v>-328261.39257000113</v>
      </c>
      <c r="P90" s="27">
        <f t="shared" si="31"/>
        <v>328261.39257000113</v>
      </c>
    </row>
    <row r="91" spans="1:16">
      <c r="A91" s="31">
        <v>38018</v>
      </c>
      <c r="C91" s="6">
        <v>83</v>
      </c>
      <c r="D91" s="29">
        <f t="shared" si="22"/>
        <v>8827</v>
      </c>
      <c r="E91" s="29">
        <f t="shared" si="27"/>
        <v>732641</v>
      </c>
      <c r="F91" s="29">
        <f t="shared" si="23"/>
        <v>-856159</v>
      </c>
      <c r="G91" s="34">
        <f>+Inputs!$D$3</f>
        <v>0.37951000000000001</v>
      </c>
      <c r="I91" s="27">
        <f t="shared" si="28"/>
        <v>1588800</v>
      </c>
      <c r="K91" s="27">
        <f t="shared" si="24"/>
        <v>8827</v>
      </c>
      <c r="L91" s="27">
        <f t="shared" si="29"/>
        <v>732641</v>
      </c>
      <c r="M91" s="27">
        <f t="shared" si="25"/>
        <v>3349.9347700000003</v>
      </c>
      <c r="N91" s="27">
        <f t="shared" si="26"/>
        <v>3349.9347700000003</v>
      </c>
      <c r="O91" s="27">
        <f t="shared" si="30"/>
        <v>-324911.45780000114</v>
      </c>
      <c r="P91" s="27">
        <f t="shared" si="31"/>
        <v>324911.45780000114</v>
      </c>
    </row>
    <row r="92" spans="1:16">
      <c r="A92" s="30">
        <v>38047</v>
      </c>
      <c r="C92" s="6">
        <v>84</v>
      </c>
      <c r="D92" s="29">
        <f t="shared" si="22"/>
        <v>8827</v>
      </c>
      <c r="E92" s="29">
        <f t="shared" si="27"/>
        <v>741468</v>
      </c>
      <c r="F92" s="29">
        <f t="shared" si="23"/>
        <v>-847332</v>
      </c>
      <c r="G92" s="34">
        <f>+Inputs!$D$3</f>
        <v>0.37951000000000001</v>
      </c>
      <c r="I92" s="27">
        <f t="shared" si="28"/>
        <v>1588800</v>
      </c>
      <c r="K92" s="27">
        <f t="shared" si="24"/>
        <v>8827</v>
      </c>
      <c r="L92" s="27">
        <f t="shared" si="29"/>
        <v>741468</v>
      </c>
      <c r="M92" s="27">
        <f t="shared" si="25"/>
        <v>3349.9347700000003</v>
      </c>
      <c r="N92" s="27">
        <f t="shared" si="26"/>
        <v>3349.9347700000003</v>
      </c>
      <c r="O92" s="27">
        <f t="shared" si="30"/>
        <v>-321561.52303000115</v>
      </c>
      <c r="P92" s="27">
        <f t="shared" si="31"/>
        <v>321561.52303000115</v>
      </c>
    </row>
    <row r="93" spans="1:16">
      <c r="A93" s="31">
        <v>38078</v>
      </c>
      <c r="C93" s="6">
        <v>85</v>
      </c>
      <c r="D93" s="29">
        <f t="shared" si="22"/>
        <v>8827</v>
      </c>
      <c r="E93" s="29">
        <f t="shared" si="27"/>
        <v>750295</v>
      </c>
      <c r="F93" s="29">
        <f t="shared" si="23"/>
        <v>-838505</v>
      </c>
      <c r="G93" s="34">
        <f>+Inputs!$D$3</f>
        <v>0.37951000000000001</v>
      </c>
      <c r="I93" s="27">
        <f t="shared" si="28"/>
        <v>1588800</v>
      </c>
      <c r="K93" s="27">
        <f t="shared" si="24"/>
        <v>8827</v>
      </c>
      <c r="L93" s="27">
        <f t="shared" si="29"/>
        <v>750295</v>
      </c>
      <c r="M93" s="27">
        <f t="shared" si="25"/>
        <v>3349.9347700000003</v>
      </c>
      <c r="N93" s="27">
        <f t="shared" si="26"/>
        <v>3349.9347700000003</v>
      </c>
      <c r="O93" s="27">
        <f t="shared" si="30"/>
        <v>-318211.58826000115</v>
      </c>
      <c r="P93" s="27">
        <f t="shared" si="31"/>
        <v>318211.58826000115</v>
      </c>
    </row>
    <row r="94" spans="1:16">
      <c r="A94" s="30">
        <v>38108</v>
      </c>
      <c r="C94" s="6">
        <v>86</v>
      </c>
      <c r="D94" s="29">
        <f t="shared" si="22"/>
        <v>8827</v>
      </c>
      <c r="E94" s="29">
        <f t="shared" si="27"/>
        <v>759122</v>
      </c>
      <c r="F94" s="29">
        <f t="shared" si="23"/>
        <v>-829678</v>
      </c>
      <c r="G94" s="34">
        <f>+Inputs!$D$3</f>
        <v>0.37951000000000001</v>
      </c>
      <c r="I94" s="27">
        <f t="shared" si="28"/>
        <v>1588800</v>
      </c>
      <c r="K94" s="27">
        <f t="shared" si="24"/>
        <v>8827</v>
      </c>
      <c r="L94" s="27">
        <f t="shared" si="29"/>
        <v>759122</v>
      </c>
      <c r="M94" s="27">
        <f t="shared" si="25"/>
        <v>3349.9347700000003</v>
      </c>
      <c r="N94" s="27">
        <f t="shared" si="26"/>
        <v>3349.9347700000003</v>
      </c>
      <c r="O94" s="27">
        <f t="shared" si="30"/>
        <v>-314861.65349000116</v>
      </c>
      <c r="P94" s="27">
        <f t="shared" si="31"/>
        <v>314861.65349000116</v>
      </c>
    </row>
    <row r="95" spans="1:16">
      <c r="A95" s="31">
        <v>38139</v>
      </c>
      <c r="C95" s="6">
        <v>87</v>
      </c>
      <c r="D95" s="29">
        <f t="shared" si="22"/>
        <v>8827</v>
      </c>
      <c r="E95" s="29">
        <f t="shared" si="27"/>
        <v>767949</v>
      </c>
      <c r="F95" s="29">
        <f t="shared" si="23"/>
        <v>-820851</v>
      </c>
      <c r="G95" s="34">
        <f>+Inputs!$D$3</f>
        <v>0.37951000000000001</v>
      </c>
      <c r="I95" s="27">
        <f t="shared" si="28"/>
        <v>1588800</v>
      </c>
      <c r="K95" s="27">
        <f t="shared" si="24"/>
        <v>8827</v>
      </c>
      <c r="L95" s="27">
        <f t="shared" si="29"/>
        <v>767949</v>
      </c>
      <c r="M95" s="27">
        <f t="shared" si="25"/>
        <v>3349.9347700000003</v>
      </c>
      <c r="N95" s="27">
        <f t="shared" si="26"/>
        <v>3349.9347700000003</v>
      </c>
      <c r="O95" s="27">
        <f t="shared" si="30"/>
        <v>-311511.71872000117</v>
      </c>
      <c r="P95" s="27">
        <f t="shared" si="31"/>
        <v>311511.71872000117</v>
      </c>
    </row>
    <row r="96" spans="1:16">
      <c r="A96" s="30">
        <v>38169</v>
      </c>
      <c r="C96" s="6">
        <v>88</v>
      </c>
      <c r="D96" s="29">
        <f t="shared" si="22"/>
        <v>8827</v>
      </c>
      <c r="E96" s="29">
        <f t="shared" si="27"/>
        <v>776776</v>
      </c>
      <c r="F96" s="29">
        <f t="shared" si="23"/>
        <v>-812024</v>
      </c>
      <c r="G96" s="34">
        <f>+Inputs!$D$3</f>
        <v>0.37951000000000001</v>
      </c>
      <c r="I96" s="27">
        <f t="shared" si="28"/>
        <v>1588800</v>
      </c>
      <c r="K96" s="27">
        <f t="shared" si="24"/>
        <v>8827</v>
      </c>
      <c r="L96" s="27">
        <f t="shared" si="29"/>
        <v>776776</v>
      </c>
      <c r="M96" s="27">
        <f t="shared" si="25"/>
        <v>3349.9347700000003</v>
      </c>
      <c r="N96" s="27">
        <f t="shared" si="26"/>
        <v>3349.9347700000003</v>
      </c>
      <c r="O96" s="27">
        <f t="shared" si="30"/>
        <v>-308161.78395000118</v>
      </c>
      <c r="P96" s="27">
        <f t="shared" si="31"/>
        <v>308161.78395000118</v>
      </c>
    </row>
    <row r="97" spans="1:16">
      <c r="A97" s="31">
        <v>38200</v>
      </c>
      <c r="C97" s="6">
        <v>89</v>
      </c>
      <c r="D97" s="29">
        <f t="shared" si="22"/>
        <v>8827</v>
      </c>
      <c r="E97" s="29">
        <f t="shared" si="27"/>
        <v>785603</v>
      </c>
      <c r="F97" s="29">
        <f t="shared" si="23"/>
        <v>-803197</v>
      </c>
      <c r="G97" s="34">
        <f>+Inputs!$D$3</f>
        <v>0.37951000000000001</v>
      </c>
      <c r="I97" s="27">
        <f t="shared" si="28"/>
        <v>1588800</v>
      </c>
      <c r="K97" s="27">
        <f t="shared" si="24"/>
        <v>8827</v>
      </c>
      <c r="L97" s="27">
        <f t="shared" si="29"/>
        <v>785603</v>
      </c>
      <c r="M97" s="27">
        <f t="shared" si="25"/>
        <v>3349.9347700000003</v>
      </c>
      <c r="N97" s="27">
        <f t="shared" si="26"/>
        <v>3349.9347700000003</v>
      </c>
      <c r="O97" s="27">
        <f t="shared" si="30"/>
        <v>-304811.84918000118</v>
      </c>
      <c r="P97" s="27">
        <f t="shared" si="31"/>
        <v>304811.84918000118</v>
      </c>
    </row>
    <row r="98" spans="1:16">
      <c r="A98" s="30">
        <v>38231</v>
      </c>
      <c r="C98" s="6">
        <v>90</v>
      </c>
      <c r="D98" s="29">
        <f t="shared" si="22"/>
        <v>8827</v>
      </c>
      <c r="E98" s="29">
        <f t="shared" si="27"/>
        <v>794430</v>
      </c>
      <c r="F98" s="29">
        <f t="shared" si="23"/>
        <v>-794370</v>
      </c>
      <c r="G98" s="34">
        <f>+Inputs!$D$3</f>
        <v>0.37951000000000001</v>
      </c>
      <c r="I98" s="27">
        <f t="shared" si="28"/>
        <v>1588800</v>
      </c>
      <c r="K98" s="27">
        <f t="shared" si="24"/>
        <v>8827</v>
      </c>
      <c r="L98" s="27">
        <f t="shared" si="29"/>
        <v>794430</v>
      </c>
      <c r="M98" s="27">
        <f t="shared" si="25"/>
        <v>3349.9347700000003</v>
      </c>
      <c r="N98" s="27">
        <f t="shared" si="26"/>
        <v>3349.9347700000003</v>
      </c>
      <c r="O98" s="27">
        <f t="shared" si="30"/>
        <v>-301461.91441000119</v>
      </c>
      <c r="P98" s="27">
        <f t="shared" si="31"/>
        <v>301461.91441000119</v>
      </c>
    </row>
    <row r="99" spans="1:16">
      <c r="A99" s="31">
        <v>38261</v>
      </c>
      <c r="C99" s="6">
        <v>91</v>
      </c>
      <c r="D99" s="29">
        <f t="shared" si="22"/>
        <v>8827</v>
      </c>
      <c r="E99" s="29">
        <f t="shared" si="27"/>
        <v>803257</v>
      </c>
      <c r="F99" s="29">
        <f t="shared" si="23"/>
        <v>-785543</v>
      </c>
      <c r="G99" s="34">
        <f>+Inputs!$D$3</f>
        <v>0.37951000000000001</v>
      </c>
      <c r="I99" s="27">
        <f t="shared" si="28"/>
        <v>1588800</v>
      </c>
      <c r="K99" s="27">
        <f t="shared" si="24"/>
        <v>8827</v>
      </c>
      <c r="L99" s="27">
        <f t="shared" si="29"/>
        <v>803257</v>
      </c>
      <c r="M99" s="27">
        <f t="shared" si="25"/>
        <v>3349.9347700000003</v>
      </c>
      <c r="N99" s="27">
        <f t="shared" si="26"/>
        <v>3349.9347700000003</v>
      </c>
      <c r="O99" s="27">
        <f t="shared" si="30"/>
        <v>-298111.9796400012</v>
      </c>
      <c r="P99" s="27">
        <f t="shared" si="31"/>
        <v>298111.9796400012</v>
      </c>
    </row>
    <row r="100" spans="1:16">
      <c r="A100" s="30">
        <v>38292</v>
      </c>
      <c r="C100" s="6">
        <v>92</v>
      </c>
      <c r="D100" s="29">
        <f t="shared" si="22"/>
        <v>8827</v>
      </c>
      <c r="E100" s="29">
        <f t="shared" si="27"/>
        <v>812084</v>
      </c>
      <c r="F100" s="29">
        <f t="shared" si="23"/>
        <v>-776716</v>
      </c>
      <c r="G100" s="34">
        <f>+Inputs!$D$3</f>
        <v>0.37951000000000001</v>
      </c>
      <c r="I100" s="27">
        <f t="shared" si="28"/>
        <v>1588800</v>
      </c>
      <c r="K100" s="27">
        <f t="shared" si="24"/>
        <v>8827</v>
      </c>
      <c r="L100" s="27">
        <f t="shared" si="29"/>
        <v>812084</v>
      </c>
      <c r="M100" s="27">
        <f t="shared" si="25"/>
        <v>3349.9347700000003</v>
      </c>
      <c r="N100" s="27">
        <f t="shared" si="26"/>
        <v>3349.9347700000003</v>
      </c>
      <c r="O100" s="27">
        <f t="shared" si="30"/>
        <v>-294762.04487000121</v>
      </c>
      <c r="P100" s="27">
        <f t="shared" si="31"/>
        <v>294762.04487000121</v>
      </c>
    </row>
    <row r="101" spans="1:16">
      <c r="A101" s="31">
        <v>38322</v>
      </c>
      <c r="C101" s="6">
        <v>93</v>
      </c>
      <c r="D101" s="29">
        <f t="shared" si="22"/>
        <v>8827</v>
      </c>
      <c r="E101" s="29">
        <f t="shared" si="27"/>
        <v>820911</v>
      </c>
      <c r="F101" s="29">
        <f t="shared" si="23"/>
        <v>-767889</v>
      </c>
      <c r="G101" s="34">
        <f>+Inputs!$D$3</f>
        <v>0.37951000000000001</v>
      </c>
      <c r="I101" s="27">
        <f t="shared" si="28"/>
        <v>1588800</v>
      </c>
      <c r="K101" s="27">
        <f t="shared" si="24"/>
        <v>8827</v>
      </c>
      <c r="L101" s="27">
        <f t="shared" si="29"/>
        <v>820911</v>
      </c>
      <c r="M101" s="27">
        <f t="shared" si="25"/>
        <v>3349.9347700000003</v>
      </c>
      <c r="N101" s="27">
        <f t="shared" si="26"/>
        <v>3349.9347700000003</v>
      </c>
      <c r="O101" s="27">
        <f t="shared" si="30"/>
        <v>-291412.11010000121</v>
      </c>
      <c r="P101" s="27">
        <f t="shared" si="31"/>
        <v>291412.11010000121</v>
      </c>
    </row>
    <row r="102" spans="1:16">
      <c r="A102" s="30">
        <v>38353</v>
      </c>
      <c r="C102" s="6">
        <v>94</v>
      </c>
      <c r="D102" s="29">
        <f t="shared" si="22"/>
        <v>8827</v>
      </c>
      <c r="E102" s="29">
        <f t="shared" si="27"/>
        <v>829738</v>
      </c>
      <c r="F102" s="29">
        <f t="shared" si="23"/>
        <v>-759062</v>
      </c>
      <c r="G102" s="34">
        <f>+Inputs!$D$3</f>
        <v>0.37951000000000001</v>
      </c>
      <c r="I102" s="27">
        <f t="shared" si="28"/>
        <v>1588800</v>
      </c>
      <c r="K102" s="27">
        <f t="shared" si="24"/>
        <v>8827</v>
      </c>
      <c r="L102" s="27">
        <f t="shared" si="29"/>
        <v>829738</v>
      </c>
      <c r="M102" s="27">
        <f t="shared" si="25"/>
        <v>3349.9347700000003</v>
      </c>
      <c r="N102" s="27">
        <f t="shared" si="26"/>
        <v>3349.9347700000003</v>
      </c>
      <c r="O102" s="27">
        <f t="shared" si="30"/>
        <v>-288062.17533000122</v>
      </c>
      <c r="P102" s="27">
        <f t="shared" si="31"/>
        <v>288062.17533000122</v>
      </c>
    </row>
    <row r="103" spans="1:16">
      <c r="A103" s="31">
        <v>38384</v>
      </c>
      <c r="C103" s="6">
        <v>95</v>
      </c>
      <c r="D103" s="29">
        <f t="shared" si="22"/>
        <v>8827</v>
      </c>
      <c r="E103" s="29">
        <f t="shared" si="27"/>
        <v>838565</v>
      </c>
      <c r="F103" s="29">
        <f t="shared" si="23"/>
        <v>-750235</v>
      </c>
      <c r="G103" s="34">
        <f>+Inputs!$D$3</f>
        <v>0.37951000000000001</v>
      </c>
      <c r="I103" s="27">
        <f t="shared" si="28"/>
        <v>1588800</v>
      </c>
      <c r="K103" s="27">
        <f t="shared" si="24"/>
        <v>8827</v>
      </c>
      <c r="L103" s="27">
        <f t="shared" si="29"/>
        <v>838565</v>
      </c>
      <c r="M103" s="27">
        <f t="shared" si="25"/>
        <v>3349.9347700000003</v>
      </c>
      <c r="N103" s="27">
        <f t="shared" si="26"/>
        <v>3349.9347700000003</v>
      </c>
      <c r="O103" s="27">
        <f t="shared" si="30"/>
        <v>-284712.24056000123</v>
      </c>
      <c r="P103" s="27">
        <f t="shared" si="31"/>
        <v>284712.24056000123</v>
      </c>
    </row>
    <row r="104" spans="1:16">
      <c r="A104" s="30">
        <v>38412</v>
      </c>
      <c r="C104" s="6">
        <v>96</v>
      </c>
      <c r="D104" s="29">
        <f t="shared" si="22"/>
        <v>8827</v>
      </c>
      <c r="E104" s="29">
        <f t="shared" si="27"/>
        <v>847392</v>
      </c>
      <c r="F104" s="29">
        <f t="shared" si="23"/>
        <v>-741408</v>
      </c>
      <c r="G104" s="34">
        <f>+Inputs!$D$3</f>
        <v>0.37951000000000001</v>
      </c>
      <c r="I104" s="27">
        <f t="shared" si="28"/>
        <v>1588800</v>
      </c>
      <c r="K104" s="27">
        <f t="shared" si="24"/>
        <v>8827</v>
      </c>
      <c r="L104" s="27">
        <f t="shared" si="29"/>
        <v>847392</v>
      </c>
      <c r="M104" s="27">
        <f t="shared" si="25"/>
        <v>3349.9347700000003</v>
      </c>
      <c r="N104" s="27">
        <f t="shared" si="26"/>
        <v>3349.9347700000003</v>
      </c>
      <c r="O104" s="27">
        <f t="shared" si="30"/>
        <v>-281362.30579000124</v>
      </c>
      <c r="P104" s="27">
        <f t="shared" si="31"/>
        <v>281362.30579000124</v>
      </c>
    </row>
    <row r="105" spans="1:16">
      <c r="A105" s="31">
        <v>38443</v>
      </c>
      <c r="C105" s="6">
        <v>97</v>
      </c>
      <c r="D105" s="29">
        <f t="shared" ref="D105:D136" si="32">ROUND(-(+$B$9/180)*1,0)</f>
        <v>8827</v>
      </c>
      <c r="E105" s="29">
        <f t="shared" si="27"/>
        <v>856219</v>
      </c>
      <c r="F105" s="29">
        <f t="shared" ref="F105:F136" si="33">$B$9+E105</f>
        <v>-732581</v>
      </c>
      <c r="G105" s="34">
        <f>+Inputs!$D$3</f>
        <v>0.37951000000000001</v>
      </c>
      <c r="I105" s="27">
        <f t="shared" si="28"/>
        <v>1588800</v>
      </c>
      <c r="K105" s="27">
        <f t="shared" ref="K105:K136" si="34">D105</f>
        <v>8827</v>
      </c>
      <c r="L105" s="27">
        <f t="shared" si="29"/>
        <v>856219</v>
      </c>
      <c r="M105" s="27">
        <f t="shared" ref="M105:M136" si="35">K105*G105</f>
        <v>3349.9347700000003</v>
      </c>
      <c r="N105" s="27">
        <f t="shared" ref="N105:N136" si="36">M105-J105</f>
        <v>3349.9347700000003</v>
      </c>
      <c r="O105" s="27">
        <f t="shared" si="30"/>
        <v>-278012.37102000124</v>
      </c>
      <c r="P105" s="27">
        <f t="shared" si="31"/>
        <v>278012.37102000124</v>
      </c>
    </row>
    <row r="106" spans="1:16">
      <c r="A106" s="30">
        <v>38473</v>
      </c>
      <c r="C106" s="6">
        <v>98</v>
      </c>
      <c r="D106" s="29">
        <f t="shared" si="32"/>
        <v>8827</v>
      </c>
      <c r="E106" s="29">
        <f t="shared" ref="E106:E137" si="37">+E105+D106</f>
        <v>865046</v>
      </c>
      <c r="F106" s="29">
        <f t="shared" si="33"/>
        <v>-723754</v>
      </c>
      <c r="G106" s="34">
        <f>+Inputs!$D$3</f>
        <v>0.37951000000000001</v>
      </c>
      <c r="I106" s="27">
        <f t="shared" ref="I106:I137" si="38">+I105+H106</f>
        <v>1588800</v>
      </c>
      <c r="K106" s="27">
        <f t="shared" si="34"/>
        <v>8827</v>
      </c>
      <c r="L106" s="27">
        <f t="shared" ref="L106:L137" si="39">+L105+K106</f>
        <v>865046</v>
      </c>
      <c r="M106" s="27">
        <f t="shared" si="35"/>
        <v>3349.9347700000003</v>
      </c>
      <c r="N106" s="27">
        <f t="shared" si="36"/>
        <v>3349.9347700000003</v>
      </c>
      <c r="O106" s="27">
        <f t="shared" ref="O106:O137" si="40">+O105+N106</f>
        <v>-274662.43625000125</v>
      </c>
      <c r="P106" s="27">
        <f t="shared" ref="P106:P137" si="41">P105-N106</f>
        <v>274662.43625000125</v>
      </c>
    </row>
    <row r="107" spans="1:16">
      <c r="A107" s="31">
        <v>38504</v>
      </c>
      <c r="C107" s="6">
        <v>99</v>
      </c>
      <c r="D107" s="29">
        <f t="shared" si="32"/>
        <v>8827</v>
      </c>
      <c r="E107" s="29">
        <f t="shared" si="37"/>
        <v>873873</v>
      </c>
      <c r="F107" s="29">
        <f t="shared" si="33"/>
        <v>-714927</v>
      </c>
      <c r="G107" s="34">
        <f>+Inputs!$D$3</f>
        <v>0.37951000000000001</v>
      </c>
      <c r="I107" s="27">
        <f t="shared" si="38"/>
        <v>1588800</v>
      </c>
      <c r="K107" s="27">
        <f t="shared" si="34"/>
        <v>8827</v>
      </c>
      <c r="L107" s="27">
        <f t="shared" si="39"/>
        <v>873873</v>
      </c>
      <c r="M107" s="27">
        <f t="shared" si="35"/>
        <v>3349.9347700000003</v>
      </c>
      <c r="N107" s="27">
        <f t="shared" si="36"/>
        <v>3349.9347700000003</v>
      </c>
      <c r="O107" s="27">
        <f t="shared" si="40"/>
        <v>-271312.50148000126</v>
      </c>
      <c r="P107" s="27">
        <f t="shared" si="41"/>
        <v>271312.50148000126</v>
      </c>
    </row>
    <row r="108" spans="1:16">
      <c r="A108" s="30">
        <v>38534</v>
      </c>
      <c r="C108" s="6">
        <v>100</v>
      </c>
      <c r="D108" s="29">
        <f t="shared" si="32"/>
        <v>8827</v>
      </c>
      <c r="E108" s="29">
        <f t="shared" si="37"/>
        <v>882700</v>
      </c>
      <c r="F108" s="29">
        <f t="shared" si="33"/>
        <v>-706100</v>
      </c>
      <c r="G108" s="34">
        <f>+Inputs!$D$3</f>
        <v>0.37951000000000001</v>
      </c>
      <c r="I108" s="27">
        <f t="shared" si="38"/>
        <v>1588800</v>
      </c>
      <c r="K108" s="27">
        <f t="shared" si="34"/>
        <v>8827</v>
      </c>
      <c r="L108" s="27">
        <f t="shared" si="39"/>
        <v>882700</v>
      </c>
      <c r="M108" s="27">
        <f t="shared" si="35"/>
        <v>3349.9347700000003</v>
      </c>
      <c r="N108" s="27">
        <f t="shared" si="36"/>
        <v>3349.9347700000003</v>
      </c>
      <c r="O108" s="27">
        <f t="shared" si="40"/>
        <v>-267962.56671000127</v>
      </c>
      <c r="P108" s="27">
        <f t="shared" si="41"/>
        <v>267962.56671000127</v>
      </c>
    </row>
    <row r="109" spans="1:16">
      <c r="A109" s="31">
        <v>38565</v>
      </c>
      <c r="C109" s="6">
        <v>101</v>
      </c>
      <c r="D109" s="29">
        <f t="shared" si="32"/>
        <v>8827</v>
      </c>
      <c r="E109" s="29">
        <f t="shared" si="37"/>
        <v>891527</v>
      </c>
      <c r="F109" s="29">
        <f t="shared" si="33"/>
        <v>-697273</v>
      </c>
      <c r="G109" s="34">
        <f>+Inputs!$D$3</f>
        <v>0.37951000000000001</v>
      </c>
      <c r="I109" s="27">
        <f t="shared" si="38"/>
        <v>1588800</v>
      </c>
      <c r="K109" s="27">
        <f t="shared" si="34"/>
        <v>8827</v>
      </c>
      <c r="L109" s="27">
        <f t="shared" si="39"/>
        <v>891527</v>
      </c>
      <c r="M109" s="27">
        <f t="shared" si="35"/>
        <v>3349.9347700000003</v>
      </c>
      <c r="N109" s="27">
        <f t="shared" si="36"/>
        <v>3349.9347700000003</v>
      </c>
      <c r="O109" s="27">
        <f t="shared" si="40"/>
        <v>-264612.63194000127</v>
      </c>
      <c r="P109" s="27">
        <f t="shared" si="41"/>
        <v>264612.63194000127</v>
      </c>
    </row>
    <row r="110" spans="1:16">
      <c r="A110" s="30">
        <v>38596</v>
      </c>
      <c r="C110" s="6">
        <v>102</v>
      </c>
      <c r="D110" s="29">
        <f t="shared" si="32"/>
        <v>8827</v>
      </c>
      <c r="E110" s="29">
        <f t="shared" si="37"/>
        <v>900354</v>
      </c>
      <c r="F110" s="29">
        <f t="shared" si="33"/>
        <v>-688446</v>
      </c>
      <c r="G110" s="34">
        <f>+Inputs!$D$3</f>
        <v>0.37951000000000001</v>
      </c>
      <c r="I110" s="27">
        <f t="shared" si="38"/>
        <v>1588800</v>
      </c>
      <c r="K110" s="27">
        <f t="shared" si="34"/>
        <v>8827</v>
      </c>
      <c r="L110" s="27">
        <f t="shared" si="39"/>
        <v>900354</v>
      </c>
      <c r="M110" s="27">
        <f t="shared" si="35"/>
        <v>3349.9347700000003</v>
      </c>
      <c r="N110" s="27">
        <f t="shared" si="36"/>
        <v>3349.9347700000003</v>
      </c>
      <c r="O110" s="27">
        <f t="shared" si="40"/>
        <v>-261262.69717000128</v>
      </c>
      <c r="P110" s="27">
        <f t="shared" si="41"/>
        <v>261262.69717000128</v>
      </c>
    </row>
    <row r="111" spans="1:16">
      <c r="A111" s="31">
        <v>38626</v>
      </c>
      <c r="C111" s="6">
        <v>103</v>
      </c>
      <c r="D111" s="29">
        <f t="shared" si="32"/>
        <v>8827</v>
      </c>
      <c r="E111" s="29">
        <f t="shared" si="37"/>
        <v>909181</v>
      </c>
      <c r="F111" s="29">
        <f t="shared" si="33"/>
        <v>-679619</v>
      </c>
      <c r="G111" s="34">
        <f>+Inputs!$D$3</f>
        <v>0.37951000000000001</v>
      </c>
      <c r="I111" s="27">
        <f t="shared" si="38"/>
        <v>1588800</v>
      </c>
      <c r="K111" s="27">
        <f t="shared" si="34"/>
        <v>8827</v>
      </c>
      <c r="L111" s="27">
        <f t="shared" si="39"/>
        <v>909181</v>
      </c>
      <c r="M111" s="27">
        <f t="shared" si="35"/>
        <v>3349.9347700000003</v>
      </c>
      <c r="N111" s="27">
        <f t="shared" si="36"/>
        <v>3349.9347700000003</v>
      </c>
      <c r="O111" s="27">
        <f t="shared" si="40"/>
        <v>-257912.76240000129</v>
      </c>
      <c r="P111" s="27">
        <f t="shared" si="41"/>
        <v>257912.76240000129</v>
      </c>
    </row>
    <row r="112" spans="1:16">
      <c r="A112" s="30">
        <v>38657</v>
      </c>
      <c r="C112" s="6">
        <v>104</v>
      </c>
      <c r="D112" s="29">
        <f t="shared" si="32"/>
        <v>8827</v>
      </c>
      <c r="E112" s="29">
        <f t="shared" si="37"/>
        <v>918008</v>
      </c>
      <c r="F112" s="29">
        <f t="shared" si="33"/>
        <v>-670792</v>
      </c>
      <c r="G112" s="34">
        <f>+Inputs!$D$3</f>
        <v>0.37951000000000001</v>
      </c>
      <c r="I112" s="27">
        <f t="shared" si="38"/>
        <v>1588800</v>
      </c>
      <c r="K112" s="27">
        <f t="shared" si="34"/>
        <v>8827</v>
      </c>
      <c r="L112" s="27">
        <f t="shared" si="39"/>
        <v>918008</v>
      </c>
      <c r="M112" s="27">
        <f t="shared" si="35"/>
        <v>3349.9347700000003</v>
      </c>
      <c r="N112" s="27">
        <f t="shared" si="36"/>
        <v>3349.9347700000003</v>
      </c>
      <c r="O112" s="27">
        <f t="shared" si="40"/>
        <v>-254562.82763000129</v>
      </c>
      <c r="P112" s="27">
        <f t="shared" si="41"/>
        <v>254562.82763000129</v>
      </c>
    </row>
    <row r="113" spans="1:16">
      <c r="A113" s="31">
        <v>38687</v>
      </c>
      <c r="C113" s="6">
        <v>105</v>
      </c>
      <c r="D113" s="29">
        <f t="shared" si="32"/>
        <v>8827</v>
      </c>
      <c r="E113" s="29">
        <f t="shared" si="37"/>
        <v>926835</v>
      </c>
      <c r="F113" s="29">
        <f t="shared" si="33"/>
        <v>-661965</v>
      </c>
      <c r="G113" s="34">
        <f>+Inputs!$D$3</f>
        <v>0.37951000000000001</v>
      </c>
      <c r="I113" s="27">
        <f t="shared" si="38"/>
        <v>1588800</v>
      </c>
      <c r="K113" s="27">
        <f t="shared" si="34"/>
        <v>8827</v>
      </c>
      <c r="L113" s="27">
        <f t="shared" si="39"/>
        <v>926835</v>
      </c>
      <c r="M113" s="27">
        <f t="shared" si="35"/>
        <v>3349.9347700000003</v>
      </c>
      <c r="N113" s="27">
        <f t="shared" si="36"/>
        <v>3349.9347700000003</v>
      </c>
      <c r="O113" s="27">
        <f t="shared" si="40"/>
        <v>-251212.8928600013</v>
      </c>
      <c r="P113" s="27">
        <f t="shared" si="41"/>
        <v>251212.8928600013</v>
      </c>
    </row>
    <row r="114" spans="1:16">
      <c r="A114" s="30">
        <v>38718</v>
      </c>
      <c r="C114" s="6">
        <v>106</v>
      </c>
      <c r="D114" s="29">
        <f t="shared" si="32"/>
        <v>8827</v>
      </c>
      <c r="E114" s="29">
        <f t="shared" si="37"/>
        <v>935662</v>
      </c>
      <c r="F114" s="29">
        <f t="shared" si="33"/>
        <v>-653138</v>
      </c>
      <c r="G114" s="34">
        <f>+Inputs!$D$3</f>
        <v>0.37951000000000001</v>
      </c>
      <c r="I114" s="27">
        <f t="shared" si="38"/>
        <v>1588800</v>
      </c>
      <c r="K114" s="27">
        <f t="shared" si="34"/>
        <v>8827</v>
      </c>
      <c r="L114" s="27">
        <f t="shared" si="39"/>
        <v>935662</v>
      </c>
      <c r="M114" s="27">
        <f t="shared" si="35"/>
        <v>3349.9347700000003</v>
      </c>
      <c r="N114" s="27">
        <f t="shared" si="36"/>
        <v>3349.9347700000003</v>
      </c>
      <c r="O114" s="27">
        <f t="shared" si="40"/>
        <v>-247862.95809000131</v>
      </c>
      <c r="P114" s="27">
        <f t="shared" si="41"/>
        <v>247862.95809000131</v>
      </c>
    </row>
    <row r="115" spans="1:16">
      <c r="A115" s="31">
        <v>38749</v>
      </c>
      <c r="C115" s="6">
        <v>107</v>
      </c>
      <c r="D115" s="29">
        <f t="shared" si="32"/>
        <v>8827</v>
      </c>
      <c r="E115" s="29">
        <f t="shared" si="37"/>
        <v>944489</v>
      </c>
      <c r="F115" s="29">
        <f t="shared" si="33"/>
        <v>-644311</v>
      </c>
      <c r="G115" s="34">
        <f>+Inputs!$D$3</f>
        <v>0.37951000000000001</v>
      </c>
      <c r="I115" s="27">
        <f t="shared" si="38"/>
        <v>1588800</v>
      </c>
      <c r="K115" s="27">
        <f t="shared" si="34"/>
        <v>8827</v>
      </c>
      <c r="L115" s="27">
        <f t="shared" si="39"/>
        <v>944489</v>
      </c>
      <c r="M115" s="27">
        <f t="shared" si="35"/>
        <v>3349.9347700000003</v>
      </c>
      <c r="N115" s="27">
        <f t="shared" si="36"/>
        <v>3349.9347700000003</v>
      </c>
      <c r="O115" s="27">
        <f t="shared" si="40"/>
        <v>-244513.02332000132</v>
      </c>
      <c r="P115" s="27">
        <f t="shared" si="41"/>
        <v>244513.02332000132</v>
      </c>
    </row>
    <row r="116" spans="1:16">
      <c r="A116" s="30">
        <v>38777</v>
      </c>
      <c r="C116" s="6">
        <v>108</v>
      </c>
      <c r="D116" s="29">
        <f t="shared" si="32"/>
        <v>8827</v>
      </c>
      <c r="E116" s="29">
        <f t="shared" si="37"/>
        <v>953316</v>
      </c>
      <c r="F116" s="29">
        <f t="shared" si="33"/>
        <v>-635484</v>
      </c>
      <c r="G116" s="34">
        <f>+Inputs!$D$3</f>
        <v>0.37951000000000001</v>
      </c>
      <c r="I116" s="27">
        <f t="shared" si="38"/>
        <v>1588800</v>
      </c>
      <c r="K116" s="27">
        <f t="shared" si="34"/>
        <v>8827</v>
      </c>
      <c r="L116" s="27">
        <f t="shared" si="39"/>
        <v>953316</v>
      </c>
      <c r="M116" s="27">
        <f t="shared" si="35"/>
        <v>3349.9347700000003</v>
      </c>
      <c r="N116" s="27">
        <f t="shared" si="36"/>
        <v>3349.9347700000003</v>
      </c>
      <c r="O116" s="27">
        <f t="shared" si="40"/>
        <v>-241163.08855000132</v>
      </c>
      <c r="P116" s="27">
        <f t="shared" si="41"/>
        <v>241163.08855000132</v>
      </c>
    </row>
    <row r="117" spans="1:16">
      <c r="A117" s="31">
        <v>38808</v>
      </c>
      <c r="C117" s="6">
        <v>109</v>
      </c>
      <c r="D117" s="29">
        <f t="shared" si="32"/>
        <v>8827</v>
      </c>
      <c r="E117" s="29">
        <f t="shared" si="37"/>
        <v>962143</v>
      </c>
      <c r="F117" s="29">
        <f t="shared" si="33"/>
        <v>-626657</v>
      </c>
      <c r="G117" s="34">
        <f>+Inputs!$D$3</f>
        <v>0.37951000000000001</v>
      </c>
      <c r="I117" s="27">
        <f t="shared" si="38"/>
        <v>1588800</v>
      </c>
      <c r="K117" s="27">
        <f t="shared" si="34"/>
        <v>8827</v>
      </c>
      <c r="L117" s="27">
        <f t="shared" si="39"/>
        <v>962143</v>
      </c>
      <c r="M117" s="27">
        <f t="shared" si="35"/>
        <v>3349.9347700000003</v>
      </c>
      <c r="N117" s="27">
        <f t="shared" si="36"/>
        <v>3349.9347700000003</v>
      </c>
      <c r="O117" s="27">
        <f t="shared" si="40"/>
        <v>-237813.15378000133</v>
      </c>
      <c r="P117" s="27">
        <f t="shared" si="41"/>
        <v>237813.15378000133</v>
      </c>
    </row>
    <row r="118" spans="1:16">
      <c r="A118" s="30">
        <v>38838</v>
      </c>
      <c r="C118" s="6">
        <v>110</v>
      </c>
      <c r="D118" s="29">
        <f t="shared" si="32"/>
        <v>8827</v>
      </c>
      <c r="E118" s="29">
        <f t="shared" si="37"/>
        <v>970970</v>
      </c>
      <c r="F118" s="29">
        <f t="shared" si="33"/>
        <v>-617830</v>
      </c>
      <c r="G118" s="34">
        <f>+Inputs!$D$3</f>
        <v>0.37951000000000001</v>
      </c>
      <c r="I118" s="27">
        <f t="shared" si="38"/>
        <v>1588800</v>
      </c>
      <c r="K118" s="27">
        <f t="shared" si="34"/>
        <v>8827</v>
      </c>
      <c r="L118" s="27">
        <f t="shared" si="39"/>
        <v>970970</v>
      </c>
      <c r="M118" s="27">
        <f t="shared" si="35"/>
        <v>3349.9347700000003</v>
      </c>
      <c r="N118" s="27">
        <f t="shared" si="36"/>
        <v>3349.9347700000003</v>
      </c>
      <c r="O118" s="27">
        <f t="shared" si="40"/>
        <v>-234463.21901000134</v>
      </c>
      <c r="P118" s="27">
        <f t="shared" si="41"/>
        <v>234463.21901000134</v>
      </c>
    </row>
    <row r="119" spans="1:16">
      <c r="A119" s="31">
        <v>38869</v>
      </c>
      <c r="C119" s="6">
        <v>111</v>
      </c>
      <c r="D119" s="29">
        <f t="shared" si="32"/>
        <v>8827</v>
      </c>
      <c r="E119" s="29">
        <f t="shared" si="37"/>
        <v>979797</v>
      </c>
      <c r="F119" s="29">
        <f t="shared" si="33"/>
        <v>-609003</v>
      </c>
      <c r="G119" s="34">
        <f>+Inputs!$D$3</f>
        <v>0.37951000000000001</v>
      </c>
      <c r="I119" s="27">
        <f t="shared" si="38"/>
        <v>1588800</v>
      </c>
      <c r="K119" s="27">
        <f t="shared" si="34"/>
        <v>8827</v>
      </c>
      <c r="L119" s="27">
        <f t="shared" si="39"/>
        <v>979797</v>
      </c>
      <c r="M119" s="27">
        <f t="shared" si="35"/>
        <v>3349.9347700000003</v>
      </c>
      <c r="N119" s="27">
        <f t="shared" si="36"/>
        <v>3349.9347700000003</v>
      </c>
      <c r="O119" s="27">
        <f t="shared" si="40"/>
        <v>-231113.28424000135</v>
      </c>
      <c r="P119" s="27">
        <f t="shared" si="41"/>
        <v>231113.28424000135</v>
      </c>
    </row>
    <row r="120" spans="1:16">
      <c r="A120" s="30">
        <v>38899</v>
      </c>
      <c r="C120" s="6">
        <v>112</v>
      </c>
      <c r="D120" s="29">
        <f t="shared" si="32"/>
        <v>8827</v>
      </c>
      <c r="E120" s="29">
        <f t="shared" si="37"/>
        <v>988624</v>
      </c>
      <c r="F120" s="29">
        <f t="shared" si="33"/>
        <v>-600176</v>
      </c>
      <c r="G120" s="34">
        <f>+Inputs!$D$3</f>
        <v>0.37951000000000001</v>
      </c>
      <c r="I120" s="27">
        <f t="shared" si="38"/>
        <v>1588800</v>
      </c>
      <c r="K120" s="27">
        <f t="shared" si="34"/>
        <v>8827</v>
      </c>
      <c r="L120" s="27">
        <f t="shared" si="39"/>
        <v>988624</v>
      </c>
      <c r="M120" s="27">
        <f t="shared" si="35"/>
        <v>3349.9347700000003</v>
      </c>
      <c r="N120" s="27">
        <f t="shared" si="36"/>
        <v>3349.9347700000003</v>
      </c>
      <c r="O120" s="27">
        <f t="shared" si="40"/>
        <v>-227763.34947000135</v>
      </c>
      <c r="P120" s="27">
        <f t="shared" si="41"/>
        <v>227763.34947000135</v>
      </c>
    </row>
    <row r="121" spans="1:16">
      <c r="A121" s="31">
        <v>38930</v>
      </c>
      <c r="C121" s="6">
        <v>113</v>
      </c>
      <c r="D121" s="29">
        <f t="shared" si="32"/>
        <v>8827</v>
      </c>
      <c r="E121" s="29">
        <f t="shared" si="37"/>
        <v>997451</v>
      </c>
      <c r="F121" s="29">
        <f t="shared" si="33"/>
        <v>-591349</v>
      </c>
      <c r="G121" s="34">
        <f>+Inputs!$D$3</f>
        <v>0.37951000000000001</v>
      </c>
      <c r="I121" s="27">
        <f t="shared" si="38"/>
        <v>1588800</v>
      </c>
      <c r="K121" s="27">
        <f t="shared" si="34"/>
        <v>8827</v>
      </c>
      <c r="L121" s="27">
        <f t="shared" si="39"/>
        <v>997451</v>
      </c>
      <c r="M121" s="27">
        <f t="shared" si="35"/>
        <v>3349.9347700000003</v>
      </c>
      <c r="N121" s="27">
        <f t="shared" si="36"/>
        <v>3349.9347700000003</v>
      </c>
      <c r="O121" s="27">
        <f t="shared" si="40"/>
        <v>-224413.41470000136</v>
      </c>
      <c r="P121" s="27">
        <f t="shared" si="41"/>
        <v>224413.41470000136</v>
      </c>
    </row>
    <row r="122" spans="1:16">
      <c r="A122" s="30">
        <v>38961</v>
      </c>
      <c r="C122" s="6">
        <v>114</v>
      </c>
      <c r="D122" s="29">
        <f t="shared" si="32"/>
        <v>8827</v>
      </c>
      <c r="E122" s="29">
        <f t="shared" si="37"/>
        <v>1006278</v>
      </c>
      <c r="F122" s="29">
        <f t="shared" si="33"/>
        <v>-582522</v>
      </c>
      <c r="G122" s="34">
        <f>+Inputs!$D$3</f>
        <v>0.37951000000000001</v>
      </c>
      <c r="I122" s="27">
        <f t="shared" si="38"/>
        <v>1588800</v>
      </c>
      <c r="K122" s="27">
        <f t="shared" si="34"/>
        <v>8827</v>
      </c>
      <c r="L122" s="27">
        <f t="shared" si="39"/>
        <v>1006278</v>
      </c>
      <c r="M122" s="27">
        <f t="shared" si="35"/>
        <v>3349.9347700000003</v>
      </c>
      <c r="N122" s="27">
        <f t="shared" si="36"/>
        <v>3349.9347700000003</v>
      </c>
      <c r="O122" s="27">
        <f t="shared" si="40"/>
        <v>-221063.47993000137</v>
      </c>
      <c r="P122" s="27">
        <f t="shared" si="41"/>
        <v>221063.47993000137</v>
      </c>
    </row>
    <row r="123" spans="1:16">
      <c r="A123" s="31">
        <v>38991</v>
      </c>
      <c r="C123" s="6">
        <v>115</v>
      </c>
      <c r="D123" s="29">
        <f t="shared" si="32"/>
        <v>8827</v>
      </c>
      <c r="E123" s="29">
        <f t="shared" si="37"/>
        <v>1015105</v>
      </c>
      <c r="F123" s="29">
        <f t="shared" si="33"/>
        <v>-573695</v>
      </c>
      <c r="G123" s="34">
        <f>+Inputs!$D$3</f>
        <v>0.37951000000000001</v>
      </c>
      <c r="I123" s="27">
        <f t="shared" si="38"/>
        <v>1588800</v>
      </c>
      <c r="K123" s="27">
        <f t="shared" si="34"/>
        <v>8827</v>
      </c>
      <c r="L123" s="27">
        <f t="shared" si="39"/>
        <v>1015105</v>
      </c>
      <c r="M123" s="27">
        <f t="shared" si="35"/>
        <v>3349.9347700000003</v>
      </c>
      <c r="N123" s="27">
        <f t="shared" si="36"/>
        <v>3349.9347700000003</v>
      </c>
      <c r="O123" s="27">
        <f t="shared" si="40"/>
        <v>-217713.54516000138</v>
      </c>
      <c r="P123" s="27">
        <f t="shared" si="41"/>
        <v>217713.54516000138</v>
      </c>
    </row>
    <row r="124" spans="1:16">
      <c r="A124" s="30">
        <v>39022</v>
      </c>
      <c r="C124" s="6">
        <v>116</v>
      </c>
      <c r="D124" s="29">
        <f t="shared" si="32"/>
        <v>8827</v>
      </c>
      <c r="E124" s="29">
        <f t="shared" si="37"/>
        <v>1023932</v>
      </c>
      <c r="F124" s="29">
        <f t="shared" si="33"/>
        <v>-564868</v>
      </c>
      <c r="G124" s="34">
        <f>+Inputs!$D$3</f>
        <v>0.37951000000000001</v>
      </c>
      <c r="I124" s="27">
        <f t="shared" si="38"/>
        <v>1588800</v>
      </c>
      <c r="K124" s="27">
        <f t="shared" si="34"/>
        <v>8827</v>
      </c>
      <c r="L124" s="27">
        <f t="shared" si="39"/>
        <v>1023932</v>
      </c>
      <c r="M124" s="27">
        <f t="shared" si="35"/>
        <v>3349.9347700000003</v>
      </c>
      <c r="N124" s="27">
        <f t="shared" si="36"/>
        <v>3349.9347700000003</v>
      </c>
      <c r="O124" s="27">
        <f t="shared" si="40"/>
        <v>-214363.61039000138</v>
      </c>
      <c r="P124" s="27">
        <f t="shared" si="41"/>
        <v>214363.61039000138</v>
      </c>
    </row>
    <row r="125" spans="1:16">
      <c r="A125" s="31">
        <v>39052</v>
      </c>
      <c r="C125" s="6">
        <v>117</v>
      </c>
      <c r="D125" s="29">
        <f t="shared" si="32"/>
        <v>8827</v>
      </c>
      <c r="E125" s="29">
        <f t="shared" si="37"/>
        <v>1032759</v>
      </c>
      <c r="F125" s="29">
        <f t="shared" si="33"/>
        <v>-556041</v>
      </c>
      <c r="G125" s="34">
        <f>+Inputs!$D$3</f>
        <v>0.37951000000000001</v>
      </c>
      <c r="I125" s="27">
        <f t="shared" si="38"/>
        <v>1588800</v>
      </c>
      <c r="K125" s="27">
        <f t="shared" si="34"/>
        <v>8827</v>
      </c>
      <c r="L125" s="27">
        <f t="shared" si="39"/>
        <v>1032759</v>
      </c>
      <c r="M125" s="27">
        <f t="shared" si="35"/>
        <v>3349.9347700000003</v>
      </c>
      <c r="N125" s="27">
        <f t="shared" si="36"/>
        <v>3349.9347700000003</v>
      </c>
      <c r="O125" s="27">
        <f t="shared" si="40"/>
        <v>-211013.67562000139</v>
      </c>
      <c r="P125" s="27">
        <f t="shared" si="41"/>
        <v>211013.67562000139</v>
      </c>
    </row>
    <row r="126" spans="1:16">
      <c r="A126" s="30">
        <v>39083</v>
      </c>
      <c r="C126" s="6">
        <v>118</v>
      </c>
      <c r="D126" s="29">
        <f t="shared" si="32"/>
        <v>8827</v>
      </c>
      <c r="E126" s="29">
        <f t="shared" si="37"/>
        <v>1041586</v>
      </c>
      <c r="F126" s="29">
        <f t="shared" si="33"/>
        <v>-547214</v>
      </c>
      <c r="G126" s="34">
        <f>+Inputs!$D$3</f>
        <v>0.37951000000000001</v>
      </c>
      <c r="I126" s="27">
        <f t="shared" si="38"/>
        <v>1588800</v>
      </c>
      <c r="K126" s="27">
        <f t="shared" si="34"/>
        <v>8827</v>
      </c>
      <c r="L126" s="27">
        <f t="shared" si="39"/>
        <v>1041586</v>
      </c>
      <c r="M126" s="27">
        <f t="shared" si="35"/>
        <v>3349.9347700000003</v>
      </c>
      <c r="N126" s="27">
        <f t="shared" si="36"/>
        <v>3349.9347700000003</v>
      </c>
      <c r="O126" s="27">
        <f t="shared" si="40"/>
        <v>-207663.7408500014</v>
      </c>
      <c r="P126" s="27">
        <f t="shared" si="41"/>
        <v>207663.7408500014</v>
      </c>
    </row>
    <row r="127" spans="1:16">
      <c r="A127" s="31">
        <v>39114</v>
      </c>
      <c r="C127" s="6">
        <v>119</v>
      </c>
      <c r="D127" s="29">
        <f t="shared" si="32"/>
        <v>8827</v>
      </c>
      <c r="E127" s="29">
        <f t="shared" si="37"/>
        <v>1050413</v>
      </c>
      <c r="F127" s="29">
        <f t="shared" si="33"/>
        <v>-538387</v>
      </c>
      <c r="G127" s="34">
        <f>+Inputs!$D$3</f>
        <v>0.37951000000000001</v>
      </c>
      <c r="I127" s="27">
        <f t="shared" si="38"/>
        <v>1588800</v>
      </c>
      <c r="K127" s="27">
        <f t="shared" si="34"/>
        <v>8827</v>
      </c>
      <c r="L127" s="27">
        <f t="shared" si="39"/>
        <v>1050413</v>
      </c>
      <c r="M127" s="27">
        <f t="shared" si="35"/>
        <v>3349.9347700000003</v>
      </c>
      <c r="N127" s="27">
        <f t="shared" si="36"/>
        <v>3349.9347700000003</v>
      </c>
      <c r="O127" s="27">
        <f t="shared" si="40"/>
        <v>-204313.80608000141</v>
      </c>
      <c r="P127" s="27">
        <f t="shared" si="41"/>
        <v>204313.80608000141</v>
      </c>
    </row>
    <row r="128" spans="1:16">
      <c r="A128" s="30">
        <v>39142</v>
      </c>
      <c r="C128" s="6">
        <v>120</v>
      </c>
      <c r="D128" s="29">
        <f t="shared" si="32"/>
        <v>8827</v>
      </c>
      <c r="E128" s="29">
        <f t="shared" si="37"/>
        <v>1059240</v>
      </c>
      <c r="F128" s="29">
        <f t="shared" si="33"/>
        <v>-529560</v>
      </c>
      <c r="G128" s="34">
        <f>+Inputs!$D$3</f>
        <v>0.37951000000000001</v>
      </c>
      <c r="I128" s="27">
        <f t="shared" si="38"/>
        <v>1588800</v>
      </c>
      <c r="K128" s="27">
        <f t="shared" si="34"/>
        <v>8827</v>
      </c>
      <c r="L128" s="27">
        <f t="shared" si="39"/>
        <v>1059240</v>
      </c>
      <c r="M128" s="27">
        <f t="shared" si="35"/>
        <v>3349.9347700000003</v>
      </c>
      <c r="N128" s="27">
        <f t="shared" si="36"/>
        <v>3349.9347700000003</v>
      </c>
      <c r="O128" s="27">
        <f t="shared" si="40"/>
        <v>-200963.87131000141</v>
      </c>
      <c r="P128" s="27">
        <f t="shared" si="41"/>
        <v>200963.87131000141</v>
      </c>
    </row>
    <row r="129" spans="1:16">
      <c r="A129" s="31">
        <v>39173</v>
      </c>
      <c r="C129" s="6">
        <v>121</v>
      </c>
      <c r="D129" s="29">
        <f t="shared" si="32"/>
        <v>8827</v>
      </c>
      <c r="E129" s="29">
        <f t="shared" si="37"/>
        <v>1068067</v>
      </c>
      <c r="F129" s="29">
        <f t="shared" si="33"/>
        <v>-520733</v>
      </c>
      <c r="G129" s="34">
        <f>+Inputs!$D$3</f>
        <v>0.37951000000000001</v>
      </c>
      <c r="I129" s="27">
        <f t="shared" si="38"/>
        <v>1588800</v>
      </c>
      <c r="K129" s="27">
        <f t="shared" si="34"/>
        <v>8827</v>
      </c>
      <c r="L129" s="27">
        <f t="shared" si="39"/>
        <v>1068067</v>
      </c>
      <c r="M129" s="27">
        <f t="shared" si="35"/>
        <v>3349.9347700000003</v>
      </c>
      <c r="N129" s="27">
        <f t="shared" si="36"/>
        <v>3349.9347700000003</v>
      </c>
      <c r="O129" s="27">
        <f t="shared" si="40"/>
        <v>-197613.93654000142</v>
      </c>
      <c r="P129" s="27">
        <f t="shared" si="41"/>
        <v>197613.93654000142</v>
      </c>
    </row>
    <row r="130" spans="1:16">
      <c r="A130" s="30">
        <v>39203</v>
      </c>
      <c r="C130" s="6">
        <v>122</v>
      </c>
      <c r="D130" s="29">
        <f t="shared" si="32"/>
        <v>8827</v>
      </c>
      <c r="E130" s="29">
        <f t="shared" si="37"/>
        <v>1076894</v>
      </c>
      <c r="F130" s="29">
        <f t="shared" si="33"/>
        <v>-511906</v>
      </c>
      <c r="G130" s="34">
        <f>+Inputs!$D$3</f>
        <v>0.37951000000000001</v>
      </c>
      <c r="I130" s="27">
        <f t="shared" si="38"/>
        <v>1588800</v>
      </c>
      <c r="K130" s="27">
        <f t="shared" si="34"/>
        <v>8827</v>
      </c>
      <c r="L130" s="27">
        <f t="shared" si="39"/>
        <v>1076894</v>
      </c>
      <c r="M130" s="27">
        <f t="shared" si="35"/>
        <v>3349.9347700000003</v>
      </c>
      <c r="N130" s="27">
        <f t="shared" si="36"/>
        <v>3349.9347700000003</v>
      </c>
      <c r="O130" s="27">
        <f t="shared" si="40"/>
        <v>-194264.00177000143</v>
      </c>
      <c r="P130" s="27">
        <f t="shared" si="41"/>
        <v>194264.00177000143</v>
      </c>
    </row>
    <row r="131" spans="1:16">
      <c r="A131" s="31">
        <v>39234</v>
      </c>
      <c r="C131" s="6">
        <v>123</v>
      </c>
      <c r="D131" s="29">
        <f t="shared" si="32"/>
        <v>8827</v>
      </c>
      <c r="E131" s="29">
        <f t="shared" si="37"/>
        <v>1085721</v>
      </c>
      <c r="F131" s="29">
        <f t="shared" si="33"/>
        <v>-503079</v>
      </c>
      <c r="G131" s="34">
        <f>+Inputs!$D$3</f>
        <v>0.37951000000000001</v>
      </c>
      <c r="I131" s="27">
        <f t="shared" si="38"/>
        <v>1588800</v>
      </c>
      <c r="K131" s="27">
        <f t="shared" si="34"/>
        <v>8827</v>
      </c>
      <c r="L131" s="27">
        <f t="shared" si="39"/>
        <v>1085721</v>
      </c>
      <c r="M131" s="27">
        <f t="shared" si="35"/>
        <v>3349.9347700000003</v>
      </c>
      <c r="N131" s="27">
        <f t="shared" si="36"/>
        <v>3349.9347700000003</v>
      </c>
      <c r="O131" s="27">
        <f t="shared" si="40"/>
        <v>-190914.06700000144</v>
      </c>
      <c r="P131" s="27">
        <f t="shared" si="41"/>
        <v>190914.06700000144</v>
      </c>
    </row>
    <row r="132" spans="1:16">
      <c r="A132" s="30">
        <v>39264</v>
      </c>
      <c r="C132" s="6">
        <v>124</v>
      </c>
      <c r="D132" s="29">
        <f t="shared" si="32"/>
        <v>8827</v>
      </c>
      <c r="E132" s="29">
        <f t="shared" si="37"/>
        <v>1094548</v>
      </c>
      <c r="F132" s="29">
        <f t="shared" si="33"/>
        <v>-494252</v>
      </c>
      <c r="G132" s="34">
        <f>+Inputs!$D$3</f>
        <v>0.37951000000000001</v>
      </c>
      <c r="I132" s="27">
        <f t="shared" si="38"/>
        <v>1588800</v>
      </c>
      <c r="K132" s="27">
        <f t="shared" si="34"/>
        <v>8827</v>
      </c>
      <c r="L132" s="27">
        <f t="shared" si="39"/>
        <v>1094548</v>
      </c>
      <c r="M132" s="27">
        <f t="shared" si="35"/>
        <v>3349.9347700000003</v>
      </c>
      <c r="N132" s="27">
        <f t="shared" si="36"/>
        <v>3349.9347700000003</v>
      </c>
      <c r="O132" s="27">
        <f t="shared" si="40"/>
        <v>-187564.13223000144</v>
      </c>
      <c r="P132" s="27">
        <f t="shared" si="41"/>
        <v>187564.13223000144</v>
      </c>
    </row>
    <row r="133" spans="1:16">
      <c r="A133" s="31">
        <v>39295</v>
      </c>
      <c r="C133" s="6">
        <v>125</v>
      </c>
      <c r="D133" s="29">
        <f t="shared" si="32"/>
        <v>8827</v>
      </c>
      <c r="E133" s="29">
        <f t="shared" si="37"/>
        <v>1103375</v>
      </c>
      <c r="F133" s="29">
        <f t="shared" si="33"/>
        <v>-485425</v>
      </c>
      <c r="G133" s="34">
        <f>+Inputs!$D$3</f>
        <v>0.37951000000000001</v>
      </c>
      <c r="I133" s="27">
        <f t="shared" si="38"/>
        <v>1588800</v>
      </c>
      <c r="K133" s="27">
        <f t="shared" si="34"/>
        <v>8827</v>
      </c>
      <c r="L133" s="27">
        <f t="shared" si="39"/>
        <v>1103375</v>
      </c>
      <c r="M133" s="27">
        <f t="shared" si="35"/>
        <v>3349.9347700000003</v>
      </c>
      <c r="N133" s="27">
        <f t="shared" si="36"/>
        <v>3349.9347700000003</v>
      </c>
      <c r="O133" s="27">
        <f t="shared" si="40"/>
        <v>-184214.19746000145</v>
      </c>
      <c r="P133" s="27">
        <f t="shared" si="41"/>
        <v>184214.19746000145</v>
      </c>
    </row>
    <row r="134" spans="1:16">
      <c r="A134" s="30">
        <v>39326</v>
      </c>
      <c r="C134" s="6">
        <v>126</v>
      </c>
      <c r="D134" s="29">
        <f t="shared" si="32"/>
        <v>8827</v>
      </c>
      <c r="E134" s="29">
        <f t="shared" si="37"/>
        <v>1112202</v>
      </c>
      <c r="F134" s="29">
        <f t="shared" si="33"/>
        <v>-476598</v>
      </c>
      <c r="G134" s="34">
        <f>+Inputs!$D$3</f>
        <v>0.37951000000000001</v>
      </c>
      <c r="I134" s="27">
        <f t="shared" si="38"/>
        <v>1588800</v>
      </c>
      <c r="K134" s="27">
        <f t="shared" si="34"/>
        <v>8827</v>
      </c>
      <c r="L134" s="27">
        <f t="shared" si="39"/>
        <v>1112202</v>
      </c>
      <c r="M134" s="27">
        <f t="shared" si="35"/>
        <v>3349.9347700000003</v>
      </c>
      <c r="N134" s="27">
        <f t="shared" si="36"/>
        <v>3349.9347700000003</v>
      </c>
      <c r="O134" s="27">
        <f t="shared" si="40"/>
        <v>-180864.26269000146</v>
      </c>
      <c r="P134" s="27">
        <f t="shared" si="41"/>
        <v>180864.26269000146</v>
      </c>
    </row>
    <row r="135" spans="1:16">
      <c r="A135" s="31">
        <v>39356</v>
      </c>
      <c r="C135" s="6">
        <v>127</v>
      </c>
      <c r="D135" s="29">
        <f t="shared" si="32"/>
        <v>8827</v>
      </c>
      <c r="E135" s="29">
        <f t="shared" si="37"/>
        <v>1121029</v>
      </c>
      <c r="F135" s="29">
        <f t="shared" si="33"/>
        <v>-467771</v>
      </c>
      <c r="G135" s="34">
        <f>+Inputs!$D$3</f>
        <v>0.37951000000000001</v>
      </c>
      <c r="I135" s="27">
        <f t="shared" si="38"/>
        <v>1588800</v>
      </c>
      <c r="K135" s="27">
        <f t="shared" si="34"/>
        <v>8827</v>
      </c>
      <c r="L135" s="27">
        <f t="shared" si="39"/>
        <v>1121029</v>
      </c>
      <c r="M135" s="27">
        <f t="shared" si="35"/>
        <v>3349.9347700000003</v>
      </c>
      <c r="N135" s="27">
        <f t="shared" si="36"/>
        <v>3349.9347700000003</v>
      </c>
      <c r="O135" s="27">
        <f t="shared" si="40"/>
        <v>-177514.32792000147</v>
      </c>
      <c r="P135" s="27">
        <f t="shared" si="41"/>
        <v>177514.32792000147</v>
      </c>
    </row>
    <row r="136" spans="1:16">
      <c r="A136" s="30">
        <v>39387</v>
      </c>
      <c r="C136" s="6">
        <v>128</v>
      </c>
      <c r="D136" s="29">
        <f t="shared" si="32"/>
        <v>8827</v>
      </c>
      <c r="E136" s="29">
        <f t="shared" si="37"/>
        <v>1129856</v>
      </c>
      <c r="F136" s="29">
        <f t="shared" si="33"/>
        <v>-458944</v>
      </c>
      <c r="G136" s="34">
        <f>+Inputs!$D$3</f>
        <v>0.37951000000000001</v>
      </c>
      <c r="I136" s="27">
        <f t="shared" si="38"/>
        <v>1588800</v>
      </c>
      <c r="K136" s="27">
        <f t="shared" si="34"/>
        <v>8827</v>
      </c>
      <c r="L136" s="27">
        <f t="shared" si="39"/>
        <v>1129856</v>
      </c>
      <c r="M136" s="27">
        <f t="shared" si="35"/>
        <v>3349.9347700000003</v>
      </c>
      <c r="N136" s="27">
        <f t="shared" si="36"/>
        <v>3349.9347700000003</v>
      </c>
      <c r="O136" s="27">
        <f t="shared" si="40"/>
        <v>-174164.39315000147</v>
      </c>
      <c r="P136" s="27">
        <f t="shared" si="41"/>
        <v>174164.39315000147</v>
      </c>
    </row>
    <row r="137" spans="1:16">
      <c r="A137" s="31">
        <v>39417</v>
      </c>
      <c r="C137" s="6">
        <v>129</v>
      </c>
      <c r="D137" s="29">
        <f t="shared" ref="D137:D168" si="42">ROUND(-(+$B$9/180)*1,0)</f>
        <v>8827</v>
      </c>
      <c r="E137" s="29">
        <f t="shared" si="37"/>
        <v>1138683</v>
      </c>
      <c r="F137" s="29">
        <f t="shared" ref="F137:F168" si="43">$B$9+E137</f>
        <v>-450117</v>
      </c>
      <c r="G137" s="34">
        <f>+Inputs!$D$3</f>
        <v>0.37951000000000001</v>
      </c>
      <c r="I137" s="27">
        <f t="shared" si="38"/>
        <v>1588800</v>
      </c>
      <c r="K137" s="27">
        <f t="shared" ref="K137:K168" si="44">D137</f>
        <v>8827</v>
      </c>
      <c r="L137" s="27">
        <f t="shared" si="39"/>
        <v>1138683</v>
      </c>
      <c r="M137" s="27">
        <f t="shared" ref="M137:M168" si="45">K137*G137</f>
        <v>3349.9347700000003</v>
      </c>
      <c r="N137" s="27">
        <f t="shared" ref="N137:N168" si="46">M137-J137</f>
        <v>3349.9347700000003</v>
      </c>
      <c r="O137" s="27">
        <f t="shared" si="40"/>
        <v>-170814.45838000148</v>
      </c>
      <c r="P137" s="27">
        <f t="shared" si="41"/>
        <v>170814.45838000148</v>
      </c>
    </row>
    <row r="138" spans="1:16">
      <c r="A138" s="30">
        <v>39448</v>
      </c>
      <c r="C138" s="6">
        <v>130</v>
      </c>
      <c r="D138" s="29">
        <f t="shared" si="42"/>
        <v>8827</v>
      </c>
      <c r="E138" s="29">
        <f t="shared" ref="E138:E169" si="47">+E137+D138</f>
        <v>1147510</v>
      </c>
      <c r="F138" s="29">
        <f t="shared" si="43"/>
        <v>-441290</v>
      </c>
      <c r="G138" s="34">
        <f>+Inputs!$D$3</f>
        <v>0.37951000000000001</v>
      </c>
      <c r="I138" s="27">
        <f t="shared" ref="I138:I169" si="48">+I137+H138</f>
        <v>1588800</v>
      </c>
      <c r="K138" s="27">
        <f t="shared" si="44"/>
        <v>8827</v>
      </c>
      <c r="L138" s="27">
        <f t="shared" ref="L138:L169" si="49">+L137+K138</f>
        <v>1147510</v>
      </c>
      <c r="M138" s="27">
        <f t="shared" si="45"/>
        <v>3349.9347700000003</v>
      </c>
      <c r="N138" s="27">
        <f t="shared" si="46"/>
        <v>3349.9347700000003</v>
      </c>
      <c r="O138" s="27">
        <f t="shared" ref="O138:O169" si="50">+O137+N138</f>
        <v>-167464.52361000149</v>
      </c>
      <c r="P138" s="27">
        <f t="shared" ref="P138:P169" si="51">P137-N138</f>
        <v>167464.52361000149</v>
      </c>
    </row>
    <row r="139" spans="1:16">
      <c r="A139" s="31">
        <v>39479</v>
      </c>
      <c r="C139" s="6">
        <v>131</v>
      </c>
      <c r="D139" s="29">
        <f t="shared" si="42"/>
        <v>8827</v>
      </c>
      <c r="E139" s="29">
        <f t="shared" si="47"/>
        <v>1156337</v>
      </c>
      <c r="F139" s="29">
        <f t="shared" si="43"/>
        <v>-432463</v>
      </c>
      <c r="G139" s="34">
        <f>+Inputs!$D$3</f>
        <v>0.37951000000000001</v>
      </c>
      <c r="I139" s="27">
        <f t="shared" si="48"/>
        <v>1588800</v>
      </c>
      <c r="K139" s="27">
        <f t="shared" si="44"/>
        <v>8827</v>
      </c>
      <c r="L139" s="27">
        <f t="shared" si="49"/>
        <v>1156337</v>
      </c>
      <c r="M139" s="27">
        <f t="shared" si="45"/>
        <v>3349.9347700000003</v>
      </c>
      <c r="N139" s="27">
        <f t="shared" si="46"/>
        <v>3349.9347700000003</v>
      </c>
      <c r="O139" s="27">
        <f t="shared" si="50"/>
        <v>-164114.5888400015</v>
      </c>
      <c r="P139" s="27">
        <f t="shared" si="51"/>
        <v>164114.5888400015</v>
      </c>
    </row>
    <row r="140" spans="1:16">
      <c r="A140" s="30">
        <v>39508</v>
      </c>
      <c r="C140" s="6">
        <v>132</v>
      </c>
      <c r="D140" s="29">
        <f t="shared" si="42"/>
        <v>8827</v>
      </c>
      <c r="E140" s="29">
        <f t="shared" si="47"/>
        <v>1165164</v>
      </c>
      <c r="F140" s="29">
        <f t="shared" si="43"/>
        <v>-423636</v>
      </c>
      <c r="G140" s="34">
        <f>+Inputs!$D$3</f>
        <v>0.37951000000000001</v>
      </c>
      <c r="I140" s="27">
        <f t="shared" si="48"/>
        <v>1588800</v>
      </c>
      <c r="K140" s="27">
        <f t="shared" si="44"/>
        <v>8827</v>
      </c>
      <c r="L140" s="27">
        <f t="shared" si="49"/>
        <v>1165164</v>
      </c>
      <c r="M140" s="27">
        <f t="shared" si="45"/>
        <v>3349.9347700000003</v>
      </c>
      <c r="N140" s="27">
        <f t="shared" si="46"/>
        <v>3349.9347700000003</v>
      </c>
      <c r="O140" s="27">
        <f t="shared" si="50"/>
        <v>-160764.6540700015</v>
      </c>
      <c r="P140" s="27">
        <f t="shared" si="51"/>
        <v>160764.6540700015</v>
      </c>
    </row>
    <row r="141" spans="1:16">
      <c r="A141" s="31">
        <v>39539</v>
      </c>
      <c r="C141" s="6">
        <v>133</v>
      </c>
      <c r="D141" s="29">
        <f t="shared" si="42"/>
        <v>8827</v>
      </c>
      <c r="E141" s="29">
        <f t="shared" si="47"/>
        <v>1173991</v>
      </c>
      <c r="F141" s="29">
        <f t="shared" si="43"/>
        <v>-414809</v>
      </c>
      <c r="G141" s="34">
        <f>+Inputs!$D$3</f>
        <v>0.37951000000000001</v>
      </c>
      <c r="I141" s="27">
        <f t="shared" si="48"/>
        <v>1588800</v>
      </c>
      <c r="K141" s="27">
        <f t="shared" si="44"/>
        <v>8827</v>
      </c>
      <c r="L141" s="27">
        <f t="shared" si="49"/>
        <v>1173991</v>
      </c>
      <c r="M141" s="27">
        <f t="shared" si="45"/>
        <v>3349.9347700000003</v>
      </c>
      <c r="N141" s="27">
        <f t="shared" si="46"/>
        <v>3349.9347700000003</v>
      </c>
      <c r="O141" s="27">
        <f t="shared" si="50"/>
        <v>-157414.71930000151</v>
      </c>
      <c r="P141" s="27">
        <f t="shared" si="51"/>
        <v>157414.71930000151</v>
      </c>
    </row>
    <row r="142" spans="1:16">
      <c r="A142" s="30">
        <v>39569</v>
      </c>
      <c r="C142" s="6">
        <v>134</v>
      </c>
      <c r="D142" s="29">
        <f t="shared" si="42"/>
        <v>8827</v>
      </c>
      <c r="E142" s="29">
        <f t="shared" si="47"/>
        <v>1182818</v>
      </c>
      <c r="F142" s="29">
        <f t="shared" si="43"/>
        <v>-405982</v>
      </c>
      <c r="G142" s="34">
        <f>+Inputs!$D$3</f>
        <v>0.37951000000000001</v>
      </c>
      <c r="I142" s="27">
        <f t="shared" si="48"/>
        <v>1588800</v>
      </c>
      <c r="K142" s="27">
        <f t="shared" si="44"/>
        <v>8827</v>
      </c>
      <c r="L142" s="27">
        <f t="shared" si="49"/>
        <v>1182818</v>
      </c>
      <c r="M142" s="27">
        <f t="shared" si="45"/>
        <v>3349.9347700000003</v>
      </c>
      <c r="N142" s="27">
        <f t="shared" si="46"/>
        <v>3349.9347700000003</v>
      </c>
      <c r="O142" s="27">
        <f t="shared" si="50"/>
        <v>-154064.78453000152</v>
      </c>
      <c r="P142" s="27">
        <f t="shared" si="51"/>
        <v>154064.78453000152</v>
      </c>
    </row>
    <row r="143" spans="1:16">
      <c r="A143" s="31">
        <v>39600</v>
      </c>
      <c r="C143" s="6">
        <v>135</v>
      </c>
      <c r="D143" s="29">
        <f t="shared" si="42"/>
        <v>8827</v>
      </c>
      <c r="E143" s="29">
        <f t="shared" si="47"/>
        <v>1191645</v>
      </c>
      <c r="F143" s="29">
        <f t="shared" si="43"/>
        <v>-397155</v>
      </c>
      <c r="G143" s="34">
        <f>+Inputs!$D$3</f>
        <v>0.37951000000000001</v>
      </c>
      <c r="I143" s="27">
        <f t="shared" si="48"/>
        <v>1588800</v>
      </c>
      <c r="K143" s="27">
        <f t="shared" si="44"/>
        <v>8827</v>
      </c>
      <c r="L143" s="27">
        <f t="shared" si="49"/>
        <v>1191645</v>
      </c>
      <c r="M143" s="27">
        <f t="shared" si="45"/>
        <v>3349.9347700000003</v>
      </c>
      <c r="N143" s="27">
        <f t="shared" si="46"/>
        <v>3349.9347700000003</v>
      </c>
      <c r="O143" s="27">
        <f t="shared" si="50"/>
        <v>-150714.84976000153</v>
      </c>
      <c r="P143" s="27">
        <f t="shared" si="51"/>
        <v>150714.84976000153</v>
      </c>
    </row>
    <row r="144" spans="1:16">
      <c r="A144" s="30">
        <v>39630</v>
      </c>
      <c r="C144" s="6">
        <v>136</v>
      </c>
      <c r="D144" s="29">
        <f t="shared" si="42"/>
        <v>8827</v>
      </c>
      <c r="E144" s="29">
        <f t="shared" si="47"/>
        <v>1200472</v>
      </c>
      <c r="F144" s="29">
        <f t="shared" si="43"/>
        <v>-388328</v>
      </c>
      <c r="G144" s="34">
        <f>+Inputs!$D$3</f>
        <v>0.37951000000000001</v>
      </c>
      <c r="I144" s="27">
        <f t="shared" si="48"/>
        <v>1588800</v>
      </c>
      <c r="K144" s="27">
        <f t="shared" si="44"/>
        <v>8827</v>
      </c>
      <c r="L144" s="27">
        <f t="shared" si="49"/>
        <v>1200472</v>
      </c>
      <c r="M144" s="27">
        <f t="shared" si="45"/>
        <v>3349.9347700000003</v>
      </c>
      <c r="N144" s="27">
        <f t="shared" si="46"/>
        <v>3349.9347700000003</v>
      </c>
      <c r="O144" s="27">
        <f t="shared" si="50"/>
        <v>-147364.91499000153</v>
      </c>
      <c r="P144" s="27">
        <f t="shared" si="51"/>
        <v>147364.91499000153</v>
      </c>
    </row>
    <row r="145" spans="1:16">
      <c r="A145" s="31">
        <v>39661</v>
      </c>
      <c r="C145" s="6">
        <v>137</v>
      </c>
      <c r="D145" s="29">
        <f t="shared" si="42"/>
        <v>8827</v>
      </c>
      <c r="E145" s="29">
        <f t="shared" si="47"/>
        <v>1209299</v>
      </c>
      <c r="F145" s="29">
        <f t="shared" si="43"/>
        <v>-379501</v>
      </c>
      <c r="G145" s="34">
        <f>+Inputs!$D$3</f>
        <v>0.37951000000000001</v>
      </c>
      <c r="I145" s="27">
        <f t="shared" si="48"/>
        <v>1588800</v>
      </c>
      <c r="K145" s="27">
        <f t="shared" si="44"/>
        <v>8827</v>
      </c>
      <c r="L145" s="27">
        <f t="shared" si="49"/>
        <v>1209299</v>
      </c>
      <c r="M145" s="27">
        <f t="shared" si="45"/>
        <v>3349.9347700000003</v>
      </c>
      <c r="N145" s="27">
        <f t="shared" si="46"/>
        <v>3349.9347700000003</v>
      </c>
      <c r="O145" s="27">
        <f t="shared" si="50"/>
        <v>-144014.98022000154</v>
      </c>
      <c r="P145" s="27">
        <f t="shared" si="51"/>
        <v>144014.98022000154</v>
      </c>
    </row>
    <row r="146" spans="1:16">
      <c r="A146" s="30">
        <v>39692</v>
      </c>
      <c r="C146" s="6">
        <v>138</v>
      </c>
      <c r="D146" s="29">
        <f t="shared" si="42"/>
        <v>8827</v>
      </c>
      <c r="E146" s="29">
        <f t="shared" si="47"/>
        <v>1218126</v>
      </c>
      <c r="F146" s="29">
        <f t="shared" si="43"/>
        <v>-370674</v>
      </c>
      <c r="G146" s="34">
        <f>+Inputs!$D$3</f>
        <v>0.37951000000000001</v>
      </c>
      <c r="I146" s="27">
        <f t="shared" si="48"/>
        <v>1588800</v>
      </c>
      <c r="K146" s="27">
        <f t="shared" si="44"/>
        <v>8827</v>
      </c>
      <c r="L146" s="27">
        <f t="shared" si="49"/>
        <v>1218126</v>
      </c>
      <c r="M146" s="27">
        <f t="shared" si="45"/>
        <v>3349.9347700000003</v>
      </c>
      <c r="N146" s="27">
        <f t="shared" si="46"/>
        <v>3349.9347700000003</v>
      </c>
      <c r="O146" s="27">
        <f t="shared" si="50"/>
        <v>-140665.04545000155</v>
      </c>
      <c r="P146" s="27">
        <f t="shared" si="51"/>
        <v>140665.04545000155</v>
      </c>
    </row>
    <row r="147" spans="1:16">
      <c r="A147" s="31">
        <v>39722</v>
      </c>
      <c r="C147" s="6">
        <v>139</v>
      </c>
      <c r="D147" s="29">
        <f t="shared" si="42"/>
        <v>8827</v>
      </c>
      <c r="E147" s="29">
        <f t="shared" si="47"/>
        <v>1226953</v>
      </c>
      <c r="F147" s="29">
        <f t="shared" si="43"/>
        <v>-361847</v>
      </c>
      <c r="G147" s="34">
        <f>+Inputs!$D$3</f>
        <v>0.37951000000000001</v>
      </c>
      <c r="I147" s="27">
        <f t="shared" si="48"/>
        <v>1588800</v>
      </c>
      <c r="K147" s="27">
        <f t="shared" si="44"/>
        <v>8827</v>
      </c>
      <c r="L147" s="27">
        <f t="shared" si="49"/>
        <v>1226953</v>
      </c>
      <c r="M147" s="27">
        <f t="shared" si="45"/>
        <v>3349.9347700000003</v>
      </c>
      <c r="N147" s="27">
        <f t="shared" si="46"/>
        <v>3349.9347700000003</v>
      </c>
      <c r="O147" s="27">
        <f t="shared" si="50"/>
        <v>-137315.11068000156</v>
      </c>
      <c r="P147" s="27">
        <f t="shared" si="51"/>
        <v>137315.11068000156</v>
      </c>
    </row>
    <row r="148" spans="1:16">
      <c r="A148" s="30">
        <v>39753</v>
      </c>
      <c r="C148" s="6">
        <v>140</v>
      </c>
      <c r="D148" s="29">
        <f t="shared" si="42"/>
        <v>8827</v>
      </c>
      <c r="E148" s="29">
        <f t="shared" si="47"/>
        <v>1235780</v>
      </c>
      <c r="F148" s="29">
        <f t="shared" si="43"/>
        <v>-353020</v>
      </c>
      <c r="G148" s="34">
        <f>+Inputs!$D$3</f>
        <v>0.37951000000000001</v>
      </c>
      <c r="I148" s="27">
        <f t="shared" si="48"/>
        <v>1588800</v>
      </c>
      <c r="K148" s="27">
        <f t="shared" si="44"/>
        <v>8827</v>
      </c>
      <c r="L148" s="27">
        <f t="shared" si="49"/>
        <v>1235780</v>
      </c>
      <c r="M148" s="27">
        <f t="shared" si="45"/>
        <v>3349.9347700000003</v>
      </c>
      <c r="N148" s="27">
        <f t="shared" si="46"/>
        <v>3349.9347700000003</v>
      </c>
      <c r="O148" s="27">
        <f t="shared" si="50"/>
        <v>-133965.17591000156</v>
      </c>
      <c r="P148" s="27">
        <f t="shared" si="51"/>
        <v>133965.17591000156</v>
      </c>
    </row>
    <row r="149" spans="1:16">
      <c r="A149" s="31">
        <v>39783</v>
      </c>
      <c r="C149" s="6">
        <v>141</v>
      </c>
      <c r="D149" s="29">
        <f t="shared" si="42"/>
        <v>8827</v>
      </c>
      <c r="E149" s="29">
        <f t="shared" si="47"/>
        <v>1244607</v>
      </c>
      <c r="F149" s="29">
        <f t="shared" si="43"/>
        <v>-344193</v>
      </c>
      <c r="G149" s="34">
        <f>+Inputs!$D$3</f>
        <v>0.37951000000000001</v>
      </c>
      <c r="I149" s="27">
        <f t="shared" si="48"/>
        <v>1588800</v>
      </c>
      <c r="K149" s="27">
        <f t="shared" si="44"/>
        <v>8827</v>
      </c>
      <c r="L149" s="27">
        <f t="shared" si="49"/>
        <v>1244607</v>
      </c>
      <c r="M149" s="27">
        <f t="shared" si="45"/>
        <v>3349.9347700000003</v>
      </c>
      <c r="N149" s="27">
        <f t="shared" si="46"/>
        <v>3349.9347700000003</v>
      </c>
      <c r="O149" s="27">
        <f t="shared" si="50"/>
        <v>-130615.24114000156</v>
      </c>
      <c r="P149" s="27">
        <f t="shared" si="51"/>
        <v>130615.24114000156</v>
      </c>
    </row>
    <row r="150" spans="1:16">
      <c r="A150" s="30">
        <v>39814</v>
      </c>
      <c r="C150" s="6">
        <v>142</v>
      </c>
      <c r="D150" s="29">
        <f t="shared" si="42"/>
        <v>8827</v>
      </c>
      <c r="E150" s="29">
        <f t="shared" si="47"/>
        <v>1253434</v>
      </c>
      <c r="F150" s="29">
        <f t="shared" si="43"/>
        <v>-335366</v>
      </c>
      <c r="G150" s="34">
        <f>+Inputs!$D$3</f>
        <v>0.37951000000000001</v>
      </c>
      <c r="I150" s="27">
        <f t="shared" si="48"/>
        <v>1588800</v>
      </c>
      <c r="K150" s="27">
        <f t="shared" si="44"/>
        <v>8827</v>
      </c>
      <c r="L150" s="27">
        <f t="shared" si="49"/>
        <v>1253434</v>
      </c>
      <c r="M150" s="27">
        <f t="shared" si="45"/>
        <v>3349.9347700000003</v>
      </c>
      <c r="N150" s="27">
        <f t="shared" si="46"/>
        <v>3349.9347700000003</v>
      </c>
      <c r="O150" s="27">
        <f t="shared" si="50"/>
        <v>-127265.30637000155</v>
      </c>
      <c r="P150" s="27">
        <f t="shared" si="51"/>
        <v>127265.30637000155</v>
      </c>
    </row>
    <row r="151" spans="1:16">
      <c r="A151" s="31">
        <v>39845</v>
      </c>
      <c r="C151" s="6">
        <v>143</v>
      </c>
      <c r="D151" s="29">
        <f t="shared" si="42"/>
        <v>8827</v>
      </c>
      <c r="E151" s="29">
        <f t="shared" si="47"/>
        <v>1262261</v>
      </c>
      <c r="F151" s="29">
        <f t="shared" si="43"/>
        <v>-326539</v>
      </c>
      <c r="G151" s="34">
        <f>+Inputs!$D$3</f>
        <v>0.37951000000000001</v>
      </c>
      <c r="I151" s="27">
        <f t="shared" si="48"/>
        <v>1588800</v>
      </c>
      <c r="K151" s="27">
        <f t="shared" si="44"/>
        <v>8827</v>
      </c>
      <c r="L151" s="27">
        <f t="shared" si="49"/>
        <v>1262261</v>
      </c>
      <c r="M151" s="27">
        <f t="shared" si="45"/>
        <v>3349.9347700000003</v>
      </c>
      <c r="N151" s="27">
        <f t="shared" si="46"/>
        <v>3349.9347700000003</v>
      </c>
      <c r="O151" s="27">
        <f t="shared" si="50"/>
        <v>-123915.37160000154</v>
      </c>
      <c r="P151" s="27">
        <f t="shared" si="51"/>
        <v>123915.37160000154</v>
      </c>
    </row>
    <row r="152" spans="1:16">
      <c r="A152" s="30">
        <v>39873</v>
      </c>
      <c r="C152" s="6">
        <v>144</v>
      </c>
      <c r="D152" s="29">
        <f t="shared" si="42"/>
        <v>8827</v>
      </c>
      <c r="E152" s="29">
        <f t="shared" si="47"/>
        <v>1271088</v>
      </c>
      <c r="F152" s="29">
        <f t="shared" si="43"/>
        <v>-317712</v>
      </c>
      <c r="G152" s="34">
        <f>+Inputs!$D$3</f>
        <v>0.37951000000000001</v>
      </c>
      <c r="I152" s="27">
        <f t="shared" si="48"/>
        <v>1588800</v>
      </c>
      <c r="K152" s="27">
        <f t="shared" si="44"/>
        <v>8827</v>
      </c>
      <c r="L152" s="27">
        <f t="shared" si="49"/>
        <v>1271088</v>
      </c>
      <c r="M152" s="27">
        <f t="shared" si="45"/>
        <v>3349.9347700000003</v>
      </c>
      <c r="N152" s="27">
        <f t="shared" si="46"/>
        <v>3349.9347700000003</v>
      </c>
      <c r="O152" s="27">
        <f t="shared" si="50"/>
        <v>-120565.43683000153</v>
      </c>
      <c r="P152" s="27">
        <f t="shared" si="51"/>
        <v>120565.43683000153</v>
      </c>
    </row>
    <row r="153" spans="1:16">
      <c r="A153" s="31">
        <v>39904</v>
      </c>
      <c r="C153" s="6">
        <v>145</v>
      </c>
      <c r="D153" s="29">
        <f t="shared" si="42"/>
        <v>8827</v>
      </c>
      <c r="E153" s="29">
        <f t="shared" si="47"/>
        <v>1279915</v>
      </c>
      <c r="F153" s="29">
        <f t="shared" si="43"/>
        <v>-308885</v>
      </c>
      <c r="G153" s="34">
        <f>+Inputs!$D$3</f>
        <v>0.37951000000000001</v>
      </c>
      <c r="I153" s="27">
        <f t="shared" si="48"/>
        <v>1588800</v>
      </c>
      <c r="K153" s="27">
        <f t="shared" si="44"/>
        <v>8827</v>
      </c>
      <c r="L153" s="27">
        <f t="shared" si="49"/>
        <v>1279915</v>
      </c>
      <c r="M153" s="27">
        <f t="shared" si="45"/>
        <v>3349.9347700000003</v>
      </c>
      <c r="N153" s="27">
        <f t="shared" si="46"/>
        <v>3349.9347700000003</v>
      </c>
      <c r="O153" s="27">
        <f t="shared" si="50"/>
        <v>-117215.50206000153</v>
      </c>
      <c r="P153" s="27">
        <f t="shared" si="51"/>
        <v>117215.50206000153</v>
      </c>
    </row>
    <row r="154" spans="1:16">
      <c r="A154" s="30">
        <v>39934</v>
      </c>
      <c r="C154" s="6">
        <v>146</v>
      </c>
      <c r="D154" s="29">
        <f t="shared" si="42"/>
        <v>8827</v>
      </c>
      <c r="E154" s="29">
        <f t="shared" si="47"/>
        <v>1288742</v>
      </c>
      <c r="F154" s="29">
        <f t="shared" si="43"/>
        <v>-300058</v>
      </c>
      <c r="G154" s="34">
        <f>+Inputs!$D$3</f>
        <v>0.37951000000000001</v>
      </c>
      <c r="I154" s="27">
        <f t="shared" si="48"/>
        <v>1588800</v>
      </c>
      <c r="K154" s="27">
        <f t="shared" si="44"/>
        <v>8827</v>
      </c>
      <c r="L154" s="27">
        <f t="shared" si="49"/>
        <v>1288742</v>
      </c>
      <c r="M154" s="27">
        <f t="shared" si="45"/>
        <v>3349.9347700000003</v>
      </c>
      <c r="N154" s="27">
        <f t="shared" si="46"/>
        <v>3349.9347700000003</v>
      </c>
      <c r="O154" s="27">
        <f t="shared" si="50"/>
        <v>-113865.56729000152</v>
      </c>
      <c r="P154" s="27">
        <f t="shared" si="51"/>
        <v>113865.56729000152</v>
      </c>
    </row>
    <row r="155" spans="1:16">
      <c r="A155" s="31">
        <v>39965</v>
      </c>
      <c r="C155" s="6">
        <v>147</v>
      </c>
      <c r="D155" s="29">
        <f t="shared" si="42"/>
        <v>8827</v>
      </c>
      <c r="E155" s="29">
        <f t="shared" si="47"/>
        <v>1297569</v>
      </c>
      <c r="F155" s="29">
        <f t="shared" si="43"/>
        <v>-291231</v>
      </c>
      <c r="G155" s="34">
        <f>+Inputs!$D$3</f>
        <v>0.37951000000000001</v>
      </c>
      <c r="I155" s="27">
        <f t="shared" si="48"/>
        <v>1588800</v>
      </c>
      <c r="K155" s="27">
        <f t="shared" si="44"/>
        <v>8827</v>
      </c>
      <c r="L155" s="27">
        <f t="shared" si="49"/>
        <v>1297569</v>
      </c>
      <c r="M155" s="27">
        <f t="shared" si="45"/>
        <v>3349.9347700000003</v>
      </c>
      <c r="N155" s="27">
        <f t="shared" si="46"/>
        <v>3349.9347700000003</v>
      </c>
      <c r="O155" s="27">
        <f t="shared" si="50"/>
        <v>-110515.63252000151</v>
      </c>
      <c r="P155" s="27">
        <f t="shared" si="51"/>
        <v>110515.63252000151</v>
      </c>
    </row>
    <row r="156" spans="1:16">
      <c r="A156" s="30">
        <v>39995</v>
      </c>
      <c r="C156" s="6">
        <v>148</v>
      </c>
      <c r="D156" s="29">
        <f t="shared" si="42"/>
        <v>8827</v>
      </c>
      <c r="E156" s="29">
        <f t="shared" si="47"/>
        <v>1306396</v>
      </c>
      <c r="F156" s="29">
        <f t="shared" si="43"/>
        <v>-282404</v>
      </c>
      <c r="G156" s="34">
        <f>+Inputs!$D$3</f>
        <v>0.37951000000000001</v>
      </c>
      <c r="I156" s="27">
        <f t="shared" si="48"/>
        <v>1588800</v>
      </c>
      <c r="K156" s="27">
        <f t="shared" si="44"/>
        <v>8827</v>
      </c>
      <c r="L156" s="27">
        <f t="shared" si="49"/>
        <v>1306396</v>
      </c>
      <c r="M156" s="27">
        <f t="shared" si="45"/>
        <v>3349.9347700000003</v>
      </c>
      <c r="N156" s="27">
        <f t="shared" si="46"/>
        <v>3349.9347700000003</v>
      </c>
      <c r="O156" s="27">
        <f t="shared" si="50"/>
        <v>-107165.69775000151</v>
      </c>
      <c r="P156" s="27">
        <f t="shared" si="51"/>
        <v>107165.69775000151</v>
      </c>
    </row>
    <row r="157" spans="1:16">
      <c r="A157" s="31">
        <v>40026</v>
      </c>
      <c r="C157" s="6">
        <v>149</v>
      </c>
      <c r="D157" s="29">
        <f t="shared" si="42"/>
        <v>8827</v>
      </c>
      <c r="E157" s="29">
        <f t="shared" si="47"/>
        <v>1315223</v>
      </c>
      <c r="F157" s="29">
        <f t="shared" si="43"/>
        <v>-273577</v>
      </c>
      <c r="G157" s="34">
        <f>+Inputs!$D$3</f>
        <v>0.37951000000000001</v>
      </c>
      <c r="I157" s="27">
        <f t="shared" si="48"/>
        <v>1588800</v>
      </c>
      <c r="K157" s="27">
        <f t="shared" si="44"/>
        <v>8827</v>
      </c>
      <c r="L157" s="27">
        <f t="shared" si="49"/>
        <v>1315223</v>
      </c>
      <c r="M157" s="27">
        <f t="shared" si="45"/>
        <v>3349.9347700000003</v>
      </c>
      <c r="N157" s="27">
        <f t="shared" si="46"/>
        <v>3349.9347700000003</v>
      </c>
      <c r="O157" s="27">
        <f t="shared" si="50"/>
        <v>-103815.7629800015</v>
      </c>
      <c r="P157" s="27">
        <f t="shared" si="51"/>
        <v>103815.7629800015</v>
      </c>
    </row>
    <row r="158" spans="1:16">
      <c r="A158" s="30">
        <v>40057</v>
      </c>
      <c r="C158" s="6">
        <v>150</v>
      </c>
      <c r="D158" s="29">
        <f t="shared" si="42"/>
        <v>8827</v>
      </c>
      <c r="E158" s="29">
        <f t="shared" si="47"/>
        <v>1324050</v>
      </c>
      <c r="F158" s="29">
        <f t="shared" si="43"/>
        <v>-264750</v>
      </c>
      <c r="G158" s="34">
        <f>+Inputs!$D$3</f>
        <v>0.37951000000000001</v>
      </c>
      <c r="I158" s="27">
        <f t="shared" si="48"/>
        <v>1588800</v>
      </c>
      <c r="K158" s="27">
        <f t="shared" si="44"/>
        <v>8827</v>
      </c>
      <c r="L158" s="27">
        <f t="shared" si="49"/>
        <v>1324050</v>
      </c>
      <c r="M158" s="27">
        <f t="shared" si="45"/>
        <v>3349.9347700000003</v>
      </c>
      <c r="N158" s="27">
        <f t="shared" si="46"/>
        <v>3349.9347700000003</v>
      </c>
      <c r="O158" s="27">
        <f t="shared" si="50"/>
        <v>-100465.82821000149</v>
      </c>
      <c r="P158" s="27">
        <f t="shared" si="51"/>
        <v>100465.82821000149</v>
      </c>
    </row>
    <row r="159" spans="1:16">
      <c r="A159" s="31">
        <v>40087</v>
      </c>
      <c r="C159" s="6">
        <v>151</v>
      </c>
      <c r="D159" s="29">
        <f t="shared" si="42"/>
        <v>8827</v>
      </c>
      <c r="E159" s="29">
        <f t="shared" si="47"/>
        <v>1332877</v>
      </c>
      <c r="F159" s="29">
        <f t="shared" si="43"/>
        <v>-255923</v>
      </c>
      <c r="G159" s="34">
        <f>+Inputs!$D$3</f>
        <v>0.37951000000000001</v>
      </c>
      <c r="I159" s="27">
        <f t="shared" si="48"/>
        <v>1588800</v>
      </c>
      <c r="K159" s="27">
        <f t="shared" si="44"/>
        <v>8827</v>
      </c>
      <c r="L159" s="27">
        <f t="shared" si="49"/>
        <v>1332877</v>
      </c>
      <c r="M159" s="27">
        <f t="shared" si="45"/>
        <v>3349.9347700000003</v>
      </c>
      <c r="N159" s="27">
        <f t="shared" si="46"/>
        <v>3349.9347700000003</v>
      </c>
      <c r="O159" s="27">
        <f t="shared" si="50"/>
        <v>-97115.893440001484</v>
      </c>
      <c r="P159" s="27">
        <f t="shared" si="51"/>
        <v>97115.893440001484</v>
      </c>
    </row>
    <row r="160" spans="1:16">
      <c r="A160" s="30">
        <v>40118</v>
      </c>
      <c r="C160" s="6">
        <v>152</v>
      </c>
      <c r="D160" s="29">
        <f t="shared" si="42"/>
        <v>8827</v>
      </c>
      <c r="E160" s="29">
        <f t="shared" si="47"/>
        <v>1341704</v>
      </c>
      <c r="F160" s="29">
        <f t="shared" si="43"/>
        <v>-247096</v>
      </c>
      <c r="G160" s="34">
        <f>+Inputs!$D$3</f>
        <v>0.37951000000000001</v>
      </c>
      <c r="I160" s="27">
        <f t="shared" si="48"/>
        <v>1588800</v>
      </c>
      <c r="K160" s="27">
        <f t="shared" si="44"/>
        <v>8827</v>
      </c>
      <c r="L160" s="27">
        <f t="shared" si="49"/>
        <v>1341704</v>
      </c>
      <c r="M160" s="27">
        <f t="shared" si="45"/>
        <v>3349.9347700000003</v>
      </c>
      <c r="N160" s="27">
        <f t="shared" si="46"/>
        <v>3349.9347700000003</v>
      </c>
      <c r="O160" s="27">
        <f t="shared" si="50"/>
        <v>-93765.958670001477</v>
      </c>
      <c r="P160" s="27">
        <f t="shared" si="51"/>
        <v>93765.958670001477</v>
      </c>
    </row>
    <row r="161" spans="1:16">
      <c r="A161" s="31">
        <v>40148</v>
      </c>
      <c r="C161" s="6">
        <v>153</v>
      </c>
      <c r="D161" s="29">
        <f t="shared" si="42"/>
        <v>8827</v>
      </c>
      <c r="E161" s="29">
        <f t="shared" si="47"/>
        <v>1350531</v>
      </c>
      <c r="F161" s="29">
        <f t="shared" si="43"/>
        <v>-238269</v>
      </c>
      <c r="G161" s="34">
        <f>+Inputs!$D$3</f>
        <v>0.37951000000000001</v>
      </c>
      <c r="I161" s="27">
        <f t="shared" si="48"/>
        <v>1588800</v>
      </c>
      <c r="K161" s="27">
        <f t="shared" si="44"/>
        <v>8827</v>
      </c>
      <c r="L161" s="27">
        <f t="shared" si="49"/>
        <v>1350531</v>
      </c>
      <c r="M161" s="27">
        <f t="shared" si="45"/>
        <v>3349.9347700000003</v>
      </c>
      <c r="N161" s="27">
        <f t="shared" si="46"/>
        <v>3349.9347700000003</v>
      </c>
      <c r="O161" s="27">
        <f t="shared" si="50"/>
        <v>-90416.02390000147</v>
      </c>
      <c r="P161" s="27">
        <f t="shared" si="51"/>
        <v>90416.02390000147</v>
      </c>
    </row>
    <row r="162" spans="1:16">
      <c r="A162" s="30">
        <v>40179</v>
      </c>
      <c r="C162" s="6">
        <v>154</v>
      </c>
      <c r="D162" s="29">
        <f t="shared" si="42"/>
        <v>8827</v>
      </c>
      <c r="E162" s="29">
        <f t="shared" si="47"/>
        <v>1359358</v>
      </c>
      <c r="F162" s="29">
        <f t="shared" si="43"/>
        <v>-229442</v>
      </c>
      <c r="G162" s="34">
        <f>+Inputs!$D$3</f>
        <v>0.37951000000000001</v>
      </c>
      <c r="I162" s="27">
        <f t="shared" si="48"/>
        <v>1588800</v>
      </c>
      <c r="K162" s="27">
        <f t="shared" si="44"/>
        <v>8827</v>
      </c>
      <c r="L162" s="27">
        <f t="shared" si="49"/>
        <v>1359358</v>
      </c>
      <c r="M162" s="27">
        <f t="shared" si="45"/>
        <v>3349.9347700000003</v>
      </c>
      <c r="N162" s="27">
        <f t="shared" si="46"/>
        <v>3349.9347700000003</v>
      </c>
      <c r="O162" s="27">
        <f t="shared" si="50"/>
        <v>-87066.089130001463</v>
      </c>
      <c r="P162" s="27">
        <f t="shared" si="51"/>
        <v>87066.089130001463</v>
      </c>
    </row>
    <row r="163" spans="1:16">
      <c r="A163" s="31">
        <v>40210</v>
      </c>
      <c r="C163" s="6">
        <v>155</v>
      </c>
      <c r="D163" s="29">
        <f t="shared" si="42"/>
        <v>8827</v>
      </c>
      <c r="E163" s="29">
        <f t="shared" si="47"/>
        <v>1368185</v>
      </c>
      <c r="F163" s="29">
        <f t="shared" si="43"/>
        <v>-220615</v>
      </c>
      <c r="G163" s="34">
        <f>+Inputs!$D$3</f>
        <v>0.37951000000000001</v>
      </c>
      <c r="I163" s="27">
        <f t="shared" si="48"/>
        <v>1588800</v>
      </c>
      <c r="K163" s="27">
        <f t="shared" si="44"/>
        <v>8827</v>
      </c>
      <c r="L163" s="27">
        <f t="shared" si="49"/>
        <v>1368185</v>
      </c>
      <c r="M163" s="27">
        <f t="shared" si="45"/>
        <v>3349.9347700000003</v>
      </c>
      <c r="N163" s="27">
        <f t="shared" si="46"/>
        <v>3349.9347700000003</v>
      </c>
      <c r="O163" s="27">
        <f t="shared" si="50"/>
        <v>-83716.154360001456</v>
      </c>
      <c r="P163" s="27">
        <f t="shared" si="51"/>
        <v>83716.154360001456</v>
      </c>
    </row>
    <row r="164" spans="1:16">
      <c r="A164" s="30">
        <v>40238</v>
      </c>
      <c r="C164" s="6">
        <v>156</v>
      </c>
      <c r="D164" s="29">
        <f t="shared" si="42"/>
        <v>8827</v>
      </c>
      <c r="E164" s="29">
        <f t="shared" si="47"/>
        <v>1377012</v>
      </c>
      <c r="F164" s="29">
        <f t="shared" si="43"/>
        <v>-211788</v>
      </c>
      <c r="G164" s="34">
        <f>+Inputs!$D$3</f>
        <v>0.37951000000000001</v>
      </c>
      <c r="I164" s="27">
        <f t="shared" si="48"/>
        <v>1588800</v>
      </c>
      <c r="K164" s="27">
        <f t="shared" si="44"/>
        <v>8827</v>
      </c>
      <c r="L164" s="27">
        <f t="shared" si="49"/>
        <v>1377012</v>
      </c>
      <c r="M164" s="27">
        <f t="shared" si="45"/>
        <v>3349.9347700000003</v>
      </c>
      <c r="N164" s="27">
        <f t="shared" si="46"/>
        <v>3349.9347700000003</v>
      </c>
      <c r="O164" s="27">
        <f t="shared" si="50"/>
        <v>-80366.219590001449</v>
      </c>
      <c r="P164" s="27">
        <f t="shared" si="51"/>
        <v>80366.219590001449</v>
      </c>
    </row>
    <row r="165" spans="1:16">
      <c r="A165" s="31">
        <v>40269</v>
      </c>
      <c r="C165" s="6">
        <v>157</v>
      </c>
      <c r="D165" s="29">
        <f t="shared" si="42"/>
        <v>8827</v>
      </c>
      <c r="E165" s="29">
        <f t="shared" si="47"/>
        <v>1385839</v>
      </c>
      <c r="F165" s="29">
        <f t="shared" si="43"/>
        <v>-202961</v>
      </c>
      <c r="G165" s="34">
        <f>+Inputs!$D$3</f>
        <v>0.37951000000000001</v>
      </c>
      <c r="I165" s="27">
        <f t="shared" si="48"/>
        <v>1588800</v>
      </c>
      <c r="K165" s="27">
        <f t="shared" si="44"/>
        <v>8827</v>
      </c>
      <c r="L165" s="27">
        <f t="shared" si="49"/>
        <v>1385839</v>
      </c>
      <c r="M165" s="27">
        <f t="shared" si="45"/>
        <v>3349.9347700000003</v>
      </c>
      <c r="N165" s="27">
        <f t="shared" si="46"/>
        <v>3349.9347700000003</v>
      </c>
      <c r="O165" s="27">
        <f t="shared" si="50"/>
        <v>-77016.284820001441</v>
      </c>
      <c r="P165" s="27">
        <f t="shared" si="51"/>
        <v>77016.284820001441</v>
      </c>
    </row>
    <row r="166" spans="1:16">
      <c r="A166" s="30">
        <v>40299</v>
      </c>
      <c r="C166" s="6">
        <v>158</v>
      </c>
      <c r="D166" s="29">
        <f t="shared" si="42"/>
        <v>8827</v>
      </c>
      <c r="E166" s="29">
        <f t="shared" si="47"/>
        <v>1394666</v>
      </c>
      <c r="F166" s="29">
        <f t="shared" si="43"/>
        <v>-194134</v>
      </c>
      <c r="G166" s="34">
        <f>+Inputs!$D$3</f>
        <v>0.37951000000000001</v>
      </c>
      <c r="I166" s="27">
        <f t="shared" si="48"/>
        <v>1588800</v>
      </c>
      <c r="K166" s="27">
        <f t="shared" si="44"/>
        <v>8827</v>
      </c>
      <c r="L166" s="27">
        <f t="shared" si="49"/>
        <v>1394666</v>
      </c>
      <c r="M166" s="27">
        <f t="shared" si="45"/>
        <v>3349.9347700000003</v>
      </c>
      <c r="N166" s="27">
        <f t="shared" si="46"/>
        <v>3349.9347700000003</v>
      </c>
      <c r="O166" s="27">
        <f t="shared" si="50"/>
        <v>-73666.350050001434</v>
      </c>
      <c r="P166" s="27">
        <f t="shared" si="51"/>
        <v>73666.350050001434</v>
      </c>
    </row>
    <row r="167" spans="1:16">
      <c r="A167" s="31">
        <v>40330</v>
      </c>
      <c r="C167" s="6">
        <v>159</v>
      </c>
      <c r="D167" s="29">
        <f t="shared" si="42"/>
        <v>8827</v>
      </c>
      <c r="E167" s="29">
        <f t="shared" si="47"/>
        <v>1403493</v>
      </c>
      <c r="F167" s="29">
        <f t="shared" si="43"/>
        <v>-185307</v>
      </c>
      <c r="G167" s="34">
        <f>+Inputs!$D$3</f>
        <v>0.37951000000000001</v>
      </c>
      <c r="I167" s="27">
        <f t="shared" si="48"/>
        <v>1588800</v>
      </c>
      <c r="K167" s="27">
        <f t="shared" si="44"/>
        <v>8827</v>
      </c>
      <c r="L167" s="27">
        <f t="shared" si="49"/>
        <v>1403493</v>
      </c>
      <c r="M167" s="27">
        <f t="shared" si="45"/>
        <v>3349.9347700000003</v>
      </c>
      <c r="N167" s="27">
        <f t="shared" si="46"/>
        <v>3349.9347700000003</v>
      </c>
      <c r="O167" s="27">
        <f t="shared" si="50"/>
        <v>-70316.415280001427</v>
      </c>
      <c r="P167" s="27">
        <f t="shared" si="51"/>
        <v>70316.415280001427</v>
      </c>
    </row>
    <row r="168" spans="1:16">
      <c r="A168" s="30">
        <v>40360</v>
      </c>
      <c r="C168" s="6">
        <v>160</v>
      </c>
      <c r="D168" s="29">
        <f t="shared" si="42"/>
        <v>8827</v>
      </c>
      <c r="E168" s="29">
        <f t="shared" si="47"/>
        <v>1412320</v>
      </c>
      <c r="F168" s="29">
        <f t="shared" si="43"/>
        <v>-176480</v>
      </c>
      <c r="G168" s="34">
        <f>+Inputs!$D$3</f>
        <v>0.37951000000000001</v>
      </c>
      <c r="I168" s="27">
        <f t="shared" si="48"/>
        <v>1588800</v>
      </c>
      <c r="K168" s="27">
        <f t="shared" si="44"/>
        <v>8827</v>
      </c>
      <c r="L168" s="27">
        <f t="shared" si="49"/>
        <v>1412320</v>
      </c>
      <c r="M168" s="27">
        <f t="shared" si="45"/>
        <v>3349.9347700000003</v>
      </c>
      <c r="N168" s="27">
        <f t="shared" si="46"/>
        <v>3349.9347700000003</v>
      </c>
      <c r="O168" s="27">
        <f t="shared" si="50"/>
        <v>-66966.48051000142</v>
      </c>
      <c r="P168" s="27">
        <f t="shared" si="51"/>
        <v>66966.48051000142</v>
      </c>
    </row>
    <row r="169" spans="1:16">
      <c r="A169" s="31">
        <v>40391</v>
      </c>
      <c r="C169" s="6">
        <v>161</v>
      </c>
      <c r="D169" s="29">
        <f t="shared" ref="D169:D187" si="52">ROUND(-(+$B$9/180)*1,0)</f>
        <v>8827</v>
      </c>
      <c r="E169" s="29">
        <f t="shared" si="47"/>
        <v>1421147</v>
      </c>
      <c r="F169" s="29">
        <f t="shared" ref="F169:F188" si="53">$B$9+E169</f>
        <v>-167653</v>
      </c>
      <c r="G169" s="34">
        <f>+Inputs!$D$3</f>
        <v>0.37951000000000001</v>
      </c>
      <c r="I169" s="27">
        <f t="shared" si="48"/>
        <v>1588800</v>
      </c>
      <c r="K169" s="27">
        <f t="shared" ref="K169:K188" si="54">D169</f>
        <v>8827</v>
      </c>
      <c r="L169" s="27">
        <f t="shared" si="49"/>
        <v>1421147</v>
      </c>
      <c r="M169" s="27">
        <f t="shared" ref="M169:M188" si="55">K169*G169</f>
        <v>3349.9347700000003</v>
      </c>
      <c r="N169" s="27">
        <f t="shared" ref="N169:N188" si="56">M169-J169</f>
        <v>3349.9347700000003</v>
      </c>
      <c r="O169" s="27">
        <f t="shared" si="50"/>
        <v>-63616.54574000142</v>
      </c>
      <c r="P169" s="27">
        <f t="shared" si="51"/>
        <v>63616.54574000142</v>
      </c>
    </row>
    <row r="170" spans="1:16">
      <c r="A170" s="30">
        <v>40422</v>
      </c>
      <c r="C170" s="6">
        <v>162</v>
      </c>
      <c r="D170" s="29">
        <f t="shared" si="52"/>
        <v>8827</v>
      </c>
      <c r="E170" s="29">
        <f t="shared" ref="E170:E188" si="57">+E169+D170</f>
        <v>1429974</v>
      </c>
      <c r="F170" s="29">
        <f t="shared" si="53"/>
        <v>-158826</v>
      </c>
      <c r="G170" s="34">
        <f>+Inputs!$D$3</f>
        <v>0.37951000000000001</v>
      </c>
      <c r="I170" s="27">
        <f t="shared" ref="I170:I188" si="58">+I169+H170</f>
        <v>1588800</v>
      </c>
      <c r="K170" s="27">
        <f t="shared" si="54"/>
        <v>8827</v>
      </c>
      <c r="L170" s="27">
        <f t="shared" ref="L170:L188" si="59">+L169+K170</f>
        <v>1429974</v>
      </c>
      <c r="M170" s="27">
        <f t="shared" si="55"/>
        <v>3349.9347700000003</v>
      </c>
      <c r="N170" s="27">
        <f t="shared" si="56"/>
        <v>3349.9347700000003</v>
      </c>
      <c r="O170" s="27">
        <f t="shared" ref="O170:O188" si="60">+O169+N170</f>
        <v>-60266.61097000142</v>
      </c>
      <c r="P170" s="27">
        <f t="shared" ref="P170:P188" si="61">P169-N170</f>
        <v>60266.61097000142</v>
      </c>
    </row>
    <row r="171" spans="1:16">
      <c r="A171" s="31">
        <v>40452</v>
      </c>
      <c r="C171" s="6">
        <v>163</v>
      </c>
      <c r="D171" s="29">
        <f t="shared" si="52"/>
        <v>8827</v>
      </c>
      <c r="E171" s="29">
        <f t="shared" si="57"/>
        <v>1438801</v>
      </c>
      <c r="F171" s="29">
        <f t="shared" si="53"/>
        <v>-149999</v>
      </c>
      <c r="G171" s="34">
        <f>+Inputs!$D$3</f>
        <v>0.37951000000000001</v>
      </c>
      <c r="I171" s="27">
        <f t="shared" si="58"/>
        <v>1588800</v>
      </c>
      <c r="K171" s="27">
        <f t="shared" si="54"/>
        <v>8827</v>
      </c>
      <c r="L171" s="27">
        <f t="shared" si="59"/>
        <v>1438801</v>
      </c>
      <c r="M171" s="27">
        <f t="shared" si="55"/>
        <v>3349.9347700000003</v>
      </c>
      <c r="N171" s="27">
        <f t="shared" si="56"/>
        <v>3349.9347700000003</v>
      </c>
      <c r="O171" s="27">
        <f t="shared" si="60"/>
        <v>-56916.676200001421</v>
      </c>
      <c r="P171" s="27">
        <f t="shared" si="61"/>
        <v>56916.676200001421</v>
      </c>
    </row>
    <row r="172" spans="1:16">
      <c r="A172" s="30">
        <v>40483</v>
      </c>
      <c r="C172" s="6">
        <v>164</v>
      </c>
      <c r="D172" s="29">
        <f t="shared" si="52"/>
        <v>8827</v>
      </c>
      <c r="E172" s="29">
        <f t="shared" si="57"/>
        <v>1447628</v>
      </c>
      <c r="F172" s="29">
        <f t="shared" si="53"/>
        <v>-141172</v>
      </c>
      <c r="G172" s="34">
        <f>+Inputs!$D$3</f>
        <v>0.37951000000000001</v>
      </c>
      <c r="I172" s="27">
        <f t="shared" si="58"/>
        <v>1588800</v>
      </c>
      <c r="K172" s="27">
        <f t="shared" si="54"/>
        <v>8827</v>
      </c>
      <c r="L172" s="27">
        <f t="shared" si="59"/>
        <v>1447628</v>
      </c>
      <c r="M172" s="27">
        <f t="shared" si="55"/>
        <v>3349.9347700000003</v>
      </c>
      <c r="N172" s="27">
        <f t="shared" si="56"/>
        <v>3349.9347700000003</v>
      </c>
      <c r="O172" s="27">
        <f t="shared" si="60"/>
        <v>-53566.741430001421</v>
      </c>
      <c r="P172" s="27">
        <f t="shared" si="61"/>
        <v>53566.741430001421</v>
      </c>
    </row>
    <row r="173" spans="1:16">
      <c r="A173" s="31">
        <v>40513</v>
      </c>
      <c r="C173" s="6">
        <v>165</v>
      </c>
      <c r="D173" s="29">
        <f t="shared" si="52"/>
        <v>8827</v>
      </c>
      <c r="E173" s="29">
        <f t="shared" si="57"/>
        <v>1456455</v>
      </c>
      <c r="F173" s="29">
        <f t="shared" si="53"/>
        <v>-132345</v>
      </c>
      <c r="G173" s="34">
        <f>+Inputs!$D$3</f>
        <v>0.37951000000000001</v>
      </c>
      <c r="I173" s="27">
        <f t="shared" si="58"/>
        <v>1588800</v>
      </c>
      <c r="K173" s="27">
        <f t="shared" si="54"/>
        <v>8827</v>
      </c>
      <c r="L173" s="27">
        <f t="shared" si="59"/>
        <v>1456455</v>
      </c>
      <c r="M173" s="27">
        <f t="shared" si="55"/>
        <v>3349.9347700000003</v>
      </c>
      <c r="N173" s="27">
        <f t="shared" si="56"/>
        <v>3349.9347700000003</v>
      </c>
      <c r="O173" s="27">
        <f t="shared" si="60"/>
        <v>-50216.806660001421</v>
      </c>
      <c r="P173" s="27">
        <f t="shared" si="61"/>
        <v>50216.806660001421</v>
      </c>
    </row>
    <row r="174" spans="1:16">
      <c r="A174" s="30">
        <v>40544</v>
      </c>
      <c r="C174" s="6">
        <v>166</v>
      </c>
      <c r="D174" s="29">
        <f t="shared" si="52"/>
        <v>8827</v>
      </c>
      <c r="E174" s="29">
        <f t="shared" si="57"/>
        <v>1465282</v>
      </c>
      <c r="F174" s="29">
        <f t="shared" si="53"/>
        <v>-123518</v>
      </c>
      <c r="G174" s="34">
        <f>+Inputs!$D$3</f>
        <v>0.37951000000000001</v>
      </c>
      <c r="I174" s="27">
        <f t="shared" si="58"/>
        <v>1588800</v>
      </c>
      <c r="K174" s="27">
        <f t="shared" si="54"/>
        <v>8827</v>
      </c>
      <c r="L174" s="27">
        <f t="shared" si="59"/>
        <v>1465282</v>
      </c>
      <c r="M174" s="27">
        <f t="shared" si="55"/>
        <v>3349.9347700000003</v>
      </c>
      <c r="N174" s="27">
        <f t="shared" si="56"/>
        <v>3349.9347700000003</v>
      </c>
      <c r="O174" s="27">
        <f t="shared" si="60"/>
        <v>-46866.871890001421</v>
      </c>
      <c r="P174" s="27">
        <f t="shared" si="61"/>
        <v>46866.871890001421</v>
      </c>
    </row>
    <row r="175" spans="1:16">
      <c r="A175" s="31">
        <v>40575</v>
      </c>
      <c r="C175" s="6">
        <v>167</v>
      </c>
      <c r="D175" s="29">
        <f t="shared" si="52"/>
        <v>8827</v>
      </c>
      <c r="E175" s="29">
        <f t="shared" si="57"/>
        <v>1474109</v>
      </c>
      <c r="F175" s="29">
        <f t="shared" si="53"/>
        <v>-114691</v>
      </c>
      <c r="G175" s="34">
        <f>+Inputs!$D$3</f>
        <v>0.37951000000000001</v>
      </c>
      <c r="I175" s="27">
        <f t="shared" si="58"/>
        <v>1588800</v>
      </c>
      <c r="K175" s="27">
        <f t="shared" si="54"/>
        <v>8827</v>
      </c>
      <c r="L175" s="27">
        <f t="shared" si="59"/>
        <v>1474109</v>
      </c>
      <c r="M175" s="27">
        <f t="shared" si="55"/>
        <v>3349.9347700000003</v>
      </c>
      <c r="N175" s="27">
        <f t="shared" si="56"/>
        <v>3349.9347700000003</v>
      </c>
      <c r="O175" s="27">
        <f t="shared" si="60"/>
        <v>-43516.937120001421</v>
      </c>
      <c r="P175" s="27">
        <f t="shared" si="61"/>
        <v>43516.937120001421</v>
      </c>
    </row>
    <row r="176" spans="1:16">
      <c r="A176" s="30">
        <v>40603</v>
      </c>
      <c r="C176" s="6">
        <v>168</v>
      </c>
      <c r="D176" s="29">
        <f t="shared" si="52"/>
        <v>8827</v>
      </c>
      <c r="E176" s="29">
        <f t="shared" si="57"/>
        <v>1482936</v>
      </c>
      <c r="F176" s="29">
        <f t="shared" si="53"/>
        <v>-105864</v>
      </c>
      <c r="G176" s="34">
        <f>+Inputs!$D$3</f>
        <v>0.37951000000000001</v>
      </c>
      <c r="I176" s="27">
        <f t="shared" si="58"/>
        <v>1588800</v>
      </c>
      <c r="K176" s="27">
        <f t="shared" si="54"/>
        <v>8827</v>
      </c>
      <c r="L176" s="27">
        <f t="shared" si="59"/>
        <v>1482936</v>
      </c>
      <c r="M176" s="27">
        <f t="shared" si="55"/>
        <v>3349.9347700000003</v>
      </c>
      <c r="N176" s="27">
        <f t="shared" si="56"/>
        <v>3349.9347700000003</v>
      </c>
      <c r="O176" s="27">
        <f t="shared" si="60"/>
        <v>-40167.002350001421</v>
      </c>
      <c r="P176" s="27">
        <f t="shared" si="61"/>
        <v>40167.002350001421</v>
      </c>
    </row>
    <row r="177" spans="1:20">
      <c r="A177" s="31">
        <v>40634</v>
      </c>
      <c r="C177" s="6">
        <v>169</v>
      </c>
      <c r="D177" s="29">
        <f t="shared" si="52"/>
        <v>8827</v>
      </c>
      <c r="E177" s="29">
        <f t="shared" si="57"/>
        <v>1491763</v>
      </c>
      <c r="F177" s="29">
        <f t="shared" si="53"/>
        <v>-97037</v>
      </c>
      <c r="G177" s="34">
        <f>+Inputs!$D$3</f>
        <v>0.37951000000000001</v>
      </c>
      <c r="I177" s="27">
        <f t="shared" si="58"/>
        <v>1588800</v>
      </c>
      <c r="K177" s="27">
        <f t="shared" si="54"/>
        <v>8827</v>
      </c>
      <c r="L177" s="27">
        <f t="shared" si="59"/>
        <v>1491763</v>
      </c>
      <c r="M177" s="27">
        <f t="shared" si="55"/>
        <v>3349.9347700000003</v>
      </c>
      <c r="N177" s="27">
        <f t="shared" si="56"/>
        <v>3349.9347700000003</v>
      </c>
      <c r="O177" s="27">
        <f t="shared" si="60"/>
        <v>-36817.067580001421</v>
      </c>
      <c r="P177" s="27">
        <f t="shared" si="61"/>
        <v>36817.067580001421</v>
      </c>
    </row>
    <row r="178" spans="1:20">
      <c r="A178" s="30">
        <v>40664</v>
      </c>
      <c r="C178" s="6">
        <v>170</v>
      </c>
      <c r="D178" s="29">
        <f t="shared" si="52"/>
        <v>8827</v>
      </c>
      <c r="E178" s="29">
        <f t="shared" si="57"/>
        <v>1500590</v>
      </c>
      <c r="F178" s="29">
        <f t="shared" si="53"/>
        <v>-88210</v>
      </c>
      <c r="G178" s="34">
        <f>+Inputs!$D$3</f>
        <v>0.37951000000000001</v>
      </c>
      <c r="I178" s="27">
        <f t="shared" si="58"/>
        <v>1588800</v>
      </c>
      <c r="K178" s="27">
        <f t="shared" si="54"/>
        <v>8827</v>
      </c>
      <c r="L178" s="27">
        <f t="shared" si="59"/>
        <v>1500590</v>
      </c>
      <c r="M178" s="27">
        <f t="shared" si="55"/>
        <v>3349.9347700000003</v>
      </c>
      <c r="N178" s="27">
        <f t="shared" si="56"/>
        <v>3349.9347700000003</v>
      </c>
      <c r="O178" s="27">
        <f t="shared" si="60"/>
        <v>-33467.132810001422</v>
      </c>
      <c r="P178" s="27">
        <f t="shared" si="61"/>
        <v>33467.132810001422</v>
      </c>
    </row>
    <row r="179" spans="1:20">
      <c r="A179" s="31">
        <v>40695</v>
      </c>
      <c r="C179" s="6">
        <v>171</v>
      </c>
      <c r="D179" s="29">
        <f t="shared" si="52"/>
        <v>8827</v>
      </c>
      <c r="E179" s="29">
        <f t="shared" si="57"/>
        <v>1509417</v>
      </c>
      <c r="F179" s="29">
        <f t="shared" si="53"/>
        <v>-79383</v>
      </c>
      <c r="G179" s="34">
        <f>+Inputs!$D$3</f>
        <v>0.37951000000000001</v>
      </c>
      <c r="I179" s="27">
        <f t="shared" si="58"/>
        <v>1588800</v>
      </c>
      <c r="K179" s="27">
        <f t="shared" si="54"/>
        <v>8827</v>
      </c>
      <c r="L179" s="27">
        <f t="shared" si="59"/>
        <v>1509417</v>
      </c>
      <c r="M179" s="27">
        <f t="shared" si="55"/>
        <v>3349.9347700000003</v>
      </c>
      <c r="N179" s="27">
        <f t="shared" si="56"/>
        <v>3349.9347700000003</v>
      </c>
      <c r="O179" s="27">
        <f t="shared" si="60"/>
        <v>-30117.198040001422</v>
      </c>
      <c r="P179" s="27">
        <f t="shared" si="61"/>
        <v>30117.198040001422</v>
      </c>
    </row>
    <row r="180" spans="1:20">
      <c r="A180" s="30">
        <v>40725</v>
      </c>
      <c r="C180" s="6">
        <v>172</v>
      </c>
      <c r="D180" s="29">
        <f t="shared" si="52"/>
        <v>8827</v>
      </c>
      <c r="E180" s="29">
        <f t="shared" si="57"/>
        <v>1518244</v>
      </c>
      <c r="F180" s="29">
        <f t="shared" si="53"/>
        <v>-70556</v>
      </c>
      <c r="G180" s="34">
        <f>+Inputs!$D$3</f>
        <v>0.37951000000000001</v>
      </c>
      <c r="I180" s="27">
        <f t="shared" si="58"/>
        <v>1588800</v>
      </c>
      <c r="K180" s="27">
        <f t="shared" si="54"/>
        <v>8827</v>
      </c>
      <c r="L180" s="27">
        <f t="shared" si="59"/>
        <v>1518244</v>
      </c>
      <c r="M180" s="27">
        <f t="shared" si="55"/>
        <v>3349.9347700000003</v>
      </c>
      <c r="N180" s="27">
        <f t="shared" si="56"/>
        <v>3349.9347700000003</v>
      </c>
      <c r="O180" s="27">
        <f t="shared" si="60"/>
        <v>-26767.263270001422</v>
      </c>
      <c r="P180" s="27">
        <f t="shared" si="61"/>
        <v>26767.263270001422</v>
      </c>
    </row>
    <row r="181" spans="1:20">
      <c r="A181" s="31">
        <v>40756</v>
      </c>
      <c r="C181" s="6">
        <v>173</v>
      </c>
      <c r="D181" s="29">
        <f t="shared" si="52"/>
        <v>8827</v>
      </c>
      <c r="E181" s="29">
        <f t="shared" si="57"/>
        <v>1527071</v>
      </c>
      <c r="F181" s="29">
        <f t="shared" si="53"/>
        <v>-61729</v>
      </c>
      <c r="G181" s="34">
        <f>+Inputs!$D$3</f>
        <v>0.37951000000000001</v>
      </c>
      <c r="I181" s="27">
        <f t="shared" si="58"/>
        <v>1588800</v>
      </c>
      <c r="K181" s="27">
        <f t="shared" si="54"/>
        <v>8827</v>
      </c>
      <c r="L181" s="27">
        <f t="shared" si="59"/>
        <v>1527071</v>
      </c>
      <c r="M181" s="27">
        <f t="shared" si="55"/>
        <v>3349.9347700000003</v>
      </c>
      <c r="N181" s="27">
        <f t="shared" si="56"/>
        <v>3349.9347700000003</v>
      </c>
      <c r="O181" s="27">
        <f t="shared" si="60"/>
        <v>-23417.328500001422</v>
      </c>
      <c r="P181" s="27">
        <f t="shared" si="61"/>
        <v>23417.328500001422</v>
      </c>
    </row>
    <row r="182" spans="1:20">
      <c r="A182" s="30">
        <v>40787</v>
      </c>
      <c r="C182" s="6">
        <v>174</v>
      </c>
      <c r="D182" s="29">
        <f t="shared" si="52"/>
        <v>8827</v>
      </c>
      <c r="E182" s="29">
        <f t="shared" si="57"/>
        <v>1535898</v>
      </c>
      <c r="F182" s="29">
        <f t="shared" si="53"/>
        <v>-52902</v>
      </c>
      <c r="G182" s="34">
        <f>+Inputs!$D$3</f>
        <v>0.37951000000000001</v>
      </c>
      <c r="I182" s="27">
        <f t="shared" si="58"/>
        <v>1588800</v>
      </c>
      <c r="K182" s="27">
        <f t="shared" si="54"/>
        <v>8827</v>
      </c>
      <c r="L182" s="27">
        <f t="shared" si="59"/>
        <v>1535898</v>
      </c>
      <c r="M182" s="27">
        <f t="shared" si="55"/>
        <v>3349.9347700000003</v>
      </c>
      <c r="N182" s="27">
        <f t="shared" si="56"/>
        <v>3349.9347700000003</v>
      </c>
      <c r="O182" s="27">
        <f t="shared" si="60"/>
        <v>-20067.393730001422</v>
      </c>
      <c r="P182" s="27">
        <f t="shared" si="61"/>
        <v>20067.393730001422</v>
      </c>
    </row>
    <row r="183" spans="1:20">
      <c r="A183" s="31">
        <v>40817</v>
      </c>
      <c r="C183" s="6">
        <v>175</v>
      </c>
      <c r="D183" s="29">
        <f t="shared" si="52"/>
        <v>8827</v>
      </c>
      <c r="E183" s="29">
        <f t="shared" si="57"/>
        <v>1544725</v>
      </c>
      <c r="F183" s="29">
        <f t="shared" si="53"/>
        <v>-44075</v>
      </c>
      <c r="G183" s="34">
        <f>+Inputs!$D$3</f>
        <v>0.37951000000000001</v>
      </c>
      <c r="I183" s="27">
        <f t="shared" si="58"/>
        <v>1588800</v>
      </c>
      <c r="K183" s="27">
        <f t="shared" si="54"/>
        <v>8827</v>
      </c>
      <c r="L183" s="27">
        <f t="shared" si="59"/>
        <v>1544725</v>
      </c>
      <c r="M183" s="27">
        <f t="shared" si="55"/>
        <v>3349.9347700000003</v>
      </c>
      <c r="N183" s="27">
        <f t="shared" si="56"/>
        <v>3349.9347700000003</v>
      </c>
      <c r="O183" s="27">
        <f t="shared" si="60"/>
        <v>-16717.458960001422</v>
      </c>
      <c r="P183" s="27">
        <f t="shared" si="61"/>
        <v>16717.458960001422</v>
      </c>
    </row>
    <row r="184" spans="1:20">
      <c r="A184" s="30">
        <v>40848</v>
      </c>
      <c r="C184" s="6">
        <v>176</v>
      </c>
      <c r="D184" s="29">
        <f t="shared" si="52"/>
        <v>8827</v>
      </c>
      <c r="E184" s="29">
        <f t="shared" si="57"/>
        <v>1553552</v>
      </c>
      <c r="F184" s="29">
        <f t="shared" si="53"/>
        <v>-35248</v>
      </c>
      <c r="G184" s="34">
        <f>+Inputs!$D$3</f>
        <v>0.37951000000000001</v>
      </c>
      <c r="I184" s="27">
        <f t="shared" si="58"/>
        <v>1588800</v>
      </c>
      <c r="K184" s="27">
        <f t="shared" si="54"/>
        <v>8827</v>
      </c>
      <c r="L184" s="27">
        <f t="shared" si="59"/>
        <v>1553552</v>
      </c>
      <c r="M184" s="27">
        <f t="shared" si="55"/>
        <v>3349.9347700000003</v>
      </c>
      <c r="N184" s="27">
        <f t="shared" si="56"/>
        <v>3349.9347700000003</v>
      </c>
      <c r="O184" s="27">
        <f t="shared" si="60"/>
        <v>-13367.524190001423</v>
      </c>
      <c r="P184" s="27">
        <f t="shared" si="61"/>
        <v>13367.524190001423</v>
      </c>
    </row>
    <row r="185" spans="1:20">
      <c r="A185" s="31">
        <v>40878</v>
      </c>
      <c r="C185" s="6">
        <v>177</v>
      </c>
      <c r="D185" s="29">
        <f t="shared" si="52"/>
        <v>8827</v>
      </c>
      <c r="E185" s="29">
        <f t="shared" si="57"/>
        <v>1562379</v>
      </c>
      <c r="F185" s="29">
        <f t="shared" si="53"/>
        <v>-26421</v>
      </c>
      <c r="G185" s="34">
        <f>+Inputs!$D$3</f>
        <v>0.37951000000000001</v>
      </c>
      <c r="I185" s="27">
        <f t="shared" si="58"/>
        <v>1588800</v>
      </c>
      <c r="K185" s="27">
        <f t="shared" si="54"/>
        <v>8827</v>
      </c>
      <c r="L185" s="27">
        <f t="shared" si="59"/>
        <v>1562379</v>
      </c>
      <c r="M185" s="27">
        <f t="shared" si="55"/>
        <v>3349.9347700000003</v>
      </c>
      <c r="N185" s="27">
        <f t="shared" si="56"/>
        <v>3349.9347700000003</v>
      </c>
      <c r="O185" s="27">
        <f t="shared" si="60"/>
        <v>-10017.589420001423</v>
      </c>
      <c r="P185" s="27">
        <f t="shared" si="61"/>
        <v>10017.589420001423</v>
      </c>
    </row>
    <row r="186" spans="1:20">
      <c r="A186" s="30">
        <v>40909</v>
      </c>
      <c r="C186" s="6">
        <v>178</v>
      </c>
      <c r="D186" s="29">
        <f t="shared" si="52"/>
        <v>8827</v>
      </c>
      <c r="E186" s="29">
        <f t="shared" si="57"/>
        <v>1571206</v>
      </c>
      <c r="F186" s="29">
        <f t="shared" si="53"/>
        <v>-17594</v>
      </c>
      <c r="G186" s="34">
        <f>+Inputs!$D$3</f>
        <v>0.37951000000000001</v>
      </c>
      <c r="I186" s="27">
        <f t="shared" si="58"/>
        <v>1588800</v>
      </c>
      <c r="K186" s="27">
        <f t="shared" si="54"/>
        <v>8827</v>
      </c>
      <c r="L186" s="27">
        <f t="shared" si="59"/>
        <v>1571206</v>
      </c>
      <c r="M186" s="27">
        <f t="shared" si="55"/>
        <v>3349.9347700000003</v>
      </c>
      <c r="N186" s="27">
        <f t="shared" si="56"/>
        <v>3349.9347700000003</v>
      </c>
      <c r="O186" s="27">
        <f t="shared" si="60"/>
        <v>-6667.6546500014229</v>
      </c>
      <c r="P186" s="27">
        <f t="shared" si="61"/>
        <v>6667.6546500014229</v>
      </c>
    </row>
    <row r="187" spans="1:20">
      <c r="A187" s="31">
        <v>40940</v>
      </c>
      <c r="C187" s="6">
        <v>179</v>
      </c>
      <c r="D187" s="29">
        <f t="shared" si="52"/>
        <v>8827</v>
      </c>
      <c r="E187" s="29">
        <f t="shared" si="57"/>
        <v>1580033</v>
      </c>
      <c r="F187" s="29">
        <f t="shared" si="53"/>
        <v>-8767</v>
      </c>
      <c r="G187" s="34">
        <f>+Inputs!$D$3</f>
        <v>0.37951000000000001</v>
      </c>
      <c r="I187" s="27">
        <f t="shared" si="58"/>
        <v>1588800</v>
      </c>
      <c r="K187" s="27">
        <f t="shared" si="54"/>
        <v>8827</v>
      </c>
      <c r="L187" s="27">
        <f t="shared" si="59"/>
        <v>1580033</v>
      </c>
      <c r="M187" s="27">
        <f t="shared" si="55"/>
        <v>3349.9347700000003</v>
      </c>
      <c r="N187" s="27">
        <f t="shared" si="56"/>
        <v>3349.9347700000003</v>
      </c>
      <c r="O187" s="27">
        <f t="shared" si="60"/>
        <v>-3317.7198800014226</v>
      </c>
      <c r="P187" s="27">
        <f t="shared" si="61"/>
        <v>3317.7198800014226</v>
      </c>
    </row>
    <row r="188" spans="1:20">
      <c r="A188" s="30">
        <v>40969</v>
      </c>
      <c r="C188" s="6">
        <v>180</v>
      </c>
      <c r="D188" s="29">
        <f>-F187</f>
        <v>8767</v>
      </c>
      <c r="E188" s="29">
        <f t="shared" si="57"/>
        <v>1588800</v>
      </c>
      <c r="F188" s="29">
        <f t="shared" si="53"/>
        <v>0</v>
      </c>
      <c r="G188" s="34">
        <f>+Inputs!$D$3</f>
        <v>0.37951000000000001</v>
      </c>
      <c r="I188" s="27">
        <f t="shared" si="58"/>
        <v>1588800</v>
      </c>
      <c r="K188" s="27">
        <f t="shared" si="54"/>
        <v>8767</v>
      </c>
      <c r="L188" s="27">
        <f t="shared" si="59"/>
        <v>1588800</v>
      </c>
      <c r="M188" s="27">
        <f t="shared" si="55"/>
        <v>3327.16417</v>
      </c>
      <c r="N188" s="27">
        <f t="shared" si="56"/>
        <v>3327.16417</v>
      </c>
      <c r="O188" s="27">
        <f t="shared" si="60"/>
        <v>9.4442899985774602</v>
      </c>
      <c r="P188" s="27">
        <f t="shared" si="61"/>
        <v>-9.4442899985774602</v>
      </c>
    </row>
    <row r="189" spans="1:20">
      <c r="A189" s="30"/>
      <c r="G189" s="28"/>
    </row>
    <row r="190" spans="1:20">
      <c r="A190" s="8" t="s">
        <v>43</v>
      </c>
      <c r="B190" s="33">
        <f>SUM(B9:B189)</f>
        <v>-1588800</v>
      </c>
      <c r="D190" s="33">
        <f>SUM(D9:D189)</f>
        <v>1588800</v>
      </c>
      <c r="G190" s="28"/>
      <c r="H190" s="33">
        <f>SUM(H9:H189)</f>
        <v>1588800</v>
      </c>
      <c r="I190" s="33"/>
      <c r="J190" s="33">
        <f>SUM(J9:J189)</f>
        <v>602949.6</v>
      </c>
      <c r="K190" s="33">
        <f>SUM(K9:K189)</f>
        <v>1588800</v>
      </c>
      <c r="L190" s="33"/>
      <c r="M190" s="33">
        <f>SUM(M9:M189)</f>
        <v>602959.04429000104</v>
      </c>
      <c r="N190" s="33">
        <f>SUM(N9:N189)</f>
        <v>9.4442899985774602</v>
      </c>
      <c r="O190" s="33">
        <f>SUM(O9:O189)</f>
        <v>-53961441.261540197</v>
      </c>
      <c r="P190" s="33">
        <f>SUM(P9:P189)</f>
        <v>53961441.261540197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sheetPr transitionEvaluation="1" codeName="Sheet29">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100</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35551</v>
      </c>
      <c r="B9" s="32">
        <v>-1100000</v>
      </c>
      <c r="C9" s="6">
        <v>1</v>
      </c>
      <c r="D9" s="29">
        <f t="shared" ref="D9:D40" si="0">ROUND(-(+$B$9/180)*1,0)</f>
        <v>6111</v>
      </c>
      <c r="E9" s="29">
        <f>+D9</f>
        <v>6111</v>
      </c>
      <c r="F9" s="29">
        <f t="shared" ref="F9:F40" si="1">$B$9+E9</f>
        <v>-1093889</v>
      </c>
      <c r="G9" s="34">
        <f>+Inputs!$D$2</f>
        <v>0.3795</v>
      </c>
      <c r="H9" s="27">
        <f>-B9</f>
        <v>1100000</v>
      </c>
      <c r="I9" s="27">
        <f>+H9</f>
        <v>1100000</v>
      </c>
      <c r="J9" s="27">
        <f>H9*G9</f>
        <v>417450</v>
      </c>
      <c r="K9" s="27">
        <f t="shared" ref="K9:K40" si="2">D9</f>
        <v>6111</v>
      </c>
      <c r="L9" s="27">
        <f>+K9</f>
        <v>6111</v>
      </c>
      <c r="M9" s="27">
        <f t="shared" ref="M9:M40" si="3">K9*G9</f>
        <v>2319.1244999999999</v>
      </c>
      <c r="N9" s="27">
        <f t="shared" ref="N9:N40" si="4">M9-J9</f>
        <v>-415130.87550000002</v>
      </c>
      <c r="O9" s="27">
        <f>+N9</f>
        <v>-415130.87550000002</v>
      </c>
      <c r="P9" s="27">
        <f>-SUM(N9)</f>
        <v>415130.87550000002</v>
      </c>
      <c r="Q9" s="38">
        <f>VLOOKUP(Q8,A9:P188,5)</f>
        <v>928872</v>
      </c>
      <c r="R9" s="38">
        <f>VLOOKUP(R8,A9:P188,5)</f>
        <v>1002204</v>
      </c>
      <c r="S9" s="38">
        <f>+R9-Q9</f>
        <v>73332</v>
      </c>
      <c r="T9" s="35" t="s">
        <v>64</v>
      </c>
      <c r="U9" s="161">
        <f>-IF(TYPE(VLOOKUP(U8,$A$9:$P$188,6,FALSE))=16,0,VLOOKUP(U8,$A$9:$P$188,6,FALSE))</f>
        <v>238349</v>
      </c>
      <c r="V9" s="161">
        <f>-IF(TYPE(VLOOKUP(V8,$A$9:$P$188,6,FALSE))=16,0,VLOOKUP(V8,$A$9:$P$188,6,FALSE))</f>
        <v>232238</v>
      </c>
      <c r="W9" s="161">
        <f t="shared" ref="W9:AE9" si="5">-IF(TYPE(VLOOKUP(W8,$A$9:$P$188,6,FALSE))=16,0,VLOOKUP(W8,$A$9:$P$188,6,FALSE))</f>
        <v>226127</v>
      </c>
      <c r="X9" s="161">
        <f t="shared" si="5"/>
        <v>220016</v>
      </c>
      <c r="Y9" s="161">
        <f t="shared" si="5"/>
        <v>213905</v>
      </c>
      <c r="Z9" s="161">
        <f t="shared" si="5"/>
        <v>207794</v>
      </c>
      <c r="AA9" s="161">
        <f t="shared" si="5"/>
        <v>201683</v>
      </c>
      <c r="AB9" s="161">
        <f t="shared" si="5"/>
        <v>195572</v>
      </c>
      <c r="AC9" s="161">
        <f t="shared" si="5"/>
        <v>189461</v>
      </c>
      <c r="AD9" s="161">
        <f t="shared" si="5"/>
        <v>183350</v>
      </c>
      <c r="AE9" s="161">
        <f t="shared" si="5"/>
        <v>177239</v>
      </c>
    </row>
    <row r="10" spans="1:31">
      <c r="A10" s="30">
        <v>35582</v>
      </c>
      <c r="B10" s="9"/>
      <c r="C10" s="6">
        <v>2</v>
      </c>
      <c r="D10" s="29">
        <f t="shared" si="0"/>
        <v>6111</v>
      </c>
      <c r="E10" s="29">
        <f t="shared" ref="E10:E41" si="6">+E9+D10</f>
        <v>12222</v>
      </c>
      <c r="F10" s="29">
        <f t="shared" si="1"/>
        <v>-1087778</v>
      </c>
      <c r="G10" s="34">
        <f>+Inputs!$D$2</f>
        <v>0.3795</v>
      </c>
      <c r="H10" s="2"/>
      <c r="I10" s="27">
        <f t="shared" ref="I10:I41" si="7">+I9+H10</f>
        <v>1100000</v>
      </c>
      <c r="J10" s="27"/>
      <c r="K10" s="27">
        <f t="shared" si="2"/>
        <v>6111</v>
      </c>
      <c r="L10" s="27">
        <f t="shared" ref="L10:L41" si="8">+L9+K10</f>
        <v>12222</v>
      </c>
      <c r="M10" s="27">
        <f t="shared" si="3"/>
        <v>2319.1244999999999</v>
      </c>
      <c r="N10" s="27">
        <f t="shared" si="4"/>
        <v>2319.1244999999999</v>
      </c>
      <c r="O10" s="27">
        <f t="shared" ref="O10:O41" si="9">+O9+N10</f>
        <v>-412811.75100000005</v>
      </c>
      <c r="P10" s="27">
        <f t="shared" ref="P10:P41" si="10">P9-N10</f>
        <v>412811.75100000005</v>
      </c>
      <c r="Q10" s="38">
        <f>VLOOKUP(Q8,A9:P188,15)</f>
        <v>-64938.187200002241</v>
      </c>
      <c r="R10" s="38">
        <f>VLOOKUP(R8,A9:P188,15)</f>
        <v>-37107.959880002236</v>
      </c>
      <c r="S10" s="38">
        <f>+R10-Q10</f>
        <v>27830.227320000005</v>
      </c>
      <c r="T10" s="36" t="s">
        <v>69</v>
      </c>
    </row>
    <row r="11" spans="1:31">
      <c r="A11" s="31">
        <v>35612</v>
      </c>
      <c r="B11" s="5"/>
      <c r="C11" s="6">
        <v>3</v>
      </c>
      <c r="D11" s="29">
        <f t="shared" si="0"/>
        <v>6111</v>
      </c>
      <c r="E11" s="29">
        <f t="shared" si="6"/>
        <v>18333</v>
      </c>
      <c r="F11" s="29">
        <f t="shared" si="1"/>
        <v>-1081667</v>
      </c>
      <c r="G11" s="34">
        <f>+Inputs!$D$2</f>
        <v>0.3795</v>
      </c>
      <c r="H11" s="2"/>
      <c r="I11" s="27">
        <f t="shared" si="7"/>
        <v>1100000</v>
      </c>
      <c r="J11" s="27"/>
      <c r="K11" s="27">
        <f t="shared" si="2"/>
        <v>6111</v>
      </c>
      <c r="L11" s="27">
        <f t="shared" si="8"/>
        <v>18333</v>
      </c>
      <c r="M11" s="27">
        <f t="shared" si="3"/>
        <v>2319.1244999999999</v>
      </c>
      <c r="N11" s="27">
        <f t="shared" si="4"/>
        <v>2319.1244999999999</v>
      </c>
      <c r="O11" s="27">
        <f t="shared" si="9"/>
        <v>-410492.62650000007</v>
      </c>
      <c r="P11" s="27">
        <f t="shared" si="10"/>
        <v>410492.62650000007</v>
      </c>
      <c r="Q11" s="38">
        <f>+VLOOKUP(Q8,A9:P188,16)</f>
        <v>64938.187200002241</v>
      </c>
      <c r="R11" s="38">
        <f>+VLOOKUP(R8,A9:P188,16)</f>
        <v>37107.959880002236</v>
      </c>
      <c r="S11" s="38">
        <f>(+Q11+R11)/2</f>
        <v>51023.073540002239</v>
      </c>
      <c r="T11" s="36" t="s">
        <v>113</v>
      </c>
      <c r="U11" s="161">
        <f>IF(TYPE(VLOOKUP(U8,$A$9:$P$188,16,FALSE))=16,0,VLOOKUP(U8,$A$9:$P$188,16,FALSE))</f>
        <v>90449.228910002246</v>
      </c>
      <c r="V11" s="161">
        <f t="shared" ref="V11:AE11" si="11">IF(TYPE(VLOOKUP(V8,$A$9:$P$188,16,FALSE))=16,0,VLOOKUP(V8,$A$9:$P$188,16,FALSE))</f>
        <v>88130.043300002246</v>
      </c>
      <c r="W11" s="161">
        <f t="shared" si="11"/>
        <v>85810.857690002245</v>
      </c>
      <c r="X11" s="161">
        <f t="shared" si="11"/>
        <v>83491.672080002245</v>
      </c>
      <c r="Y11" s="161">
        <f t="shared" si="11"/>
        <v>81172.486470002244</v>
      </c>
      <c r="Z11" s="161">
        <f t="shared" si="11"/>
        <v>78853.300860002244</v>
      </c>
      <c r="AA11" s="161">
        <f t="shared" si="11"/>
        <v>76534.115250002244</v>
      </c>
      <c r="AB11" s="161">
        <f t="shared" si="11"/>
        <v>74214.929640002243</v>
      </c>
      <c r="AC11" s="161">
        <f t="shared" si="11"/>
        <v>71895.744030002243</v>
      </c>
      <c r="AD11" s="161">
        <f t="shared" si="11"/>
        <v>69576.558420002242</v>
      </c>
      <c r="AE11" s="161">
        <f t="shared" si="11"/>
        <v>67257.372810002242</v>
      </c>
    </row>
    <row r="12" spans="1:31">
      <c r="A12" s="30">
        <v>35643</v>
      </c>
      <c r="B12" s="3"/>
      <c r="C12" s="6">
        <v>4</v>
      </c>
      <c r="D12" s="29">
        <f t="shared" si="0"/>
        <v>6111</v>
      </c>
      <c r="E12" s="29">
        <f t="shared" si="6"/>
        <v>24444</v>
      </c>
      <c r="F12" s="29">
        <f t="shared" si="1"/>
        <v>-1075556</v>
      </c>
      <c r="G12" s="34">
        <f>+Inputs!$D$2</f>
        <v>0.3795</v>
      </c>
      <c r="H12" s="2"/>
      <c r="I12" s="27">
        <f t="shared" si="7"/>
        <v>1100000</v>
      </c>
      <c r="J12" s="27"/>
      <c r="K12" s="27">
        <f t="shared" si="2"/>
        <v>6111</v>
      </c>
      <c r="L12" s="27">
        <f t="shared" si="8"/>
        <v>24444</v>
      </c>
      <c r="M12" s="27">
        <f t="shared" si="3"/>
        <v>2319.1244999999999</v>
      </c>
      <c r="N12" s="27">
        <f t="shared" si="4"/>
        <v>2319.1244999999999</v>
      </c>
      <c r="O12" s="27">
        <f t="shared" si="9"/>
        <v>-408173.50200000009</v>
      </c>
      <c r="P12" s="27">
        <f t="shared" si="10"/>
        <v>408173.50200000009</v>
      </c>
      <c r="Q12" s="39"/>
      <c r="R12" s="40"/>
      <c r="S12" s="40"/>
      <c r="T12" s="36"/>
    </row>
    <row r="13" spans="1:31">
      <c r="A13" s="31">
        <v>35674</v>
      </c>
      <c r="B13" s="3"/>
      <c r="C13" s="6">
        <v>5</v>
      </c>
      <c r="D13" s="29">
        <f t="shared" si="0"/>
        <v>6111</v>
      </c>
      <c r="E13" s="29">
        <f t="shared" si="6"/>
        <v>30555</v>
      </c>
      <c r="F13" s="29">
        <f t="shared" si="1"/>
        <v>-1069445</v>
      </c>
      <c r="G13" s="34">
        <f>+Inputs!$D$2</f>
        <v>0.3795</v>
      </c>
      <c r="H13" s="2"/>
      <c r="I13" s="27">
        <f t="shared" si="7"/>
        <v>1100000</v>
      </c>
      <c r="J13" s="27"/>
      <c r="K13" s="27">
        <f t="shared" si="2"/>
        <v>6111</v>
      </c>
      <c r="L13" s="27">
        <f t="shared" si="8"/>
        <v>30555</v>
      </c>
      <c r="M13" s="27">
        <f t="shared" si="3"/>
        <v>2319.1244999999999</v>
      </c>
      <c r="N13" s="27">
        <f t="shared" si="4"/>
        <v>2319.1244999999999</v>
      </c>
      <c r="O13" s="27">
        <f t="shared" si="9"/>
        <v>-405854.37750000012</v>
      </c>
      <c r="P13" s="27">
        <f t="shared" si="10"/>
        <v>405854.37750000012</v>
      </c>
      <c r="Q13" s="38">
        <f>VLOOKUP(Q8,A9:P188,9)</f>
        <v>1100000</v>
      </c>
      <c r="R13" s="38">
        <f>VLOOKUP(R8,A9:P188,9)</f>
        <v>1100000</v>
      </c>
      <c r="S13" s="38">
        <f>+R13-Q13</f>
        <v>0</v>
      </c>
      <c r="T13" s="36" t="s">
        <v>70</v>
      </c>
    </row>
    <row r="14" spans="1:31">
      <c r="A14" s="30">
        <v>35704</v>
      </c>
      <c r="B14" s="3"/>
      <c r="C14" s="6">
        <v>6</v>
      </c>
      <c r="D14" s="29">
        <f t="shared" si="0"/>
        <v>6111</v>
      </c>
      <c r="E14" s="29">
        <f t="shared" si="6"/>
        <v>36666</v>
      </c>
      <c r="F14" s="29">
        <f t="shared" si="1"/>
        <v>-1063334</v>
      </c>
      <c r="G14" s="34">
        <f>+Inputs!$D$2</f>
        <v>0.3795</v>
      </c>
      <c r="H14" s="2"/>
      <c r="I14" s="27">
        <f t="shared" si="7"/>
        <v>1100000</v>
      </c>
      <c r="J14" s="27"/>
      <c r="K14" s="27">
        <f t="shared" si="2"/>
        <v>6111</v>
      </c>
      <c r="L14" s="27">
        <f t="shared" si="8"/>
        <v>36666</v>
      </c>
      <c r="M14" s="27">
        <f t="shared" si="3"/>
        <v>2319.1244999999999</v>
      </c>
      <c r="N14" s="27">
        <f t="shared" si="4"/>
        <v>2319.1244999999999</v>
      </c>
      <c r="O14" s="27">
        <f t="shared" si="9"/>
        <v>-403535.25300000014</v>
      </c>
      <c r="P14" s="27">
        <f t="shared" si="10"/>
        <v>403535.25300000014</v>
      </c>
      <c r="Q14" s="38">
        <f>VLOOKUP(Q8,A9:P188,12)</f>
        <v>928872</v>
      </c>
      <c r="R14" s="38">
        <f>VLOOKUP(R8,A9:P188,12)</f>
        <v>1002204</v>
      </c>
      <c r="S14" s="38">
        <f>+R14-Q14</f>
        <v>73332</v>
      </c>
      <c r="T14" s="37" t="s">
        <v>93</v>
      </c>
    </row>
    <row r="15" spans="1:31">
      <c r="A15" s="31">
        <v>35735</v>
      </c>
      <c r="B15" s="3"/>
      <c r="C15" s="6">
        <v>7</v>
      </c>
      <c r="D15" s="29">
        <f t="shared" si="0"/>
        <v>6111</v>
      </c>
      <c r="E15" s="29">
        <f t="shared" si="6"/>
        <v>42777</v>
      </c>
      <c r="F15" s="29">
        <f t="shared" si="1"/>
        <v>-1057223</v>
      </c>
      <c r="G15" s="34">
        <f>+Inputs!$D$2</f>
        <v>0.3795</v>
      </c>
      <c r="H15" s="2"/>
      <c r="I15" s="27">
        <f t="shared" si="7"/>
        <v>1100000</v>
      </c>
      <c r="J15" s="27"/>
      <c r="K15" s="27">
        <f t="shared" si="2"/>
        <v>6111</v>
      </c>
      <c r="L15" s="27">
        <f t="shared" si="8"/>
        <v>42777</v>
      </c>
      <c r="M15" s="27">
        <f t="shared" si="3"/>
        <v>2319.1244999999999</v>
      </c>
      <c r="N15" s="27">
        <f t="shared" si="4"/>
        <v>2319.1244999999999</v>
      </c>
      <c r="O15" s="27">
        <f t="shared" si="9"/>
        <v>-401216.12850000017</v>
      </c>
      <c r="P15" s="27">
        <f t="shared" si="10"/>
        <v>401216.12850000017</v>
      </c>
    </row>
    <row r="16" spans="1:31">
      <c r="A16" s="30">
        <v>35765</v>
      </c>
      <c r="B16" s="3"/>
      <c r="C16" s="6">
        <v>8</v>
      </c>
      <c r="D16" s="29">
        <f t="shared" si="0"/>
        <v>6111</v>
      </c>
      <c r="E16" s="29">
        <f t="shared" si="6"/>
        <v>48888</v>
      </c>
      <c r="F16" s="29">
        <f t="shared" si="1"/>
        <v>-1051112</v>
      </c>
      <c r="G16" s="34">
        <f>+Inputs!$D$2</f>
        <v>0.3795</v>
      </c>
      <c r="H16" s="2"/>
      <c r="I16" s="27">
        <f t="shared" si="7"/>
        <v>1100000</v>
      </c>
      <c r="J16" s="27"/>
      <c r="K16" s="27">
        <f t="shared" si="2"/>
        <v>6111</v>
      </c>
      <c r="L16" s="27">
        <f t="shared" si="8"/>
        <v>48888</v>
      </c>
      <c r="M16" s="27">
        <f t="shared" si="3"/>
        <v>2319.1244999999999</v>
      </c>
      <c r="N16" s="27">
        <f t="shared" si="4"/>
        <v>2319.1244999999999</v>
      </c>
      <c r="O16" s="27">
        <f t="shared" si="9"/>
        <v>-398897.00400000019</v>
      </c>
      <c r="P16" s="27">
        <f t="shared" si="10"/>
        <v>398897.00400000019</v>
      </c>
      <c r="Q16" s="4"/>
      <c r="R16" s="4"/>
      <c r="S16" s="4"/>
    </row>
    <row r="17" spans="1:19">
      <c r="A17" s="31">
        <v>35796</v>
      </c>
      <c r="B17" s="3"/>
      <c r="C17" s="6">
        <v>9</v>
      </c>
      <c r="D17" s="29">
        <f t="shared" si="0"/>
        <v>6111</v>
      </c>
      <c r="E17" s="29">
        <f t="shared" si="6"/>
        <v>54999</v>
      </c>
      <c r="F17" s="29">
        <f t="shared" si="1"/>
        <v>-1045001</v>
      </c>
      <c r="G17" s="34">
        <f>+Inputs!$D$2</f>
        <v>0.3795</v>
      </c>
      <c r="H17" s="2"/>
      <c r="I17" s="27">
        <f t="shared" si="7"/>
        <v>1100000</v>
      </c>
      <c r="J17" s="27"/>
      <c r="K17" s="27">
        <f t="shared" si="2"/>
        <v>6111</v>
      </c>
      <c r="L17" s="27">
        <f t="shared" si="8"/>
        <v>54999</v>
      </c>
      <c r="M17" s="27">
        <f t="shared" si="3"/>
        <v>2319.1244999999999</v>
      </c>
      <c r="N17" s="27">
        <f t="shared" si="4"/>
        <v>2319.1244999999999</v>
      </c>
      <c r="O17" s="27">
        <f t="shared" si="9"/>
        <v>-396577.87950000021</v>
      </c>
      <c r="P17" s="27">
        <f t="shared" si="10"/>
        <v>396577.87950000021</v>
      </c>
      <c r="Q17" s="4"/>
      <c r="R17" s="4"/>
      <c r="S17" s="4"/>
    </row>
    <row r="18" spans="1:19">
      <c r="A18" s="30">
        <v>35827</v>
      </c>
      <c r="B18" s="3"/>
      <c r="C18" s="6">
        <v>10</v>
      </c>
      <c r="D18" s="29">
        <f t="shared" si="0"/>
        <v>6111</v>
      </c>
      <c r="E18" s="29">
        <f t="shared" si="6"/>
        <v>61110</v>
      </c>
      <c r="F18" s="29">
        <f t="shared" si="1"/>
        <v>-1038890</v>
      </c>
      <c r="G18" s="34">
        <f>+Inputs!$D$2</f>
        <v>0.3795</v>
      </c>
      <c r="H18" s="2"/>
      <c r="I18" s="27">
        <f t="shared" si="7"/>
        <v>1100000</v>
      </c>
      <c r="J18" s="27"/>
      <c r="K18" s="27">
        <f t="shared" si="2"/>
        <v>6111</v>
      </c>
      <c r="L18" s="27">
        <f t="shared" si="8"/>
        <v>61110</v>
      </c>
      <c r="M18" s="27">
        <f t="shared" si="3"/>
        <v>2319.1244999999999</v>
      </c>
      <c r="N18" s="27">
        <f t="shared" si="4"/>
        <v>2319.1244999999999</v>
      </c>
      <c r="O18" s="27">
        <f t="shared" si="9"/>
        <v>-394258.75500000024</v>
      </c>
      <c r="P18" s="27">
        <f t="shared" si="10"/>
        <v>394258.75500000024</v>
      </c>
      <c r="Q18" s="4"/>
      <c r="R18" s="4"/>
      <c r="S18" s="4"/>
    </row>
    <row r="19" spans="1:19">
      <c r="A19" s="31">
        <v>35855</v>
      </c>
      <c r="B19" s="3"/>
      <c r="C19" s="6">
        <v>11</v>
      </c>
      <c r="D19" s="29">
        <f t="shared" si="0"/>
        <v>6111</v>
      </c>
      <c r="E19" s="29">
        <f t="shared" si="6"/>
        <v>67221</v>
      </c>
      <c r="F19" s="29">
        <f t="shared" si="1"/>
        <v>-1032779</v>
      </c>
      <c r="G19" s="34">
        <f>+Inputs!$D$2</f>
        <v>0.3795</v>
      </c>
      <c r="H19" s="2"/>
      <c r="I19" s="27">
        <f t="shared" si="7"/>
        <v>1100000</v>
      </c>
      <c r="J19" s="27"/>
      <c r="K19" s="27">
        <f t="shared" si="2"/>
        <v>6111</v>
      </c>
      <c r="L19" s="27">
        <f t="shared" si="8"/>
        <v>67221</v>
      </c>
      <c r="M19" s="27">
        <f t="shared" si="3"/>
        <v>2319.1244999999999</v>
      </c>
      <c r="N19" s="27">
        <f t="shared" si="4"/>
        <v>2319.1244999999999</v>
      </c>
      <c r="O19" s="27">
        <f t="shared" si="9"/>
        <v>-391939.63050000026</v>
      </c>
      <c r="P19" s="27">
        <f t="shared" si="10"/>
        <v>391939.63050000026</v>
      </c>
      <c r="Q19" s="4"/>
      <c r="R19" s="4"/>
      <c r="S19" s="4"/>
    </row>
    <row r="20" spans="1:19">
      <c r="A20" s="30">
        <v>35886</v>
      </c>
      <c r="B20" s="3"/>
      <c r="C20" s="6">
        <v>12</v>
      </c>
      <c r="D20" s="29">
        <f t="shared" si="0"/>
        <v>6111</v>
      </c>
      <c r="E20" s="29">
        <f t="shared" si="6"/>
        <v>73332</v>
      </c>
      <c r="F20" s="29">
        <f t="shared" si="1"/>
        <v>-1026668</v>
      </c>
      <c r="G20" s="34">
        <f>+Inputs!$D$2</f>
        <v>0.3795</v>
      </c>
      <c r="H20" s="2"/>
      <c r="I20" s="27">
        <f t="shared" si="7"/>
        <v>1100000</v>
      </c>
      <c r="J20" s="27"/>
      <c r="K20" s="27">
        <f t="shared" si="2"/>
        <v>6111</v>
      </c>
      <c r="L20" s="27">
        <f t="shared" si="8"/>
        <v>73332</v>
      </c>
      <c r="M20" s="27">
        <f t="shared" si="3"/>
        <v>2319.1244999999999</v>
      </c>
      <c r="N20" s="27">
        <f t="shared" si="4"/>
        <v>2319.1244999999999</v>
      </c>
      <c r="O20" s="27">
        <f t="shared" si="9"/>
        <v>-389620.50600000028</v>
      </c>
      <c r="P20" s="27">
        <f t="shared" si="10"/>
        <v>389620.50600000028</v>
      </c>
      <c r="Q20" s="4"/>
      <c r="R20" s="4"/>
      <c r="S20" s="4"/>
    </row>
    <row r="21" spans="1:19">
      <c r="A21" s="31">
        <v>35916</v>
      </c>
      <c r="B21" s="3"/>
      <c r="C21" s="6">
        <v>13</v>
      </c>
      <c r="D21" s="29">
        <f t="shared" si="0"/>
        <v>6111</v>
      </c>
      <c r="E21" s="29">
        <f t="shared" si="6"/>
        <v>79443</v>
      </c>
      <c r="F21" s="29">
        <f t="shared" si="1"/>
        <v>-1020557</v>
      </c>
      <c r="G21" s="34">
        <f>+Inputs!$D$2</f>
        <v>0.3795</v>
      </c>
      <c r="H21" s="2"/>
      <c r="I21" s="27">
        <f t="shared" si="7"/>
        <v>1100000</v>
      </c>
      <c r="J21" s="27"/>
      <c r="K21" s="27">
        <f t="shared" si="2"/>
        <v>6111</v>
      </c>
      <c r="L21" s="27">
        <f t="shared" si="8"/>
        <v>79443</v>
      </c>
      <c r="M21" s="27">
        <f t="shared" si="3"/>
        <v>2319.1244999999999</v>
      </c>
      <c r="N21" s="27">
        <f t="shared" si="4"/>
        <v>2319.1244999999999</v>
      </c>
      <c r="O21" s="27">
        <f t="shared" si="9"/>
        <v>-387301.38150000031</v>
      </c>
      <c r="P21" s="27">
        <f t="shared" si="10"/>
        <v>387301.38150000031</v>
      </c>
      <c r="Q21" s="4"/>
      <c r="R21" s="4"/>
      <c r="S21" s="4"/>
    </row>
    <row r="22" spans="1:19">
      <c r="A22" s="30">
        <v>35947</v>
      </c>
      <c r="B22" s="3"/>
      <c r="C22" s="6">
        <v>14</v>
      </c>
      <c r="D22" s="29">
        <f t="shared" si="0"/>
        <v>6111</v>
      </c>
      <c r="E22" s="29">
        <f t="shared" si="6"/>
        <v>85554</v>
      </c>
      <c r="F22" s="29">
        <f t="shared" si="1"/>
        <v>-1014446</v>
      </c>
      <c r="G22" s="34">
        <f>+Inputs!$D$2</f>
        <v>0.3795</v>
      </c>
      <c r="H22" s="2"/>
      <c r="I22" s="27">
        <f t="shared" si="7"/>
        <v>1100000</v>
      </c>
      <c r="J22" s="27"/>
      <c r="K22" s="27">
        <f t="shared" si="2"/>
        <v>6111</v>
      </c>
      <c r="L22" s="27">
        <f t="shared" si="8"/>
        <v>85554</v>
      </c>
      <c r="M22" s="27">
        <f t="shared" si="3"/>
        <v>2319.1244999999999</v>
      </c>
      <c r="N22" s="27">
        <f t="shared" si="4"/>
        <v>2319.1244999999999</v>
      </c>
      <c r="O22" s="27">
        <f t="shared" si="9"/>
        <v>-384982.25700000033</v>
      </c>
      <c r="P22" s="27">
        <f t="shared" si="10"/>
        <v>384982.25700000033</v>
      </c>
      <c r="Q22" s="4"/>
      <c r="R22" s="4"/>
      <c r="S22" s="4"/>
    </row>
    <row r="23" spans="1:19">
      <c r="A23" s="31">
        <v>35977</v>
      </c>
      <c r="B23" s="3"/>
      <c r="C23" s="6">
        <v>15</v>
      </c>
      <c r="D23" s="29">
        <f t="shared" si="0"/>
        <v>6111</v>
      </c>
      <c r="E23" s="29">
        <f t="shared" si="6"/>
        <v>91665</v>
      </c>
      <c r="F23" s="29">
        <f t="shared" si="1"/>
        <v>-1008335</v>
      </c>
      <c r="G23" s="34">
        <f>+Inputs!$D$2</f>
        <v>0.3795</v>
      </c>
      <c r="H23" s="2"/>
      <c r="I23" s="27">
        <f t="shared" si="7"/>
        <v>1100000</v>
      </c>
      <c r="J23" s="27"/>
      <c r="K23" s="27">
        <f t="shared" si="2"/>
        <v>6111</v>
      </c>
      <c r="L23" s="27">
        <f t="shared" si="8"/>
        <v>91665</v>
      </c>
      <c r="M23" s="27">
        <f t="shared" si="3"/>
        <v>2319.1244999999999</v>
      </c>
      <c r="N23" s="27">
        <f t="shared" si="4"/>
        <v>2319.1244999999999</v>
      </c>
      <c r="O23" s="27">
        <f t="shared" si="9"/>
        <v>-382663.13250000036</v>
      </c>
      <c r="P23" s="27">
        <f t="shared" si="10"/>
        <v>382663.13250000036</v>
      </c>
      <c r="Q23" s="4"/>
      <c r="R23" s="4"/>
      <c r="S23" s="4"/>
    </row>
    <row r="24" spans="1:19">
      <c r="A24" s="30">
        <v>36008</v>
      </c>
      <c r="B24" s="3"/>
      <c r="C24" s="6">
        <v>16</v>
      </c>
      <c r="D24" s="29">
        <f t="shared" si="0"/>
        <v>6111</v>
      </c>
      <c r="E24" s="29">
        <f t="shared" si="6"/>
        <v>97776</v>
      </c>
      <c r="F24" s="29">
        <f t="shared" si="1"/>
        <v>-1002224</v>
      </c>
      <c r="G24" s="34">
        <f>+Inputs!$D$2</f>
        <v>0.3795</v>
      </c>
      <c r="H24" s="2"/>
      <c r="I24" s="27">
        <f t="shared" si="7"/>
        <v>1100000</v>
      </c>
      <c r="J24" s="27"/>
      <c r="K24" s="27">
        <f t="shared" si="2"/>
        <v>6111</v>
      </c>
      <c r="L24" s="27">
        <f t="shared" si="8"/>
        <v>97776</v>
      </c>
      <c r="M24" s="27">
        <f t="shared" si="3"/>
        <v>2319.1244999999999</v>
      </c>
      <c r="N24" s="27">
        <f t="shared" si="4"/>
        <v>2319.1244999999999</v>
      </c>
      <c r="O24" s="27">
        <f t="shared" si="9"/>
        <v>-380344.00800000038</v>
      </c>
      <c r="P24" s="27">
        <f t="shared" si="10"/>
        <v>380344.00800000038</v>
      </c>
      <c r="Q24" s="4"/>
      <c r="R24" s="4"/>
      <c r="S24" s="4"/>
    </row>
    <row r="25" spans="1:19">
      <c r="A25" s="31">
        <v>36039</v>
      </c>
      <c r="B25" s="3"/>
      <c r="C25" s="6">
        <v>17</v>
      </c>
      <c r="D25" s="29">
        <f t="shared" si="0"/>
        <v>6111</v>
      </c>
      <c r="E25" s="29">
        <f t="shared" si="6"/>
        <v>103887</v>
      </c>
      <c r="F25" s="29">
        <f t="shared" si="1"/>
        <v>-996113</v>
      </c>
      <c r="G25" s="34">
        <f>+Inputs!$D$2</f>
        <v>0.3795</v>
      </c>
      <c r="H25" s="2"/>
      <c r="I25" s="27">
        <f t="shared" si="7"/>
        <v>1100000</v>
      </c>
      <c r="J25" s="27"/>
      <c r="K25" s="27">
        <f t="shared" si="2"/>
        <v>6111</v>
      </c>
      <c r="L25" s="27">
        <f t="shared" si="8"/>
        <v>103887</v>
      </c>
      <c r="M25" s="27">
        <f t="shared" si="3"/>
        <v>2319.1244999999999</v>
      </c>
      <c r="N25" s="27">
        <f t="shared" si="4"/>
        <v>2319.1244999999999</v>
      </c>
      <c r="O25" s="27">
        <f t="shared" si="9"/>
        <v>-378024.8835000004</v>
      </c>
      <c r="P25" s="27">
        <f t="shared" si="10"/>
        <v>378024.8835000004</v>
      </c>
      <c r="Q25" s="4"/>
      <c r="R25" s="4"/>
      <c r="S25" s="4"/>
    </row>
    <row r="26" spans="1:19">
      <c r="A26" s="30">
        <v>36069</v>
      </c>
      <c r="B26" s="3"/>
      <c r="C26" s="6">
        <v>18</v>
      </c>
      <c r="D26" s="29">
        <f t="shared" si="0"/>
        <v>6111</v>
      </c>
      <c r="E26" s="29">
        <f t="shared" si="6"/>
        <v>109998</v>
      </c>
      <c r="F26" s="29">
        <f t="shared" si="1"/>
        <v>-990002</v>
      </c>
      <c r="G26" s="34">
        <f>+Inputs!$D$2</f>
        <v>0.3795</v>
      </c>
      <c r="H26" s="2"/>
      <c r="I26" s="27">
        <f t="shared" si="7"/>
        <v>1100000</v>
      </c>
      <c r="J26" s="27"/>
      <c r="K26" s="27">
        <f t="shared" si="2"/>
        <v>6111</v>
      </c>
      <c r="L26" s="27">
        <f t="shared" si="8"/>
        <v>109998</v>
      </c>
      <c r="M26" s="27">
        <f t="shared" si="3"/>
        <v>2319.1244999999999</v>
      </c>
      <c r="N26" s="27">
        <f t="shared" si="4"/>
        <v>2319.1244999999999</v>
      </c>
      <c r="O26" s="27">
        <f t="shared" si="9"/>
        <v>-375705.75900000043</v>
      </c>
      <c r="P26" s="27">
        <f t="shared" si="10"/>
        <v>375705.75900000043</v>
      </c>
      <c r="Q26" s="4"/>
      <c r="R26" s="4"/>
      <c r="S26" s="4"/>
    </row>
    <row r="27" spans="1:19">
      <c r="A27" s="31">
        <v>36100</v>
      </c>
      <c r="B27" s="3"/>
      <c r="C27" s="6">
        <v>19</v>
      </c>
      <c r="D27" s="29">
        <f t="shared" si="0"/>
        <v>6111</v>
      </c>
      <c r="E27" s="29">
        <f t="shared" si="6"/>
        <v>116109</v>
      </c>
      <c r="F27" s="29">
        <f t="shared" si="1"/>
        <v>-983891</v>
      </c>
      <c r="G27" s="34">
        <f>+Inputs!$D$2</f>
        <v>0.3795</v>
      </c>
      <c r="H27" s="2"/>
      <c r="I27" s="27">
        <f t="shared" si="7"/>
        <v>1100000</v>
      </c>
      <c r="J27" s="27"/>
      <c r="K27" s="27">
        <f t="shared" si="2"/>
        <v>6111</v>
      </c>
      <c r="L27" s="27">
        <f t="shared" si="8"/>
        <v>116109</v>
      </c>
      <c r="M27" s="27">
        <f t="shared" si="3"/>
        <v>2319.1244999999999</v>
      </c>
      <c r="N27" s="27">
        <f t="shared" si="4"/>
        <v>2319.1244999999999</v>
      </c>
      <c r="O27" s="27">
        <f t="shared" si="9"/>
        <v>-373386.63450000045</v>
      </c>
      <c r="P27" s="27">
        <f t="shared" si="10"/>
        <v>373386.63450000045</v>
      </c>
      <c r="Q27" s="4"/>
      <c r="R27" s="4"/>
      <c r="S27" s="4"/>
    </row>
    <row r="28" spans="1:19">
      <c r="A28" s="30">
        <v>36130</v>
      </c>
      <c r="B28" s="3"/>
      <c r="C28" s="6">
        <v>20</v>
      </c>
      <c r="D28" s="29">
        <f t="shared" si="0"/>
        <v>6111</v>
      </c>
      <c r="E28" s="29">
        <f t="shared" si="6"/>
        <v>122220</v>
      </c>
      <c r="F28" s="29">
        <f t="shared" si="1"/>
        <v>-977780</v>
      </c>
      <c r="G28" s="34">
        <f>+Inputs!$D$2</f>
        <v>0.3795</v>
      </c>
      <c r="H28" s="2"/>
      <c r="I28" s="27">
        <f t="shared" si="7"/>
        <v>1100000</v>
      </c>
      <c r="J28" s="27"/>
      <c r="K28" s="27">
        <f t="shared" si="2"/>
        <v>6111</v>
      </c>
      <c r="L28" s="27">
        <f t="shared" si="8"/>
        <v>122220</v>
      </c>
      <c r="M28" s="27">
        <f t="shared" si="3"/>
        <v>2319.1244999999999</v>
      </c>
      <c r="N28" s="27">
        <f t="shared" si="4"/>
        <v>2319.1244999999999</v>
      </c>
      <c r="O28" s="27">
        <f t="shared" si="9"/>
        <v>-371067.51000000047</v>
      </c>
      <c r="P28" s="27">
        <f t="shared" si="10"/>
        <v>371067.51000000047</v>
      </c>
      <c r="Q28" s="4"/>
      <c r="R28" s="4"/>
      <c r="S28" s="4"/>
    </row>
    <row r="29" spans="1:19">
      <c r="A29" s="31">
        <v>36161</v>
      </c>
      <c r="B29" s="3"/>
      <c r="C29" s="6">
        <v>21</v>
      </c>
      <c r="D29" s="29">
        <f t="shared" si="0"/>
        <v>6111</v>
      </c>
      <c r="E29" s="29">
        <f t="shared" si="6"/>
        <v>128331</v>
      </c>
      <c r="F29" s="29">
        <f t="shared" si="1"/>
        <v>-971669</v>
      </c>
      <c r="G29" s="34">
        <f>+Inputs!$D$2</f>
        <v>0.3795</v>
      </c>
      <c r="H29" s="2"/>
      <c r="I29" s="27">
        <f t="shared" si="7"/>
        <v>1100000</v>
      </c>
      <c r="J29" s="27"/>
      <c r="K29" s="27">
        <f t="shared" si="2"/>
        <v>6111</v>
      </c>
      <c r="L29" s="27">
        <f t="shared" si="8"/>
        <v>128331</v>
      </c>
      <c r="M29" s="27">
        <f t="shared" si="3"/>
        <v>2319.1244999999999</v>
      </c>
      <c r="N29" s="27">
        <f t="shared" si="4"/>
        <v>2319.1244999999999</v>
      </c>
      <c r="O29" s="27">
        <f t="shared" si="9"/>
        <v>-368748.3855000005</v>
      </c>
      <c r="P29" s="27">
        <f t="shared" si="10"/>
        <v>368748.3855000005</v>
      </c>
      <c r="Q29" s="4"/>
      <c r="R29" s="4"/>
      <c r="S29" s="4"/>
    </row>
    <row r="30" spans="1:19">
      <c r="A30" s="30">
        <v>36192</v>
      </c>
      <c r="B30" s="3"/>
      <c r="C30" s="6">
        <v>22</v>
      </c>
      <c r="D30" s="29">
        <f t="shared" si="0"/>
        <v>6111</v>
      </c>
      <c r="E30" s="29">
        <f t="shared" si="6"/>
        <v>134442</v>
      </c>
      <c r="F30" s="29">
        <f t="shared" si="1"/>
        <v>-965558</v>
      </c>
      <c r="G30" s="34">
        <f>+Inputs!$D$2</f>
        <v>0.3795</v>
      </c>
      <c r="H30" s="2"/>
      <c r="I30" s="27">
        <f t="shared" si="7"/>
        <v>1100000</v>
      </c>
      <c r="J30" s="27"/>
      <c r="K30" s="27">
        <f t="shared" si="2"/>
        <v>6111</v>
      </c>
      <c r="L30" s="27">
        <f t="shared" si="8"/>
        <v>134442</v>
      </c>
      <c r="M30" s="27">
        <f t="shared" si="3"/>
        <v>2319.1244999999999</v>
      </c>
      <c r="N30" s="27">
        <f t="shared" si="4"/>
        <v>2319.1244999999999</v>
      </c>
      <c r="O30" s="27">
        <f t="shared" si="9"/>
        <v>-366429.26100000052</v>
      </c>
      <c r="P30" s="27">
        <f t="shared" si="10"/>
        <v>366429.26100000052</v>
      </c>
      <c r="Q30" s="125"/>
    </row>
    <row r="31" spans="1:19">
      <c r="A31" s="31">
        <v>36220</v>
      </c>
      <c r="B31" s="3"/>
      <c r="C31" s="6">
        <v>23</v>
      </c>
      <c r="D31" s="29">
        <f t="shared" si="0"/>
        <v>6111</v>
      </c>
      <c r="E31" s="29">
        <f t="shared" si="6"/>
        <v>140553</v>
      </c>
      <c r="F31" s="29">
        <f t="shared" si="1"/>
        <v>-959447</v>
      </c>
      <c r="G31" s="34">
        <f>+Inputs!$D$2</f>
        <v>0.3795</v>
      </c>
      <c r="H31" s="2"/>
      <c r="I31" s="27">
        <f t="shared" si="7"/>
        <v>1100000</v>
      </c>
      <c r="J31" s="27"/>
      <c r="K31" s="27">
        <f t="shared" si="2"/>
        <v>6111</v>
      </c>
      <c r="L31" s="27">
        <f t="shared" si="8"/>
        <v>140553</v>
      </c>
      <c r="M31" s="27">
        <f t="shared" si="3"/>
        <v>2319.1244999999999</v>
      </c>
      <c r="N31" s="27">
        <f t="shared" si="4"/>
        <v>2319.1244999999999</v>
      </c>
      <c r="O31" s="27">
        <f t="shared" si="9"/>
        <v>-364110.13650000055</v>
      </c>
      <c r="P31" s="27">
        <f t="shared" si="10"/>
        <v>364110.13650000055</v>
      </c>
      <c r="Q31" s="125"/>
    </row>
    <row r="32" spans="1:19">
      <c r="A32" s="30">
        <v>36251</v>
      </c>
      <c r="B32" s="3"/>
      <c r="C32" s="6">
        <v>24</v>
      </c>
      <c r="D32" s="29">
        <f t="shared" si="0"/>
        <v>6111</v>
      </c>
      <c r="E32" s="29">
        <f t="shared" si="6"/>
        <v>146664</v>
      </c>
      <c r="F32" s="29">
        <f t="shared" si="1"/>
        <v>-953336</v>
      </c>
      <c r="G32" s="34">
        <f>+Inputs!$D$2</f>
        <v>0.3795</v>
      </c>
      <c r="H32" s="2"/>
      <c r="I32" s="27">
        <f t="shared" si="7"/>
        <v>1100000</v>
      </c>
      <c r="J32" s="27"/>
      <c r="K32" s="27">
        <f t="shared" si="2"/>
        <v>6111</v>
      </c>
      <c r="L32" s="27">
        <f t="shared" si="8"/>
        <v>146664</v>
      </c>
      <c r="M32" s="27">
        <f t="shared" si="3"/>
        <v>2319.1244999999999</v>
      </c>
      <c r="N32" s="27">
        <f t="shared" si="4"/>
        <v>2319.1244999999999</v>
      </c>
      <c r="O32" s="27">
        <f t="shared" si="9"/>
        <v>-361791.01200000057</v>
      </c>
      <c r="P32" s="27">
        <f t="shared" si="10"/>
        <v>361791.01200000057</v>
      </c>
      <c r="Q32" s="125"/>
    </row>
    <row r="33" spans="1:21">
      <c r="A33" s="31">
        <v>36281</v>
      </c>
      <c r="B33" s="3"/>
      <c r="C33" s="6">
        <v>25</v>
      </c>
      <c r="D33" s="29">
        <f t="shared" si="0"/>
        <v>6111</v>
      </c>
      <c r="E33" s="29">
        <f t="shared" si="6"/>
        <v>152775</v>
      </c>
      <c r="F33" s="29">
        <f t="shared" si="1"/>
        <v>-947225</v>
      </c>
      <c r="G33" s="34">
        <f>+Inputs!$D$2</f>
        <v>0.3795</v>
      </c>
      <c r="H33" s="2"/>
      <c r="I33" s="27">
        <f t="shared" si="7"/>
        <v>1100000</v>
      </c>
      <c r="J33" s="27"/>
      <c r="K33" s="27">
        <f t="shared" si="2"/>
        <v>6111</v>
      </c>
      <c r="L33" s="27">
        <f t="shared" si="8"/>
        <v>152775</v>
      </c>
      <c r="M33" s="27">
        <f t="shared" si="3"/>
        <v>2319.1244999999999</v>
      </c>
      <c r="N33" s="27">
        <f t="shared" si="4"/>
        <v>2319.1244999999999</v>
      </c>
      <c r="O33" s="27">
        <f t="shared" si="9"/>
        <v>-359471.88750000059</v>
      </c>
      <c r="P33" s="27">
        <f t="shared" si="10"/>
        <v>359471.88750000059</v>
      </c>
      <c r="Q33" s="125"/>
    </row>
    <row r="34" spans="1:21">
      <c r="A34" s="30">
        <v>36312</v>
      </c>
      <c r="B34" s="3"/>
      <c r="C34" s="6">
        <v>26</v>
      </c>
      <c r="D34" s="29">
        <f t="shared" si="0"/>
        <v>6111</v>
      </c>
      <c r="E34" s="29">
        <f t="shared" si="6"/>
        <v>158886</v>
      </c>
      <c r="F34" s="29">
        <f t="shared" si="1"/>
        <v>-941114</v>
      </c>
      <c r="G34" s="34">
        <f>+Inputs!$D$2</f>
        <v>0.3795</v>
      </c>
      <c r="H34" s="2"/>
      <c r="I34" s="27">
        <f t="shared" si="7"/>
        <v>1100000</v>
      </c>
      <c r="J34" s="27"/>
      <c r="K34" s="27">
        <f t="shared" si="2"/>
        <v>6111</v>
      </c>
      <c r="L34" s="27">
        <f t="shared" si="8"/>
        <v>158886</v>
      </c>
      <c r="M34" s="27">
        <f t="shared" si="3"/>
        <v>2319.1244999999999</v>
      </c>
      <c r="N34" s="27">
        <f t="shared" si="4"/>
        <v>2319.1244999999999</v>
      </c>
      <c r="O34" s="27">
        <f t="shared" si="9"/>
        <v>-357152.76300000062</v>
      </c>
      <c r="P34" s="27">
        <f t="shared" si="10"/>
        <v>357152.76300000062</v>
      </c>
      <c r="Q34" s="125"/>
    </row>
    <row r="35" spans="1:21">
      <c r="A35" s="31">
        <v>36342</v>
      </c>
      <c r="B35" s="3"/>
      <c r="C35" s="6">
        <v>27</v>
      </c>
      <c r="D35" s="29">
        <f t="shared" si="0"/>
        <v>6111</v>
      </c>
      <c r="E35" s="29">
        <f t="shared" si="6"/>
        <v>164997</v>
      </c>
      <c r="F35" s="29">
        <f t="shared" si="1"/>
        <v>-935003</v>
      </c>
      <c r="G35" s="34">
        <f>+Inputs!$D$2</f>
        <v>0.3795</v>
      </c>
      <c r="H35" s="2"/>
      <c r="I35" s="27">
        <f t="shared" si="7"/>
        <v>1100000</v>
      </c>
      <c r="J35" s="27"/>
      <c r="K35" s="27">
        <f t="shared" si="2"/>
        <v>6111</v>
      </c>
      <c r="L35" s="27">
        <f t="shared" si="8"/>
        <v>164997</v>
      </c>
      <c r="M35" s="27">
        <f t="shared" si="3"/>
        <v>2319.1244999999999</v>
      </c>
      <c r="N35" s="27">
        <f t="shared" si="4"/>
        <v>2319.1244999999999</v>
      </c>
      <c r="O35" s="27">
        <f t="shared" si="9"/>
        <v>-354833.63850000064</v>
      </c>
      <c r="P35" s="27">
        <f t="shared" si="10"/>
        <v>354833.63850000064</v>
      </c>
    </row>
    <row r="36" spans="1:21">
      <c r="A36" s="30">
        <v>36373</v>
      </c>
      <c r="B36" s="3"/>
      <c r="C36" s="6">
        <v>28</v>
      </c>
      <c r="D36" s="29">
        <f t="shared" si="0"/>
        <v>6111</v>
      </c>
      <c r="E36" s="29">
        <f t="shared" si="6"/>
        <v>171108</v>
      </c>
      <c r="F36" s="29">
        <f t="shared" si="1"/>
        <v>-928892</v>
      </c>
      <c r="G36" s="34">
        <f>+Inputs!$D$2</f>
        <v>0.3795</v>
      </c>
      <c r="H36" s="2"/>
      <c r="I36" s="27">
        <f t="shared" si="7"/>
        <v>1100000</v>
      </c>
      <c r="J36" s="27"/>
      <c r="K36" s="27">
        <f t="shared" si="2"/>
        <v>6111</v>
      </c>
      <c r="L36" s="27">
        <f t="shared" si="8"/>
        <v>171108</v>
      </c>
      <c r="M36" s="27">
        <f t="shared" si="3"/>
        <v>2319.1244999999999</v>
      </c>
      <c r="N36" s="27">
        <f t="shared" si="4"/>
        <v>2319.1244999999999</v>
      </c>
      <c r="O36" s="27">
        <f t="shared" si="9"/>
        <v>-352514.51400000066</v>
      </c>
      <c r="P36" s="27">
        <f t="shared" si="10"/>
        <v>352514.51400000066</v>
      </c>
    </row>
    <row r="37" spans="1:21">
      <c r="A37" s="31">
        <v>36404</v>
      </c>
      <c r="B37" s="3"/>
      <c r="C37" s="6">
        <v>29</v>
      </c>
      <c r="D37" s="29">
        <f t="shared" si="0"/>
        <v>6111</v>
      </c>
      <c r="E37" s="29">
        <f t="shared" si="6"/>
        <v>177219</v>
      </c>
      <c r="F37" s="29">
        <f t="shared" si="1"/>
        <v>-922781</v>
      </c>
      <c r="G37" s="34">
        <f>+Inputs!$D$2</f>
        <v>0.3795</v>
      </c>
      <c r="H37" s="2"/>
      <c r="I37" s="27">
        <f t="shared" si="7"/>
        <v>1100000</v>
      </c>
      <c r="J37" s="27"/>
      <c r="K37" s="27">
        <f t="shared" si="2"/>
        <v>6111</v>
      </c>
      <c r="L37" s="27">
        <f t="shared" si="8"/>
        <v>177219</v>
      </c>
      <c r="M37" s="27">
        <f t="shared" si="3"/>
        <v>2319.1244999999999</v>
      </c>
      <c r="N37" s="27">
        <f t="shared" si="4"/>
        <v>2319.1244999999999</v>
      </c>
      <c r="O37" s="27">
        <f t="shared" si="9"/>
        <v>-350195.38950000069</v>
      </c>
      <c r="P37" s="27">
        <f t="shared" si="10"/>
        <v>350195.38950000069</v>
      </c>
    </row>
    <row r="38" spans="1:21">
      <c r="A38" s="30">
        <v>36434</v>
      </c>
      <c r="B38" s="3"/>
      <c r="C38" s="6">
        <v>30</v>
      </c>
      <c r="D38" s="29">
        <f t="shared" si="0"/>
        <v>6111</v>
      </c>
      <c r="E38" s="29">
        <f t="shared" si="6"/>
        <v>183330</v>
      </c>
      <c r="F38" s="29">
        <f t="shared" si="1"/>
        <v>-916670</v>
      </c>
      <c r="G38" s="34">
        <f>+Inputs!$D$2</f>
        <v>0.3795</v>
      </c>
      <c r="H38" s="2"/>
      <c r="I38" s="27">
        <f t="shared" si="7"/>
        <v>1100000</v>
      </c>
      <c r="J38" s="27"/>
      <c r="K38" s="27">
        <f t="shared" si="2"/>
        <v>6111</v>
      </c>
      <c r="L38" s="27">
        <f t="shared" si="8"/>
        <v>183330</v>
      </c>
      <c r="M38" s="27">
        <f t="shared" si="3"/>
        <v>2319.1244999999999</v>
      </c>
      <c r="N38" s="27">
        <f t="shared" si="4"/>
        <v>2319.1244999999999</v>
      </c>
      <c r="O38" s="27">
        <f t="shared" si="9"/>
        <v>-347876.26500000071</v>
      </c>
      <c r="P38" s="27">
        <f t="shared" si="10"/>
        <v>347876.26500000071</v>
      </c>
    </row>
    <row r="39" spans="1:21">
      <c r="A39" s="31">
        <v>36465</v>
      </c>
      <c r="B39" s="2"/>
      <c r="C39" s="6">
        <v>31</v>
      </c>
      <c r="D39" s="29">
        <f t="shared" si="0"/>
        <v>6111</v>
      </c>
      <c r="E39" s="29">
        <f t="shared" si="6"/>
        <v>189441</v>
      </c>
      <c r="F39" s="29">
        <f t="shared" si="1"/>
        <v>-910559</v>
      </c>
      <c r="G39" s="34">
        <f>+Inputs!$D$2</f>
        <v>0.3795</v>
      </c>
      <c r="H39" s="2"/>
      <c r="I39" s="27">
        <f t="shared" si="7"/>
        <v>1100000</v>
      </c>
      <c r="J39" s="27"/>
      <c r="K39" s="27">
        <f t="shared" si="2"/>
        <v>6111</v>
      </c>
      <c r="L39" s="27">
        <f t="shared" si="8"/>
        <v>189441</v>
      </c>
      <c r="M39" s="27">
        <f t="shared" si="3"/>
        <v>2319.1244999999999</v>
      </c>
      <c r="N39" s="27">
        <f t="shared" si="4"/>
        <v>2319.1244999999999</v>
      </c>
      <c r="O39" s="27">
        <f t="shared" si="9"/>
        <v>-345557.14050000074</v>
      </c>
      <c r="P39" s="27">
        <f t="shared" si="10"/>
        <v>345557.14050000074</v>
      </c>
    </row>
    <row r="40" spans="1:21">
      <c r="A40" s="30">
        <v>36495</v>
      </c>
      <c r="B40" s="2"/>
      <c r="C40" s="6">
        <v>32</v>
      </c>
      <c r="D40" s="29">
        <f t="shared" si="0"/>
        <v>6111</v>
      </c>
      <c r="E40" s="29">
        <f t="shared" si="6"/>
        <v>195552</v>
      </c>
      <c r="F40" s="29">
        <f t="shared" si="1"/>
        <v>-904448</v>
      </c>
      <c r="G40" s="34">
        <f>+Inputs!$D$2</f>
        <v>0.3795</v>
      </c>
      <c r="H40" s="2"/>
      <c r="I40" s="27">
        <f t="shared" si="7"/>
        <v>1100000</v>
      </c>
      <c r="J40" s="2"/>
      <c r="K40" s="27">
        <f t="shared" si="2"/>
        <v>6111</v>
      </c>
      <c r="L40" s="27">
        <f t="shared" si="8"/>
        <v>195552</v>
      </c>
      <c r="M40" s="27">
        <f t="shared" si="3"/>
        <v>2319.1244999999999</v>
      </c>
      <c r="N40" s="27">
        <f t="shared" si="4"/>
        <v>2319.1244999999999</v>
      </c>
      <c r="O40" s="27">
        <f t="shared" si="9"/>
        <v>-343238.01600000076</v>
      </c>
      <c r="P40" s="27">
        <f t="shared" si="10"/>
        <v>343238.01600000076</v>
      </c>
    </row>
    <row r="41" spans="1:21">
      <c r="A41" s="31">
        <v>36526</v>
      </c>
      <c r="C41" s="6">
        <v>33</v>
      </c>
      <c r="D41" s="29">
        <f t="shared" ref="D41:D72" si="12">ROUND(-(+$B$9/180)*1,0)</f>
        <v>6111</v>
      </c>
      <c r="E41" s="29">
        <f t="shared" si="6"/>
        <v>201663</v>
      </c>
      <c r="F41" s="29">
        <f t="shared" ref="F41:F72" si="13">$B$9+E41</f>
        <v>-898337</v>
      </c>
      <c r="G41" s="34">
        <f>+Inputs!$D$2</f>
        <v>0.3795</v>
      </c>
      <c r="I41" s="27">
        <f t="shared" si="7"/>
        <v>1100000</v>
      </c>
      <c r="K41" s="27">
        <f t="shared" ref="K41:K72" si="14">D41</f>
        <v>6111</v>
      </c>
      <c r="L41" s="27">
        <f t="shared" si="8"/>
        <v>201663</v>
      </c>
      <c r="M41" s="27">
        <f t="shared" ref="M41:M72" si="15">K41*G41</f>
        <v>2319.1244999999999</v>
      </c>
      <c r="N41" s="27">
        <f t="shared" ref="N41:N72" si="16">M41-J41</f>
        <v>2319.1244999999999</v>
      </c>
      <c r="O41" s="27">
        <f t="shared" si="9"/>
        <v>-340918.89150000078</v>
      </c>
      <c r="P41" s="27">
        <f t="shared" si="10"/>
        <v>340918.89150000078</v>
      </c>
    </row>
    <row r="42" spans="1:21">
      <c r="A42" s="30">
        <v>36557</v>
      </c>
      <c r="C42" s="6">
        <v>34</v>
      </c>
      <c r="D42" s="29">
        <f t="shared" si="12"/>
        <v>6111</v>
      </c>
      <c r="E42" s="29">
        <f t="shared" ref="E42:E73" si="17">+E41+D42</f>
        <v>207774</v>
      </c>
      <c r="F42" s="29">
        <f t="shared" si="13"/>
        <v>-892226</v>
      </c>
      <c r="G42" s="34">
        <f>+Inputs!$D$2</f>
        <v>0.3795</v>
      </c>
      <c r="I42" s="27">
        <f t="shared" ref="I42:I73" si="18">+I41+H42</f>
        <v>1100000</v>
      </c>
      <c r="K42" s="27">
        <f t="shared" si="14"/>
        <v>6111</v>
      </c>
      <c r="L42" s="27">
        <f t="shared" ref="L42:L73" si="19">+L41+K42</f>
        <v>207774</v>
      </c>
      <c r="M42" s="27">
        <f t="shared" si="15"/>
        <v>2319.1244999999999</v>
      </c>
      <c r="N42" s="27">
        <f t="shared" si="16"/>
        <v>2319.1244999999999</v>
      </c>
      <c r="O42" s="27">
        <f t="shared" ref="O42:O73" si="20">+O41+N42</f>
        <v>-338599.76700000081</v>
      </c>
      <c r="P42" s="27">
        <f t="shared" ref="P42:P73" si="21">P41-N42</f>
        <v>338599.76700000081</v>
      </c>
    </row>
    <row r="43" spans="1:21">
      <c r="A43" s="31">
        <v>36586</v>
      </c>
      <c r="C43" s="6">
        <v>35</v>
      </c>
      <c r="D43" s="29">
        <f t="shared" si="12"/>
        <v>6111</v>
      </c>
      <c r="E43" s="29">
        <f t="shared" si="17"/>
        <v>213885</v>
      </c>
      <c r="F43" s="29">
        <f t="shared" si="13"/>
        <v>-886115</v>
      </c>
      <c r="G43" s="34">
        <f>+Inputs!$D$2</f>
        <v>0.3795</v>
      </c>
      <c r="I43" s="27">
        <f t="shared" si="18"/>
        <v>1100000</v>
      </c>
      <c r="K43" s="27">
        <f t="shared" si="14"/>
        <v>6111</v>
      </c>
      <c r="L43" s="27">
        <f t="shared" si="19"/>
        <v>213885</v>
      </c>
      <c r="M43" s="27">
        <f t="shared" si="15"/>
        <v>2319.1244999999999</v>
      </c>
      <c r="N43" s="27">
        <f t="shared" si="16"/>
        <v>2319.1244999999999</v>
      </c>
      <c r="O43" s="27">
        <f t="shared" si="20"/>
        <v>-336280.64250000083</v>
      </c>
      <c r="P43" s="27">
        <f t="shared" si="21"/>
        <v>336280.64250000083</v>
      </c>
    </row>
    <row r="44" spans="1:21">
      <c r="A44" s="30">
        <v>36617</v>
      </c>
      <c r="C44" s="6">
        <v>36</v>
      </c>
      <c r="D44" s="29">
        <f t="shared" si="12"/>
        <v>6111</v>
      </c>
      <c r="E44" s="29">
        <f t="shared" si="17"/>
        <v>219996</v>
      </c>
      <c r="F44" s="29">
        <f t="shared" si="13"/>
        <v>-880004</v>
      </c>
      <c r="G44" s="34">
        <f>+Inputs!$D$2</f>
        <v>0.3795</v>
      </c>
      <c r="I44" s="27">
        <f t="shared" si="18"/>
        <v>1100000</v>
      </c>
      <c r="K44" s="27">
        <f t="shared" si="14"/>
        <v>6111</v>
      </c>
      <c r="L44" s="27">
        <f t="shared" si="19"/>
        <v>219996</v>
      </c>
      <c r="M44" s="27">
        <f t="shared" si="15"/>
        <v>2319.1244999999999</v>
      </c>
      <c r="N44" s="27">
        <f t="shared" si="16"/>
        <v>2319.1244999999999</v>
      </c>
      <c r="O44" s="27">
        <f t="shared" si="20"/>
        <v>-333961.51800000085</v>
      </c>
      <c r="P44" s="27">
        <f t="shared" si="21"/>
        <v>333961.51800000085</v>
      </c>
      <c r="U44" s="108"/>
    </row>
    <row r="45" spans="1:21">
      <c r="A45" s="31">
        <v>36647</v>
      </c>
      <c r="C45" s="6">
        <v>37</v>
      </c>
      <c r="D45" s="29">
        <f t="shared" si="12"/>
        <v>6111</v>
      </c>
      <c r="E45" s="29">
        <f t="shared" si="17"/>
        <v>226107</v>
      </c>
      <c r="F45" s="29">
        <f t="shared" si="13"/>
        <v>-873893</v>
      </c>
      <c r="G45" s="34">
        <f>+Inputs!$D$2</f>
        <v>0.3795</v>
      </c>
      <c r="I45" s="27">
        <f t="shared" si="18"/>
        <v>1100000</v>
      </c>
      <c r="K45" s="27">
        <f t="shared" si="14"/>
        <v>6111</v>
      </c>
      <c r="L45" s="27">
        <f t="shared" si="19"/>
        <v>226107</v>
      </c>
      <c r="M45" s="27">
        <f t="shared" si="15"/>
        <v>2319.1244999999999</v>
      </c>
      <c r="N45" s="27">
        <f t="shared" si="16"/>
        <v>2319.1244999999999</v>
      </c>
      <c r="O45" s="27">
        <f t="shared" si="20"/>
        <v>-331642.39350000088</v>
      </c>
      <c r="P45" s="27">
        <f t="shared" si="21"/>
        <v>331642.39350000088</v>
      </c>
      <c r="U45" s="108"/>
    </row>
    <row r="46" spans="1:21">
      <c r="A46" s="30">
        <v>36678</v>
      </c>
      <c r="C46" s="6">
        <v>38</v>
      </c>
      <c r="D46" s="29">
        <f t="shared" si="12"/>
        <v>6111</v>
      </c>
      <c r="E46" s="29">
        <f t="shared" si="17"/>
        <v>232218</v>
      </c>
      <c r="F46" s="29">
        <f t="shared" si="13"/>
        <v>-867782</v>
      </c>
      <c r="G46" s="34">
        <f>+Inputs!$D$2</f>
        <v>0.3795</v>
      </c>
      <c r="I46" s="27">
        <f t="shared" si="18"/>
        <v>1100000</v>
      </c>
      <c r="K46" s="27">
        <f t="shared" si="14"/>
        <v>6111</v>
      </c>
      <c r="L46" s="27">
        <f t="shared" si="19"/>
        <v>232218</v>
      </c>
      <c r="M46" s="27">
        <f t="shared" si="15"/>
        <v>2319.1244999999999</v>
      </c>
      <c r="N46" s="27">
        <f t="shared" si="16"/>
        <v>2319.1244999999999</v>
      </c>
      <c r="O46" s="27">
        <f t="shared" si="20"/>
        <v>-329323.2690000009</v>
      </c>
      <c r="P46" s="27">
        <f t="shared" si="21"/>
        <v>329323.2690000009</v>
      </c>
      <c r="U46" s="108"/>
    </row>
    <row r="47" spans="1:21">
      <c r="A47" s="31">
        <v>36708</v>
      </c>
      <c r="C47" s="6">
        <v>39</v>
      </c>
      <c r="D47" s="29">
        <f t="shared" si="12"/>
        <v>6111</v>
      </c>
      <c r="E47" s="29">
        <f t="shared" si="17"/>
        <v>238329</v>
      </c>
      <c r="F47" s="29">
        <f t="shared" si="13"/>
        <v>-861671</v>
      </c>
      <c r="G47" s="34">
        <f>+Inputs!$D$2</f>
        <v>0.3795</v>
      </c>
      <c r="I47" s="27">
        <f t="shared" si="18"/>
        <v>1100000</v>
      </c>
      <c r="K47" s="27">
        <f t="shared" si="14"/>
        <v>6111</v>
      </c>
      <c r="L47" s="27">
        <f t="shared" si="19"/>
        <v>238329</v>
      </c>
      <c r="M47" s="27">
        <f t="shared" si="15"/>
        <v>2319.1244999999999</v>
      </c>
      <c r="N47" s="27">
        <f t="shared" si="16"/>
        <v>2319.1244999999999</v>
      </c>
      <c r="O47" s="27">
        <f t="shared" si="20"/>
        <v>-327004.14450000093</v>
      </c>
      <c r="P47" s="27">
        <f t="shared" si="21"/>
        <v>327004.14450000093</v>
      </c>
      <c r="U47" s="108"/>
    </row>
    <row r="48" spans="1:21">
      <c r="A48" s="30">
        <v>36739</v>
      </c>
      <c r="C48" s="6">
        <v>40</v>
      </c>
      <c r="D48" s="29">
        <f t="shared" si="12"/>
        <v>6111</v>
      </c>
      <c r="E48" s="29">
        <f t="shared" si="17"/>
        <v>244440</v>
      </c>
      <c r="F48" s="29">
        <f t="shared" si="13"/>
        <v>-855560</v>
      </c>
      <c r="G48" s="34">
        <f>+Inputs!$D$2</f>
        <v>0.3795</v>
      </c>
      <c r="I48" s="27">
        <f t="shared" si="18"/>
        <v>1100000</v>
      </c>
      <c r="K48" s="27">
        <f t="shared" si="14"/>
        <v>6111</v>
      </c>
      <c r="L48" s="27">
        <f t="shared" si="19"/>
        <v>244440</v>
      </c>
      <c r="M48" s="27">
        <f t="shared" si="15"/>
        <v>2319.1244999999999</v>
      </c>
      <c r="N48" s="27">
        <f t="shared" si="16"/>
        <v>2319.1244999999999</v>
      </c>
      <c r="O48" s="27">
        <f t="shared" si="20"/>
        <v>-324685.02000000095</v>
      </c>
      <c r="P48" s="27">
        <f t="shared" si="21"/>
        <v>324685.02000000095</v>
      </c>
      <c r="U48" s="108"/>
    </row>
    <row r="49" spans="1:21">
      <c r="A49" s="31">
        <v>36770</v>
      </c>
      <c r="C49" s="6">
        <v>41</v>
      </c>
      <c r="D49" s="29">
        <f t="shared" si="12"/>
        <v>6111</v>
      </c>
      <c r="E49" s="29">
        <f t="shared" si="17"/>
        <v>250551</v>
      </c>
      <c r="F49" s="29">
        <f t="shared" si="13"/>
        <v>-849449</v>
      </c>
      <c r="G49" s="34">
        <f>+Inputs!$D$2</f>
        <v>0.3795</v>
      </c>
      <c r="I49" s="27">
        <f t="shared" si="18"/>
        <v>1100000</v>
      </c>
      <c r="K49" s="27">
        <f t="shared" si="14"/>
        <v>6111</v>
      </c>
      <c r="L49" s="27">
        <f t="shared" si="19"/>
        <v>250551</v>
      </c>
      <c r="M49" s="27">
        <f t="shared" si="15"/>
        <v>2319.1244999999999</v>
      </c>
      <c r="N49" s="27">
        <f t="shared" si="16"/>
        <v>2319.1244999999999</v>
      </c>
      <c r="O49" s="27">
        <f t="shared" si="20"/>
        <v>-322365.89550000097</v>
      </c>
      <c r="P49" s="27">
        <f t="shared" si="21"/>
        <v>322365.89550000097</v>
      </c>
      <c r="U49" s="108"/>
    </row>
    <row r="50" spans="1:21">
      <c r="A50" s="30">
        <v>36800</v>
      </c>
      <c r="C50" s="6">
        <v>42</v>
      </c>
      <c r="D50" s="29">
        <f t="shared" si="12"/>
        <v>6111</v>
      </c>
      <c r="E50" s="29">
        <f t="shared" si="17"/>
        <v>256662</v>
      </c>
      <c r="F50" s="29">
        <f t="shared" si="13"/>
        <v>-843338</v>
      </c>
      <c r="G50" s="34">
        <f>+Inputs!$D$2</f>
        <v>0.3795</v>
      </c>
      <c r="I50" s="27">
        <f t="shared" si="18"/>
        <v>1100000</v>
      </c>
      <c r="K50" s="27">
        <f t="shared" si="14"/>
        <v>6111</v>
      </c>
      <c r="L50" s="27">
        <f t="shared" si="19"/>
        <v>256662</v>
      </c>
      <c r="M50" s="27">
        <f t="shared" si="15"/>
        <v>2319.1244999999999</v>
      </c>
      <c r="N50" s="27">
        <f t="shared" si="16"/>
        <v>2319.1244999999999</v>
      </c>
      <c r="O50" s="27">
        <f t="shared" si="20"/>
        <v>-320046.771000001</v>
      </c>
      <c r="P50" s="27">
        <f t="shared" si="21"/>
        <v>320046.771000001</v>
      </c>
      <c r="U50" s="108"/>
    </row>
    <row r="51" spans="1:21">
      <c r="A51" s="31">
        <v>36831</v>
      </c>
      <c r="C51" s="6">
        <v>43</v>
      </c>
      <c r="D51" s="29">
        <f t="shared" si="12"/>
        <v>6111</v>
      </c>
      <c r="E51" s="29">
        <f t="shared" si="17"/>
        <v>262773</v>
      </c>
      <c r="F51" s="29">
        <f t="shared" si="13"/>
        <v>-837227</v>
      </c>
      <c r="G51" s="34">
        <f>+Inputs!$D$2</f>
        <v>0.3795</v>
      </c>
      <c r="I51" s="27">
        <f t="shared" si="18"/>
        <v>1100000</v>
      </c>
      <c r="K51" s="27">
        <f t="shared" si="14"/>
        <v>6111</v>
      </c>
      <c r="L51" s="27">
        <f t="shared" si="19"/>
        <v>262773</v>
      </c>
      <c r="M51" s="27">
        <f t="shared" si="15"/>
        <v>2319.1244999999999</v>
      </c>
      <c r="N51" s="27">
        <f t="shared" si="16"/>
        <v>2319.1244999999999</v>
      </c>
      <c r="O51" s="27">
        <f t="shared" si="20"/>
        <v>-317727.64650000102</v>
      </c>
      <c r="P51" s="27">
        <f t="shared" si="21"/>
        <v>317727.64650000102</v>
      </c>
      <c r="U51" s="108"/>
    </row>
    <row r="52" spans="1:21">
      <c r="A52" s="30">
        <v>36861</v>
      </c>
      <c r="C52" s="6">
        <v>44</v>
      </c>
      <c r="D52" s="29">
        <f t="shared" si="12"/>
        <v>6111</v>
      </c>
      <c r="E52" s="29">
        <f t="shared" si="17"/>
        <v>268884</v>
      </c>
      <c r="F52" s="29">
        <f t="shared" si="13"/>
        <v>-831116</v>
      </c>
      <c r="G52" s="34">
        <f>+Inputs!$D$2</f>
        <v>0.3795</v>
      </c>
      <c r="I52" s="27">
        <f t="shared" si="18"/>
        <v>1100000</v>
      </c>
      <c r="K52" s="27">
        <f t="shared" si="14"/>
        <v>6111</v>
      </c>
      <c r="L52" s="27">
        <f t="shared" si="19"/>
        <v>268884</v>
      </c>
      <c r="M52" s="27">
        <f t="shared" si="15"/>
        <v>2319.1244999999999</v>
      </c>
      <c r="N52" s="27">
        <f t="shared" si="16"/>
        <v>2319.1244999999999</v>
      </c>
      <c r="O52" s="27">
        <f t="shared" si="20"/>
        <v>-315408.52200000104</v>
      </c>
      <c r="P52" s="27">
        <f t="shared" si="21"/>
        <v>315408.52200000104</v>
      </c>
      <c r="U52" s="108"/>
    </row>
    <row r="53" spans="1:21">
      <c r="A53" s="31">
        <v>36892</v>
      </c>
      <c r="C53" s="6">
        <v>45</v>
      </c>
      <c r="D53" s="29">
        <f t="shared" si="12"/>
        <v>6111</v>
      </c>
      <c r="E53" s="29">
        <f t="shared" si="17"/>
        <v>274995</v>
      </c>
      <c r="F53" s="29">
        <f t="shared" si="13"/>
        <v>-825005</v>
      </c>
      <c r="G53" s="34">
        <f>+Inputs!$D$2</f>
        <v>0.3795</v>
      </c>
      <c r="I53" s="27">
        <f t="shared" si="18"/>
        <v>1100000</v>
      </c>
      <c r="K53" s="27">
        <f t="shared" si="14"/>
        <v>6111</v>
      </c>
      <c r="L53" s="27">
        <f t="shared" si="19"/>
        <v>274995</v>
      </c>
      <c r="M53" s="27">
        <f t="shared" si="15"/>
        <v>2319.1244999999999</v>
      </c>
      <c r="N53" s="27">
        <f t="shared" si="16"/>
        <v>2319.1244999999999</v>
      </c>
      <c r="O53" s="27">
        <f t="shared" si="20"/>
        <v>-313089.39750000107</v>
      </c>
      <c r="P53" s="27">
        <f t="shared" si="21"/>
        <v>313089.39750000107</v>
      </c>
      <c r="U53" s="108"/>
    </row>
    <row r="54" spans="1:21">
      <c r="A54" s="30">
        <v>36923</v>
      </c>
      <c r="C54" s="6">
        <v>46</v>
      </c>
      <c r="D54" s="29">
        <f t="shared" si="12"/>
        <v>6111</v>
      </c>
      <c r="E54" s="29">
        <f t="shared" si="17"/>
        <v>281106</v>
      </c>
      <c r="F54" s="29">
        <f t="shared" si="13"/>
        <v>-818894</v>
      </c>
      <c r="G54" s="34">
        <f>+Inputs!$D$2</f>
        <v>0.3795</v>
      </c>
      <c r="I54" s="27">
        <f t="shared" si="18"/>
        <v>1100000</v>
      </c>
      <c r="K54" s="27">
        <f t="shared" si="14"/>
        <v>6111</v>
      </c>
      <c r="L54" s="27">
        <f t="shared" si="19"/>
        <v>281106</v>
      </c>
      <c r="M54" s="27">
        <f t="shared" si="15"/>
        <v>2319.1244999999999</v>
      </c>
      <c r="N54" s="27">
        <f t="shared" si="16"/>
        <v>2319.1244999999999</v>
      </c>
      <c r="O54" s="27">
        <f t="shared" si="20"/>
        <v>-310770.27300000109</v>
      </c>
      <c r="P54" s="27">
        <f t="shared" si="21"/>
        <v>310770.27300000109</v>
      </c>
      <c r="U54" s="108"/>
    </row>
    <row r="55" spans="1:21">
      <c r="A55" s="31">
        <v>36951</v>
      </c>
      <c r="C55" s="6">
        <v>47</v>
      </c>
      <c r="D55" s="29">
        <f t="shared" si="12"/>
        <v>6111</v>
      </c>
      <c r="E55" s="29">
        <f t="shared" si="17"/>
        <v>287217</v>
      </c>
      <c r="F55" s="29">
        <f t="shared" si="13"/>
        <v>-812783</v>
      </c>
      <c r="G55" s="34">
        <f>+Inputs!$D$2</f>
        <v>0.3795</v>
      </c>
      <c r="I55" s="27">
        <f t="shared" si="18"/>
        <v>1100000</v>
      </c>
      <c r="K55" s="27">
        <f t="shared" si="14"/>
        <v>6111</v>
      </c>
      <c r="L55" s="27">
        <f t="shared" si="19"/>
        <v>287217</v>
      </c>
      <c r="M55" s="27">
        <f t="shared" si="15"/>
        <v>2319.1244999999999</v>
      </c>
      <c r="N55" s="27">
        <f t="shared" si="16"/>
        <v>2319.1244999999999</v>
      </c>
      <c r="O55" s="27">
        <f t="shared" si="20"/>
        <v>-308451.14850000112</v>
      </c>
      <c r="P55" s="27">
        <f t="shared" si="21"/>
        <v>308451.14850000112</v>
      </c>
      <c r="U55" s="108"/>
    </row>
    <row r="56" spans="1:21">
      <c r="A56" s="30">
        <v>36982</v>
      </c>
      <c r="C56" s="6">
        <v>48</v>
      </c>
      <c r="D56" s="29">
        <f t="shared" si="12"/>
        <v>6111</v>
      </c>
      <c r="E56" s="29">
        <f t="shared" si="17"/>
        <v>293328</v>
      </c>
      <c r="F56" s="29">
        <f t="shared" si="13"/>
        <v>-806672</v>
      </c>
      <c r="G56" s="34">
        <f>+Inputs!$D$2</f>
        <v>0.3795</v>
      </c>
      <c r="I56" s="27">
        <f t="shared" si="18"/>
        <v>1100000</v>
      </c>
      <c r="K56" s="27">
        <f t="shared" si="14"/>
        <v>6111</v>
      </c>
      <c r="L56" s="27">
        <f t="shared" si="19"/>
        <v>293328</v>
      </c>
      <c r="M56" s="27">
        <f t="shared" si="15"/>
        <v>2319.1244999999999</v>
      </c>
      <c r="N56" s="27">
        <f t="shared" si="16"/>
        <v>2319.1244999999999</v>
      </c>
      <c r="O56" s="27">
        <f t="shared" si="20"/>
        <v>-306132.02400000114</v>
      </c>
      <c r="P56" s="27">
        <f t="shared" si="21"/>
        <v>306132.02400000114</v>
      </c>
    </row>
    <row r="57" spans="1:21">
      <c r="A57" s="31">
        <v>37012</v>
      </c>
      <c r="C57" s="6">
        <v>49</v>
      </c>
      <c r="D57" s="29">
        <f t="shared" si="12"/>
        <v>6111</v>
      </c>
      <c r="E57" s="29">
        <f t="shared" si="17"/>
        <v>299439</v>
      </c>
      <c r="F57" s="29">
        <f t="shared" si="13"/>
        <v>-800561</v>
      </c>
      <c r="G57" s="34">
        <f>+Inputs!$D$2</f>
        <v>0.3795</v>
      </c>
      <c r="I57" s="27">
        <f t="shared" si="18"/>
        <v>1100000</v>
      </c>
      <c r="K57" s="27">
        <f t="shared" si="14"/>
        <v>6111</v>
      </c>
      <c r="L57" s="27">
        <f t="shared" si="19"/>
        <v>299439</v>
      </c>
      <c r="M57" s="27">
        <f t="shared" si="15"/>
        <v>2319.1244999999999</v>
      </c>
      <c r="N57" s="27">
        <f t="shared" si="16"/>
        <v>2319.1244999999999</v>
      </c>
      <c r="O57" s="27">
        <f t="shared" si="20"/>
        <v>-303812.89950000116</v>
      </c>
      <c r="P57" s="27">
        <f t="shared" si="21"/>
        <v>303812.89950000116</v>
      </c>
    </row>
    <row r="58" spans="1:21">
      <c r="A58" s="30">
        <v>37043</v>
      </c>
      <c r="C58" s="6">
        <v>50</v>
      </c>
      <c r="D58" s="29">
        <f t="shared" si="12"/>
        <v>6111</v>
      </c>
      <c r="E58" s="29">
        <f t="shared" si="17"/>
        <v>305550</v>
      </c>
      <c r="F58" s="29">
        <f t="shared" si="13"/>
        <v>-794450</v>
      </c>
      <c r="G58" s="34">
        <f>+Inputs!$D$2</f>
        <v>0.3795</v>
      </c>
      <c r="I58" s="27">
        <f t="shared" si="18"/>
        <v>1100000</v>
      </c>
      <c r="K58" s="27">
        <f t="shared" si="14"/>
        <v>6111</v>
      </c>
      <c r="L58" s="27">
        <f t="shared" si="19"/>
        <v>305550</v>
      </c>
      <c r="M58" s="27">
        <f t="shared" si="15"/>
        <v>2319.1244999999999</v>
      </c>
      <c r="N58" s="27">
        <f t="shared" si="16"/>
        <v>2319.1244999999999</v>
      </c>
      <c r="O58" s="27">
        <f t="shared" si="20"/>
        <v>-301493.77500000119</v>
      </c>
      <c r="P58" s="27">
        <f t="shared" si="21"/>
        <v>301493.77500000119</v>
      </c>
    </row>
    <row r="59" spans="1:21">
      <c r="A59" s="31">
        <v>37073</v>
      </c>
      <c r="C59" s="6">
        <v>51</v>
      </c>
      <c r="D59" s="29">
        <f t="shared" si="12"/>
        <v>6111</v>
      </c>
      <c r="E59" s="29">
        <f t="shared" si="17"/>
        <v>311661</v>
      </c>
      <c r="F59" s="29">
        <f t="shared" si="13"/>
        <v>-788339</v>
      </c>
      <c r="G59" s="34">
        <f>+Inputs!$D$2</f>
        <v>0.3795</v>
      </c>
      <c r="I59" s="27">
        <f t="shared" si="18"/>
        <v>1100000</v>
      </c>
      <c r="K59" s="27">
        <f t="shared" si="14"/>
        <v>6111</v>
      </c>
      <c r="L59" s="27">
        <f t="shared" si="19"/>
        <v>311661</v>
      </c>
      <c r="M59" s="27">
        <f t="shared" si="15"/>
        <v>2319.1244999999999</v>
      </c>
      <c r="N59" s="27">
        <f t="shared" si="16"/>
        <v>2319.1244999999999</v>
      </c>
      <c r="O59" s="27">
        <f t="shared" si="20"/>
        <v>-299174.65050000121</v>
      </c>
      <c r="P59" s="27">
        <f t="shared" si="21"/>
        <v>299174.65050000121</v>
      </c>
    </row>
    <row r="60" spans="1:21">
      <c r="A60" s="30">
        <v>37104</v>
      </c>
      <c r="C60" s="6">
        <v>52</v>
      </c>
      <c r="D60" s="29">
        <f t="shared" si="12"/>
        <v>6111</v>
      </c>
      <c r="E60" s="29">
        <f t="shared" si="17"/>
        <v>317772</v>
      </c>
      <c r="F60" s="29">
        <f t="shared" si="13"/>
        <v>-782228</v>
      </c>
      <c r="G60" s="34">
        <f>+Inputs!$D$2</f>
        <v>0.3795</v>
      </c>
      <c r="I60" s="27">
        <f t="shared" si="18"/>
        <v>1100000</v>
      </c>
      <c r="K60" s="27">
        <f t="shared" si="14"/>
        <v>6111</v>
      </c>
      <c r="L60" s="27">
        <f t="shared" si="19"/>
        <v>317772</v>
      </c>
      <c r="M60" s="27">
        <f t="shared" si="15"/>
        <v>2319.1244999999999</v>
      </c>
      <c r="N60" s="27">
        <f t="shared" si="16"/>
        <v>2319.1244999999999</v>
      </c>
      <c r="O60" s="27">
        <f t="shared" si="20"/>
        <v>-296855.52600000123</v>
      </c>
      <c r="P60" s="27">
        <f t="shared" si="21"/>
        <v>296855.52600000123</v>
      </c>
    </row>
    <row r="61" spans="1:21">
      <c r="A61" s="31">
        <v>37135</v>
      </c>
      <c r="C61" s="6">
        <v>53</v>
      </c>
      <c r="D61" s="29">
        <f t="shared" si="12"/>
        <v>6111</v>
      </c>
      <c r="E61" s="29">
        <f t="shared" si="17"/>
        <v>323883</v>
      </c>
      <c r="F61" s="29">
        <f t="shared" si="13"/>
        <v>-776117</v>
      </c>
      <c r="G61" s="34">
        <f>+Inputs!$D$2</f>
        <v>0.3795</v>
      </c>
      <c r="I61" s="27">
        <f t="shared" si="18"/>
        <v>1100000</v>
      </c>
      <c r="K61" s="27">
        <f t="shared" si="14"/>
        <v>6111</v>
      </c>
      <c r="L61" s="27">
        <f t="shared" si="19"/>
        <v>323883</v>
      </c>
      <c r="M61" s="27">
        <f t="shared" si="15"/>
        <v>2319.1244999999999</v>
      </c>
      <c r="N61" s="27">
        <f t="shared" si="16"/>
        <v>2319.1244999999999</v>
      </c>
      <c r="O61" s="27">
        <f t="shared" si="20"/>
        <v>-294536.40150000126</v>
      </c>
      <c r="P61" s="27">
        <f t="shared" si="21"/>
        <v>294536.40150000126</v>
      </c>
    </row>
    <row r="62" spans="1:21">
      <c r="A62" s="30">
        <v>37165</v>
      </c>
      <c r="C62" s="6">
        <v>54</v>
      </c>
      <c r="D62" s="29">
        <f t="shared" si="12"/>
        <v>6111</v>
      </c>
      <c r="E62" s="29">
        <f t="shared" si="17"/>
        <v>329994</v>
      </c>
      <c r="F62" s="29">
        <f t="shared" si="13"/>
        <v>-770006</v>
      </c>
      <c r="G62" s="34">
        <f>+Inputs!$D$2</f>
        <v>0.3795</v>
      </c>
      <c r="I62" s="27">
        <f t="shared" si="18"/>
        <v>1100000</v>
      </c>
      <c r="K62" s="27">
        <f t="shared" si="14"/>
        <v>6111</v>
      </c>
      <c r="L62" s="27">
        <f t="shared" si="19"/>
        <v>329994</v>
      </c>
      <c r="M62" s="27">
        <f t="shared" si="15"/>
        <v>2319.1244999999999</v>
      </c>
      <c r="N62" s="27">
        <f t="shared" si="16"/>
        <v>2319.1244999999999</v>
      </c>
      <c r="O62" s="27">
        <f t="shared" si="20"/>
        <v>-292217.27700000128</v>
      </c>
      <c r="P62" s="27">
        <f t="shared" si="21"/>
        <v>292217.27700000128</v>
      </c>
    </row>
    <row r="63" spans="1:21">
      <c r="A63" s="31">
        <v>37196</v>
      </c>
      <c r="C63" s="6">
        <v>55</v>
      </c>
      <c r="D63" s="29">
        <f t="shared" si="12"/>
        <v>6111</v>
      </c>
      <c r="E63" s="29">
        <f t="shared" si="17"/>
        <v>336105</v>
      </c>
      <c r="F63" s="29">
        <f t="shared" si="13"/>
        <v>-763895</v>
      </c>
      <c r="G63" s="34">
        <f>+Inputs!$D$2</f>
        <v>0.3795</v>
      </c>
      <c r="I63" s="27">
        <f t="shared" si="18"/>
        <v>1100000</v>
      </c>
      <c r="K63" s="27">
        <f t="shared" si="14"/>
        <v>6111</v>
      </c>
      <c r="L63" s="27">
        <f t="shared" si="19"/>
        <v>336105</v>
      </c>
      <c r="M63" s="27">
        <f t="shared" si="15"/>
        <v>2319.1244999999999</v>
      </c>
      <c r="N63" s="27">
        <f t="shared" si="16"/>
        <v>2319.1244999999999</v>
      </c>
      <c r="O63" s="27">
        <f t="shared" si="20"/>
        <v>-289898.15250000131</v>
      </c>
      <c r="P63" s="27">
        <f t="shared" si="21"/>
        <v>289898.15250000131</v>
      </c>
    </row>
    <row r="64" spans="1:21">
      <c r="A64" s="30">
        <v>37226</v>
      </c>
      <c r="C64" s="6">
        <v>56</v>
      </c>
      <c r="D64" s="29">
        <f t="shared" si="12"/>
        <v>6111</v>
      </c>
      <c r="E64" s="29">
        <f t="shared" si="17"/>
        <v>342216</v>
      </c>
      <c r="F64" s="29">
        <f t="shared" si="13"/>
        <v>-757784</v>
      </c>
      <c r="G64" s="34">
        <f>+Inputs!$D$2</f>
        <v>0.3795</v>
      </c>
      <c r="I64" s="27">
        <f t="shared" si="18"/>
        <v>1100000</v>
      </c>
      <c r="K64" s="27">
        <f t="shared" si="14"/>
        <v>6111</v>
      </c>
      <c r="L64" s="27">
        <f t="shared" si="19"/>
        <v>342216</v>
      </c>
      <c r="M64" s="27">
        <f t="shared" si="15"/>
        <v>2319.1244999999999</v>
      </c>
      <c r="N64" s="27">
        <f t="shared" si="16"/>
        <v>2319.1244999999999</v>
      </c>
      <c r="O64" s="27">
        <f t="shared" si="20"/>
        <v>-287579.02800000133</v>
      </c>
      <c r="P64" s="27">
        <f t="shared" si="21"/>
        <v>287579.02800000133</v>
      </c>
    </row>
    <row r="65" spans="1:16">
      <c r="A65" s="31">
        <v>37257</v>
      </c>
      <c r="C65" s="6">
        <v>57</v>
      </c>
      <c r="D65" s="29">
        <f t="shared" si="12"/>
        <v>6111</v>
      </c>
      <c r="E65" s="29">
        <f t="shared" si="17"/>
        <v>348327</v>
      </c>
      <c r="F65" s="29">
        <f t="shared" si="13"/>
        <v>-751673</v>
      </c>
      <c r="G65" s="34">
        <f>+Inputs!$D$2</f>
        <v>0.3795</v>
      </c>
      <c r="I65" s="27">
        <f t="shared" si="18"/>
        <v>1100000</v>
      </c>
      <c r="K65" s="27">
        <f t="shared" si="14"/>
        <v>6111</v>
      </c>
      <c r="L65" s="27">
        <f t="shared" si="19"/>
        <v>348327</v>
      </c>
      <c r="M65" s="27">
        <f t="shared" si="15"/>
        <v>2319.1244999999999</v>
      </c>
      <c r="N65" s="27">
        <f t="shared" si="16"/>
        <v>2319.1244999999999</v>
      </c>
      <c r="O65" s="27">
        <f t="shared" si="20"/>
        <v>-285259.90350000135</v>
      </c>
      <c r="P65" s="27">
        <f t="shared" si="21"/>
        <v>285259.90350000135</v>
      </c>
    </row>
    <row r="66" spans="1:16">
      <c r="A66" s="30">
        <v>37288</v>
      </c>
      <c r="C66" s="6">
        <v>58</v>
      </c>
      <c r="D66" s="29">
        <f t="shared" si="12"/>
        <v>6111</v>
      </c>
      <c r="E66" s="29">
        <f t="shared" si="17"/>
        <v>354438</v>
      </c>
      <c r="F66" s="29">
        <f t="shared" si="13"/>
        <v>-745562</v>
      </c>
      <c r="G66" s="34">
        <f>+Inputs!$D$2</f>
        <v>0.3795</v>
      </c>
      <c r="I66" s="27">
        <f t="shared" si="18"/>
        <v>1100000</v>
      </c>
      <c r="K66" s="27">
        <f t="shared" si="14"/>
        <v>6111</v>
      </c>
      <c r="L66" s="27">
        <f t="shared" si="19"/>
        <v>354438</v>
      </c>
      <c r="M66" s="27">
        <f t="shared" si="15"/>
        <v>2319.1244999999999</v>
      </c>
      <c r="N66" s="27">
        <f t="shared" si="16"/>
        <v>2319.1244999999999</v>
      </c>
      <c r="O66" s="27">
        <f t="shared" si="20"/>
        <v>-282940.77900000138</v>
      </c>
      <c r="P66" s="27">
        <f t="shared" si="21"/>
        <v>282940.77900000138</v>
      </c>
    </row>
    <row r="67" spans="1:16">
      <c r="A67" s="31">
        <v>37316</v>
      </c>
      <c r="C67" s="6">
        <v>59</v>
      </c>
      <c r="D67" s="29">
        <f t="shared" si="12"/>
        <v>6111</v>
      </c>
      <c r="E67" s="29">
        <f t="shared" si="17"/>
        <v>360549</v>
      </c>
      <c r="F67" s="29">
        <f t="shared" si="13"/>
        <v>-739451</v>
      </c>
      <c r="G67" s="34">
        <f>+Inputs!$D$2</f>
        <v>0.3795</v>
      </c>
      <c r="I67" s="27">
        <f t="shared" si="18"/>
        <v>1100000</v>
      </c>
      <c r="K67" s="27">
        <f t="shared" si="14"/>
        <v>6111</v>
      </c>
      <c r="L67" s="27">
        <f t="shared" si="19"/>
        <v>360549</v>
      </c>
      <c r="M67" s="27">
        <f t="shared" si="15"/>
        <v>2319.1244999999999</v>
      </c>
      <c r="N67" s="27">
        <f t="shared" si="16"/>
        <v>2319.1244999999999</v>
      </c>
      <c r="O67" s="27">
        <f t="shared" si="20"/>
        <v>-280621.6545000014</v>
      </c>
      <c r="P67" s="27">
        <f t="shared" si="21"/>
        <v>280621.6545000014</v>
      </c>
    </row>
    <row r="68" spans="1:16">
      <c r="A68" s="30">
        <v>37347</v>
      </c>
      <c r="C68" s="6">
        <v>60</v>
      </c>
      <c r="D68" s="29">
        <f t="shared" si="12"/>
        <v>6111</v>
      </c>
      <c r="E68" s="29">
        <f t="shared" si="17"/>
        <v>366660</v>
      </c>
      <c r="F68" s="29">
        <f t="shared" si="13"/>
        <v>-733340</v>
      </c>
      <c r="G68" s="34">
        <f>+Inputs!$D$2</f>
        <v>0.3795</v>
      </c>
      <c r="I68" s="27">
        <f t="shared" si="18"/>
        <v>1100000</v>
      </c>
      <c r="K68" s="27">
        <f t="shared" si="14"/>
        <v>6111</v>
      </c>
      <c r="L68" s="27">
        <f t="shared" si="19"/>
        <v>366660</v>
      </c>
      <c r="M68" s="27">
        <f t="shared" si="15"/>
        <v>2319.1244999999999</v>
      </c>
      <c r="N68" s="27">
        <f t="shared" si="16"/>
        <v>2319.1244999999999</v>
      </c>
      <c r="O68" s="27">
        <f t="shared" si="20"/>
        <v>-278302.53000000142</v>
      </c>
      <c r="P68" s="27">
        <f t="shared" si="21"/>
        <v>278302.53000000142</v>
      </c>
    </row>
    <row r="69" spans="1:16">
      <c r="A69" s="31">
        <v>37377</v>
      </c>
      <c r="C69" s="6">
        <v>61</v>
      </c>
      <c r="D69" s="29">
        <f t="shared" si="12"/>
        <v>6111</v>
      </c>
      <c r="E69" s="29">
        <f t="shared" si="17"/>
        <v>372771</v>
      </c>
      <c r="F69" s="29">
        <f t="shared" si="13"/>
        <v>-727229</v>
      </c>
      <c r="G69" s="34">
        <f>+Inputs!$D$2</f>
        <v>0.3795</v>
      </c>
      <c r="I69" s="27">
        <f t="shared" si="18"/>
        <v>1100000</v>
      </c>
      <c r="K69" s="27">
        <f t="shared" si="14"/>
        <v>6111</v>
      </c>
      <c r="L69" s="27">
        <f t="shared" si="19"/>
        <v>372771</v>
      </c>
      <c r="M69" s="27">
        <f t="shared" si="15"/>
        <v>2319.1244999999999</v>
      </c>
      <c r="N69" s="27">
        <f t="shared" si="16"/>
        <v>2319.1244999999999</v>
      </c>
      <c r="O69" s="27">
        <f t="shared" si="20"/>
        <v>-275983.40550000145</v>
      </c>
      <c r="P69" s="27">
        <f t="shared" si="21"/>
        <v>275983.40550000145</v>
      </c>
    </row>
    <row r="70" spans="1:16">
      <c r="A70" s="30">
        <v>37408</v>
      </c>
      <c r="C70" s="6">
        <v>62</v>
      </c>
      <c r="D70" s="29">
        <f t="shared" si="12"/>
        <v>6111</v>
      </c>
      <c r="E70" s="29">
        <f t="shared" si="17"/>
        <v>378882</v>
      </c>
      <c r="F70" s="29">
        <f t="shared" si="13"/>
        <v>-721118</v>
      </c>
      <c r="G70" s="34">
        <f>+Inputs!$D$2</f>
        <v>0.3795</v>
      </c>
      <c r="I70" s="27">
        <f t="shared" si="18"/>
        <v>1100000</v>
      </c>
      <c r="K70" s="27">
        <f t="shared" si="14"/>
        <v>6111</v>
      </c>
      <c r="L70" s="27">
        <f t="shared" si="19"/>
        <v>378882</v>
      </c>
      <c r="M70" s="27">
        <f t="shared" si="15"/>
        <v>2319.1244999999999</v>
      </c>
      <c r="N70" s="27">
        <f t="shared" si="16"/>
        <v>2319.1244999999999</v>
      </c>
      <c r="O70" s="27">
        <f t="shared" si="20"/>
        <v>-273664.28100000147</v>
      </c>
      <c r="P70" s="27">
        <f t="shared" si="21"/>
        <v>273664.28100000147</v>
      </c>
    </row>
    <row r="71" spans="1:16">
      <c r="A71" s="31">
        <v>37438</v>
      </c>
      <c r="C71" s="6">
        <v>63</v>
      </c>
      <c r="D71" s="29">
        <f t="shared" si="12"/>
        <v>6111</v>
      </c>
      <c r="E71" s="29">
        <f t="shared" si="17"/>
        <v>384993</v>
      </c>
      <c r="F71" s="29">
        <f t="shared" si="13"/>
        <v>-715007</v>
      </c>
      <c r="G71" s="34">
        <f>+Inputs!$D$2</f>
        <v>0.3795</v>
      </c>
      <c r="I71" s="27">
        <f t="shared" si="18"/>
        <v>1100000</v>
      </c>
      <c r="K71" s="27">
        <f t="shared" si="14"/>
        <v>6111</v>
      </c>
      <c r="L71" s="27">
        <f t="shared" si="19"/>
        <v>384993</v>
      </c>
      <c r="M71" s="27">
        <f t="shared" si="15"/>
        <v>2319.1244999999999</v>
      </c>
      <c r="N71" s="27">
        <f t="shared" si="16"/>
        <v>2319.1244999999999</v>
      </c>
      <c r="O71" s="27">
        <f t="shared" si="20"/>
        <v>-271345.1565000015</v>
      </c>
      <c r="P71" s="27">
        <f t="shared" si="21"/>
        <v>271345.1565000015</v>
      </c>
    </row>
    <row r="72" spans="1:16">
      <c r="A72" s="30">
        <v>37469</v>
      </c>
      <c r="C72" s="6">
        <v>64</v>
      </c>
      <c r="D72" s="29">
        <f t="shared" si="12"/>
        <v>6111</v>
      </c>
      <c r="E72" s="29">
        <f t="shared" si="17"/>
        <v>391104</v>
      </c>
      <c r="F72" s="29">
        <f t="shared" si="13"/>
        <v>-708896</v>
      </c>
      <c r="G72" s="34">
        <f>+Inputs!$D$2</f>
        <v>0.3795</v>
      </c>
      <c r="I72" s="27">
        <f t="shared" si="18"/>
        <v>1100000</v>
      </c>
      <c r="K72" s="27">
        <f t="shared" si="14"/>
        <v>6111</v>
      </c>
      <c r="L72" s="27">
        <f t="shared" si="19"/>
        <v>391104</v>
      </c>
      <c r="M72" s="27">
        <f t="shared" si="15"/>
        <v>2319.1244999999999</v>
      </c>
      <c r="N72" s="27">
        <f t="shared" si="16"/>
        <v>2319.1244999999999</v>
      </c>
      <c r="O72" s="27">
        <f t="shared" si="20"/>
        <v>-269026.03200000152</v>
      </c>
      <c r="P72" s="27">
        <f t="shared" si="21"/>
        <v>269026.03200000152</v>
      </c>
    </row>
    <row r="73" spans="1:16">
      <c r="A73" s="31">
        <v>37500</v>
      </c>
      <c r="C73" s="6">
        <v>65</v>
      </c>
      <c r="D73" s="29">
        <f t="shared" ref="D73:D104" si="22">ROUND(-(+$B$9/180)*1,0)</f>
        <v>6111</v>
      </c>
      <c r="E73" s="29">
        <f t="shared" si="17"/>
        <v>397215</v>
      </c>
      <c r="F73" s="29">
        <f t="shared" ref="F73:F104" si="23">$B$9+E73</f>
        <v>-702785</v>
      </c>
      <c r="G73" s="34">
        <f>+Inputs!$D$2</f>
        <v>0.3795</v>
      </c>
      <c r="I73" s="27">
        <f t="shared" si="18"/>
        <v>1100000</v>
      </c>
      <c r="K73" s="27">
        <f t="shared" ref="K73:K104" si="24">D73</f>
        <v>6111</v>
      </c>
      <c r="L73" s="27">
        <f t="shared" si="19"/>
        <v>397215</v>
      </c>
      <c r="M73" s="27">
        <f t="shared" ref="M73:M104" si="25">K73*G73</f>
        <v>2319.1244999999999</v>
      </c>
      <c r="N73" s="27">
        <f t="shared" ref="N73:N104" si="26">M73-J73</f>
        <v>2319.1244999999999</v>
      </c>
      <c r="O73" s="27">
        <f t="shared" si="20"/>
        <v>-266706.90750000154</v>
      </c>
      <c r="P73" s="27">
        <f t="shared" si="21"/>
        <v>266706.90750000154</v>
      </c>
    </row>
    <row r="74" spans="1:16">
      <c r="A74" s="30">
        <v>37530</v>
      </c>
      <c r="C74" s="6">
        <v>66</v>
      </c>
      <c r="D74" s="29">
        <f t="shared" si="22"/>
        <v>6111</v>
      </c>
      <c r="E74" s="29">
        <f t="shared" ref="E74:E105" si="27">+E73+D74</f>
        <v>403326</v>
      </c>
      <c r="F74" s="29">
        <f t="shared" si="23"/>
        <v>-696674</v>
      </c>
      <c r="G74" s="34">
        <f>+Inputs!$D$2</f>
        <v>0.3795</v>
      </c>
      <c r="I74" s="27">
        <f t="shared" ref="I74:I105" si="28">+I73+H74</f>
        <v>1100000</v>
      </c>
      <c r="K74" s="27">
        <f t="shared" si="24"/>
        <v>6111</v>
      </c>
      <c r="L74" s="27">
        <f t="shared" ref="L74:L105" si="29">+L73+K74</f>
        <v>403326</v>
      </c>
      <c r="M74" s="27">
        <f t="shared" si="25"/>
        <v>2319.1244999999999</v>
      </c>
      <c r="N74" s="27">
        <f t="shared" si="26"/>
        <v>2319.1244999999999</v>
      </c>
      <c r="O74" s="27">
        <f t="shared" ref="O74:O105" si="30">+O73+N74</f>
        <v>-264387.78300000157</v>
      </c>
      <c r="P74" s="27">
        <f t="shared" ref="P74:P105" si="31">P73-N74</f>
        <v>264387.78300000157</v>
      </c>
    </row>
    <row r="75" spans="1:16">
      <c r="A75" s="31">
        <v>37561</v>
      </c>
      <c r="C75" s="6">
        <v>67</v>
      </c>
      <c r="D75" s="29">
        <f t="shared" si="22"/>
        <v>6111</v>
      </c>
      <c r="E75" s="29">
        <f t="shared" si="27"/>
        <v>409437</v>
      </c>
      <c r="F75" s="29">
        <f t="shared" si="23"/>
        <v>-690563</v>
      </c>
      <c r="G75" s="34">
        <f>+Inputs!$D$2</f>
        <v>0.3795</v>
      </c>
      <c r="I75" s="27">
        <f t="shared" si="28"/>
        <v>1100000</v>
      </c>
      <c r="K75" s="27">
        <f t="shared" si="24"/>
        <v>6111</v>
      </c>
      <c r="L75" s="27">
        <f t="shared" si="29"/>
        <v>409437</v>
      </c>
      <c r="M75" s="27">
        <f t="shared" si="25"/>
        <v>2319.1244999999999</v>
      </c>
      <c r="N75" s="27">
        <f t="shared" si="26"/>
        <v>2319.1244999999999</v>
      </c>
      <c r="O75" s="27">
        <f t="shared" si="30"/>
        <v>-262068.65850000156</v>
      </c>
      <c r="P75" s="27">
        <f t="shared" si="31"/>
        <v>262068.65850000156</v>
      </c>
    </row>
    <row r="76" spans="1:16">
      <c r="A76" s="30">
        <v>37591</v>
      </c>
      <c r="C76" s="6">
        <v>68</v>
      </c>
      <c r="D76" s="29">
        <f t="shared" si="22"/>
        <v>6111</v>
      </c>
      <c r="E76" s="29">
        <f t="shared" si="27"/>
        <v>415548</v>
      </c>
      <c r="F76" s="29">
        <f t="shared" si="23"/>
        <v>-684452</v>
      </c>
      <c r="G76" s="34">
        <f>+Inputs!$D$2</f>
        <v>0.3795</v>
      </c>
      <c r="I76" s="27">
        <f t="shared" si="28"/>
        <v>1100000</v>
      </c>
      <c r="K76" s="27">
        <f t="shared" si="24"/>
        <v>6111</v>
      </c>
      <c r="L76" s="27">
        <f t="shared" si="29"/>
        <v>415548</v>
      </c>
      <c r="M76" s="27">
        <f t="shared" si="25"/>
        <v>2319.1244999999999</v>
      </c>
      <c r="N76" s="27">
        <f t="shared" si="26"/>
        <v>2319.1244999999999</v>
      </c>
      <c r="O76" s="27">
        <f t="shared" si="30"/>
        <v>-259749.53400000156</v>
      </c>
      <c r="P76" s="27">
        <f t="shared" si="31"/>
        <v>259749.53400000156</v>
      </c>
    </row>
    <row r="77" spans="1:16">
      <c r="A77" s="31">
        <v>37622</v>
      </c>
      <c r="C77" s="6">
        <v>69</v>
      </c>
      <c r="D77" s="29">
        <f t="shared" si="22"/>
        <v>6111</v>
      </c>
      <c r="E77" s="29">
        <f t="shared" si="27"/>
        <v>421659</v>
      </c>
      <c r="F77" s="29">
        <f t="shared" si="23"/>
        <v>-678341</v>
      </c>
      <c r="G77" s="34">
        <f>+Inputs!$D$2</f>
        <v>0.3795</v>
      </c>
      <c r="I77" s="27">
        <f t="shared" si="28"/>
        <v>1100000</v>
      </c>
      <c r="K77" s="27">
        <f t="shared" si="24"/>
        <v>6111</v>
      </c>
      <c r="L77" s="27">
        <f t="shared" si="29"/>
        <v>421659</v>
      </c>
      <c r="M77" s="27">
        <f t="shared" si="25"/>
        <v>2319.1244999999999</v>
      </c>
      <c r="N77" s="27">
        <f t="shared" si="26"/>
        <v>2319.1244999999999</v>
      </c>
      <c r="O77" s="27">
        <f t="shared" si="30"/>
        <v>-257430.40950000155</v>
      </c>
      <c r="P77" s="27">
        <f t="shared" si="31"/>
        <v>257430.40950000155</v>
      </c>
    </row>
    <row r="78" spans="1:16">
      <c r="A78" s="30">
        <v>37653</v>
      </c>
      <c r="C78" s="6">
        <v>70</v>
      </c>
      <c r="D78" s="29">
        <f t="shared" si="22"/>
        <v>6111</v>
      </c>
      <c r="E78" s="29">
        <f t="shared" si="27"/>
        <v>427770</v>
      </c>
      <c r="F78" s="29">
        <f t="shared" si="23"/>
        <v>-672230</v>
      </c>
      <c r="G78" s="34">
        <f>+Inputs!$D$2</f>
        <v>0.3795</v>
      </c>
      <c r="I78" s="27">
        <f t="shared" si="28"/>
        <v>1100000</v>
      </c>
      <c r="K78" s="27">
        <f t="shared" si="24"/>
        <v>6111</v>
      </c>
      <c r="L78" s="27">
        <f t="shared" si="29"/>
        <v>427770</v>
      </c>
      <c r="M78" s="27">
        <f t="shared" si="25"/>
        <v>2319.1244999999999</v>
      </c>
      <c r="N78" s="27">
        <f t="shared" si="26"/>
        <v>2319.1244999999999</v>
      </c>
      <c r="O78" s="27">
        <f t="shared" si="30"/>
        <v>-255111.28500000155</v>
      </c>
      <c r="P78" s="27">
        <f t="shared" si="31"/>
        <v>255111.28500000155</v>
      </c>
    </row>
    <row r="79" spans="1:16">
      <c r="A79" s="31">
        <v>37681</v>
      </c>
      <c r="C79" s="6">
        <v>71</v>
      </c>
      <c r="D79" s="29">
        <f t="shared" si="22"/>
        <v>6111</v>
      </c>
      <c r="E79" s="29">
        <f t="shared" si="27"/>
        <v>433881</v>
      </c>
      <c r="F79" s="29">
        <f t="shared" si="23"/>
        <v>-666119</v>
      </c>
      <c r="G79" s="34">
        <f>+Inputs!$D$2</f>
        <v>0.3795</v>
      </c>
      <c r="I79" s="27">
        <f t="shared" si="28"/>
        <v>1100000</v>
      </c>
      <c r="K79" s="27">
        <f t="shared" si="24"/>
        <v>6111</v>
      </c>
      <c r="L79" s="27">
        <f t="shared" si="29"/>
        <v>433881</v>
      </c>
      <c r="M79" s="27">
        <f t="shared" si="25"/>
        <v>2319.1244999999999</v>
      </c>
      <c r="N79" s="27">
        <f t="shared" si="26"/>
        <v>2319.1244999999999</v>
      </c>
      <c r="O79" s="27">
        <f t="shared" si="30"/>
        <v>-252792.16050000154</v>
      </c>
      <c r="P79" s="27">
        <f t="shared" si="31"/>
        <v>252792.16050000154</v>
      </c>
    </row>
    <row r="80" spans="1:16">
      <c r="A80" s="30">
        <v>37712</v>
      </c>
      <c r="C80" s="6">
        <v>72</v>
      </c>
      <c r="D80" s="29">
        <f t="shared" si="22"/>
        <v>6111</v>
      </c>
      <c r="E80" s="29">
        <f t="shared" si="27"/>
        <v>439992</v>
      </c>
      <c r="F80" s="29">
        <f t="shared" si="23"/>
        <v>-660008</v>
      </c>
      <c r="G80" s="34">
        <f>+Inputs!$D$2</f>
        <v>0.3795</v>
      </c>
      <c r="I80" s="27">
        <f t="shared" si="28"/>
        <v>1100000</v>
      </c>
      <c r="K80" s="27">
        <f t="shared" si="24"/>
        <v>6111</v>
      </c>
      <c r="L80" s="27">
        <f t="shared" si="29"/>
        <v>439992</v>
      </c>
      <c r="M80" s="27">
        <f t="shared" si="25"/>
        <v>2319.1244999999999</v>
      </c>
      <c r="N80" s="27">
        <f t="shared" si="26"/>
        <v>2319.1244999999999</v>
      </c>
      <c r="O80" s="27">
        <f t="shared" si="30"/>
        <v>-250473.03600000154</v>
      </c>
      <c r="P80" s="27">
        <f t="shared" si="31"/>
        <v>250473.03600000154</v>
      </c>
    </row>
    <row r="81" spans="1:16">
      <c r="A81" s="31">
        <v>37742</v>
      </c>
      <c r="C81" s="6">
        <v>73</v>
      </c>
      <c r="D81" s="29">
        <f t="shared" si="22"/>
        <v>6111</v>
      </c>
      <c r="E81" s="29">
        <f t="shared" si="27"/>
        <v>446103</v>
      </c>
      <c r="F81" s="29">
        <f t="shared" si="23"/>
        <v>-653897</v>
      </c>
      <c r="G81" s="34">
        <f>+Inputs!$D$3</f>
        <v>0.37951000000000001</v>
      </c>
      <c r="I81" s="27">
        <f t="shared" si="28"/>
        <v>1100000</v>
      </c>
      <c r="K81" s="27">
        <f t="shared" si="24"/>
        <v>6111</v>
      </c>
      <c r="L81" s="27">
        <f t="shared" si="29"/>
        <v>446103</v>
      </c>
      <c r="M81" s="27">
        <f t="shared" si="25"/>
        <v>2319.18561</v>
      </c>
      <c r="N81" s="27">
        <f t="shared" si="26"/>
        <v>2319.18561</v>
      </c>
      <c r="O81" s="27">
        <f t="shared" si="30"/>
        <v>-248153.85039000155</v>
      </c>
      <c r="P81" s="27">
        <f t="shared" si="31"/>
        <v>248153.85039000155</v>
      </c>
    </row>
    <row r="82" spans="1:16">
      <c r="A82" s="30">
        <v>37773</v>
      </c>
      <c r="C82" s="6">
        <v>74</v>
      </c>
      <c r="D82" s="29">
        <f t="shared" si="22"/>
        <v>6111</v>
      </c>
      <c r="E82" s="29">
        <f t="shared" si="27"/>
        <v>452214</v>
      </c>
      <c r="F82" s="29">
        <f t="shared" si="23"/>
        <v>-647786</v>
      </c>
      <c r="G82" s="34">
        <f>+Inputs!$D$3</f>
        <v>0.37951000000000001</v>
      </c>
      <c r="I82" s="27">
        <f t="shared" si="28"/>
        <v>1100000</v>
      </c>
      <c r="K82" s="27">
        <f t="shared" si="24"/>
        <v>6111</v>
      </c>
      <c r="L82" s="27">
        <f t="shared" si="29"/>
        <v>452214</v>
      </c>
      <c r="M82" s="27">
        <f t="shared" si="25"/>
        <v>2319.18561</v>
      </c>
      <c r="N82" s="27">
        <f t="shared" si="26"/>
        <v>2319.18561</v>
      </c>
      <c r="O82" s="27">
        <f t="shared" si="30"/>
        <v>-245834.66478000156</v>
      </c>
      <c r="P82" s="27">
        <f t="shared" si="31"/>
        <v>245834.66478000156</v>
      </c>
    </row>
    <row r="83" spans="1:16">
      <c r="A83" s="31">
        <v>37803</v>
      </c>
      <c r="C83" s="6">
        <v>75</v>
      </c>
      <c r="D83" s="29">
        <f t="shared" si="22"/>
        <v>6111</v>
      </c>
      <c r="E83" s="29">
        <f t="shared" si="27"/>
        <v>458325</v>
      </c>
      <c r="F83" s="29">
        <f t="shared" si="23"/>
        <v>-641675</v>
      </c>
      <c r="G83" s="34">
        <f>+Inputs!$D$3</f>
        <v>0.37951000000000001</v>
      </c>
      <c r="I83" s="27">
        <f t="shared" si="28"/>
        <v>1100000</v>
      </c>
      <c r="K83" s="27">
        <f t="shared" si="24"/>
        <v>6111</v>
      </c>
      <c r="L83" s="27">
        <f t="shared" si="29"/>
        <v>458325</v>
      </c>
      <c r="M83" s="27">
        <f t="shared" si="25"/>
        <v>2319.18561</v>
      </c>
      <c r="N83" s="27">
        <f t="shared" si="26"/>
        <v>2319.18561</v>
      </c>
      <c r="O83" s="27">
        <f t="shared" si="30"/>
        <v>-243515.47917000158</v>
      </c>
      <c r="P83" s="27">
        <f t="shared" si="31"/>
        <v>243515.47917000158</v>
      </c>
    </row>
    <row r="84" spans="1:16">
      <c r="A84" s="30">
        <v>37834</v>
      </c>
      <c r="C84" s="6">
        <v>76</v>
      </c>
      <c r="D84" s="29">
        <f t="shared" si="22"/>
        <v>6111</v>
      </c>
      <c r="E84" s="29">
        <f t="shared" si="27"/>
        <v>464436</v>
      </c>
      <c r="F84" s="29">
        <f t="shared" si="23"/>
        <v>-635564</v>
      </c>
      <c r="G84" s="34">
        <f>+Inputs!$D$3</f>
        <v>0.37951000000000001</v>
      </c>
      <c r="I84" s="27">
        <f t="shared" si="28"/>
        <v>1100000</v>
      </c>
      <c r="K84" s="27">
        <f t="shared" si="24"/>
        <v>6111</v>
      </c>
      <c r="L84" s="27">
        <f t="shared" si="29"/>
        <v>464436</v>
      </c>
      <c r="M84" s="27">
        <f t="shared" si="25"/>
        <v>2319.18561</v>
      </c>
      <c r="N84" s="27">
        <f t="shared" si="26"/>
        <v>2319.18561</v>
      </c>
      <c r="O84" s="27">
        <f t="shared" si="30"/>
        <v>-241196.29356000159</v>
      </c>
      <c r="P84" s="27">
        <f t="shared" si="31"/>
        <v>241196.29356000159</v>
      </c>
    </row>
    <row r="85" spans="1:16">
      <c r="A85" s="31">
        <v>37865</v>
      </c>
      <c r="C85" s="6">
        <v>77</v>
      </c>
      <c r="D85" s="29">
        <f t="shared" si="22"/>
        <v>6111</v>
      </c>
      <c r="E85" s="29">
        <f t="shared" si="27"/>
        <v>470547</v>
      </c>
      <c r="F85" s="29">
        <f t="shared" si="23"/>
        <v>-629453</v>
      </c>
      <c r="G85" s="34">
        <f>+Inputs!$D$3</f>
        <v>0.37951000000000001</v>
      </c>
      <c r="I85" s="27">
        <f t="shared" si="28"/>
        <v>1100000</v>
      </c>
      <c r="K85" s="27">
        <f t="shared" si="24"/>
        <v>6111</v>
      </c>
      <c r="L85" s="27">
        <f t="shared" si="29"/>
        <v>470547</v>
      </c>
      <c r="M85" s="27">
        <f t="shared" si="25"/>
        <v>2319.18561</v>
      </c>
      <c r="N85" s="27">
        <f t="shared" si="26"/>
        <v>2319.18561</v>
      </c>
      <c r="O85" s="27">
        <f t="shared" si="30"/>
        <v>-238877.10795000161</v>
      </c>
      <c r="P85" s="27">
        <f t="shared" si="31"/>
        <v>238877.10795000161</v>
      </c>
    </row>
    <row r="86" spans="1:16">
      <c r="A86" s="30">
        <v>37895</v>
      </c>
      <c r="C86" s="6">
        <v>78</v>
      </c>
      <c r="D86" s="29">
        <f t="shared" si="22"/>
        <v>6111</v>
      </c>
      <c r="E86" s="29">
        <f t="shared" si="27"/>
        <v>476658</v>
      </c>
      <c r="F86" s="29">
        <f t="shared" si="23"/>
        <v>-623342</v>
      </c>
      <c r="G86" s="34">
        <f>+Inputs!$D$3</f>
        <v>0.37951000000000001</v>
      </c>
      <c r="I86" s="27">
        <f t="shared" si="28"/>
        <v>1100000</v>
      </c>
      <c r="K86" s="27">
        <f t="shared" si="24"/>
        <v>6111</v>
      </c>
      <c r="L86" s="27">
        <f t="shared" si="29"/>
        <v>476658</v>
      </c>
      <c r="M86" s="27">
        <f t="shared" si="25"/>
        <v>2319.18561</v>
      </c>
      <c r="N86" s="27">
        <f t="shared" si="26"/>
        <v>2319.18561</v>
      </c>
      <c r="O86" s="27">
        <f t="shared" si="30"/>
        <v>-236557.92234000162</v>
      </c>
      <c r="P86" s="27">
        <f t="shared" si="31"/>
        <v>236557.92234000162</v>
      </c>
    </row>
    <row r="87" spans="1:16">
      <c r="A87" s="31">
        <v>37926</v>
      </c>
      <c r="C87" s="6">
        <v>79</v>
      </c>
      <c r="D87" s="29">
        <f t="shared" si="22"/>
        <v>6111</v>
      </c>
      <c r="E87" s="29">
        <f t="shared" si="27"/>
        <v>482769</v>
      </c>
      <c r="F87" s="29">
        <f t="shared" si="23"/>
        <v>-617231</v>
      </c>
      <c r="G87" s="34">
        <f>+Inputs!$D$3</f>
        <v>0.37951000000000001</v>
      </c>
      <c r="I87" s="27">
        <f t="shared" si="28"/>
        <v>1100000</v>
      </c>
      <c r="K87" s="27">
        <f t="shared" si="24"/>
        <v>6111</v>
      </c>
      <c r="L87" s="27">
        <f t="shared" si="29"/>
        <v>482769</v>
      </c>
      <c r="M87" s="27">
        <f t="shared" si="25"/>
        <v>2319.18561</v>
      </c>
      <c r="N87" s="27">
        <f t="shared" si="26"/>
        <v>2319.18561</v>
      </c>
      <c r="O87" s="27">
        <f t="shared" si="30"/>
        <v>-234238.73673000163</v>
      </c>
      <c r="P87" s="27">
        <f t="shared" si="31"/>
        <v>234238.73673000163</v>
      </c>
    </row>
    <row r="88" spans="1:16">
      <c r="A88" s="30">
        <v>37956</v>
      </c>
      <c r="C88" s="6">
        <v>80</v>
      </c>
      <c r="D88" s="29">
        <f t="shared" si="22"/>
        <v>6111</v>
      </c>
      <c r="E88" s="29">
        <f t="shared" si="27"/>
        <v>488880</v>
      </c>
      <c r="F88" s="29">
        <f t="shared" si="23"/>
        <v>-611120</v>
      </c>
      <c r="G88" s="34">
        <f>+Inputs!$D$3</f>
        <v>0.37951000000000001</v>
      </c>
      <c r="I88" s="27">
        <f t="shared" si="28"/>
        <v>1100000</v>
      </c>
      <c r="K88" s="27">
        <f t="shared" si="24"/>
        <v>6111</v>
      </c>
      <c r="L88" s="27">
        <f t="shared" si="29"/>
        <v>488880</v>
      </c>
      <c r="M88" s="27">
        <f t="shared" si="25"/>
        <v>2319.18561</v>
      </c>
      <c r="N88" s="27">
        <f t="shared" si="26"/>
        <v>2319.18561</v>
      </c>
      <c r="O88" s="27">
        <f t="shared" si="30"/>
        <v>-231919.55112000165</v>
      </c>
      <c r="P88" s="27">
        <f t="shared" si="31"/>
        <v>231919.55112000165</v>
      </c>
    </row>
    <row r="89" spans="1:16">
      <c r="A89" s="31">
        <v>37987</v>
      </c>
      <c r="C89" s="6">
        <v>81</v>
      </c>
      <c r="D89" s="29">
        <f t="shared" si="22"/>
        <v>6111</v>
      </c>
      <c r="E89" s="29">
        <f t="shared" si="27"/>
        <v>494991</v>
      </c>
      <c r="F89" s="29">
        <f t="shared" si="23"/>
        <v>-605009</v>
      </c>
      <c r="G89" s="34">
        <f>+Inputs!$D$3</f>
        <v>0.37951000000000001</v>
      </c>
      <c r="I89" s="27">
        <f t="shared" si="28"/>
        <v>1100000</v>
      </c>
      <c r="K89" s="27">
        <f t="shared" si="24"/>
        <v>6111</v>
      </c>
      <c r="L89" s="27">
        <f t="shared" si="29"/>
        <v>494991</v>
      </c>
      <c r="M89" s="27">
        <f t="shared" si="25"/>
        <v>2319.18561</v>
      </c>
      <c r="N89" s="27">
        <f t="shared" si="26"/>
        <v>2319.18561</v>
      </c>
      <c r="O89" s="27">
        <f t="shared" si="30"/>
        <v>-229600.36551000166</v>
      </c>
      <c r="P89" s="27">
        <f t="shared" si="31"/>
        <v>229600.36551000166</v>
      </c>
    </row>
    <row r="90" spans="1:16">
      <c r="A90" s="30">
        <v>38018</v>
      </c>
      <c r="C90" s="6">
        <v>82</v>
      </c>
      <c r="D90" s="29">
        <f t="shared" si="22"/>
        <v>6111</v>
      </c>
      <c r="E90" s="29">
        <f t="shared" si="27"/>
        <v>501102</v>
      </c>
      <c r="F90" s="29">
        <f t="shared" si="23"/>
        <v>-598898</v>
      </c>
      <c r="G90" s="34">
        <f>+Inputs!$D$3</f>
        <v>0.37951000000000001</v>
      </c>
      <c r="I90" s="27">
        <f t="shared" si="28"/>
        <v>1100000</v>
      </c>
      <c r="K90" s="27">
        <f t="shared" si="24"/>
        <v>6111</v>
      </c>
      <c r="L90" s="27">
        <f t="shared" si="29"/>
        <v>501102</v>
      </c>
      <c r="M90" s="27">
        <f t="shared" si="25"/>
        <v>2319.18561</v>
      </c>
      <c r="N90" s="27">
        <f t="shared" si="26"/>
        <v>2319.18561</v>
      </c>
      <c r="O90" s="27">
        <f t="shared" si="30"/>
        <v>-227281.17990000168</v>
      </c>
      <c r="P90" s="27">
        <f t="shared" si="31"/>
        <v>227281.17990000168</v>
      </c>
    </row>
    <row r="91" spans="1:16">
      <c r="A91" s="31">
        <v>38047</v>
      </c>
      <c r="C91" s="6">
        <v>83</v>
      </c>
      <c r="D91" s="29">
        <f t="shared" si="22"/>
        <v>6111</v>
      </c>
      <c r="E91" s="29">
        <f t="shared" si="27"/>
        <v>507213</v>
      </c>
      <c r="F91" s="29">
        <f t="shared" si="23"/>
        <v>-592787</v>
      </c>
      <c r="G91" s="34">
        <f>+Inputs!$D$3</f>
        <v>0.37951000000000001</v>
      </c>
      <c r="I91" s="27">
        <f t="shared" si="28"/>
        <v>1100000</v>
      </c>
      <c r="K91" s="27">
        <f t="shared" si="24"/>
        <v>6111</v>
      </c>
      <c r="L91" s="27">
        <f t="shared" si="29"/>
        <v>507213</v>
      </c>
      <c r="M91" s="27">
        <f t="shared" si="25"/>
        <v>2319.18561</v>
      </c>
      <c r="N91" s="27">
        <f t="shared" si="26"/>
        <v>2319.18561</v>
      </c>
      <c r="O91" s="27">
        <f t="shared" si="30"/>
        <v>-224961.99429000169</v>
      </c>
      <c r="P91" s="27">
        <f t="shared" si="31"/>
        <v>224961.99429000169</v>
      </c>
    </row>
    <row r="92" spans="1:16">
      <c r="A92" s="30">
        <v>38078</v>
      </c>
      <c r="C92" s="6">
        <v>84</v>
      </c>
      <c r="D92" s="29">
        <f t="shared" si="22"/>
        <v>6111</v>
      </c>
      <c r="E92" s="29">
        <f t="shared" si="27"/>
        <v>513324</v>
      </c>
      <c r="F92" s="29">
        <f t="shared" si="23"/>
        <v>-586676</v>
      </c>
      <c r="G92" s="34">
        <f>+Inputs!$D$3</f>
        <v>0.37951000000000001</v>
      </c>
      <c r="I92" s="27">
        <f t="shared" si="28"/>
        <v>1100000</v>
      </c>
      <c r="K92" s="27">
        <f t="shared" si="24"/>
        <v>6111</v>
      </c>
      <c r="L92" s="27">
        <f t="shared" si="29"/>
        <v>513324</v>
      </c>
      <c r="M92" s="27">
        <f t="shared" si="25"/>
        <v>2319.18561</v>
      </c>
      <c r="N92" s="27">
        <f t="shared" si="26"/>
        <v>2319.18561</v>
      </c>
      <c r="O92" s="27">
        <f t="shared" si="30"/>
        <v>-222642.8086800017</v>
      </c>
      <c r="P92" s="27">
        <f t="shared" si="31"/>
        <v>222642.8086800017</v>
      </c>
    </row>
    <row r="93" spans="1:16">
      <c r="A93" s="31">
        <v>38108</v>
      </c>
      <c r="C93" s="6">
        <v>85</v>
      </c>
      <c r="D93" s="29">
        <f t="shared" si="22"/>
        <v>6111</v>
      </c>
      <c r="E93" s="29">
        <f t="shared" si="27"/>
        <v>519435</v>
      </c>
      <c r="F93" s="29">
        <f t="shared" si="23"/>
        <v>-580565</v>
      </c>
      <c r="G93" s="34">
        <f>+Inputs!$D$3</f>
        <v>0.37951000000000001</v>
      </c>
      <c r="I93" s="27">
        <f t="shared" si="28"/>
        <v>1100000</v>
      </c>
      <c r="K93" s="27">
        <f t="shared" si="24"/>
        <v>6111</v>
      </c>
      <c r="L93" s="27">
        <f t="shared" si="29"/>
        <v>519435</v>
      </c>
      <c r="M93" s="27">
        <f t="shared" si="25"/>
        <v>2319.18561</v>
      </c>
      <c r="N93" s="27">
        <f t="shared" si="26"/>
        <v>2319.18561</v>
      </c>
      <c r="O93" s="27">
        <f t="shared" si="30"/>
        <v>-220323.62307000172</v>
      </c>
      <c r="P93" s="27">
        <f t="shared" si="31"/>
        <v>220323.62307000172</v>
      </c>
    </row>
    <row r="94" spans="1:16">
      <c r="A94" s="30">
        <v>38139</v>
      </c>
      <c r="C94" s="6">
        <v>86</v>
      </c>
      <c r="D94" s="29">
        <f t="shared" si="22"/>
        <v>6111</v>
      </c>
      <c r="E94" s="29">
        <f t="shared" si="27"/>
        <v>525546</v>
      </c>
      <c r="F94" s="29">
        <f t="shared" si="23"/>
        <v>-574454</v>
      </c>
      <c r="G94" s="34">
        <f>+Inputs!$D$3</f>
        <v>0.37951000000000001</v>
      </c>
      <c r="I94" s="27">
        <f t="shared" si="28"/>
        <v>1100000</v>
      </c>
      <c r="K94" s="27">
        <f t="shared" si="24"/>
        <v>6111</v>
      </c>
      <c r="L94" s="27">
        <f t="shared" si="29"/>
        <v>525546</v>
      </c>
      <c r="M94" s="27">
        <f t="shared" si="25"/>
        <v>2319.18561</v>
      </c>
      <c r="N94" s="27">
        <f t="shared" si="26"/>
        <v>2319.18561</v>
      </c>
      <c r="O94" s="27">
        <f t="shared" si="30"/>
        <v>-218004.43746000173</v>
      </c>
      <c r="P94" s="27">
        <f t="shared" si="31"/>
        <v>218004.43746000173</v>
      </c>
    </row>
    <row r="95" spans="1:16">
      <c r="A95" s="31">
        <v>38169</v>
      </c>
      <c r="C95" s="6">
        <v>87</v>
      </c>
      <c r="D95" s="29">
        <f t="shared" si="22"/>
        <v>6111</v>
      </c>
      <c r="E95" s="29">
        <f t="shared" si="27"/>
        <v>531657</v>
      </c>
      <c r="F95" s="29">
        <f t="shared" si="23"/>
        <v>-568343</v>
      </c>
      <c r="G95" s="34">
        <f>+Inputs!$D$3</f>
        <v>0.37951000000000001</v>
      </c>
      <c r="I95" s="27">
        <f t="shared" si="28"/>
        <v>1100000</v>
      </c>
      <c r="K95" s="27">
        <f t="shared" si="24"/>
        <v>6111</v>
      </c>
      <c r="L95" s="27">
        <f t="shared" si="29"/>
        <v>531657</v>
      </c>
      <c r="M95" s="27">
        <f t="shared" si="25"/>
        <v>2319.18561</v>
      </c>
      <c r="N95" s="27">
        <f t="shared" si="26"/>
        <v>2319.18561</v>
      </c>
      <c r="O95" s="27">
        <f t="shared" si="30"/>
        <v>-215685.25185000175</v>
      </c>
      <c r="P95" s="27">
        <f t="shared" si="31"/>
        <v>215685.25185000175</v>
      </c>
    </row>
    <row r="96" spans="1:16">
      <c r="A96" s="30">
        <v>38200</v>
      </c>
      <c r="C96" s="6">
        <v>88</v>
      </c>
      <c r="D96" s="29">
        <f t="shared" si="22"/>
        <v>6111</v>
      </c>
      <c r="E96" s="29">
        <f t="shared" si="27"/>
        <v>537768</v>
      </c>
      <c r="F96" s="29">
        <f t="shared" si="23"/>
        <v>-562232</v>
      </c>
      <c r="G96" s="34">
        <f>+Inputs!$D$3</f>
        <v>0.37951000000000001</v>
      </c>
      <c r="I96" s="27">
        <f t="shared" si="28"/>
        <v>1100000</v>
      </c>
      <c r="K96" s="27">
        <f t="shared" si="24"/>
        <v>6111</v>
      </c>
      <c r="L96" s="27">
        <f t="shared" si="29"/>
        <v>537768</v>
      </c>
      <c r="M96" s="27">
        <f t="shared" si="25"/>
        <v>2319.18561</v>
      </c>
      <c r="N96" s="27">
        <f t="shared" si="26"/>
        <v>2319.18561</v>
      </c>
      <c r="O96" s="27">
        <f t="shared" si="30"/>
        <v>-213366.06624000176</v>
      </c>
      <c r="P96" s="27">
        <f t="shared" si="31"/>
        <v>213366.06624000176</v>
      </c>
    </row>
    <row r="97" spans="1:16">
      <c r="A97" s="31">
        <v>38231</v>
      </c>
      <c r="C97" s="6">
        <v>89</v>
      </c>
      <c r="D97" s="29">
        <f t="shared" si="22"/>
        <v>6111</v>
      </c>
      <c r="E97" s="29">
        <f t="shared" si="27"/>
        <v>543879</v>
      </c>
      <c r="F97" s="29">
        <f t="shared" si="23"/>
        <v>-556121</v>
      </c>
      <c r="G97" s="34">
        <f>+Inputs!$D$3</f>
        <v>0.37951000000000001</v>
      </c>
      <c r="I97" s="27">
        <f t="shared" si="28"/>
        <v>1100000</v>
      </c>
      <c r="K97" s="27">
        <f t="shared" si="24"/>
        <v>6111</v>
      </c>
      <c r="L97" s="27">
        <f t="shared" si="29"/>
        <v>543879</v>
      </c>
      <c r="M97" s="27">
        <f t="shared" si="25"/>
        <v>2319.18561</v>
      </c>
      <c r="N97" s="27">
        <f t="shared" si="26"/>
        <v>2319.18561</v>
      </c>
      <c r="O97" s="27">
        <f t="shared" si="30"/>
        <v>-211046.88063000177</v>
      </c>
      <c r="P97" s="27">
        <f t="shared" si="31"/>
        <v>211046.88063000177</v>
      </c>
    </row>
    <row r="98" spans="1:16">
      <c r="A98" s="30">
        <v>38261</v>
      </c>
      <c r="C98" s="6">
        <v>90</v>
      </c>
      <c r="D98" s="29">
        <f t="shared" si="22"/>
        <v>6111</v>
      </c>
      <c r="E98" s="29">
        <f t="shared" si="27"/>
        <v>549990</v>
      </c>
      <c r="F98" s="29">
        <f t="shared" si="23"/>
        <v>-550010</v>
      </c>
      <c r="G98" s="34">
        <f>+Inputs!$D$3</f>
        <v>0.37951000000000001</v>
      </c>
      <c r="I98" s="27">
        <f t="shared" si="28"/>
        <v>1100000</v>
      </c>
      <c r="K98" s="27">
        <f t="shared" si="24"/>
        <v>6111</v>
      </c>
      <c r="L98" s="27">
        <f t="shared" si="29"/>
        <v>549990</v>
      </c>
      <c r="M98" s="27">
        <f t="shared" si="25"/>
        <v>2319.18561</v>
      </c>
      <c r="N98" s="27">
        <f t="shared" si="26"/>
        <v>2319.18561</v>
      </c>
      <c r="O98" s="27">
        <f t="shared" si="30"/>
        <v>-208727.69502000179</v>
      </c>
      <c r="P98" s="27">
        <f t="shared" si="31"/>
        <v>208727.69502000179</v>
      </c>
    </row>
    <row r="99" spans="1:16">
      <c r="A99" s="31">
        <v>38292</v>
      </c>
      <c r="C99" s="6">
        <v>91</v>
      </c>
      <c r="D99" s="29">
        <f t="shared" si="22"/>
        <v>6111</v>
      </c>
      <c r="E99" s="29">
        <f t="shared" si="27"/>
        <v>556101</v>
      </c>
      <c r="F99" s="29">
        <f t="shared" si="23"/>
        <v>-543899</v>
      </c>
      <c r="G99" s="34">
        <f>+Inputs!$D$3</f>
        <v>0.37951000000000001</v>
      </c>
      <c r="I99" s="27">
        <f t="shared" si="28"/>
        <v>1100000</v>
      </c>
      <c r="K99" s="27">
        <f t="shared" si="24"/>
        <v>6111</v>
      </c>
      <c r="L99" s="27">
        <f t="shared" si="29"/>
        <v>556101</v>
      </c>
      <c r="M99" s="27">
        <f t="shared" si="25"/>
        <v>2319.18561</v>
      </c>
      <c r="N99" s="27">
        <f t="shared" si="26"/>
        <v>2319.18561</v>
      </c>
      <c r="O99" s="27">
        <f t="shared" si="30"/>
        <v>-206408.5094100018</v>
      </c>
      <c r="P99" s="27">
        <f t="shared" si="31"/>
        <v>206408.5094100018</v>
      </c>
    </row>
    <row r="100" spans="1:16">
      <c r="A100" s="30">
        <v>38322</v>
      </c>
      <c r="C100" s="6">
        <v>92</v>
      </c>
      <c r="D100" s="29">
        <f t="shared" si="22"/>
        <v>6111</v>
      </c>
      <c r="E100" s="29">
        <f t="shared" si="27"/>
        <v>562212</v>
      </c>
      <c r="F100" s="29">
        <f t="shared" si="23"/>
        <v>-537788</v>
      </c>
      <c r="G100" s="34">
        <f>+Inputs!$D$3</f>
        <v>0.37951000000000001</v>
      </c>
      <c r="I100" s="27">
        <f t="shared" si="28"/>
        <v>1100000</v>
      </c>
      <c r="K100" s="27">
        <f t="shared" si="24"/>
        <v>6111</v>
      </c>
      <c r="L100" s="27">
        <f t="shared" si="29"/>
        <v>562212</v>
      </c>
      <c r="M100" s="27">
        <f t="shared" si="25"/>
        <v>2319.18561</v>
      </c>
      <c r="N100" s="27">
        <f t="shared" si="26"/>
        <v>2319.18561</v>
      </c>
      <c r="O100" s="27">
        <f t="shared" si="30"/>
        <v>-204089.32380000182</v>
      </c>
      <c r="P100" s="27">
        <f t="shared" si="31"/>
        <v>204089.32380000182</v>
      </c>
    </row>
    <row r="101" spans="1:16">
      <c r="A101" s="31">
        <v>38353</v>
      </c>
      <c r="C101" s="6">
        <v>93</v>
      </c>
      <c r="D101" s="29">
        <f t="shared" si="22"/>
        <v>6111</v>
      </c>
      <c r="E101" s="29">
        <f t="shared" si="27"/>
        <v>568323</v>
      </c>
      <c r="F101" s="29">
        <f t="shared" si="23"/>
        <v>-531677</v>
      </c>
      <c r="G101" s="34">
        <f>+Inputs!$D$3</f>
        <v>0.37951000000000001</v>
      </c>
      <c r="I101" s="27">
        <f t="shared" si="28"/>
        <v>1100000</v>
      </c>
      <c r="K101" s="27">
        <f t="shared" si="24"/>
        <v>6111</v>
      </c>
      <c r="L101" s="27">
        <f t="shared" si="29"/>
        <v>568323</v>
      </c>
      <c r="M101" s="27">
        <f t="shared" si="25"/>
        <v>2319.18561</v>
      </c>
      <c r="N101" s="27">
        <f t="shared" si="26"/>
        <v>2319.18561</v>
      </c>
      <c r="O101" s="27">
        <f t="shared" si="30"/>
        <v>-201770.13819000183</v>
      </c>
      <c r="P101" s="27">
        <f t="shared" si="31"/>
        <v>201770.13819000183</v>
      </c>
    </row>
    <row r="102" spans="1:16">
      <c r="A102" s="30">
        <v>38384</v>
      </c>
      <c r="C102" s="6">
        <v>94</v>
      </c>
      <c r="D102" s="29">
        <f t="shared" si="22"/>
        <v>6111</v>
      </c>
      <c r="E102" s="29">
        <f t="shared" si="27"/>
        <v>574434</v>
      </c>
      <c r="F102" s="29">
        <f t="shared" si="23"/>
        <v>-525566</v>
      </c>
      <c r="G102" s="34">
        <f>+Inputs!$D$3</f>
        <v>0.37951000000000001</v>
      </c>
      <c r="I102" s="27">
        <f t="shared" si="28"/>
        <v>1100000</v>
      </c>
      <c r="K102" s="27">
        <f t="shared" si="24"/>
        <v>6111</v>
      </c>
      <c r="L102" s="27">
        <f t="shared" si="29"/>
        <v>574434</v>
      </c>
      <c r="M102" s="27">
        <f t="shared" si="25"/>
        <v>2319.18561</v>
      </c>
      <c r="N102" s="27">
        <f t="shared" si="26"/>
        <v>2319.18561</v>
      </c>
      <c r="O102" s="27">
        <f t="shared" si="30"/>
        <v>-199450.95258000185</v>
      </c>
      <c r="P102" s="27">
        <f t="shared" si="31"/>
        <v>199450.95258000185</v>
      </c>
    </row>
    <row r="103" spans="1:16">
      <c r="A103" s="31">
        <v>38412</v>
      </c>
      <c r="C103" s="6">
        <v>95</v>
      </c>
      <c r="D103" s="29">
        <f t="shared" si="22"/>
        <v>6111</v>
      </c>
      <c r="E103" s="29">
        <f t="shared" si="27"/>
        <v>580545</v>
      </c>
      <c r="F103" s="29">
        <f t="shared" si="23"/>
        <v>-519455</v>
      </c>
      <c r="G103" s="34">
        <f>+Inputs!$D$3</f>
        <v>0.37951000000000001</v>
      </c>
      <c r="I103" s="27">
        <f t="shared" si="28"/>
        <v>1100000</v>
      </c>
      <c r="K103" s="27">
        <f t="shared" si="24"/>
        <v>6111</v>
      </c>
      <c r="L103" s="27">
        <f t="shared" si="29"/>
        <v>580545</v>
      </c>
      <c r="M103" s="27">
        <f t="shared" si="25"/>
        <v>2319.18561</v>
      </c>
      <c r="N103" s="27">
        <f t="shared" si="26"/>
        <v>2319.18561</v>
      </c>
      <c r="O103" s="27">
        <f t="shared" si="30"/>
        <v>-197131.76697000186</v>
      </c>
      <c r="P103" s="27">
        <f t="shared" si="31"/>
        <v>197131.76697000186</v>
      </c>
    </row>
    <row r="104" spans="1:16">
      <c r="A104" s="30">
        <v>38443</v>
      </c>
      <c r="C104" s="6">
        <v>96</v>
      </c>
      <c r="D104" s="29">
        <f t="shared" si="22"/>
        <v>6111</v>
      </c>
      <c r="E104" s="29">
        <f t="shared" si="27"/>
        <v>586656</v>
      </c>
      <c r="F104" s="29">
        <f t="shared" si="23"/>
        <v>-513344</v>
      </c>
      <c r="G104" s="34">
        <f>+Inputs!$D$3</f>
        <v>0.37951000000000001</v>
      </c>
      <c r="I104" s="27">
        <f t="shared" si="28"/>
        <v>1100000</v>
      </c>
      <c r="K104" s="27">
        <f t="shared" si="24"/>
        <v>6111</v>
      </c>
      <c r="L104" s="27">
        <f t="shared" si="29"/>
        <v>586656</v>
      </c>
      <c r="M104" s="27">
        <f t="shared" si="25"/>
        <v>2319.18561</v>
      </c>
      <c r="N104" s="27">
        <f t="shared" si="26"/>
        <v>2319.18561</v>
      </c>
      <c r="O104" s="27">
        <f t="shared" si="30"/>
        <v>-194812.58136000187</v>
      </c>
      <c r="P104" s="27">
        <f t="shared" si="31"/>
        <v>194812.58136000187</v>
      </c>
    </row>
    <row r="105" spans="1:16">
      <c r="A105" s="31">
        <v>38473</v>
      </c>
      <c r="C105" s="6">
        <v>97</v>
      </c>
      <c r="D105" s="29">
        <f t="shared" ref="D105:D136" si="32">ROUND(-(+$B$9/180)*1,0)</f>
        <v>6111</v>
      </c>
      <c r="E105" s="29">
        <f t="shared" si="27"/>
        <v>592767</v>
      </c>
      <c r="F105" s="29">
        <f t="shared" ref="F105:F136" si="33">$B$9+E105</f>
        <v>-507233</v>
      </c>
      <c r="G105" s="34">
        <f>+Inputs!$D$3</f>
        <v>0.37951000000000001</v>
      </c>
      <c r="I105" s="27">
        <f t="shared" si="28"/>
        <v>1100000</v>
      </c>
      <c r="K105" s="27">
        <f t="shared" ref="K105:K136" si="34">D105</f>
        <v>6111</v>
      </c>
      <c r="L105" s="27">
        <f t="shared" si="29"/>
        <v>592767</v>
      </c>
      <c r="M105" s="27">
        <f t="shared" ref="M105:M136" si="35">K105*G105</f>
        <v>2319.18561</v>
      </c>
      <c r="N105" s="27">
        <f t="shared" ref="N105:N136" si="36">M105-J105</f>
        <v>2319.18561</v>
      </c>
      <c r="O105" s="27">
        <f t="shared" si="30"/>
        <v>-192493.39575000189</v>
      </c>
      <c r="P105" s="27">
        <f t="shared" si="31"/>
        <v>192493.39575000189</v>
      </c>
    </row>
    <row r="106" spans="1:16">
      <c r="A106" s="30">
        <v>38504</v>
      </c>
      <c r="C106" s="6">
        <v>98</v>
      </c>
      <c r="D106" s="29">
        <f t="shared" si="32"/>
        <v>6111</v>
      </c>
      <c r="E106" s="29">
        <f t="shared" ref="E106:E137" si="37">+E105+D106</f>
        <v>598878</v>
      </c>
      <c r="F106" s="29">
        <f t="shared" si="33"/>
        <v>-501122</v>
      </c>
      <c r="G106" s="34">
        <f>+Inputs!$D$3</f>
        <v>0.37951000000000001</v>
      </c>
      <c r="I106" s="27">
        <f t="shared" ref="I106:I137" si="38">+I105+H106</f>
        <v>1100000</v>
      </c>
      <c r="K106" s="27">
        <f t="shared" si="34"/>
        <v>6111</v>
      </c>
      <c r="L106" s="27">
        <f t="shared" ref="L106:L137" si="39">+L105+K106</f>
        <v>598878</v>
      </c>
      <c r="M106" s="27">
        <f t="shared" si="35"/>
        <v>2319.18561</v>
      </c>
      <c r="N106" s="27">
        <f t="shared" si="36"/>
        <v>2319.18561</v>
      </c>
      <c r="O106" s="27">
        <f t="shared" ref="O106:O137" si="40">+O105+N106</f>
        <v>-190174.2101400019</v>
      </c>
      <c r="P106" s="27">
        <f t="shared" ref="P106:P137" si="41">P105-N106</f>
        <v>190174.2101400019</v>
      </c>
    </row>
    <row r="107" spans="1:16">
      <c r="A107" s="31">
        <v>38534</v>
      </c>
      <c r="C107" s="6">
        <v>99</v>
      </c>
      <c r="D107" s="29">
        <f t="shared" si="32"/>
        <v>6111</v>
      </c>
      <c r="E107" s="29">
        <f t="shared" si="37"/>
        <v>604989</v>
      </c>
      <c r="F107" s="29">
        <f t="shared" si="33"/>
        <v>-495011</v>
      </c>
      <c r="G107" s="34">
        <f>+Inputs!$D$3</f>
        <v>0.37951000000000001</v>
      </c>
      <c r="I107" s="27">
        <f t="shared" si="38"/>
        <v>1100000</v>
      </c>
      <c r="K107" s="27">
        <f t="shared" si="34"/>
        <v>6111</v>
      </c>
      <c r="L107" s="27">
        <f t="shared" si="39"/>
        <v>604989</v>
      </c>
      <c r="M107" s="27">
        <f t="shared" si="35"/>
        <v>2319.18561</v>
      </c>
      <c r="N107" s="27">
        <f t="shared" si="36"/>
        <v>2319.18561</v>
      </c>
      <c r="O107" s="27">
        <f t="shared" si="40"/>
        <v>-187855.02453000192</v>
      </c>
      <c r="P107" s="27">
        <f t="shared" si="41"/>
        <v>187855.02453000192</v>
      </c>
    </row>
    <row r="108" spans="1:16">
      <c r="A108" s="30">
        <v>38565</v>
      </c>
      <c r="C108" s="6">
        <v>100</v>
      </c>
      <c r="D108" s="29">
        <f t="shared" si="32"/>
        <v>6111</v>
      </c>
      <c r="E108" s="29">
        <f t="shared" si="37"/>
        <v>611100</v>
      </c>
      <c r="F108" s="29">
        <f t="shared" si="33"/>
        <v>-488900</v>
      </c>
      <c r="G108" s="34">
        <f>+Inputs!$D$3</f>
        <v>0.37951000000000001</v>
      </c>
      <c r="I108" s="27">
        <f t="shared" si="38"/>
        <v>1100000</v>
      </c>
      <c r="K108" s="27">
        <f t="shared" si="34"/>
        <v>6111</v>
      </c>
      <c r="L108" s="27">
        <f t="shared" si="39"/>
        <v>611100</v>
      </c>
      <c r="M108" s="27">
        <f t="shared" si="35"/>
        <v>2319.18561</v>
      </c>
      <c r="N108" s="27">
        <f t="shared" si="36"/>
        <v>2319.18561</v>
      </c>
      <c r="O108" s="27">
        <f t="shared" si="40"/>
        <v>-185535.83892000193</v>
      </c>
      <c r="P108" s="27">
        <f t="shared" si="41"/>
        <v>185535.83892000193</v>
      </c>
    </row>
    <row r="109" spans="1:16">
      <c r="A109" s="31">
        <v>38596</v>
      </c>
      <c r="C109" s="6">
        <v>101</v>
      </c>
      <c r="D109" s="29">
        <f t="shared" si="32"/>
        <v>6111</v>
      </c>
      <c r="E109" s="29">
        <f t="shared" si="37"/>
        <v>617211</v>
      </c>
      <c r="F109" s="29">
        <f t="shared" si="33"/>
        <v>-482789</v>
      </c>
      <c r="G109" s="34">
        <f>+Inputs!$D$3</f>
        <v>0.37951000000000001</v>
      </c>
      <c r="I109" s="27">
        <f t="shared" si="38"/>
        <v>1100000</v>
      </c>
      <c r="K109" s="27">
        <f t="shared" si="34"/>
        <v>6111</v>
      </c>
      <c r="L109" s="27">
        <f t="shared" si="39"/>
        <v>617211</v>
      </c>
      <c r="M109" s="27">
        <f t="shared" si="35"/>
        <v>2319.18561</v>
      </c>
      <c r="N109" s="27">
        <f t="shared" si="36"/>
        <v>2319.18561</v>
      </c>
      <c r="O109" s="27">
        <f t="shared" si="40"/>
        <v>-183216.65331000194</v>
      </c>
      <c r="P109" s="27">
        <f t="shared" si="41"/>
        <v>183216.65331000194</v>
      </c>
    </row>
    <row r="110" spans="1:16">
      <c r="A110" s="30">
        <v>38626</v>
      </c>
      <c r="C110" s="6">
        <v>102</v>
      </c>
      <c r="D110" s="29">
        <f t="shared" si="32"/>
        <v>6111</v>
      </c>
      <c r="E110" s="29">
        <f t="shared" si="37"/>
        <v>623322</v>
      </c>
      <c r="F110" s="29">
        <f t="shared" si="33"/>
        <v>-476678</v>
      </c>
      <c r="G110" s="34">
        <f>+Inputs!$D$3</f>
        <v>0.37951000000000001</v>
      </c>
      <c r="I110" s="27">
        <f t="shared" si="38"/>
        <v>1100000</v>
      </c>
      <c r="K110" s="27">
        <f t="shared" si="34"/>
        <v>6111</v>
      </c>
      <c r="L110" s="27">
        <f t="shared" si="39"/>
        <v>623322</v>
      </c>
      <c r="M110" s="27">
        <f t="shared" si="35"/>
        <v>2319.18561</v>
      </c>
      <c r="N110" s="27">
        <f t="shared" si="36"/>
        <v>2319.18561</v>
      </c>
      <c r="O110" s="27">
        <f t="shared" si="40"/>
        <v>-180897.46770000196</v>
      </c>
      <c r="P110" s="27">
        <f t="shared" si="41"/>
        <v>180897.46770000196</v>
      </c>
    </row>
    <row r="111" spans="1:16">
      <c r="A111" s="31">
        <v>38657</v>
      </c>
      <c r="C111" s="6">
        <v>103</v>
      </c>
      <c r="D111" s="29">
        <f t="shared" si="32"/>
        <v>6111</v>
      </c>
      <c r="E111" s="29">
        <f t="shared" si="37"/>
        <v>629433</v>
      </c>
      <c r="F111" s="29">
        <f t="shared" si="33"/>
        <v>-470567</v>
      </c>
      <c r="G111" s="34">
        <f>+Inputs!$D$3</f>
        <v>0.37951000000000001</v>
      </c>
      <c r="I111" s="27">
        <f t="shared" si="38"/>
        <v>1100000</v>
      </c>
      <c r="K111" s="27">
        <f t="shared" si="34"/>
        <v>6111</v>
      </c>
      <c r="L111" s="27">
        <f t="shared" si="39"/>
        <v>629433</v>
      </c>
      <c r="M111" s="27">
        <f t="shared" si="35"/>
        <v>2319.18561</v>
      </c>
      <c r="N111" s="27">
        <f t="shared" si="36"/>
        <v>2319.18561</v>
      </c>
      <c r="O111" s="27">
        <f t="shared" si="40"/>
        <v>-178578.28209000197</v>
      </c>
      <c r="P111" s="27">
        <f t="shared" si="41"/>
        <v>178578.28209000197</v>
      </c>
    </row>
    <row r="112" spans="1:16">
      <c r="A112" s="30">
        <v>38687</v>
      </c>
      <c r="C112" s="6">
        <v>104</v>
      </c>
      <c r="D112" s="29">
        <f t="shared" si="32"/>
        <v>6111</v>
      </c>
      <c r="E112" s="29">
        <f t="shared" si="37"/>
        <v>635544</v>
      </c>
      <c r="F112" s="29">
        <f t="shared" si="33"/>
        <v>-464456</v>
      </c>
      <c r="G112" s="34">
        <f>+Inputs!$D$3</f>
        <v>0.37951000000000001</v>
      </c>
      <c r="I112" s="27">
        <f t="shared" si="38"/>
        <v>1100000</v>
      </c>
      <c r="K112" s="27">
        <f t="shared" si="34"/>
        <v>6111</v>
      </c>
      <c r="L112" s="27">
        <f t="shared" si="39"/>
        <v>635544</v>
      </c>
      <c r="M112" s="27">
        <f t="shared" si="35"/>
        <v>2319.18561</v>
      </c>
      <c r="N112" s="27">
        <f t="shared" si="36"/>
        <v>2319.18561</v>
      </c>
      <c r="O112" s="27">
        <f t="shared" si="40"/>
        <v>-176259.09648000199</v>
      </c>
      <c r="P112" s="27">
        <f t="shared" si="41"/>
        <v>176259.09648000199</v>
      </c>
    </row>
    <row r="113" spans="1:16">
      <c r="A113" s="31">
        <v>38718</v>
      </c>
      <c r="C113" s="6">
        <v>105</v>
      </c>
      <c r="D113" s="29">
        <f t="shared" si="32"/>
        <v>6111</v>
      </c>
      <c r="E113" s="29">
        <f t="shared" si="37"/>
        <v>641655</v>
      </c>
      <c r="F113" s="29">
        <f t="shared" si="33"/>
        <v>-458345</v>
      </c>
      <c r="G113" s="34">
        <f>+Inputs!$D$3</f>
        <v>0.37951000000000001</v>
      </c>
      <c r="I113" s="27">
        <f t="shared" si="38"/>
        <v>1100000</v>
      </c>
      <c r="K113" s="27">
        <f t="shared" si="34"/>
        <v>6111</v>
      </c>
      <c r="L113" s="27">
        <f t="shared" si="39"/>
        <v>641655</v>
      </c>
      <c r="M113" s="27">
        <f t="shared" si="35"/>
        <v>2319.18561</v>
      </c>
      <c r="N113" s="27">
        <f t="shared" si="36"/>
        <v>2319.18561</v>
      </c>
      <c r="O113" s="27">
        <f t="shared" si="40"/>
        <v>-173939.910870002</v>
      </c>
      <c r="P113" s="27">
        <f t="shared" si="41"/>
        <v>173939.910870002</v>
      </c>
    </row>
    <row r="114" spans="1:16">
      <c r="A114" s="30">
        <v>38749</v>
      </c>
      <c r="C114" s="6">
        <v>106</v>
      </c>
      <c r="D114" s="29">
        <f t="shared" si="32"/>
        <v>6111</v>
      </c>
      <c r="E114" s="29">
        <f t="shared" si="37"/>
        <v>647766</v>
      </c>
      <c r="F114" s="29">
        <f t="shared" si="33"/>
        <v>-452234</v>
      </c>
      <c r="G114" s="34">
        <f>+Inputs!$D$3</f>
        <v>0.37951000000000001</v>
      </c>
      <c r="I114" s="27">
        <f t="shared" si="38"/>
        <v>1100000</v>
      </c>
      <c r="K114" s="27">
        <f t="shared" si="34"/>
        <v>6111</v>
      </c>
      <c r="L114" s="27">
        <f t="shared" si="39"/>
        <v>647766</v>
      </c>
      <c r="M114" s="27">
        <f t="shared" si="35"/>
        <v>2319.18561</v>
      </c>
      <c r="N114" s="27">
        <f t="shared" si="36"/>
        <v>2319.18561</v>
      </c>
      <c r="O114" s="27">
        <f t="shared" si="40"/>
        <v>-171620.72526000201</v>
      </c>
      <c r="P114" s="27">
        <f t="shared" si="41"/>
        <v>171620.72526000201</v>
      </c>
    </row>
    <row r="115" spans="1:16">
      <c r="A115" s="31">
        <v>38777</v>
      </c>
      <c r="C115" s="6">
        <v>107</v>
      </c>
      <c r="D115" s="29">
        <f t="shared" si="32"/>
        <v>6111</v>
      </c>
      <c r="E115" s="29">
        <f t="shared" si="37"/>
        <v>653877</v>
      </c>
      <c r="F115" s="29">
        <f t="shared" si="33"/>
        <v>-446123</v>
      </c>
      <c r="G115" s="34">
        <f>+Inputs!$D$3</f>
        <v>0.37951000000000001</v>
      </c>
      <c r="I115" s="27">
        <f t="shared" si="38"/>
        <v>1100000</v>
      </c>
      <c r="K115" s="27">
        <f t="shared" si="34"/>
        <v>6111</v>
      </c>
      <c r="L115" s="27">
        <f t="shared" si="39"/>
        <v>653877</v>
      </c>
      <c r="M115" s="27">
        <f t="shared" si="35"/>
        <v>2319.18561</v>
      </c>
      <c r="N115" s="27">
        <f t="shared" si="36"/>
        <v>2319.18561</v>
      </c>
      <c r="O115" s="27">
        <f t="shared" si="40"/>
        <v>-169301.53965000203</v>
      </c>
      <c r="P115" s="27">
        <f t="shared" si="41"/>
        <v>169301.53965000203</v>
      </c>
    </row>
    <row r="116" spans="1:16">
      <c r="A116" s="30">
        <v>38808</v>
      </c>
      <c r="C116" s="6">
        <v>108</v>
      </c>
      <c r="D116" s="29">
        <f t="shared" si="32"/>
        <v>6111</v>
      </c>
      <c r="E116" s="29">
        <f t="shared" si="37"/>
        <v>659988</v>
      </c>
      <c r="F116" s="29">
        <f t="shared" si="33"/>
        <v>-440012</v>
      </c>
      <c r="G116" s="34">
        <f>+Inputs!$D$3</f>
        <v>0.37951000000000001</v>
      </c>
      <c r="I116" s="27">
        <f t="shared" si="38"/>
        <v>1100000</v>
      </c>
      <c r="K116" s="27">
        <f t="shared" si="34"/>
        <v>6111</v>
      </c>
      <c r="L116" s="27">
        <f t="shared" si="39"/>
        <v>659988</v>
      </c>
      <c r="M116" s="27">
        <f t="shared" si="35"/>
        <v>2319.18561</v>
      </c>
      <c r="N116" s="27">
        <f t="shared" si="36"/>
        <v>2319.18561</v>
      </c>
      <c r="O116" s="27">
        <f t="shared" si="40"/>
        <v>-166982.35404000204</v>
      </c>
      <c r="P116" s="27">
        <f t="shared" si="41"/>
        <v>166982.35404000204</v>
      </c>
    </row>
    <row r="117" spans="1:16">
      <c r="A117" s="31">
        <v>38838</v>
      </c>
      <c r="C117" s="6">
        <v>109</v>
      </c>
      <c r="D117" s="29">
        <f t="shared" si="32"/>
        <v>6111</v>
      </c>
      <c r="E117" s="29">
        <f t="shared" si="37"/>
        <v>666099</v>
      </c>
      <c r="F117" s="29">
        <f t="shared" si="33"/>
        <v>-433901</v>
      </c>
      <c r="G117" s="34">
        <f>+Inputs!$D$3</f>
        <v>0.37951000000000001</v>
      </c>
      <c r="I117" s="27">
        <f t="shared" si="38"/>
        <v>1100000</v>
      </c>
      <c r="K117" s="27">
        <f t="shared" si="34"/>
        <v>6111</v>
      </c>
      <c r="L117" s="27">
        <f t="shared" si="39"/>
        <v>666099</v>
      </c>
      <c r="M117" s="27">
        <f t="shared" si="35"/>
        <v>2319.18561</v>
      </c>
      <c r="N117" s="27">
        <f t="shared" si="36"/>
        <v>2319.18561</v>
      </c>
      <c r="O117" s="27">
        <f t="shared" si="40"/>
        <v>-164663.16843000206</v>
      </c>
      <c r="P117" s="27">
        <f t="shared" si="41"/>
        <v>164663.16843000206</v>
      </c>
    </row>
    <row r="118" spans="1:16">
      <c r="A118" s="30">
        <v>38869</v>
      </c>
      <c r="C118" s="6">
        <v>110</v>
      </c>
      <c r="D118" s="29">
        <f t="shared" si="32"/>
        <v>6111</v>
      </c>
      <c r="E118" s="29">
        <f t="shared" si="37"/>
        <v>672210</v>
      </c>
      <c r="F118" s="29">
        <f t="shared" si="33"/>
        <v>-427790</v>
      </c>
      <c r="G118" s="34">
        <f>+Inputs!$D$3</f>
        <v>0.37951000000000001</v>
      </c>
      <c r="I118" s="27">
        <f t="shared" si="38"/>
        <v>1100000</v>
      </c>
      <c r="K118" s="27">
        <f t="shared" si="34"/>
        <v>6111</v>
      </c>
      <c r="L118" s="27">
        <f t="shared" si="39"/>
        <v>672210</v>
      </c>
      <c r="M118" s="27">
        <f t="shared" si="35"/>
        <v>2319.18561</v>
      </c>
      <c r="N118" s="27">
        <f t="shared" si="36"/>
        <v>2319.18561</v>
      </c>
      <c r="O118" s="27">
        <f t="shared" si="40"/>
        <v>-162343.98282000207</v>
      </c>
      <c r="P118" s="27">
        <f t="shared" si="41"/>
        <v>162343.98282000207</v>
      </c>
    </row>
    <row r="119" spans="1:16">
      <c r="A119" s="31">
        <v>38899</v>
      </c>
      <c r="C119" s="6">
        <v>111</v>
      </c>
      <c r="D119" s="29">
        <f t="shared" si="32"/>
        <v>6111</v>
      </c>
      <c r="E119" s="29">
        <f t="shared" si="37"/>
        <v>678321</v>
      </c>
      <c r="F119" s="29">
        <f t="shared" si="33"/>
        <v>-421679</v>
      </c>
      <c r="G119" s="34">
        <f>+Inputs!$D$3</f>
        <v>0.37951000000000001</v>
      </c>
      <c r="I119" s="27">
        <f t="shared" si="38"/>
        <v>1100000</v>
      </c>
      <c r="K119" s="27">
        <f t="shared" si="34"/>
        <v>6111</v>
      </c>
      <c r="L119" s="27">
        <f t="shared" si="39"/>
        <v>678321</v>
      </c>
      <c r="M119" s="27">
        <f t="shared" si="35"/>
        <v>2319.18561</v>
      </c>
      <c r="N119" s="27">
        <f t="shared" si="36"/>
        <v>2319.18561</v>
      </c>
      <c r="O119" s="27">
        <f t="shared" si="40"/>
        <v>-160024.79721000209</v>
      </c>
      <c r="P119" s="27">
        <f t="shared" si="41"/>
        <v>160024.79721000209</v>
      </c>
    </row>
    <row r="120" spans="1:16">
      <c r="A120" s="30">
        <v>38930</v>
      </c>
      <c r="C120" s="6">
        <v>112</v>
      </c>
      <c r="D120" s="29">
        <f t="shared" si="32"/>
        <v>6111</v>
      </c>
      <c r="E120" s="29">
        <f t="shared" si="37"/>
        <v>684432</v>
      </c>
      <c r="F120" s="29">
        <f t="shared" si="33"/>
        <v>-415568</v>
      </c>
      <c r="G120" s="34">
        <f>+Inputs!$D$3</f>
        <v>0.37951000000000001</v>
      </c>
      <c r="I120" s="27">
        <f t="shared" si="38"/>
        <v>1100000</v>
      </c>
      <c r="K120" s="27">
        <f t="shared" si="34"/>
        <v>6111</v>
      </c>
      <c r="L120" s="27">
        <f t="shared" si="39"/>
        <v>684432</v>
      </c>
      <c r="M120" s="27">
        <f t="shared" si="35"/>
        <v>2319.18561</v>
      </c>
      <c r="N120" s="27">
        <f t="shared" si="36"/>
        <v>2319.18561</v>
      </c>
      <c r="O120" s="27">
        <f t="shared" si="40"/>
        <v>-157705.6116000021</v>
      </c>
      <c r="P120" s="27">
        <f t="shared" si="41"/>
        <v>157705.6116000021</v>
      </c>
    </row>
    <row r="121" spans="1:16">
      <c r="A121" s="31">
        <v>38961</v>
      </c>
      <c r="C121" s="6">
        <v>113</v>
      </c>
      <c r="D121" s="29">
        <f t="shared" si="32"/>
        <v>6111</v>
      </c>
      <c r="E121" s="29">
        <f t="shared" si="37"/>
        <v>690543</v>
      </c>
      <c r="F121" s="29">
        <f t="shared" si="33"/>
        <v>-409457</v>
      </c>
      <c r="G121" s="34">
        <f>+Inputs!$D$3</f>
        <v>0.37951000000000001</v>
      </c>
      <c r="I121" s="27">
        <f t="shared" si="38"/>
        <v>1100000</v>
      </c>
      <c r="K121" s="27">
        <f t="shared" si="34"/>
        <v>6111</v>
      </c>
      <c r="L121" s="27">
        <f t="shared" si="39"/>
        <v>690543</v>
      </c>
      <c r="M121" s="27">
        <f t="shared" si="35"/>
        <v>2319.18561</v>
      </c>
      <c r="N121" s="27">
        <f t="shared" si="36"/>
        <v>2319.18561</v>
      </c>
      <c r="O121" s="27">
        <f t="shared" si="40"/>
        <v>-155386.42599000211</v>
      </c>
      <c r="P121" s="27">
        <f t="shared" si="41"/>
        <v>155386.42599000211</v>
      </c>
    </row>
    <row r="122" spans="1:16">
      <c r="A122" s="30">
        <v>38991</v>
      </c>
      <c r="C122" s="6">
        <v>114</v>
      </c>
      <c r="D122" s="29">
        <f t="shared" si="32"/>
        <v>6111</v>
      </c>
      <c r="E122" s="29">
        <f t="shared" si="37"/>
        <v>696654</v>
      </c>
      <c r="F122" s="29">
        <f t="shared" si="33"/>
        <v>-403346</v>
      </c>
      <c r="G122" s="34">
        <f>+Inputs!$D$3</f>
        <v>0.37951000000000001</v>
      </c>
      <c r="I122" s="27">
        <f t="shared" si="38"/>
        <v>1100000</v>
      </c>
      <c r="K122" s="27">
        <f t="shared" si="34"/>
        <v>6111</v>
      </c>
      <c r="L122" s="27">
        <f t="shared" si="39"/>
        <v>696654</v>
      </c>
      <c r="M122" s="27">
        <f t="shared" si="35"/>
        <v>2319.18561</v>
      </c>
      <c r="N122" s="27">
        <f t="shared" si="36"/>
        <v>2319.18561</v>
      </c>
      <c r="O122" s="27">
        <f t="shared" si="40"/>
        <v>-153067.24038000213</v>
      </c>
      <c r="P122" s="27">
        <f t="shared" si="41"/>
        <v>153067.24038000213</v>
      </c>
    </row>
    <row r="123" spans="1:16">
      <c r="A123" s="31">
        <v>39022</v>
      </c>
      <c r="C123" s="6">
        <v>115</v>
      </c>
      <c r="D123" s="29">
        <f t="shared" si="32"/>
        <v>6111</v>
      </c>
      <c r="E123" s="29">
        <f t="shared" si="37"/>
        <v>702765</v>
      </c>
      <c r="F123" s="29">
        <f t="shared" si="33"/>
        <v>-397235</v>
      </c>
      <c r="G123" s="34">
        <f>+Inputs!$D$3</f>
        <v>0.37951000000000001</v>
      </c>
      <c r="I123" s="27">
        <f t="shared" si="38"/>
        <v>1100000</v>
      </c>
      <c r="K123" s="27">
        <f t="shared" si="34"/>
        <v>6111</v>
      </c>
      <c r="L123" s="27">
        <f t="shared" si="39"/>
        <v>702765</v>
      </c>
      <c r="M123" s="27">
        <f t="shared" si="35"/>
        <v>2319.18561</v>
      </c>
      <c r="N123" s="27">
        <f t="shared" si="36"/>
        <v>2319.18561</v>
      </c>
      <c r="O123" s="27">
        <f t="shared" si="40"/>
        <v>-150748.05477000214</v>
      </c>
      <c r="P123" s="27">
        <f t="shared" si="41"/>
        <v>150748.05477000214</v>
      </c>
    </row>
    <row r="124" spans="1:16">
      <c r="A124" s="30">
        <v>39052</v>
      </c>
      <c r="C124" s="6">
        <v>116</v>
      </c>
      <c r="D124" s="29">
        <f t="shared" si="32"/>
        <v>6111</v>
      </c>
      <c r="E124" s="29">
        <f t="shared" si="37"/>
        <v>708876</v>
      </c>
      <c r="F124" s="29">
        <f t="shared" si="33"/>
        <v>-391124</v>
      </c>
      <c r="G124" s="34">
        <f>+Inputs!$D$3</f>
        <v>0.37951000000000001</v>
      </c>
      <c r="I124" s="27">
        <f t="shared" si="38"/>
        <v>1100000</v>
      </c>
      <c r="K124" s="27">
        <f t="shared" si="34"/>
        <v>6111</v>
      </c>
      <c r="L124" s="27">
        <f t="shared" si="39"/>
        <v>708876</v>
      </c>
      <c r="M124" s="27">
        <f t="shared" si="35"/>
        <v>2319.18561</v>
      </c>
      <c r="N124" s="27">
        <f t="shared" si="36"/>
        <v>2319.18561</v>
      </c>
      <c r="O124" s="27">
        <f t="shared" si="40"/>
        <v>-148428.86916000216</v>
      </c>
      <c r="P124" s="27">
        <f t="shared" si="41"/>
        <v>148428.86916000216</v>
      </c>
    </row>
    <row r="125" spans="1:16">
      <c r="A125" s="31">
        <v>39083</v>
      </c>
      <c r="C125" s="6">
        <v>117</v>
      </c>
      <c r="D125" s="29">
        <f t="shared" si="32"/>
        <v>6111</v>
      </c>
      <c r="E125" s="29">
        <f t="shared" si="37"/>
        <v>714987</v>
      </c>
      <c r="F125" s="29">
        <f t="shared" si="33"/>
        <v>-385013</v>
      </c>
      <c r="G125" s="34">
        <f>+Inputs!$D$3</f>
        <v>0.37951000000000001</v>
      </c>
      <c r="I125" s="27">
        <f t="shared" si="38"/>
        <v>1100000</v>
      </c>
      <c r="K125" s="27">
        <f t="shared" si="34"/>
        <v>6111</v>
      </c>
      <c r="L125" s="27">
        <f t="shared" si="39"/>
        <v>714987</v>
      </c>
      <c r="M125" s="27">
        <f t="shared" si="35"/>
        <v>2319.18561</v>
      </c>
      <c r="N125" s="27">
        <f t="shared" si="36"/>
        <v>2319.18561</v>
      </c>
      <c r="O125" s="27">
        <f t="shared" si="40"/>
        <v>-146109.68355000217</v>
      </c>
      <c r="P125" s="27">
        <f t="shared" si="41"/>
        <v>146109.68355000217</v>
      </c>
    </row>
    <row r="126" spans="1:16">
      <c r="A126" s="30">
        <v>39114</v>
      </c>
      <c r="C126" s="6">
        <v>118</v>
      </c>
      <c r="D126" s="29">
        <f t="shared" si="32"/>
        <v>6111</v>
      </c>
      <c r="E126" s="29">
        <f t="shared" si="37"/>
        <v>721098</v>
      </c>
      <c r="F126" s="29">
        <f t="shared" si="33"/>
        <v>-378902</v>
      </c>
      <c r="G126" s="34">
        <f>+Inputs!$D$3</f>
        <v>0.37951000000000001</v>
      </c>
      <c r="I126" s="27">
        <f t="shared" si="38"/>
        <v>1100000</v>
      </c>
      <c r="K126" s="27">
        <f t="shared" si="34"/>
        <v>6111</v>
      </c>
      <c r="L126" s="27">
        <f t="shared" si="39"/>
        <v>721098</v>
      </c>
      <c r="M126" s="27">
        <f t="shared" si="35"/>
        <v>2319.18561</v>
      </c>
      <c r="N126" s="27">
        <f t="shared" si="36"/>
        <v>2319.18561</v>
      </c>
      <c r="O126" s="27">
        <f t="shared" si="40"/>
        <v>-143790.49794000218</v>
      </c>
      <c r="P126" s="27">
        <f t="shared" si="41"/>
        <v>143790.49794000218</v>
      </c>
    </row>
    <row r="127" spans="1:16">
      <c r="A127" s="31">
        <v>39142</v>
      </c>
      <c r="C127" s="6">
        <v>119</v>
      </c>
      <c r="D127" s="29">
        <f t="shared" si="32"/>
        <v>6111</v>
      </c>
      <c r="E127" s="29">
        <f t="shared" si="37"/>
        <v>727209</v>
      </c>
      <c r="F127" s="29">
        <f t="shared" si="33"/>
        <v>-372791</v>
      </c>
      <c r="G127" s="34">
        <f>+Inputs!$D$3</f>
        <v>0.37951000000000001</v>
      </c>
      <c r="I127" s="27">
        <f t="shared" si="38"/>
        <v>1100000</v>
      </c>
      <c r="K127" s="27">
        <f t="shared" si="34"/>
        <v>6111</v>
      </c>
      <c r="L127" s="27">
        <f t="shared" si="39"/>
        <v>727209</v>
      </c>
      <c r="M127" s="27">
        <f t="shared" si="35"/>
        <v>2319.18561</v>
      </c>
      <c r="N127" s="27">
        <f t="shared" si="36"/>
        <v>2319.18561</v>
      </c>
      <c r="O127" s="27">
        <f t="shared" si="40"/>
        <v>-141471.3123300022</v>
      </c>
      <c r="P127" s="27">
        <f t="shared" si="41"/>
        <v>141471.3123300022</v>
      </c>
    </row>
    <row r="128" spans="1:16">
      <c r="A128" s="30">
        <v>39173</v>
      </c>
      <c r="C128" s="6">
        <v>120</v>
      </c>
      <c r="D128" s="29">
        <f t="shared" si="32"/>
        <v>6111</v>
      </c>
      <c r="E128" s="29">
        <f t="shared" si="37"/>
        <v>733320</v>
      </c>
      <c r="F128" s="29">
        <f t="shared" si="33"/>
        <v>-366680</v>
      </c>
      <c r="G128" s="34">
        <f>+Inputs!$D$3</f>
        <v>0.37951000000000001</v>
      </c>
      <c r="I128" s="27">
        <f t="shared" si="38"/>
        <v>1100000</v>
      </c>
      <c r="K128" s="27">
        <f t="shared" si="34"/>
        <v>6111</v>
      </c>
      <c r="L128" s="27">
        <f t="shared" si="39"/>
        <v>733320</v>
      </c>
      <c r="M128" s="27">
        <f t="shared" si="35"/>
        <v>2319.18561</v>
      </c>
      <c r="N128" s="27">
        <f t="shared" si="36"/>
        <v>2319.18561</v>
      </c>
      <c r="O128" s="27">
        <f t="shared" si="40"/>
        <v>-139152.12672000221</v>
      </c>
      <c r="P128" s="27">
        <f t="shared" si="41"/>
        <v>139152.12672000221</v>
      </c>
    </row>
    <row r="129" spans="1:16">
      <c r="A129" s="31">
        <v>39203</v>
      </c>
      <c r="C129" s="6">
        <v>121</v>
      </c>
      <c r="D129" s="29">
        <f t="shared" si="32"/>
        <v>6111</v>
      </c>
      <c r="E129" s="29">
        <f t="shared" si="37"/>
        <v>739431</v>
      </c>
      <c r="F129" s="29">
        <f t="shared" si="33"/>
        <v>-360569</v>
      </c>
      <c r="G129" s="34">
        <f>+Inputs!$D$3</f>
        <v>0.37951000000000001</v>
      </c>
      <c r="I129" s="27">
        <f t="shared" si="38"/>
        <v>1100000</v>
      </c>
      <c r="K129" s="27">
        <f t="shared" si="34"/>
        <v>6111</v>
      </c>
      <c r="L129" s="27">
        <f t="shared" si="39"/>
        <v>739431</v>
      </c>
      <c r="M129" s="27">
        <f t="shared" si="35"/>
        <v>2319.18561</v>
      </c>
      <c r="N129" s="27">
        <f t="shared" si="36"/>
        <v>2319.18561</v>
      </c>
      <c r="O129" s="27">
        <f t="shared" si="40"/>
        <v>-136832.94111000223</v>
      </c>
      <c r="P129" s="27">
        <f t="shared" si="41"/>
        <v>136832.94111000223</v>
      </c>
    </row>
    <row r="130" spans="1:16">
      <c r="A130" s="30">
        <v>39234</v>
      </c>
      <c r="C130" s="6">
        <v>122</v>
      </c>
      <c r="D130" s="29">
        <f t="shared" si="32"/>
        <v>6111</v>
      </c>
      <c r="E130" s="29">
        <f t="shared" si="37"/>
        <v>745542</v>
      </c>
      <c r="F130" s="29">
        <f t="shared" si="33"/>
        <v>-354458</v>
      </c>
      <c r="G130" s="34">
        <f>+Inputs!$D$3</f>
        <v>0.37951000000000001</v>
      </c>
      <c r="I130" s="27">
        <f t="shared" si="38"/>
        <v>1100000</v>
      </c>
      <c r="K130" s="27">
        <f t="shared" si="34"/>
        <v>6111</v>
      </c>
      <c r="L130" s="27">
        <f t="shared" si="39"/>
        <v>745542</v>
      </c>
      <c r="M130" s="27">
        <f t="shared" si="35"/>
        <v>2319.18561</v>
      </c>
      <c r="N130" s="27">
        <f t="shared" si="36"/>
        <v>2319.18561</v>
      </c>
      <c r="O130" s="27">
        <f t="shared" si="40"/>
        <v>-134513.75550000224</v>
      </c>
      <c r="P130" s="27">
        <f t="shared" si="41"/>
        <v>134513.75550000224</v>
      </c>
    </row>
    <row r="131" spans="1:16">
      <c r="A131" s="31">
        <v>39264</v>
      </c>
      <c r="C131" s="6">
        <v>123</v>
      </c>
      <c r="D131" s="29">
        <f t="shared" si="32"/>
        <v>6111</v>
      </c>
      <c r="E131" s="29">
        <f t="shared" si="37"/>
        <v>751653</v>
      </c>
      <c r="F131" s="29">
        <f t="shared" si="33"/>
        <v>-348347</v>
      </c>
      <c r="G131" s="34">
        <f>+Inputs!$D$3</f>
        <v>0.37951000000000001</v>
      </c>
      <c r="I131" s="27">
        <f t="shared" si="38"/>
        <v>1100000</v>
      </c>
      <c r="K131" s="27">
        <f t="shared" si="34"/>
        <v>6111</v>
      </c>
      <c r="L131" s="27">
        <f t="shared" si="39"/>
        <v>751653</v>
      </c>
      <c r="M131" s="27">
        <f t="shared" si="35"/>
        <v>2319.18561</v>
      </c>
      <c r="N131" s="27">
        <f t="shared" si="36"/>
        <v>2319.18561</v>
      </c>
      <c r="O131" s="27">
        <f t="shared" si="40"/>
        <v>-132194.56989000225</v>
      </c>
      <c r="P131" s="27">
        <f t="shared" si="41"/>
        <v>132194.56989000225</v>
      </c>
    </row>
    <row r="132" spans="1:16">
      <c r="A132" s="30">
        <v>39295</v>
      </c>
      <c r="C132" s="6">
        <v>124</v>
      </c>
      <c r="D132" s="29">
        <f t="shared" si="32"/>
        <v>6111</v>
      </c>
      <c r="E132" s="29">
        <f t="shared" si="37"/>
        <v>757764</v>
      </c>
      <c r="F132" s="29">
        <f t="shared" si="33"/>
        <v>-342236</v>
      </c>
      <c r="G132" s="34">
        <f>+Inputs!$D$3</f>
        <v>0.37951000000000001</v>
      </c>
      <c r="I132" s="27">
        <f t="shared" si="38"/>
        <v>1100000</v>
      </c>
      <c r="K132" s="27">
        <f t="shared" si="34"/>
        <v>6111</v>
      </c>
      <c r="L132" s="27">
        <f t="shared" si="39"/>
        <v>757764</v>
      </c>
      <c r="M132" s="27">
        <f t="shared" si="35"/>
        <v>2319.18561</v>
      </c>
      <c r="N132" s="27">
        <f t="shared" si="36"/>
        <v>2319.18561</v>
      </c>
      <c r="O132" s="27">
        <f t="shared" si="40"/>
        <v>-129875.38428000225</v>
      </c>
      <c r="P132" s="27">
        <f t="shared" si="41"/>
        <v>129875.38428000225</v>
      </c>
    </row>
    <row r="133" spans="1:16">
      <c r="A133" s="31">
        <v>39326</v>
      </c>
      <c r="C133" s="6">
        <v>125</v>
      </c>
      <c r="D133" s="29">
        <f t="shared" si="32"/>
        <v>6111</v>
      </c>
      <c r="E133" s="29">
        <f t="shared" si="37"/>
        <v>763875</v>
      </c>
      <c r="F133" s="29">
        <f t="shared" si="33"/>
        <v>-336125</v>
      </c>
      <c r="G133" s="34">
        <f>+Inputs!$D$3</f>
        <v>0.37951000000000001</v>
      </c>
      <c r="I133" s="27">
        <f t="shared" si="38"/>
        <v>1100000</v>
      </c>
      <c r="K133" s="27">
        <f t="shared" si="34"/>
        <v>6111</v>
      </c>
      <c r="L133" s="27">
        <f t="shared" si="39"/>
        <v>763875</v>
      </c>
      <c r="M133" s="27">
        <f t="shared" si="35"/>
        <v>2319.18561</v>
      </c>
      <c r="N133" s="27">
        <f t="shared" si="36"/>
        <v>2319.18561</v>
      </c>
      <c r="O133" s="27">
        <f t="shared" si="40"/>
        <v>-127556.19867000225</v>
      </c>
      <c r="P133" s="27">
        <f t="shared" si="41"/>
        <v>127556.19867000225</v>
      </c>
    </row>
    <row r="134" spans="1:16">
      <c r="A134" s="30">
        <v>39356</v>
      </c>
      <c r="C134" s="6">
        <v>126</v>
      </c>
      <c r="D134" s="29">
        <f t="shared" si="32"/>
        <v>6111</v>
      </c>
      <c r="E134" s="29">
        <f t="shared" si="37"/>
        <v>769986</v>
      </c>
      <c r="F134" s="29">
        <f t="shared" si="33"/>
        <v>-330014</v>
      </c>
      <c r="G134" s="34">
        <f>+Inputs!$D$3</f>
        <v>0.37951000000000001</v>
      </c>
      <c r="I134" s="27">
        <f t="shared" si="38"/>
        <v>1100000</v>
      </c>
      <c r="K134" s="27">
        <f t="shared" si="34"/>
        <v>6111</v>
      </c>
      <c r="L134" s="27">
        <f t="shared" si="39"/>
        <v>769986</v>
      </c>
      <c r="M134" s="27">
        <f t="shared" si="35"/>
        <v>2319.18561</v>
      </c>
      <c r="N134" s="27">
        <f t="shared" si="36"/>
        <v>2319.18561</v>
      </c>
      <c r="O134" s="27">
        <f t="shared" si="40"/>
        <v>-125237.01306000225</v>
      </c>
      <c r="P134" s="27">
        <f t="shared" si="41"/>
        <v>125237.01306000225</v>
      </c>
    </row>
    <row r="135" spans="1:16">
      <c r="A135" s="31">
        <v>39387</v>
      </c>
      <c r="C135" s="6">
        <v>127</v>
      </c>
      <c r="D135" s="29">
        <f t="shared" si="32"/>
        <v>6111</v>
      </c>
      <c r="E135" s="29">
        <f t="shared" si="37"/>
        <v>776097</v>
      </c>
      <c r="F135" s="29">
        <f t="shared" si="33"/>
        <v>-323903</v>
      </c>
      <c r="G135" s="34">
        <f>+Inputs!$D$3</f>
        <v>0.37951000000000001</v>
      </c>
      <c r="I135" s="27">
        <f t="shared" si="38"/>
        <v>1100000</v>
      </c>
      <c r="K135" s="27">
        <f t="shared" si="34"/>
        <v>6111</v>
      </c>
      <c r="L135" s="27">
        <f t="shared" si="39"/>
        <v>776097</v>
      </c>
      <c r="M135" s="27">
        <f t="shared" si="35"/>
        <v>2319.18561</v>
      </c>
      <c r="N135" s="27">
        <f t="shared" si="36"/>
        <v>2319.18561</v>
      </c>
      <c r="O135" s="27">
        <f t="shared" si="40"/>
        <v>-122917.82745000225</v>
      </c>
      <c r="P135" s="27">
        <f t="shared" si="41"/>
        <v>122917.82745000225</v>
      </c>
    </row>
    <row r="136" spans="1:16">
      <c r="A136" s="30">
        <v>39417</v>
      </c>
      <c r="C136" s="6">
        <v>128</v>
      </c>
      <c r="D136" s="29">
        <f t="shared" si="32"/>
        <v>6111</v>
      </c>
      <c r="E136" s="29">
        <f t="shared" si="37"/>
        <v>782208</v>
      </c>
      <c r="F136" s="29">
        <f t="shared" si="33"/>
        <v>-317792</v>
      </c>
      <c r="G136" s="34">
        <f>+Inputs!$D$3</f>
        <v>0.37951000000000001</v>
      </c>
      <c r="I136" s="27">
        <f t="shared" si="38"/>
        <v>1100000</v>
      </c>
      <c r="K136" s="27">
        <f t="shared" si="34"/>
        <v>6111</v>
      </c>
      <c r="L136" s="27">
        <f t="shared" si="39"/>
        <v>782208</v>
      </c>
      <c r="M136" s="27">
        <f t="shared" si="35"/>
        <v>2319.18561</v>
      </c>
      <c r="N136" s="27">
        <f t="shared" si="36"/>
        <v>2319.18561</v>
      </c>
      <c r="O136" s="27">
        <f t="shared" si="40"/>
        <v>-120598.64184000225</v>
      </c>
      <c r="P136" s="27">
        <f t="shared" si="41"/>
        <v>120598.64184000225</v>
      </c>
    </row>
    <row r="137" spans="1:16">
      <c r="A137" s="31">
        <v>39448</v>
      </c>
      <c r="C137" s="6">
        <v>129</v>
      </c>
      <c r="D137" s="29">
        <f t="shared" ref="D137:D168" si="42">ROUND(-(+$B$9/180)*1,0)</f>
        <v>6111</v>
      </c>
      <c r="E137" s="29">
        <f t="shared" si="37"/>
        <v>788319</v>
      </c>
      <c r="F137" s="29">
        <f t="shared" ref="F137:F168" si="43">$B$9+E137</f>
        <v>-311681</v>
      </c>
      <c r="G137" s="34">
        <f>+Inputs!$D$3</f>
        <v>0.37951000000000001</v>
      </c>
      <c r="I137" s="27">
        <f t="shared" si="38"/>
        <v>1100000</v>
      </c>
      <c r="K137" s="27">
        <f t="shared" ref="K137:K168" si="44">D137</f>
        <v>6111</v>
      </c>
      <c r="L137" s="27">
        <f t="shared" si="39"/>
        <v>788319</v>
      </c>
      <c r="M137" s="27">
        <f t="shared" ref="M137:M168" si="45">K137*G137</f>
        <v>2319.18561</v>
      </c>
      <c r="N137" s="27">
        <f t="shared" ref="N137:N168" si="46">M137-J137</f>
        <v>2319.18561</v>
      </c>
      <c r="O137" s="27">
        <f t="shared" si="40"/>
        <v>-118279.45623000225</v>
      </c>
      <c r="P137" s="27">
        <f t="shared" si="41"/>
        <v>118279.45623000225</v>
      </c>
    </row>
    <row r="138" spans="1:16">
      <c r="A138" s="30">
        <v>39479</v>
      </c>
      <c r="C138" s="6">
        <v>130</v>
      </c>
      <c r="D138" s="29">
        <f t="shared" si="42"/>
        <v>6111</v>
      </c>
      <c r="E138" s="29">
        <f t="shared" ref="E138:E169" si="47">+E137+D138</f>
        <v>794430</v>
      </c>
      <c r="F138" s="29">
        <f t="shared" si="43"/>
        <v>-305570</v>
      </c>
      <c r="G138" s="34">
        <f>+Inputs!$D$3</f>
        <v>0.37951000000000001</v>
      </c>
      <c r="I138" s="27">
        <f t="shared" ref="I138:I169" si="48">+I137+H138</f>
        <v>1100000</v>
      </c>
      <c r="K138" s="27">
        <f t="shared" si="44"/>
        <v>6111</v>
      </c>
      <c r="L138" s="27">
        <f t="shared" ref="L138:L169" si="49">+L137+K138</f>
        <v>794430</v>
      </c>
      <c r="M138" s="27">
        <f t="shared" si="45"/>
        <v>2319.18561</v>
      </c>
      <c r="N138" s="27">
        <f t="shared" si="46"/>
        <v>2319.18561</v>
      </c>
      <c r="O138" s="27">
        <f t="shared" ref="O138:O169" si="50">+O137+N138</f>
        <v>-115960.27062000225</v>
      </c>
      <c r="P138" s="27">
        <f t="shared" ref="P138:P169" si="51">P137-N138</f>
        <v>115960.27062000225</v>
      </c>
    </row>
    <row r="139" spans="1:16">
      <c r="A139" s="31">
        <v>39508</v>
      </c>
      <c r="C139" s="6">
        <v>131</v>
      </c>
      <c r="D139" s="29">
        <f t="shared" si="42"/>
        <v>6111</v>
      </c>
      <c r="E139" s="29">
        <f t="shared" si="47"/>
        <v>800541</v>
      </c>
      <c r="F139" s="29">
        <f t="shared" si="43"/>
        <v>-299459</v>
      </c>
      <c r="G139" s="34">
        <f>+Inputs!$D$3</f>
        <v>0.37951000000000001</v>
      </c>
      <c r="I139" s="27">
        <f t="shared" si="48"/>
        <v>1100000</v>
      </c>
      <c r="K139" s="27">
        <f t="shared" si="44"/>
        <v>6111</v>
      </c>
      <c r="L139" s="27">
        <f t="shared" si="49"/>
        <v>800541</v>
      </c>
      <c r="M139" s="27">
        <f t="shared" si="45"/>
        <v>2319.18561</v>
      </c>
      <c r="N139" s="27">
        <f t="shared" si="46"/>
        <v>2319.18561</v>
      </c>
      <c r="O139" s="27">
        <f t="shared" si="50"/>
        <v>-113641.08501000225</v>
      </c>
      <c r="P139" s="27">
        <f t="shared" si="51"/>
        <v>113641.08501000225</v>
      </c>
    </row>
    <row r="140" spans="1:16">
      <c r="A140" s="30">
        <v>39539</v>
      </c>
      <c r="C140" s="6">
        <v>132</v>
      </c>
      <c r="D140" s="29">
        <f t="shared" si="42"/>
        <v>6111</v>
      </c>
      <c r="E140" s="29">
        <f t="shared" si="47"/>
        <v>806652</v>
      </c>
      <c r="F140" s="29">
        <f t="shared" si="43"/>
        <v>-293348</v>
      </c>
      <c r="G140" s="34">
        <f>+Inputs!$D$3</f>
        <v>0.37951000000000001</v>
      </c>
      <c r="I140" s="27">
        <f t="shared" si="48"/>
        <v>1100000</v>
      </c>
      <c r="K140" s="27">
        <f t="shared" si="44"/>
        <v>6111</v>
      </c>
      <c r="L140" s="27">
        <f t="shared" si="49"/>
        <v>806652</v>
      </c>
      <c r="M140" s="27">
        <f t="shared" si="45"/>
        <v>2319.18561</v>
      </c>
      <c r="N140" s="27">
        <f t="shared" si="46"/>
        <v>2319.18561</v>
      </c>
      <c r="O140" s="27">
        <f t="shared" si="50"/>
        <v>-111321.89940000225</v>
      </c>
      <c r="P140" s="27">
        <f t="shared" si="51"/>
        <v>111321.89940000225</v>
      </c>
    </row>
    <row r="141" spans="1:16">
      <c r="A141" s="31">
        <v>39569</v>
      </c>
      <c r="C141" s="6">
        <v>133</v>
      </c>
      <c r="D141" s="29">
        <f t="shared" si="42"/>
        <v>6111</v>
      </c>
      <c r="E141" s="29">
        <f t="shared" si="47"/>
        <v>812763</v>
      </c>
      <c r="F141" s="29">
        <f t="shared" si="43"/>
        <v>-287237</v>
      </c>
      <c r="G141" s="34">
        <f>+Inputs!$D$3</f>
        <v>0.37951000000000001</v>
      </c>
      <c r="I141" s="27">
        <f t="shared" si="48"/>
        <v>1100000</v>
      </c>
      <c r="K141" s="27">
        <f t="shared" si="44"/>
        <v>6111</v>
      </c>
      <c r="L141" s="27">
        <f t="shared" si="49"/>
        <v>812763</v>
      </c>
      <c r="M141" s="27">
        <f t="shared" si="45"/>
        <v>2319.18561</v>
      </c>
      <c r="N141" s="27">
        <f t="shared" si="46"/>
        <v>2319.18561</v>
      </c>
      <c r="O141" s="27">
        <f t="shared" si="50"/>
        <v>-109002.71379000225</v>
      </c>
      <c r="P141" s="27">
        <f t="shared" si="51"/>
        <v>109002.71379000225</v>
      </c>
    </row>
    <row r="142" spans="1:16">
      <c r="A142" s="30">
        <v>39600</v>
      </c>
      <c r="C142" s="6">
        <v>134</v>
      </c>
      <c r="D142" s="29">
        <f t="shared" si="42"/>
        <v>6111</v>
      </c>
      <c r="E142" s="29">
        <f t="shared" si="47"/>
        <v>818874</v>
      </c>
      <c r="F142" s="29">
        <f t="shared" si="43"/>
        <v>-281126</v>
      </c>
      <c r="G142" s="34">
        <f>+Inputs!$D$3</f>
        <v>0.37951000000000001</v>
      </c>
      <c r="I142" s="27">
        <f t="shared" si="48"/>
        <v>1100000</v>
      </c>
      <c r="K142" s="27">
        <f t="shared" si="44"/>
        <v>6111</v>
      </c>
      <c r="L142" s="27">
        <f t="shared" si="49"/>
        <v>818874</v>
      </c>
      <c r="M142" s="27">
        <f t="shared" si="45"/>
        <v>2319.18561</v>
      </c>
      <c r="N142" s="27">
        <f t="shared" si="46"/>
        <v>2319.18561</v>
      </c>
      <c r="O142" s="27">
        <f t="shared" si="50"/>
        <v>-106683.52818000225</v>
      </c>
      <c r="P142" s="27">
        <f t="shared" si="51"/>
        <v>106683.52818000225</v>
      </c>
    </row>
    <row r="143" spans="1:16">
      <c r="A143" s="31">
        <v>39630</v>
      </c>
      <c r="C143" s="6">
        <v>135</v>
      </c>
      <c r="D143" s="29">
        <f t="shared" si="42"/>
        <v>6111</v>
      </c>
      <c r="E143" s="29">
        <f t="shared" si="47"/>
        <v>824985</v>
      </c>
      <c r="F143" s="29">
        <f t="shared" si="43"/>
        <v>-275015</v>
      </c>
      <c r="G143" s="34">
        <f>+Inputs!$D$3</f>
        <v>0.37951000000000001</v>
      </c>
      <c r="I143" s="27">
        <f t="shared" si="48"/>
        <v>1100000</v>
      </c>
      <c r="K143" s="27">
        <f t="shared" si="44"/>
        <v>6111</v>
      </c>
      <c r="L143" s="27">
        <f t="shared" si="49"/>
        <v>824985</v>
      </c>
      <c r="M143" s="27">
        <f t="shared" si="45"/>
        <v>2319.18561</v>
      </c>
      <c r="N143" s="27">
        <f t="shared" si="46"/>
        <v>2319.18561</v>
      </c>
      <c r="O143" s="27">
        <f t="shared" si="50"/>
        <v>-104364.34257000225</v>
      </c>
      <c r="P143" s="27">
        <f t="shared" si="51"/>
        <v>104364.34257000225</v>
      </c>
    </row>
    <row r="144" spans="1:16">
      <c r="A144" s="30">
        <v>39661</v>
      </c>
      <c r="C144" s="6">
        <v>136</v>
      </c>
      <c r="D144" s="29">
        <f t="shared" si="42"/>
        <v>6111</v>
      </c>
      <c r="E144" s="29">
        <f t="shared" si="47"/>
        <v>831096</v>
      </c>
      <c r="F144" s="29">
        <f t="shared" si="43"/>
        <v>-268904</v>
      </c>
      <c r="G144" s="34">
        <f>+Inputs!$D$3</f>
        <v>0.37951000000000001</v>
      </c>
      <c r="I144" s="27">
        <f t="shared" si="48"/>
        <v>1100000</v>
      </c>
      <c r="K144" s="27">
        <f t="shared" si="44"/>
        <v>6111</v>
      </c>
      <c r="L144" s="27">
        <f t="shared" si="49"/>
        <v>831096</v>
      </c>
      <c r="M144" s="27">
        <f t="shared" si="45"/>
        <v>2319.18561</v>
      </c>
      <c r="N144" s="27">
        <f t="shared" si="46"/>
        <v>2319.18561</v>
      </c>
      <c r="O144" s="27">
        <f t="shared" si="50"/>
        <v>-102045.15696000225</v>
      </c>
      <c r="P144" s="27">
        <f t="shared" si="51"/>
        <v>102045.15696000225</v>
      </c>
    </row>
    <row r="145" spans="1:16">
      <c r="A145" s="31">
        <v>39692</v>
      </c>
      <c r="C145" s="6">
        <v>137</v>
      </c>
      <c r="D145" s="29">
        <f t="shared" si="42"/>
        <v>6111</v>
      </c>
      <c r="E145" s="29">
        <f t="shared" si="47"/>
        <v>837207</v>
      </c>
      <c r="F145" s="29">
        <f t="shared" si="43"/>
        <v>-262793</v>
      </c>
      <c r="G145" s="34">
        <f>+Inputs!$D$3</f>
        <v>0.37951000000000001</v>
      </c>
      <c r="I145" s="27">
        <f t="shared" si="48"/>
        <v>1100000</v>
      </c>
      <c r="K145" s="27">
        <f t="shared" si="44"/>
        <v>6111</v>
      </c>
      <c r="L145" s="27">
        <f t="shared" si="49"/>
        <v>837207</v>
      </c>
      <c r="M145" s="27">
        <f t="shared" si="45"/>
        <v>2319.18561</v>
      </c>
      <c r="N145" s="27">
        <f t="shared" si="46"/>
        <v>2319.18561</v>
      </c>
      <c r="O145" s="27">
        <f t="shared" si="50"/>
        <v>-99725.971350002248</v>
      </c>
      <c r="P145" s="27">
        <f t="shared" si="51"/>
        <v>99725.971350002248</v>
      </c>
    </row>
    <row r="146" spans="1:16">
      <c r="A146" s="30">
        <v>39722</v>
      </c>
      <c r="C146" s="6">
        <v>138</v>
      </c>
      <c r="D146" s="29">
        <f t="shared" si="42"/>
        <v>6111</v>
      </c>
      <c r="E146" s="29">
        <f t="shared" si="47"/>
        <v>843318</v>
      </c>
      <c r="F146" s="29">
        <f t="shared" si="43"/>
        <v>-256682</v>
      </c>
      <c r="G146" s="34">
        <f>+Inputs!$D$3</f>
        <v>0.37951000000000001</v>
      </c>
      <c r="I146" s="27">
        <f t="shared" si="48"/>
        <v>1100000</v>
      </c>
      <c r="K146" s="27">
        <f t="shared" si="44"/>
        <v>6111</v>
      </c>
      <c r="L146" s="27">
        <f t="shared" si="49"/>
        <v>843318</v>
      </c>
      <c r="M146" s="27">
        <f t="shared" si="45"/>
        <v>2319.18561</v>
      </c>
      <c r="N146" s="27">
        <f t="shared" si="46"/>
        <v>2319.18561</v>
      </c>
      <c r="O146" s="27">
        <f t="shared" si="50"/>
        <v>-97406.785740002248</v>
      </c>
      <c r="P146" s="27">
        <f t="shared" si="51"/>
        <v>97406.785740002248</v>
      </c>
    </row>
    <row r="147" spans="1:16">
      <c r="A147" s="31">
        <v>39753</v>
      </c>
      <c r="C147" s="6">
        <v>139</v>
      </c>
      <c r="D147" s="29">
        <f t="shared" si="42"/>
        <v>6111</v>
      </c>
      <c r="E147" s="29">
        <f t="shared" si="47"/>
        <v>849429</v>
      </c>
      <c r="F147" s="29">
        <f t="shared" si="43"/>
        <v>-250571</v>
      </c>
      <c r="G147" s="34">
        <f>+Inputs!$D$3</f>
        <v>0.37951000000000001</v>
      </c>
      <c r="I147" s="27">
        <f t="shared" si="48"/>
        <v>1100000</v>
      </c>
      <c r="K147" s="27">
        <f t="shared" si="44"/>
        <v>6111</v>
      </c>
      <c r="L147" s="27">
        <f t="shared" si="49"/>
        <v>849429</v>
      </c>
      <c r="M147" s="27">
        <f t="shared" si="45"/>
        <v>2319.18561</v>
      </c>
      <c r="N147" s="27">
        <f t="shared" si="46"/>
        <v>2319.18561</v>
      </c>
      <c r="O147" s="27">
        <f t="shared" si="50"/>
        <v>-95087.600130002247</v>
      </c>
      <c r="P147" s="27">
        <f t="shared" si="51"/>
        <v>95087.600130002247</v>
      </c>
    </row>
    <row r="148" spans="1:16">
      <c r="A148" s="30">
        <v>39783</v>
      </c>
      <c r="C148" s="6">
        <v>140</v>
      </c>
      <c r="D148" s="29">
        <f t="shared" si="42"/>
        <v>6111</v>
      </c>
      <c r="E148" s="29">
        <f t="shared" si="47"/>
        <v>855540</v>
      </c>
      <c r="F148" s="29">
        <f t="shared" si="43"/>
        <v>-244460</v>
      </c>
      <c r="G148" s="34">
        <f>+Inputs!$D$3</f>
        <v>0.37951000000000001</v>
      </c>
      <c r="I148" s="27">
        <f t="shared" si="48"/>
        <v>1100000</v>
      </c>
      <c r="K148" s="27">
        <f t="shared" si="44"/>
        <v>6111</v>
      </c>
      <c r="L148" s="27">
        <f t="shared" si="49"/>
        <v>855540</v>
      </c>
      <c r="M148" s="27">
        <f t="shared" si="45"/>
        <v>2319.18561</v>
      </c>
      <c r="N148" s="27">
        <f t="shared" si="46"/>
        <v>2319.18561</v>
      </c>
      <c r="O148" s="27">
        <f t="shared" si="50"/>
        <v>-92768.414520002247</v>
      </c>
      <c r="P148" s="27">
        <f t="shared" si="51"/>
        <v>92768.414520002247</v>
      </c>
    </row>
    <row r="149" spans="1:16">
      <c r="A149" s="31">
        <v>39814</v>
      </c>
      <c r="C149" s="6">
        <v>141</v>
      </c>
      <c r="D149" s="29">
        <f t="shared" si="42"/>
        <v>6111</v>
      </c>
      <c r="E149" s="29">
        <f t="shared" si="47"/>
        <v>861651</v>
      </c>
      <c r="F149" s="29">
        <f t="shared" si="43"/>
        <v>-238349</v>
      </c>
      <c r="G149" s="34">
        <f>+Inputs!$D$3</f>
        <v>0.37951000000000001</v>
      </c>
      <c r="I149" s="27">
        <f t="shared" si="48"/>
        <v>1100000</v>
      </c>
      <c r="K149" s="27">
        <f t="shared" si="44"/>
        <v>6111</v>
      </c>
      <c r="L149" s="27">
        <f t="shared" si="49"/>
        <v>861651</v>
      </c>
      <c r="M149" s="27">
        <f t="shared" si="45"/>
        <v>2319.18561</v>
      </c>
      <c r="N149" s="27">
        <f t="shared" si="46"/>
        <v>2319.18561</v>
      </c>
      <c r="O149" s="27">
        <f t="shared" si="50"/>
        <v>-90449.228910002246</v>
      </c>
      <c r="P149" s="27">
        <f t="shared" si="51"/>
        <v>90449.228910002246</v>
      </c>
    </row>
    <row r="150" spans="1:16">
      <c r="A150" s="30">
        <v>39845</v>
      </c>
      <c r="C150" s="6">
        <v>142</v>
      </c>
      <c r="D150" s="29">
        <f t="shared" si="42"/>
        <v>6111</v>
      </c>
      <c r="E150" s="29">
        <f t="shared" si="47"/>
        <v>867762</v>
      </c>
      <c r="F150" s="29">
        <f t="shared" si="43"/>
        <v>-232238</v>
      </c>
      <c r="G150" s="34">
        <f>+Inputs!$D$3</f>
        <v>0.37951000000000001</v>
      </c>
      <c r="I150" s="27">
        <f t="shared" si="48"/>
        <v>1100000</v>
      </c>
      <c r="K150" s="27">
        <f t="shared" si="44"/>
        <v>6111</v>
      </c>
      <c r="L150" s="27">
        <f t="shared" si="49"/>
        <v>867762</v>
      </c>
      <c r="M150" s="27">
        <f t="shared" si="45"/>
        <v>2319.18561</v>
      </c>
      <c r="N150" s="27">
        <f t="shared" si="46"/>
        <v>2319.18561</v>
      </c>
      <c r="O150" s="27">
        <f t="shared" si="50"/>
        <v>-88130.043300002246</v>
      </c>
      <c r="P150" s="27">
        <f t="shared" si="51"/>
        <v>88130.043300002246</v>
      </c>
    </row>
    <row r="151" spans="1:16">
      <c r="A151" s="31">
        <v>39873</v>
      </c>
      <c r="C151" s="6">
        <v>143</v>
      </c>
      <c r="D151" s="29">
        <f t="shared" si="42"/>
        <v>6111</v>
      </c>
      <c r="E151" s="29">
        <f t="shared" si="47"/>
        <v>873873</v>
      </c>
      <c r="F151" s="29">
        <f t="shared" si="43"/>
        <v>-226127</v>
      </c>
      <c r="G151" s="34">
        <f>+Inputs!$D$3</f>
        <v>0.37951000000000001</v>
      </c>
      <c r="I151" s="27">
        <f t="shared" si="48"/>
        <v>1100000</v>
      </c>
      <c r="K151" s="27">
        <f t="shared" si="44"/>
        <v>6111</v>
      </c>
      <c r="L151" s="27">
        <f t="shared" si="49"/>
        <v>873873</v>
      </c>
      <c r="M151" s="27">
        <f t="shared" si="45"/>
        <v>2319.18561</v>
      </c>
      <c r="N151" s="27">
        <f t="shared" si="46"/>
        <v>2319.18561</v>
      </c>
      <c r="O151" s="27">
        <f t="shared" si="50"/>
        <v>-85810.857690002245</v>
      </c>
      <c r="P151" s="27">
        <f t="shared" si="51"/>
        <v>85810.857690002245</v>
      </c>
    </row>
    <row r="152" spans="1:16">
      <c r="A152" s="30">
        <v>39904</v>
      </c>
      <c r="C152" s="6">
        <v>144</v>
      </c>
      <c r="D152" s="29">
        <f t="shared" si="42"/>
        <v>6111</v>
      </c>
      <c r="E152" s="29">
        <f t="shared" si="47"/>
        <v>879984</v>
      </c>
      <c r="F152" s="29">
        <f t="shared" si="43"/>
        <v>-220016</v>
      </c>
      <c r="G152" s="34">
        <f>+Inputs!$D$3</f>
        <v>0.37951000000000001</v>
      </c>
      <c r="I152" s="27">
        <f t="shared" si="48"/>
        <v>1100000</v>
      </c>
      <c r="K152" s="27">
        <f t="shared" si="44"/>
        <v>6111</v>
      </c>
      <c r="L152" s="27">
        <f t="shared" si="49"/>
        <v>879984</v>
      </c>
      <c r="M152" s="27">
        <f t="shared" si="45"/>
        <v>2319.18561</v>
      </c>
      <c r="N152" s="27">
        <f t="shared" si="46"/>
        <v>2319.18561</v>
      </c>
      <c r="O152" s="27">
        <f t="shared" si="50"/>
        <v>-83491.672080002245</v>
      </c>
      <c r="P152" s="27">
        <f t="shared" si="51"/>
        <v>83491.672080002245</v>
      </c>
    </row>
    <row r="153" spans="1:16">
      <c r="A153" s="31">
        <v>39934</v>
      </c>
      <c r="C153" s="6">
        <v>145</v>
      </c>
      <c r="D153" s="29">
        <f t="shared" si="42"/>
        <v>6111</v>
      </c>
      <c r="E153" s="29">
        <f t="shared" si="47"/>
        <v>886095</v>
      </c>
      <c r="F153" s="29">
        <f t="shared" si="43"/>
        <v>-213905</v>
      </c>
      <c r="G153" s="34">
        <f>+Inputs!$D$3</f>
        <v>0.37951000000000001</v>
      </c>
      <c r="I153" s="27">
        <f t="shared" si="48"/>
        <v>1100000</v>
      </c>
      <c r="K153" s="27">
        <f t="shared" si="44"/>
        <v>6111</v>
      </c>
      <c r="L153" s="27">
        <f t="shared" si="49"/>
        <v>886095</v>
      </c>
      <c r="M153" s="27">
        <f t="shared" si="45"/>
        <v>2319.18561</v>
      </c>
      <c r="N153" s="27">
        <f t="shared" si="46"/>
        <v>2319.18561</v>
      </c>
      <c r="O153" s="27">
        <f t="shared" si="50"/>
        <v>-81172.486470002244</v>
      </c>
      <c r="P153" s="27">
        <f t="shared" si="51"/>
        <v>81172.486470002244</v>
      </c>
    </row>
    <row r="154" spans="1:16">
      <c r="A154" s="30">
        <v>39965</v>
      </c>
      <c r="C154" s="6">
        <v>146</v>
      </c>
      <c r="D154" s="29">
        <f t="shared" si="42"/>
        <v>6111</v>
      </c>
      <c r="E154" s="29">
        <f t="shared" si="47"/>
        <v>892206</v>
      </c>
      <c r="F154" s="29">
        <f t="shared" si="43"/>
        <v>-207794</v>
      </c>
      <c r="G154" s="34">
        <f>+Inputs!$D$3</f>
        <v>0.37951000000000001</v>
      </c>
      <c r="I154" s="27">
        <f t="shared" si="48"/>
        <v>1100000</v>
      </c>
      <c r="K154" s="27">
        <f t="shared" si="44"/>
        <v>6111</v>
      </c>
      <c r="L154" s="27">
        <f t="shared" si="49"/>
        <v>892206</v>
      </c>
      <c r="M154" s="27">
        <f t="shared" si="45"/>
        <v>2319.18561</v>
      </c>
      <c r="N154" s="27">
        <f t="shared" si="46"/>
        <v>2319.18561</v>
      </c>
      <c r="O154" s="27">
        <f t="shared" si="50"/>
        <v>-78853.300860002244</v>
      </c>
      <c r="P154" s="27">
        <f t="shared" si="51"/>
        <v>78853.300860002244</v>
      </c>
    </row>
    <row r="155" spans="1:16">
      <c r="A155" s="31">
        <v>39995</v>
      </c>
      <c r="C155" s="6">
        <v>147</v>
      </c>
      <c r="D155" s="29">
        <f t="shared" si="42"/>
        <v>6111</v>
      </c>
      <c r="E155" s="29">
        <f t="shared" si="47"/>
        <v>898317</v>
      </c>
      <c r="F155" s="29">
        <f t="shared" si="43"/>
        <v>-201683</v>
      </c>
      <c r="G155" s="34">
        <f>+Inputs!$D$3</f>
        <v>0.37951000000000001</v>
      </c>
      <c r="I155" s="27">
        <f t="shared" si="48"/>
        <v>1100000</v>
      </c>
      <c r="K155" s="27">
        <f t="shared" si="44"/>
        <v>6111</v>
      </c>
      <c r="L155" s="27">
        <f t="shared" si="49"/>
        <v>898317</v>
      </c>
      <c r="M155" s="27">
        <f t="shared" si="45"/>
        <v>2319.18561</v>
      </c>
      <c r="N155" s="27">
        <f t="shared" si="46"/>
        <v>2319.18561</v>
      </c>
      <c r="O155" s="27">
        <f t="shared" si="50"/>
        <v>-76534.115250002244</v>
      </c>
      <c r="P155" s="27">
        <f t="shared" si="51"/>
        <v>76534.115250002244</v>
      </c>
    </row>
    <row r="156" spans="1:16">
      <c r="A156" s="30">
        <v>40026</v>
      </c>
      <c r="C156" s="6">
        <v>148</v>
      </c>
      <c r="D156" s="29">
        <f t="shared" si="42"/>
        <v>6111</v>
      </c>
      <c r="E156" s="29">
        <f t="shared" si="47"/>
        <v>904428</v>
      </c>
      <c r="F156" s="29">
        <f t="shared" si="43"/>
        <v>-195572</v>
      </c>
      <c r="G156" s="34">
        <f>+Inputs!$D$3</f>
        <v>0.37951000000000001</v>
      </c>
      <c r="I156" s="27">
        <f t="shared" si="48"/>
        <v>1100000</v>
      </c>
      <c r="K156" s="27">
        <f t="shared" si="44"/>
        <v>6111</v>
      </c>
      <c r="L156" s="27">
        <f t="shared" si="49"/>
        <v>904428</v>
      </c>
      <c r="M156" s="27">
        <f t="shared" si="45"/>
        <v>2319.18561</v>
      </c>
      <c r="N156" s="27">
        <f t="shared" si="46"/>
        <v>2319.18561</v>
      </c>
      <c r="O156" s="27">
        <f t="shared" si="50"/>
        <v>-74214.929640002243</v>
      </c>
      <c r="P156" s="27">
        <f t="shared" si="51"/>
        <v>74214.929640002243</v>
      </c>
    </row>
    <row r="157" spans="1:16">
      <c r="A157" s="31">
        <v>40057</v>
      </c>
      <c r="C157" s="6">
        <v>149</v>
      </c>
      <c r="D157" s="29">
        <f t="shared" si="42"/>
        <v>6111</v>
      </c>
      <c r="E157" s="29">
        <f t="shared" si="47"/>
        <v>910539</v>
      </c>
      <c r="F157" s="29">
        <f t="shared" si="43"/>
        <v>-189461</v>
      </c>
      <c r="G157" s="34">
        <f>+Inputs!$D$3</f>
        <v>0.37951000000000001</v>
      </c>
      <c r="I157" s="27">
        <f t="shared" si="48"/>
        <v>1100000</v>
      </c>
      <c r="K157" s="27">
        <f t="shared" si="44"/>
        <v>6111</v>
      </c>
      <c r="L157" s="27">
        <f t="shared" si="49"/>
        <v>910539</v>
      </c>
      <c r="M157" s="27">
        <f t="shared" si="45"/>
        <v>2319.18561</v>
      </c>
      <c r="N157" s="27">
        <f t="shared" si="46"/>
        <v>2319.18561</v>
      </c>
      <c r="O157" s="27">
        <f t="shared" si="50"/>
        <v>-71895.744030002243</v>
      </c>
      <c r="P157" s="27">
        <f t="shared" si="51"/>
        <v>71895.744030002243</v>
      </c>
    </row>
    <row r="158" spans="1:16">
      <c r="A158" s="30">
        <v>40087</v>
      </c>
      <c r="C158" s="6">
        <v>150</v>
      </c>
      <c r="D158" s="29">
        <f t="shared" si="42"/>
        <v>6111</v>
      </c>
      <c r="E158" s="29">
        <f t="shared" si="47"/>
        <v>916650</v>
      </c>
      <c r="F158" s="29">
        <f t="shared" si="43"/>
        <v>-183350</v>
      </c>
      <c r="G158" s="34">
        <f>+Inputs!$D$3</f>
        <v>0.37951000000000001</v>
      </c>
      <c r="I158" s="27">
        <f t="shared" si="48"/>
        <v>1100000</v>
      </c>
      <c r="K158" s="27">
        <f t="shared" si="44"/>
        <v>6111</v>
      </c>
      <c r="L158" s="27">
        <f t="shared" si="49"/>
        <v>916650</v>
      </c>
      <c r="M158" s="27">
        <f t="shared" si="45"/>
        <v>2319.18561</v>
      </c>
      <c r="N158" s="27">
        <f t="shared" si="46"/>
        <v>2319.18561</v>
      </c>
      <c r="O158" s="27">
        <f t="shared" si="50"/>
        <v>-69576.558420002242</v>
      </c>
      <c r="P158" s="27">
        <f t="shared" si="51"/>
        <v>69576.558420002242</v>
      </c>
    </row>
    <row r="159" spans="1:16">
      <c r="A159" s="31">
        <v>40118</v>
      </c>
      <c r="C159" s="6">
        <v>151</v>
      </c>
      <c r="D159" s="29">
        <f t="shared" si="42"/>
        <v>6111</v>
      </c>
      <c r="E159" s="29">
        <f t="shared" si="47"/>
        <v>922761</v>
      </c>
      <c r="F159" s="29">
        <f t="shared" si="43"/>
        <v>-177239</v>
      </c>
      <c r="G159" s="34">
        <f>+Inputs!$D$3</f>
        <v>0.37951000000000001</v>
      </c>
      <c r="I159" s="27">
        <f t="shared" si="48"/>
        <v>1100000</v>
      </c>
      <c r="K159" s="27">
        <f t="shared" si="44"/>
        <v>6111</v>
      </c>
      <c r="L159" s="27">
        <f t="shared" si="49"/>
        <v>922761</v>
      </c>
      <c r="M159" s="27">
        <f t="shared" si="45"/>
        <v>2319.18561</v>
      </c>
      <c r="N159" s="27">
        <f t="shared" si="46"/>
        <v>2319.18561</v>
      </c>
      <c r="O159" s="27">
        <f t="shared" si="50"/>
        <v>-67257.372810002242</v>
      </c>
      <c r="P159" s="27">
        <f t="shared" si="51"/>
        <v>67257.372810002242</v>
      </c>
    </row>
    <row r="160" spans="1:16">
      <c r="A160" s="30">
        <v>40148</v>
      </c>
      <c r="C160" s="6">
        <v>152</v>
      </c>
      <c r="D160" s="29">
        <f t="shared" si="42"/>
        <v>6111</v>
      </c>
      <c r="E160" s="29">
        <f t="shared" si="47"/>
        <v>928872</v>
      </c>
      <c r="F160" s="29">
        <f t="shared" si="43"/>
        <v>-171128</v>
      </c>
      <c r="G160" s="34">
        <f>+Inputs!$D$3</f>
        <v>0.37951000000000001</v>
      </c>
      <c r="I160" s="27">
        <f t="shared" si="48"/>
        <v>1100000</v>
      </c>
      <c r="K160" s="27">
        <f t="shared" si="44"/>
        <v>6111</v>
      </c>
      <c r="L160" s="27">
        <f t="shared" si="49"/>
        <v>928872</v>
      </c>
      <c r="M160" s="27">
        <f t="shared" si="45"/>
        <v>2319.18561</v>
      </c>
      <c r="N160" s="27">
        <f t="shared" si="46"/>
        <v>2319.18561</v>
      </c>
      <c r="O160" s="27">
        <f t="shared" si="50"/>
        <v>-64938.187200002241</v>
      </c>
      <c r="P160" s="27">
        <f t="shared" si="51"/>
        <v>64938.187200002241</v>
      </c>
    </row>
    <row r="161" spans="1:16">
      <c r="A161" s="31">
        <v>40179</v>
      </c>
      <c r="C161" s="6">
        <v>153</v>
      </c>
      <c r="D161" s="29">
        <f t="shared" si="42"/>
        <v>6111</v>
      </c>
      <c r="E161" s="29">
        <f t="shared" si="47"/>
        <v>934983</v>
      </c>
      <c r="F161" s="29">
        <f t="shared" si="43"/>
        <v>-165017</v>
      </c>
      <c r="G161" s="34">
        <f>+Inputs!$D$3</f>
        <v>0.37951000000000001</v>
      </c>
      <c r="I161" s="27">
        <f t="shared" si="48"/>
        <v>1100000</v>
      </c>
      <c r="K161" s="27">
        <f t="shared" si="44"/>
        <v>6111</v>
      </c>
      <c r="L161" s="27">
        <f t="shared" si="49"/>
        <v>934983</v>
      </c>
      <c r="M161" s="27">
        <f t="shared" si="45"/>
        <v>2319.18561</v>
      </c>
      <c r="N161" s="27">
        <f t="shared" si="46"/>
        <v>2319.18561</v>
      </c>
      <c r="O161" s="27">
        <f t="shared" si="50"/>
        <v>-62619.001590002241</v>
      </c>
      <c r="P161" s="27">
        <f t="shared" si="51"/>
        <v>62619.001590002241</v>
      </c>
    </row>
    <row r="162" spans="1:16">
      <c r="A162" s="30">
        <v>40210</v>
      </c>
      <c r="C162" s="6">
        <v>154</v>
      </c>
      <c r="D162" s="29">
        <f t="shared" si="42"/>
        <v>6111</v>
      </c>
      <c r="E162" s="29">
        <f t="shared" si="47"/>
        <v>941094</v>
      </c>
      <c r="F162" s="29">
        <f t="shared" si="43"/>
        <v>-158906</v>
      </c>
      <c r="G162" s="34">
        <f>+Inputs!$D$3</f>
        <v>0.37951000000000001</v>
      </c>
      <c r="I162" s="27">
        <f t="shared" si="48"/>
        <v>1100000</v>
      </c>
      <c r="K162" s="27">
        <f t="shared" si="44"/>
        <v>6111</v>
      </c>
      <c r="L162" s="27">
        <f t="shared" si="49"/>
        <v>941094</v>
      </c>
      <c r="M162" s="27">
        <f t="shared" si="45"/>
        <v>2319.18561</v>
      </c>
      <c r="N162" s="27">
        <f t="shared" si="46"/>
        <v>2319.18561</v>
      </c>
      <c r="O162" s="27">
        <f t="shared" si="50"/>
        <v>-60299.81598000224</v>
      </c>
      <c r="P162" s="27">
        <f t="shared" si="51"/>
        <v>60299.81598000224</v>
      </c>
    </row>
    <row r="163" spans="1:16">
      <c r="A163" s="31">
        <v>40238</v>
      </c>
      <c r="C163" s="6">
        <v>155</v>
      </c>
      <c r="D163" s="29">
        <f t="shared" si="42"/>
        <v>6111</v>
      </c>
      <c r="E163" s="29">
        <f t="shared" si="47"/>
        <v>947205</v>
      </c>
      <c r="F163" s="29">
        <f t="shared" si="43"/>
        <v>-152795</v>
      </c>
      <c r="G163" s="34">
        <f>+Inputs!$D$3</f>
        <v>0.37951000000000001</v>
      </c>
      <c r="I163" s="27">
        <f t="shared" si="48"/>
        <v>1100000</v>
      </c>
      <c r="K163" s="27">
        <f t="shared" si="44"/>
        <v>6111</v>
      </c>
      <c r="L163" s="27">
        <f t="shared" si="49"/>
        <v>947205</v>
      </c>
      <c r="M163" s="27">
        <f t="shared" si="45"/>
        <v>2319.18561</v>
      </c>
      <c r="N163" s="27">
        <f t="shared" si="46"/>
        <v>2319.18561</v>
      </c>
      <c r="O163" s="27">
        <f t="shared" si="50"/>
        <v>-57980.63037000224</v>
      </c>
      <c r="P163" s="27">
        <f t="shared" si="51"/>
        <v>57980.63037000224</v>
      </c>
    </row>
    <row r="164" spans="1:16">
      <c r="A164" s="30">
        <v>40269</v>
      </c>
      <c r="C164" s="6">
        <v>156</v>
      </c>
      <c r="D164" s="29">
        <f t="shared" si="42"/>
        <v>6111</v>
      </c>
      <c r="E164" s="29">
        <f t="shared" si="47"/>
        <v>953316</v>
      </c>
      <c r="F164" s="29">
        <f t="shared" si="43"/>
        <v>-146684</v>
      </c>
      <c r="G164" s="34">
        <f>+Inputs!$D$3</f>
        <v>0.37951000000000001</v>
      </c>
      <c r="I164" s="27">
        <f t="shared" si="48"/>
        <v>1100000</v>
      </c>
      <c r="K164" s="27">
        <f t="shared" si="44"/>
        <v>6111</v>
      </c>
      <c r="L164" s="27">
        <f t="shared" si="49"/>
        <v>953316</v>
      </c>
      <c r="M164" s="27">
        <f t="shared" si="45"/>
        <v>2319.18561</v>
      </c>
      <c r="N164" s="27">
        <f t="shared" si="46"/>
        <v>2319.18561</v>
      </c>
      <c r="O164" s="27">
        <f t="shared" si="50"/>
        <v>-55661.444760002239</v>
      </c>
      <c r="P164" s="27">
        <f t="shared" si="51"/>
        <v>55661.444760002239</v>
      </c>
    </row>
    <row r="165" spans="1:16">
      <c r="A165" s="31">
        <v>40299</v>
      </c>
      <c r="C165" s="6">
        <v>157</v>
      </c>
      <c r="D165" s="29">
        <f t="shared" si="42"/>
        <v>6111</v>
      </c>
      <c r="E165" s="29">
        <f t="shared" si="47"/>
        <v>959427</v>
      </c>
      <c r="F165" s="29">
        <f t="shared" si="43"/>
        <v>-140573</v>
      </c>
      <c r="G165" s="34">
        <f>+Inputs!$D$3</f>
        <v>0.37951000000000001</v>
      </c>
      <c r="I165" s="27">
        <f t="shared" si="48"/>
        <v>1100000</v>
      </c>
      <c r="K165" s="27">
        <f t="shared" si="44"/>
        <v>6111</v>
      </c>
      <c r="L165" s="27">
        <f t="shared" si="49"/>
        <v>959427</v>
      </c>
      <c r="M165" s="27">
        <f t="shared" si="45"/>
        <v>2319.18561</v>
      </c>
      <c r="N165" s="27">
        <f t="shared" si="46"/>
        <v>2319.18561</v>
      </c>
      <c r="O165" s="27">
        <f t="shared" si="50"/>
        <v>-53342.259150002239</v>
      </c>
      <c r="P165" s="27">
        <f t="shared" si="51"/>
        <v>53342.259150002239</v>
      </c>
    </row>
    <row r="166" spans="1:16">
      <c r="A166" s="30">
        <v>40330</v>
      </c>
      <c r="C166" s="6">
        <v>158</v>
      </c>
      <c r="D166" s="29">
        <f t="shared" si="42"/>
        <v>6111</v>
      </c>
      <c r="E166" s="29">
        <f t="shared" si="47"/>
        <v>965538</v>
      </c>
      <c r="F166" s="29">
        <f t="shared" si="43"/>
        <v>-134462</v>
      </c>
      <c r="G166" s="34">
        <f>+Inputs!$D$3</f>
        <v>0.37951000000000001</v>
      </c>
      <c r="I166" s="27">
        <f t="shared" si="48"/>
        <v>1100000</v>
      </c>
      <c r="K166" s="27">
        <f t="shared" si="44"/>
        <v>6111</v>
      </c>
      <c r="L166" s="27">
        <f t="shared" si="49"/>
        <v>965538</v>
      </c>
      <c r="M166" s="27">
        <f t="shared" si="45"/>
        <v>2319.18561</v>
      </c>
      <c r="N166" s="27">
        <f t="shared" si="46"/>
        <v>2319.18561</v>
      </c>
      <c r="O166" s="27">
        <f t="shared" si="50"/>
        <v>-51023.073540002239</v>
      </c>
      <c r="P166" s="27">
        <f t="shared" si="51"/>
        <v>51023.073540002239</v>
      </c>
    </row>
    <row r="167" spans="1:16">
      <c r="A167" s="31">
        <v>40360</v>
      </c>
      <c r="C167" s="6">
        <v>159</v>
      </c>
      <c r="D167" s="29">
        <f t="shared" si="42"/>
        <v>6111</v>
      </c>
      <c r="E167" s="29">
        <f t="shared" si="47"/>
        <v>971649</v>
      </c>
      <c r="F167" s="29">
        <f t="shared" si="43"/>
        <v>-128351</v>
      </c>
      <c r="G167" s="34">
        <f>+Inputs!$D$3</f>
        <v>0.37951000000000001</v>
      </c>
      <c r="I167" s="27">
        <f t="shared" si="48"/>
        <v>1100000</v>
      </c>
      <c r="K167" s="27">
        <f t="shared" si="44"/>
        <v>6111</v>
      </c>
      <c r="L167" s="27">
        <f t="shared" si="49"/>
        <v>971649</v>
      </c>
      <c r="M167" s="27">
        <f t="shared" si="45"/>
        <v>2319.18561</v>
      </c>
      <c r="N167" s="27">
        <f t="shared" si="46"/>
        <v>2319.18561</v>
      </c>
      <c r="O167" s="27">
        <f t="shared" si="50"/>
        <v>-48703.887930002238</v>
      </c>
      <c r="P167" s="27">
        <f t="shared" si="51"/>
        <v>48703.887930002238</v>
      </c>
    </row>
    <row r="168" spans="1:16">
      <c r="A168" s="30">
        <v>40391</v>
      </c>
      <c r="C168" s="6">
        <v>160</v>
      </c>
      <c r="D168" s="29">
        <f t="shared" si="42"/>
        <v>6111</v>
      </c>
      <c r="E168" s="29">
        <f t="shared" si="47"/>
        <v>977760</v>
      </c>
      <c r="F168" s="29">
        <f t="shared" si="43"/>
        <v>-122240</v>
      </c>
      <c r="G168" s="34">
        <f>+Inputs!$D$3</f>
        <v>0.37951000000000001</v>
      </c>
      <c r="I168" s="27">
        <f t="shared" si="48"/>
        <v>1100000</v>
      </c>
      <c r="K168" s="27">
        <f t="shared" si="44"/>
        <v>6111</v>
      </c>
      <c r="L168" s="27">
        <f t="shared" si="49"/>
        <v>977760</v>
      </c>
      <c r="M168" s="27">
        <f t="shared" si="45"/>
        <v>2319.18561</v>
      </c>
      <c r="N168" s="27">
        <f t="shared" si="46"/>
        <v>2319.18561</v>
      </c>
      <c r="O168" s="27">
        <f t="shared" si="50"/>
        <v>-46384.702320002238</v>
      </c>
      <c r="P168" s="27">
        <f t="shared" si="51"/>
        <v>46384.702320002238</v>
      </c>
    </row>
    <row r="169" spans="1:16">
      <c r="A169" s="31">
        <v>40422</v>
      </c>
      <c r="C169" s="6">
        <v>161</v>
      </c>
      <c r="D169" s="29">
        <f t="shared" ref="D169:D187" si="52">ROUND(-(+$B$9/180)*1,0)</f>
        <v>6111</v>
      </c>
      <c r="E169" s="29">
        <f t="shared" si="47"/>
        <v>983871</v>
      </c>
      <c r="F169" s="29">
        <f t="shared" ref="F169:F188" si="53">$B$9+E169</f>
        <v>-116129</v>
      </c>
      <c r="G169" s="34">
        <f>+Inputs!$D$3</f>
        <v>0.37951000000000001</v>
      </c>
      <c r="I169" s="27">
        <f t="shared" si="48"/>
        <v>1100000</v>
      </c>
      <c r="K169" s="27">
        <f t="shared" ref="K169:K188" si="54">D169</f>
        <v>6111</v>
      </c>
      <c r="L169" s="27">
        <f t="shared" si="49"/>
        <v>983871</v>
      </c>
      <c r="M169" s="27">
        <f t="shared" ref="M169:M188" si="55">K169*G169</f>
        <v>2319.18561</v>
      </c>
      <c r="N169" s="27">
        <f t="shared" ref="N169:N188" si="56">M169-J169</f>
        <v>2319.18561</v>
      </c>
      <c r="O169" s="27">
        <f t="shared" si="50"/>
        <v>-44065.516710002237</v>
      </c>
      <c r="P169" s="27">
        <f t="shared" si="51"/>
        <v>44065.516710002237</v>
      </c>
    </row>
    <row r="170" spans="1:16">
      <c r="A170" s="30">
        <v>40452</v>
      </c>
      <c r="C170" s="6">
        <v>162</v>
      </c>
      <c r="D170" s="29">
        <f t="shared" si="52"/>
        <v>6111</v>
      </c>
      <c r="E170" s="29">
        <f t="shared" ref="E170:E188" si="57">+E169+D170</f>
        <v>989982</v>
      </c>
      <c r="F170" s="29">
        <f t="shared" si="53"/>
        <v>-110018</v>
      </c>
      <c r="G170" s="34">
        <f>+Inputs!$D$3</f>
        <v>0.37951000000000001</v>
      </c>
      <c r="I170" s="27">
        <f t="shared" ref="I170:I188" si="58">+I169+H170</f>
        <v>1100000</v>
      </c>
      <c r="K170" s="27">
        <f t="shared" si="54"/>
        <v>6111</v>
      </c>
      <c r="L170" s="27">
        <f t="shared" ref="L170:L188" si="59">+L169+K170</f>
        <v>989982</v>
      </c>
      <c r="M170" s="27">
        <f t="shared" si="55"/>
        <v>2319.18561</v>
      </c>
      <c r="N170" s="27">
        <f t="shared" si="56"/>
        <v>2319.18561</v>
      </c>
      <c r="O170" s="27">
        <f t="shared" ref="O170:O188" si="60">+O169+N170</f>
        <v>-41746.331100002237</v>
      </c>
      <c r="P170" s="27">
        <f t="shared" ref="P170:P188" si="61">P169-N170</f>
        <v>41746.331100002237</v>
      </c>
    </row>
    <row r="171" spans="1:16">
      <c r="A171" s="31">
        <v>40483</v>
      </c>
      <c r="C171" s="6">
        <v>163</v>
      </c>
      <c r="D171" s="29">
        <f t="shared" si="52"/>
        <v>6111</v>
      </c>
      <c r="E171" s="29">
        <f t="shared" si="57"/>
        <v>996093</v>
      </c>
      <c r="F171" s="29">
        <f t="shared" si="53"/>
        <v>-103907</v>
      </c>
      <c r="G171" s="34">
        <f>+Inputs!$D$3</f>
        <v>0.37951000000000001</v>
      </c>
      <c r="I171" s="27">
        <f t="shared" si="58"/>
        <v>1100000</v>
      </c>
      <c r="K171" s="27">
        <f t="shared" si="54"/>
        <v>6111</v>
      </c>
      <c r="L171" s="27">
        <f t="shared" si="59"/>
        <v>996093</v>
      </c>
      <c r="M171" s="27">
        <f t="shared" si="55"/>
        <v>2319.18561</v>
      </c>
      <c r="N171" s="27">
        <f t="shared" si="56"/>
        <v>2319.18561</v>
      </c>
      <c r="O171" s="27">
        <f t="shared" si="60"/>
        <v>-39427.145490002236</v>
      </c>
      <c r="P171" s="27">
        <f t="shared" si="61"/>
        <v>39427.145490002236</v>
      </c>
    </row>
    <row r="172" spans="1:16">
      <c r="A172" s="30">
        <v>40513</v>
      </c>
      <c r="C172" s="6">
        <v>164</v>
      </c>
      <c r="D172" s="29">
        <f t="shared" si="52"/>
        <v>6111</v>
      </c>
      <c r="E172" s="29">
        <f t="shared" si="57"/>
        <v>1002204</v>
      </c>
      <c r="F172" s="29">
        <f t="shared" si="53"/>
        <v>-97796</v>
      </c>
      <c r="G172" s="34">
        <f>+Inputs!$D$3</f>
        <v>0.37951000000000001</v>
      </c>
      <c r="I172" s="27">
        <f t="shared" si="58"/>
        <v>1100000</v>
      </c>
      <c r="K172" s="27">
        <f t="shared" si="54"/>
        <v>6111</v>
      </c>
      <c r="L172" s="27">
        <f t="shared" si="59"/>
        <v>1002204</v>
      </c>
      <c r="M172" s="27">
        <f t="shared" si="55"/>
        <v>2319.18561</v>
      </c>
      <c r="N172" s="27">
        <f t="shared" si="56"/>
        <v>2319.18561</v>
      </c>
      <c r="O172" s="27">
        <f t="shared" si="60"/>
        <v>-37107.959880002236</v>
      </c>
      <c r="P172" s="27">
        <f t="shared" si="61"/>
        <v>37107.959880002236</v>
      </c>
    </row>
    <row r="173" spans="1:16">
      <c r="A173" s="31">
        <v>40544</v>
      </c>
      <c r="C173" s="6">
        <v>165</v>
      </c>
      <c r="D173" s="29">
        <f t="shared" si="52"/>
        <v>6111</v>
      </c>
      <c r="E173" s="29">
        <f t="shared" si="57"/>
        <v>1008315</v>
      </c>
      <c r="F173" s="29">
        <f t="shared" si="53"/>
        <v>-91685</v>
      </c>
      <c r="G173" s="34">
        <f>+Inputs!$D$3</f>
        <v>0.37951000000000001</v>
      </c>
      <c r="I173" s="27">
        <f t="shared" si="58"/>
        <v>1100000</v>
      </c>
      <c r="K173" s="27">
        <f t="shared" si="54"/>
        <v>6111</v>
      </c>
      <c r="L173" s="27">
        <f t="shared" si="59"/>
        <v>1008315</v>
      </c>
      <c r="M173" s="27">
        <f t="shared" si="55"/>
        <v>2319.18561</v>
      </c>
      <c r="N173" s="27">
        <f t="shared" si="56"/>
        <v>2319.18561</v>
      </c>
      <c r="O173" s="27">
        <f t="shared" si="60"/>
        <v>-34788.774270002235</v>
      </c>
      <c r="P173" s="27">
        <f t="shared" si="61"/>
        <v>34788.774270002235</v>
      </c>
    </row>
    <row r="174" spans="1:16">
      <c r="A174" s="30">
        <v>40575</v>
      </c>
      <c r="C174" s="6">
        <v>166</v>
      </c>
      <c r="D174" s="29">
        <f t="shared" si="52"/>
        <v>6111</v>
      </c>
      <c r="E174" s="29">
        <f t="shared" si="57"/>
        <v>1014426</v>
      </c>
      <c r="F174" s="29">
        <f t="shared" si="53"/>
        <v>-85574</v>
      </c>
      <c r="G174" s="34">
        <f>+Inputs!$D$3</f>
        <v>0.37951000000000001</v>
      </c>
      <c r="I174" s="27">
        <f t="shared" si="58"/>
        <v>1100000</v>
      </c>
      <c r="K174" s="27">
        <f t="shared" si="54"/>
        <v>6111</v>
      </c>
      <c r="L174" s="27">
        <f t="shared" si="59"/>
        <v>1014426</v>
      </c>
      <c r="M174" s="27">
        <f t="shared" si="55"/>
        <v>2319.18561</v>
      </c>
      <c r="N174" s="27">
        <f t="shared" si="56"/>
        <v>2319.18561</v>
      </c>
      <c r="O174" s="27">
        <f t="shared" si="60"/>
        <v>-32469.588660002235</v>
      </c>
      <c r="P174" s="27">
        <f t="shared" si="61"/>
        <v>32469.588660002235</v>
      </c>
    </row>
    <row r="175" spans="1:16">
      <c r="A175" s="31">
        <v>40603</v>
      </c>
      <c r="C175" s="6">
        <v>167</v>
      </c>
      <c r="D175" s="29">
        <f t="shared" si="52"/>
        <v>6111</v>
      </c>
      <c r="E175" s="29">
        <f t="shared" si="57"/>
        <v>1020537</v>
      </c>
      <c r="F175" s="29">
        <f t="shared" si="53"/>
        <v>-79463</v>
      </c>
      <c r="G175" s="34">
        <f>+Inputs!$D$3</f>
        <v>0.37951000000000001</v>
      </c>
      <c r="I175" s="27">
        <f t="shared" si="58"/>
        <v>1100000</v>
      </c>
      <c r="K175" s="27">
        <f t="shared" si="54"/>
        <v>6111</v>
      </c>
      <c r="L175" s="27">
        <f t="shared" si="59"/>
        <v>1020537</v>
      </c>
      <c r="M175" s="27">
        <f t="shared" si="55"/>
        <v>2319.18561</v>
      </c>
      <c r="N175" s="27">
        <f t="shared" si="56"/>
        <v>2319.18561</v>
      </c>
      <c r="O175" s="27">
        <f t="shared" si="60"/>
        <v>-30150.403050002235</v>
      </c>
      <c r="P175" s="27">
        <f t="shared" si="61"/>
        <v>30150.403050002235</v>
      </c>
    </row>
    <row r="176" spans="1:16">
      <c r="A176" s="30">
        <v>40634</v>
      </c>
      <c r="C176" s="6">
        <v>168</v>
      </c>
      <c r="D176" s="29">
        <f t="shared" si="52"/>
        <v>6111</v>
      </c>
      <c r="E176" s="29">
        <f t="shared" si="57"/>
        <v>1026648</v>
      </c>
      <c r="F176" s="29">
        <f t="shared" si="53"/>
        <v>-73352</v>
      </c>
      <c r="G176" s="34">
        <f>+Inputs!$D$3</f>
        <v>0.37951000000000001</v>
      </c>
      <c r="I176" s="27">
        <f t="shared" si="58"/>
        <v>1100000</v>
      </c>
      <c r="K176" s="27">
        <f t="shared" si="54"/>
        <v>6111</v>
      </c>
      <c r="L176" s="27">
        <f t="shared" si="59"/>
        <v>1026648</v>
      </c>
      <c r="M176" s="27">
        <f t="shared" si="55"/>
        <v>2319.18561</v>
      </c>
      <c r="N176" s="27">
        <f t="shared" si="56"/>
        <v>2319.18561</v>
      </c>
      <c r="O176" s="27">
        <f t="shared" si="60"/>
        <v>-27831.217440002234</v>
      </c>
      <c r="P176" s="27">
        <f t="shared" si="61"/>
        <v>27831.217440002234</v>
      </c>
    </row>
    <row r="177" spans="1:20">
      <c r="A177" s="31">
        <v>40664</v>
      </c>
      <c r="C177" s="6">
        <v>169</v>
      </c>
      <c r="D177" s="29">
        <f t="shared" si="52"/>
        <v>6111</v>
      </c>
      <c r="E177" s="29">
        <f t="shared" si="57"/>
        <v>1032759</v>
      </c>
      <c r="F177" s="29">
        <f t="shared" si="53"/>
        <v>-67241</v>
      </c>
      <c r="G177" s="34">
        <f>+Inputs!$D$3</f>
        <v>0.37951000000000001</v>
      </c>
      <c r="I177" s="27">
        <f t="shared" si="58"/>
        <v>1100000</v>
      </c>
      <c r="K177" s="27">
        <f t="shared" si="54"/>
        <v>6111</v>
      </c>
      <c r="L177" s="27">
        <f t="shared" si="59"/>
        <v>1032759</v>
      </c>
      <c r="M177" s="27">
        <f t="shared" si="55"/>
        <v>2319.18561</v>
      </c>
      <c r="N177" s="27">
        <f t="shared" si="56"/>
        <v>2319.18561</v>
      </c>
      <c r="O177" s="27">
        <f t="shared" si="60"/>
        <v>-25512.031830002234</v>
      </c>
      <c r="P177" s="27">
        <f t="shared" si="61"/>
        <v>25512.031830002234</v>
      </c>
    </row>
    <row r="178" spans="1:20">
      <c r="A178" s="30">
        <v>40695</v>
      </c>
      <c r="C178" s="6">
        <v>170</v>
      </c>
      <c r="D178" s="29">
        <f t="shared" si="52"/>
        <v>6111</v>
      </c>
      <c r="E178" s="29">
        <f t="shared" si="57"/>
        <v>1038870</v>
      </c>
      <c r="F178" s="29">
        <f t="shared" si="53"/>
        <v>-61130</v>
      </c>
      <c r="G178" s="34">
        <f>+Inputs!$D$3</f>
        <v>0.37951000000000001</v>
      </c>
      <c r="I178" s="27">
        <f t="shared" si="58"/>
        <v>1100000</v>
      </c>
      <c r="K178" s="27">
        <f t="shared" si="54"/>
        <v>6111</v>
      </c>
      <c r="L178" s="27">
        <f t="shared" si="59"/>
        <v>1038870</v>
      </c>
      <c r="M178" s="27">
        <f t="shared" si="55"/>
        <v>2319.18561</v>
      </c>
      <c r="N178" s="27">
        <f t="shared" si="56"/>
        <v>2319.18561</v>
      </c>
      <c r="O178" s="27">
        <f t="shared" si="60"/>
        <v>-23192.846220002233</v>
      </c>
      <c r="P178" s="27">
        <f t="shared" si="61"/>
        <v>23192.846220002233</v>
      </c>
    </row>
    <row r="179" spans="1:20">
      <c r="A179" s="31">
        <v>40725</v>
      </c>
      <c r="C179" s="6">
        <v>171</v>
      </c>
      <c r="D179" s="29">
        <f t="shared" si="52"/>
        <v>6111</v>
      </c>
      <c r="E179" s="29">
        <f t="shared" si="57"/>
        <v>1044981</v>
      </c>
      <c r="F179" s="29">
        <f t="shared" si="53"/>
        <v>-55019</v>
      </c>
      <c r="G179" s="34">
        <f>+Inputs!$D$3</f>
        <v>0.37951000000000001</v>
      </c>
      <c r="I179" s="27">
        <f t="shared" si="58"/>
        <v>1100000</v>
      </c>
      <c r="K179" s="27">
        <f t="shared" si="54"/>
        <v>6111</v>
      </c>
      <c r="L179" s="27">
        <f t="shared" si="59"/>
        <v>1044981</v>
      </c>
      <c r="M179" s="27">
        <f t="shared" si="55"/>
        <v>2319.18561</v>
      </c>
      <c r="N179" s="27">
        <f t="shared" si="56"/>
        <v>2319.18561</v>
      </c>
      <c r="O179" s="27">
        <f t="shared" si="60"/>
        <v>-20873.660610002233</v>
      </c>
      <c r="P179" s="27">
        <f t="shared" si="61"/>
        <v>20873.660610002233</v>
      </c>
    </row>
    <row r="180" spans="1:20">
      <c r="A180" s="30">
        <v>40756</v>
      </c>
      <c r="C180" s="6">
        <v>172</v>
      </c>
      <c r="D180" s="29">
        <f t="shared" si="52"/>
        <v>6111</v>
      </c>
      <c r="E180" s="29">
        <f t="shared" si="57"/>
        <v>1051092</v>
      </c>
      <c r="F180" s="29">
        <f t="shared" si="53"/>
        <v>-48908</v>
      </c>
      <c r="G180" s="34">
        <f>+Inputs!$D$3</f>
        <v>0.37951000000000001</v>
      </c>
      <c r="I180" s="27">
        <f t="shared" si="58"/>
        <v>1100000</v>
      </c>
      <c r="K180" s="27">
        <f t="shared" si="54"/>
        <v>6111</v>
      </c>
      <c r="L180" s="27">
        <f t="shared" si="59"/>
        <v>1051092</v>
      </c>
      <c r="M180" s="27">
        <f t="shared" si="55"/>
        <v>2319.18561</v>
      </c>
      <c r="N180" s="27">
        <f t="shared" si="56"/>
        <v>2319.18561</v>
      </c>
      <c r="O180" s="27">
        <f t="shared" si="60"/>
        <v>-18554.475000002232</v>
      </c>
      <c r="P180" s="27">
        <f t="shared" si="61"/>
        <v>18554.475000002232</v>
      </c>
    </row>
    <row r="181" spans="1:20">
      <c r="A181" s="31">
        <v>40787</v>
      </c>
      <c r="C181" s="6">
        <v>173</v>
      </c>
      <c r="D181" s="29">
        <f t="shared" si="52"/>
        <v>6111</v>
      </c>
      <c r="E181" s="29">
        <f t="shared" si="57"/>
        <v>1057203</v>
      </c>
      <c r="F181" s="29">
        <f t="shared" si="53"/>
        <v>-42797</v>
      </c>
      <c r="G181" s="34">
        <f>+Inputs!$D$3</f>
        <v>0.37951000000000001</v>
      </c>
      <c r="I181" s="27">
        <f t="shared" si="58"/>
        <v>1100000</v>
      </c>
      <c r="K181" s="27">
        <f t="shared" si="54"/>
        <v>6111</v>
      </c>
      <c r="L181" s="27">
        <f t="shared" si="59"/>
        <v>1057203</v>
      </c>
      <c r="M181" s="27">
        <f t="shared" si="55"/>
        <v>2319.18561</v>
      </c>
      <c r="N181" s="27">
        <f t="shared" si="56"/>
        <v>2319.18561</v>
      </c>
      <c r="O181" s="27">
        <f t="shared" si="60"/>
        <v>-16235.289390002232</v>
      </c>
      <c r="P181" s="27">
        <f t="shared" si="61"/>
        <v>16235.289390002232</v>
      </c>
    </row>
    <row r="182" spans="1:20">
      <c r="A182" s="30">
        <v>40817</v>
      </c>
      <c r="C182" s="6">
        <v>174</v>
      </c>
      <c r="D182" s="29">
        <f t="shared" si="52"/>
        <v>6111</v>
      </c>
      <c r="E182" s="29">
        <f t="shared" si="57"/>
        <v>1063314</v>
      </c>
      <c r="F182" s="29">
        <f t="shared" si="53"/>
        <v>-36686</v>
      </c>
      <c r="G182" s="34">
        <f>+Inputs!$D$3</f>
        <v>0.37951000000000001</v>
      </c>
      <c r="I182" s="27">
        <f t="shared" si="58"/>
        <v>1100000</v>
      </c>
      <c r="K182" s="27">
        <f t="shared" si="54"/>
        <v>6111</v>
      </c>
      <c r="L182" s="27">
        <f t="shared" si="59"/>
        <v>1063314</v>
      </c>
      <c r="M182" s="27">
        <f t="shared" si="55"/>
        <v>2319.18561</v>
      </c>
      <c r="N182" s="27">
        <f t="shared" si="56"/>
        <v>2319.18561</v>
      </c>
      <c r="O182" s="27">
        <f t="shared" si="60"/>
        <v>-13916.103780002231</v>
      </c>
      <c r="P182" s="27">
        <f t="shared" si="61"/>
        <v>13916.103780002231</v>
      </c>
    </row>
    <row r="183" spans="1:20">
      <c r="A183" s="31">
        <v>40848</v>
      </c>
      <c r="C183" s="6">
        <v>175</v>
      </c>
      <c r="D183" s="29">
        <f t="shared" si="52"/>
        <v>6111</v>
      </c>
      <c r="E183" s="29">
        <f t="shared" si="57"/>
        <v>1069425</v>
      </c>
      <c r="F183" s="29">
        <f t="shared" si="53"/>
        <v>-30575</v>
      </c>
      <c r="G183" s="34">
        <f>+Inputs!$D$3</f>
        <v>0.37951000000000001</v>
      </c>
      <c r="I183" s="27">
        <f t="shared" si="58"/>
        <v>1100000</v>
      </c>
      <c r="K183" s="27">
        <f t="shared" si="54"/>
        <v>6111</v>
      </c>
      <c r="L183" s="27">
        <f t="shared" si="59"/>
        <v>1069425</v>
      </c>
      <c r="M183" s="27">
        <f t="shared" si="55"/>
        <v>2319.18561</v>
      </c>
      <c r="N183" s="27">
        <f t="shared" si="56"/>
        <v>2319.18561</v>
      </c>
      <c r="O183" s="27">
        <f t="shared" si="60"/>
        <v>-11596.918170002231</v>
      </c>
      <c r="P183" s="27">
        <f t="shared" si="61"/>
        <v>11596.918170002231</v>
      </c>
    </row>
    <row r="184" spans="1:20">
      <c r="A184" s="30">
        <v>40878</v>
      </c>
      <c r="C184" s="6">
        <v>176</v>
      </c>
      <c r="D184" s="29">
        <f t="shared" si="52"/>
        <v>6111</v>
      </c>
      <c r="E184" s="29">
        <f t="shared" si="57"/>
        <v>1075536</v>
      </c>
      <c r="F184" s="29">
        <f t="shared" si="53"/>
        <v>-24464</v>
      </c>
      <c r="G184" s="34">
        <f>+Inputs!$D$3</f>
        <v>0.37951000000000001</v>
      </c>
      <c r="I184" s="27">
        <f t="shared" si="58"/>
        <v>1100000</v>
      </c>
      <c r="K184" s="27">
        <f t="shared" si="54"/>
        <v>6111</v>
      </c>
      <c r="L184" s="27">
        <f t="shared" si="59"/>
        <v>1075536</v>
      </c>
      <c r="M184" s="27">
        <f t="shared" si="55"/>
        <v>2319.18561</v>
      </c>
      <c r="N184" s="27">
        <f t="shared" si="56"/>
        <v>2319.18561</v>
      </c>
      <c r="O184" s="27">
        <f t="shared" si="60"/>
        <v>-9277.7325600022305</v>
      </c>
      <c r="P184" s="27">
        <f t="shared" si="61"/>
        <v>9277.7325600022305</v>
      </c>
    </row>
    <row r="185" spans="1:20">
      <c r="A185" s="31">
        <v>40909</v>
      </c>
      <c r="C185" s="6">
        <v>177</v>
      </c>
      <c r="D185" s="29">
        <f t="shared" si="52"/>
        <v>6111</v>
      </c>
      <c r="E185" s="29">
        <f t="shared" si="57"/>
        <v>1081647</v>
      </c>
      <c r="F185" s="29">
        <f t="shared" si="53"/>
        <v>-18353</v>
      </c>
      <c r="G185" s="34">
        <f>+Inputs!$D$3</f>
        <v>0.37951000000000001</v>
      </c>
      <c r="I185" s="27">
        <f t="shared" si="58"/>
        <v>1100000</v>
      </c>
      <c r="K185" s="27">
        <f t="shared" si="54"/>
        <v>6111</v>
      </c>
      <c r="L185" s="27">
        <f t="shared" si="59"/>
        <v>1081647</v>
      </c>
      <c r="M185" s="27">
        <f t="shared" si="55"/>
        <v>2319.18561</v>
      </c>
      <c r="N185" s="27">
        <f t="shared" si="56"/>
        <v>2319.18561</v>
      </c>
      <c r="O185" s="27">
        <f t="shared" si="60"/>
        <v>-6958.54695000223</v>
      </c>
      <c r="P185" s="27">
        <f t="shared" si="61"/>
        <v>6958.54695000223</v>
      </c>
    </row>
    <row r="186" spans="1:20">
      <c r="A186" s="30">
        <v>40940</v>
      </c>
      <c r="C186" s="6">
        <v>178</v>
      </c>
      <c r="D186" s="29">
        <f t="shared" si="52"/>
        <v>6111</v>
      </c>
      <c r="E186" s="29">
        <f t="shared" si="57"/>
        <v>1087758</v>
      </c>
      <c r="F186" s="29">
        <f t="shared" si="53"/>
        <v>-12242</v>
      </c>
      <c r="G186" s="34">
        <f>+Inputs!$D$3</f>
        <v>0.37951000000000001</v>
      </c>
      <c r="I186" s="27">
        <f t="shared" si="58"/>
        <v>1100000</v>
      </c>
      <c r="K186" s="27">
        <f t="shared" si="54"/>
        <v>6111</v>
      </c>
      <c r="L186" s="27">
        <f t="shared" si="59"/>
        <v>1087758</v>
      </c>
      <c r="M186" s="27">
        <f t="shared" si="55"/>
        <v>2319.18561</v>
      </c>
      <c r="N186" s="27">
        <f t="shared" si="56"/>
        <v>2319.18561</v>
      </c>
      <c r="O186" s="27">
        <f t="shared" si="60"/>
        <v>-4639.3613400022296</v>
      </c>
      <c r="P186" s="27">
        <f t="shared" si="61"/>
        <v>4639.3613400022296</v>
      </c>
    </row>
    <row r="187" spans="1:20">
      <c r="A187" s="31">
        <v>40969</v>
      </c>
      <c r="C187" s="6">
        <v>179</v>
      </c>
      <c r="D187" s="29">
        <f t="shared" si="52"/>
        <v>6111</v>
      </c>
      <c r="E187" s="29">
        <f t="shared" si="57"/>
        <v>1093869</v>
      </c>
      <c r="F187" s="29">
        <f t="shared" si="53"/>
        <v>-6131</v>
      </c>
      <c r="G187" s="34">
        <f>+Inputs!$D$3</f>
        <v>0.37951000000000001</v>
      </c>
      <c r="I187" s="27">
        <f t="shared" si="58"/>
        <v>1100000</v>
      </c>
      <c r="K187" s="27">
        <f t="shared" si="54"/>
        <v>6111</v>
      </c>
      <c r="L187" s="27">
        <f t="shared" si="59"/>
        <v>1093869</v>
      </c>
      <c r="M187" s="27">
        <f t="shared" si="55"/>
        <v>2319.18561</v>
      </c>
      <c r="N187" s="27">
        <f t="shared" si="56"/>
        <v>2319.18561</v>
      </c>
      <c r="O187" s="27">
        <f t="shared" si="60"/>
        <v>-2320.1757300022296</v>
      </c>
      <c r="P187" s="27">
        <f t="shared" si="61"/>
        <v>2320.1757300022296</v>
      </c>
    </row>
    <row r="188" spans="1:20">
      <c r="A188" s="30">
        <v>41000</v>
      </c>
      <c r="C188" s="6">
        <v>180</v>
      </c>
      <c r="D188" s="29">
        <f>-F187</f>
        <v>6131</v>
      </c>
      <c r="E188" s="29">
        <f t="shared" si="57"/>
        <v>1100000</v>
      </c>
      <c r="F188" s="29">
        <f t="shared" si="53"/>
        <v>0</v>
      </c>
      <c r="G188" s="34">
        <f>+Inputs!$D$3</f>
        <v>0.37951000000000001</v>
      </c>
      <c r="I188" s="27">
        <f t="shared" si="58"/>
        <v>1100000</v>
      </c>
      <c r="K188" s="27">
        <f t="shared" si="54"/>
        <v>6131</v>
      </c>
      <c r="L188" s="27">
        <f t="shared" si="59"/>
        <v>1100000</v>
      </c>
      <c r="M188" s="27">
        <f t="shared" si="55"/>
        <v>2326.7758100000001</v>
      </c>
      <c r="N188" s="27">
        <f t="shared" si="56"/>
        <v>2326.7758100000001</v>
      </c>
      <c r="O188" s="27">
        <f t="shared" si="60"/>
        <v>6.6000799977705356</v>
      </c>
      <c r="P188" s="27">
        <f t="shared" si="61"/>
        <v>-6.6000799977705356</v>
      </c>
    </row>
    <row r="189" spans="1:20">
      <c r="A189" s="30"/>
      <c r="G189" s="28"/>
    </row>
    <row r="190" spans="1:20">
      <c r="A190" s="8" t="s">
        <v>43</v>
      </c>
      <c r="B190" s="33">
        <f>SUM(B9:B189)</f>
        <v>-1100000</v>
      </c>
      <c r="D190" s="33">
        <f>SUM(D9:D189)</f>
        <v>1100000</v>
      </c>
      <c r="G190" s="28"/>
      <c r="H190" s="33">
        <f>SUM(H9:H189)</f>
        <v>1100000</v>
      </c>
      <c r="I190" s="33"/>
      <c r="J190" s="33">
        <f>SUM(J9:J189)</f>
        <v>417450</v>
      </c>
      <c r="K190" s="33">
        <f>SUM(K9:K189)</f>
        <v>1100000</v>
      </c>
      <c r="L190" s="33"/>
      <c r="M190" s="33">
        <f>SUM(M9:M189)</f>
        <v>417456.60007999872</v>
      </c>
      <c r="N190" s="33">
        <f>SUM(N9:N189)</f>
        <v>6.6000799977705356</v>
      </c>
      <c r="O190" s="33">
        <f>SUM(O9:O189)</f>
        <v>-37362094.611340269</v>
      </c>
      <c r="P190" s="33">
        <f>SUM(P9:P189)</f>
        <v>37362094.611340269</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sheetPr transitionEvaluation="1" codeName="Sheet30">
    <pageSetUpPr autoPageBreaks="0" fitToPage="1"/>
  </sheetPr>
  <dimension ref="A1:AE193"/>
  <sheetViews>
    <sheetView defaultGridColor="0" topLeftCell="U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101</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35582</v>
      </c>
      <c r="B9" s="32">
        <v>-2182250</v>
      </c>
      <c r="C9" s="6">
        <v>1</v>
      </c>
      <c r="D9" s="29">
        <f t="shared" ref="D9:D40" si="0">ROUND(-(+$B$9/180)*1,0)</f>
        <v>12124</v>
      </c>
      <c r="E9" s="29">
        <f>+D9</f>
        <v>12124</v>
      </c>
      <c r="F9" s="29">
        <f t="shared" ref="F9:F40" si="1">$B$9+E9</f>
        <v>-2170126</v>
      </c>
      <c r="G9" s="34">
        <f>+Inputs!$D$2</f>
        <v>0.3795</v>
      </c>
      <c r="H9" s="27">
        <f>-B9</f>
        <v>2182250</v>
      </c>
      <c r="I9" s="27">
        <f>+H9</f>
        <v>2182250</v>
      </c>
      <c r="J9" s="27">
        <f>H9*G9</f>
        <v>828163.875</v>
      </c>
      <c r="K9" s="27">
        <f t="shared" ref="K9:K40" si="2">D9</f>
        <v>12124</v>
      </c>
      <c r="L9" s="27">
        <f>+K9</f>
        <v>12124</v>
      </c>
      <c r="M9" s="27">
        <f t="shared" ref="M9:M40" si="3">K9*G9</f>
        <v>4601.058</v>
      </c>
      <c r="N9" s="27">
        <f t="shared" ref="N9:N40" si="4">M9-J9</f>
        <v>-823562.81700000004</v>
      </c>
      <c r="O9" s="27">
        <f>+N9</f>
        <v>-823562.81700000004</v>
      </c>
      <c r="P9" s="27">
        <f>-SUM(N9)</f>
        <v>823562.81700000004</v>
      </c>
      <c r="Q9" s="38">
        <f>VLOOKUP(Q8,A9:P188,5)</f>
        <v>1830724</v>
      </c>
      <c r="R9" s="38">
        <f>VLOOKUP(R8,A9:P188,5)</f>
        <v>1976212</v>
      </c>
      <c r="S9" s="38">
        <f>+R9-Q9</f>
        <v>145488</v>
      </c>
      <c r="T9" s="35" t="s">
        <v>64</v>
      </c>
      <c r="U9" s="161">
        <f>-IF(TYPE(VLOOKUP(U8,$A$9:$P$188,6,FALSE))=16,0,VLOOKUP(U8,$A$9:$P$188,6,FALSE))</f>
        <v>484890</v>
      </c>
      <c r="V9" s="161">
        <f>-IF(TYPE(VLOOKUP(V8,$A$9:$P$188,6,FALSE))=16,0,VLOOKUP(V8,$A$9:$P$188,6,FALSE))</f>
        <v>472766</v>
      </c>
      <c r="W9" s="161">
        <f t="shared" ref="W9:AE9" si="5">-IF(TYPE(VLOOKUP(W8,$A$9:$P$188,6,FALSE))=16,0,VLOOKUP(W8,$A$9:$P$188,6,FALSE))</f>
        <v>460642</v>
      </c>
      <c r="X9" s="161">
        <f t="shared" si="5"/>
        <v>448518</v>
      </c>
      <c r="Y9" s="161">
        <f t="shared" si="5"/>
        <v>436394</v>
      </c>
      <c r="Z9" s="161">
        <f t="shared" si="5"/>
        <v>424270</v>
      </c>
      <c r="AA9" s="161">
        <f t="shared" si="5"/>
        <v>412146</v>
      </c>
      <c r="AB9" s="161">
        <f t="shared" si="5"/>
        <v>400022</v>
      </c>
      <c r="AC9" s="161">
        <f t="shared" si="5"/>
        <v>387898</v>
      </c>
      <c r="AD9" s="161">
        <f t="shared" si="5"/>
        <v>375774</v>
      </c>
      <c r="AE9" s="161">
        <f t="shared" si="5"/>
        <v>363650</v>
      </c>
    </row>
    <row r="10" spans="1:31">
      <c r="A10" s="30">
        <v>35612</v>
      </c>
      <c r="B10" s="9"/>
      <c r="C10" s="6">
        <v>2</v>
      </c>
      <c r="D10" s="29">
        <f t="shared" si="0"/>
        <v>12124</v>
      </c>
      <c r="E10" s="29">
        <f t="shared" ref="E10:E41" si="6">+E9+D10</f>
        <v>24248</v>
      </c>
      <c r="F10" s="29">
        <f t="shared" si="1"/>
        <v>-2158002</v>
      </c>
      <c r="G10" s="34">
        <f>+Inputs!$D$2</f>
        <v>0.3795</v>
      </c>
      <c r="H10" s="2"/>
      <c r="I10" s="27">
        <f t="shared" ref="I10:I41" si="7">+I9+H10</f>
        <v>2182250</v>
      </c>
      <c r="J10" s="27"/>
      <c r="K10" s="27">
        <f t="shared" si="2"/>
        <v>12124</v>
      </c>
      <c r="L10" s="27">
        <f t="shared" ref="L10:L41" si="8">+L9+K10</f>
        <v>24248</v>
      </c>
      <c r="M10" s="27">
        <f t="shared" si="3"/>
        <v>4601.058</v>
      </c>
      <c r="N10" s="27">
        <f t="shared" si="4"/>
        <v>4601.058</v>
      </c>
      <c r="O10" s="27">
        <f t="shared" ref="O10:O41" si="9">+O9+N10</f>
        <v>-818961.75900000008</v>
      </c>
      <c r="P10" s="27">
        <f t="shared" ref="P10:P41" si="10">P9-N10</f>
        <v>818961.75900000008</v>
      </c>
      <c r="Q10" s="38">
        <f>VLOOKUP(Q8,A9:P188,15)</f>
        <v>-133394.41780000116</v>
      </c>
      <c r="R10" s="38">
        <f>VLOOKUP(R8,A9:P188,15)</f>
        <v>-78180.266920001188</v>
      </c>
      <c r="S10" s="38">
        <f>+R10-Q10</f>
        <v>55214.150879999972</v>
      </c>
      <c r="T10" s="36" t="s">
        <v>69</v>
      </c>
    </row>
    <row r="11" spans="1:31">
      <c r="A11" s="31">
        <v>35643</v>
      </c>
      <c r="B11" s="5"/>
      <c r="C11" s="6">
        <v>3</v>
      </c>
      <c r="D11" s="29">
        <f t="shared" si="0"/>
        <v>12124</v>
      </c>
      <c r="E11" s="29">
        <f t="shared" si="6"/>
        <v>36372</v>
      </c>
      <c r="F11" s="29">
        <f t="shared" si="1"/>
        <v>-2145878</v>
      </c>
      <c r="G11" s="34">
        <f>+Inputs!$D$2</f>
        <v>0.3795</v>
      </c>
      <c r="H11" s="2"/>
      <c r="I11" s="27">
        <f t="shared" si="7"/>
        <v>2182250</v>
      </c>
      <c r="J11" s="27"/>
      <c r="K11" s="27">
        <f t="shared" si="2"/>
        <v>12124</v>
      </c>
      <c r="L11" s="27">
        <f t="shared" si="8"/>
        <v>36372</v>
      </c>
      <c r="M11" s="27">
        <f t="shared" si="3"/>
        <v>4601.058</v>
      </c>
      <c r="N11" s="27">
        <f t="shared" si="4"/>
        <v>4601.058</v>
      </c>
      <c r="O11" s="27">
        <f t="shared" si="9"/>
        <v>-814360.70100000012</v>
      </c>
      <c r="P11" s="27">
        <f t="shared" si="10"/>
        <v>814360.70100000012</v>
      </c>
      <c r="Q11" s="38">
        <f>+VLOOKUP(Q8,A9:P188,16)</f>
        <v>133394.41780000116</v>
      </c>
      <c r="R11" s="38">
        <f>+VLOOKUP(R8,A9:P188,16)</f>
        <v>78180.266920001188</v>
      </c>
      <c r="S11" s="38">
        <f>(+Q11+R11)/2</f>
        <v>105787.34236000117</v>
      </c>
      <c r="T11" s="36" t="s">
        <v>113</v>
      </c>
      <c r="U11" s="161">
        <f>IF(TYPE(VLOOKUP(U8,$A$9:$P$188,16,FALSE))=16,0,VLOOKUP(U8,$A$9:$P$188,16,FALSE))</f>
        <v>184007.38944000113</v>
      </c>
      <c r="V11" s="161">
        <f t="shared" ref="V11:AE11" si="11">IF(TYPE(VLOOKUP(V8,$A$9:$P$188,16,FALSE))=16,0,VLOOKUP(V8,$A$9:$P$188,16,FALSE))</f>
        <v>179406.21020000114</v>
      </c>
      <c r="W11" s="161">
        <f t="shared" si="11"/>
        <v>174805.03096000114</v>
      </c>
      <c r="X11" s="161">
        <f t="shared" si="11"/>
        <v>170203.85172000114</v>
      </c>
      <c r="Y11" s="161">
        <f t="shared" si="11"/>
        <v>165602.67248000114</v>
      </c>
      <c r="Z11" s="161">
        <f t="shared" si="11"/>
        <v>161001.49324000115</v>
      </c>
      <c r="AA11" s="161">
        <f t="shared" si="11"/>
        <v>156400.31400000115</v>
      </c>
      <c r="AB11" s="161">
        <f t="shared" si="11"/>
        <v>151799.13476000115</v>
      </c>
      <c r="AC11" s="161">
        <f t="shared" si="11"/>
        <v>147197.95552000115</v>
      </c>
      <c r="AD11" s="161">
        <f t="shared" si="11"/>
        <v>142596.77628000116</v>
      </c>
      <c r="AE11" s="161">
        <f t="shared" si="11"/>
        <v>137995.59704000116</v>
      </c>
    </row>
    <row r="12" spans="1:31">
      <c r="A12" s="30">
        <v>35674</v>
      </c>
      <c r="B12" s="3"/>
      <c r="C12" s="6">
        <v>4</v>
      </c>
      <c r="D12" s="29">
        <f t="shared" si="0"/>
        <v>12124</v>
      </c>
      <c r="E12" s="29">
        <f t="shared" si="6"/>
        <v>48496</v>
      </c>
      <c r="F12" s="29">
        <f t="shared" si="1"/>
        <v>-2133754</v>
      </c>
      <c r="G12" s="34">
        <f>+Inputs!$D$2</f>
        <v>0.3795</v>
      </c>
      <c r="H12" s="2"/>
      <c r="I12" s="27">
        <f t="shared" si="7"/>
        <v>2182250</v>
      </c>
      <c r="J12" s="27"/>
      <c r="K12" s="27">
        <f t="shared" si="2"/>
        <v>12124</v>
      </c>
      <c r="L12" s="27">
        <f t="shared" si="8"/>
        <v>48496</v>
      </c>
      <c r="M12" s="27">
        <f t="shared" si="3"/>
        <v>4601.058</v>
      </c>
      <c r="N12" s="27">
        <f t="shared" si="4"/>
        <v>4601.058</v>
      </c>
      <c r="O12" s="27">
        <f t="shared" si="9"/>
        <v>-809759.64300000016</v>
      </c>
      <c r="P12" s="27">
        <f t="shared" si="10"/>
        <v>809759.64300000016</v>
      </c>
      <c r="Q12" s="39"/>
      <c r="R12" s="40"/>
      <c r="S12" s="40"/>
      <c r="T12" s="36"/>
    </row>
    <row r="13" spans="1:31">
      <c r="A13" s="31">
        <v>35704</v>
      </c>
      <c r="B13" s="3"/>
      <c r="C13" s="6">
        <v>5</v>
      </c>
      <c r="D13" s="29">
        <f t="shared" si="0"/>
        <v>12124</v>
      </c>
      <c r="E13" s="29">
        <f t="shared" si="6"/>
        <v>60620</v>
      </c>
      <c r="F13" s="29">
        <f t="shared" si="1"/>
        <v>-2121630</v>
      </c>
      <c r="G13" s="34">
        <f>+Inputs!$D$2</f>
        <v>0.3795</v>
      </c>
      <c r="H13" s="2"/>
      <c r="I13" s="27">
        <f t="shared" si="7"/>
        <v>2182250</v>
      </c>
      <c r="J13" s="27"/>
      <c r="K13" s="27">
        <f t="shared" si="2"/>
        <v>12124</v>
      </c>
      <c r="L13" s="27">
        <f t="shared" si="8"/>
        <v>60620</v>
      </c>
      <c r="M13" s="27">
        <f t="shared" si="3"/>
        <v>4601.058</v>
      </c>
      <c r="N13" s="27">
        <f t="shared" si="4"/>
        <v>4601.058</v>
      </c>
      <c r="O13" s="27">
        <f t="shared" si="9"/>
        <v>-805158.5850000002</v>
      </c>
      <c r="P13" s="27">
        <f t="shared" si="10"/>
        <v>805158.5850000002</v>
      </c>
      <c r="Q13" s="38">
        <f>VLOOKUP(Q8,A9:P188,9)</f>
        <v>2182250</v>
      </c>
      <c r="R13" s="38">
        <f>VLOOKUP(R8,A9:P188,9)</f>
        <v>2182250</v>
      </c>
      <c r="S13" s="38">
        <f>+R13-Q13</f>
        <v>0</v>
      </c>
      <c r="T13" s="36" t="s">
        <v>70</v>
      </c>
    </row>
    <row r="14" spans="1:31">
      <c r="A14" s="30">
        <v>35735</v>
      </c>
      <c r="B14" s="3"/>
      <c r="C14" s="6">
        <v>6</v>
      </c>
      <c r="D14" s="29">
        <f t="shared" si="0"/>
        <v>12124</v>
      </c>
      <c r="E14" s="29">
        <f t="shared" si="6"/>
        <v>72744</v>
      </c>
      <c r="F14" s="29">
        <f t="shared" si="1"/>
        <v>-2109506</v>
      </c>
      <c r="G14" s="34">
        <f>+Inputs!$D$2</f>
        <v>0.3795</v>
      </c>
      <c r="H14" s="2"/>
      <c r="I14" s="27">
        <f t="shared" si="7"/>
        <v>2182250</v>
      </c>
      <c r="J14" s="27"/>
      <c r="K14" s="27">
        <f t="shared" si="2"/>
        <v>12124</v>
      </c>
      <c r="L14" s="27">
        <f t="shared" si="8"/>
        <v>72744</v>
      </c>
      <c r="M14" s="27">
        <f t="shared" si="3"/>
        <v>4601.058</v>
      </c>
      <c r="N14" s="27">
        <f t="shared" si="4"/>
        <v>4601.058</v>
      </c>
      <c r="O14" s="27">
        <f t="shared" si="9"/>
        <v>-800557.52700000023</v>
      </c>
      <c r="P14" s="27">
        <f t="shared" si="10"/>
        <v>800557.52700000023</v>
      </c>
      <c r="Q14" s="38">
        <f>VLOOKUP(Q8,A9:P188,12)</f>
        <v>1830724</v>
      </c>
      <c r="R14" s="38">
        <f>VLOOKUP(R8,A9:P188,12)</f>
        <v>1976212</v>
      </c>
      <c r="S14" s="38">
        <f>+R14-Q14</f>
        <v>145488</v>
      </c>
      <c r="T14" s="37" t="s">
        <v>93</v>
      </c>
    </row>
    <row r="15" spans="1:31">
      <c r="A15" s="31">
        <v>35765</v>
      </c>
      <c r="B15" s="3"/>
      <c r="C15" s="6">
        <v>7</v>
      </c>
      <c r="D15" s="29">
        <f t="shared" si="0"/>
        <v>12124</v>
      </c>
      <c r="E15" s="29">
        <f t="shared" si="6"/>
        <v>84868</v>
      </c>
      <c r="F15" s="29">
        <f t="shared" si="1"/>
        <v>-2097382</v>
      </c>
      <c r="G15" s="34">
        <f>+Inputs!$D$2</f>
        <v>0.3795</v>
      </c>
      <c r="H15" s="2"/>
      <c r="I15" s="27">
        <f t="shared" si="7"/>
        <v>2182250</v>
      </c>
      <c r="J15" s="27"/>
      <c r="K15" s="27">
        <f t="shared" si="2"/>
        <v>12124</v>
      </c>
      <c r="L15" s="27">
        <f t="shared" si="8"/>
        <v>84868</v>
      </c>
      <c r="M15" s="27">
        <f t="shared" si="3"/>
        <v>4601.058</v>
      </c>
      <c r="N15" s="27">
        <f t="shared" si="4"/>
        <v>4601.058</v>
      </c>
      <c r="O15" s="27">
        <f t="shared" si="9"/>
        <v>-795956.46900000027</v>
      </c>
      <c r="P15" s="27">
        <f t="shared" si="10"/>
        <v>795956.46900000027</v>
      </c>
    </row>
    <row r="16" spans="1:31">
      <c r="A16" s="30">
        <v>35796</v>
      </c>
      <c r="B16" s="3"/>
      <c r="C16" s="6">
        <v>8</v>
      </c>
      <c r="D16" s="29">
        <f t="shared" si="0"/>
        <v>12124</v>
      </c>
      <c r="E16" s="29">
        <f t="shared" si="6"/>
        <v>96992</v>
      </c>
      <c r="F16" s="29">
        <f t="shared" si="1"/>
        <v>-2085258</v>
      </c>
      <c r="G16" s="34">
        <f>+Inputs!$D$2</f>
        <v>0.3795</v>
      </c>
      <c r="H16" s="2"/>
      <c r="I16" s="27">
        <f t="shared" si="7"/>
        <v>2182250</v>
      </c>
      <c r="J16" s="27"/>
      <c r="K16" s="27">
        <f t="shared" si="2"/>
        <v>12124</v>
      </c>
      <c r="L16" s="27">
        <f t="shared" si="8"/>
        <v>96992</v>
      </c>
      <c r="M16" s="27">
        <f t="shared" si="3"/>
        <v>4601.058</v>
      </c>
      <c r="N16" s="27">
        <f t="shared" si="4"/>
        <v>4601.058</v>
      </c>
      <c r="O16" s="27">
        <f t="shared" si="9"/>
        <v>-791355.41100000031</v>
      </c>
      <c r="P16" s="27">
        <f t="shared" si="10"/>
        <v>791355.41100000031</v>
      </c>
      <c r="Q16" s="4"/>
      <c r="R16" s="4"/>
      <c r="S16" s="4"/>
    </row>
    <row r="17" spans="1:19">
      <c r="A17" s="31">
        <v>35827</v>
      </c>
      <c r="B17" s="3"/>
      <c r="C17" s="6">
        <v>9</v>
      </c>
      <c r="D17" s="29">
        <f t="shared" si="0"/>
        <v>12124</v>
      </c>
      <c r="E17" s="29">
        <f t="shared" si="6"/>
        <v>109116</v>
      </c>
      <c r="F17" s="29">
        <f t="shared" si="1"/>
        <v>-2073134</v>
      </c>
      <c r="G17" s="34">
        <f>+Inputs!$D$2</f>
        <v>0.3795</v>
      </c>
      <c r="H17" s="2"/>
      <c r="I17" s="27">
        <f t="shared" si="7"/>
        <v>2182250</v>
      </c>
      <c r="J17" s="27"/>
      <c r="K17" s="27">
        <f t="shared" si="2"/>
        <v>12124</v>
      </c>
      <c r="L17" s="27">
        <f t="shared" si="8"/>
        <v>109116</v>
      </c>
      <c r="M17" s="27">
        <f t="shared" si="3"/>
        <v>4601.058</v>
      </c>
      <c r="N17" s="27">
        <f t="shared" si="4"/>
        <v>4601.058</v>
      </c>
      <c r="O17" s="27">
        <f t="shared" si="9"/>
        <v>-786754.35300000035</v>
      </c>
      <c r="P17" s="27">
        <f t="shared" si="10"/>
        <v>786754.35300000035</v>
      </c>
      <c r="Q17" s="4"/>
      <c r="R17" s="4"/>
      <c r="S17" s="4"/>
    </row>
    <row r="18" spans="1:19">
      <c r="A18" s="30">
        <v>35855</v>
      </c>
      <c r="B18" s="3"/>
      <c r="C18" s="6">
        <v>10</v>
      </c>
      <c r="D18" s="29">
        <f t="shared" si="0"/>
        <v>12124</v>
      </c>
      <c r="E18" s="29">
        <f t="shared" si="6"/>
        <v>121240</v>
      </c>
      <c r="F18" s="29">
        <f t="shared" si="1"/>
        <v>-2061010</v>
      </c>
      <c r="G18" s="34">
        <f>+Inputs!$D$2</f>
        <v>0.3795</v>
      </c>
      <c r="H18" s="2"/>
      <c r="I18" s="27">
        <f t="shared" si="7"/>
        <v>2182250</v>
      </c>
      <c r="J18" s="27"/>
      <c r="K18" s="27">
        <f t="shared" si="2"/>
        <v>12124</v>
      </c>
      <c r="L18" s="27">
        <f t="shared" si="8"/>
        <v>121240</v>
      </c>
      <c r="M18" s="27">
        <f t="shared" si="3"/>
        <v>4601.058</v>
      </c>
      <c r="N18" s="27">
        <f t="shared" si="4"/>
        <v>4601.058</v>
      </c>
      <c r="O18" s="27">
        <f t="shared" si="9"/>
        <v>-782153.29500000039</v>
      </c>
      <c r="P18" s="27">
        <f t="shared" si="10"/>
        <v>782153.29500000039</v>
      </c>
      <c r="Q18" s="4"/>
      <c r="R18" s="4"/>
      <c r="S18" s="4"/>
    </row>
    <row r="19" spans="1:19">
      <c r="A19" s="31">
        <v>35886</v>
      </c>
      <c r="B19" s="3"/>
      <c r="C19" s="6">
        <v>11</v>
      </c>
      <c r="D19" s="29">
        <f t="shared" si="0"/>
        <v>12124</v>
      </c>
      <c r="E19" s="29">
        <f t="shared" si="6"/>
        <v>133364</v>
      </c>
      <c r="F19" s="29">
        <f t="shared" si="1"/>
        <v>-2048886</v>
      </c>
      <c r="G19" s="34">
        <f>+Inputs!$D$2</f>
        <v>0.3795</v>
      </c>
      <c r="H19" s="2"/>
      <c r="I19" s="27">
        <f t="shared" si="7"/>
        <v>2182250</v>
      </c>
      <c r="J19" s="27"/>
      <c r="K19" s="27">
        <f t="shared" si="2"/>
        <v>12124</v>
      </c>
      <c r="L19" s="27">
        <f t="shared" si="8"/>
        <v>133364</v>
      </c>
      <c r="M19" s="27">
        <f t="shared" si="3"/>
        <v>4601.058</v>
      </c>
      <c r="N19" s="27">
        <f t="shared" si="4"/>
        <v>4601.058</v>
      </c>
      <c r="O19" s="27">
        <f t="shared" si="9"/>
        <v>-777552.23700000043</v>
      </c>
      <c r="P19" s="27">
        <f t="shared" si="10"/>
        <v>777552.23700000043</v>
      </c>
      <c r="Q19" s="4"/>
      <c r="R19" s="4"/>
      <c r="S19" s="4"/>
    </row>
    <row r="20" spans="1:19">
      <c r="A20" s="30">
        <v>35916</v>
      </c>
      <c r="B20" s="3"/>
      <c r="C20" s="6">
        <v>12</v>
      </c>
      <c r="D20" s="29">
        <f t="shared" si="0"/>
        <v>12124</v>
      </c>
      <c r="E20" s="29">
        <f t="shared" si="6"/>
        <v>145488</v>
      </c>
      <c r="F20" s="29">
        <f t="shared" si="1"/>
        <v>-2036762</v>
      </c>
      <c r="G20" s="34">
        <f>+Inputs!$D$2</f>
        <v>0.3795</v>
      </c>
      <c r="H20" s="2"/>
      <c r="I20" s="27">
        <f t="shared" si="7"/>
        <v>2182250</v>
      </c>
      <c r="J20" s="27"/>
      <c r="K20" s="27">
        <f t="shared" si="2"/>
        <v>12124</v>
      </c>
      <c r="L20" s="27">
        <f t="shared" si="8"/>
        <v>145488</v>
      </c>
      <c r="M20" s="27">
        <f t="shared" si="3"/>
        <v>4601.058</v>
      </c>
      <c r="N20" s="27">
        <f t="shared" si="4"/>
        <v>4601.058</v>
      </c>
      <c r="O20" s="27">
        <f t="shared" si="9"/>
        <v>-772951.17900000047</v>
      </c>
      <c r="P20" s="27">
        <f t="shared" si="10"/>
        <v>772951.17900000047</v>
      </c>
      <c r="Q20" s="4"/>
      <c r="R20" s="4"/>
      <c r="S20" s="4"/>
    </row>
    <row r="21" spans="1:19">
      <c r="A21" s="31">
        <v>35947</v>
      </c>
      <c r="B21" s="3"/>
      <c r="C21" s="6">
        <v>13</v>
      </c>
      <c r="D21" s="29">
        <f t="shared" si="0"/>
        <v>12124</v>
      </c>
      <c r="E21" s="29">
        <f t="shared" si="6"/>
        <v>157612</v>
      </c>
      <c r="F21" s="29">
        <f t="shared" si="1"/>
        <v>-2024638</v>
      </c>
      <c r="G21" s="34">
        <f>+Inputs!$D$2</f>
        <v>0.3795</v>
      </c>
      <c r="H21" s="2"/>
      <c r="I21" s="27">
        <f t="shared" si="7"/>
        <v>2182250</v>
      </c>
      <c r="J21" s="27"/>
      <c r="K21" s="27">
        <f t="shared" si="2"/>
        <v>12124</v>
      </c>
      <c r="L21" s="27">
        <f t="shared" si="8"/>
        <v>157612</v>
      </c>
      <c r="M21" s="27">
        <f t="shared" si="3"/>
        <v>4601.058</v>
      </c>
      <c r="N21" s="27">
        <f t="shared" si="4"/>
        <v>4601.058</v>
      </c>
      <c r="O21" s="27">
        <f t="shared" si="9"/>
        <v>-768350.12100000051</v>
      </c>
      <c r="P21" s="27">
        <f t="shared" si="10"/>
        <v>768350.12100000051</v>
      </c>
      <c r="Q21" s="4"/>
      <c r="R21" s="4"/>
      <c r="S21" s="4"/>
    </row>
    <row r="22" spans="1:19">
      <c r="A22" s="30">
        <v>35977</v>
      </c>
      <c r="B22" s="3"/>
      <c r="C22" s="6">
        <v>14</v>
      </c>
      <c r="D22" s="29">
        <f t="shared" si="0"/>
        <v>12124</v>
      </c>
      <c r="E22" s="29">
        <f t="shared" si="6"/>
        <v>169736</v>
      </c>
      <c r="F22" s="29">
        <f t="shared" si="1"/>
        <v>-2012514</v>
      </c>
      <c r="G22" s="34">
        <f>+Inputs!$D$2</f>
        <v>0.3795</v>
      </c>
      <c r="H22" s="2"/>
      <c r="I22" s="27">
        <f t="shared" si="7"/>
        <v>2182250</v>
      </c>
      <c r="J22" s="27"/>
      <c r="K22" s="27">
        <f t="shared" si="2"/>
        <v>12124</v>
      </c>
      <c r="L22" s="27">
        <f t="shared" si="8"/>
        <v>169736</v>
      </c>
      <c r="M22" s="27">
        <f t="shared" si="3"/>
        <v>4601.058</v>
      </c>
      <c r="N22" s="27">
        <f t="shared" si="4"/>
        <v>4601.058</v>
      </c>
      <c r="O22" s="27">
        <f t="shared" si="9"/>
        <v>-763749.06300000055</v>
      </c>
      <c r="P22" s="27">
        <f t="shared" si="10"/>
        <v>763749.06300000055</v>
      </c>
      <c r="Q22" s="4"/>
      <c r="R22" s="4"/>
      <c r="S22" s="4"/>
    </row>
    <row r="23" spans="1:19">
      <c r="A23" s="31">
        <v>36008</v>
      </c>
      <c r="B23" s="3"/>
      <c r="C23" s="6">
        <v>15</v>
      </c>
      <c r="D23" s="29">
        <f t="shared" si="0"/>
        <v>12124</v>
      </c>
      <c r="E23" s="29">
        <f t="shared" si="6"/>
        <v>181860</v>
      </c>
      <c r="F23" s="29">
        <f t="shared" si="1"/>
        <v>-2000390</v>
      </c>
      <c r="G23" s="34">
        <f>+Inputs!$D$2</f>
        <v>0.3795</v>
      </c>
      <c r="H23" s="2"/>
      <c r="I23" s="27">
        <f t="shared" si="7"/>
        <v>2182250</v>
      </c>
      <c r="J23" s="27"/>
      <c r="K23" s="27">
        <f t="shared" si="2"/>
        <v>12124</v>
      </c>
      <c r="L23" s="27">
        <f t="shared" si="8"/>
        <v>181860</v>
      </c>
      <c r="M23" s="27">
        <f t="shared" si="3"/>
        <v>4601.058</v>
      </c>
      <c r="N23" s="27">
        <f t="shared" si="4"/>
        <v>4601.058</v>
      </c>
      <c r="O23" s="27">
        <f t="shared" si="9"/>
        <v>-759148.00500000059</v>
      </c>
      <c r="P23" s="27">
        <f t="shared" si="10"/>
        <v>759148.00500000059</v>
      </c>
      <c r="Q23" s="4"/>
      <c r="R23" s="4"/>
      <c r="S23" s="4"/>
    </row>
    <row r="24" spans="1:19">
      <c r="A24" s="30">
        <v>36039</v>
      </c>
      <c r="B24" s="3"/>
      <c r="C24" s="6">
        <v>16</v>
      </c>
      <c r="D24" s="29">
        <f t="shared" si="0"/>
        <v>12124</v>
      </c>
      <c r="E24" s="29">
        <f t="shared" si="6"/>
        <v>193984</v>
      </c>
      <c r="F24" s="29">
        <f t="shared" si="1"/>
        <v>-1988266</v>
      </c>
      <c r="G24" s="34">
        <f>+Inputs!$D$2</f>
        <v>0.3795</v>
      </c>
      <c r="H24" s="2"/>
      <c r="I24" s="27">
        <f t="shared" si="7"/>
        <v>2182250</v>
      </c>
      <c r="J24" s="27"/>
      <c r="K24" s="27">
        <f t="shared" si="2"/>
        <v>12124</v>
      </c>
      <c r="L24" s="27">
        <f t="shared" si="8"/>
        <v>193984</v>
      </c>
      <c r="M24" s="27">
        <f t="shared" si="3"/>
        <v>4601.058</v>
      </c>
      <c r="N24" s="27">
        <f t="shared" si="4"/>
        <v>4601.058</v>
      </c>
      <c r="O24" s="27">
        <f t="shared" si="9"/>
        <v>-754546.94700000063</v>
      </c>
      <c r="P24" s="27">
        <f t="shared" si="10"/>
        <v>754546.94700000063</v>
      </c>
      <c r="Q24" s="4"/>
      <c r="R24" s="4"/>
      <c r="S24" s="4"/>
    </row>
    <row r="25" spans="1:19">
      <c r="A25" s="31">
        <v>36069</v>
      </c>
      <c r="B25" s="3"/>
      <c r="C25" s="6">
        <v>17</v>
      </c>
      <c r="D25" s="29">
        <f t="shared" si="0"/>
        <v>12124</v>
      </c>
      <c r="E25" s="29">
        <f t="shared" si="6"/>
        <v>206108</v>
      </c>
      <c r="F25" s="29">
        <f t="shared" si="1"/>
        <v>-1976142</v>
      </c>
      <c r="G25" s="34">
        <f>+Inputs!$D$2</f>
        <v>0.3795</v>
      </c>
      <c r="H25" s="2"/>
      <c r="I25" s="27">
        <f t="shared" si="7"/>
        <v>2182250</v>
      </c>
      <c r="J25" s="27"/>
      <c r="K25" s="27">
        <f t="shared" si="2"/>
        <v>12124</v>
      </c>
      <c r="L25" s="27">
        <f t="shared" si="8"/>
        <v>206108</v>
      </c>
      <c r="M25" s="27">
        <f t="shared" si="3"/>
        <v>4601.058</v>
      </c>
      <c r="N25" s="27">
        <f t="shared" si="4"/>
        <v>4601.058</v>
      </c>
      <c r="O25" s="27">
        <f t="shared" si="9"/>
        <v>-749945.88900000066</v>
      </c>
      <c r="P25" s="27">
        <f t="shared" si="10"/>
        <v>749945.88900000066</v>
      </c>
      <c r="Q25" s="4"/>
      <c r="R25" s="4"/>
      <c r="S25" s="4"/>
    </row>
    <row r="26" spans="1:19">
      <c r="A26" s="30">
        <v>36100</v>
      </c>
      <c r="B26" s="3"/>
      <c r="C26" s="6">
        <v>18</v>
      </c>
      <c r="D26" s="29">
        <f t="shared" si="0"/>
        <v>12124</v>
      </c>
      <c r="E26" s="29">
        <f t="shared" si="6"/>
        <v>218232</v>
      </c>
      <c r="F26" s="29">
        <f t="shared" si="1"/>
        <v>-1964018</v>
      </c>
      <c r="G26" s="34">
        <f>+Inputs!$D$2</f>
        <v>0.3795</v>
      </c>
      <c r="H26" s="2"/>
      <c r="I26" s="27">
        <f t="shared" si="7"/>
        <v>2182250</v>
      </c>
      <c r="J26" s="27"/>
      <c r="K26" s="27">
        <f t="shared" si="2"/>
        <v>12124</v>
      </c>
      <c r="L26" s="27">
        <f t="shared" si="8"/>
        <v>218232</v>
      </c>
      <c r="M26" s="27">
        <f t="shared" si="3"/>
        <v>4601.058</v>
      </c>
      <c r="N26" s="27">
        <f t="shared" si="4"/>
        <v>4601.058</v>
      </c>
      <c r="O26" s="27">
        <f t="shared" si="9"/>
        <v>-745344.8310000007</v>
      </c>
      <c r="P26" s="27">
        <f t="shared" si="10"/>
        <v>745344.8310000007</v>
      </c>
      <c r="Q26" s="4"/>
      <c r="R26" s="4"/>
      <c r="S26" s="4"/>
    </row>
    <row r="27" spans="1:19">
      <c r="A27" s="31">
        <v>36130</v>
      </c>
      <c r="B27" s="3"/>
      <c r="C27" s="6">
        <v>19</v>
      </c>
      <c r="D27" s="29">
        <f t="shared" si="0"/>
        <v>12124</v>
      </c>
      <c r="E27" s="29">
        <f t="shared" si="6"/>
        <v>230356</v>
      </c>
      <c r="F27" s="29">
        <f t="shared" si="1"/>
        <v>-1951894</v>
      </c>
      <c r="G27" s="34">
        <f>+Inputs!$D$2</f>
        <v>0.3795</v>
      </c>
      <c r="H27" s="2"/>
      <c r="I27" s="27">
        <f t="shared" si="7"/>
        <v>2182250</v>
      </c>
      <c r="J27" s="27"/>
      <c r="K27" s="27">
        <f t="shared" si="2"/>
        <v>12124</v>
      </c>
      <c r="L27" s="27">
        <f t="shared" si="8"/>
        <v>230356</v>
      </c>
      <c r="M27" s="27">
        <f t="shared" si="3"/>
        <v>4601.058</v>
      </c>
      <c r="N27" s="27">
        <f t="shared" si="4"/>
        <v>4601.058</v>
      </c>
      <c r="O27" s="27">
        <f t="shared" si="9"/>
        <v>-740743.77300000074</v>
      </c>
      <c r="P27" s="27">
        <f t="shared" si="10"/>
        <v>740743.77300000074</v>
      </c>
      <c r="Q27" s="4"/>
      <c r="R27" s="4"/>
      <c r="S27" s="4"/>
    </row>
    <row r="28" spans="1:19">
      <c r="A28" s="30">
        <v>36161</v>
      </c>
      <c r="B28" s="3"/>
      <c r="C28" s="6">
        <v>20</v>
      </c>
      <c r="D28" s="29">
        <f t="shared" si="0"/>
        <v>12124</v>
      </c>
      <c r="E28" s="29">
        <f t="shared" si="6"/>
        <v>242480</v>
      </c>
      <c r="F28" s="29">
        <f t="shared" si="1"/>
        <v>-1939770</v>
      </c>
      <c r="G28" s="34">
        <f>+Inputs!$D$2</f>
        <v>0.3795</v>
      </c>
      <c r="H28" s="2"/>
      <c r="I28" s="27">
        <f t="shared" si="7"/>
        <v>2182250</v>
      </c>
      <c r="J28" s="27"/>
      <c r="K28" s="27">
        <f t="shared" si="2"/>
        <v>12124</v>
      </c>
      <c r="L28" s="27">
        <f t="shared" si="8"/>
        <v>242480</v>
      </c>
      <c r="M28" s="27">
        <f t="shared" si="3"/>
        <v>4601.058</v>
      </c>
      <c r="N28" s="27">
        <f t="shared" si="4"/>
        <v>4601.058</v>
      </c>
      <c r="O28" s="27">
        <f t="shared" si="9"/>
        <v>-736142.71500000078</v>
      </c>
      <c r="P28" s="27">
        <f t="shared" si="10"/>
        <v>736142.71500000078</v>
      </c>
      <c r="Q28" s="4"/>
      <c r="R28" s="4"/>
      <c r="S28" s="4"/>
    </row>
    <row r="29" spans="1:19">
      <c r="A29" s="31">
        <v>36192</v>
      </c>
      <c r="B29" s="3"/>
      <c r="C29" s="6">
        <v>21</v>
      </c>
      <c r="D29" s="29">
        <f t="shared" si="0"/>
        <v>12124</v>
      </c>
      <c r="E29" s="29">
        <f t="shared" si="6"/>
        <v>254604</v>
      </c>
      <c r="F29" s="29">
        <f t="shared" si="1"/>
        <v>-1927646</v>
      </c>
      <c r="G29" s="34">
        <f>+Inputs!$D$2</f>
        <v>0.3795</v>
      </c>
      <c r="H29" s="2"/>
      <c r="I29" s="27">
        <f t="shared" si="7"/>
        <v>2182250</v>
      </c>
      <c r="J29" s="27"/>
      <c r="K29" s="27">
        <f t="shared" si="2"/>
        <v>12124</v>
      </c>
      <c r="L29" s="27">
        <f t="shared" si="8"/>
        <v>254604</v>
      </c>
      <c r="M29" s="27">
        <f t="shared" si="3"/>
        <v>4601.058</v>
      </c>
      <c r="N29" s="27">
        <f t="shared" si="4"/>
        <v>4601.058</v>
      </c>
      <c r="O29" s="27">
        <f t="shared" si="9"/>
        <v>-731541.65700000082</v>
      </c>
      <c r="P29" s="27">
        <f t="shared" si="10"/>
        <v>731541.65700000082</v>
      </c>
      <c r="Q29" s="4"/>
      <c r="R29" s="4"/>
      <c r="S29" s="4"/>
    </row>
    <row r="30" spans="1:19">
      <c r="A30" s="30">
        <v>36220</v>
      </c>
      <c r="B30" s="3"/>
      <c r="C30" s="6">
        <v>22</v>
      </c>
      <c r="D30" s="29">
        <f t="shared" si="0"/>
        <v>12124</v>
      </c>
      <c r="E30" s="29">
        <f t="shared" si="6"/>
        <v>266728</v>
      </c>
      <c r="F30" s="29">
        <f t="shared" si="1"/>
        <v>-1915522</v>
      </c>
      <c r="G30" s="34">
        <f>+Inputs!$D$2</f>
        <v>0.3795</v>
      </c>
      <c r="H30" s="2"/>
      <c r="I30" s="27">
        <f t="shared" si="7"/>
        <v>2182250</v>
      </c>
      <c r="J30" s="27"/>
      <c r="K30" s="27">
        <f t="shared" si="2"/>
        <v>12124</v>
      </c>
      <c r="L30" s="27">
        <f t="shared" si="8"/>
        <v>266728</v>
      </c>
      <c r="M30" s="27">
        <f t="shared" si="3"/>
        <v>4601.058</v>
      </c>
      <c r="N30" s="27">
        <f t="shared" si="4"/>
        <v>4601.058</v>
      </c>
      <c r="O30" s="27">
        <f t="shared" si="9"/>
        <v>-726940.59900000086</v>
      </c>
      <c r="P30" s="27">
        <f t="shared" si="10"/>
        <v>726940.59900000086</v>
      </c>
      <c r="Q30" s="125"/>
    </row>
    <row r="31" spans="1:19">
      <c r="A31" s="31">
        <v>36251</v>
      </c>
      <c r="B31" s="3"/>
      <c r="C31" s="6">
        <v>23</v>
      </c>
      <c r="D31" s="29">
        <f t="shared" si="0"/>
        <v>12124</v>
      </c>
      <c r="E31" s="29">
        <f t="shared" si="6"/>
        <v>278852</v>
      </c>
      <c r="F31" s="29">
        <f t="shared" si="1"/>
        <v>-1903398</v>
      </c>
      <c r="G31" s="34">
        <f>+Inputs!$D$2</f>
        <v>0.3795</v>
      </c>
      <c r="H31" s="2"/>
      <c r="I31" s="27">
        <f t="shared" si="7"/>
        <v>2182250</v>
      </c>
      <c r="J31" s="27"/>
      <c r="K31" s="27">
        <f t="shared" si="2"/>
        <v>12124</v>
      </c>
      <c r="L31" s="27">
        <f t="shared" si="8"/>
        <v>278852</v>
      </c>
      <c r="M31" s="27">
        <f t="shared" si="3"/>
        <v>4601.058</v>
      </c>
      <c r="N31" s="27">
        <f t="shared" si="4"/>
        <v>4601.058</v>
      </c>
      <c r="O31" s="27">
        <f t="shared" si="9"/>
        <v>-722339.5410000009</v>
      </c>
      <c r="P31" s="27">
        <f t="shared" si="10"/>
        <v>722339.5410000009</v>
      </c>
      <c r="Q31" s="125"/>
    </row>
    <row r="32" spans="1:19">
      <c r="A32" s="30">
        <v>36281</v>
      </c>
      <c r="B32" s="3"/>
      <c r="C32" s="6">
        <v>24</v>
      </c>
      <c r="D32" s="29">
        <f t="shared" si="0"/>
        <v>12124</v>
      </c>
      <c r="E32" s="29">
        <f t="shared" si="6"/>
        <v>290976</v>
      </c>
      <c r="F32" s="29">
        <f t="shared" si="1"/>
        <v>-1891274</v>
      </c>
      <c r="G32" s="34">
        <f>+Inputs!$D$2</f>
        <v>0.3795</v>
      </c>
      <c r="H32" s="2"/>
      <c r="I32" s="27">
        <f t="shared" si="7"/>
        <v>2182250</v>
      </c>
      <c r="J32" s="27"/>
      <c r="K32" s="27">
        <f t="shared" si="2"/>
        <v>12124</v>
      </c>
      <c r="L32" s="27">
        <f t="shared" si="8"/>
        <v>290976</v>
      </c>
      <c r="M32" s="27">
        <f t="shared" si="3"/>
        <v>4601.058</v>
      </c>
      <c r="N32" s="27">
        <f t="shared" si="4"/>
        <v>4601.058</v>
      </c>
      <c r="O32" s="27">
        <f t="shared" si="9"/>
        <v>-717738.48300000094</v>
      </c>
      <c r="P32" s="27">
        <f t="shared" si="10"/>
        <v>717738.48300000094</v>
      </c>
      <c r="Q32" s="125"/>
    </row>
    <row r="33" spans="1:21">
      <c r="A33" s="31">
        <v>36312</v>
      </c>
      <c r="B33" s="3"/>
      <c r="C33" s="6">
        <v>25</v>
      </c>
      <c r="D33" s="29">
        <f t="shared" si="0"/>
        <v>12124</v>
      </c>
      <c r="E33" s="29">
        <f t="shared" si="6"/>
        <v>303100</v>
      </c>
      <c r="F33" s="29">
        <f t="shared" si="1"/>
        <v>-1879150</v>
      </c>
      <c r="G33" s="34">
        <f>+Inputs!$D$2</f>
        <v>0.3795</v>
      </c>
      <c r="H33" s="2"/>
      <c r="I33" s="27">
        <f t="shared" si="7"/>
        <v>2182250</v>
      </c>
      <c r="J33" s="27"/>
      <c r="K33" s="27">
        <f t="shared" si="2"/>
        <v>12124</v>
      </c>
      <c r="L33" s="27">
        <f t="shared" si="8"/>
        <v>303100</v>
      </c>
      <c r="M33" s="27">
        <f t="shared" si="3"/>
        <v>4601.058</v>
      </c>
      <c r="N33" s="27">
        <f t="shared" si="4"/>
        <v>4601.058</v>
      </c>
      <c r="O33" s="27">
        <f t="shared" si="9"/>
        <v>-713137.42500000098</v>
      </c>
      <c r="P33" s="27">
        <f t="shared" si="10"/>
        <v>713137.42500000098</v>
      </c>
      <c r="Q33" s="125"/>
    </row>
    <row r="34" spans="1:21">
      <c r="A34" s="30">
        <v>36342</v>
      </c>
      <c r="B34" s="3"/>
      <c r="C34" s="6">
        <v>26</v>
      </c>
      <c r="D34" s="29">
        <f t="shared" si="0"/>
        <v>12124</v>
      </c>
      <c r="E34" s="29">
        <f t="shared" si="6"/>
        <v>315224</v>
      </c>
      <c r="F34" s="29">
        <f t="shared" si="1"/>
        <v>-1867026</v>
      </c>
      <c r="G34" s="34">
        <f>+Inputs!$D$2</f>
        <v>0.3795</v>
      </c>
      <c r="H34" s="2"/>
      <c r="I34" s="27">
        <f t="shared" si="7"/>
        <v>2182250</v>
      </c>
      <c r="J34" s="27"/>
      <c r="K34" s="27">
        <f t="shared" si="2"/>
        <v>12124</v>
      </c>
      <c r="L34" s="27">
        <f t="shared" si="8"/>
        <v>315224</v>
      </c>
      <c r="M34" s="27">
        <f t="shared" si="3"/>
        <v>4601.058</v>
      </c>
      <c r="N34" s="27">
        <f t="shared" si="4"/>
        <v>4601.058</v>
      </c>
      <c r="O34" s="27">
        <f t="shared" si="9"/>
        <v>-708536.36700000102</v>
      </c>
      <c r="P34" s="27">
        <f t="shared" si="10"/>
        <v>708536.36700000102</v>
      </c>
      <c r="Q34" s="125"/>
    </row>
    <row r="35" spans="1:21">
      <c r="A35" s="31">
        <v>36373</v>
      </c>
      <c r="B35" s="3"/>
      <c r="C35" s="6">
        <v>27</v>
      </c>
      <c r="D35" s="29">
        <f t="shared" si="0"/>
        <v>12124</v>
      </c>
      <c r="E35" s="29">
        <f t="shared" si="6"/>
        <v>327348</v>
      </c>
      <c r="F35" s="29">
        <f t="shared" si="1"/>
        <v>-1854902</v>
      </c>
      <c r="G35" s="34">
        <f>+Inputs!$D$2</f>
        <v>0.3795</v>
      </c>
      <c r="H35" s="2"/>
      <c r="I35" s="27">
        <f t="shared" si="7"/>
        <v>2182250</v>
      </c>
      <c r="J35" s="27"/>
      <c r="K35" s="27">
        <f t="shared" si="2"/>
        <v>12124</v>
      </c>
      <c r="L35" s="27">
        <f t="shared" si="8"/>
        <v>327348</v>
      </c>
      <c r="M35" s="27">
        <f t="shared" si="3"/>
        <v>4601.058</v>
      </c>
      <c r="N35" s="27">
        <f t="shared" si="4"/>
        <v>4601.058</v>
      </c>
      <c r="O35" s="27">
        <f t="shared" si="9"/>
        <v>-703935.30900000106</v>
      </c>
      <c r="P35" s="27">
        <f t="shared" si="10"/>
        <v>703935.30900000106</v>
      </c>
    </row>
    <row r="36" spans="1:21">
      <c r="A36" s="30">
        <v>36404</v>
      </c>
      <c r="B36" s="3"/>
      <c r="C36" s="6">
        <v>28</v>
      </c>
      <c r="D36" s="29">
        <f t="shared" si="0"/>
        <v>12124</v>
      </c>
      <c r="E36" s="29">
        <f t="shared" si="6"/>
        <v>339472</v>
      </c>
      <c r="F36" s="29">
        <f t="shared" si="1"/>
        <v>-1842778</v>
      </c>
      <c r="G36" s="34">
        <f>+Inputs!$D$2</f>
        <v>0.3795</v>
      </c>
      <c r="H36" s="2"/>
      <c r="I36" s="27">
        <f t="shared" si="7"/>
        <v>2182250</v>
      </c>
      <c r="J36" s="27"/>
      <c r="K36" s="27">
        <f t="shared" si="2"/>
        <v>12124</v>
      </c>
      <c r="L36" s="27">
        <f t="shared" si="8"/>
        <v>339472</v>
      </c>
      <c r="M36" s="27">
        <f t="shared" si="3"/>
        <v>4601.058</v>
      </c>
      <c r="N36" s="27">
        <f t="shared" si="4"/>
        <v>4601.058</v>
      </c>
      <c r="O36" s="27">
        <f t="shared" si="9"/>
        <v>-699334.2510000011</v>
      </c>
      <c r="P36" s="27">
        <f t="shared" si="10"/>
        <v>699334.2510000011</v>
      </c>
    </row>
    <row r="37" spans="1:21">
      <c r="A37" s="31">
        <v>36434</v>
      </c>
      <c r="B37" s="3"/>
      <c r="C37" s="6">
        <v>29</v>
      </c>
      <c r="D37" s="29">
        <f t="shared" si="0"/>
        <v>12124</v>
      </c>
      <c r="E37" s="29">
        <f t="shared" si="6"/>
        <v>351596</v>
      </c>
      <c r="F37" s="29">
        <f t="shared" si="1"/>
        <v>-1830654</v>
      </c>
      <c r="G37" s="34">
        <f>+Inputs!$D$2</f>
        <v>0.3795</v>
      </c>
      <c r="H37" s="2"/>
      <c r="I37" s="27">
        <f t="shared" si="7"/>
        <v>2182250</v>
      </c>
      <c r="J37" s="27"/>
      <c r="K37" s="27">
        <f t="shared" si="2"/>
        <v>12124</v>
      </c>
      <c r="L37" s="27">
        <f t="shared" si="8"/>
        <v>351596</v>
      </c>
      <c r="M37" s="27">
        <f t="shared" si="3"/>
        <v>4601.058</v>
      </c>
      <c r="N37" s="27">
        <f t="shared" si="4"/>
        <v>4601.058</v>
      </c>
      <c r="O37" s="27">
        <f t="shared" si="9"/>
        <v>-694733.19300000113</v>
      </c>
      <c r="P37" s="27">
        <f t="shared" si="10"/>
        <v>694733.19300000113</v>
      </c>
    </row>
    <row r="38" spans="1:21">
      <c r="A38" s="30">
        <v>36465</v>
      </c>
      <c r="B38" s="3"/>
      <c r="C38" s="6">
        <v>30</v>
      </c>
      <c r="D38" s="29">
        <f t="shared" si="0"/>
        <v>12124</v>
      </c>
      <c r="E38" s="29">
        <f t="shared" si="6"/>
        <v>363720</v>
      </c>
      <c r="F38" s="29">
        <f t="shared" si="1"/>
        <v>-1818530</v>
      </c>
      <c r="G38" s="34">
        <f>+Inputs!$D$2</f>
        <v>0.3795</v>
      </c>
      <c r="H38" s="2"/>
      <c r="I38" s="27">
        <f t="shared" si="7"/>
        <v>2182250</v>
      </c>
      <c r="J38" s="27"/>
      <c r="K38" s="27">
        <f t="shared" si="2"/>
        <v>12124</v>
      </c>
      <c r="L38" s="27">
        <f t="shared" si="8"/>
        <v>363720</v>
      </c>
      <c r="M38" s="27">
        <f t="shared" si="3"/>
        <v>4601.058</v>
      </c>
      <c r="N38" s="27">
        <f t="shared" si="4"/>
        <v>4601.058</v>
      </c>
      <c r="O38" s="27">
        <f t="shared" si="9"/>
        <v>-690132.13500000117</v>
      </c>
      <c r="P38" s="27">
        <f t="shared" si="10"/>
        <v>690132.13500000117</v>
      </c>
    </row>
    <row r="39" spans="1:21">
      <c r="A39" s="31">
        <v>36495</v>
      </c>
      <c r="B39" s="2"/>
      <c r="C39" s="6">
        <v>31</v>
      </c>
      <c r="D39" s="29">
        <f t="shared" si="0"/>
        <v>12124</v>
      </c>
      <c r="E39" s="29">
        <f t="shared" si="6"/>
        <v>375844</v>
      </c>
      <c r="F39" s="29">
        <f t="shared" si="1"/>
        <v>-1806406</v>
      </c>
      <c r="G39" s="34">
        <f>+Inputs!$D$2</f>
        <v>0.3795</v>
      </c>
      <c r="H39" s="2"/>
      <c r="I39" s="27">
        <f t="shared" si="7"/>
        <v>2182250</v>
      </c>
      <c r="J39" s="27"/>
      <c r="K39" s="27">
        <f t="shared" si="2"/>
        <v>12124</v>
      </c>
      <c r="L39" s="27">
        <f t="shared" si="8"/>
        <v>375844</v>
      </c>
      <c r="M39" s="27">
        <f t="shared" si="3"/>
        <v>4601.058</v>
      </c>
      <c r="N39" s="27">
        <f t="shared" si="4"/>
        <v>4601.058</v>
      </c>
      <c r="O39" s="27">
        <f t="shared" si="9"/>
        <v>-685531.07700000121</v>
      </c>
      <c r="P39" s="27">
        <f t="shared" si="10"/>
        <v>685531.07700000121</v>
      </c>
    </row>
    <row r="40" spans="1:21">
      <c r="A40" s="30">
        <v>36526</v>
      </c>
      <c r="B40" s="2"/>
      <c r="C40" s="6">
        <v>32</v>
      </c>
      <c r="D40" s="29">
        <f t="shared" si="0"/>
        <v>12124</v>
      </c>
      <c r="E40" s="29">
        <f t="shared" si="6"/>
        <v>387968</v>
      </c>
      <c r="F40" s="29">
        <f t="shared" si="1"/>
        <v>-1794282</v>
      </c>
      <c r="G40" s="34">
        <f>+Inputs!$D$2</f>
        <v>0.3795</v>
      </c>
      <c r="H40" s="2"/>
      <c r="I40" s="27">
        <f t="shared" si="7"/>
        <v>2182250</v>
      </c>
      <c r="J40" s="2"/>
      <c r="K40" s="27">
        <f t="shared" si="2"/>
        <v>12124</v>
      </c>
      <c r="L40" s="27">
        <f t="shared" si="8"/>
        <v>387968</v>
      </c>
      <c r="M40" s="27">
        <f t="shared" si="3"/>
        <v>4601.058</v>
      </c>
      <c r="N40" s="27">
        <f t="shared" si="4"/>
        <v>4601.058</v>
      </c>
      <c r="O40" s="27">
        <f t="shared" si="9"/>
        <v>-680930.01900000125</v>
      </c>
      <c r="P40" s="27">
        <f t="shared" si="10"/>
        <v>680930.01900000125</v>
      </c>
    </row>
    <row r="41" spans="1:21">
      <c r="A41" s="31">
        <v>36557</v>
      </c>
      <c r="C41" s="6">
        <v>33</v>
      </c>
      <c r="D41" s="29">
        <f t="shared" ref="D41:D72" si="12">ROUND(-(+$B$9/180)*1,0)</f>
        <v>12124</v>
      </c>
      <c r="E41" s="29">
        <f t="shared" si="6"/>
        <v>400092</v>
      </c>
      <c r="F41" s="29">
        <f t="shared" ref="F41:F72" si="13">$B$9+E41</f>
        <v>-1782158</v>
      </c>
      <c r="G41" s="34">
        <f>+Inputs!$D$2</f>
        <v>0.3795</v>
      </c>
      <c r="I41" s="27">
        <f t="shared" si="7"/>
        <v>2182250</v>
      </c>
      <c r="K41" s="27">
        <f t="shared" ref="K41:K72" si="14">D41</f>
        <v>12124</v>
      </c>
      <c r="L41" s="27">
        <f t="shared" si="8"/>
        <v>400092</v>
      </c>
      <c r="M41" s="27">
        <f t="shared" ref="M41:M72" si="15">K41*G41</f>
        <v>4601.058</v>
      </c>
      <c r="N41" s="27">
        <f t="shared" ref="N41:N72" si="16">M41-J41</f>
        <v>4601.058</v>
      </c>
      <c r="O41" s="27">
        <f t="shared" si="9"/>
        <v>-676328.96100000129</v>
      </c>
      <c r="P41" s="27">
        <f t="shared" si="10"/>
        <v>676328.96100000129</v>
      </c>
    </row>
    <row r="42" spans="1:21">
      <c r="A42" s="30">
        <v>36586</v>
      </c>
      <c r="C42" s="6">
        <v>34</v>
      </c>
      <c r="D42" s="29">
        <f t="shared" si="12"/>
        <v>12124</v>
      </c>
      <c r="E42" s="29">
        <f t="shared" ref="E42:E73" si="17">+E41+D42</f>
        <v>412216</v>
      </c>
      <c r="F42" s="29">
        <f t="shared" si="13"/>
        <v>-1770034</v>
      </c>
      <c r="G42" s="34">
        <f>+Inputs!$D$2</f>
        <v>0.3795</v>
      </c>
      <c r="I42" s="27">
        <f t="shared" ref="I42:I73" si="18">+I41+H42</f>
        <v>2182250</v>
      </c>
      <c r="K42" s="27">
        <f t="shared" si="14"/>
        <v>12124</v>
      </c>
      <c r="L42" s="27">
        <f t="shared" ref="L42:L73" si="19">+L41+K42</f>
        <v>412216</v>
      </c>
      <c r="M42" s="27">
        <f t="shared" si="15"/>
        <v>4601.058</v>
      </c>
      <c r="N42" s="27">
        <f t="shared" si="16"/>
        <v>4601.058</v>
      </c>
      <c r="O42" s="27">
        <f t="shared" ref="O42:O73" si="20">+O41+N42</f>
        <v>-671727.90300000133</v>
      </c>
      <c r="P42" s="27">
        <f t="shared" ref="P42:P73" si="21">P41-N42</f>
        <v>671727.90300000133</v>
      </c>
    </row>
    <row r="43" spans="1:21">
      <c r="A43" s="31">
        <v>36617</v>
      </c>
      <c r="C43" s="6">
        <v>35</v>
      </c>
      <c r="D43" s="29">
        <f t="shared" si="12"/>
        <v>12124</v>
      </c>
      <c r="E43" s="29">
        <f t="shared" si="17"/>
        <v>424340</v>
      </c>
      <c r="F43" s="29">
        <f t="shared" si="13"/>
        <v>-1757910</v>
      </c>
      <c r="G43" s="34">
        <f>+Inputs!$D$2</f>
        <v>0.3795</v>
      </c>
      <c r="I43" s="27">
        <f t="shared" si="18"/>
        <v>2182250</v>
      </c>
      <c r="K43" s="27">
        <f t="shared" si="14"/>
        <v>12124</v>
      </c>
      <c r="L43" s="27">
        <f t="shared" si="19"/>
        <v>424340</v>
      </c>
      <c r="M43" s="27">
        <f t="shared" si="15"/>
        <v>4601.058</v>
      </c>
      <c r="N43" s="27">
        <f t="shared" si="16"/>
        <v>4601.058</v>
      </c>
      <c r="O43" s="27">
        <f t="shared" si="20"/>
        <v>-667126.84500000137</v>
      </c>
      <c r="P43" s="27">
        <f t="shared" si="21"/>
        <v>667126.84500000137</v>
      </c>
    </row>
    <row r="44" spans="1:21">
      <c r="A44" s="30">
        <v>36647</v>
      </c>
      <c r="C44" s="6">
        <v>36</v>
      </c>
      <c r="D44" s="29">
        <f t="shared" si="12"/>
        <v>12124</v>
      </c>
      <c r="E44" s="29">
        <f t="shared" si="17"/>
        <v>436464</v>
      </c>
      <c r="F44" s="29">
        <f t="shared" si="13"/>
        <v>-1745786</v>
      </c>
      <c r="G44" s="34">
        <f>+Inputs!$D$2</f>
        <v>0.3795</v>
      </c>
      <c r="I44" s="27">
        <f t="shared" si="18"/>
        <v>2182250</v>
      </c>
      <c r="K44" s="27">
        <f t="shared" si="14"/>
        <v>12124</v>
      </c>
      <c r="L44" s="27">
        <f t="shared" si="19"/>
        <v>436464</v>
      </c>
      <c r="M44" s="27">
        <f t="shared" si="15"/>
        <v>4601.058</v>
      </c>
      <c r="N44" s="27">
        <f t="shared" si="16"/>
        <v>4601.058</v>
      </c>
      <c r="O44" s="27">
        <f t="shared" si="20"/>
        <v>-662525.78700000141</v>
      </c>
      <c r="P44" s="27">
        <f t="shared" si="21"/>
        <v>662525.78700000141</v>
      </c>
      <c r="U44" s="108"/>
    </row>
    <row r="45" spans="1:21">
      <c r="A45" s="31">
        <v>36678</v>
      </c>
      <c r="C45" s="6">
        <v>37</v>
      </c>
      <c r="D45" s="29">
        <f t="shared" si="12"/>
        <v>12124</v>
      </c>
      <c r="E45" s="29">
        <f t="shared" si="17"/>
        <v>448588</v>
      </c>
      <c r="F45" s="29">
        <f t="shared" si="13"/>
        <v>-1733662</v>
      </c>
      <c r="G45" s="34">
        <f>+Inputs!$D$2</f>
        <v>0.3795</v>
      </c>
      <c r="I45" s="27">
        <f t="shared" si="18"/>
        <v>2182250</v>
      </c>
      <c r="K45" s="27">
        <f t="shared" si="14"/>
        <v>12124</v>
      </c>
      <c r="L45" s="27">
        <f t="shared" si="19"/>
        <v>448588</v>
      </c>
      <c r="M45" s="27">
        <f t="shared" si="15"/>
        <v>4601.058</v>
      </c>
      <c r="N45" s="27">
        <f t="shared" si="16"/>
        <v>4601.058</v>
      </c>
      <c r="O45" s="27">
        <f t="shared" si="20"/>
        <v>-657924.72900000145</v>
      </c>
      <c r="P45" s="27">
        <f t="shared" si="21"/>
        <v>657924.72900000145</v>
      </c>
      <c r="U45" s="108"/>
    </row>
    <row r="46" spans="1:21">
      <c r="A46" s="30">
        <v>36708</v>
      </c>
      <c r="C46" s="6">
        <v>38</v>
      </c>
      <c r="D46" s="29">
        <f t="shared" si="12"/>
        <v>12124</v>
      </c>
      <c r="E46" s="29">
        <f t="shared" si="17"/>
        <v>460712</v>
      </c>
      <c r="F46" s="29">
        <f t="shared" si="13"/>
        <v>-1721538</v>
      </c>
      <c r="G46" s="34">
        <f>+Inputs!$D$2</f>
        <v>0.3795</v>
      </c>
      <c r="I46" s="27">
        <f t="shared" si="18"/>
        <v>2182250</v>
      </c>
      <c r="K46" s="27">
        <f t="shared" si="14"/>
        <v>12124</v>
      </c>
      <c r="L46" s="27">
        <f t="shared" si="19"/>
        <v>460712</v>
      </c>
      <c r="M46" s="27">
        <f t="shared" si="15"/>
        <v>4601.058</v>
      </c>
      <c r="N46" s="27">
        <f t="shared" si="16"/>
        <v>4601.058</v>
      </c>
      <c r="O46" s="27">
        <f t="shared" si="20"/>
        <v>-653323.67100000149</v>
      </c>
      <c r="P46" s="27">
        <f t="shared" si="21"/>
        <v>653323.67100000149</v>
      </c>
      <c r="U46" s="108"/>
    </row>
    <row r="47" spans="1:21">
      <c r="A47" s="31">
        <v>36739</v>
      </c>
      <c r="C47" s="6">
        <v>39</v>
      </c>
      <c r="D47" s="29">
        <f t="shared" si="12"/>
        <v>12124</v>
      </c>
      <c r="E47" s="29">
        <f t="shared" si="17"/>
        <v>472836</v>
      </c>
      <c r="F47" s="29">
        <f t="shared" si="13"/>
        <v>-1709414</v>
      </c>
      <c r="G47" s="34">
        <f>+Inputs!$D$2</f>
        <v>0.3795</v>
      </c>
      <c r="I47" s="27">
        <f t="shared" si="18"/>
        <v>2182250</v>
      </c>
      <c r="K47" s="27">
        <f t="shared" si="14"/>
        <v>12124</v>
      </c>
      <c r="L47" s="27">
        <f t="shared" si="19"/>
        <v>472836</v>
      </c>
      <c r="M47" s="27">
        <f t="shared" si="15"/>
        <v>4601.058</v>
      </c>
      <c r="N47" s="27">
        <f t="shared" si="16"/>
        <v>4601.058</v>
      </c>
      <c r="O47" s="27">
        <f t="shared" si="20"/>
        <v>-648722.61300000153</v>
      </c>
      <c r="P47" s="27">
        <f t="shared" si="21"/>
        <v>648722.61300000153</v>
      </c>
      <c r="U47" s="108"/>
    </row>
    <row r="48" spans="1:21">
      <c r="A48" s="30">
        <v>36770</v>
      </c>
      <c r="C48" s="6">
        <v>40</v>
      </c>
      <c r="D48" s="29">
        <f t="shared" si="12"/>
        <v>12124</v>
      </c>
      <c r="E48" s="29">
        <f t="shared" si="17"/>
        <v>484960</v>
      </c>
      <c r="F48" s="29">
        <f t="shared" si="13"/>
        <v>-1697290</v>
      </c>
      <c r="G48" s="34">
        <f>+Inputs!$D$2</f>
        <v>0.3795</v>
      </c>
      <c r="I48" s="27">
        <f t="shared" si="18"/>
        <v>2182250</v>
      </c>
      <c r="K48" s="27">
        <f t="shared" si="14"/>
        <v>12124</v>
      </c>
      <c r="L48" s="27">
        <f t="shared" si="19"/>
        <v>484960</v>
      </c>
      <c r="M48" s="27">
        <f t="shared" si="15"/>
        <v>4601.058</v>
      </c>
      <c r="N48" s="27">
        <f t="shared" si="16"/>
        <v>4601.058</v>
      </c>
      <c r="O48" s="27">
        <f t="shared" si="20"/>
        <v>-644121.55500000156</v>
      </c>
      <c r="P48" s="27">
        <f t="shared" si="21"/>
        <v>644121.55500000156</v>
      </c>
      <c r="U48" s="108"/>
    </row>
    <row r="49" spans="1:21">
      <c r="A49" s="31">
        <v>36800</v>
      </c>
      <c r="C49" s="6">
        <v>41</v>
      </c>
      <c r="D49" s="29">
        <f t="shared" si="12"/>
        <v>12124</v>
      </c>
      <c r="E49" s="29">
        <f t="shared" si="17"/>
        <v>497084</v>
      </c>
      <c r="F49" s="29">
        <f t="shared" si="13"/>
        <v>-1685166</v>
      </c>
      <c r="G49" s="34">
        <f>+Inputs!$D$2</f>
        <v>0.3795</v>
      </c>
      <c r="I49" s="27">
        <f t="shared" si="18"/>
        <v>2182250</v>
      </c>
      <c r="K49" s="27">
        <f t="shared" si="14"/>
        <v>12124</v>
      </c>
      <c r="L49" s="27">
        <f t="shared" si="19"/>
        <v>497084</v>
      </c>
      <c r="M49" s="27">
        <f t="shared" si="15"/>
        <v>4601.058</v>
      </c>
      <c r="N49" s="27">
        <f t="shared" si="16"/>
        <v>4601.058</v>
      </c>
      <c r="O49" s="27">
        <f t="shared" si="20"/>
        <v>-639520.4970000016</v>
      </c>
      <c r="P49" s="27">
        <f t="shared" si="21"/>
        <v>639520.4970000016</v>
      </c>
      <c r="U49" s="108"/>
    </row>
    <row r="50" spans="1:21">
      <c r="A50" s="30">
        <v>36831</v>
      </c>
      <c r="C50" s="6">
        <v>42</v>
      </c>
      <c r="D50" s="29">
        <f t="shared" si="12"/>
        <v>12124</v>
      </c>
      <c r="E50" s="29">
        <f t="shared" si="17"/>
        <v>509208</v>
      </c>
      <c r="F50" s="29">
        <f t="shared" si="13"/>
        <v>-1673042</v>
      </c>
      <c r="G50" s="34">
        <f>+Inputs!$D$2</f>
        <v>0.3795</v>
      </c>
      <c r="I50" s="27">
        <f t="shared" si="18"/>
        <v>2182250</v>
      </c>
      <c r="K50" s="27">
        <f t="shared" si="14"/>
        <v>12124</v>
      </c>
      <c r="L50" s="27">
        <f t="shared" si="19"/>
        <v>509208</v>
      </c>
      <c r="M50" s="27">
        <f t="shared" si="15"/>
        <v>4601.058</v>
      </c>
      <c r="N50" s="27">
        <f t="shared" si="16"/>
        <v>4601.058</v>
      </c>
      <c r="O50" s="27">
        <f t="shared" si="20"/>
        <v>-634919.43900000164</v>
      </c>
      <c r="P50" s="27">
        <f t="shared" si="21"/>
        <v>634919.43900000164</v>
      </c>
      <c r="U50" s="108"/>
    </row>
    <row r="51" spans="1:21">
      <c r="A51" s="31">
        <v>36861</v>
      </c>
      <c r="C51" s="6">
        <v>43</v>
      </c>
      <c r="D51" s="29">
        <f t="shared" si="12"/>
        <v>12124</v>
      </c>
      <c r="E51" s="29">
        <f t="shared" si="17"/>
        <v>521332</v>
      </c>
      <c r="F51" s="29">
        <f t="shared" si="13"/>
        <v>-1660918</v>
      </c>
      <c r="G51" s="34">
        <f>+Inputs!$D$2</f>
        <v>0.3795</v>
      </c>
      <c r="I51" s="27">
        <f t="shared" si="18"/>
        <v>2182250</v>
      </c>
      <c r="K51" s="27">
        <f t="shared" si="14"/>
        <v>12124</v>
      </c>
      <c r="L51" s="27">
        <f t="shared" si="19"/>
        <v>521332</v>
      </c>
      <c r="M51" s="27">
        <f t="shared" si="15"/>
        <v>4601.058</v>
      </c>
      <c r="N51" s="27">
        <f t="shared" si="16"/>
        <v>4601.058</v>
      </c>
      <c r="O51" s="27">
        <f t="shared" si="20"/>
        <v>-630318.38100000168</v>
      </c>
      <c r="P51" s="27">
        <f t="shared" si="21"/>
        <v>630318.38100000168</v>
      </c>
      <c r="U51" s="108"/>
    </row>
    <row r="52" spans="1:21">
      <c r="A52" s="30">
        <v>36892</v>
      </c>
      <c r="C52" s="6">
        <v>44</v>
      </c>
      <c r="D52" s="29">
        <f t="shared" si="12"/>
        <v>12124</v>
      </c>
      <c r="E52" s="29">
        <f t="shared" si="17"/>
        <v>533456</v>
      </c>
      <c r="F52" s="29">
        <f t="shared" si="13"/>
        <v>-1648794</v>
      </c>
      <c r="G52" s="34">
        <f>+Inputs!$D$2</f>
        <v>0.3795</v>
      </c>
      <c r="I52" s="27">
        <f t="shared" si="18"/>
        <v>2182250</v>
      </c>
      <c r="K52" s="27">
        <f t="shared" si="14"/>
        <v>12124</v>
      </c>
      <c r="L52" s="27">
        <f t="shared" si="19"/>
        <v>533456</v>
      </c>
      <c r="M52" s="27">
        <f t="shared" si="15"/>
        <v>4601.058</v>
      </c>
      <c r="N52" s="27">
        <f t="shared" si="16"/>
        <v>4601.058</v>
      </c>
      <c r="O52" s="27">
        <f t="shared" si="20"/>
        <v>-625717.32300000172</v>
      </c>
      <c r="P52" s="27">
        <f t="shared" si="21"/>
        <v>625717.32300000172</v>
      </c>
      <c r="U52" s="108"/>
    </row>
    <row r="53" spans="1:21">
      <c r="A53" s="31">
        <v>36923</v>
      </c>
      <c r="C53" s="6">
        <v>45</v>
      </c>
      <c r="D53" s="29">
        <f t="shared" si="12"/>
        <v>12124</v>
      </c>
      <c r="E53" s="29">
        <f t="shared" si="17"/>
        <v>545580</v>
      </c>
      <c r="F53" s="29">
        <f t="shared" si="13"/>
        <v>-1636670</v>
      </c>
      <c r="G53" s="34">
        <f>+Inputs!$D$2</f>
        <v>0.3795</v>
      </c>
      <c r="I53" s="27">
        <f t="shared" si="18"/>
        <v>2182250</v>
      </c>
      <c r="K53" s="27">
        <f t="shared" si="14"/>
        <v>12124</v>
      </c>
      <c r="L53" s="27">
        <f t="shared" si="19"/>
        <v>545580</v>
      </c>
      <c r="M53" s="27">
        <f t="shared" si="15"/>
        <v>4601.058</v>
      </c>
      <c r="N53" s="27">
        <f t="shared" si="16"/>
        <v>4601.058</v>
      </c>
      <c r="O53" s="27">
        <f t="shared" si="20"/>
        <v>-621116.26500000176</v>
      </c>
      <c r="P53" s="27">
        <f t="shared" si="21"/>
        <v>621116.26500000176</v>
      </c>
      <c r="U53" s="108"/>
    </row>
    <row r="54" spans="1:21">
      <c r="A54" s="30">
        <v>36951</v>
      </c>
      <c r="C54" s="6">
        <v>46</v>
      </c>
      <c r="D54" s="29">
        <f t="shared" si="12"/>
        <v>12124</v>
      </c>
      <c r="E54" s="29">
        <f t="shared" si="17"/>
        <v>557704</v>
      </c>
      <c r="F54" s="29">
        <f t="shared" si="13"/>
        <v>-1624546</v>
      </c>
      <c r="G54" s="34">
        <f>+Inputs!$D$2</f>
        <v>0.3795</v>
      </c>
      <c r="I54" s="27">
        <f t="shared" si="18"/>
        <v>2182250</v>
      </c>
      <c r="K54" s="27">
        <f t="shared" si="14"/>
        <v>12124</v>
      </c>
      <c r="L54" s="27">
        <f t="shared" si="19"/>
        <v>557704</v>
      </c>
      <c r="M54" s="27">
        <f t="shared" si="15"/>
        <v>4601.058</v>
      </c>
      <c r="N54" s="27">
        <f t="shared" si="16"/>
        <v>4601.058</v>
      </c>
      <c r="O54" s="27">
        <f t="shared" si="20"/>
        <v>-616515.2070000018</v>
      </c>
      <c r="P54" s="27">
        <f t="shared" si="21"/>
        <v>616515.2070000018</v>
      </c>
      <c r="U54" s="108"/>
    </row>
    <row r="55" spans="1:21">
      <c r="A55" s="31">
        <v>36982</v>
      </c>
      <c r="C55" s="6">
        <v>47</v>
      </c>
      <c r="D55" s="29">
        <f t="shared" si="12"/>
        <v>12124</v>
      </c>
      <c r="E55" s="29">
        <f t="shared" si="17"/>
        <v>569828</v>
      </c>
      <c r="F55" s="29">
        <f t="shared" si="13"/>
        <v>-1612422</v>
      </c>
      <c r="G55" s="34">
        <f>+Inputs!$D$2</f>
        <v>0.3795</v>
      </c>
      <c r="I55" s="27">
        <f t="shared" si="18"/>
        <v>2182250</v>
      </c>
      <c r="K55" s="27">
        <f t="shared" si="14"/>
        <v>12124</v>
      </c>
      <c r="L55" s="27">
        <f t="shared" si="19"/>
        <v>569828</v>
      </c>
      <c r="M55" s="27">
        <f t="shared" si="15"/>
        <v>4601.058</v>
      </c>
      <c r="N55" s="27">
        <f t="shared" si="16"/>
        <v>4601.058</v>
      </c>
      <c r="O55" s="27">
        <f t="shared" si="20"/>
        <v>-611914.14900000184</v>
      </c>
      <c r="P55" s="27">
        <f t="shared" si="21"/>
        <v>611914.14900000184</v>
      </c>
      <c r="U55" s="108"/>
    </row>
    <row r="56" spans="1:21">
      <c r="A56" s="30">
        <v>37012</v>
      </c>
      <c r="C56" s="6">
        <v>48</v>
      </c>
      <c r="D56" s="29">
        <f t="shared" si="12"/>
        <v>12124</v>
      </c>
      <c r="E56" s="29">
        <f t="shared" si="17"/>
        <v>581952</v>
      </c>
      <c r="F56" s="29">
        <f t="shared" si="13"/>
        <v>-1600298</v>
      </c>
      <c r="G56" s="34">
        <f>+Inputs!$D$2</f>
        <v>0.3795</v>
      </c>
      <c r="I56" s="27">
        <f t="shared" si="18"/>
        <v>2182250</v>
      </c>
      <c r="K56" s="27">
        <f t="shared" si="14"/>
        <v>12124</v>
      </c>
      <c r="L56" s="27">
        <f t="shared" si="19"/>
        <v>581952</v>
      </c>
      <c r="M56" s="27">
        <f t="shared" si="15"/>
        <v>4601.058</v>
      </c>
      <c r="N56" s="27">
        <f t="shared" si="16"/>
        <v>4601.058</v>
      </c>
      <c r="O56" s="27">
        <f t="shared" si="20"/>
        <v>-607313.09100000188</v>
      </c>
      <c r="P56" s="27">
        <f t="shared" si="21"/>
        <v>607313.09100000188</v>
      </c>
    </row>
    <row r="57" spans="1:21">
      <c r="A57" s="31">
        <v>37043</v>
      </c>
      <c r="C57" s="6">
        <v>49</v>
      </c>
      <c r="D57" s="29">
        <f t="shared" si="12"/>
        <v>12124</v>
      </c>
      <c r="E57" s="29">
        <f t="shared" si="17"/>
        <v>594076</v>
      </c>
      <c r="F57" s="29">
        <f t="shared" si="13"/>
        <v>-1588174</v>
      </c>
      <c r="G57" s="34">
        <f>+Inputs!$D$2</f>
        <v>0.3795</v>
      </c>
      <c r="I57" s="27">
        <f t="shared" si="18"/>
        <v>2182250</v>
      </c>
      <c r="K57" s="27">
        <f t="shared" si="14"/>
        <v>12124</v>
      </c>
      <c r="L57" s="27">
        <f t="shared" si="19"/>
        <v>594076</v>
      </c>
      <c r="M57" s="27">
        <f t="shared" si="15"/>
        <v>4601.058</v>
      </c>
      <c r="N57" s="27">
        <f t="shared" si="16"/>
        <v>4601.058</v>
      </c>
      <c r="O57" s="27">
        <f t="shared" si="20"/>
        <v>-602712.03300000192</v>
      </c>
      <c r="P57" s="27">
        <f t="shared" si="21"/>
        <v>602712.03300000192</v>
      </c>
    </row>
    <row r="58" spans="1:21">
      <c r="A58" s="30">
        <v>37073</v>
      </c>
      <c r="C58" s="6">
        <v>50</v>
      </c>
      <c r="D58" s="29">
        <f t="shared" si="12"/>
        <v>12124</v>
      </c>
      <c r="E58" s="29">
        <f t="shared" si="17"/>
        <v>606200</v>
      </c>
      <c r="F58" s="29">
        <f t="shared" si="13"/>
        <v>-1576050</v>
      </c>
      <c r="G58" s="34">
        <f>+Inputs!$D$2</f>
        <v>0.3795</v>
      </c>
      <c r="I58" s="27">
        <f t="shared" si="18"/>
        <v>2182250</v>
      </c>
      <c r="K58" s="27">
        <f t="shared" si="14"/>
        <v>12124</v>
      </c>
      <c r="L58" s="27">
        <f t="shared" si="19"/>
        <v>606200</v>
      </c>
      <c r="M58" s="27">
        <f t="shared" si="15"/>
        <v>4601.058</v>
      </c>
      <c r="N58" s="27">
        <f t="shared" si="16"/>
        <v>4601.058</v>
      </c>
      <c r="O58" s="27">
        <f t="shared" si="20"/>
        <v>-598110.97500000196</v>
      </c>
      <c r="P58" s="27">
        <f t="shared" si="21"/>
        <v>598110.97500000196</v>
      </c>
    </row>
    <row r="59" spans="1:21">
      <c r="A59" s="31">
        <v>37104</v>
      </c>
      <c r="C59" s="6">
        <v>51</v>
      </c>
      <c r="D59" s="29">
        <f t="shared" si="12"/>
        <v>12124</v>
      </c>
      <c r="E59" s="29">
        <f t="shared" si="17"/>
        <v>618324</v>
      </c>
      <c r="F59" s="29">
        <f t="shared" si="13"/>
        <v>-1563926</v>
      </c>
      <c r="G59" s="34">
        <f>+Inputs!$D$2</f>
        <v>0.3795</v>
      </c>
      <c r="I59" s="27">
        <f t="shared" si="18"/>
        <v>2182250</v>
      </c>
      <c r="K59" s="27">
        <f t="shared" si="14"/>
        <v>12124</v>
      </c>
      <c r="L59" s="27">
        <f t="shared" si="19"/>
        <v>618324</v>
      </c>
      <c r="M59" s="27">
        <f t="shared" si="15"/>
        <v>4601.058</v>
      </c>
      <c r="N59" s="27">
        <f t="shared" si="16"/>
        <v>4601.058</v>
      </c>
      <c r="O59" s="27">
        <f t="shared" si="20"/>
        <v>-593509.91700000199</v>
      </c>
      <c r="P59" s="27">
        <f t="shared" si="21"/>
        <v>593509.91700000199</v>
      </c>
    </row>
    <row r="60" spans="1:21">
      <c r="A60" s="30">
        <v>37135</v>
      </c>
      <c r="C60" s="6">
        <v>52</v>
      </c>
      <c r="D60" s="29">
        <f t="shared" si="12"/>
        <v>12124</v>
      </c>
      <c r="E60" s="29">
        <f t="shared" si="17"/>
        <v>630448</v>
      </c>
      <c r="F60" s="29">
        <f t="shared" si="13"/>
        <v>-1551802</v>
      </c>
      <c r="G60" s="34">
        <f>+Inputs!$D$2</f>
        <v>0.3795</v>
      </c>
      <c r="I60" s="27">
        <f t="shared" si="18"/>
        <v>2182250</v>
      </c>
      <c r="K60" s="27">
        <f t="shared" si="14"/>
        <v>12124</v>
      </c>
      <c r="L60" s="27">
        <f t="shared" si="19"/>
        <v>630448</v>
      </c>
      <c r="M60" s="27">
        <f t="shared" si="15"/>
        <v>4601.058</v>
      </c>
      <c r="N60" s="27">
        <f t="shared" si="16"/>
        <v>4601.058</v>
      </c>
      <c r="O60" s="27">
        <f t="shared" si="20"/>
        <v>-588908.85900000203</v>
      </c>
      <c r="P60" s="27">
        <f t="shared" si="21"/>
        <v>588908.85900000203</v>
      </c>
    </row>
    <row r="61" spans="1:21">
      <c r="A61" s="31">
        <v>37165</v>
      </c>
      <c r="C61" s="6">
        <v>53</v>
      </c>
      <c r="D61" s="29">
        <f t="shared" si="12"/>
        <v>12124</v>
      </c>
      <c r="E61" s="29">
        <f t="shared" si="17"/>
        <v>642572</v>
      </c>
      <c r="F61" s="29">
        <f t="shared" si="13"/>
        <v>-1539678</v>
      </c>
      <c r="G61" s="34">
        <f>+Inputs!$D$2</f>
        <v>0.3795</v>
      </c>
      <c r="I61" s="27">
        <f t="shared" si="18"/>
        <v>2182250</v>
      </c>
      <c r="K61" s="27">
        <f t="shared" si="14"/>
        <v>12124</v>
      </c>
      <c r="L61" s="27">
        <f t="shared" si="19"/>
        <v>642572</v>
      </c>
      <c r="M61" s="27">
        <f t="shared" si="15"/>
        <v>4601.058</v>
      </c>
      <c r="N61" s="27">
        <f t="shared" si="16"/>
        <v>4601.058</v>
      </c>
      <c r="O61" s="27">
        <f t="shared" si="20"/>
        <v>-584307.80100000207</v>
      </c>
      <c r="P61" s="27">
        <f t="shared" si="21"/>
        <v>584307.80100000207</v>
      </c>
    </row>
    <row r="62" spans="1:21">
      <c r="A62" s="30">
        <v>37196</v>
      </c>
      <c r="C62" s="6">
        <v>54</v>
      </c>
      <c r="D62" s="29">
        <f t="shared" si="12"/>
        <v>12124</v>
      </c>
      <c r="E62" s="29">
        <f t="shared" si="17"/>
        <v>654696</v>
      </c>
      <c r="F62" s="29">
        <f t="shared" si="13"/>
        <v>-1527554</v>
      </c>
      <c r="G62" s="34">
        <f>+Inputs!$D$2</f>
        <v>0.3795</v>
      </c>
      <c r="I62" s="27">
        <f t="shared" si="18"/>
        <v>2182250</v>
      </c>
      <c r="K62" s="27">
        <f t="shared" si="14"/>
        <v>12124</v>
      </c>
      <c r="L62" s="27">
        <f t="shared" si="19"/>
        <v>654696</v>
      </c>
      <c r="M62" s="27">
        <f t="shared" si="15"/>
        <v>4601.058</v>
      </c>
      <c r="N62" s="27">
        <f t="shared" si="16"/>
        <v>4601.058</v>
      </c>
      <c r="O62" s="27">
        <f t="shared" si="20"/>
        <v>-579706.74300000211</v>
      </c>
      <c r="P62" s="27">
        <f t="shared" si="21"/>
        <v>579706.74300000211</v>
      </c>
    </row>
    <row r="63" spans="1:21">
      <c r="A63" s="31">
        <v>37226</v>
      </c>
      <c r="C63" s="6">
        <v>55</v>
      </c>
      <c r="D63" s="29">
        <f t="shared" si="12"/>
        <v>12124</v>
      </c>
      <c r="E63" s="29">
        <f t="shared" si="17"/>
        <v>666820</v>
      </c>
      <c r="F63" s="29">
        <f t="shared" si="13"/>
        <v>-1515430</v>
      </c>
      <c r="G63" s="34">
        <f>+Inputs!$D$2</f>
        <v>0.3795</v>
      </c>
      <c r="I63" s="27">
        <f t="shared" si="18"/>
        <v>2182250</v>
      </c>
      <c r="K63" s="27">
        <f t="shared" si="14"/>
        <v>12124</v>
      </c>
      <c r="L63" s="27">
        <f t="shared" si="19"/>
        <v>666820</v>
      </c>
      <c r="M63" s="27">
        <f t="shared" si="15"/>
        <v>4601.058</v>
      </c>
      <c r="N63" s="27">
        <f t="shared" si="16"/>
        <v>4601.058</v>
      </c>
      <c r="O63" s="27">
        <f t="shared" si="20"/>
        <v>-575105.68500000215</v>
      </c>
      <c r="P63" s="27">
        <f t="shared" si="21"/>
        <v>575105.68500000215</v>
      </c>
    </row>
    <row r="64" spans="1:21">
      <c r="A64" s="30">
        <v>37257</v>
      </c>
      <c r="C64" s="6">
        <v>56</v>
      </c>
      <c r="D64" s="29">
        <f t="shared" si="12"/>
        <v>12124</v>
      </c>
      <c r="E64" s="29">
        <f t="shared" si="17"/>
        <v>678944</v>
      </c>
      <c r="F64" s="29">
        <f t="shared" si="13"/>
        <v>-1503306</v>
      </c>
      <c r="G64" s="34">
        <f>+Inputs!$D$2</f>
        <v>0.3795</v>
      </c>
      <c r="I64" s="27">
        <f t="shared" si="18"/>
        <v>2182250</v>
      </c>
      <c r="K64" s="27">
        <f t="shared" si="14"/>
        <v>12124</v>
      </c>
      <c r="L64" s="27">
        <f t="shared" si="19"/>
        <v>678944</v>
      </c>
      <c r="M64" s="27">
        <f t="shared" si="15"/>
        <v>4601.058</v>
      </c>
      <c r="N64" s="27">
        <f t="shared" si="16"/>
        <v>4601.058</v>
      </c>
      <c r="O64" s="27">
        <f t="shared" si="20"/>
        <v>-570504.62700000219</v>
      </c>
      <c r="P64" s="27">
        <f t="shared" si="21"/>
        <v>570504.62700000219</v>
      </c>
    </row>
    <row r="65" spans="1:16">
      <c r="A65" s="31">
        <v>37288</v>
      </c>
      <c r="C65" s="6">
        <v>57</v>
      </c>
      <c r="D65" s="29">
        <f t="shared" si="12"/>
        <v>12124</v>
      </c>
      <c r="E65" s="29">
        <f t="shared" si="17"/>
        <v>691068</v>
      </c>
      <c r="F65" s="29">
        <f t="shared" si="13"/>
        <v>-1491182</v>
      </c>
      <c r="G65" s="34">
        <f>+Inputs!$D$2</f>
        <v>0.3795</v>
      </c>
      <c r="I65" s="27">
        <f t="shared" si="18"/>
        <v>2182250</v>
      </c>
      <c r="K65" s="27">
        <f t="shared" si="14"/>
        <v>12124</v>
      </c>
      <c r="L65" s="27">
        <f t="shared" si="19"/>
        <v>691068</v>
      </c>
      <c r="M65" s="27">
        <f t="shared" si="15"/>
        <v>4601.058</v>
      </c>
      <c r="N65" s="27">
        <f t="shared" si="16"/>
        <v>4601.058</v>
      </c>
      <c r="O65" s="27">
        <f t="shared" si="20"/>
        <v>-565903.56900000223</v>
      </c>
      <c r="P65" s="27">
        <f t="shared" si="21"/>
        <v>565903.56900000223</v>
      </c>
    </row>
    <row r="66" spans="1:16">
      <c r="A66" s="30">
        <v>37316</v>
      </c>
      <c r="C66" s="6">
        <v>58</v>
      </c>
      <c r="D66" s="29">
        <f t="shared" si="12"/>
        <v>12124</v>
      </c>
      <c r="E66" s="29">
        <f t="shared" si="17"/>
        <v>703192</v>
      </c>
      <c r="F66" s="29">
        <f t="shared" si="13"/>
        <v>-1479058</v>
      </c>
      <c r="G66" s="34">
        <f>+Inputs!$D$2</f>
        <v>0.3795</v>
      </c>
      <c r="I66" s="27">
        <f t="shared" si="18"/>
        <v>2182250</v>
      </c>
      <c r="K66" s="27">
        <f t="shared" si="14"/>
        <v>12124</v>
      </c>
      <c r="L66" s="27">
        <f t="shared" si="19"/>
        <v>703192</v>
      </c>
      <c r="M66" s="27">
        <f t="shared" si="15"/>
        <v>4601.058</v>
      </c>
      <c r="N66" s="27">
        <f t="shared" si="16"/>
        <v>4601.058</v>
      </c>
      <c r="O66" s="27">
        <f t="shared" si="20"/>
        <v>-561302.51100000227</v>
      </c>
      <c r="P66" s="27">
        <f t="shared" si="21"/>
        <v>561302.51100000227</v>
      </c>
    </row>
    <row r="67" spans="1:16">
      <c r="A67" s="31">
        <v>37347</v>
      </c>
      <c r="C67" s="6">
        <v>59</v>
      </c>
      <c r="D67" s="29">
        <f t="shared" si="12"/>
        <v>12124</v>
      </c>
      <c r="E67" s="29">
        <f t="shared" si="17"/>
        <v>715316</v>
      </c>
      <c r="F67" s="29">
        <f t="shared" si="13"/>
        <v>-1466934</v>
      </c>
      <c r="G67" s="34">
        <f>+Inputs!$D$2</f>
        <v>0.3795</v>
      </c>
      <c r="I67" s="27">
        <f t="shared" si="18"/>
        <v>2182250</v>
      </c>
      <c r="K67" s="27">
        <f t="shared" si="14"/>
        <v>12124</v>
      </c>
      <c r="L67" s="27">
        <f t="shared" si="19"/>
        <v>715316</v>
      </c>
      <c r="M67" s="27">
        <f t="shared" si="15"/>
        <v>4601.058</v>
      </c>
      <c r="N67" s="27">
        <f t="shared" si="16"/>
        <v>4601.058</v>
      </c>
      <c r="O67" s="27">
        <f t="shared" si="20"/>
        <v>-556701.45300000231</v>
      </c>
      <c r="P67" s="27">
        <f t="shared" si="21"/>
        <v>556701.45300000231</v>
      </c>
    </row>
    <row r="68" spans="1:16">
      <c r="A68" s="30">
        <v>37377</v>
      </c>
      <c r="C68" s="6">
        <v>60</v>
      </c>
      <c r="D68" s="29">
        <f t="shared" si="12"/>
        <v>12124</v>
      </c>
      <c r="E68" s="29">
        <f t="shared" si="17"/>
        <v>727440</v>
      </c>
      <c r="F68" s="29">
        <f t="shared" si="13"/>
        <v>-1454810</v>
      </c>
      <c r="G68" s="34">
        <f>+Inputs!$D$2</f>
        <v>0.3795</v>
      </c>
      <c r="I68" s="27">
        <f t="shared" si="18"/>
        <v>2182250</v>
      </c>
      <c r="K68" s="27">
        <f t="shared" si="14"/>
        <v>12124</v>
      </c>
      <c r="L68" s="27">
        <f t="shared" si="19"/>
        <v>727440</v>
      </c>
      <c r="M68" s="27">
        <f t="shared" si="15"/>
        <v>4601.058</v>
      </c>
      <c r="N68" s="27">
        <f t="shared" si="16"/>
        <v>4601.058</v>
      </c>
      <c r="O68" s="27">
        <f t="shared" si="20"/>
        <v>-552100.39500000235</v>
      </c>
      <c r="P68" s="27">
        <f t="shared" si="21"/>
        <v>552100.39500000235</v>
      </c>
    </row>
    <row r="69" spans="1:16">
      <c r="A69" s="31">
        <v>37408</v>
      </c>
      <c r="C69" s="6">
        <v>61</v>
      </c>
      <c r="D69" s="29">
        <f t="shared" si="12"/>
        <v>12124</v>
      </c>
      <c r="E69" s="29">
        <f t="shared" si="17"/>
        <v>739564</v>
      </c>
      <c r="F69" s="29">
        <f t="shared" si="13"/>
        <v>-1442686</v>
      </c>
      <c r="G69" s="34">
        <f>+Inputs!$D$2</f>
        <v>0.3795</v>
      </c>
      <c r="I69" s="27">
        <f t="shared" si="18"/>
        <v>2182250</v>
      </c>
      <c r="K69" s="27">
        <f t="shared" si="14"/>
        <v>12124</v>
      </c>
      <c r="L69" s="27">
        <f t="shared" si="19"/>
        <v>739564</v>
      </c>
      <c r="M69" s="27">
        <f t="shared" si="15"/>
        <v>4601.058</v>
      </c>
      <c r="N69" s="27">
        <f t="shared" si="16"/>
        <v>4601.058</v>
      </c>
      <c r="O69" s="27">
        <f t="shared" si="20"/>
        <v>-547499.33700000239</v>
      </c>
      <c r="P69" s="27">
        <f t="shared" si="21"/>
        <v>547499.33700000239</v>
      </c>
    </row>
    <row r="70" spans="1:16">
      <c r="A70" s="30">
        <v>37438</v>
      </c>
      <c r="C70" s="6">
        <v>62</v>
      </c>
      <c r="D70" s="29">
        <f t="shared" si="12"/>
        <v>12124</v>
      </c>
      <c r="E70" s="29">
        <f t="shared" si="17"/>
        <v>751688</v>
      </c>
      <c r="F70" s="29">
        <f t="shared" si="13"/>
        <v>-1430562</v>
      </c>
      <c r="G70" s="34">
        <f>+Inputs!$D$2</f>
        <v>0.3795</v>
      </c>
      <c r="I70" s="27">
        <f t="shared" si="18"/>
        <v>2182250</v>
      </c>
      <c r="K70" s="27">
        <f t="shared" si="14"/>
        <v>12124</v>
      </c>
      <c r="L70" s="27">
        <f t="shared" si="19"/>
        <v>751688</v>
      </c>
      <c r="M70" s="27">
        <f t="shared" si="15"/>
        <v>4601.058</v>
      </c>
      <c r="N70" s="27">
        <f t="shared" si="16"/>
        <v>4601.058</v>
      </c>
      <c r="O70" s="27">
        <f t="shared" si="20"/>
        <v>-542898.27900000243</v>
      </c>
      <c r="P70" s="27">
        <f t="shared" si="21"/>
        <v>542898.27900000243</v>
      </c>
    </row>
    <row r="71" spans="1:16">
      <c r="A71" s="31">
        <v>37469</v>
      </c>
      <c r="C71" s="6">
        <v>63</v>
      </c>
      <c r="D71" s="29">
        <f t="shared" si="12"/>
        <v>12124</v>
      </c>
      <c r="E71" s="29">
        <f t="shared" si="17"/>
        <v>763812</v>
      </c>
      <c r="F71" s="29">
        <f t="shared" si="13"/>
        <v>-1418438</v>
      </c>
      <c r="G71" s="34">
        <f>+Inputs!$D$2</f>
        <v>0.3795</v>
      </c>
      <c r="I71" s="27">
        <f t="shared" si="18"/>
        <v>2182250</v>
      </c>
      <c r="K71" s="27">
        <f t="shared" si="14"/>
        <v>12124</v>
      </c>
      <c r="L71" s="27">
        <f t="shared" si="19"/>
        <v>763812</v>
      </c>
      <c r="M71" s="27">
        <f t="shared" si="15"/>
        <v>4601.058</v>
      </c>
      <c r="N71" s="27">
        <f t="shared" si="16"/>
        <v>4601.058</v>
      </c>
      <c r="O71" s="27">
        <f t="shared" si="20"/>
        <v>-538297.22100000246</v>
      </c>
      <c r="P71" s="27">
        <f t="shared" si="21"/>
        <v>538297.22100000246</v>
      </c>
    </row>
    <row r="72" spans="1:16">
      <c r="A72" s="30">
        <v>37500</v>
      </c>
      <c r="C72" s="6">
        <v>64</v>
      </c>
      <c r="D72" s="29">
        <f t="shared" si="12"/>
        <v>12124</v>
      </c>
      <c r="E72" s="29">
        <f t="shared" si="17"/>
        <v>775936</v>
      </c>
      <c r="F72" s="29">
        <f t="shared" si="13"/>
        <v>-1406314</v>
      </c>
      <c r="G72" s="34">
        <f>+Inputs!$D$2</f>
        <v>0.3795</v>
      </c>
      <c r="I72" s="27">
        <f t="shared" si="18"/>
        <v>2182250</v>
      </c>
      <c r="K72" s="27">
        <f t="shared" si="14"/>
        <v>12124</v>
      </c>
      <c r="L72" s="27">
        <f t="shared" si="19"/>
        <v>775936</v>
      </c>
      <c r="M72" s="27">
        <f t="shared" si="15"/>
        <v>4601.058</v>
      </c>
      <c r="N72" s="27">
        <f t="shared" si="16"/>
        <v>4601.058</v>
      </c>
      <c r="O72" s="27">
        <f t="shared" si="20"/>
        <v>-533696.1630000025</v>
      </c>
      <c r="P72" s="27">
        <f t="shared" si="21"/>
        <v>533696.1630000025</v>
      </c>
    </row>
    <row r="73" spans="1:16">
      <c r="A73" s="31">
        <v>37530</v>
      </c>
      <c r="C73" s="6">
        <v>65</v>
      </c>
      <c r="D73" s="29">
        <f t="shared" ref="D73:D104" si="22">ROUND(-(+$B$9/180)*1,0)</f>
        <v>12124</v>
      </c>
      <c r="E73" s="29">
        <f t="shared" si="17"/>
        <v>788060</v>
      </c>
      <c r="F73" s="29">
        <f t="shared" ref="F73:F104" si="23">$B$9+E73</f>
        <v>-1394190</v>
      </c>
      <c r="G73" s="34">
        <f>+Inputs!$D$2</f>
        <v>0.3795</v>
      </c>
      <c r="I73" s="27">
        <f t="shared" si="18"/>
        <v>2182250</v>
      </c>
      <c r="K73" s="27">
        <f t="shared" ref="K73:K104" si="24">D73</f>
        <v>12124</v>
      </c>
      <c r="L73" s="27">
        <f t="shared" si="19"/>
        <v>788060</v>
      </c>
      <c r="M73" s="27">
        <f t="shared" ref="M73:M104" si="25">K73*G73</f>
        <v>4601.058</v>
      </c>
      <c r="N73" s="27">
        <f t="shared" ref="N73:N104" si="26">M73-J73</f>
        <v>4601.058</v>
      </c>
      <c r="O73" s="27">
        <f t="shared" si="20"/>
        <v>-529095.10500000254</v>
      </c>
      <c r="P73" s="27">
        <f t="shared" si="21"/>
        <v>529095.10500000254</v>
      </c>
    </row>
    <row r="74" spans="1:16">
      <c r="A74" s="30">
        <v>37561</v>
      </c>
      <c r="C74" s="6">
        <v>66</v>
      </c>
      <c r="D74" s="29">
        <f t="shared" si="22"/>
        <v>12124</v>
      </c>
      <c r="E74" s="29">
        <f t="shared" ref="E74:E105" si="27">+E73+D74</f>
        <v>800184</v>
      </c>
      <c r="F74" s="29">
        <f t="shared" si="23"/>
        <v>-1382066</v>
      </c>
      <c r="G74" s="34">
        <f>+Inputs!$D$2</f>
        <v>0.3795</v>
      </c>
      <c r="I74" s="27">
        <f t="shared" ref="I74:I105" si="28">+I73+H74</f>
        <v>2182250</v>
      </c>
      <c r="K74" s="27">
        <f t="shared" si="24"/>
        <v>12124</v>
      </c>
      <c r="L74" s="27">
        <f t="shared" ref="L74:L105" si="29">+L73+K74</f>
        <v>800184</v>
      </c>
      <c r="M74" s="27">
        <f t="shared" si="25"/>
        <v>4601.058</v>
      </c>
      <c r="N74" s="27">
        <f t="shared" si="26"/>
        <v>4601.058</v>
      </c>
      <c r="O74" s="27">
        <f t="shared" ref="O74:O105" si="30">+O73+N74</f>
        <v>-524494.04700000258</v>
      </c>
      <c r="P74" s="27">
        <f t="shared" ref="P74:P105" si="31">P73-N74</f>
        <v>524494.04700000258</v>
      </c>
    </row>
    <row r="75" spans="1:16">
      <c r="A75" s="31">
        <v>37591</v>
      </c>
      <c r="C75" s="6">
        <v>67</v>
      </c>
      <c r="D75" s="29">
        <f t="shared" si="22"/>
        <v>12124</v>
      </c>
      <c r="E75" s="29">
        <f t="shared" si="27"/>
        <v>812308</v>
      </c>
      <c r="F75" s="29">
        <f t="shared" si="23"/>
        <v>-1369942</v>
      </c>
      <c r="G75" s="34">
        <f>+Inputs!$D$2</f>
        <v>0.3795</v>
      </c>
      <c r="I75" s="27">
        <f t="shared" si="28"/>
        <v>2182250</v>
      </c>
      <c r="K75" s="27">
        <f t="shared" si="24"/>
        <v>12124</v>
      </c>
      <c r="L75" s="27">
        <f t="shared" si="29"/>
        <v>812308</v>
      </c>
      <c r="M75" s="27">
        <f t="shared" si="25"/>
        <v>4601.058</v>
      </c>
      <c r="N75" s="27">
        <f t="shared" si="26"/>
        <v>4601.058</v>
      </c>
      <c r="O75" s="27">
        <f t="shared" si="30"/>
        <v>-519892.98900000256</v>
      </c>
      <c r="P75" s="27">
        <f t="shared" si="31"/>
        <v>519892.98900000256</v>
      </c>
    </row>
    <row r="76" spans="1:16">
      <c r="A76" s="30">
        <v>37622</v>
      </c>
      <c r="C76" s="6">
        <v>68</v>
      </c>
      <c r="D76" s="29">
        <f t="shared" si="22"/>
        <v>12124</v>
      </c>
      <c r="E76" s="29">
        <f t="shared" si="27"/>
        <v>824432</v>
      </c>
      <c r="F76" s="29">
        <f t="shared" si="23"/>
        <v>-1357818</v>
      </c>
      <c r="G76" s="34">
        <f>+Inputs!$D$2</f>
        <v>0.3795</v>
      </c>
      <c r="I76" s="27">
        <f t="shared" si="28"/>
        <v>2182250</v>
      </c>
      <c r="K76" s="27">
        <f t="shared" si="24"/>
        <v>12124</v>
      </c>
      <c r="L76" s="27">
        <f t="shared" si="29"/>
        <v>824432</v>
      </c>
      <c r="M76" s="27">
        <f t="shared" si="25"/>
        <v>4601.058</v>
      </c>
      <c r="N76" s="27">
        <f t="shared" si="26"/>
        <v>4601.058</v>
      </c>
      <c r="O76" s="27">
        <f t="shared" si="30"/>
        <v>-515291.93100000254</v>
      </c>
      <c r="P76" s="27">
        <f t="shared" si="31"/>
        <v>515291.93100000254</v>
      </c>
    </row>
    <row r="77" spans="1:16">
      <c r="A77" s="31">
        <v>37653</v>
      </c>
      <c r="C77" s="6">
        <v>69</v>
      </c>
      <c r="D77" s="29">
        <f t="shared" si="22"/>
        <v>12124</v>
      </c>
      <c r="E77" s="29">
        <f t="shared" si="27"/>
        <v>836556</v>
      </c>
      <c r="F77" s="29">
        <f t="shared" si="23"/>
        <v>-1345694</v>
      </c>
      <c r="G77" s="34">
        <f>+Inputs!$D$2</f>
        <v>0.3795</v>
      </c>
      <c r="I77" s="27">
        <f t="shared" si="28"/>
        <v>2182250</v>
      </c>
      <c r="K77" s="27">
        <f t="shared" si="24"/>
        <v>12124</v>
      </c>
      <c r="L77" s="27">
        <f t="shared" si="29"/>
        <v>836556</v>
      </c>
      <c r="M77" s="27">
        <f t="shared" si="25"/>
        <v>4601.058</v>
      </c>
      <c r="N77" s="27">
        <f t="shared" si="26"/>
        <v>4601.058</v>
      </c>
      <c r="O77" s="27">
        <f t="shared" si="30"/>
        <v>-510690.87300000252</v>
      </c>
      <c r="P77" s="27">
        <f t="shared" si="31"/>
        <v>510690.87300000252</v>
      </c>
    </row>
    <row r="78" spans="1:16">
      <c r="A78" s="30">
        <v>37681</v>
      </c>
      <c r="C78" s="6">
        <v>70</v>
      </c>
      <c r="D78" s="29">
        <f t="shared" si="22"/>
        <v>12124</v>
      </c>
      <c r="E78" s="29">
        <f t="shared" si="27"/>
        <v>848680</v>
      </c>
      <c r="F78" s="29">
        <f t="shared" si="23"/>
        <v>-1333570</v>
      </c>
      <c r="G78" s="34">
        <f>+Inputs!$D$2</f>
        <v>0.3795</v>
      </c>
      <c r="I78" s="27">
        <f t="shared" si="28"/>
        <v>2182250</v>
      </c>
      <c r="K78" s="27">
        <f t="shared" si="24"/>
        <v>12124</v>
      </c>
      <c r="L78" s="27">
        <f t="shared" si="29"/>
        <v>848680</v>
      </c>
      <c r="M78" s="27">
        <f t="shared" si="25"/>
        <v>4601.058</v>
      </c>
      <c r="N78" s="27">
        <f t="shared" si="26"/>
        <v>4601.058</v>
      </c>
      <c r="O78" s="27">
        <f t="shared" si="30"/>
        <v>-506089.81500000251</v>
      </c>
      <c r="P78" s="27">
        <f t="shared" si="31"/>
        <v>506089.81500000251</v>
      </c>
    </row>
    <row r="79" spans="1:16">
      <c r="A79" s="31">
        <v>37712</v>
      </c>
      <c r="C79" s="6">
        <v>71</v>
      </c>
      <c r="D79" s="29">
        <f t="shared" si="22"/>
        <v>12124</v>
      </c>
      <c r="E79" s="29">
        <f t="shared" si="27"/>
        <v>860804</v>
      </c>
      <c r="F79" s="29">
        <f t="shared" si="23"/>
        <v>-1321446</v>
      </c>
      <c r="G79" s="34">
        <f>+Inputs!$D$2</f>
        <v>0.3795</v>
      </c>
      <c r="I79" s="27">
        <f t="shared" si="28"/>
        <v>2182250</v>
      </c>
      <c r="K79" s="27">
        <f t="shared" si="24"/>
        <v>12124</v>
      </c>
      <c r="L79" s="27">
        <f t="shared" si="29"/>
        <v>860804</v>
      </c>
      <c r="M79" s="27">
        <f t="shared" si="25"/>
        <v>4601.058</v>
      </c>
      <c r="N79" s="27">
        <f t="shared" si="26"/>
        <v>4601.058</v>
      </c>
      <c r="O79" s="27">
        <f t="shared" si="30"/>
        <v>-501488.75700000249</v>
      </c>
      <c r="P79" s="27">
        <f t="shared" si="31"/>
        <v>501488.75700000249</v>
      </c>
    </row>
    <row r="80" spans="1:16">
      <c r="A80" s="30">
        <v>37742</v>
      </c>
      <c r="C80" s="6">
        <v>72</v>
      </c>
      <c r="D80" s="29">
        <f t="shared" si="22"/>
        <v>12124</v>
      </c>
      <c r="E80" s="29">
        <f t="shared" si="27"/>
        <v>872928</v>
      </c>
      <c r="F80" s="29">
        <f t="shared" si="23"/>
        <v>-1309322</v>
      </c>
      <c r="G80" s="34">
        <f>+Inputs!$D$3</f>
        <v>0.37951000000000001</v>
      </c>
      <c r="I80" s="27">
        <f t="shared" si="28"/>
        <v>2182250</v>
      </c>
      <c r="K80" s="27">
        <f t="shared" si="24"/>
        <v>12124</v>
      </c>
      <c r="L80" s="27">
        <f t="shared" si="29"/>
        <v>872928</v>
      </c>
      <c r="M80" s="27">
        <f t="shared" si="25"/>
        <v>4601.1792400000004</v>
      </c>
      <c r="N80" s="27">
        <f t="shared" si="26"/>
        <v>4601.1792400000004</v>
      </c>
      <c r="O80" s="27">
        <f t="shared" si="30"/>
        <v>-496887.57776000246</v>
      </c>
      <c r="P80" s="27">
        <f t="shared" si="31"/>
        <v>496887.57776000246</v>
      </c>
    </row>
    <row r="81" spans="1:16">
      <c r="A81" s="31">
        <v>37773</v>
      </c>
      <c r="C81" s="6">
        <v>73</v>
      </c>
      <c r="D81" s="29">
        <f t="shared" si="22"/>
        <v>12124</v>
      </c>
      <c r="E81" s="29">
        <f t="shared" si="27"/>
        <v>885052</v>
      </c>
      <c r="F81" s="29">
        <f t="shared" si="23"/>
        <v>-1297198</v>
      </c>
      <c r="G81" s="34">
        <f>+Inputs!$D$3</f>
        <v>0.37951000000000001</v>
      </c>
      <c r="I81" s="27">
        <f t="shared" si="28"/>
        <v>2182250</v>
      </c>
      <c r="K81" s="27">
        <f t="shared" si="24"/>
        <v>12124</v>
      </c>
      <c r="L81" s="27">
        <f t="shared" si="29"/>
        <v>885052</v>
      </c>
      <c r="M81" s="27">
        <f t="shared" si="25"/>
        <v>4601.1792400000004</v>
      </c>
      <c r="N81" s="27">
        <f t="shared" si="26"/>
        <v>4601.1792400000004</v>
      </c>
      <c r="O81" s="27">
        <f t="shared" si="30"/>
        <v>-492286.39852000243</v>
      </c>
      <c r="P81" s="27">
        <f t="shared" si="31"/>
        <v>492286.39852000243</v>
      </c>
    </row>
    <row r="82" spans="1:16">
      <c r="A82" s="30">
        <v>37803</v>
      </c>
      <c r="C82" s="6">
        <v>74</v>
      </c>
      <c r="D82" s="29">
        <f t="shared" si="22"/>
        <v>12124</v>
      </c>
      <c r="E82" s="29">
        <f t="shared" si="27"/>
        <v>897176</v>
      </c>
      <c r="F82" s="29">
        <f t="shared" si="23"/>
        <v>-1285074</v>
      </c>
      <c r="G82" s="34">
        <f>+Inputs!$D$3</f>
        <v>0.37951000000000001</v>
      </c>
      <c r="I82" s="27">
        <f t="shared" si="28"/>
        <v>2182250</v>
      </c>
      <c r="K82" s="27">
        <f t="shared" si="24"/>
        <v>12124</v>
      </c>
      <c r="L82" s="27">
        <f t="shared" si="29"/>
        <v>897176</v>
      </c>
      <c r="M82" s="27">
        <f t="shared" si="25"/>
        <v>4601.1792400000004</v>
      </c>
      <c r="N82" s="27">
        <f t="shared" si="26"/>
        <v>4601.1792400000004</v>
      </c>
      <c r="O82" s="27">
        <f t="shared" si="30"/>
        <v>-487685.21928000241</v>
      </c>
      <c r="P82" s="27">
        <f t="shared" si="31"/>
        <v>487685.21928000241</v>
      </c>
    </row>
    <row r="83" spans="1:16">
      <c r="A83" s="31">
        <v>37834</v>
      </c>
      <c r="C83" s="6">
        <v>75</v>
      </c>
      <c r="D83" s="29">
        <f t="shared" si="22"/>
        <v>12124</v>
      </c>
      <c r="E83" s="29">
        <f t="shared" si="27"/>
        <v>909300</v>
      </c>
      <c r="F83" s="29">
        <f t="shared" si="23"/>
        <v>-1272950</v>
      </c>
      <c r="G83" s="34">
        <f>+Inputs!$D$3</f>
        <v>0.37951000000000001</v>
      </c>
      <c r="I83" s="27">
        <f t="shared" si="28"/>
        <v>2182250</v>
      </c>
      <c r="K83" s="27">
        <f t="shared" si="24"/>
        <v>12124</v>
      </c>
      <c r="L83" s="27">
        <f t="shared" si="29"/>
        <v>909300</v>
      </c>
      <c r="M83" s="27">
        <f t="shared" si="25"/>
        <v>4601.1792400000004</v>
      </c>
      <c r="N83" s="27">
        <f t="shared" si="26"/>
        <v>4601.1792400000004</v>
      </c>
      <c r="O83" s="27">
        <f t="shared" si="30"/>
        <v>-483084.04004000238</v>
      </c>
      <c r="P83" s="27">
        <f t="shared" si="31"/>
        <v>483084.04004000238</v>
      </c>
    </row>
    <row r="84" spans="1:16">
      <c r="A84" s="30">
        <v>37865</v>
      </c>
      <c r="C84" s="6">
        <v>76</v>
      </c>
      <c r="D84" s="29">
        <f t="shared" si="22"/>
        <v>12124</v>
      </c>
      <c r="E84" s="29">
        <f t="shared" si="27"/>
        <v>921424</v>
      </c>
      <c r="F84" s="29">
        <f t="shared" si="23"/>
        <v>-1260826</v>
      </c>
      <c r="G84" s="34">
        <f>+Inputs!$D$3</f>
        <v>0.37951000000000001</v>
      </c>
      <c r="I84" s="27">
        <f t="shared" si="28"/>
        <v>2182250</v>
      </c>
      <c r="K84" s="27">
        <f t="shared" si="24"/>
        <v>12124</v>
      </c>
      <c r="L84" s="27">
        <f t="shared" si="29"/>
        <v>921424</v>
      </c>
      <c r="M84" s="27">
        <f t="shared" si="25"/>
        <v>4601.1792400000004</v>
      </c>
      <c r="N84" s="27">
        <f t="shared" si="26"/>
        <v>4601.1792400000004</v>
      </c>
      <c r="O84" s="27">
        <f t="shared" si="30"/>
        <v>-478482.86080000235</v>
      </c>
      <c r="P84" s="27">
        <f t="shared" si="31"/>
        <v>478482.86080000235</v>
      </c>
    </row>
    <row r="85" spans="1:16">
      <c r="A85" s="31">
        <v>37895</v>
      </c>
      <c r="C85" s="6">
        <v>77</v>
      </c>
      <c r="D85" s="29">
        <f t="shared" si="22"/>
        <v>12124</v>
      </c>
      <c r="E85" s="29">
        <f t="shared" si="27"/>
        <v>933548</v>
      </c>
      <c r="F85" s="29">
        <f t="shared" si="23"/>
        <v>-1248702</v>
      </c>
      <c r="G85" s="34">
        <f>+Inputs!$D$3</f>
        <v>0.37951000000000001</v>
      </c>
      <c r="I85" s="27">
        <f t="shared" si="28"/>
        <v>2182250</v>
      </c>
      <c r="K85" s="27">
        <f t="shared" si="24"/>
        <v>12124</v>
      </c>
      <c r="L85" s="27">
        <f t="shared" si="29"/>
        <v>933548</v>
      </c>
      <c r="M85" s="27">
        <f t="shared" si="25"/>
        <v>4601.1792400000004</v>
      </c>
      <c r="N85" s="27">
        <f t="shared" si="26"/>
        <v>4601.1792400000004</v>
      </c>
      <c r="O85" s="27">
        <f t="shared" si="30"/>
        <v>-473881.68156000233</v>
      </c>
      <c r="P85" s="27">
        <f t="shared" si="31"/>
        <v>473881.68156000233</v>
      </c>
    </row>
    <row r="86" spans="1:16">
      <c r="A86" s="30">
        <v>37926</v>
      </c>
      <c r="C86" s="6">
        <v>78</v>
      </c>
      <c r="D86" s="29">
        <f t="shared" si="22"/>
        <v>12124</v>
      </c>
      <c r="E86" s="29">
        <f t="shared" si="27"/>
        <v>945672</v>
      </c>
      <c r="F86" s="29">
        <f t="shared" si="23"/>
        <v>-1236578</v>
      </c>
      <c r="G86" s="34">
        <f>+Inputs!$D$3</f>
        <v>0.37951000000000001</v>
      </c>
      <c r="I86" s="27">
        <f t="shared" si="28"/>
        <v>2182250</v>
      </c>
      <c r="K86" s="27">
        <f t="shared" si="24"/>
        <v>12124</v>
      </c>
      <c r="L86" s="27">
        <f t="shared" si="29"/>
        <v>945672</v>
      </c>
      <c r="M86" s="27">
        <f t="shared" si="25"/>
        <v>4601.1792400000004</v>
      </c>
      <c r="N86" s="27">
        <f t="shared" si="26"/>
        <v>4601.1792400000004</v>
      </c>
      <c r="O86" s="27">
        <f t="shared" si="30"/>
        <v>-469280.5023200023</v>
      </c>
      <c r="P86" s="27">
        <f t="shared" si="31"/>
        <v>469280.5023200023</v>
      </c>
    </row>
    <row r="87" spans="1:16">
      <c r="A87" s="31">
        <v>37956</v>
      </c>
      <c r="C87" s="6">
        <v>79</v>
      </c>
      <c r="D87" s="29">
        <f t="shared" si="22"/>
        <v>12124</v>
      </c>
      <c r="E87" s="29">
        <f t="shared" si="27"/>
        <v>957796</v>
      </c>
      <c r="F87" s="29">
        <f t="shared" si="23"/>
        <v>-1224454</v>
      </c>
      <c r="G87" s="34">
        <f>+Inputs!$D$3</f>
        <v>0.37951000000000001</v>
      </c>
      <c r="I87" s="27">
        <f t="shared" si="28"/>
        <v>2182250</v>
      </c>
      <c r="K87" s="27">
        <f t="shared" si="24"/>
        <v>12124</v>
      </c>
      <c r="L87" s="27">
        <f t="shared" si="29"/>
        <v>957796</v>
      </c>
      <c r="M87" s="27">
        <f t="shared" si="25"/>
        <v>4601.1792400000004</v>
      </c>
      <c r="N87" s="27">
        <f t="shared" si="26"/>
        <v>4601.1792400000004</v>
      </c>
      <c r="O87" s="27">
        <f t="shared" si="30"/>
        <v>-464679.32308000227</v>
      </c>
      <c r="P87" s="27">
        <f t="shared" si="31"/>
        <v>464679.32308000227</v>
      </c>
    </row>
    <row r="88" spans="1:16">
      <c r="A88" s="30">
        <v>37987</v>
      </c>
      <c r="C88" s="6">
        <v>80</v>
      </c>
      <c r="D88" s="29">
        <f t="shared" si="22"/>
        <v>12124</v>
      </c>
      <c r="E88" s="29">
        <f t="shared" si="27"/>
        <v>969920</v>
      </c>
      <c r="F88" s="29">
        <f t="shared" si="23"/>
        <v>-1212330</v>
      </c>
      <c r="G88" s="34">
        <f>+Inputs!$D$3</f>
        <v>0.37951000000000001</v>
      </c>
      <c r="I88" s="27">
        <f t="shared" si="28"/>
        <v>2182250</v>
      </c>
      <c r="K88" s="27">
        <f t="shared" si="24"/>
        <v>12124</v>
      </c>
      <c r="L88" s="27">
        <f t="shared" si="29"/>
        <v>969920</v>
      </c>
      <c r="M88" s="27">
        <f t="shared" si="25"/>
        <v>4601.1792400000004</v>
      </c>
      <c r="N88" s="27">
        <f t="shared" si="26"/>
        <v>4601.1792400000004</v>
      </c>
      <c r="O88" s="27">
        <f t="shared" si="30"/>
        <v>-460078.14384000225</v>
      </c>
      <c r="P88" s="27">
        <f t="shared" si="31"/>
        <v>460078.14384000225</v>
      </c>
    </row>
    <row r="89" spans="1:16">
      <c r="A89" s="31">
        <v>38018</v>
      </c>
      <c r="C89" s="6">
        <v>81</v>
      </c>
      <c r="D89" s="29">
        <f t="shared" si="22"/>
        <v>12124</v>
      </c>
      <c r="E89" s="29">
        <f t="shared" si="27"/>
        <v>982044</v>
      </c>
      <c r="F89" s="29">
        <f t="shared" si="23"/>
        <v>-1200206</v>
      </c>
      <c r="G89" s="34">
        <f>+Inputs!$D$3</f>
        <v>0.37951000000000001</v>
      </c>
      <c r="I89" s="27">
        <f t="shared" si="28"/>
        <v>2182250</v>
      </c>
      <c r="K89" s="27">
        <f t="shared" si="24"/>
        <v>12124</v>
      </c>
      <c r="L89" s="27">
        <f t="shared" si="29"/>
        <v>982044</v>
      </c>
      <c r="M89" s="27">
        <f t="shared" si="25"/>
        <v>4601.1792400000004</v>
      </c>
      <c r="N89" s="27">
        <f t="shared" si="26"/>
        <v>4601.1792400000004</v>
      </c>
      <c r="O89" s="27">
        <f t="shared" si="30"/>
        <v>-455476.96460000222</v>
      </c>
      <c r="P89" s="27">
        <f t="shared" si="31"/>
        <v>455476.96460000222</v>
      </c>
    </row>
    <row r="90" spans="1:16">
      <c r="A90" s="30">
        <v>38047</v>
      </c>
      <c r="C90" s="6">
        <v>82</v>
      </c>
      <c r="D90" s="29">
        <f t="shared" si="22"/>
        <v>12124</v>
      </c>
      <c r="E90" s="29">
        <f t="shared" si="27"/>
        <v>994168</v>
      </c>
      <c r="F90" s="29">
        <f t="shared" si="23"/>
        <v>-1188082</v>
      </c>
      <c r="G90" s="34">
        <f>+Inputs!$D$3</f>
        <v>0.37951000000000001</v>
      </c>
      <c r="I90" s="27">
        <f t="shared" si="28"/>
        <v>2182250</v>
      </c>
      <c r="K90" s="27">
        <f t="shared" si="24"/>
        <v>12124</v>
      </c>
      <c r="L90" s="27">
        <f t="shared" si="29"/>
        <v>994168</v>
      </c>
      <c r="M90" s="27">
        <f t="shared" si="25"/>
        <v>4601.1792400000004</v>
      </c>
      <c r="N90" s="27">
        <f t="shared" si="26"/>
        <v>4601.1792400000004</v>
      </c>
      <c r="O90" s="27">
        <f t="shared" si="30"/>
        <v>-450875.78536000219</v>
      </c>
      <c r="P90" s="27">
        <f t="shared" si="31"/>
        <v>450875.78536000219</v>
      </c>
    </row>
    <row r="91" spans="1:16">
      <c r="A91" s="31">
        <v>38078</v>
      </c>
      <c r="C91" s="6">
        <v>83</v>
      </c>
      <c r="D91" s="29">
        <f t="shared" si="22"/>
        <v>12124</v>
      </c>
      <c r="E91" s="29">
        <f t="shared" si="27"/>
        <v>1006292</v>
      </c>
      <c r="F91" s="29">
        <f t="shared" si="23"/>
        <v>-1175958</v>
      </c>
      <c r="G91" s="34">
        <f>+Inputs!$D$3</f>
        <v>0.37951000000000001</v>
      </c>
      <c r="I91" s="27">
        <f t="shared" si="28"/>
        <v>2182250</v>
      </c>
      <c r="K91" s="27">
        <f t="shared" si="24"/>
        <v>12124</v>
      </c>
      <c r="L91" s="27">
        <f t="shared" si="29"/>
        <v>1006292</v>
      </c>
      <c r="M91" s="27">
        <f t="shared" si="25"/>
        <v>4601.1792400000004</v>
      </c>
      <c r="N91" s="27">
        <f t="shared" si="26"/>
        <v>4601.1792400000004</v>
      </c>
      <c r="O91" s="27">
        <f t="shared" si="30"/>
        <v>-446274.60612000216</v>
      </c>
      <c r="P91" s="27">
        <f t="shared" si="31"/>
        <v>446274.60612000216</v>
      </c>
    </row>
    <row r="92" spans="1:16">
      <c r="A92" s="30">
        <v>38108</v>
      </c>
      <c r="C92" s="6">
        <v>84</v>
      </c>
      <c r="D92" s="29">
        <f t="shared" si="22"/>
        <v>12124</v>
      </c>
      <c r="E92" s="29">
        <f t="shared" si="27"/>
        <v>1018416</v>
      </c>
      <c r="F92" s="29">
        <f t="shared" si="23"/>
        <v>-1163834</v>
      </c>
      <c r="G92" s="34">
        <f>+Inputs!$D$3</f>
        <v>0.37951000000000001</v>
      </c>
      <c r="I92" s="27">
        <f t="shared" si="28"/>
        <v>2182250</v>
      </c>
      <c r="K92" s="27">
        <f t="shared" si="24"/>
        <v>12124</v>
      </c>
      <c r="L92" s="27">
        <f t="shared" si="29"/>
        <v>1018416</v>
      </c>
      <c r="M92" s="27">
        <f t="shared" si="25"/>
        <v>4601.1792400000004</v>
      </c>
      <c r="N92" s="27">
        <f t="shared" si="26"/>
        <v>4601.1792400000004</v>
      </c>
      <c r="O92" s="27">
        <f t="shared" si="30"/>
        <v>-441673.42688000214</v>
      </c>
      <c r="P92" s="27">
        <f t="shared" si="31"/>
        <v>441673.42688000214</v>
      </c>
    </row>
    <row r="93" spans="1:16">
      <c r="A93" s="31">
        <v>38139</v>
      </c>
      <c r="C93" s="6">
        <v>85</v>
      </c>
      <c r="D93" s="29">
        <f t="shared" si="22"/>
        <v>12124</v>
      </c>
      <c r="E93" s="29">
        <f t="shared" si="27"/>
        <v>1030540</v>
      </c>
      <c r="F93" s="29">
        <f t="shared" si="23"/>
        <v>-1151710</v>
      </c>
      <c r="G93" s="34">
        <f>+Inputs!$D$3</f>
        <v>0.37951000000000001</v>
      </c>
      <c r="I93" s="27">
        <f t="shared" si="28"/>
        <v>2182250</v>
      </c>
      <c r="K93" s="27">
        <f t="shared" si="24"/>
        <v>12124</v>
      </c>
      <c r="L93" s="27">
        <f t="shared" si="29"/>
        <v>1030540</v>
      </c>
      <c r="M93" s="27">
        <f t="shared" si="25"/>
        <v>4601.1792400000004</v>
      </c>
      <c r="N93" s="27">
        <f t="shared" si="26"/>
        <v>4601.1792400000004</v>
      </c>
      <c r="O93" s="27">
        <f t="shared" si="30"/>
        <v>-437072.24764000211</v>
      </c>
      <c r="P93" s="27">
        <f t="shared" si="31"/>
        <v>437072.24764000211</v>
      </c>
    </row>
    <row r="94" spans="1:16">
      <c r="A94" s="30">
        <v>38169</v>
      </c>
      <c r="C94" s="6">
        <v>86</v>
      </c>
      <c r="D94" s="29">
        <f t="shared" si="22"/>
        <v>12124</v>
      </c>
      <c r="E94" s="29">
        <f t="shared" si="27"/>
        <v>1042664</v>
      </c>
      <c r="F94" s="29">
        <f t="shared" si="23"/>
        <v>-1139586</v>
      </c>
      <c r="G94" s="34">
        <f>+Inputs!$D$3</f>
        <v>0.37951000000000001</v>
      </c>
      <c r="I94" s="27">
        <f t="shared" si="28"/>
        <v>2182250</v>
      </c>
      <c r="K94" s="27">
        <f t="shared" si="24"/>
        <v>12124</v>
      </c>
      <c r="L94" s="27">
        <f t="shared" si="29"/>
        <v>1042664</v>
      </c>
      <c r="M94" s="27">
        <f t="shared" si="25"/>
        <v>4601.1792400000004</v>
      </c>
      <c r="N94" s="27">
        <f t="shared" si="26"/>
        <v>4601.1792400000004</v>
      </c>
      <c r="O94" s="27">
        <f t="shared" si="30"/>
        <v>-432471.06840000208</v>
      </c>
      <c r="P94" s="27">
        <f t="shared" si="31"/>
        <v>432471.06840000208</v>
      </c>
    </row>
    <row r="95" spans="1:16">
      <c r="A95" s="31">
        <v>38200</v>
      </c>
      <c r="C95" s="6">
        <v>87</v>
      </c>
      <c r="D95" s="29">
        <f t="shared" si="22"/>
        <v>12124</v>
      </c>
      <c r="E95" s="29">
        <f t="shared" si="27"/>
        <v>1054788</v>
      </c>
      <c r="F95" s="29">
        <f t="shared" si="23"/>
        <v>-1127462</v>
      </c>
      <c r="G95" s="34">
        <f>+Inputs!$D$3</f>
        <v>0.37951000000000001</v>
      </c>
      <c r="I95" s="27">
        <f t="shared" si="28"/>
        <v>2182250</v>
      </c>
      <c r="K95" s="27">
        <f t="shared" si="24"/>
        <v>12124</v>
      </c>
      <c r="L95" s="27">
        <f t="shared" si="29"/>
        <v>1054788</v>
      </c>
      <c r="M95" s="27">
        <f t="shared" si="25"/>
        <v>4601.1792400000004</v>
      </c>
      <c r="N95" s="27">
        <f t="shared" si="26"/>
        <v>4601.1792400000004</v>
      </c>
      <c r="O95" s="27">
        <f t="shared" si="30"/>
        <v>-427869.88916000206</v>
      </c>
      <c r="P95" s="27">
        <f t="shared" si="31"/>
        <v>427869.88916000206</v>
      </c>
    </row>
    <row r="96" spans="1:16">
      <c r="A96" s="30">
        <v>38231</v>
      </c>
      <c r="C96" s="6">
        <v>88</v>
      </c>
      <c r="D96" s="29">
        <f t="shared" si="22"/>
        <v>12124</v>
      </c>
      <c r="E96" s="29">
        <f t="shared" si="27"/>
        <v>1066912</v>
      </c>
      <c r="F96" s="29">
        <f t="shared" si="23"/>
        <v>-1115338</v>
      </c>
      <c r="G96" s="34">
        <f>+Inputs!$D$3</f>
        <v>0.37951000000000001</v>
      </c>
      <c r="I96" s="27">
        <f t="shared" si="28"/>
        <v>2182250</v>
      </c>
      <c r="K96" s="27">
        <f t="shared" si="24"/>
        <v>12124</v>
      </c>
      <c r="L96" s="27">
        <f t="shared" si="29"/>
        <v>1066912</v>
      </c>
      <c r="M96" s="27">
        <f t="shared" si="25"/>
        <v>4601.1792400000004</v>
      </c>
      <c r="N96" s="27">
        <f t="shared" si="26"/>
        <v>4601.1792400000004</v>
      </c>
      <c r="O96" s="27">
        <f t="shared" si="30"/>
        <v>-423268.70992000203</v>
      </c>
      <c r="P96" s="27">
        <f t="shared" si="31"/>
        <v>423268.70992000203</v>
      </c>
    </row>
    <row r="97" spans="1:16">
      <c r="A97" s="31">
        <v>38261</v>
      </c>
      <c r="C97" s="6">
        <v>89</v>
      </c>
      <c r="D97" s="29">
        <f t="shared" si="22"/>
        <v>12124</v>
      </c>
      <c r="E97" s="29">
        <f t="shared" si="27"/>
        <v>1079036</v>
      </c>
      <c r="F97" s="29">
        <f t="shared" si="23"/>
        <v>-1103214</v>
      </c>
      <c r="G97" s="34">
        <f>+Inputs!$D$3</f>
        <v>0.37951000000000001</v>
      </c>
      <c r="I97" s="27">
        <f t="shared" si="28"/>
        <v>2182250</v>
      </c>
      <c r="K97" s="27">
        <f t="shared" si="24"/>
        <v>12124</v>
      </c>
      <c r="L97" s="27">
        <f t="shared" si="29"/>
        <v>1079036</v>
      </c>
      <c r="M97" s="27">
        <f t="shared" si="25"/>
        <v>4601.1792400000004</v>
      </c>
      <c r="N97" s="27">
        <f t="shared" si="26"/>
        <v>4601.1792400000004</v>
      </c>
      <c r="O97" s="27">
        <f t="shared" si="30"/>
        <v>-418667.530680002</v>
      </c>
      <c r="P97" s="27">
        <f t="shared" si="31"/>
        <v>418667.530680002</v>
      </c>
    </row>
    <row r="98" spans="1:16">
      <c r="A98" s="30">
        <v>38292</v>
      </c>
      <c r="C98" s="6">
        <v>90</v>
      </c>
      <c r="D98" s="29">
        <f t="shared" si="22"/>
        <v>12124</v>
      </c>
      <c r="E98" s="29">
        <f t="shared" si="27"/>
        <v>1091160</v>
      </c>
      <c r="F98" s="29">
        <f t="shared" si="23"/>
        <v>-1091090</v>
      </c>
      <c r="G98" s="34">
        <f>+Inputs!$D$3</f>
        <v>0.37951000000000001</v>
      </c>
      <c r="I98" s="27">
        <f t="shared" si="28"/>
        <v>2182250</v>
      </c>
      <c r="K98" s="27">
        <f t="shared" si="24"/>
        <v>12124</v>
      </c>
      <c r="L98" s="27">
        <f t="shared" si="29"/>
        <v>1091160</v>
      </c>
      <c r="M98" s="27">
        <f t="shared" si="25"/>
        <v>4601.1792400000004</v>
      </c>
      <c r="N98" s="27">
        <f t="shared" si="26"/>
        <v>4601.1792400000004</v>
      </c>
      <c r="O98" s="27">
        <f t="shared" si="30"/>
        <v>-414066.35144000198</v>
      </c>
      <c r="P98" s="27">
        <f t="shared" si="31"/>
        <v>414066.35144000198</v>
      </c>
    </row>
    <row r="99" spans="1:16">
      <c r="A99" s="31">
        <v>38322</v>
      </c>
      <c r="C99" s="6">
        <v>91</v>
      </c>
      <c r="D99" s="29">
        <f t="shared" si="22"/>
        <v>12124</v>
      </c>
      <c r="E99" s="29">
        <f t="shared" si="27"/>
        <v>1103284</v>
      </c>
      <c r="F99" s="29">
        <f t="shared" si="23"/>
        <v>-1078966</v>
      </c>
      <c r="G99" s="34">
        <f>+Inputs!$D$3</f>
        <v>0.37951000000000001</v>
      </c>
      <c r="I99" s="27">
        <f t="shared" si="28"/>
        <v>2182250</v>
      </c>
      <c r="K99" s="27">
        <f t="shared" si="24"/>
        <v>12124</v>
      </c>
      <c r="L99" s="27">
        <f t="shared" si="29"/>
        <v>1103284</v>
      </c>
      <c r="M99" s="27">
        <f t="shared" si="25"/>
        <v>4601.1792400000004</v>
      </c>
      <c r="N99" s="27">
        <f t="shared" si="26"/>
        <v>4601.1792400000004</v>
      </c>
      <c r="O99" s="27">
        <f t="shared" si="30"/>
        <v>-409465.17220000195</v>
      </c>
      <c r="P99" s="27">
        <f t="shared" si="31"/>
        <v>409465.17220000195</v>
      </c>
    </row>
    <row r="100" spans="1:16">
      <c r="A100" s="30">
        <v>38353</v>
      </c>
      <c r="C100" s="6">
        <v>92</v>
      </c>
      <c r="D100" s="29">
        <f t="shared" si="22"/>
        <v>12124</v>
      </c>
      <c r="E100" s="29">
        <f t="shared" si="27"/>
        <v>1115408</v>
      </c>
      <c r="F100" s="29">
        <f t="shared" si="23"/>
        <v>-1066842</v>
      </c>
      <c r="G100" s="34">
        <f>+Inputs!$D$3</f>
        <v>0.37951000000000001</v>
      </c>
      <c r="I100" s="27">
        <f t="shared" si="28"/>
        <v>2182250</v>
      </c>
      <c r="K100" s="27">
        <f t="shared" si="24"/>
        <v>12124</v>
      </c>
      <c r="L100" s="27">
        <f t="shared" si="29"/>
        <v>1115408</v>
      </c>
      <c r="M100" s="27">
        <f t="shared" si="25"/>
        <v>4601.1792400000004</v>
      </c>
      <c r="N100" s="27">
        <f t="shared" si="26"/>
        <v>4601.1792400000004</v>
      </c>
      <c r="O100" s="27">
        <f t="shared" si="30"/>
        <v>-404863.99296000192</v>
      </c>
      <c r="P100" s="27">
        <f t="shared" si="31"/>
        <v>404863.99296000192</v>
      </c>
    </row>
    <row r="101" spans="1:16">
      <c r="A101" s="31">
        <v>38384</v>
      </c>
      <c r="C101" s="6">
        <v>93</v>
      </c>
      <c r="D101" s="29">
        <f t="shared" si="22"/>
        <v>12124</v>
      </c>
      <c r="E101" s="29">
        <f t="shared" si="27"/>
        <v>1127532</v>
      </c>
      <c r="F101" s="29">
        <f t="shared" si="23"/>
        <v>-1054718</v>
      </c>
      <c r="G101" s="34">
        <f>+Inputs!$D$3</f>
        <v>0.37951000000000001</v>
      </c>
      <c r="I101" s="27">
        <f t="shared" si="28"/>
        <v>2182250</v>
      </c>
      <c r="K101" s="27">
        <f t="shared" si="24"/>
        <v>12124</v>
      </c>
      <c r="L101" s="27">
        <f t="shared" si="29"/>
        <v>1127532</v>
      </c>
      <c r="M101" s="27">
        <f t="shared" si="25"/>
        <v>4601.1792400000004</v>
      </c>
      <c r="N101" s="27">
        <f t="shared" si="26"/>
        <v>4601.1792400000004</v>
      </c>
      <c r="O101" s="27">
        <f t="shared" si="30"/>
        <v>-400262.8137200019</v>
      </c>
      <c r="P101" s="27">
        <f t="shared" si="31"/>
        <v>400262.8137200019</v>
      </c>
    </row>
    <row r="102" spans="1:16">
      <c r="A102" s="30">
        <v>38412</v>
      </c>
      <c r="C102" s="6">
        <v>94</v>
      </c>
      <c r="D102" s="29">
        <f t="shared" si="22"/>
        <v>12124</v>
      </c>
      <c r="E102" s="29">
        <f t="shared" si="27"/>
        <v>1139656</v>
      </c>
      <c r="F102" s="29">
        <f t="shared" si="23"/>
        <v>-1042594</v>
      </c>
      <c r="G102" s="34">
        <f>+Inputs!$D$3</f>
        <v>0.37951000000000001</v>
      </c>
      <c r="I102" s="27">
        <f t="shared" si="28"/>
        <v>2182250</v>
      </c>
      <c r="K102" s="27">
        <f t="shared" si="24"/>
        <v>12124</v>
      </c>
      <c r="L102" s="27">
        <f t="shared" si="29"/>
        <v>1139656</v>
      </c>
      <c r="M102" s="27">
        <f t="shared" si="25"/>
        <v>4601.1792400000004</v>
      </c>
      <c r="N102" s="27">
        <f t="shared" si="26"/>
        <v>4601.1792400000004</v>
      </c>
      <c r="O102" s="27">
        <f t="shared" si="30"/>
        <v>-395661.63448000187</v>
      </c>
      <c r="P102" s="27">
        <f t="shared" si="31"/>
        <v>395661.63448000187</v>
      </c>
    </row>
    <row r="103" spans="1:16">
      <c r="A103" s="31">
        <v>38443</v>
      </c>
      <c r="C103" s="6">
        <v>95</v>
      </c>
      <c r="D103" s="29">
        <f t="shared" si="22"/>
        <v>12124</v>
      </c>
      <c r="E103" s="29">
        <f t="shared" si="27"/>
        <v>1151780</v>
      </c>
      <c r="F103" s="29">
        <f t="shared" si="23"/>
        <v>-1030470</v>
      </c>
      <c r="G103" s="34">
        <f>+Inputs!$D$3</f>
        <v>0.37951000000000001</v>
      </c>
      <c r="I103" s="27">
        <f t="shared" si="28"/>
        <v>2182250</v>
      </c>
      <c r="K103" s="27">
        <f t="shared" si="24"/>
        <v>12124</v>
      </c>
      <c r="L103" s="27">
        <f t="shared" si="29"/>
        <v>1151780</v>
      </c>
      <c r="M103" s="27">
        <f t="shared" si="25"/>
        <v>4601.1792400000004</v>
      </c>
      <c r="N103" s="27">
        <f t="shared" si="26"/>
        <v>4601.1792400000004</v>
      </c>
      <c r="O103" s="27">
        <f t="shared" si="30"/>
        <v>-391060.45524000184</v>
      </c>
      <c r="P103" s="27">
        <f t="shared" si="31"/>
        <v>391060.45524000184</v>
      </c>
    </row>
    <row r="104" spans="1:16">
      <c r="A104" s="30">
        <v>38473</v>
      </c>
      <c r="C104" s="6">
        <v>96</v>
      </c>
      <c r="D104" s="29">
        <f t="shared" si="22"/>
        <v>12124</v>
      </c>
      <c r="E104" s="29">
        <f t="shared" si="27"/>
        <v>1163904</v>
      </c>
      <c r="F104" s="29">
        <f t="shared" si="23"/>
        <v>-1018346</v>
      </c>
      <c r="G104" s="34">
        <f>+Inputs!$D$3</f>
        <v>0.37951000000000001</v>
      </c>
      <c r="I104" s="27">
        <f t="shared" si="28"/>
        <v>2182250</v>
      </c>
      <c r="K104" s="27">
        <f t="shared" si="24"/>
        <v>12124</v>
      </c>
      <c r="L104" s="27">
        <f t="shared" si="29"/>
        <v>1163904</v>
      </c>
      <c r="M104" s="27">
        <f t="shared" si="25"/>
        <v>4601.1792400000004</v>
      </c>
      <c r="N104" s="27">
        <f t="shared" si="26"/>
        <v>4601.1792400000004</v>
      </c>
      <c r="O104" s="27">
        <f t="shared" si="30"/>
        <v>-386459.27600000182</v>
      </c>
      <c r="P104" s="27">
        <f t="shared" si="31"/>
        <v>386459.27600000182</v>
      </c>
    </row>
    <row r="105" spans="1:16">
      <c r="A105" s="31">
        <v>38504</v>
      </c>
      <c r="C105" s="6">
        <v>97</v>
      </c>
      <c r="D105" s="29">
        <f t="shared" ref="D105:D136" si="32">ROUND(-(+$B$9/180)*1,0)</f>
        <v>12124</v>
      </c>
      <c r="E105" s="29">
        <f t="shared" si="27"/>
        <v>1176028</v>
      </c>
      <c r="F105" s="29">
        <f t="shared" ref="F105:F136" si="33">$B$9+E105</f>
        <v>-1006222</v>
      </c>
      <c r="G105" s="34">
        <f>+Inputs!$D$3</f>
        <v>0.37951000000000001</v>
      </c>
      <c r="I105" s="27">
        <f t="shared" si="28"/>
        <v>2182250</v>
      </c>
      <c r="K105" s="27">
        <f t="shared" ref="K105:K136" si="34">D105</f>
        <v>12124</v>
      </c>
      <c r="L105" s="27">
        <f t="shared" si="29"/>
        <v>1176028</v>
      </c>
      <c r="M105" s="27">
        <f t="shared" ref="M105:M136" si="35">K105*G105</f>
        <v>4601.1792400000004</v>
      </c>
      <c r="N105" s="27">
        <f t="shared" ref="N105:N136" si="36">M105-J105</f>
        <v>4601.1792400000004</v>
      </c>
      <c r="O105" s="27">
        <f t="shared" si="30"/>
        <v>-381858.09676000179</v>
      </c>
      <c r="P105" s="27">
        <f t="shared" si="31"/>
        <v>381858.09676000179</v>
      </c>
    </row>
    <row r="106" spans="1:16">
      <c r="A106" s="30">
        <v>38534</v>
      </c>
      <c r="C106" s="6">
        <v>98</v>
      </c>
      <c r="D106" s="29">
        <f t="shared" si="32"/>
        <v>12124</v>
      </c>
      <c r="E106" s="29">
        <f t="shared" ref="E106:E137" si="37">+E105+D106</f>
        <v>1188152</v>
      </c>
      <c r="F106" s="29">
        <f t="shared" si="33"/>
        <v>-994098</v>
      </c>
      <c r="G106" s="34">
        <f>+Inputs!$D$3</f>
        <v>0.37951000000000001</v>
      </c>
      <c r="I106" s="27">
        <f t="shared" ref="I106:I137" si="38">+I105+H106</f>
        <v>2182250</v>
      </c>
      <c r="K106" s="27">
        <f t="shared" si="34"/>
        <v>12124</v>
      </c>
      <c r="L106" s="27">
        <f t="shared" ref="L106:L137" si="39">+L105+K106</f>
        <v>1188152</v>
      </c>
      <c r="M106" s="27">
        <f t="shared" si="35"/>
        <v>4601.1792400000004</v>
      </c>
      <c r="N106" s="27">
        <f t="shared" si="36"/>
        <v>4601.1792400000004</v>
      </c>
      <c r="O106" s="27">
        <f t="shared" ref="O106:O137" si="40">+O105+N106</f>
        <v>-377256.91752000176</v>
      </c>
      <c r="P106" s="27">
        <f t="shared" ref="P106:P137" si="41">P105-N106</f>
        <v>377256.91752000176</v>
      </c>
    </row>
    <row r="107" spans="1:16">
      <c r="A107" s="31">
        <v>38565</v>
      </c>
      <c r="C107" s="6">
        <v>99</v>
      </c>
      <c r="D107" s="29">
        <f t="shared" si="32"/>
        <v>12124</v>
      </c>
      <c r="E107" s="29">
        <f t="shared" si="37"/>
        <v>1200276</v>
      </c>
      <c r="F107" s="29">
        <f t="shared" si="33"/>
        <v>-981974</v>
      </c>
      <c r="G107" s="34">
        <f>+Inputs!$D$3</f>
        <v>0.37951000000000001</v>
      </c>
      <c r="I107" s="27">
        <f t="shared" si="38"/>
        <v>2182250</v>
      </c>
      <c r="K107" s="27">
        <f t="shared" si="34"/>
        <v>12124</v>
      </c>
      <c r="L107" s="27">
        <f t="shared" si="39"/>
        <v>1200276</v>
      </c>
      <c r="M107" s="27">
        <f t="shared" si="35"/>
        <v>4601.1792400000004</v>
      </c>
      <c r="N107" s="27">
        <f t="shared" si="36"/>
        <v>4601.1792400000004</v>
      </c>
      <c r="O107" s="27">
        <f t="shared" si="40"/>
        <v>-372655.73828000174</v>
      </c>
      <c r="P107" s="27">
        <f t="shared" si="41"/>
        <v>372655.73828000174</v>
      </c>
    </row>
    <row r="108" spans="1:16">
      <c r="A108" s="30">
        <v>38596</v>
      </c>
      <c r="C108" s="6">
        <v>100</v>
      </c>
      <c r="D108" s="29">
        <f t="shared" si="32"/>
        <v>12124</v>
      </c>
      <c r="E108" s="29">
        <f t="shared" si="37"/>
        <v>1212400</v>
      </c>
      <c r="F108" s="29">
        <f t="shared" si="33"/>
        <v>-969850</v>
      </c>
      <c r="G108" s="34">
        <f>+Inputs!$D$3</f>
        <v>0.37951000000000001</v>
      </c>
      <c r="I108" s="27">
        <f t="shared" si="38"/>
        <v>2182250</v>
      </c>
      <c r="K108" s="27">
        <f t="shared" si="34"/>
        <v>12124</v>
      </c>
      <c r="L108" s="27">
        <f t="shared" si="39"/>
        <v>1212400</v>
      </c>
      <c r="M108" s="27">
        <f t="shared" si="35"/>
        <v>4601.1792400000004</v>
      </c>
      <c r="N108" s="27">
        <f t="shared" si="36"/>
        <v>4601.1792400000004</v>
      </c>
      <c r="O108" s="27">
        <f t="shared" si="40"/>
        <v>-368054.55904000171</v>
      </c>
      <c r="P108" s="27">
        <f t="shared" si="41"/>
        <v>368054.55904000171</v>
      </c>
    </row>
    <row r="109" spans="1:16">
      <c r="A109" s="31">
        <v>38626</v>
      </c>
      <c r="C109" s="6">
        <v>101</v>
      </c>
      <c r="D109" s="29">
        <f t="shared" si="32"/>
        <v>12124</v>
      </c>
      <c r="E109" s="29">
        <f t="shared" si="37"/>
        <v>1224524</v>
      </c>
      <c r="F109" s="29">
        <f t="shared" si="33"/>
        <v>-957726</v>
      </c>
      <c r="G109" s="34">
        <f>+Inputs!$D$3</f>
        <v>0.37951000000000001</v>
      </c>
      <c r="I109" s="27">
        <f t="shared" si="38"/>
        <v>2182250</v>
      </c>
      <c r="K109" s="27">
        <f t="shared" si="34"/>
        <v>12124</v>
      </c>
      <c r="L109" s="27">
        <f t="shared" si="39"/>
        <v>1224524</v>
      </c>
      <c r="M109" s="27">
        <f t="shared" si="35"/>
        <v>4601.1792400000004</v>
      </c>
      <c r="N109" s="27">
        <f t="shared" si="36"/>
        <v>4601.1792400000004</v>
      </c>
      <c r="O109" s="27">
        <f t="shared" si="40"/>
        <v>-363453.37980000168</v>
      </c>
      <c r="P109" s="27">
        <f t="shared" si="41"/>
        <v>363453.37980000168</v>
      </c>
    </row>
    <row r="110" spans="1:16">
      <c r="A110" s="30">
        <v>38657</v>
      </c>
      <c r="C110" s="6">
        <v>102</v>
      </c>
      <c r="D110" s="29">
        <f t="shared" si="32"/>
        <v>12124</v>
      </c>
      <c r="E110" s="29">
        <f t="shared" si="37"/>
        <v>1236648</v>
      </c>
      <c r="F110" s="29">
        <f t="shared" si="33"/>
        <v>-945602</v>
      </c>
      <c r="G110" s="34">
        <f>+Inputs!$D$3</f>
        <v>0.37951000000000001</v>
      </c>
      <c r="I110" s="27">
        <f t="shared" si="38"/>
        <v>2182250</v>
      </c>
      <c r="K110" s="27">
        <f t="shared" si="34"/>
        <v>12124</v>
      </c>
      <c r="L110" s="27">
        <f t="shared" si="39"/>
        <v>1236648</v>
      </c>
      <c r="M110" s="27">
        <f t="shared" si="35"/>
        <v>4601.1792400000004</v>
      </c>
      <c r="N110" s="27">
        <f t="shared" si="36"/>
        <v>4601.1792400000004</v>
      </c>
      <c r="O110" s="27">
        <f t="shared" si="40"/>
        <v>-358852.20056000166</v>
      </c>
      <c r="P110" s="27">
        <f t="shared" si="41"/>
        <v>358852.20056000166</v>
      </c>
    </row>
    <row r="111" spans="1:16">
      <c r="A111" s="31">
        <v>38687</v>
      </c>
      <c r="C111" s="6">
        <v>103</v>
      </c>
      <c r="D111" s="29">
        <f t="shared" si="32"/>
        <v>12124</v>
      </c>
      <c r="E111" s="29">
        <f t="shared" si="37"/>
        <v>1248772</v>
      </c>
      <c r="F111" s="29">
        <f t="shared" si="33"/>
        <v>-933478</v>
      </c>
      <c r="G111" s="34">
        <f>+Inputs!$D$3</f>
        <v>0.37951000000000001</v>
      </c>
      <c r="I111" s="27">
        <f t="shared" si="38"/>
        <v>2182250</v>
      </c>
      <c r="K111" s="27">
        <f t="shared" si="34"/>
        <v>12124</v>
      </c>
      <c r="L111" s="27">
        <f t="shared" si="39"/>
        <v>1248772</v>
      </c>
      <c r="M111" s="27">
        <f t="shared" si="35"/>
        <v>4601.1792400000004</v>
      </c>
      <c r="N111" s="27">
        <f t="shared" si="36"/>
        <v>4601.1792400000004</v>
      </c>
      <c r="O111" s="27">
        <f t="shared" si="40"/>
        <v>-354251.02132000163</v>
      </c>
      <c r="P111" s="27">
        <f t="shared" si="41"/>
        <v>354251.02132000163</v>
      </c>
    </row>
    <row r="112" spans="1:16">
      <c r="A112" s="30">
        <v>38718</v>
      </c>
      <c r="C112" s="6">
        <v>104</v>
      </c>
      <c r="D112" s="29">
        <f t="shared" si="32"/>
        <v>12124</v>
      </c>
      <c r="E112" s="29">
        <f t="shared" si="37"/>
        <v>1260896</v>
      </c>
      <c r="F112" s="29">
        <f t="shared" si="33"/>
        <v>-921354</v>
      </c>
      <c r="G112" s="34">
        <f>+Inputs!$D$3</f>
        <v>0.37951000000000001</v>
      </c>
      <c r="I112" s="27">
        <f t="shared" si="38"/>
        <v>2182250</v>
      </c>
      <c r="K112" s="27">
        <f t="shared" si="34"/>
        <v>12124</v>
      </c>
      <c r="L112" s="27">
        <f t="shared" si="39"/>
        <v>1260896</v>
      </c>
      <c r="M112" s="27">
        <f t="shared" si="35"/>
        <v>4601.1792400000004</v>
      </c>
      <c r="N112" s="27">
        <f t="shared" si="36"/>
        <v>4601.1792400000004</v>
      </c>
      <c r="O112" s="27">
        <f t="shared" si="40"/>
        <v>-349649.8420800016</v>
      </c>
      <c r="P112" s="27">
        <f t="shared" si="41"/>
        <v>349649.8420800016</v>
      </c>
    </row>
    <row r="113" spans="1:16">
      <c r="A113" s="31">
        <v>38749</v>
      </c>
      <c r="C113" s="6">
        <v>105</v>
      </c>
      <c r="D113" s="29">
        <f t="shared" si="32"/>
        <v>12124</v>
      </c>
      <c r="E113" s="29">
        <f t="shared" si="37"/>
        <v>1273020</v>
      </c>
      <c r="F113" s="29">
        <f t="shared" si="33"/>
        <v>-909230</v>
      </c>
      <c r="G113" s="34">
        <f>+Inputs!$D$3</f>
        <v>0.37951000000000001</v>
      </c>
      <c r="I113" s="27">
        <f t="shared" si="38"/>
        <v>2182250</v>
      </c>
      <c r="K113" s="27">
        <f t="shared" si="34"/>
        <v>12124</v>
      </c>
      <c r="L113" s="27">
        <f t="shared" si="39"/>
        <v>1273020</v>
      </c>
      <c r="M113" s="27">
        <f t="shared" si="35"/>
        <v>4601.1792400000004</v>
      </c>
      <c r="N113" s="27">
        <f t="shared" si="36"/>
        <v>4601.1792400000004</v>
      </c>
      <c r="O113" s="27">
        <f t="shared" si="40"/>
        <v>-345048.66284000158</v>
      </c>
      <c r="P113" s="27">
        <f t="shared" si="41"/>
        <v>345048.66284000158</v>
      </c>
    </row>
    <row r="114" spans="1:16">
      <c r="A114" s="30">
        <v>38777</v>
      </c>
      <c r="C114" s="6">
        <v>106</v>
      </c>
      <c r="D114" s="29">
        <f t="shared" si="32"/>
        <v>12124</v>
      </c>
      <c r="E114" s="29">
        <f t="shared" si="37"/>
        <v>1285144</v>
      </c>
      <c r="F114" s="29">
        <f t="shared" si="33"/>
        <v>-897106</v>
      </c>
      <c r="G114" s="34">
        <f>+Inputs!$D$3</f>
        <v>0.37951000000000001</v>
      </c>
      <c r="I114" s="27">
        <f t="shared" si="38"/>
        <v>2182250</v>
      </c>
      <c r="K114" s="27">
        <f t="shared" si="34"/>
        <v>12124</v>
      </c>
      <c r="L114" s="27">
        <f t="shared" si="39"/>
        <v>1285144</v>
      </c>
      <c r="M114" s="27">
        <f t="shared" si="35"/>
        <v>4601.1792400000004</v>
      </c>
      <c r="N114" s="27">
        <f t="shared" si="36"/>
        <v>4601.1792400000004</v>
      </c>
      <c r="O114" s="27">
        <f t="shared" si="40"/>
        <v>-340447.48360000155</v>
      </c>
      <c r="P114" s="27">
        <f t="shared" si="41"/>
        <v>340447.48360000155</v>
      </c>
    </row>
    <row r="115" spans="1:16">
      <c r="A115" s="31">
        <v>38808</v>
      </c>
      <c r="C115" s="6">
        <v>107</v>
      </c>
      <c r="D115" s="29">
        <f t="shared" si="32"/>
        <v>12124</v>
      </c>
      <c r="E115" s="29">
        <f t="shared" si="37"/>
        <v>1297268</v>
      </c>
      <c r="F115" s="29">
        <f t="shared" si="33"/>
        <v>-884982</v>
      </c>
      <c r="G115" s="34">
        <f>+Inputs!$D$3</f>
        <v>0.37951000000000001</v>
      </c>
      <c r="I115" s="27">
        <f t="shared" si="38"/>
        <v>2182250</v>
      </c>
      <c r="K115" s="27">
        <f t="shared" si="34"/>
        <v>12124</v>
      </c>
      <c r="L115" s="27">
        <f t="shared" si="39"/>
        <v>1297268</v>
      </c>
      <c r="M115" s="27">
        <f t="shared" si="35"/>
        <v>4601.1792400000004</v>
      </c>
      <c r="N115" s="27">
        <f t="shared" si="36"/>
        <v>4601.1792400000004</v>
      </c>
      <c r="O115" s="27">
        <f t="shared" si="40"/>
        <v>-335846.30436000152</v>
      </c>
      <c r="P115" s="27">
        <f t="shared" si="41"/>
        <v>335846.30436000152</v>
      </c>
    </row>
    <row r="116" spans="1:16">
      <c r="A116" s="30">
        <v>38838</v>
      </c>
      <c r="C116" s="6">
        <v>108</v>
      </c>
      <c r="D116" s="29">
        <f t="shared" si="32"/>
        <v>12124</v>
      </c>
      <c r="E116" s="29">
        <f t="shared" si="37"/>
        <v>1309392</v>
      </c>
      <c r="F116" s="29">
        <f t="shared" si="33"/>
        <v>-872858</v>
      </c>
      <c r="G116" s="34">
        <f>+Inputs!$D$3</f>
        <v>0.37951000000000001</v>
      </c>
      <c r="I116" s="27">
        <f t="shared" si="38"/>
        <v>2182250</v>
      </c>
      <c r="K116" s="27">
        <f t="shared" si="34"/>
        <v>12124</v>
      </c>
      <c r="L116" s="27">
        <f t="shared" si="39"/>
        <v>1309392</v>
      </c>
      <c r="M116" s="27">
        <f t="shared" si="35"/>
        <v>4601.1792400000004</v>
      </c>
      <c r="N116" s="27">
        <f t="shared" si="36"/>
        <v>4601.1792400000004</v>
      </c>
      <c r="O116" s="27">
        <f t="shared" si="40"/>
        <v>-331245.1251200015</v>
      </c>
      <c r="P116" s="27">
        <f t="shared" si="41"/>
        <v>331245.1251200015</v>
      </c>
    </row>
    <row r="117" spans="1:16">
      <c r="A117" s="31">
        <v>38869</v>
      </c>
      <c r="C117" s="6">
        <v>109</v>
      </c>
      <c r="D117" s="29">
        <f t="shared" si="32"/>
        <v>12124</v>
      </c>
      <c r="E117" s="29">
        <f t="shared" si="37"/>
        <v>1321516</v>
      </c>
      <c r="F117" s="29">
        <f t="shared" si="33"/>
        <v>-860734</v>
      </c>
      <c r="G117" s="34">
        <f>+Inputs!$D$3</f>
        <v>0.37951000000000001</v>
      </c>
      <c r="I117" s="27">
        <f t="shared" si="38"/>
        <v>2182250</v>
      </c>
      <c r="K117" s="27">
        <f t="shared" si="34"/>
        <v>12124</v>
      </c>
      <c r="L117" s="27">
        <f t="shared" si="39"/>
        <v>1321516</v>
      </c>
      <c r="M117" s="27">
        <f t="shared" si="35"/>
        <v>4601.1792400000004</v>
      </c>
      <c r="N117" s="27">
        <f t="shared" si="36"/>
        <v>4601.1792400000004</v>
      </c>
      <c r="O117" s="27">
        <f t="shared" si="40"/>
        <v>-326643.94588000147</v>
      </c>
      <c r="P117" s="27">
        <f t="shared" si="41"/>
        <v>326643.94588000147</v>
      </c>
    </row>
    <row r="118" spans="1:16">
      <c r="A118" s="30">
        <v>38899</v>
      </c>
      <c r="C118" s="6">
        <v>110</v>
      </c>
      <c r="D118" s="29">
        <f t="shared" si="32"/>
        <v>12124</v>
      </c>
      <c r="E118" s="29">
        <f t="shared" si="37"/>
        <v>1333640</v>
      </c>
      <c r="F118" s="29">
        <f t="shared" si="33"/>
        <v>-848610</v>
      </c>
      <c r="G118" s="34">
        <f>+Inputs!$D$3</f>
        <v>0.37951000000000001</v>
      </c>
      <c r="I118" s="27">
        <f t="shared" si="38"/>
        <v>2182250</v>
      </c>
      <c r="K118" s="27">
        <f t="shared" si="34"/>
        <v>12124</v>
      </c>
      <c r="L118" s="27">
        <f t="shared" si="39"/>
        <v>1333640</v>
      </c>
      <c r="M118" s="27">
        <f t="shared" si="35"/>
        <v>4601.1792400000004</v>
      </c>
      <c r="N118" s="27">
        <f t="shared" si="36"/>
        <v>4601.1792400000004</v>
      </c>
      <c r="O118" s="27">
        <f t="shared" si="40"/>
        <v>-322042.76664000144</v>
      </c>
      <c r="P118" s="27">
        <f t="shared" si="41"/>
        <v>322042.76664000144</v>
      </c>
    </row>
    <row r="119" spans="1:16">
      <c r="A119" s="31">
        <v>38930</v>
      </c>
      <c r="C119" s="6">
        <v>111</v>
      </c>
      <c r="D119" s="29">
        <f t="shared" si="32"/>
        <v>12124</v>
      </c>
      <c r="E119" s="29">
        <f t="shared" si="37"/>
        <v>1345764</v>
      </c>
      <c r="F119" s="29">
        <f t="shared" si="33"/>
        <v>-836486</v>
      </c>
      <c r="G119" s="34">
        <f>+Inputs!$D$3</f>
        <v>0.37951000000000001</v>
      </c>
      <c r="I119" s="27">
        <f t="shared" si="38"/>
        <v>2182250</v>
      </c>
      <c r="K119" s="27">
        <f t="shared" si="34"/>
        <v>12124</v>
      </c>
      <c r="L119" s="27">
        <f t="shared" si="39"/>
        <v>1345764</v>
      </c>
      <c r="M119" s="27">
        <f t="shared" si="35"/>
        <v>4601.1792400000004</v>
      </c>
      <c r="N119" s="27">
        <f t="shared" si="36"/>
        <v>4601.1792400000004</v>
      </c>
      <c r="O119" s="27">
        <f t="shared" si="40"/>
        <v>-317441.58740000142</v>
      </c>
      <c r="P119" s="27">
        <f t="shared" si="41"/>
        <v>317441.58740000142</v>
      </c>
    </row>
    <row r="120" spans="1:16">
      <c r="A120" s="30">
        <v>38961</v>
      </c>
      <c r="C120" s="6">
        <v>112</v>
      </c>
      <c r="D120" s="29">
        <f t="shared" si="32"/>
        <v>12124</v>
      </c>
      <c r="E120" s="29">
        <f t="shared" si="37"/>
        <v>1357888</v>
      </c>
      <c r="F120" s="29">
        <f t="shared" si="33"/>
        <v>-824362</v>
      </c>
      <c r="G120" s="34">
        <f>+Inputs!$D$3</f>
        <v>0.37951000000000001</v>
      </c>
      <c r="I120" s="27">
        <f t="shared" si="38"/>
        <v>2182250</v>
      </c>
      <c r="K120" s="27">
        <f t="shared" si="34"/>
        <v>12124</v>
      </c>
      <c r="L120" s="27">
        <f t="shared" si="39"/>
        <v>1357888</v>
      </c>
      <c r="M120" s="27">
        <f t="shared" si="35"/>
        <v>4601.1792400000004</v>
      </c>
      <c r="N120" s="27">
        <f t="shared" si="36"/>
        <v>4601.1792400000004</v>
      </c>
      <c r="O120" s="27">
        <f t="shared" si="40"/>
        <v>-312840.40816000139</v>
      </c>
      <c r="P120" s="27">
        <f t="shared" si="41"/>
        <v>312840.40816000139</v>
      </c>
    </row>
    <row r="121" spans="1:16">
      <c r="A121" s="31">
        <v>38991</v>
      </c>
      <c r="C121" s="6">
        <v>113</v>
      </c>
      <c r="D121" s="29">
        <f t="shared" si="32"/>
        <v>12124</v>
      </c>
      <c r="E121" s="29">
        <f t="shared" si="37"/>
        <v>1370012</v>
      </c>
      <c r="F121" s="29">
        <f t="shared" si="33"/>
        <v>-812238</v>
      </c>
      <c r="G121" s="34">
        <f>+Inputs!$D$3</f>
        <v>0.37951000000000001</v>
      </c>
      <c r="I121" s="27">
        <f t="shared" si="38"/>
        <v>2182250</v>
      </c>
      <c r="K121" s="27">
        <f t="shared" si="34"/>
        <v>12124</v>
      </c>
      <c r="L121" s="27">
        <f t="shared" si="39"/>
        <v>1370012</v>
      </c>
      <c r="M121" s="27">
        <f t="shared" si="35"/>
        <v>4601.1792400000004</v>
      </c>
      <c r="N121" s="27">
        <f t="shared" si="36"/>
        <v>4601.1792400000004</v>
      </c>
      <c r="O121" s="27">
        <f t="shared" si="40"/>
        <v>-308239.22892000136</v>
      </c>
      <c r="P121" s="27">
        <f t="shared" si="41"/>
        <v>308239.22892000136</v>
      </c>
    </row>
    <row r="122" spans="1:16">
      <c r="A122" s="30">
        <v>39022</v>
      </c>
      <c r="C122" s="6">
        <v>114</v>
      </c>
      <c r="D122" s="29">
        <f t="shared" si="32"/>
        <v>12124</v>
      </c>
      <c r="E122" s="29">
        <f t="shared" si="37"/>
        <v>1382136</v>
      </c>
      <c r="F122" s="29">
        <f t="shared" si="33"/>
        <v>-800114</v>
      </c>
      <c r="G122" s="34">
        <f>+Inputs!$D$3</f>
        <v>0.37951000000000001</v>
      </c>
      <c r="I122" s="27">
        <f t="shared" si="38"/>
        <v>2182250</v>
      </c>
      <c r="K122" s="27">
        <f t="shared" si="34"/>
        <v>12124</v>
      </c>
      <c r="L122" s="27">
        <f t="shared" si="39"/>
        <v>1382136</v>
      </c>
      <c r="M122" s="27">
        <f t="shared" si="35"/>
        <v>4601.1792400000004</v>
      </c>
      <c r="N122" s="27">
        <f t="shared" si="36"/>
        <v>4601.1792400000004</v>
      </c>
      <c r="O122" s="27">
        <f t="shared" si="40"/>
        <v>-303638.04968000134</v>
      </c>
      <c r="P122" s="27">
        <f t="shared" si="41"/>
        <v>303638.04968000134</v>
      </c>
    </row>
    <row r="123" spans="1:16">
      <c r="A123" s="31">
        <v>39052</v>
      </c>
      <c r="C123" s="6">
        <v>115</v>
      </c>
      <c r="D123" s="29">
        <f t="shared" si="32"/>
        <v>12124</v>
      </c>
      <c r="E123" s="29">
        <f t="shared" si="37"/>
        <v>1394260</v>
      </c>
      <c r="F123" s="29">
        <f t="shared" si="33"/>
        <v>-787990</v>
      </c>
      <c r="G123" s="34">
        <f>+Inputs!$D$3</f>
        <v>0.37951000000000001</v>
      </c>
      <c r="I123" s="27">
        <f t="shared" si="38"/>
        <v>2182250</v>
      </c>
      <c r="K123" s="27">
        <f t="shared" si="34"/>
        <v>12124</v>
      </c>
      <c r="L123" s="27">
        <f t="shared" si="39"/>
        <v>1394260</v>
      </c>
      <c r="M123" s="27">
        <f t="shared" si="35"/>
        <v>4601.1792400000004</v>
      </c>
      <c r="N123" s="27">
        <f t="shared" si="36"/>
        <v>4601.1792400000004</v>
      </c>
      <c r="O123" s="27">
        <f t="shared" si="40"/>
        <v>-299036.87044000131</v>
      </c>
      <c r="P123" s="27">
        <f t="shared" si="41"/>
        <v>299036.87044000131</v>
      </c>
    </row>
    <row r="124" spans="1:16">
      <c r="A124" s="30">
        <v>39083</v>
      </c>
      <c r="C124" s="6">
        <v>116</v>
      </c>
      <c r="D124" s="29">
        <f t="shared" si="32"/>
        <v>12124</v>
      </c>
      <c r="E124" s="29">
        <f t="shared" si="37"/>
        <v>1406384</v>
      </c>
      <c r="F124" s="29">
        <f t="shared" si="33"/>
        <v>-775866</v>
      </c>
      <c r="G124" s="34">
        <f>+Inputs!$D$3</f>
        <v>0.37951000000000001</v>
      </c>
      <c r="I124" s="27">
        <f t="shared" si="38"/>
        <v>2182250</v>
      </c>
      <c r="K124" s="27">
        <f t="shared" si="34"/>
        <v>12124</v>
      </c>
      <c r="L124" s="27">
        <f t="shared" si="39"/>
        <v>1406384</v>
      </c>
      <c r="M124" s="27">
        <f t="shared" si="35"/>
        <v>4601.1792400000004</v>
      </c>
      <c r="N124" s="27">
        <f t="shared" si="36"/>
        <v>4601.1792400000004</v>
      </c>
      <c r="O124" s="27">
        <f t="shared" si="40"/>
        <v>-294435.69120000128</v>
      </c>
      <c r="P124" s="27">
        <f t="shared" si="41"/>
        <v>294435.69120000128</v>
      </c>
    </row>
    <row r="125" spans="1:16">
      <c r="A125" s="31">
        <v>39114</v>
      </c>
      <c r="C125" s="6">
        <v>117</v>
      </c>
      <c r="D125" s="29">
        <f t="shared" si="32"/>
        <v>12124</v>
      </c>
      <c r="E125" s="29">
        <f t="shared" si="37"/>
        <v>1418508</v>
      </c>
      <c r="F125" s="29">
        <f t="shared" si="33"/>
        <v>-763742</v>
      </c>
      <c r="G125" s="34">
        <f>+Inputs!$D$3</f>
        <v>0.37951000000000001</v>
      </c>
      <c r="I125" s="27">
        <f t="shared" si="38"/>
        <v>2182250</v>
      </c>
      <c r="K125" s="27">
        <f t="shared" si="34"/>
        <v>12124</v>
      </c>
      <c r="L125" s="27">
        <f t="shared" si="39"/>
        <v>1418508</v>
      </c>
      <c r="M125" s="27">
        <f t="shared" si="35"/>
        <v>4601.1792400000004</v>
      </c>
      <c r="N125" s="27">
        <f t="shared" si="36"/>
        <v>4601.1792400000004</v>
      </c>
      <c r="O125" s="27">
        <f t="shared" si="40"/>
        <v>-289834.51196000125</v>
      </c>
      <c r="P125" s="27">
        <f t="shared" si="41"/>
        <v>289834.51196000125</v>
      </c>
    </row>
    <row r="126" spans="1:16">
      <c r="A126" s="30">
        <v>39142</v>
      </c>
      <c r="C126" s="6">
        <v>118</v>
      </c>
      <c r="D126" s="29">
        <f t="shared" si="32"/>
        <v>12124</v>
      </c>
      <c r="E126" s="29">
        <f t="shared" si="37"/>
        <v>1430632</v>
      </c>
      <c r="F126" s="29">
        <f t="shared" si="33"/>
        <v>-751618</v>
      </c>
      <c r="G126" s="34">
        <f>+Inputs!$D$3</f>
        <v>0.37951000000000001</v>
      </c>
      <c r="I126" s="27">
        <f t="shared" si="38"/>
        <v>2182250</v>
      </c>
      <c r="K126" s="27">
        <f t="shared" si="34"/>
        <v>12124</v>
      </c>
      <c r="L126" s="27">
        <f t="shared" si="39"/>
        <v>1430632</v>
      </c>
      <c r="M126" s="27">
        <f t="shared" si="35"/>
        <v>4601.1792400000004</v>
      </c>
      <c r="N126" s="27">
        <f t="shared" si="36"/>
        <v>4601.1792400000004</v>
      </c>
      <c r="O126" s="27">
        <f t="shared" si="40"/>
        <v>-285233.33272000123</v>
      </c>
      <c r="P126" s="27">
        <f t="shared" si="41"/>
        <v>285233.33272000123</v>
      </c>
    </row>
    <row r="127" spans="1:16">
      <c r="A127" s="31">
        <v>39173</v>
      </c>
      <c r="C127" s="6">
        <v>119</v>
      </c>
      <c r="D127" s="29">
        <f t="shared" si="32"/>
        <v>12124</v>
      </c>
      <c r="E127" s="29">
        <f t="shared" si="37"/>
        <v>1442756</v>
      </c>
      <c r="F127" s="29">
        <f t="shared" si="33"/>
        <v>-739494</v>
      </c>
      <c r="G127" s="34">
        <f>+Inputs!$D$3</f>
        <v>0.37951000000000001</v>
      </c>
      <c r="I127" s="27">
        <f t="shared" si="38"/>
        <v>2182250</v>
      </c>
      <c r="K127" s="27">
        <f t="shared" si="34"/>
        <v>12124</v>
      </c>
      <c r="L127" s="27">
        <f t="shared" si="39"/>
        <v>1442756</v>
      </c>
      <c r="M127" s="27">
        <f t="shared" si="35"/>
        <v>4601.1792400000004</v>
      </c>
      <c r="N127" s="27">
        <f t="shared" si="36"/>
        <v>4601.1792400000004</v>
      </c>
      <c r="O127" s="27">
        <f t="shared" si="40"/>
        <v>-280632.1534800012</v>
      </c>
      <c r="P127" s="27">
        <f t="shared" si="41"/>
        <v>280632.1534800012</v>
      </c>
    </row>
    <row r="128" spans="1:16">
      <c r="A128" s="30">
        <v>39203</v>
      </c>
      <c r="C128" s="6">
        <v>120</v>
      </c>
      <c r="D128" s="29">
        <f t="shared" si="32"/>
        <v>12124</v>
      </c>
      <c r="E128" s="29">
        <f t="shared" si="37"/>
        <v>1454880</v>
      </c>
      <c r="F128" s="29">
        <f t="shared" si="33"/>
        <v>-727370</v>
      </c>
      <c r="G128" s="34">
        <f>+Inputs!$D$3</f>
        <v>0.37951000000000001</v>
      </c>
      <c r="I128" s="27">
        <f t="shared" si="38"/>
        <v>2182250</v>
      </c>
      <c r="K128" s="27">
        <f t="shared" si="34"/>
        <v>12124</v>
      </c>
      <c r="L128" s="27">
        <f t="shared" si="39"/>
        <v>1454880</v>
      </c>
      <c r="M128" s="27">
        <f t="shared" si="35"/>
        <v>4601.1792400000004</v>
      </c>
      <c r="N128" s="27">
        <f t="shared" si="36"/>
        <v>4601.1792400000004</v>
      </c>
      <c r="O128" s="27">
        <f t="shared" si="40"/>
        <v>-276030.97424000117</v>
      </c>
      <c r="P128" s="27">
        <f t="shared" si="41"/>
        <v>276030.97424000117</v>
      </c>
    </row>
    <row r="129" spans="1:16">
      <c r="A129" s="31">
        <v>39234</v>
      </c>
      <c r="C129" s="6">
        <v>121</v>
      </c>
      <c r="D129" s="29">
        <f t="shared" si="32"/>
        <v>12124</v>
      </c>
      <c r="E129" s="29">
        <f t="shared" si="37"/>
        <v>1467004</v>
      </c>
      <c r="F129" s="29">
        <f t="shared" si="33"/>
        <v>-715246</v>
      </c>
      <c r="G129" s="34">
        <f>+Inputs!$D$3</f>
        <v>0.37951000000000001</v>
      </c>
      <c r="I129" s="27">
        <f t="shared" si="38"/>
        <v>2182250</v>
      </c>
      <c r="K129" s="27">
        <f t="shared" si="34"/>
        <v>12124</v>
      </c>
      <c r="L129" s="27">
        <f t="shared" si="39"/>
        <v>1467004</v>
      </c>
      <c r="M129" s="27">
        <f t="shared" si="35"/>
        <v>4601.1792400000004</v>
      </c>
      <c r="N129" s="27">
        <f t="shared" si="36"/>
        <v>4601.1792400000004</v>
      </c>
      <c r="O129" s="27">
        <f t="shared" si="40"/>
        <v>-271429.79500000115</v>
      </c>
      <c r="P129" s="27">
        <f t="shared" si="41"/>
        <v>271429.79500000115</v>
      </c>
    </row>
    <row r="130" spans="1:16">
      <c r="A130" s="30">
        <v>39264</v>
      </c>
      <c r="C130" s="6">
        <v>122</v>
      </c>
      <c r="D130" s="29">
        <f t="shared" si="32"/>
        <v>12124</v>
      </c>
      <c r="E130" s="29">
        <f t="shared" si="37"/>
        <v>1479128</v>
      </c>
      <c r="F130" s="29">
        <f t="shared" si="33"/>
        <v>-703122</v>
      </c>
      <c r="G130" s="34">
        <f>+Inputs!$D$3</f>
        <v>0.37951000000000001</v>
      </c>
      <c r="I130" s="27">
        <f t="shared" si="38"/>
        <v>2182250</v>
      </c>
      <c r="K130" s="27">
        <f t="shared" si="34"/>
        <v>12124</v>
      </c>
      <c r="L130" s="27">
        <f t="shared" si="39"/>
        <v>1479128</v>
      </c>
      <c r="M130" s="27">
        <f t="shared" si="35"/>
        <v>4601.1792400000004</v>
      </c>
      <c r="N130" s="27">
        <f t="shared" si="36"/>
        <v>4601.1792400000004</v>
      </c>
      <c r="O130" s="27">
        <f t="shared" si="40"/>
        <v>-266828.61576000112</v>
      </c>
      <c r="P130" s="27">
        <f t="shared" si="41"/>
        <v>266828.61576000112</v>
      </c>
    </row>
    <row r="131" spans="1:16">
      <c r="A131" s="31">
        <v>39295</v>
      </c>
      <c r="C131" s="6">
        <v>123</v>
      </c>
      <c r="D131" s="29">
        <f t="shared" si="32"/>
        <v>12124</v>
      </c>
      <c r="E131" s="29">
        <f t="shared" si="37"/>
        <v>1491252</v>
      </c>
      <c r="F131" s="29">
        <f t="shared" si="33"/>
        <v>-690998</v>
      </c>
      <c r="G131" s="34">
        <f>+Inputs!$D$3</f>
        <v>0.37951000000000001</v>
      </c>
      <c r="I131" s="27">
        <f t="shared" si="38"/>
        <v>2182250</v>
      </c>
      <c r="K131" s="27">
        <f t="shared" si="34"/>
        <v>12124</v>
      </c>
      <c r="L131" s="27">
        <f t="shared" si="39"/>
        <v>1491252</v>
      </c>
      <c r="M131" s="27">
        <f t="shared" si="35"/>
        <v>4601.1792400000004</v>
      </c>
      <c r="N131" s="27">
        <f t="shared" si="36"/>
        <v>4601.1792400000004</v>
      </c>
      <c r="O131" s="27">
        <f t="shared" si="40"/>
        <v>-262227.43652000109</v>
      </c>
      <c r="P131" s="27">
        <f t="shared" si="41"/>
        <v>262227.43652000109</v>
      </c>
    </row>
    <row r="132" spans="1:16">
      <c r="A132" s="30">
        <v>39326</v>
      </c>
      <c r="C132" s="6">
        <v>124</v>
      </c>
      <c r="D132" s="29">
        <f t="shared" si="32"/>
        <v>12124</v>
      </c>
      <c r="E132" s="29">
        <f t="shared" si="37"/>
        <v>1503376</v>
      </c>
      <c r="F132" s="29">
        <f t="shared" si="33"/>
        <v>-678874</v>
      </c>
      <c r="G132" s="34">
        <f>+Inputs!$D$3</f>
        <v>0.37951000000000001</v>
      </c>
      <c r="I132" s="27">
        <f t="shared" si="38"/>
        <v>2182250</v>
      </c>
      <c r="K132" s="27">
        <f t="shared" si="34"/>
        <v>12124</v>
      </c>
      <c r="L132" s="27">
        <f t="shared" si="39"/>
        <v>1503376</v>
      </c>
      <c r="M132" s="27">
        <f t="shared" si="35"/>
        <v>4601.1792400000004</v>
      </c>
      <c r="N132" s="27">
        <f t="shared" si="36"/>
        <v>4601.1792400000004</v>
      </c>
      <c r="O132" s="27">
        <f t="shared" si="40"/>
        <v>-257626.2572800011</v>
      </c>
      <c r="P132" s="27">
        <f t="shared" si="41"/>
        <v>257626.2572800011</v>
      </c>
    </row>
    <row r="133" spans="1:16">
      <c r="A133" s="31">
        <v>39356</v>
      </c>
      <c r="C133" s="6">
        <v>125</v>
      </c>
      <c r="D133" s="29">
        <f t="shared" si="32"/>
        <v>12124</v>
      </c>
      <c r="E133" s="29">
        <f t="shared" si="37"/>
        <v>1515500</v>
      </c>
      <c r="F133" s="29">
        <f t="shared" si="33"/>
        <v>-666750</v>
      </c>
      <c r="G133" s="34">
        <f>+Inputs!$D$3</f>
        <v>0.37951000000000001</v>
      </c>
      <c r="I133" s="27">
        <f t="shared" si="38"/>
        <v>2182250</v>
      </c>
      <c r="K133" s="27">
        <f t="shared" si="34"/>
        <v>12124</v>
      </c>
      <c r="L133" s="27">
        <f t="shared" si="39"/>
        <v>1515500</v>
      </c>
      <c r="M133" s="27">
        <f t="shared" si="35"/>
        <v>4601.1792400000004</v>
      </c>
      <c r="N133" s="27">
        <f t="shared" si="36"/>
        <v>4601.1792400000004</v>
      </c>
      <c r="O133" s="27">
        <f t="shared" si="40"/>
        <v>-253025.0780400011</v>
      </c>
      <c r="P133" s="27">
        <f t="shared" si="41"/>
        <v>253025.0780400011</v>
      </c>
    </row>
    <row r="134" spans="1:16">
      <c r="A134" s="30">
        <v>39387</v>
      </c>
      <c r="C134" s="6">
        <v>126</v>
      </c>
      <c r="D134" s="29">
        <f t="shared" si="32"/>
        <v>12124</v>
      </c>
      <c r="E134" s="29">
        <f t="shared" si="37"/>
        <v>1527624</v>
      </c>
      <c r="F134" s="29">
        <f t="shared" si="33"/>
        <v>-654626</v>
      </c>
      <c r="G134" s="34">
        <f>+Inputs!$D$3</f>
        <v>0.37951000000000001</v>
      </c>
      <c r="I134" s="27">
        <f t="shared" si="38"/>
        <v>2182250</v>
      </c>
      <c r="K134" s="27">
        <f t="shared" si="34"/>
        <v>12124</v>
      </c>
      <c r="L134" s="27">
        <f t="shared" si="39"/>
        <v>1527624</v>
      </c>
      <c r="M134" s="27">
        <f t="shared" si="35"/>
        <v>4601.1792400000004</v>
      </c>
      <c r="N134" s="27">
        <f t="shared" si="36"/>
        <v>4601.1792400000004</v>
      </c>
      <c r="O134" s="27">
        <f t="shared" si="40"/>
        <v>-248423.8988000011</v>
      </c>
      <c r="P134" s="27">
        <f t="shared" si="41"/>
        <v>248423.8988000011</v>
      </c>
    </row>
    <row r="135" spans="1:16">
      <c r="A135" s="31">
        <v>39417</v>
      </c>
      <c r="C135" s="6">
        <v>127</v>
      </c>
      <c r="D135" s="29">
        <f t="shared" si="32"/>
        <v>12124</v>
      </c>
      <c r="E135" s="29">
        <f t="shared" si="37"/>
        <v>1539748</v>
      </c>
      <c r="F135" s="29">
        <f t="shared" si="33"/>
        <v>-642502</v>
      </c>
      <c r="G135" s="34">
        <f>+Inputs!$D$3</f>
        <v>0.37951000000000001</v>
      </c>
      <c r="I135" s="27">
        <f t="shared" si="38"/>
        <v>2182250</v>
      </c>
      <c r="K135" s="27">
        <f t="shared" si="34"/>
        <v>12124</v>
      </c>
      <c r="L135" s="27">
        <f t="shared" si="39"/>
        <v>1539748</v>
      </c>
      <c r="M135" s="27">
        <f t="shared" si="35"/>
        <v>4601.1792400000004</v>
      </c>
      <c r="N135" s="27">
        <f t="shared" si="36"/>
        <v>4601.1792400000004</v>
      </c>
      <c r="O135" s="27">
        <f t="shared" si="40"/>
        <v>-243822.7195600011</v>
      </c>
      <c r="P135" s="27">
        <f t="shared" si="41"/>
        <v>243822.7195600011</v>
      </c>
    </row>
    <row r="136" spans="1:16">
      <c r="A136" s="30">
        <v>39448</v>
      </c>
      <c r="C136" s="6">
        <v>128</v>
      </c>
      <c r="D136" s="29">
        <f t="shared" si="32"/>
        <v>12124</v>
      </c>
      <c r="E136" s="29">
        <f t="shared" si="37"/>
        <v>1551872</v>
      </c>
      <c r="F136" s="29">
        <f t="shared" si="33"/>
        <v>-630378</v>
      </c>
      <c r="G136" s="34">
        <f>+Inputs!$D$3</f>
        <v>0.37951000000000001</v>
      </c>
      <c r="I136" s="27">
        <f t="shared" si="38"/>
        <v>2182250</v>
      </c>
      <c r="K136" s="27">
        <f t="shared" si="34"/>
        <v>12124</v>
      </c>
      <c r="L136" s="27">
        <f t="shared" si="39"/>
        <v>1551872</v>
      </c>
      <c r="M136" s="27">
        <f t="shared" si="35"/>
        <v>4601.1792400000004</v>
      </c>
      <c r="N136" s="27">
        <f t="shared" si="36"/>
        <v>4601.1792400000004</v>
      </c>
      <c r="O136" s="27">
        <f t="shared" si="40"/>
        <v>-239221.54032000111</v>
      </c>
      <c r="P136" s="27">
        <f t="shared" si="41"/>
        <v>239221.54032000111</v>
      </c>
    </row>
    <row r="137" spans="1:16">
      <c r="A137" s="31">
        <v>39479</v>
      </c>
      <c r="C137" s="6">
        <v>129</v>
      </c>
      <c r="D137" s="29">
        <f t="shared" ref="D137:D168" si="42">ROUND(-(+$B$9/180)*1,0)</f>
        <v>12124</v>
      </c>
      <c r="E137" s="29">
        <f t="shared" si="37"/>
        <v>1563996</v>
      </c>
      <c r="F137" s="29">
        <f t="shared" ref="F137:F168" si="43">$B$9+E137</f>
        <v>-618254</v>
      </c>
      <c r="G137" s="34">
        <f>+Inputs!$D$3</f>
        <v>0.37951000000000001</v>
      </c>
      <c r="I137" s="27">
        <f t="shared" si="38"/>
        <v>2182250</v>
      </c>
      <c r="K137" s="27">
        <f t="shared" ref="K137:K168" si="44">D137</f>
        <v>12124</v>
      </c>
      <c r="L137" s="27">
        <f t="shared" si="39"/>
        <v>1563996</v>
      </c>
      <c r="M137" s="27">
        <f t="shared" ref="M137:M168" si="45">K137*G137</f>
        <v>4601.1792400000004</v>
      </c>
      <c r="N137" s="27">
        <f t="shared" ref="N137:N168" si="46">M137-J137</f>
        <v>4601.1792400000004</v>
      </c>
      <c r="O137" s="27">
        <f t="shared" si="40"/>
        <v>-234620.36108000111</v>
      </c>
      <c r="P137" s="27">
        <f t="shared" si="41"/>
        <v>234620.36108000111</v>
      </c>
    </row>
    <row r="138" spans="1:16">
      <c r="A138" s="30">
        <v>39508</v>
      </c>
      <c r="C138" s="6">
        <v>130</v>
      </c>
      <c r="D138" s="29">
        <f t="shared" si="42"/>
        <v>12124</v>
      </c>
      <c r="E138" s="29">
        <f t="shared" ref="E138:E169" si="47">+E137+D138</f>
        <v>1576120</v>
      </c>
      <c r="F138" s="29">
        <f t="shared" si="43"/>
        <v>-606130</v>
      </c>
      <c r="G138" s="34">
        <f>+Inputs!$D$3</f>
        <v>0.37951000000000001</v>
      </c>
      <c r="I138" s="27">
        <f t="shared" ref="I138:I169" si="48">+I137+H138</f>
        <v>2182250</v>
      </c>
      <c r="K138" s="27">
        <f t="shared" si="44"/>
        <v>12124</v>
      </c>
      <c r="L138" s="27">
        <f t="shared" ref="L138:L169" si="49">+L137+K138</f>
        <v>1576120</v>
      </c>
      <c r="M138" s="27">
        <f t="shared" si="45"/>
        <v>4601.1792400000004</v>
      </c>
      <c r="N138" s="27">
        <f t="shared" si="46"/>
        <v>4601.1792400000004</v>
      </c>
      <c r="O138" s="27">
        <f t="shared" ref="O138:O169" si="50">+O137+N138</f>
        <v>-230019.18184000111</v>
      </c>
      <c r="P138" s="27">
        <f t="shared" ref="P138:P169" si="51">P137-N138</f>
        <v>230019.18184000111</v>
      </c>
    </row>
    <row r="139" spans="1:16">
      <c r="A139" s="31">
        <v>39539</v>
      </c>
      <c r="C139" s="6">
        <v>131</v>
      </c>
      <c r="D139" s="29">
        <f t="shared" si="42"/>
        <v>12124</v>
      </c>
      <c r="E139" s="29">
        <f t="shared" si="47"/>
        <v>1588244</v>
      </c>
      <c r="F139" s="29">
        <f t="shared" si="43"/>
        <v>-594006</v>
      </c>
      <c r="G139" s="34">
        <f>+Inputs!$D$3</f>
        <v>0.37951000000000001</v>
      </c>
      <c r="I139" s="27">
        <f t="shared" si="48"/>
        <v>2182250</v>
      </c>
      <c r="K139" s="27">
        <f t="shared" si="44"/>
        <v>12124</v>
      </c>
      <c r="L139" s="27">
        <f t="shared" si="49"/>
        <v>1588244</v>
      </c>
      <c r="M139" s="27">
        <f t="shared" si="45"/>
        <v>4601.1792400000004</v>
      </c>
      <c r="N139" s="27">
        <f t="shared" si="46"/>
        <v>4601.1792400000004</v>
      </c>
      <c r="O139" s="27">
        <f t="shared" si="50"/>
        <v>-225418.00260000111</v>
      </c>
      <c r="P139" s="27">
        <f t="shared" si="51"/>
        <v>225418.00260000111</v>
      </c>
    </row>
    <row r="140" spans="1:16">
      <c r="A140" s="30">
        <v>39569</v>
      </c>
      <c r="C140" s="6">
        <v>132</v>
      </c>
      <c r="D140" s="29">
        <f t="shared" si="42"/>
        <v>12124</v>
      </c>
      <c r="E140" s="29">
        <f t="shared" si="47"/>
        <v>1600368</v>
      </c>
      <c r="F140" s="29">
        <f t="shared" si="43"/>
        <v>-581882</v>
      </c>
      <c r="G140" s="34">
        <f>+Inputs!$D$3</f>
        <v>0.37951000000000001</v>
      </c>
      <c r="I140" s="27">
        <f t="shared" si="48"/>
        <v>2182250</v>
      </c>
      <c r="K140" s="27">
        <f t="shared" si="44"/>
        <v>12124</v>
      </c>
      <c r="L140" s="27">
        <f t="shared" si="49"/>
        <v>1600368</v>
      </c>
      <c r="M140" s="27">
        <f t="shared" si="45"/>
        <v>4601.1792400000004</v>
      </c>
      <c r="N140" s="27">
        <f t="shared" si="46"/>
        <v>4601.1792400000004</v>
      </c>
      <c r="O140" s="27">
        <f t="shared" si="50"/>
        <v>-220816.82336000112</v>
      </c>
      <c r="P140" s="27">
        <f t="shared" si="51"/>
        <v>220816.82336000112</v>
      </c>
    </row>
    <row r="141" spans="1:16">
      <c r="A141" s="31">
        <v>39600</v>
      </c>
      <c r="C141" s="6">
        <v>133</v>
      </c>
      <c r="D141" s="29">
        <f t="shared" si="42"/>
        <v>12124</v>
      </c>
      <c r="E141" s="29">
        <f t="shared" si="47"/>
        <v>1612492</v>
      </c>
      <c r="F141" s="29">
        <f t="shared" si="43"/>
        <v>-569758</v>
      </c>
      <c r="G141" s="34">
        <f>+Inputs!$D$3</f>
        <v>0.37951000000000001</v>
      </c>
      <c r="I141" s="27">
        <f t="shared" si="48"/>
        <v>2182250</v>
      </c>
      <c r="K141" s="27">
        <f t="shared" si="44"/>
        <v>12124</v>
      </c>
      <c r="L141" s="27">
        <f t="shared" si="49"/>
        <v>1612492</v>
      </c>
      <c r="M141" s="27">
        <f t="shared" si="45"/>
        <v>4601.1792400000004</v>
      </c>
      <c r="N141" s="27">
        <f t="shared" si="46"/>
        <v>4601.1792400000004</v>
      </c>
      <c r="O141" s="27">
        <f t="shared" si="50"/>
        <v>-216215.64412000112</v>
      </c>
      <c r="P141" s="27">
        <f t="shared" si="51"/>
        <v>216215.64412000112</v>
      </c>
    </row>
    <row r="142" spans="1:16">
      <c r="A142" s="30">
        <v>39630</v>
      </c>
      <c r="C142" s="6">
        <v>134</v>
      </c>
      <c r="D142" s="29">
        <f t="shared" si="42"/>
        <v>12124</v>
      </c>
      <c r="E142" s="29">
        <f t="shared" si="47"/>
        <v>1624616</v>
      </c>
      <c r="F142" s="29">
        <f t="shared" si="43"/>
        <v>-557634</v>
      </c>
      <c r="G142" s="34">
        <f>+Inputs!$D$3</f>
        <v>0.37951000000000001</v>
      </c>
      <c r="I142" s="27">
        <f t="shared" si="48"/>
        <v>2182250</v>
      </c>
      <c r="K142" s="27">
        <f t="shared" si="44"/>
        <v>12124</v>
      </c>
      <c r="L142" s="27">
        <f t="shared" si="49"/>
        <v>1624616</v>
      </c>
      <c r="M142" s="27">
        <f t="shared" si="45"/>
        <v>4601.1792400000004</v>
      </c>
      <c r="N142" s="27">
        <f t="shared" si="46"/>
        <v>4601.1792400000004</v>
      </c>
      <c r="O142" s="27">
        <f t="shared" si="50"/>
        <v>-211614.46488000112</v>
      </c>
      <c r="P142" s="27">
        <f t="shared" si="51"/>
        <v>211614.46488000112</v>
      </c>
    </row>
    <row r="143" spans="1:16">
      <c r="A143" s="31">
        <v>39661</v>
      </c>
      <c r="C143" s="6">
        <v>135</v>
      </c>
      <c r="D143" s="29">
        <f t="shared" si="42"/>
        <v>12124</v>
      </c>
      <c r="E143" s="29">
        <f t="shared" si="47"/>
        <v>1636740</v>
      </c>
      <c r="F143" s="29">
        <f t="shared" si="43"/>
        <v>-545510</v>
      </c>
      <c r="G143" s="34">
        <f>+Inputs!$D$3</f>
        <v>0.37951000000000001</v>
      </c>
      <c r="I143" s="27">
        <f t="shared" si="48"/>
        <v>2182250</v>
      </c>
      <c r="K143" s="27">
        <f t="shared" si="44"/>
        <v>12124</v>
      </c>
      <c r="L143" s="27">
        <f t="shared" si="49"/>
        <v>1636740</v>
      </c>
      <c r="M143" s="27">
        <f t="shared" si="45"/>
        <v>4601.1792400000004</v>
      </c>
      <c r="N143" s="27">
        <f t="shared" si="46"/>
        <v>4601.1792400000004</v>
      </c>
      <c r="O143" s="27">
        <f t="shared" si="50"/>
        <v>-207013.28564000112</v>
      </c>
      <c r="P143" s="27">
        <f t="shared" si="51"/>
        <v>207013.28564000112</v>
      </c>
    </row>
    <row r="144" spans="1:16">
      <c r="A144" s="30">
        <v>39692</v>
      </c>
      <c r="C144" s="6">
        <v>136</v>
      </c>
      <c r="D144" s="29">
        <f t="shared" si="42"/>
        <v>12124</v>
      </c>
      <c r="E144" s="29">
        <f t="shared" si="47"/>
        <v>1648864</v>
      </c>
      <c r="F144" s="29">
        <f t="shared" si="43"/>
        <v>-533386</v>
      </c>
      <c r="G144" s="34">
        <f>+Inputs!$D$3</f>
        <v>0.37951000000000001</v>
      </c>
      <c r="I144" s="27">
        <f t="shared" si="48"/>
        <v>2182250</v>
      </c>
      <c r="K144" s="27">
        <f t="shared" si="44"/>
        <v>12124</v>
      </c>
      <c r="L144" s="27">
        <f t="shared" si="49"/>
        <v>1648864</v>
      </c>
      <c r="M144" s="27">
        <f t="shared" si="45"/>
        <v>4601.1792400000004</v>
      </c>
      <c r="N144" s="27">
        <f t="shared" si="46"/>
        <v>4601.1792400000004</v>
      </c>
      <c r="O144" s="27">
        <f t="shared" si="50"/>
        <v>-202412.10640000112</v>
      </c>
      <c r="P144" s="27">
        <f t="shared" si="51"/>
        <v>202412.10640000112</v>
      </c>
    </row>
    <row r="145" spans="1:16">
      <c r="A145" s="31">
        <v>39722</v>
      </c>
      <c r="C145" s="6">
        <v>137</v>
      </c>
      <c r="D145" s="29">
        <f t="shared" si="42"/>
        <v>12124</v>
      </c>
      <c r="E145" s="29">
        <f t="shared" si="47"/>
        <v>1660988</v>
      </c>
      <c r="F145" s="29">
        <f t="shared" si="43"/>
        <v>-521262</v>
      </c>
      <c r="G145" s="34">
        <f>+Inputs!$D$3</f>
        <v>0.37951000000000001</v>
      </c>
      <c r="I145" s="27">
        <f t="shared" si="48"/>
        <v>2182250</v>
      </c>
      <c r="K145" s="27">
        <f t="shared" si="44"/>
        <v>12124</v>
      </c>
      <c r="L145" s="27">
        <f t="shared" si="49"/>
        <v>1660988</v>
      </c>
      <c r="M145" s="27">
        <f t="shared" si="45"/>
        <v>4601.1792400000004</v>
      </c>
      <c r="N145" s="27">
        <f t="shared" si="46"/>
        <v>4601.1792400000004</v>
      </c>
      <c r="O145" s="27">
        <f t="shared" si="50"/>
        <v>-197810.92716000113</v>
      </c>
      <c r="P145" s="27">
        <f t="shared" si="51"/>
        <v>197810.92716000113</v>
      </c>
    </row>
    <row r="146" spans="1:16">
      <c r="A146" s="30">
        <v>39753</v>
      </c>
      <c r="C146" s="6">
        <v>138</v>
      </c>
      <c r="D146" s="29">
        <f t="shared" si="42"/>
        <v>12124</v>
      </c>
      <c r="E146" s="29">
        <f t="shared" si="47"/>
        <v>1673112</v>
      </c>
      <c r="F146" s="29">
        <f t="shared" si="43"/>
        <v>-509138</v>
      </c>
      <c r="G146" s="34">
        <f>+Inputs!$D$3</f>
        <v>0.37951000000000001</v>
      </c>
      <c r="I146" s="27">
        <f t="shared" si="48"/>
        <v>2182250</v>
      </c>
      <c r="K146" s="27">
        <f t="shared" si="44"/>
        <v>12124</v>
      </c>
      <c r="L146" s="27">
        <f t="shared" si="49"/>
        <v>1673112</v>
      </c>
      <c r="M146" s="27">
        <f t="shared" si="45"/>
        <v>4601.1792400000004</v>
      </c>
      <c r="N146" s="27">
        <f t="shared" si="46"/>
        <v>4601.1792400000004</v>
      </c>
      <c r="O146" s="27">
        <f t="shared" si="50"/>
        <v>-193209.74792000113</v>
      </c>
      <c r="P146" s="27">
        <f t="shared" si="51"/>
        <v>193209.74792000113</v>
      </c>
    </row>
    <row r="147" spans="1:16">
      <c r="A147" s="31">
        <v>39783</v>
      </c>
      <c r="C147" s="6">
        <v>139</v>
      </c>
      <c r="D147" s="29">
        <f t="shared" si="42"/>
        <v>12124</v>
      </c>
      <c r="E147" s="29">
        <f t="shared" si="47"/>
        <v>1685236</v>
      </c>
      <c r="F147" s="29">
        <f t="shared" si="43"/>
        <v>-497014</v>
      </c>
      <c r="G147" s="34">
        <f>+Inputs!$D$3</f>
        <v>0.37951000000000001</v>
      </c>
      <c r="I147" s="27">
        <f t="shared" si="48"/>
        <v>2182250</v>
      </c>
      <c r="K147" s="27">
        <f t="shared" si="44"/>
        <v>12124</v>
      </c>
      <c r="L147" s="27">
        <f t="shared" si="49"/>
        <v>1685236</v>
      </c>
      <c r="M147" s="27">
        <f t="shared" si="45"/>
        <v>4601.1792400000004</v>
      </c>
      <c r="N147" s="27">
        <f t="shared" si="46"/>
        <v>4601.1792400000004</v>
      </c>
      <c r="O147" s="27">
        <f t="shared" si="50"/>
        <v>-188608.56868000113</v>
      </c>
      <c r="P147" s="27">
        <f t="shared" si="51"/>
        <v>188608.56868000113</v>
      </c>
    </row>
    <row r="148" spans="1:16">
      <c r="A148" s="30">
        <v>39814</v>
      </c>
      <c r="C148" s="6">
        <v>140</v>
      </c>
      <c r="D148" s="29">
        <f t="shared" si="42"/>
        <v>12124</v>
      </c>
      <c r="E148" s="29">
        <f t="shared" si="47"/>
        <v>1697360</v>
      </c>
      <c r="F148" s="29">
        <f t="shared" si="43"/>
        <v>-484890</v>
      </c>
      <c r="G148" s="34">
        <f>+Inputs!$D$3</f>
        <v>0.37951000000000001</v>
      </c>
      <c r="I148" s="27">
        <f t="shared" si="48"/>
        <v>2182250</v>
      </c>
      <c r="K148" s="27">
        <f t="shared" si="44"/>
        <v>12124</v>
      </c>
      <c r="L148" s="27">
        <f t="shared" si="49"/>
        <v>1697360</v>
      </c>
      <c r="M148" s="27">
        <f t="shared" si="45"/>
        <v>4601.1792400000004</v>
      </c>
      <c r="N148" s="27">
        <f t="shared" si="46"/>
        <v>4601.1792400000004</v>
      </c>
      <c r="O148" s="27">
        <f t="shared" si="50"/>
        <v>-184007.38944000113</v>
      </c>
      <c r="P148" s="27">
        <f t="shared" si="51"/>
        <v>184007.38944000113</v>
      </c>
    </row>
    <row r="149" spans="1:16">
      <c r="A149" s="31">
        <v>39845</v>
      </c>
      <c r="C149" s="6">
        <v>141</v>
      </c>
      <c r="D149" s="29">
        <f t="shared" si="42"/>
        <v>12124</v>
      </c>
      <c r="E149" s="29">
        <f t="shared" si="47"/>
        <v>1709484</v>
      </c>
      <c r="F149" s="29">
        <f t="shared" si="43"/>
        <v>-472766</v>
      </c>
      <c r="G149" s="34">
        <f>+Inputs!$D$3</f>
        <v>0.37951000000000001</v>
      </c>
      <c r="I149" s="27">
        <f t="shared" si="48"/>
        <v>2182250</v>
      </c>
      <c r="K149" s="27">
        <f t="shared" si="44"/>
        <v>12124</v>
      </c>
      <c r="L149" s="27">
        <f t="shared" si="49"/>
        <v>1709484</v>
      </c>
      <c r="M149" s="27">
        <f t="shared" si="45"/>
        <v>4601.1792400000004</v>
      </c>
      <c r="N149" s="27">
        <f t="shared" si="46"/>
        <v>4601.1792400000004</v>
      </c>
      <c r="O149" s="27">
        <f t="shared" si="50"/>
        <v>-179406.21020000114</v>
      </c>
      <c r="P149" s="27">
        <f t="shared" si="51"/>
        <v>179406.21020000114</v>
      </c>
    </row>
    <row r="150" spans="1:16">
      <c r="A150" s="30">
        <v>39873</v>
      </c>
      <c r="C150" s="6">
        <v>142</v>
      </c>
      <c r="D150" s="29">
        <f t="shared" si="42"/>
        <v>12124</v>
      </c>
      <c r="E150" s="29">
        <f t="shared" si="47"/>
        <v>1721608</v>
      </c>
      <c r="F150" s="29">
        <f t="shared" si="43"/>
        <v>-460642</v>
      </c>
      <c r="G150" s="34">
        <f>+Inputs!$D$3</f>
        <v>0.37951000000000001</v>
      </c>
      <c r="I150" s="27">
        <f t="shared" si="48"/>
        <v>2182250</v>
      </c>
      <c r="K150" s="27">
        <f t="shared" si="44"/>
        <v>12124</v>
      </c>
      <c r="L150" s="27">
        <f t="shared" si="49"/>
        <v>1721608</v>
      </c>
      <c r="M150" s="27">
        <f t="shared" si="45"/>
        <v>4601.1792400000004</v>
      </c>
      <c r="N150" s="27">
        <f t="shared" si="46"/>
        <v>4601.1792400000004</v>
      </c>
      <c r="O150" s="27">
        <f t="shared" si="50"/>
        <v>-174805.03096000114</v>
      </c>
      <c r="P150" s="27">
        <f t="shared" si="51"/>
        <v>174805.03096000114</v>
      </c>
    </row>
    <row r="151" spans="1:16">
      <c r="A151" s="31">
        <v>39904</v>
      </c>
      <c r="C151" s="6">
        <v>143</v>
      </c>
      <c r="D151" s="29">
        <f t="shared" si="42"/>
        <v>12124</v>
      </c>
      <c r="E151" s="29">
        <f t="shared" si="47"/>
        <v>1733732</v>
      </c>
      <c r="F151" s="29">
        <f t="shared" si="43"/>
        <v>-448518</v>
      </c>
      <c r="G151" s="34">
        <f>+Inputs!$D$3</f>
        <v>0.37951000000000001</v>
      </c>
      <c r="I151" s="27">
        <f t="shared" si="48"/>
        <v>2182250</v>
      </c>
      <c r="K151" s="27">
        <f t="shared" si="44"/>
        <v>12124</v>
      </c>
      <c r="L151" s="27">
        <f t="shared" si="49"/>
        <v>1733732</v>
      </c>
      <c r="M151" s="27">
        <f t="shared" si="45"/>
        <v>4601.1792400000004</v>
      </c>
      <c r="N151" s="27">
        <f t="shared" si="46"/>
        <v>4601.1792400000004</v>
      </c>
      <c r="O151" s="27">
        <f t="shared" si="50"/>
        <v>-170203.85172000114</v>
      </c>
      <c r="P151" s="27">
        <f t="shared" si="51"/>
        <v>170203.85172000114</v>
      </c>
    </row>
    <row r="152" spans="1:16">
      <c r="A152" s="30">
        <v>39934</v>
      </c>
      <c r="C152" s="6">
        <v>144</v>
      </c>
      <c r="D152" s="29">
        <f t="shared" si="42"/>
        <v>12124</v>
      </c>
      <c r="E152" s="29">
        <f t="shared" si="47"/>
        <v>1745856</v>
      </c>
      <c r="F152" s="29">
        <f t="shared" si="43"/>
        <v>-436394</v>
      </c>
      <c r="G152" s="34">
        <f>+Inputs!$D$3</f>
        <v>0.37951000000000001</v>
      </c>
      <c r="I152" s="27">
        <f t="shared" si="48"/>
        <v>2182250</v>
      </c>
      <c r="K152" s="27">
        <f t="shared" si="44"/>
        <v>12124</v>
      </c>
      <c r="L152" s="27">
        <f t="shared" si="49"/>
        <v>1745856</v>
      </c>
      <c r="M152" s="27">
        <f t="shared" si="45"/>
        <v>4601.1792400000004</v>
      </c>
      <c r="N152" s="27">
        <f t="shared" si="46"/>
        <v>4601.1792400000004</v>
      </c>
      <c r="O152" s="27">
        <f t="shared" si="50"/>
        <v>-165602.67248000114</v>
      </c>
      <c r="P152" s="27">
        <f t="shared" si="51"/>
        <v>165602.67248000114</v>
      </c>
    </row>
    <row r="153" spans="1:16">
      <c r="A153" s="31">
        <v>39965</v>
      </c>
      <c r="C153" s="6">
        <v>145</v>
      </c>
      <c r="D153" s="29">
        <f t="shared" si="42"/>
        <v>12124</v>
      </c>
      <c r="E153" s="29">
        <f t="shared" si="47"/>
        <v>1757980</v>
      </c>
      <c r="F153" s="29">
        <f t="shared" si="43"/>
        <v>-424270</v>
      </c>
      <c r="G153" s="34">
        <f>+Inputs!$D$3</f>
        <v>0.37951000000000001</v>
      </c>
      <c r="I153" s="27">
        <f t="shared" si="48"/>
        <v>2182250</v>
      </c>
      <c r="K153" s="27">
        <f t="shared" si="44"/>
        <v>12124</v>
      </c>
      <c r="L153" s="27">
        <f t="shared" si="49"/>
        <v>1757980</v>
      </c>
      <c r="M153" s="27">
        <f t="shared" si="45"/>
        <v>4601.1792400000004</v>
      </c>
      <c r="N153" s="27">
        <f t="shared" si="46"/>
        <v>4601.1792400000004</v>
      </c>
      <c r="O153" s="27">
        <f t="shared" si="50"/>
        <v>-161001.49324000115</v>
      </c>
      <c r="P153" s="27">
        <f t="shared" si="51"/>
        <v>161001.49324000115</v>
      </c>
    </row>
    <row r="154" spans="1:16">
      <c r="A154" s="30">
        <v>39995</v>
      </c>
      <c r="C154" s="6">
        <v>146</v>
      </c>
      <c r="D154" s="29">
        <f t="shared" si="42"/>
        <v>12124</v>
      </c>
      <c r="E154" s="29">
        <f t="shared" si="47"/>
        <v>1770104</v>
      </c>
      <c r="F154" s="29">
        <f t="shared" si="43"/>
        <v>-412146</v>
      </c>
      <c r="G154" s="34">
        <f>+Inputs!$D$3</f>
        <v>0.37951000000000001</v>
      </c>
      <c r="I154" s="27">
        <f t="shared" si="48"/>
        <v>2182250</v>
      </c>
      <c r="K154" s="27">
        <f t="shared" si="44"/>
        <v>12124</v>
      </c>
      <c r="L154" s="27">
        <f t="shared" si="49"/>
        <v>1770104</v>
      </c>
      <c r="M154" s="27">
        <f t="shared" si="45"/>
        <v>4601.1792400000004</v>
      </c>
      <c r="N154" s="27">
        <f t="shared" si="46"/>
        <v>4601.1792400000004</v>
      </c>
      <c r="O154" s="27">
        <f t="shared" si="50"/>
        <v>-156400.31400000115</v>
      </c>
      <c r="P154" s="27">
        <f t="shared" si="51"/>
        <v>156400.31400000115</v>
      </c>
    </row>
    <row r="155" spans="1:16">
      <c r="A155" s="31">
        <v>40026</v>
      </c>
      <c r="C155" s="6">
        <v>147</v>
      </c>
      <c r="D155" s="29">
        <f t="shared" si="42"/>
        <v>12124</v>
      </c>
      <c r="E155" s="29">
        <f t="shared" si="47"/>
        <v>1782228</v>
      </c>
      <c r="F155" s="29">
        <f t="shared" si="43"/>
        <v>-400022</v>
      </c>
      <c r="G155" s="34">
        <f>+Inputs!$D$3</f>
        <v>0.37951000000000001</v>
      </c>
      <c r="I155" s="27">
        <f t="shared" si="48"/>
        <v>2182250</v>
      </c>
      <c r="K155" s="27">
        <f t="shared" si="44"/>
        <v>12124</v>
      </c>
      <c r="L155" s="27">
        <f t="shared" si="49"/>
        <v>1782228</v>
      </c>
      <c r="M155" s="27">
        <f t="shared" si="45"/>
        <v>4601.1792400000004</v>
      </c>
      <c r="N155" s="27">
        <f t="shared" si="46"/>
        <v>4601.1792400000004</v>
      </c>
      <c r="O155" s="27">
        <f t="shared" si="50"/>
        <v>-151799.13476000115</v>
      </c>
      <c r="P155" s="27">
        <f t="shared" si="51"/>
        <v>151799.13476000115</v>
      </c>
    </row>
    <row r="156" spans="1:16">
      <c r="A156" s="30">
        <v>40057</v>
      </c>
      <c r="C156" s="6">
        <v>148</v>
      </c>
      <c r="D156" s="29">
        <f t="shared" si="42"/>
        <v>12124</v>
      </c>
      <c r="E156" s="29">
        <f t="shared" si="47"/>
        <v>1794352</v>
      </c>
      <c r="F156" s="29">
        <f t="shared" si="43"/>
        <v>-387898</v>
      </c>
      <c r="G156" s="34">
        <f>+Inputs!$D$3</f>
        <v>0.37951000000000001</v>
      </c>
      <c r="I156" s="27">
        <f t="shared" si="48"/>
        <v>2182250</v>
      </c>
      <c r="K156" s="27">
        <f t="shared" si="44"/>
        <v>12124</v>
      </c>
      <c r="L156" s="27">
        <f t="shared" si="49"/>
        <v>1794352</v>
      </c>
      <c r="M156" s="27">
        <f t="shared" si="45"/>
        <v>4601.1792400000004</v>
      </c>
      <c r="N156" s="27">
        <f t="shared" si="46"/>
        <v>4601.1792400000004</v>
      </c>
      <c r="O156" s="27">
        <f t="shared" si="50"/>
        <v>-147197.95552000115</v>
      </c>
      <c r="P156" s="27">
        <f t="shared" si="51"/>
        <v>147197.95552000115</v>
      </c>
    </row>
    <row r="157" spans="1:16">
      <c r="A157" s="31">
        <v>40087</v>
      </c>
      <c r="C157" s="6">
        <v>149</v>
      </c>
      <c r="D157" s="29">
        <f t="shared" si="42"/>
        <v>12124</v>
      </c>
      <c r="E157" s="29">
        <f t="shared" si="47"/>
        <v>1806476</v>
      </c>
      <c r="F157" s="29">
        <f t="shared" si="43"/>
        <v>-375774</v>
      </c>
      <c r="G157" s="34">
        <f>+Inputs!$D$3</f>
        <v>0.37951000000000001</v>
      </c>
      <c r="I157" s="27">
        <f t="shared" si="48"/>
        <v>2182250</v>
      </c>
      <c r="K157" s="27">
        <f t="shared" si="44"/>
        <v>12124</v>
      </c>
      <c r="L157" s="27">
        <f t="shared" si="49"/>
        <v>1806476</v>
      </c>
      <c r="M157" s="27">
        <f t="shared" si="45"/>
        <v>4601.1792400000004</v>
      </c>
      <c r="N157" s="27">
        <f t="shared" si="46"/>
        <v>4601.1792400000004</v>
      </c>
      <c r="O157" s="27">
        <f t="shared" si="50"/>
        <v>-142596.77628000116</v>
      </c>
      <c r="P157" s="27">
        <f t="shared" si="51"/>
        <v>142596.77628000116</v>
      </c>
    </row>
    <row r="158" spans="1:16">
      <c r="A158" s="30">
        <v>40118</v>
      </c>
      <c r="C158" s="6">
        <v>150</v>
      </c>
      <c r="D158" s="29">
        <f t="shared" si="42"/>
        <v>12124</v>
      </c>
      <c r="E158" s="29">
        <f t="shared" si="47"/>
        <v>1818600</v>
      </c>
      <c r="F158" s="29">
        <f t="shared" si="43"/>
        <v>-363650</v>
      </c>
      <c r="G158" s="34">
        <f>+Inputs!$D$3</f>
        <v>0.37951000000000001</v>
      </c>
      <c r="I158" s="27">
        <f t="shared" si="48"/>
        <v>2182250</v>
      </c>
      <c r="K158" s="27">
        <f t="shared" si="44"/>
        <v>12124</v>
      </c>
      <c r="L158" s="27">
        <f t="shared" si="49"/>
        <v>1818600</v>
      </c>
      <c r="M158" s="27">
        <f t="shared" si="45"/>
        <v>4601.1792400000004</v>
      </c>
      <c r="N158" s="27">
        <f t="shared" si="46"/>
        <v>4601.1792400000004</v>
      </c>
      <c r="O158" s="27">
        <f t="shared" si="50"/>
        <v>-137995.59704000116</v>
      </c>
      <c r="P158" s="27">
        <f t="shared" si="51"/>
        <v>137995.59704000116</v>
      </c>
    </row>
    <row r="159" spans="1:16">
      <c r="A159" s="31">
        <v>40148</v>
      </c>
      <c r="C159" s="6">
        <v>151</v>
      </c>
      <c r="D159" s="29">
        <f t="shared" si="42"/>
        <v>12124</v>
      </c>
      <c r="E159" s="29">
        <f t="shared" si="47"/>
        <v>1830724</v>
      </c>
      <c r="F159" s="29">
        <f t="shared" si="43"/>
        <v>-351526</v>
      </c>
      <c r="G159" s="34">
        <f>+Inputs!$D$3</f>
        <v>0.37951000000000001</v>
      </c>
      <c r="I159" s="27">
        <f t="shared" si="48"/>
        <v>2182250</v>
      </c>
      <c r="K159" s="27">
        <f t="shared" si="44"/>
        <v>12124</v>
      </c>
      <c r="L159" s="27">
        <f t="shared" si="49"/>
        <v>1830724</v>
      </c>
      <c r="M159" s="27">
        <f t="shared" si="45"/>
        <v>4601.1792400000004</v>
      </c>
      <c r="N159" s="27">
        <f t="shared" si="46"/>
        <v>4601.1792400000004</v>
      </c>
      <c r="O159" s="27">
        <f t="shared" si="50"/>
        <v>-133394.41780000116</v>
      </c>
      <c r="P159" s="27">
        <f t="shared" si="51"/>
        <v>133394.41780000116</v>
      </c>
    </row>
    <row r="160" spans="1:16">
      <c r="A160" s="30">
        <v>40179</v>
      </c>
      <c r="C160" s="6">
        <v>152</v>
      </c>
      <c r="D160" s="29">
        <f t="shared" si="42"/>
        <v>12124</v>
      </c>
      <c r="E160" s="29">
        <f t="shared" si="47"/>
        <v>1842848</v>
      </c>
      <c r="F160" s="29">
        <f t="shared" si="43"/>
        <v>-339402</v>
      </c>
      <c r="G160" s="34">
        <f>+Inputs!$D$3</f>
        <v>0.37951000000000001</v>
      </c>
      <c r="I160" s="27">
        <f t="shared" si="48"/>
        <v>2182250</v>
      </c>
      <c r="K160" s="27">
        <f t="shared" si="44"/>
        <v>12124</v>
      </c>
      <c r="L160" s="27">
        <f t="shared" si="49"/>
        <v>1842848</v>
      </c>
      <c r="M160" s="27">
        <f t="shared" si="45"/>
        <v>4601.1792400000004</v>
      </c>
      <c r="N160" s="27">
        <f t="shared" si="46"/>
        <v>4601.1792400000004</v>
      </c>
      <c r="O160" s="27">
        <f t="shared" si="50"/>
        <v>-128793.23856000116</v>
      </c>
      <c r="P160" s="27">
        <f t="shared" si="51"/>
        <v>128793.23856000116</v>
      </c>
    </row>
    <row r="161" spans="1:16">
      <c r="A161" s="31">
        <v>40210</v>
      </c>
      <c r="C161" s="6">
        <v>153</v>
      </c>
      <c r="D161" s="29">
        <f t="shared" si="42"/>
        <v>12124</v>
      </c>
      <c r="E161" s="29">
        <f t="shared" si="47"/>
        <v>1854972</v>
      </c>
      <c r="F161" s="29">
        <f t="shared" si="43"/>
        <v>-327278</v>
      </c>
      <c r="G161" s="34">
        <f>+Inputs!$D$3</f>
        <v>0.37951000000000001</v>
      </c>
      <c r="I161" s="27">
        <f t="shared" si="48"/>
        <v>2182250</v>
      </c>
      <c r="K161" s="27">
        <f t="shared" si="44"/>
        <v>12124</v>
      </c>
      <c r="L161" s="27">
        <f t="shared" si="49"/>
        <v>1854972</v>
      </c>
      <c r="M161" s="27">
        <f t="shared" si="45"/>
        <v>4601.1792400000004</v>
      </c>
      <c r="N161" s="27">
        <f t="shared" si="46"/>
        <v>4601.1792400000004</v>
      </c>
      <c r="O161" s="27">
        <f t="shared" si="50"/>
        <v>-124192.05932000116</v>
      </c>
      <c r="P161" s="27">
        <f t="shared" si="51"/>
        <v>124192.05932000116</v>
      </c>
    </row>
    <row r="162" spans="1:16">
      <c r="A162" s="30">
        <v>40238</v>
      </c>
      <c r="C162" s="6">
        <v>154</v>
      </c>
      <c r="D162" s="29">
        <f t="shared" si="42"/>
        <v>12124</v>
      </c>
      <c r="E162" s="29">
        <f t="shared" si="47"/>
        <v>1867096</v>
      </c>
      <c r="F162" s="29">
        <f t="shared" si="43"/>
        <v>-315154</v>
      </c>
      <c r="G162" s="34">
        <f>+Inputs!$D$3</f>
        <v>0.37951000000000001</v>
      </c>
      <c r="I162" s="27">
        <f t="shared" si="48"/>
        <v>2182250</v>
      </c>
      <c r="K162" s="27">
        <f t="shared" si="44"/>
        <v>12124</v>
      </c>
      <c r="L162" s="27">
        <f t="shared" si="49"/>
        <v>1867096</v>
      </c>
      <c r="M162" s="27">
        <f t="shared" si="45"/>
        <v>4601.1792400000004</v>
      </c>
      <c r="N162" s="27">
        <f t="shared" si="46"/>
        <v>4601.1792400000004</v>
      </c>
      <c r="O162" s="27">
        <f t="shared" si="50"/>
        <v>-119590.88008000117</v>
      </c>
      <c r="P162" s="27">
        <f t="shared" si="51"/>
        <v>119590.88008000117</v>
      </c>
    </row>
    <row r="163" spans="1:16">
      <c r="A163" s="31">
        <v>40269</v>
      </c>
      <c r="C163" s="6">
        <v>155</v>
      </c>
      <c r="D163" s="29">
        <f t="shared" si="42"/>
        <v>12124</v>
      </c>
      <c r="E163" s="29">
        <f t="shared" si="47"/>
        <v>1879220</v>
      </c>
      <c r="F163" s="29">
        <f t="shared" si="43"/>
        <v>-303030</v>
      </c>
      <c r="G163" s="34">
        <f>+Inputs!$D$3</f>
        <v>0.37951000000000001</v>
      </c>
      <c r="I163" s="27">
        <f t="shared" si="48"/>
        <v>2182250</v>
      </c>
      <c r="K163" s="27">
        <f t="shared" si="44"/>
        <v>12124</v>
      </c>
      <c r="L163" s="27">
        <f t="shared" si="49"/>
        <v>1879220</v>
      </c>
      <c r="M163" s="27">
        <f t="shared" si="45"/>
        <v>4601.1792400000004</v>
      </c>
      <c r="N163" s="27">
        <f t="shared" si="46"/>
        <v>4601.1792400000004</v>
      </c>
      <c r="O163" s="27">
        <f t="shared" si="50"/>
        <v>-114989.70084000117</v>
      </c>
      <c r="P163" s="27">
        <f t="shared" si="51"/>
        <v>114989.70084000117</v>
      </c>
    </row>
    <row r="164" spans="1:16">
      <c r="A164" s="30">
        <v>40299</v>
      </c>
      <c r="C164" s="6">
        <v>156</v>
      </c>
      <c r="D164" s="29">
        <f t="shared" si="42"/>
        <v>12124</v>
      </c>
      <c r="E164" s="29">
        <f t="shared" si="47"/>
        <v>1891344</v>
      </c>
      <c r="F164" s="29">
        <f t="shared" si="43"/>
        <v>-290906</v>
      </c>
      <c r="G164" s="34">
        <f>+Inputs!$D$3</f>
        <v>0.37951000000000001</v>
      </c>
      <c r="I164" s="27">
        <f t="shared" si="48"/>
        <v>2182250</v>
      </c>
      <c r="K164" s="27">
        <f t="shared" si="44"/>
        <v>12124</v>
      </c>
      <c r="L164" s="27">
        <f t="shared" si="49"/>
        <v>1891344</v>
      </c>
      <c r="M164" s="27">
        <f t="shared" si="45"/>
        <v>4601.1792400000004</v>
      </c>
      <c r="N164" s="27">
        <f t="shared" si="46"/>
        <v>4601.1792400000004</v>
      </c>
      <c r="O164" s="27">
        <f t="shared" si="50"/>
        <v>-110388.52160000117</v>
      </c>
      <c r="P164" s="27">
        <f t="shared" si="51"/>
        <v>110388.52160000117</v>
      </c>
    </row>
    <row r="165" spans="1:16">
      <c r="A165" s="31">
        <v>40330</v>
      </c>
      <c r="C165" s="6">
        <v>157</v>
      </c>
      <c r="D165" s="29">
        <f t="shared" si="42"/>
        <v>12124</v>
      </c>
      <c r="E165" s="29">
        <f t="shared" si="47"/>
        <v>1903468</v>
      </c>
      <c r="F165" s="29">
        <f t="shared" si="43"/>
        <v>-278782</v>
      </c>
      <c r="G165" s="34">
        <f>+Inputs!$D$3</f>
        <v>0.37951000000000001</v>
      </c>
      <c r="I165" s="27">
        <f t="shared" si="48"/>
        <v>2182250</v>
      </c>
      <c r="K165" s="27">
        <f t="shared" si="44"/>
        <v>12124</v>
      </c>
      <c r="L165" s="27">
        <f t="shared" si="49"/>
        <v>1903468</v>
      </c>
      <c r="M165" s="27">
        <f t="shared" si="45"/>
        <v>4601.1792400000004</v>
      </c>
      <c r="N165" s="27">
        <f t="shared" si="46"/>
        <v>4601.1792400000004</v>
      </c>
      <c r="O165" s="27">
        <f t="shared" si="50"/>
        <v>-105787.34236000117</v>
      </c>
      <c r="P165" s="27">
        <f t="shared" si="51"/>
        <v>105787.34236000117</v>
      </c>
    </row>
    <row r="166" spans="1:16">
      <c r="A166" s="30">
        <v>40360</v>
      </c>
      <c r="C166" s="6">
        <v>158</v>
      </c>
      <c r="D166" s="29">
        <f t="shared" si="42"/>
        <v>12124</v>
      </c>
      <c r="E166" s="29">
        <f t="shared" si="47"/>
        <v>1915592</v>
      </c>
      <c r="F166" s="29">
        <f t="shared" si="43"/>
        <v>-266658</v>
      </c>
      <c r="G166" s="34">
        <f>+Inputs!$D$3</f>
        <v>0.37951000000000001</v>
      </c>
      <c r="I166" s="27">
        <f t="shared" si="48"/>
        <v>2182250</v>
      </c>
      <c r="K166" s="27">
        <f t="shared" si="44"/>
        <v>12124</v>
      </c>
      <c r="L166" s="27">
        <f t="shared" si="49"/>
        <v>1915592</v>
      </c>
      <c r="M166" s="27">
        <f t="shared" si="45"/>
        <v>4601.1792400000004</v>
      </c>
      <c r="N166" s="27">
        <f t="shared" si="46"/>
        <v>4601.1792400000004</v>
      </c>
      <c r="O166" s="27">
        <f t="shared" si="50"/>
        <v>-101186.16312000118</v>
      </c>
      <c r="P166" s="27">
        <f t="shared" si="51"/>
        <v>101186.16312000118</v>
      </c>
    </row>
    <row r="167" spans="1:16">
      <c r="A167" s="31">
        <v>40391</v>
      </c>
      <c r="C167" s="6">
        <v>159</v>
      </c>
      <c r="D167" s="29">
        <f t="shared" si="42"/>
        <v>12124</v>
      </c>
      <c r="E167" s="29">
        <f t="shared" si="47"/>
        <v>1927716</v>
      </c>
      <c r="F167" s="29">
        <f t="shared" si="43"/>
        <v>-254534</v>
      </c>
      <c r="G167" s="34">
        <f>+Inputs!$D$3</f>
        <v>0.37951000000000001</v>
      </c>
      <c r="I167" s="27">
        <f t="shared" si="48"/>
        <v>2182250</v>
      </c>
      <c r="K167" s="27">
        <f t="shared" si="44"/>
        <v>12124</v>
      </c>
      <c r="L167" s="27">
        <f t="shared" si="49"/>
        <v>1927716</v>
      </c>
      <c r="M167" s="27">
        <f t="shared" si="45"/>
        <v>4601.1792400000004</v>
      </c>
      <c r="N167" s="27">
        <f t="shared" si="46"/>
        <v>4601.1792400000004</v>
      </c>
      <c r="O167" s="27">
        <f t="shared" si="50"/>
        <v>-96584.983880001178</v>
      </c>
      <c r="P167" s="27">
        <f t="shared" si="51"/>
        <v>96584.983880001178</v>
      </c>
    </row>
    <row r="168" spans="1:16">
      <c r="A168" s="30">
        <v>40422</v>
      </c>
      <c r="C168" s="6">
        <v>160</v>
      </c>
      <c r="D168" s="29">
        <f t="shared" si="42"/>
        <v>12124</v>
      </c>
      <c r="E168" s="29">
        <f t="shared" si="47"/>
        <v>1939840</v>
      </c>
      <c r="F168" s="29">
        <f t="shared" si="43"/>
        <v>-242410</v>
      </c>
      <c r="G168" s="34">
        <f>+Inputs!$D$3</f>
        <v>0.37951000000000001</v>
      </c>
      <c r="I168" s="27">
        <f t="shared" si="48"/>
        <v>2182250</v>
      </c>
      <c r="K168" s="27">
        <f t="shared" si="44"/>
        <v>12124</v>
      </c>
      <c r="L168" s="27">
        <f t="shared" si="49"/>
        <v>1939840</v>
      </c>
      <c r="M168" s="27">
        <f t="shared" si="45"/>
        <v>4601.1792400000004</v>
      </c>
      <c r="N168" s="27">
        <f t="shared" si="46"/>
        <v>4601.1792400000004</v>
      </c>
      <c r="O168" s="27">
        <f t="shared" si="50"/>
        <v>-91983.804640001181</v>
      </c>
      <c r="P168" s="27">
        <f t="shared" si="51"/>
        <v>91983.804640001181</v>
      </c>
    </row>
    <row r="169" spans="1:16">
      <c r="A169" s="31">
        <v>40452</v>
      </c>
      <c r="C169" s="6">
        <v>161</v>
      </c>
      <c r="D169" s="29">
        <f t="shared" ref="D169:D187" si="52">ROUND(-(+$B$9/180)*1,0)</f>
        <v>12124</v>
      </c>
      <c r="E169" s="29">
        <f t="shared" si="47"/>
        <v>1951964</v>
      </c>
      <c r="F169" s="29">
        <f t="shared" ref="F169:F188" si="53">$B$9+E169</f>
        <v>-230286</v>
      </c>
      <c r="G169" s="34">
        <f>+Inputs!$D$3</f>
        <v>0.37951000000000001</v>
      </c>
      <c r="I169" s="27">
        <f t="shared" si="48"/>
        <v>2182250</v>
      </c>
      <c r="K169" s="27">
        <f t="shared" ref="K169:K188" si="54">D169</f>
        <v>12124</v>
      </c>
      <c r="L169" s="27">
        <f t="shared" si="49"/>
        <v>1951964</v>
      </c>
      <c r="M169" s="27">
        <f t="shared" ref="M169:M188" si="55">K169*G169</f>
        <v>4601.1792400000004</v>
      </c>
      <c r="N169" s="27">
        <f t="shared" ref="N169:N188" si="56">M169-J169</f>
        <v>4601.1792400000004</v>
      </c>
      <c r="O169" s="27">
        <f t="shared" si="50"/>
        <v>-87382.625400001183</v>
      </c>
      <c r="P169" s="27">
        <f t="shared" si="51"/>
        <v>87382.625400001183</v>
      </c>
    </row>
    <row r="170" spans="1:16">
      <c r="A170" s="30">
        <v>40483</v>
      </c>
      <c r="C170" s="6">
        <v>162</v>
      </c>
      <c r="D170" s="29">
        <f t="shared" si="52"/>
        <v>12124</v>
      </c>
      <c r="E170" s="29">
        <f t="shared" ref="E170:E188" si="57">+E169+D170</f>
        <v>1964088</v>
      </c>
      <c r="F170" s="29">
        <f t="shared" si="53"/>
        <v>-218162</v>
      </c>
      <c r="G170" s="34">
        <f>+Inputs!$D$3</f>
        <v>0.37951000000000001</v>
      </c>
      <c r="I170" s="27">
        <f t="shared" ref="I170:I188" si="58">+I169+H170</f>
        <v>2182250</v>
      </c>
      <c r="K170" s="27">
        <f t="shared" si="54"/>
        <v>12124</v>
      </c>
      <c r="L170" s="27">
        <f t="shared" ref="L170:L188" si="59">+L169+K170</f>
        <v>1964088</v>
      </c>
      <c r="M170" s="27">
        <f t="shared" si="55"/>
        <v>4601.1792400000004</v>
      </c>
      <c r="N170" s="27">
        <f t="shared" si="56"/>
        <v>4601.1792400000004</v>
      </c>
      <c r="O170" s="27">
        <f t="shared" ref="O170:O188" si="60">+O169+N170</f>
        <v>-82781.446160001185</v>
      </c>
      <c r="P170" s="27">
        <f t="shared" ref="P170:P188" si="61">P169-N170</f>
        <v>82781.446160001185</v>
      </c>
    </row>
    <row r="171" spans="1:16">
      <c r="A171" s="31">
        <v>40513</v>
      </c>
      <c r="C171" s="6">
        <v>163</v>
      </c>
      <c r="D171" s="29">
        <f t="shared" si="52"/>
        <v>12124</v>
      </c>
      <c r="E171" s="29">
        <f t="shared" si="57"/>
        <v>1976212</v>
      </c>
      <c r="F171" s="29">
        <f t="shared" si="53"/>
        <v>-206038</v>
      </c>
      <c r="G171" s="34">
        <f>+Inputs!$D$3</f>
        <v>0.37951000000000001</v>
      </c>
      <c r="I171" s="27">
        <f t="shared" si="58"/>
        <v>2182250</v>
      </c>
      <c r="K171" s="27">
        <f t="shared" si="54"/>
        <v>12124</v>
      </c>
      <c r="L171" s="27">
        <f t="shared" si="59"/>
        <v>1976212</v>
      </c>
      <c r="M171" s="27">
        <f t="shared" si="55"/>
        <v>4601.1792400000004</v>
      </c>
      <c r="N171" s="27">
        <f t="shared" si="56"/>
        <v>4601.1792400000004</v>
      </c>
      <c r="O171" s="27">
        <f t="shared" si="60"/>
        <v>-78180.266920001188</v>
      </c>
      <c r="P171" s="27">
        <f t="shared" si="61"/>
        <v>78180.266920001188</v>
      </c>
    </row>
    <row r="172" spans="1:16">
      <c r="A172" s="30">
        <v>40544</v>
      </c>
      <c r="C172" s="6">
        <v>164</v>
      </c>
      <c r="D172" s="29">
        <f t="shared" si="52"/>
        <v>12124</v>
      </c>
      <c r="E172" s="29">
        <f t="shared" si="57"/>
        <v>1988336</v>
      </c>
      <c r="F172" s="29">
        <f t="shared" si="53"/>
        <v>-193914</v>
      </c>
      <c r="G172" s="34">
        <f>+Inputs!$D$3</f>
        <v>0.37951000000000001</v>
      </c>
      <c r="I172" s="27">
        <f t="shared" si="58"/>
        <v>2182250</v>
      </c>
      <c r="K172" s="27">
        <f t="shared" si="54"/>
        <v>12124</v>
      </c>
      <c r="L172" s="27">
        <f t="shared" si="59"/>
        <v>1988336</v>
      </c>
      <c r="M172" s="27">
        <f t="shared" si="55"/>
        <v>4601.1792400000004</v>
      </c>
      <c r="N172" s="27">
        <f t="shared" si="56"/>
        <v>4601.1792400000004</v>
      </c>
      <c r="O172" s="27">
        <f t="shared" si="60"/>
        <v>-73579.08768000119</v>
      </c>
      <c r="P172" s="27">
        <f t="shared" si="61"/>
        <v>73579.08768000119</v>
      </c>
    </row>
    <row r="173" spans="1:16">
      <c r="A173" s="31">
        <v>40575</v>
      </c>
      <c r="C173" s="6">
        <v>165</v>
      </c>
      <c r="D173" s="29">
        <f t="shared" si="52"/>
        <v>12124</v>
      </c>
      <c r="E173" s="29">
        <f t="shared" si="57"/>
        <v>2000460</v>
      </c>
      <c r="F173" s="29">
        <f t="shared" si="53"/>
        <v>-181790</v>
      </c>
      <c r="G173" s="34">
        <f>+Inputs!$D$3</f>
        <v>0.37951000000000001</v>
      </c>
      <c r="I173" s="27">
        <f t="shared" si="58"/>
        <v>2182250</v>
      </c>
      <c r="K173" s="27">
        <f t="shared" si="54"/>
        <v>12124</v>
      </c>
      <c r="L173" s="27">
        <f t="shared" si="59"/>
        <v>2000460</v>
      </c>
      <c r="M173" s="27">
        <f t="shared" si="55"/>
        <v>4601.1792400000004</v>
      </c>
      <c r="N173" s="27">
        <f t="shared" si="56"/>
        <v>4601.1792400000004</v>
      </c>
      <c r="O173" s="27">
        <f t="shared" si="60"/>
        <v>-68977.908440001193</v>
      </c>
      <c r="P173" s="27">
        <f t="shared" si="61"/>
        <v>68977.908440001193</v>
      </c>
    </row>
    <row r="174" spans="1:16">
      <c r="A174" s="30">
        <v>40603</v>
      </c>
      <c r="C174" s="6">
        <v>166</v>
      </c>
      <c r="D174" s="29">
        <f t="shared" si="52"/>
        <v>12124</v>
      </c>
      <c r="E174" s="29">
        <f t="shared" si="57"/>
        <v>2012584</v>
      </c>
      <c r="F174" s="29">
        <f t="shared" si="53"/>
        <v>-169666</v>
      </c>
      <c r="G174" s="34">
        <f>+Inputs!$D$3</f>
        <v>0.37951000000000001</v>
      </c>
      <c r="I174" s="27">
        <f t="shared" si="58"/>
        <v>2182250</v>
      </c>
      <c r="K174" s="27">
        <f t="shared" si="54"/>
        <v>12124</v>
      </c>
      <c r="L174" s="27">
        <f t="shared" si="59"/>
        <v>2012584</v>
      </c>
      <c r="M174" s="27">
        <f t="shared" si="55"/>
        <v>4601.1792400000004</v>
      </c>
      <c r="N174" s="27">
        <f t="shared" si="56"/>
        <v>4601.1792400000004</v>
      </c>
      <c r="O174" s="27">
        <f t="shared" si="60"/>
        <v>-64376.729200001195</v>
      </c>
      <c r="P174" s="27">
        <f t="shared" si="61"/>
        <v>64376.729200001195</v>
      </c>
    </row>
    <row r="175" spans="1:16">
      <c r="A175" s="31">
        <v>40634</v>
      </c>
      <c r="C175" s="6">
        <v>167</v>
      </c>
      <c r="D175" s="29">
        <f t="shared" si="52"/>
        <v>12124</v>
      </c>
      <c r="E175" s="29">
        <f t="shared" si="57"/>
        <v>2024708</v>
      </c>
      <c r="F175" s="29">
        <f t="shared" si="53"/>
        <v>-157542</v>
      </c>
      <c r="G175" s="34">
        <f>+Inputs!$D$3</f>
        <v>0.37951000000000001</v>
      </c>
      <c r="I175" s="27">
        <f t="shared" si="58"/>
        <v>2182250</v>
      </c>
      <c r="K175" s="27">
        <f t="shared" si="54"/>
        <v>12124</v>
      </c>
      <c r="L175" s="27">
        <f t="shared" si="59"/>
        <v>2024708</v>
      </c>
      <c r="M175" s="27">
        <f t="shared" si="55"/>
        <v>4601.1792400000004</v>
      </c>
      <c r="N175" s="27">
        <f t="shared" si="56"/>
        <v>4601.1792400000004</v>
      </c>
      <c r="O175" s="27">
        <f t="shared" si="60"/>
        <v>-59775.549960001197</v>
      </c>
      <c r="P175" s="27">
        <f t="shared" si="61"/>
        <v>59775.549960001197</v>
      </c>
    </row>
    <row r="176" spans="1:16">
      <c r="A176" s="30">
        <v>40664</v>
      </c>
      <c r="C176" s="6">
        <v>168</v>
      </c>
      <c r="D176" s="29">
        <f t="shared" si="52"/>
        <v>12124</v>
      </c>
      <c r="E176" s="29">
        <f t="shared" si="57"/>
        <v>2036832</v>
      </c>
      <c r="F176" s="29">
        <f t="shared" si="53"/>
        <v>-145418</v>
      </c>
      <c r="G176" s="34">
        <f>+Inputs!$D$3</f>
        <v>0.37951000000000001</v>
      </c>
      <c r="I176" s="27">
        <f t="shared" si="58"/>
        <v>2182250</v>
      </c>
      <c r="K176" s="27">
        <f t="shared" si="54"/>
        <v>12124</v>
      </c>
      <c r="L176" s="27">
        <f t="shared" si="59"/>
        <v>2036832</v>
      </c>
      <c r="M176" s="27">
        <f t="shared" si="55"/>
        <v>4601.1792400000004</v>
      </c>
      <c r="N176" s="27">
        <f t="shared" si="56"/>
        <v>4601.1792400000004</v>
      </c>
      <c r="O176" s="27">
        <f t="shared" si="60"/>
        <v>-55174.3707200012</v>
      </c>
      <c r="P176" s="27">
        <f t="shared" si="61"/>
        <v>55174.3707200012</v>
      </c>
    </row>
    <row r="177" spans="1:20">
      <c r="A177" s="31">
        <v>40695</v>
      </c>
      <c r="C177" s="6">
        <v>169</v>
      </c>
      <c r="D177" s="29">
        <f t="shared" si="52"/>
        <v>12124</v>
      </c>
      <c r="E177" s="29">
        <f t="shared" si="57"/>
        <v>2048956</v>
      </c>
      <c r="F177" s="29">
        <f t="shared" si="53"/>
        <v>-133294</v>
      </c>
      <c r="G177" s="34">
        <f>+Inputs!$D$3</f>
        <v>0.37951000000000001</v>
      </c>
      <c r="I177" s="27">
        <f t="shared" si="58"/>
        <v>2182250</v>
      </c>
      <c r="K177" s="27">
        <f t="shared" si="54"/>
        <v>12124</v>
      </c>
      <c r="L177" s="27">
        <f t="shared" si="59"/>
        <v>2048956</v>
      </c>
      <c r="M177" s="27">
        <f t="shared" si="55"/>
        <v>4601.1792400000004</v>
      </c>
      <c r="N177" s="27">
        <f t="shared" si="56"/>
        <v>4601.1792400000004</v>
      </c>
      <c r="O177" s="27">
        <f t="shared" si="60"/>
        <v>-50573.191480001202</v>
      </c>
      <c r="P177" s="27">
        <f t="shared" si="61"/>
        <v>50573.191480001202</v>
      </c>
    </row>
    <row r="178" spans="1:20">
      <c r="A178" s="30">
        <v>40725</v>
      </c>
      <c r="C178" s="6">
        <v>170</v>
      </c>
      <c r="D178" s="29">
        <f t="shared" si="52"/>
        <v>12124</v>
      </c>
      <c r="E178" s="29">
        <f t="shared" si="57"/>
        <v>2061080</v>
      </c>
      <c r="F178" s="29">
        <f t="shared" si="53"/>
        <v>-121170</v>
      </c>
      <c r="G178" s="34">
        <f>+Inputs!$D$3</f>
        <v>0.37951000000000001</v>
      </c>
      <c r="I178" s="27">
        <f t="shared" si="58"/>
        <v>2182250</v>
      </c>
      <c r="K178" s="27">
        <f t="shared" si="54"/>
        <v>12124</v>
      </c>
      <c r="L178" s="27">
        <f t="shared" si="59"/>
        <v>2061080</v>
      </c>
      <c r="M178" s="27">
        <f t="shared" si="55"/>
        <v>4601.1792400000004</v>
      </c>
      <c r="N178" s="27">
        <f t="shared" si="56"/>
        <v>4601.1792400000004</v>
      </c>
      <c r="O178" s="27">
        <f t="shared" si="60"/>
        <v>-45972.012240001204</v>
      </c>
      <c r="P178" s="27">
        <f t="shared" si="61"/>
        <v>45972.012240001204</v>
      </c>
    </row>
    <row r="179" spans="1:20">
      <c r="A179" s="31">
        <v>40756</v>
      </c>
      <c r="C179" s="6">
        <v>171</v>
      </c>
      <c r="D179" s="29">
        <f t="shared" si="52"/>
        <v>12124</v>
      </c>
      <c r="E179" s="29">
        <f t="shared" si="57"/>
        <v>2073204</v>
      </c>
      <c r="F179" s="29">
        <f t="shared" si="53"/>
        <v>-109046</v>
      </c>
      <c r="G179" s="34">
        <f>+Inputs!$D$3</f>
        <v>0.37951000000000001</v>
      </c>
      <c r="I179" s="27">
        <f t="shared" si="58"/>
        <v>2182250</v>
      </c>
      <c r="K179" s="27">
        <f t="shared" si="54"/>
        <v>12124</v>
      </c>
      <c r="L179" s="27">
        <f t="shared" si="59"/>
        <v>2073204</v>
      </c>
      <c r="M179" s="27">
        <f t="shared" si="55"/>
        <v>4601.1792400000004</v>
      </c>
      <c r="N179" s="27">
        <f t="shared" si="56"/>
        <v>4601.1792400000004</v>
      </c>
      <c r="O179" s="27">
        <f t="shared" si="60"/>
        <v>-41370.833000001207</v>
      </c>
      <c r="P179" s="27">
        <f t="shared" si="61"/>
        <v>41370.833000001207</v>
      </c>
    </row>
    <row r="180" spans="1:20">
      <c r="A180" s="30">
        <v>40787</v>
      </c>
      <c r="C180" s="6">
        <v>172</v>
      </c>
      <c r="D180" s="29">
        <f t="shared" si="52"/>
        <v>12124</v>
      </c>
      <c r="E180" s="29">
        <f t="shared" si="57"/>
        <v>2085328</v>
      </c>
      <c r="F180" s="29">
        <f t="shared" si="53"/>
        <v>-96922</v>
      </c>
      <c r="G180" s="34">
        <f>+Inputs!$D$3</f>
        <v>0.37951000000000001</v>
      </c>
      <c r="I180" s="27">
        <f t="shared" si="58"/>
        <v>2182250</v>
      </c>
      <c r="K180" s="27">
        <f t="shared" si="54"/>
        <v>12124</v>
      </c>
      <c r="L180" s="27">
        <f t="shared" si="59"/>
        <v>2085328</v>
      </c>
      <c r="M180" s="27">
        <f t="shared" si="55"/>
        <v>4601.1792400000004</v>
      </c>
      <c r="N180" s="27">
        <f t="shared" si="56"/>
        <v>4601.1792400000004</v>
      </c>
      <c r="O180" s="27">
        <f t="shared" si="60"/>
        <v>-36769.653760001209</v>
      </c>
      <c r="P180" s="27">
        <f t="shared" si="61"/>
        <v>36769.653760001209</v>
      </c>
    </row>
    <row r="181" spans="1:20">
      <c r="A181" s="31">
        <v>40817</v>
      </c>
      <c r="C181" s="6">
        <v>173</v>
      </c>
      <c r="D181" s="29">
        <f t="shared" si="52"/>
        <v>12124</v>
      </c>
      <c r="E181" s="29">
        <f t="shared" si="57"/>
        <v>2097452</v>
      </c>
      <c r="F181" s="29">
        <f t="shared" si="53"/>
        <v>-84798</v>
      </c>
      <c r="G181" s="34">
        <f>+Inputs!$D$3</f>
        <v>0.37951000000000001</v>
      </c>
      <c r="I181" s="27">
        <f t="shared" si="58"/>
        <v>2182250</v>
      </c>
      <c r="K181" s="27">
        <f t="shared" si="54"/>
        <v>12124</v>
      </c>
      <c r="L181" s="27">
        <f t="shared" si="59"/>
        <v>2097452</v>
      </c>
      <c r="M181" s="27">
        <f t="shared" si="55"/>
        <v>4601.1792400000004</v>
      </c>
      <c r="N181" s="27">
        <f t="shared" si="56"/>
        <v>4601.1792400000004</v>
      </c>
      <c r="O181" s="27">
        <f t="shared" si="60"/>
        <v>-32168.474520001208</v>
      </c>
      <c r="P181" s="27">
        <f t="shared" si="61"/>
        <v>32168.474520001208</v>
      </c>
    </row>
    <row r="182" spans="1:20">
      <c r="A182" s="30">
        <v>40848</v>
      </c>
      <c r="C182" s="6">
        <v>174</v>
      </c>
      <c r="D182" s="29">
        <f t="shared" si="52"/>
        <v>12124</v>
      </c>
      <c r="E182" s="29">
        <f t="shared" si="57"/>
        <v>2109576</v>
      </c>
      <c r="F182" s="29">
        <f t="shared" si="53"/>
        <v>-72674</v>
      </c>
      <c r="G182" s="34">
        <f>+Inputs!$D$3</f>
        <v>0.37951000000000001</v>
      </c>
      <c r="I182" s="27">
        <f t="shared" si="58"/>
        <v>2182250</v>
      </c>
      <c r="K182" s="27">
        <f t="shared" si="54"/>
        <v>12124</v>
      </c>
      <c r="L182" s="27">
        <f t="shared" si="59"/>
        <v>2109576</v>
      </c>
      <c r="M182" s="27">
        <f t="shared" si="55"/>
        <v>4601.1792400000004</v>
      </c>
      <c r="N182" s="27">
        <f t="shared" si="56"/>
        <v>4601.1792400000004</v>
      </c>
      <c r="O182" s="27">
        <f t="shared" si="60"/>
        <v>-27567.295280001206</v>
      </c>
      <c r="P182" s="27">
        <f t="shared" si="61"/>
        <v>27567.295280001206</v>
      </c>
    </row>
    <row r="183" spans="1:20">
      <c r="A183" s="31">
        <v>40878</v>
      </c>
      <c r="C183" s="6">
        <v>175</v>
      </c>
      <c r="D183" s="29">
        <f t="shared" si="52"/>
        <v>12124</v>
      </c>
      <c r="E183" s="29">
        <f t="shared" si="57"/>
        <v>2121700</v>
      </c>
      <c r="F183" s="29">
        <f t="shared" si="53"/>
        <v>-60550</v>
      </c>
      <c r="G183" s="34">
        <f>+Inputs!$D$3</f>
        <v>0.37951000000000001</v>
      </c>
      <c r="I183" s="27">
        <f t="shared" si="58"/>
        <v>2182250</v>
      </c>
      <c r="K183" s="27">
        <f t="shared" si="54"/>
        <v>12124</v>
      </c>
      <c r="L183" s="27">
        <f t="shared" si="59"/>
        <v>2121700</v>
      </c>
      <c r="M183" s="27">
        <f t="shared" si="55"/>
        <v>4601.1792400000004</v>
      </c>
      <c r="N183" s="27">
        <f t="shared" si="56"/>
        <v>4601.1792400000004</v>
      </c>
      <c r="O183" s="27">
        <f t="shared" si="60"/>
        <v>-22966.116040001205</v>
      </c>
      <c r="P183" s="27">
        <f t="shared" si="61"/>
        <v>22966.116040001205</v>
      </c>
    </row>
    <row r="184" spans="1:20">
      <c r="A184" s="30">
        <v>40909</v>
      </c>
      <c r="C184" s="6">
        <v>176</v>
      </c>
      <c r="D184" s="29">
        <f t="shared" si="52"/>
        <v>12124</v>
      </c>
      <c r="E184" s="29">
        <f t="shared" si="57"/>
        <v>2133824</v>
      </c>
      <c r="F184" s="29">
        <f t="shared" si="53"/>
        <v>-48426</v>
      </c>
      <c r="G184" s="34">
        <f>+Inputs!$D$3</f>
        <v>0.37951000000000001</v>
      </c>
      <c r="I184" s="27">
        <f t="shared" si="58"/>
        <v>2182250</v>
      </c>
      <c r="K184" s="27">
        <f t="shared" si="54"/>
        <v>12124</v>
      </c>
      <c r="L184" s="27">
        <f t="shared" si="59"/>
        <v>2133824</v>
      </c>
      <c r="M184" s="27">
        <f t="shared" si="55"/>
        <v>4601.1792400000004</v>
      </c>
      <c r="N184" s="27">
        <f t="shared" si="56"/>
        <v>4601.1792400000004</v>
      </c>
      <c r="O184" s="27">
        <f t="shared" si="60"/>
        <v>-18364.936800001204</v>
      </c>
      <c r="P184" s="27">
        <f t="shared" si="61"/>
        <v>18364.936800001204</v>
      </c>
    </row>
    <row r="185" spans="1:20">
      <c r="A185" s="31">
        <v>40940</v>
      </c>
      <c r="C185" s="6">
        <v>177</v>
      </c>
      <c r="D185" s="29">
        <f t="shared" si="52"/>
        <v>12124</v>
      </c>
      <c r="E185" s="29">
        <f t="shared" si="57"/>
        <v>2145948</v>
      </c>
      <c r="F185" s="29">
        <f t="shared" si="53"/>
        <v>-36302</v>
      </c>
      <c r="G185" s="34">
        <f>+Inputs!$D$3</f>
        <v>0.37951000000000001</v>
      </c>
      <c r="I185" s="27">
        <f t="shared" si="58"/>
        <v>2182250</v>
      </c>
      <c r="K185" s="27">
        <f t="shared" si="54"/>
        <v>12124</v>
      </c>
      <c r="L185" s="27">
        <f t="shared" si="59"/>
        <v>2145948</v>
      </c>
      <c r="M185" s="27">
        <f t="shared" si="55"/>
        <v>4601.1792400000004</v>
      </c>
      <c r="N185" s="27">
        <f t="shared" si="56"/>
        <v>4601.1792400000004</v>
      </c>
      <c r="O185" s="27">
        <f t="shared" si="60"/>
        <v>-13763.757560001202</v>
      </c>
      <c r="P185" s="27">
        <f t="shared" si="61"/>
        <v>13763.757560001202</v>
      </c>
    </row>
    <row r="186" spans="1:20">
      <c r="A186" s="30">
        <v>40969</v>
      </c>
      <c r="C186" s="6">
        <v>178</v>
      </c>
      <c r="D186" s="29">
        <f t="shared" si="52"/>
        <v>12124</v>
      </c>
      <c r="E186" s="29">
        <f t="shared" si="57"/>
        <v>2158072</v>
      </c>
      <c r="F186" s="29">
        <f t="shared" si="53"/>
        <v>-24178</v>
      </c>
      <c r="G186" s="34">
        <f>+Inputs!$D$3</f>
        <v>0.37951000000000001</v>
      </c>
      <c r="I186" s="27">
        <f t="shared" si="58"/>
        <v>2182250</v>
      </c>
      <c r="K186" s="27">
        <f t="shared" si="54"/>
        <v>12124</v>
      </c>
      <c r="L186" s="27">
        <f t="shared" si="59"/>
        <v>2158072</v>
      </c>
      <c r="M186" s="27">
        <f t="shared" si="55"/>
        <v>4601.1792400000004</v>
      </c>
      <c r="N186" s="27">
        <f t="shared" si="56"/>
        <v>4601.1792400000004</v>
      </c>
      <c r="O186" s="27">
        <f t="shared" si="60"/>
        <v>-9162.5783200012011</v>
      </c>
      <c r="P186" s="27">
        <f t="shared" si="61"/>
        <v>9162.5783200012011</v>
      </c>
    </row>
    <row r="187" spans="1:20">
      <c r="A187" s="31">
        <v>41000</v>
      </c>
      <c r="C187" s="6">
        <v>179</v>
      </c>
      <c r="D187" s="29">
        <f t="shared" si="52"/>
        <v>12124</v>
      </c>
      <c r="E187" s="29">
        <f t="shared" si="57"/>
        <v>2170196</v>
      </c>
      <c r="F187" s="29">
        <f t="shared" si="53"/>
        <v>-12054</v>
      </c>
      <c r="G187" s="34">
        <f>+Inputs!$D$3</f>
        <v>0.37951000000000001</v>
      </c>
      <c r="I187" s="27">
        <f t="shared" si="58"/>
        <v>2182250</v>
      </c>
      <c r="K187" s="27">
        <f t="shared" si="54"/>
        <v>12124</v>
      </c>
      <c r="L187" s="27">
        <f t="shared" si="59"/>
        <v>2170196</v>
      </c>
      <c r="M187" s="27">
        <f t="shared" si="55"/>
        <v>4601.1792400000004</v>
      </c>
      <c r="N187" s="27">
        <f t="shared" si="56"/>
        <v>4601.1792400000004</v>
      </c>
      <c r="O187" s="27">
        <f t="shared" si="60"/>
        <v>-4561.3990800012007</v>
      </c>
      <c r="P187" s="27">
        <f t="shared" si="61"/>
        <v>4561.3990800012007</v>
      </c>
    </row>
    <row r="188" spans="1:20">
      <c r="A188" s="30">
        <v>41030</v>
      </c>
      <c r="C188" s="6">
        <v>180</v>
      </c>
      <c r="D188" s="29">
        <f>-F187</f>
        <v>12054</v>
      </c>
      <c r="E188" s="29">
        <f t="shared" si="57"/>
        <v>2182250</v>
      </c>
      <c r="F188" s="29">
        <f t="shared" si="53"/>
        <v>0</v>
      </c>
      <c r="G188" s="34">
        <f>+Inputs!$D$3</f>
        <v>0.37951000000000001</v>
      </c>
      <c r="I188" s="27">
        <f t="shared" si="58"/>
        <v>2182250</v>
      </c>
      <c r="K188" s="27">
        <f t="shared" si="54"/>
        <v>12054</v>
      </c>
      <c r="L188" s="27">
        <f t="shared" si="59"/>
        <v>2182250</v>
      </c>
      <c r="M188" s="27">
        <f t="shared" si="55"/>
        <v>4574.6135400000003</v>
      </c>
      <c r="N188" s="27">
        <f t="shared" si="56"/>
        <v>4574.6135400000003</v>
      </c>
      <c r="O188" s="27">
        <f t="shared" si="60"/>
        <v>13.214459998799612</v>
      </c>
      <c r="P188" s="27">
        <f t="shared" si="61"/>
        <v>-13.214459998799612</v>
      </c>
    </row>
    <row r="189" spans="1:20">
      <c r="A189" s="30"/>
      <c r="G189" s="28"/>
    </row>
    <row r="190" spans="1:20">
      <c r="A190" s="8" t="s">
        <v>43</v>
      </c>
      <c r="B190" s="33">
        <f>SUM(B9:B189)</f>
        <v>-2182250</v>
      </c>
      <c r="D190" s="33">
        <f>SUM(D9:D189)</f>
        <v>2182250</v>
      </c>
      <c r="G190" s="28"/>
      <c r="H190" s="33">
        <f>SUM(H9:H189)</f>
        <v>2182250</v>
      </c>
      <c r="I190" s="33"/>
      <c r="J190" s="33">
        <f>SUM(J9:J189)</f>
        <v>828163.875</v>
      </c>
      <c r="K190" s="33">
        <f>SUM(K9:K189)</f>
        <v>2182250</v>
      </c>
      <c r="L190" s="33"/>
      <c r="M190" s="33">
        <f>SUM(M9:M189)</f>
        <v>828177.08945999912</v>
      </c>
      <c r="N190" s="33">
        <f>SUM(N9:N189)</f>
        <v>13.214459998799612</v>
      </c>
      <c r="O190" s="33">
        <f>SUM(O9:O189)</f>
        <v>-74117562.411900237</v>
      </c>
      <c r="P190" s="33">
        <f>SUM(P9:P189)</f>
        <v>74117562.411900237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sheetPr transitionEvaluation="1" codeName="Sheet31">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102</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35612</v>
      </c>
      <c r="B9" s="32">
        <v>-1175500</v>
      </c>
      <c r="C9" s="6">
        <v>1</v>
      </c>
      <c r="D9" s="29">
        <f t="shared" ref="D9:D40" si="0">ROUND(-(+$B$9/180)*1,0)</f>
        <v>6531</v>
      </c>
      <c r="E9" s="29">
        <f>+D9</f>
        <v>6531</v>
      </c>
      <c r="F9" s="29">
        <f t="shared" ref="F9:F40" si="1">$B$9+E9</f>
        <v>-1168969</v>
      </c>
      <c r="G9" s="34">
        <f>+Inputs!$D$2</f>
        <v>0.3795</v>
      </c>
      <c r="H9" s="27">
        <f>-B9</f>
        <v>1175500</v>
      </c>
      <c r="I9" s="27">
        <f>+H9</f>
        <v>1175500</v>
      </c>
      <c r="J9" s="27">
        <f>H9*G9</f>
        <v>446102.25</v>
      </c>
      <c r="K9" s="27">
        <f t="shared" ref="K9:K40" si="2">D9</f>
        <v>6531</v>
      </c>
      <c r="L9" s="27">
        <f>+K9</f>
        <v>6531</v>
      </c>
      <c r="M9" s="27">
        <f t="shared" ref="M9:M40" si="3">K9*G9</f>
        <v>2478.5145000000002</v>
      </c>
      <c r="N9" s="27">
        <f t="shared" ref="N9:N40" si="4">M9-J9</f>
        <v>-443623.73550000001</v>
      </c>
      <c r="O9" s="27">
        <f>+N9</f>
        <v>-443623.73550000001</v>
      </c>
      <c r="P9" s="27">
        <f>-SUM(N9)</f>
        <v>443623.73550000001</v>
      </c>
      <c r="Q9" s="38">
        <f>VLOOKUP(Q8,A9:P188,5)</f>
        <v>979650</v>
      </c>
      <c r="R9" s="38">
        <f>VLOOKUP(R8,A9:P188,5)</f>
        <v>1058022</v>
      </c>
      <c r="S9" s="38">
        <f>+R9-Q9</f>
        <v>78372</v>
      </c>
      <c r="T9" s="35" t="s">
        <v>64</v>
      </c>
      <c r="U9" s="161">
        <f>-IF(TYPE(VLOOKUP(U8,$A$9:$P$188,6,FALSE))=16,0,VLOOKUP(U8,$A$9:$P$188,6,FALSE))</f>
        <v>267691</v>
      </c>
      <c r="V9" s="161">
        <f>-IF(TYPE(VLOOKUP(V8,$A$9:$P$188,6,FALSE))=16,0,VLOOKUP(V8,$A$9:$P$188,6,FALSE))</f>
        <v>261160</v>
      </c>
      <c r="W9" s="161">
        <f t="shared" ref="W9:AE9" si="5">-IF(TYPE(VLOOKUP(W8,$A$9:$P$188,6,FALSE))=16,0,VLOOKUP(W8,$A$9:$P$188,6,FALSE))</f>
        <v>254629</v>
      </c>
      <c r="X9" s="161">
        <f t="shared" si="5"/>
        <v>248098</v>
      </c>
      <c r="Y9" s="161">
        <f t="shared" si="5"/>
        <v>241567</v>
      </c>
      <c r="Z9" s="161">
        <f t="shared" si="5"/>
        <v>235036</v>
      </c>
      <c r="AA9" s="161">
        <f t="shared" si="5"/>
        <v>228505</v>
      </c>
      <c r="AB9" s="161">
        <f t="shared" si="5"/>
        <v>221974</v>
      </c>
      <c r="AC9" s="161">
        <f t="shared" si="5"/>
        <v>215443</v>
      </c>
      <c r="AD9" s="161">
        <f t="shared" si="5"/>
        <v>208912</v>
      </c>
      <c r="AE9" s="161">
        <f t="shared" si="5"/>
        <v>202381</v>
      </c>
    </row>
    <row r="10" spans="1:31">
      <c r="A10" s="30">
        <v>35643</v>
      </c>
      <c r="B10" s="9"/>
      <c r="C10" s="6">
        <v>2</v>
      </c>
      <c r="D10" s="29">
        <f t="shared" si="0"/>
        <v>6531</v>
      </c>
      <c r="E10" s="29">
        <f t="shared" ref="E10:E41" si="6">+E9+D10</f>
        <v>13062</v>
      </c>
      <c r="F10" s="29">
        <f t="shared" si="1"/>
        <v>-1162438</v>
      </c>
      <c r="G10" s="34">
        <f>+Inputs!$D$2</f>
        <v>0.3795</v>
      </c>
      <c r="H10" s="2"/>
      <c r="I10" s="27">
        <f t="shared" ref="I10:I41" si="7">+I9+H10</f>
        <v>1175500</v>
      </c>
      <c r="J10" s="27"/>
      <c r="K10" s="27">
        <f t="shared" si="2"/>
        <v>6531</v>
      </c>
      <c r="L10" s="27">
        <f t="shared" ref="L10:L41" si="8">+L9+K10</f>
        <v>13062</v>
      </c>
      <c r="M10" s="27">
        <f t="shared" si="3"/>
        <v>2478.5145000000002</v>
      </c>
      <c r="N10" s="27">
        <f t="shared" si="4"/>
        <v>2478.5145000000002</v>
      </c>
      <c r="O10" s="27">
        <f t="shared" ref="O10:O41" si="9">+O9+N10</f>
        <v>-441145.22100000002</v>
      </c>
      <c r="P10" s="27">
        <f t="shared" ref="P10:P41" si="10">P9-N10</f>
        <v>441145.22100000002</v>
      </c>
      <c r="Q10" s="38">
        <f>VLOOKUP(Q8,A9:P188,15)</f>
        <v>-74319.850200000918</v>
      </c>
      <c r="R10" s="38">
        <f>VLOOKUP(R8,A9:P188,15)</f>
        <v>-44576.892480000904</v>
      </c>
      <c r="S10" s="38">
        <f>+R10-Q10</f>
        <v>29742.957720000013</v>
      </c>
      <c r="T10" s="36" t="s">
        <v>69</v>
      </c>
    </row>
    <row r="11" spans="1:31">
      <c r="A11" s="31">
        <v>35674</v>
      </c>
      <c r="B11" s="5"/>
      <c r="C11" s="6">
        <v>3</v>
      </c>
      <c r="D11" s="29">
        <f t="shared" si="0"/>
        <v>6531</v>
      </c>
      <c r="E11" s="29">
        <f t="shared" si="6"/>
        <v>19593</v>
      </c>
      <c r="F11" s="29">
        <f t="shared" si="1"/>
        <v>-1155907</v>
      </c>
      <c r="G11" s="34">
        <f>+Inputs!$D$2</f>
        <v>0.3795</v>
      </c>
      <c r="H11" s="2"/>
      <c r="I11" s="27">
        <f t="shared" si="7"/>
        <v>1175500</v>
      </c>
      <c r="J11" s="27"/>
      <c r="K11" s="27">
        <f t="shared" si="2"/>
        <v>6531</v>
      </c>
      <c r="L11" s="27">
        <f t="shared" si="8"/>
        <v>19593</v>
      </c>
      <c r="M11" s="27">
        <f t="shared" si="3"/>
        <v>2478.5145000000002</v>
      </c>
      <c r="N11" s="27">
        <f t="shared" si="4"/>
        <v>2478.5145000000002</v>
      </c>
      <c r="O11" s="27">
        <f t="shared" si="9"/>
        <v>-438666.70650000003</v>
      </c>
      <c r="P11" s="27">
        <f t="shared" si="10"/>
        <v>438666.70650000003</v>
      </c>
      <c r="Q11" s="38">
        <f>+VLOOKUP(Q8,A9:P188,16)</f>
        <v>74319.850200000918</v>
      </c>
      <c r="R11" s="38">
        <f>+VLOOKUP(R8,A9:P188,16)</f>
        <v>44576.892480000904</v>
      </c>
      <c r="S11" s="38">
        <f>(+Q11+R11)/2</f>
        <v>59448.371340000915</v>
      </c>
      <c r="T11" s="36" t="s">
        <v>113</v>
      </c>
      <c r="U11" s="161">
        <f>IF(TYPE(VLOOKUP(U8,$A$9:$P$188,16,FALSE))=16,0,VLOOKUP(U8,$A$9:$P$188,16,FALSE))</f>
        <v>101584.22811000087</v>
      </c>
      <c r="V11" s="161">
        <f t="shared" ref="V11:AE11" si="11">IF(TYPE(VLOOKUP(V8,$A$9:$P$188,16,FALSE))=16,0,VLOOKUP(V8,$A$9:$P$188,16,FALSE))</f>
        <v>99105.648300000874</v>
      </c>
      <c r="W11" s="161">
        <f t="shared" si="11"/>
        <v>96627.068490000878</v>
      </c>
      <c r="X11" s="161">
        <f t="shared" si="11"/>
        <v>94148.488680000883</v>
      </c>
      <c r="Y11" s="161">
        <f t="shared" si="11"/>
        <v>91669.908870000887</v>
      </c>
      <c r="Z11" s="161">
        <f t="shared" si="11"/>
        <v>89191.329060000891</v>
      </c>
      <c r="AA11" s="161">
        <f t="shared" si="11"/>
        <v>86712.749250000896</v>
      </c>
      <c r="AB11" s="161">
        <f t="shared" si="11"/>
        <v>84234.1694400009</v>
      </c>
      <c r="AC11" s="161">
        <f t="shared" si="11"/>
        <v>81755.589630000904</v>
      </c>
      <c r="AD11" s="161">
        <f t="shared" si="11"/>
        <v>79277.009820000909</v>
      </c>
      <c r="AE11" s="161">
        <f t="shared" si="11"/>
        <v>76798.430010000913</v>
      </c>
    </row>
    <row r="12" spans="1:31">
      <c r="A12" s="30">
        <v>35704</v>
      </c>
      <c r="B12" s="3"/>
      <c r="C12" s="6">
        <v>4</v>
      </c>
      <c r="D12" s="29">
        <f t="shared" si="0"/>
        <v>6531</v>
      </c>
      <c r="E12" s="29">
        <f t="shared" si="6"/>
        <v>26124</v>
      </c>
      <c r="F12" s="29">
        <f t="shared" si="1"/>
        <v>-1149376</v>
      </c>
      <c r="G12" s="34">
        <f>+Inputs!$D$2</f>
        <v>0.3795</v>
      </c>
      <c r="H12" s="2"/>
      <c r="I12" s="27">
        <f t="shared" si="7"/>
        <v>1175500</v>
      </c>
      <c r="J12" s="27"/>
      <c r="K12" s="27">
        <f t="shared" si="2"/>
        <v>6531</v>
      </c>
      <c r="L12" s="27">
        <f t="shared" si="8"/>
        <v>26124</v>
      </c>
      <c r="M12" s="27">
        <f t="shared" si="3"/>
        <v>2478.5145000000002</v>
      </c>
      <c r="N12" s="27">
        <f t="shared" si="4"/>
        <v>2478.5145000000002</v>
      </c>
      <c r="O12" s="27">
        <f t="shared" si="9"/>
        <v>-436188.19200000004</v>
      </c>
      <c r="P12" s="27">
        <f t="shared" si="10"/>
        <v>436188.19200000004</v>
      </c>
      <c r="Q12" s="39"/>
      <c r="R12" s="40"/>
      <c r="S12" s="40"/>
      <c r="T12" s="36"/>
    </row>
    <row r="13" spans="1:31">
      <c r="A13" s="31">
        <v>35735</v>
      </c>
      <c r="B13" s="3"/>
      <c r="C13" s="6">
        <v>5</v>
      </c>
      <c r="D13" s="29">
        <f t="shared" si="0"/>
        <v>6531</v>
      </c>
      <c r="E13" s="29">
        <f t="shared" si="6"/>
        <v>32655</v>
      </c>
      <c r="F13" s="29">
        <f t="shared" si="1"/>
        <v>-1142845</v>
      </c>
      <c r="G13" s="34">
        <f>+Inputs!$D$2</f>
        <v>0.3795</v>
      </c>
      <c r="H13" s="2"/>
      <c r="I13" s="27">
        <f t="shared" si="7"/>
        <v>1175500</v>
      </c>
      <c r="J13" s="27"/>
      <c r="K13" s="27">
        <f t="shared" si="2"/>
        <v>6531</v>
      </c>
      <c r="L13" s="27">
        <f t="shared" si="8"/>
        <v>32655</v>
      </c>
      <c r="M13" s="27">
        <f t="shared" si="3"/>
        <v>2478.5145000000002</v>
      </c>
      <c r="N13" s="27">
        <f t="shared" si="4"/>
        <v>2478.5145000000002</v>
      </c>
      <c r="O13" s="27">
        <f t="shared" si="9"/>
        <v>-433709.67750000005</v>
      </c>
      <c r="P13" s="27">
        <f t="shared" si="10"/>
        <v>433709.67750000005</v>
      </c>
      <c r="Q13" s="38">
        <f>VLOOKUP(Q8,A9:P188,9)</f>
        <v>1175500</v>
      </c>
      <c r="R13" s="38">
        <f>VLOOKUP(R8,A9:P188,9)</f>
        <v>1175500</v>
      </c>
      <c r="S13" s="38">
        <f>+R13-Q13</f>
        <v>0</v>
      </c>
      <c r="T13" s="36" t="s">
        <v>70</v>
      </c>
    </row>
    <row r="14" spans="1:31">
      <c r="A14" s="30">
        <v>35765</v>
      </c>
      <c r="B14" s="3"/>
      <c r="C14" s="6">
        <v>6</v>
      </c>
      <c r="D14" s="29">
        <f t="shared" si="0"/>
        <v>6531</v>
      </c>
      <c r="E14" s="29">
        <f t="shared" si="6"/>
        <v>39186</v>
      </c>
      <c r="F14" s="29">
        <f t="shared" si="1"/>
        <v>-1136314</v>
      </c>
      <c r="G14" s="34">
        <f>+Inputs!$D$2</f>
        <v>0.3795</v>
      </c>
      <c r="H14" s="2"/>
      <c r="I14" s="27">
        <f t="shared" si="7"/>
        <v>1175500</v>
      </c>
      <c r="J14" s="27"/>
      <c r="K14" s="27">
        <f t="shared" si="2"/>
        <v>6531</v>
      </c>
      <c r="L14" s="27">
        <f t="shared" si="8"/>
        <v>39186</v>
      </c>
      <c r="M14" s="27">
        <f t="shared" si="3"/>
        <v>2478.5145000000002</v>
      </c>
      <c r="N14" s="27">
        <f t="shared" si="4"/>
        <v>2478.5145000000002</v>
      </c>
      <c r="O14" s="27">
        <f t="shared" si="9"/>
        <v>-431231.16300000006</v>
      </c>
      <c r="P14" s="27">
        <f t="shared" si="10"/>
        <v>431231.16300000006</v>
      </c>
      <c r="Q14" s="38">
        <f>VLOOKUP(Q8,A9:P188,12)</f>
        <v>979650</v>
      </c>
      <c r="R14" s="38">
        <f>VLOOKUP(R8,A9:P188,12)</f>
        <v>1058022</v>
      </c>
      <c r="S14" s="38">
        <f>+R14-Q14</f>
        <v>78372</v>
      </c>
      <c r="T14" s="37" t="s">
        <v>93</v>
      </c>
    </row>
    <row r="15" spans="1:31">
      <c r="A15" s="31">
        <v>35796</v>
      </c>
      <c r="B15" s="3"/>
      <c r="C15" s="6">
        <v>7</v>
      </c>
      <c r="D15" s="29">
        <f t="shared" si="0"/>
        <v>6531</v>
      </c>
      <c r="E15" s="29">
        <f t="shared" si="6"/>
        <v>45717</v>
      </c>
      <c r="F15" s="29">
        <f t="shared" si="1"/>
        <v>-1129783</v>
      </c>
      <c r="G15" s="34">
        <f>+Inputs!$D$2</f>
        <v>0.3795</v>
      </c>
      <c r="H15" s="2"/>
      <c r="I15" s="27">
        <f t="shared" si="7"/>
        <v>1175500</v>
      </c>
      <c r="J15" s="27"/>
      <c r="K15" s="27">
        <f t="shared" si="2"/>
        <v>6531</v>
      </c>
      <c r="L15" s="27">
        <f t="shared" si="8"/>
        <v>45717</v>
      </c>
      <c r="M15" s="27">
        <f t="shared" si="3"/>
        <v>2478.5145000000002</v>
      </c>
      <c r="N15" s="27">
        <f t="shared" si="4"/>
        <v>2478.5145000000002</v>
      </c>
      <c r="O15" s="27">
        <f t="shared" si="9"/>
        <v>-428752.64850000007</v>
      </c>
      <c r="P15" s="27">
        <f t="shared" si="10"/>
        <v>428752.64850000007</v>
      </c>
    </row>
    <row r="16" spans="1:31">
      <c r="A16" s="30">
        <v>35827</v>
      </c>
      <c r="B16" s="3"/>
      <c r="C16" s="6">
        <v>8</v>
      </c>
      <c r="D16" s="29">
        <f t="shared" si="0"/>
        <v>6531</v>
      </c>
      <c r="E16" s="29">
        <f t="shared" si="6"/>
        <v>52248</v>
      </c>
      <c r="F16" s="29">
        <f t="shared" si="1"/>
        <v>-1123252</v>
      </c>
      <c r="G16" s="34">
        <f>+Inputs!$D$2</f>
        <v>0.3795</v>
      </c>
      <c r="H16" s="2"/>
      <c r="I16" s="27">
        <f t="shared" si="7"/>
        <v>1175500</v>
      </c>
      <c r="J16" s="27"/>
      <c r="K16" s="27">
        <f t="shared" si="2"/>
        <v>6531</v>
      </c>
      <c r="L16" s="27">
        <f t="shared" si="8"/>
        <v>52248</v>
      </c>
      <c r="M16" s="27">
        <f t="shared" si="3"/>
        <v>2478.5145000000002</v>
      </c>
      <c r="N16" s="27">
        <f t="shared" si="4"/>
        <v>2478.5145000000002</v>
      </c>
      <c r="O16" s="27">
        <f t="shared" si="9"/>
        <v>-426274.13400000008</v>
      </c>
      <c r="P16" s="27">
        <f t="shared" si="10"/>
        <v>426274.13400000008</v>
      </c>
      <c r="Q16" s="4"/>
      <c r="R16" s="4"/>
      <c r="S16" s="4"/>
    </row>
    <row r="17" spans="1:19">
      <c r="A17" s="31">
        <v>35855</v>
      </c>
      <c r="B17" s="3"/>
      <c r="C17" s="6">
        <v>9</v>
      </c>
      <c r="D17" s="29">
        <f t="shared" si="0"/>
        <v>6531</v>
      </c>
      <c r="E17" s="29">
        <f t="shared" si="6"/>
        <v>58779</v>
      </c>
      <c r="F17" s="29">
        <f t="shared" si="1"/>
        <v>-1116721</v>
      </c>
      <c r="G17" s="34">
        <f>+Inputs!$D$2</f>
        <v>0.3795</v>
      </c>
      <c r="H17" s="2"/>
      <c r="I17" s="27">
        <f t="shared" si="7"/>
        <v>1175500</v>
      </c>
      <c r="J17" s="27"/>
      <c r="K17" s="27">
        <f t="shared" si="2"/>
        <v>6531</v>
      </c>
      <c r="L17" s="27">
        <f t="shared" si="8"/>
        <v>58779</v>
      </c>
      <c r="M17" s="27">
        <f t="shared" si="3"/>
        <v>2478.5145000000002</v>
      </c>
      <c r="N17" s="27">
        <f t="shared" si="4"/>
        <v>2478.5145000000002</v>
      </c>
      <c r="O17" s="27">
        <f t="shared" si="9"/>
        <v>-423795.61950000009</v>
      </c>
      <c r="P17" s="27">
        <f t="shared" si="10"/>
        <v>423795.61950000009</v>
      </c>
      <c r="Q17" s="4"/>
      <c r="R17" s="4"/>
      <c r="S17" s="4"/>
    </row>
    <row r="18" spans="1:19">
      <c r="A18" s="30">
        <v>35886</v>
      </c>
      <c r="B18" s="3"/>
      <c r="C18" s="6">
        <v>10</v>
      </c>
      <c r="D18" s="29">
        <f t="shared" si="0"/>
        <v>6531</v>
      </c>
      <c r="E18" s="29">
        <f t="shared" si="6"/>
        <v>65310</v>
      </c>
      <c r="F18" s="29">
        <f t="shared" si="1"/>
        <v>-1110190</v>
      </c>
      <c r="G18" s="34">
        <f>+Inputs!$D$2</f>
        <v>0.3795</v>
      </c>
      <c r="H18" s="2"/>
      <c r="I18" s="27">
        <f t="shared" si="7"/>
        <v>1175500</v>
      </c>
      <c r="J18" s="27"/>
      <c r="K18" s="27">
        <f t="shared" si="2"/>
        <v>6531</v>
      </c>
      <c r="L18" s="27">
        <f t="shared" si="8"/>
        <v>65310</v>
      </c>
      <c r="M18" s="27">
        <f t="shared" si="3"/>
        <v>2478.5145000000002</v>
      </c>
      <c r="N18" s="27">
        <f t="shared" si="4"/>
        <v>2478.5145000000002</v>
      </c>
      <c r="O18" s="27">
        <f t="shared" si="9"/>
        <v>-421317.1050000001</v>
      </c>
      <c r="P18" s="27">
        <f t="shared" si="10"/>
        <v>421317.1050000001</v>
      </c>
      <c r="Q18" s="4"/>
      <c r="R18" s="4"/>
      <c r="S18" s="4"/>
    </row>
    <row r="19" spans="1:19">
      <c r="A19" s="31">
        <v>35916</v>
      </c>
      <c r="B19" s="3"/>
      <c r="C19" s="6">
        <v>11</v>
      </c>
      <c r="D19" s="29">
        <f t="shared" si="0"/>
        <v>6531</v>
      </c>
      <c r="E19" s="29">
        <f t="shared" si="6"/>
        <v>71841</v>
      </c>
      <c r="F19" s="29">
        <f t="shared" si="1"/>
        <v>-1103659</v>
      </c>
      <c r="G19" s="34">
        <f>+Inputs!$D$2</f>
        <v>0.3795</v>
      </c>
      <c r="H19" s="2"/>
      <c r="I19" s="27">
        <f t="shared" si="7"/>
        <v>1175500</v>
      </c>
      <c r="J19" s="27"/>
      <c r="K19" s="27">
        <f t="shared" si="2"/>
        <v>6531</v>
      </c>
      <c r="L19" s="27">
        <f t="shared" si="8"/>
        <v>71841</v>
      </c>
      <c r="M19" s="27">
        <f t="shared" si="3"/>
        <v>2478.5145000000002</v>
      </c>
      <c r="N19" s="27">
        <f t="shared" si="4"/>
        <v>2478.5145000000002</v>
      </c>
      <c r="O19" s="27">
        <f t="shared" si="9"/>
        <v>-418838.59050000011</v>
      </c>
      <c r="P19" s="27">
        <f t="shared" si="10"/>
        <v>418838.59050000011</v>
      </c>
      <c r="Q19" s="4"/>
      <c r="R19" s="4"/>
      <c r="S19" s="4"/>
    </row>
    <row r="20" spans="1:19">
      <c r="A20" s="30">
        <v>35947</v>
      </c>
      <c r="B20" s="3"/>
      <c r="C20" s="6">
        <v>12</v>
      </c>
      <c r="D20" s="29">
        <f t="shared" si="0"/>
        <v>6531</v>
      </c>
      <c r="E20" s="29">
        <f t="shared" si="6"/>
        <v>78372</v>
      </c>
      <c r="F20" s="29">
        <f t="shared" si="1"/>
        <v>-1097128</v>
      </c>
      <c r="G20" s="34">
        <f>+Inputs!$D$2</f>
        <v>0.3795</v>
      </c>
      <c r="H20" s="2"/>
      <c r="I20" s="27">
        <f t="shared" si="7"/>
        <v>1175500</v>
      </c>
      <c r="J20" s="27"/>
      <c r="K20" s="27">
        <f t="shared" si="2"/>
        <v>6531</v>
      </c>
      <c r="L20" s="27">
        <f t="shared" si="8"/>
        <v>78372</v>
      </c>
      <c r="M20" s="27">
        <f t="shared" si="3"/>
        <v>2478.5145000000002</v>
      </c>
      <c r="N20" s="27">
        <f t="shared" si="4"/>
        <v>2478.5145000000002</v>
      </c>
      <c r="O20" s="27">
        <f t="shared" si="9"/>
        <v>-416360.07600000012</v>
      </c>
      <c r="P20" s="27">
        <f t="shared" si="10"/>
        <v>416360.07600000012</v>
      </c>
      <c r="Q20" s="4"/>
      <c r="R20" s="4"/>
      <c r="S20" s="4"/>
    </row>
    <row r="21" spans="1:19">
      <c r="A21" s="31">
        <v>35977</v>
      </c>
      <c r="B21" s="3"/>
      <c r="C21" s="6">
        <v>13</v>
      </c>
      <c r="D21" s="29">
        <f t="shared" si="0"/>
        <v>6531</v>
      </c>
      <c r="E21" s="29">
        <f t="shared" si="6"/>
        <v>84903</v>
      </c>
      <c r="F21" s="29">
        <f t="shared" si="1"/>
        <v>-1090597</v>
      </c>
      <c r="G21" s="34">
        <f>+Inputs!$D$2</f>
        <v>0.3795</v>
      </c>
      <c r="H21" s="2"/>
      <c r="I21" s="27">
        <f t="shared" si="7"/>
        <v>1175500</v>
      </c>
      <c r="J21" s="27"/>
      <c r="K21" s="27">
        <f t="shared" si="2"/>
        <v>6531</v>
      </c>
      <c r="L21" s="27">
        <f t="shared" si="8"/>
        <v>84903</v>
      </c>
      <c r="M21" s="27">
        <f t="shared" si="3"/>
        <v>2478.5145000000002</v>
      </c>
      <c r="N21" s="27">
        <f t="shared" si="4"/>
        <v>2478.5145000000002</v>
      </c>
      <c r="O21" s="27">
        <f t="shared" si="9"/>
        <v>-413881.56150000013</v>
      </c>
      <c r="P21" s="27">
        <f t="shared" si="10"/>
        <v>413881.56150000013</v>
      </c>
      <c r="Q21" s="4"/>
      <c r="R21" s="4"/>
      <c r="S21" s="4"/>
    </row>
    <row r="22" spans="1:19">
      <c r="A22" s="30">
        <v>36008</v>
      </c>
      <c r="B22" s="3"/>
      <c r="C22" s="6">
        <v>14</v>
      </c>
      <c r="D22" s="29">
        <f t="shared" si="0"/>
        <v>6531</v>
      </c>
      <c r="E22" s="29">
        <f t="shared" si="6"/>
        <v>91434</v>
      </c>
      <c r="F22" s="29">
        <f t="shared" si="1"/>
        <v>-1084066</v>
      </c>
      <c r="G22" s="34">
        <f>+Inputs!$D$2</f>
        <v>0.3795</v>
      </c>
      <c r="H22" s="2"/>
      <c r="I22" s="27">
        <f t="shared" si="7"/>
        <v>1175500</v>
      </c>
      <c r="J22" s="27"/>
      <c r="K22" s="27">
        <f t="shared" si="2"/>
        <v>6531</v>
      </c>
      <c r="L22" s="27">
        <f t="shared" si="8"/>
        <v>91434</v>
      </c>
      <c r="M22" s="27">
        <f t="shared" si="3"/>
        <v>2478.5145000000002</v>
      </c>
      <c r="N22" s="27">
        <f t="shared" si="4"/>
        <v>2478.5145000000002</v>
      </c>
      <c r="O22" s="27">
        <f t="shared" si="9"/>
        <v>-411403.04700000014</v>
      </c>
      <c r="P22" s="27">
        <f t="shared" si="10"/>
        <v>411403.04700000014</v>
      </c>
      <c r="Q22" s="4"/>
      <c r="R22" s="4"/>
      <c r="S22" s="4"/>
    </row>
    <row r="23" spans="1:19">
      <c r="A23" s="31">
        <v>36039</v>
      </c>
      <c r="B23" s="3"/>
      <c r="C23" s="6">
        <v>15</v>
      </c>
      <c r="D23" s="29">
        <f t="shared" si="0"/>
        <v>6531</v>
      </c>
      <c r="E23" s="29">
        <f t="shared" si="6"/>
        <v>97965</v>
      </c>
      <c r="F23" s="29">
        <f t="shared" si="1"/>
        <v>-1077535</v>
      </c>
      <c r="G23" s="34">
        <f>+Inputs!$D$2</f>
        <v>0.3795</v>
      </c>
      <c r="H23" s="2"/>
      <c r="I23" s="27">
        <f t="shared" si="7"/>
        <v>1175500</v>
      </c>
      <c r="J23" s="27"/>
      <c r="K23" s="27">
        <f t="shared" si="2"/>
        <v>6531</v>
      </c>
      <c r="L23" s="27">
        <f t="shared" si="8"/>
        <v>97965</v>
      </c>
      <c r="M23" s="27">
        <f t="shared" si="3"/>
        <v>2478.5145000000002</v>
      </c>
      <c r="N23" s="27">
        <f t="shared" si="4"/>
        <v>2478.5145000000002</v>
      </c>
      <c r="O23" s="27">
        <f t="shared" si="9"/>
        <v>-408924.53250000015</v>
      </c>
      <c r="P23" s="27">
        <f t="shared" si="10"/>
        <v>408924.53250000015</v>
      </c>
      <c r="Q23" s="4"/>
      <c r="R23" s="4"/>
      <c r="S23" s="4"/>
    </row>
    <row r="24" spans="1:19">
      <c r="A24" s="30">
        <v>36069</v>
      </c>
      <c r="B24" s="3"/>
      <c r="C24" s="6">
        <v>16</v>
      </c>
      <c r="D24" s="29">
        <f t="shared" si="0"/>
        <v>6531</v>
      </c>
      <c r="E24" s="29">
        <f t="shared" si="6"/>
        <v>104496</v>
      </c>
      <c r="F24" s="29">
        <f t="shared" si="1"/>
        <v>-1071004</v>
      </c>
      <c r="G24" s="34">
        <f>+Inputs!$D$2</f>
        <v>0.3795</v>
      </c>
      <c r="H24" s="2"/>
      <c r="I24" s="27">
        <f t="shared" si="7"/>
        <v>1175500</v>
      </c>
      <c r="J24" s="27"/>
      <c r="K24" s="27">
        <f t="shared" si="2"/>
        <v>6531</v>
      </c>
      <c r="L24" s="27">
        <f t="shared" si="8"/>
        <v>104496</v>
      </c>
      <c r="M24" s="27">
        <f t="shared" si="3"/>
        <v>2478.5145000000002</v>
      </c>
      <c r="N24" s="27">
        <f t="shared" si="4"/>
        <v>2478.5145000000002</v>
      </c>
      <c r="O24" s="27">
        <f t="shared" si="9"/>
        <v>-406446.01800000016</v>
      </c>
      <c r="P24" s="27">
        <f t="shared" si="10"/>
        <v>406446.01800000016</v>
      </c>
      <c r="Q24" s="4"/>
      <c r="R24" s="4"/>
      <c r="S24" s="4"/>
    </row>
    <row r="25" spans="1:19">
      <c r="A25" s="31">
        <v>36100</v>
      </c>
      <c r="B25" s="3"/>
      <c r="C25" s="6">
        <v>17</v>
      </c>
      <c r="D25" s="29">
        <f t="shared" si="0"/>
        <v>6531</v>
      </c>
      <c r="E25" s="29">
        <f t="shared" si="6"/>
        <v>111027</v>
      </c>
      <c r="F25" s="29">
        <f t="shared" si="1"/>
        <v>-1064473</v>
      </c>
      <c r="G25" s="34">
        <f>+Inputs!$D$2</f>
        <v>0.3795</v>
      </c>
      <c r="H25" s="2"/>
      <c r="I25" s="27">
        <f t="shared" si="7"/>
        <v>1175500</v>
      </c>
      <c r="J25" s="27"/>
      <c r="K25" s="27">
        <f t="shared" si="2"/>
        <v>6531</v>
      </c>
      <c r="L25" s="27">
        <f t="shared" si="8"/>
        <v>111027</v>
      </c>
      <c r="M25" s="27">
        <f t="shared" si="3"/>
        <v>2478.5145000000002</v>
      </c>
      <c r="N25" s="27">
        <f t="shared" si="4"/>
        <v>2478.5145000000002</v>
      </c>
      <c r="O25" s="27">
        <f t="shared" si="9"/>
        <v>-403967.50350000017</v>
      </c>
      <c r="P25" s="27">
        <f t="shared" si="10"/>
        <v>403967.50350000017</v>
      </c>
      <c r="Q25" s="4"/>
      <c r="R25" s="4"/>
      <c r="S25" s="4"/>
    </row>
    <row r="26" spans="1:19">
      <c r="A26" s="30">
        <v>36130</v>
      </c>
      <c r="B26" s="3"/>
      <c r="C26" s="6">
        <v>18</v>
      </c>
      <c r="D26" s="29">
        <f t="shared" si="0"/>
        <v>6531</v>
      </c>
      <c r="E26" s="29">
        <f t="shared" si="6"/>
        <v>117558</v>
      </c>
      <c r="F26" s="29">
        <f t="shared" si="1"/>
        <v>-1057942</v>
      </c>
      <c r="G26" s="34">
        <f>+Inputs!$D$2</f>
        <v>0.3795</v>
      </c>
      <c r="H26" s="2"/>
      <c r="I26" s="27">
        <f t="shared" si="7"/>
        <v>1175500</v>
      </c>
      <c r="J26" s="27"/>
      <c r="K26" s="27">
        <f t="shared" si="2"/>
        <v>6531</v>
      </c>
      <c r="L26" s="27">
        <f t="shared" si="8"/>
        <v>117558</v>
      </c>
      <c r="M26" s="27">
        <f t="shared" si="3"/>
        <v>2478.5145000000002</v>
      </c>
      <c r="N26" s="27">
        <f t="shared" si="4"/>
        <v>2478.5145000000002</v>
      </c>
      <c r="O26" s="27">
        <f t="shared" si="9"/>
        <v>-401488.98900000018</v>
      </c>
      <c r="P26" s="27">
        <f t="shared" si="10"/>
        <v>401488.98900000018</v>
      </c>
      <c r="Q26" s="4"/>
      <c r="R26" s="4"/>
      <c r="S26" s="4"/>
    </row>
    <row r="27" spans="1:19">
      <c r="A27" s="31">
        <v>36161</v>
      </c>
      <c r="B27" s="3"/>
      <c r="C27" s="6">
        <v>19</v>
      </c>
      <c r="D27" s="29">
        <f t="shared" si="0"/>
        <v>6531</v>
      </c>
      <c r="E27" s="29">
        <f t="shared" si="6"/>
        <v>124089</v>
      </c>
      <c r="F27" s="29">
        <f t="shared" si="1"/>
        <v>-1051411</v>
      </c>
      <c r="G27" s="34">
        <f>+Inputs!$D$2</f>
        <v>0.3795</v>
      </c>
      <c r="H27" s="2"/>
      <c r="I27" s="27">
        <f t="shared" si="7"/>
        <v>1175500</v>
      </c>
      <c r="J27" s="27"/>
      <c r="K27" s="27">
        <f t="shared" si="2"/>
        <v>6531</v>
      </c>
      <c r="L27" s="27">
        <f t="shared" si="8"/>
        <v>124089</v>
      </c>
      <c r="M27" s="27">
        <f t="shared" si="3"/>
        <v>2478.5145000000002</v>
      </c>
      <c r="N27" s="27">
        <f t="shared" si="4"/>
        <v>2478.5145000000002</v>
      </c>
      <c r="O27" s="27">
        <f t="shared" si="9"/>
        <v>-399010.47450000019</v>
      </c>
      <c r="P27" s="27">
        <f t="shared" si="10"/>
        <v>399010.47450000019</v>
      </c>
      <c r="Q27" s="4"/>
      <c r="R27" s="4"/>
      <c r="S27" s="4"/>
    </row>
    <row r="28" spans="1:19">
      <c r="A28" s="30">
        <v>36192</v>
      </c>
      <c r="B28" s="3"/>
      <c r="C28" s="6">
        <v>20</v>
      </c>
      <c r="D28" s="29">
        <f t="shared" si="0"/>
        <v>6531</v>
      </c>
      <c r="E28" s="29">
        <f t="shared" si="6"/>
        <v>130620</v>
      </c>
      <c r="F28" s="29">
        <f t="shared" si="1"/>
        <v>-1044880</v>
      </c>
      <c r="G28" s="34">
        <f>+Inputs!$D$2</f>
        <v>0.3795</v>
      </c>
      <c r="H28" s="2"/>
      <c r="I28" s="27">
        <f t="shared" si="7"/>
        <v>1175500</v>
      </c>
      <c r="J28" s="27"/>
      <c r="K28" s="27">
        <f t="shared" si="2"/>
        <v>6531</v>
      </c>
      <c r="L28" s="27">
        <f t="shared" si="8"/>
        <v>130620</v>
      </c>
      <c r="M28" s="27">
        <f t="shared" si="3"/>
        <v>2478.5145000000002</v>
      </c>
      <c r="N28" s="27">
        <f t="shared" si="4"/>
        <v>2478.5145000000002</v>
      </c>
      <c r="O28" s="27">
        <f t="shared" si="9"/>
        <v>-396531.9600000002</v>
      </c>
      <c r="P28" s="27">
        <f t="shared" si="10"/>
        <v>396531.9600000002</v>
      </c>
      <c r="Q28" s="4"/>
      <c r="R28" s="4"/>
      <c r="S28" s="4"/>
    </row>
    <row r="29" spans="1:19">
      <c r="A29" s="31">
        <v>36220</v>
      </c>
      <c r="B29" s="3"/>
      <c r="C29" s="6">
        <v>21</v>
      </c>
      <c r="D29" s="29">
        <f t="shared" si="0"/>
        <v>6531</v>
      </c>
      <c r="E29" s="29">
        <f t="shared" si="6"/>
        <v>137151</v>
      </c>
      <c r="F29" s="29">
        <f t="shared" si="1"/>
        <v>-1038349</v>
      </c>
      <c r="G29" s="34">
        <f>+Inputs!$D$2</f>
        <v>0.3795</v>
      </c>
      <c r="H29" s="2"/>
      <c r="I29" s="27">
        <f t="shared" si="7"/>
        <v>1175500</v>
      </c>
      <c r="J29" s="27"/>
      <c r="K29" s="27">
        <f t="shared" si="2"/>
        <v>6531</v>
      </c>
      <c r="L29" s="27">
        <f t="shared" si="8"/>
        <v>137151</v>
      </c>
      <c r="M29" s="27">
        <f t="shared" si="3"/>
        <v>2478.5145000000002</v>
      </c>
      <c r="N29" s="27">
        <f t="shared" si="4"/>
        <v>2478.5145000000002</v>
      </c>
      <c r="O29" s="27">
        <f t="shared" si="9"/>
        <v>-394053.44550000021</v>
      </c>
      <c r="P29" s="27">
        <f t="shared" si="10"/>
        <v>394053.44550000021</v>
      </c>
      <c r="Q29" s="4"/>
      <c r="R29" s="4"/>
      <c r="S29" s="4"/>
    </row>
    <row r="30" spans="1:19">
      <c r="A30" s="30">
        <v>36251</v>
      </c>
      <c r="B30" s="3"/>
      <c r="C30" s="6">
        <v>22</v>
      </c>
      <c r="D30" s="29">
        <f t="shared" si="0"/>
        <v>6531</v>
      </c>
      <c r="E30" s="29">
        <f t="shared" si="6"/>
        <v>143682</v>
      </c>
      <c r="F30" s="29">
        <f t="shared" si="1"/>
        <v>-1031818</v>
      </c>
      <c r="G30" s="34">
        <f>+Inputs!$D$2</f>
        <v>0.3795</v>
      </c>
      <c r="H30" s="2"/>
      <c r="I30" s="27">
        <f t="shared" si="7"/>
        <v>1175500</v>
      </c>
      <c r="J30" s="27"/>
      <c r="K30" s="27">
        <f t="shared" si="2"/>
        <v>6531</v>
      </c>
      <c r="L30" s="27">
        <f t="shared" si="8"/>
        <v>143682</v>
      </c>
      <c r="M30" s="27">
        <f t="shared" si="3"/>
        <v>2478.5145000000002</v>
      </c>
      <c r="N30" s="27">
        <f t="shared" si="4"/>
        <v>2478.5145000000002</v>
      </c>
      <c r="O30" s="27">
        <f t="shared" si="9"/>
        <v>-391574.93100000022</v>
      </c>
      <c r="P30" s="27">
        <f t="shared" si="10"/>
        <v>391574.93100000022</v>
      </c>
      <c r="Q30" s="125"/>
    </row>
    <row r="31" spans="1:19">
      <c r="A31" s="31">
        <v>36281</v>
      </c>
      <c r="B31" s="3"/>
      <c r="C31" s="6">
        <v>23</v>
      </c>
      <c r="D31" s="29">
        <f t="shared" si="0"/>
        <v>6531</v>
      </c>
      <c r="E31" s="29">
        <f t="shared" si="6"/>
        <v>150213</v>
      </c>
      <c r="F31" s="29">
        <f t="shared" si="1"/>
        <v>-1025287</v>
      </c>
      <c r="G31" s="34">
        <f>+Inputs!$D$2</f>
        <v>0.3795</v>
      </c>
      <c r="H31" s="2"/>
      <c r="I31" s="27">
        <f t="shared" si="7"/>
        <v>1175500</v>
      </c>
      <c r="J31" s="27"/>
      <c r="K31" s="27">
        <f t="shared" si="2"/>
        <v>6531</v>
      </c>
      <c r="L31" s="27">
        <f t="shared" si="8"/>
        <v>150213</v>
      </c>
      <c r="M31" s="27">
        <f t="shared" si="3"/>
        <v>2478.5145000000002</v>
      </c>
      <c r="N31" s="27">
        <f t="shared" si="4"/>
        <v>2478.5145000000002</v>
      </c>
      <c r="O31" s="27">
        <f t="shared" si="9"/>
        <v>-389096.41650000022</v>
      </c>
      <c r="P31" s="27">
        <f t="shared" si="10"/>
        <v>389096.41650000022</v>
      </c>
      <c r="Q31" s="125"/>
    </row>
    <row r="32" spans="1:19">
      <c r="A32" s="30">
        <v>36312</v>
      </c>
      <c r="B32" s="3"/>
      <c r="C32" s="6">
        <v>24</v>
      </c>
      <c r="D32" s="29">
        <f t="shared" si="0"/>
        <v>6531</v>
      </c>
      <c r="E32" s="29">
        <f t="shared" si="6"/>
        <v>156744</v>
      </c>
      <c r="F32" s="29">
        <f t="shared" si="1"/>
        <v>-1018756</v>
      </c>
      <c r="G32" s="34">
        <f>+Inputs!$D$2</f>
        <v>0.3795</v>
      </c>
      <c r="H32" s="2"/>
      <c r="I32" s="27">
        <f t="shared" si="7"/>
        <v>1175500</v>
      </c>
      <c r="J32" s="27"/>
      <c r="K32" s="27">
        <f t="shared" si="2"/>
        <v>6531</v>
      </c>
      <c r="L32" s="27">
        <f t="shared" si="8"/>
        <v>156744</v>
      </c>
      <c r="M32" s="27">
        <f t="shared" si="3"/>
        <v>2478.5145000000002</v>
      </c>
      <c r="N32" s="27">
        <f t="shared" si="4"/>
        <v>2478.5145000000002</v>
      </c>
      <c r="O32" s="27">
        <f t="shared" si="9"/>
        <v>-386617.90200000023</v>
      </c>
      <c r="P32" s="27">
        <f t="shared" si="10"/>
        <v>386617.90200000023</v>
      </c>
      <c r="Q32" s="125"/>
    </row>
    <row r="33" spans="1:21">
      <c r="A33" s="31">
        <v>36342</v>
      </c>
      <c r="B33" s="3"/>
      <c r="C33" s="6">
        <v>25</v>
      </c>
      <c r="D33" s="29">
        <f t="shared" si="0"/>
        <v>6531</v>
      </c>
      <c r="E33" s="29">
        <f t="shared" si="6"/>
        <v>163275</v>
      </c>
      <c r="F33" s="29">
        <f t="shared" si="1"/>
        <v>-1012225</v>
      </c>
      <c r="G33" s="34">
        <f>+Inputs!$D$2</f>
        <v>0.3795</v>
      </c>
      <c r="H33" s="2"/>
      <c r="I33" s="27">
        <f t="shared" si="7"/>
        <v>1175500</v>
      </c>
      <c r="J33" s="27"/>
      <c r="K33" s="27">
        <f t="shared" si="2"/>
        <v>6531</v>
      </c>
      <c r="L33" s="27">
        <f t="shared" si="8"/>
        <v>163275</v>
      </c>
      <c r="M33" s="27">
        <f t="shared" si="3"/>
        <v>2478.5145000000002</v>
      </c>
      <c r="N33" s="27">
        <f t="shared" si="4"/>
        <v>2478.5145000000002</v>
      </c>
      <c r="O33" s="27">
        <f t="shared" si="9"/>
        <v>-384139.38750000024</v>
      </c>
      <c r="P33" s="27">
        <f t="shared" si="10"/>
        <v>384139.38750000024</v>
      </c>
      <c r="Q33" s="125"/>
    </row>
    <row r="34" spans="1:21">
      <c r="A34" s="30">
        <v>36373</v>
      </c>
      <c r="B34" s="3"/>
      <c r="C34" s="6">
        <v>26</v>
      </c>
      <c r="D34" s="29">
        <f t="shared" si="0"/>
        <v>6531</v>
      </c>
      <c r="E34" s="29">
        <f t="shared" si="6"/>
        <v>169806</v>
      </c>
      <c r="F34" s="29">
        <f t="shared" si="1"/>
        <v>-1005694</v>
      </c>
      <c r="G34" s="34">
        <f>+Inputs!$D$2</f>
        <v>0.3795</v>
      </c>
      <c r="H34" s="2"/>
      <c r="I34" s="27">
        <f t="shared" si="7"/>
        <v>1175500</v>
      </c>
      <c r="J34" s="27"/>
      <c r="K34" s="27">
        <f t="shared" si="2"/>
        <v>6531</v>
      </c>
      <c r="L34" s="27">
        <f t="shared" si="8"/>
        <v>169806</v>
      </c>
      <c r="M34" s="27">
        <f t="shared" si="3"/>
        <v>2478.5145000000002</v>
      </c>
      <c r="N34" s="27">
        <f t="shared" si="4"/>
        <v>2478.5145000000002</v>
      </c>
      <c r="O34" s="27">
        <f t="shared" si="9"/>
        <v>-381660.87300000025</v>
      </c>
      <c r="P34" s="27">
        <f t="shared" si="10"/>
        <v>381660.87300000025</v>
      </c>
      <c r="Q34" s="125"/>
    </row>
    <row r="35" spans="1:21">
      <c r="A35" s="31">
        <v>36404</v>
      </c>
      <c r="B35" s="3"/>
      <c r="C35" s="6">
        <v>27</v>
      </c>
      <c r="D35" s="29">
        <f t="shared" si="0"/>
        <v>6531</v>
      </c>
      <c r="E35" s="29">
        <f t="shared" si="6"/>
        <v>176337</v>
      </c>
      <c r="F35" s="29">
        <f t="shared" si="1"/>
        <v>-999163</v>
      </c>
      <c r="G35" s="34">
        <f>+Inputs!$D$2</f>
        <v>0.3795</v>
      </c>
      <c r="H35" s="2"/>
      <c r="I35" s="27">
        <f t="shared" si="7"/>
        <v>1175500</v>
      </c>
      <c r="J35" s="27"/>
      <c r="K35" s="27">
        <f t="shared" si="2"/>
        <v>6531</v>
      </c>
      <c r="L35" s="27">
        <f t="shared" si="8"/>
        <v>176337</v>
      </c>
      <c r="M35" s="27">
        <f t="shared" si="3"/>
        <v>2478.5145000000002</v>
      </c>
      <c r="N35" s="27">
        <f t="shared" si="4"/>
        <v>2478.5145000000002</v>
      </c>
      <c r="O35" s="27">
        <f t="shared" si="9"/>
        <v>-379182.35850000026</v>
      </c>
      <c r="P35" s="27">
        <f t="shared" si="10"/>
        <v>379182.35850000026</v>
      </c>
    </row>
    <row r="36" spans="1:21">
      <c r="A36" s="30">
        <v>36434</v>
      </c>
      <c r="B36" s="3"/>
      <c r="C36" s="6">
        <v>28</v>
      </c>
      <c r="D36" s="29">
        <f t="shared" si="0"/>
        <v>6531</v>
      </c>
      <c r="E36" s="29">
        <f t="shared" si="6"/>
        <v>182868</v>
      </c>
      <c r="F36" s="29">
        <f t="shared" si="1"/>
        <v>-992632</v>
      </c>
      <c r="G36" s="34">
        <f>+Inputs!$D$2</f>
        <v>0.3795</v>
      </c>
      <c r="H36" s="2"/>
      <c r="I36" s="27">
        <f t="shared" si="7"/>
        <v>1175500</v>
      </c>
      <c r="J36" s="27"/>
      <c r="K36" s="27">
        <f t="shared" si="2"/>
        <v>6531</v>
      </c>
      <c r="L36" s="27">
        <f t="shared" si="8"/>
        <v>182868</v>
      </c>
      <c r="M36" s="27">
        <f t="shared" si="3"/>
        <v>2478.5145000000002</v>
      </c>
      <c r="N36" s="27">
        <f t="shared" si="4"/>
        <v>2478.5145000000002</v>
      </c>
      <c r="O36" s="27">
        <f t="shared" si="9"/>
        <v>-376703.84400000027</v>
      </c>
      <c r="P36" s="27">
        <f t="shared" si="10"/>
        <v>376703.84400000027</v>
      </c>
    </row>
    <row r="37" spans="1:21">
      <c r="A37" s="31">
        <v>36465</v>
      </c>
      <c r="B37" s="3"/>
      <c r="C37" s="6">
        <v>29</v>
      </c>
      <c r="D37" s="29">
        <f t="shared" si="0"/>
        <v>6531</v>
      </c>
      <c r="E37" s="29">
        <f t="shared" si="6"/>
        <v>189399</v>
      </c>
      <c r="F37" s="29">
        <f t="shared" si="1"/>
        <v>-986101</v>
      </c>
      <c r="G37" s="34">
        <f>+Inputs!$D$2</f>
        <v>0.3795</v>
      </c>
      <c r="H37" s="2"/>
      <c r="I37" s="27">
        <f t="shared" si="7"/>
        <v>1175500</v>
      </c>
      <c r="J37" s="27"/>
      <c r="K37" s="27">
        <f t="shared" si="2"/>
        <v>6531</v>
      </c>
      <c r="L37" s="27">
        <f t="shared" si="8"/>
        <v>189399</v>
      </c>
      <c r="M37" s="27">
        <f t="shared" si="3"/>
        <v>2478.5145000000002</v>
      </c>
      <c r="N37" s="27">
        <f t="shared" si="4"/>
        <v>2478.5145000000002</v>
      </c>
      <c r="O37" s="27">
        <f t="shared" si="9"/>
        <v>-374225.32950000028</v>
      </c>
      <c r="P37" s="27">
        <f t="shared" si="10"/>
        <v>374225.32950000028</v>
      </c>
    </row>
    <row r="38" spans="1:21">
      <c r="A38" s="30">
        <v>36495</v>
      </c>
      <c r="B38" s="3"/>
      <c r="C38" s="6">
        <v>30</v>
      </c>
      <c r="D38" s="29">
        <f t="shared" si="0"/>
        <v>6531</v>
      </c>
      <c r="E38" s="29">
        <f t="shared" si="6"/>
        <v>195930</v>
      </c>
      <c r="F38" s="29">
        <f t="shared" si="1"/>
        <v>-979570</v>
      </c>
      <c r="G38" s="34">
        <f>+Inputs!$D$2</f>
        <v>0.3795</v>
      </c>
      <c r="H38" s="2"/>
      <c r="I38" s="27">
        <f t="shared" si="7"/>
        <v>1175500</v>
      </c>
      <c r="J38" s="27"/>
      <c r="K38" s="27">
        <f t="shared" si="2"/>
        <v>6531</v>
      </c>
      <c r="L38" s="27">
        <f t="shared" si="8"/>
        <v>195930</v>
      </c>
      <c r="M38" s="27">
        <f t="shared" si="3"/>
        <v>2478.5145000000002</v>
      </c>
      <c r="N38" s="27">
        <f t="shared" si="4"/>
        <v>2478.5145000000002</v>
      </c>
      <c r="O38" s="27">
        <f t="shared" si="9"/>
        <v>-371746.81500000029</v>
      </c>
      <c r="P38" s="27">
        <f t="shared" si="10"/>
        <v>371746.81500000029</v>
      </c>
    </row>
    <row r="39" spans="1:21">
      <c r="A39" s="31">
        <v>36526</v>
      </c>
      <c r="B39" s="2"/>
      <c r="C39" s="6">
        <v>31</v>
      </c>
      <c r="D39" s="29">
        <f t="shared" si="0"/>
        <v>6531</v>
      </c>
      <c r="E39" s="29">
        <f t="shared" si="6"/>
        <v>202461</v>
      </c>
      <c r="F39" s="29">
        <f t="shared" si="1"/>
        <v>-973039</v>
      </c>
      <c r="G39" s="34">
        <f>+Inputs!$D$2</f>
        <v>0.3795</v>
      </c>
      <c r="H39" s="2"/>
      <c r="I39" s="27">
        <f t="shared" si="7"/>
        <v>1175500</v>
      </c>
      <c r="J39" s="27"/>
      <c r="K39" s="27">
        <f t="shared" si="2"/>
        <v>6531</v>
      </c>
      <c r="L39" s="27">
        <f t="shared" si="8"/>
        <v>202461</v>
      </c>
      <c r="M39" s="27">
        <f t="shared" si="3"/>
        <v>2478.5145000000002</v>
      </c>
      <c r="N39" s="27">
        <f t="shared" si="4"/>
        <v>2478.5145000000002</v>
      </c>
      <c r="O39" s="27">
        <f t="shared" si="9"/>
        <v>-369268.3005000003</v>
      </c>
      <c r="P39" s="27">
        <f t="shared" si="10"/>
        <v>369268.3005000003</v>
      </c>
    </row>
    <row r="40" spans="1:21">
      <c r="A40" s="30">
        <v>36557</v>
      </c>
      <c r="B40" s="2"/>
      <c r="C40" s="6">
        <v>32</v>
      </c>
      <c r="D40" s="29">
        <f t="shared" si="0"/>
        <v>6531</v>
      </c>
      <c r="E40" s="29">
        <f t="shared" si="6"/>
        <v>208992</v>
      </c>
      <c r="F40" s="29">
        <f t="shared" si="1"/>
        <v>-966508</v>
      </c>
      <c r="G40" s="34">
        <f>+Inputs!$D$2</f>
        <v>0.3795</v>
      </c>
      <c r="H40" s="2"/>
      <c r="I40" s="27">
        <f t="shared" si="7"/>
        <v>1175500</v>
      </c>
      <c r="J40" s="2"/>
      <c r="K40" s="27">
        <f t="shared" si="2"/>
        <v>6531</v>
      </c>
      <c r="L40" s="27">
        <f t="shared" si="8"/>
        <v>208992</v>
      </c>
      <c r="M40" s="27">
        <f t="shared" si="3"/>
        <v>2478.5145000000002</v>
      </c>
      <c r="N40" s="27">
        <f t="shared" si="4"/>
        <v>2478.5145000000002</v>
      </c>
      <c r="O40" s="27">
        <f t="shared" si="9"/>
        <v>-366789.78600000031</v>
      </c>
      <c r="P40" s="27">
        <f t="shared" si="10"/>
        <v>366789.78600000031</v>
      </c>
    </row>
    <row r="41" spans="1:21">
      <c r="A41" s="31">
        <v>36586</v>
      </c>
      <c r="C41" s="6">
        <v>33</v>
      </c>
      <c r="D41" s="29">
        <f t="shared" ref="D41:D72" si="12">ROUND(-(+$B$9/180)*1,0)</f>
        <v>6531</v>
      </c>
      <c r="E41" s="29">
        <f t="shared" si="6"/>
        <v>215523</v>
      </c>
      <c r="F41" s="29">
        <f t="shared" ref="F41:F72" si="13">$B$9+E41</f>
        <v>-959977</v>
      </c>
      <c r="G41" s="34">
        <f>+Inputs!$D$2</f>
        <v>0.3795</v>
      </c>
      <c r="I41" s="27">
        <f t="shared" si="7"/>
        <v>1175500</v>
      </c>
      <c r="K41" s="27">
        <f t="shared" ref="K41:K72" si="14">D41</f>
        <v>6531</v>
      </c>
      <c r="L41" s="27">
        <f t="shared" si="8"/>
        <v>215523</v>
      </c>
      <c r="M41" s="27">
        <f t="shared" ref="M41:M72" si="15">K41*G41</f>
        <v>2478.5145000000002</v>
      </c>
      <c r="N41" s="27">
        <f t="shared" ref="N41:N72" si="16">M41-J41</f>
        <v>2478.5145000000002</v>
      </c>
      <c r="O41" s="27">
        <f t="shared" si="9"/>
        <v>-364311.27150000032</v>
      </c>
      <c r="P41" s="27">
        <f t="shared" si="10"/>
        <v>364311.27150000032</v>
      </c>
    </row>
    <row r="42" spans="1:21">
      <c r="A42" s="30">
        <v>36617</v>
      </c>
      <c r="C42" s="6">
        <v>34</v>
      </c>
      <c r="D42" s="29">
        <f t="shared" si="12"/>
        <v>6531</v>
      </c>
      <c r="E42" s="29">
        <f t="shared" ref="E42:E73" si="17">+E41+D42</f>
        <v>222054</v>
      </c>
      <c r="F42" s="29">
        <f t="shared" si="13"/>
        <v>-953446</v>
      </c>
      <c r="G42" s="34">
        <f>+Inputs!$D$2</f>
        <v>0.3795</v>
      </c>
      <c r="I42" s="27">
        <f t="shared" ref="I42:I73" si="18">+I41+H42</f>
        <v>1175500</v>
      </c>
      <c r="K42" s="27">
        <f t="shared" si="14"/>
        <v>6531</v>
      </c>
      <c r="L42" s="27">
        <f t="shared" ref="L42:L73" si="19">+L41+K42</f>
        <v>222054</v>
      </c>
      <c r="M42" s="27">
        <f t="shared" si="15"/>
        <v>2478.5145000000002</v>
      </c>
      <c r="N42" s="27">
        <f t="shared" si="16"/>
        <v>2478.5145000000002</v>
      </c>
      <c r="O42" s="27">
        <f t="shared" ref="O42:O73" si="20">+O41+N42</f>
        <v>-361832.75700000033</v>
      </c>
      <c r="P42" s="27">
        <f t="shared" ref="P42:P73" si="21">P41-N42</f>
        <v>361832.75700000033</v>
      </c>
    </row>
    <row r="43" spans="1:21">
      <c r="A43" s="31">
        <v>36647</v>
      </c>
      <c r="C43" s="6">
        <v>35</v>
      </c>
      <c r="D43" s="29">
        <f t="shared" si="12"/>
        <v>6531</v>
      </c>
      <c r="E43" s="29">
        <f t="shared" si="17"/>
        <v>228585</v>
      </c>
      <c r="F43" s="29">
        <f t="shared" si="13"/>
        <v>-946915</v>
      </c>
      <c r="G43" s="34">
        <f>+Inputs!$D$2</f>
        <v>0.3795</v>
      </c>
      <c r="I43" s="27">
        <f t="shared" si="18"/>
        <v>1175500</v>
      </c>
      <c r="K43" s="27">
        <f t="shared" si="14"/>
        <v>6531</v>
      </c>
      <c r="L43" s="27">
        <f t="shared" si="19"/>
        <v>228585</v>
      </c>
      <c r="M43" s="27">
        <f t="shared" si="15"/>
        <v>2478.5145000000002</v>
      </c>
      <c r="N43" s="27">
        <f t="shared" si="16"/>
        <v>2478.5145000000002</v>
      </c>
      <c r="O43" s="27">
        <f t="shared" si="20"/>
        <v>-359354.24250000034</v>
      </c>
      <c r="P43" s="27">
        <f t="shared" si="21"/>
        <v>359354.24250000034</v>
      </c>
    </row>
    <row r="44" spans="1:21">
      <c r="A44" s="30">
        <v>36678</v>
      </c>
      <c r="C44" s="6">
        <v>36</v>
      </c>
      <c r="D44" s="29">
        <f t="shared" si="12"/>
        <v>6531</v>
      </c>
      <c r="E44" s="29">
        <f t="shared" si="17"/>
        <v>235116</v>
      </c>
      <c r="F44" s="29">
        <f t="shared" si="13"/>
        <v>-940384</v>
      </c>
      <c r="G44" s="34">
        <f>+Inputs!$D$2</f>
        <v>0.3795</v>
      </c>
      <c r="I44" s="27">
        <f t="shared" si="18"/>
        <v>1175500</v>
      </c>
      <c r="K44" s="27">
        <f t="shared" si="14"/>
        <v>6531</v>
      </c>
      <c r="L44" s="27">
        <f t="shared" si="19"/>
        <v>235116</v>
      </c>
      <c r="M44" s="27">
        <f t="shared" si="15"/>
        <v>2478.5145000000002</v>
      </c>
      <c r="N44" s="27">
        <f t="shared" si="16"/>
        <v>2478.5145000000002</v>
      </c>
      <c r="O44" s="27">
        <f t="shared" si="20"/>
        <v>-356875.72800000035</v>
      </c>
      <c r="P44" s="27">
        <f t="shared" si="21"/>
        <v>356875.72800000035</v>
      </c>
      <c r="U44" s="108"/>
    </row>
    <row r="45" spans="1:21">
      <c r="A45" s="31">
        <v>36708</v>
      </c>
      <c r="C45" s="6">
        <v>37</v>
      </c>
      <c r="D45" s="29">
        <f t="shared" si="12"/>
        <v>6531</v>
      </c>
      <c r="E45" s="29">
        <f t="shared" si="17"/>
        <v>241647</v>
      </c>
      <c r="F45" s="29">
        <f t="shared" si="13"/>
        <v>-933853</v>
      </c>
      <c r="G45" s="34">
        <f>+Inputs!$D$2</f>
        <v>0.3795</v>
      </c>
      <c r="I45" s="27">
        <f t="shared" si="18"/>
        <v>1175500</v>
      </c>
      <c r="K45" s="27">
        <f t="shared" si="14"/>
        <v>6531</v>
      </c>
      <c r="L45" s="27">
        <f t="shared" si="19"/>
        <v>241647</v>
      </c>
      <c r="M45" s="27">
        <f t="shared" si="15"/>
        <v>2478.5145000000002</v>
      </c>
      <c r="N45" s="27">
        <f t="shared" si="16"/>
        <v>2478.5145000000002</v>
      </c>
      <c r="O45" s="27">
        <f t="shared" si="20"/>
        <v>-354397.21350000036</v>
      </c>
      <c r="P45" s="27">
        <f t="shared" si="21"/>
        <v>354397.21350000036</v>
      </c>
      <c r="U45" s="108"/>
    </row>
    <row r="46" spans="1:21">
      <c r="A46" s="30">
        <v>36739</v>
      </c>
      <c r="C46" s="6">
        <v>38</v>
      </c>
      <c r="D46" s="29">
        <f t="shared" si="12"/>
        <v>6531</v>
      </c>
      <c r="E46" s="29">
        <f t="shared" si="17"/>
        <v>248178</v>
      </c>
      <c r="F46" s="29">
        <f t="shared" si="13"/>
        <v>-927322</v>
      </c>
      <c r="G46" s="34">
        <f>+Inputs!$D$2</f>
        <v>0.3795</v>
      </c>
      <c r="I46" s="27">
        <f t="shared" si="18"/>
        <v>1175500</v>
      </c>
      <c r="K46" s="27">
        <f t="shared" si="14"/>
        <v>6531</v>
      </c>
      <c r="L46" s="27">
        <f t="shared" si="19"/>
        <v>248178</v>
      </c>
      <c r="M46" s="27">
        <f t="shared" si="15"/>
        <v>2478.5145000000002</v>
      </c>
      <c r="N46" s="27">
        <f t="shared" si="16"/>
        <v>2478.5145000000002</v>
      </c>
      <c r="O46" s="27">
        <f t="shared" si="20"/>
        <v>-351918.69900000037</v>
      </c>
      <c r="P46" s="27">
        <f t="shared" si="21"/>
        <v>351918.69900000037</v>
      </c>
      <c r="U46" s="108"/>
    </row>
    <row r="47" spans="1:21">
      <c r="A47" s="31">
        <v>36770</v>
      </c>
      <c r="C47" s="6">
        <v>39</v>
      </c>
      <c r="D47" s="29">
        <f t="shared" si="12"/>
        <v>6531</v>
      </c>
      <c r="E47" s="29">
        <f t="shared" si="17"/>
        <v>254709</v>
      </c>
      <c r="F47" s="29">
        <f t="shared" si="13"/>
        <v>-920791</v>
      </c>
      <c r="G47" s="34">
        <f>+Inputs!$D$2</f>
        <v>0.3795</v>
      </c>
      <c r="I47" s="27">
        <f t="shared" si="18"/>
        <v>1175500</v>
      </c>
      <c r="K47" s="27">
        <f t="shared" si="14"/>
        <v>6531</v>
      </c>
      <c r="L47" s="27">
        <f t="shared" si="19"/>
        <v>254709</v>
      </c>
      <c r="M47" s="27">
        <f t="shared" si="15"/>
        <v>2478.5145000000002</v>
      </c>
      <c r="N47" s="27">
        <f t="shared" si="16"/>
        <v>2478.5145000000002</v>
      </c>
      <c r="O47" s="27">
        <f t="shared" si="20"/>
        <v>-349440.18450000038</v>
      </c>
      <c r="P47" s="27">
        <f t="shared" si="21"/>
        <v>349440.18450000038</v>
      </c>
      <c r="U47" s="108"/>
    </row>
    <row r="48" spans="1:21">
      <c r="A48" s="30">
        <v>36800</v>
      </c>
      <c r="C48" s="6">
        <v>40</v>
      </c>
      <c r="D48" s="29">
        <f t="shared" si="12"/>
        <v>6531</v>
      </c>
      <c r="E48" s="29">
        <f t="shared" si="17"/>
        <v>261240</v>
      </c>
      <c r="F48" s="29">
        <f t="shared" si="13"/>
        <v>-914260</v>
      </c>
      <c r="G48" s="34">
        <f>+Inputs!$D$2</f>
        <v>0.3795</v>
      </c>
      <c r="I48" s="27">
        <f t="shared" si="18"/>
        <v>1175500</v>
      </c>
      <c r="K48" s="27">
        <f t="shared" si="14"/>
        <v>6531</v>
      </c>
      <c r="L48" s="27">
        <f t="shared" si="19"/>
        <v>261240</v>
      </c>
      <c r="M48" s="27">
        <f t="shared" si="15"/>
        <v>2478.5145000000002</v>
      </c>
      <c r="N48" s="27">
        <f t="shared" si="16"/>
        <v>2478.5145000000002</v>
      </c>
      <c r="O48" s="27">
        <f t="shared" si="20"/>
        <v>-346961.67000000039</v>
      </c>
      <c r="P48" s="27">
        <f t="shared" si="21"/>
        <v>346961.67000000039</v>
      </c>
      <c r="U48" s="108"/>
    </row>
    <row r="49" spans="1:21">
      <c r="A49" s="31">
        <v>36831</v>
      </c>
      <c r="C49" s="6">
        <v>41</v>
      </c>
      <c r="D49" s="29">
        <f t="shared" si="12"/>
        <v>6531</v>
      </c>
      <c r="E49" s="29">
        <f t="shared" si="17"/>
        <v>267771</v>
      </c>
      <c r="F49" s="29">
        <f t="shared" si="13"/>
        <v>-907729</v>
      </c>
      <c r="G49" s="34">
        <f>+Inputs!$D$2</f>
        <v>0.3795</v>
      </c>
      <c r="I49" s="27">
        <f t="shared" si="18"/>
        <v>1175500</v>
      </c>
      <c r="K49" s="27">
        <f t="shared" si="14"/>
        <v>6531</v>
      </c>
      <c r="L49" s="27">
        <f t="shared" si="19"/>
        <v>267771</v>
      </c>
      <c r="M49" s="27">
        <f t="shared" si="15"/>
        <v>2478.5145000000002</v>
      </c>
      <c r="N49" s="27">
        <f t="shared" si="16"/>
        <v>2478.5145000000002</v>
      </c>
      <c r="O49" s="27">
        <f t="shared" si="20"/>
        <v>-344483.1555000004</v>
      </c>
      <c r="P49" s="27">
        <f t="shared" si="21"/>
        <v>344483.1555000004</v>
      </c>
      <c r="U49" s="108"/>
    </row>
    <row r="50" spans="1:21">
      <c r="A50" s="30">
        <v>36861</v>
      </c>
      <c r="C50" s="6">
        <v>42</v>
      </c>
      <c r="D50" s="29">
        <f t="shared" si="12"/>
        <v>6531</v>
      </c>
      <c r="E50" s="29">
        <f t="shared" si="17"/>
        <v>274302</v>
      </c>
      <c r="F50" s="29">
        <f t="shared" si="13"/>
        <v>-901198</v>
      </c>
      <c r="G50" s="34">
        <f>+Inputs!$D$2</f>
        <v>0.3795</v>
      </c>
      <c r="I50" s="27">
        <f t="shared" si="18"/>
        <v>1175500</v>
      </c>
      <c r="K50" s="27">
        <f t="shared" si="14"/>
        <v>6531</v>
      </c>
      <c r="L50" s="27">
        <f t="shared" si="19"/>
        <v>274302</v>
      </c>
      <c r="M50" s="27">
        <f t="shared" si="15"/>
        <v>2478.5145000000002</v>
      </c>
      <c r="N50" s="27">
        <f t="shared" si="16"/>
        <v>2478.5145000000002</v>
      </c>
      <c r="O50" s="27">
        <f t="shared" si="20"/>
        <v>-342004.64100000041</v>
      </c>
      <c r="P50" s="27">
        <f t="shared" si="21"/>
        <v>342004.64100000041</v>
      </c>
      <c r="U50" s="108"/>
    </row>
    <row r="51" spans="1:21">
      <c r="A51" s="31">
        <v>36892</v>
      </c>
      <c r="C51" s="6">
        <v>43</v>
      </c>
      <c r="D51" s="29">
        <f t="shared" si="12"/>
        <v>6531</v>
      </c>
      <c r="E51" s="29">
        <f t="shared" si="17"/>
        <v>280833</v>
      </c>
      <c r="F51" s="29">
        <f t="shared" si="13"/>
        <v>-894667</v>
      </c>
      <c r="G51" s="34">
        <f>+Inputs!$D$2</f>
        <v>0.3795</v>
      </c>
      <c r="I51" s="27">
        <f t="shared" si="18"/>
        <v>1175500</v>
      </c>
      <c r="K51" s="27">
        <f t="shared" si="14"/>
        <v>6531</v>
      </c>
      <c r="L51" s="27">
        <f t="shared" si="19"/>
        <v>280833</v>
      </c>
      <c r="M51" s="27">
        <f t="shared" si="15"/>
        <v>2478.5145000000002</v>
      </c>
      <c r="N51" s="27">
        <f t="shared" si="16"/>
        <v>2478.5145000000002</v>
      </c>
      <c r="O51" s="27">
        <f t="shared" si="20"/>
        <v>-339526.12650000042</v>
      </c>
      <c r="P51" s="27">
        <f t="shared" si="21"/>
        <v>339526.12650000042</v>
      </c>
      <c r="U51" s="108"/>
    </row>
    <row r="52" spans="1:21">
      <c r="A52" s="30">
        <v>36923</v>
      </c>
      <c r="C52" s="6">
        <v>44</v>
      </c>
      <c r="D52" s="29">
        <f t="shared" si="12"/>
        <v>6531</v>
      </c>
      <c r="E52" s="29">
        <f t="shared" si="17"/>
        <v>287364</v>
      </c>
      <c r="F52" s="29">
        <f t="shared" si="13"/>
        <v>-888136</v>
      </c>
      <c r="G52" s="34">
        <f>+Inputs!$D$2</f>
        <v>0.3795</v>
      </c>
      <c r="I52" s="27">
        <f t="shared" si="18"/>
        <v>1175500</v>
      </c>
      <c r="K52" s="27">
        <f t="shared" si="14"/>
        <v>6531</v>
      </c>
      <c r="L52" s="27">
        <f t="shared" si="19"/>
        <v>287364</v>
      </c>
      <c r="M52" s="27">
        <f t="shared" si="15"/>
        <v>2478.5145000000002</v>
      </c>
      <c r="N52" s="27">
        <f t="shared" si="16"/>
        <v>2478.5145000000002</v>
      </c>
      <c r="O52" s="27">
        <f t="shared" si="20"/>
        <v>-337047.61200000043</v>
      </c>
      <c r="P52" s="27">
        <f t="shared" si="21"/>
        <v>337047.61200000043</v>
      </c>
      <c r="U52" s="108"/>
    </row>
    <row r="53" spans="1:21">
      <c r="A53" s="31">
        <v>36951</v>
      </c>
      <c r="C53" s="6">
        <v>45</v>
      </c>
      <c r="D53" s="29">
        <f t="shared" si="12"/>
        <v>6531</v>
      </c>
      <c r="E53" s="29">
        <f t="shared" si="17"/>
        <v>293895</v>
      </c>
      <c r="F53" s="29">
        <f t="shared" si="13"/>
        <v>-881605</v>
      </c>
      <c r="G53" s="34">
        <f>+Inputs!$D$2</f>
        <v>0.3795</v>
      </c>
      <c r="I53" s="27">
        <f t="shared" si="18"/>
        <v>1175500</v>
      </c>
      <c r="K53" s="27">
        <f t="shared" si="14"/>
        <v>6531</v>
      </c>
      <c r="L53" s="27">
        <f t="shared" si="19"/>
        <v>293895</v>
      </c>
      <c r="M53" s="27">
        <f t="shared" si="15"/>
        <v>2478.5145000000002</v>
      </c>
      <c r="N53" s="27">
        <f t="shared" si="16"/>
        <v>2478.5145000000002</v>
      </c>
      <c r="O53" s="27">
        <f t="shared" si="20"/>
        <v>-334569.09750000044</v>
      </c>
      <c r="P53" s="27">
        <f t="shared" si="21"/>
        <v>334569.09750000044</v>
      </c>
      <c r="U53" s="108"/>
    </row>
    <row r="54" spans="1:21">
      <c r="A54" s="30">
        <v>36982</v>
      </c>
      <c r="C54" s="6">
        <v>46</v>
      </c>
      <c r="D54" s="29">
        <f t="shared" si="12"/>
        <v>6531</v>
      </c>
      <c r="E54" s="29">
        <f t="shared" si="17"/>
        <v>300426</v>
      </c>
      <c r="F54" s="29">
        <f t="shared" si="13"/>
        <v>-875074</v>
      </c>
      <c r="G54" s="34">
        <f>+Inputs!$D$2</f>
        <v>0.3795</v>
      </c>
      <c r="I54" s="27">
        <f t="shared" si="18"/>
        <v>1175500</v>
      </c>
      <c r="K54" s="27">
        <f t="shared" si="14"/>
        <v>6531</v>
      </c>
      <c r="L54" s="27">
        <f t="shared" si="19"/>
        <v>300426</v>
      </c>
      <c r="M54" s="27">
        <f t="shared" si="15"/>
        <v>2478.5145000000002</v>
      </c>
      <c r="N54" s="27">
        <f t="shared" si="16"/>
        <v>2478.5145000000002</v>
      </c>
      <c r="O54" s="27">
        <f t="shared" si="20"/>
        <v>-332090.58300000045</v>
      </c>
      <c r="P54" s="27">
        <f t="shared" si="21"/>
        <v>332090.58300000045</v>
      </c>
      <c r="U54" s="108"/>
    </row>
    <row r="55" spans="1:21">
      <c r="A55" s="31">
        <v>37012</v>
      </c>
      <c r="C55" s="6">
        <v>47</v>
      </c>
      <c r="D55" s="29">
        <f t="shared" si="12"/>
        <v>6531</v>
      </c>
      <c r="E55" s="29">
        <f t="shared" si="17"/>
        <v>306957</v>
      </c>
      <c r="F55" s="29">
        <f t="shared" si="13"/>
        <v>-868543</v>
      </c>
      <c r="G55" s="34">
        <f>+Inputs!$D$2</f>
        <v>0.3795</v>
      </c>
      <c r="I55" s="27">
        <f t="shared" si="18"/>
        <v>1175500</v>
      </c>
      <c r="K55" s="27">
        <f t="shared" si="14"/>
        <v>6531</v>
      </c>
      <c r="L55" s="27">
        <f t="shared" si="19"/>
        <v>306957</v>
      </c>
      <c r="M55" s="27">
        <f t="shared" si="15"/>
        <v>2478.5145000000002</v>
      </c>
      <c r="N55" s="27">
        <f t="shared" si="16"/>
        <v>2478.5145000000002</v>
      </c>
      <c r="O55" s="27">
        <f t="shared" si="20"/>
        <v>-329612.06850000046</v>
      </c>
      <c r="P55" s="27">
        <f t="shared" si="21"/>
        <v>329612.06850000046</v>
      </c>
      <c r="U55" s="108"/>
    </row>
    <row r="56" spans="1:21">
      <c r="A56" s="30">
        <v>37043</v>
      </c>
      <c r="C56" s="6">
        <v>48</v>
      </c>
      <c r="D56" s="29">
        <f t="shared" si="12"/>
        <v>6531</v>
      </c>
      <c r="E56" s="29">
        <f t="shared" si="17"/>
        <v>313488</v>
      </c>
      <c r="F56" s="29">
        <f t="shared" si="13"/>
        <v>-862012</v>
      </c>
      <c r="G56" s="34">
        <f>+Inputs!$D$2</f>
        <v>0.3795</v>
      </c>
      <c r="I56" s="27">
        <f t="shared" si="18"/>
        <v>1175500</v>
      </c>
      <c r="K56" s="27">
        <f t="shared" si="14"/>
        <v>6531</v>
      </c>
      <c r="L56" s="27">
        <f t="shared" si="19"/>
        <v>313488</v>
      </c>
      <c r="M56" s="27">
        <f t="shared" si="15"/>
        <v>2478.5145000000002</v>
      </c>
      <c r="N56" s="27">
        <f t="shared" si="16"/>
        <v>2478.5145000000002</v>
      </c>
      <c r="O56" s="27">
        <f t="shared" si="20"/>
        <v>-327133.55400000047</v>
      </c>
      <c r="P56" s="27">
        <f t="shared" si="21"/>
        <v>327133.55400000047</v>
      </c>
    </row>
    <row r="57" spans="1:21">
      <c r="A57" s="31">
        <v>37073</v>
      </c>
      <c r="C57" s="6">
        <v>49</v>
      </c>
      <c r="D57" s="29">
        <f t="shared" si="12"/>
        <v>6531</v>
      </c>
      <c r="E57" s="29">
        <f t="shared" si="17"/>
        <v>320019</v>
      </c>
      <c r="F57" s="29">
        <f t="shared" si="13"/>
        <v>-855481</v>
      </c>
      <c r="G57" s="34">
        <f>+Inputs!$D$2</f>
        <v>0.3795</v>
      </c>
      <c r="I57" s="27">
        <f t="shared" si="18"/>
        <v>1175500</v>
      </c>
      <c r="K57" s="27">
        <f t="shared" si="14"/>
        <v>6531</v>
      </c>
      <c r="L57" s="27">
        <f t="shared" si="19"/>
        <v>320019</v>
      </c>
      <c r="M57" s="27">
        <f t="shared" si="15"/>
        <v>2478.5145000000002</v>
      </c>
      <c r="N57" s="27">
        <f t="shared" si="16"/>
        <v>2478.5145000000002</v>
      </c>
      <c r="O57" s="27">
        <f t="shared" si="20"/>
        <v>-324655.03950000048</v>
      </c>
      <c r="P57" s="27">
        <f t="shared" si="21"/>
        <v>324655.03950000048</v>
      </c>
    </row>
    <row r="58" spans="1:21">
      <c r="A58" s="30">
        <v>37104</v>
      </c>
      <c r="C58" s="6">
        <v>50</v>
      </c>
      <c r="D58" s="29">
        <f t="shared" si="12"/>
        <v>6531</v>
      </c>
      <c r="E58" s="29">
        <f t="shared" si="17"/>
        <v>326550</v>
      </c>
      <c r="F58" s="29">
        <f t="shared" si="13"/>
        <v>-848950</v>
      </c>
      <c r="G58" s="34">
        <f>+Inputs!$D$2</f>
        <v>0.3795</v>
      </c>
      <c r="I58" s="27">
        <f t="shared" si="18"/>
        <v>1175500</v>
      </c>
      <c r="K58" s="27">
        <f t="shared" si="14"/>
        <v>6531</v>
      </c>
      <c r="L58" s="27">
        <f t="shared" si="19"/>
        <v>326550</v>
      </c>
      <c r="M58" s="27">
        <f t="shared" si="15"/>
        <v>2478.5145000000002</v>
      </c>
      <c r="N58" s="27">
        <f t="shared" si="16"/>
        <v>2478.5145000000002</v>
      </c>
      <c r="O58" s="27">
        <f t="shared" si="20"/>
        <v>-322176.52500000049</v>
      </c>
      <c r="P58" s="27">
        <f t="shared" si="21"/>
        <v>322176.52500000049</v>
      </c>
    </row>
    <row r="59" spans="1:21">
      <c r="A59" s="31">
        <v>37135</v>
      </c>
      <c r="C59" s="6">
        <v>51</v>
      </c>
      <c r="D59" s="29">
        <f t="shared" si="12"/>
        <v>6531</v>
      </c>
      <c r="E59" s="29">
        <f t="shared" si="17"/>
        <v>333081</v>
      </c>
      <c r="F59" s="29">
        <f t="shared" si="13"/>
        <v>-842419</v>
      </c>
      <c r="G59" s="34">
        <f>+Inputs!$D$2</f>
        <v>0.3795</v>
      </c>
      <c r="I59" s="27">
        <f t="shared" si="18"/>
        <v>1175500</v>
      </c>
      <c r="K59" s="27">
        <f t="shared" si="14"/>
        <v>6531</v>
      </c>
      <c r="L59" s="27">
        <f t="shared" si="19"/>
        <v>333081</v>
      </c>
      <c r="M59" s="27">
        <f t="shared" si="15"/>
        <v>2478.5145000000002</v>
      </c>
      <c r="N59" s="27">
        <f t="shared" si="16"/>
        <v>2478.5145000000002</v>
      </c>
      <c r="O59" s="27">
        <f t="shared" si="20"/>
        <v>-319698.0105000005</v>
      </c>
      <c r="P59" s="27">
        <f t="shared" si="21"/>
        <v>319698.0105000005</v>
      </c>
    </row>
    <row r="60" spans="1:21">
      <c r="A60" s="30">
        <v>37165</v>
      </c>
      <c r="C60" s="6">
        <v>52</v>
      </c>
      <c r="D60" s="29">
        <f t="shared" si="12"/>
        <v>6531</v>
      </c>
      <c r="E60" s="29">
        <f t="shared" si="17"/>
        <v>339612</v>
      </c>
      <c r="F60" s="29">
        <f t="shared" si="13"/>
        <v>-835888</v>
      </c>
      <c r="G60" s="34">
        <f>+Inputs!$D$2</f>
        <v>0.3795</v>
      </c>
      <c r="I60" s="27">
        <f t="shared" si="18"/>
        <v>1175500</v>
      </c>
      <c r="K60" s="27">
        <f t="shared" si="14"/>
        <v>6531</v>
      </c>
      <c r="L60" s="27">
        <f t="shared" si="19"/>
        <v>339612</v>
      </c>
      <c r="M60" s="27">
        <f t="shared" si="15"/>
        <v>2478.5145000000002</v>
      </c>
      <c r="N60" s="27">
        <f t="shared" si="16"/>
        <v>2478.5145000000002</v>
      </c>
      <c r="O60" s="27">
        <f t="shared" si="20"/>
        <v>-317219.49600000051</v>
      </c>
      <c r="P60" s="27">
        <f t="shared" si="21"/>
        <v>317219.49600000051</v>
      </c>
    </row>
    <row r="61" spans="1:21">
      <c r="A61" s="31">
        <v>37196</v>
      </c>
      <c r="C61" s="6">
        <v>53</v>
      </c>
      <c r="D61" s="29">
        <f t="shared" si="12"/>
        <v>6531</v>
      </c>
      <c r="E61" s="29">
        <f t="shared" si="17"/>
        <v>346143</v>
      </c>
      <c r="F61" s="29">
        <f t="shared" si="13"/>
        <v>-829357</v>
      </c>
      <c r="G61" s="34">
        <f>+Inputs!$D$2</f>
        <v>0.3795</v>
      </c>
      <c r="I61" s="27">
        <f t="shared" si="18"/>
        <v>1175500</v>
      </c>
      <c r="K61" s="27">
        <f t="shared" si="14"/>
        <v>6531</v>
      </c>
      <c r="L61" s="27">
        <f t="shared" si="19"/>
        <v>346143</v>
      </c>
      <c r="M61" s="27">
        <f t="shared" si="15"/>
        <v>2478.5145000000002</v>
      </c>
      <c r="N61" s="27">
        <f t="shared" si="16"/>
        <v>2478.5145000000002</v>
      </c>
      <c r="O61" s="27">
        <f t="shared" si="20"/>
        <v>-314740.98150000052</v>
      </c>
      <c r="P61" s="27">
        <f t="shared" si="21"/>
        <v>314740.98150000052</v>
      </c>
    </row>
    <row r="62" spans="1:21">
      <c r="A62" s="30">
        <v>37226</v>
      </c>
      <c r="C62" s="6">
        <v>54</v>
      </c>
      <c r="D62" s="29">
        <f t="shared" si="12"/>
        <v>6531</v>
      </c>
      <c r="E62" s="29">
        <f t="shared" si="17"/>
        <v>352674</v>
      </c>
      <c r="F62" s="29">
        <f t="shared" si="13"/>
        <v>-822826</v>
      </c>
      <c r="G62" s="34">
        <f>+Inputs!$D$2</f>
        <v>0.3795</v>
      </c>
      <c r="I62" s="27">
        <f t="shared" si="18"/>
        <v>1175500</v>
      </c>
      <c r="K62" s="27">
        <f t="shared" si="14"/>
        <v>6531</v>
      </c>
      <c r="L62" s="27">
        <f t="shared" si="19"/>
        <v>352674</v>
      </c>
      <c r="M62" s="27">
        <f t="shared" si="15"/>
        <v>2478.5145000000002</v>
      </c>
      <c r="N62" s="27">
        <f t="shared" si="16"/>
        <v>2478.5145000000002</v>
      </c>
      <c r="O62" s="27">
        <f t="shared" si="20"/>
        <v>-312262.46700000053</v>
      </c>
      <c r="P62" s="27">
        <f t="shared" si="21"/>
        <v>312262.46700000053</v>
      </c>
    </row>
    <row r="63" spans="1:21">
      <c r="A63" s="31">
        <v>37257</v>
      </c>
      <c r="C63" s="6">
        <v>55</v>
      </c>
      <c r="D63" s="29">
        <f t="shared" si="12"/>
        <v>6531</v>
      </c>
      <c r="E63" s="29">
        <f t="shared" si="17"/>
        <v>359205</v>
      </c>
      <c r="F63" s="29">
        <f t="shared" si="13"/>
        <v>-816295</v>
      </c>
      <c r="G63" s="34">
        <f>+Inputs!$D$2</f>
        <v>0.3795</v>
      </c>
      <c r="I63" s="27">
        <f t="shared" si="18"/>
        <v>1175500</v>
      </c>
      <c r="K63" s="27">
        <f t="shared" si="14"/>
        <v>6531</v>
      </c>
      <c r="L63" s="27">
        <f t="shared" si="19"/>
        <v>359205</v>
      </c>
      <c r="M63" s="27">
        <f t="shared" si="15"/>
        <v>2478.5145000000002</v>
      </c>
      <c r="N63" s="27">
        <f t="shared" si="16"/>
        <v>2478.5145000000002</v>
      </c>
      <c r="O63" s="27">
        <f t="shared" si="20"/>
        <v>-309783.95250000054</v>
      </c>
      <c r="P63" s="27">
        <f t="shared" si="21"/>
        <v>309783.95250000054</v>
      </c>
    </row>
    <row r="64" spans="1:21">
      <c r="A64" s="30">
        <v>37288</v>
      </c>
      <c r="C64" s="6">
        <v>56</v>
      </c>
      <c r="D64" s="29">
        <f t="shared" si="12"/>
        <v>6531</v>
      </c>
      <c r="E64" s="29">
        <f t="shared" si="17"/>
        <v>365736</v>
      </c>
      <c r="F64" s="29">
        <f t="shared" si="13"/>
        <v>-809764</v>
      </c>
      <c r="G64" s="34">
        <f>+Inputs!$D$2</f>
        <v>0.3795</v>
      </c>
      <c r="I64" s="27">
        <f t="shared" si="18"/>
        <v>1175500</v>
      </c>
      <c r="K64" s="27">
        <f t="shared" si="14"/>
        <v>6531</v>
      </c>
      <c r="L64" s="27">
        <f t="shared" si="19"/>
        <v>365736</v>
      </c>
      <c r="M64" s="27">
        <f t="shared" si="15"/>
        <v>2478.5145000000002</v>
      </c>
      <c r="N64" s="27">
        <f t="shared" si="16"/>
        <v>2478.5145000000002</v>
      </c>
      <c r="O64" s="27">
        <f t="shared" si="20"/>
        <v>-307305.43800000055</v>
      </c>
      <c r="P64" s="27">
        <f t="shared" si="21"/>
        <v>307305.43800000055</v>
      </c>
    </row>
    <row r="65" spans="1:16">
      <c r="A65" s="31">
        <v>37316</v>
      </c>
      <c r="C65" s="6">
        <v>57</v>
      </c>
      <c r="D65" s="29">
        <f t="shared" si="12"/>
        <v>6531</v>
      </c>
      <c r="E65" s="29">
        <f t="shared" si="17"/>
        <v>372267</v>
      </c>
      <c r="F65" s="29">
        <f t="shared" si="13"/>
        <v>-803233</v>
      </c>
      <c r="G65" s="34">
        <f>+Inputs!$D$2</f>
        <v>0.3795</v>
      </c>
      <c r="I65" s="27">
        <f t="shared" si="18"/>
        <v>1175500</v>
      </c>
      <c r="K65" s="27">
        <f t="shared" si="14"/>
        <v>6531</v>
      </c>
      <c r="L65" s="27">
        <f t="shared" si="19"/>
        <v>372267</v>
      </c>
      <c r="M65" s="27">
        <f t="shared" si="15"/>
        <v>2478.5145000000002</v>
      </c>
      <c r="N65" s="27">
        <f t="shared" si="16"/>
        <v>2478.5145000000002</v>
      </c>
      <c r="O65" s="27">
        <f t="shared" si="20"/>
        <v>-304826.92350000056</v>
      </c>
      <c r="P65" s="27">
        <f t="shared" si="21"/>
        <v>304826.92350000056</v>
      </c>
    </row>
    <row r="66" spans="1:16">
      <c r="A66" s="30">
        <v>37347</v>
      </c>
      <c r="C66" s="6">
        <v>58</v>
      </c>
      <c r="D66" s="29">
        <f t="shared" si="12"/>
        <v>6531</v>
      </c>
      <c r="E66" s="29">
        <f t="shared" si="17"/>
        <v>378798</v>
      </c>
      <c r="F66" s="29">
        <f t="shared" si="13"/>
        <v>-796702</v>
      </c>
      <c r="G66" s="34">
        <f>+Inputs!$D$2</f>
        <v>0.3795</v>
      </c>
      <c r="I66" s="27">
        <f t="shared" si="18"/>
        <v>1175500</v>
      </c>
      <c r="K66" s="27">
        <f t="shared" si="14"/>
        <v>6531</v>
      </c>
      <c r="L66" s="27">
        <f t="shared" si="19"/>
        <v>378798</v>
      </c>
      <c r="M66" s="27">
        <f t="shared" si="15"/>
        <v>2478.5145000000002</v>
      </c>
      <c r="N66" s="27">
        <f t="shared" si="16"/>
        <v>2478.5145000000002</v>
      </c>
      <c r="O66" s="27">
        <f t="shared" si="20"/>
        <v>-302348.40900000057</v>
      </c>
      <c r="P66" s="27">
        <f t="shared" si="21"/>
        <v>302348.40900000057</v>
      </c>
    </row>
    <row r="67" spans="1:16">
      <c r="A67" s="31">
        <v>37377</v>
      </c>
      <c r="C67" s="6">
        <v>59</v>
      </c>
      <c r="D67" s="29">
        <f t="shared" si="12"/>
        <v>6531</v>
      </c>
      <c r="E67" s="29">
        <f t="shared" si="17"/>
        <v>385329</v>
      </c>
      <c r="F67" s="29">
        <f t="shared" si="13"/>
        <v>-790171</v>
      </c>
      <c r="G67" s="34">
        <f>+Inputs!$D$2</f>
        <v>0.3795</v>
      </c>
      <c r="I67" s="27">
        <f t="shared" si="18"/>
        <v>1175500</v>
      </c>
      <c r="K67" s="27">
        <f t="shared" si="14"/>
        <v>6531</v>
      </c>
      <c r="L67" s="27">
        <f t="shared" si="19"/>
        <v>385329</v>
      </c>
      <c r="M67" s="27">
        <f t="shared" si="15"/>
        <v>2478.5145000000002</v>
      </c>
      <c r="N67" s="27">
        <f t="shared" si="16"/>
        <v>2478.5145000000002</v>
      </c>
      <c r="O67" s="27">
        <f t="shared" si="20"/>
        <v>-299869.89450000058</v>
      </c>
      <c r="P67" s="27">
        <f t="shared" si="21"/>
        <v>299869.89450000058</v>
      </c>
    </row>
    <row r="68" spans="1:16">
      <c r="A68" s="30">
        <v>37408</v>
      </c>
      <c r="C68" s="6">
        <v>60</v>
      </c>
      <c r="D68" s="29">
        <f t="shared" si="12"/>
        <v>6531</v>
      </c>
      <c r="E68" s="29">
        <f t="shared" si="17"/>
        <v>391860</v>
      </c>
      <c r="F68" s="29">
        <f t="shared" si="13"/>
        <v>-783640</v>
      </c>
      <c r="G68" s="34">
        <f>+Inputs!$D$2</f>
        <v>0.3795</v>
      </c>
      <c r="I68" s="27">
        <f t="shared" si="18"/>
        <v>1175500</v>
      </c>
      <c r="K68" s="27">
        <f t="shared" si="14"/>
        <v>6531</v>
      </c>
      <c r="L68" s="27">
        <f t="shared" si="19"/>
        <v>391860</v>
      </c>
      <c r="M68" s="27">
        <f t="shared" si="15"/>
        <v>2478.5145000000002</v>
      </c>
      <c r="N68" s="27">
        <f t="shared" si="16"/>
        <v>2478.5145000000002</v>
      </c>
      <c r="O68" s="27">
        <f t="shared" si="20"/>
        <v>-297391.38000000059</v>
      </c>
      <c r="P68" s="27">
        <f t="shared" si="21"/>
        <v>297391.38000000059</v>
      </c>
    </row>
    <row r="69" spans="1:16">
      <c r="A69" s="31">
        <v>37438</v>
      </c>
      <c r="C69" s="6">
        <v>61</v>
      </c>
      <c r="D69" s="29">
        <f t="shared" si="12"/>
        <v>6531</v>
      </c>
      <c r="E69" s="29">
        <f t="shared" si="17"/>
        <v>398391</v>
      </c>
      <c r="F69" s="29">
        <f t="shared" si="13"/>
        <v>-777109</v>
      </c>
      <c r="G69" s="34">
        <f>+Inputs!$D$2</f>
        <v>0.3795</v>
      </c>
      <c r="I69" s="27">
        <f t="shared" si="18"/>
        <v>1175500</v>
      </c>
      <c r="K69" s="27">
        <f t="shared" si="14"/>
        <v>6531</v>
      </c>
      <c r="L69" s="27">
        <f t="shared" si="19"/>
        <v>398391</v>
      </c>
      <c r="M69" s="27">
        <f t="shared" si="15"/>
        <v>2478.5145000000002</v>
      </c>
      <c r="N69" s="27">
        <f t="shared" si="16"/>
        <v>2478.5145000000002</v>
      </c>
      <c r="O69" s="27">
        <f t="shared" si="20"/>
        <v>-294912.8655000006</v>
      </c>
      <c r="P69" s="27">
        <f t="shared" si="21"/>
        <v>294912.8655000006</v>
      </c>
    </row>
    <row r="70" spans="1:16">
      <c r="A70" s="30">
        <v>37469</v>
      </c>
      <c r="C70" s="6">
        <v>62</v>
      </c>
      <c r="D70" s="29">
        <f t="shared" si="12"/>
        <v>6531</v>
      </c>
      <c r="E70" s="29">
        <f t="shared" si="17"/>
        <v>404922</v>
      </c>
      <c r="F70" s="29">
        <f t="shared" si="13"/>
        <v>-770578</v>
      </c>
      <c r="G70" s="34">
        <f>+Inputs!$D$2</f>
        <v>0.3795</v>
      </c>
      <c r="I70" s="27">
        <f t="shared" si="18"/>
        <v>1175500</v>
      </c>
      <c r="K70" s="27">
        <f t="shared" si="14"/>
        <v>6531</v>
      </c>
      <c r="L70" s="27">
        <f t="shared" si="19"/>
        <v>404922</v>
      </c>
      <c r="M70" s="27">
        <f t="shared" si="15"/>
        <v>2478.5145000000002</v>
      </c>
      <c r="N70" s="27">
        <f t="shared" si="16"/>
        <v>2478.5145000000002</v>
      </c>
      <c r="O70" s="27">
        <f t="shared" si="20"/>
        <v>-292434.35100000061</v>
      </c>
      <c r="P70" s="27">
        <f t="shared" si="21"/>
        <v>292434.35100000061</v>
      </c>
    </row>
    <row r="71" spans="1:16">
      <c r="A71" s="31">
        <v>37500</v>
      </c>
      <c r="C71" s="6">
        <v>63</v>
      </c>
      <c r="D71" s="29">
        <f t="shared" si="12"/>
        <v>6531</v>
      </c>
      <c r="E71" s="29">
        <f t="shared" si="17"/>
        <v>411453</v>
      </c>
      <c r="F71" s="29">
        <f t="shared" si="13"/>
        <v>-764047</v>
      </c>
      <c r="G71" s="34">
        <f>+Inputs!$D$2</f>
        <v>0.3795</v>
      </c>
      <c r="I71" s="27">
        <f t="shared" si="18"/>
        <v>1175500</v>
      </c>
      <c r="K71" s="27">
        <f t="shared" si="14"/>
        <v>6531</v>
      </c>
      <c r="L71" s="27">
        <f t="shared" si="19"/>
        <v>411453</v>
      </c>
      <c r="M71" s="27">
        <f t="shared" si="15"/>
        <v>2478.5145000000002</v>
      </c>
      <c r="N71" s="27">
        <f t="shared" si="16"/>
        <v>2478.5145000000002</v>
      </c>
      <c r="O71" s="27">
        <f t="shared" si="20"/>
        <v>-289955.83650000062</v>
      </c>
      <c r="P71" s="27">
        <f t="shared" si="21"/>
        <v>289955.83650000062</v>
      </c>
    </row>
    <row r="72" spans="1:16">
      <c r="A72" s="30">
        <v>37530</v>
      </c>
      <c r="C72" s="6">
        <v>64</v>
      </c>
      <c r="D72" s="29">
        <f t="shared" si="12"/>
        <v>6531</v>
      </c>
      <c r="E72" s="29">
        <f t="shared" si="17"/>
        <v>417984</v>
      </c>
      <c r="F72" s="29">
        <f t="shared" si="13"/>
        <v>-757516</v>
      </c>
      <c r="G72" s="34">
        <f>+Inputs!$D$2</f>
        <v>0.3795</v>
      </c>
      <c r="I72" s="27">
        <f t="shared" si="18"/>
        <v>1175500</v>
      </c>
      <c r="K72" s="27">
        <f t="shared" si="14"/>
        <v>6531</v>
      </c>
      <c r="L72" s="27">
        <f t="shared" si="19"/>
        <v>417984</v>
      </c>
      <c r="M72" s="27">
        <f t="shared" si="15"/>
        <v>2478.5145000000002</v>
      </c>
      <c r="N72" s="27">
        <f t="shared" si="16"/>
        <v>2478.5145000000002</v>
      </c>
      <c r="O72" s="27">
        <f t="shared" si="20"/>
        <v>-287477.32200000063</v>
      </c>
      <c r="P72" s="27">
        <f t="shared" si="21"/>
        <v>287477.32200000063</v>
      </c>
    </row>
    <row r="73" spans="1:16">
      <c r="A73" s="31">
        <v>37561</v>
      </c>
      <c r="C73" s="6">
        <v>65</v>
      </c>
      <c r="D73" s="29">
        <f t="shared" ref="D73:D104" si="22">ROUND(-(+$B$9/180)*1,0)</f>
        <v>6531</v>
      </c>
      <c r="E73" s="29">
        <f t="shared" si="17"/>
        <v>424515</v>
      </c>
      <c r="F73" s="29">
        <f t="shared" ref="F73:F104" si="23">$B$9+E73</f>
        <v>-750985</v>
      </c>
      <c r="G73" s="34">
        <f>+Inputs!$D$2</f>
        <v>0.3795</v>
      </c>
      <c r="I73" s="27">
        <f t="shared" si="18"/>
        <v>1175500</v>
      </c>
      <c r="K73" s="27">
        <f t="shared" ref="K73:K104" si="24">D73</f>
        <v>6531</v>
      </c>
      <c r="L73" s="27">
        <f t="shared" si="19"/>
        <v>424515</v>
      </c>
      <c r="M73" s="27">
        <f t="shared" ref="M73:M104" si="25">K73*G73</f>
        <v>2478.5145000000002</v>
      </c>
      <c r="N73" s="27">
        <f t="shared" ref="N73:N104" si="26">M73-J73</f>
        <v>2478.5145000000002</v>
      </c>
      <c r="O73" s="27">
        <f t="shared" si="20"/>
        <v>-284998.80750000064</v>
      </c>
      <c r="P73" s="27">
        <f t="shared" si="21"/>
        <v>284998.80750000064</v>
      </c>
    </row>
    <row r="74" spans="1:16">
      <c r="A74" s="30">
        <v>37591</v>
      </c>
      <c r="C74" s="6">
        <v>66</v>
      </c>
      <c r="D74" s="29">
        <f t="shared" si="22"/>
        <v>6531</v>
      </c>
      <c r="E74" s="29">
        <f t="shared" ref="E74:E105" si="27">+E73+D74</f>
        <v>431046</v>
      </c>
      <c r="F74" s="29">
        <f t="shared" si="23"/>
        <v>-744454</v>
      </c>
      <c r="G74" s="34">
        <f>+Inputs!$D$2</f>
        <v>0.3795</v>
      </c>
      <c r="I74" s="27">
        <f t="shared" ref="I74:I105" si="28">+I73+H74</f>
        <v>1175500</v>
      </c>
      <c r="K74" s="27">
        <f t="shared" si="24"/>
        <v>6531</v>
      </c>
      <c r="L74" s="27">
        <f t="shared" ref="L74:L105" si="29">+L73+K74</f>
        <v>431046</v>
      </c>
      <c r="M74" s="27">
        <f t="shared" si="25"/>
        <v>2478.5145000000002</v>
      </c>
      <c r="N74" s="27">
        <f t="shared" si="26"/>
        <v>2478.5145000000002</v>
      </c>
      <c r="O74" s="27">
        <f t="shared" ref="O74:O105" si="30">+O73+N74</f>
        <v>-282520.29300000065</v>
      </c>
      <c r="P74" s="27">
        <f t="shared" ref="P74:P105" si="31">P73-N74</f>
        <v>282520.29300000065</v>
      </c>
    </row>
    <row r="75" spans="1:16">
      <c r="A75" s="31">
        <v>37622</v>
      </c>
      <c r="C75" s="6">
        <v>67</v>
      </c>
      <c r="D75" s="29">
        <f t="shared" si="22"/>
        <v>6531</v>
      </c>
      <c r="E75" s="29">
        <f t="shared" si="27"/>
        <v>437577</v>
      </c>
      <c r="F75" s="29">
        <f t="shared" si="23"/>
        <v>-737923</v>
      </c>
      <c r="G75" s="34">
        <f>+Inputs!$D$2</f>
        <v>0.3795</v>
      </c>
      <c r="I75" s="27">
        <f t="shared" si="28"/>
        <v>1175500</v>
      </c>
      <c r="K75" s="27">
        <f t="shared" si="24"/>
        <v>6531</v>
      </c>
      <c r="L75" s="27">
        <f t="shared" si="29"/>
        <v>437577</v>
      </c>
      <c r="M75" s="27">
        <f t="shared" si="25"/>
        <v>2478.5145000000002</v>
      </c>
      <c r="N75" s="27">
        <f t="shared" si="26"/>
        <v>2478.5145000000002</v>
      </c>
      <c r="O75" s="27">
        <f t="shared" si="30"/>
        <v>-280041.77850000066</v>
      </c>
      <c r="P75" s="27">
        <f t="shared" si="31"/>
        <v>280041.77850000066</v>
      </c>
    </row>
    <row r="76" spans="1:16">
      <c r="A76" s="30">
        <v>37653</v>
      </c>
      <c r="C76" s="6">
        <v>68</v>
      </c>
      <c r="D76" s="29">
        <f t="shared" si="22"/>
        <v>6531</v>
      </c>
      <c r="E76" s="29">
        <f t="shared" si="27"/>
        <v>444108</v>
      </c>
      <c r="F76" s="29">
        <f t="shared" si="23"/>
        <v>-731392</v>
      </c>
      <c r="G76" s="34">
        <f>+Inputs!$D$2</f>
        <v>0.3795</v>
      </c>
      <c r="I76" s="27">
        <f t="shared" si="28"/>
        <v>1175500</v>
      </c>
      <c r="K76" s="27">
        <f t="shared" si="24"/>
        <v>6531</v>
      </c>
      <c r="L76" s="27">
        <f t="shared" si="29"/>
        <v>444108</v>
      </c>
      <c r="M76" s="27">
        <f t="shared" si="25"/>
        <v>2478.5145000000002</v>
      </c>
      <c r="N76" s="27">
        <f t="shared" si="26"/>
        <v>2478.5145000000002</v>
      </c>
      <c r="O76" s="27">
        <f t="shared" si="30"/>
        <v>-277563.26400000066</v>
      </c>
      <c r="P76" s="27">
        <f t="shared" si="31"/>
        <v>277563.26400000066</v>
      </c>
    </row>
    <row r="77" spans="1:16">
      <c r="A77" s="31">
        <v>37681</v>
      </c>
      <c r="C77" s="6">
        <v>69</v>
      </c>
      <c r="D77" s="29">
        <f t="shared" si="22"/>
        <v>6531</v>
      </c>
      <c r="E77" s="29">
        <f t="shared" si="27"/>
        <v>450639</v>
      </c>
      <c r="F77" s="29">
        <f t="shared" si="23"/>
        <v>-724861</v>
      </c>
      <c r="G77" s="34">
        <f>+Inputs!$D$2</f>
        <v>0.3795</v>
      </c>
      <c r="I77" s="27">
        <f t="shared" si="28"/>
        <v>1175500</v>
      </c>
      <c r="K77" s="27">
        <f t="shared" si="24"/>
        <v>6531</v>
      </c>
      <c r="L77" s="27">
        <f t="shared" si="29"/>
        <v>450639</v>
      </c>
      <c r="M77" s="27">
        <f t="shared" si="25"/>
        <v>2478.5145000000002</v>
      </c>
      <c r="N77" s="27">
        <f t="shared" si="26"/>
        <v>2478.5145000000002</v>
      </c>
      <c r="O77" s="27">
        <f t="shared" si="30"/>
        <v>-275084.74950000067</v>
      </c>
      <c r="P77" s="27">
        <f t="shared" si="31"/>
        <v>275084.74950000067</v>
      </c>
    </row>
    <row r="78" spans="1:16">
      <c r="A78" s="30">
        <v>37712</v>
      </c>
      <c r="C78" s="6">
        <v>70</v>
      </c>
      <c r="D78" s="29">
        <f t="shared" si="22"/>
        <v>6531</v>
      </c>
      <c r="E78" s="29">
        <f t="shared" si="27"/>
        <v>457170</v>
      </c>
      <c r="F78" s="29">
        <f t="shared" si="23"/>
        <v>-718330</v>
      </c>
      <c r="G78" s="34">
        <f>+Inputs!$D$2</f>
        <v>0.3795</v>
      </c>
      <c r="I78" s="27">
        <f t="shared" si="28"/>
        <v>1175500</v>
      </c>
      <c r="K78" s="27">
        <f t="shared" si="24"/>
        <v>6531</v>
      </c>
      <c r="L78" s="27">
        <f t="shared" si="29"/>
        <v>457170</v>
      </c>
      <c r="M78" s="27">
        <f t="shared" si="25"/>
        <v>2478.5145000000002</v>
      </c>
      <c r="N78" s="27">
        <f t="shared" si="26"/>
        <v>2478.5145000000002</v>
      </c>
      <c r="O78" s="27">
        <f t="shared" si="30"/>
        <v>-272606.23500000068</v>
      </c>
      <c r="P78" s="27">
        <f t="shared" si="31"/>
        <v>272606.23500000068</v>
      </c>
    </row>
    <row r="79" spans="1:16">
      <c r="A79" s="31">
        <v>37742</v>
      </c>
      <c r="C79" s="6">
        <v>71</v>
      </c>
      <c r="D79" s="29">
        <f t="shared" si="22"/>
        <v>6531</v>
      </c>
      <c r="E79" s="29">
        <f t="shared" si="27"/>
        <v>463701</v>
      </c>
      <c r="F79" s="29">
        <f t="shared" si="23"/>
        <v>-711799</v>
      </c>
      <c r="G79" s="34">
        <f>+Inputs!$D$3</f>
        <v>0.37951000000000001</v>
      </c>
      <c r="I79" s="27">
        <f t="shared" si="28"/>
        <v>1175500</v>
      </c>
      <c r="K79" s="27">
        <f t="shared" si="24"/>
        <v>6531</v>
      </c>
      <c r="L79" s="27">
        <f t="shared" si="29"/>
        <v>463701</v>
      </c>
      <c r="M79" s="27">
        <f t="shared" si="25"/>
        <v>2478.5798100000002</v>
      </c>
      <c r="N79" s="27">
        <f t="shared" si="26"/>
        <v>2478.5798100000002</v>
      </c>
      <c r="O79" s="27">
        <f t="shared" si="30"/>
        <v>-270127.65519000066</v>
      </c>
      <c r="P79" s="27">
        <f t="shared" si="31"/>
        <v>270127.65519000066</v>
      </c>
    </row>
    <row r="80" spans="1:16">
      <c r="A80" s="30">
        <v>37773</v>
      </c>
      <c r="C80" s="6">
        <v>72</v>
      </c>
      <c r="D80" s="29">
        <f t="shared" si="22"/>
        <v>6531</v>
      </c>
      <c r="E80" s="29">
        <f t="shared" si="27"/>
        <v>470232</v>
      </c>
      <c r="F80" s="29">
        <f t="shared" si="23"/>
        <v>-705268</v>
      </c>
      <c r="G80" s="34">
        <f>+Inputs!$D$3</f>
        <v>0.37951000000000001</v>
      </c>
      <c r="I80" s="27">
        <f t="shared" si="28"/>
        <v>1175500</v>
      </c>
      <c r="K80" s="27">
        <f t="shared" si="24"/>
        <v>6531</v>
      </c>
      <c r="L80" s="27">
        <f t="shared" si="29"/>
        <v>470232</v>
      </c>
      <c r="M80" s="27">
        <f t="shared" si="25"/>
        <v>2478.5798100000002</v>
      </c>
      <c r="N80" s="27">
        <f t="shared" si="26"/>
        <v>2478.5798100000002</v>
      </c>
      <c r="O80" s="27">
        <f t="shared" si="30"/>
        <v>-267649.07538000064</v>
      </c>
      <c r="P80" s="27">
        <f t="shared" si="31"/>
        <v>267649.07538000064</v>
      </c>
    </row>
    <row r="81" spans="1:16">
      <c r="A81" s="31">
        <v>37803</v>
      </c>
      <c r="C81" s="6">
        <v>73</v>
      </c>
      <c r="D81" s="29">
        <f t="shared" si="22"/>
        <v>6531</v>
      </c>
      <c r="E81" s="29">
        <f t="shared" si="27"/>
        <v>476763</v>
      </c>
      <c r="F81" s="29">
        <f t="shared" si="23"/>
        <v>-698737</v>
      </c>
      <c r="G81" s="34">
        <f>+Inputs!$D$3</f>
        <v>0.37951000000000001</v>
      </c>
      <c r="I81" s="27">
        <f t="shared" si="28"/>
        <v>1175500</v>
      </c>
      <c r="K81" s="27">
        <f t="shared" si="24"/>
        <v>6531</v>
      </c>
      <c r="L81" s="27">
        <f t="shared" si="29"/>
        <v>476763</v>
      </c>
      <c r="M81" s="27">
        <f t="shared" si="25"/>
        <v>2478.5798100000002</v>
      </c>
      <c r="N81" s="27">
        <f t="shared" si="26"/>
        <v>2478.5798100000002</v>
      </c>
      <c r="O81" s="27">
        <f t="shared" si="30"/>
        <v>-265170.49557000061</v>
      </c>
      <c r="P81" s="27">
        <f t="shared" si="31"/>
        <v>265170.49557000061</v>
      </c>
    </row>
    <row r="82" spans="1:16">
      <c r="A82" s="30">
        <v>37834</v>
      </c>
      <c r="C82" s="6">
        <v>74</v>
      </c>
      <c r="D82" s="29">
        <f t="shared" si="22"/>
        <v>6531</v>
      </c>
      <c r="E82" s="29">
        <f t="shared" si="27"/>
        <v>483294</v>
      </c>
      <c r="F82" s="29">
        <f t="shared" si="23"/>
        <v>-692206</v>
      </c>
      <c r="G82" s="34">
        <f>+Inputs!$D$3</f>
        <v>0.37951000000000001</v>
      </c>
      <c r="I82" s="27">
        <f t="shared" si="28"/>
        <v>1175500</v>
      </c>
      <c r="K82" s="27">
        <f t="shared" si="24"/>
        <v>6531</v>
      </c>
      <c r="L82" s="27">
        <f t="shared" si="29"/>
        <v>483294</v>
      </c>
      <c r="M82" s="27">
        <f t="shared" si="25"/>
        <v>2478.5798100000002</v>
      </c>
      <c r="N82" s="27">
        <f t="shared" si="26"/>
        <v>2478.5798100000002</v>
      </c>
      <c r="O82" s="27">
        <f t="shared" si="30"/>
        <v>-262691.91576000059</v>
      </c>
      <c r="P82" s="27">
        <f t="shared" si="31"/>
        <v>262691.91576000059</v>
      </c>
    </row>
    <row r="83" spans="1:16">
      <c r="A83" s="31">
        <v>37865</v>
      </c>
      <c r="C83" s="6">
        <v>75</v>
      </c>
      <c r="D83" s="29">
        <f t="shared" si="22"/>
        <v>6531</v>
      </c>
      <c r="E83" s="29">
        <f t="shared" si="27"/>
        <v>489825</v>
      </c>
      <c r="F83" s="29">
        <f t="shared" si="23"/>
        <v>-685675</v>
      </c>
      <c r="G83" s="34">
        <f>+Inputs!$D$3</f>
        <v>0.37951000000000001</v>
      </c>
      <c r="I83" s="27">
        <f t="shared" si="28"/>
        <v>1175500</v>
      </c>
      <c r="K83" s="27">
        <f t="shared" si="24"/>
        <v>6531</v>
      </c>
      <c r="L83" s="27">
        <f t="shared" si="29"/>
        <v>489825</v>
      </c>
      <c r="M83" s="27">
        <f t="shared" si="25"/>
        <v>2478.5798100000002</v>
      </c>
      <c r="N83" s="27">
        <f t="shared" si="26"/>
        <v>2478.5798100000002</v>
      </c>
      <c r="O83" s="27">
        <f t="shared" si="30"/>
        <v>-260213.33595000059</v>
      </c>
      <c r="P83" s="27">
        <f t="shared" si="31"/>
        <v>260213.33595000059</v>
      </c>
    </row>
    <row r="84" spans="1:16">
      <c r="A84" s="30">
        <v>37895</v>
      </c>
      <c r="C84" s="6">
        <v>76</v>
      </c>
      <c r="D84" s="29">
        <f t="shared" si="22"/>
        <v>6531</v>
      </c>
      <c r="E84" s="29">
        <f t="shared" si="27"/>
        <v>496356</v>
      </c>
      <c r="F84" s="29">
        <f t="shared" si="23"/>
        <v>-679144</v>
      </c>
      <c r="G84" s="34">
        <f>+Inputs!$D$3</f>
        <v>0.37951000000000001</v>
      </c>
      <c r="I84" s="27">
        <f t="shared" si="28"/>
        <v>1175500</v>
      </c>
      <c r="K84" s="27">
        <f t="shared" si="24"/>
        <v>6531</v>
      </c>
      <c r="L84" s="27">
        <f t="shared" si="29"/>
        <v>496356</v>
      </c>
      <c r="M84" s="27">
        <f t="shared" si="25"/>
        <v>2478.5798100000002</v>
      </c>
      <c r="N84" s="27">
        <f t="shared" si="26"/>
        <v>2478.5798100000002</v>
      </c>
      <c r="O84" s="27">
        <f t="shared" si="30"/>
        <v>-257734.75614000059</v>
      </c>
      <c r="P84" s="27">
        <f t="shared" si="31"/>
        <v>257734.75614000059</v>
      </c>
    </row>
    <row r="85" spans="1:16">
      <c r="A85" s="31">
        <v>37926</v>
      </c>
      <c r="C85" s="6">
        <v>77</v>
      </c>
      <c r="D85" s="29">
        <f t="shared" si="22"/>
        <v>6531</v>
      </c>
      <c r="E85" s="29">
        <f t="shared" si="27"/>
        <v>502887</v>
      </c>
      <c r="F85" s="29">
        <f t="shared" si="23"/>
        <v>-672613</v>
      </c>
      <c r="G85" s="34">
        <f>+Inputs!$D$3</f>
        <v>0.37951000000000001</v>
      </c>
      <c r="I85" s="27">
        <f t="shared" si="28"/>
        <v>1175500</v>
      </c>
      <c r="K85" s="27">
        <f t="shared" si="24"/>
        <v>6531</v>
      </c>
      <c r="L85" s="27">
        <f t="shared" si="29"/>
        <v>502887</v>
      </c>
      <c r="M85" s="27">
        <f t="shared" si="25"/>
        <v>2478.5798100000002</v>
      </c>
      <c r="N85" s="27">
        <f t="shared" si="26"/>
        <v>2478.5798100000002</v>
      </c>
      <c r="O85" s="27">
        <f t="shared" si="30"/>
        <v>-255256.1763300006</v>
      </c>
      <c r="P85" s="27">
        <f t="shared" si="31"/>
        <v>255256.1763300006</v>
      </c>
    </row>
    <row r="86" spans="1:16">
      <c r="A86" s="30">
        <v>37956</v>
      </c>
      <c r="C86" s="6">
        <v>78</v>
      </c>
      <c r="D86" s="29">
        <f t="shared" si="22"/>
        <v>6531</v>
      </c>
      <c r="E86" s="29">
        <f t="shared" si="27"/>
        <v>509418</v>
      </c>
      <c r="F86" s="29">
        <f t="shared" si="23"/>
        <v>-666082</v>
      </c>
      <c r="G86" s="34">
        <f>+Inputs!$D$3</f>
        <v>0.37951000000000001</v>
      </c>
      <c r="I86" s="27">
        <f t="shared" si="28"/>
        <v>1175500</v>
      </c>
      <c r="K86" s="27">
        <f t="shared" si="24"/>
        <v>6531</v>
      </c>
      <c r="L86" s="27">
        <f t="shared" si="29"/>
        <v>509418</v>
      </c>
      <c r="M86" s="27">
        <f t="shared" si="25"/>
        <v>2478.5798100000002</v>
      </c>
      <c r="N86" s="27">
        <f t="shared" si="26"/>
        <v>2478.5798100000002</v>
      </c>
      <c r="O86" s="27">
        <f t="shared" si="30"/>
        <v>-252777.5965200006</v>
      </c>
      <c r="P86" s="27">
        <f t="shared" si="31"/>
        <v>252777.5965200006</v>
      </c>
    </row>
    <row r="87" spans="1:16">
      <c r="A87" s="31">
        <v>37987</v>
      </c>
      <c r="C87" s="6">
        <v>79</v>
      </c>
      <c r="D87" s="29">
        <f t="shared" si="22"/>
        <v>6531</v>
      </c>
      <c r="E87" s="29">
        <f t="shared" si="27"/>
        <v>515949</v>
      </c>
      <c r="F87" s="29">
        <f t="shared" si="23"/>
        <v>-659551</v>
      </c>
      <c r="G87" s="34">
        <f>+Inputs!$D$3</f>
        <v>0.37951000000000001</v>
      </c>
      <c r="I87" s="27">
        <f t="shared" si="28"/>
        <v>1175500</v>
      </c>
      <c r="K87" s="27">
        <f t="shared" si="24"/>
        <v>6531</v>
      </c>
      <c r="L87" s="27">
        <f t="shared" si="29"/>
        <v>515949</v>
      </c>
      <c r="M87" s="27">
        <f t="shared" si="25"/>
        <v>2478.5798100000002</v>
      </c>
      <c r="N87" s="27">
        <f t="shared" si="26"/>
        <v>2478.5798100000002</v>
      </c>
      <c r="O87" s="27">
        <f t="shared" si="30"/>
        <v>-250299.01671000061</v>
      </c>
      <c r="P87" s="27">
        <f t="shared" si="31"/>
        <v>250299.01671000061</v>
      </c>
    </row>
    <row r="88" spans="1:16">
      <c r="A88" s="30">
        <v>38018</v>
      </c>
      <c r="C88" s="6">
        <v>80</v>
      </c>
      <c r="D88" s="29">
        <f t="shared" si="22"/>
        <v>6531</v>
      </c>
      <c r="E88" s="29">
        <f t="shared" si="27"/>
        <v>522480</v>
      </c>
      <c r="F88" s="29">
        <f t="shared" si="23"/>
        <v>-653020</v>
      </c>
      <c r="G88" s="34">
        <f>+Inputs!$D$3</f>
        <v>0.37951000000000001</v>
      </c>
      <c r="I88" s="27">
        <f t="shared" si="28"/>
        <v>1175500</v>
      </c>
      <c r="K88" s="27">
        <f t="shared" si="24"/>
        <v>6531</v>
      </c>
      <c r="L88" s="27">
        <f t="shared" si="29"/>
        <v>522480</v>
      </c>
      <c r="M88" s="27">
        <f t="shared" si="25"/>
        <v>2478.5798100000002</v>
      </c>
      <c r="N88" s="27">
        <f t="shared" si="26"/>
        <v>2478.5798100000002</v>
      </c>
      <c r="O88" s="27">
        <f t="shared" si="30"/>
        <v>-247820.43690000061</v>
      </c>
      <c r="P88" s="27">
        <f t="shared" si="31"/>
        <v>247820.43690000061</v>
      </c>
    </row>
    <row r="89" spans="1:16">
      <c r="A89" s="31">
        <v>38047</v>
      </c>
      <c r="C89" s="6">
        <v>81</v>
      </c>
      <c r="D89" s="29">
        <f t="shared" si="22"/>
        <v>6531</v>
      </c>
      <c r="E89" s="29">
        <f t="shared" si="27"/>
        <v>529011</v>
      </c>
      <c r="F89" s="29">
        <f t="shared" si="23"/>
        <v>-646489</v>
      </c>
      <c r="G89" s="34">
        <f>+Inputs!$D$3</f>
        <v>0.37951000000000001</v>
      </c>
      <c r="I89" s="27">
        <f t="shared" si="28"/>
        <v>1175500</v>
      </c>
      <c r="K89" s="27">
        <f t="shared" si="24"/>
        <v>6531</v>
      </c>
      <c r="L89" s="27">
        <f t="shared" si="29"/>
        <v>529011</v>
      </c>
      <c r="M89" s="27">
        <f t="shared" si="25"/>
        <v>2478.5798100000002</v>
      </c>
      <c r="N89" s="27">
        <f t="shared" si="26"/>
        <v>2478.5798100000002</v>
      </c>
      <c r="O89" s="27">
        <f t="shared" si="30"/>
        <v>-245341.85709000062</v>
      </c>
      <c r="P89" s="27">
        <f t="shared" si="31"/>
        <v>245341.85709000062</v>
      </c>
    </row>
    <row r="90" spans="1:16">
      <c r="A90" s="30">
        <v>38078</v>
      </c>
      <c r="C90" s="6">
        <v>82</v>
      </c>
      <c r="D90" s="29">
        <f t="shared" si="22"/>
        <v>6531</v>
      </c>
      <c r="E90" s="29">
        <f t="shared" si="27"/>
        <v>535542</v>
      </c>
      <c r="F90" s="29">
        <f t="shared" si="23"/>
        <v>-639958</v>
      </c>
      <c r="G90" s="34">
        <f>+Inputs!$D$3</f>
        <v>0.37951000000000001</v>
      </c>
      <c r="I90" s="27">
        <f t="shared" si="28"/>
        <v>1175500</v>
      </c>
      <c r="K90" s="27">
        <f t="shared" si="24"/>
        <v>6531</v>
      </c>
      <c r="L90" s="27">
        <f t="shared" si="29"/>
        <v>535542</v>
      </c>
      <c r="M90" s="27">
        <f t="shared" si="25"/>
        <v>2478.5798100000002</v>
      </c>
      <c r="N90" s="27">
        <f t="shared" si="26"/>
        <v>2478.5798100000002</v>
      </c>
      <c r="O90" s="27">
        <f t="shared" si="30"/>
        <v>-242863.27728000062</v>
      </c>
      <c r="P90" s="27">
        <f t="shared" si="31"/>
        <v>242863.27728000062</v>
      </c>
    </row>
    <row r="91" spans="1:16">
      <c r="A91" s="31">
        <v>38108</v>
      </c>
      <c r="C91" s="6">
        <v>83</v>
      </c>
      <c r="D91" s="29">
        <f t="shared" si="22"/>
        <v>6531</v>
      </c>
      <c r="E91" s="29">
        <f t="shared" si="27"/>
        <v>542073</v>
      </c>
      <c r="F91" s="29">
        <f t="shared" si="23"/>
        <v>-633427</v>
      </c>
      <c r="G91" s="34">
        <f>+Inputs!$D$3</f>
        <v>0.37951000000000001</v>
      </c>
      <c r="I91" s="27">
        <f t="shared" si="28"/>
        <v>1175500</v>
      </c>
      <c r="K91" s="27">
        <f t="shared" si="24"/>
        <v>6531</v>
      </c>
      <c r="L91" s="27">
        <f t="shared" si="29"/>
        <v>542073</v>
      </c>
      <c r="M91" s="27">
        <f t="shared" si="25"/>
        <v>2478.5798100000002</v>
      </c>
      <c r="N91" s="27">
        <f t="shared" si="26"/>
        <v>2478.5798100000002</v>
      </c>
      <c r="O91" s="27">
        <f t="shared" si="30"/>
        <v>-240384.69747000062</v>
      </c>
      <c r="P91" s="27">
        <f t="shared" si="31"/>
        <v>240384.69747000062</v>
      </c>
    </row>
    <row r="92" spans="1:16">
      <c r="A92" s="30">
        <v>38139</v>
      </c>
      <c r="C92" s="6">
        <v>84</v>
      </c>
      <c r="D92" s="29">
        <f t="shared" si="22"/>
        <v>6531</v>
      </c>
      <c r="E92" s="29">
        <f t="shared" si="27"/>
        <v>548604</v>
      </c>
      <c r="F92" s="29">
        <f t="shared" si="23"/>
        <v>-626896</v>
      </c>
      <c r="G92" s="34">
        <f>+Inputs!$D$3</f>
        <v>0.37951000000000001</v>
      </c>
      <c r="I92" s="27">
        <f t="shared" si="28"/>
        <v>1175500</v>
      </c>
      <c r="K92" s="27">
        <f t="shared" si="24"/>
        <v>6531</v>
      </c>
      <c r="L92" s="27">
        <f t="shared" si="29"/>
        <v>548604</v>
      </c>
      <c r="M92" s="27">
        <f t="shared" si="25"/>
        <v>2478.5798100000002</v>
      </c>
      <c r="N92" s="27">
        <f t="shared" si="26"/>
        <v>2478.5798100000002</v>
      </c>
      <c r="O92" s="27">
        <f t="shared" si="30"/>
        <v>-237906.11766000063</v>
      </c>
      <c r="P92" s="27">
        <f t="shared" si="31"/>
        <v>237906.11766000063</v>
      </c>
    </row>
    <row r="93" spans="1:16">
      <c r="A93" s="31">
        <v>38169</v>
      </c>
      <c r="C93" s="6">
        <v>85</v>
      </c>
      <c r="D93" s="29">
        <f t="shared" si="22"/>
        <v>6531</v>
      </c>
      <c r="E93" s="29">
        <f t="shared" si="27"/>
        <v>555135</v>
      </c>
      <c r="F93" s="29">
        <f t="shared" si="23"/>
        <v>-620365</v>
      </c>
      <c r="G93" s="34">
        <f>+Inputs!$D$3</f>
        <v>0.37951000000000001</v>
      </c>
      <c r="I93" s="27">
        <f t="shared" si="28"/>
        <v>1175500</v>
      </c>
      <c r="K93" s="27">
        <f t="shared" si="24"/>
        <v>6531</v>
      </c>
      <c r="L93" s="27">
        <f t="shared" si="29"/>
        <v>555135</v>
      </c>
      <c r="M93" s="27">
        <f t="shared" si="25"/>
        <v>2478.5798100000002</v>
      </c>
      <c r="N93" s="27">
        <f t="shared" si="26"/>
        <v>2478.5798100000002</v>
      </c>
      <c r="O93" s="27">
        <f t="shared" si="30"/>
        <v>-235427.53785000063</v>
      </c>
      <c r="P93" s="27">
        <f t="shared" si="31"/>
        <v>235427.53785000063</v>
      </c>
    </row>
    <row r="94" spans="1:16">
      <c r="A94" s="30">
        <v>38200</v>
      </c>
      <c r="C94" s="6">
        <v>86</v>
      </c>
      <c r="D94" s="29">
        <f t="shared" si="22"/>
        <v>6531</v>
      </c>
      <c r="E94" s="29">
        <f t="shared" si="27"/>
        <v>561666</v>
      </c>
      <c r="F94" s="29">
        <f t="shared" si="23"/>
        <v>-613834</v>
      </c>
      <c r="G94" s="34">
        <f>+Inputs!$D$3</f>
        <v>0.37951000000000001</v>
      </c>
      <c r="I94" s="27">
        <f t="shared" si="28"/>
        <v>1175500</v>
      </c>
      <c r="K94" s="27">
        <f t="shared" si="24"/>
        <v>6531</v>
      </c>
      <c r="L94" s="27">
        <f t="shared" si="29"/>
        <v>561666</v>
      </c>
      <c r="M94" s="27">
        <f t="shared" si="25"/>
        <v>2478.5798100000002</v>
      </c>
      <c r="N94" s="27">
        <f t="shared" si="26"/>
        <v>2478.5798100000002</v>
      </c>
      <c r="O94" s="27">
        <f t="shared" si="30"/>
        <v>-232948.95804000064</v>
      </c>
      <c r="P94" s="27">
        <f t="shared" si="31"/>
        <v>232948.95804000064</v>
      </c>
    </row>
    <row r="95" spans="1:16">
      <c r="A95" s="31">
        <v>38231</v>
      </c>
      <c r="C95" s="6">
        <v>87</v>
      </c>
      <c r="D95" s="29">
        <f t="shared" si="22"/>
        <v>6531</v>
      </c>
      <c r="E95" s="29">
        <f t="shared" si="27"/>
        <v>568197</v>
      </c>
      <c r="F95" s="29">
        <f t="shared" si="23"/>
        <v>-607303</v>
      </c>
      <c r="G95" s="34">
        <f>+Inputs!$D$3</f>
        <v>0.37951000000000001</v>
      </c>
      <c r="I95" s="27">
        <f t="shared" si="28"/>
        <v>1175500</v>
      </c>
      <c r="K95" s="27">
        <f t="shared" si="24"/>
        <v>6531</v>
      </c>
      <c r="L95" s="27">
        <f t="shared" si="29"/>
        <v>568197</v>
      </c>
      <c r="M95" s="27">
        <f t="shared" si="25"/>
        <v>2478.5798100000002</v>
      </c>
      <c r="N95" s="27">
        <f t="shared" si="26"/>
        <v>2478.5798100000002</v>
      </c>
      <c r="O95" s="27">
        <f t="shared" si="30"/>
        <v>-230470.37823000064</v>
      </c>
      <c r="P95" s="27">
        <f t="shared" si="31"/>
        <v>230470.37823000064</v>
      </c>
    </row>
    <row r="96" spans="1:16">
      <c r="A96" s="30">
        <v>38261</v>
      </c>
      <c r="C96" s="6">
        <v>88</v>
      </c>
      <c r="D96" s="29">
        <f t="shared" si="22"/>
        <v>6531</v>
      </c>
      <c r="E96" s="29">
        <f t="shared" si="27"/>
        <v>574728</v>
      </c>
      <c r="F96" s="29">
        <f t="shared" si="23"/>
        <v>-600772</v>
      </c>
      <c r="G96" s="34">
        <f>+Inputs!$D$3</f>
        <v>0.37951000000000001</v>
      </c>
      <c r="I96" s="27">
        <f t="shared" si="28"/>
        <v>1175500</v>
      </c>
      <c r="K96" s="27">
        <f t="shared" si="24"/>
        <v>6531</v>
      </c>
      <c r="L96" s="27">
        <f t="shared" si="29"/>
        <v>574728</v>
      </c>
      <c r="M96" s="27">
        <f t="shared" si="25"/>
        <v>2478.5798100000002</v>
      </c>
      <c r="N96" s="27">
        <f t="shared" si="26"/>
        <v>2478.5798100000002</v>
      </c>
      <c r="O96" s="27">
        <f t="shared" si="30"/>
        <v>-227991.79842000065</v>
      </c>
      <c r="P96" s="27">
        <f t="shared" si="31"/>
        <v>227991.79842000065</v>
      </c>
    </row>
    <row r="97" spans="1:16">
      <c r="A97" s="31">
        <v>38292</v>
      </c>
      <c r="C97" s="6">
        <v>89</v>
      </c>
      <c r="D97" s="29">
        <f t="shared" si="22"/>
        <v>6531</v>
      </c>
      <c r="E97" s="29">
        <f t="shared" si="27"/>
        <v>581259</v>
      </c>
      <c r="F97" s="29">
        <f t="shared" si="23"/>
        <v>-594241</v>
      </c>
      <c r="G97" s="34">
        <f>+Inputs!$D$3</f>
        <v>0.37951000000000001</v>
      </c>
      <c r="I97" s="27">
        <f t="shared" si="28"/>
        <v>1175500</v>
      </c>
      <c r="K97" s="27">
        <f t="shared" si="24"/>
        <v>6531</v>
      </c>
      <c r="L97" s="27">
        <f t="shared" si="29"/>
        <v>581259</v>
      </c>
      <c r="M97" s="27">
        <f t="shared" si="25"/>
        <v>2478.5798100000002</v>
      </c>
      <c r="N97" s="27">
        <f t="shared" si="26"/>
        <v>2478.5798100000002</v>
      </c>
      <c r="O97" s="27">
        <f t="shared" si="30"/>
        <v>-225513.21861000065</v>
      </c>
      <c r="P97" s="27">
        <f t="shared" si="31"/>
        <v>225513.21861000065</v>
      </c>
    </row>
    <row r="98" spans="1:16">
      <c r="A98" s="30">
        <v>38322</v>
      </c>
      <c r="C98" s="6">
        <v>90</v>
      </c>
      <c r="D98" s="29">
        <f t="shared" si="22"/>
        <v>6531</v>
      </c>
      <c r="E98" s="29">
        <f t="shared" si="27"/>
        <v>587790</v>
      </c>
      <c r="F98" s="29">
        <f t="shared" si="23"/>
        <v>-587710</v>
      </c>
      <c r="G98" s="34">
        <f>+Inputs!$D$3</f>
        <v>0.37951000000000001</v>
      </c>
      <c r="I98" s="27">
        <f t="shared" si="28"/>
        <v>1175500</v>
      </c>
      <c r="K98" s="27">
        <f t="shared" si="24"/>
        <v>6531</v>
      </c>
      <c r="L98" s="27">
        <f t="shared" si="29"/>
        <v>587790</v>
      </c>
      <c r="M98" s="27">
        <f t="shared" si="25"/>
        <v>2478.5798100000002</v>
      </c>
      <c r="N98" s="27">
        <f t="shared" si="26"/>
        <v>2478.5798100000002</v>
      </c>
      <c r="O98" s="27">
        <f t="shared" si="30"/>
        <v>-223034.63880000066</v>
      </c>
      <c r="P98" s="27">
        <f t="shared" si="31"/>
        <v>223034.63880000066</v>
      </c>
    </row>
    <row r="99" spans="1:16">
      <c r="A99" s="31">
        <v>38353</v>
      </c>
      <c r="C99" s="6">
        <v>91</v>
      </c>
      <c r="D99" s="29">
        <f t="shared" si="22"/>
        <v>6531</v>
      </c>
      <c r="E99" s="29">
        <f t="shared" si="27"/>
        <v>594321</v>
      </c>
      <c r="F99" s="29">
        <f t="shared" si="23"/>
        <v>-581179</v>
      </c>
      <c r="G99" s="34">
        <f>+Inputs!$D$3</f>
        <v>0.37951000000000001</v>
      </c>
      <c r="I99" s="27">
        <f t="shared" si="28"/>
        <v>1175500</v>
      </c>
      <c r="K99" s="27">
        <f t="shared" si="24"/>
        <v>6531</v>
      </c>
      <c r="L99" s="27">
        <f t="shared" si="29"/>
        <v>594321</v>
      </c>
      <c r="M99" s="27">
        <f t="shared" si="25"/>
        <v>2478.5798100000002</v>
      </c>
      <c r="N99" s="27">
        <f t="shared" si="26"/>
        <v>2478.5798100000002</v>
      </c>
      <c r="O99" s="27">
        <f t="shared" si="30"/>
        <v>-220556.05899000066</v>
      </c>
      <c r="P99" s="27">
        <f t="shared" si="31"/>
        <v>220556.05899000066</v>
      </c>
    </row>
    <row r="100" spans="1:16">
      <c r="A100" s="30">
        <v>38384</v>
      </c>
      <c r="C100" s="6">
        <v>92</v>
      </c>
      <c r="D100" s="29">
        <f t="shared" si="22"/>
        <v>6531</v>
      </c>
      <c r="E100" s="29">
        <f t="shared" si="27"/>
        <v>600852</v>
      </c>
      <c r="F100" s="29">
        <f t="shared" si="23"/>
        <v>-574648</v>
      </c>
      <c r="G100" s="34">
        <f>+Inputs!$D$3</f>
        <v>0.37951000000000001</v>
      </c>
      <c r="I100" s="27">
        <f t="shared" si="28"/>
        <v>1175500</v>
      </c>
      <c r="K100" s="27">
        <f t="shared" si="24"/>
        <v>6531</v>
      </c>
      <c r="L100" s="27">
        <f t="shared" si="29"/>
        <v>600852</v>
      </c>
      <c r="M100" s="27">
        <f t="shared" si="25"/>
        <v>2478.5798100000002</v>
      </c>
      <c r="N100" s="27">
        <f t="shared" si="26"/>
        <v>2478.5798100000002</v>
      </c>
      <c r="O100" s="27">
        <f t="shared" si="30"/>
        <v>-218077.47918000066</v>
      </c>
      <c r="P100" s="27">
        <f t="shared" si="31"/>
        <v>218077.47918000066</v>
      </c>
    </row>
    <row r="101" spans="1:16">
      <c r="A101" s="31">
        <v>38412</v>
      </c>
      <c r="C101" s="6">
        <v>93</v>
      </c>
      <c r="D101" s="29">
        <f t="shared" si="22"/>
        <v>6531</v>
      </c>
      <c r="E101" s="29">
        <f t="shared" si="27"/>
        <v>607383</v>
      </c>
      <c r="F101" s="29">
        <f t="shared" si="23"/>
        <v>-568117</v>
      </c>
      <c r="G101" s="34">
        <f>+Inputs!$D$3</f>
        <v>0.37951000000000001</v>
      </c>
      <c r="I101" s="27">
        <f t="shared" si="28"/>
        <v>1175500</v>
      </c>
      <c r="K101" s="27">
        <f t="shared" si="24"/>
        <v>6531</v>
      </c>
      <c r="L101" s="27">
        <f t="shared" si="29"/>
        <v>607383</v>
      </c>
      <c r="M101" s="27">
        <f t="shared" si="25"/>
        <v>2478.5798100000002</v>
      </c>
      <c r="N101" s="27">
        <f t="shared" si="26"/>
        <v>2478.5798100000002</v>
      </c>
      <c r="O101" s="27">
        <f t="shared" si="30"/>
        <v>-215598.89937000067</v>
      </c>
      <c r="P101" s="27">
        <f t="shared" si="31"/>
        <v>215598.89937000067</v>
      </c>
    </row>
    <row r="102" spans="1:16">
      <c r="A102" s="30">
        <v>38443</v>
      </c>
      <c r="C102" s="6">
        <v>94</v>
      </c>
      <c r="D102" s="29">
        <f t="shared" si="22"/>
        <v>6531</v>
      </c>
      <c r="E102" s="29">
        <f t="shared" si="27"/>
        <v>613914</v>
      </c>
      <c r="F102" s="29">
        <f t="shared" si="23"/>
        <v>-561586</v>
      </c>
      <c r="G102" s="34">
        <f>+Inputs!$D$3</f>
        <v>0.37951000000000001</v>
      </c>
      <c r="I102" s="27">
        <f t="shared" si="28"/>
        <v>1175500</v>
      </c>
      <c r="K102" s="27">
        <f t="shared" si="24"/>
        <v>6531</v>
      </c>
      <c r="L102" s="27">
        <f t="shared" si="29"/>
        <v>613914</v>
      </c>
      <c r="M102" s="27">
        <f t="shared" si="25"/>
        <v>2478.5798100000002</v>
      </c>
      <c r="N102" s="27">
        <f t="shared" si="26"/>
        <v>2478.5798100000002</v>
      </c>
      <c r="O102" s="27">
        <f t="shared" si="30"/>
        <v>-213120.31956000067</v>
      </c>
      <c r="P102" s="27">
        <f t="shared" si="31"/>
        <v>213120.31956000067</v>
      </c>
    </row>
    <row r="103" spans="1:16">
      <c r="A103" s="31">
        <v>38473</v>
      </c>
      <c r="C103" s="6">
        <v>95</v>
      </c>
      <c r="D103" s="29">
        <f t="shared" si="22"/>
        <v>6531</v>
      </c>
      <c r="E103" s="29">
        <f t="shared" si="27"/>
        <v>620445</v>
      </c>
      <c r="F103" s="29">
        <f t="shared" si="23"/>
        <v>-555055</v>
      </c>
      <c r="G103" s="34">
        <f>+Inputs!$D$3</f>
        <v>0.37951000000000001</v>
      </c>
      <c r="I103" s="27">
        <f t="shared" si="28"/>
        <v>1175500</v>
      </c>
      <c r="K103" s="27">
        <f t="shared" si="24"/>
        <v>6531</v>
      </c>
      <c r="L103" s="27">
        <f t="shared" si="29"/>
        <v>620445</v>
      </c>
      <c r="M103" s="27">
        <f t="shared" si="25"/>
        <v>2478.5798100000002</v>
      </c>
      <c r="N103" s="27">
        <f t="shared" si="26"/>
        <v>2478.5798100000002</v>
      </c>
      <c r="O103" s="27">
        <f t="shared" si="30"/>
        <v>-210641.73975000068</v>
      </c>
      <c r="P103" s="27">
        <f t="shared" si="31"/>
        <v>210641.73975000068</v>
      </c>
    </row>
    <row r="104" spans="1:16">
      <c r="A104" s="30">
        <v>38504</v>
      </c>
      <c r="C104" s="6">
        <v>96</v>
      </c>
      <c r="D104" s="29">
        <f t="shared" si="22"/>
        <v>6531</v>
      </c>
      <c r="E104" s="29">
        <f t="shared" si="27"/>
        <v>626976</v>
      </c>
      <c r="F104" s="29">
        <f t="shared" si="23"/>
        <v>-548524</v>
      </c>
      <c r="G104" s="34">
        <f>+Inputs!$D$3</f>
        <v>0.37951000000000001</v>
      </c>
      <c r="I104" s="27">
        <f t="shared" si="28"/>
        <v>1175500</v>
      </c>
      <c r="K104" s="27">
        <f t="shared" si="24"/>
        <v>6531</v>
      </c>
      <c r="L104" s="27">
        <f t="shared" si="29"/>
        <v>626976</v>
      </c>
      <c r="M104" s="27">
        <f t="shared" si="25"/>
        <v>2478.5798100000002</v>
      </c>
      <c r="N104" s="27">
        <f t="shared" si="26"/>
        <v>2478.5798100000002</v>
      </c>
      <c r="O104" s="27">
        <f t="shared" si="30"/>
        <v>-208163.15994000068</v>
      </c>
      <c r="P104" s="27">
        <f t="shared" si="31"/>
        <v>208163.15994000068</v>
      </c>
    </row>
    <row r="105" spans="1:16">
      <c r="A105" s="31">
        <v>38534</v>
      </c>
      <c r="C105" s="6">
        <v>97</v>
      </c>
      <c r="D105" s="29">
        <f t="shared" ref="D105:D136" si="32">ROUND(-(+$B$9/180)*1,0)</f>
        <v>6531</v>
      </c>
      <c r="E105" s="29">
        <f t="shared" si="27"/>
        <v>633507</v>
      </c>
      <c r="F105" s="29">
        <f t="shared" ref="F105:F136" si="33">$B$9+E105</f>
        <v>-541993</v>
      </c>
      <c r="G105" s="34">
        <f>+Inputs!$D$3</f>
        <v>0.37951000000000001</v>
      </c>
      <c r="I105" s="27">
        <f t="shared" si="28"/>
        <v>1175500</v>
      </c>
      <c r="K105" s="27">
        <f t="shared" ref="K105:K136" si="34">D105</f>
        <v>6531</v>
      </c>
      <c r="L105" s="27">
        <f t="shared" si="29"/>
        <v>633507</v>
      </c>
      <c r="M105" s="27">
        <f t="shared" ref="M105:M136" si="35">K105*G105</f>
        <v>2478.5798100000002</v>
      </c>
      <c r="N105" s="27">
        <f t="shared" ref="N105:N136" si="36">M105-J105</f>
        <v>2478.5798100000002</v>
      </c>
      <c r="O105" s="27">
        <f t="shared" si="30"/>
        <v>-205684.58013000069</v>
      </c>
      <c r="P105" s="27">
        <f t="shared" si="31"/>
        <v>205684.58013000069</v>
      </c>
    </row>
    <row r="106" spans="1:16">
      <c r="A106" s="30">
        <v>38565</v>
      </c>
      <c r="C106" s="6">
        <v>98</v>
      </c>
      <c r="D106" s="29">
        <f t="shared" si="32"/>
        <v>6531</v>
      </c>
      <c r="E106" s="29">
        <f t="shared" ref="E106:E137" si="37">+E105+D106</f>
        <v>640038</v>
      </c>
      <c r="F106" s="29">
        <f t="shared" si="33"/>
        <v>-535462</v>
      </c>
      <c r="G106" s="34">
        <f>+Inputs!$D$3</f>
        <v>0.37951000000000001</v>
      </c>
      <c r="I106" s="27">
        <f t="shared" ref="I106:I137" si="38">+I105+H106</f>
        <v>1175500</v>
      </c>
      <c r="K106" s="27">
        <f t="shared" si="34"/>
        <v>6531</v>
      </c>
      <c r="L106" s="27">
        <f t="shared" ref="L106:L137" si="39">+L105+K106</f>
        <v>640038</v>
      </c>
      <c r="M106" s="27">
        <f t="shared" si="35"/>
        <v>2478.5798100000002</v>
      </c>
      <c r="N106" s="27">
        <f t="shared" si="36"/>
        <v>2478.5798100000002</v>
      </c>
      <c r="O106" s="27">
        <f t="shared" ref="O106:O137" si="40">+O105+N106</f>
        <v>-203206.00032000069</v>
      </c>
      <c r="P106" s="27">
        <f t="shared" ref="P106:P137" si="41">P105-N106</f>
        <v>203206.00032000069</v>
      </c>
    </row>
    <row r="107" spans="1:16">
      <c r="A107" s="31">
        <v>38596</v>
      </c>
      <c r="C107" s="6">
        <v>99</v>
      </c>
      <c r="D107" s="29">
        <f t="shared" si="32"/>
        <v>6531</v>
      </c>
      <c r="E107" s="29">
        <f t="shared" si="37"/>
        <v>646569</v>
      </c>
      <c r="F107" s="29">
        <f t="shared" si="33"/>
        <v>-528931</v>
      </c>
      <c r="G107" s="34">
        <f>+Inputs!$D$3</f>
        <v>0.37951000000000001</v>
      </c>
      <c r="I107" s="27">
        <f t="shared" si="38"/>
        <v>1175500</v>
      </c>
      <c r="K107" s="27">
        <f t="shared" si="34"/>
        <v>6531</v>
      </c>
      <c r="L107" s="27">
        <f t="shared" si="39"/>
        <v>646569</v>
      </c>
      <c r="M107" s="27">
        <f t="shared" si="35"/>
        <v>2478.5798100000002</v>
      </c>
      <c r="N107" s="27">
        <f t="shared" si="36"/>
        <v>2478.5798100000002</v>
      </c>
      <c r="O107" s="27">
        <f t="shared" si="40"/>
        <v>-200727.42051000069</v>
      </c>
      <c r="P107" s="27">
        <f t="shared" si="41"/>
        <v>200727.42051000069</v>
      </c>
    </row>
    <row r="108" spans="1:16">
      <c r="A108" s="30">
        <v>38626</v>
      </c>
      <c r="C108" s="6">
        <v>100</v>
      </c>
      <c r="D108" s="29">
        <f t="shared" si="32"/>
        <v>6531</v>
      </c>
      <c r="E108" s="29">
        <f t="shared" si="37"/>
        <v>653100</v>
      </c>
      <c r="F108" s="29">
        <f t="shared" si="33"/>
        <v>-522400</v>
      </c>
      <c r="G108" s="34">
        <f>+Inputs!$D$3</f>
        <v>0.37951000000000001</v>
      </c>
      <c r="I108" s="27">
        <f t="shared" si="38"/>
        <v>1175500</v>
      </c>
      <c r="K108" s="27">
        <f t="shared" si="34"/>
        <v>6531</v>
      </c>
      <c r="L108" s="27">
        <f t="shared" si="39"/>
        <v>653100</v>
      </c>
      <c r="M108" s="27">
        <f t="shared" si="35"/>
        <v>2478.5798100000002</v>
      </c>
      <c r="N108" s="27">
        <f t="shared" si="36"/>
        <v>2478.5798100000002</v>
      </c>
      <c r="O108" s="27">
        <f t="shared" si="40"/>
        <v>-198248.8407000007</v>
      </c>
      <c r="P108" s="27">
        <f t="shared" si="41"/>
        <v>198248.8407000007</v>
      </c>
    </row>
    <row r="109" spans="1:16">
      <c r="A109" s="31">
        <v>38657</v>
      </c>
      <c r="C109" s="6">
        <v>101</v>
      </c>
      <c r="D109" s="29">
        <f t="shared" si="32"/>
        <v>6531</v>
      </c>
      <c r="E109" s="29">
        <f t="shared" si="37"/>
        <v>659631</v>
      </c>
      <c r="F109" s="29">
        <f t="shared" si="33"/>
        <v>-515869</v>
      </c>
      <c r="G109" s="34">
        <f>+Inputs!$D$3</f>
        <v>0.37951000000000001</v>
      </c>
      <c r="I109" s="27">
        <f t="shared" si="38"/>
        <v>1175500</v>
      </c>
      <c r="K109" s="27">
        <f t="shared" si="34"/>
        <v>6531</v>
      </c>
      <c r="L109" s="27">
        <f t="shared" si="39"/>
        <v>659631</v>
      </c>
      <c r="M109" s="27">
        <f t="shared" si="35"/>
        <v>2478.5798100000002</v>
      </c>
      <c r="N109" s="27">
        <f t="shared" si="36"/>
        <v>2478.5798100000002</v>
      </c>
      <c r="O109" s="27">
        <f t="shared" si="40"/>
        <v>-195770.2608900007</v>
      </c>
      <c r="P109" s="27">
        <f t="shared" si="41"/>
        <v>195770.2608900007</v>
      </c>
    </row>
    <row r="110" spans="1:16">
      <c r="A110" s="30">
        <v>38687</v>
      </c>
      <c r="C110" s="6">
        <v>102</v>
      </c>
      <c r="D110" s="29">
        <f t="shared" si="32"/>
        <v>6531</v>
      </c>
      <c r="E110" s="29">
        <f t="shared" si="37"/>
        <v>666162</v>
      </c>
      <c r="F110" s="29">
        <f t="shared" si="33"/>
        <v>-509338</v>
      </c>
      <c r="G110" s="34">
        <f>+Inputs!$D$3</f>
        <v>0.37951000000000001</v>
      </c>
      <c r="I110" s="27">
        <f t="shared" si="38"/>
        <v>1175500</v>
      </c>
      <c r="K110" s="27">
        <f t="shared" si="34"/>
        <v>6531</v>
      </c>
      <c r="L110" s="27">
        <f t="shared" si="39"/>
        <v>666162</v>
      </c>
      <c r="M110" s="27">
        <f t="shared" si="35"/>
        <v>2478.5798100000002</v>
      </c>
      <c r="N110" s="27">
        <f t="shared" si="36"/>
        <v>2478.5798100000002</v>
      </c>
      <c r="O110" s="27">
        <f t="shared" si="40"/>
        <v>-193291.68108000071</v>
      </c>
      <c r="P110" s="27">
        <f t="shared" si="41"/>
        <v>193291.68108000071</v>
      </c>
    </row>
    <row r="111" spans="1:16">
      <c r="A111" s="31">
        <v>38718</v>
      </c>
      <c r="C111" s="6">
        <v>103</v>
      </c>
      <c r="D111" s="29">
        <f t="shared" si="32"/>
        <v>6531</v>
      </c>
      <c r="E111" s="29">
        <f t="shared" si="37"/>
        <v>672693</v>
      </c>
      <c r="F111" s="29">
        <f t="shared" si="33"/>
        <v>-502807</v>
      </c>
      <c r="G111" s="34">
        <f>+Inputs!$D$3</f>
        <v>0.37951000000000001</v>
      </c>
      <c r="I111" s="27">
        <f t="shared" si="38"/>
        <v>1175500</v>
      </c>
      <c r="K111" s="27">
        <f t="shared" si="34"/>
        <v>6531</v>
      </c>
      <c r="L111" s="27">
        <f t="shared" si="39"/>
        <v>672693</v>
      </c>
      <c r="M111" s="27">
        <f t="shared" si="35"/>
        <v>2478.5798100000002</v>
      </c>
      <c r="N111" s="27">
        <f t="shared" si="36"/>
        <v>2478.5798100000002</v>
      </c>
      <c r="O111" s="27">
        <f t="shared" si="40"/>
        <v>-190813.10127000071</v>
      </c>
      <c r="P111" s="27">
        <f t="shared" si="41"/>
        <v>190813.10127000071</v>
      </c>
    </row>
    <row r="112" spans="1:16">
      <c r="A112" s="30">
        <v>38749</v>
      </c>
      <c r="C112" s="6">
        <v>104</v>
      </c>
      <c r="D112" s="29">
        <f t="shared" si="32"/>
        <v>6531</v>
      </c>
      <c r="E112" s="29">
        <f t="shared" si="37"/>
        <v>679224</v>
      </c>
      <c r="F112" s="29">
        <f t="shared" si="33"/>
        <v>-496276</v>
      </c>
      <c r="G112" s="34">
        <f>+Inputs!$D$3</f>
        <v>0.37951000000000001</v>
      </c>
      <c r="I112" s="27">
        <f t="shared" si="38"/>
        <v>1175500</v>
      </c>
      <c r="K112" s="27">
        <f t="shared" si="34"/>
        <v>6531</v>
      </c>
      <c r="L112" s="27">
        <f t="shared" si="39"/>
        <v>679224</v>
      </c>
      <c r="M112" s="27">
        <f t="shared" si="35"/>
        <v>2478.5798100000002</v>
      </c>
      <c r="N112" s="27">
        <f t="shared" si="36"/>
        <v>2478.5798100000002</v>
      </c>
      <c r="O112" s="27">
        <f t="shared" si="40"/>
        <v>-188334.52146000072</v>
      </c>
      <c r="P112" s="27">
        <f t="shared" si="41"/>
        <v>188334.52146000072</v>
      </c>
    </row>
    <row r="113" spans="1:16">
      <c r="A113" s="31">
        <v>38777</v>
      </c>
      <c r="C113" s="6">
        <v>105</v>
      </c>
      <c r="D113" s="29">
        <f t="shared" si="32"/>
        <v>6531</v>
      </c>
      <c r="E113" s="29">
        <f t="shared" si="37"/>
        <v>685755</v>
      </c>
      <c r="F113" s="29">
        <f t="shared" si="33"/>
        <v>-489745</v>
      </c>
      <c r="G113" s="34">
        <f>+Inputs!$D$3</f>
        <v>0.37951000000000001</v>
      </c>
      <c r="I113" s="27">
        <f t="shared" si="38"/>
        <v>1175500</v>
      </c>
      <c r="K113" s="27">
        <f t="shared" si="34"/>
        <v>6531</v>
      </c>
      <c r="L113" s="27">
        <f t="shared" si="39"/>
        <v>685755</v>
      </c>
      <c r="M113" s="27">
        <f t="shared" si="35"/>
        <v>2478.5798100000002</v>
      </c>
      <c r="N113" s="27">
        <f t="shared" si="36"/>
        <v>2478.5798100000002</v>
      </c>
      <c r="O113" s="27">
        <f t="shared" si="40"/>
        <v>-185855.94165000072</v>
      </c>
      <c r="P113" s="27">
        <f t="shared" si="41"/>
        <v>185855.94165000072</v>
      </c>
    </row>
    <row r="114" spans="1:16">
      <c r="A114" s="30">
        <v>38808</v>
      </c>
      <c r="C114" s="6">
        <v>106</v>
      </c>
      <c r="D114" s="29">
        <f t="shared" si="32"/>
        <v>6531</v>
      </c>
      <c r="E114" s="29">
        <f t="shared" si="37"/>
        <v>692286</v>
      </c>
      <c r="F114" s="29">
        <f t="shared" si="33"/>
        <v>-483214</v>
      </c>
      <c r="G114" s="34">
        <f>+Inputs!$D$3</f>
        <v>0.37951000000000001</v>
      </c>
      <c r="I114" s="27">
        <f t="shared" si="38"/>
        <v>1175500</v>
      </c>
      <c r="K114" s="27">
        <f t="shared" si="34"/>
        <v>6531</v>
      </c>
      <c r="L114" s="27">
        <f t="shared" si="39"/>
        <v>692286</v>
      </c>
      <c r="M114" s="27">
        <f t="shared" si="35"/>
        <v>2478.5798100000002</v>
      </c>
      <c r="N114" s="27">
        <f t="shared" si="36"/>
        <v>2478.5798100000002</v>
      </c>
      <c r="O114" s="27">
        <f t="shared" si="40"/>
        <v>-183377.36184000073</v>
      </c>
      <c r="P114" s="27">
        <f t="shared" si="41"/>
        <v>183377.36184000073</v>
      </c>
    </row>
    <row r="115" spans="1:16">
      <c r="A115" s="31">
        <v>38838</v>
      </c>
      <c r="C115" s="6">
        <v>107</v>
      </c>
      <c r="D115" s="29">
        <f t="shared" si="32"/>
        <v>6531</v>
      </c>
      <c r="E115" s="29">
        <f t="shared" si="37"/>
        <v>698817</v>
      </c>
      <c r="F115" s="29">
        <f t="shared" si="33"/>
        <v>-476683</v>
      </c>
      <c r="G115" s="34">
        <f>+Inputs!$D$3</f>
        <v>0.37951000000000001</v>
      </c>
      <c r="I115" s="27">
        <f t="shared" si="38"/>
        <v>1175500</v>
      </c>
      <c r="K115" s="27">
        <f t="shared" si="34"/>
        <v>6531</v>
      </c>
      <c r="L115" s="27">
        <f t="shared" si="39"/>
        <v>698817</v>
      </c>
      <c r="M115" s="27">
        <f t="shared" si="35"/>
        <v>2478.5798100000002</v>
      </c>
      <c r="N115" s="27">
        <f t="shared" si="36"/>
        <v>2478.5798100000002</v>
      </c>
      <c r="O115" s="27">
        <f t="shared" si="40"/>
        <v>-180898.78203000073</v>
      </c>
      <c r="P115" s="27">
        <f t="shared" si="41"/>
        <v>180898.78203000073</v>
      </c>
    </row>
    <row r="116" spans="1:16">
      <c r="A116" s="30">
        <v>38869</v>
      </c>
      <c r="C116" s="6">
        <v>108</v>
      </c>
      <c r="D116" s="29">
        <f t="shared" si="32"/>
        <v>6531</v>
      </c>
      <c r="E116" s="29">
        <f t="shared" si="37"/>
        <v>705348</v>
      </c>
      <c r="F116" s="29">
        <f t="shared" si="33"/>
        <v>-470152</v>
      </c>
      <c r="G116" s="34">
        <f>+Inputs!$D$3</f>
        <v>0.37951000000000001</v>
      </c>
      <c r="I116" s="27">
        <f t="shared" si="38"/>
        <v>1175500</v>
      </c>
      <c r="K116" s="27">
        <f t="shared" si="34"/>
        <v>6531</v>
      </c>
      <c r="L116" s="27">
        <f t="shared" si="39"/>
        <v>705348</v>
      </c>
      <c r="M116" s="27">
        <f t="shared" si="35"/>
        <v>2478.5798100000002</v>
      </c>
      <c r="N116" s="27">
        <f t="shared" si="36"/>
        <v>2478.5798100000002</v>
      </c>
      <c r="O116" s="27">
        <f t="shared" si="40"/>
        <v>-178420.20222000073</v>
      </c>
      <c r="P116" s="27">
        <f t="shared" si="41"/>
        <v>178420.20222000073</v>
      </c>
    </row>
    <row r="117" spans="1:16">
      <c r="A117" s="31">
        <v>38899</v>
      </c>
      <c r="C117" s="6">
        <v>109</v>
      </c>
      <c r="D117" s="29">
        <f t="shared" si="32"/>
        <v>6531</v>
      </c>
      <c r="E117" s="29">
        <f t="shared" si="37"/>
        <v>711879</v>
      </c>
      <c r="F117" s="29">
        <f t="shared" si="33"/>
        <v>-463621</v>
      </c>
      <c r="G117" s="34">
        <f>+Inputs!$D$3</f>
        <v>0.37951000000000001</v>
      </c>
      <c r="I117" s="27">
        <f t="shared" si="38"/>
        <v>1175500</v>
      </c>
      <c r="K117" s="27">
        <f t="shared" si="34"/>
        <v>6531</v>
      </c>
      <c r="L117" s="27">
        <f t="shared" si="39"/>
        <v>711879</v>
      </c>
      <c r="M117" s="27">
        <f t="shared" si="35"/>
        <v>2478.5798100000002</v>
      </c>
      <c r="N117" s="27">
        <f t="shared" si="36"/>
        <v>2478.5798100000002</v>
      </c>
      <c r="O117" s="27">
        <f t="shared" si="40"/>
        <v>-175941.62241000074</v>
      </c>
      <c r="P117" s="27">
        <f t="shared" si="41"/>
        <v>175941.62241000074</v>
      </c>
    </row>
    <row r="118" spans="1:16">
      <c r="A118" s="30">
        <v>38930</v>
      </c>
      <c r="C118" s="6">
        <v>110</v>
      </c>
      <c r="D118" s="29">
        <f t="shared" si="32"/>
        <v>6531</v>
      </c>
      <c r="E118" s="29">
        <f t="shared" si="37"/>
        <v>718410</v>
      </c>
      <c r="F118" s="29">
        <f t="shared" si="33"/>
        <v>-457090</v>
      </c>
      <c r="G118" s="34">
        <f>+Inputs!$D$3</f>
        <v>0.37951000000000001</v>
      </c>
      <c r="I118" s="27">
        <f t="shared" si="38"/>
        <v>1175500</v>
      </c>
      <c r="K118" s="27">
        <f t="shared" si="34"/>
        <v>6531</v>
      </c>
      <c r="L118" s="27">
        <f t="shared" si="39"/>
        <v>718410</v>
      </c>
      <c r="M118" s="27">
        <f t="shared" si="35"/>
        <v>2478.5798100000002</v>
      </c>
      <c r="N118" s="27">
        <f t="shared" si="36"/>
        <v>2478.5798100000002</v>
      </c>
      <c r="O118" s="27">
        <f t="shared" si="40"/>
        <v>-173463.04260000074</v>
      </c>
      <c r="P118" s="27">
        <f t="shared" si="41"/>
        <v>173463.04260000074</v>
      </c>
    </row>
    <row r="119" spans="1:16">
      <c r="A119" s="31">
        <v>38961</v>
      </c>
      <c r="C119" s="6">
        <v>111</v>
      </c>
      <c r="D119" s="29">
        <f t="shared" si="32"/>
        <v>6531</v>
      </c>
      <c r="E119" s="29">
        <f t="shared" si="37"/>
        <v>724941</v>
      </c>
      <c r="F119" s="29">
        <f t="shared" si="33"/>
        <v>-450559</v>
      </c>
      <c r="G119" s="34">
        <f>+Inputs!$D$3</f>
        <v>0.37951000000000001</v>
      </c>
      <c r="I119" s="27">
        <f t="shared" si="38"/>
        <v>1175500</v>
      </c>
      <c r="K119" s="27">
        <f t="shared" si="34"/>
        <v>6531</v>
      </c>
      <c r="L119" s="27">
        <f t="shared" si="39"/>
        <v>724941</v>
      </c>
      <c r="M119" s="27">
        <f t="shared" si="35"/>
        <v>2478.5798100000002</v>
      </c>
      <c r="N119" s="27">
        <f t="shared" si="36"/>
        <v>2478.5798100000002</v>
      </c>
      <c r="O119" s="27">
        <f t="shared" si="40"/>
        <v>-170984.46279000075</v>
      </c>
      <c r="P119" s="27">
        <f t="shared" si="41"/>
        <v>170984.46279000075</v>
      </c>
    </row>
    <row r="120" spans="1:16">
      <c r="A120" s="30">
        <v>38991</v>
      </c>
      <c r="C120" s="6">
        <v>112</v>
      </c>
      <c r="D120" s="29">
        <f t="shared" si="32"/>
        <v>6531</v>
      </c>
      <c r="E120" s="29">
        <f t="shared" si="37"/>
        <v>731472</v>
      </c>
      <c r="F120" s="29">
        <f t="shared" si="33"/>
        <v>-444028</v>
      </c>
      <c r="G120" s="34">
        <f>+Inputs!$D$3</f>
        <v>0.37951000000000001</v>
      </c>
      <c r="I120" s="27">
        <f t="shared" si="38"/>
        <v>1175500</v>
      </c>
      <c r="K120" s="27">
        <f t="shared" si="34"/>
        <v>6531</v>
      </c>
      <c r="L120" s="27">
        <f t="shared" si="39"/>
        <v>731472</v>
      </c>
      <c r="M120" s="27">
        <f t="shared" si="35"/>
        <v>2478.5798100000002</v>
      </c>
      <c r="N120" s="27">
        <f t="shared" si="36"/>
        <v>2478.5798100000002</v>
      </c>
      <c r="O120" s="27">
        <f t="shared" si="40"/>
        <v>-168505.88298000075</v>
      </c>
      <c r="P120" s="27">
        <f t="shared" si="41"/>
        <v>168505.88298000075</v>
      </c>
    </row>
    <row r="121" spans="1:16">
      <c r="A121" s="31">
        <v>39022</v>
      </c>
      <c r="C121" s="6">
        <v>113</v>
      </c>
      <c r="D121" s="29">
        <f t="shared" si="32"/>
        <v>6531</v>
      </c>
      <c r="E121" s="29">
        <f t="shared" si="37"/>
        <v>738003</v>
      </c>
      <c r="F121" s="29">
        <f t="shared" si="33"/>
        <v>-437497</v>
      </c>
      <c r="G121" s="34">
        <f>+Inputs!$D$3</f>
        <v>0.37951000000000001</v>
      </c>
      <c r="I121" s="27">
        <f t="shared" si="38"/>
        <v>1175500</v>
      </c>
      <c r="K121" s="27">
        <f t="shared" si="34"/>
        <v>6531</v>
      </c>
      <c r="L121" s="27">
        <f t="shared" si="39"/>
        <v>738003</v>
      </c>
      <c r="M121" s="27">
        <f t="shared" si="35"/>
        <v>2478.5798100000002</v>
      </c>
      <c r="N121" s="27">
        <f t="shared" si="36"/>
        <v>2478.5798100000002</v>
      </c>
      <c r="O121" s="27">
        <f t="shared" si="40"/>
        <v>-166027.30317000076</v>
      </c>
      <c r="P121" s="27">
        <f t="shared" si="41"/>
        <v>166027.30317000076</v>
      </c>
    </row>
    <row r="122" spans="1:16">
      <c r="A122" s="30">
        <v>39052</v>
      </c>
      <c r="C122" s="6">
        <v>114</v>
      </c>
      <c r="D122" s="29">
        <f t="shared" si="32"/>
        <v>6531</v>
      </c>
      <c r="E122" s="29">
        <f t="shared" si="37"/>
        <v>744534</v>
      </c>
      <c r="F122" s="29">
        <f t="shared" si="33"/>
        <v>-430966</v>
      </c>
      <c r="G122" s="34">
        <f>+Inputs!$D$3</f>
        <v>0.37951000000000001</v>
      </c>
      <c r="I122" s="27">
        <f t="shared" si="38"/>
        <v>1175500</v>
      </c>
      <c r="K122" s="27">
        <f t="shared" si="34"/>
        <v>6531</v>
      </c>
      <c r="L122" s="27">
        <f t="shared" si="39"/>
        <v>744534</v>
      </c>
      <c r="M122" s="27">
        <f t="shared" si="35"/>
        <v>2478.5798100000002</v>
      </c>
      <c r="N122" s="27">
        <f t="shared" si="36"/>
        <v>2478.5798100000002</v>
      </c>
      <c r="O122" s="27">
        <f t="shared" si="40"/>
        <v>-163548.72336000076</v>
      </c>
      <c r="P122" s="27">
        <f t="shared" si="41"/>
        <v>163548.72336000076</v>
      </c>
    </row>
    <row r="123" spans="1:16">
      <c r="A123" s="31">
        <v>39083</v>
      </c>
      <c r="C123" s="6">
        <v>115</v>
      </c>
      <c r="D123" s="29">
        <f t="shared" si="32"/>
        <v>6531</v>
      </c>
      <c r="E123" s="29">
        <f t="shared" si="37"/>
        <v>751065</v>
      </c>
      <c r="F123" s="29">
        <f t="shared" si="33"/>
        <v>-424435</v>
      </c>
      <c r="G123" s="34">
        <f>+Inputs!$D$3</f>
        <v>0.37951000000000001</v>
      </c>
      <c r="I123" s="27">
        <f t="shared" si="38"/>
        <v>1175500</v>
      </c>
      <c r="K123" s="27">
        <f t="shared" si="34"/>
        <v>6531</v>
      </c>
      <c r="L123" s="27">
        <f t="shared" si="39"/>
        <v>751065</v>
      </c>
      <c r="M123" s="27">
        <f t="shared" si="35"/>
        <v>2478.5798100000002</v>
      </c>
      <c r="N123" s="27">
        <f t="shared" si="36"/>
        <v>2478.5798100000002</v>
      </c>
      <c r="O123" s="27">
        <f t="shared" si="40"/>
        <v>-161070.14355000076</v>
      </c>
      <c r="P123" s="27">
        <f t="shared" si="41"/>
        <v>161070.14355000076</v>
      </c>
    </row>
    <row r="124" spans="1:16">
      <c r="A124" s="30">
        <v>39114</v>
      </c>
      <c r="C124" s="6">
        <v>116</v>
      </c>
      <c r="D124" s="29">
        <f t="shared" si="32"/>
        <v>6531</v>
      </c>
      <c r="E124" s="29">
        <f t="shared" si="37"/>
        <v>757596</v>
      </c>
      <c r="F124" s="29">
        <f t="shared" si="33"/>
        <v>-417904</v>
      </c>
      <c r="G124" s="34">
        <f>+Inputs!$D$3</f>
        <v>0.37951000000000001</v>
      </c>
      <c r="I124" s="27">
        <f t="shared" si="38"/>
        <v>1175500</v>
      </c>
      <c r="K124" s="27">
        <f t="shared" si="34"/>
        <v>6531</v>
      </c>
      <c r="L124" s="27">
        <f t="shared" si="39"/>
        <v>757596</v>
      </c>
      <c r="M124" s="27">
        <f t="shared" si="35"/>
        <v>2478.5798100000002</v>
      </c>
      <c r="N124" s="27">
        <f t="shared" si="36"/>
        <v>2478.5798100000002</v>
      </c>
      <c r="O124" s="27">
        <f t="shared" si="40"/>
        <v>-158591.56374000077</v>
      </c>
      <c r="P124" s="27">
        <f t="shared" si="41"/>
        <v>158591.56374000077</v>
      </c>
    </row>
    <row r="125" spans="1:16">
      <c r="A125" s="31">
        <v>39142</v>
      </c>
      <c r="C125" s="6">
        <v>117</v>
      </c>
      <c r="D125" s="29">
        <f t="shared" si="32"/>
        <v>6531</v>
      </c>
      <c r="E125" s="29">
        <f t="shared" si="37"/>
        <v>764127</v>
      </c>
      <c r="F125" s="29">
        <f t="shared" si="33"/>
        <v>-411373</v>
      </c>
      <c r="G125" s="34">
        <f>+Inputs!$D$3</f>
        <v>0.37951000000000001</v>
      </c>
      <c r="I125" s="27">
        <f t="shared" si="38"/>
        <v>1175500</v>
      </c>
      <c r="K125" s="27">
        <f t="shared" si="34"/>
        <v>6531</v>
      </c>
      <c r="L125" s="27">
        <f t="shared" si="39"/>
        <v>764127</v>
      </c>
      <c r="M125" s="27">
        <f t="shared" si="35"/>
        <v>2478.5798100000002</v>
      </c>
      <c r="N125" s="27">
        <f t="shared" si="36"/>
        <v>2478.5798100000002</v>
      </c>
      <c r="O125" s="27">
        <f t="shared" si="40"/>
        <v>-156112.98393000077</v>
      </c>
      <c r="P125" s="27">
        <f t="shared" si="41"/>
        <v>156112.98393000077</v>
      </c>
    </row>
    <row r="126" spans="1:16">
      <c r="A126" s="30">
        <v>39173</v>
      </c>
      <c r="C126" s="6">
        <v>118</v>
      </c>
      <c r="D126" s="29">
        <f t="shared" si="32"/>
        <v>6531</v>
      </c>
      <c r="E126" s="29">
        <f t="shared" si="37"/>
        <v>770658</v>
      </c>
      <c r="F126" s="29">
        <f t="shared" si="33"/>
        <v>-404842</v>
      </c>
      <c r="G126" s="34">
        <f>+Inputs!$D$3</f>
        <v>0.37951000000000001</v>
      </c>
      <c r="I126" s="27">
        <f t="shared" si="38"/>
        <v>1175500</v>
      </c>
      <c r="K126" s="27">
        <f t="shared" si="34"/>
        <v>6531</v>
      </c>
      <c r="L126" s="27">
        <f t="shared" si="39"/>
        <v>770658</v>
      </c>
      <c r="M126" s="27">
        <f t="shared" si="35"/>
        <v>2478.5798100000002</v>
      </c>
      <c r="N126" s="27">
        <f t="shared" si="36"/>
        <v>2478.5798100000002</v>
      </c>
      <c r="O126" s="27">
        <f t="shared" si="40"/>
        <v>-153634.40412000078</v>
      </c>
      <c r="P126" s="27">
        <f t="shared" si="41"/>
        <v>153634.40412000078</v>
      </c>
    </row>
    <row r="127" spans="1:16">
      <c r="A127" s="31">
        <v>39203</v>
      </c>
      <c r="C127" s="6">
        <v>119</v>
      </c>
      <c r="D127" s="29">
        <f t="shared" si="32"/>
        <v>6531</v>
      </c>
      <c r="E127" s="29">
        <f t="shared" si="37"/>
        <v>777189</v>
      </c>
      <c r="F127" s="29">
        <f t="shared" si="33"/>
        <v>-398311</v>
      </c>
      <c r="G127" s="34">
        <f>+Inputs!$D$3</f>
        <v>0.37951000000000001</v>
      </c>
      <c r="I127" s="27">
        <f t="shared" si="38"/>
        <v>1175500</v>
      </c>
      <c r="K127" s="27">
        <f t="shared" si="34"/>
        <v>6531</v>
      </c>
      <c r="L127" s="27">
        <f t="shared" si="39"/>
        <v>777189</v>
      </c>
      <c r="M127" s="27">
        <f t="shared" si="35"/>
        <v>2478.5798100000002</v>
      </c>
      <c r="N127" s="27">
        <f t="shared" si="36"/>
        <v>2478.5798100000002</v>
      </c>
      <c r="O127" s="27">
        <f t="shared" si="40"/>
        <v>-151155.82431000078</v>
      </c>
      <c r="P127" s="27">
        <f t="shared" si="41"/>
        <v>151155.82431000078</v>
      </c>
    </row>
    <row r="128" spans="1:16">
      <c r="A128" s="30">
        <v>39234</v>
      </c>
      <c r="C128" s="6">
        <v>120</v>
      </c>
      <c r="D128" s="29">
        <f t="shared" si="32"/>
        <v>6531</v>
      </c>
      <c r="E128" s="29">
        <f t="shared" si="37"/>
        <v>783720</v>
      </c>
      <c r="F128" s="29">
        <f t="shared" si="33"/>
        <v>-391780</v>
      </c>
      <c r="G128" s="34">
        <f>+Inputs!$D$3</f>
        <v>0.37951000000000001</v>
      </c>
      <c r="I128" s="27">
        <f t="shared" si="38"/>
        <v>1175500</v>
      </c>
      <c r="K128" s="27">
        <f t="shared" si="34"/>
        <v>6531</v>
      </c>
      <c r="L128" s="27">
        <f t="shared" si="39"/>
        <v>783720</v>
      </c>
      <c r="M128" s="27">
        <f t="shared" si="35"/>
        <v>2478.5798100000002</v>
      </c>
      <c r="N128" s="27">
        <f t="shared" si="36"/>
        <v>2478.5798100000002</v>
      </c>
      <c r="O128" s="27">
        <f t="shared" si="40"/>
        <v>-148677.24450000079</v>
      </c>
      <c r="P128" s="27">
        <f t="shared" si="41"/>
        <v>148677.24450000079</v>
      </c>
    </row>
    <row r="129" spans="1:16">
      <c r="A129" s="31">
        <v>39264</v>
      </c>
      <c r="C129" s="6">
        <v>121</v>
      </c>
      <c r="D129" s="29">
        <f t="shared" si="32"/>
        <v>6531</v>
      </c>
      <c r="E129" s="29">
        <f t="shared" si="37"/>
        <v>790251</v>
      </c>
      <c r="F129" s="29">
        <f t="shared" si="33"/>
        <v>-385249</v>
      </c>
      <c r="G129" s="34">
        <f>+Inputs!$D$3</f>
        <v>0.37951000000000001</v>
      </c>
      <c r="I129" s="27">
        <f t="shared" si="38"/>
        <v>1175500</v>
      </c>
      <c r="K129" s="27">
        <f t="shared" si="34"/>
        <v>6531</v>
      </c>
      <c r="L129" s="27">
        <f t="shared" si="39"/>
        <v>790251</v>
      </c>
      <c r="M129" s="27">
        <f t="shared" si="35"/>
        <v>2478.5798100000002</v>
      </c>
      <c r="N129" s="27">
        <f t="shared" si="36"/>
        <v>2478.5798100000002</v>
      </c>
      <c r="O129" s="27">
        <f t="shared" si="40"/>
        <v>-146198.66469000079</v>
      </c>
      <c r="P129" s="27">
        <f t="shared" si="41"/>
        <v>146198.66469000079</v>
      </c>
    </row>
    <row r="130" spans="1:16">
      <c r="A130" s="30">
        <v>39295</v>
      </c>
      <c r="C130" s="6">
        <v>122</v>
      </c>
      <c r="D130" s="29">
        <f t="shared" si="32"/>
        <v>6531</v>
      </c>
      <c r="E130" s="29">
        <f t="shared" si="37"/>
        <v>796782</v>
      </c>
      <c r="F130" s="29">
        <f t="shared" si="33"/>
        <v>-378718</v>
      </c>
      <c r="G130" s="34">
        <f>+Inputs!$D$3</f>
        <v>0.37951000000000001</v>
      </c>
      <c r="I130" s="27">
        <f t="shared" si="38"/>
        <v>1175500</v>
      </c>
      <c r="K130" s="27">
        <f t="shared" si="34"/>
        <v>6531</v>
      </c>
      <c r="L130" s="27">
        <f t="shared" si="39"/>
        <v>796782</v>
      </c>
      <c r="M130" s="27">
        <f t="shared" si="35"/>
        <v>2478.5798100000002</v>
      </c>
      <c r="N130" s="27">
        <f t="shared" si="36"/>
        <v>2478.5798100000002</v>
      </c>
      <c r="O130" s="27">
        <f t="shared" si="40"/>
        <v>-143720.0848800008</v>
      </c>
      <c r="P130" s="27">
        <f t="shared" si="41"/>
        <v>143720.0848800008</v>
      </c>
    </row>
    <row r="131" spans="1:16">
      <c r="A131" s="31">
        <v>39326</v>
      </c>
      <c r="C131" s="6">
        <v>123</v>
      </c>
      <c r="D131" s="29">
        <f t="shared" si="32"/>
        <v>6531</v>
      </c>
      <c r="E131" s="29">
        <f t="shared" si="37"/>
        <v>803313</v>
      </c>
      <c r="F131" s="29">
        <f t="shared" si="33"/>
        <v>-372187</v>
      </c>
      <c r="G131" s="34">
        <f>+Inputs!$D$3</f>
        <v>0.37951000000000001</v>
      </c>
      <c r="I131" s="27">
        <f t="shared" si="38"/>
        <v>1175500</v>
      </c>
      <c r="K131" s="27">
        <f t="shared" si="34"/>
        <v>6531</v>
      </c>
      <c r="L131" s="27">
        <f t="shared" si="39"/>
        <v>803313</v>
      </c>
      <c r="M131" s="27">
        <f t="shared" si="35"/>
        <v>2478.5798100000002</v>
      </c>
      <c r="N131" s="27">
        <f t="shared" si="36"/>
        <v>2478.5798100000002</v>
      </c>
      <c r="O131" s="27">
        <f t="shared" si="40"/>
        <v>-141241.5050700008</v>
      </c>
      <c r="P131" s="27">
        <f t="shared" si="41"/>
        <v>141241.5050700008</v>
      </c>
    </row>
    <row r="132" spans="1:16">
      <c r="A132" s="30">
        <v>39356</v>
      </c>
      <c r="C132" s="6">
        <v>124</v>
      </c>
      <c r="D132" s="29">
        <f t="shared" si="32"/>
        <v>6531</v>
      </c>
      <c r="E132" s="29">
        <f t="shared" si="37"/>
        <v>809844</v>
      </c>
      <c r="F132" s="29">
        <f t="shared" si="33"/>
        <v>-365656</v>
      </c>
      <c r="G132" s="34">
        <f>+Inputs!$D$3</f>
        <v>0.37951000000000001</v>
      </c>
      <c r="I132" s="27">
        <f t="shared" si="38"/>
        <v>1175500</v>
      </c>
      <c r="K132" s="27">
        <f t="shared" si="34"/>
        <v>6531</v>
      </c>
      <c r="L132" s="27">
        <f t="shared" si="39"/>
        <v>809844</v>
      </c>
      <c r="M132" s="27">
        <f t="shared" si="35"/>
        <v>2478.5798100000002</v>
      </c>
      <c r="N132" s="27">
        <f t="shared" si="36"/>
        <v>2478.5798100000002</v>
      </c>
      <c r="O132" s="27">
        <f t="shared" si="40"/>
        <v>-138762.9252600008</v>
      </c>
      <c r="P132" s="27">
        <f t="shared" si="41"/>
        <v>138762.9252600008</v>
      </c>
    </row>
    <row r="133" spans="1:16">
      <c r="A133" s="31">
        <v>39387</v>
      </c>
      <c r="C133" s="6">
        <v>125</v>
      </c>
      <c r="D133" s="29">
        <f t="shared" si="32"/>
        <v>6531</v>
      </c>
      <c r="E133" s="29">
        <f t="shared" si="37"/>
        <v>816375</v>
      </c>
      <c r="F133" s="29">
        <f t="shared" si="33"/>
        <v>-359125</v>
      </c>
      <c r="G133" s="34">
        <f>+Inputs!$D$3</f>
        <v>0.37951000000000001</v>
      </c>
      <c r="I133" s="27">
        <f t="shared" si="38"/>
        <v>1175500</v>
      </c>
      <c r="K133" s="27">
        <f t="shared" si="34"/>
        <v>6531</v>
      </c>
      <c r="L133" s="27">
        <f t="shared" si="39"/>
        <v>816375</v>
      </c>
      <c r="M133" s="27">
        <f t="shared" si="35"/>
        <v>2478.5798100000002</v>
      </c>
      <c r="N133" s="27">
        <f t="shared" si="36"/>
        <v>2478.5798100000002</v>
      </c>
      <c r="O133" s="27">
        <f t="shared" si="40"/>
        <v>-136284.34545000081</v>
      </c>
      <c r="P133" s="27">
        <f t="shared" si="41"/>
        <v>136284.34545000081</v>
      </c>
    </row>
    <row r="134" spans="1:16">
      <c r="A134" s="30">
        <v>39417</v>
      </c>
      <c r="C134" s="6">
        <v>126</v>
      </c>
      <c r="D134" s="29">
        <f t="shared" si="32"/>
        <v>6531</v>
      </c>
      <c r="E134" s="29">
        <f t="shared" si="37"/>
        <v>822906</v>
      </c>
      <c r="F134" s="29">
        <f t="shared" si="33"/>
        <v>-352594</v>
      </c>
      <c r="G134" s="34">
        <f>+Inputs!$D$3</f>
        <v>0.37951000000000001</v>
      </c>
      <c r="I134" s="27">
        <f t="shared" si="38"/>
        <v>1175500</v>
      </c>
      <c r="K134" s="27">
        <f t="shared" si="34"/>
        <v>6531</v>
      </c>
      <c r="L134" s="27">
        <f t="shared" si="39"/>
        <v>822906</v>
      </c>
      <c r="M134" s="27">
        <f t="shared" si="35"/>
        <v>2478.5798100000002</v>
      </c>
      <c r="N134" s="27">
        <f t="shared" si="36"/>
        <v>2478.5798100000002</v>
      </c>
      <c r="O134" s="27">
        <f t="shared" si="40"/>
        <v>-133805.76564000081</v>
      </c>
      <c r="P134" s="27">
        <f t="shared" si="41"/>
        <v>133805.76564000081</v>
      </c>
    </row>
    <row r="135" spans="1:16">
      <c r="A135" s="31">
        <v>39448</v>
      </c>
      <c r="C135" s="6">
        <v>127</v>
      </c>
      <c r="D135" s="29">
        <f t="shared" si="32"/>
        <v>6531</v>
      </c>
      <c r="E135" s="29">
        <f t="shared" si="37"/>
        <v>829437</v>
      </c>
      <c r="F135" s="29">
        <f t="shared" si="33"/>
        <v>-346063</v>
      </c>
      <c r="G135" s="34">
        <f>+Inputs!$D$3</f>
        <v>0.37951000000000001</v>
      </c>
      <c r="I135" s="27">
        <f t="shared" si="38"/>
        <v>1175500</v>
      </c>
      <c r="K135" s="27">
        <f t="shared" si="34"/>
        <v>6531</v>
      </c>
      <c r="L135" s="27">
        <f t="shared" si="39"/>
        <v>829437</v>
      </c>
      <c r="M135" s="27">
        <f t="shared" si="35"/>
        <v>2478.5798100000002</v>
      </c>
      <c r="N135" s="27">
        <f t="shared" si="36"/>
        <v>2478.5798100000002</v>
      </c>
      <c r="O135" s="27">
        <f t="shared" si="40"/>
        <v>-131327.18583000082</v>
      </c>
      <c r="P135" s="27">
        <f t="shared" si="41"/>
        <v>131327.18583000082</v>
      </c>
    </row>
    <row r="136" spans="1:16">
      <c r="A136" s="30">
        <v>39479</v>
      </c>
      <c r="C136" s="6">
        <v>128</v>
      </c>
      <c r="D136" s="29">
        <f t="shared" si="32"/>
        <v>6531</v>
      </c>
      <c r="E136" s="29">
        <f t="shared" si="37"/>
        <v>835968</v>
      </c>
      <c r="F136" s="29">
        <f t="shared" si="33"/>
        <v>-339532</v>
      </c>
      <c r="G136" s="34">
        <f>+Inputs!$D$3</f>
        <v>0.37951000000000001</v>
      </c>
      <c r="I136" s="27">
        <f t="shared" si="38"/>
        <v>1175500</v>
      </c>
      <c r="K136" s="27">
        <f t="shared" si="34"/>
        <v>6531</v>
      </c>
      <c r="L136" s="27">
        <f t="shared" si="39"/>
        <v>835968</v>
      </c>
      <c r="M136" s="27">
        <f t="shared" si="35"/>
        <v>2478.5798100000002</v>
      </c>
      <c r="N136" s="27">
        <f t="shared" si="36"/>
        <v>2478.5798100000002</v>
      </c>
      <c r="O136" s="27">
        <f t="shared" si="40"/>
        <v>-128848.60602000082</v>
      </c>
      <c r="P136" s="27">
        <f t="shared" si="41"/>
        <v>128848.60602000082</v>
      </c>
    </row>
    <row r="137" spans="1:16">
      <c r="A137" s="31">
        <v>39508</v>
      </c>
      <c r="C137" s="6">
        <v>129</v>
      </c>
      <c r="D137" s="29">
        <f t="shared" ref="D137:D168" si="42">ROUND(-(+$B$9/180)*1,0)</f>
        <v>6531</v>
      </c>
      <c r="E137" s="29">
        <f t="shared" si="37"/>
        <v>842499</v>
      </c>
      <c r="F137" s="29">
        <f t="shared" ref="F137:F168" si="43">$B$9+E137</f>
        <v>-333001</v>
      </c>
      <c r="G137" s="34">
        <f>+Inputs!$D$3</f>
        <v>0.37951000000000001</v>
      </c>
      <c r="I137" s="27">
        <f t="shared" si="38"/>
        <v>1175500</v>
      </c>
      <c r="K137" s="27">
        <f t="shared" ref="K137:K168" si="44">D137</f>
        <v>6531</v>
      </c>
      <c r="L137" s="27">
        <f t="shared" si="39"/>
        <v>842499</v>
      </c>
      <c r="M137" s="27">
        <f t="shared" ref="M137:M168" si="45">K137*G137</f>
        <v>2478.5798100000002</v>
      </c>
      <c r="N137" s="27">
        <f t="shared" ref="N137:N168" si="46">M137-J137</f>
        <v>2478.5798100000002</v>
      </c>
      <c r="O137" s="27">
        <f t="shared" si="40"/>
        <v>-126370.02621000083</v>
      </c>
      <c r="P137" s="27">
        <f t="shared" si="41"/>
        <v>126370.02621000083</v>
      </c>
    </row>
    <row r="138" spans="1:16">
      <c r="A138" s="30">
        <v>39539</v>
      </c>
      <c r="C138" s="6">
        <v>130</v>
      </c>
      <c r="D138" s="29">
        <f t="shared" si="42"/>
        <v>6531</v>
      </c>
      <c r="E138" s="29">
        <f t="shared" ref="E138:E169" si="47">+E137+D138</f>
        <v>849030</v>
      </c>
      <c r="F138" s="29">
        <f t="shared" si="43"/>
        <v>-326470</v>
      </c>
      <c r="G138" s="34">
        <f>+Inputs!$D$3</f>
        <v>0.37951000000000001</v>
      </c>
      <c r="I138" s="27">
        <f t="shared" ref="I138:I169" si="48">+I137+H138</f>
        <v>1175500</v>
      </c>
      <c r="K138" s="27">
        <f t="shared" si="44"/>
        <v>6531</v>
      </c>
      <c r="L138" s="27">
        <f t="shared" ref="L138:L169" si="49">+L137+K138</f>
        <v>849030</v>
      </c>
      <c r="M138" s="27">
        <f t="shared" si="45"/>
        <v>2478.5798100000002</v>
      </c>
      <c r="N138" s="27">
        <f t="shared" si="46"/>
        <v>2478.5798100000002</v>
      </c>
      <c r="O138" s="27">
        <f t="shared" ref="O138:O169" si="50">+O137+N138</f>
        <v>-123891.44640000083</v>
      </c>
      <c r="P138" s="27">
        <f t="shared" ref="P138:P169" si="51">P137-N138</f>
        <v>123891.44640000083</v>
      </c>
    </row>
    <row r="139" spans="1:16">
      <c r="A139" s="31">
        <v>39569</v>
      </c>
      <c r="C139" s="6">
        <v>131</v>
      </c>
      <c r="D139" s="29">
        <f t="shared" si="42"/>
        <v>6531</v>
      </c>
      <c r="E139" s="29">
        <f t="shared" si="47"/>
        <v>855561</v>
      </c>
      <c r="F139" s="29">
        <f t="shared" si="43"/>
        <v>-319939</v>
      </c>
      <c r="G139" s="34">
        <f>+Inputs!$D$3</f>
        <v>0.37951000000000001</v>
      </c>
      <c r="I139" s="27">
        <f t="shared" si="48"/>
        <v>1175500</v>
      </c>
      <c r="K139" s="27">
        <f t="shared" si="44"/>
        <v>6531</v>
      </c>
      <c r="L139" s="27">
        <f t="shared" si="49"/>
        <v>855561</v>
      </c>
      <c r="M139" s="27">
        <f t="shared" si="45"/>
        <v>2478.5798100000002</v>
      </c>
      <c r="N139" s="27">
        <f t="shared" si="46"/>
        <v>2478.5798100000002</v>
      </c>
      <c r="O139" s="27">
        <f t="shared" si="50"/>
        <v>-121412.86659000083</v>
      </c>
      <c r="P139" s="27">
        <f t="shared" si="51"/>
        <v>121412.86659000083</v>
      </c>
    </row>
    <row r="140" spans="1:16">
      <c r="A140" s="30">
        <v>39600</v>
      </c>
      <c r="C140" s="6">
        <v>132</v>
      </c>
      <c r="D140" s="29">
        <f t="shared" si="42"/>
        <v>6531</v>
      </c>
      <c r="E140" s="29">
        <f t="shared" si="47"/>
        <v>862092</v>
      </c>
      <c r="F140" s="29">
        <f t="shared" si="43"/>
        <v>-313408</v>
      </c>
      <c r="G140" s="34">
        <f>+Inputs!$D$3</f>
        <v>0.37951000000000001</v>
      </c>
      <c r="I140" s="27">
        <f t="shared" si="48"/>
        <v>1175500</v>
      </c>
      <c r="K140" s="27">
        <f t="shared" si="44"/>
        <v>6531</v>
      </c>
      <c r="L140" s="27">
        <f t="shared" si="49"/>
        <v>862092</v>
      </c>
      <c r="M140" s="27">
        <f t="shared" si="45"/>
        <v>2478.5798100000002</v>
      </c>
      <c r="N140" s="27">
        <f t="shared" si="46"/>
        <v>2478.5798100000002</v>
      </c>
      <c r="O140" s="27">
        <f t="shared" si="50"/>
        <v>-118934.28678000084</v>
      </c>
      <c r="P140" s="27">
        <f t="shared" si="51"/>
        <v>118934.28678000084</v>
      </c>
    </row>
    <row r="141" spans="1:16">
      <c r="A141" s="31">
        <v>39630</v>
      </c>
      <c r="C141" s="6">
        <v>133</v>
      </c>
      <c r="D141" s="29">
        <f t="shared" si="42"/>
        <v>6531</v>
      </c>
      <c r="E141" s="29">
        <f t="shared" si="47"/>
        <v>868623</v>
      </c>
      <c r="F141" s="29">
        <f t="shared" si="43"/>
        <v>-306877</v>
      </c>
      <c r="G141" s="34">
        <f>+Inputs!$D$3</f>
        <v>0.37951000000000001</v>
      </c>
      <c r="I141" s="27">
        <f t="shared" si="48"/>
        <v>1175500</v>
      </c>
      <c r="K141" s="27">
        <f t="shared" si="44"/>
        <v>6531</v>
      </c>
      <c r="L141" s="27">
        <f t="shared" si="49"/>
        <v>868623</v>
      </c>
      <c r="M141" s="27">
        <f t="shared" si="45"/>
        <v>2478.5798100000002</v>
      </c>
      <c r="N141" s="27">
        <f t="shared" si="46"/>
        <v>2478.5798100000002</v>
      </c>
      <c r="O141" s="27">
        <f t="shared" si="50"/>
        <v>-116455.70697000084</v>
      </c>
      <c r="P141" s="27">
        <f t="shared" si="51"/>
        <v>116455.70697000084</v>
      </c>
    </row>
    <row r="142" spans="1:16">
      <c r="A142" s="30">
        <v>39661</v>
      </c>
      <c r="C142" s="6">
        <v>134</v>
      </c>
      <c r="D142" s="29">
        <f t="shared" si="42"/>
        <v>6531</v>
      </c>
      <c r="E142" s="29">
        <f t="shared" si="47"/>
        <v>875154</v>
      </c>
      <c r="F142" s="29">
        <f t="shared" si="43"/>
        <v>-300346</v>
      </c>
      <c r="G142" s="34">
        <f>+Inputs!$D$3</f>
        <v>0.37951000000000001</v>
      </c>
      <c r="I142" s="27">
        <f t="shared" si="48"/>
        <v>1175500</v>
      </c>
      <c r="K142" s="27">
        <f t="shared" si="44"/>
        <v>6531</v>
      </c>
      <c r="L142" s="27">
        <f t="shared" si="49"/>
        <v>875154</v>
      </c>
      <c r="M142" s="27">
        <f t="shared" si="45"/>
        <v>2478.5798100000002</v>
      </c>
      <c r="N142" s="27">
        <f t="shared" si="46"/>
        <v>2478.5798100000002</v>
      </c>
      <c r="O142" s="27">
        <f t="shared" si="50"/>
        <v>-113977.12716000085</v>
      </c>
      <c r="P142" s="27">
        <f t="shared" si="51"/>
        <v>113977.12716000085</v>
      </c>
    </row>
    <row r="143" spans="1:16">
      <c r="A143" s="31">
        <v>39692</v>
      </c>
      <c r="C143" s="6">
        <v>135</v>
      </c>
      <c r="D143" s="29">
        <f t="shared" si="42"/>
        <v>6531</v>
      </c>
      <c r="E143" s="29">
        <f t="shared" si="47"/>
        <v>881685</v>
      </c>
      <c r="F143" s="29">
        <f t="shared" si="43"/>
        <v>-293815</v>
      </c>
      <c r="G143" s="34">
        <f>+Inputs!$D$3</f>
        <v>0.37951000000000001</v>
      </c>
      <c r="I143" s="27">
        <f t="shared" si="48"/>
        <v>1175500</v>
      </c>
      <c r="K143" s="27">
        <f t="shared" si="44"/>
        <v>6531</v>
      </c>
      <c r="L143" s="27">
        <f t="shared" si="49"/>
        <v>881685</v>
      </c>
      <c r="M143" s="27">
        <f t="shared" si="45"/>
        <v>2478.5798100000002</v>
      </c>
      <c r="N143" s="27">
        <f t="shared" si="46"/>
        <v>2478.5798100000002</v>
      </c>
      <c r="O143" s="27">
        <f t="shared" si="50"/>
        <v>-111498.54735000085</v>
      </c>
      <c r="P143" s="27">
        <f t="shared" si="51"/>
        <v>111498.54735000085</v>
      </c>
    </row>
    <row r="144" spans="1:16">
      <c r="A144" s="30">
        <v>39722</v>
      </c>
      <c r="C144" s="6">
        <v>136</v>
      </c>
      <c r="D144" s="29">
        <f t="shared" si="42"/>
        <v>6531</v>
      </c>
      <c r="E144" s="29">
        <f t="shared" si="47"/>
        <v>888216</v>
      </c>
      <c r="F144" s="29">
        <f t="shared" si="43"/>
        <v>-287284</v>
      </c>
      <c r="G144" s="34">
        <f>+Inputs!$D$3</f>
        <v>0.37951000000000001</v>
      </c>
      <c r="I144" s="27">
        <f t="shared" si="48"/>
        <v>1175500</v>
      </c>
      <c r="K144" s="27">
        <f t="shared" si="44"/>
        <v>6531</v>
      </c>
      <c r="L144" s="27">
        <f t="shared" si="49"/>
        <v>888216</v>
      </c>
      <c r="M144" s="27">
        <f t="shared" si="45"/>
        <v>2478.5798100000002</v>
      </c>
      <c r="N144" s="27">
        <f t="shared" si="46"/>
        <v>2478.5798100000002</v>
      </c>
      <c r="O144" s="27">
        <f t="shared" si="50"/>
        <v>-109019.96754000086</v>
      </c>
      <c r="P144" s="27">
        <f t="shared" si="51"/>
        <v>109019.96754000086</v>
      </c>
    </row>
    <row r="145" spans="1:16">
      <c r="A145" s="31">
        <v>39753</v>
      </c>
      <c r="C145" s="6">
        <v>137</v>
      </c>
      <c r="D145" s="29">
        <f t="shared" si="42"/>
        <v>6531</v>
      </c>
      <c r="E145" s="29">
        <f t="shared" si="47"/>
        <v>894747</v>
      </c>
      <c r="F145" s="29">
        <f t="shared" si="43"/>
        <v>-280753</v>
      </c>
      <c r="G145" s="34">
        <f>+Inputs!$D$3</f>
        <v>0.37951000000000001</v>
      </c>
      <c r="I145" s="27">
        <f t="shared" si="48"/>
        <v>1175500</v>
      </c>
      <c r="K145" s="27">
        <f t="shared" si="44"/>
        <v>6531</v>
      </c>
      <c r="L145" s="27">
        <f t="shared" si="49"/>
        <v>894747</v>
      </c>
      <c r="M145" s="27">
        <f t="shared" si="45"/>
        <v>2478.5798100000002</v>
      </c>
      <c r="N145" s="27">
        <f t="shared" si="46"/>
        <v>2478.5798100000002</v>
      </c>
      <c r="O145" s="27">
        <f t="shared" si="50"/>
        <v>-106541.38773000086</v>
      </c>
      <c r="P145" s="27">
        <f t="shared" si="51"/>
        <v>106541.38773000086</v>
      </c>
    </row>
    <row r="146" spans="1:16">
      <c r="A146" s="30">
        <v>39783</v>
      </c>
      <c r="C146" s="6">
        <v>138</v>
      </c>
      <c r="D146" s="29">
        <f t="shared" si="42"/>
        <v>6531</v>
      </c>
      <c r="E146" s="29">
        <f t="shared" si="47"/>
        <v>901278</v>
      </c>
      <c r="F146" s="29">
        <f t="shared" si="43"/>
        <v>-274222</v>
      </c>
      <c r="G146" s="34">
        <f>+Inputs!$D$3</f>
        <v>0.37951000000000001</v>
      </c>
      <c r="I146" s="27">
        <f t="shared" si="48"/>
        <v>1175500</v>
      </c>
      <c r="K146" s="27">
        <f t="shared" si="44"/>
        <v>6531</v>
      </c>
      <c r="L146" s="27">
        <f t="shared" si="49"/>
        <v>901278</v>
      </c>
      <c r="M146" s="27">
        <f t="shared" si="45"/>
        <v>2478.5798100000002</v>
      </c>
      <c r="N146" s="27">
        <f t="shared" si="46"/>
        <v>2478.5798100000002</v>
      </c>
      <c r="O146" s="27">
        <f t="shared" si="50"/>
        <v>-104062.80792000087</v>
      </c>
      <c r="P146" s="27">
        <f t="shared" si="51"/>
        <v>104062.80792000087</v>
      </c>
    </row>
    <row r="147" spans="1:16">
      <c r="A147" s="31">
        <v>39814</v>
      </c>
      <c r="C147" s="6">
        <v>139</v>
      </c>
      <c r="D147" s="29">
        <f t="shared" si="42"/>
        <v>6531</v>
      </c>
      <c r="E147" s="29">
        <f t="shared" si="47"/>
        <v>907809</v>
      </c>
      <c r="F147" s="29">
        <f t="shared" si="43"/>
        <v>-267691</v>
      </c>
      <c r="G147" s="34">
        <f>+Inputs!$D$3</f>
        <v>0.37951000000000001</v>
      </c>
      <c r="I147" s="27">
        <f t="shared" si="48"/>
        <v>1175500</v>
      </c>
      <c r="K147" s="27">
        <f t="shared" si="44"/>
        <v>6531</v>
      </c>
      <c r="L147" s="27">
        <f t="shared" si="49"/>
        <v>907809</v>
      </c>
      <c r="M147" s="27">
        <f t="shared" si="45"/>
        <v>2478.5798100000002</v>
      </c>
      <c r="N147" s="27">
        <f t="shared" si="46"/>
        <v>2478.5798100000002</v>
      </c>
      <c r="O147" s="27">
        <f t="shared" si="50"/>
        <v>-101584.22811000087</v>
      </c>
      <c r="P147" s="27">
        <f t="shared" si="51"/>
        <v>101584.22811000087</v>
      </c>
    </row>
    <row r="148" spans="1:16">
      <c r="A148" s="30">
        <v>39845</v>
      </c>
      <c r="C148" s="6">
        <v>140</v>
      </c>
      <c r="D148" s="29">
        <f t="shared" si="42"/>
        <v>6531</v>
      </c>
      <c r="E148" s="29">
        <f t="shared" si="47"/>
        <v>914340</v>
      </c>
      <c r="F148" s="29">
        <f t="shared" si="43"/>
        <v>-261160</v>
      </c>
      <c r="G148" s="34">
        <f>+Inputs!$D$3</f>
        <v>0.37951000000000001</v>
      </c>
      <c r="I148" s="27">
        <f t="shared" si="48"/>
        <v>1175500</v>
      </c>
      <c r="K148" s="27">
        <f t="shared" si="44"/>
        <v>6531</v>
      </c>
      <c r="L148" s="27">
        <f t="shared" si="49"/>
        <v>914340</v>
      </c>
      <c r="M148" s="27">
        <f t="shared" si="45"/>
        <v>2478.5798100000002</v>
      </c>
      <c r="N148" s="27">
        <f t="shared" si="46"/>
        <v>2478.5798100000002</v>
      </c>
      <c r="O148" s="27">
        <f t="shared" si="50"/>
        <v>-99105.648300000874</v>
      </c>
      <c r="P148" s="27">
        <f t="shared" si="51"/>
        <v>99105.648300000874</v>
      </c>
    </row>
    <row r="149" spans="1:16">
      <c r="A149" s="31">
        <v>39873</v>
      </c>
      <c r="C149" s="6">
        <v>141</v>
      </c>
      <c r="D149" s="29">
        <f t="shared" si="42"/>
        <v>6531</v>
      </c>
      <c r="E149" s="29">
        <f t="shared" si="47"/>
        <v>920871</v>
      </c>
      <c r="F149" s="29">
        <f t="shared" si="43"/>
        <v>-254629</v>
      </c>
      <c r="G149" s="34">
        <f>+Inputs!$D$3</f>
        <v>0.37951000000000001</v>
      </c>
      <c r="I149" s="27">
        <f t="shared" si="48"/>
        <v>1175500</v>
      </c>
      <c r="K149" s="27">
        <f t="shared" si="44"/>
        <v>6531</v>
      </c>
      <c r="L149" s="27">
        <f t="shared" si="49"/>
        <v>920871</v>
      </c>
      <c r="M149" s="27">
        <f t="shared" si="45"/>
        <v>2478.5798100000002</v>
      </c>
      <c r="N149" s="27">
        <f t="shared" si="46"/>
        <v>2478.5798100000002</v>
      </c>
      <c r="O149" s="27">
        <f t="shared" si="50"/>
        <v>-96627.068490000878</v>
      </c>
      <c r="P149" s="27">
        <f t="shared" si="51"/>
        <v>96627.068490000878</v>
      </c>
    </row>
    <row r="150" spans="1:16">
      <c r="A150" s="30">
        <v>39904</v>
      </c>
      <c r="C150" s="6">
        <v>142</v>
      </c>
      <c r="D150" s="29">
        <f t="shared" si="42"/>
        <v>6531</v>
      </c>
      <c r="E150" s="29">
        <f t="shared" si="47"/>
        <v>927402</v>
      </c>
      <c r="F150" s="29">
        <f t="shared" si="43"/>
        <v>-248098</v>
      </c>
      <c r="G150" s="34">
        <f>+Inputs!$D$3</f>
        <v>0.37951000000000001</v>
      </c>
      <c r="I150" s="27">
        <f t="shared" si="48"/>
        <v>1175500</v>
      </c>
      <c r="K150" s="27">
        <f t="shared" si="44"/>
        <v>6531</v>
      </c>
      <c r="L150" s="27">
        <f t="shared" si="49"/>
        <v>927402</v>
      </c>
      <c r="M150" s="27">
        <f t="shared" si="45"/>
        <v>2478.5798100000002</v>
      </c>
      <c r="N150" s="27">
        <f t="shared" si="46"/>
        <v>2478.5798100000002</v>
      </c>
      <c r="O150" s="27">
        <f t="shared" si="50"/>
        <v>-94148.488680000883</v>
      </c>
      <c r="P150" s="27">
        <f t="shared" si="51"/>
        <v>94148.488680000883</v>
      </c>
    </row>
    <row r="151" spans="1:16">
      <c r="A151" s="31">
        <v>39934</v>
      </c>
      <c r="C151" s="6">
        <v>143</v>
      </c>
      <c r="D151" s="29">
        <f t="shared" si="42"/>
        <v>6531</v>
      </c>
      <c r="E151" s="29">
        <f t="shared" si="47"/>
        <v>933933</v>
      </c>
      <c r="F151" s="29">
        <f t="shared" si="43"/>
        <v>-241567</v>
      </c>
      <c r="G151" s="34">
        <f>+Inputs!$D$3</f>
        <v>0.37951000000000001</v>
      </c>
      <c r="I151" s="27">
        <f t="shared" si="48"/>
        <v>1175500</v>
      </c>
      <c r="K151" s="27">
        <f t="shared" si="44"/>
        <v>6531</v>
      </c>
      <c r="L151" s="27">
        <f t="shared" si="49"/>
        <v>933933</v>
      </c>
      <c r="M151" s="27">
        <f t="shared" si="45"/>
        <v>2478.5798100000002</v>
      </c>
      <c r="N151" s="27">
        <f t="shared" si="46"/>
        <v>2478.5798100000002</v>
      </c>
      <c r="O151" s="27">
        <f t="shared" si="50"/>
        <v>-91669.908870000887</v>
      </c>
      <c r="P151" s="27">
        <f t="shared" si="51"/>
        <v>91669.908870000887</v>
      </c>
    </row>
    <row r="152" spans="1:16">
      <c r="A152" s="30">
        <v>39965</v>
      </c>
      <c r="C152" s="6">
        <v>144</v>
      </c>
      <c r="D152" s="29">
        <f t="shared" si="42"/>
        <v>6531</v>
      </c>
      <c r="E152" s="29">
        <f t="shared" si="47"/>
        <v>940464</v>
      </c>
      <c r="F152" s="29">
        <f t="shared" si="43"/>
        <v>-235036</v>
      </c>
      <c r="G152" s="34">
        <f>+Inputs!$D$3</f>
        <v>0.37951000000000001</v>
      </c>
      <c r="I152" s="27">
        <f t="shared" si="48"/>
        <v>1175500</v>
      </c>
      <c r="K152" s="27">
        <f t="shared" si="44"/>
        <v>6531</v>
      </c>
      <c r="L152" s="27">
        <f t="shared" si="49"/>
        <v>940464</v>
      </c>
      <c r="M152" s="27">
        <f t="shared" si="45"/>
        <v>2478.5798100000002</v>
      </c>
      <c r="N152" s="27">
        <f t="shared" si="46"/>
        <v>2478.5798100000002</v>
      </c>
      <c r="O152" s="27">
        <f t="shared" si="50"/>
        <v>-89191.329060000891</v>
      </c>
      <c r="P152" s="27">
        <f t="shared" si="51"/>
        <v>89191.329060000891</v>
      </c>
    </row>
    <row r="153" spans="1:16">
      <c r="A153" s="31">
        <v>39995</v>
      </c>
      <c r="C153" s="6">
        <v>145</v>
      </c>
      <c r="D153" s="29">
        <f t="shared" si="42"/>
        <v>6531</v>
      </c>
      <c r="E153" s="29">
        <f t="shared" si="47"/>
        <v>946995</v>
      </c>
      <c r="F153" s="29">
        <f t="shared" si="43"/>
        <v>-228505</v>
      </c>
      <c r="G153" s="34">
        <f>+Inputs!$D$3</f>
        <v>0.37951000000000001</v>
      </c>
      <c r="I153" s="27">
        <f t="shared" si="48"/>
        <v>1175500</v>
      </c>
      <c r="K153" s="27">
        <f t="shared" si="44"/>
        <v>6531</v>
      </c>
      <c r="L153" s="27">
        <f t="shared" si="49"/>
        <v>946995</v>
      </c>
      <c r="M153" s="27">
        <f t="shared" si="45"/>
        <v>2478.5798100000002</v>
      </c>
      <c r="N153" s="27">
        <f t="shared" si="46"/>
        <v>2478.5798100000002</v>
      </c>
      <c r="O153" s="27">
        <f t="shared" si="50"/>
        <v>-86712.749250000896</v>
      </c>
      <c r="P153" s="27">
        <f t="shared" si="51"/>
        <v>86712.749250000896</v>
      </c>
    </row>
    <row r="154" spans="1:16">
      <c r="A154" s="30">
        <v>40026</v>
      </c>
      <c r="C154" s="6">
        <v>146</v>
      </c>
      <c r="D154" s="29">
        <f t="shared" si="42"/>
        <v>6531</v>
      </c>
      <c r="E154" s="29">
        <f t="shared" si="47"/>
        <v>953526</v>
      </c>
      <c r="F154" s="29">
        <f t="shared" si="43"/>
        <v>-221974</v>
      </c>
      <c r="G154" s="34">
        <f>+Inputs!$D$3</f>
        <v>0.37951000000000001</v>
      </c>
      <c r="I154" s="27">
        <f t="shared" si="48"/>
        <v>1175500</v>
      </c>
      <c r="K154" s="27">
        <f t="shared" si="44"/>
        <v>6531</v>
      </c>
      <c r="L154" s="27">
        <f t="shared" si="49"/>
        <v>953526</v>
      </c>
      <c r="M154" s="27">
        <f t="shared" si="45"/>
        <v>2478.5798100000002</v>
      </c>
      <c r="N154" s="27">
        <f t="shared" si="46"/>
        <v>2478.5798100000002</v>
      </c>
      <c r="O154" s="27">
        <f t="shared" si="50"/>
        <v>-84234.1694400009</v>
      </c>
      <c r="P154" s="27">
        <f t="shared" si="51"/>
        <v>84234.1694400009</v>
      </c>
    </row>
    <row r="155" spans="1:16">
      <c r="A155" s="31">
        <v>40057</v>
      </c>
      <c r="C155" s="6">
        <v>147</v>
      </c>
      <c r="D155" s="29">
        <f t="shared" si="42"/>
        <v>6531</v>
      </c>
      <c r="E155" s="29">
        <f t="shared" si="47"/>
        <v>960057</v>
      </c>
      <c r="F155" s="29">
        <f t="shared" si="43"/>
        <v>-215443</v>
      </c>
      <c r="G155" s="34">
        <f>+Inputs!$D$3</f>
        <v>0.37951000000000001</v>
      </c>
      <c r="I155" s="27">
        <f t="shared" si="48"/>
        <v>1175500</v>
      </c>
      <c r="K155" s="27">
        <f t="shared" si="44"/>
        <v>6531</v>
      </c>
      <c r="L155" s="27">
        <f t="shared" si="49"/>
        <v>960057</v>
      </c>
      <c r="M155" s="27">
        <f t="shared" si="45"/>
        <v>2478.5798100000002</v>
      </c>
      <c r="N155" s="27">
        <f t="shared" si="46"/>
        <v>2478.5798100000002</v>
      </c>
      <c r="O155" s="27">
        <f t="shared" si="50"/>
        <v>-81755.589630000904</v>
      </c>
      <c r="P155" s="27">
        <f t="shared" si="51"/>
        <v>81755.589630000904</v>
      </c>
    </row>
    <row r="156" spans="1:16">
      <c r="A156" s="30">
        <v>40087</v>
      </c>
      <c r="C156" s="6">
        <v>148</v>
      </c>
      <c r="D156" s="29">
        <f t="shared" si="42"/>
        <v>6531</v>
      </c>
      <c r="E156" s="29">
        <f t="shared" si="47"/>
        <v>966588</v>
      </c>
      <c r="F156" s="29">
        <f t="shared" si="43"/>
        <v>-208912</v>
      </c>
      <c r="G156" s="34">
        <f>+Inputs!$D$3</f>
        <v>0.37951000000000001</v>
      </c>
      <c r="I156" s="27">
        <f t="shared" si="48"/>
        <v>1175500</v>
      </c>
      <c r="K156" s="27">
        <f t="shared" si="44"/>
        <v>6531</v>
      </c>
      <c r="L156" s="27">
        <f t="shared" si="49"/>
        <v>966588</v>
      </c>
      <c r="M156" s="27">
        <f t="shared" si="45"/>
        <v>2478.5798100000002</v>
      </c>
      <c r="N156" s="27">
        <f t="shared" si="46"/>
        <v>2478.5798100000002</v>
      </c>
      <c r="O156" s="27">
        <f t="shared" si="50"/>
        <v>-79277.009820000909</v>
      </c>
      <c r="P156" s="27">
        <f t="shared" si="51"/>
        <v>79277.009820000909</v>
      </c>
    </row>
    <row r="157" spans="1:16">
      <c r="A157" s="31">
        <v>40118</v>
      </c>
      <c r="C157" s="6">
        <v>149</v>
      </c>
      <c r="D157" s="29">
        <f t="shared" si="42"/>
        <v>6531</v>
      </c>
      <c r="E157" s="29">
        <f t="shared" si="47"/>
        <v>973119</v>
      </c>
      <c r="F157" s="29">
        <f t="shared" si="43"/>
        <v>-202381</v>
      </c>
      <c r="G157" s="34">
        <f>+Inputs!$D$3</f>
        <v>0.37951000000000001</v>
      </c>
      <c r="I157" s="27">
        <f t="shared" si="48"/>
        <v>1175500</v>
      </c>
      <c r="K157" s="27">
        <f t="shared" si="44"/>
        <v>6531</v>
      </c>
      <c r="L157" s="27">
        <f t="shared" si="49"/>
        <v>973119</v>
      </c>
      <c r="M157" s="27">
        <f t="shared" si="45"/>
        <v>2478.5798100000002</v>
      </c>
      <c r="N157" s="27">
        <f t="shared" si="46"/>
        <v>2478.5798100000002</v>
      </c>
      <c r="O157" s="27">
        <f t="shared" si="50"/>
        <v>-76798.430010000913</v>
      </c>
      <c r="P157" s="27">
        <f t="shared" si="51"/>
        <v>76798.430010000913</v>
      </c>
    </row>
    <row r="158" spans="1:16">
      <c r="A158" s="30">
        <v>40148</v>
      </c>
      <c r="C158" s="6">
        <v>150</v>
      </c>
      <c r="D158" s="29">
        <f t="shared" si="42"/>
        <v>6531</v>
      </c>
      <c r="E158" s="29">
        <f t="shared" si="47"/>
        <v>979650</v>
      </c>
      <c r="F158" s="29">
        <f t="shared" si="43"/>
        <v>-195850</v>
      </c>
      <c r="G158" s="34">
        <f>+Inputs!$D$3</f>
        <v>0.37951000000000001</v>
      </c>
      <c r="I158" s="27">
        <f t="shared" si="48"/>
        <v>1175500</v>
      </c>
      <c r="K158" s="27">
        <f t="shared" si="44"/>
        <v>6531</v>
      </c>
      <c r="L158" s="27">
        <f t="shared" si="49"/>
        <v>979650</v>
      </c>
      <c r="M158" s="27">
        <f t="shared" si="45"/>
        <v>2478.5798100000002</v>
      </c>
      <c r="N158" s="27">
        <f t="shared" si="46"/>
        <v>2478.5798100000002</v>
      </c>
      <c r="O158" s="27">
        <f t="shared" si="50"/>
        <v>-74319.850200000918</v>
      </c>
      <c r="P158" s="27">
        <f t="shared" si="51"/>
        <v>74319.850200000918</v>
      </c>
    </row>
    <row r="159" spans="1:16">
      <c r="A159" s="31">
        <v>40179</v>
      </c>
      <c r="C159" s="6">
        <v>151</v>
      </c>
      <c r="D159" s="29">
        <f t="shared" si="42"/>
        <v>6531</v>
      </c>
      <c r="E159" s="29">
        <f t="shared" si="47"/>
        <v>986181</v>
      </c>
      <c r="F159" s="29">
        <f t="shared" si="43"/>
        <v>-189319</v>
      </c>
      <c r="G159" s="34">
        <f>+Inputs!$D$3</f>
        <v>0.37951000000000001</v>
      </c>
      <c r="I159" s="27">
        <f t="shared" si="48"/>
        <v>1175500</v>
      </c>
      <c r="K159" s="27">
        <f t="shared" si="44"/>
        <v>6531</v>
      </c>
      <c r="L159" s="27">
        <f t="shared" si="49"/>
        <v>986181</v>
      </c>
      <c r="M159" s="27">
        <f t="shared" si="45"/>
        <v>2478.5798100000002</v>
      </c>
      <c r="N159" s="27">
        <f t="shared" si="46"/>
        <v>2478.5798100000002</v>
      </c>
      <c r="O159" s="27">
        <f t="shared" si="50"/>
        <v>-71841.270390000922</v>
      </c>
      <c r="P159" s="27">
        <f t="shared" si="51"/>
        <v>71841.270390000922</v>
      </c>
    </row>
    <row r="160" spans="1:16">
      <c r="A160" s="30">
        <v>40210</v>
      </c>
      <c r="C160" s="6">
        <v>152</v>
      </c>
      <c r="D160" s="29">
        <f t="shared" si="42"/>
        <v>6531</v>
      </c>
      <c r="E160" s="29">
        <f t="shared" si="47"/>
        <v>992712</v>
      </c>
      <c r="F160" s="29">
        <f t="shared" si="43"/>
        <v>-182788</v>
      </c>
      <c r="G160" s="34">
        <f>+Inputs!$D$3</f>
        <v>0.37951000000000001</v>
      </c>
      <c r="I160" s="27">
        <f t="shared" si="48"/>
        <v>1175500</v>
      </c>
      <c r="K160" s="27">
        <f t="shared" si="44"/>
        <v>6531</v>
      </c>
      <c r="L160" s="27">
        <f t="shared" si="49"/>
        <v>992712</v>
      </c>
      <c r="M160" s="27">
        <f t="shared" si="45"/>
        <v>2478.5798100000002</v>
      </c>
      <c r="N160" s="27">
        <f t="shared" si="46"/>
        <v>2478.5798100000002</v>
      </c>
      <c r="O160" s="27">
        <f t="shared" si="50"/>
        <v>-69362.690580000926</v>
      </c>
      <c r="P160" s="27">
        <f t="shared" si="51"/>
        <v>69362.690580000926</v>
      </c>
    </row>
    <row r="161" spans="1:16">
      <c r="A161" s="31">
        <v>40238</v>
      </c>
      <c r="C161" s="6">
        <v>153</v>
      </c>
      <c r="D161" s="29">
        <f t="shared" si="42"/>
        <v>6531</v>
      </c>
      <c r="E161" s="29">
        <f t="shared" si="47"/>
        <v>999243</v>
      </c>
      <c r="F161" s="29">
        <f t="shared" si="43"/>
        <v>-176257</v>
      </c>
      <c r="G161" s="34">
        <f>+Inputs!$D$3</f>
        <v>0.37951000000000001</v>
      </c>
      <c r="I161" s="27">
        <f t="shared" si="48"/>
        <v>1175500</v>
      </c>
      <c r="K161" s="27">
        <f t="shared" si="44"/>
        <v>6531</v>
      </c>
      <c r="L161" s="27">
        <f t="shared" si="49"/>
        <v>999243</v>
      </c>
      <c r="M161" s="27">
        <f t="shared" si="45"/>
        <v>2478.5798100000002</v>
      </c>
      <c r="N161" s="27">
        <f t="shared" si="46"/>
        <v>2478.5798100000002</v>
      </c>
      <c r="O161" s="27">
        <f t="shared" si="50"/>
        <v>-66884.110770000931</v>
      </c>
      <c r="P161" s="27">
        <f t="shared" si="51"/>
        <v>66884.110770000931</v>
      </c>
    </row>
    <row r="162" spans="1:16">
      <c r="A162" s="30">
        <v>40269</v>
      </c>
      <c r="C162" s="6">
        <v>154</v>
      </c>
      <c r="D162" s="29">
        <f t="shared" si="42"/>
        <v>6531</v>
      </c>
      <c r="E162" s="29">
        <f t="shared" si="47"/>
        <v>1005774</v>
      </c>
      <c r="F162" s="29">
        <f t="shared" si="43"/>
        <v>-169726</v>
      </c>
      <c r="G162" s="34">
        <f>+Inputs!$D$3</f>
        <v>0.37951000000000001</v>
      </c>
      <c r="I162" s="27">
        <f t="shared" si="48"/>
        <v>1175500</v>
      </c>
      <c r="K162" s="27">
        <f t="shared" si="44"/>
        <v>6531</v>
      </c>
      <c r="L162" s="27">
        <f t="shared" si="49"/>
        <v>1005774</v>
      </c>
      <c r="M162" s="27">
        <f t="shared" si="45"/>
        <v>2478.5798100000002</v>
      </c>
      <c r="N162" s="27">
        <f t="shared" si="46"/>
        <v>2478.5798100000002</v>
      </c>
      <c r="O162" s="27">
        <f t="shared" si="50"/>
        <v>-64405.530960000928</v>
      </c>
      <c r="P162" s="27">
        <f t="shared" si="51"/>
        <v>64405.530960000928</v>
      </c>
    </row>
    <row r="163" spans="1:16">
      <c r="A163" s="31">
        <v>40299</v>
      </c>
      <c r="C163" s="6">
        <v>155</v>
      </c>
      <c r="D163" s="29">
        <f t="shared" si="42"/>
        <v>6531</v>
      </c>
      <c r="E163" s="29">
        <f t="shared" si="47"/>
        <v>1012305</v>
      </c>
      <c r="F163" s="29">
        <f t="shared" si="43"/>
        <v>-163195</v>
      </c>
      <c r="G163" s="34">
        <f>+Inputs!$D$3</f>
        <v>0.37951000000000001</v>
      </c>
      <c r="I163" s="27">
        <f t="shared" si="48"/>
        <v>1175500</v>
      </c>
      <c r="K163" s="27">
        <f t="shared" si="44"/>
        <v>6531</v>
      </c>
      <c r="L163" s="27">
        <f t="shared" si="49"/>
        <v>1012305</v>
      </c>
      <c r="M163" s="27">
        <f t="shared" si="45"/>
        <v>2478.5798100000002</v>
      </c>
      <c r="N163" s="27">
        <f t="shared" si="46"/>
        <v>2478.5798100000002</v>
      </c>
      <c r="O163" s="27">
        <f t="shared" si="50"/>
        <v>-61926.951150000925</v>
      </c>
      <c r="P163" s="27">
        <f t="shared" si="51"/>
        <v>61926.951150000925</v>
      </c>
    </row>
    <row r="164" spans="1:16">
      <c r="A164" s="30">
        <v>40330</v>
      </c>
      <c r="C164" s="6">
        <v>156</v>
      </c>
      <c r="D164" s="29">
        <f t="shared" si="42"/>
        <v>6531</v>
      </c>
      <c r="E164" s="29">
        <f t="shared" si="47"/>
        <v>1018836</v>
      </c>
      <c r="F164" s="29">
        <f t="shared" si="43"/>
        <v>-156664</v>
      </c>
      <c r="G164" s="34">
        <f>+Inputs!$D$3</f>
        <v>0.37951000000000001</v>
      </c>
      <c r="I164" s="27">
        <f t="shared" si="48"/>
        <v>1175500</v>
      </c>
      <c r="K164" s="27">
        <f t="shared" si="44"/>
        <v>6531</v>
      </c>
      <c r="L164" s="27">
        <f t="shared" si="49"/>
        <v>1018836</v>
      </c>
      <c r="M164" s="27">
        <f t="shared" si="45"/>
        <v>2478.5798100000002</v>
      </c>
      <c r="N164" s="27">
        <f t="shared" si="46"/>
        <v>2478.5798100000002</v>
      </c>
      <c r="O164" s="27">
        <f t="shared" si="50"/>
        <v>-59448.371340000922</v>
      </c>
      <c r="P164" s="27">
        <f t="shared" si="51"/>
        <v>59448.371340000922</v>
      </c>
    </row>
    <row r="165" spans="1:16">
      <c r="A165" s="31">
        <v>40360</v>
      </c>
      <c r="C165" s="6">
        <v>157</v>
      </c>
      <c r="D165" s="29">
        <f t="shared" si="42"/>
        <v>6531</v>
      </c>
      <c r="E165" s="29">
        <f t="shared" si="47"/>
        <v>1025367</v>
      </c>
      <c r="F165" s="29">
        <f t="shared" si="43"/>
        <v>-150133</v>
      </c>
      <c r="G165" s="34">
        <f>+Inputs!$D$3</f>
        <v>0.37951000000000001</v>
      </c>
      <c r="I165" s="27">
        <f t="shared" si="48"/>
        <v>1175500</v>
      </c>
      <c r="K165" s="27">
        <f t="shared" si="44"/>
        <v>6531</v>
      </c>
      <c r="L165" s="27">
        <f t="shared" si="49"/>
        <v>1025367</v>
      </c>
      <c r="M165" s="27">
        <f t="shared" si="45"/>
        <v>2478.5798100000002</v>
      </c>
      <c r="N165" s="27">
        <f t="shared" si="46"/>
        <v>2478.5798100000002</v>
      </c>
      <c r="O165" s="27">
        <f t="shared" si="50"/>
        <v>-56969.791530000919</v>
      </c>
      <c r="P165" s="27">
        <f t="shared" si="51"/>
        <v>56969.791530000919</v>
      </c>
    </row>
    <row r="166" spans="1:16">
      <c r="A166" s="30">
        <v>40391</v>
      </c>
      <c r="C166" s="6">
        <v>158</v>
      </c>
      <c r="D166" s="29">
        <f t="shared" si="42"/>
        <v>6531</v>
      </c>
      <c r="E166" s="29">
        <f t="shared" si="47"/>
        <v>1031898</v>
      </c>
      <c r="F166" s="29">
        <f t="shared" si="43"/>
        <v>-143602</v>
      </c>
      <c r="G166" s="34">
        <f>+Inputs!$D$3</f>
        <v>0.37951000000000001</v>
      </c>
      <c r="I166" s="27">
        <f t="shared" si="48"/>
        <v>1175500</v>
      </c>
      <c r="K166" s="27">
        <f t="shared" si="44"/>
        <v>6531</v>
      </c>
      <c r="L166" s="27">
        <f t="shared" si="49"/>
        <v>1031898</v>
      </c>
      <c r="M166" s="27">
        <f t="shared" si="45"/>
        <v>2478.5798100000002</v>
      </c>
      <c r="N166" s="27">
        <f t="shared" si="46"/>
        <v>2478.5798100000002</v>
      </c>
      <c r="O166" s="27">
        <f t="shared" si="50"/>
        <v>-54491.211720000916</v>
      </c>
      <c r="P166" s="27">
        <f t="shared" si="51"/>
        <v>54491.211720000916</v>
      </c>
    </row>
    <row r="167" spans="1:16">
      <c r="A167" s="31">
        <v>40422</v>
      </c>
      <c r="C167" s="6">
        <v>159</v>
      </c>
      <c r="D167" s="29">
        <f t="shared" si="42"/>
        <v>6531</v>
      </c>
      <c r="E167" s="29">
        <f t="shared" si="47"/>
        <v>1038429</v>
      </c>
      <c r="F167" s="29">
        <f t="shared" si="43"/>
        <v>-137071</v>
      </c>
      <c r="G167" s="34">
        <f>+Inputs!$D$3</f>
        <v>0.37951000000000001</v>
      </c>
      <c r="I167" s="27">
        <f t="shared" si="48"/>
        <v>1175500</v>
      </c>
      <c r="K167" s="27">
        <f t="shared" si="44"/>
        <v>6531</v>
      </c>
      <c r="L167" s="27">
        <f t="shared" si="49"/>
        <v>1038429</v>
      </c>
      <c r="M167" s="27">
        <f t="shared" si="45"/>
        <v>2478.5798100000002</v>
      </c>
      <c r="N167" s="27">
        <f t="shared" si="46"/>
        <v>2478.5798100000002</v>
      </c>
      <c r="O167" s="27">
        <f t="shared" si="50"/>
        <v>-52012.631910000913</v>
      </c>
      <c r="P167" s="27">
        <f t="shared" si="51"/>
        <v>52012.631910000913</v>
      </c>
    </row>
    <row r="168" spans="1:16">
      <c r="A168" s="30">
        <v>40452</v>
      </c>
      <c r="C168" s="6">
        <v>160</v>
      </c>
      <c r="D168" s="29">
        <f t="shared" si="42"/>
        <v>6531</v>
      </c>
      <c r="E168" s="29">
        <f t="shared" si="47"/>
        <v>1044960</v>
      </c>
      <c r="F168" s="29">
        <f t="shared" si="43"/>
        <v>-130540</v>
      </c>
      <c r="G168" s="34">
        <f>+Inputs!$D$3</f>
        <v>0.37951000000000001</v>
      </c>
      <c r="I168" s="27">
        <f t="shared" si="48"/>
        <v>1175500</v>
      </c>
      <c r="K168" s="27">
        <f t="shared" si="44"/>
        <v>6531</v>
      </c>
      <c r="L168" s="27">
        <f t="shared" si="49"/>
        <v>1044960</v>
      </c>
      <c r="M168" s="27">
        <f t="shared" si="45"/>
        <v>2478.5798100000002</v>
      </c>
      <c r="N168" s="27">
        <f t="shared" si="46"/>
        <v>2478.5798100000002</v>
      </c>
      <c r="O168" s="27">
        <f t="shared" si="50"/>
        <v>-49534.05210000091</v>
      </c>
      <c r="P168" s="27">
        <f t="shared" si="51"/>
        <v>49534.05210000091</v>
      </c>
    </row>
    <row r="169" spans="1:16">
      <c r="A169" s="31">
        <v>40483</v>
      </c>
      <c r="C169" s="6">
        <v>161</v>
      </c>
      <c r="D169" s="29">
        <f t="shared" ref="D169:D187" si="52">ROUND(-(+$B$9/180)*1,0)</f>
        <v>6531</v>
      </c>
      <c r="E169" s="29">
        <f t="shared" si="47"/>
        <v>1051491</v>
      </c>
      <c r="F169" s="29">
        <f t="shared" ref="F169:F188" si="53">$B$9+E169</f>
        <v>-124009</v>
      </c>
      <c r="G169" s="34">
        <f>+Inputs!$D$3</f>
        <v>0.37951000000000001</v>
      </c>
      <c r="I169" s="27">
        <f t="shared" si="48"/>
        <v>1175500</v>
      </c>
      <c r="K169" s="27">
        <f t="shared" ref="K169:K188" si="54">D169</f>
        <v>6531</v>
      </c>
      <c r="L169" s="27">
        <f t="shared" si="49"/>
        <v>1051491</v>
      </c>
      <c r="M169" s="27">
        <f t="shared" ref="M169:M188" si="55">K169*G169</f>
        <v>2478.5798100000002</v>
      </c>
      <c r="N169" s="27">
        <f t="shared" ref="N169:N188" si="56">M169-J169</f>
        <v>2478.5798100000002</v>
      </c>
      <c r="O169" s="27">
        <f t="shared" si="50"/>
        <v>-47055.472290000907</v>
      </c>
      <c r="P169" s="27">
        <f t="shared" si="51"/>
        <v>47055.472290000907</v>
      </c>
    </row>
    <row r="170" spans="1:16">
      <c r="A170" s="30">
        <v>40513</v>
      </c>
      <c r="C170" s="6">
        <v>162</v>
      </c>
      <c r="D170" s="29">
        <f t="shared" si="52"/>
        <v>6531</v>
      </c>
      <c r="E170" s="29">
        <f t="shared" ref="E170:E188" si="57">+E169+D170</f>
        <v>1058022</v>
      </c>
      <c r="F170" s="29">
        <f t="shared" si="53"/>
        <v>-117478</v>
      </c>
      <c r="G170" s="34">
        <f>+Inputs!$D$3</f>
        <v>0.37951000000000001</v>
      </c>
      <c r="I170" s="27">
        <f t="shared" ref="I170:I188" si="58">+I169+H170</f>
        <v>1175500</v>
      </c>
      <c r="K170" s="27">
        <f t="shared" si="54"/>
        <v>6531</v>
      </c>
      <c r="L170" s="27">
        <f t="shared" ref="L170:L188" si="59">+L169+K170</f>
        <v>1058022</v>
      </c>
      <c r="M170" s="27">
        <f t="shared" si="55"/>
        <v>2478.5798100000002</v>
      </c>
      <c r="N170" s="27">
        <f t="shared" si="56"/>
        <v>2478.5798100000002</v>
      </c>
      <c r="O170" s="27">
        <f t="shared" ref="O170:O188" si="60">+O169+N170</f>
        <v>-44576.892480000904</v>
      </c>
      <c r="P170" s="27">
        <f t="shared" ref="P170:P188" si="61">P169-N170</f>
        <v>44576.892480000904</v>
      </c>
    </row>
    <row r="171" spans="1:16">
      <c r="A171" s="31">
        <v>40544</v>
      </c>
      <c r="C171" s="6">
        <v>163</v>
      </c>
      <c r="D171" s="29">
        <f t="shared" si="52"/>
        <v>6531</v>
      </c>
      <c r="E171" s="29">
        <f t="shared" si="57"/>
        <v>1064553</v>
      </c>
      <c r="F171" s="29">
        <f t="shared" si="53"/>
        <v>-110947</v>
      </c>
      <c r="G171" s="34">
        <f>+Inputs!$D$3</f>
        <v>0.37951000000000001</v>
      </c>
      <c r="I171" s="27">
        <f t="shared" si="58"/>
        <v>1175500</v>
      </c>
      <c r="K171" s="27">
        <f t="shared" si="54"/>
        <v>6531</v>
      </c>
      <c r="L171" s="27">
        <f t="shared" si="59"/>
        <v>1064553</v>
      </c>
      <c r="M171" s="27">
        <f t="shared" si="55"/>
        <v>2478.5798100000002</v>
      </c>
      <c r="N171" s="27">
        <f t="shared" si="56"/>
        <v>2478.5798100000002</v>
      </c>
      <c r="O171" s="27">
        <f t="shared" si="60"/>
        <v>-42098.312670000902</v>
      </c>
      <c r="P171" s="27">
        <f t="shared" si="61"/>
        <v>42098.312670000902</v>
      </c>
    </row>
    <row r="172" spans="1:16">
      <c r="A172" s="30">
        <v>40575</v>
      </c>
      <c r="C172" s="6">
        <v>164</v>
      </c>
      <c r="D172" s="29">
        <f t="shared" si="52"/>
        <v>6531</v>
      </c>
      <c r="E172" s="29">
        <f t="shared" si="57"/>
        <v>1071084</v>
      </c>
      <c r="F172" s="29">
        <f t="shared" si="53"/>
        <v>-104416</v>
      </c>
      <c r="G172" s="34">
        <f>+Inputs!$D$3</f>
        <v>0.37951000000000001</v>
      </c>
      <c r="I172" s="27">
        <f t="shared" si="58"/>
        <v>1175500</v>
      </c>
      <c r="K172" s="27">
        <f t="shared" si="54"/>
        <v>6531</v>
      </c>
      <c r="L172" s="27">
        <f t="shared" si="59"/>
        <v>1071084</v>
      </c>
      <c r="M172" s="27">
        <f t="shared" si="55"/>
        <v>2478.5798100000002</v>
      </c>
      <c r="N172" s="27">
        <f t="shared" si="56"/>
        <v>2478.5798100000002</v>
      </c>
      <c r="O172" s="27">
        <f t="shared" si="60"/>
        <v>-39619.732860000899</v>
      </c>
      <c r="P172" s="27">
        <f t="shared" si="61"/>
        <v>39619.732860000899</v>
      </c>
    </row>
    <row r="173" spans="1:16">
      <c r="A173" s="31">
        <v>40603</v>
      </c>
      <c r="C173" s="6">
        <v>165</v>
      </c>
      <c r="D173" s="29">
        <f t="shared" si="52"/>
        <v>6531</v>
      </c>
      <c r="E173" s="29">
        <f t="shared" si="57"/>
        <v>1077615</v>
      </c>
      <c r="F173" s="29">
        <f t="shared" si="53"/>
        <v>-97885</v>
      </c>
      <c r="G173" s="34">
        <f>+Inputs!$D$3</f>
        <v>0.37951000000000001</v>
      </c>
      <c r="I173" s="27">
        <f t="shared" si="58"/>
        <v>1175500</v>
      </c>
      <c r="K173" s="27">
        <f t="shared" si="54"/>
        <v>6531</v>
      </c>
      <c r="L173" s="27">
        <f t="shared" si="59"/>
        <v>1077615</v>
      </c>
      <c r="M173" s="27">
        <f t="shared" si="55"/>
        <v>2478.5798100000002</v>
      </c>
      <c r="N173" s="27">
        <f t="shared" si="56"/>
        <v>2478.5798100000002</v>
      </c>
      <c r="O173" s="27">
        <f t="shared" si="60"/>
        <v>-37141.153050000896</v>
      </c>
      <c r="P173" s="27">
        <f t="shared" si="61"/>
        <v>37141.153050000896</v>
      </c>
    </row>
    <row r="174" spans="1:16">
      <c r="A174" s="30">
        <v>40634</v>
      </c>
      <c r="C174" s="6">
        <v>166</v>
      </c>
      <c r="D174" s="29">
        <f t="shared" si="52"/>
        <v>6531</v>
      </c>
      <c r="E174" s="29">
        <f t="shared" si="57"/>
        <v>1084146</v>
      </c>
      <c r="F174" s="29">
        <f t="shared" si="53"/>
        <v>-91354</v>
      </c>
      <c r="G174" s="34">
        <f>+Inputs!$D$3</f>
        <v>0.37951000000000001</v>
      </c>
      <c r="I174" s="27">
        <f t="shared" si="58"/>
        <v>1175500</v>
      </c>
      <c r="K174" s="27">
        <f t="shared" si="54"/>
        <v>6531</v>
      </c>
      <c r="L174" s="27">
        <f t="shared" si="59"/>
        <v>1084146</v>
      </c>
      <c r="M174" s="27">
        <f t="shared" si="55"/>
        <v>2478.5798100000002</v>
      </c>
      <c r="N174" s="27">
        <f t="shared" si="56"/>
        <v>2478.5798100000002</v>
      </c>
      <c r="O174" s="27">
        <f t="shared" si="60"/>
        <v>-34662.573240000893</v>
      </c>
      <c r="P174" s="27">
        <f t="shared" si="61"/>
        <v>34662.573240000893</v>
      </c>
    </row>
    <row r="175" spans="1:16">
      <c r="A175" s="31">
        <v>40664</v>
      </c>
      <c r="C175" s="6">
        <v>167</v>
      </c>
      <c r="D175" s="29">
        <f t="shared" si="52"/>
        <v>6531</v>
      </c>
      <c r="E175" s="29">
        <f t="shared" si="57"/>
        <v>1090677</v>
      </c>
      <c r="F175" s="29">
        <f t="shared" si="53"/>
        <v>-84823</v>
      </c>
      <c r="G175" s="34">
        <f>+Inputs!$D$3</f>
        <v>0.37951000000000001</v>
      </c>
      <c r="I175" s="27">
        <f t="shared" si="58"/>
        <v>1175500</v>
      </c>
      <c r="K175" s="27">
        <f t="shared" si="54"/>
        <v>6531</v>
      </c>
      <c r="L175" s="27">
        <f t="shared" si="59"/>
        <v>1090677</v>
      </c>
      <c r="M175" s="27">
        <f t="shared" si="55"/>
        <v>2478.5798100000002</v>
      </c>
      <c r="N175" s="27">
        <f t="shared" si="56"/>
        <v>2478.5798100000002</v>
      </c>
      <c r="O175" s="27">
        <f t="shared" si="60"/>
        <v>-32183.993430000894</v>
      </c>
      <c r="P175" s="27">
        <f t="shared" si="61"/>
        <v>32183.993430000894</v>
      </c>
    </row>
    <row r="176" spans="1:16">
      <c r="A176" s="30">
        <v>40695</v>
      </c>
      <c r="C176" s="6">
        <v>168</v>
      </c>
      <c r="D176" s="29">
        <f t="shared" si="52"/>
        <v>6531</v>
      </c>
      <c r="E176" s="29">
        <f t="shared" si="57"/>
        <v>1097208</v>
      </c>
      <c r="F176" s="29">
        <f t="shared" si="53"/>
        <v>-78292</v>
      </c>
      <c r="G176" s="34">
        <f>+Inputs!$D$3</f>
        <v>0.37951000000000001</v>
      </c>
      <c r="I176" s="27">
        <f t="shared" si="58"/>
        <v>1175500</v>
      </c>
      <c r="K176" s="27">
        <f t="shared" si="54"/>
        <v>6531</v>
      </c>
      <c r="L176" s="27">
        <f t="shared" si="59"/>
        <v>1097208</v>
      </c>
      <c r="M176" s="27">
        <f t="shared" si="55"/>
        <v>2478.5798100000002</v>
      </c>
      <c r="N176" s="27">
        <f t="shared" si="56"/>
        <v>2478.5798100000002</v>
      </c>
      <c r="O176" s="27">
        <f t="shared" si="60"/>
        <v>-29705.413620000894</v>
      </c>
      <c r="P176" s="27">
        <f t="shared" si="61"/>
        <v>29705.413620000894</v>
      </c>
    </row>
    <row r="177" spans="1:20">
      <c r="A177" s="31">
        <v>40725</v>
      </c>
      <c r="C177" s="6">
        <v>169</v>
      </c>
      <c r="D177" s="29">
        <f t="shared" si="52"/>
        <v>6531</v>
      </c>
      <c r="E177" s="29">
        <f t="shared" si="57"/>
        <v>1103739</v>
      </c>
      <c r="F177" s="29">
        <f t="shared" si="53"/>
        <v>-71761</v>
      </c>
      <c r="G177" s="34">
        <f>+Inputs!$D$3</f>
        <v>0.37951000000000001</v>
      </c>
      <c r="I177" s="27">
        <f t="shared" si="58"/>
        <v>1175500</v>
      </c>
      <c r="K177" s="27">
        <f t="shared" si="54"/>
        <v>6531</v>
      </c>
      <c r="L177" s="27">
        <f t="shared" si="59"/>
        <v>1103739</v>
      </c>
      <c r="M177" s="27">
        <f t="shared" si="55"/>
        <v>2478.5798100000002</v>
      </c>
      <c r="N177" s="27">
        <f t="shared" si="56"/>
        <v>2478.5798100000002</v>
      </c>
      <c r="O177" s="27">
        <f t="shared" si="60"/>
        <v>-27226.833810000895</v>
      </c>
      <c r="P177" s="27">
        <f t="shared" si="61"/>
        <v>27226.833810000895</v>
      </c>
    </row>
    <row r="178" spans="1:20">
      <c r="A178" s="30">
        <v>40756</v>
      </c>
      <c r="C178" s="6">
        <v>170</v>
      </c>
      <c r="D178" s="29">
        <f t="shared" si="52"/>
        <v>6531</v>
      </c>
      <c r="E178" s="29">
        <f t="shared" si="57"/>
        <v>1110270</v>
      </c>
      <c r="F178" s="29">
        <f t="shared" si="53"/>
        <v>-65230</v>
      </c>
      <c r="G178" s="34">
        <f>+Inputs!$D$3</f>
        <v>0.37951000000000001</v>
      </c>
      <c r="I178" s="27">
        <f t="shared" si="58"/>
        <v>1175500</v>
      </c>
      <c r="K178" s="27">
        <f t="shared" si="54"/>
        <v>6531</v>
      </c>
      <c r="L178" s="27">
        <f t="shared" si="59"/>
        <v>1110270</v>
      </c>
      <c r="M178" s="27">
        <f t="shared" si="55"/>
        <v>2478.5798100000002</v>
      </c>
      <c r="N178" s="27">
        <f t="shared" si="56"/>
        <v>2478.5798100000002</v>
      </c>
      <c r="O178" s="27">
        <f t="shared" si="60"/>
        <v>-24748.254000000896</v>
      </c>
      <c r="P178" s="27">
        <f t="shared" si="61"/>
        <v>24748.254000000896</v>
      </c>
    </row>
    <row r="179" spans="1:20">
      <c r="A179" s="31">
        <v>40787</v>
      </c>
      <c r="C179" s="6">
        <v>171</v>
      </c>
      <c r="D179" s="29">
        <f t="shared" si="52"/>
        <v>6531</v>
      </c>
      <c r="E179" s="29">
        <f t="shared" si="57"/>
        <v>1116801</v>
      </c>
      <c r="F179" s="29">
        <f t="shared" si="53"/>
        <v>-58699</v>
      </c>
      <c r="G179" s="34">
        <f>+Inputs!$D$3</f>
        <v>0.37951000000000001</v>
      </c>
      <c r="I179" s="27">
        <f t="shared" si="58"/>
        <v>1175500</v>
      </c>
      <c r="K179" s="27">
        <f t="shared" si="54"/>
        <v>6531</v>
      </c>
      <c r="L179" s="27">
        <f t="shared" si="59"/>
        <v>1116801</v>
      </c>
      <c r="M179" s="27">
        <f t="shared" si="55"/>
        <v>2478.5798100000002</v>
      </c>
      <c r="N179" s="27">
        <f t="shared" si="56"/>
        <v>2478.5798100000002</v>
      </c>
      <c r="O179" s="27">
        <f t="shared" si="60"/>
        <v>-22269.674190000896</v>
      </c>
      <c r="P179" s="27">
        <f t="shared" si="61"/>
        <v>22269.674190000896</v>
      </c>
    </row>
    <row r="180" spans="1:20">
      <c r="A180" s="30">
        <v>40817</v>
      </c>
      <c r="C180" s="6">
        <v>172</v>
      </c>
      <c r="D180" s="29">
        <f t="shared" si="52"/>
        <v>6531</v>
      </c>
      <c r="E180" s="29">
        <f t="shared" si="57"/>
        <v>1123332</v>
      </c>
      <c r="F180" s="29">
        <f t="shared" si="53"/>
        <v>-52168</v>
      </c>
      <c r="G180" s="34">
        <f>+Inputs!$D$3</f>
        <v>0.37951000000000001</v>
      </c>
      <c r="I180" s="27">
        <f t="shared" si="58"/>
        <v>1175500</v>
      </c>
      <c r="K180" s="27">
        <f t="shared" si="54"/>
        <v>6531</v>
      </c>
      <c r="L180" s="27">
        <f t="shared" si="59"/>
        <v>1123332</v>
      </c>
      <c r="M180" s="27">
        <f t="shared" si="55"/>
        <v>2478.5798100000002</v>
      </c>
      <c r="N180" s="27">
        <f t="shared" si="56"/>
        <v>2478.5798100000002</v>
      </c>
      <c r="O180" s="27">
        <f t="shared" si="60"/>
        <v>-19791.094380000897</v>
      </c>
      <c r="P180" s="27">
        <f t="shared" si="61"/>
        <v>19791.094380000897</v>
      </c>
    </row>
    <row r="181" spans="1:20">
      <c r="A181" s="31">
        <v>40848</v>
      </c>
      <c r="C181" s="6">
        <v>173</v>
      </c>
      <c r="D181" s="29">
        <f t="shared" si="52"/>
        <v>6531</v>
      </c>
      <c r="E181" s="29">
        <f t="shared" si="57"/>
        <v>1129863</v>
      </c>
      <c r="F181" s="29">
        <f t="shared" si="53"/>
        <v>-45637</v>
      </c>
      <c r="G181" s="34">
        <f>+Inputs!$D$3</f>
        <v>0.37951000000000001</v>
      </c>
      <c r="I181" s="27">
        <f t="shared" si="58"/>
        <v>1175500</v>
      </c>
      <c r="K181" s="27">
        <f t="shared" si="54"/>
        <v>6531</v>
      </c>
      <c r="L181" s="27">
        <f t="shared" si="59"/>
        <v>1129863</v>
      </c>
      <c r="M181" s="27">
        <f t="shared" si="55"/>
        <v>2478.5798100000002</v>
      </c>
      <c r="N181" s="27">
        <f t="shared" si="56"/>
        <v>2478.5798100000002</v>
      </c>
      <c r="O181" s="27">
        <f t="shared" si="60"/>
        <v>-17312.514570000898</v>
      </c>
      <c r="P181" s="27">
        <f t="shared" si="61"/>
        <v>17312.514570000898</v>
      </c>
    </row>
    <row r="182" spans="1:20">
      <c r="A182" s="30">
        <v>40878</v>
      </c>
      <c r="C182" s="6">
        <v>174</v>
      </c>
      <c r="D182" s="29">
        <f t="shared" si="52"/>
        <v>6531</v>
      </c>
      <c r="E182" s="29">
        <f t="shared" si="57"/>
        <v>1136394</v>
      </c>
      <c r="F182" s="29">
        <f t="shared" si="53"/>
        <v>-39106</v>
      </c>
      <c r="G182" s="34">
        <f>+Inputs!$D$3</f>
        <v>0.37951000000000001</v>
      </c>
      <c r="I182" s="27">
        <f t="shared" si="58"/>
        <v>1175500</v>
      </c>
      <c r="K182" s="27">
        <f t="shared" si="54"/>
        <v>6531</v>
      </c>
      <c r="L182" s="27">
        <f t="shared" si="59"/>
        <v>1136394</v>
      </c>
      <c r="M182" s="27">
        <f t="shared" si="55"/>
        <v>2478.5798100000002</v>
      </c>
      <c r="N182" s="27">
        <f t="shared" si="56"/>
        <v>2478.5798100000002</v>
      </c>
      <c r="O182" s="27">
        <f t="shared" si="60"/>
        <v>-14833.934760000899</v>
      </c>
      <c r="P182" s="27">
        <f t="shared" si="61"/>
        <v>14833.934760000899</v>
      </c>
    </row>
    <row r="183" spans="1:20">
      <c r="A183" s="31">
        <v>40909</v>
      </c>
      <c r="C183" s="6">
        <v>175</v>
      </c>
      <c r="D183" s="29">
        <f t="shared" si="52"/>
        <v>6531</v>
      </c>
      <c r="E183" s="29">
        <f t="shared" si="57"/>
        <v>1142925</v>
      </c>
      <c r="F183" s="29">
        <f t="shared" si="53"/>
        <v>-32575</v>
      </c>
      <c r="G183" s="34">
        <f>+Inputs!$D$3</f>
        <v>0.37951000000000001</v>
      </c>
      <c r="I183" s="27">
        <f t="shared" si="58"/>
        <v>1175500</v>
      </c>
      <c r="K183" s="27">
        <f t="shared" si="54"/>
        <v>6531</v>
      </c>
      <c r="L183" s="27">
        <f t="shared" si="59"/>
        <v>1142925</v>
      </c>
      <c r="M183" s="27">
        <f t="shared" si="55"/>
        <v>2478.5798100000002</v>
      </c>
      <c r="N183" s="27">
        <f t="shared" si="56"/>
        <v>2478.5798100000002</v>
      </c>
      <c r="O183" s="27">
        <f t="shared" si="60"/>
        <v>-12355.354950000899</v>
      </c>
      <c r="P183" s="27">
        <f t="shared" si="61"/>
        <v>12355.354950000899</v>
      </c>
    </row>
    <row r="184" spans="1:20">
      <c r="A184" s="30">
        <v>40940</v>
      </c>
      <c r="C184" s="6">
        <v>176</v>
      </c>
      <c r="D184" s="29">
        <f t="shared" si="52"/>
        <v>6531</v>
      </c>
      <c r="E184" s="29">
        <f t="shared" si="57"/>
        <v>1149456</v>
      </c>
      <c r="F184" s="29">
        <f t="shared" si="53"/>
        <v>-26044</v>
      </c>
      <c r="G184" s="34">
        <f>+Inputs!$D$3</f>
        <v>0.37951000000000001</v>
      </c>
      <c r="I184" s="27">
        <f t="shared" si="58"/>
        <v>1175500</v>
      </c>
      <c r="K184" s="27">
        <f t="shared" si="54"/>
        <v>6531</v>
      </c>
      <c r="L184" s="27">
        <f t="shared" si="59"/>
        <v>1149456</v>
      </c>
      <c r="M184" s="27">
        <f t="shared" si="55"/>
        <v>2478.5798100000002</v>
      </c>
      <c r="N184" s="27">
        <f t="shared" si="56"/>
        <v>2478.5798100000002</v>
      </c>
      <c r="O184" s="27">
        <f t="shared" si="60"/>
        <v>-9876.7751400009001</v>
      </c>
      <c r="P184" s="27">
        <f t="shared" si="61"/>
        <v>9876.7751400009001</v>
      </c>
    </row>
    <row r="185" spans="1:20">
      <c r="A185" s="31">
        <v>40969</v>
      </c>
      <c r="C185" s="6">
        <v>177</v>
      </c>
      <c r="D185" s="29">
        <f t="shared" si="52"/>
        <v>6531</v>
      </c>
      <c r="E185" s="29">
        <f t="shared" si="57"/>
        <v>1155987</v>
      </c>
      <c r="F185" s="29">
        <f t="shared" si="53"/>
        <v>-19513</v>
      </c>
      <c r="G185" s="34">
        <f>+Inputs!$D$3</f>
        <v>0.37951000000000001</v>
      </c>
      <c r="I185" s="27">
        <f t="shared" si="58"/>
        <v>1175500</v>
      </c>
      <c r="K185" s="27">
        <f t="shared" si="54"/>
        <v>6531</v>
      </c>
      <c r="L185" s="27">
        <f t="shared" si="59"/>
        <v>1155987</v>
      </c>
      <c r="M185" s="27">
        <f t="shared" si="55"/>
        <v>2478.5798100000002</v>
      </c>
      <c r="N185" s="27">
        <f t="shared" si="56"/>
        <v>2478.5798100000002</v>
      </c>
      <c r="O185" s="27">
        <f t="shared" si="60"/>
        <v>-7398.1953300009</v>
      </c>
      <c r="P185" s="27">
        <f t="shared" si="61"/>
        <v>7398.1953300009</v>
      </c>
    </row>
    <row r="186" spans="1:20">
      <c r="A186" s="30">
        <v>41000</v>
      </c>
      <c r="C186" s="6">
        <v>178</v>
      </c>
      <c r="D186" s="29">
        <f t="shared" si="52"/>
        <v>6531</v>
      </c>
      <c r="E186" s="29">
        <f t="shared" si="57"/>
        <v>1162518</v>
      </c>
      <c r="F186" s="29">
        <f t="shared" si="53"/>
        <v>-12982</v>
      </c>
      <c r="G186" s="34">
        <f>+Inputs!$D$3</f>
        <v>0.37951000000000001</v>
      </c>
      <c r="I186" s="27">
        <f t="shared" si="58"/>
        <v>1175500</v>
      </c>
      <c r="K186" s="27">
        <f t="shared" si="54"/>
        <v>6531</v>
      </c>
      <c r="L186" s="27">
        <f t="shared" si="59"/>
        <v>1162518</v>
      </c>
      <c r="M186" s="27">
        <f t="shared" si="55"/>
        <v>2478.5798100000002</v>
      </c>
      <c r="N186" s="27">
        <f t="shared" si="56"/>
        <v>2478.5798100000002</v>
      </c>
      <c r="O186" s="27">
        <f t="shared" si="60"/>
        <v>-4919.6155200008998</v>
      </c>
      <c r="P186" s="27">
        <f t="shared" si="61"/>
        <v>4919.6155200008998</v>
      </c>
    </row>
    <row r="187" spans="1:20">
      <c r="A187" s="31">
        <v>41030</v>
      </c>
      <c r="C187" s="6">
        <v>179</v>
      </c>
      <c r="D187" s="29">
        <f t="shared" si="52"/>
        <v>6531</v>
      </c>
      <c r="E187" s="29">
        <f t="shared" si="57"/>
        <v>1169049</v>
      </c>
      <c r="F187" s="29">
        <f t="shared" si="53"/>
        <v>-6451</v>
      </c>
      <c r="G187" s="34">
        <f>+Inputs!$D$3</f>
        <v>0.37951000000000001</v>
      </c>
      <c r="I187" s="27">
        <f t="shared" si="58"/>
        <v>1175500</v>
      </c>
      <c r="K187" s="27">
        <f t="shared" si="54"/>
        <v>6531</v>
      </c>
      <c r="L187" s="27">
        <f t="shared" si="59"/>
        <v>1169049</v>
      </c>
      <c r="M187" s="27">
        <f t="shared" si="55"/>
        <v>2478.5798100000002</v>
      </c>
      <c r="N187" s="27">
        <f t="shared" si="56"/>
        <v>2478.5798100000002</v>
      </c>
      <c r="O187" s="27">
        <f t="shared" si="60"/>
        <v>-2441.0357100008996</v>
      </c>
      <c r="P187" s="27">
        <f t="shared" si="61"/>
        <v>2441.0357100008996</v>
      </c>
    </row>
    <row r="188" spans="1:20">
      <c r="A188" s="30">
        <v>41061</v>
      </c>
      <c r="C188" s="6">
        <v>180</v>
      </c>
      <c r="D188" s="29">
        <f>-F187</f>
        <v>6451</v>
      </c>
      <c r="E188" s="29">
        <f t="shared" si="57"/>
        <v>1175500</v>
      </c>
      <c r="F188" s="29">
        <f t="shared" si="53"/>
        <v>0</v>
      </c>
      <c r="G188" s="34">
        <f>+Inputs!$D$3</f>
        <v>0.37951000000000001</v>
      </c>
      <c r="I188" s="27">
        <f t="shared" si="58"/>
        <v>1175500</v>
      </c>
      <c r="K188" s="27">
        <f t="shared" si="54"/>
        <v>6451</v>
      </c>
      <c r="L188" s="27">
        <f t="shared" si="59"/>
        <v>1175500</v>
      </c>
      <c r="M188" s="27">
        <f t="shared" si="55"/>
        <v>2448.2190100000003</v>
      </c>
      <c r="N188" s="27">
        <f t="shared" si="56"/>
        <v>2448.2190100000003</v>
      </c>
      <c r="O188" s="27">
        <f t="shared" si="60"/>
        <v>7.1832999991006545</v>
      </c>
      <c r="P188" s="27">
        <f t="shared" si="61"/>
        <v>-7.1832999991006545</v>
      </c>
    </row>
    <row r="189" spans="1:20">
      <c r="A189" s="30"/>
      <c r="G189" s="28"/>
    </row>
    <row r="190" spans="1:20">
      <c r="A190" s="8" t="s">
        <v>43</v>
      </c>
      <c r="B190" s="33">
        <f>SUM(B9:B189)</f>
        <v>-1175500</v>
      </c>
      <c r="D190" s="33">
        <f>SUM(D9:D189)</f>
        <v>1175500</v>
      </c>
      <c r="G190" s="28"/>
      <c r="H190" s="33">
        <f>SUM(H9:H189)</f>
        <v>1175500</v>
      </c>
      <c r="I190" s="33"/>
      <c r="J190" s="33">
        <f>SUM(J9:J189)</f>
        <v>446102.25</v>
      </c>
      <c r="K190" s="33">
        <f>SUM(K9:K189)</f>
        <v>1175500</v>
      </c>
      <c r="L190" s="33"/>
      <c r="M190" s="33">
        <f>SUM(M9:M189)</f>
        <v>446109.4333000016</v>
      </c>
      <c r="N190" s="33">
        <f>SUM(N9:N189)</f>
        <v>7.1832999991006545</v>
      </c>
      <c r="O190" s="33">
        <f>SUM(O9:O189)</f>
        <v>-39923035.438250117</v>
      </c>
      <c r="P190" s="33">
        <f>SUM(P9:P189)</f>
        <v>39923035.438250117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sheetPr transitionEvaluation="1" codeName="Sheet32">
    <pageSetUpPr autoPageBreaks="0" fitToPage="1"/>
  </sheetPr>
  <dimension ref="A1:AE193"/>
  <sheetViews>
    <sheetView defaultGridColor="0" topLeftCell="V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35674</v>
      </c>
      <c r="B9" s="32">
        <v>-2070215</v>
      </c>
      <c r="C9" s="6">
        <v>1</v>
      </c>
      <c r="D9" s="29">
        <f t="shared" ref="D9:D40" si="0">ROUND(-(+$B$9/180)*1,0)</f>
        <v>11501</v>
      </c>
      <c r="E9" s="29">
        <f>+D9</f>
        <v>11501</v>
      </c>
      <c r="F9" s="29">
        <f t="shared" ref="F9:F40" si="1">$B$9+E9</f>
        <v>-2058714</v>
      </c>
      <c r="G9" s="34">
        <f>+Inputs!$D$2</f>
        <v>0.3795</v>
      </c>
      <c r="H9" s="27">
        <f>-B9</f>
        <v>2070215</v>
      </c>
      <c r="I9" s="27">
        <f>+H9</f>
        <v>2070215</v>
      </c>
      <c r="J9" s="27">
        <f>H9*G9</f>
        <v>785646.59250000003</v>
      </c>
      <c r="K9" s="27">
        <f t="shared" ref="K9:K40" si="2">D9</f>
        <v>11501</v>
      </c>
      <c r="L9" s="27">
        <f>+K9</f>
        <v>11501</v>
      </c>
      <c r="M9" s="27">
        <f t="shared" ref="M9:M40" si="3">K9*G9</f>
        <v>4364.6295</v>
      </c>
      <c r="N9" s="27">
        <f t="shared" ref="N9:N40" si="4">M9-J9</f>
        <v>-781281.96299999999</v>
      </c>
      <c r="O9" s="27">
        <f>+N9</f>
        <v>-781281.96299999999</v>
      </c>
      <c r="P9" s="27">
        <f>-SUM(N9)</f>
        <v>781281.96299999999</v>
      </c>
      <c r="Q9" s="38">
        <f>VLOOKUP(Q8,A9:P188,5)</f>
        <v>1702148</v>
      </c>
      <c r="R9" s="38">
        <f>VLOOKUP(R8,A9:P188,5)</f>
        <v>1840160</v>
      </c>
      <c r="S9" s="38">
        <f>+R9-Q9</f>
        <v>138012</v>
      </c>
      <c r="T9" s="35" t="s">
        <v>64</v>
      </c>
      <c r="U9" s="161">
        <f>-IF(TYPE(VLOOKUP(U8,$A$9:$P$188,6,FALSE))=16,0,VLOOKUP(U8,$A$9:$P$188,6,FALSE))</f>
        <v>494578</v>
      </c>
      <c r="V9" s="161">
        <f>-IF(TYPE(VLOOKUP(V8,$A$9:$P$188,6,FALSE))=16,0,VLOOKUP(V8,$A$9:$P$188,6,FALSE))</f>
        <v>483077</v>
      </c>
      <c r="W9" s="161">
        <f t="shared" ref="W9:AE9" si="5">-IF(TYPE(VLOOKUP(W8,$A$9:$P$188,6,FALSE))=16,0,VLOOKUP(W8,$A$9:$P$188,6,FALSE))</f>
        <v>471576</v>
      </c>
      <c r="X9" s="161">
        <f t="shared" si="5"/>
        <v>460075</v>
      </c>
      <c r="Y9" s="161">
        <f t="shared" si="5"/>
        <v>448574</v>
      </c>
      <c r="Z9" s="161">
        <f t="shared" si="5"/>
        <v>437073</v>
      </c>
      <c r="AA9" s="161">
        <f t="shared" si="5"/>
        <v>425572</v>
      </c>
      <c r="AB9" s="161">
        <f t="shared" si="5"/>
        <v>414071</v>
      </c>
      <c r="AC9" s="161">
        <f t="shared" si="5"/>
        <v>402570</v>
      </c>
      <c r="AD9" s="161">
        <f t="shared" si="5"/>
        <v>391069</v>
      </c>
      <c r="AE9" s="161">
        <f t="shared" si="5"/>
        <v>379568</v>
      </c>
    </row>
    <row r="10" spans="1:31">
      <c r="A10" s="30">
        <v>35704</v>
      </c>
      <c r="B10" s="9"/>
      <c r="C10" s="6">
        <v>2</v>
      </c>
      <c r="D10" s="29">
        <f t="shared" si="0"/>
        <v>11501</v>
      </c>
      <c r="E10" s="29">
        <f t="shared" ref="E10:E41" si="6">+E9+D10</f>
        <v>23002</v>
      </c>
      <c r="F10" s="29">
        <f t="shared" si="1"/>
        <v>-2047213</v>
      </c>
      <c r="G10" s="34">
        <f>+Inputs!$D$2</f>
        <v>0.3795</v>
      </c>
      <c r="H10" s="2"/>
      <c r="I10" s="27">
        <f t="shared" ref="I10:I41" si="7">+I9+H10</f>
        <v>2070215</v>
      </c>
      <c r="J10" s="27"/>
      <c r="K10" s="27">
        <f t="shared" si="2"/>
        <v>11501</v>
      </c>
      <c r="L10" s="27">
        <f t="shared" ref="L10:L41" si="8">+L9+K10</f>
        <v>23002</v>
      </c>
      <c r="M10" s="27">
        <f t="shared" si="3"/>
        <v>4364.6295</v>
      </c>
      <c r="N10" s="27">
        <f t="shared" si="4"/>
        <v>4364.6295</v>
      </c>
      <c r="O10" s="27">
        <f t="shared" ref="O10:O41" si="9">+O9+N10</f>
        <v>-776917.33349999995</v>
      </c>
      <c r="P10" s="27">
        <f t="shared" ref="P10:P41" si="10">P9-N10</f>
        <v>776917.33349999995</v>
      </c>
      <c r="Q10" s="38">
        <f>VLOOKUP(Q8,A9:P188,15)</f>
        <v>-139672.22569999873</v>
      </c>
      <c r="R10" s="38">
        <f>VLOOKUP(R8,A9:P188,15)</f>
        <v>-87295.291579998695</v>
      </c>
      <c r="S10" s="38">
        <f>+R10-Q10</f>
        <v>52376.934120000034</v>
      </c>
      <c r="T10" s="36" t="s">
        <v>69</v>
      </c>
    </row>
    <row r="11" spans="1:31">
      <c r="A11" s="31">
        <v>35735</v>
      </c>
      <c r="B11" s="5"/>
      <c r="C11" s="6">
        <v>3</v>
      </c>
      <c r="D11" s="29">
        <f t="shared" si="0"/>
        <v>11501</v>
      </c>
      <c r="E11" s="29">
        <f t="shared" si="6"/>
        <v>34503</v>
      </c>
      <c r="F11" s="29">
        <f t="shared" si="1"/>
        <v>-2035712</v>
      </c>
      <c r="G11" s="34">
        <f>+Inputs!$D$2</f>
        <v>0.3795</v>
      </c>
      <c r="H11" s="2"/>
      <c r="I11" s="27">
        <f t="shared" si="7"/>
        <v>2070215</v>
      </c>
      <c r="J11" s="27"/>
      <c r="K11" s="27">
        <f t="shared" si="2"/>
        <v>11501</v>
      </c>
      <c r="L11" s="27">
        <f t="shared" si="8"/>
        <v>34503</v>
      </c>
      <c r="M11" s="27">
        <f t="shared" si="3"/>
        <v>4364.6295</v>
      </c>
      <c r="N11" s="27">
        <f t="shared" si="4"/>
        <v>4364.6295</v>
      </c>
      <c r="O11" s="27">
        <f t="shared" si="9"/>
        <v>-772552.70399999991</v>
      </c>
      <c r="P11" s="27">
        <f t="shared" si="10"/>
        <v>772552.70399999991</v>
      </c>
      <c r="Q11" s="38">
        <f>+VLOOKUP(Q8,A9:P188,16)</f>
        <v>139672.22569999873</v>
      </c>
      <c r="R11" s="38">
        <f>+VLOOKUP(R8,A9:P188,16)</f>
        <v>87295.291579998695</v>
      </c>
      <c r="S11" s="38">
        <f>(+Q11+R11)/2</f>
        <v>113483.7586399987</v>
      </c>
      <c r="T11" s="36" t="s">
        <v>113</v>
      </c>
      <c r="U11" s="161">
        <f>IF(TYPE(VLOOKUP(U8,$A$9:$P$188,16,FALSE))=16,0,VLOOKUP(U8,$A$9:$P$188,16,FALSE))</f>
        <v>187684.41530999861</v>
      </c>
      <c r="V11" s="161">
        <f t="shared" ref="V11:AE11" si="11">IF(TYPE(VLOOKUP(V8,$A$9:$P$188,16,FALSE))=16,0,VLOOKUP(V8,$A$9:$P$188,16,FALSE))</f>
        <v>183319.67079999862</v>
      </c>
      <c r="W11" s="161">
        <f t="shared" si="11"/>
        <v>178954.92628999864</v>
      </c>
      <c r="X11" s="161">
        <f t="shared" si="11"/>
        <v>174590.18177999865</v>
      </c>
      <c r="Y11" s="161">
        <f t="shared" si="11"/>
        <v>170225.43726999866</v>
      </c>
      <c r="Z11" s="161">
        <f t="shared" si="11"/>
        <v>165860.69275999867</v>
      </c>
      <c r="AA11" s="161">
        <f t="shared" si="11"/>
        <v>161495.94824999868</v>
      </c>
      <c r="AB11" s="161">
        <f t="shared" si="11"/>
        <v>157131.20373999869</v>
      </c>
      <c r="AC11" s="161">
        <f t="shared" si="11"/>
        <v>152766.4592299987</v>
      </c>
      <c r="AD11" s="161">
        <f t="shared" si="11"/>
        <v>148401.71471999871</v>
      </c>
      <c r="AE11" s="161">
        <f t="shared" si="11"/>
        <v>144036.97020999872</v>
      </c>
    </row>
    <row r="12" spans="1:31">
      <c r="A12" s="30">
        <v>35765</v>
      </c>
      <c r="B12" s="3"/>
      <c r="C12" s="6">
        <v>4</v>
      </c>
      <c r="D12" s="29">
        <f t="shared" si="0"/>
        <v>11501</v>
      </c>
      <c r="E12" s="29">
        <f t="shared" si="6"/>
        <v>46004</v>
      </c>
      <c r="F12" s="29">
        <f t="shared" si="1"/>
        <v>-2024211</v>
      </c>
      <c r="G12" s="34">
        <f>+Inputs!$D$2</f>
        <v>0.3795</v>
      </c>
      <c r="H12" s="2"/>
      <c r="I12" s="27">
        <f t="shared" si="7"/>
        <v>2070215</v>
      </c>
      <c r="J12" s="27"/>
      <c r="K12" s="27">
        <f t="shared" si="2"/>
        <v>11501</v>
      </c>
      <c r="L12" s="27">
        <f t="shared" si="8"/>
        <v>46004</v>
      </c>
      <c r="M12" s="27">
        <f t="shared" si="3"/>
        <v>4364.6295</v>
      </c>
      <c r="N12" s="27">
        <f t="shared" si="4"/>
        <v>4364.6295</v>
      </c>
      <c r="O12" s="27">
        <f t="shared" si="9"/>
        <v>-768188.07449999987</v>
      </c>
      <c r="P12" s="27">
        <f t="shared" si="10"/>
        <v>768188.07449999987</v>
      </c>
      <c r="Q12" s="39"/>
      <c r="R12" s="40"/>
      <c r="S12" s="40"/>
      <c r="T12" s="36"/>
    </row>
    <row r="13" spans="1:31">
      <c r="A13" s="31">
        <v>35796</v>
      </c>
      <c r="B13" s="3"/>
      <c r="C13" s="6">
        <v>5</v>
      </c>
      <c r="D13" s="29">
        <f t="shared" si="0"/>
        <v>11501</v>
      </c>
      <c r="E13" s="29">
        <f t="shared" si="6"/>
        <v>57505</v>
      </c>
      <c r="F13" s="29">
        <f t="shared" si="1"/>
        <v>-2012710</v>
      </c>
      <c r="G13" s="34">
        <f>+Inputs!$D$2</f>
        <v>0.3795</v>
      </c>
      <c r="H13" s="2"/>
      <c r="I13" s="27">
        <f t="shared" si="7"/>
        <v>2070215</v>
      </c>
      <c r="J13" s="27"/>
      <c r="K13" s="27">
        <f t="shared" si="2"/>
        <v>11501</v>
      </c>
      <c r="L13" s="27">
        <f t="shared" si="8"/>
        <v>57505</v>
      </c>
      <c r="M13" s="27">
        <f t="shared" si="3"/>
        <v>4364.6295</v>
      </c>
      <c r="N13" s="27">
        <f t="shared" si="4"/>
        <v>4364.6295</v>
      </c>
      <c r="O13" s="27">
        <f t="shared" si="9"/>
        <v>-763823.44499999983</v>
      </c>
      <c r="P13" s="27">
        <f t="shared" si="10"/>
        <v>763823.44499999983</v>
      </c>
      <c r="Q13" s="38">
        <f>VLOOKUP(Q8,A9:P188,9)</f>
        <v>2070215</v>
      </c>
      <c r="R13" s="38">
        <f>VLOOKUP(R8,A9:P188,9)</f>
        <v>2070215</v>
      </c>
      <c r="S13" s="38">
        <f>+R13-Q13</f>
        <v>0</v>
      </c>
      <c r="T13" s="36" t="s">
        <v>70</v>
      </c>
    </row>
    <row r="14" spans="1:31">
      <c r="A14" s="30">
        <v>35827</v>
      </c>
      <c r="B14" s="3"/>
      <c r="C14" s="6">
        <v>6</v>
      </c>
      <c r="D14" s="29">
        <f t="shared" si="0"/>
        <v>11501</v>
      </c>
      <c r="E14" s="29">
        <f t="shared" si="6"/>
        <v>69006</v>
      </c>
      <c r="F14" s="29">
        <f t="shared" si="1"/>
        <v>-2001209</v>
      </c>
      <c r="G14" s="34">
        <f>+Inputs!$D$2</f>
        <v>0.3795</v>
      </c>
      <c r="H14" s="2"/>
      <c r="I14" s="27">
        <f t="shared" si="7"/>
        <v>2070215</v>
      </c>
      <c r="J14" s="27"/>
      <c r="K14" s="27">
        <f t="shared" si="2"/>
        <v>11501</v>
      </c>
      <c r="L14" s="27">
        <f t="shared" si="8"/>
        <v>69006</v>
      </c>
      <c r="M14" s="27">
        <f t="shared" si="3"/>
        <v>4364.6295</v>
      </c>
      <c r="N14" s="27">
        <f t="shared" si="4"/>
        <v>4364.6295</v>
      </c>
      <c r="O14" s="27">
        <f t="shared" si="9"/>
        <v>-759458.81549999979</v>
      </c>
      <c r="P14" s="27">
        <f t="shared" si="10"/>
        <v>759458.81549999979</v>
      </c>
      <c r="Q14" s="38">
        <f>VLOOKUP(Q8,A9:P188,12)</f>
        <v>1702148</v>
      </c>
      <c r="R14" s="38">
        <f>VLOOKUP(R8,A9:P188,12)</f>
        <v>1840160</v>
      </c>
      <c r="S14" s="38">
        <f>+R14-Q14</f>
        <v>138012</v>
      </c>
      <c r="T14" s="37" t="s">
        <v>93</v>
      </c>
    </row>
    <row r="15" spans="1:31">
      <c r="A15" s="31">
        <v>35855</v>
      </c>
      <c r="B15" s="3"/>
      <c r="C15" s="6">
        <v>7</v>
      </c>
      <c r="D15" s="29">
        <f t="shared" si="0"/>
        <v>11501</v>
      </c>
      <c r="E15" s="29">
        <f t="shared" si="6"/>
        <v>80507</v>
      </c>
      <c r="F15" s="29">
        <f t="shared" si="1"/>
        <v>-1989708</v>
      </c>
      <c r="G15" s="34">
        <f>+Inputs!$D$2</f>
        <v>0.3795</v>
      </c>
      <c r="H15" s="2"/>
      <c r="I15" s="27">
        <f t="shared" si="7"/>
        <v>2070215</v>
      </c>
      <c r="J15" s="27"/>
      <c r="K15" s="27">
        <f t="shared" si="2"/>
        <v>11501</v>
      </c>
      <c r="L15" s="27">
        <f t="shared" si="8"/>
        <v>80507</v>
      </c>
      <c r="M15" s="27">
        <f t="shared" si="3"/>
        <v>4364.6295</v>
      </c>
      <c r="N15" s="27">
        <f t="shared" si="4"/>
        <v>4364.6295</v>
      </c>
      <c r="O15" s="27">
        <f t="shared" si="9"/>
        <v>-755094.18599999975</v>
      </c>
      <c r="P15" s="27">
        <f t="shared" si="10"/>
        <v>755094.18599999975</v>
      </c>
    </row>
    <row r="16" spans="1:31">
      <c r="A16" s="30">
        <v>35886</v>
      </c>
      <c r="B16" s="3"/>
      <c r="C16" s="6">
        <v>8</v>
      </c>
      <c r="D16" s="29">
        <f t="shared" si="0"/>
        <v>11501</v>
      </c>
      <c r="E16" s="29">
        <f t="shared" si="6"/>
        <v>92008</v>
      </c>
      <c r="F16" s="29">
        <f t="shared" si="1"/>
        <v>-1978207</v>
      </c>
      <c r="G16" s="34">
        <f>+Inputs!$D$2</f>
        <v>0.3795</v>
      </c>
      <c r="H16" s="2"/>
      <c r="I16" s="27">
        <f t="shared" si="7"/>
        <v>2070215</v>
      </c>
      <c r="J16" s="27"/>
      <c r="K16" s="27">
        <f t="shared" si="2"/>
        <v>11501</v>
      </c>
      <c r="L16" s="27">
        <f t="shared" si="8"/>
        <v>92008</v>
      </c>
      <c r="M16" s="27">
        <f t="shared" si="3"/>
        <v>4364.6295</v>
      </c>
      <c r="N16" s="27">
        <f t="shared" si="4"/>
        <v>4364.6295</v>
      </c>
      <c r="O16" s="27">
        <f t="shared" si="9"/>
        <v>-750729.55649999972</v>
      </c>
      <c r="P16" s="27">
        <f t="shared" si="10"/>
        <v>750729.55649999972</v>
      </c>
      <c r="Q16" s="4"/>
      <c r="R16" s="4"/>
      <c r="S16" s="4"/>
    </row>
    <row r="17" spans="1:19">
      <c r="A17" s="31">
        <v>35916</v>
      </c>
      <c r="B17" s="3"/>
      <c r="C17" s="6">
        <v>9</v>
      </c>
      <c r="D17" s="29">
        <f t="shared" si="0"/>
        <v>11501</v>
      </c>
      <c r="E17" s="29">
        <f t="shared" si="6"/>
        <v>103509</v>
      </c>
      <c r="F17" s="29">
        <f t="shared" si="1"/>
        <v>-1966706</v>
      </c>
      <c r="G17" s="34">
        <f>+Inputs!$D$2</f>
        <v>0.3795</v>
      </c>
      <c r="H17" s="2"/>
      <c r="I17" s="27">
        <f t="shared" si="7"/>
        <v>2070215</v>
      </c>
      <c r="J17" s="27"/>
      <c r="K17" s="27">
        <f t="shared" si="2"/>
        <v>11501</v>
      </c>
      <c r="L17" s="27">
        <f t="shared" si="8"/>
        <v>103509</v>
      </c>
      <c r="M17" s="27">
        <f t="shared" si="3"/>
        <v>4364.6295</v>
      </c>
      <c r="N17" s="27">
        <f t="shared" si="4"/>
        <v>4364.6295</v>
      </c>
      <c r="O17" s="27">
        <f t="shared" si="9"/>
        <v>-746364.92699999968</v>
      </c>
      <c r="P17" s="27">
        <f t="shared" si="10"/>
        <v>746364.92699999968</v>
      </c>
      <c r="Q17" s="4"/>
      <c r="R17" s="4"/>
      <c r="S17" s="4"/>
    </row>
    <row r="18" spans="1:19">
      <c r="A18" s="30">
        <v>35947</v>
      </c>
      <c r="B18" s="3"/>
      <c r="C18" s="6">
        <v>10</v>
      </c>
      <c r="D18" s="29">
        <f t="shared" si="0"/>
        <v>11501</v>
      </c>
      <c r="E18" s="29">
        <f t="shared" si="6"/>
        <v>115010</v>
      </c>
      <c r="F18" s="29">
        <f t="shared" si="1"/>
        <v>-1955205</v>
      </c>
      <c r="G18" s="34">
        <f>+Inputs!$D$2</f>
        <v>0.3795</v>
      </c>
      <c r="H18" s="2"/>
      <c r="I18" s="27">
        <f t="shared" si="7"/>
        <v>2070215</v>
      </c>
      <c r="J18" s="27"/>
      <c r="K18" s="27">
        <f t="shared" si="2"/>
        <v>11501</v>
      </c>
      <c r="L18" s="27">
        <f t="shared" si="8"/>
        <v>115010</v>
      </c>
      <c r="M18" s="27">
        <f t="shared" si="3"/>
        <v>4364.6295</v>
      </c>
      <c r="N18" s="27">
        <f t="shared" si="4"/>
        <v>4364.6295</v>
      </c>
      <c r="O18" s="27">
        <f t="shared" si="9"/>
        <v>-742000.29749999964</v>
      </c>
      <c r="P18" s="27">
        <f t="shared" si="10"/>
        <v>742000.29749999964</v>
      </c>
      <c r="Q18" s="4"/>
      <c r="R18" s="4"/>
      <c r="S18" s="4"/>
    </row>
    <row r="19" spans="1:19">
      <c r="A19" s="31">
        <v>35977</v>
      </c>
      <c r="B19" s="3"/>
      <c r="C19" s="6">
        <v>11</v>
      </c>
      <c r="D19" s="29">
        <f t="shared" si="0"/>
        <v>11501</v>
      </c>
      <c r="E19" s="29">
        <f t="shared" si="6"/>
        <v>126511</v>
      </c>
      <c r="F19" s="29">
        <f t="shared" si="1"/>
        <v>-1943704</v>
      </c>
      <c r="G19" s="34">
        <f>+Inputs!$D$2</f>
        <v>0.3795</v>
      </c>
      <c r="H19" s="2"/>
      <c r="I19" s="27">
        <f t="shared" si="7"/>
        <v>2070215</v>
      </c>
      <c r="J19" s="27"/>
      <c r="K19" s="27">
        <f t="shared" si="2"/>
        <v>11501</v>
      </c>
      <c r="L19" s="27">
        <f t="shared" si="8"/>
        <v>126511</v>
      </c>
      <c r="M19" s="27">
        <f t="shared" si="3"/>
        <v>4364.6295</v>
      </c>
      <c r="N19" s="27">
        <f t="shared" si="4"/>
        <v>4364.6295</v>
      </c>
      <c r="O19" s="27">
        <f t="shared" si="9"/>
        <v>-737635.6679999996</v>
      </c>
      <c r="P19" s="27">
        <f t="shared" si="10"/>
        <v>737635.6679999996</v>
      </c>
      <c r="Q19" s="4"/>
      <c r="R19" s="4"/>
      <c r="S19" s="4"/>
    </row>
    <row r="20" spans="1:19">
      <c r="A20" s="30">
        <v>36008</v>
      </c>
      <c r="B20" s="3"/>
      <c r="C20" s="6">
        <v>12</v>
      </c>
      <c r="D20" s="29">
        <f t="shared" si="0"/>
        <v>11501</v>
      </c>
      <c r="E20" s="29">
        <f t="shared" si="6"/>
        <v>138012</v>
      </c>
      <c r="F20" s="29">
        <f t="shared" si="1"/>
        <v>-1932203</v>
      </c>
      <c r="G20" s="34">
        <f>+Inputs!$D$2</f>
        <v>0.3795</v>
      </c>
      <c r="H20" s="2"/>
      <c r="I20" s="27">
        <f t="shared" si="7"/>
        <v>2070215</v>
      </c>
      <c r="J20" s="27"/>
      <c r="K20" s="27">
        <f t="shared" si="2"/>
        <v>11501</v>
      </c>
      <c r="L20" s="27">
        <f t="shared" si="8"/>
        <v>138012</v>
      </c>
      <c r="M20" s="27">
        <f t="shared" si="3"/>
        <v>4364.6295</v>
      </c>
      <c r="N20" s="27">
        <f t="shared" si="4"/>
        <v>4364.6295</v>
      </c>
      <c r="O20" s="27">
        <f t="shared" si="9"/>
        <v>-733271.03849999956</v>
      </c>
      <c r="P20" s="27">
        <f t="shared" si="10"/>
        <v>733271.03849999956</v>
      </c>
      <c r="Q20" s="4"/>
      <c r="R20" s="4"/>
      <c r="S20" s="4"/>
    </row>
    <row r="21" spans="1:19">
      <c r="A21" s="31">
        <v>36039</v>
      </c>
      <c r="B21" s="3"/>
      <c r="C21" s="6">
        <v>13</v>
      </c>
      <c r="D21" s="29">
        <f t="shared" si="0"/>
        <v>11501</v>
      </c>
      <c r="E21" s="29">
        <f t="shared" si="6"/>
        <v>149513</v>
      </c>
      <c r="F21" s="29">
        <f t="shared" si="1"/>
        <v>-1920702</v>
      </c>
      <c r="G21" s="34">
        <f>+Inputs!$D$2</f>
        <v>0.3795</v>
      </c>
      <c r="H21" s="2"/>
      <c r="I21" s="27">
        <f t="shared" si="7"/>
        <v>2070215</v>
      </c>
      <c r="J21" s="27"/>
      <c r="K21" s="27">
        <f t="shared" si="2"/>
        <v>11501</v>
      </c>
      <c r="L21" s="27">
        <f t="shared" si="8"/>
        <v>149513</v>
      </c>
      <c r="M21" s="27">
        <f t="shared" si="3"/>
        <v>4364.6295</v>
      </c>
      <c r="N21" s="27">
        <f t="shared" si="4"/>
        <v>4364.6295</v>
      </c>
      <c r="O21" s="27">
        <f t="shared" si="9"/>
        <v>-728906.40899999952</v>
      </c>
      <c r="P21" s="27">
        <f t="shared" si="10"/>
        <v>728906.40899999952</v>
      </c>
      <c r="Q21" s="4"/>
      <c r="R21" s="4"/>
      <c r="S21" s="4"/>
    </row>
    <row r="22" spans="1:19">
      <c r="A22" s="30">
        <v>36069</v>
      </c>
      <c r="B22" s="3"/>
      <c r="C22" s="6">
        <v>14</v>
      </c>
      <c r="D22" s="29">
        <f t="shared" si="0"/>
        <v>11501</v>
      </c>
      <c r="E22" s="29">
        <f t="shared" si="6"/>
        <v>161014</v>
      </c>
      <c r="F22" s="29">
        <f t="shared" si="1"/>
        <v>-1909201</v>
      </c>
      <c r="G22" s="34">
        <f>+Inputs!$D$2</f>
        <v>0.3795</v>
      </c>
      <c r="H22" s="2"/>
      <c r="I22" s="27">
        <f t="shared" si="7"/>
        <v>2070215</v>
      </c>
      <c r="J22" s="27"/>
      <c r="K22" s="27">
        <f t="shared" si="2"/>
        <v>11501</v>
      </c>
      <c r="L22" s="27">
        <f t="shared" si="8"/>
        <v>161014</v>
      </c>
      <c r="M22" s="27">
        <f t="shared" si="3"/>
        <v>4364.6295</v>
      </c>
      <c r="N22" s="27">
        <f t="shared" si="4"/>
        <v>4364.6295</v>
      </c>
      <c r="O22" s="27">
        <f t="shared" si="9"/>
        <v>-724541.77949999948</v>
      </c>
      <c r="P22" s="27">
        <f t="shared" si="10"/>
        <v>724541.77949999948</v>
      </c>
      <c r="Q22" s="4"/>
      <c r="R22" s="4"/>
      <c r="S22" s="4"/>
    </row>
    <row r="23" spans="1:19">
      <c r="A23" s="31">
        <v>36100</v>
      </c>
      <c r="B23" s="3"/>
      <c r="C23" s="6">
        <v>15</v>
      </c>
      <c r="D23" s="29">
        <f t="shared" si="0"/>
        <v>11501</v>
      </c>
      <c r="E23" s="29">
        <f t="shared" si="6"/>
        <v>172515</v>
      </c>
      <c r="F23" s="29">
        <f t="shared" si="1"/>
        <v>-1897700</v>
      </c>
      <c r="G23" s="34">
        <f>+Inputs!$D$2</f>
        <v>0.3795</v>
      </c>
      <c r="H23" s="2"/>
      <c r="I23" s="27">
        <f t="shared" si="7"/>
        <v>2070215</v>
      </c>
      <c r="J23" s="27"/>
      <c r="K23" s="27">
        <f t="shared" si="2"/>
        <v>11501</v>
      </c>
      <c r="L23" s="27">
        <f t="shared" si="8"/>
        <v>172515</v>
      </c>
      <c r="M23" s="27">
        <f t="shared" si="3"/>
        <v>4364.6295</v>
      </c>
      <c r="N23" s="27">
        <f t="shared" si="4"/>
        <v>4364.6295</v>
      </c>
      <c r="O23" s="27">
        <f t="shared" si="9"/>
        <v>-720177.14999999944</v>
      </c>
      <c r="P23" s="27">
        <f t="shared" si="10"/>
        <v>720177.14999999944</v>
      </c>
      <c r="Q23" s="4"/>
      <c r="R23" s="4"/>
      <c r="S23" s="4"/>
    </row>
    <row r="24" spans="1:19">
      <c r="A24" s="30">
        <v>36130</v>
      </c>
      <c r="B24" s="3"/>
      <c r="C24" s="6">
        <v>16</v>
      </c>
      <c r="D24" s="29">
        <f t="shared" si="0"/>
        <v>11501</v>
      </c>
      <c r="E24" s="29">
        <f t="shared" si="6"/>
        <v>184016</v>
      </c>
      <c r="F24" s="29">
        <f t="shared" si="1"/>
        <v>-1886199</v>
      </c>
      <c r="G24" s="34">
        <f>+Inputs!$D$2</f>
        <v>0.3795</v>
      </c>
      <c r="H24" s="2"/>
      <c r="I24" s="27">
        <f t="shared" si="7"/>
        <v>2070215</v>
      </c>
      <c r="J24" s="27"/>
      <c r="K24" s="27">
        <f t="shared" si="2"/>
        <v>11501</v>
      </c>
      <c r="L24" s="27">
        <f t="shared" si="8"/>
        <v>184016</v>
      </c>
      <c r="M24" s="27">
        <f t="shared" si="3"/>
        <v>4364.6295</v>
      </c>
      <c r="N24" s="27">
        <f t="shared" si="4"/>
        <v>4364.6295</v>
      </c>
      <c r="O24" s="27">
        <f t="shared" si="9"/>
        <v>-715812.5204999994</v>
      </c>
      <c r="P24" s="27">
        <f t="shared" si="10"/>
        <v>715812.5204999994</v>
      </c>
      <c r="Q24" s="4"/>
      <c r="R24" s="4"/>
      <c r="S24" s="4"/>
    </row>
    <row r="25" spans="1:19">
      <c r="A25" s="31">
        <v>36161</v>
      </c>
      <c r="B25" s="3"/>
      <c r="C25" s="6">
        <v>17</v>
      </c>
      <c r="D25" s="29">
        <f t="shared" si="0"/>
        <v>11501</v>
      </c>
      <c r="E25" s="29">
        <f t="shared" si="6"/>
        <v>195517</v>
      </c>
      <c r="F25" s="29">
        <f t="shared" si="1"/>
        <v>-1874698</v>
      </c>
      <c r="G25" s="34">
        <f>+Inputs!$D$2</f>
        <v>0.3795</v>
      </c>
      <c r="H25" s="2"/>
      <c r="I25" s="27">
        <f t="shared" si="7"/>
        <v>2070215</v>
      </c>
      <c r="J25" s="27"/>
      <c r="K25" s="27">
        <f t="shared" si="2"/>
        <v>11501</v>
      </c>
      <c r="L25" s="27">
        <f t="shared" si="8"/>
        <v>195517</v>
      </c>
      <c r="M25" s="27">
        <f t="shared" si="3"/>
        <v>4364.6295</v>
      </c>
      <c r="N25" s="27">
        <f t="shared" si="4"/>
        <v>4364.6295</v>
      </c>
      <c r="O25" s="27">
        <f t="shared" si="9"/>
        <v>-711447.89099999936</v>
      </c>
      <c r="P25" s="27">
        <f t="shared" si="10"/>
        <v>711447.89099999936</v>
      </c>
      <c r="Q25" s="4"/>
      <c r="R25" s="4"/>
      <c r="S25" s="4"/>
    </row>
    <row r="26" spans="1:19">
      <c r="A26" s="30">
        <v>36192</v>
      </c>
      <c r="B26" s="3"/>
      <c r="C26" s="6">
        <v>18</v>
      </c>
      <c r="D26" s="29">
        <f t="shared" si="0"/>
        <v>11501</v>
      </c>
      <c r="E26" s="29">
        <f t="shared" si="6"/>
        <v>207018</v>
      </c>
      <c r="F26" s="29">
        <f t="shared" si="1"/>
        <v>-1863197</v>
      </c>
      <c r="G26" s="34">
        <f>+Inputs!$D$2</f>
        <v>0.3795</v>
      </c>
      <c r="H26" s="2"/>
      <c r="I26" s="27">
        <f t="shared" si="7"/>
        <v>2070215</v>
      </c>
      <c r="J26" s="27"/>
      <c r="K26" s="27">
        <f t="shared" si="2"/>
        <v>11501</v>
      </c>
      <c r="L26" s="27">
        <f t="shared" si="8"/>
        <v>207018</v>
      </c>
      <c r="M26" s="27">
        <f t="shared" si="3"/>
        <v>4364.6295</v>
      </c>
      <c r="N26" s="27">
        <f t="shared" si="4"/>
        <v>4364.6295</v>
      </c>
      <c r="O26" s="27">
        <f t="shared" si="9"/>
        <v>-707083.26149999932</v>
      </c>
      <c r="P26" s="27">
        <f t="shared" si="10"/>
        <v>707083.26149999932</v>
      </c>
      <c r="Q26" s="4"/>
      <c r="R26" s="4"/>
      <c r="S26" s="4"/>
    </row>
    <row r="27" spans="1:19">
      <c r="A27" s="31">
        <v>36220</v>
      </c>
      <c r="B27" s="3"/>
      <c r="C27" s="6">
        <v>19</v>
      </c>
      <c r="D27" s="29">
        <f t="shared" si="0"/>
        <v>11501</v>
      </c>
      <c r="E27" s="29">
        <f t="shared" si="6"/>
        <v>218519</v>
      </c>
      <c r="F27" s="29">
        <f t="shared" si="1"/>
        <v>-1851696</v>
      </c>
      <c r="G27" s="34">
        <f>+Inputs!$D$2</f>
        <v>0.3795</v>
      </c>
      <c r="H27" s="2"/>
      <c r="I27" s="27">
        <f t="shared" si="7"/>
        <v>2070215</v>
      </c>
      <c r="J27" s="27"/>
      <c r="K27" s="27">
        <f t="shared" si="2"/>
        <v>11501</v>
      </c>
      <c r="L27" s="27">
        <f t="shared" si="8"/>
        <v>218519</v>
      </c>
      <c r="M27" s="27">
        <f t="shared" si="3"/>
        <v>4364.6295</v>
      </c>
      <c r="N27" s="27">
        <f t="shared" si="4"/>
        <v>4364.6295</v>
      </c>
      <c r="O27" s="27">
        <f t="shared" si="9"/>
        <v>-702718.63199999928</v>
      </c>
      <c r="P27" s="27">
        <f t="shared" si="10"/>
        <v>702718.63199999928</v>
      </c>
      <c r="Q27" s="4"/>
      <c r="R27" s="4"/>
      <c r="S27" s="4"/>
    </row>
    <row r="28" spans="1:19">
      <c r="A28" s="30">
        <v>36251</v>
      </c>
      <c r="B28" s="3"/>
      <c r="C28" s="6">
        <v>20</v>
      </c>
      <c r="D28" s="29">
        <f t="shared" si="0"/>
        <v>11501</v>
      </c>
      <c r="E28" s="29">
        <f t="shared" si="6"/>
        <v>230020</v>
      </c>
      <c r="F28" s="29">
        <f t="shared" si="1"/>
        <v>-1840195</v>
      </c>
      <c r="G28" s="34">
        <f>+Inputs!$D$2</f>
        <v>0.3795</v>
      </c>
      <c r="H28" s="2"/>
      <c r="I28" s="27">
        <f t="shared" si="7"/>
        <v>2070215</v>
      </c>
      <c r="J28" s="27"/>
      <c r="K28" s="27">
        <f t="shared" si="2"/>
        <v>11501</v>
      </c>
      <c r="L28" s="27">
        <f t="shared" si="8"/>
        <v>230020</v>
      </c>
      <c r="M28" s="27">
        <f t="shared" si="3"/>
        <v>4364.6295</v>
      </c>
      <c r="N28" s="27">
        <f t="shared" si="4"/>
        <v>4364.6295</v>
      </c>
      <c r="O28" s="27">
        <f t="shared" si="9"/>
        <v>-698354.00249999925</v>
      </c>
      <c r="P28" s="27">
        <f t="shared" si="10"/>
        <v>698354.00249999925</v>
      </c>
      <c r="Q28" s="4"/>
      <c r="R28" s="4"/>
      <c r="S28" s="4"/>
    </row>
    <row r="29" spans="1:19">
      <c r="A29" s="31">
        <v>36281</v>
      </c>
      <c r="B29" s="3"/>
      <c r="C29" s="6">
        <v>21</v>
      </c>
      <c r="D29" s="29">
        <f t="shared" si="0"/>
        <v>11501</v>
      </c>
      <c r="E29" s="29">
        <f t="shared" si="6"/>
        <v>241521</v>
      </c>
      <c r="F29" s="29">
        <f t="shared" si="1"/>
        <v>-1828694</v>
      </c>
      <c r="G29" s="34">
        <f>+Inputs!$D$2</f>
        <v>0.3795</v>
      </c>
      <c r="H29" s="2"/>
      <c r="I29" s="27">
        <f t="shared" si="7"/>
        <v>2070215</v>
      </c>
      <c r="J29" s="27"/>
      <c r="K29" s="27">
        <f t="shared" si="2"/>
        <v>11501</v>
      </c>
      <c r="L29" s="27">
        <f t="shared" si="8"/>
        <v>241521</v>
      </c>
      <c r="M29" s="27">
        <f t="shared" si="3"/>
        <v>4364.6295</v>
      </c>
      <c r="N29" s="27">
        <f t="shared" si="4"/>
        <v>4364.6295</v>
      </c>
      <c r="O29" s="27">
        <f t="shared" si="9"/>
        <v>-693989.37299999921</v>
      </c>
      <c r="P29" s="27">
        <f t="shared" si="10"/>
        <v>693989.37299999921</v>
      </c>
      <c r="Q29" s="4"/>
      <c r="R29" s="4"/>
      <c r="S29" s="4"/>
    </row>
    <row r="30" spans="1:19">
      <c r="A30" s="30">
        <v>36312</v>
      </c>
      <c r="B30" s="3"/>
      <c r="C30" s="6">
        <v>22</v>
      </c>
      <c r="D30" s="29">
        <f t="shared" si="0"/>
        <v>11501</v>
      </c>
      <c r="E30" s="29">
        <f t="shared" si="6"/>
        <v>253022</v>
      </c>
      <c r="F30" s="29">
        <f t="shared" si="1"/>
        <v>-1817193</v>
      </c>
      <c r="G30" s="34">
        <f>+Inputs!$D$2</f>
        <v>0.3795</v>
      </c>
      <c r="H30" s="2"/>
      <c r="I30" s="27">
        <f t="shared" si="7"/>
        <v>2070215</v>
      </c>
      <c r="J30" s="27"/>
      <c r="K30" s="27">
        <f t="shared" si="2"/>
        <v>11501</v>
      </c>
      <c r="L30" s="27">
        <f t="shared" si="8"/>
        <v>253022</v>
      </c>
      <c r="M30" s="27">
        <f t="shared" si="3"/>
        <v>4364.6295</v>
      </c>
      <c r="N30" s="27">
        <f t="shared" si="4"/>
        <v>4364.6295</v>
      </c>
      <c r="O30" s="27">
        <f t="shared" si="9"/>
        <v>-689624.74349999917</v>
      </c>
      <c r="P30" s="27">
        <f t="shared" si="10"/>
        <v>689624.74349999917</v>
      </c>
      <c r="Q30" s="125"/>
    </row>
    <row r="31" spans="1:19">
      <c r="A31" s="31">
        <v>36342</v>
      </c>
      <c r="B31" s="3"/>
      <c r="C31" s="6">
        <v>23</v>
      </c>
      <c r="D31" s="29">
        <f t="shared" si="0"/>
        <v>11501</v>
      </c>
      <c r="E31" s="29">
        <f t="shared" si="6"/>
        <v>264523</v>
      </c>
      <c r="F31" s="29">
        <f t="shared" si="1"/>
        <v>-1805692</v>
      </c>
      <c r="G31" s="34">
        <f>+Inputs!$D$2</f>
        <v>0.3795</v>
      </c>
      <c r="H31" s="2"/>
      <c r="I31" s="27">
        <f t="shared" si="7"/>
        <v>2070215</v>
      </c>
      <c r="J31" s="27"/>
      <c r="K31" s="27">
        <f t="shared" si="2"/>
        <v>11501</v>
      </c>
      <c r="L31" s="27">
        <f t="shared" si="8"/>
        <v>264523</v>
      </c>
      <c r="M31" s="27">
        <f t="shared" si="3"/>
        <v>4364.6295</v>
      </c>
      <c r="N31" s="27">
        <f t="shared" si="4"/>
        <v>4364.6295</v>
      </c>
      <c r="O31" s="27">
        <f t="shared" si="9"/>
        <v>-685260.11399999913</v>
      </c>
      <c r="P31" s="27">
        <f t="shared" si="10"/>
        <v>685260.11399999913</v>
      </c>
      <c r="Q31" s="125"/>
    </row>
    <row r="32" spans="1:19">
      <c r="A32" s="30">
        <v>36373</v>
      </c>
      <c r="B32" s="3"/>
      <c r="C32" s="6">
        <v>24</v>
      </c>
      <c r="D32" s="29">
        <f t="shared" si="0"/>
        <v>11501</v>
      </c>
      <c r="E32" s="29">
        <f t="shared" si="6"/>
        <v>276024</v>
      </c>
      <c r="F32" s="29">
        <f t="shared" si="1"/>
        <v>-1794191</v>
      </c>
      <c r="G32" s="34">
        <f>+Inputs!$D$2</f>
        <v>0.3795</v>
      </c>
      <c r="H32" s="2"/>
      <c r="I32" s="27">
        <f t="shared" si="7"/>
        <v>2070215</v>
      </c>
      <c r="J32" s="27"/>
      <c r="K32" s="27">
        <f t="shared" si="2"/>
        <v>11501</v>
      </c>
      <c r="L32" s="27">
        <f t="shared" si="8"/>
        <v>276024</v>
      </c>
      <c r="M32" s="27">
        <f t="shared" si="3"/>
        <v>4364.6295</v>
      </c>
      <c r="N32" s="27">
        <f t="shared" si="4"/>
        <v>4364.6295</v>
      </c>
      <c r="O32" s="27">
        <f t="shared" si="9"/>
        <v>-680895.48449999909</v>
      </c>
      <c r="P32" s="27">
        <f t="shared" si="10"/>
        <v>680895.48449999909</v>
      </c>
      <c r="Q32" s="125"/>
    </row>
    <row r="33" spans="1:21">
      <c r="A33" s="31">
        <v>36404</v>
      </c>
      <c r="B33" s="3"/>
      <c r="C33" s="6">
        <v>25</v>
      </c>
      <c r="D33" s="29">
        <f t="shared" si="0"/>
        <v>11501</v>
      </c>
      <c r="E33" s="29">
        <f t="shared" si="6"/>
        <v>287525</v>
      </c>
      <c r="F33" s="29">
        <f t="shared" si="1"/>
        <v>-1782690</v>
      </c>
      <c r="G33" s="34">
        <f>+Inputs!$D$2</f>
        <v>0.3795</v>
      </c>
      <c r="H33" s="2"/>
      <c r="I33" s="27">
        <f t="shared" si="7"/>
        <v>2070215</v>
      </c>
      <c r="J33" s="27"/>
      <c r="K33" s="27">
        <f t="shared" si="2"/>
        <v>11501</v>
      </c>
      <c r="L33" s="27">
        <f t="shared" si="8"/>
        <v>287525</v>
      </c>
      <c r="M33" s="27">
        <f t="shared" si="3"/>
        <v>4364.6295</v>
      </c>
      <c r="N33" s="27">
        <f t="shared" si="4"/>
        <v>4364.6295</v>
      </c>
      <c r="O33" s="27">
        <f t="shared" si="9"/>
        <v>-676530.85499999905</v>
      </c>
      <c r="P33" s="27">
        <f t="shared" si="10"/>
        <v>676530.85499999905</v>
      </c>
      <c r="Q33" s="125"/>
    </row>
    <row r="34" spans="1:21">
      <c r="A34" s="30">
        <v>36434</v>
      </c>
      <c r="B34" s="3"/>
      <c r="C34" s="6">
        <v>26</v>
      </c>
      <c r="D34" s="29">
        <f t="shared" si="0"/>
        <v>11501</v>
      </c>
      <c r="E34" s="29">
        <f t="shared" si="6"/>
        <v>299026</v>
      </c>
      <c r="F34" s="29">
        <f t="shared" si="1"/>
        <v>-1771189</v>
      </c>
      <c r="G34" s="34">
        <f>+Inputs!$D$2</f>
        <v>0.3795</v>
      </c>
      <c r="H34" s="2"/>
      <c r="I34" s="27">
        <f t="shared" si="7"/>
        <v>2070215</v>
      </c>
      <c r="J34" s="27"/>
      <c r="K34" s="27">
        <f t="shared" si="2"/>
        <v>11501</v>
      </c>
      <c r="L34" s="27">
        <f t="shared" si="8"/>
        <v>299026</v>
      </c>
      <c r="M34" s="27">
        <f t="shared" si="3"/>
        <v>4364.6295</v>
      </c>
      <c r="N34" s="27">
        <f t="shared" si="4"/>
        <v>4364.6295</v>
      </c>
      <c r="O34" s="27">
        <f t="shared" si="9"/>
        <v>-672166.22549999901</v>
      </c>
      <c r="P34" s="27">
        <f t="shared" si="10"/>
        <v>672166.22549999901</v>
      </c>
      <c r="Q34" s="125"/>
    </row>
    <row r="35" spans="1:21">
      <c r="A35" s="31">
        <v>36465</v>
      </c>
      <c r="B35" s="3"/>
      <c r="C35" s="6">
        <v>27</v>
      </c>
      <c r="D35" s="29">
        <f t="shared" si="0"/>
        <v>11501</v>
      </c>
      <c r="E35" s="29">
        <f t="shared" si="6"/>
        <v>310527</v>
      </c>
      <c r="F35" s="29">
        <f t="shared" si="1"/>
        <v>-1759688</v>
      </c>
      <c r="G35" s="34">
        <f>+Inputs!$D$2</f>
        <v>0.3795</v>
      </c>
      <c r="H35" s="2"/>
      <c r="I35" s="27">
        <f t="shared" si="7"/>
        <v>2070215</v>
      </c>
      <c r="J35" s="27"/>
      <c r="K35" s="27">
        <f t="shared" si="2"/>
        <v>11501</v>
      </c>
      <c r="L35" s="27">
        <f t="shared" si="8"/>
        <v>310527</v>
      </c>
      <c r="M35" s="27">
        <f t="shared" si="3"/>
        <v>4364.6295</v>
      </c>
      <c r="N35" s="27">
        <f t="shared" si="4"/>
        <v>4364.6295</v>
      </c>
      <c r="O35" s="27">
        <f t="shared" si="9"/>
        <v>-667801.59599999897</v>
      </c>
      <c r="P35" s="27">
        <f t="shared" si="10"/>
        <v>667801.59599999897</v>
      </c>
    </row>
    <row r="36" spans="1:21">
      <c r="A36" s="30">
        <v>36495</v>
      </c>
      <c r="B36" s="3"/>
      <c r="C36" s="6">
        <v>28</v>
      </c>
      <c r="D36" s="29">
        <f t="shared" si="0"/>
        <v>11501</v>
      </c>
      <c r="E36" s="29">
        <f t="shared" si="6"/>
        <v>322028</v>
      </c>
      <c r="F36" s="29">
        <f t="shared" si="1"/>
        <v>-1748187</v>
      </c>
      <c r="G36" s="34">
        <f>+Inputs!$D$2</f>
        <v>0.3795</v>
      </c>
      <c r="H36" s="2"/>
      <c r="I36" s="27">
        <f t="shared" si="7"/>
        <v>2070215</v>
      </c>
      <c r="J36" s="27"/>
      <c r="K36" s="27">
        <f t="shared" si="2"/>
        <v>11501</v>
      </c>
      <c r="L36" s="27">
        <f t="shared" si="8"/>
        <v>322028</v>
      </c>
      <c r="M36" s="27">
        <f t="shared" si="3"/>
        <v>4364.6295</v>
      </c>
      <c r="N36" s="27">
        <f t="shared" si="4"/>
        <v>4364.6295</v>
      </c>
      <c r="O36" s="27">
        <f t="shared" si="9"/>
        <v>-663436.96649999893</v>
      </c>
      <c r="P36" s="27">
        <f t="shared" si="10"/>
        <v>663436.96649999893</v>
      </c>
    </row>
    <row r="37" spans="1:21">
      <c r="A37" s="31">
        <v>36526</v>
      </c>
      <c r="B37" s="3"/>
      <c r="C37" s="6">
        <v>29</v>
      </c>
      <c r="D37" s="29">
        <f t="shared" si="0"/>
        <v>11501</v>
      </c>
      <c r="E37" s="29">
        <f t="shared" si="6"/>
        <v>333529</v>
      </c>
      <c r="F37" s="29">
        <f t="shared" si="1"/>
        <v>-1736686</v>
      </c>
      <c r="G37" s="34">
        <f>+Inputs!$D$2</f>
        <v>0.3795</v>
      </c>
      <c r="H37" s="2"/>
      <c r="I37" s="27">
        <f t="shared" si="7"/>
        <v>2070215</v>
      </c>
      <c r="J37" s="27"/>
      <c r="K37" s="27">
        <f t="shared" si="2"/>
        <v>11501</v>
      </c>
      <c r="L37" s="27">
        <f t="shared" si="8"/>
        <v>333529</v>
      </c>
      <c r="M37" s="27">
        <f t="shared" si="3"/>
        <v>4364.6295</v>
      </c>
      <c r="N37" s="27">
        <f t="shared" si="4"/>
        <v>4364.6295</v>
      </c>
      <c r="O37" s="27">
        <f t="shared" si="9"/>
        <v>-659072.33699999889</v>
      </c>
      <c r="P37" s="27">
        <f t="shared" si="10"/>
        <v>659072.33699999889</v>
      </c>
    </row>
    <row r="38" spans="1:21">
      <c r="A38" s="30">
        <v>36557</v>
      </c>
      <c r="B38" s="3"/>
      <c r="C38" s="6">
        <v>30</v>
      </c>
      <c r="D38" s="29">
        <f t="shared" si="0"/>
        <v>11501</v>
      </c>
      <c r="E38" s="29">
        <f t="shared" si="6"/>
        <v>345030</v>
      </c>
      <c r="F38" s="29">
        <f t="shared" si="1"/>
        <v>-1725185</v>
      </c>
      <c r="G38" s="34">
        <f>+Inputs!$D$2</f>
        <v>0.3795</v>
      </c>
      <c r="H38" s="2"/>
      <c r="I38" s="27">
        <f t="shared" si="7"/>
        <v>2070215</v>
      </c>
      <c r="J38" s="27"/>
      <c r="K38" s="27">
        <f t="shared" si="2"/>
        <v>11501</v>
      </c>
      <c r="L38" s="27">
        <f t="shared" si="8"/>
        <v>345030</v>
      </c>
      <c r="M38" s="27">
        <f t="shared" si="3"/>
        <v>4364.6295</v>
      </c>
      <c r="N38" s="27">
        <f t="shared" si="4"/>
        <v>4364.6295</v>
      </c>
      <c r="O38" s="27">
        <f t="shared" si="9"/>
        <v>-654707.70749999885</v>
      </c>
      <c r="P38" s="27">
        <f t="shared" si="10"/>
        <v>654707.70749999885</v>
      </c>
    </row>
    <row r="39" spans="1:21">
      <c r="A39" s="31">
        <v>36586</v>
      </c>
      <c r="B39" s="2"/>
      <c r="C39" s="6">
        <v>31</v>
      </c>
      <c r="D39" s="29">
        <f t="shared" si="0"/>
        <v>11501</v>
      </c>
      <c r="E39" s="29">
        <f t="shared" si="6"/>
        <v>356531</v>
      </c>
      <c r="F39" s="29">
        <f t="shared" si="1"/>
        <v>-1713684</v>
      </c>
      <c r="G39" s="34">
        <f>+Inputs!$D$2</f>
        <v>0.3795</v>
      </c>
      <c r="H39" s="2"/>
      <c r="I39" s="27">
        <f t="shared" si="7"/>
        <v>2070215</v>
      </c>
      <c r="J39" s="27"/>
      <c r="K39" s="27">
        <f t="shared" si="2"/>
        <v>11501</v>
      </c>
      <c r="L39" s="27">
        <f t="shared" si="8"/>
        <v>356531</v>
      </c>
      <c r="M39" s="27">
        <f t="shared" si="3"/>
        <v>4364.6295</v>
      </c>
      <c r="N39" s="27">
        <f t="shared" si="4"/>
        <v>4364.6295</v>
      </c>
      <c r="O39" s="27">
        <f t="shared" si="9"/>
        <v>-650343.07799999882</v>
      </c>
      <c r="P39" s="27">
        <f t="shared" si="10"/>
        <v>650343.07799999882</v>
      </c>
    </row>
    <row r="40" spans="1:21">
      <c r="A40" s="30">
        <v>36617</v>
      </c>
      <c r="B40" s="2"/>
      <c r="C40" s="6">
        <v>32</v>
      </c>
      <c r="D40" s="29">
        <f t="shared" si="0"/>
        <v>11501</v>
      </c>
      <c r="E40" s="29">
        <f t="shared" si="6"/>
        <v>368032</v>
      </c>
      <c r="F40" s="29">
        <f t="shared" si="1"/>
        <v>-1702183</v>
      </c>
      <c r="G40" s="34">
        <f>+Inputs!$D$2</f>
        <v>0.3795</v>
      </c>
      <c r="H40" s="2"/>
      <c r="I40" s="27">
        <f t="shared" si="7"/>
        <v>2070215</v>
      </c>
      <c r="J40" s="2"/>
      <c r="K40" s="27">
        <f t="shared" si="2"/>
        <v>11501</v>
      </c>
      <c r="L40" s="27">
        <f t="shared" si="8"/>
        <v>368032</v>
      </c>
      <c r="M40" s="27">
        <f t="shared" si="3"/>
        <v>4364.6295</v>
      </c>
      <c r="N40" s="27">
        <f t="shared" si="4"/>
        <v>4364.6295</v>
      </c>
      <c r="O40" s="27">
        <f t="shared" si="9"/>
        <v>-645978.44849999878</v>
      </c>
      <c r="P40" s="27">
        <f t="shared" si="10"/>
        <v>645978.44849999878</v>
      </c>
    </row>
    <row r="41" spans="1:21">
      <c r="A41" s="31">
        <v>36647</v>
      </c>
      <c r="C41" s="6">
        <v>33</v>
      </c>
      <c r="D41" s="29">
        <f t="shared" ref="D41:D72" si="12">ROUND(-(+$B$9/180)*1,0)</f>
        <v>11501</v>
      </c>
      <c r="E41" s="29">
        <f t="shared" si="6"/>
        <v>379533</v>
      </c>
      <c r="F41" s="29">
        <f t="shared" ref="F41:F72" si="13">$B$9+E41</f>
        <v>-1690682</v>
      </c>
      <c r="G41" s="34">
        <f>+Inputs!$D$2</f>
        <v>0.3795</v>
      </c>
      <c r="I41" s="27">
        <f t="shared" si="7"/>
        <v>2070215</v>
      </c>
      <c r="K41" s="27">
        <f t="shared" ref="K41:K72" si="14">D41</f>
        <v>11501</v>
      </c>
      <c r="L41" s="27">
        <f t="shared" si="8"/>
        <v>379533</v>
      </c>
      <c r="M41" s="27">
        <f t="shared" ref="M41:M72" si="15">K41*G41</f>
        <v>4364.6295</v>
      </c>
      <c r="N41" s="27">
        <f t="shared" ref="N41:N72" si="16">M41-J41</f>
        <v>4364.6295</v>
      </c>
      <c r="O41" s="27">
        <f t="shared" si="9"/>
        <v>-641613.81899999874</v>
      </c>
      <c r="P41" s="27">
        <f t="shared" si="10"/>
        <v>641613.81899999874</v>
      </c>
    </row>
    <row r="42" spans="1:21">
      <c r="A42" s="30">
        <v>36678</v>
      </c>
      <c r="C42" s="6">
        <v>34</v>
      </c>
      <c r="D42" s="29">
        <f t="shared" si="12"/>
        <v>11501</v>
      </c>
      <c r="E42" s="29">
        <f t="shared" ref="E42:E73" si="17">+E41+D42</f>
        <v>391034</v>
      </c>
      <c r="F42" s="29">
        <f t="shared" si="13"/>
        <v>-1679181</v>
      </c>
      <c r="G42" s="34">
        <f>+Inputs!$D$2</f>
        <v>0.3795</v>
      </c>
      <c r="I42" s="27">
        <f t="shared" ref="I42:I73" si="18">+I41+H42</f>
        <v>2070215</v>
      </c>
      <c r="K42" s="27">
        <f t="shared" si="14"/>
        <v>11501</v>
      </c>
      <c r="L42" s="27">
        <f t="shared" ref="L42:L73" si="19">+L41+K42</f>
        <v>391034</v>
      </c>
      <c r="M42" s="27">
        <f t="shared" si="15"/>
        <v>4364.6295</v>
      </c>
      <c r="N42" s="27">
        <f t="shared" si="16"/>
        <v>4364.6295</v>
      </c>
      <c r="O42" s="27">
        <f t="shared" ref="O42:O73" si="20">+O41+N42</f>
        <v>-637249.1894999987</v>
      </c>
      <c r="P42" s="27">
        <f t="shared" ref="P42:P73" si="21">P41-N42</f>
        <v>637249.1894999987</v>
      </c>
    </row>
    <row r="43" spans="1:21">
      <c r="A43" s="31">
        <v>36708</v>
      </c>
      <c r="C43" s="6">
        <v>35</v>
      </c>
      <c r="D43" s="29">
        <f t="shared" si="12"/>
        <v>11501</v>
      </c>
      <c r="E43" s="29">
        <f t="shared" si="17"/>
        <v>402535</v>
      </c>
      <c r="F43" s="29">
        <f t="shared" si="13"/>
        <v>-1667680</v>
      </c>
      <c r="G43" s="34">
        <f>+Inputs!$D$2</f>
        <v>0.3795</v>
      </c>
      <c r="I43" s="27">
        <f t="shared" si="18"/>
        <v>2070215</v>
      </c>
      <c r="K43" s="27">
        <f t="shared" si="14"/>
        <v>11501</v>
      </c>
      <c r="L43" s="27">
        <f t="shared" si="19"/>
        <v>402535</v>
      </c>
      <c r="M43" s="27">
        <f t="shared" si="15"/>
        <v>4364.6295</v>
      </c>
      <c r="N43" s="27">
        <f t="shared" si="16"/>
        <v>4364.6295</v>
      </c>
      <c r="O43" s="27">
        <f t="shared" si="20"/>
        <v>-632884.55999999866</v>
      </c>
      <c r="P43" s="27">
        <f t="shared" si="21"/>
        <v>632884.55999999866</v>
      </c>
    </row>
    <row r="44" spans="1:21">
      <c r="A44" s="30">
        <v>36739</v>
      </c>
      <c r="C44" s="6">
        <v>36</v>
      </c>
      <c r="D44" s="29">
        <f t="shared" si="12"/>
        <v>11501</v>
      </c>
      <c r="E44" s="29">
        <f t="shared" si="17"/>
        <v>414036</v>
      </c>
      <c r="F44" s="29">
        <f t="shared" si="13"/>
        <v>-1656179</v>
      </c>
      <c r="G44" s="34">
        <f>+Inputs!$D$2</f>
        <v>0.3795</v>
      </c>
      <c r="I44" s="27">
        <f t="shared" si="18"/>
        <v>2070215</v>
      </c>
      <c r="K44" s="27">
        <f t="shared" si="14"/>
        <v>11501</v>
      </c>
      <c r="L44" s="27">
        <f t="shared" si="19"/>
        <v>414036</v>
      </c>
      <c r="M44" s="27">
        <f t="shared" si="15"/>
        <v>4364.6295</v>
      </c>
      <c r="N44" s="27">
        <f t="shared" si="16"/>
        <v>4364.6295</v>
      </c>
      <c r="O44" s="27">
        <f t="shared" si="20"/>
        <v>-628519.93049999862</v>
      </c>
      <c r="P44" s="27">
        <f t="shared" si="21"/>
        <v>628519.93049999862</v>
      </c>
      <c r="U44" s="108"/>
    </row>
    <row r="45" spans="1:21">
      <c r="A45" s="31">
        <v>36770</v>
      </c>
      <c r="C45" s="6">
        <v>37</v>
      </c>
      <c r="D45" s="29">
        <f t="shared" si="12"/>
        <v>11501</v>
      </c>
      <c r="E45" s="29">
        <f t="shared" si="17"/>
        <v>425537</v>
      </c>
      <c r="F45" s="29">
        <f t="shared" si="13"/>
        <v>-1644678</v>
      </c>
      <c r="G45" s="34">
        <f>+Inputs!$D$2</f>
        <v>0.3795</v>
      </c>
      <c r="I45" s="27">
        <f t="shared" si="18"/>
        <v>2070215</v>
      </c>
      <c r="K45" s="27">
        <f t="shared" si="14"/>
        <v>11501</v>
      </c>
      <c r="L45" s="27">
        <f t="shared" si="19"/>
        <v>425537</v>
      </c>
      <c r="M45" s="27">
        <f t="shared" si="15"/>
        <v>4364.6295</v>
      </c>
      <c r="N45" s="27">
        <f t="shared" si="16"/>
        <v>4364.6295</v>
      </c>
      <c r="O45" s="27">
        <f t="shared" si="20"/>
        <v>-624155.30099999858</v>
      </c>
      <c r="P45" s="27">
        <f t="shared" si="21"/>
        <v>624155.30099999858</v>
      </c>
      <c r="U45" s="108"/>
    </row>
    <row r="46" spans="1:21">
      <c r="A46" s="30">
        <v>36800</v>
      </c>
      <c r="C46" s="6">
        <v>38</v>
      </c>
      <c r="D46" s="29">
        <f t="shared" si="12"/>
        <v>11501</v>
      </c>
      <c r="E46" s="29">
        <f t="shared" si="17"/>
        <v>437038</v>
      </c>
      <c r="F46" s="29">
        <f t="shared" si="13"/>
        <v>-1633177</v>
      </c>
      <c r="G46" s="34">
        <f>+Inputs!$D$2</f>
        <v>0.3795</v>
      </c>
      <c r="I46" s="27">
        <f t="shared" si="18"/>
        <v>2070215</v>
      </c>
      <c r="K46" s="27">
        <f t="shared" si="14"/>
        <v>11501</v>
      </c>
      <c r="L46" s="27">
        <f t="shared" si="19"/>
        <v>437038</v>
      </c>
      <c r="M46" s="27">
        <f t="shared" si="15"/>
        <v>4364.6295</v>
      </c>
      <c r="N46" s="27">
        <f t="shared" si="16"/>
        <v>4364.6295</v>
      </c>
      <c r="O46" s="27">
        <f t="shared" si="20"/>
        <v>-619790.67149999854</v>
      </c>
      <c r="P46" s="27">
        <f t="shared" si="21"/>
        <v>619790.67149999854</v>
      </c>
      <c r="U46" s="108"/>
    </row>
    <row r="47" spans="1:21">
      <c r="A47" s="31">
        <v>36831</v>
      </c>
      <c r="C47" s="6">
        <v>39</v>
      </c>
      <c r="D47" s="29">
        <f t="shared" si="12"/>
        <v>11501</v>
      </c>
      <c r="E47" s="29">
        <f t="shared" si="17"/>
        <v>448539</v>
      </c>
      <c r="F47" s="29">
        <f t="shared" si="13"/>
        <v>-1621676</v>
      </c>
      <c r="G47" s="34">
        <f>+Inputs!$D$2</f>
        <v>0.3795</v>
      </c>
      <c r="I47" s="27">
        <f t="shared" si="18"/>
        <v>2070215</v>
      </c>
      <c r="K47" s="27">
        <f t="shared" si="14"/>
        <v>11501</v>
      </c>
      <c r="L47" s="27">
        <f t="shared" si="19"/>
        <v>448539</v>
      </c>
      <c r="M47" s="27">
        <f t="shared" si="15"/>
        <v>4364.6295</v>
      </c>
      <c r="N47" s="27">
        <f t="shared" si="16"/>
        <v>4364.6295</v>
      </c>
      <c r="O47" s="27">
        <f t="shared" si="20"/>
        <v>-615426.0419999985</v>
      </c>
      <c r="P47" s="27">
        <f t="shared" si="21"/>
        <v>615426.0419999985</v>
      </c>
      <c r="U47" s="108"/>
    </row>
    <row r="48" spans="1:21">
      <c r="A48" s="30">
        <v>36861</v>
      </c>
      <c r="C48" s="6">
        <v>40</v>
      </c>
      <c r="D48" s="29">
        <f t="shared" si="12"/>
        <v>11501</v>
      </c>
      <c r="E48" s="29">
        <f t="shared" si="17"/>
        <v>460040</v>
      </c>
      <c r="F48" s="29">
        <f t="shared" si="13"/>
        <v>-1610175</v>
      </c>
      <c r="G48" s="34">
        <f>+Inputs!$D$2</f>
        <v>0.3795</v>
      </c>
      <c r="I48" s="27">
        <f t="shared" si="18"/>
        <v>2070215</v>
      </c>
      <c r="K48" s="27">
        <f t="shared" si="14"/>
        <v>11501</v>
      </c>
      <c r="L48" s="27">
        <f t="shared" si="19"/>
        <v>460040</v>
      </c>
      <c r="M48" s="27">
        <f t="shared" si="15"/>
        <v>4364.6295</v>
      </c>
      <c r="N48" s="27">
        <f t="shared" si="16"/>
        <v>4364.6295</v>
      </c>
      <c r="O48" s="27">
        <f t="shared" si="20"/>
        <v>-611061.41249999846</v>
      </c>
      <c r="P48" s="27">
        <f t="shared" si="21"/>
        <v>611061.41249999846</v>
      </c>
      <c r="U48" s="108"/>
    </row>
    <row r="49" spans="1:21">
      <c r="A49" s="31">
        <v>36892</v>
      </c>
      <c r="C49" s="6">
        <v>41</v>
      </c>
      <c r="D49" s="29">
        <f t="shared" si="12"/>
        <v>11501</v>
      </c>
      <c r="E49" s="29">
        <f t="shared" si="17"/>
        <v>471541</v>
      </c>
      <c r="F49" s="29">
        <f t="shared" si="13"/>
        <v>-1598674</v>
      </c>
      <c r="G49" s="34">
        <f>+Inputs!$D$2</f>
        <v>0.3795</v>
      </c>
      <c r="I49" s="27">
        <f t="shared" si="18"/>
        <v>2070215</v>
      </c>
      <c r="K49" s="27">
        <f t="shared" si="14"/>
        <v>11501</v>
      </c>
      <c r="L49" s="27">
        <f t="shared" si="19"/>
        <v>471541</v>
      </c>
      <c r="M49" s="27">
        <f t="shared" si="15"/>
        <v>4364.6295</v>
      </c>
      <c r="N49" s="27">
        <f t="shared" si="16"/>
        <v>4364.6295</v>
      </c>
      <c r="O49" s="27">
        <f t="shared" si="20"/>
        <v>-606696.78299999842</v>
      </c>
      <c r="P49" s="27">
        <f t="shared" si="21"/>
        <v>606696.78299999842</v>
      </c>
      <c r="U49" s="108"/>
    </row>
    <row r="50" spans="1:21">
      <c r="A50" s="30">
        <v>36923</v>
      </c>
      <c r="C50" s="6">
        <v>42</v>
      </c>
      <c r="D50" s="29">
        <f t="shared" si="12"/>
        <v>11501</v>
      </c>
      <c r="E50" s="29">
        <f t="shared" si="17"/>
        <v>483042</v>
      </c>
      <c r="F50" s="29">
        <f t="shared" si="13"/>
        <v>-1587173</v>
      </c>
      <c r="G50" s="34">
        <f>+Inputs!$D$2</f>
        <v>0.3795</v>
      </c>
      <c r="I50" s="27">
        <f t="shared" si="18"/>
        <v>2070215</v>
      </c>
      <c r="K50" s="27">
        <f t="shared" si="14"/>
        <v>11501</v>
      </c>
      <c r="L50" s="27">
        <f t="shared" si="19"/>
        <v>483042</v>
      </c>
      <c r="M50" s="27">
        <f t="shared" si="15"/>
        <v>4364.6295</v>
      </c>
      <c r="N50" s="27">
        <f t="shared" si="16"/>
        <v>4364.6295</v>
      </c>
      <c r="O50" s="27">
        <f t="shared" si="20"/>
        <v>-602332.15349999839</v>
      </c>
      <c r="P50" s="27">
        <f t="shared" si="21"/>
        <v>602332.15349999839</v>
      </c>
      <c r="U50" s="108"/>
    </row>
    <row r="51" spans="1:21">
      <c r="A51" s="31">
        <v>36951</v>
      </c>
      <c r="C51" s="6">
        <v>43</v>
      </c>
      <c r="D51" s="29">
        <f t="shared" si="12"/>
        <v>11501</v>
      </c>
      <c r="E51" s="29">
        <f t="shared" si="17"/>
        <v>494543</v>
      </c>
      <c r="F51" s="29">
        <f t="shared" si="13"/>
        <v>-1575672</v>
      </c>
      <c r="G51" s="34">
        <f>+Inputs!$D$2</f>
        <v>0.3795</v>
      </c>
      <c r="I51" s="27">
        <f t="shared" si="18"/>
        <v>2070215</v>
      </c>
      <c r="K51" s="27">
        <f t="shared" si="14"/>
        <v>11501</v>
      </c>
      <c r="L51" s="27">
        <f t="shared" si="19"/>
        <v>494543</v>
      </c>
      <c r="M51" s="27">
        <f t="shared" si="15"/>
        <v>4364.6295</v>
      </c>
      <c r="N51" s="27">
        <f t="shared" si="16"/>
        <v>4364.6295</v>
      </c>
      <c r="O51" s="27">
        <f t="shared" si="20"/>
        <v>-597967.52399999835</v>
      </c>
      <c r="P51" s="27">
        <f t="shared" si="21"/>
        <v>597967.52399999835</v>
      </c>
      <c r="U51" s="108"/>
    </row>
    <row r="52" spans="1:21">
      <c r="A52" s="30">
        <v>36982</v>
      </c>
      <c r="C52" s="6">
        <v>44</v>
      </c>
      <c r="D52" s="29">
        <f t="shared" si="12"/>
        <v>11501</v>
      </c>
      <c r="E52" s="29">
        <f t="shared" si="17"/>
        <v>506044</v>
      </c>
      <c r="F52" s="29">
        <f t="shared" si="13"/>
        <v>-1564171</v>
      </c>
      <c r="G52" s="34">
        <f>+Inputs!$D$2</f>
        <v>0.3795</v>
      </c>
      <c r="I52" s="27">
        <f t="shared" si="18"/>
        <v>2070215</v>
      </c>
      <c r="K52" s="27">
        <f t="shared" si="14"/>
        <v>11501</v>
      </c>
      <c r="L52" s="27">
        <f t="shared" si="19"/>
        <v>506044</v>
      </c>
      <c r="M52" s="27">
        <f t="shared" si="15"/>
        <v>4364.6295</v>
      </c>
      <c r="N52" s="27">
        <f t="shared" si="16"/>
        <v>4364.6295</v>
      </c>
      <c r="O52" s="27">
        <f t="shared" si="20"/>
        <v>-593602.89449999831</v>
      </c>
      <c r="P52" s="27">
        <f t="shared" si="21"/>
        <v>593602.89449999831</v>
      </c>
      <c r="U52" s="108"/>
    </row>
    <row r="53" spans="1:21">
      <c r="A53" s="31">
        <v>37012</v>
      </c>
      <c r="C53" s="6">
        <v>45</v>
      </c>
      <c r="D53" s="29">
        <f t="shared" si="12"/>
        <v>11501</v>
      </c>
      <c r="E53" s="29">
        <f t="shared" si="17"/>
        <v>517545</v>
      </c>
      <c r="F53" s="29">
        <f t="shared" si="13"/>
        <v>-1552670</v>
      </c>
      <c r="G53" s="34">
        <f>+Inputs!$D$2</f>
        <v>0.3795</v>
      </c>
      <c r="I53" s="27">
        <f t="shared" si="18"/>
        <v>2070215</v>
      </c>
      <c r="K53" s="27">
        <f t="shared" si="14"/>
        <v>11501</v>
      </c>
      <c r="L53" s="27">
        <f t="shared" si="19"/>
        <v>517545</v>
      </c>
      <c r="M53" s="27">
        <f t="shared" si="15"/>
        <v>4364.6295</v>
      </c>
      <c r="N53" s="27">
        <f t="shared" si="16"/>
        <v>4364.6295</v>
      </c>
      <c r="O53" s="27">
        <f t="shared" si="20"/>
        <v>-589238.26499999827</v>
      </c>
      <c r="P53" s="27">
        <f t="shared" si="21"/>
        <v>589238.26499999827</v>
      </c>
      <c r="U53" s="108"/>
    </row>
    <row r="54" spans="1:21">
      <c r="A54" s="30">
        <v>37043</v>
      </c>
      <c r="C54" s="6">
        <v>46</v>
      </c>
      <c r="D54" s="29">
        <f t="shared" si="12"/>
        <v>11501</v>
      </c>
      <c r="E54" s="29">
        <f t="shared" si="17"/>
        <v>529046</v>
      </c>
      <c r="F54" s="29">
        <f t="shared" si="13"/>
        <v>-1541169</v>
      </c>
      <c r="G54" s="34">
        <f>+Inputs!$D$2</f>
        <v>0.3795</v>
      </c>
      <c r="I54" s="27">
        <f t="shared" si="18"/>
        <v>2070215</v>
      </c>
      <c r="K54" s="27">
        <f t="shared" si="14"/>
        <v>11501</v>
      </c>
      <c r="L54" s="27">
        <f t="shared" si="19"/>
        <v>529046</v>
      </c>
      <c r="M54" s="27">
        <f t="shared" si="15"/>
        <v>4364.6295</v>
      </c>
      <c r="N54" s="27">
        <f t="shared" si="16"/>
        <v>4364.6295</v>
      </c>
      <c r="O54" s="27">
        <f t="shared" si="20"/>
        <v>-584873.63549999823</v>
      </c>
      <c r="P54" s="27">
        <f t="shared" si="21"/>
        <v>584873.63549999823</v>
      </c>
      <c r="U54" s="108"/>
    </row>
    <row r="55" spans="1:21">
      <c r="A55" s="31">
        <v>37073</v>
      </c>
      <c r="C55" s="6">
        <v>47</v>
      </c>
      <c r="D55" s="29">
        <f t="shared" si="12"/>
        <v>11501</v>
      </c>
      <c r="E55" s="29">
        <f t="shared" si="17"/>
        <v>540547</v>
      </c>
      <c r="F55" s="29">
        <f t="shared" si="13"/>
        <v>-1529668</v>
      </c>
      <c r="G55" s="34">
        <f>+Inputs!$D$2</f>
        <v>0.3795</v>
      </c>
      <c r="I55" s="27">
        <f t="shared" si="18"/>
        <v>2070215</v>
      </c>
      <c r="K55" s="27">
        <f t="shared" si="14"/>
        <v>11501</v>
      </c>
      <c r="L55" s="27">
        <f t="shared" si="19"/>
        <v>540547</v>
      </c>
      <c r="M55" s="27">
        <f t="shared" si="15"/>
        <v>4364.6295</v>
      </c>
      <c r="N55" s="27">
        <f t="shared" si="16"/>
        <v>4364.6295</v>
      </c>
      <c r="O55" s="27">
        <f t="shared" si="20"/>
        <v>-580509.00599999819</v>
      </c>
      <c r="P55" s="27">
        <f t="shared" si="21"/>
        <v>580509.00599999819</v>
      </c>
      <c r="U55" s="108"/>
    </row>
    <row r="56" spans="1:21">
      <c r="A56" s="30">
        <v>37104</v>
      </c>
      <c r="C56" s="6">
        <v>48</v>
      </c>
      <c r="D56" s="29">
        <f t="shared" si="12"/>
        <v>11501</v>
      </c>
      <c r="E56" s="29">
        <f t="shared" si="17"/>
        <v>552048</v>
      </c>
      <c r="F56" s="29">
        <f t="shared" si="13"/>
        <v>-1518167</v>
      </c>
      <c r="G56" s="34">
        <f>+Inputs!$D$2</f>
        <v>0.3795</v>
      </c>
      <c r="I56" s="27">
        <f t="shared" si="18"/>
        <v>2070215</v>
      </c>
      <c r="K56" s="27">
        <f t="shared" si="14"/>
        <v>11501</v>
      </c>
      <c r="L56" s="27">
        <f t="shared" si="19"/>
        <v>552048</v>
      </c>
      <c r="M56" s="27">
        <f t="shared" si="15"/>
        <v>4364.6295</v>
      </c>
      <c r="N56" s="27">
        <f t="shared" si="16"/>
        <v>4364.6295</v>
      </c>
      <c r="O56" s="27">
        <f t="shared" si="20"/>
        <v>-576144.37649999815</v>
      </c>
      <c r="P56" s="27">
        <f t="shared" si="21"/>
        <v>576144.37649999815</v>
      </c>
    </row>
    <row r="57" spans="1:21">
      <c r="A57" s="31">
        <v>37135</v>
      </c>
      <c r="C57" s="6">
        <v>49</v>
      </c>
      <c r="D57" s="29">
        <f t="shared" si="12"/>
        <v>11501</v>
      </c>
      <c r="E57" s="29">
        <f t="shared" si="17"/>
        <v>563549</v>
      </c>
      <c r="F57" s="29">
        <f t="shared" si="13"/>
        <v>-1506666</v>
      </c>
      <c r="G57" s="34">
        <f>+Inputs!$D$2</f>
        <v>0.3795</v>
      </c>
      <c r="I57" s="27">
        <f t="shared" si="18"/>
        <v>2070215</v>
      </c>
      <c r="K57" s="27">
        <f t="shared" si="14"/>
        <v>11501</v>
      </c>
      <c r="L57" s="27">
        <f t="shared" si="19"/>
        <v>563549</v>
      </c>
      <c r="M57" s="27">
        <f t="shared" si="15"/>
        <v>4364.6295</v>
      </c>
      <c r="N57" s="27">
        <f t="shared" si="16"/>
        <v>4364.6295</v>
      </c>
      <c r="O57" s="27">
        <f t="shared" si="20"/>
        <v>-571779.74699999811</v>
      </c>
      <c r="P57" s="27">
        <f t="shared" si="21"/>
        <v>571779.74699999811</v>
      </c>
    </row>
    <row r="58" spans="1:21">
      <c r="A58" s="30">
        <v>37165</v>
      </c>
      <c r="C58" s="6">
        <v>50</v>
      </c>
      <c r="D58" s="29">
        <f t="shared" si="12"/>
        <v>11501</v>
      </c>
      <c r="E58" s="29">
        <f t="shared" si="17"/>
        <v>575050</v>
      </c>
      <c r="F58" s="29">
        <f t="shared" si="13"/>
        <v>-1495165</v>
      </c>
      <c r="G58" s="34">
        <f>+Inputs!$D$2</f>
        <v>0.3795</v>
      </c>
      <c r="I58" s="27">
        <f t="shared" si="18"/>
        <v>2070215</v>
      </c>
      <c r="K58" s="27">
        <f t="shared" si="14"/>
        <v>11501</v>
      </c>
      <c r="L58" s="27">
        <f t="shared" si="19"/>
        <v>575050</v>
      </c>
      <c r="M58" s="27">
        <f t="shared" si="15"/>
        <v>4364.6295</v>
      </c>
      <c r="N58" s="27">
        <f t="shared" si="16"/>
        <v>4364.6295</v>
      </c>
      <c r="O58" s="27">
        <f t="shared" si="20"/>
        <v>-567415.11749999807</v>
      </c>
      <c r="P58" s="27">
        <f t="shared" si="21"/>
        <v>567415.11749999807</v>
      </c>
    </row>
    <row r="59" spans="1:21">
      <c r="A59" s="31">
        <v>37196</v>
      </c>
      <c r="C59" s="6">
        <v>51</v>
      </c>
      <c r="D59" s="29">
        <f t="shared" si="12"/>
        <v>11501</v>
      </c>
      <c r="E59" s="29">
        <f t="shared" si="17"/>
        <v>586551</v>
      </c>
      <c r="F59" s="29">
        <f t="shared" si="13"/>
        <v>-1483664</v>
      </c>
      <c r="G59" s="34">
        <f>+Inputs!$D$2</f>
        <v>0.3795</v>
      </c>
      <c r="I59" s="27">
        <f t="shared" si="18"/>
        <v>2070215</v>
      </c>
      <c r="K59" s="27">
        <f t="shared" si="14"/>
        <v>11501</v>
      </c>
      <c r="L59" s="27">
        <f t="shared" si="19"/>
        <v>586551</v>
      </c>
      <c r="M59" s="27">
        <f t="shared" si="15"/>
        <v>4364.6295</v>
      </c>
      <c r="N59" s="27">
        <f t="shared" si="16"/>
        <v>4364.6295</v>
      </c>
      <c r="O59" s="27">
        <f t="shared" si="20"/>
        <v>-563050.48799999803</v>
      </c>
      <c r="P59" s="27">
        <f t="shared" si="21"/>
        <v>563050.48799999803</v>
      </c>
    </row>
    <row r="60" spans="1:21">
      <c r="A60" s="30">
        <v>37226</v>
      </c>
      <c r="C60" s="6">
        <v>52</v>
      </c>
      <c r="D60" s="29">
        <f t="shared" si="12"/>
        <v>11501</v>
      </c>
      <c r="E60" s="29">
        <f t="shared" si="17"/>
        <v>598052</v>
      </c>
      <c r="F60" s="29">
        <f t="shared" si="13"/>
        <v>-1472163</v>
      </c>
      <c r="G60" s="34">
        <f>+Inputs!$D$2</f>
        <v>0.3795</v>
      </c>
      <c r="I60" s="27">
        <f t="shared" si="18"/>
        <v>2070215</v>
      </c>
      <c r="K60" s="27">
        <f t="shared" si="14"/>
        <v>11501</v>
      </c>
      <c r="L60" s="27">
        <f t="shared" si="19"/>
        <v>598052</v>
      </c>
      <c r="M60" s="27">
        <f t="shared" si="15"/>
        <v>4364.6295</v>
      </c>
      <c r="N60" s="27">
        <f t="shared" si="16"/>
        <v>4364.6295</v>
      </c>
      <c r="O60" s="27">
        <f t="shared" si="20"/>
        <v>-558685.85849999799</v>
      </c>
      <c r="P60" s="27">
        <f t="shared" si="21"/>
        <v>558685.85849999799</v>
      </c>
    </row>
    <row r="61" spans="1:21">
      <c r="A61" s="31">
        <v>37257</v>
      </c>
      <c r="C61" s="6">
        <v>53</v>
      </c>
      <c r="D61" s="29">
        <f t="shared" si="12"/>
        <v>11501</v>
      </c>
      <c r="E61" s="29">
        <f t="shared" si="17"/>
        <v>609553</v>
      </c>
      <c r="F61" s="29">
        <f t="shared" si="13"/>
        <v>-1460662</v>
      </c>
      <c r="G61" s="34">
        <f>+Inputs!$D$2</f>
        <v>0.3795</v>
      </c>
      <c r="I61" s="27">
        <f t="shared" si="18"/>
        <v>2070215</v>
      </c>
      <c r="K61" s="27">
        <f t="shared" si="14"/>
        <v>11501</v>
      </c>
      <c r="L61" s="27">
        <f t="shared" si="19"/>
        <v>609553</v>
      </c>
      <c r="M61" s="27">
        <f t="shared" si="15"/>
        <v>4364.6295</v>
      </c>
      <c r="N61" s="27">
        <f t="shared" si="16"/>
        <v>4364.6295</v>
      </c>
      <c r="O61" s="27">
        <f t="shared" si="20"/>
        <v>-554321.22899999795</v>
      </c>
      <c r="P61" s="27">
        <f t="shared" si="21"/>
        <v>554321.22899999795</v>
      </c>
    </row>
    <row r="62" spans="1:21">
      <c r="A62" s="30">
        <v>37288</v>
      </c>
      <c r="C62" s="6">
        <v>54</v>
      </c>
      <c r="D62" s="29">
        <f t="shared" si="12"/>
        <v>11501</v>
      </c>
      <c r="E62" s="29">
        <f t="shared" si="17"/>
        <v>621054</v>
      </c>
      <c r="F62" s="29">
        <f t="shared" si="13"/>
        <v>-1449161</v>
      </c>
      <c r="G62" s="34">
        <f>+Inputs!$D$2</f>
        <v>0.3795</v>
      </c>
      <c r="I62" s="27">
        <f t="shared" si="18"/>
        <v>2070215</v>
      </c>
      <c r="K62" s="27">
        <f t="shared" si="14"/>
        <v>11501</v>
      </c>
      <c r="L62" s="27">
        <f t="shared" si="19"/>
        <v>621054</v>
      </c>
      <c r="M62" s="27">
        <f t="shared" si="15"/>
        <v>4364.6295</v>
      </c>
      <c r="N62" s="27">
        <f t="shared" si="16"/>
        <v>4364.6295</v>
      </c>
      <c r="O62" s="27">
        <f t="shared" si="20"/>
        <v>-549956.59949999792</v>
      </c>
      <c r="P62" s="27">
        <f t="shared" si="21"/>
        <v>549956.59949999792</v>
      </c>
    </row>
    <row r="63" spans="1:21">
      <c r="A63" s="31">
        <v>37316</v>
      </c>
      <c r="C63" s="6">
        <v>55</v>
      </c>
      <c r="D63" s="29">
        <f t="shared" si="12"/>
        <v>11501</v>
      </c>
      <c r="E63" s="29">
        <f t="shared" si="17"/>
        <v>632555</v>
      </c>
      <c r="F63" s="29">
        <f t="shared" si="13"/>
        <v>-1437660</v>
      </c>
      <c r="G63" s="34">
        <f>+Inputs!$D$2</f>
        <v>0.3795</v>
      </c>
      <c r="I63" s="27">
        <f t="shared" si="18"/>
        <v>2070215</v>
      </c>
      <c r="K63" s="27">
        <f t="shared" si="14"/>
        <v>11501</v>
      </c>
      <c r="L63" s="27">
        <f t="shared" si="19"/>
        <v>632555</v>
      </c>
      <c r="M63" s="27">
        <f t="shared" si="15"/>
        <v>4364.6295</v>
      </c>
      <c r="N63" s="27">
        <f t="shared" si="16"/>
        <v>4364.6295</v>
      </c>
      <c r="O63" s="27">
        <f t="shared" si="20"/>
        <v>-545591.96999999788</v>
      </c>
      <c r="P63" s="27">
        <f t="shared" si="21"/>
        <v>545591.96999999788</v>
      </c>
    </row>
    <row r="64" spans="1:21">
      <c r="A64" s="30">
        <v>37347</v>
      </c>
      <c r="C64" s="6">
        <v>56</v>
      </c>
      <c r="D64" s="29">
        <f t="shared" si="12"/>
        <v>11501</v>
      </c>
      <c r="E64" s="29">
        <f t="shared" si="17"/>
        <v>644056</v>
      </c>
      <c r="F64" s="29">
        <f t="shared" si="13"/>
        <v>-1426159</v>
      </c>
      <c r="G64" s="34">
        <f>+Inputs!$D$2</f>
        <v>0.3795</v>
      </c>
      <c r="I64" s="27">
        <f t="shared" si="18"/>
        <v>2070215</v>
      </c>
      <c r="K64" s="27">
        <f t="shared" si="14"/>
        <v>11501</v>
      </c>
      <c r="L64" s="27">
        <f t="shared" si="19"/>
        <v>644056</v>
      </c>
      <c r="M64" s="27">
        <f t="shared" si="15"/>
        <v>4364.6295</v>
      </c>
      <c r="N64" s="27">
        <f t="shared" si="16"/>
        <v>4364.6295</v>
      </c>
      <c r="O64" s="27">
        <f t="shared" si="20"/>
        <v>-541227.34049999784</v>
      </c>
      <c r="P64" s="27">
        <f t="shared" si="21"/>
        <v>541227.34049999784</v>
      </c>
    </row>
    <row r="65" spans="1:16">
      <c r="A65" s="31">
        <v>37377</v>
      </c>
      <c r="C65" s="6">
        <v>57</v>
      </c>
      <c r="D65" s="29">
        <f t="shared" si="12"/>
        <v>11501</v>
      </c>
      <c r="E65" s="29">
        <f t="shared" si="17"/>
        <v>655557</v>
      </c>
      <c r="F65" s="29">
        <f t="shared" si="13"/>
        <v>-1414658</v>
      </c>
      <c r="G65" s="34">
        <f>+Inputs!$D$2</f>
        <v>0.3795</v>
      </c>
      <c r="I65" s="27">
        <f t="shared" si="18"/>
        <v>2070215</v>
      </c>
      <c r="K65" s="27">
        <f t="shared" si="14"/>
        <v>11501</v>
      </c>
      <c r="L65" s="27">
        <f t="shared" si="19"/>
        <v>655557</v>
      </c>
      <c r="M65" s="27">
        <f t="shared" si="15"/>
        <v>4364.6295</v>
      </c>
      <c r="N65" s="27">
        <f t="shared" si="16"/>
        <v>4364.6295</v>
      </c>
      <c r="O65" s="27">
        <f t="shared" si="20"/>
        <v>-536862.7109999978</v>
      </c>
      <c r="P65" s="27">
        <f t="shared" si="21"/>
        <v>536862.7109999978</v>
      </c>
    </row>
    <row r="66" spans="1:16">
      <c r="A66" s="30">
        <v>37408</v>
      </c>
      <c r="C66" s="6">
        <v>58</v>
      </c>
      <c r="D66" s="29">
        <f t="shared" si="12"/>
        <v>11501</v>
      </c>
      <c r="E66" s="29">
        <f t="shared" si="17"/>
        <v>667058</v>
      </c>
      <c r="F66" s="29">
        <f t="shared" si="13"/>
        <v>-1403157</v>
      </c>
      <c r="G66" s="34">
        <f>+Inputs!$D$2</f>
        <v>0.3795</v>
      </c>
      <c r="I66" s="27">
        <f t="shared" si="18"/>
        <v>2070215</v>
      </c>
      <c r="K66" s="27">
        <f t="shared" si="14"/>
        <v>11501</v>
      </c>
      <c r="L66" s="27">
        <f t="shared" si="19"/>
        <v>667058</v>
      </c>
      <c r="M66" s="27">
        <f t="shared" si="15"/>
        <v>4364.6295</v>
      </c>
      <c r="N66" s="27">
        <f t="shared" si="16"/>
        <v>4364.6295</v>
      </c>
      <c r="O66" s="27">
        <f t="shared" si="20"/>
        <v>-532498.08149999776</v>
      </c>
      <c r="P66" s="27">
        <f t="shared" si="21"/>
        <v>532498.08149999776</v>
      </c>
    </row>
    <row r="67" spans="1:16">
      <c r="A67" s="31">
        <v>37438</v>
      </c>
      <c r="C67" s="6">
        <v>59</v>
      </c>
      <c r="D67" s="29">
        <f t="shared" si="12"/>
        <v>11501</v>
      </c>
      <c r="E67" s="29">
        <f t="shared" si="17"/>
        <v>678559</v>
      </c>
      <c r="F67" s="29">
        <f t="shared" si="13"/>
        <v>-1391656</v>
      </c>
      <c r="G67" s="34">
        <f>+Inputs!$D$2</f>
        <v>0.3795</v>
      </c>
      <c r="I67" s="27">
        <f t="shared" si="18"/>
        <v>2070215</v>
      </c>
      <c r="K67" s="27">
        <f t="shared" si="14"/>
        <v>11501</v>
      </c>
      <c r="L67" s="27">
        <f t="shared" si="19"/>
        <v>678559</v>
      </c>
      <c r="M67" s="27">
        <f t="shared" si="15"/>
        <v>4364.6295</v>
      </c>
      <c r="N67" s="27">
        <f t="shared" si="16"/>
        <v>4364.6295</v>
      </c>
      <c r="O67" s="27">
        <f t="shared" si="20"/>
        <v>-528133.45199999772</v>
      </c>
      <c r="P67" s="27">
        <f t="shared" si="21"/>
        <v>528133.45199999772</v>
      </c>
    </row>
    <row r="68" spans="1:16">
      <c r="A68" s="30">
        <v>37469</v>
      </c>
      <c r="C68" s="6">
        <v>60</v>
      </c>
      <c r="D68" s="29">
        <f t="shared" si="12"/>
        <v>11501</v>
      </c>
      <c r="E68" s="29">
        <f t="shared" si="17"/>
        <v>690060</v>
      </c>
      <c r="F68" s="29">
        <f t="shared" si="13"/>
        <v>-1380155</v>
      </c>
      <c r="G68" s="34">
        <f>+Inputs!$D$2</f>
        <v>0.3795</v>
      </c>
      <c r="I68" s="27">
        <f t="shared" si="18"/>
        <v>2070215</v>
      </c>
      <c r="K68" s="27">
        <f t="shared" si="14"/>
        <v>11501</v>
      </c>
      <c r="L68" s="27">
        <f t="shared" si="19"/>
        <v>690060</v>
      </c>
      <c r="M68" s="27">
        <f t="shared" si="15"/>
        <v>4364.6295</v>
      </c>
      <c r="N68" s="27">
        <f t="shared" si="16"/>
        <v>4364.6295</v>
      </c>
      <c r="O68" s="27">
        <f t="shared" si="20"/>
        <v>-523768.82249999774</v>
      </c>
      <c r="P68" s="27">
        <f t="shared" si="21"/>
        <v>523768.82249999774</v>
      </c>
    </row>
    <row r="69" spans="1:16">
      <c r="A69" s="31">
        <v>37500</v>
      </c>
      <c r="C69" s="6">
        <v>61</v>
      </c>
      <c r="D69" s="29">
        <f t="shared" si="12"/>
        <v>11501</v>
      </c>
      <c r="E69" s="29">
        <f t="shared" si="17"/>
        <v>701561</v>
      </c>
      <c r="F69" s="29">
        <f t="shared" si="13"/>
        <v>-1368654</v>
      </c>
      <c r="G69" s="34">
        <f>+Inputs!$D$2</f>
        <v>0.3795</v>
      </c>
      <c r="I69" s="27">
        <f t="shared" si="18"/>
        <v>2070215</v>
      </c>
      <c r="K69" s="27">
        <f t="shared" si="14"/>
        <v>11501</v>
      </c>
      <c r="L69" s="27">
        <f t="shared" si="19"/>
        <v>701561</v>
      </c>
      <c r="M69" s="27">
        <f t="shared" si="15"/>
        <v>4364.6295</v>
      </c>
      <c r="N69" s="27">
        <f t="shared" si="16"/>
        <v>4364.6295</v>
      </c>
      <c r="O69" s="27">
        <f t="shared" si="20"/>
        <v>-519404.19299999776</v>
      </c>
      <c r="P69" s="27">
        <f t="shared" si="21"/>
        <v>519404.19299999776</v>
      </c>
    </row>
    <row r="70" spans="1:16">
      <c r="A70" s="30">
        <v>37530</v>
      </c>
      <c r="C70" s="6">
        <v>62</v>
      </c>
      <c r="D70" s="29">
        <f t="shared" si="12"/>
        <v>11501</v>
      </c>
      <c r="E70" s="29">
        <f t="shared" si="17"/>
        <v>713062</v>
      </c>
      <c r="F70" s="29">
        <f t="shared" si="13"/>
        <v>-1357153</v>
      </c>
      <c r="G70" s="34">
        <f>+Inputs!$D$2</f>
        <v>0.3795</v>
      </c>
      <c r="I70" s="27">
        <f t="shared" si="18"/>
        <v>2070215</v>
      </c>
      <c r="K70" s="27">
        <f t="shared" si="14"/>
        <v>11501</v>
      </c>
      <c r="L70" s="27">
        <f t="shared" si="19"/>
        <v>713062</v>
      </c>
      <c r="M70" s="27">
        <f t="shared" si="15"/>
        <v>4364.6295</v>
      </c>
      <c r="N70" s="27">
        <f t="shared" si="16"/>
        <v>4364.6295</v>
      </c>
      <c r="O70" s="27">
        <f t="shared" si="20"/>
        <v>-515039.56349999778</v>
      </c>
      <c r="P70" s="27">
        <f t="shared" si="21"/>
        <v>515039.56349999778</v>
      </c>
    </row>
    <row r="71" spans="1:16">
      <c r="A71" s="31">
        <v>37561</v>
      </c>
      <c r="C71" s="6">
        <v>63</v>
      </c>
      <c r="D71" s="29">
        <f t="shared" si="12"/>
        <v>11501</v>
      </c>
      <c r="E71" s="29">
        <f t="shared" si="17"/>
        <v>724563</v>
      </c>
      <c r="F71" s="29">
        <f t="shared" si="13"/>
        <v>-1345652</v>
      </c>
      <c r="G71" s="34">
        <f>+Inputs!$D$2</f>
        <v>0.3795</v>
      </c>
      <c r="I71" s="27">
        <f t="shared" si="18"/>
        <v>2070215</v>
      </c>
      <c r="K71" s="27">
        <f t="shared" si="14"/>
        <v>11501</v>
      </c>
      <c r="L71" s="27">
        <f t="shared" si="19"/>
        <v>724563</v>
      </c>
      <c r="M71" s="27">
        <f t="shared" si="15"/>
        <v>4364.6295</v>
      </c>
      <c r="N71" s="27">
        <f t="shared" si="16"/>
        <v>4364.6295</v>
      </c>
      <c r="O71" s="27">
        <f t="shared" si="20"/>
        <v>-510674.9339999978</v>
      </c>
      <c r="P71" s="27">
        <f t="shared" si="21"/>
        <v>510674.9339999978</v>
      </c>
    </row>
    <row r="72" spans="1:16">
      <c r="A72" s="30">
        <v>37591</v>
      </c>
      <c r="C72" s="6">
        <v>64</v>
      </c>
      <c r="D72" s="29">
        <f t="shared" si="12"/>
        <v>11501</v>
      </c>
      <c r="E72" s="29">
        <f t="shared" si="17"/>
        <v>736064</v>
      </c>
      <c r="F72" s="29">
        <f t="shared" si="13"/>
        <v>-1334151</v>
      </c>
      <c r="G72" s="34">
        <f>+Inputs!$D$2</f>
        <v>0.3795</v>
      </c>
      <c r="I72" s="27">
        <f t="shared" si="18"/>
        <v>2070215</v>
      </c>
      <c r="K72" s="27">
        <f t="shared" si="14"/>
        <v>11501</v>
      </c>
      <c r="L72" s="27">
        <f t="shared" si="19"/>
        <v>736064</v>
      </c>
      <c r="M72" s="27">
        <f t="shared" si="15"/>
        <v>4364.6295</v>
      </c>
      <c r="N72" s="27">
        <f t="shared" si="16"/>
        <v>4364.6295</v>
      </c>
      <c r="O72" s="27">
        <f t="shared" si="20"/>
        <v>-506310.30449999782</v>
      </c>
      <c r="P72" s="27">
        <f t="shared" si="21"/>
        <v>506310.30449999782</v>
      </c>
    </row>
    <row r="73" spans="1:16">
      <c r="A73" s="31">
        <v>37622</v>
      </c>
      <c r="C73" s="6">
        <v>65</v>
      </c>
      <c r="D73" s="29">
        <f t="shared" ref="D73:D104" si="22">ROUND(-(+$B$9/180)*1,0)</f>
        <v>11501</v>
      </c>
      <c r="E73" s="29">
        <f t="shared" si="17"/>
        <v>747565</v>
      </c>
      <c r="F73" s="29">
        <f t="shared" ref="F73:F104" si="23">$B$9+E73</f>
        <v>-1322650</v>
      </c>
      <c r="G73" s="34">
        <f>+Inputs!$D$2</f>
        <v>0.3795</v>
      </c>
      <c r="I73" s="27">
        <f t="shared" si="18"/>
        <v>2070215</v>
      </c>
      <c r="K73" s="27">
        <f t="shared" ref="K73:K104" si="24">D73</f>
        <v>11501</v>
      </c>
      <c r="L73" s="27">
        <f t="shared" si="19"/>
        <v>747565</v>
      </c>
      <c r="M73" s="27">
        <f t="shared" ref="M73:M104" si="25">K73*G73</f>
        <v>4364.6295</v>
      </c>
      <c r="N73" s="27">
        <f t="shared" ref="N73:N104" si="26">M73-J73</f>
        <v>4364.6295</v>
      </c>
      <c r="O73" s="27">
        <f t="shared" si="20"/>
        <v>-501945.67499999783</v>
      </c>
      <c r="P73" s="27">
        <f t="shared" si="21"/>
        <v>501945.67499999783</v>
      </c>
    </row>
    <row r="74" spans="1:16">
      <c r="A74" s="30">
        <v>37653</v>
      </c>
      <c r="C74" s="6">
        <v>66</v>
      </c>
      <c r="D74" s="29">
        <f t="shared" si="22"/>
        <v>11501</v>
      </c>
      <c r="E74" s="29">
        <f t="shared" ref="E74:E105" si="27">+E73+D74</f>
        <v>759066</v>
      </c>
      <c r="F74" s="29">
        <f t="shared" si="23"/>
        <v>-1311149</v>
      </c>
      <c r="G74" s="34">
        <f>+Inputs!$D$2</f>
        <v>0.3795</v>
      </c>
      <c r="I74" s="27">
        <f t="shared" ref="I74:I105" si="28">+I73+H74</f>
        <v>2070215</v>
      </c>
      <c r="K74" s="27">
        <f t="shared" si="24"/>
        <v>11501</v>
      </c>
      <c r="L74" s="27">
        <f t="shared" ref="L74:L105" si="29">+L73+K74</f>
        <v>759066</v>
      </c>
      <c r="M74" s="27">
        <f t="shared" si="25"/>
        <v>4364.6295</v>
      </c>
      <c r="N74" s="27">
        <f t="shared" si="26"/>
        <v>4364.6295</v>
      </c>
      <c r="O74" s="27">
        <f t="shared" ref="O74:O105" si="30">+O73+N74</f>
        <v>-497581.04549999785</v>
      </c>
      <c r="P74" s="27">
        <f t="shared" ref="P74:P105" si="31">P73-N74</f>
        <v>497581.04549999785</v>
      </c>
    </row>
    <row r="75" spans="1:16">
      <c r="A75" s="31">
        <v>37681</v>
      </c>
      <c r="C75" s="6">
        <v>67</v>
      </c>
      <c r="D75" s="29">
        <f t="shared" si="22"/>
        <v>11501</v>
      </c>
      <c r="E75" s="29">
        <f t="shared" si="27"/>
        <v>770567</v>
      </c>
      <c r="F75" s="29">
        <f t="shared" si="23"/>
        <v>-1299648</v>
      </c>
      <c r="G75" s="34">
        <f>+Inputs!$D$2</f>
        <v>0.3795</v>
      </c>
      <c r="I75" s="27">
        <f t="shared" si="28"/>
        <v>2070215</v>
      </c>
      <c r="K75" s="27">
        <f t="shared" si="24"/>
        <v>11501</v>
      </c>
      <c r="L75" s="27">
        <f t="shared" si="29"/>
        <v>770567</v>
      </c>
      <c r="M75" s="27">
        <f t="shared" si="25"/>
        <v>4364.6295</v>
      </c>
      <c r="N75" s="27">
        <f t="shared" si="26"/>
        <v>4364.6295</v>
      </c>
      <c r="O75" s="27">
        <f t="shared" si="30"/>
        <v>-493216.41599999787</v>
      </c>
      <c r="P75" s="27">
        <f t="shared" si="31"/>
        <v>493216.41599999787</v>
      </c>
    </row>
    <row r="76" spans="1:16">
      <c r="A76" s="30">
        <v>37712</v>
      </c>
      <c r="C76" s="6">
        <v>68</v>
      </c>
      <c r="D76" s="29">
        <f t="shared" si="22"/>
        <v>11501</v>
      </c>
      <c r="E76" s="29">
        <f t="shared" si="27"/>
        <v>782068</v>
      </c>
      <c r="F76" s="29">
        <f t="shared" si="23"/>
        <v>-1288147</v>
      </c>
      <c r="G76" s="34">
        <f>+Inputs!$D$2</f>
        <v>0.3795</v>
      </c>
      <c r="I76" s="27">
        <f t="shared" si="28"/>
        <v>2070215</v>
      </c>
      <c r="K76" s="27">
        <f t="shared" si="24"/>
        <v>11501</v>
      </c>
      <c r="L76" s="27">
        <f t="shared" si="29"/>
        <v>782068</v>
      </c>
      <c r="M76" s="27">
        <f t="shared" si="25"/>
        <v>4364.6295</v>
      </c>
      <c r="N76" s="27">
        <f t="shared" si="26"/>
        <v>4364.6295</v>
      </c>
      <c r="O76" s="27">
        <f t="shared" si="30"/>
        <v>-488851.78649999789</v>
      </c>
      <c r="P76" s="27">
        <f t="shared" si="31"/>
        <v>488851.78649999789</v>
      </c>
    </row>
    <row r="77" spans="1:16">
      <c r="A77" s="31">
        <v>37742</v>
      </c>
      <c r="C77" s="6">
        <v>69</v>
      </c>
      <c r="D77" s="29">
        <f t="shared" si="22"/>
        <v>11501</v>
      </c>
      <c r="E77" s="29">
        <f t="shared" si="27"/>
        <v>793569</v>
      </c>
      <c r="F77" s="29">
        <f t="shared" si="23"/>
        <v>-1276646</v>
      </c>
      <c r="G77" s="34">
        <f>+Inputs!$D$3</f>
        <v>0.37951000000000001</v>
      </c>
      <c r="I77" s="27">
        <f t="shared" si="28"/>
        <v>2070215</v>
      </c>
      <c r="K77" s="27">
        <f t="shared" si="24"/>
        <v>11501</v>
      </c>
      <c r="L77" s="27">
        <f t="shared" si="29"/>
        <v>793569</v>
      </c>
      <c r="M77" s="27">
        <f t="shared" si="25"/>
        <v>4364.7445100000004</v>
      </c>
      <c r="N77" s="27">
        <f t="shared" si="26"/>
        <v>4364.7445100000004</v>
      </c>
      <c r="O77" s="27">
        <f t="shared" si="30"/>
        <v>-484487.0419899979</v>
      </c>
      <c r="P77" s="27">
        <f t="shared" si="31"/>
        <v>484487.0419899979</v>
      </c>
    </row>
    <row r="78" spans="1:16">
      <c r="A78" s="30">
        <v>37773</v>
      </c>
      <c r="C78" s="6">
        <v>70</v>
      </c>
      <c r="D78" s="29">
        <f t="shared" si="22"/>
        <v>11501</v>
      </c>
      <c r="E78" s="29">
        <f t="shared" si="27"/>
        <v>805070</v>
      </c>
      <c r="F78" s="29">
        <f t="shared" si="23"/>
        <v>-1265145</v>
      </c>
      <c r="G78" s="34">
        <f>+Inputs!$D$3</f>
        <v>0.37951000000000001</v>
      </c>
      <c r="I78" s="27">
        <f t="shared" si="28"/>
        <v>2070215</v>
      </c>
      <c r="K78" s="27">
        <f t="shared" si="24"/>
        <v>11501</v>
      </c>
      <c r="L78" s="27">
        <f t="shared" si="29"/>
        <v>805070</v>
      </c>
      <c r="M78" s="27">
        <f t="shared" si="25"/>
        <v>4364.7445100000004</v>
      </c>
      <c r="N78" s="27">
        <f t="shared" si="26"/>
        <v>4364.7445100000004</v>
      </c>
      <c r="O78" s="27">
        <f t="shared" si="30"/>
        <v>-480122.29747999791</v>
      </c>
      <c r="P78" s="27">
        <f t="shared" si="31"/>
        <v>480122.29747999791</v>
      </c>
    </row>
    <row r="79" spans="1:16">
      <c r="A79" s="31">
        <v>37803</v>
      </c>
      <c r="C79" s="6">
        <v>71</v>
      </c>
      <c r="D79" s="29">
        <f t="shared" si="22"/>
        <v>11501</v>
      </c>
      <c r="E79" s="29">
        <f t="shared" si="27"/>
        <v>816571</v>
      </c>
      <c r="F79" s="29">
        <f t="shared" si="23"/>
        <v>-1253644</v>
      </c>
      <c r="G79" s="34">
        <f>+Inputs!$D$3</f>
        <v>0.37951000000000001</v>
      </c>
      <c r="I79" s="27">
        <f t="shared" si="28"/>
        <v>2070215</v>
      </c>
      <c r="K79" s="27">
        <f t="shared" si="24"/>
        <v>11501</v>
      </c>
      <c r="L79" s="27">
        <f t="shared" si="29"/>
        <v>816571</v>
      </c>
      <c r="M79" s="27">
        <f t="shared" si="25"/>
        <v>4364.7445100000004</v>
      </c>
      <c r="N79" s="27">
        <f t="shared" si="26"/>
        <v>4364.7445100000004</v>
      </c>
      <c r="O79" s="27">
        <f t="shared" si="30"/>
        <v>-475757.55296999792</v>
      </c>
      <c r="P79" s="27">
        <f t="shared" si="31"/>
        <v>475757.55296999792</v>
      </c>
    </row>
    <row r="80" spans="1:16">
      <c r="A80" s="30">
        <v>37834</v>
      </c>
      <c r="C80" s="6">
        <v>72</v>
      </c>
      <c r="D80" s="29">
        <f t="shared" si="22"/>
        <v>11501</v>
      </c>
      <c r="E80" s="29">
        <f t="shared" si="27"/>
        <v>828072</v>
      </c>
      <c r="F80" s="29">
        <f t="shared" si="23"/>
        <v>-1242143</v>
      </c>
      <c r="G80" s="34">
        <f>+Inputs!$D$3</f>
        <v>0.37951000000000001</v>
      </c>
      <c r="I80" s="27">
        <f t="shared" si="28"/>
        <v>2070215</v>
      </c>
      <c r="K80" s="27">
        <f t="shared" si="24"/>
        <v>11501</v>
      </c>
      <c r="L80" s="27">
        <f t="shared" si="29"/>
        <v>828072</v>
      </c>
      <c r="M80" s="27">
        <f t="shared" si="25"/>
        <v>4364.7445100000004</v>
      </c>
      <c r="N80" s="27">
        <f t="shared" si="26"/>
        <v>4364.7445100000004</v>
      </c>
      <c r="O80" s="27">
        <f t="shared" si="30"/>
        <v>-471392.80845999793</v>
      </c>
      <c r="P80" s="27">
        <f t="shared" si="31"/>
        <v>471392.80845999793</v>
      </c>
    </row>
    <row r="81" spans="1:16">
      <c r="A81" s="31">
        <v>37865</v>
      </c>
      <c r="C81" s="6">
        <v>73</v>
      </c>
      <c r="D81" s="29">
        <f t="shared" si="22"/>
        <v>11501</v>
      </c>
      <c r="E81" s="29">
        <f t="shared" si="27"/>
        <v>839573</v>
      </c>
      <c r="F81" s="29">
        <f t="shared" si="23"/>
        <v>-1230642</v>
      </c>
      <c r="G81" s="34">
        <f>+Inputs!$D$3</f>
        <v>0.37951000000000001</v>
      </c>
      <c r="I81" s="27">
        <f t="shared" si="28"/>
        <v>2070215</v>
      </c>
      <c r="K81" s="27">
        <f t="shared" si="24"/>
        <v>11501</v>
      </c>
      <c r="L81" s="27">
        <f t="shared" si="29"/>
        <v>839573</v>
      </c>
      <c r="M81" s="27">
        <f t="shared" si="25"/>
        <v>4364.7445100000004</v>
      </c>
      <c r="N81" s="27">
        <f t="shared" si="26"/>
        <v>4364.7445100000004</v>
      </c>
      <c r="O81" s="27">
        <f t="shared" si="30"/>
        <v>-467028.06394999794</v>
      </c>
      <c r="P81" s="27">
        <f t="shared" si="31"/>
        <v>467028.06394999794</v>
      </c>
    </row>
    <row r="82" spans="1:16">
      <c r="A82" s="30">
        <v>37895</v>
      </c>
      <c r="C82" s="6">
        <v>74</v>
      </c>
      <c r="D82" s="29">
        <f t="shared" si="22"/>
        <v>11501</v>
      </c>
      <c r="E82" s="29">
        <f t="shared" si="27"/>
        <v>851074</v>
      </c>
      <c r="F82" s="29">
        <f t="shared" si="23"/>
        <v>-1219141</v>
      </c>
      <c r="G82" s="34">
        <f>+Inputs!$D$3</f>
        <v>0.37951000000000001</v>
      </c>
      <c r="I82" s="27">
        <f t="shared" si="28"/>
        <v>2070215</v>
      </c>
      <c r="K82" s="27">
        <f t="shared" si="24"/>
        <v>11501</v>
      </c>
      <c r="L82" s="27">
        <f t="shared" si="29"/>
        <v>851074</v>
      </c>
      <c r="M82" s="27">
        <f t="shared" si="25"/>
        <v>4364.7445100000004</v>
      </c>
      <c r="N82" s="27">
        <f t="shared" si="26"/>
        <v>4364.7445100000004</v>
      </c>
      <c r="O82" s="27">
        <f t="shared" si="30"/>
        <v>-462663.31943999795</v>
      </c>
      <c r="P82" s="27">
        <f t="shared" si="31"/>
        <v>462663.31943999795</v>
      </c>
    </row>
    <row r="83" spans="1:16">
      <c r="A83" s="31">
        <v>37926</v>
      </c>
      <c r="C83" s="6">
        <v>75</v>
      </c>
      <c r="D83" s="29">
        <f t="shared" si="22"/>
        <v>11501</v>
      </c>
      <c r="E83" s="29">
        <f t="shared" si="27"/>
        <v>862575</v>
      </c>
      <c r="F83" s="29">
        <f t="shared" si="23"/>
        <v>-1207640</v>
      </c>
      <c r="G83" s="34">
        <f>+Inputs!$D$3</f>
        <v>0.37951000000000001</v>
      </c>
      <c r="I83" s="27">
        <f t="shared" si="28"/>
        <v>2070215</v>
      </c>
      <c r="K83" s="27">
        <f t="shared" si="24"/>
        <v>11501</v>
      </c>
      <c r="L83" s="27">
        <f t="shared" si="29"/>
        <v>862575</v>
      </c>
      <c r="M83" s="27">
        <f t="shared" si="25"/>
        <v>4364.7445100000004</v>
      </c>
      <c r="N83" s="27">
        <f t="shared" si="26"/>
        <v>4364.7445100000004</v>
      </c>
      <c r="O83" s="27">
        <f t="shared" si="30"/>
        <v>-458298.57492999797</v>
      </c>
      <c r="P83" s="27">
        <f t="shared" si="31"/>
        <v>458298.57492999797</v>
      </c>
    </row>
    <row r="84" spans="1:16">
      <c r="A84" s="30">
        <v>37956</v>
      </c>
      <c r="C84" s="6">
        <v>76</v>
      </c>
      <c r="D84" s="29">
        <f t="shared" si="22"/>
        <v>11501</v>
      </c>
      <c r="E84" s="29">
        <f t="shared" si="27"/>
        <v>874076</v>
      </c>
      <c r="F84" s="29">
        <f t="shared" si="23"/>
        <v>-1196139</v>
      </c>
      <c r="G84" s="34">
        <f>+Inputs!$D$3</f>
        <v>0.37951000000000001</v>
      </c>
      <c r="I84" s="27">
        <f t="shared" si="28"/>
        <v>2070215</v>
      </c>
      <c r="K84" s="27">
        <f t="shared" si="24"/>
        <v>11501</v>
      </c>
      <c r="L84" s="27">
        <f t="shared" si="29"/>
        <v>874076</v>
      </c>
      <c r="M84" s="27">
        <f t="shared" si="25"/>
        <v>4364.7445100000004</v>
      </c>
      <c r="N84" s="27">
        <f t="shared" si="26"/>
        <v>4364.7445100000004</v>
      </c>
      <c r="O84" s="27">
        <f t="shared" si="30"/>
        <v>-453933.83041999798</v>
      </c>
      <c r="P84" s="27">
        <f t="shared" si="31"/>
        <v>453933.83041999798</v>
      </c>
    </row>
    <row r="85" spans="1:16">
      <c r="A85" s="31">
        <v>37987</v>
      </c>
      <c r="C85" s="6">
        <v>77</v>
      </c>
      <c r="D85" s="29">
        <f t="shared" si="22"/>
        <v>11501</v>
      </c>
      <c r="E85" s="29">
        <f t="shared" si="27"/>
        <v>885577</v>
      </c>
      <c r="F85" s="29">
        <f t="shared" si="23"/>
        <v>-1184638</v>
      </c>
      <c r="G85" s="34">
        <f>+Inputs!$D$3</f>
        <v>0.37951000000000001</v>
      </c>
      <c r="I85" s="27">
        <f t="shared" si="28"/>
        <v>2070215</v>
      </c>
      <c r="K85" s="27">
        <f t="shared" si="24"/>
        <v>11501</v>
      </c>
      <c r="L85" s="27">
        <f t="shared" si="29"/>
        <v>885577</v>
      </c>
      <c r="M85" s="27">
        <f t="shared" si="25"/>
        <v>4364.7445100000004</v>
      </c>
      <c r="N85" s="27">
        <f t="shared" si="26"/>
        <v>4364.7445100000004</v>
      </c>
      <c r="O85" s="27">
        <f t="shared" si="30"/>
        <v>-449569.08590999799</v>
      </c>
      <c r="P85" s="27">
        <f t="shared" si="31"/>
        <v>449569.08590999799</v>
      </c>
    </row>
    <row r="86" spans="1:16">
      <c r="A86" s="30">
        <v>38018</v>
      </c>
      <c r="C86" s="6">
        <v>78</v>
      </c>
      <c r="D86" s="29">
        <f t="shared" si="22"/>
        <v>11501</v>
      </c>
      <c r="E86" s="29">
        <f t="shared" si="27"/>
        <v>897078</v>
      </c>
      <c r="F86" s="29">
        <f t="shared" si="23"/>
        <v>-1173137</v>
      </c>
      <c r="G86" s="34">
        <f>+Inputs!$D$3</f>
        <v>0.37951000000000001</v>
      </c>
      <c r="I86" s="27">
        <f t="shared" si="28"/>
        <v>2070215</v>
      </c>
      <c r="K86" s="27">
        <f t="shared" si="24"/>
        <v>11501</v>
      </c>
      <c r="L86" s="27">
        <f t="shared" si="29"/>
        <v>897078</v>
      </c>
      <c r="M86" s="27">
        <f t="shared" si="25"/>
        <v>4364.7445100000004</v>
      </c>
      <c r="N86" s="27">
        <f t="shared" si="26"/>
        <v>4364.7445100000004</v>
      </c>
      <c r="O86" s="27">
        <f t="shared" si="30"/>
        <v>-445204.341399998</v>
      </c>
      <c r="P86" s="27">
        <f t="shared" si="31"/>
        <v>445204.341399998</v>
      </c>
    </row>
    <row r="87" spans="1:16">
      <c r="A87" s="31">
        <v>38047</v>
      </c>
      <c r="C87" s="6">
        <v>79</v>
      </c>
      <c r="D87" s="29">
        <f t="shared" si="22"/>
        <v>11501</v>
      </c>
      <c r="E87" s="29">
        <f t="shared" si="27"/>
        <v>908579</v>
      </c>
      <c r="F87" s="29">
        <f t="shared" si="23"/>
        <v>-1161636</v>
      </c>
      <c r="G87" s="34">
        <f>+Inputs!$D$3</f>
        <v>0.37951000000000001</v>
      </c>
      <c r="I87" s="27">
        <f t="shared" si="28"/>
        <v>2070215</v>
      </c>
      <c r="K87" s="27">
        <f t="shared" si="24"/>
        <v>11501</v>
      </c>
      <c r="L87" s="27">
        <f t="shared" si="29"/>
        <v>908579</v>
      </c>
      <c r="M87" s="27">
        <f t="shared" si="25"/>
        <v>4364.7445100000004</v>
      </c>
      <c r="N87" s="27">
        <f t="shared" si="26"/>
        <v>4364.7445100000004</v>
      </c>
      <c r="O87" s="27">
        <f t="shared" si="30"/>
        <v>-440839.59688999801</v>
      </c>
      <c r="P87" s="27">
        <f t="shared" si="31"/>
        <v>440839.59688999801</v>
      </c>
    </row>
    <row r="88" spans="1:16">
      <c r="A88" s="30">
        <v>38078</v>
      </c>
      <c r="C88" s="6">
        <v>80</v>
      </c>
      <c r="D88" s="29">
        <f t="shared" si="22"/>
        <v>11501</v>
      </c>
      <c r="E88" s="29">
        <f t="shared" si="27"/>
        <v>920080</v>
      </c>
      <c r="F88" s="29">
        <f t="shared" si="23"/>
        <v>-1150135</v>
      </c>
      <c r="G88" s="34">
        <f>+Inputs!$D$3</f>
        <v>0.37951000000000001</v>
      </c>
      <c r="I88" s="27">
        <f t="shared" si="28"/>
        <v>2070215</v>
      </c>
      <c r="K88" s="27">
        <f t="shared" si="24"/>
        <v>11501</v>
      </c>
      <c r="L88" s="27">
        <f t="shared" si="29"/>
        <v>920080</v>
      </c>
      <c r="M88" s="27">
        <f t="shared" si="25"/>
        <v>4364.7445100000004</v>
      </c>
      <c r="N88" s="27">
        <f t="shared" si="26"/>
        <v>4364.7445100000004</v>
      </c>
      <c r="O88" s="27">
        <f t="shared" si="30"/>
        <v>-436474.85237999802</v>
      </c>
      <c r="P88" s="27">
        <f t="shared" si="31"/>
        <v>436474.85237999802</v>
      </c>
    </row>
    <row r="89" spans="1:16">
      <c r="A89" s="31">
        <v>38108</v>
      </c>
      <c r="C89" s="6">
        <v>81</v>
      </c>
      <c r="D89" s="29">
        <f t="shared" si="22"/>
        <v>11501</v>
      </c>
      <c r="E89" s="29">
        <f t="shared" si="27"/>
        <v>931581</v>
      </c>
      <c r="F89" s="29">
        <f t="shared" si="23"/>
        <v>-1138634</v>
      </c>
      <c r="G89" s="34">
        <f>+Inputs!$D$3</f>
        <v>0.37951000000000001</v>
      </c>
      <c r="I89" s="27">
        <f t="shared" si="28"/>
        <v>2070215</v>
      </c>
      <c r="K89" s="27">
        <f t="shared" si="24"/>
        <v>11501</v>
      </c>
      <c r="L89" s="27">
        <f t="shared" si="29"/>
        <v>931581</v>
      </c>
      <c r="M89" s="27">
        <f t="shared" si="25"/>
        <v>4364.7445100000004</v>
      </c>
      <c r="N89" s="27">
        <f t="shared" si="26"/>
        <v>4364.7445100000004</v>
      </c>
      <c r="O89" s="27">
        <f t="shared" si="30"/>
        <v>-432110.10786999803</v>
      </c>
      <c r="P89" s="27">
        <f t="shared" si="31"/>
        <v>432110.10786999803</v>
      </c>
    </row>
    <row r="90" spans="1:16">
      <c r="A90" s="30">
        <v>38139</v>
      </c>
      <c r="C90" s="6">
        <v>82</v>
      </c>
      <c r="D90" s="29">
        <f t="shared" si="22"/>
        <v>11501</v>
      </c>
      <c r="E90" s="29">
        <f t="shared" si="27"/>
        <v>943082</v>
      </c>
      <c r="F90" s="29">
        <f t="shared" si="23"/>
        <v>-1127133</v>
      </c>
      <c r="G90" s="34">
        <f>+Inputs!$D$3</f>
        <v>0.37951000000000001</v>
      </c>
      <c r="I90" s="27">
        <f t="shared" si="28"/>
        <v>2070215</v>
      </c>
      <c r="K90" s="27">
        <f t="shared" si="24"/>
        <v>11501</v>
      </c>
      <c r="L90" s="27">
        <f t="shared" si="29"/>
        <v>943082</v>
      </c>
      <c r="M90" s="27">
        <f t="shared" si="25"/>
        <v>4364.7445100000004</v>
      </c>
      <c r="N90" s="27">
        <f t="shared" si="26"/>
        <v>4364.7445100000004</v>
      </c>
      <c r="O90" s="27">
        <f t="shared" si="30"/>
        <v>-427745.36335999804</v>
      </c>
      <c r="P90" s="27">
        <f t="shared" si="31"/>
        <v>427745.36335999804</v>
      </c>
    </row>
    <row r="91" spans="1:16">
      <c r="A91" s="31">
        <v>38169</v>
      </c>
      <c r="C91" s="6">
        <v>83</v>
      </c>
      <c r="D91" s="29">
        <f t="shared" si="22"/>
        <v>11501</v>
      </c>
      <c r="E91" s="29">
        <f t="shared" si="27"/>
        <v>954583</v>
      </c>
      <c r="F91" s="29">
        <f t="shared" si="23"/>
        <v>-1115632</v>
      </c>
      <c r="G91" s="34">
        <f>+Inputs!$D$3</f>
        <v>0.37951000000000001</v>
      </c>
      <c r="I91" s="27">
        <f t="shared" si="28"/>
        <v>2070215</v>
      </c>
      <c r="K91" s="27">
        <f t="shared" si="24"/>
        <v>11501</v>
      </c>
      <c r="L91" s="27">
        <f t="shared" si="29"/>
        <v>954583</v>
      </c>
      <c r="M91" s="27">
        <f t="shared" si="25"/>
        <v>4364.7445100000004</v>
      </c>
      <c r="N91" s="27">
        <f t="shared" si="26"/>
        <v>4364.7445100000004</v>
      </c>
      <c r="O91" s="27">
        <f t="shared" si="30"/>
        <v>-423380.61884999805</v>
      </c>
      <c r="P91" s="27">
        <f t="shared" si="31"/>
        <v>423380.61884999805</v>
      </c>
    </row>
    <row r="92" spans="1:16">
      <c r="A92" s="30">
        <v>38200</v>
      </c>
      <c r="C92" s="6">
        <v>84</v>
      </c>
      <c r="D92" s="29">
        <f t="shared" si="22"/>
        <v>11501</v>
      </c>
      <c r="E92" s="29">
        <f t="shared" si="27"/>
        <v>966084</v>
      </c>
      <c r="F92" s="29">
        <f t="shared" si="23"/>
        <v>-1104131</v>
      </c>
      <c r="G92" s="34">
        <f>+Inputs!$D$3</f>
        <v>0.37951000000000001</v>
      </c>
      <c r="I92" s="27">
        <f t="shared" si="28"/>
        <v>2070215</v>
      </c>
      <c r="K92" s="27">
        <f t="shared" si="24"/>
        <v>11501</v>
      </c>
      <c r="L92" s="27">
        <f t="shared" si="29"/>
        <v>966084</v>
      </c>
      <c r="M92" s="27">
        <f t="shared" si="25"/>
        <v>4364.7445100000004</v>
      </c>
      <c r="N92" s="27">
        <f t="shared" si="26"/>
        <v>4364.7445100000004</v>
      </c>
      <c r="O92" s="27">
        <f t="shared" si="30"/>
        <v>-419015.87433999806</v>
      </c>
      <c r="P92" s="27">
        <f t="shared" si="31"/>
        <v>419015.87433999806</v>
      </c>
    </row>
    <row r="93" spans="1:16">
      <c r="A93" s="31">
        <v>38231</v>
      </c>
      <c r="C93" s="6">
        <v>85</v>
      </c>
      <c r="D93" s="29">
        <f t="shared" si="22"/>
        <v>11501</v>
      </c>
      <c r="E93" s="29">
        <f t="shared" si="27"/>
        <v>977585</v>
      </c>
      <c r="F93" s="29">
        <f t="shared" si="23"/>
        <v>-1092630</v>
      </c>
      <c r="G93" s="34">
        <f>+Inputs!$D$3</f>
        <v>0.37951000000000001</v>
      </c>
      <c r="I93" s="27">
        <f t="shared" si="28"/>
        <v>2070215</v>
      </c>
      <c r="K93" s="27">
        <f t="shared" si="24"/>
        <v>11501</v>
      </c>
      <c r="L93" s="27">
        <f t="shared" si="29"/>
        <v>977585</v>
      </c>
      <c r="M93" s="27">
        <f t="shared" si="25"/>
        <v>4364.7445100000004</v>
      </c>
      <c r="N93" s="27">
        <f t="shared" si="26"/>
        <v>4364.7445100000004</v>
      </c>
      <c r="O93" s="27">
        <f t="shared" si="30"/>
        <v>-414651.12982999807</v>
      </c>
      <c r="P93" s="27">
        <f t="shared" si="31"/>
        <v>414651.12982999807</v>
      </c>
    </row>
    <row r="94" spans="1:16">
      <c r="A94" s="30">
        <v>38261</v>
      </c>
      <c r="C94" s="6">
        <v>86</v>
      </c>
      <c r="D94" s="29">
        <f t="shared" si="22"/>
        <v>11501</v>
      </c>
      <c r="E94" s="29">
        <f t="shared" si="27"/>
        <v>989086</v>
      </c>
      <c r="F94" s="29">
        <f t="shared" si="23"/>
        <v>-1081129</v>
      </c>
      <c r="G94" s="34">
        <f>+Inputs!$D$3</f>
        <v>0.37951000000000001</v>
      </c>
      <c r="I94" s="27">
        <f t="shared" si="28"/>
        <v>2070215</v>
      </c>
      <c r="K94" s="27">
        <f t="shared" si="24"/>
        <v>11501</v>
      </c>
      <c r="L94" s="27">
        <f t="shared" si="29"/>
        <v>989086</v>
      </c>
      <c r="M94" s="27">
        <f t="shared" si="25"/>
        <v>4364.7445100000004</v>
      </c>
      <c r="N94" s="27">
        <f t="shared" si="26"/>
        <v>4364.7445100000004</v>
      </c>
      <c r="O94" s="27">
        <f t="shared" si="30"/>
        <v>-410286.38531999808</v>
      </c>
      <c r="P94" s="27">
        <f t="shared" si="31"/>
        <v>410286.38531999808</v>
      </c>
    </row>
    <row r="95" spans="1:16">
      <c r="A95" s="31">
        <v>38292</v>
      </c>
      <c r="C95" s="6">
        <v>87</v>
      </c>
      <c r="D95" s="29">
        <f t="shared" si="22"/>
        <v>11501</v>
      </c>
      <c r="E95" s="29">
        <f t="shared" si="27"/>
        <v>1000587</v>
      </c>
      <c r="F95" s="29">
        <f t="shared" si="23"/>
        <v>-1069628</v>
      </c>
      <c r="G95" s="34">
        <f>+Inputs!$D$3</f>
        <v>0.37951000000000001</v>
      </c>
      <c r="I95" s="27">
        <f t="shared" si="28"/>
        <v>2070215</v>
      </c>
      <c r="K95" s="27">
        <f t="shared" si="24"/>
        <v>11501</v>
      </c>
      <c r="L95" s="27">
        <f t="shared" si="29"/>
        <v>1000587</v>
      </c>
      <c r="M95" s="27">
        <f t="shared" si="25"/>
        <v>4364.7445100000004</v>
      </c>
      <c r="N95" s="27">
        <f t="shared" si="26"/>
        <v>4364.7445100000004</v>
      </c>
      <c r="O95" s="27">
        <f t="shared" si="30"/>
        <v>-405921.64080999809</v>
      </c>
      <c r="P95" s="27">
        <f t="shared" si="31"/>
        <v>405921.64080999809</v>
      </c>
    </row>
    <row r="96" spans="1:16">
      <c r="A96" s="30">
        <v>38322</v>
      </c>
      <c r="C96" s="6">
        <v>88</v>
      </c>
      <c r="D96" s="29">
        <f t="shared" si="22"/>
        <v>11501</v>
      </c>
      <c r="E96" s="29">
        <f t="shared" si="27"/>
        <v>1012088</v>
      </c>
      <c r="F96" s="29">
        <f t="shared" si="23"/>
        <v>-1058127</v>
      </c>
      <c r="G96" s="34">
        <f>+Inputs!$D$3</f>
        <v>0.37951000000000001</v>
      </c>
      <c r="I96" s="27">
        <f t="shared" si="28"/>
        <v>2070215</v>
      </c>
      <c r="K96" s="27">
        <f t="shared" si="24"/>
        <v>11501</v>
      </c>
      <c r="L96" s="27">
        <f t="shared" si="29"/>
        <v>1012088</v>
      </c>
      <c r="M96" s="27">
        <f t="shared" si="25"/>
        <v>4364.7445100000004</v>
      </c>
      <c r="N96" s="27">
        <f t="shared" si="26"/>
        <v>4364.7445100000004</v>
      </c>
      <c r="O96" s="27">
        <f t="shared" si="30"/>
        <v>-401556.8962999981</v>
      </c>
      <c r="P96" s="27">
        <f t="shared" si="31"/>
        <v>401556.8962999981</v>
      </c>
    </row>
    <row r="97" spans="1:16">
      <c r="A97" s="31">
        <v>38353</v>
      </c>
      <c r="C97" s="6">
        <v>89</v>
      </c>
      <c r="D97" s="29">
        <f t="shared" si="22"/>
        <v>11501</v>
      </c>
      <c r="E97" s="29">
        <f t="shared" si="27"/>
        <v>1023589</v>
      </c>
      <c r="F97" s="29">
        <f t="shared" si="23"/>
        <v>-1046626</v>
      </c>
      <c r="G97" s="34">
        <f>+Inputs!$D$3</f>
        <v>0.37951000000000001</v>
      </c>
      <c r="I97" s="27">
        <f t="shared" si="28"/>
        <v>2070215</v>
      </c>
      <c r="K97" s="27">
        <f t="shared" si="24"/>
        <v>11501</v>
      </c>
      <c r="L97" s="27">
        <f t="shared" si="29"/>
        <v>1023589</v>
      </c>
      <c r="M97" s="27">
        <f t="shared" si="25"/>
        <v>4364.7445100000004</v>
      </c>
      <c r="N97" s="27">
        <f t="shared" si="26"/>
        <v>4364.7445100000004</v>
      </c>
      <c r="O97" s="27">
        <f t="shared" si="30"/>
        <v>-397192.15178999811</v>
      </c>
      <c r="P97" s="27">
        <f t="shared" si="31"/>
        <v>397192.15178999811</v>
      </c>
    </row>
    <row r="98" spans="1:16">
      <c r="A98" s="30">
        <v>38384</v>
      </c>
      <c r="C98" s="6">
        <v>90</v>
      </c>
      <c r="D98" s="29">
        <f t="shared" si="22"/>
        <v>11501</v>
      </c>
      <c r="E98" s="29">
        <f t="shared" si="27"/>
        <v>1035090</v>
      </c>
      <c r="F98" s="29">
        <f t="shared" si="23"/>
        <v>-1035125</v>
      </c>
      <c r="G98" s="34">
        <f>+Inputs!$D$3</f>
        <v>0.37951000000000001</v>
      </c>
      <c r="I98" s="27">
        <f t="shared" si="28"/>
        <v>2070215</v>
      </c>
      <c r="K98" s="27">
        <f t="shared" si="24"/>
        <v>11501</v>
      </c>
      <c r="L98" s="27">
        <f t="shared" si="29"/>
        <v>1035090</v>
      </c>
      <c r="M98" s="27">
        <f t="shared" si="25"/>
        <v>4364.7445100000004</v>
      </c>
      <c r="N98" s="27">
        <f t="shared" si="26"/>
        <v>4364.7445100000004</v>
      </c>
      <c r="O98" s="27">
        <f t="shared" si="30"/>
        <v>-392827.40727999812</v>
      </c>
      <c r="P98" s="27">
        <f t="shared" si="31"/>
        <v>392827.40727999812</v>
      </c>
    </row>
    <row r="99" spans="1:16">
      <c r="A99" s="31">
        <v>38412</v>
      </c>
      <c r="C99" s="6">
        <v>91</v>
      </c>
      <c r="D99" s="29">
        <f t="shared" si="22"/>
        <v>11501</v>
      </c>
      <c r="E99" s="29">
        <f t="shared" si="27"/>
        <v>1046591</v>
      </c>
      <c r="F99" s="29">
        <f t="shared" si="23"/>
        <v>-1023624</v>
      </c>
      <c r="G99" s="34">
        <f>+Inputs!$D$3</f>
        <v>0.37951000000000001</v>
      </c>
      <c r="I99" s="27">
        <f t="shared" si="28"/>
        <v>2070215</v>
      </c>
      <c r="K99" s="27">
        <f t="shared" si="24"/>
        <v>11501</v>
      </c>
      <c r="L99" s="27">
        <f t="shared" si="29"/>
        <v>1046591</v>
      </c>
      <c r="M99" s="27">
        <f t="shared" si="25"/>
        <v>4364.7445100000004</v>
      </c>
      <c r="N99" s="27">
        <f t="shared" si="26"/>
        <v>4364.7445100000004</v>
      </c>
      <c r="O99" s="27">
        <f t="shared" si="30"/>
        <v>-388462.66276999813</v>
      </c>
      <c r="P99" s="27">
        <f t="shared" si="31"/>
        <v>388462.66276999813</v>
      </c>
    </row>
    <row r="100" spans="1:16">
      <c r="A100" s="30">
        <v>38443</v>
      </c>
      <c r="C100" s="6">
        <v>92</v>
      </c>
      <c r="D100" s="29">
        <f t="shared" si="22"/>
        <v>11501</v>
      </c>
      <c r="E100" s="29">
        <f t="shared" si="27"/>
        <v>1058092</v>
      </c>
      <c r="F100" s="29">
        <f t="shared" si="23"/>
        <v>-1012123</v>
      </c>
      <c r="G100" s="34">
        <f>+Inputs!$D$3</f>
        <v>0.37951000000000001</v>
      </c>
      <c r="I100" s="27">
        <f t="shared" si="28"/>
        <v>2070215</v>
      </c>
      <c r="K100" s="27">
        <f t="shared" si="24"/>
        <v>11501</v>
      </c>
      <c r="L100" s="27">
        <f t="shared" si="29"/>
        <v>1058092</v>
      </c>
      <c r="M100" s="27">
        <f t="shared" si="25"/>
        <v>4364.7445100000004</v>
      </c>
      <c r="N100" s="27">
        <f t="shared" si="26"/>
        <v>4364.7445100000004</v>
      </c>
      <c r="O100" s="27">
        <f t="shared" si="30"/>
        <v>-384097.91825999814</v>
      </c>
      <c r="P100" s="27">
        <f t="shared" si="31"/>
        <v>384097.91825999814</v>
      </c>
    </row>
    <row r="101" spans="1:16">
      <c r="A101" s="31">
        <v>38473</v>
      </c>
      <c r="C101" s="6">
        <v>93</v>
      </c>
      <c r="D101" s="29">
        <f t="shared" si="22"/>
        <v>11501</v>
      </c>
      <c r="E101" s="29">
        <f t="shared" si="27"/>
        <v>1069593</v>
      </c>
      <c r="F101" s="29">
        <f t="shared" si="23"/>
        <v>-1000622</v>
      </c>
      <c r="G101" s="34">
        <f>+Inputs!$D$3</f>
        <v>0.37951000000000001</v>
      </c>
      <c r="I101" s="27">
        <f t="shared" si="28"/>
        <v>2070215</v>
      </c>
      <c r="K101" s="27">
        <f t="shared" si="24"/>
        <v>11501</v>
      </c>
      <c r="L101" s="27">
        <f t="shared" si="29"/>
        <v>1069593</v>
      </c>
      <c r="M101" s="27">
        <f t="shared" si="25"/>
        <v>4364.7445100000004</v>
      </c>
      <c r="N101" s="27">
        <f t="shared" si="26"/>
        <v>4364.7445100000004</v>
      </c>
      <c r="O101" s="27">
        <f t="shared" si="30"/>
        <v>-379733.17374999815</v>
      </c>
      <c r="P101" s="27">
        <f t="shared" si="31"/>
        <v>379733.17374999815</v>
      </c>
    </row>
    <row r="102" spans="1:16">
      <c r="A102" s="30">
        <v>38504</v>
      </c>
      <c r="C102" s="6">
        <v>94</v>
      </c>
      <c r="D102" s="29">
        <f t="shared" si="22"/>
        <v>11501</v>
      </c>
      <c r="E102" s="29">
        <f t="shared" si="27"/>
        <v>1081094</v>
      </c>
      <c r="F102" s="29">
        <f t="shared" si="23"/>
        <v>-989121</v>
      </c>
      <c r="G102" s="34">
        <f>+Inputs!$D$3</f>
        <v>0.37951000000000001</v>
      </c>
      <c r="I102" s="27">
        <f t="shared" si="28"/>
        <v>2070215</v>
      </c>
      <c r="K102" s="27">
        <f t="shared" si="24"/>
        <v>11501</v>
      </c>
      <c r="L102" s="27">
        <f t="shared" si="29"/>
        <v>1081094</v>
      </c>
      <c r="M102" s="27">
        <f t="shared" si="25"/>
        <v>4364.7445100000004</v>
      </c>
      <c r="N102" s="27">
        <f t="shared" si="26"/>
        <v>4364.7445100000004</v>
      </c>
      <c r="O102" s="27">
        <f t="shared" si="30"/>
        <v>-375368.42923999816</v>
      </c>
      <c r="P102" s="27">
        <f t="shared" si="31"/>
        <v>375368.42923999816</v>
      </c>
    </row>
    <row r="103" spans="1:16">
      <c r="A103" s="31">
        <v>38534</v>
      </c>
      <c r="C103" s="6">
        <v>95</v>
      </c>
      <c r="D103" s="29">
        <f t="shared" si="22"/>
        <v>11501</v>
      </c>
      <c r="E103" s="29">
        <f t="shared" si="27"/>
        <v>1092595</v>
      </c>
      <c r="F103" s="29">
        <f t="shared" si="23"/>
        <v>-977620</v>
      </c>
      <c r="G103" s="34">
        <f>+Inputs!$D$3</f>
        <v>0.37951000000000001</v>
      </c>
      <c r="I103" s="27">
        <f t="shared" si="28"/>
        <v>2070215</v>
      </c>
      <c r="K103" s="27">
        <f t="shared" si="24"/>
        <v>11501</v>
      </c>
      <c r="L103" s="27">
        <f t="shared" si="29"/>
        <v>1092595</v>
      </c>
      <c r="M103" s="27">
        <f t="shared" si="25"/>
        <v>4364.7445100000004</v>
      </c>
      <c r="N103" s="27">
        <f t="shared" si="26"/>
        <v>4364.7445100000004</v>
      </c>
      <c r="O103" s="27">
        <f t="shared" si="30"/>
        <v>-371003.68472999817</v>
      </c>
      <c r="P103" s="27">
        <f t="shared" si="31"/>
        <v>371003.68472999817</v>
      </c>
    </row>
    <row r="104" spans="1:16">
      <c r="A104" s="30">
        <v>38565</v>
      </c>
      <c r="C104" s="6">
        <v>96</v>
      </c>
      <c r="D104" s="29">
        <f t="shared" si="22"/>
        <v>11501</v>
      </c>
      <c r="E104" s="29">
        <f t="shared" si="27"/>
        <v>1104096</v>
      </c>
      <c r="F104" s="29">
        <f t="shared" si="23"/>
        <v>-966119</v>
      </c>
      <c r="G104" s="34">
        <f>+Inputs!$D$3</f>
        <v>0.37951000000000001</v>
      </c>
      <c r="I104" s="27">
        <f t="shared" si="28"/>
        <v>2070215</v>
      </c>
      <c r="K104" s="27">
        <f t="shared" si="24"/>
        <v>11501</v>
      </c>
      <c r="L104" s="27">
        <f t="shared" si="29"/>
        <v>1104096</v>
      </c>
      <c r="M104" s="27">
        <f t="shared" si="25"/>
        <v>4364.7445100000004</v>
      </c>
      <c r="N104" s="27">
        <f t="shared" si="26"/>
        <v>4364.7445100000004</v>
      </c>
      <c r="O104" s="27">
        <f t="shared" si="30"/>
        <v>-366638.94021999819</v>
      </c>
      <c r="P104" s="27">
        <f t="shared" si="31"/>
        <v>366638.94021999819</v>
      </c>
    </row>
    <row r="105" spans="1:16">
      <c r="A105" s="31">
        <v>38596</v>
      </c>
      <c r="C105" s="6">
        <v>97</v>
      </c>
      <c r="D105" s="29">
        <f t="shared" ref="D105:D136" si="32">ROUND(-(+$B$9/180)*1,0)</f>
        <v>11501</v>
      </c>
      <c r="E105" s="29">
        <f t="shared" si="27"/>
        <v>1115597</v>
      </c>
      <c r="F105" s="29">
        <f t="shared" ref="F105:F136" si="33">$B$9+E105</f>
        <v>-954618</v>
      </c>
      <c r="G105" s="34">
        <f>+Inputs!$D$3</f>
        <v>0.37951000000000001</v>
      </c>
      <c r="I105" s="27">
        <f t="shared" si="28"/>
        <v>2070215</v>
      </c>
      <c r="K105" s="27">
        <f t="shared" ref="K105:K136" si="34">D105</f>
        <v>11501</v>
      </c>
      <c r="L105" s="27">
        <f t="shared" si="29"/>
        <v>1115597</v>
      </c>
      <c r="M105" s="27">
        <f t="shared" ref="M105:M136" si="35">K105*G105</f>
        <v>4364.7445100000004</v>
      </c>
      <c r="N105" s="27">
        <f t="shared" ref="N105:N136" si="36">M105-J105</f>
        <v>4364.7445100000004</v>
      </c>
      <c r="O105" s="27">
        <f t="shared" si="30"/>
        <v>-362274.1957099982</v>
      </c>
      <c r="P105" s="27">
        <f t="shared" si="31"/>
        <v>362274.1957099982</v>
      </c>
    </row>
    <row r="106" spans="1:16">
      <c r="A106" s="30">
        <v>38626</v>
      </c>
      <c r="C106" s="6">
        <v>98</v>
      </c>
      <c r="D106" s="29">
        <f t="shared" si="32"/>
        <v>11501</v>
      </c>
      <c r="E106" s="29">
        <f t="shared" ref="E106:E137" si="37">+E105+D106</f>
        <v>1127098</v>
      </c>
      <c r="F106" s="29">
        <f t="shared" si="33"/>
        <v>-943117</v>
      </c>
      <c r="G106" s="34">
        <f>+Inputs!$D$3</f>
        <v>0.37951000000000001</v>
      </c>
      <c r="I106" s="27">
        <f t="shared" ref="I106:I137" si="38">+I105+H106</f>
        <v>2070215</v>
      </c>
      <c r="K106" s="27">
        <f t="shared" si="34"/>
        <v>11501</v>
      </c>
      <c r="L106" s="27">
        <f t="shared" ref="L106:L137" si="39">+L105+K106</f>
        <v>1127098</v>
      </c>
      <c r="M106" s="27">
        <f t="shared" si="35"/>
        <v>4364.7445100000004</v>
      </c>
      <c r="N106" s="27">
        <f t="shared" si="36"/>
        <v>4364.7445100000004</v>
      </c>
      <c r="O106" s="27">
        <f t="shared" ref="O106:O137" si="40">+O105+N106</f>
        <v>-357909.45119999821</v>
      </c>
      <c r="P106" s="27">
        <f t="shared" ref="P106:P137" si="41">P105-N106</f>
        <v>357909.45119999821</v>
      </c>
    </row>
    <row r="107" spans="1:16">
      <c r="A107" s="31">
        <v>38657</v>
      </c>
      <c r="C107" s="6">
        <v>99</v>
      </c>
      <c r="D107" s="29">
        <f t="shared" si="32"/>
        <v>11501</v>
      </c>
      <c r="E107" s="29">
        <f t="shared" si="37"/>
        <v>1138599</v>
      </c>
      <c r="F107" s="29">
        <f t="shared" si="33"/>
        <v>-931616</v>
      </c>
      <c r="G107" s="34">
        <f>+Inputs!$D$3</f>
        <v>0.37951000000000001</v>
      </c>
      <c r="I107" s="27">
        <f t="shared" si="38"/>
        <v>2070215</v>
      </c>
      <c r="K107" s="27">
        <f t="shared" si="34"/>
        <v>11501</v>
      </c>
      <c r="L107" s="27">
        <f t="shared" si="39"/>
        <v>1138599</v>
      </c>
      <c r="M107" s="27">
        <f t="shared" si="35"/>
        <v>4364.7445100000004</v>
      </c>
      <c r="N107" s="27">
        <f t="shared" si="36"/>
        <v>4364.7445100000004</v>
      </c>
      <c r="O107" s="27">
        <f t="shared" si="40"/>
        <v>-353544.70668999822</v>
      </c>
      <c r="P107" s="27">
        <f t="shared" si="41"/>
        <v>353544.70668999822</v>
      </c>
    </row>
    <row r="108" spans="1:16">
      <c r="A108" s="30">
        <v>38687</v>
      </c>
      <c r="C108" s="6">
        <v>100</v>
      </c>
      <c r="D108" s="29">
        <f t="shared" si="32"/>
        <v>11501</v>
      </c>
      <c r="E108" s="29">
        <f t="shared" si="37"/>
        <v>1150100</v>
      </c>
      <c r="F108" s="29">
        <f t="shared" si="33"/>
        <v>-920115</v>
      </c>
      <c r="G108" s="34">
        <f>+Inputs!$D$3</f>
        <v>0.37951000000000001</v>
      </c>
      <c r="I108" s="27">
        <f t="shared" si="38"/>
        <v>2070215</v>
      </c>
      <c r="K108" s="27">
        <f t="shared" si="34"/>
        <v>11501</v>
      </c>
      <c r="L108" s="27">
        <f t="shared" si="39"/>
        <v>1150100</v>
      </c>
      <c r="M108" s="27">
        <f t="shared" si="35"/>
        <v>4364.7445100000004</v>
      </c>
      <c r="N108" s="27">
        <f t="shared" si="36"/>
        <v>4364.7445100000004</v>
      </c>
      <c r="O108" s="27">
        <f t="shared" si="40"/>
        <v>-349179.96217999823</v>
      </c>
      <c r="P108" s="27">
        <f t="shared" si="41"/>
        <v>349179.96217999823</v>
      </c>
    </row>
    <row r="109" spans="1:16">
      <c r="A109" s="31">
        <v>38718</v>
      </c>
      <c r="C109" s="6">
        <v>101</v>
      </c>
      <c r="D109" s="29">
        <f t="shared" si="32"/>
        <v>11501</v>
      </c>
      <c r="E109" s="29">
        <f t="shared" si="37"/>
        <v>1161601</v>
      </c>
      <c r="F109" s="29">
        <f t="shared" si="33"/>
        <v>-908614</v>
      </c>
      <c r="G109" s="34">
        <f>+Inputs!$D$3</f>
        <v>0.37951000000000001</v>
      </c>
      <c r="I109" s="27">
        <f t="shared" si="38"/>
        <v>2070215</v>
      </c>
      <c r="K109" s="27">
        <f t="shared" si="34"/>
        <v>11501</v>
      </c>
      <c r="L109" s="27">
        <f t="shared" si="39"/>
        <v>1161601</v>
      </c>
      <c r="M109" s="27">
        <f t="shared" si="35"/>
        <v>4364.7445100000004</v>
      </c>
      <c r="N109" s="27">
        <f t="shared" si="36"/>
        <v>4364.7445100000004</v>
      </c>
      <c r="O109" s="27">
        <f t="shared" si="40"/>
        <v>-344815.21766999824</v>
      </c>
      <c r="P109" s="27">
        <f t="shared" si="41"/>
        <v>344815.21766999824</v>
      </c>
    </row>
    <row r="110" spans="1:16">
      <c r="A110" s="30">
        <v>38749</v>
      </c>
      <c r="C110" s="6">
        <v>102</v>
      </c>
      <c r="D110" s="29">
        <f t="shared" si="32"/>
        <v>11501</v>
      </c>
      <c r="E110" s="29">
        <f t="shared" si="37"/>
        <v>1173102</v>
      </c>
      <c r="F110" s="29">
        <f t="shared" si="33"/>
        <v>-897113</v>
      </c>
      <c r="G110" s="34">
        <f>+Inputs!$D$3</f>
        <v>0.37951000000000001</v>
      </c>
      <c r="I110" s="27">
        <f t="shared" si="38"/>
        <v>2070215</v>
      </c>
      <c r="K110" s="27">
        <f t="shared" si="34"/>
        <v>11501</v>
      </c>
      <c r="L110" s="27">
        <f t="shared" si="39"/>
        <v>1173102</v>
      </c>
      <c r="M110" s="27">
        <f t="shared" si="35"/>
        <v>4364.7445100000004</v>
      </c>
      <c r="N110" s="27">
        <f t="shared" si="36"/>
        <v>4364.7445100000004</v>
      </c>
      <c r="O110" s="27">
        <f t="shared" si="40"/>
        <v>-340450.47315999825</v>
      </c>
      <c r="P110" s="27">
        <f t="shared" si="41"/>
        <v>340450.47315999825</v>
      </c>
    </row>
    <row r="111" spans="1:16">
      <c r="A111" s="31">
        <v>38777</v>
      </c>
      <c r="C111" s="6">
        <v>103</v>
      </c>
      <c r="D111" s="29">
        <f t="shared" si="32"/>
        <v>11501</v>
      </c>
      <c r="E111" s="29">
        <f t="shared" si="37"/>
        <v>1184603</v>
      </c>
      <c r="F111" s="29">
        <f t="shared" si="33"/>
        <v>-885612</v>
      </c>
      <c r="G111" s="34">
        <f>+Inputs!$D$3</f>
        <v>0.37951000000000001</v>
      </c>
      <c r="I111" s="27">
        <f t="shared" si="38"/>
        <v>2070215</v>
      </c>
      <c r="K111" s="27">
        <f t="shared" si="34"/>
        <v>11501</v>
      </c>
      <c r="L111" s="27">
        <f t="shared" si="39"/>
        <v>1184603</v>
      </c>
      <c r="M111" s="27">
        <f t="shared" si="35"/>
        <v>4364.7445100000004</v>
      </c>
      <c r="N111" s="27">
        <f t="shared" si="36"/>
        <v>4364.7445100000004</v>
      </c>
      <c r="O111" s="27">
        <f t="shared" si="40"/>
        <v>-336085.72864999826</v>
      </c>
      <c r="P111" s="27">
        <f t="shared" si="41"/>
        <v>336085.72864999826</v>
      </c>
    </row>
    <row r="112" spans="1:16">
      <c r="A112" s="30">
        <v>38808</v>
      </c>
      <c r="C112" s="6">
        <v>104</v>
      </c>
      <c r="D112" s="29">
        <f t="shared" si="32"/>
        <v>11501</v>
      </c>
      <c r="E112" s="29">
        <f t="shared" si="37"/>
        <v>1196104</v>
      </c>
      <c r="F112" s="29">
        <f t="shared" si="33"/>
        <v>-874111</v>
      </c>
      <c r="G112" s="34">
        <f>+Inputs!$D$3</f>
        <v>0.37951000000000001</v>
      </c>
      <c r="I112" s="27">
        <f t="shared" si="38"/>
        <v>2070215</v>
      </c>
      <c r="K112" s="27">
        <f t="shared" si="34"/>
        <v>11501</v>
      </c>
      <c r="L112" s="27">
        <f t="shared" si="39"/>
        <v>1196104</v>
      </c>
      <c r="M112" s="27">
        <f t="shared" si="35"/>
        <v>4364.7445100000004</v>
      </c>
      <c r="N112" s="27">
        <f t="shared" si="36"/>
        <v>4364.7445100000004</v>
      </c>
      <c r="O112" s="27">
        <f t="shared" si="40"/>
        <v>-331720.98413999827</v>
      </c>
      <c r="P112" s="27">
        <f t="shared" si="41"/>
        <v>331720.98413999827</v>
      </c>
    </row>
    <row r="113" spans="1:16">
      <c r="A113" s="31">
        <v>38838</v>
      </c>
      <c r="C113" s="6">
        <v>105</v>
      </c>
      <c r="D113" s="29">
        <f t="shared" si="32"/>
        <v>11501</v>
      </c>
      <c r="E113" s="29">
        <f t="shared" si="37"/>
        <v>1207605</v>
      </c>
      <c r="F113" s="29">
        <f t="shared" si="33"/>
        <v>-862610</v>
      </c>
      <c r="G113" s="34">
        <f>+Inputs!$D$3</f>
        <v>0.37951000000000001</v>
      </c>
      <c r="I113" s="27">
        <f t="shared" si="38"/>
        <v>2070215</v>
      </c>
      <c r="K113" s="27">
        <f t="shared" si="34"/>
        <v>11501</v>
      </c>
      <c r="L113" s="27">
        <f t="shared" si="39"/>
        <v>1207605</v>
      </c>
      <c r="M113" s="27">
        <f t="shared" si="35"/>
        <v>4364.7445100000004</v>
      </c>
      <c r="N113" s="27">
        <f t="shared" si="36"/>
        <v>4364.7445100000004</v>
      </c>
      <c r="O113" s="27">
        <f t="shared" si="40"/>
        <v>-327356.23962999828</v>
      </c>
      <c r="P113" s="27">
        <f t="shared" si="41"/>
        <v>327356.23962999828</v>
      </c>
    </row>
    <row r="114" spans="1:16">
      <c r="A114" s="30">
        <v>38869</v>
      </c>
      <c r="C114" s="6">
        <v>106</v>
      </c>
      <c r="D114" s="29">
        <f t="shared" si="32"/>
        <v>11501</v>
      </c>
      <c r="E114" s="29">
        <f t="shared" si="37"/>
        <v>1219106</v>
      </c>
      <c r="F114" s="29">
        <f t="shared" si="33"/>
        <v>-851109</v>
      </c>
      <c r="G114" s="34">
        <f>+Inputs!$D$3</f>
        <v>0.37951000000000001</v>
      </c>
      <c r="I114" s="27">
        <f t="shared" si="38"/>
        <v>2070215</v>
      </c>
      <c r="K114" s="27">
        <f t="shared" si="34"/>
        <v>11501</v>
      </c>
      <c r="L114" s="27">
        <f t="shared" si="39"/>
        <v>1219106</v>
      </c>
      <c r="M114" s="27">
        <f t="shared" si="35"/>
        <v>4364.7445100000004</v>
      </c>
      <c r="N114" s="27">
        <f t="shared" si="36"/>
        <v>4364.7445100000004</v>
      </c>
      <c r="O114" s="27">
        <f t="shared" si="40"/>
        <v>-322991.49511999829</v>
      </c>
      <c r="P114" s="27">
        <f t="shared" si="41"/>
        <v>322991.49511999829</v>
      </c>
    </row>
    <row r="115" spans="1:16">
      <c r="A115" s="31">
        <v>38899</v>
      </c>
      <c r="C115" s="6">
        <v>107</v>
      </c>
      <c r="D115" s="29">
        <f t="shared" si="32"/>
        <v>11501</v>
      </c>
      <c r="E115" s="29">
        <f t="shared" si="37"/>
        <v>1230607</v>
      </c>
      <c r="F115" s="29">
        <f t="shared" si="33"/>
        <v>-839608</v>
      </c>
      <c r="G115" s="34">
        <f>+Inputs!$D$3</f>
        <v>0.37951000000000001</v>
      </c>
      <c r="I115" s="27">
        <f t="shared" si="38"/>
        <v>2070215</v>
      </c>
      <c r="K115" s="27">
        <f t="shared" si="34"/>
        <v>11501</v>
      </c>
      <c r="L115" s="27">
        <f t="shared" si="39"/>
        <v>1230607</v>
      </c>
      <c r="M115" s="27">
        <f t="shared" si="35"/>
        <v>4364.7445100000004</v>
      </c>
      <c r="N115" s="27">
        <f t="shared" si="36"/>
        <v>4364.7445100000004</v>
      </c>
      <c r="O115" s="27">
        <f t="shared" si="40"/>
        <v>-318626.7506099983</v>
      </c>
      <c r="P115" s="27">
        <f t="shared" si="41"/>
        <v>318626.7506099983</v>
      </c>
    </row>
    <row r="116" spans="1:16">
      <c r="A116" s="30">
        <v>38930</v>
      </c>
      <c r="C116" s="6">
        <v>108</v>
      </c>
      <c r="D116" s="29">
        <f t="shared" si="32"/>
        <v>11501</v>
      </c>
      <c r="E116" s="29">
        <f t="shared" si="37"/>
        <v>1242108</v>
      </c>
      <c r="F116" s="29">
        <f t="shared" si="33"/>
        <v>-828107</v>
      </c>
      <c r="G116" s="34">
        <f>+Inputs!$D$3</f>
        <v>0.37951000000000001</v>
      </c>
      <c r="I116" s="27">
        <f t="shared" si="38"/>
        <v>2070215</v>
      </c>
      <c r="K116" s="27">
        <f t="shared" si="34"/>
        <v>11501</v>
      </c>
      <c r="L116" s="27">
        <f t="shared" si="39"/>
        <v>1242108</v>
      </c>
      <c r="M116" s="27">
        <f t="shared" si="35"/>
        <v>4364.7445100000004</v>
      </c>
      <c r="N116" s="27">
        <f t="shared" si="36"/>
        <v>4364.7445100000004</v>
      </c>
      <c r="O116" s="27">
        <f t="shared" si="40"/>
        <v>-314262.00609999831</v>
      </c>
      <c r="P116" s="27">
        <f t="shared" si="41"/>
        <v>314262.00609999831</v>
      </c>
    </row>
    <row r="117" spans="1:16">
      <c r="A117" s="31">
        <v>38961</v>
      </c>
      <c r="C117" s="6">
        <v>109</v>
      </c>
      <c r="D117" s="29">
        <f t="shared" si="32"/>
        <v>11501</v>
      </c>
      <c r="E117" s="29">
        <f t="shared" si="37"/>
        <v>1253609</v>
      </c>
      <c r="F117" s="29">
        <f t="shared" si="33"/>
        <v>-816606</v>
      </c>
      <c r="G117" s="34">
        <f>+Inputs!$D$3</f>
        <v>0.37951000000000001</v>
      </c>
      <c r="I117" s="27">
        <f t="shared" si="38"/>
        <v>2070215</v>
      </c>
      <c r="K117" s="27">
        <f t="shared" si="34"/>
        <v>11501</v>
      </c>
      <c r="L117" s="27">
        <f t="shared" si="39"/>
        <v>1253609</v>
      </c>
      <c r="M117" s="27">
        <f t="shared" si="35"/>
        <v>4364.7445100000004</v>
      </c>
      <c r="N117" s="27">
        <f t="shared" si="36"/>
        <v>4364.7445100000004</v>
      </c>
      <c r="O117" s="27">
        <f t="shared" si="40"/>
        <v>-309897.26158999832</v>
      </c>
      <c r="P117" s="27">
        <f t="shared" si="41"/>
        <v>309897.26158999832</v>
      </c>
    </row>
    <row r="118" spans="1:16">
      <c r="A118" s="30">
        <v>38991</v>
      </c>
      <c r="C118" s="6">
        <v>110</v>
      </c>
      <c r="D118" s="29">
        <f t="shared" si="32"/>
        <v>11501</v>
      </c>
      <c r="E118" s="29">
        <f t="shared" si="37"/>
        <v>1265110</v>
      </c>
      <c r="F118" s="29">
        <f t="shared" si="33"/>
        <v>-805105</v>
      </c>
      <c r="G118" s="34">
        <f>+Inputs!$D$3</f>
        <v>0.37951000000000001</v>
      </c>
      <c r="I118" s="27">
        <f t="shared" si="38"/>
        <v>2070215</v>
      </c>
      <c r="K118" s="27">
        <f t="shared" si="34"/>
        <v>11501</v>
      </c>
      <c r="L118" s="27">
        <f t="shared" si="39"/>
        <v>1265110</v>
      </c>
      <c r="M118" s="27">
        <f t="shared" si="35"/>
        <v>4364.7445100000004</v>
      </c>
      <c r="N118" s="27">
        <f t="shared" si="36"/>
        <v>4364.7445100000004</v>
      </c>
      <c r="O118" s="27">
        <f t="shared" si="40"/>
        <v>-305532.51707999833</v>
      </c>
      <c r="P118" s="27">
        <f t="shared" si="41"/>
        <v>305532.51707999833</v>
      </c>
    </row>
    <row r="119" spans="1:16">
      <c r="A119" s="31">
        <v>39022</v>
      </c>
      <c r="C119" s="6">
        <v>111</v>
      </c>
      <c r="D119" s="29">
        <f t="shared" si="32"/>
        <v>11501</v>
      </c>
      <c r="E119" s="29">
        <f t="shared" si="37"/>
        <v>1276611</v>
      </c>
      <c r="F119" s="29">
        <f t="shared" si="33"/>
        <v>-793604</v>
      </c>
      <c r="G119" s="34">
        <f>+Inputs!$D$3</f>
        <v>0.37951000000000001</v>
      </c>
      <c r="I119" s="27">
        <f t="shared" si="38"/>
        <v>2070215</v>
      </c>
      <c r="K119" s="27">
        <f t="shared" si="34"/>
        <v>11501</v>
      </c>
      <c r="L119" s="27">
        <f t="shared" si="39"/>
        <v>1276611</v>
      </c>
      <c r="M119" s="27">
        <f t="shared" si="35"/>
        <v>4364.7445100000004</v>
      </c>
      <c r="N119" s="27">
        <f t="shared" si="36"/>
        <v>4364.7445100000004</v>
      </c>
      <c r="O119" s="27">
        <f t="shared" si="40"/>
        <v>-301167.77256999834</v>
      </c>
      <c r="P119" s="27">
        <f t="shared" si="41"/>
        <v>301167.77256999834</v>
      </c>
    </row>
    <row r="120" spans="1:16">
      <c r="A120" s="30">
        <v>39052</v>
      </c>
      <c r="C120" s="6">
        <v>112</v>
      </c>
      <c r="D120" s="29">
        <f t="shared" si="32"/>
        <v>11501</v>
      </c>
      <c r="E120" s="29">
        <f t="shared" si="37"/>
        <v>1288112</v>
      </c>
      <c r="F120" s="29">
        <f t="shared" si="33"/>
        <v>-782103</v>
      </c>
      <c r="G120" s="34">
        <f>+Inputs!$D$3</f>
        <v>0.37951000000000001</v>
      </c>
      <c r="I120" s="27">
        <f t="shared" si="38"/>
        <v>2070215</v>
      </c>
      <c r="K120" s="27">
        <f t="shared" si="34"/>
        <v>11501</v>
      </c>
      <c r="L120" s="27">
        <f t="shared" si="39"/>
        <v>1288112</v>
      </c>
      <c r="M120" s="27">
        <f t="shared" si="35"/>
        <v>4364.7445100000004</v>
      </c>
      <c r="N120" s="27">
        <f t="shared" si="36"/>
        <v>4364.7445100000004</v>
      </c>
      <c r="O120" s="27">
        <f t="shared" si="40"/>
        <v>-296803.02805999835</v>
      </c>
      <c r="P120" s="27">
        <f t="shared" si="41"/>
        <v>296803.02805999835</v>
      </c>
    </row>
    <row r="121" spans="1:16">
      <c r="A121" s="31">
        <v>39083</v>
      </c>
      <c r="C121" s="6">
        <v>113</v>
      </c>
      <c r="D121" s="29">
        <f t="shared" si="32"/>
        <v>11501</v>
      </c>
      <c r="E121" s="29">
        <f t="shared" si="37"/>
        <v>1299613</v>
      </c>
      <c r="F121" s="29">
        <f t="shared" si="33"/>
        <v>-770602</v>
      </c>
      <c r="G121" s="34">
        <f>+Inputs!$D$3</f>
        <v>0.37951000000000001</v>
      </c>
      <c r="I121" s="27">
        <f t="shared" si="38"/>
        <v>2070215</v>
      </c>
      <c r="K121" s="27">
        <f t="shared" si="34"/>
        <v>11501</v>
      </c>
      <c r="L121" s="27">
        <f t="shared" si="39"/>
        <v>1299613</v>
      </c>
      <c r="M121" s="27">
        <f t="shared" si="35"/>
        <v>4364.7445100000004</v>
      </c>
      <c r="N121" s="27">
        <f t="shared" si="36"/>
        <v>4364.7445100000004</v>
      </c>
      <c r="O121" s="27">
        <f t="shared" si="40"/>
        <v>-292438.28354999836</v>
      </c>
      <c r="P121" s="27">
        <f t="shared" si="41"/>
        <v>292438.28354999836</v>
      </c>
    </row>
    <row r="122" spans="1:16">
      <c r="A122" s="30">
        <v>39114</v>
      </c>
      <c r="C122" s="6">
        <v>114</v>
      </c>
      <c r="D122" s="29">
        <f t="shared" si="32"/>
        <v>11501</v>
      </c>
      <c r="E122" s="29">
        <f t="shared" si="37"/>
        <v>1311114</v>
      </c>
      <c r="F122" s="29">
        <f t="shared" si="33"/>
        <v>-759101</v>
      </c>
      <c r="G122" s="34">
        <f>+Inputs!$D$3</f>
        <v>0.37951000000000001</v>
      </c>
      <c r="I122" s="27">
        <f t="shared" si="38"/>
        <v>2070215</v>
      </c>
      <c r="K122" s="27">
        <f t="shared" si="34"/>
        <v>11501</v>
      </c>
      <c r="L122" s="27">
        <f t="shared" si="39"/>
        <v>1311114</v>
      </c>
      <c r="M122" s="27">
        <f t="shared" si="35"/>
        <v>4364.7445100000004</v>
      </c>
      <c r="N122" s="27">
        <f t="shared" si="36"/>
        <v>4364.7445100000004</v>
      </c>
      <c r="O122" s="27">
        <f t="shared" si="40"/>
        <v>-288073.53903999837</v>
      </c>
      <c r="P122" s="27">
        <f t="shared" si="41"/>
        <v>288073.53903999837</v>
      </c>
    </row>
    <row r="123" spans="1:16">
      <c r="A123" s="31">
        <v>39142</v>
      </c>
      <c r="C123" s="6">
        <v>115</v>
      </c>
      <c r="D123" s="29">
        <f t="shared" si="32"/>
        <v>11501</v>
      </c>
      <c r="E123" s="29">
        <f t="shared" si="37"/>
        <v>1322615</v>
      </c>
      <c r="F123" s="29">
        <f t="shared" si="33"/>
        <v>-747600</v>
      </c>
      <c r="G123" s="34">
        <f>+Inputs!$D$3</f>
        <v>0.37951000000000001</v>
      </c>
      <c r="I123" s="27">
        <f t="shared" si="38"/>
        <v>2070215</v>
      </c>
      <c r="K123" s="27">
        <f t="shared" si="34"/>
        <v>11501</v>
      </c>
      <c r="L123" s="27">
        <f t="shared" si="39"/>
        <v>1322615</v>
      </c>
      <c r="M123" s="27">
        <f t="shared" si="35"/>
        <v>4364.7445100000004</v>
      </c>
      <c r="N123" s="27">
        <f t="shared" si="36"/>
        <v>4364.7445100000004</v>
      </c>
      <c r="O123" s="27">
        <f t="shared" si="40"/>
        <v>-283708.79452999838</v>
      </c>
      <c r="P123" s="27">
        <f t="shared" si="41"/>
        <v>283708.79452999838</v>
      </c>
    </row>
    <row r="124" spans="1:16">
      <c r="A124" s="30">
        <v>39173</v>
      </c>
      <c r="C124" s="6">
        <v>116</v>
      </c>
      <c r="D124" s="29">
        <f t="shared" si="32"/>
        <v>11501</v>
      </c>
      <c r="E124" s="29">
        <f t="shared" si="37"/>
        <v>1334116</v>
      </c>
      <c r="F124" s="29">
        <f t="shared" si="33"/>
        <v>-736099</v>
      </c>
      <c r="G124" s="34">
        <f>+Inputs!$D$3</f>
        <v>0.37951000000000001</v>
      </c>
      <c r="I124" s="27">
        <f t="shared" si="38"/>
        <v>2070215</v>
      </c>
      <c r="K124" s="27">
        <f t="shared" si="34"/>
        <v>11501</v>
      </c>
      <c r="L124" s="27">
        <f t="shared" si="39"/>
        <v>1334116</v>
      </c>
      <c r="M124" s="27">
        <f t="shared" si="35"/>
        <v>4364.7445100000004</v>
      </c>
      <c r="N124" s="27">
        <f t="shared" si="36"/>
        <v>4364.7445100000004</v>
      </c>
      <c r="O124" s="27">
        <f t="shared" si="40"/>
        <v>-279344.05001999839</v>
      </c>
      <c r="P124" s="27">
        <f t="shared" si="41"/>
        <v>279344.05001999839</v>
      </c>
    </row>
    <row r="125" spans="1:16">
      <c r="A125" s="31">
        <v>39203</v>
      </c>
      <c r="C125" s="6">
        <v>117</v>
      </c>
      <c r="D125" s="29">
        <f t="shared" si="32"/>
        <v>11501</v>
      </c>
      <c r="E125" s="29">
        <f t="shared" si="37"/>
        <v>1345617</v>
      </c>
      <c r="F125" s="29">
        <f t="shared" si="33"/>
        <v>-724598</v>
      </c>
      <c r="G125" s="34">
        <f>+Inputs!$D$3</f>
        <v>0.37951000000000001</v>
      </c>
      <c r="I125" s="27">
        <f t="shared" si="38"/>
        <v>2070215</v>
      </c>
      <c r="K125" s="27">
        <f t="shared" si="34"/>
        <v>11501</v>
      </c>
      <c r="L125" s="27">
        <f t="shared" si="39"/>
        <v>1345617</v>
      </c>
      <c r="M125" s="27">
        <f t="shared" si="35"/>
        <v>4364.7445100000004</v>
      </c>
      <c r="N125" s="27">
        <f t="shared" si="36"/>
        <v>4364.7445100000004</v>
      </c>
      <c r="O125" s="27">
        <f t="shared" si="40"/>
        <v>-274979.3055099984</v>
      </c>
      <c r="P125" s="27">
        <f t="shared" si="41"/>
        <v>274979.3055099984</v>
      </c>
    </row>
    <row r="126" spans="1:16">
      <c r="A126" s="30">
        <v>39234</v>
      </c>
      <c r="C126" s="6">
        <v>118</v>
      </c>
      <c r="D126" s="29">
        <f t="shared" si="32"/>
        <v>11501</v>
      </c>
      <c r="E126" s="29">
        <f t="shared" si="37"/>
        <v>1357118</v>
      </c>
      <c r="F126" s="29">
        <f t="shared" si="33"/>
        <v>-713097</v>
      </c>
      <c r="G126" s="34">
        <f>+Inputs!$D$3</f>
        <v>0.37951000000000001</v>
      </c>
      <c r="I126" s="27">
        <f t="shared" si="38"/>
        <v>2070215</v>
      </c>
      <c r="K126" s="27">
        <f t="shared" si="34"/>
        <v>11501</v>
      </c>
      <c r="L126" s="27">
        <f t="shared" si="39"/>
        <v>1357118</v>
      </c>
      <c r="M126" s="27">
        <f t="shared" si="35"/>
        <v>4364.7445100000004</v>
      </c>
      <c r="N126" s="27">
        <f t="shared" si="36"/>
        <v>4364.7445100000004</v>
      </c>
      <c r="O126" s="27">
        <f t="shared" si="40"/>
        <v>-270614.56099999842</v>
      </c>
      <c r="P126" s="27">
        <f t="shared" si="41"/>
        <v>270614.56099999842</v>
      </c>
    </row>
    <row r="127" spans="1:16">
      <c r="A127" s="31">
        <v>39264</v>
      </c>
      <c r="C127" s="6">
        <v>119</v>
      </c>
      <c r="D127" s="29">
        <f t="shared" si="32"/>
        <v>11501</v>
      </c>
      <c r="E127" s="29">
        <f t="shared" si="37"/>
        <v>1368619</v>
      </c>
      <c r="F127" s="29">
        <f t="shared" si="33"/>
        <v>-701596</v>
      </c>
      <c r="G127" s="34">
        <f>+Inputs!$D$3</f>
        <v>0.37951000000000001</v>
      </c>
      <c r="I127" s="27">
        <f t="shared" si="38"/>
        <v>2070215</v>
      </c>
      <c r="K127" s="27">
        <f t="shared" si="34"/>
        <v>11501</v>
      </c>
      <c r="L127" s="27">
        <f t="shared" si="39"/>
        <v>1368619</v>
      </c>
      <c r="M127" s="27">
        <f t="shared" si="35"/>
        <v>4364.7445100000004</v>
      </c>
      <c r="N127" s="27">
        <f t="shared" si="36"/>
        <v>4364.7445100000004</v>
      </c>
      <c r="O127" s="27">
        <f t="shared" si="40"/>
        <v>-266249.81648999843</v>
      </c>
      <c r="P127" s="27">
        <f t="shared" si="41"/>
        <v>266249.81648999843</v>
      </c>
    </row>
    <row r="128" spans="1:16">
      <c r="A128" s="30">
        <v>39295</v>
      </c>
      <c r="C128" s="6">
        <v>120</v>
      </c>
      <c r="D128" s="29">
        <f t="shared" si="32"/>
        <v>11501</v>
      </c>
      <c r="E128" s="29">
        <f t="shared" si="37"/>
        <v>1380120</v>
      </c>
      <c r="F128" s="29">
        <f t="shared" si="33"/>
        <v>-690095</v>
      </c>
      <c r="G128" s="34">
        <f>+Inputs!$D$3</f>
        <v>0.37951000000000001</v>
      </c>
      <c r="I128" s="27">
        <f t="shared" si="38"/>
        <v>2070215</v>
      </c>
      <c r="K128" s="27">
        <f t="shared" si="34"/>
        <v>11501</v>
      </c>
      <c r="L128" s="27">
        <f t="shared" si="39"/>
        <v>1380120</v>
      </c>
      <c r="M128" s="27">
        <f t="shared" si="35"/>
        <v>4364.7445100000004</v>
      </c>
      <c r="N128" s="27">
        <f t="shared" si="36"/>
        <v>4364.7445100000004</v>
      </c>
      <c r="O128" s="27">
        <f t="shared" si="40"/>
        <v>-261885.07197999844</v>
      </c>
      <c r="P128" s="27">
        <f t="shared" si="41"/>
        <v>261885.07197999844</v>
      </c>
    </row>
    <row r="129" spans="1:16">
      <c r="A129" s="31">
        <v>39326</v>
      </c>
      <c r="C129" s="6">
        <v>121</v>
      </c>
      <c r="D129" s="29">
        <f t="shared" si="32"/>
        <v>11501</v>
      </c>
      <c r="E129" s="29">
        <f t="shared" si="37"/>
        <v>1391621</v>
      </c>
      <c r="F129" s="29">
        <f t="shared" si="33"/>
        <v>-678594</v>
      </c>
      <c r="G129" s="34">
        <f>+Inputs!$D$3</f>
        <v>0.37951000000000001</v>
      </c>
      <c r="I129" s="27">
        <f t="shared" si="38"/>
        <v>2070215</v>
      </c>
      <c r="K129" s="27">
        <f t="shared" si="34"/>
        <v>11501</v>
      </c>
      <c r="L129" s="27">
        <f t="shared" si="39"/>
        <v>1391621</v>
      </c>
      <c r="M129" s="27">
        <f t="shared" si="35"/>
        <v>4364.7445100000004</v>
      </c>
      <c r="N129" s="27">
        <f t="shared" si="36"/>
        <v>4364.7445100000004</v>
      </c>
      <c r="O129" s="27">
        <f t="shared" si="40"/>
        <v>-257520.32746999845</v>
      </c>
      <c r="P129" s="27">
        <f t="shared" si="41"/>
        <v>257520.32746999845</v>
      </c>
    </row>
    <row r="130" spans="1:16">
      <c r="A130" s="30">
        <v>39356</v>
      </c>
      <c r="C130" s="6">
        <v>122</v>
      </c>
      <c r="D130" s="29">
        <f t="shared" si="32"/>
        <v>11501</v>
      </c>
      <c r="E130" s="29">
        <f t="shared" si="37"/>
        <v>1403122</v>
      </c>
      <c r="F130" s="29">
        <f t="shared" si="33"/>
        <v>-667093</v>
      </c>
      <c r="G130" s="34">
        <f>+Inputs!$D$3</f>
        <v>0.37951000000000001</v>
      </c>
      <c r="I130" s="27">
        <f t="shared" si="38"/>
        <v>2070215</v>
      </c>
      <c r="K130" s="27">
        <f t="shared" si="34"/>
        <v>11501</v>
      </c>
      <c r="L130" s="27">
        <f t="shared" si="39"/>
        <v>1403122</v>
      </c>
      <c r="M130" s="27">
        <f t="shared" si="35"/>
        <v>4364.7445100000004</v>
      </c>
      <c r="N130" s="27">
        <f t="shared" si="36"/>
        <v>4364.7445100000004</v>
      </c>
      <c r="O130" s="27">
        <f t="shared" si="40"/>
        <v>-253155.58295999846</v>
      </c>
      <c r="P130" s="27">
        <f t="shared" si="41"/>
        <v>253155.58295999846</v>
      </c>
    </row>
    <row r="131" spans="1:16">
      <c r="A131" s="31">
        <v>39387</v>
      </c>
      <c r="C131" s="6">
        <v>123</v>
      </c>
      <c r="D131" s="29">
        <f t="shared" si="32"/>
        <v>11501</v>
      </c>
      <c r="E131" s="29">
        <f t="shared" si="37"/>
        <v>1414623</v>
      </c>
      <c r="F131" s="29">
        <f t="shared" si="33"/>
        <v>-655592</v>
      </c>
      <c r="G131" s="34">
        <f>+Inputs!$D$3</f>
        <v>0.37951000000000001</v>
      </c>
      <c r="I131" s="27">
        <f t="shared" si="38"/>
        <v>2070215</v>
      </c>
      <c r="K131" s="27">
        <f t="shared" si="34"/>
        <v>11501</v>
      </c>
      <c r="L131" s="27">
        <f t="shared" si="39"/>
        <v>1414623</v>
      </c>
      <c r="M131" s="27">
        <f t="shared" si="35"/>
        <v>4364.7445100000004</v>
      </c>
      <c r="N131" s="27">
        <f t="shared" si="36"/>
        <v>4364.7445100000004</v>
      </c>
      <c r="O131" s="27">
        <f t="shared" si="40"/>
        <v>-248790.83844999847</v>
      </c>
      <c r="P131" s="27">
        <f t="shared" si="41"/>
        <v>248790.83844999847</v>
      </c>
    </row>
    <row r="132" spans="1:16">
      <c r="A132" s="30">
        <v>39417</v>
      </c>
      <c r="C132" s="6">
        <v>124</v>
      </c>
      <c r="D132" s="29">
        <f t="shared" si="32"/>
        <v>11501</v>
      </c>
      <c r="E132" s="29">
        <f t="shared" si="37"/>
        <v>1426124</v>
      </c>
      <c r="F132" s="29">
        <f t="shared" si="33"/>
        <v>-644091</v>
      </c>
      <c r="G132" s="34">
        <f>+Inputs!$D$3</f>
        <v>0.37951000000000001</v>
      </c>
      <c r="I132" s="27">
        <f t="shared" si="38"/>
        <v>2070215</v>
      </c>
      <c r="K132" s="27">
        <f t="shared" si="34"/>
        <v>11501</v>
      </c>
      <c r="L132" s="27">
        <f t="shared" si="39"/>
        <v>1426124</v>
      </c>
      <c r="M132" s="27">
        <f t="shared" si="35"/>
        <v>4364.7445100000004</v>
      </c>
      <c r="N132" s="27">
        <f t="shared" si="36"/>
        <v>4364.7445100000004</v>
      </c>
      <c r="O132" s="27">
        <f t="shared" si="40"/>
        <v>-244426.09393999848</v>
      </c>
      <c r="P132" s="27">
        <f t="shared" si="41"/>
        <v>244426.09393999848</v>
      </c>
    </row>
    <row r="133" spans="1:16">
      <c r="A133" s="31">
        <v>39448</v>
      </c>
      <c r="C133" s="6">
        <v>125</v>
      </c>
      <c r="D133" s="29">
        <f t="shared" si="32"/>
        <v>11501</v>
      </c>
      <c r="E133" s="29">
        <f t="shared" si="37"/>
        <v>1437625</v>
      </c>
      <c r="F133" s="29">
        <f t="shared" si="33"/>
        <v>-632590</v>
      </c>
      <c r="G133" s="34">
        <f>+Inputs!$D$3</f>
        <v>0.37951000000000001</v>
      </c>
      <c r="I133" s="27">
        <f t="shared" si="38"/>
        <v>2070215</v>
      </c>
      <c r="K133" s="27">
        <f t="shared" si="34"/>
        <v>11501</v>
      </c>
      <c r="L133" s="27">
        <f t="shared" si="39"/>
        <v>1437625</v>
      </c>
      <c r="M133" s="27">
        <f t="shared" si="35"/>
        <v>4364.7445100000004</v>
      </c>
      <c r="N133" s="27">
        <f t="shared" si="36"/>
        <v>4364.7445100000004</v>
      </c>
      <c r="O133" s="27">
        <f t="shared" si="40"/>
        <v>-240061.34942999849</v>
      </c>
      <c r="P133" s="27">
        <f t="shared" si="41"/>
        <v>240061.34942999849</v>
      </c>
    </row>
    <row r="134" spans="1:16">
      <c r="A134" s="30">
        <v>39479</v>
      </c>
      <c r="C134" s="6">
        <v>126</v>
      </c>
      <c r="D134" s="29">
        <f t="shared" si="32"/>
        <v>11501</v>
      </c>
      <c r="E134" s="29">
        <f t="shared" si="37"/>
        <v>1449126</v>
      </c>
      <c r="F134" s="29">
        <f t="shared" si="33"/>
        <v>-621089</v>
      </c>
      <c r="G134" s="34">
        <f>+Inputs!$D$3</f>
        <v>0.37951000000000001</v>
      </c>
      <c r="I134" s="27">
        <f t="shared" si="38"/>
        <v>2070215</v>
      </c>
      <c r="K134" s="27">
        <f t="shared" si="34"/>
        <v>11501</v>
      </c>
      <c r="L134" s="27">
        <f t="shared" si="39"/>
        <v>1449126</v>
      </c>
      <c r="M134" s="27">
        <f t="shared" si="35"/>
        <v>4364.7445100000004</v>
      </c>
      <c r="N134" s="27">
        <f t="shared" si="36"/>
        <v>4364.7445100000004</v>
      </c>
      <c r="O134" s="27">
        <f t="shared" si="40"/>
        <v>-235696.6049199985</v>
      </c>
      <c r="P134" s="27">
        <f t="shared" si="41"/>
        <v>235696.6049199985</v>
      </c>
    </row>
    <row r="135" spans="1:16">
      <c r="A135" s="31">
        <v>39508</v>
      </c>
      <c r="C135" s="6">
        <v>127</v>
      </c>
      <c r="D135" s="29">
        <f t="shared" si="32"/>
        <v>11501</v>
      </c>
      <c r="E135" s="29">
        <f t="shared" si="37"/>
        <v>1460627</v>
      </c>
      <c r="F135" s="29">
        <f t="shared" si="33"/>
        <v>-609588</v>
      </c>
      <c r="G135" s="34">
        <f>+Inputs!$D$3</f>
        <v>0.37951000000000001</v>
      </c>
      <c r="I135" s="27">
        <f t="shared" si="38"/>
        <v>2070215</v>
      </c>
      <c r="K135" s="27">
        <f t="shared" si="34"/>
        <v>11501</v>
      </c>
      <c r="L135" s="27">
        <f t="shared" si="39"/>
        <v>1460627</v>
      </c>
      <c r="M135" s="27">
        <f t="shared" si="35"/>
        <v>4364.7445100000004</v>
      </c>
      <c r="N135" s="27">
        <f t="shared" si="36"/>
        <v>4364.7445100000004</v>
      </c>
      <c r="O135" s="27">
        <f t="shared" si="40"/>
        <v>-231331.86040999851</v>
      </c>
      <c r="P135" s="27">
        <f t="shared" si="41"/>
        <v>231331.86040999851</v>
      </c>
    </row>
    <row r="136" spans="1:16">
      <c r="A136" s="30">
        <v>39539</v>
      </c>
      <c r="C136" s="6">
        <v>128</v>
      </c>
      <c r="D136" s="29">
        <f t="shared" si="32"/>
        <v>11501</v>
      </c>
      <c r="E136" s="29">
        <f t="shared" si="37"/>
        <v>1472128</v>
      </c>
      <c r="F136" s="29">
        <f t="shared" si="33"/>
        <v>-598087</v>
      </c>
      <c r="G136" s="34">
        <f>+Inputs!$D$3</f>
        <v>0.37951000000000001</v>
      </c>
      <c r="I136" s="27">
        <f t="shared" si="38"/>
        <v>2070215</v>
      </c>
      <c r="K136" s="27">
        <f t="shared" si="34"/>
        <v>11501</v>
      </c>
      <c r="L136" s="27">
        <f t="shared" si="39"/>
        <v>1472128</v>
      </c>
      <c r="M136" s="27">
        <f t="shared" si="35"/>
        <v>4364.7445100000004</v>
      </c>
      <c r="N136" s="27">
        <f t="shared" si="36"/>
        <v>4364.7445100000004</v>
      </c>
      <c r="O136" s="27">
        <f t="shared" si="40"/>
        <v>-226967.11589999852</v>
      </c>
      <c r="P136" s="27">
        <f t="shared" si="41"/>
        <v>226967.11589999852</v>
      </c>
    </row>
    <row r="137" spans="1:16">
      <c r="A137" s="31">
        <v>39569</v>
      </c>
      <c r="C137" s="6">
        <v>129</v>
      </c>
      <c r="D137" s="29">
        <f t="shared" ref="D137:D168" si="42">ROUND(-(+$B$9/180)*1,0)</f>
        <v>11501</v>
      </c>
      <c r="E137" s="29">
        <f t="shared" si="37"/>
        <v>1483629</v>
      </c>
      <c r="F137" s="29">
        <f t="shared" ref="F137:F168" si="43">$B$9+E137</f>
        <v>-586586</v>
      </c>
      <c r="G137" s="34">
        <f>+Inputs!$D$3</f>
        <v>0.37951000000000001</v>
      </c>
      <c r="I137" s="27">
        <f t="shared" si="38"/>
        <v>2070215</v>
      </c>
      <c r="K137" s="27">
        <f t="shared" ref="K137:K168" si="44">D137</f>
        <v>11501</v>
      </c>
      <c r="L137" s="27">
        <f t="shared" si="39"/>
        <v>1483629</v>
      </c>
      <c r="M137" s="27">
        <f t="shared" ref="M137:M168" si="45">K137*G137</f>
        <v>4364.7445100000004</v>
      </c>
      <c r="N137" s="27">
        <f t="shared" ref="N137:N168" si="46">M137-J137</f>
        <v>4364.7445100000004</v>
      </c>
      <c r="O137" s="27">
        <f t="shared" si="40"/>
        <v>-222602.37138999853</v>
      </c>
      <c r="P137" s="27">
        <f t="shared" si="41"/>
        <v>222602.37138999853</v>
      </c>
    </row>
    <row r="138" spans="1:16">
      <c r="A138" s="30">
        <v>39600</v>
      </c>
      <c r="C138" s="6">
        <v>130</v>
      </c>
      <c r="D138" s="29">
        <f t="shared" si="42"/>
        <v>11501</v>
      </c>
      <c r="E138" s="29">
        <f t="shared" ref="E138:E169" si="47">+E137+D138</f>
        <v>1495130</v>
      </c>
      <c r="F138" s="29">
        <f t="shared" si="43"/>
        <v>-575085</v>
      </c>
      <c r="G138" s="34">
        <f>+Inputs!$D$3</f>
        <v>0.37951000000000001</v>
      </c>
      <c r="I138" s="27">
        <f t="shared" ref="I138:I169" si="48">+I137+H138</f>
        <v>2070215</v>
      </c>
      <c r="K138" s="27">
        <f t="shared" si="44"/>
        <v>11501</v>
      </c>
      <c r="L138" s="27">
        <f t="shared" ref="L138:L169" si="49">+L137+K138</f>
        <v>1495130</v>
      </c>
      <c r="M138" s="27">
        <f t="shared" si="45"/>
        <v>4364.7445100000004</v>
      </c>
      <c r="N138" s="27">
        <f t="shared" si="46"/>
        <v>4364.7445100000004</v>
      </c>
      <c r="O138" s="27">
        <f t="shared" ref="O138:O169" si="50">+O137+N138</f>
        <v>-218237.62687999854</v>
      </c>
      <c r="P138" s="27">
        <f t="shared" ref="P138:P169" si="51">P137-N138</f>
        <v>218237.62687999854</v>
      </c>
    </row>
    <row r="139" spans="1:16">
      <c r="A139" s="31">
        <v>39630</v>
      </c>
      <c r="C139" s="6">
        <v>131</v>
      </c>
      <c r="D139" s="29">
        <f t="shared" si="42"/>
        <v>11501</v>
      </c>
      <c r="E139" s="29">
        <f t="shared" si="47"/>
        <v>1506631</v>
      </c>
      <c r="F139" s="29">
        <f t="shared" si="43"/>
        <v>-563584</v>
      </c>
      <c r="G139" s="34">
        <f>+Inputs!$D$3</f>
        <v>0.37951000000000001</v>
      </c>
      <c r="I139" s="27">
        <f t="shared" si="48"/>
        <v>2070215</v>
      </c>
      <c r="K139" s="27">
        <f t="shared" si="44"/>
        <v>11501</v>
      </c>
      <c r="L139" s="27">
        <f t="shared" si="49"/>
        <v>1506631</v>
      </c>
      <c r="M139" s="27">
        <f t="shared" si="45"/>
        <v>4364.7445100000004</v>
      </c>
      <c r="N139" s="27">
        <f t="shared" si="46"/>
        <v>4364.7445100000004</v>
      </c>
      <c r="O139" s="27">
        <f t="shared" si="50"/>
        <v>-213872.88236999855</v>
      </c>
      <c r="P139" s="27">
        <f t="shared" si="51"/>
        <v>213872.88236999855</v>
      </c>
    </row>
    <row r="140" spans="1:16">
      <c r="A140" s="30">
        <v>39661</v>
      </c>
      <c r="C140" s="6">
        <v>132</v>
      </c>
      <c r="D140" s="29">
        <f t="shared" si="42"/>
        <v>11501</v>
      </c>
      <c r="E140" s="29">
        <f t="shared" si="47"/>
        <v>1518132</v>
      </c>
      <c r="F140" s="29">
        <f t="shared" si="43"/>
        <v>-552083</v>
      </c>
      <c r="G140" s="34">
        <f>+Inputs!$D$3</f>
        <v>0.37951000000000001</v>
      </c>
      <c r="I140" s="27">
        <f t="shared" si="48"/>
        <v>2070215</v>
      </c>
      <c r="K140" s="27">
        <f t="shared" si="44"/>
        <v>11501</v>
      </c>
      <c r="L140" s="27">
        <f t="shared" si="49"/>
        <v>1518132</v>
      </c>
      <c r="M140" s="27">
        <f t="shared" si="45"/>
        <v>4364.7445100000004</v>
      </c>
      <c r="N140" s="27">
        <f t="shared" si="46"/>
        <v>4364.7445100000004</v>
      </c>
      <c r="O140" s="27">
        <f t="shared" si="50"/>
        <v>-209508.13785999856</v>
      </c>
      <c r="P140" s="27">
        <f t="shared" si="51"/>
        <v>209508.13785999856</v>
      </c>
    </row>
    <row r="141" spans="1:16">
      <c r="A141" s="31">
        <v>39692</v>
      </c>
      <c r="C141" s="6">
        <v>133</v>
      </c>
      <c r="D141" s="29">
        <f t="shared" si="42"/>
        <v>11501</v>
      </c>
      <c r="E141" s="29">
        <f t="shared" si="47"/>
        <v>1529633</v>
      </c>
      <c r="F141" s="29">
        <f t="shared" si="43"/>
        <v>-540582</v>
      </c>
      <c r="G141" s="34">
        <f>+Inputs!$D$3</f>
        <v>0.37951000000000001</v>
      </c>
      <c r="I141" s="27">
        <f t="shared" si="48"/>
        <v>2070215</v>
      </c>
      <c r="K141" s="27">
        <f t="shared" si="44"/>
        <v>11501</v>
      </c>
      <c r="L141" s="27">
        <f t="shared" si="49"/>
        <v>1529633</v>
      </c>
      <c r="M141" s="27">
        <f t="shared" si="45"/>
        <v>4364.7445100000004</v>
      </c>
      <c r="N141" s="27">
        <f t="shared" si="46"/>
        <v>4364.7445100000004</v>
      </c>
      <c r="O141" s="27">
        <f t="shared" si="50"/>
        <v>-205143.39334999857</v>
      </c>
      <c r="P141" s="27">
        <f t="shared" si="51"/>
        <v>205143.39334999857</v>
      </c>
    </row>
    <row r="142" spans="1:16">
      <c r="A142" s="30">
        <v>39722</v>
      </c>
      <c r="C142" s="6">
        <v>134</v>
      </c>
      <c r="D142" s="29">
        <f t="shared" si="42"/>
        <v>11501</v>
      </c>
      <c r="E142" s="29">
        <f t="shared" si="47"/>
        <v>1541134</v>
      </c>
      <c r="F142" s="29">
        <f t="shared" si="43"/>
        <v>-529081</v>
      </c>
      <c r="G142" s="34">
        <f>+Inputs!$D$3</f>
        <v>0.37951000000000001</v>
      </c>
      <c r="I142" s="27">
        <f t="shared" si="48"/>
        <v>2070215</v>
      </c>
      <c r="K142" s="27">
        <f t="shared" si="44"/>
        <v>11501</v>
      </c>
      <c r="L142" s="27">
        <f t="shared" si="49"/>
        <v>1541134</v>
      </c>
      <c r="M142" s="27">
        <f t="shared" si="45"/>
        <v>4364.7445100000004</v>
      </c>
      <c r="N142" s="27">
        <f t="shared" si="46"/>
        <v>4364.7445100000004</v>
      </c>
      <c r="O142" s="27">
        <f t="shared" si="50"/>
        <v>-200778.64883999858</v>
      </c>
      <c r="P142" s="27">
        <f t="shared" si="51"/>
        <v>200778.64883999858</v>
      </c>
    </row>
    <row r="143" spans="1:16">
      <c r="A143" s="31">
        <v>39753</v>
      </c>
      <c r="C143" s="6">
        <v>135</v>
      </c>
      <c r="D143" s="29">
        <f t="shared" si="42"/>
        <v>11501</v>
      </c>
      <c r="E143" s="29">
        <f t="shared" si="47"/>
        <v>1552635</v>
      </c>
      <c r="F143" s="29">
        <f t="shared" si="43"/>
        <v>-517580</v>
      </c>
      <c r="G143" s="34">
        <f>+Inputs!$D$3</f>
        <v>0.37951000000000001</v>
      </c>
      <c r="I143" s="27">
        <f t="shared" si="48"/>
        <v>2070215</v>
      </c>
      <c r="K143" s="27">
        <f t="shared" si="44"/>
        <v>11501</v>
      </c>
      <c r="L143" s="27">
        <f t="shared" si="49"/>
        <v>1552635</v>
      </c>
      <c r="M143" s="27">
        <f t="shared" si="45"/>
        <v>4364.7445100000004</v>
      </c>
      <c r="N143" s="27">
        <f t="shared" si="46"/>
        <v>4364.7445100000004</v>
      </c>
      <c r="O143" s="27">
        <f t="shared" si="50"/>
        <v>-196413.90432999859</v>
      </c>
      <c r="P143" s="27">
        <f t="shared" si="51"/>
        <v>196413.90432999859</v>
      </c>
    </row>
    <row r="144" spans="1:16">
      <c r="A144" s="30">
        <v>39783</v>
      </c>
      <c r="C144" s="6">
        <v>136</v>
      </c>
      <c r="D144" s="29">
        <f t="shared" si="42"/>
        <v>11501</v>
      </c>
      <c r="E144" s="29">
        <f t="shared" si="47"/>
        <v>1564136</v>
      </c>
      <c r="F144" s="29">
        <f t="shared" si="43"/>
        <v>-506079</v>
      </c>
      <c r="G144" s="34">
        <f>+Inputs!$D$3</f>
        <v>0.37951000000000001</v>
      </c>
      <c r="I144" s="27">
        <f t="shared" si="48"/>
        <v>2070215</v>
      </c>
      <c r="K144" s="27">
        <f t="shared" si="44"/>
        <v>11501</v>
      </c>
      <c r="L144" s="27">
        <f t="shared" si="49"/>
        <v>1564136</v>
      </c>
      <c r="M144" s="27">
        <f t="shared" si="45"/>
        <v>4364.7445100000004</v>
      </c>
      <c r="N144" s="27">
        <f t="shared" si="46"/>
        <v>4364.7445100000004</v>
      </c>
      <c r="O144" s="27">
        <f t="shared" si="50"/>
        <v>-192049.1598199986</v>
      </c>
      <c r="P144" s="27">
        <f t="shared" si="51"/>
        <v>192049.1598199986</v>
      </c>
    </row>
    <row r="145" spans="1:16">
      <c r="A145" s="31">
        <v>39814</v>
      </c>
      <c r="C145" s="6">
        <v>137</v>
      </c>
      <c r="D145" s="29">
        <f t="shared" si="42"/>
        <v>11501</v>
      </c>
      <c r="E145" s="29">
        <f t="shared" si="47"/>
        <v>1575637</v>
      </c>
      <c r="F145" s="29">
        <f t="shared" si="43"/>
        <v>-494578</v>
      </c>
      <c r="G145" s="34">
        <f>+Inputs!$D$3</f>
        <v>0.37951000000000001</v>
      </c>
      <c r="I145" s="27">
        <f t="shared" si="48"/>
        <v>2070215</v>
      </c>
      <c r="K145" s="27">
        <f t="shared" si="44"/>
        <v>11501</v>
      </c>
      <c r="L145" s="27">
        <f t="shared" si="49"/>
        <v>1575637</v>
      </c>
      <c r="M145" s="27">
        <f t="shared" si="45"/>
        <v>4364.7445100000004</v>
      </c>
      <c r="N145" s="27">
        <f t="shared" si="46"/>
        <v>4364.7445100000004</v>
      </c>
      <c r="O145" s="27">
        <f t="shared" si="50"/>
        <v>-187684.41530999861</v>
      </c>
      <c r="P145" s="27">
        <f t="shared" si="51"/>
        <v>187684.41530999861</v>
      </c>
    </row>
    <row r="146" spans="1:16">
      <c r="A146" s="30">
        <v>39845</v>
      </c>
      <c r="C146" s="6">
        <v>138</v>
      </c>
      <c r="D146" s="29">
        <f t="shared" si="42"/>
        <v>11501</v>
      </c>
      <c r="E146" s="29">
        <f t="shared" si="47"/>
        <v>1587138</v>
      </c>
      <c r="F146" s="29">
        <f t="shared" si="43"/>
        <v>-483077</v>
      </c>
      <c r="G146" s="34">
        <f>+Inputs!$D$3</f>
        <v>0.37951000000000001</v>
      </c>
      <c r="I146" s="27">
        <f t="shared" si="48"/>
        <v>2070215</v>
      </c>
      <c r="K146" s="27">
        <f t="shared" si="44"/>
        <v>11501</v>
      </c>
      <c r="L146" s="27">
        <f t="shared" si="49"/>
        <v>1587138</v>
      </c>
      <c r="M146" s="27">
        <f t="shared" si="45"/>
        <v>4364.7445100000004</v>
      </c>
      <c r="N146" s="27">
        <f t="shared" si="46"/>
        <v>4364.7445100000004</v>
      </c>
      <c r="O146" s="27">
        <f t="shared" si="50"/>
        <v>-183319.67079999862</v>
      </c>
      <c r="P146" s="27">
        <f t="shared" si="51"/>
        <v>183319.67079999862</v>
      </c>
    </row>
    <row r="147" spans="1:16">
      <c r="A147" s="31">
        <v>39873</v>
      </c>
      <c r="C147" s="6">
        <v>139</v>
      </c>
      <c r="D147" s="29">
        <f t="shared" si="42"/>
        <v>11501</v>
      </c>
      <c r="E147" s="29">
        <f t="shared" si="47"/>
        <v>1598639</v>
      </c>
      <c r="F147" s="29">
        <f t="shared" si="43"/>
        <v>-471576</v>
      </c>
      <c r="G147" s="34">
        <f>+Inputs!$D$3</f>
        <v>0.37951000000000001</v>
      </c>
      <c r="I147" s="27">
        <f t="shared" si="48"/>
        <v>2070215</v>
      </c>
      <c r="K147" s="27">
        <f t="shared" si="44"/>
        <v>11501</v>
      </c>
      <c r="L147" s="27">
        <f t="shared" si="49"/>
        <v>1598639</v>
      </c>
      <c r="M147" s="27">
        <f t="shared" si="45"/>
        <v>4364.7445100000004</v>
      </c>
      <c r="N147" s="27">
        <f t="shared" si="46"/>
        <v>4364.7445100000004</v>
      </c>
      <c r="O147" s="27">
        <f t="shared" si="50"/>
        <v>-178954.92628999864</v>
      </c>
      <c r="P147" s="27">
        <f t="shared" si="51"/>
        <v>178954.92628999864</v>
      </c>
    </row>
    <row r="148" spans="1:16">
      <c r="A148" s="30">
        <v>39904</v>
      </c>
      <c r="C148" s="6">
        <v>140</v>
      </c>
      <c r="D148" s="29">
        <f t="shared" si="42"/>
        <v>11501</v>
      </c>
      <c r="E148" s="29">
        <f t="shared" si="47"/>
        <v>1610140</v>
      </c>
      <c r="F148" s="29">
        <f t="shared" si="43"/>
        <v>-460075</v>
      </c>
      <c r="G148" s="34">
        <f>+Inputs!$D$3</f>
        <v>0.37951000000000001</v>
      </c>
      <c r="I148" s="27">
        <f t="shared" si="48"/>
        <v>2070215</v>
      </c>
      <c r="K148" s="27">
        <f t="shared" si="44"/>
        <v>11501</v>
      </c>
      <c r="L148" s="27">
        <f t="shared" si="49"/>
        <v>1610140</v>
      </c>
      <c r="M148" s="27">
        <f t="shared" si="45"/>
        <v>4364.7445100000004</v>
      </c>
      <c r="N148" s="27">
        <f t="shared" si="46"/>
        <v>4364.7445100000004</v>
      </c>
      <c r="O148" s="27">
        <f t="shared" si="50"/>
        <v>-174590.18177999865</v>
      </c>
      <c r="P148" s="27">
        <f t="shared" si="51"/>
        <v>174590.18177999865</v>
      </c>
    </row>
    <row r="149" spans="1:16">
      <c r="A149" s="31">
        <v>39934</v>
      </c>
      <c r="C149" s="6">
        <v>141</v>
      </c>
      <c r="D149" s="29">
        <f t="shared" si="42"/>
        <v>11501</v>
      </c>
      <c r="E149" s="29">
        <f t="shared" si="47"/>
        <v>1621641</v>
      </c>
      <c r="F149" s="29">
        <f t="shared" si="43"/>
        <v>-448574</v>
      </c>
      <c r="G149" s="34">
        <f>+Inputs!$D$3</f>
        <v>0.37951000000000001</v>
      </c>
      <c r="I149" s="27">
        <f t="shared" si="48"/>
        <v>2070215</v>
      </c>
      <c r="K149" s="27">
        <f t="shared" si="44"/>
        <v>11501</v>
      </c>
      <c r="L149" s="27">
        <f t="shared" si="49"/>
        <v>1621641</v>
      </c>
      <c r="M149" s="27">
        <f t="shared" si="45"/>
        <v>4364.7445100000004</v>
      </c>
      <c r="N149" s="27">
        <f t="shared" si="46"/>
        <v>4364.7445100000004</v>
      </c>
      <c r="O149" s="27">
        <f t="shared" si="50"/>
        <v>-170225.43726999866</v>
      </c>
      <c r="P149" s="27">
        <f t="shared" si="51"/>
        <v>170225.43726999866</v>
      </c>
    </row>
    <row r="150" spans="1:16">
      <c r="A150" s="30">
        <v>39965</v>
      </c>
      <c r="C150" s="6">
        <v>142</v>
      </c>
      <c r="D150" s="29">
        <f t="shared" si="42"/>
        <v>11501</v>
      </c>
      <c r="E150" s="29">
        <f t="shared" si="47"/>
        <v>1633142</v>
      </c>
      <c r="F150" s="29">
        <f t="shared" si="43"/>
        <v>-437073</v>
      </c>
      <c r="G150" s="34">
        <f>+Inputs!$D$3</f>
        <v>0.37951000000000001</v>
      </c>
      <c r="I150" s="27">
        <f t="shared" si="48"/>
        <v>2070215</v>
      </c>
      <c r="K150" s="27">
        <f t="shared" si="44"/>
        <v>11501</v>
      </c>
      <c r="L150" s="27">
        <f t="shared" si="49"/>
        <v>1633142</v>
      </c>
      <c r="M150" s="27">
        <f t="shared" si="45"/>
        <v>4364.7445100000004</v>
      </c>
      <c r="N150" s="27">
        <f t="shared" si="46"/>
        <v>4364.7445100000004</v>
      </c>
      <c r="O150" s="27">
        <f t="shared" si="50"/>
        <v>-165860.69275999867</v>
      </c>
      <c r="P150" s="27">
        <f t="shared" si="51"/>
        <v>165860.69275999867</v>
      </c>
    </row>
    <row r="151" spans="1:16">
      <c r="A151" s="31">
        <v>39995</v>
      </c>
      <c r="C151" s="6">
        <v>143</v>
      </c>
      <c r="D151" s="29">
        <f t="shared" si="42"/>
        <v>11501</v>
      </c>
      <c r="E151" s="29">
        <f t="shared" si="47"/>
        <v>1644643</v>
      </c>
      <c r="F151" s="29">
        <f t="shared" si="43"/>
        <v>-425572</v>
      </c>
      <c r="G151" s="34">
        <f>+Inputs!$D$3</f>
        <v>0.37951000000000001</v>
      </c>
      <c r="I151" s="27">
        <f t="shared" si="48"/>
        <v>2070215</v>
      </c>
      <c r="K151" s="27">
        <f t="shared" si="44"/>
        <v>11501</v>
      </c>
      <c r="L151" s="27">
        <f t="shared" si="49"/>
        <v>1644643</v>
      </c>
      <c r="M151" s="27">
        <f t="shared" si="45"/>
        <v>4364.7445100000004</v>
      </c>
      <c r="N151" s="27">
        <f t="shared" si="46"/>
        <v>4364.7445100000004</v>
      </c>
      <c r="O151" s="27">
        <f t="shared" si="50"/>
        <v>-161495.94824999868</v>
      </c>
      <c r="P151" s="27">
        <f t="shared" si="51"/>
        <v>161495.94824999868</v>
      </c>
    </row>
    <row r="152" spans="1:16">
      <c r="A152" s="30">
        <v>40026</v>
      </c>
      <c r="C152" s="6">
        <v>144</v>
      </c>
      <c r="D152" s="29">
        <f t="shared" si="42"/>
        <v>11501</v>
      </c>
      <c r="E152" s="29">
        <f t="shared" si="47"/>
        <v>1656144</v>
      </c>
      <c r="F152" s="29">
        <f t="shared" si="43"/>
        <v>-414071</v>
      </c>
      <c r="G152" s="34">
        <f>+Inputs!$D$3</f>
        <v>0.37951000000000001</v>
      </c>
      <c r="I152" s="27">
        <f t="shared" si="48"/>
        <v>2070215</v>
      </c>
      <c r="K152" s="27">
        <f t="shared" si="44"/>
        <v>11501</v>
      </c>
      <c r="L152" s="27">
        <f t="shared" si="49"/>
        <v>1656144</v>
      </c>
      <c r="M152" s="27">
        <f t="shared" si="45"/>
        <v>4364.7445100000004</v>
      </c>
      <c r="N152" s="27">
        <f t="shared" si="46"/>
        <v>4364.7445100000004</v>
      </c>
      <c r="O152" s="27">
        <f t="shared" si="50"/>
        <v>-157131.20373999869</v>
      </c>
      <c r="P152" s="27">
        <f t="shared" si="51"/>
        <v>157131.20373999869</v>
      </c>
    </row>
    <row r="153" spans="1:16">
      <c r="A153" s="31">
        <v>40057</v>
      </c>
      <c r="C153" s="6">
        <v>145</v>
      </c>
      <c r="D153" s="29">
        <f t="shared" si="42"/>
        <v>11501</v>
      </c>
      <c r="E153" s="29">
        <f t="shared" si="47"/>
        <v>1667645</v>
      </c>
      <c r="F153" s="29">
        <f t="shared" si="43"/>
        <v>-402570</v>
      </c>
      <c r="G153" s="34">
        <f>+Inputs!$D$3</f>
        <v>0.37951000000000001</v>
      </c>
      <c r="I153" s="27">
        <f t="shared" si="48"/>
        <v>2070215</v>
      </c>
      <c r="K153" s="27">
        <f t="shared" si="44"/>
        <v>11501</v>
      </c>
      <c r="L153" s="27">
        <f t="shared" si="49"/>
        <v>1667645</v>
      </c>
      <c r="M153" s="27">
        <f t="shared" si="45"/>
        <v>4364.7445100000004</v>
      </c>
      <c r="N153" s="27">
        <f t="shared" si="46"/>
        <v>4364.7445100000004</v>
      </c>
      <c r="O153" s="27">
        <f t="shared" si="50"/>
        <v>-152766.4592299987</v>
      </c>
      <c r="P153" s="27">
        <f t="shared" si="51"/>
        <v>152766.4592299987</v>
      </c>
    </row>
    <row r="154" spans="1:16">
      <c r="A154" s="30">
        <v>40087</v>
      </c>
      <c r="C154" s="6">
        <v>146</v>
      </c>
      <c r="D154" s="29">
        <f t="shared" si="42"/>
        <v>11501</v>
      </c>
      <c r="E154" s="29">
        <f t="shared" si="47"/>
        <v>1679146</v>
      </c>
      <c r="F154" s="29">
        <f t="shared" si="43"/>
        <v>-391069</v>
      </c>
      <c r="G154" s="34">
        <f>+Inputs!$D$3</f>
        <v>0.37951000000000001</v>
      </c>
      <c r="I154" s="27">
        <f t="shared" si="48"/>
        <v>2070215</v>
      </c>
      <c r="K154" s="27">
        <f t="shared" si="44"/>
        <v>11501</v>
      </c>
      <c r="L154" s="27">
        <f t="shared" si="49"/>
        <v>1679146</v>
      </c>
      <c r="M154" s="27">
        <f t="shared" si="45"/>
        <v>4364.7445100000004</v>
      </c>
      <c r="N154" s="27">
        <f t="shared" si="46"/>
        <v>4364.7445100000004</v>
      </c>
      <c r="O154" s="27">
        <f t="shared" si="50"/>
        <v>-148401.71471999871</v>
      </c>
      <c r="P154" s="27">
        <f t="shared" si="51"/>
        <v>148401.71471999871</v>
      </c>
    </row>
    <row r="155" spans="1:16">
      <c r="A155" s="31">
        <v>40118</v>
      </c>
      <c r="C155" s="6">
        <v>147</v>
      </c>
      <c r="D155" s="29">
        <f t="shared" si="42"/>
        <v>11501</v>
      </c>
      <c r="E155" s="29">
        <f t="shared" si="47"/>
        <v>1690647</v>
      </c>
      <c r="F155" s="29">
        <f t="shared" si="43"/>
        <v>-379568</v>
      </c>
      <c r="G155" s="34">
        <f>+Inputs!$D$3</f>
        <v>0.37951000000000001</v>
      </c>
      <c r="I155" s="27">
        <f t="shared" si="48"/>
        <v>2070215</v>
      </c>
      <c r="K155" s="27">
        <f t="shared" si="44"/>
        <v>11501</v>
      </c>
      <c r="L155" s="27">
        <f t="shared" si="49"/>
        <v>1690647</v>
      </c>
      <c r="M155" s="27">
        <f t="shared" si="45"/>
        <v>4364.7445100000004</v>
      </c>
      <c r="N155" s="27">
        <f t="shared" si="46"/>
        <v>4364.7445100000004</v>
      </c>
      <c r="O155" s="27">
        <f t="shared" si="50"/>
        <v>-144036.97020999872</v>
      </c>
      <c r="P155" s="27">
        <f t="shared" si="51"/>
        <v>144036.97020999872</v>
      </c>
    </row>
    <row r="156" spans="1:16">
      <c r="A156" s="30">
        <v>40148</v>
      </c>
      <c r="C156" s="6">
        <v>148</v>
      </c>
      <c r="D156" s="29">
        <f t="shared" si="42"/>
        <v>11501</v>
      </c>
      <c r="E156" s="29">
        <f t="shared" si="47"/>
        <v>1702148</v>
      </c>
      <c r="F156" s="29">
        <f t="shared" si="43"/>
        <v>-368067</v>
      </c>
      <c r="G156" s="34">
        <f>+Inputs!$D$3</f>
        <v>0.37951000000000001</v>
      </c>
      <c r="I156" s="27">
        <f t="shared" si="48"/>
        <v>2070215</v>
      </c>
      <c r="K156" s="27">
        <f t="shared" si="44"/>
        <v>11501</v>
      </c>
      <c r="L156" s="27">
        <f t="shared" si="49"/>
        <v>1702148</v>
      </c>
      <c r="M156" s="27">
        <f t="shared" si="45"/>
        <v>4364.7445100000004</v>
      </c>
      <c r="N156" s="27">
        <f t="shared" si="46"/>
        <v>4364.7445100000004</v>
      </c>
      <c r="O156" s="27">
        <f t="shared" si="50"/>
        <v>-139672.22569999873</v>
      </c>
      <c r="P156" s="27">
        <f t="shared" si="51"/>
        <v>139672.22569999873</v>
      </c>
    </row>
    <row r="157" spans="1:16">
      <c r="A157" s="31">
        <v>40179</v>
      </c>
      <c r="C157" s="6">
        <v>149</v>
      </c>
      <c r="D157" s="29">
        <f t="shared" si="42"/>
        <v>11501</v>
      </c>
      <c r="E157" s="29">
        <f t="shared" si="47"/>
        <v>1713649</v>
      </c>
      <c r="F157" s="29">
        <f t="shared" si="43"/>
        <v>-356566</v>
      </c>
      <c r="G157" s="34">
        <f>+Inputs!$D$3</f>
        <v>0.37951000000000001</v>
      </c>
      <c r="I157" s="27">
        <f t="shared" si="48"/>
        <v>2070215</v>
      </c>
      <c r="K157" s="27">
        <f t="shared" si="44"/>
        <v>11501</v>
      </c>
      <c r="L157" s="27">
        <f t="shared" si="49"/>
        <v>1713649</v>
      </c>
      <c r="M157" s="27">
        <f t="shared" si="45"/>
        <v>4364.7445100000004</v>
      </c>
      <c r="N157" s="27">
        <f t="shared" si="46"/>
        <v>4364.7445100000004</v>
      </c>
      <c r="O157" s="27">
        <f t="shared" si="50"/>
        <v>-135307.48118999874</v>
      </c>
      <c r="P157" s="27">
        <f t="shared" si="51"/>
        <v>135307.48118999874</v>
      </c>
    </row>
    <row r="158" spans="1:16">
      <c r="A158" s="30">
        <v>40210</v>
      </c>
      <c r="C158" s="6">
        <v>150</v>
      </c>
      <c r="D158" s="29">
        <f t="shared" si="42"/>
        <v>11501</v>
      </c>
      <c r="E158" s="29">
        <f t="shared" si="47"/>
        <v>1725150</v>
      </c>
      <c r="F158" s="29">
        <f t="shared" si="43"/>
        <v>-345065</v>
      </c>
      <c r="G158" s="34">
        <f>+Inputs!$D$3</f>
        <v>0.37951000000000001</v>
      </c>
      <c r="I158" s="27">
        <f t="shared" si="48"/>
        <v>2070215</v>
      </c>
      <c r="K158" s="27">
        <f t="shared" si="44"/>
        <v>11501</v>
      </c>
      <c r="L158" s="27">
        <f t="shared" si="49"/>
        <v>1725150</v>
      </c>
      <c r="M158" s="27">
        <f t="shared" si="45"/>
        <v>4364.7445100000004</v>
      </c>
      <c r="N158" s="27">
        <f t="shared" si="46"/>
        <v>4364.7445100000004</v>
      </c>
      <c r="O158" s="27">
        <f t="shared" si="50"/>
        <v>-130942.73667999874</v>
      </c>
      <c r="P158" s="27">
        <f t="shared" si="51"/>
        <v>130942.73667999874</v>
      </c>
    </row>
    <row r="159" spans="1:16">
      <c r="A159" s="31">
        <v>40238</v>
      </c>
      <c r="C159" s="6">
        <v>151</v>
      </c>
      <c r="D159" s="29">
        <f t="shared" si="42"/>
        <v>11501</v>
      </c>
      <c r="E159" s="29">
        <f t="shared" si="47"/>
        <v>1736651</v>
      </c>
      <c r="F159" s="29">
        <f t="shared" si="43"/>
        <v>-333564</v>
      </c>
      <c r="G159" s="34">
        <f>+Inputs!$D$3</f>
        <v>0.37951000000000001</v>
      </c>
      <c r="I159" s="27">
        <f t="shared" si="48"/>
        <v>2070215</v>
      </c>
      <c r="K159" s="27">
        <f t="shared" si="44"/>
        <v>11501</v>
      </c>
      <c r="L159" s="27">
        <f t="shared" si="49"/>
        <v>1736651</v>
      </c>
      <c r="M159" s="27">
        <f t="shared" si="45"/>
        <v>4364.7445100000004</v>
      </c>
      <c r="N159" s="27">
        <f t="shared" si="46"/>
        <v>4364.7445100000004</v>
      </c>
      <c r="O159" s="27">
        <f t="shared" si="50"/>
        <v>-126577.99216999873</v>
      </c>
      <c r="P159" s="27">
        <f t="shared" si="51"/>
        <v>126577.99216999873</v>
      </c>
    </row>
    <row r="160" spans="1:16">
      <c r="A160" s="30">
        <v>40269</v>
      </c>
      <c r="C160" s="6">
        <v>152</v>
      </c>
      <c r="D160" s="29">
        <f t="shared" si="42"/>
        <v>11501</v>
      </c>
      <c r="E160" s="29">
        <f t="shared" si="47"/>
        <v>1748152</v>
      </c>
      <c r="F160" s="29">
        <f t="shared" si="43"/>
        <v>-322063</v>
      </c>
      <c r="G160" s="34">
        <f>+Inputs!$D$3</f>
        <v>0.37951000000000001</v>
      </c>
      <c r="I160" s="27">
        <f t="shared" si="48"/>
        <v>2070215</v>
      </c>
      <c r="K160" s="27">
        <f t="shared" si="44"/>
        <v>11501</v>
      </c>
      <c r="L160" s="27">
        <f t="shared" si="49"/>
        <v>1748152</v>
      </c>
      <c r="M160" s="27">
        <f t="shared" si="45"/>
        <v>4364.7445100000004</v>
      </c>
      <c r="N160" s="27">
        <f t="shared" si="46"/>
        <v>4364.7445100000004</v>
      </c>
      <c r="O160" s="27">
        <f t="shared" si="50"/>
        <v>-122213.24765999873</v>
      </c>
      <c r="P160" s="27">
        <f t="shared" si="51"/>
        <v>122213.24765999873</v>
      </c>
    </row>
    <row r="161" spans="1:16">
      <c r="A161" s="31">
        <v>40299</v>
      </c>
      <c r="C161" s="6">
        <v>153</v>
      </c>
      <c r="D161" s="29">
        <f t="shared" si="42"/>
        <v>11501</v>
      </c>
      <c r="E161" s="29">
        <f t="shared" si="47"/>
        <v>1759653</v>
      </c>
      <c r="F161" s="29">
        <f t="shared" si="43"/>
        <v>-310562</v>
      </c>
      <c r="G161" s="34">
        <f>+Inputs!$D$3</f>
        <v>0.37951000000000001</v>
      </c>
      <c r="I161" s="27">
        <f t="shared" si="48"/>
        <v>2070215</v>
      </c>
      <c r="K161" s="27">
        <f t="shared" si="44"/>
        <v>11501</v>
      </c>
      <c r="L161" s="27">
        <f t="shared" si="49"/>
        <v>1759653</v>
      </c>
      <c r="M161" s="27">
        <f t="shared" si="45"/>
        <v>4364.7445100000004</v>
      </c>
      <c r="N161" s="27">
        <f t="shared" si="46"/>
        <v>4364.7445100000004</v>
      </c>
      <c r="O161" s="27">
        <f t="shared" si="50"/>
        <v>-117848.50314999872</v>
      </c>
      <c r="P161" s="27">
        <f t="shared" si="51"/>
        <v>117848.50314999872</v>
      </c>
    </row>
    <row r="162" spans="1:16">
      <c r="A162" s="30">
        <v>40330</v>
      </c>
      <c r="C162" s="6">
        <v>154</v>
      </c>
      <c r="D162" s="29">
        <f t="shared" si="42"/>
        <v>11501</v>
      </c>
      <c r="E162" s="29">
        <f t="shared" si="47"/>
        <v>1771154</v>
      </c>
      <c r="F162" s="29">
        <f t="shared" si="43"/>
        <v>-299061</v>
      </c>
      <c r="G162" s="34">
        <f>+Inputs!$D$3</f>
        <v>0.37951000000000001</v>
      </c>
      <c r="I162" s="27">
        <f t="shared" si="48"/>
        <v>2070215</v>
      </c>
      <c r="K162" s="27">
        <f t="shared" si="44"/>
        <v>11501</v>
      </c>
      <c r="L162" s="27">
        <f t="shared" si="49"/>
        <v>1771154</v>
      </c>
      <c r="M162" s="27">
        <f t="shared" si="45"/>
        <v>4364.7445100000004</v>
      </c>
      <c r="N162" s="27">
        <f t="shared" si="46"/>
        <v>4364.7445100000004</v>
      </c>
      <c r="O162" s="27">
        <f t="shared" si="50"/>
        <v>-113483.75863999872</v>
      </c>
      <c r="P162" s="27">
        <f t="shared" si="51"/>
        <v>113483.75863999872</v>
      </c>
    </row>
    <row r="163" spans="1:16">
      <c r="A163" s="31">
        <v>40360</v>
      </c>
      <c r="C163" s="6">
        <v>155</v>
      </c>
      <c r="D163" s="29">
        <f t="shared" si="42"/>
        <v>11501</v>
      </c>
      <c r="E163" s="29">
        <f t="shared" si="47"/>
        <v>1782655</v>
      </c>
      <c r="F163" s="29">
        <f t="shared" si="43"/>
        <v>-287560</v>
      </c>
      <c r="G163" s="34">
        <f>+Inputs!$D$3</f>
        <v>0.37951000000000001</v>
      </c>
      <c r="I163" s="27">
        <f t="shared" si="48"/>
        <v>2070215</v>
      </c>
      <c r="K163" s="27">
        <f t="shared" si="44"/>
        <v>11501</v>
      </c>
      <c r="L163" s="27">
        <f t="shared" si="49"/>
        <v>1782655</v>
      </c>
      <c r="M163" s="27">
        <f t="shared" si="45"/>
        <v>4364.7445100000004</v>
      </c>
      <c r="N163" s="27">
        <f t="shared" si="46"/>
        <v>4364.7445100000004</v>
      </c>
      <c r="O163" s="27">
        <f t="shared" si="50"/>
        <v>-109119.01412999872</v>
      </c>
      <c r="P163" s="27">
        <f t="shared" si="51"/>
        <v>109119.01412999872</v>
      </c>
    </row>
    <row r="164" spans="1:16">
      <c r="A164" s="30">
        <v>40391</v>
      </c>
      <c r="C164" s="6">
        <v>156</v>
      </c>
      <c r="D164" s="29">
        <f t="shared" si="42"/>
        <v>11501</v>
      </c>
      <c r="E164" s="29">
        <f t="shared" si="47"/>
        <v>1794156</v>
      </c>
      <c r="F164" s="29">
        <f t="shared" si="43"/>
        <v>-276059</v>
      </c>
      <c r="G164" s="34">
        <f>+Inputs!$D$3</f>
        <v>0.37951000000000001</v>
      </c>
      <c r="I164" s="27">
        <f t="shared" si="48"/>
        <v>2070215</v>
      </c>
      <c r="K164" s="27">
        <f t="shared" si="44"/>
        <v>11501</v>
      </c>
      <c r="L164" s="27">
        <f t="shared" si="49"/>
        <v>1794156</v>
      </c>
      <c r="M164" s="27">
        <f t="shared" si="45"/>
        <v>4364.7445100000004</v>
      </c>
      <c r="N164" s="27">
        <f t="shared" si="46"/>
        <v>4364.7445100000004</v>
      </c>
      <c r="O164" s="27">
        <f t="shared" si="50"/>
        <v>-104754.26961999871</v>
      </c>
      <c r="P164" s="27">
        <f t="shared" si="51"/>
        <v>104754.26961999871</v>
      </c>
    </row>
    <row r="165" spans="1:16">
      <c r="A165" s="31">
        <v>40422</v>
      </c>
      <c r="C165" s="6">
        <v>157</v>
      </c>
      <c r="D165" s="29">
        <f t="shared" si="42"/>
        <v>11501</v>
      </c>
      <c r="E165" s="29">
        <f t="shared" si="47"/>
        <v>1805657</v>
      </c>
      <c r="F165" s="29">
        <f t="shared" si="43"/>
        <v>-264558</v>
      </c>
      <c r="G165" s="34">
        <f>+Inputs!$D$3</f>
        <v>0.37951000000000001</v>
      </c>
      <c r="I165" s="27">
        <f t="shared" si="48"/>
        <v>2070215</v>
      </c>
      <c r="K165" s="27">
        <f t="shared" si="44"/>
        <v>11501</v>
      </c>
      <c r="L165" s="27">
        <f t="shared" si="49"/>
        <v>1805657</v>
      </c>
      <c r="M165" s="27">
        <f t="shared" si="45"/>
        <v>4364.7445100000004</v>
      </c>
      <c r="N165" s="27">
        <f t="shared" si="46"/>
        <v>4364.7445100000004</v>
      </c>
      <c r="O165" s="27">
        <f t="shared" si="50"/>
        <v>-100389.52510999871</v>
      </c>
      <c r="P165" s="27">
        <f t="shared" si="51"/>
        <v>100389.52510999871</v>
      </c>
    </row>
    <row r="166" spans="1:16">
      <c r="A166" s="30">
        <v>40452</v>
      </c>
      <c r="C166" s="6">
        <v>158</v>
      </c>
      <c r="D166" s="29">
        <f t="shared" si="42"/>
        <v>11501</v>
      </c>
      <c r="E166" s="29">
        <f t="shared" si="47"/>
        <v>1817158</v>
      </c>
      <c r="F166" s="29">
        <f t="shared" si="43"/>
        <v>-253057</v>
      </c>
      <c r="G166" s="34">
        <f>+Inputs!$D$3</f>
        <v>0.37951000000000001</v>
      </c>
      <c r="I166" s="27">
        <f t="shared" si="48"/>
        <v>2070215</v>
      </c>
      <c r="K166" s="27">
        <f t="shared" si="44"/>
        <v>11501</v>
      </c>
      <c r="L166" s="27">
        <f t="shared" si="49"/>
        <v>1817158</v>
      </c>
      <c r="M166" s="27">
        <f t="shared" si="45"/>
        <v>4364.7445100000004</v>
      </c>
      <c r="N166" s="27">
        <f t="shared" si="46"/>
        <v>4364.7445100000004</v>
      </c>
      <c r="O166" s="27">
        <f t="shared" si="50"/>
        <v>-96024.780599998703</v>
      </c>
      <c r="P166" s="27">
        <f t="shared" si="51"/>
        <v>96024.780599998703</v>
      </c>
    </row>
    <row r="167" spans="1:16">
      <c r="A167" s="31">
        <v>40483</v>
      </c>
      <c r="C167" s="6">
        <v>159</v>
      </c>
      <c r="D167" s="29">
        <f t="shared" si="42"/>
        <v>11501</v>
      </c>
      <c r="E167" s="29">
        <f t="shared" si="47"/>
        <v>1828659</v>
      </c>
      <c r="F167" s="29">
        <f t="shared" si="43"/>
        <v>-241556</v>
      </c>
      <c r="G167" s="34">
        <f>+Inputs!$D$3</f>
        <v>0.37951000000000001</v>
      </c>
      <c r="I167" s="27">
        <f t="shared" si="48"/>
        <v>2070215</v>
      </c>
      <c r="K167" s="27">
        <f t="shared" si="44"/>
        <v>11501</v>
      </c>
      <c r="L167" s="27">
        <f t="shared" si="49"/>
        <v>1828659</v>
      </c>
      <c r="M167" s="27">
        <f t="shared" si="45"/>
        <v>4364.7445100000004</v>
      </c>
      <c r="N167" s="27">
        <f t="shared" si="46"/>
        <v>4364.7445100000004</v>
      </c>
      <c r="O167" s="27">
        <f t="shared" si="50"/>
        <v>-91660.036089998699</v>
      </c>
      <c r="P167" s="27">
        <f t="shared" si="51"/>
        <v>91660.036089998699</v>
      </c>
    </row>
    <row r="168" spans="1:16">
      <c r="A168" s="30">
        <v>40513</v>
      </c>
      <c r="C168" s="6">
        <v>160</v>
      </c>
      <c r="D168" s="29">
        <f t="shared" si="42"/>
        <v>11501</v>
      </c>
      <c r="E168" s="29">
        <f t="shared" si="47"/>
        <v>1840160</v>
      </c>
      <c r="F168" s="29">
        <f t="shared" si="43"/>
        <v>-230055</v>
      </c>
      <c r="G168" s="34">
        <f>+Inputs!$D$3</f>
        <v>0.37951000000000001</v>
      </c>
      <c r="I168" s="27">
        <f t="shared" si="48"/>
        <v>2070215</v>
      </c>
      <c r="K168" s="27">
        <f t="shared" si="44"/>
        <v>11501</v>
      </c>
      <c r="L168" s="27">
        <f t="shared" si="49"/>
        <v>1840160</v>
      </c>
      <c r="M168" s="27">
        <f t="shared" si="45"/>
        <v>4364.7445100000004</v>
      </c>
      <c r="N168" s="27">
        <f t="shared" si="46"/>
        <v>4364.7445100000004</v>
      </c>
      <c r="O168" s="27">
        <f t="shared" si="50"/>
        <v>-87295.291579998695</v>
      </c>
      <c r="P168" s="27">
        <f t="shared" si="51"/>
        <v>87295.291579998695</v>
      </c>
    </row>
    <row r="169" spans="1:16">
      <c r="A169" s="31">
        <v>40544</v>
      </c>
      <c r="C169" s="6">
        <v>161</v>
      </c>
      <c r="D169" s="29">
        <f t="shared" ref="D169:D187" si="52">ROUND(-(+$B$9/180)*1,0)</f>
        <v>11501</v>
      </c>
      <c r="E169" s="29">
        <f t="shared" si="47"/>
        <v>1851661</v>
      </c>
      <c r="F169" s="29">
        <f t="shared" ref="F169:F188" si="53">$B$9+E169</f>
        <v>-218554</v>
      </c>
      <c r="G169" s="34">
        <f>+Inputs!$D$3</f>
        <v>0.37951000000000001</v>
      </c>
      <c r="I169" s="27">
        <f t="shared" si="48"/>
        <v>2070215</v>
      </c>
      <c r="K169" s="27">
        <f t="shared" ref="K169:K188" si="54">D169</f>
        <v>11501</v>
      </c>
      <c r="L169" s="27">
        <f t="shared" si="49"/>
        <v>1851661</v>
      </c>
      <c r="M169" s="27">
        <f t="shared" ref="M169:M188" si="55">K169*G169</f>
        <v>4364.7445100000004</v>
      </c>
      <c r="N169" s="27">
        <f t="shared" ref="N169:N188" si="56">M169-J169</f>
        <v>4364.7445100000004</v>
      </c>
      <c r="O169" s="27">
        <f t="shared" si="50"/>
        <v>-82930.547069998691</v>
      </c>
      <c r="P169" s="27">
        <f t="shared" si="51"/>
        <v>82930.547069998691</v>
      </c>
    </row>
    <row r="170" spans="1:16">
      <c r="A170" s="30">
        <v>40575</v>
      </c>
      <c r="C170" s="6">
        <v>162</v>
      </c>
      <c r="D170" s="29">
        <f t="shared" si="52"/>
        <v>11501</v>
      </c>
      <c r="E170" s="29">
        <f t="shared" ref="E170:E188" si="57">+E169+D170</f>
        <v>1863162</v>
      </c>
      <c r="F170" s="29">
        <f t="shared" si="53"/>
        <v>-207053</v>
      </c>
      <c r="G170" s="34">
        <f>+Inputs!$D$3</f>
        <v>0.37951000000000001</v>
      </c>
      <c r="I170" s="27">
        <f t="shared" ref="I170:I188" si="58">+I169+H170</f>
        <v>2070215</v>
      </c>
      <c r="K170" s="27">
        <f t="shared" si="54"/>
        <v>11501</v>
      </c>
      <c r="L170" s="27">
        <f t="shared" ref="L170:L188" si="59">+L169+K170</f>
        <v>1863162</v>
      </c>
      <c r="M170" s="27">
        <f t="shared" si="55"/>
        <v>4364.7445100000004</v>
      </c>
      <c r="N170" s="27">
        <f t="shared" si="56"/>
        <v>4364.7445100000004</v>
      </c>
      <c r="O170" s="27">
        <f t="shared" ref="O170:O188" si="60">+O169+N170</f>
        <v>-78565.802559998687</v>
      </c>
      <c r="P170" s="27">
        <f t="shared" ref="P170:P188" si="61">P169-N170</f>
        <v>78565.802559998687</v>
      </c>
    </row>
    <row r="171" spans="1:16">
      <c r="A171" s="31">
        <v>40603</v>
      </c>
      <c r="C171" s="6">
        <v>163</v>
      </c>
      <c r="D171" s="29">
        <f t="shared" si="52"/>
        <v>11501</v>
      </c>
      <c r="E171" s="29">
        <f t="shared" si="57"/>
        <v>1874663</v>
      </c>
      <c r="F171" s="29">
        <f t="shared" si="53"/>
        <v>-195552</v>
      </c>
      <c r="G171" s="34">
        <f>+Inputs!$D$3</f>
        <v>0.37951000000000001</v>
      </c>
      <c r="I171" s="27">
        <f t="shared" si="58"/>
        <v>2070215</v>
      </c>
      <c r="K171" s="27">
        <f t="shared" si="54"/>
        <v>11501</v>
      </c>
      <c r="L171" s="27">
        <f t="shared" si="59"/>
        <v>1874663</v>
      </c>
      <c r="M171" s="27">
        <f t="shared" si="55"/>
        <v>4364.7445100000004</v>
      </c>
      <c r="N171" s="27">
        <f t="shared" si="56"/>
        <v>4364.7445100000004</v>
      </c>
      <c r="O171" s="27">
        <f t="shared" si="60"/>
        <v>-74201.058049998683</v>
      </c>
      <c r="P171" s="27">
        <f t="shared" si="61"/>
        <v>74201.058049998683</v>
      </c>
    </row>
    <row r="172" spans="1:16">
      <c r="A172" s="30">
        <v>40634</v>
      </c>
      <c r="C172" s="6">
        <v>164</v>
      </c>
      <c r="D172" s="29">
        <f t="shared" si="52"/>
        <v>11501</v>
      </c>
      <c r="E172" s="29">
        <f t="shared" si="57"/>
        <v>1886164</v>
      </c>
      <c r="F172" s="29">
        <f t="shared" si="53"/>
        <v>-184051</v>
      </c>
      <c r="G172" s="34">
        <f>+Inputs!$D$3</f>
        <v>0.37951000000000001</v>
      </c>
      <c r="I172" s="27">
        <f t="shared" si="58"/>
        <v>2070215</v>
      </c>
      <c r="K172" s="27">
        <f t="shared" si="54"/>
        <v>11501</v>
      </c>
      <c r="L172" s="27">
        <f t="shared" si="59"/>
        <v>1886164</v>
      </c>
      <c r="M172" s="27">
        <f t="shared" si="55"/>
        <v>4364.7445100000004</v>
      </c>
      <c r="N172" s="27">
        <f t="shared" si="56"/>
        <v>4364.7445100000004</v>
      </c>
      <c r="O172" s="27">
        <f t="shared" si="60"/>
        <v>-69836.313539998679</v>
      </c>
      <c r="P172" s="27">
        <f t="shared" si="61"/>
        <v>69836.313539998679</v>
      </c>
    </row>
    <row r="173" spans="1:16">
      <c r="A173" s="31">
        <v>40664</v>
      </c>
      <c r="C173" s="6">
        <v>165</v>
      </c>
      <c r="D173" s="29">
        <f t="shared" si="52"/>
        <v>11501</v>
      </c>
      <c r="E173" s="29">
        <f t="shared" si="57"/>
        <v>1897665</v>
      </c>
      <c r="F173" s="29">
        <f t="shared" si="53"/>
        <v>-172550</v>
      </c>
      <c r="G173" s="34">
        <f>+Inputs!$D$3</f>
        <v>0.37951000000000001</v>
      </c>
      <c r="I173" s="27">
        <f t="shared" si="58"/>
        <v>2070215</v>
      </c>
      <c r="K173" s="27">
        <f t="shared" si="54"/>
        <v>11501</v>
      </c>
      <c r="L173" s="27">
        <f t="shared" si="59"/>
        <v>1897665</v>
      </c>
      <c r="M173" s="27">
        <f t="shared" si="55"/>
        <v>4364.7445100000004</v>
      </c>
      <c r="N173" s="27">
        <f t="shared" si="56"/>
        <v>4364.7445100000004</v>
      </c>
      <c r="O173" s="27">
        <f t="shared" si="60"/>
        <v>-65471.569029998675</v>
      </c>
      <c r="P173" s="27">
        <f t="shared" si="61"/>
        <v>65471.569029998675</v>
      </c>
    </row>
    <row r="174" spans="1:16">
      <c r="A174" s="30">
        <v>40695</v>
      </c>
      <c r="C174" s="6">
        <v>166</v>
      </c>
      <c r="D174" s="29">
        <f t="shared" si="52"/>
        <v>11501</v>
      </c>
      <c r="E174" s="29">
        <f t="shared" si="57"/>
        <v>1909166</v>
      </c>
      <c r="F174" s="29">
        <f t="shared" si="53"/>
        <v>-161049</v>
      </c>
      <c r="G174" s="34">
        <f>+Inputs!$D$3</f>
        <v>0.37951000000000001</v>
      </c>
      <c r="I174" s="27">
        <f t="shared" si="58"/>
        <v>2070215</v>
      </c>
      <c r="K174" s="27">
        <f t="shared" si="54"/>
        <v>11501</v>
      </c>
      <c r="L174" s="27">
        <f t="shared" si="59"/>
        <v>1909166</v>
      </c>
      <c r="M174" s="27">
        <f t="shared" si="55"/>
        <v>4364.7445100000004</v>
      </c>
      <c r="N174" s="27">
        <f t="shared" si="56"/>
        <v>4364.7445100000004</v>
      </c>
      <c r="O174" s="27">
        <f t="shared" si="60"/>
        <v>-61106.82451999867</v>
      </c>
      <c r="P174" s="27">
        <f t="shared" si="61"/>
        <v>61106.82451999867</v>
      </c>
    </row>
    <row r="175" spans="1:16">
      <c r="A175" s="31">
        <v>40725</v>
      </c>
      <c r="C175" s="6">
        <v>167</v>
      </c>
      <c r="D175" s="29">
        <f t="shared" si="52"/>
        <v>11501</v>
      </c>
      <c r="E175" s="29">
        <f t="shared" si="57"/>
        <v>1920667</v>
      </c>
      <c r="F175" s="29">
        <f t="shared" si="53"/>
        <v>-149548</v>
      </c>
      <c r="G175" s="34">
        <f>+Inputs!$D$3</f>
        <v>0.37951000000000001</v>
      </c>
      <c r="I175" s="27">
        <f t="shared" si="58"/>
        <v>2070215</v>
      </c>
      <c r="K175" s="27">
        <f t="shared" si="54"/>
        <v>11501</v>
      </c>
      <c r="L175" s="27">
        <f t="shared" si="59"/>
        <v>1920667</v>
      </c>
      <c r="M175" s="27">
        <f t="shared" si="55"/>
        <v>4364.7445100000004</v>
      </c>
      <c r="N175" s="27">
        <f t="shared" si="56"/>
        <v>4364.7445100000004</v>
      </c>
      <c r="O175" s="27">
        <f t="shared" si="60"/>
        <v>-56742.080009998666</v>
      </c>
      <c r="P175" s="27">
        <f t="shared" si="61"/>
        <v>56742.080009998666</v>
      </c>
    </row>
    <row r="176" spans="1:16">
      <c r="A176" s="30">
        <v>40756</v>
      </c>
      <c r="C176" s="6">
        <v>168</v>
      </c>
      <c r="D176" s="29">
        <f t="shared" si="52"/>
        <v>11501</v>
      </c>
      <c r="E176" s="29">
        <f t="shared" si="57"/>
        <v>1932168</v>
      </c>
      <c r="F176" s="29">
        <f t="shared" si="53"/>
        <v>-138047</v>
      </c>
      <c r="G176" s="34">
        <f>+Inputs!$D$3</f>
        <v>0.37951000000000001</v>
      </c>
      <c r="I176" s="27">
        <f t="shared" si="58"/>
        <v>2070215</v>
      </c>
      <c r="K176" s="27">
        <f t="shared" si="54"/>
        <v>11501</v>
      </c>
      <c r="L176" s="27">
        <f t="shared" si="59"/>
        <v>1932168</v>
      </c>
      <c r="M176" s="27">
        <f t="shared" si="55"/>
        <v>4364.7445100000004</v>
      </c>
      <c r="N176" s="27">
        <f t="shared" si="56"/>
        <v>4364.7445100000004</v>
      </c>
      <c r="O176" s="27">
        <f t="shared" si="60"/>
        <v>-52377.335499998662</v>
      </c>
      <c r="P176" s="27">
        <f t="shared" si="61"/>
        <v>52377.335499998662</v>
      </c>
    </row>
    <row r="177" spans="1:20">
      <c r="A177" s="31">
        <v>40787</v>
      </c>
      <c r="C177" s="6">
        <v>169</v>
      </c>
      <c r="D177" s="29">
        <f t="shared" si="52"/>
        <v>11501</v>
      </c>
      <c r="E177" s="29">
        <f t="shared" si="57"/>
        <v>1943669</v>
      </c>
      <c r="F177" s="29">
        <f t="shared" si="53"/>
        <v>-126546</v>
      </c>
      <c r="G177" s="34">
        <f>+Inputs!$D$3</f>
        <v>0.37951000000000001</v>
      </c>
      <c r="I177" s="27">
        <f t="shared" si="58"/>
        <v>2070215</v>
      </c>
      <c r="K177" s="27">
        <f t="shared" si="54"/>
        <v>11501</v>
      </c>
      <c r="L177" s="27">
        <f t="shared" si="59"/>
        <v>1943669</v>
      </c>
      <c r="M177" s="27">
        <f t="shared" si="55"/>
        <v>4364.7445100000004</v>
      </c>
      <c r="N177" s="27">
        <f t="shared" si="56"/>
        <v>4364.7445100000004</v>
      </c>
      <c r="O177" s="27">
        <f t="shared" si="60"/>
        <v>-48012.590989998658</v>
      </c>
      <c r="P177" s="27">
        <f t="shared" si="61"/>
        <v>48012.590989998658</v>
      </c>
    </row>
    <row r="178" spans="1:20">
      <c r="A178" s="30">
        <v>40817</v>
      </c>
      <c r="C178" s="6">
        <v>170</v>
      </c>
      <c r="D178" s="29">
        <f t="shared" si="52"/>
        <v>11501</v>
      </c>
      <c r="E178" s="29">
        <f t="shared" si="57"/>
        <v>1955170</v>
      </c>
      <c r="F178" s="29">
        <f t="shared" si="53"/>
        <v>-115045</v>
      </c>
      <c r="G178" s="34">
        <f>+Inputs!$D$3</f>
        <v>0.37951000000000001</v>
      </c>
      <c r="I178" s="27">
        <f t="shared" si="58"/>
        <v>2070215</v>
      </c>
      <c r="K178" s="27">
        <f t="shared" si="54"/>
        <v>11501</v>
      </c>
      <c r="L178" s="27">
        <f t="shared" si="59"/>
        <v>1955170</v>
      </c>
      <c r="M178" s="27">
        <f t="shared" si="55"/>
        <v>4364.7445100000004</v>
      </c>
      <c r="N178" s="27">
        <f t="shared" si="56"/>
        <v>4364.7445100000004</v>
      </c>
      <c r="O178" s="27">
        <f t="shared" si="60"/>
        <v>-43647.846479998654</v>
      </c>
      <c r="P178" s="27">
        <f t="shared" si="61"/>
        <v>43647.846479998654</v>
      </c>
    </row>
    <row r="179" spans="1:20">
      <c r="A179" s="31">
        <v>40848</v>
      </c>
      <c r="C179" s="6">
        <v>171</v>
      </c>
      <c r="D179" s="29">
        <f t="shared" si="52"/>
        <v>11501</v>
      </c>
      <c r="E179" s="29">
        <f t="shared" si="57"/>
        <v>1966671</v>
      </c>
      <c r="F179" s="29">
        <f t="shared" si="53"/>
        <v>-103544</v>
      </c>
      <c r="G179" s="34">
        <f>+Inputs!$D$3</f>
        <v>0.37951000000000001</v>
      </c>
      <c r="I179" s="27">
        <f t="shared" si="58"/>
        <v>2070215</v>
      </c>
      <c r="K179" s="27">
        <f t="shared" si="54"/>
        <v>11501</v>
      </c>
      <c r="L179" s="27">
        <f t="shared" si="59"/>
        <v>1966671</v>
      </c>
      <c r="M179" s="27">
        <f t="shared" si="55"/>
        <v>4364.7445100000004</v>
      </c>
      <c r="N179" s="27">
        <f t="shared" si="56"/>
        <v>4364.7445100000004</v>
      </c>
      <c r="O179" s="27">
        <f t="shared" si="60"/>
        <v>-39283.10196999865</v>
      </c>
      <c r="P179" s="27">
        <f t="shared" si="61"/>
        <v>39283.10196999865</v>
      </c>
    </row>
    <row r="180" spans="1:20">
      <c r="A180" s="30">
        <v>40878</v>
      </c>
      <c r="C180" s="6">
        <v>172</v>
      </c>
      <c r="D180" s="29">
        <f t="shared" si="52"/>
        <v>11501</v>
      </c>
      <c r="E180" s="29">
        <f t="shared" si="57"/>
        <v>1978172</v>
      </c>
      <c r="F180" s="29">
        <f t="shared" si="53"/>
        <v>-92043</v>
      </c>
      <c r="G180" s="34">
        <f>+Inputs!$D$3</f>
        <v>0.37951000000000001</v>
      </c>
      <c r="I180" s="27">
        <f t="shared" si="58"/>
        <v>2070215</v>
      </c>
      <c r="K180" s="27">
        <f t="shared" si="54"/>
        <v>11501</v>
      </c>
      <c r="L180" s="27">
        <f t="shared" si="59"/>
        <v>1978172</v>
      </c>
      <c r="M180" s="27">
        <f t="shared" si="55"/>
        <v>4364.7445100000004</v>
      </c>
      <c r="N180" s="27">
        <f t="shared" si="56"/>
        <v>4364.7445100000004</v>
      </c>
      <c r="O180" s="27">
        <f t="shared" si="60"/>
        <v>-34918.357459998646</v>
      </c>
      <c r="P180" s="27">
        <f t="shared" si="61"/>
        <v>34918.357459998646</v>
      </c>
    </row>
    <row r="181" spans="1:20">
      <c r="A181" s="31">
        <v>40909</v>
      </c>
      <c r="C181" s="6">
        <v>173</v>
      </c>
      <c r="D181" s="29">
        <f t="shared" si="52"/>
        <v>11501</v>
      </c>
      <c r="E181" s="29">
        <f t="shared" si="57"/>
        <v>1989673</v>
      </c>
      <c r="F181" s="29">
        <f t="shared" si="53"/>
        <v>-80542</v>
      </c>
      <c r="G181" s="34">
        <f>+Inputs!$D$3</f>
        <v>0.37951000000000001</v>
      </c>
      <c r="I181" s="27">
        <f t="shared" si="58"/>
        <v>2070215</v>
      </c>
      <c r="K181" s="27">
        <f t="shared" si="54"/>
        <v>11501</v>
      </c>
      <c r="L181" s="27">
        <f t="shared" si="59"/>
        <v>1989673</v>
      </c>
      <c r="M181" s="27">
        <f t="shared" si="55"/>
        <v>4364.7445100000004</v>
      </c>
      <c r="N181" s="27">
        <f t="shared" si="56"/>
        <v>4364.7445100000004</v>
      </c>
      <c r="O181" s="27">
        <f t="shared" si="60"/>
        <v>-30553.612949998645</v>
      </c>
      <c r="P181" s="27">
        <f t="shared" si="61"/>
        <v>30553.612949998645</v>
      </c>
    </row>
    <row r="182" spans="1:20">
      <c r="A182" s="30">
        <v>40940</v>
      </c>
      <c r="C182" s="6">
        <v>174</v>
      </c>
      <c r="D182" s="29">
        <f t="shared" si="52"/>
        <v>11501</v>
      </c>
      <c r="E182" s="29">
        <f t="shared" si="57"/>
        <v>2001174</v>
      </c>
      <c r="F182" s="29">
        <f t="shared" si="53"/>
        <v>-69041</v>
      </c>
      <c r="G182" s="34">
        <f>+Inputs!$D$3</f>
        <v>0.37951000000000001</v>
      </c>
      <c r="I182" s="27">
        <f t="shared" si="58"/>
        <v>2070215</v>
      </c>
      <c r="K182" s="27">
        <f t="shared" si="54"/>
        <v>11501</v>
      </c>
      <c r="L182" s="27">
        <f t="shared" si="59"/>
        <v>2001174</v>
      </c>
      <c r="M182" s="27">
        <f t="shared" si="55"/>
        <v>4364.7445100000004</v>
      </c>
      <c r="N182" s="27">
        <f t="shared" si="56"/>
        <v>4364.7445100000004</v>
      </c>
      <c r="O182" s="27">
        <f t="shared" si="60"/>
        <v>-26188.868439998645</v>
      </c>
      <c r="P182" s="27">
        <f t="shared" si="61"/>
        <v>26188.868439998645</v>
      </c>
    </row>
    <row r="183" spans="1:20">
      <c r="A183" s="31">
        <v>40969</v>
      </c>
      <c r="C183" s="6">
        <v>175</v>
      </c>
      <c r="D183" s="29">
        <f t="shared" si="52"/>
        <v>11501</v>
      </c>
      <c r="E183" s="29">
        <f t="shared" si="57"/>
        <v>2012675</v>
      </c>
      <c r="F183" s="29">
        <f t="shared" si="53"/>
        <v>-57540</v>
      </c>
      <c r="G183" s="34">
        <f>+Inputs!$D$3</f>
        <v>0.37951000000000001</v>
      </c>
      <c r="I183" s="27">
        <f t="shared" si="58"/>
        <v>2070215</v>
      </c>
      <c r="K183" s="27">
        <f t="shared" si="54"/>
        <v>11501</v>
      </c>
      <c r="L183" s="27">
        <f t="shared" si="59"/>
        <v>2012675</v>
      </c>
      <c r="M183" s="27">
        <f t="shared" si="55"/>
        <v>4364.7445100000004</v>
      </c>
      <c r="N183" s="27">
        <f t="shared" si="56"/>
        <v>4364.7445100000004</v>
      </c>
      <c r="O183" s="27">
        <f t="shared" si="60"/>
        <v>-21824.123929998645</v>
      </c>
      <c r="P183" s="27">
        <f t="shared" si="61"/>
        <v>21824.123929998645</v>
      </c>
    </row>
    <row r="184" spans="1:20">
      <c r="A184" s="30">
        <v>41000</v>
      </c>
      <c r="C184" s="6">
        <v>176</v>
      </c>
      <c r="D184" s="29">
        <f t="shared" si="52"/>
        <v>11501</v>
      </c>
      <c r="E184" s="29">
        <f t="shared" si="57"/>
        <v>2024176</v>
      </c>
      <c r="F184" s="29">
        <f t="shared" si="53"/>
        <v>-46039</v>
      </c>
      <c r="G184" s="34">
        <f>+Inputs!$D$3</f>
        <v>0.37951000000000001</v>
      </c>
      <c r="I184" s="27">
        <f t="shared" si="58"/>
        <v>2070215</v>
      </c>
      <c r="K184" s="27">
        <f t="shared" si="54"/>
        <v>11501</v>
      </c>
      <c r="L184" s="27">
        <f t="shared" si="59"/>
        <v>2024176</v>
      </c>
      <c r="M184" s="27">
        <f t="shared" si="55"/>
        <v>4364.7445100000004</v>
      </c>
      <c r="N184" s="27">
        <f t="shared" si="56"/>
        <v>4364.7445100000004</v>
      </c>
      <c r="O184" s="27">
        <f t="shared" si="60"/>
        <v>-17459.379419998644</v>
      </c>
      <c r="P184" s="27">
        <f t="shared" si="61"/>
        <v>17459.379419998644</v>
      </c>
    </row>
    <row r="185" spans="1:20">
      <c r="A185" s="31">
        <v>41030</v>
      </c>
      <c r="C185" s="6">
        <v>177</v>
      </c>
      <c r="D185" s="29">
        <f t="shared" si="52"/>
        <v>11501</v>
      </c>
      <c r="E185" s="29">
        <f t="shared" si="57"/>
        <v>2035677</v>
      </c>
      <c r="F185" s="29">
        <f t="shared" si="53"/>
        <v>-34538</v>
      </c>
      <c r="G185" s="34">
        <f>+Inputs!$D$3</f>
        <v>0.37951000000000001</v>
      </c>
      <c r="I185" s="27">
        <f t="shared" si="58"/>
        <v>2070215</v>
      </c>
      <c r="K185" s="27">
        <f t="shared" si="54"/>
        <v>11501</v>
      </c>
      <c r="L185" s="27">
        <f t="shared" si="59"/>
        <v>2035677</v>
      </c>
      <c r="M185" s="27">
        <f t="shared" si="55"/>
        <v>4364.7445100000004</v>
      </c>
      <c r="N185" s="27">
        <f t="shared" si="56"/>
        <v>4364.7445100000004</v>
      </c>
      <c r="O185" s="27">
        <f t="shared" si="60"/>
        <v>-13094.634909998644</v>
      </c>
      <c r="P185" s="27">
        <f t="shared" si="61"/>
        <v>13094.634909998644</v>
      </c>
    </row>
    <row r="186" spans="1:20">
      <c r="A186" s="30">
        <v>41061</v>
      </c>
      <c r="C186" s="6">
        <v>178</v>
      </c>
      <c r="D186" s="29">
        <f t="shared" si="52"/>
        <v>11501</v>
      </c>
      <c r="E186" s="29">
        <f t="shared" si="57"/>
        <v>2047178</v>
      </c>
      <c r="F186" s="29">
        <f t="shared" si="53"/>
        <v>-23037</v>
      </c>
      <c r="G186" s="34">
        <f>+Inputs!$D$3</f>
        <v>0.37951000000000001</v>
      </c>
      <c r="I186" s="27">
        <f t="shared" si="58"/>
        <v>2070215</v>
      </c>
      <c r="K186" s="27">
        <f t="shared" si="54"/>
        <v>11501</v>
      </c>
      <c r="L186" s="27">
        <f t="shared" si="59"/>
        <v>2047178</v>
      </c>
      <c r="M186" s="27">
        <f t="shared" si="55"/>
        <v>4364.7445100000004</v>
      </c>
      <c r="N186" s="27">
        <f t="shared" si="56"/>
        <v>4364.7445100000004</v>
      </c>
      <c r="O186" s="27">
        <f t="shared" si="60"/>
        <v>-8729.8903999986433</v>
      </c>
      <c r="P186" s="27">
        <f t="shared" si="61"/>
        <v>8729.8903999986433</v>
      </c>
    </row>
    <row r="187" spans="1:20">
      <c r="A187" s="31">
        <v>41091</v>
      </c>
      <c r="C187" s="6">
        <v>179</v>
      </c>
      <c r="D187" s="29">
        <f t="shared" si="52"/>
        <v>11501</v>
      </c>
      <c r="E187" s="29">
        <f t="shared" si="57"/>
        <v>2058679</v>
      </c>
      <c r="F187" s="29">
        <f t="shared" si="53"/>
        <v>-11536</v>
      </c>
      <c r="G187" s="34">
        <f>+Inputs!$D$3</f>
        <v>0.37951000000000001</v>
      </c>
      <c r="I187" s="27">
        <f t="shared" si="58"/>
        <v>2070215</v>
      </c>
      <c r="K187" s="27">
        <f t="shared" si="54"/>
        <v>11501</v>
      </c>
      <c r="L187" s="27">
        <f t="shared" si="59"/>
        <v>2058679</v>
      </c>
      <c r="M187" s="27">
        <f t="shared" si="55"/>
        <v>4364.7445100000004</v>
      </c>
      <c r="N187" s="27">
        <f t="shared" si="56"/>
        <v>4364.7445100000004</v>
      </c>
      <c r="O187" s="27">
        <f t="shared" si="60"/>
        <v>-4365.1458899986428</v>
      </c>
      <c r="P187" s="27">
        <f t="shared" si="61"/>
        <v>4365.1458899986428</v>
      </c>
    </row>
    <row r="188" spans="1:20">
      <c r="A188" s="30">
        <v>41122</v>
      </c>
      <c r="C188" s="6">
        <v>180</v>
      </c>
      <c r="D188" s="29">
        <f>-F187</f>
        <v>11536</v>
      </c>
      <c r="E188" s="29">
        <f t="shared" si="57"/>
        <v>2070215</v>
      </c>
      <c r="F188" s="29">
        <f t="shared" si="53"/>
        <v>0</v>
      </c>
      <c r="G188" s="34">
        <f>+Inputs!$D$3</f>
        <v>0.37951000000000001</v>
      </c>
      <c r="I188" s="27">
        <f t="shared" si="58"/>
        <v>2070215</v>
      </c>
      <c r="K188" s="27">
        <f t="shared" si="54"/>
        <v>11536</v>
      </c>
      <c r="L188" s="27">
        <f t="shared" si="59"/>
        <v>2070215</v>
      </c>
      <c r="M188" s="27">
        <f t="shared" si="55"/>
        <v>4378.02736</v>
      </c>
      <c r="N188" s="27">
        <f t="shared" si="56"/>
        <v>4378.02736</v>
      </c>
      <c r="O188" s="27">
        <f t="shared" si="60"/>
        <v>12.881470001357229</v>
      </c>
      <c r="P188" s="27">
        <f t="shared" si="61"/>
        <v>-12.881470001357229</v>
      </c>
    </row>
    <row r="189" spans="1:20">
      <c r="A189" s="30"/>
      <c r="G189" s="28"/>
    </row>
    <row r="190" spans="1:20">
      <c r="A190" s="8" t="s">
        <v>43</v>
      </c>
      <c r="B190" s="33">
        <f>SUM(B9:B189)</f>
        <v>-2070215</v>
      </c>
      <c r="D190" s="33">
        <f>SUM(D9:D189)</f>
        <v>2070215</v>
      </c>
      <c r="G190" s="28"/>
      <c r="H190" s="33">
        <f>SUM(H9:H189)</f>
        <v>2070215</v>
      </c>
      <c r="I190" s="33"/>
      <c r="J190" s="33">
        <f>SUM(J9:J189)</f>
        <v>785646.59250000003</v>
      </c>
      <c r="K190" s="33">
        <f>SUM(K9:K189)</f>
        <v>2070215</v>
      </c>
      <c r="L190" s="33"/>
      <c r="M190" s="33">
        <f>SUM(M9:M189)</f>
        <v>785659.47396999889</v>
      </c>
      <c r="N190" s="33">
        <f>SUM(N9:N189)</f>
        <v>12.881470001357229</v>
      </c>
      <c r="O190" s="33">
        <f>SUM(O9:O189)</f>
        <v>-70315831.028869718</v>
      </c>
      <c r="P190" s="33">
        <f>SUM(P9:P189)</f>
        <v>70315831.028869718</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E30"/>
  <sheetViews>
    <sheetView view="pageBreakPreview" zoomScale="85" zoomScaleNormal="85" zoomScaleSheetLayoutView="85" workbookViewId="0">
      <selection activeCell="D52" sqref="D52"/>
    </sheetView>
  </sheetViews>
  <sheetFormatPr defaultRowHeight="12.75"/>
  <cols>
    <col min="1" max="1" width="8.88671875" style="226"/>
    <col min="2" max="2" width="7.5546875" style="226" customWidth="1"/>
    <col min="3" max="3" width="13.44140625" style="226" bestFit="1" customWidth="1"/>
    <col min="4" max="4" width="13.33203125" style="226" customWidth="1"/>
    <col min="5" max="5" width="12.21875" style="226" customWidth="1"/>
    <col min="6" max="16384" width="8.88671875" style="226"/>
  </cols>
  <sheetData>
    <row r="1" spans="1:4">
      <c r="A1" s="225" t="s">
        <v>0</v>
      </c>
    </row>
    <row r="2" spans="1:4">
      <c r="A2" s="225" t="s">
        <v>229</v>
      </c>
    </row>
    <row r="3" spans="1:4">
      <c r="A3" s="225" t="s">
        <v>163</v>
      </c>
    </row>
    <row r="4" spans="1:4" s="222" customFormat="1">
      <c r="A4" s="222" t="s">
        <v>222</v>
      </c>
      <c r="C4" s="223"/>
      <c r="D4" s="223"/>
    </row>
    <row r="5" spans="1:4" s="222" customFormat="1">
      <c r="C5" s="223"/>
      <c r="D5" s="223"/>
    </row>
    <row r="6" spans="1:4" s="222" customFormat="1">
      <c r="C6" s="223"/>
      <c r="D6" s="223"/>
    </row>
    <row r="7" spans="1:4" s="222" customFormat="1">
      <c r="A7" s="227" t="s">
        <v>202</v>
      </c>
      <c r="B7" s="227" t="s">
        <v>203</v>
      </c>
      <c r="C7" s="228" t="s">
        <v>204</v>
      </c>
      <c r="D7" s="228" t="s">
        <v>110</v>
      </c>
    </row>
    <row r="8" spans="1:4" s="222" customFormat="1">
      <c r="A8" s="222">
        <v>2009</v>
      </c>
      <c r="B8" s="222">
        <v>1</v>
      </c>
      <c r="C8" s="229">
        <v>-194500</v>
      </c>
      <c r="D8" s="229">
        <f>+C8</f>
        <v>-194500</v>
      </c>
    </row>
    <row r="9" spans="1:4" s="222" customFormat="1">
      <c r="A9" s="222">
        <v>2009</v>
      </c>
      <c r="B9" s="222">
        <v>2</v>
      </c>
      <c r="C9" s="229">
        <v>0</v>
      </c>
      <c r="D9" s="229">
        <f>+D8+C9</f>
        <v>-194500</v>
      </c>
    </row>
    <row r="10" spans="1:4" s="222" customFormat="1">
      <c r="A10" s="222">
        <v>2009</v>
      </c>
      <c r="B10" s="222">
        <v>3</v>
      </c>
      <c r="C10" s="229">
        <v>0</v>
      </c>
      <c r="D10" s="229">
        <f t="shared" ref="D10:D19" si="0">+D9+C10</f>
        <v>-194500</v>
      </c>
    </row>
    <row r="11" spans="1:4" s="222" customFormat="1">
      <c r="A11" s="222">
        <v>2009</v>
      </c>
      <c r="B11" s="222">
        <v>4</v>
      </c>
      <c r="C11" s="229">
        <v>-173141.2</v>
      </c>
      <c r="D11" s="229">
        <f t="shared" si="0"/>
        <v>-367641.2</v>
      </c>
    </row>
    <row r="12" spans="1:4" s="222" customFormat="1">
      <c r="A12" s="222">
        <v>2009</v>
      </c>
      <c r="B12" s="222">
        <v>5</v>
      </c>
      <c r="C12" s="229">
        <v>0</v>
      </c>
      <c r="D12" s="229">
        <f t="shared" si="0"/>
        <v>-367641.2</v>
      </c>
    </row>
    <row r="13" spans="1:4" s="222" customFormat="1">
      <c r="A13" s="222">
        <v>2009</v>
      </c>
      <c r="B13" s="222">
        <v>6</v>
      </c>
      <c r="C13" s="229">
        <v>-1017500</v>
      </c>
      <c r="D13" s="229">
        <f t="shared" si="0"/>
        <v>-1385141.2</v>
      </c>
    </row>
    <row r="14" spans="1:4" s="222" customFormat="1">
      <c r="A14" s="222">
        <v>2009</v>
      </c>
      <c r="B14" s="222">
        <v>7</v>
      </c>
      <c r="C14" s="229">
        <v>0</v>
      </c>
      <c r="D14" s="229">
        <f t="shared" si="0"/>
        <v>-1385141.2</v>
      </c>
    </row>
    <row r="15" spans="1:4" s="222" customFormat="1">
      <c r="A15" s="222">
        <v>2009</v>
      </c>
      <c r="B15" s="222">
        <v>8</v>
      </c>
      <c r="C15" s="229">
        <v>-1455000</v>
      </c>
      <c r="D15" s="229">
        <f t="shared" si="0"/>
        <v>-2840141.2</v>
      </c>
    </row>
    <row r="16" spans="1:4" s="222" customFormat="1">
      <c r="A16" s="222">
        <v>2009</v>
      </c>
      <c r="B16" s="222">
        <v>9</v>
      </c>
      <c r="C16" s="229">
        <v>-950750</v>
      </c>
      <c r="D16" s="229">
        <f t="shared" si="0"/>
        <v>-3790891.2</v>
      </c>
    </row>
    <row r="17" spans="1:5" s="222" customFormat="1">
      <c r="A17" s="222">
        <v>2009</v>
      </c>
      <c r="B17" s="222">
        <v>10</v>
      </c>
      <c r="C17" s="229">
        <v>0</v>
      </c>
      <c r="D17" s="229">
        <f t="shared" si="0"/>
        <v>-3790891.2</v>
      </c>
    </row>
    <row r="18" spans="1:5" s="222" customFormat="1">
      <c r="A18" s="222">
        <v>2009</v>
      </c>
      <c r="B18" s="222">
        <v>11</v>
      </c>
      <c r="C18" s="229">
        <v>0</v>
      </c>
      <c r="D18" s="229">
        <f t="shared" si="0"/>
        <v>-3790891.2</v>
      </c>
    </row>
    <row r="19" spans="1:5" s="222" customFormat="1">
      <c r="A19" s="222">
        <v>2009</v>
      </c>
      <c r="B19" s="222">
        <v>12</v>
      </c>
      <c r="C19" s="229">
        <v>0</v>
      </c>
      <c r="D19" s="230">
        <f t="shared" si="0"/>
        <v>-3790891.2</v>
      </c>
      <c r="E19" s="224" t="s">
        <v>232</v>
      </c>
    </row>
    <row r="20" spans="1:5">
      <c r="A20" s="231"/>
      <c r="B20" s="232"/>
      <c r="C20" s="233"/>
      <c r="D20" s="234"/>
      <c r="E20" s="235"/>
    </row>
    <row r="21" spans="1:5">
      <c r="A21" s="231"/>
      <c r="B21" s="232"/>
      <c r="C21" s="233"/>
      <c r="D21" s="234"/>
      <c r="E21" s="235"/>
    </row>
    <row r="22" spans="1:5">
      <c r="A22" s="231"/>
      <c r="B22" s="232"/>
      <c r="C22" s="233"/>
      <c r="D22" s="234"/>
      <c r="E22" s="235"/>
    </row>
    <row r="23" spans="1:5">
      <c r="A23" s="236"/>
      <c r="B23" s="232"/>
      <c r="C23" s="233"/>
      <c r="D23" s="234"/>
      <c r="E23" s="235"/>
    </row>
    <row r="24" spans="1:5">
      <c r="A24" s="235"/>
      <c r="B24" s="232"/>
      <c r="C24" s="233"/>
      <c r="D24" s="234"/>
      <c r="E24" s="235"/>
    </row>
    <row r="25" spans="1:5">
      <c r="A25" s="235"/>
      <c r="B25" s="232"/>
      <c r="C25" s="233"/>
      <c r="D25" s="234"/>
      <c r="E25" s="235"/>
    </row>
    <row r="26" spans="1:5">
      <c r="A26" s="235"/>
      <c r="B26" s="232"/>
      <c r="C26" s="233"/>
      <c r="D26" s="234"/>
      <c r="E26" s="235"/>
    </row>
    <row r="27" spans="1:5">
      <c r="A27" s="235"/>
      <c r="B27" s="232"/>
      <c r="C27" s="233"/>
      <c r="D27" s="234"/>
      <c r="E27" s="235"/>
    </row>
    <row r="28" spans="1:5">
      <c r="A28" s="235"/>
      <c r="B28" s="232"/>
      <c r="C28" s="233"/>
      <c r="D28" s="234"/>
      <c r="E28" s="235"/>
    </row>
    <row r="29" spans="1:5">
      <c r="A29" s="235"/>
      <c r="B29" s="232"/>
      <c r="C29" s="233"/>
      <c r="D29" s="234"/>
      <c r="E29" s="235"/>
    </row>
    <row r="30" spans="1:5">
      <c r="A30" s="235"/>
      <c r="B30" s="232"/>
      <c r="C30" s="233"/>
      <c r="D30" s="234"/>
      <c r="E30" s="235"/>
    </row>
  </sheetData>
  <phoneticPr fontId="22" type="noConversion"/>
  <pageMargins left="0.75" right="0.75" top="1" bottom="1" header="1" footer="0.5"/>
  <pageSetup orientation="portrait" r:id="rId1"/>
  <headerFooter alignWithMargins="0">
    <oddHeader xml:space="preserve">&amp;RPage 3.4.4
</oddHeader>
  </headerFooter>
  <drawing r:id="rId2"/>
</worksheet>
</file>

<file path=xl/worksheets/sheet30.xml><?xml version="1.0" encoding="utf-8"?>
<worksheet xmlns="http://schemas.openxmlformats.org/spreadsheetml/2006/main" xmlns:r="http://schemas.openxmlformats.org/officeDocument/2006/relationships">
  <sheetPr transitionEvaluation="1" codeName="Sheet33">
    <pageSetUpPr autoPageBreaks="0" fitToPage="1"/>
  </sheetPr>
  <dimension ref="A1:AE193"/>
  <sheetViews>
    <sheetView defaultGridColor="0" topLeftCell="V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109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24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35704</v>
      </c>
      <c r="B9" s="32">
        <v>225898</v>
      </c>
      <c r="C9" s="6">
        <v>1</v>
      </c>
      <c r="D9" s="29">
        <f t="shared" ref="D9:D40" si="0">ROUND(-(+$B$9/180)*1,0)</f>
        <v>-1255</v>
      </c>
      <c r="E9" s="29">
        <f>+D9</f>
        <v>-1255</v>
      </c>
      <c r="F9" s="29">
        <f t="shared" ref="F9:F40" si="1">$B$9+E9</f>
        <v>224643</v>
      </c>
      <c r="G9" s="34">
        <f>+Inputs!$D$2</f>
        <v>0.3795</v>
      </c>
      <c r="H9" s="27">
        <f>-B9</f>
        <v>-225898</v>
      </c>
      <c r="I9" s="27">
        <f>+H9</f>
        <v>-225898</v>
      </c>
      <c r="J9" s="27">
        <f>H9*G9</f>
        <v>-85728.290999999997</v>
      </c>
      <c r="K9" s="27">
        <f t="shared" ref="K9:K40" si="2">D9</f>
        <v>-1255</v>
      </c>
      <c r="L9" s="27">
        <f>+K9</f>
        <v>-1255</v>
      </c>
      <c r="M9" s="27">
        <f t="shared" ref="M9:M40" si="3">K9*G9</f>
        <v>-476.27249999999998</v>
      </c>
      <c r="N9" s="27">
        <f t="shared" ref="N9:N40" si="4">M9-J9</f>
        <v>85252.018499999991</v>
      </c>
      <c r="O9" s="27">
        <f>+N9</f>
        <v>85252.018499999991</v>
      </c>
      <c r="P9" s="27">
        <f>-SUM(N9)</f>
        <v>-85252.018499999991</v>
      </c>
      <c r="Q9" s="38">
        <f>VLOOKUP(Q8,A9:P188,5)</f>
        <v>-184485</v>
      </c>
      <c r="R9" s="38">
        <f>VLOOKUP(R8,A9:P188,5)</f>
        <v>-199545</v>
      </c>
      <c r="S9" s="38">
        <f>+R9-Q9</f>
        <v>-15060</v>
      </c>
      <c r="T9" s="35" t="s">
        <v>64</v>
      </c>
      <c r="U9" s="161">
        <f>-IF(TYPE(VLOOKUP(U8,$A$9:$P$188,6,FALSE))=16,0,VLOOKUP(U8,$A$9:$P$188,6,FALSE))</f>
        <v>-55218</v>
      </c>
      <c r="V9" s="161">
        <f>-IF(TYPE(VLOOKUP(V8,$A$9:$P$188,6,FALSE))=16,0,VLOOKUP(V8,$A$9:$P$188,6,FALSE))</f>
        <v>-53963</v>
      </c>
      <c r="W9" s="161">
        <f t="shared" ref="W9:AE9" si="5">-IF(TYPE(VLOOKUP(W8,$A$9:$P$188,6,FALSE))=16,0,VLOOKUP(W8,$A$9:$P$188,6,FALSE))</f>
        <v>-52708</v>
      </c>
      <c r="X9" s="161">
        <f t="shared" si="5"/>
        <v>-51453</v>
      </c>
      <c r="Y9" s="161">
        <f t="shared" si="5"/>
        <v>-50198</v>
      </c>
      <c r="Z9" s="161">
        <f t="shared" si="5"/>
        <v>-48943</v>
      </c>
      <c r="AA9" s="161">
        <f t="shared" si="5"/>
        <v>-47688</v>
      </c>
      <c r="AB9" s="161">
        <f t="shared" si="5"/>
        <v>-46433</v>
      </c>
      <c r="AC9" s="161">
        <f t="shared" si="5"/>
        <v>-45178</v>
      </c>
      <c r="AD9" s="161">
        <f t="shared" si="5"/>
        <v>-43923</v>
      </c>
      <c r="AE9" s="161">
        <f t="shared" si="5"/>
        <v>-42668</v>
      </c>
    </row>
    <row r="10" spans="1:31">
      <c r="A10" s="30">
        <v>35735</v>
      </c>
      <c r="B10" s="9"/>
      <c r="C10" s="6">
        <v>2</v>
      </c>
      <c r="D10" s="29">
        <f t="shared" si="0"/>
        <v>-1255</v>
      </c>
      <c r="E10" s="29">
        <f t="shared" ref="E10:E41" si="6">+E9+D10</f>
        <v>-2510</v>
      </c>
      <c r="F10" s="29">
        <f t="shared" si="1"/>
        <v>223388</v>
      </c>
      <c r="G10" s="34">
        <f>+Inputs!$D$2</f>
        <v>0.3795</v>
      </c>
      <c r="H10" s="2"/>
      <c r="I10" s="27">
        <f t="shared" ref="I10:I41" si="7">+I9+H10</f>
        <v>-225898</v>
      </c>
      <c r="J10" s="27"/>
      <c r="K10" s="27">
        <f t="shared" si="2"/>
        <v>-1255</v>
      </c>
      <c r="L10" s="27">
        <f t="shared" ref="L10:L41" si="8">+L9+K10</f>
        <v>-2510</v>
      </c>
      <c r="M10" s="27">
        <f t="shared" si="3"/>
        <v>-476.27249999999998</v>
      </c>
      <c r="N10" s="27">
        <f t="shared" si="4"/>
        <v>-476.27249999999998</v>
      </c>
      <c r="O10" s="27">
        <f t="shared" ref="O10:O41" si="9">+O9+N10</f>
        <v>84775.745999999985</v>
      </c>
      <c r="P10" s="27">
        <f t="shared" ref="P10:P41" si="10">P9-N10</f>
        <v>-84775.745999999985</v>
      </c>
      <c r="Q10" s="38">
        <f>VLOOKUP(Q8,A9:P188,15)</f>
        <v>15715.229499999859</v>
      </c>
      <c r="R10" s="38">
        <f>VLOOKUP(R8,A9:P188,15)</f>
        <v>9999.8088999998545</v>
      </c>
      <c r="S10" s="38">
        <f>+R10-Q10</f>
        <v>-5715.4206000000049</v>
      </c>
      <c r="T10" s="36" t="s">
        <v>69</v>
      </c>
    </row>
    <row r="11" spans="1:31">
      <c r="A11" s="31">
        <v>35765</v>
      </c>
      <c r="B11" s="5"/>
      <c r="C11" s="6">
        <v>3</v>
      </c>
      <c r="D11" s="29">
        <f t="shared" si="0"/>
        <v>-1255</v>
      </c>
      <c r="E11" s="29">
        <f t="shared" si="6"/>
        <v>-3765</v>
      </c>
      <c r="F11" s="29">
        <f t="shared" si="1"/>
        <v>222133</v>
      </c>
      <c r="G11" s="34">
        <f>+Inputs!$D$2</f>
        <v>0.3795</v>
      </c>
      <c r="H11" s="2"/>
      <c r="I11" s="27">
        <f t="shared" si="7"/>
        <v>-225898</v>
      </c>
      <c r="J11" s="27"/>
      <c r="K11" s="27">
        <f t="shared" si="2"/>
        <v>-1255</v>
      </c>
      <c r="L11" s="27">
        <f t="shared" si="8"/>
        <v>-3765</v>
      </c>
      <c r="M11" s="27">
        <f t="shared" si="3"/>
        <v>-476.27249999999998</v>
      </c>
      <c r="N11" s="27">
        <f t="shared" si="4"/>
        <v>-476.27249999999998</v>
      </c>
      <c r="O11" s="27">
        <f t="shared" si="9"/>
        <v>84299.473499999978</v>
      </c>
      <c r="P11" s="27">
        <f t="shared" si="10"/>
        <v>-84299.473499999978</v>
      </c>
      <c r="Q11" s="38">
        <f>+VLOOKUP(Q8,A9:P188,16)</f>
        <v>-15715.229499999859</v>
      </c>
      <c r="R11" s="38">
        <f>+VLOOKUP(R8,A9:P188,16)</f>
        <v>-9999.8088999998545</v>
      </c>
      <c r="S11" s="38">
        <f>(+Q11+R11)/2</f>
        <v>-12857.519199999857</v>
      </c>
      <c r="T11" s="36" t="s">
        <v>113</v>
      </c>
      <c r="U11" s="161">
        <f>IF(TYPE(VLOOKUP(U8,$A$9:$P$188,16,FALSE))=16,0,VLOOKUP(U8,$A$9:$P$188,16,FALSE))</f>
        <v>-20954.365049999848</v>
      </c>
      <c r="V11" s="161">
        <f t="shared" ref="V11:AE11" si="11">IF(TYPE(VLOOKUP(V8,$A$9:$P$188,16,FALSE))=16,0,VLOOKUP(V8,$A$9:$P$188,16,FALSE))</f>
        <v>-20478.079999999849</v>
      </c>
      <c r="W11" s="161">
        <f t="shared" si="11"/>
        <v>-20001.79494999985</v>
      </c>
      <c r="X11" s="161">
        <f t="shared" si="11"/>
        <v>-19525.509899999852</v>
      </c>
      <c r="Y11" s="161">
        <f t="shared" si="11"/>
        <v>-19049.224849999853</v>
      </c>
      <c r="Z11" s="161">
        <f t="shared" si="11"/>
        <v>-18572.939799999855</v>
      </c>
      <c r="AA11" s="161">
        <f t="shared" si="11"/>
        <v>-18096.654749999856</v>
      </c>
      <c r="AB11" s="161">
        <f t="shared" si="11"/>
        <v>-17620.369699999857</v>
      </c>
      <c r="AC11" s="161">
        <f t="shared" si="11"/>
        <v>-17144.084649999859</v>
      </c>
      <c r="AD11" s="161">
        <f t="shared" si="11"/>
        <v>-16667.79959999986</v>
      </c>
      <c r="AE11" s="161">
        <f t="shared" si="11"/>
        <v>-16191.51454999986</v>
      </c>
    </row>
    <row r="12" spans="1:31">
      <c r="A12" s="30">
        <v>35796</v>
      </c>
      <c r="B12" s="3"/>
      <c r="C12" s="6">
        <v>4</v>
      </c>
      <c r="D12" s="29">
        <f t="shared" si="0"/>
        <v>-1255</v>
      </c>
      <c r="E12" s="29">
        <f t="shared" si="6"/>
        <v>-5020</v>
      </c>
      <c r="F12" s="29">
        <f t="shared" si="1"/>
        <v>220878</v>
      </c>
      <c r="G12" s="34">
        <f>+Inputs!$D$2</f>
        <v>0.3795</v>
      </c>
      <c r="H12" s="2"/>
      <c r="I12" s="27">
        <f t="shared" si="7"/>
        <v>-225898</v>
      </c>
      <c r="J12" s="27"/>
      <c r="K12" s="27">
        <f t="shared" si="2"/>
        <v>-1255</v>
      </c>
      <c r="L12" s="27">
        <f t="shared" si="8"/>
        <v>-5020</v>
      </c>
      <c r="M12" s="27">
        <f t="shared" si="3"/>
        <v>-476.27249999999998</v>
      </c>
      <c r="N12" s="27">
        <f t="shared" si="4"/>
        <v>-476.27249999999998</v>
      </c>
      <c r="O12" s="27">
        <f t="shared" si="9"/>
        <v>83823.200999999972</v>
      </c>
      <c r="P12" s="27">
        <f t="shared" si="10"/>
        <v>-83823.200999999972</v>
      </c>
      <c r="Q12" s="39"/>
      <c r="R12" s="40"/>
      <c r="S12" s="40"/>
      <c r="T12" s="36"/>
    </row>
    <row r="13" spans="1:31">
      <c r="A13" s="31">
        <v>35827</v>
      </c>
      <c r="B13" s="3"/>
      <c r="C13" s="6">
        <v>5</v>
      </c>
      <c r="D13" s="29">
        <f t="shared" si="0"/>
        <v>-1255</v>
      </c>
      <c r="E13" s="29">
        <f t="shared" si="6"/>
        <v>-6275</v>
      </c>
      <c r="F13" s="29">
        <f t="shared" si="1"/>
        <v>219623</v>
      </c>
      <c r="G13" s="34">
        <f>+Inputs!$D$2</f>
        <v>0.3795</v>
      </c>
      <c r="H13" s="2"/>
      <c r="I13" s="27">
        <f t="shared" si="7"/>
        <v>-225898</v>
      </c>
      <c r="J13" s="27"/>
      <c r="K13" s="27">
        <f t="shared" si="2"/>
        <v>-1255</v>
      </c>
      <c r="L13" s="27">
        <f t="shared" si="8"/>
        <v>-6275</v>
      </c>
      <c r="M13" s="27">
        <f t="shared" si="3"/>
        <v>-476.27249999999998</v>
      </c>
      <c r="N13" s="27">
        <f t="shared" si="4"/>
        <v>-476.27249999999998</v>
      </c>
      <c r="O13" s="27">
        <f t="shared" si="9"/>
        <v>83346.928499999965</v>
      </c>
      <c r="P13" s="27">
        <f t="shared" si="10"/>
        <v>-83346.928499999965</v>
      </c>
      <c r="Q13" s="38">
        <f>VLOOKUP(Q8,A9:P188,9)</f>
        <v>-225898</v>
      </c>
      <c r="R13" s="38">
        <f>VLOOKUP(R8,A9:P188,9)</f>
        <v>-225898</v>
      </c>
      <c r="S13" s="38">
        <f>+R13-Q13</f>
        <v>0</v>
      </c>
      <c r="T13" s="36" t="s">
        <v>70</v>
      </c>
    </row>
    <row r="14" spans="1:31">
      <c r="A14" s="30">
        <v>35855</v>
      </c>
      <c r="B14" s="3"/>
      <c r="C14" s="6">
        <v>6</v>
      </c>
      <c r="D14" s="29">
        <f t="shared" si="0"/>
        <v>-1255</v>
      </c>
      <c r="E14" s="29">
        <f t="shared" si="6"/>
        <v>-7530</v>
      </c>
      <c r="F14" s="29">
        <f t="shared" si="1"/>
        <v>218368</v>
      </c>
      <c r="G14" s="34">
        <f>+Inputs!$D$2</f>
        <v>0.3795</v>
      </c>
      <c r="H14" s="2"/>
      <c r="I14" s="27">
        <f t="shared" si="7"/>
        <v>-225898</v>
      </c>
      <c r="J14" s="27"/>
      <c r="K14" s="27">
        <f t="shared" si="2"/>
        <v>-1255</v>
      </c>
      <c r="L14" s="27">
        <f t="shared" si="8"/>
        <v>-7530</v>
      </c>
      <c r="M14" s="27">
        <f t="shared" si="3"/>
        <v>-476.27249999999998</v>
      </c>
      <c r="N14" s="27">
        <f t="shared" si="4"/>
        <v>-476.27249999999998</v>
      </c>
      <c r="O14" s="27">
        <f t="shared" si="9"/>
        <v>82870.655999999959</v>
      </c>
      <c r="P14" s="27">
        <f t="shared" si="10"/>
        <v>-82870.655999999959</v>
      </c>
      <c r="Q14" s="38">
        <f>VLOOKUP(Q8,A9:P188,12)</f>
        <v>-184485</v>
      </c>
      <c r="R14" s="38">
        <f>VLOOKUP(R8,A9:P188,12)</f>
        <v>-199545</v>
      </c>
      <c r="S14" s="38">
        <f>+R14-Q14</f>
        <v>-15060</v>
      </c>
      <c r="T14" s="37" t="s">
        <v>93</v>
      </c>
    </row>
    <row r="15" spans="1:31">
      <c r="A15" s="31">
        <v>35886</v>
      </c>
      <c r="B15" s="3"/>
      <c r="C15" s="6">
        <v>7</v>
      </c>
      <c r="D15" s="29">
        <f t="shared" si="0"/>
        <v>-1255</v>
      </c>
      <c r="E15" s="29">
        <f t="shared" si="6"/>
        <v>-8785</v>
      </c>
      <c r="F15" s="29">
        <f t="shared" si="1"/>
        <v>217113</v>
      </c>
      <c r="G15" s="34">
        <f>+Inputs!$D$2</f>
        <v>0.3795</v>
      </c>
      <c r="H15" s="2"/>
      <c r="I15" s="27">
        <f t="shared" si="7"/>
        <v>-225898</v>
      </c>
      <c r="J15" s="27"/>
      <c r="K15" s="27">
        <f t="shared" si="2"/>
        <v>-1255</v>
      </c>
      <c r="L15" s="27">
        <f t="shared" si="8"/>
        <v>-8785</v>
      </c>
      <c r="M15" s="27">
        <f t="shared" si="3"/>
        <v>-476.27249999999998</v>
      </c>
      <c r="N15" s="27">
        <f t="shared" si="4"/>
        <v>-476.27249999999998</v>
      </c>
      <c r="O15" s="27">
        <f t="shared" si="9"/>
        <v>82394.383499999953</v>
      </c>
      <c r="P15" s="27">
        <f t="shared" si="10"/>
        <v>-82394.383499999953</v>
      </c>
    </row>
    <row r="16" spans="1:31">
      <c r="A16" s="30">
        <v>35916</v>
      </c>
      <c r="B16" s="3"/>
      <c r="C16" s="6">
        <v>8</v>
      </c>
      <c r="D16" s="29">
        <f t="shared" si="0"/>
        <v>-1255</v>
      </c>
      <c r="E16" s="29">
        <f t="shared" si="6"/>
        <v>-10040</v>
      </c>
      <c r="F16" s="29">
        <f t="shared" si="1"/>
        <v>215858</v>
      </c>
      <c r="G16" s="34">
        <f>+Inputs!$D$2</f>
        <v>0.3795</v>
      </c>
      <c r="H16" s="2"/>
      <c r="I16" s="27">
        <f t="shared" si="7"/>
        <v>-225898</v>
      </c>
      <c r="J16" s="27"/>
      <c r="K16" s="27">
        <f t="shared" si="2"/>
        <v>-1255</v>
      </c>
      <c r="L16" s="27">
        <f t="shared" si="8"/>
        <v>-10040</v>
      </c>
      <c r="M16" s="27">
        <f t="shared" si="3"/>
        <v>-476.27249999999998</v>
      </c>
      <c r="N16" s="27">
        <f t="shared" si="4"/>
        <v>-476.27249999999998</v>
      </c>
      <c r="O16" s="27">
        <f t="shared" si="9"/>
        <v>81918.110999999946</v>
      </c>
      <c r="P16" s="27">
        <f t="shared" si="10"/>
        <v>-81918.110999999946</v>
      </c>
      <c r="Q16" s="4"/>
      <c r="R16" s="4"/>
      <c r="S16" s="4"/>
    </row>
    <row r="17" spans="1:19">
      <c r="A17" s="31">
        <v>35947</v>
      </c>
      <c r="B17" s="3"/>
      <c r="C17" s="6">
        <v>9</v>
      </c>
      <c r="D17" s="29">
        <f t="shared" si="0"/>
        <v>-1255</v>
      </c>
      <c r="E17" s="29">
        <f t="shared" si="6"/>
        <v>-11295</v>
      </c>
      <c r="F17" s="29">
        <f t="shared" si="1"/>
        <v>214603</v>
      </c>
      <c r="G17" s="34">
        <f>+Inputs!$D$2</f>
        <v>0.3795</v>
      </c>
      <c r="H17" s="2"/>
      <c r="I17" s="27">
        <f t="shared" si="7"/>
        <v>-225898</v>
      </c>
      <c r="J17" s="27"/>
      <c r="K17" s="27">
        <f t="shared" si="2"/>
        <v>-1255</v>
      </c>
      <c r="L17" s="27">
        <f t="shared" si="8"/>
        <v>-11295</v>
      </c>
      <c r="M17" s="27">
        <f t="shared" si="3"/>
        <v>-476.27249999999998</v>
      </c>
      <c r="N17" s="27">
        <f t="shared" si="4"/>
        <v>-476.27249999999998</v>
      </c>
      <c r="O17" s="27">
        <f t="shared" si="9"/>
        <v>81441.83849999994</v>
      </c>
      <c r="P17" s="27">
        <f t="shared" si="10"/>
        <v>-81441.83849999994</v>
      </c>
      <c r="Q17" s="4"/>
      <c r="R17" s="4"/>
      <c r="S17" s="4"/>
    </row>
    <row r="18" spans="1:19">
      <c r="A18" s="30">
        <v>35977</v>
      </c>
      <c r="B18" s="3"/>
      <c r="C18" s="6">
        <v>10</v>
      </c>
      <c r="D18" s="29">
        <f t="shared" si="0"/>
        <v>-1255</v>
      </c>
      <c r="E18" s="29">
        <f t="shared" si="6"/>
        <v>-12550</v>
      </c>
      <c r="F18" s="29">
        <f t="shared" si="1"/>
        <v>213348</v>
      </c>
      <c r="G18" s="34">
        <f>+Inputs!$D$2</f>
        <v>0.3795</v>
      </c>
      <c r="H18" s="2"/>
      <c r="I18" s="27">
        <f t="shared" si="7"/>
        <v>-225898</v>
      </c>
      <c r="J18" s="27"/>
      <c r="K18" s="27">
        <f t="shared" si="2"/>
        <v>-1255</v>
      </c>
      <c r="L18" s="27">
        <f t="shared" si="8"/>
        <v>-12550</v>
      </c>
      <c r="M18" s="27">
        <f t="shared" si="3"/>
        <v>-476.27249999999998</v>
      </c>
      <c r="N18" s="27">
        <f t="shared" si="4"/>
        <v>-476.27249999999998</v>
      </c>
      <c r="O18" s="27">
        <f t="shared" si="9"/>
        <v>80965.565999999933</v>
      </c>
      <c r="P18" s="27">
        <f t="shared" si="10"/>
        <v>-80965.565999999933</v>
      </c>
      <c r="Q18" s="4"/>
      <c r="R18" s="4"/>
      <c r="S18" s="4"/>
    </row>
    <row r="19" spans="1:19">
      <c r="A19" s="31">
        <v>36008</v>
      </c>
      <c r="B19" s="3"/>
      <c r="C19" s="6">
        <v>11</v>
      </c>
      <c r="D19" s="29">
        <f t="shared" si="0"/>
        <v>-1255</v>
      </c>
      <c r="E19" s="29">
        <f t="shared" si="6"/>
        <v>-13805</v>
      </c>
      <c r="F19" s="29">
        <f t="shared" si="1"/>
        <v>212093</v>
      </c>
      <c r="G19" s="34">
        <f>+Inputs!$D$2</f>
        <v>0.3795</v>
      </c>
      <c r="H19" s="2"/>
      <c r="I19" s="27">
        <f t="shared" si="7"/>
        <v>-225898</v>
      </c>
      <c r="J19" s="27"/>
      <c r="K19" s="27">
        <f t="shared" si="2"/>
        <v>-1255</v>
      </c>
      <c r="L19" s="27">
        <f t="shared" si="8"/>
        <v>-13805</v>
      </c>
      <c r="M19" s="27">
        <f t="shared" si="3"/>
        <v>-476.27249999999998</v>
      </c>
      <c r="N19" s="27">
        <f t="shared" si="4"/>
        <v>-476.27249999999998</v>
      </c>
      <c r="O19" s="27">
        <f t="shared" si="9"/>
        <v>80489.293499999927</v>
      </c>
      <c r="P19" s="27">
        <f t="shared" si="10"/>
        <v>-80489.293499999927</v>
      </c>
      <c r="Q19" s="4"/>
      <c r="R19" s="4"/>
      <c r="S19" s="4"/>
    </row>
    <row r="20" spans="1:19">
      <c r="A20" s="30">
        <v>36039</v>
      </c>
      <c r="B20" s="3"/>
      <c r="C20" s="6">
        <v>12</v>
      </c>
      <c r="D20" s="29">
        <f t="shared" si="0"/>
        <v>-1255</v>
      </c>
      <c r="E20" s="29">
        <f t="shared" si="6"/>
        <v>-15060</v>
      </c>
      <c r="F20" s="29">
        <f t="shared" si="1"/>
        <v>210838</v>
      </c>
      <c r="G20" s="34">
        <f>+Inputs!$D$2</f>
        <v>0.3795</v>
      </c>
      <c r="H20" s="2"/>
      <c r="I20" s="27">
        <f t="shared" si="7"/>
        <v>-225898</v>
      </c>
      <c r="J20" s="27"/>
      <c r="K20" s="27">
        <f t="shared" si="2"/>
        <v>-1255</v>
      </c>
      <c r="L20" s="27">
        <f t="shared" si="8"/>
        <v>-15060</v>
      </c>
      <c r="M20" s="27">
        <f t="shared" si="3"/>
        <v>-476.27249999999998</v>
      </c>
      <c r="N20" s="27">
        <f t="shared" si="4"/>
        <v>-476.27249999999998</v>
      </c>
      <c r="O20" s="27">
        <f t="shared" si="9"/>
        <v>80013.020999999921</v>
      </c>
      <c r="P20" s="27">
        <f t="shared" si="10"/>
        <v>-80013.020999999921</v>
      </c>
      <c r="Q20" s="4"/>
      <c r="R20" s="4"/>
      <c r="S20" s="4"/>
    </row>
    <row r="21" spans="1:19">
      <c r="A21" s="31">
        <v>36069</v>
      </c>
      <c r="B21" s="3"/>
      <c r="C21" s="6">
        <v>13</v>
      </c>
      <c r="D21" s="29">
        <f t="shared" si="0"/>
        <v>-1255</v>
      </c>
      <c r="E21" s="29">
        <f t="shared" si="6"/>
        <v>-16315</v>
      </c>
      <c r="F21" s="29">
        <f t="shared" si="1"/>
        <v>209583</v>
      </c>
      <c r="G21" s="34">
        <f>+Inputs!$D$2</f>
        <v>0.3795</v>
      </c>
      <c r="H21" s="2"/>
      <c r="I21" s="27">
        <f t="shared" si="7"/>
        <v>-225898</v>
      </c>
      <c r="J21" s="27"/>
      <c r="K21" s="27">
        <f t="shared" si="2"/>
        <v>-1255</v>
      </c>
      <c r="L21" s="27">
        <f t="shared" si="8"/>
        <v>-16315</v>
      </c>
      <c r="M21" s="27">
        <f t="shared" si="3"/>
        <v>-476.27249999999998</v>
      </c>
      <c r="N21" s="27">
        <f t="shared" si="4"/>
        <v>-476.27249999999998</v>
      </c>
      <c r="O21" s="27">
        <f t="shared" si="9"/>
        <v>79536.748499999914</v>
      </c>
      <c r="P21" s="27">
        <f t="shared" si="10"/>
        <v>-79536.748499999914</v>
      </c>
      <c r="Q21" s="4"/>
      <c r="R21" s="4"/>
      <c r="S21" s="4"/>
    </row>
    <row r="22" spans="1:19">
      <c r="A22" s="30">
        <v>36100</v>
      </c>
      <c r="B22" s="3"/>
      <c r="C22" s="6">
        <v>14</v>
      </c>
      <c r="D22" s="29">
        <f t="shared" si="0"/>
        <v>-1255</v>
      </c>
      <c r="E22" s="29">
        <f t="shared" si="6"/>
        <v>-17570</v>
      </c>
      <c r="F22" s="29">
        <f t="shared" si="1"/>
        <v>208328</v>
      </c>
      <c r="G22" s="34">
        <f>+Inputs!$D$2</f>
        <v>0.3795</v>
      </c>
      <c r="H22" s="2"/>
      <c r="I22" s="27">
        <f t="shared" si="7"/>
        <v>-225898</v>
      </c>
      <c r="J22" s="27"/>
      <c r="K22" s="27">
        <f t="shared" si="2"/>
        <v>-1255</v>
      </c>
      <c r="L22" s="27">
        <f t="shared" si="8"/>
        <v>-17570</v>
      </c>
      <c r="M22" s="27">
        <f t="shared" si="3"/>
        <v>-476.27249999999998</v>
      </c>
      <c r="N22" s="27">
        <f t="shared" si="4"/>
        <v>-476.27249999999998</v>
      </c>
      <c r="O22" s="27">
        <f t="shared" si="9"/>
        <v>79060.475999999908</v>
      </c>
      <c r="P22" s="27">
        <f t="shared" si="10"/>
        <v>-79060.475999999908</v>
      </c>
      <c r="Q22" s="4"/>
      <c r="R22" s="4"/>
      <c r="S22" s="4"/>
    </row>
    <row r="23" spans="1:19">
      <c r="A23" s="31">
        <v>36130</v>
      </c>
      <c r="B23" s="3"/>
      <c r="C23" s="6">
        <v>15</v>
      </c>
      <c r="D23" s="29">
        <f t="shared" si="0"/>
        <v>-1255</v>
      </c>
      <c r="E23" s="29">
        <f t="shared" si="6"/>
        <v>-18825</v>
      </c>
      <c r="F23" s="29">
        <f t="shared" si="1"/>
        <v>207073</v>
      </c>
      <c r="G23" s="34">
        <f>+Inputs!$D$2</f>
        <v>0.3795</v>
      </c>
      <c r="H23" s="2"/>
      <c r="I23" s="27">
        <f t="shared" si="7"/>
        <v>-225898</v>
      </c>
      <c r="J23" s="27"/>
      <c r="K23" s="27">
        <f t="shared" si="2"/>
        <v>-1255</v>
      </c>
      <c r="L23" s="27">
        <f t="shared" si="8"/>
        <v>-18825</v>
      </c>
      <c r="M23" s="27">
        <f t="shared" si="3"/>
        <v>-476.27249999999998</v>
      </c>
      <c r="N23" s="27">
        <f t="shared" si="4"/>
        <v>-476.27249999999998</v>
      </c>
      <c r="O23" s="27">
        <f t="shared" si="9"/>
        <v>78584.203499999901</v>
      </c>
      <c r="P23" s="27">
        <f t="shared" si="10"/>
        <v>-78584.203499999901</v>
      </c>
      <c r="Q23" s="4"/>
      <c r="R23" s="4"/>
      <c r="S23" s="4"/>
    </row>
    <row r="24" spans="1:19">
      <c r="A24" s="30">
        <v>36161</v>
      </c>
      <c r="B24" s="3"/>
      <c r="C24" s="6">
        <v>16</v>
      </c>
      <c r="D24" s="29">
        <f t="shared" si="0"/>
        <v>-1255</v>
      </c>
      <c r="E24" s="29">
        <f t="shared" si="6"/>
        <v>-20080</v>
      </c>
      <c r="F24" s="29">
        <f t="shared" si="1"/>
        <v>205818</v>
      </c>
      <c r="G24" s="34">
        <f>+Inputs!$D$2</f>
        <v>0.3795</v>
      </c>
      <c r="H24" s="2"/>
      <c r="I24" s="27">
        <f t="shared" si="7"/>
        <v>-225898</v>
      </c>
      <c r="J24" s="27"/>
      <c r="K24" s="27">
        <f t="shared" si="2"/>
        <v>-1255</v>
      </c>
      <c r="L24" s="27">
        <f t="shared" si="8"/>
        <v>-20080</v>
      </c>
      <c r="M24" s="27">
        <f t="shared" si="3"/>
        <v>-476.27249999999998</v>
      </c>
      <c r="N24" s="27">
        <f t="shared" si="4"/>
        <v>-476.27249999999998</v>
      </c>
      <c r="O24" s="27">
        <f t="shared" si="9"/>
        <v>78107.930999999895</v>
      </c>
      <c r="P24" s="27">
        <f t="shared" si="10"/>
        <v>-78107.930999999895</v>
      </c>
      <c r="Q24" s="4"/>
      <c r="R24" s="4"/>
      <c r="S24" s="4"/>
    </row>
    <row r="25" spans="1:19">
      <c r="A25" s="31">
        <v>36192</v>
      </c>
      <c r="B25" s="3"/>
      <c r="C25" s="6">
        <v>17</v>
      </c>
      <c r="D25" s="29">
        <f t="shared" si="0"/>
        <v>-1255</v>
      </c>
      <c r="E25" s="29">
        <f t="shared" si="6"/>
        <v>-21335</v>
      </c>
      <c r="F25" s="29">
        <f t="shared" si="1"/>
        <v>204563</v>
      </c>
      <c r="G25" s="34">
        <f>+Inputs!$D$2</f>
        <v>0.3795</v>
      </c>
      <c r="H25" s="2"/>
      <c r="I25" s="27">
        <f t="shared" si="7"/>
        <v>-225898</v>
      </c>
      <c r="J25" s="27"/>
      <c r="K25" s="27">
        <f t="shared" si="2"/>
        <v>-1255</v>
      </c>
      <c r="L25" s="27">
        <f t="shared" si="8"/>
        <v>-21335</v>
      </c>
      <c r="M25" s="27">
        <f t="shared" si="3"/>
        <v>-476.27249999999998</v>
      </c>
      <c r="N25" s="27">
        <f t="shared" si="4"/>
        <v>-476.27249999999998</v>
      </c>
      <c r="O25" s="27">
        <f t="shared" si="9"/>
        <v>77631.658499999889</v>
      </c>
      <c r="P25" s="27">
        <f t="shared" si="10"/>
        <v>-77631.658499999889</v>
      </c>
      <c r="Q25" s="4"/>
      <c r="R25" s="4"/>
      <c r="S25" s="4"/>
    </row>
    <row r="26" spans="1:19">
      <c r="A26" s="30">
        <v>36220</v>
      </c>
      <c r="B26" s="3"/>
      <c r="C26" s="6">
        <v>18</v>
      </c>
      <c r="D26" s="29">
        <f t="shared" si="0"/>
        <v>-1255</v>
      </c>
      <c r="E26" s="29">
        <f t="shared" si="6"/>
        <v>-22590</v>
      </c>
      <c r="F26" s="29">
        <f t="shared" si="1"/>
        <v>203308</v>
      </c>
      <c r="G26" s="34">
        <f>+Inputs!$D$2</f>
        <v>0.3795</v>
      </c>
      <c r="H26" s="2"/>
      <c r="I26" s="27">
        <f t="shared" si="7"/>
        <v>-225898</v>
      </c>
      <c r="J26" s="27"/>
      <c r="K26" s="27">
        <f t="shared" si="2"/>
        <v>-1255</v>
      </c>
      <c r="L26" s="27">
        <f t="shared" si="8"/>
        <v>-22590</v>
      </c>
      <c r="M26" s="27">
        <f t="shared" si="3"/>
        <v>-476.27249999999998</v>
      </c>
      <c r="N26" s="27">
        <f t="shared" si="4"/>
        <v>-476.27249999999998</v>
      </c>
      <c r="O26" s="27">
        <f t="shared" si="9"/>
        <v>77155.385999999882</v>
      </c>
      <c r="P26" s="27">
        <f t="shared" si="10"/>
        <v>-77155.385999999882</v>
      </c>
      <c r="Q26" s="4"/>
      <c r="R26" s="4"/>
      <c r="S26" s="4"/>
    </row>
    <row r="27" spans="1:19">
      <c r="A27" s="31">
        <v>36251</v>
      </c>
      <c r="B27" s="3"/>
      <c r="C27" s="6">
        <v>19</v>
      </c>
      <c r="D27" s="29">
        <f t="shared" si="0"/>
        <v>-1255</v>
      </c>
      <c r="E27" s="29">
        <f t="shared" si="6"/>
        <v>-23845</v>
      </c>
      <c r="F27" s="29">
        <f t="shared" si="1"/>
        <v>202053</v>
      </c>
      <c r="G27" s="34">
        <f>+Inputs!$D$2</f>
        <v>0.3795</v>
      </c>
      <c r="H27" s="2"/>
      <c r="I27" s="27">
        <f t="shared" si="7"/>
        <v>-225898</v>
      </c>
      <c r="J27" s="27"/>
      <c r="K27" s="27">
        <f t="shared" si="2"/>
        <v>-1255</v>
      </c>
      <c r="L27" s="27">
        <f t="shared" si="8"/>
        <v>-23845</v>
      </c>
      <c r="M27" s="27">
        <f t="shared" si="3"/>
        <v>-476.27249999999998</v>
      </c>
      <c r="N27" s="27">
        <f t="shared" si="4"/>
        <v>-476.27249999999998</v>
      </c>
      <c r="O27" s="27">
        <f t="shared" si="9"/>
        <v>76679.113499999876</v>
      </c>
      <c r="P27" s="27">
        <f t="shared" si="10"/>
        <v>-76679.113499999876</v>
      </c>
      <c r="Q27" s="4"/>
      <c r="R27" s="4"/>
      <c r="S27" s="4"/>
    </row>
    <row r="28" spans="1:19">
      <c r="A28" s="30">
        <v>36281</v>
      </c>
      <c r="B28" s="3"/>
      <c r="C28" s="6">
        <v>20</v>
      </c>
      <c r="D28" s="29">
        <f t="shared" si="0"/>
        <v>-1255</v>
      </c>
      <c r="E28" s="29">
        <f t="shared" si="6"/>
        <v>-25100</v>
      </c>
      <c r="F28" s="29">
        <f t="shared" si="1"/>
        <v>200798</v>
      </c>
      <c r="G28" s="34">
        <f>+Inputs!$D$2</f>
        <v>0.3795</v>
      </c>
      <c r="H28" s="2"/>
      <c r="I28" s="27">
        <f t="shared" si="7"/>
        <v>-225898</v>
      </c>
      <c r="J28" s="27"/>
      <c r="K28" s="27">
        <f t="shared" si="2"/>
        <v>-1255</v>
      </c>
      <c r="L28" s="27">
        <f t="shared" si="8"/>
        <v>-25100</v>
      </c>
      <c r="M28" s="27">
        <f t="shared" si="3"/>
        <v>-476.27249999999998</v>
      </c>
      <c r="N28" s="27">
        <f t="shared" si="4"/>
        <v>-476.27249999999998</v>
      </c>
      <c r="O28" s="27">
        <f t="shared" si="9"/>
        <v>76202.840999999869</v>
      </c>
      <c r="P28" s="27">
        <f t="shared" si="10"/>
        <v>-76202.840999999869</v>
      </c>
      <c r="Q28" s="4"/>
      <c r="R28" s="4"/>
      <c r="S28" s="4"/>
    </row>
    <row r="29" spans="1:19">
      <c r="A29" s="31">
        <v>36312</v>
      </c>
      <c r="B29" s="3"/>
      <c r="C29" s="6">
        <v>21</v>
      </c>
      <c r="D29" s="29">
        <f t="shared" si="0"/>
        <v>-1255</v>
      </c>
      <c r="E29" s="29">
        <f t="shared" si="6"/>
        <v>-26355</v>
      </c>
      <c r="F29" s="29">
        <f t="shared" si="1"/>
        <v>199543</v>
      </c>
      <c r="G29" s="34">
        <f>+Inputs!$D$2</f>
        <v>0.3795</v>
      </c>
      <c r="H29" s="2"/>
      <c r="I29" s="27">
        <f t="shared" si="7"/>
        <v>-225898</v>
      </c>
      <c r="J29" s="27"/>
      <c r="K29" s="27">
        <f t="shared" si="2"/>
        <v>-1255</v>
      </c>
      <c r="L29" s="27">
        <f t="shared" si="8"/>
        <v>-26355</v>
      </c>
      <c r="M29" s="27">
        <f t="shared" si="3"/>
        <v>-476.27249999999998</v>
      </c>
      <c r="N29" s="27">
        <f t="shared" si="4"/>
        <v>-476.27249999999998</v>
      </c>
      <c r="O29" s="27">
        <f t="shared" si="9"/>
        <v>75726.568499999863</v>
      </c>
      <c r="P29" s="27">
        <f t="shared" si="10"/>
        <v>-75726.568499999863</v>
      </c>
      <c r="Q29" s="4"/>
      <c r="R29" s="4"/>
      <c r="S29" s="4"/>
    </row>
    <row r="30" spans="1:19">
      <c r="A30" s="30">
        <v>36342</v>
      </c>
      <c r="B30" s="3"/>
      <c r="C30" s="6">
        <v>22</v>
      </c>
      <c r="D30" s="29">
        <f t="shared" si="0"/>
        <v>-1255</v>
      </c>
      <c r="E30" s="29">
        <f t="shared" si="6"/>
        <v>-27610</v>
      </c>
      <c r="F30" s="29">
        <f t="shared" si="1"/>
        <v>198288</v>
      </c>
      <c r="G30" s="34">
        <f>+Inputs!$D$2</f>
        <v>0.3795</v>
      </c>
      <c r="H30" s="2"/>
      <c r="I30" s="27">
        <f t="shared" si="7"/>
        <v>-225898</v>
      </c>
      <c r="J30" s="27"/>
      <c r="K30" s="27">
        <f t="shared" si="2"/>
        <v>-1255</v>
      </c>
      <c r="L30" s="27">
        <f t="shared" si="8"/>
        <v>-27610</v>
      </c>
      <c r="M30" s="27">
        <f t="shared" si="3"/>
        <v>-476.27249999999998</v>
      </c>
      <c r="N30" s="27">
        <f t="shared" si="4"/>
        <v>-476.27249999999998</v>
      </c>
      <c r="O30" s="27">
        <f t="shared" si="9"/>
        <v>75250.295999999857</v>
      </c>
      <c r="P30" s="27">
        <f t="shared" si="10"/>
        <v>-75250.295999999857</v>
      </c>
      <c r="Q30" s="125"/>
    </row>
    <row r="31" spans="1:19">
      <c r="A31" s="31">
        <v>36373</v>
      </c>
      <c r="B31" s="3"/>
      <c r="C31" s="6">
        <v>23</v>
      </c>
      <c r="D31" s="29">
        <f t="shared" si="0"/>
        <v>-1255</v>
      </c>
      <c r="E31" s="29">
        <f t="shared" si="6"/>
        <v>-28865</v>
      </c>
      <c r="F31" s="29">
        <f t="shared" si="1"/>
        <v>197033</v>
      </c>
      <c r="G31" s="34">
        <f>+Inputs!$D$2</f>
        <v>0.3795</v>
      </c>
      <c r="H31" s="2"/>
      <c r="I31" s="27">
        <f t="shared" si="7"/>
        <v>-225898</v>
      </c>
      <c r="J31" s="27"/>
      <c r="K31" s="27">
        <f t="shared" si="2"/>
        <v>-1255</v>
      </c>
      <c r="L31" s="27">
        <f t="shared" si="8"/>
        <v>-28865</v>
      </c>
      <c r="M31" s="27">
        <f t="shared" si="3"/>
        <v>-476.27249999999998</v>
      </c>
      <c r="N31" s="27">
        <f t="shared" si="4"/>
        <v>-476.27249999999998</v>
      </c>
      <c r="O31" s="27">
        <f t="shared" si="9"/>
        <v>74774.02349999985</v>
      </c>
      <c r="P31" s="27">
        <f t="shared" si="10"/>
        <v>-74774.02349999985</v>
      </c>
      <c r="Q31" s="125"/>
    </row>
    <row r="32" spans="1:19">
      <c r="A32" s="30">
        <v>36404</v>
      </c>
      <c r="B32" s="3"/>
      <c r="C32" s="6">
        <v>24</v>
      </c>
      <c r="D32" s="29">
        <f t="shared" si="0"/>
        <v>-1255</v>
      </c>
      <c r="E32" s="29">
        <f t="shared" si="6"/>
        <v>-30120</v>
      </c>
      <c r="F32" s="29">
        <f t="shared" si="1"/>
        <v>195778</v>
      </c>
      <c r="G32" s="34">
        <f>+Inputs!$D$2</f>
        <v>0.3795</v>
      </c>
      <c r="H32" s="2"/>
      <c r="I32" s="27">
        <f t="shared" si="7"/>
        <v>-225898</v>
      </c>
      <c r="J32" s="27"/>
      <c r="K32" s="27">
        <f t="shared" si="2"/>
        <v>-1255</v>
      </c>
      <c r="L32" s="27">
        <f t="shared" si="8"/>
        <v>-30120</v>
      </c>
      <c r="M32" s="27">
        <f t="shared" si="3"/>
        <v>-476.27249999999998</v>
      </c>
      <c r="N32" s="27">
        <f t="shared" si="4"/>
        <v>-476.27249999999998</v>
      </c>
      <c r="O32" s="27">
        <f t="shared" si="9"/>
        <v>74297.750999999844</v>
      </c>
      <c r="P32" s="27">
        <f t="shared" si="10"/>
        <v>-74297.750999999844</v>
      </c>
      <c r="Q32" s="125"/>
    </row>
    <row r="33" spans="1:21">
      <c r="A33" s="31">
        <v>36434</v>
      </c>
      <c r="B33" s="3"/>
      <c r="C33" s="6">
        <v>25</v>
      </c>
      <c r="D33" s="29">
        <f t="shared" si="0"/>
        <v>-1255</v>
      </c>
      <c r="E33" s="29">
        <f t="shared" si="6"/>
        <v>-31375</v>
      </c>
      <c r="F33" s="29">
        <f t="shared" si="1"/>
        <v>194523</v>
      </c>
      <c r="G33" s="34">
        <f>+Inputs!$D$2</f>
        <v>0.3795</v>
      </c>
      <c r="H33" s="2"/>
      <c r="I33" s="27">
        <f t="shared" si="7"/>
        <v>-225898</v>
      </c>
      <c r="J33" s="27"/>
      <c r="K33" s="27">
        <f t="shared" si="2"/>
        <v>-1255</v>
      </c>
      <c r="L33" s="27">
        <f t="shared" si="8"/>
        <v>-31375</v>
      </c>
      <c r="M33" s="27">
        <f t="shared" si="3"/>
        <v>-476.27249999999998</v>
      </c>
      <c r="N33" s="27">
        <f t="shared" si="4"/>
        <v>-476.27249999999998</v>
      </c>
      <c r="O33" s="27">
        <f t="shared" si="9"/>
        <v>73821.478499999837</v>
      </c>
      <c r="P33" s="27">
        <f t="shared" si="10"/>
        <v>-73821.478499999837</v>
      </c>
      <c r="Q33" s="125"/>
    </row>
    <row r="34" spans="1:21">
      <c r="A34" s="30">
        <v>36465</v>
      </c>
      <c r="B34" s="3"/>
      <c r="C34" s="6">
        <v>26</v>
      </c>
      <c r="D34" s="29">
        <f t="shared" si="0"/>
        <v>-1255</v>
      </c>
      <c r="E34" s="29">
        <f t="shared" si="6"/>
        <v>-32630</v>
      </c>
      <c r="F34" s="29">
        <f t="shared" si="1"/>
        <v>193268</v>
      </c>
      <c r="G34" s="34">
        <f>+Inputs!$D$2</f>
        <v>0.3795</v>
      </c>
      <c r="H34" s="2"/>
      <c r="I34" s="27">
        <f t="shared" si="7"/>
        <v>-225898</v>
      </c>
      <c r="J34" s="27"/>
      <c r="K34" s="27">
        <f t="shared" si="2"/>
        <v>-1255</v>
      </c>
      <c r="L34" s="27">
        <f t="shared" si="8"/>
        <v>-32630</v>
      </c>
      <c r="M34" s="27">
        <f t="shared" si="3"/>
        <v>-476.27249999999998</v>
      </c>
      <c r="N34" s="27">
        <f t="shared" si="4"/>
        <v>-476.27249999999998</v>
      </c>
      <c r="O34" s="27">
        <f t="shared" si="9"/>
        <v>73345.205999999831</v>
      </c>
      <c r="P34" s="27">
        <f t="shared" si="10"/>
        <v>-73345.205999999831</v>
      </c>
      <c r="Q34" s="125"/>
    </row>
    <row r="35" spans="1:21">
      <c r="A35" s="31">
        <v>36495</v>
      </c>
      <c r="B35" s="3"/>
      <c r="C35" s="6">
        <v>27</v>
      </c>
      <c r="D35" s="29">
        <f t="shared" si="0"/>
        <v>-1255</v>
      </c>
      <c r="E35" s="29">
        <f t="shared" si="6"/>
        <v>-33885</v>
      </c>
      <c r="F35" s="29">
        <f t="shared" si="1"/>
        <v>192013</v>
      </c>
      <c r="G35" s="34">
        <f>+Inputs!$D$2</f>
        <v>0.3795</v>
      </c>
      <c r="H35" s="2"/>
      <c r="I35" s="27">
        <f t="shared" si="7"/>
        <v>-225898</v>
      </c>
      <c r="J35" s="27"/>
      <c r="K35" s="27">
        <f t="shared" si="2"/>
        <v>-1255</v>
      </c>
      <c r="L35" s="27">
        <f t="shared" si="8"/>
        <v>-33885</v>
      </c>
      <c r="M35" s="27">
        <f t="shared" si="3"/>
        <v>-476.27249999999998</v>
      </c>
      <c r="N35" s="27">
        <f t="shared" si="4"/>
        <v>-476.27249999999998</v>
      </c>
      <c r="O35" s="27">
        <f t="shared" si="9"/>
        <v>72868.933499999825</v>
      </c>
      <c r="P35" s="27">
        <f t="shared" si="10"/>
        <v>-72868.933499999825</v>
      </c>
    </row>
    <row r="36" spans="1:21">
      <c r="A36" s="30">
        <v>36526</v>
      </c>
      <c r="B36" s="3"/>
      <c r="C36" s="6">
        <v>28</v>
      </c>
      <c r="D36" s="29">
        <f t="shared" si="0"/>
        <v>-1255</v>
      </c>
      <c r="E36" s="29">
        <f t="shared" si="6"/>
        <v>-35140</v>
      </c>
      <c r="F36" s="29">
        <f t="shared" si="1"/>
        <v>190758</v>
      </c>
      <c r="G36" s="34">
        <f>+Inputs!$D$2</f>
        <v>0.3795</v>
      </c>
      <c r="H36" s="2"/>
      <c r="I36" s="27">
        <f t="shared" si="7"/>
        <v>-225898</v>
      </c>
      <c r="J36" s="27"/>
      <c r="K36" s="27">
        <f t="shared" si="2"/>
        <v>-1255</v>
      </c>
      <c r="L36" s="27">
        <f t="shared" si="8"/>
        <v>-35140</v>
      </c>
      <c r="M36" s="27">
        <f t="shared" si="3"/>
        <v>-476.27249999999998</v>
      </c>
      <c r="N36" s="27">
        <f t="shared" si="4"/>
        <v>-476.27249999999998</v>
      </c>
      <c r="O36" s="27">
        <f t="shared" si="9"/>
        <v>72392.660999999818</v>
      </c>
      <c r="P36" s="27">
        <f t="shared" si="10"/>
        <v>-72392.660999999818</v>
      </c>
    </row>
    <row r="37" spans="1:21">
      <c r="A37" s="31">
        <v>36557</v>
      </c>
      <c r="B37" s="3"/>
      <c r="C37" s="6">
        <v>29</v>
      </c>
      <c r="D37" s="29">
        <f t="shared" si="0"/>
        <v>-1255</v>
      </c>
      <c r="E37" s="29">
        <f t="shared" si="6"/>
        <v>-36395</v>
      </c>
      <c r="F37" s="29">
        <f t="shared" si="1"/>
        <v>189503</v>
      </c>
      <c r="G37" s="34">
        <f>+Inputs!$D$2</f>
        <v>0.3795</v>
      </c>
      <c r="H37" s="2"/>
      <c r="I37" s="27">
        <f t="shared" si="7"/>
        <v>-225898</v>
      </c>
      <c r="J37" s="27"/>
      <c r="K37" s="27">
        <f t="shared" si="2"/>
        <v>-1255</v>
      </c>
      <c r="L37" s="27">
        <f t="shared" si="8"/>
        <v>-36395</v>
      </c>
      <c r="M37" s="27">
        <f t="shared" si="3"/>
        <v>-476.27249999999998</v>
      </c>
      <c r="N37" s="27">
        <f t="shared" si="4"/>
        <v>-476.27249999999998</v>
      </c>
      <c r="O37" s="27">
        <f t="shared" si="9"/>
        <v>71916.388499999812</v>
      </c>
      <c r="P37" s="27">
        <f t="shared" si="10"/>
        <v>-71916.388499999812</v>
      </c>
    </row>
    <row r="38" spans="1:21">
      <c r="A38" s="30">
        <v>36586</v>
      </c>
      <c r="B38" s="3"/>
      <c r="C38" s="6">
        <v>30</v>
      </c>
      <c r="D38" s="29">
        <f t="shared" si="0"/>
        <v>-1255</v>
      </c>
      <c r="E38" s="29">
        <f t="shared" si="6"/>
        <v>-37650</v>
      </c>
      <c r="F38" s="29">
        <f t="shared" si="1"/>
        <v>188248</v>
      </c>
      <c r="G38" s="34">
        <f>+Inputs!$D$2</f>
        <v>0.3795</v>
      </c>
      <c r="H38" s="2"/>
      <c r="I38" s="27">
        <f t="shared" si="7"/>
        <v>-225898</v>
      </c>
      <c r="J38" s="27"/>
      <c r="K38" s="27">
        <f t="shared" si="2"/>
        <v>-1255</v>
      </c>
      <c r="L38" s="27">
        <f t="shared" si="8"/>
        <v>-37650</v>
      </c>
      <c r="M38" s="27">
        <f t="shared" si="3"/>
        <v>-476.27249999999998</v>
      </c>
      <c r="N38" s="27">
        <f t="shared" si="4"/>
        <v>-476.27249999999998</v>
      </c>
      <c r="O38" s="27">
        <f t="shared" si="9"/>
        <v>71440.115999999805</v>
      </c>
      <c r="P38" s="27">
        <f t="shared" si="10"/>
        <v>-71440.115999999805</v>
      </c>
    </row>
    <row r="39" spans="1:21">
      <c r="A39" s="31">
        <v>36617</v>
      </c>
      <c r="B39" s="2"/>
      <c r="C39" s="6">
        <v>31</v>
      </c>
      <c r="D39" s="29">
        <f t="shared" si="0"/>
        <v>-1255</v>
      </c>
      <c r="E39" s="29">
        <f t="shared" si="6"/>
        <v>-38905</v>
      </c>
      <c r="F39" s="29">
        <f t="shared" si="1"/>
        <v>186993</v>
      </c>
      <c r="G39" s="34">
        <f>+Inputs!$D$2</f>
        <v>0.3795</v>
      </c>
      <c r="H39" s="2"/>
      <c r="I39" s="27">
        <f t="shared" si="7"/>
        <v>-225898</v>
      </c>
      <c r="J39" s="27"/>
      <c r="K39" s="27">
        <f t="shared" si="2"/>
        <v>-1255</v>
      </c>
      <c r="L39" s="27">
        <f t="shared" si="8"/>
        <v>-38905</v>
      </c>
      <c r="M39" s="27">
        <f t="shared" si="3"/>
        <v>-476.27249999999998</v>
      </c>
      <c r="N39" s="27">
        <f t="shared" si="4"/>
        <v>-476.27249999999998</v>
      </c>
      <c r="O39" s="27">
        <f t="shared" si="9"/>
        <v>70963.843499999799</v>
      </c>
      <c r="P39" s="27">
        <f t="shared" si="10"/>
        <v>-70963.843499999799</v>
      </c>
    </row>
    <row r="40" spans="1:21">
      <c r="A40" s="30">
        <v>36647</v>
      </c>
      <c r="B40" s="2"/>
      <c r="C40" s="6">
        <v>32</v>
      </c>
      <c r="D40" s="29">
        <f t="shared" si="0"/>
        <v>-1255</v>
      </c>
      <c r="E40" s="29">
        <f t="shared" si="6"/>
        <v>-40160</v>
      </c>
      <c r="F40" s="29">
        <f t="shared" si="1"/>
        <v>185738</v>
      </c>
      <c r="G40" s="34">
        <f>+Inputs!$D$2</f>
        <v>0.3795</v>
      </c>
      <c r="H40" s="2"/>
      <c r="I40" s="27">
        <f t="shared" si="7"/>
        <v>-225898</v>
      </c>
      <c r="J40" s="2"/>
      <c r="K40" s="27">
        <f t="shared" si="2"/>
        <v>-1255</v>
      </c>
      <c r="L40" s="27">
        <f t="shared" si="8"/>
        <v>-40160</v>
      </c>
      <c r="M40" s="27">
        <f t="shared" si="3"/>
        <v>-476.27249999999998</v>
      </c>
      <c r="N40" s="27">
        <f t="shared" si="4"/>
        <v>-476.27249999999998</v>
      </c>
      <c r="O40" s="27">
        <f t="shared" si="9"/>
        <v>70487.570999999793</v>
      </c>
      <c r="P40" s="27">
        <f t="shared" si="10"/>
        <v>-70487.570999999793</v>
      </c>
    </row>
    <row r="41" spans="1:21">
      <c r="A41" s="31">
        <v>36678</v>
      </c>
      <c r="C41" s="6">
        <v>33</v>
      </c>
      <c r="D41" s="29">
        <f t="shared" ref="D41:D72" si="12">ROUND(-(+$B$9/180)*1,0)</f>
        <v>-1255</v>
      </c>
      <c r="E41" s="29">
        <f t="shared" si="6"/>
        <v>-41415</v>
      </c>
      <c r="F41" s="29">
        <f t="shared" ref="F41:F72" si="13">$B$9+E41</f>
        <v>184483</v>
      </c>
      <c r="G41" s="34">
        <f>+Inputs!$D$2</f>
        <v>0.3795</v>
      </c>
      <c r="I41" s="27">
        <f t="shared" si="7"/>
        <v>-225898</v>
      </c>
      <c r="K41" s="27">
        <f t="shared" ref="K41:K72" si="14">D41</f>
        <v>-1255</v>
      </c>
      <c r="L41" s="27">
        <f t="shared" si="8"/>
        <v>-41415</v>
      </c>
      <c r="M41" s="27">
        <f t="shared" ref="M41:M72" si="15">K41*G41</f>
        <v>-476.27249999999998</v>
      </c>
      <c r="N41" s="27">
        <f t="shared" ref="N41:N72" si="16">M41-J41</f>
        <v>-476.27249999999998</v>
      </c>
      <c r="O41" s="27">
        <f t="shared" si="9"/>
        <v>70011.298499999786</v>
      </c>
      <c r="P41" s="27">
        <f t="shared" si="10"/>
        <v>-70011.298499999786</v>
      </c>
    </row>
    <row r="42" spans="1:21">
      <c r="A42" s="30">
        <v>36708</v>
      </c>
      <c r="C42" s="6">
        <v>34</v>
      </c>
      <c r="D42" s="29">
        <f t="shared" si="12"/>
        <v>-1255</v>
      </c>
      <c r="E42" s="29">
        <f t="shared" ref="E42:E73" si="17">+E41+D42</f>
        <v>-42670</v>
      </c>
      <c r="F42" s="29">
        <f t="shared" si="13"/>
        <v>183228</v>
      </c>
      <c r="G42" s="34">
        <f>+Inputs!$D$2</f>
        <v>0.3795</v>
      </c>
      <c r="I42" s="27">
        <f t="shared" ref="I42:I73" si="18">+I41+H42</f>
        <v>-225898</v>
      </c>
      <c r="K42" s="27">
        <f t="shared" si="14"/>
        <v>-1255</v>
      </c>
      <c r="L42" s="27">
        <f t="shared" ref="L42:L73" si="19">+L41+K42</f>
        <v>-42670</v>
      </c>
      <c r="M42" s="27">
        <f t="shared" si="15"/>
        <v>-476.27249999999998</v>
      </c>
      <c r="N42" s="27">
        <f t="shared" si="16"/>
        <v>-476.27249999999998</v>
      </c>
      <c r="O42" s="27">
        <f t="shared" ref="O42:O73" si="20">+O41+N42</f>
        <v>69535.02599999978</v>
      </c>
      <c r="P42" s="27">
        <f t="shared" ref="P42:P73" si="21">P41-N42</f>
        <v>-69535.02599999978</v>
      </c>
    </row>
    <row r="43" spans="1:21">
      <c r="A43" s="31">
        <v>36739</v>
      </c>
      <c r="C43" s="6">
        <v>35</v>
      </c>
      <c r="D43" s="29">
        <f t="shared" si="12"/>
        <v>-1255</v>
      </c>
      <c r="E43" s="29">
        <f t="shared" si="17"/>
        <v>-43925</v>
      </c>
      <c r="F43" s="29">
        <f t="shared" si="13"/>
        <v>181973</v>
      </c>
      <c r="G43" s="34">
        <f>+Inputs!$D$2</f>
        <v>0.3795</v>
      </c>
      <c r="I43" s="27">
        <f t="shared" si="18"/>
        <v>-225898</v>
      </c>
      <c r="K43" s="27">
        <f t="shared" si="14"/>
        <v>-1255</v>
      </c>
      <c r="L43" s="27">
        <f t="shared" si="19"/>
        <v>-43925</v>
      </c>
      <c r="M43" s="27">
        <f t="shared" si="15"/>
        <v>-476.27249999999998</v>
      </c>
      <c r="N43" s="27">
        <f t="shared" si="16"/>
        <v>-476.27249999999998</v>
      </c>
      <c r="O43" s="27">
        <f t="shared" si="20"/>
        <v>69058.753499999773</v>
      </c>
      <c r="P43" s="27">
        <f t="shared" si="21"/>
        <v>-69058.753499999773</v>
      </c>
    </row>
    <row r="44" spans="1:21">
      <c r="A44" s="30">
        <v>36770</v>
      </c>
      <c r="C44" s="6">
        <v>36</v>
      </c>
      <c r="D44" s="29">
        <f t="shared" si="12"/>
        <v>-1255</v>
      </c>
      <c r="E44" s="29">
        <f t="shared" si="17"/>
        <v>-45180</v>
      </c>
      <c r="F44" s="29">
        <f t="shared" si="13"/>
        <v>180718</v>
      </c>
      <c r="G44" s="34">
        <f>+Inputs!$D$2</f>
        <v>0.3795</v>
      </c>
      <c r="I44" s="27">
        <f t="shared" si="18"/>
        <v>-225898</v>
      </c>
      <c r="K44" s="27">
        <f t="shared" si="14"/>
        <v>-1255</v>
      </c>
      <c r="L44" s="27">
        <f t="shared" si="19"/>
        <v>-45180</v>
      </c>
      <c r="M44" s="27">
        <f t="shared" si="15"/>
        <v>-476.27249999999998</v>
      </c>
      <c r="N44" s="27">
        <f t="shared" si="16"/>
        <v>-476.27249999999998</v>
      </c>
      <c r="O44" s="27">
        <f t="shared" si="20"/>
        <v>68582.480999999767</v>
      </c>
      <c r="P44" s="27">
        <f t="shared" si="21"/>
        <v>-68582.480999999767</v>
      </c>
      <c r="U44" s="108"/>
    </row>
    <row r="45" spans="1:21">
      <c r="A45" s="31">
        <v>36800</v>
      </c>
      <c r="C45" s="6">
        <v>37</v>
      </c>
      <c r="D45" s="29">
        <f t="shared" si="12"/>
        <v>-1255</v>
      </c>
      <c r="E45" s="29">
        <f t="shared" si="17"/>
        <v>-46435</v>
      </c>
      <c r="F45" s="29">
        <f t="shared" si="13"/>
        <v>179463</v>
      </c>
      <c r="G45" s="34">
        <f>+Inputs!$D$2</f>
        <v>0.3795</v>
      </c>
      <c r="I45" s="27">
        <f t="shared" si="18"/>
        <v>-225898</v>
      </c>
      <c r="K45" s="27">
        <f t="shared" si="14"/>
        <v>-1255</v>
      </c>
      <c r="L45" s="27">
        <f t="shared" si="19"/>
        <v>-46435</v>
      </c>
      <c r="M45" s="27">
        <f t="shared" si="15"/>
        <v>-476.27249999999998</v>
      </c>
      <c r="N45" s="27">
        <f t="shared" si="16"/>
        <v>-476.27249999999998</v>
      </c>
      <c r="O45" s="27">
        <f t="shared" si="20"/>
        <v>68106.208499999761</v>
      </c>
      <c r="P45" s="27">
        <f t="shared" si="21"/>
        <v>-68106.208499999761</v>
      </c>
      <c r="U45" s="108"/>
    </row>
    <row r="46" spans="1:21">
      <c r="A46" s="30">
        <v>36831</v>
      </c>
      <c r="C46" s="6">
        <v>38</v>
      </c>
      <c r="D46" s="29">
        <f t="shared" si="12"/>
        <v>-1255</v>
      </c>
      <c r="E46" s="29">
        <f t="shared" si="17"/>
        <v>-47690</v>
      </c>
      <c r="F46" s="29">
        <f t="shared" si="13"/>
        <v>178208</v>
      </c>
      <c r="G46" s="34">
        <f>+Inputs!$D$2</f>
        <v>0.3795</v>
      </c>
      <c r="I46" s="27">
        <f t="shared" si="18"/>
        <v>-225898</v>
      </c>
      <c r="K46" s="27">
        <f t="shared" si="14"/>
        <v>-1255</v>
      </c>
      <c r="L46" s="27">
        <f t="shared" si="19"/>
        <v>-47690</v>
      </c>
      <c r="M46" s="27">
        <f t="shared" si="15"/>
        <v>-476.27249999999998</v>
      </c>
      <c r="N46" s="27">
        <f t="shared" si="16"/>
        <v>-476.27249999999998</v>
      </c>
      <c r="O46" s="27">
        <f t="shared" si="20"/>
        <v>67629.935999999754</v>
      </c>
      <c r="P46" s="27">
        <f t="shared" si="21"/>
        <v>-67629.935999999754</v>
      </c>
      <c r="U46" s="108"/>
    </row>
    <row r="47" spans="1:21">
      <c r="A47" s="31">
        <v>36861</v>
      </c>
      <c r="C47" s="6">
        <v>39</v>
      </c>
      <c r="D47" s="29">
        <f t="shared" si="12"/>
        <v>-1255</v>
      </c>
      <c r="E47" s="29">
        <f t="shared" si="17"/>
        <v>-48945</v>
      </c>
      <c r="F47" s="29">
        <f t="shared" si="13"/>
        <v>176953</v>
      </c>
      <c r="G47" s="34">
        <f>+Inputs!$D$2</f>
        <v>0.3795</v>
      </c>
      <c r="I47" s="27">
        <f t="shared" si="18"/>
        <v>-225898</v>
      </c>
      <c r="K47" s="27">
        <f t="shared" si="14"/>
        <v>-1255</v>
      </c>
      <c r="L47" s="27">
        <f t="shared" si="19"/>
        <v>-48945</v>
      </c>
      <c r="M47" s="27">
        <f t="shared" si="15"/>
        <v>-476.27249999999998</v>
      </c>
      <c r="N47" s="27">
        <f t="shared" si="16"/>
        <v>-476.27249999999998</v>
      </c>
      <c r="O47" s="27">
        <f t="shared" si="20"/>
        <v>67153.663499999748</v>
      </c>
      <c r="P47" s="27">
        <f t="shared" si="21"/>
        <v>-67153.663499999748</v>
      </c>
      <c r="U47" s="108"/>
    </row>
    <row r="48" spans="1:21">
      <c r="A48" s="30">
        <v>36892</v>
      </c>
      <c r="C48" s="6">
        <v>40</v>
      </c>
      <c r="D48" s="29">
        <f t="shared" si="12"/>
        <v>-1255</v>
      </c>
      <c r="E48" s="29">
        <f t="shared" si="17"/>
        <v>-50200</v>
      </c>
      <c r="F48" s="29">
        <f t="shared" si="13"/>
        <v>175698</v>
      </c>
      <c r="G48" s="34">
        <f>+Inputs!$D$2</f>
        <v>0.3795</v>
      </c>
      <c r="I48" s="27">
        <f t="shared" si="18"/>
        <v>-225898</v>
      </c>
      <c r="K48" s="27">
        <f t="shared" si="14"/>
        <v>-1255</v>
      </c>
      <c r="L48" s="27">
        <f t="shared" si="19"/>
        <v>-50200</v>
      </c>
      <c r="M48" s="27">
        <f t="shared" si="15"/>
        <v>-476.27249999999998</v>
      </c>
      <c r="N48" s="27">
        <f t="shared" si="16"/>
        <v>-476.27249999999998</v>
      </c>
      <c r="O48" s="27">
        <f t="shared" si="20"/>
        <v>66677.390999999741</v>
      </c>
      <c r="P48" s="27">
        <f t="shared" si="21"/>
        <v>-66677.390999999741</v>
      </c>
      <c r="U48" s="108"/>
    </row>
    <row r="49" spans="1:21">
      <c r="A49" s="31">
        <v>36923</v>
      </c>
      <c r="C49" s="6">
        <v>41</v>
      </c>
      <c r="D49" s="29">
        <f t="shared" si="12"/>
        <v>-1255</v>
      </c>
      <c r="E49" s="29">
        <f t="shared" si="17"/>
        <v>-51455</v>
      </c>
      <c r="F49" s="29">
        <f t="shared" si="13"/>
        <v>174443</v>
      </c>
      <c r="G49" s="34">
        <f>+Inputs!$D$2</f>
        <v>0.3795</v>
      </c>
      <c r="I49" s="27">
        <f t="shared" si="18"/>
        <v>-225898</v>
      </c>
      <c r="K49" s="27">
        <f t="shared" si="14"/>
        <v>-1255</v>
      </c>
      <c r="L49" s="27">
        <f t="shared" si="19"/>
        <v>-51455</v>
      </c>
      <c r="M49" s="27">
        <f t="shared" si="15"/>
        <v>-476.27249999999998</v>
      </c>
      <c r="N49" s="27">
        <f t="shared" si="16"/>
        <v>-476.27249999999998</v>
      </c>
      <c r="O49" s="27">
        <f t="shared" si="20"/>
        <v>66201.118499999735</v>
      </c>
      <c r="P49" s="27">
        <f t="shared" si="21"/>
        <v>-66201.118499999735</v>
      </c>
      <c r="U49" s="108"/>
    </row>
    <row r="50" spans="1:21">
      <c r="A50" s="30">
        <v>36951</v>
      </c>
      <c r="C50" s="6">
        <v>42</v>
      </c>
      <c r="D50" s="29">
        <f t="shared" si="12"/>
        <v>-1255</v>
      </c>
      <c r="E50" s="29">
        <f t="shared" si="17"/>
        <v>-52710</v>
      </c>
      <c r="F50" s="29">
        <f t="shared" si="13"/>
        <v>173188</v>
      </c>
      <c r="G50" s="34">
        <f>+Inputs!$D$2</f>
        <v>0.3795</v>
      </c>
      <c r="I50" s="27">
        <f t="shared" si="18"/>
        <v>-225898</v>
      </c>
      <c r="K50" s="27">
        <f t="shared" si="14"/>
        <v>-1255</v>
      </c>
      <c r="L50" s="27">
        <f t="shared" si="19"/>
        <v>-52710</v>
      </c>
      <c r="M50" s="27">
        <f t="shared" si="15"/>
        <v>-476.27249999999998</v>
      </c>
      <c r="N50" s="27">
        <f t="shared" si="16"/>
        <v>-476.27249999999998</v>
      </c>
      <c r="O50" s="27">
        <f t="shared" si="20"/>
        <v>65724.845999999729</v>
      </c>
      <c r="P50" s="27">
        <f t="shared" si="21"/>
        <v>-65724.845999999729</v>
      </c>
      <c r="U50" s="108"/>
    </row>
    <row r="51" spans="1:21">
      <c r="A51" s="31">
        <v>36982</v>
      </c>
      <c r="C51" s="6">
        <v>43</v>
      </c>
      <c r="D51" s="29">
        <f t="shared" si="12"/>
        <v>-1255</v>
      </c>
      <c r="E51" s="29">
        <f t="shared" si="17"/>
        <v>-53965</v>
      </c>
      <c r="F51" s="29">
        <f t="shared" si="13"/>
        <v>171933</v>
      </c>
      <c r="G51" s="34">
        <f>+Inputs!$D$2</f>
        <v>0.3795</v>
      </c>
      <c r="I51" s="27">
        <f t="shared" si="18"/>
        <v>-225898</v>
      </c>
      <c r="K51" s="27">
        <f t="shared" si="14"/>
        <v>-1255</v>
      </c>
      <c r="L51" s="27">
        <f t="shared" si="19"/>
        <v>-53965</v>
      </c>
      <c r="M51" s="27">
        <f t="shared" si="15"/>
        <v>-476.27249999999998</v>
      </c>
      <c r="N51" s="27">
        <f t="shared" si="16"/>
        <v>-476.27249999999998</v>
      </c>
      <c r="O51" s="27">
        <f t="shared" si="20"/>
        <v>65248.573499999729</v>
      </c>
      <c r="P51" s="27">
        <f t="shared" si="21"/>
        <v>-65248.573499999729</v>
      </c>
      <c r="U51" s="108"/>
    </row>
    <row r="52" spans="1:21">
      <c r="A52" s="30">
        <v>37012</v>
      </c>
      <c r="C52" s="6">
        <v>44</v>
      </c>
      <c r="D52" s="29">
        <f t="shared" si="12"/>
        <v>-1255</v>
      </c>
      <c r="E52" s="29">
        <f t="shared" si="17"/>
        <v>-55220</v>
      </c>
      <c r="F52" s="29">
        <f t="shared" si="13"/>
        <v>170678</v>
      </c>
      <c r="G52" s="34">
        <f>+Inputs!$D$2</f>
        <v>0.3795</v>
      </c>
      <c r="I52" s="27">
        <f t="shared" si="18"/>
        <v>-225898</v>
      </c>
      <c r="K52" s="27">
        <f t="shared" si="14"/>
        <v>-1255</v>
      </c>
      <c r="L52" s="27">
        <f t="shared" si="19"/>
        <v>-55220</v>
      </c>
      <c r="M52" s="27">
        <f t="shared" si="15"/>
        <v>-476.27249999999998</v>
      </c>
      <c r="N52" s="27">
        <f t="shared" si="16"/>
        <v>-476.27249999999998</v>
      </c>
      <c r="O52" s="27">
        <f t="shared" si="20"/>
        <v>64772.30099999973</v>
      </c>
      <c r="P52" s="27">
        <f t="shared" si="21"/>
        <v>-64772.30099999973</v>
      </c>
      <c r="U52" s="108"/>
    </row>
    <row r="53" spans="1:21">
      <c r="A53" s="31">
        <v>37043</v>
      </c>
      <c r="C53" s="6">
        <v>45</v>
      </c>
      <c r="D53" s="29">
        <f t="shared" si="12"/>
        <v>-1255</v>
      </c>
      <c r="E53" s="29">
        <f t="shared" si="17"/>
        <v>-56475</v>
      </c>
      <c r="F53" s="29">
        <f t="shared" si="13"/>
        <v>169423</v>
      </c>
      <c r="G53" s="34">
        <f>+Inputs!$D$2</f>
        <v>0.3795</v>
      </c>
      <c r="I53" s="27">
        <f t="shared" si="18"/>
        <v>-225898</v>
      </c>
      <c r="K53" s="27">
        <f t="shared" si="14"/>
        <v>-1255</v>
      </c>
      <c r="L53" s="27">
        <f t="shared" si="19"/>
        <v>-56475</v>
      </c>
      <c r="M53" s="27">
        <f t="shared" si="15"/>
        <v>-476.27249999999998</v>
      </c>
      <c r="N53" s="27">
        <f t="shared" si="16"/>
        <v>-476.27249999999998</v>
      </c>
      <c r="O53" s="27">
        <f t="shared" si="20"/>
        <v>64296.028499999731</v>
      </c>
      <c r="P53" s="27">
        <f t="shared" si="21"/>
        <v>-64296.028499999731</v>
      </c>
      <c r="U53" s="108"/>
    </row>
    <row r="54" spans="1:21">
      <c r="A54" s="30">
        <v>37073</v>
      </c>
      <c r="C54" s="6">
        <v>46</v>
      </c>
      <c r="D54" s="29">
        <f t="shared" si="12"/>
        <v>-1255</v>
      </c>
      <c r="E54" s="29">
        <f t="shared" si="17"/>
        <v>-57730</v>
      </c>
      <c r="F54" s="29">
        <f t="shared" si="13"/>
        <v>168168</v>
      </c>
      <c r="G54" s="34">
        <f>+Inputs!$D$2</f>
        <v>0.3795</v>
      </c>
      <c r="I54" s="27">
        <f t="shared" si="18"/>
        <v>-225898</v>
      </c>
      <c r="K54" s="27">
        <f t="shared" si="14"/>
        <v>-1255</v>
      </c>
      <c r="L54" s="27">
        <f t="shared" si="19"/>
        <v>-57730</v>
      </c>
      <c r="M54" s="27">
        <f t="shared" si="15"/>
        <v>-476.27249999999998</v>
      </c>
      <c r="N54" s="27">
        <f t="shared" si="16"/>
        <v>-476.27249999999998</v>
      </c>
      <c r="O54" s="27">
        <f t="shared" si="20"/>
        <v>63819.755999999732</v>
      </c>
      <c r="P54" s="27">
        <f t="shared" si="21"/>
        <v>-63819.755999999732</v>
      </c>
      <c r="U54" s="108"/>
    </row>
    <row r="55" spans="1:21">
      <c r="A55" s="31">
        <v>37104</v>
      </c>
      <c r="C55" s="6">
        <v>47</v>
      </c>
      <c r="D55" s="29">
        <f t="shared" si="12"/>
        <v>-1255</v>
      </c>
      <c r="E55" s="29">
        <f t="shared" si="17"/>
        <v>-58985</v>
      </c>
      <c r="F55" s="29">
        <f t="shared" si="13"/>
        <v>166913</v>
      </c>
      <c r="G55" s="34">
        <f>+Inputs!$D$2</f>
        <v>0.3795</v>
      </c>
      <c r="I55" s="27">
        <f t="shared" si="18"/>
        <v>-225898</v>
      </c>
      <c r="K55" s="27">
        <f t="shared" si="14"/>
        <v>-1255</v>
      </c>
      <c r="L55" s="27">
        <f t="shared" si="19"/>
        <v>-58985</v>
      </c>
      <c r="M55" s="27">
        <f t="shared" si="15"/>
        <v>-476.27249999999998</v>
      </c>
      <c r="N55" s="27">
        <f t="shared" si="16"/>
        <v>-476.27249999999998</v>
      </c>
      <c r="O55" s="27">
        <f t="shared" si="20"/>
        <v>63343.483499999733</v>
      </c>
      <c r="P55" s="27">
        <f t="shared" si="21"/>
        <v>-63343.483499999733</v>
      </c>
      <c r="U55" s="108"/>
    </row>
    <row r="56" spans="1:21">
      <c r="A56" s="30">
        <v>37135</v>
      </c>
      <c r="C56" s="6">
        <v>48</v>
      </c>
      <c r="D56" s="29">
        <f t="shared" si="12"/>
        <v>-1255</v>
      </c>
      <c r="E56" s="29">
        <f t="shared" si="17"/>
        <v>-60240</v>
      </c>
      <c r="F56" s="29">
        <f t="shared" si="13"/>
        <v>165658</v>
      </c>
      <c r="G56" s="34">
        <f>+Inputs!$D$2</f>
        <v>0.3795</v>
      </c>
      <c r="I56" s="27">
        <f t="shared" si="18"/>
        <v>-225898</v>
      </c>
      <c r="K56" s="27">
        <f t="shared" si="14"/>
        <v>-1255</v>
      </c>
      <c r="L56" s="27">
        <f t="shared" si="19"/>
        <v>-60240</v>
      </c>
      <c r="M56" s="27">
        <f t="shared" si="15"/>
        <v>-476.27249999999998</v>
      </c>
      <c r="N56" s="27">
        <f t="shared" si="16"/>
        <v>-476.27249999999998</v>
      </c>
      <c r="O56" s="27">
        <f t="shared" si="20"/>
        <v>62867.210999999734</v>
      </c>
      <c r="P56" s="27">
        <f t="shared" si="21"/>
        <v>-62867.210999999734</v>
      </c>
    </row>
    <row r="57" spans="1:21">
      <c r="A57" s="31">
        <v>37165</v>
      </c>
      <c r="C57" s="6">
        <v>49</v>
      </c>
      <c r="D57" s="29">
        <f t="shared" si="12"/>
        <v>-1255</v>
      </c>
      <c r="E57" s="29">
        <f t="shared" si="17"/>
        <v>-61495</v>
      </c>
      <c r="F57" s="29">
        <f t="shared" si="13"/>
        <v>164403</v>
      </c>
      <c r="G57" s="34">
        <f>+Inputs!$D$2</f>
        <v>0.3795</v>
      </c>
      <c r="I57" s="27">
        <f t="shared" si="18"/>
        <v>-225898</v>
      </c>
      <c r="K57" s="27">
        <f t="shared" si="14"/>
        <v>-1255</v>
      </c>
      <c r="L57" s="27">
        <f t="shared" si="19"/>
        <v>-61495</v>
      </c>
      <c r="M57" s="27">
        <f t="shared" si="15"/>
        <v>-476.27249999999998</v>
      </c>
      <c r="N57" s="27">
        <f t="shared" si="16"/>
        <v>-476.27249999999998</v>
      </c>
      <c r="O57" s="27">
        <f t="shared" si="20"/>
        <v>62390.938499999735</v>
      </c>
      <c r="P57" s="27">
        <f t="shared" si="21"/>
        <v>-62390.938499999735</v>
      </c>
    </row>
    <row r="58" spans="1:21">
      <c r="A58" s="30">
        <v>37196</v>
      </c>
      <c r="C58" s="6">
        <v>50</v>
      </c>
      <c r="D58" s="29">
        <f t="shared" si="12"/>
        <v>-1255</v>
      </c>
      <c r="E58" s="29">
        <f t="shared" si="17"/>
        <v>-62750</v>
      </c>
      <c r="F58" s="29">
        <f t="shared" si="13"/>
        <v>163148</v>
      </c>
      <c r="G58" s="34">
        <f>+Inputs!$D$2</f>
        <v>0.3795</v>
      </c>
      <c r="I58" s="27">
        <f t="shared" si="18"/>
        <v>-225898</v>
      </c>
      <c r="K58" s="27">
        <f t="shared" si="14"/>
        <v>-1255</v>
      </c>
      <c r="L58" s="27">
        <f t="shared" si="19"/>
        <v>-62750</v>
      </c>
      <c r="M58" s="27">
        <f t="shared" si="15"/>
        <v>-476.27249999999998</v>
      </c>
      <c r="N58" s="27">
        <f t="shared" si="16"/>
        <v>-476.27249999999998</v>
      </c>
      <c r="O58" s="27">
        <f t="shared" si="20"/>
        <v>61914.665999999736</v>
      </c>
      <c r="P58" s="27">
        <f t="shared" si="21"/>
        <v>-61914.665999999736</v>
      </c>
    </row>
    <row r="59" spans="1:21">
      <c r="A59" s="31">
        <v>37226</v>
      </c>
      <c r="C59" s="6">
        <v>51</v>
      </c>
      <c r="D59" s="29">
        <f t="shared" si="12"/>
        <v>-1255</v>
      </c>
      <c r="E59" s="29">
        <f t="shared" si="17"/>
        <v>-64005</v>
      </c>
      <c r="F59" s="29">
        <f t="shared" si="13"/>
        <v>161893</v>
      </c>
      <c r="G59" s="34">
        <f>+Inputs!$D$2</f>
        <v>0.3795</v>
      </c>
      <c r="I59" s="27">
        <f t="shared" si="18"/>
        <v>-225898</v>
      </c>
      <c r="K59" s="27">
        <f t="shared" si="14"/>
        <v>-1255</v>
      </c>
      <c r="L59" s="27">
        <f t="shared" si="19"/>
        <v>-64005</v>
      </c>
      <c r="M59" s="27">
        <f t="shared" si="15"/>
        <v>-476.27249999999998</v>
      </c>
      <c r="N59" s="27">
        <f t="shared" si="16"/>
        <v>-476.27249999999998</v>
      </c>
      <c r="O59" s="27">
        <f t="shared" si="20"/>
        <v>61438.393499999736</v>
      </c>
      <c r="P59" s="27">
        <f t="shared" si="21"/>
        <v>-61438.393499999736</v>
      </c>
    </row>
    <row r="60" spans="1:21">
      <c r="A60" s="30">
        <v>37257</v>
      </c>
      <c r="C60" s="6">
        <v>52</v>
      </c>
      <c r="D60" s="29">
        <f t="shared" si="12"/>
        <v>-1255</v>
      </c>
      <c r="E60" s="29">
        <f t="shared" si="17"/>
        <v>-65260</v>
      </c>
      <c r="F60" s="29">
        <f t="shared" si="13"/>
        <v>160638</v>
      </c>
      <c r="G60" s="34">
        <f>+Inputs!$D$2</f>
        <v>0.3795</v>
      </c>
      <c r="I60" s="27">
        <f t="shared" si="18"/>
        <v>-225898</v>
      </c>
      <c r="K60" s="27">
        <f t="shared" si="14"/>
        <v>-1255</v>
      </c>
      <c r="L60" s="27">
        <f t="shared" si="19"/>
        <v>-65260</v>
      </c>
      <c r="M60" s="27">
        <f t="shared" si="15"/>
        <v>-476.27249999999998</v>
      </c>
      <c r="N60" s="27">
        <f t="shared" si="16"/>
        <v>-476.27249999999998</v>
      </c>
      <c r="O60" s="27">
        <f t="shared" si="20"/>
        <v>60962.120999999737</v>
      </c>
      <c r="P60" s="27">
        <f t="shared" si="21"/>
        <v>-60962.120999999737</v>
      </c>
    </row>
    <row r="61" spans="1:21">
      <c r="A61" s="31">
        <v>37288</v>
      </c>
      <c r="C61" s="6">
        <v>53</v>
      </c>
      <c r="D61" s="29">
        <f t="shared" si="12"/>
        <v>-1255</v>
      </c>
      <c r="E61" s="29">
        <f t="shared" si="17"/>
        <v>-66515</v>
      </c>
      <c r="F61" s="29">
        <f t="shared" si="13"/>
        <v>159383</v>
      </c>
      <c r="G61" s="34">
        <f>+Inputs!$D$2</f>
        <v>0.3795</v>
      </c>
      <c r="I61" s="27">
        <f t="shared" si="18"/>
        <v>-225898</v>
      </c>
      <c r="K61" s="27">
        <f t="shared" si="14"/>
        <v>-1255</v>
      </c>
      <c r="L61" s="27">
        <f t="shared" si="19"/>
        <v>-66515</v>
      </c>
      <c r="M61" s="27">
        <f t="shared" si="15"/>
        <v>-476.27249999999998</v>
      </c>
      <c r="N61" s="27">
        <f t="shared" si="16"/>
        <v>-476.27249999999998</v>
      </c>
      <c r="O61" s="27">
        <f t="shared" si="20"/>
        <v>60485.848499999738</v>
      </c>
      <c r="P61" s="27">
        <f t="shared" si="21"/>
        <v>-60485.848499999738</v>
      </c>
    </row>
    <row r="62" spans="1:21">
      <c r="A62" s="30">
        <v>37316</v>
      </c>
      <c r="C62" s="6">
        <v>54</v>
      </c>
      <c r="D62" s="29">
        <f t="shared" si="12"/>
        <v>-1255</v>
      </c>
      <c r="E62" s="29">
        <f t="shared" si="17"/>
        <v>-67770</v>
      </c>
      <c r="F62" s="29">
        <f t="shared" si="13"/>
        <v>158128</v>
      </c>
      <c r="G62" s="34">
        <f>+Inputs!$D$2</f>
        <v>0.3795</v>
      </c>
      <c r="I62" s="27">
        <f t="shared" si="18"/>
        <v>-225898</v>
      </c>
      <c r="K62" s="27">
        <f t="shared" si="14"/>
        <v>-1255</v>
      </c>
      <c r="L62" s="27">
        <f t="shared" si="19"/>
        <v>-67770</v>
      </c>
      <c r="M62" s="27">
        <f t="shared" si="15"/>
        <v>-476.27249999999998</v>
      </c>
      <c r="N62" s="27">
        <f t="shared" si="16"/>
        <v>-476.27249999999998</v>
      </c>
      <c r="O62" s="27">
        <f t="shared" si="20"/>
        <v>60009.575999999739</v>
      </c>
      <c r="P62" s="27">
        <f t="shared" si="21"/>
        <v>-60009.575999999739</v>
      </c>
    </row>
    <row r="63" spans="1:21">
      <c r="A63" s="31">
        <v>37347</v>
      </c>
      <c r="C63" s="6">
        <v>55</v>
      </c>
      <c r="D63" s="29">
        <f t="shared" si="12"/>
        <v>-1255</v>
      </c>
      <c r="E63" s="29">
        <f t="shared" si="17"/>
        <v>-69025</v>
      </c>
      <c r="F63" s="29">
        <f t="shared" si="13"/>
        <v>156873</v>
      </c>
      <c r="G63" s="34">
        <f>+Inputs!$D$2</f>
        <v>0.3795</v>
      </c>
      <c r="I63" s="27">
        <f t="shared" si="18"/>
        <v>-225898</v>
      </c>
      <c r="K63" s="27">
        <f t="shared" si="14"/>
        <v>-1255</v>
      </c>
      <c r="L63" s="27">
        <f t="shared" si="19"/>
        <v>-69025</v>
      </c>
      <c r="M63" s="27">
        <f t="shared" si="15"/>
        <v>-476.27249999999998</v>
      </c>
      <c r="N63" s="27">
        <f t="shared" si="16"/>
        <v>-476.27249999999998</v>
      </c>
      <c r="O63" s="27">
        <f t="shared" si="20"/>
        <v>59533.30349999974</v>
      </c>
      <c r="P63" s="27">
        <f t="shared" si="21"/>
        <v>-59533.30349999974</v>
      </c>
    </row>
    <row r="64" spans="1:21">
      <c r="A64" s="30">
        <v>37377</v>
      </c>
      <c r="C64" s="6">
        <v>56</v>
      </c>
      <c r="D64" s="29">
        <f t="shared" si="12"/>
        <v>-1255</v>
      </c>
      <c r="E64" s="29">
        <f t="shared" si="17"/>
        <v>-70280</v>
      </c>
      <c r="F64" s="29">
        <f t="shared" si="13"/>
        <v>155618</v>
      </c>
      <c r="G64" s="34">
        <f>+Inputs!$D$2</f>
        <v>0.3795</v>
      </c>
      <c r="I64" s="27">
        <f t="shared" si="18"/>
        <v>-225898</v>
      </c>
      <c r="K64" s="27">
        <f t="shared" si="14"/>
        <v>-1255</v>
      </c>
      <c r="L64" s="27">
        <f t="shared" si="19"/>
        <v>-70280</v>
      </c>
      <c r="M64" s="27">
        <f t="shared" si="15"/>
        <v>-476.27249999999998</v>
      </c>
      <c r="N64" s="27">
        <f t="shared" si="16"/>
        <v>-476.27249999999998</v>
      </c>
      <c r="O64" s="27">
        <f t="shared" si="20"/>
        <v>59057.030999999741</v>
      </c>
      <c r="P64" s="27">
        <f t="shared" si="21"/>
        <v>-59057.030999999741</v>
      </c>
    </row>
    <row r="65" spans="1:16">
      <c r="A65" s="31">
        <v>37408</v>
      </c>
      <c r="C65" s="6">
        <v>57</v>
      </c>
      <c r="D65" s="29">
        <f t="shared" si="12"/>
        <v>-1255</v>
      </c>
      <c r="E65" s="29">
        <f t="shared" si="17"/>
        <v>-71535</v>
      </c>
      <c r="F65" s="29">
        <f t="shared" si="13"/>
        <v>154363</v>
      </c>
      <c r="G65" s="34">
        <f>+Inputs!$D$2</f>
        <v>0.3795</v>
      </c>
      <c r="I65" s="27">
        <f t="shared" si="18"/>
        <v>-225898</v>
      </c>
      <c r="K65" s="27">
        <f t="shared" si="14"/>
        <v>-1255</v>
      </c>
      <c r="L65" s="27">
        <f t="shared" si="19"/>
        <v>-71535</v>
      </c>
      <c r="M65" s="27">
        <f t="shared" si="15"/>
        <v>-476.27249999999998</v>
      </c>
      <c r="N65" s="27">
        <f t="shared" si="16"/>
        <v>-476.27249999999998</v>
      </c>
      <c r="O65" s="27">
        <f t="shared" si="20"/>
        <v>58580.758499999742</v>
      </c>
      <c r="P65" s="27">
        <f t="shared" si="21"/>
        <v>-58580.758499999742</v>
      </c>
    </row>
    <row r="66" spans="1:16">
      <c r="A66" s="30">
        <v>37438</v>
      </c>
      <c r="C66" s="6">
        <v>58</v>
      </c>
      <c r="D66" s="29">
        <f t="shared" si="12"/>
        <v>-1255</v>
      </c>
      <c r="E66" s="29">
        <f t="shared" si="17"/>
        <v>-72790</v>
      </c>
      <c r="F66" s="29">
        <f t="shared" si="13"/>
        <v>153108</v>
      </c>
      <c r="G66" s="34">
        <f>+Inputs!$D$2</f>
        <v>0.3795</v>
      </c>
      <c r="I66" s="27">
        <f t="shared" si="18"/>
        <v>-225898</v>
      </c>
      <c r="K66" s="27">
        <f t="shared" si="14"/>
        <v>-1255</v>
      </c>
      <c r="L66" s="27">
        <f t="shared" si="19"/>
        <v>-72790</v>
      </c>
      <c r="M66" s="27">
        <f t="shared" si="15"/>
        <v>-476.27249999999998</v>
      </c>
      <c r="N66" s="27">
        <f t="shared" si="16"/>
        <v>-476.27249999999998</v>
      </c>
      <c r="O66" s="27">
        <f t="shared" si="20"/>
        <v>58104.485999999742</v>
      </c>
      <c r="P66" s="27">
        <f t="shared" si="21"/>
        <v>-58104.485999999742</v>
      </c>
    </row>
    <row r="67" spans="1:16">
      <c r="A67" s="31">
        <v>37469</v>
      </c>
      <c r="C67" s="6">
        <v>59</v>
      </c>
      <c r="D67" s="29">
        <f t="shared" si="12"/>
        <v>-1255</v>
      </c>
      <c r="E67" s="29">
        <f t="shared" si="17"/>
        <v>-74045</v>
      </c>
      <c r="F67" s="29">
        <f t="shared" si="13"/>
        <v>151853</v>
      </c>
      <c r="G67" s="34">
        <f>+Inputs!$D$2</f>
        <v>0.3795</v>
      </c>
      <c r="I67" s="27">
        <f t="shared" si="18"/>
        <v>-225898</v>
      </c>
      <c r="K67" s="27">
        <f t="shared" si="14"/>
        <v>-1255</v>
      </c>
      <c r="L67" s="27">
        <f t="shared" si="19"/>
        <v>-74045</v>
      </c>
      <c r="M67" s="27">
        <f t="shared" si="15"/>
        <v>-476.27249999999998</v>
      </c>
      <c r="N67" s="27">
        <f t="shared" si="16"/>
        <v>-476.27249999999998</v>
      </c>
      <c r="O67" s="27">
        <f t="shared" si="20"/>
        <v>57628.213499999743</v>
      </c>
      <c r="P67" s="27">
        <f t="shared" si="21"/>
        <v>-57628.213499999743</v>
      </c>
    </row>
    <row r="68" spans="1:16">
      <c r="A68" s="30">
        <v>37500</v>
      </c>
      <c r="C68" s="6">
        <v>60</v>
      </c>
      <c r="D68" s="29">
        <f t="shared" si="12"/>
        <v>-1255</v>
      </c>
      <c r="E68" s="29">
        <f t="shared" si="17"/>
        <v>-75300</v>
      </c>
      <c r="F68" s="29">
        <f t="shared" si="13"/>
        <v>150598</v>
      </c>
      <c r="G68" s="34">
        <f>+Inputs!$D$2</f>
        <v>0.3795</v>
      </c>
      <c r="I68" s="27">
        <f t="shared" si="18"/>
        <v>-225898</v>
      </c>
      <c r="K68" s="27">
        <f t="shared" si="14"/>
        <v>-1255</v>
      </c>
      <c r="L68" s="27">
        <f t="shared" si="19"/>
        <v>-75300</v>
      </c>
      <c r="M68" s="27">
        <f t="shared" si="15"/>
        <v>-476.27249999999998</v>
      </c>
      <c r="N68" s="27">
        <f t="shared" si="16"/>
        <v>-476.27249999999998</v>
      </c>
      <c r="O68" s="27">
        <f t="shared" si="20"/>
        <v>57151.940999999744</v>
      </c>
      <c r="P68" s="27">
        <f t="shared" si="21"/>
        <v>-57151.940999999744</v>
      </c>
    </row>
    <row r="69" spans="1:16">
      <c r="A69" s="31">
        <v>37530</v>
      </c>
      <c r="C69" s="6">
        <v>61</v>
      </c>
      <c r="D69" s="29">
        <f t="shared" si="12"/>
        <v>-1255</v>
      </c>
      <c r="E69" s="29">
        <f t="shared" si="17"/>
        <v>-76555</v>
      </c>
      <c r="F69" s="29">
        <f t="shared" si="13"/>
        <v>149343</v>
      </c>
      <c r="G69" s="34">
        <f>+Inputs!$D$2</f>
        <v>0.3795</v>
      </c>
      <c r="I69" s="27">
        <f t="shared" si="18"/>
        <v>-225898</v>
      </c>
      <c r="K69" s="27">
        <f t="shared" si="14"/>
        <v>-1255</v>
      </c>
      <c r="L69" s="27">
        <f t="shared" si="19"/>
        <v>-76555</v>
      </c>
      <c r="M69" s="27">
        <f t="shared" si="15"/>
        <v>-476.27249999999998</v>
      </c>
      <c r="N69" s="27">
        <f t="shared" si="16"/>
        <v>-476.27249999999998</v>
      </c>
      <c r="O69" s="27">
        <f t="shared" si="20"/>
        <v>56675.668499999745</v>
      </c>
      <c r="P69" s="27">
        <f t="shared" si="21"/>
        <v>-56675.668499999745</v>
      </c>
    </row>
    <row r="70" spans="1:16">
      <c r="A70" s="30">
        <v>37561</v>
      </c>
      <c r="C70" s="6">
        <v>62</v>
      </c>
      <c r="D70" s="29">
        <f t="shared" si="12"/>
        <v>-1255</v>
      </c>
      <c r="E70" s="29">
        <f t="shared" si="17"/>
        <v>-77810</v>
      </c>
      <c r="F70" s="29">
        <f t="shared" si="13"/>
        <v>148088</v>
      </c>
      <c r="G70" s="34">
        <f>+Inputs!$D$2</f>
        <v>0.3795</v>
      </c>
      <c r="I70" s="27">
        <f t="shared" si="18"/>
        <v>-225898</v>
      </c>
      <c r="K70" s="27">
        <f t="shared" si="14"/>
        <v>-1255</v>
      </c>
      <c r="L70" s="27">
        <f t="shared" si="19"/>
        <v>-77810</v>
      </c>
      <c r="M70" s="27">
        <f t="shared" si="15"/>
        <v>-476.27249999999998</v>
      </c>
      <c r="N70" s="27">
        <f t="shared" si="16"/>
        <v>-476.27249999999998</v>
      </c>
      <c r="O70" s="27">
        <f t="shared" si="20"/>
        <v>56199.395999999746</v>
      </c>
      <c r="P70" s="27">
        <f t="shared" si="21"/>
        <v>-56199.395999999746</v>
      </c>
    </row>
    <row r="71" spans="1:16">
      <c r="A71" s="31">
        <v>37591</v>
      </c>
      <c r="C71" s="6">
        <v>63</v>
      </c>
      <c r="D71" s="29">
        <f t="shared" si="12"/>
        <v>-1255</v>
      </c>
      <c r="E71" s="29">
        <f t="shared" si="17"/>
        <v>-79065</v>
      </c>
      <c r="F71" s="29">
        <f t="shared" si="13"/>
        <v>146833</v>
      </c>
      <c r="G71" s="34">
        <f>+Inputs!$D$2</f>
        <v>0.3795</v>
      </c>
      <c r="I71" s="27">
        <f t="shared" si="18"/>
        <v>-225898</v>
      </c>
      <c r="K71" s="27">
        <f t="shared" si="14"/>
        <v>-1255</v>
      </c>
      <c r="L71" s="27">
        <f t="shared" si="19"/>
        <v>-79065</v>
      </c>
      <c r="M71" s="27">
        <f t="shared" si="15"/>
        <v>-476.27249999999998</v>
      </c>
      <c r="N71" s="27">
        <f t="shared" si="16"/>
        <v>-476.27249999999998</v>
      </c>
      <c r="O71" s="27">
        <f t="shared" si="20"/>
        <v>55723.123499999747</v>
      </c>
      <c r="P71" s="27">
        <f t="shared" si="21"/>
        <v>-55723.123499999747</v>
      </c>
    </row>
    <row r="72" spans="1:16">
      <c r="A72" s="30">
        <v>37622</v>
      </c>
      <c r="C72" s="6">
        <v>64</v>
      </c>
      <c r="D72" s="29">
        <f t="shared" si="12"/>
        <v>-1255</v>
      </c>
      <c r="E72" s="29">
        <f t="shared" si="17"/>
        <v>-80320</v>
      </c>
      <c r="F72" s="29">
        <f t="shared" si="13"/>
        <v>145578</v>
      </c>
      <c r="G72" s="34">
        <f>+Inputs!$D$2</f>
        <v>0.3795</v>
      </c>
      <c r="I72" s="27">
        <f t="shared" si="18"/>
        <v>-225898</v>
      </c>
      <c r="K72" s="27">
        <f t="shared" si="14"/>
        <v>-1255</v>
      </c>
      <c r="L72" s="27">
        <f t="shared" si="19"/>
        <v>-80320</v>
      </c>
      <c r="M72" s="27">
        <f t="shared" si="15"/>
        <v>-476.27249999999998</v>
      </c>
      <c r="N72" s="27">
        <f t="shared" si="16"/>
        <v>-476.27249999999998</v>
      </c>
      <c r="O72" s="27">
        <f t="shared" si="20"/>
        <v>55246.850999999748</v>
      </c>
      <c r="P72" s="27">
        <f t="shared" si="21"/>
        <v>-55246.850999999748</v>
      </c>
    </row>
    <row r="73" spans="1:16">
      <c r="A73" s="31">
        <v>37653</v>
      </c>
      <c r="C73" s="6">
        <v>65</v>
      </c>
      <c r="D73" s="29">
        <f t="shared" ref="D73:D104" si="22">ROUND(-(+$B$9/180)*1,0)</f>
        <v>-1255</v>
      </c>
      <c r="E73" s="29">
        <f t="shared" si="17"/>
        <v>-81575</v>
      </c>
      <c r="F73" s="29">
        <f t="shared" ref="F73:F104" si="23">$B$9+E73</f>
        <v>144323</v>
      </c>
      <c r="G73" s="34">
        <f>+Inputs!$D$2</f>
        <v>0.3795</v>
      </c>
      <c r="I73" s="27">
        <f t="shared" si="18"/>
        <v>-225898</v>
      </c>
      <c r="K73" s="27">
        <f t="shared" ref="K73:K104" si="24">D73</f>
        <v>-1255</v>
      </c>
      <c r="L73" s="27">
        <f t="shared" si="19"/>
        <v>-81575</v>
      </c>
      <c r="M73" s="27">
        <f t="shared" ref="M73:M104" si="25">K73*G73</f>
        <v>-476.27249999999998</v>
      </c>
      <c r="N73" s="27">
        <f t="shared" ref="N73:N104" si="26">M73-J73</f>
        <v>-476.27249999999998</v>
      </c>
      <c r="O73" s="27">
        <f t="shared" si="20"/>
        <v>54770.578499999749</v>
      </c>
      <c r="P73" s="27">
        <f t="shared" si="21"/>
        <v>-54770.578499999749</v>
      </c>
    </row>
    <row r="74" spans="1:16">
      <c r="A74" s="30">
        <v>37681</v>
      </c>
      <c r="C74" s="6">
        <v>66</v>
      </c>
      <c r="D74" s="29">
        <f t="shared" si="22"/>
        <v>-1255</v>
      </c>
      <c r="E74" s="29">
        <f t="shared" ref="E74:E105" si="27">+E73+D74</f>
        <v>-82830</v>
      </c>
      <c r="F74" s="29">
        <f t="shared" si="23"/>
        <v>143068</v>
      </c>
      <c r="G74" s="34">
        <f>+Inputs!$D$2</f>
        <v>0.3795</v>
      </c>
      <c r="I74" s="27">
        <f t="shared" ref="I74:I105" si="28">+I73+H74</f>
        <v>-225898</v>
      </c>
      <c r="K74" s="27">
        <f t="shared" si="24"/>
        <v>-1255</v>
      </c>
      <c r="L74" s="27">
        <f t="shared" ref="L74:L105" si="29">+L73+K74</f>
        <v>-82830</v>
      </c>
      <c r="M74" s="27">
        <f t="shared" si="25"/>
        <v>-476.27249999999998</v>
      </c>
      <c r="N74" s="27">
        <f t="shared" si="26"/>
        <v>-476.27249999999998</v>
      </c>
      <c r="O74" s="27">
        <f t="shared" ref="O74:O105" si="30">+O73+N74</f>
        <v>54294.305999999749</v>
      </c>
      <c r="P74" s="27">
        <f t="shared" ref="P74:P105" si="31">P73-N74</f>
        <v>-54294.305999999749</v>
      </c>
    </row>
    <row r="75" spans="1:16">
      <c r="A75" s="31">
        <v>37712</v>
      </c>
      <c r="C75" s="6">
        <v>67</v>
      </c>
      <c r="D75" s="29">
        <f t="shared" si="22"/>
        <v>-1255</v>
      </c>
      <c r="E75" s="29">
        <f t="shared" si="27"/>
        <v>-84085</v>
      </c>
      <c r="F75" s="29">
        <f t="shared" si="23"/>
        <v>141813</v>
      </c>
      <c r="G75" s="34">
        <f>+Inputs!$D$2</f>
        <v>0.3795</v>
      </c>
      <c r="I75" s="27">
        <f t="shared" si="28"/>
        <v>-225898</v>
      </c>
      <c r="K75" s="27">
        <f t="shared" si="24"/>
        <v>-1255</v>
      </c>
      <c r="L75" s="27">
        <f t="shared" si="29"/>
        <v>-84085</v>
      </c>
      <c r="M75" s="27">
        <f t="shared" si="25"/>
        <v>-476.27249999999998</v>
      </c>
      <c r="N75" s="27">
        <f t="shared" si="26"/>
        <v>-476.27249999999998</v>
      </c>
      <c r="O75" s="27">
        <f t="shared" si="30"/>
        <v>53818.03349999975</v>
      </c>
      <c r="P75" s="27">
        <f t="shared" si="31"/>
        <v>-53818.03349999975</v>
      </c>
    </row>
    <row r="76" spans="1:16">
      <c r="A76" s="30">
        <v>37742</v>
      </c>
      <c r="C76" s="6">
        <v>68</v>
      </c>
      <c r="D76" s="29">
        <f t="shared" si="22"/>
        <v>-1255</v>
      </c>
      <c r="E76" s="29">
        <f t="shared" si="27"/>
        <v>-85340</v>
      </c>
      <c r="F76" s="29">
        <f t="shared" si="23"/>
        <v>140558</v>
      </c>
      <c r="G76" s="34">
        <f>+Inputs!$D$3</f>
        <v>0.37951000000000001</v>
      </c>
      <c r="I76" s="27">
        <f t="shared" si="28"/>
        <v>-225898</v>
      </c>
      <c r="K76" s="27">
        <f t="shared" si="24"/>
        <v>-1255</v>
      </c>
      <c r="L76" s="27">
        <f t="shared" si="29"/>
        <v>-85340</v>
      </c>
      <c r="M76" s="27">
        <f t="shared" si="25"/>
        <v>-476.28505000000001</v>
      </c>
      <c r="N76" s="27">
        <f t="shared" si="26"/>
        <v>-476.28505000000001</v>
      </c>
      <c r="O76" s="27">
        <f t="shared" si="30"/>
        <v>53341.748449999752</v>
      </c>
      <c r="P76" s="27">
        <f t="shared" si="31"/>
        <v>-53341.748449999752</v>
      </c>
    </row>
    <row r="77" spans="1:16">
      <c r="A77" s="31">
        <v>37773</v>
      </c>
      <c r="C77" s="6">
        <v>69</v>
      </c>
      <c r="D77" s="29">
        <f t="shared" si="22"/>
        <v>-1255</v>
      </c>
      <c r="E77" s="29">
        <f t="shared" si="27"/>
        <v>-86595</v>
      </c>
      <c r="F77" s="29">
        <f t="shared" si="23"/>
        <v>139303</v>
      </c>
      <c r="G77" s="34">
        <f>+Inputs!$D$3</f>
        <v>0.37951000000000001</v>
      </c>
      <c r="I77" s="27">
        <f t="shared" si="28"/>
        <v>-225898</v>
      </c>
      <c r="K77" s="27">
        <f t="shared" si="24"/>
        <v>-1255</v>
      </c>
      <c r="L77" s="27">
        <f t="shared" si="29"/>
        <v>-86595</v>
      </c>
      <c r="M77" s="27">
        <f t="shared" si="25"/>
        <v>-476.28505000000001</v>
      </c>
      <c r="N77" s="27">
        <f t="shared" si="26"/>
        <v>-476.28505000000001</v>
      </c>
      <c r="O77" s="27">
        <f t="shared" si="30"/>
        <v>52865.463399999753</v>
      </c>
      <c r="P77" s="27">
        <f t="shared" si="31"/>
        <v>-52865.463399999753</v>
      </c>
    </row>
    <row r="78" spans="1:16">
      <c r="A78" s="30">
        <v>37803</v>
      </c>
      <c r="C78" s="6">
        <v>70</v>
      </c>
      <c r="D78" s="29">
        <f t="shared" si="22"/>
        <v>-1255</v>
      </c>
      <c r="E78" s="29">
        <f t="shared" si="27"/>
        <v>-87850</v>
      </c>
      <c r="F78" s="29">
        <f t="shared" si="23"/>
        <v>138048</v>
      </c>
      <c r="G78" s="34">
        <f>+Inputs!$D$3</f>
        <v>0.37951000000000001</v>
      </c>
      <c r="I78" s="27">
        <f t="shared" si="28"/>
        <v>-225898</v>
      </c>
      <c r="K78" s="27">
        <f t="shared" si="24"/>
        <v>-1255</v>
      </c>
      <c r="L78" s="27">
        <f t="shared" si="29"/>
        <v>-87850</v>
      </c>
      <c r="M78" s="27">
        <f t="shared" si="25"/>
        <v>-476.28505000000001</v>
      </c>
      <c r="N78" s="27">
        <f t="shared" si="26"/>
        <v>-476.28505000000001</v>
      </c>
      <c r="O78" s="27">
        <f t="shared" si="30"/>
        <v>52389.178349999755</v>
      </c>
      <c r="P78" s="27">
        <f t="shared" si="31"/>
        <v>-52389.178349999755</v>
      </c>
    </row>
    <row r="79" spans="1:16">
      <c r="A79" s="31">
        <v>37834</v>
      </c>
      <c r="C79" s="6">
        <v>71</v>
      </c>
      <c r="D79" s="29">
        <f t="shared" si="22"/>
        <v>-1255</v>
      </c>
      <c r="E79" s="29">
        <f t="shared" si="27"/>
        <v>-89105</v>
      </c>
      <c r="F79" s="29">
        <f t="shared" si="23"/>
        <v>136793</v>
      </c>
      <c r="G79" s="34">
        <f>+Inputs!$D$3</f>
        <v>0.37951000000000001</v>
      </c>
      <c r="I79" s="27">
        <f t="shared" si="28"/>
        <v>-225898</v>
      </c>
      <c r="K79" s="27">
        <f t="shared" si="24"/>
        <v>-1255</v>
      </c>
      <c r="L79" s="27">
        <f t="shared" si="29"/>
        <v>-89105</v>
      </c>
      <c r="M79" s="27">
        <f t="shared" si="25"/>
        <v>-476.28505000000001</v>
      </c>
      <c r="N79" s="27">
        <f t="shared" si="26"/>
        <v>-476.28505000000001</v>
      </c>
      <c r="O79" s="27">
        <f t="shared" si="30"/>
        <v>51912.893299999756</v>
      </c>
      <c r="P79" s="27">
        <f t="shared" si="31"/>
        <v>-51912.893299999756</v>
      </c>
    </row>
    <row r="80" spans="1:16">
      <c r="A80" s="30">
        <v>37865</v>
      </c>
      <c r="C80" s="6">
        <v>72</v>
      </c>
      <c r="D80" s="29">
        <f t="shared" si="22"/>
        <v>-1255</v>
      </c>
      <c r="E80" s="29">
        <f t="shared" si="27"/>
        <v>-90360</v>
      </c>
      <c r="F80" s="29">
        <f t="shared" si="23"/>
        <v>135538</v>
      </c>
      <c r="G80" s="34">
        <f>+Inputs!$D$3</f>
        <v>0.37951000000000001</v>
      </c>
      <c r="I80" s="27">
        <f t="shared" si="28"/>
        <v>-225898</v>
      </c>
      <c r="K80" s="27">
        <f t="shared" si="24"/>
        <v>-1255</v>
      </c>
      <c r="L80" s="27">
        <f t="shared" si="29"/>
        <v>-90360</v>
      </c>
      <c r="M80" s="27">
        <f t="shared" si="25"/>
        <v>-476.28505000000001</v>
      </c>
      <c r="N80" s="27">
        <f t="shared" si="26"/>
        <v>-476.28505000000001</v>
      </c>
      <c r="O80" s="27">
        <f t="shared" si="30"/>
        <v>51436.608249999757</v>
      </c>
      <c r="P80" s="27">
        <f t="shared" si="31"/>
        <v>-51436.608249999757</v>
      </c>
    </row>
    <row r="81" spans="1:16">
      <c r="A81" s="31">
        <v>37895</v>
      </c>
      <c r="C81" s="6">
        <v>73</v>
      </c>
      <c r="D81" s="29">
        <f t="shared" si="22"/>
        <v>-1255</v>
      </c>
      <c r="E81" s="29">
        <f t="shared" si="27"/>
        <v>-91615</v>
      </c>
      <c r="F81" s="29">
        <f t="shared" si="23"/>
        <v>134283</v>
      </c>
      <c r="G81" s="34">
        <f>+Inputs!$D$3</f>
        <v>0.37951000000000001</v>
      </c>
      <c r="I81" s="27">
        <f t="shared" si="28"/>
        <v>-225898</v>
      </c>
      <c r="K81" s="27">
        <f t="shared" si="24"/>
        <v>-1255</v>
      </c>
      <c r="L81" s="27">
        <f t="shared" si="29"/>
        <v>-91615</v>
      </c>
      <c r="M81" s="27">
        <f t="shared" si="25"/>
        <v>-476.28505000000001</v>
      </c>
      <c r="N81" s="27">
        <f t="shared" si="26"/>
        <v>-476.28505000000001</v>
      </c>
      <c r="O81" s="27">
        <f t="shared" si="30"/>
        <v>50960.323199999759</v>
      </c>
      <c r="P81" s="27">
        <f t="shared" si="31"/>
        <v>-50960.323199999759</v>
      </c>
    </row>
    <row r="82" spans="1:16">
      <c r="A82" s="30">
        <v>37926</v>
      </c>
      <c r="C82" s="6">
        <v>74</v>
      </c>
      <c r="D82" s="29">
        <f t="shared" si="22"/>
        <v>-1255</v>
      </c>
      <c r="E82" s="29">
        <f t="shared" si="27"/>
        <v>-92870</v>
      </c>
      <c r="F82" s="29">
        <f t="shared" si="23"/>
        <v>133028</v>
      </c>
      <c r="G82" s="34">
        <f>+Inputs!$D$3</f>
        <v>0.37951000000000001</v>
      </c>
      <c r="I82" s="27">
        <f t="shared" si="28"/>
        <v>-225898</v>
      </c>
      <c r="K82" s="27">
        <f t="shared" si="24"/>
        <v>-1255</v>
      </c>
      <c r="L82" s="27">
        <f t="shared" si="29"/>
        <v>-92870</v>
      </c>
      <c r="M82" s="27">
        <f t="shared" si="25"/>
        <v>-476.28505000000001</v>
      </c>
      <c r="N82" s="27">
        <f t="shared" si="26"/>
        <v>-476.28505000000001</v>
      </c>
      <c r="O82" s="27">
        <f t="shared" si="30"/>
        <v>50484.03814999976</v>
      </c>
      <c r="P82" s="27">
        <f t="shared" si="31"/>
        <v>-50484.03814999976</v>
      </c>
    </row>
    <row r="83" spans="1:16">
      <c r="A83" s="31">
        <v>37956</v>
      </c>
      <c r="C83" s="6">
        <v>75</v>
      </c>
      <c r="D83" s="29">
        <f t="shared" si="22"/>
        <v>-1255</v>
      </c>
      <c r="E83" s="29">
        <f t="shared" si="27"/>
        <v>-94125</v>
      </c>
      <c r="F83" s="29">
        <f t="shared" si="23"/>
        <v>131773</v>
      </c>
      <c r="G83" s="34">
        <f>+Inputs!$D$3</f>
        <v>0.37951000000000001</v>
      </c>
      <c r="I83" s="27">
        <f t="shared" si="28"/>
        <v>-225898</v>
      </c>
      <c r="K83" s="27">
        <f t="shared" si="24"/>
        <v>-1255</v>
      </c>
      <c r="L83" s="27">
        <f t="shared" si="29"/>
        <v>-94125</v>
      </c>
      <c r="M83" s="27">
        <f t="shared" si="25"/>
        <v>-476.28505000000001</v>
      </c>
      <c r="N83" s="27">
        <f t="shared" si="26"/>
        <v>-476.28505000000001</v>
      </c>
      <c r="O83" s="27">
        <f t="shared" si="30"/>
        <v>50007.753099999762</v>
      </c>
      <c r="P83" s="27">
        <f t="shared" si="31"/>
        <v>-50007.753099999762</v>
      </c>
    </row>
    <row r="84" spans="1:16">
      <c r="A84" s="30">
        <v>37987</v>
      </c>
      <c r="C84" s="6">
        <v>76</v>
      </c>
      <c r="D84" s="29">
        <f t="shared" si="22"/>
        <v>-1255</v>
      </c>
      <c r="E84" s="29">
        <f t="shared" si="27"/>
        <v>-95380</v>
      </c>
      <c r="F84" s="29">
        <f t="shared" si="23"/>
        <v>130518</v>
      </c>
      <c r="G84" s="34">
        <f>+Inputs!$D$3</f>
        <v>0.37951000000000001</v>
      </c>
      <c r="I84" s="27">
        <f t="shared" si="28"/>
        <v>-225898</v>
      </c>
      <c r="K84" s="27">
        <f t="shared" si="24"/>
        <v>-1255</v>
      </c>
      <c r="L84" s="27">
        <f t="shared" si="29"/>
        <v>-95380</v>
      </c>
      <c r="M84" s="27">
        <f t="shared" si="25"/>
        <v>-476.28505000000001</v>
      </c>
      <c r="N84" s="27">
        <f t="shared" si="26"/>
        <v>-476.28505000000001</v>
      </c>
      <c r="O84" s="27">
        <f t="shared" si="30"/>
        <v>49531.468049999763</v>
      </c>
      <c r="P84" s="27">
        <f t="shared" si="31"/>
        <v>-49531.468049999763</v>
      </c>
    </row>
    <row r="85" spans="1:16">
      <c r="A85" s="31">
        <v>38018</v>
      </c>
      <c r="C85" s="6">
        <v>77</v>
      </c>
      <c r="D85" s="29">
        <f t="shared" si="22"/>
        <v>-1255</v>
      </c>
      <c r="E85" s="29">
        <f t="shared" si="27"/>
        <v>-96635</v>
      </c>
      <c r="F85" s="29">
        <f t="shared" si="23"/>
        <v>129263</v>
      </c>
      <c r="G85" s="34">
        <f>+Inputs!$D$3</f>
        <v>0.37951000000000001</v>
      </c>
      <c r="I85" s="27">
        <f t="shared" si="28"/>
        <v>-225898</v>
      </c>
      <c r="K85" s="27">
        <f t="shared" si="24"/>
        <v>-1255</v>
      </c>
      <c r="L85" s="27">
        <f t="shared" si="29"/>
        <v>-96635</v>
      </c>
      <c r="M85" s="27">
        <f t="shared" si="25"/>
        <v>-476.28505000000001</v>
      </c>
      <c r="N85" s="27">
        <f t="shared" si="26"/>
        <v>-476.28505000000001</v>
      </c>
      <c r="O85" s="27">
        <f t="shared" si="30"/>
        <v>49055.182999999764</v>
      </c>
      <c r="P85" s="27">
        <f t="shared" si="31"/>
        <v>-49055.182999999764</v>
      </c>
    </row>
    <row r="86" spans="1:16">
      <c r="A86" s="30">
        <v>38047</v>
      </c>
      <c r="C86" s="6">
        <v>78</v>
      </c>
      <c r="D86" s="29">
        <f t="shared" si="22"/>
        <v>-1255</v>
      </c>
      <c r="E86" s="29">
        <f t="shared" si="27"/>
        <v>-97890</v>
      </c>
      <c r="F86" s="29">
        <f t="shared" si="23"/>
        <v>128008</v>
      </c>
      <c r="G86" s="34">
        <f>+Inputs!$D$3</f>
        <v>0.37951000000000001</v>
      </c>
      <c r="I86" s="27">
        <f t="shared" si="28"/>
        <v>-225898</v>
      </c>
      <c r="K86" s="27">
        <f t="shared" si="24"/>
        <v>-1255</v>
      </c>
      <c r="L86" s="27">
        <f t="shared" si="29"/>
        <v>-97890</v>
      </c>
      <c r="M86" s="27">
        <f t="shared" si="25"/>
        <v>-476.28505000000001</v>
      </c>
      <c r="N86" s="27">
        <f t="shared" si="26"/>
        <v>-476.28505000000001</v>
      </c>
      <c r="O86" s="27">
        <f t="shared" si="30"/>
        <v>48578.897949999766</v>
      </c>
      <c r="P86" s="27">
        <f t="shared" si="31"/>
        <v>-48578.897949999766</v>
      </c>
    </row>
    <row r="87" spans="1:16">
      <c r="A87" s="31">
        <v>38078</v>
      </c>
      <c r="C87" s="6">
        <v>79</v>
      </c>
      <c r="D87" s="29">
        <f t="shared" si="22"/>
        <v>-1255</v>
      </c>
      <c r="E87" s="29">
        <f t="shared" si="27"/>
        <v>-99145</v>
      </c>
      <c r="F87" s="29">
        <f t="shared" si="23"/>
        <v>126753</v>
      </c>
      <c r="G87" s="34">
        <f>+Inputs!$D$3</f>
        <v>0.37951000000000001</v>
      </c>
      <c r="I87" s="27">
        <f t="shared" si="28"/>
        <v>-225898</v>
      </c>
      <c r="K87" s="27">
        <f t="shared" si="24"/>
        <v>-1255</v>
      </c>
      <c r="L87" s="27">
        <f t="shared" si="29"/>
        <v>-99145</v>
      </c>
      <c r="M87" s="27">
        <f t="shared" si="25"/>
        <v>-476.28505000000001</v>
      </c>
      <c r="N87" s="27">
        <f t="shared" si="26"/>
        <v>-476.28505000000001</v>
      </c>
      <c r="O87" s="27">
        <f t="shared" si="30"/>
        <v>48102.612899999767</v>
      </c>
      <c r="P87" s="27">
        <f t="shared" si="31"/>
        <v>-48102.612899999767</v>
      </c>
    </row>
    <row r="88" spans="1:16">
      <c r="A88" s="30">
        <v>38108</v>
      </c>
      <c r="C88" s="6">
        <v>80</v>
      </c>
      <c r="D88" s="29">
        <f t="shared" si="22"/>
        <v>-1255</v>
      </c>
      <c r="E88" s="29">
        <f t="shared" si="27"/>
        <v>-100400</v>
      </c>
      <c r="F88" s="29">
        <f t="shared" si="23"/>
        <v>125498</v>
      </c>
      <c r="G88" s="34">
        <f>+Inputs!$D$3</f>
        <v>0.37951000000000001</v>
      </c>
      <c r="I88" s="27">
        <f t="shared" si="28"/>
        <v>-225898</v>
      </c>
      <c r="K88" s="27">
        <f t="shared" si="24"/>
        <v>-1255</v>
      </c>
      <c r="L88" s="27">
        <f t="shared" si="29"/>
        <v>-100400</v>
      </c>
      <c r="M88" s="27">
        <f t="shared" si="25"/>
        <v>-476.28505000000001</v>
      </c>
      <c r="N88" s="27">
        <f t="shared" si="26"/>
        <v>-476.28505000000001</v>
      </c>
      <c r="O88" s="27">
        <f t="shared" si="30"/>
        <v>47626.327849999769</v>
      </c>
      <c r="P88" s="27">
        <f t="shared" si="31"/>
        <v>-47626.327849999769</v>
      </c>
    </row>
    <row r="89" spans="1:16">
      <c r="A89" s="31">
        <v>38139</v>
      </c>
      <c r="C89" s="6">
        <v>81</v>
      </c>
      <c r="D89" s="29">
        <f t="shared" si="22"/>
        <v>-1255</v>
      </c>
      <c r="E89" s="29">
        <f t="shared" si="27"/>
        <v>-101655</v>
      </c>
      <c r="F89" s="29">
        <f t="shared" si="23"/>
        <v>124243</v>
      </c>
      <c r="G89" s="34">
        <f>+Inputs!$D$3</f>
        <v>0.37951000000000001</v>
      </c>
      <c r="I89" s="27">
        <f t="shared" si="28"/>
        <v>-225898</v>
      </c>
      <c r="K89" s="27">
        <f t="shared" si="24"/>
        <v>-1255</v>
      </c>
      <c r="L89" s="27">
        <f t="shared" si="29"/>
        <v>-101655</v>
      </c>
      <c r="M89" s="27">
        <f t="shared" si="25"/>
        <v>-476.28505000000001</v>
      </c>
      <c r="N89" s="27">
        <f t="shared" si="26"/>
        <v>-476.28505000000001</v>
      </c>
      <c r="O89" s="27">
        <f t="shared" si="30"/>
        <v>47150.04279999977</v>
      </c>
      <c r="P89" s="27">
        <f t="shared" si="31"/>
        <v>-47150.04279999977</v>
      </c>
    </row>
    <row r="90" spans="1:16">
      <c r="A90" s="30">
        <v>38169</v>
      </c>
      <c r="C90" s="6">
        <v>82</v>
      </c>
      <c r="D90" s="29">
        <f t="shared" si="22"/>
        <v>-1255</v>
      </c>
      <c r="E90" s="29">
        <f t="shared" si="27"/>
        <v>-102910</v>
      </c>
      <c r="F90" s="29">
        <f t="shared" si="23"/>
        <v>122988</v>
      </c>
      <c r="G90" s="34">
        <f>+Inputs!$D$3</f>
        <v>0.37951000000000001</v>
      </c>
      <c r="I90" s="27">
        <f t="shared" si="28"/>
        <v>-225898</v>
      </c>
      <c r="K90" s="27">
        <f t="shared" si="24"/>
        <v>-1255</v>
      </c>
      <c r="L90" s="27">
        <f t="shared" si="29"/>
        <v>-102910</v>
      </c>
      <c r="M90" s="27">
        <f t="shared" si="25"/>
        <v>-476.28505000000001</v>
      </c>
      <c r="N90" s="27">
        <f t="shared" si="26"/>
        <v>-476.28505000000001</v>
      </c>
      <c r="O90" s="27">
        <f t="shared" si="30"/>
        <v>46673.757749999771</v>
      </c>
      <c r="P90" s="27">
        <f t="shared" si="31"/>
        <v>-46673.757749999771</v>
      </c>
    </row>
    <row r="91" spans="1:16">
      <c r="A91" s="31">
        <v>38200</v>
      </c>
      <c r="C91" s="6">
        <v>83</v>
      </c>
      <c r="D91" s="29">
        <f t="shared" si="22"/>
        <v>-1255</v>
      </c>
      <c r="E91" s="29">
        <f t="shared" si="27"/>
        <v>-104165</v>
      </c>
      <c r="F91" s="29">
        <f t="shared" si="23"/>
        <v>121733</v>
      </c>
      <c r="G91" s="34">
        <f>+Inputs!$D$3</f>
        <v>0.37951000000000001</v>
      </c>
      <c r="I91" s="27">
        <f t="shared" si="28"/>
        <v>-225898</v>
      </c>
      <c r="K91" s="27">
        <f t="shared" si="24"/>
        <v>-1255</v>
      </c>
      <c r="L91" s="27">
        <f t="shared" si="29"/>
        <v>-104165</v>
      </c>
      <c r="M91" s="27">
        <f t="shared" si="25"/>
        <v>-476.28505000000001</v>
      </c>
      <c r="N91" s="27">
        <f t="shared" si="26"/>
        <v>-476.28505000000001</v>
      </c>
      <c r="O91" s="27">
        <f t="shared" si="30"/>
        <v>46197.472699999773</v>
      </c>
      <c r="P91" s="27">
        <f t="shared" si="31"/>
        <v>-46197.472699999773</v>
      </c>
    </row>
    <row r="92" spans="1:16">
      <c r="A92" s="30">
        <v>38231</v>
      </c>
      <c r="C92" s="6">
        <v>84</v>
      </c>
      <c r="D92" s="29">
        <f t="shared" si="22"/>
        <v>-1255</v>
      </c>
      <c r="E92" s="29">
        <f t="shared" si="27"/>
        <v>-105420</v>
      </c>
      <c r="F92" s="29">
        <f t="shared" si="23"/>
        <v>120478</v>
      </c>
      <c r="G92" s="34">
        <f>+Inputs!$D$3</f>
        <v>0.37951000000000001</v>
      </c>
      <c r="I92" s="27">
        <f t="shared" si="28"/>
        <v>-225898</v>
      </c>
      <c r="K92" s="27">
        <f t="shared" si="24"/>
        <v>-1255</v>
      </c>
      <c r="L92" s="27">
        <f t="shared" si="29"/>
        <v>-105420</v>
      </c>
      <c r="M92" s="27">
        <f t="shared" si="25"/>
        <v>-476.28505000000001</v>
      </c>
      <c r="N92" s="27">
        <f t="shared" si="26"/>
        <v>-476.28505000000001</v>
      </c>
      <c r="O92" s="27">
        <f t="shared" si="30"/>
        <v>45721.187649999774</v>
      </c>
      <c r="P92" s="27">
        <f t="shared" si="31"/>
        <v>-45721.187649999774</v>
      </c>
    </row>
    <row r="93" spans="1:16">
      <c r="A93" s="31">
        <v>38261</v>
      </c>
      <c r="C93" s="6">
        <v>85</v>
      </c>
      <c r="D93" s="29">
        <f t="shared" si="22"/>
        <v>-1255</v>
      </c>
      <c r="E93" s="29">
        <f t="shared" si="27"/>
        <v>-106675</v>
      </c>
      <c r="F93" s="29">
        <f t="shared" si="23"/>
        <v>119223</v>
      </c>
      <c r="G93" s="34">
        <f>+Inputs!$D$3</f>
        <v>0.37951000000000001</v>
      </c>
      <c r="I93" s="27">
        <f t="shared" si="28"/>
        <v>-225898</v>
      </c>
      <c r="K93" s="27">
        <f t="shared" si="24"/>
        <v>-1255</v>
      </c>
      <c r="L93" s="27">
        <f t="shared" si="29"/>
        <v>-106675</v>
      </c>
      <c r="M93" s="27">
        <f t="shared" si="25"/>
        <v>-476.28505000000001</v>
      </c>
      <c r="N93" s="27">
        <f t="shared" si="26"/>
        <v>-476.28505000000001</v>
      </c>
      <c r="O93" s="27">
        <f t="shared" si="30"/>
        <v>45244.902599999776</v>
      </c>
      <c r="P93" s="27">
        <f t="shared" si="31"/>
        <v>-45244.902599999776</v>
      </c>
    </row>
    <row r="94" spans="1:16">
      <c r="A94" s="30">
        <v>38292</v>
      </c>
      <c r="C94" s="6">
        <v>86</v>
      </c>
      <c r="D94" s="29">
        <f t="shared" si="22"/>
        <v>-1255</v>
      </c>
      <c r="E94" s="29">
        <f t="shared" si="27"/>
        <v>-107930</v>
      </c>
      <c r="F94" s="29">
        <f t="shared" si="23"/>
        <v>117968</v>
      </c>
      <c r="G94" s="34">
        <f>+Inputs!$D$3</f>
        <v>0.37951000000000001</v>
      </c>
      <c r="I94" s="27">
        <f t="shared" si="28"/>
        <v>-225898</v>
      </c>
      <c r="K94" s="27">
        <f t="shared" si="24"/>
        <v>-1255</v>
      </c>
      <c r="L94" s="27">
        <f t="shared" si="29"/>
        <v>-107930</v>
      </c>
      <c r="M94" s="27">
        <f t="shared" si="25"/>
        <v>-476.28505000000001</v>
      </c>
      <c r="N94" s="27">
        <f t="shared" si="26"/>
        <v>-476.28505000000001</v>
      </c>
      <c r="O94" s="27">
        <f t="shared" si="30"/>
        <v>44768.617549999777</v>
      </c>
      <c r="P94" s="27">
        <f t="shared" si="31"/>
        <v>-44768.617549999777</v>
      </c>
    </row>
    <row r="95" spans="1:16">
      <c r="A95" s="31">
        <v>38322</v>
      </c>
      <c r="C95" s="6">
        <v>87</v>
      </c>
      <c r="D95" s="29">
        <f t="shared" si="22"/>
        <v>-1255</v>
      </c>
      <c r="E95" s="29">
        <f t="shared" si="27"/>
        <v>-109185</v>
      </c>
      <c r="F95" s="29">
        <f t="shared" si="23"/>
        <v>116713</v>
      </c>
      <c r="G95" s="34">
        <f>+Inputs!$D$3</f>
        <v>0.37951000000000001</v>
      </c>
      <c r="I95" s="27">
        <f t="shared" si="28"/>
        <v>-225898</v>
      </c>
      <c r="K95" s="27">
        <f t="shared" si="24"/>
        <v>-1255</v>
      </c>
      <c r="L95" s="27">
        <f t="shared" si="29"/>
        <v>-109185</v>
      </c>
      <c r="M95" s="27">
        <f t="shared" si="25"/>
        <v>-476.28505000000001</v>
      </c>
      <c r="N95" s="27">
        <f t="shared" si="26"/>
        <v>-476.28505000000001</v>
      </c>
      <c r="O95" s="27">
        <f t="shared" si="30"/>
        <v>44292.332499999779</v>
      </c>
      <c r="P95" s="27">
        <f t="shared" si="31"/>
        <v>-44292.332499999779</v>
      </c>
    </row>
    <row r="96" spans="1:16">
      <c r="A96" s="30">
        <v>38353</v>
      </c>
      <c r="C96" s="6">
        <v>88</v>
      </c>
      <c r="D96" s="29">
        <f t="shared" si="22"/>
        <v>-1255</v>
      </c>
      <c r="E96" s="29">
        <f t="shared" si="27"/>
        <v>-110440</v>
      </c>
      <c r="F96" s="29">
        <f t="shared" si="23"/>
        <v>115458</v>
      </c>
      <c r="G96" s="34">
        <f>+Inputs!$D$3</f>
        <v>0.37951000000000001</v>
      </c>
      <c r="I96" s="27">
        <f t="shared" si="28"/>
        <v>-225898</v>
      </c>
      <c r="K96" s="27">
        <f t="shared" si="24"/>
        <v>-1255</v>
      </c>
      <c r="L96" s="27">
        <f t="shared" si="29"/>
        <v>-110440</v>
      </c>
      <c r="M96" s="27">
        <f t="shared" si="25"/>
        <v>-476.28505000000001</v>
      </c>
      <c r="N96" s="27">
        <f t="shared" si="26"/>
        <v>-476.28505000000001</v>
      </c>
      <c r="O96" s="27">
        <f t="shared" si="30"/>
        <v>43816.04744999978</v>
      </c>
      <c r="P96" s="27">
        <f t="shared" si="31"/>
        <v>-43816.04744999978</v>
      </c>
    </row>
    <row r="97" spans="1:16">
      <c r="A97" s="31">
        <v>38384</v>
      </c>
      <c r="C97" s="6">
        <v>89</v>
      </c>
      <c r="D97" s="29">
        <f t="shared" si="22"/>
        <v>-1255</v>
      </c>
      <c r="E97" s="29">
        <f t="shared" si="27"/>
        <v>-111695</v>
      </c>
      <c r="F97" s="29">
        <f t="shared" si="23"/>
        <v>114203</v>
      </c>
      <c r="G97" s="34">
        <f>+Inputs!$D$3</f>
        <v>0.37951000000000001</v>
      </c>
      <c r="I97" s="27">
        <f t="shared" si="28"/>
        <v>-225898</v>
      </c>
      <c r="K97" s="27">
        <f t="shared" si="24"/>
        <v>-1255</v>
      </c>
      <c r="L97" s="27">
        <f t="shared" si="29"/>
        <v>-111695</v>
      </c>
      <c r="M97" s="27">
        <f t="shared" si="25"/>
        <v>-476.28505000000001</v>
      </c>
      <c r="N97" s="27">
        <f t="shared" si="26"/>
        <v>-476.28505000000001</v>
      </c>
      <c r="O97" s="27">
        <f t="shared" si="30"/>
        <v>43339.762399999781</v>
      </c>
      <c r="P97" s="27">
        <f t="shared" si="31"/>
        <v>-43339.762399999781</v>
      </c>
    </row>
    <row r="98" spans="1:16">
      <c r="A98" s="30">
        <v>38412</v>
      </c>
      <c r="C98" s="6">
        <v>90</v>
      </c>
      <c r="D98" s="29">
        <f t="shared" si="22"/>
        <v>-1255</v>
      </c>
      <c r="E98" s="29">
        <f t="shared" si="27"/>
        <v>-112950</v>
      </c>
      <c r="F98" s="29">
        <f t="shared" si="23"/>
        <v>112948</v>
      </c>
      <c r="G98" s="34">
        <f>+Inputs!$D$3</f>
        <v>0.37951000000000001</v>
      </c>
      <c r="I98" s="27">
        <f t="shared" si="28"/>
        <v>-225898</v>
      </c>
      <c r="K98" s="27">
        <f t="shared" si="24"/>
        <v>-1255</v>
      </c>
      <c r="L98" s="27">
        <f t="shared" si="29"/>
        <v>-112950</v>
      </c>
      <c r="M98" s="27">
        <f t="shared" si="25"/>
        <v>-476.28505000000001</v>
      </c>
      <c r="N98" s="27">
        <f t="shared" si="26"/>
        <v>-476.28505000000001</v>
      </c>
      <c r="O98" s="27">
        <f t="shared" si="30"/>
        <v>42863.477349999783</v>
      </c>
      <c r="P98" s="27">
        <f t="shared" si="31"/>
        <v>-42863.477349999783</v>
      </c>
    </row>
    <row r="99" spans="1:16">
      <c r="A99" s="31">
        <v>38443</v>
      </c>
      <c r="C99" s="6">
        <v>91</v>
      </c>
      <c r="D99" s="29">
        <f t="shared" si="22"/>
        <v>-1255</v>
      </c>
      <c r="E99" s="29">
        <f t="shared" si="27"/>
        <v>-114205</v>
      </c>
      <c r="F99" s="29">
        <f t="shared" si="23"/>
        <v>111693</v>
      </c>
      <c r="G99" s="34">
        <f>+Inputs!$D$3</f>
        <v>0.37951000000000001</v>
      </c>
      <c r="I99" s="27">
        <f t="shared" si="28"/>
        <v>-225898</v>
      </c>
      <c r="K99" s="27">
        <f t="shared" si="24"/>
        <v>-1255</v>
      </c>
      <c r="L99" s="27">
        <f t="shared" si="29"/>
        <v>-114205</v>
      </c>
      <c r="M99" s="27">
        <f t="shared" si="25"/>
        <v>-476.28505000000001</v>
      </c>
      <c r="N99" s="27">
        <f t="shared" si="26"/>
        <v>-476.28505000000001</v>
      </c>
      <c r="O99" s="27">
        <f t="shared" si="30"/>
        <v>42387.192299999784</v>
      </c>
      <c r="P99" s="27">
        <f t="shared" si="31"/>
        <v>-42387.192299999784</v>
      </c>
    </row>
    <row r="100" spans="1:16">
      <c r="A100" s="30">
        <v>38473</v>
      </c>
      <c r="C100" s="6">
        <v>92</v>
      </c>
      <c r="D100" s="29">
        <f t="shared" si="22"/>
        <v>-1255</v>
      </c>
      <c r="E100" s="29">
        <f t="shared" si="27"/>
        <v>-115460</v>
      </c>
      <c r="F100" s="29">
        <f t="shared" si="23"/>
        <v>110438</v>
      </c>
      <c r="G100" s="34">
        <f>+Inputs!$D$3</f>
        <v>0.37951000000000001</v>
      </c>
      <c r="I100" s="27">
        <f t="shared" si="28"/>
        <v>-225898</v>
      </c>
      <c r="K100" s="27">
        <f t="shared" si="24"/>
        <v>-1255</v>
      </c>
      <c r="L100" s="27">
        <f t="shared" si="29"/>
        <v>-115460</v>
      </c>
      <c r="M100" s="27">
        <f t="shared" si="25"/>
        <v>-476.28505000000001</v>
      </c>
      <c r="N100" s="27">
        <f t="shared" si="26"/>
        <v>-476.28505000000001</v>
      </c>
      <c r="O100" s="27">
        <f t="shared" si="30"/>
        <v>41910.907249999786</v>
      </c>
      <c r="P100" s="27">
        <f t="shared" si="31"/>
        <v>-41910.907249999786</v>
      </c>
    </row>
    <row r="101" spans="1:16">
      <c r="A101" s="31">
        <v>38504</v>
      </c>
      <c r="C101" s="6">
        <v>93</v>
      </c>
      <c r="D101" s="29">
        <f t="shared" si="22"/>
        <v>-1255</v>
      </c>
      <c r="E101" s="29">
        <f t="shared" si="27"/>
        <v>-116715</v>
      </c>
      <c r="F101" s="29">
        <f t="shared" si="23"/>
        <v>109183</v>
      </c>
      <c r="G101" s="34">
        <f>+Inputs!$D$3</f>
        <v>0.37951000000000001</v>
      </c>
      <c r="I101" s="27">
        <f t="shared" si="28"/>
        <v>-225898</v>
      </c>
      <c r="K101" s="27">
        <f t="shared" si="24"/>
        <v>-1255</v>
      </c>
      <c r="L101" s="27">
        <f t="shared" si="29"/>
        <v>-116715</v>
      </c>
      <c r="M101" s="27">
        <f t="shared" si="25"/>
        <v>-476.28505000000001</v>
      </c>
      <c r="N101" s="27">
        <f t="shared" si="26"/>
        <v>-476.28505000000001</v>
      </c>
      <c r="O101" s="27">
        <f t="shared" si="30"/>
        <v>41434.622199999787</v>
      </c>
      <c r="P101" s="27">
        <f t="shared" si="31"/>
        <v>-41434.622199999787</v>
      </c>
    </row>
    <row r="102" spans="1:16">
      <c r="A102" s="30">
        <v>38534</v>
      </c>
      <c r="C102" s="6">
        <v>94</v>
      </c>
      <c r="D102" s="29">
        <f t="shared" si="22"/>
        <v>-1255</v>
      </c>
      <c r="E102" s="29">
        <f t="shared" si="27"/>
        <v>-117970</v>
      </c>
      <c r="F102" s="29">
        <f t="shared" si="23"/>
        <v>107928</v>
      </c>
      <c r="G102" s="34">
        <f>+Inputs!$D$3</f>
        <v>0.37951000000000001</v>
      </c>
      <c r="I102" s="27">
        <f t="shared" si="28"/>
        <v>-225898</v>
      </c>
      <c r="K102" s="27">
        <f t="shared" si="24"/>
        <v>-1255</v>
      </c>
      <c r="L102" s="27">
        <f t="shared" si="29"/>
        <v>-117970</v>
      </c>
      <c r="M102" s="27">
        <f t="shared" si="25"/>
        <v>-476.28505000000001</v>
      </c>
      <c r="N102" s="27">
        <f t="shared" si="26"/>
        <v>-476.28505000000001</v>
      </c>
      <c r="O102" s="27">
        <f t="shared" si="30"/>
        <v>40958.337149999788</v>
      </c>
      <c r="P102" s="27">
        <f t="shared" si="31"/>
        <v>-40958.337149999788</v>
      </c>
    </row>
    <row r="103" spans="1:16">
      <c r="A103" s="31">
        <v>38565</v>
      </c>
      <c r="C103" s="6">
        <v>95</v>
      </c>
      <c r="D103" s="29">
        <f t="shared" si="22"/>
        <v>-1255</v>
      </c>
      <c r="E103" s="29">
        <f t="shared" si="27"/>
        <v>-119225</v>
      </c>
      <c r="F103" s="29">
        <f t="shared" si="23"/>
        <v>106673</v>
      </c>
      <c r="G103" s="34">
        <f>+Inputs!$D$3</f>
        <v>0.37951000000000001</v>
      </c>
      <c r="I103" s="27">
        <f t="shared" si="28"/>
        <v>-225898</v>
      </c>
      <c r="K103" s="27">
        <f t="shared" si="24"/>
        <v>-1255</v>
      </c>
      <c r="L103" s="27">
        <f t="shared" si="29"/>
        <v>-119225</v>
      </c>
      <c r="M103" s="27">
        <f t="shared" si="25"/>
        <v>-476.28505000000001</v>
      </c>
      <c r="N103" s="27">
        <f t="shared" si="26"/>
        <v>-476.28505000000001</v>
      </c>
      <c r="O103" s="27">
        <f t="shared" si="30"/>
        <v>40482.05209999979</v>
      </c>
      <c r="P103" s="27">
        <f t="shared" si="31"/>
        <v>-40482.05209999979</v>
      </c>
    </row>
    <row r="104" spans="1:16">
      <c r="A104" s="30">
        <v>38596</v>
      </c>
      <c r="C104" s="6">
        <v>96</v>
      </c>
      <c r="D104" s="29">
        <f t="shared" si="22"/>
        <v>-1255</v>
      </c>
      <c r="E104" s="29">
        <f t="shared" si="27"/>
        <v>-120480</v>
      </c>
      <c r="F104" s="29">
        <f t="shared" si="23"/>
        <v>105418</v>
      </c>
      <c r="G104" s="34">
        <f>+Inputs!$D$3</f>
        <v>0.37951000000000001</v>
      </c>
      <c r="I104" s="27">
        <f t="shared" si="28"/>
        <v>-225898</v>
      </c>
      <c r="K104" s="27">
        <f t="shared" si="24"/>
        <v>-1255</v>
      </c>
      <c r="L104" s="27">
        <f t="shared" si="29"/>
        <v>-120480</v>
      </c>
      <c r="M104" s="27">
        <f t="shared" si="25"/>
        <v>-476.28505000000001</v>
      </c>
      <c r="N104" s="27">
        <f t="shared" si="26"/>
        <v>-476.28505000000001</v>
      </c>
      <c r="O104" s="27">
        <f t="shared" si="30"/>
        <v>40005.767049999791</v>
      </c>
      <c r="P104" s="27">
        <f t="shared" si="31"/>
        <v>-40005.767049999791</v>
      </c>
    </row>
    <row r="105" spans="1:16">
      <c r="A105" s="31">
        <v>38626</v>
      </c>
      <c r="C105" s="6">
        <v>97</v>
      </c>
      <c r="D105" s="29">
        <f t="shared" ref="D105:D136" si="32">ROUND(-(+$B$9/180)*1,0)</f>
        <v>-1255</v>
      </c>
      <c r="E105" s="29">
        <f t="shared" si="27"/>
        <v>-121735</v>
      </c>
      <c r="F105" s="29">
        <f t="shared" ref="F105:F136" si="33">$B$9+E105</f>
        <v>104163</v>
      </c>
      <c r="G105" s="34">
        <f>+Inputs!$D$3</f>
        <v>0.37951000000000001</v>
      </c>
      <c r="I105" s="27">
        <f t="shared" si="28"/>
        <v>-225898</v>
      </c>
      <c r="K105" s="27">
        <f t="shared" ref="K105:K136" si="34">D105</f>
        <v>-1255</v>
      </c>
      <c r="L105" s="27">
        <f t="shared" si="29"/>
        <v>-121735</v>
      </c>
      <c r="M105" s="27">
        <f t="shared" ref="M105:M136" si="35">K105*G105</f>
        <v>-476.28505000000001</v>
      </c>
      <c r="N105" s="27">
        <f t="shared" ref="N105:N136" si="36">M105-J105</f>
        <v>-476.28505000000001</v>
      </c>
      <c r="O105" s="27">
        <f t="shared" si="30"/>
        <v>39529.481999999793</v>
      </c>
      <c r="P105" s="27">
        <f t="shared" si="31"/>
        <v>-39529.481999999793</v>
      </c>
    </row>
    <row r="106" spans="1:16">
      <c r="A106" s="30">
        <v>38657</v>
      </c>
      <c r="C106" s="6">
        <v>98</v>
      </c>
      <c r="D106" s="29">
        <f t="shared" si="32"/>
        <v>-1255</v>
      </c>
      <c r="E106" s="29">
        <f t="shared" ref="E106:E137" si="37">+E105+D106</f>
        <v>-122990</v>
      </c>
      <c r="F106" s="29">
        <f t="shared" si="33"/>
        <v>102908</v>
      </c>
      <c r="G106" s="34">
        <f>+Inputs!$D$3</f>
        <v>0.37951000000000001</v>
      </c>
      <c r="I106" s="27">
        <f t="shared" ref="I106:I137" si="38">+I105+H106</f>
        <v>-225898</v>
      </c>
      <c r="K106" s="27">
        <f t="shared" si="34"/>
        <v>-1255</v>
      </c>
      <c r="L106" s="27">
        <f t="shared" ref="L106:L137" si="39">+L105+K106</f>
        <v>-122990</v>
      </c>
      <c r="M106" s="27">
        <f t="shared" si="35"/>
        <v>-476.28505000000001</v>
      </c>
      <c r="N106" s="27">
        <f t="shared" si="36"/>
        <v>-476.28505000000001</v>
      </c>
      <c r="O106" s="27">
        <f t="shared" ref="O106:O137" si="40">+O105+N106</f>
        <v>39053.196949999794</v>
      </c>
      <c r="P106" s="27">
        <f t="shared" ref="P106:P137" si="41">P105-N106</f>
        <v>-39053.196949999794</v>
      </c>
    </row>
    <row r="107" spans="1:16">
      <c r="A107" s="31">
        <v>38687</v>
      </c>
      <c r="C107" s="6">
        <v>99</v>
      </c>
      <c r="D107" s="29">
        <f t="shared" si="32"/>
        <v>-1255</v>
      </c>
      <c r="E107" s="29">
        <f t="shared" si="37"/>
        <v>-124245</v>
      </c>
      <c r="F107" s="29">
        <f t="shared" si="33"/>
        <v>101653</v>
      </c>
      <c r="G107" s="34">
        <f>+Inputs!$D$3</f>
        <v>0.37951000000000001</v>
      </c>
      <c r="I107" s="27">
        <f t="shared" si="38"/>
        <v>-225898</v>
      </c>
      <c r="K107" s="27">
        <f t="shared" si="34"/>
        <v>-1255</v>
      </c>
      <c r="L107" s="27">
        <f t="shared" si="39"/>
        <v>-124245</v>
      </c>
      <c r="M107" s="27">
        <f t="shared" si="35"/>
        <v>-476.28505000000001</v>
      </c>
      <c r="N107" s="27">
        <f t="shared" si="36"/>
        <v>-476.28505000000001</v>
      </c>
      <c r="O107" s="27">
        <f t="shared" si="40"/>
        <v>38576.911899999795</v>
      </c>
      <c r="P107" s="27">
        <f t="shared" si="41"/>
        <v>-38576.911899999795</v>
      </c>
    </row>
    <row r="108" spans="1:16">
      <c r="A108" s="30">
        <v>38718</v>
      </c>
      <c r="C108" s="6">
        <v>100</v>
      </c>
      <c r="D108" s="29">
        <f t="shared" si="32"/>
        <v>-1255</v>
      </c>
      <c r="E108" s="29">
        <f t="shared" si="37"/>
        <v>-125500</v>
      </c>
      <c r="F108" s="29">
        <f t="shared" si="33"/>
        <v>100398</v>
      </c>
      <c r="G108" s="34">
        <f>+Inputs!$D$3</f>
        <v>0.37951000000000001</v>
      </c>
      <c r="I108" s="27">
        <f t="shared" si="38"/>
        <v>-225898</v>
      </c>
      <c r="K108" s="27">
        <f t="shared" si="34"/>
        <v>-1255</v>
      </c>
      <c r="L108" s="27">
        <f t="shared" si="39"/>
        <v>-125500</v>
      </c>
      <c r="M108" s="27">
        <f t="shared" si="35"/>
        <v>-476.28505000000001</v>
      </c>
      <c r="N108" s="27">
        <f t="shared" si="36"/>
        <v>-476.28505000000001</v>
      </c>
      <c r="O108" s="27">
        <f t="shared" si="40"/>
        <v>38100.626849999797</v>
      </c>
      <c r="P108" s="27">
        <f t="shared" si="41"/>
        <v>-38100.626849999797</v>
      </c>
    </row>
    <row r="109" spans="1:16">
      <c r="A109" s="31">
        <v>38749</v>
      </c>
      <c r="C109" s="6">
        <v>101</v>
      </c>
      <c r="D109" s="29">
        <f t="shared" si="32"/>
        <v>-1255</v>
      </c>
      <c r="E109" s="29">
        <f t="shared" si="37"/>
        <v>-126755</v>
      </c>
      <c r="F109" s="29">
        <f t="shared" si="33"/>
        <v>99143</v>
      </c>
      <c r="G109" s="34">
        <f>+Inputs!$D$3</f>
        <v>0.37951000000000001</v>
      </c>
      <c r="I109" s="27">
        <f t="shared" si="38"/>
        <v>-225898</v>
      </c>
      <c r="K109" s="27">
        <f t="shared" si="34"/>
        <v>-1255</v>
      </c>
      <c r="L109" s="27">
        <f t="shared" si="39"/>
        <v>-126755</v>
      </c>
      <c r="M109" s="27">
        <f t="shared" si="35"/>
        <v>-476.28505000000001</v>
      </c>
      <c r="N109" s="27">
        <f t="shared" si="36"/>
        <v>-476.28505000000001</v>
      </c>
      <c r="O109" s="27">
        <f t="shared" si="40"/>
        <v>37624.341799999798</v>
      </c>
      <c r="P109" s="27">
        <f t="shared" si="41"/>
        <v>-37624.341799999798</v>
      </c>
    </row>
    <row r="110" spans="1:16">
      <c r="A110" s="30">
        <v>38777</v>
      </c>
      <c r="C110" s="6">
        <v>102</v>
      </c>
      <c r="D110" s="29">
        <f t="shared" si="32"/>
        <v>-1255</v>
      </c>
      <c r="E110" s="29">
        <f t="shared" si="37"/>
        <v>-128010</v>
      </c>
      <c r="F110" s="29">
        <f t="shared" si="33"/>
        <v>97888</v>
      </c>
      <c r="G110" s="34">
        <f>+Inputs!$D$3</f>
        <v>0.37951000000000001</v>
      </c>
      <c r="I110" s="27">
        <f t="shared" si="38"/>
        <v>-225898</v>
      </c>
      <c r="K110" s="27">
        <f t="shared" si="34"/>
        <v>-1255</v>
      </c>
      <c r="L110" s="27">
        <f t="shared" si="39"/>
        <v>-128010</v>
      </c>
      <c r="M110" s="27">
        <f t="shared" si="35"/>
        <v>-476.28505000000001</v>
      </c>
      <c r="N110" s="27">
        <f t="shared" si="36"/>
        <v>-476.28505000000001</v>
      </c>
      <c r="O110" s="27">
        <f t="shared" si="40"/>
        <v>37148.0567499998</v>
      </c>
      <c r="P110" s="27">
        <f t="shared" si="41"/>
        <v>-37148.0567499998</v>
      </c>
    </row>
    <row r="111" spans="1:16">
      <c r="A111" s="31">
        <v>38808</v>
      </c>
      <c r="C111" s="6">
        <v>103</v>
      </c>
      <c r="D111" s="29">
        <f t="shared" si="32"/>
        <v>-1255</v>
      </c>
      <c r="E111" s="29">
        <f t="shared" si="37"/>
        <v>-129265</v>
      </c>
      <c r="F111" s="29">
        <f t="shared" si="33"/>
        <v>96633</v>
      </c>
      <c r="G111" s="34">
        <f>+Inputs!$D$3</f>
        <v>0.37951000000000001</v>
      </c>
      <c r="I111" s="27">
        <f t="shared" si="38"/>
        <v>-225898</v>
      </c>
      <c r="K111" s="27">
        <f t="shared" si="34"/>
        <v>-1255</v>
      </c>
      <c r="L111" s="27">
        <f t="shared" si="39"/>
        <v>-129265</v>
      </c>
      <c r="M111" s="27">
        <f t="shared" si="35"/>
        <v>-476.28505000000001</v>
      </c>
      <c r="N111" s="27">
        <f t="shared" si="36"/>
        <v>-476.28505000000001</v>
      </c>
      <c r="O111" s="27">
        <f t="shared" si="40"/>
        <v>36671.771699999801</v>
      </c>
      <c r="P111" s="27">
        <f t="shared" si="41"/>
        <v>-36671.771699999801</v>
      </c>
    </row>
    <row r="112" spans="1:16">
      <c r="A112" s="30">
        <v>38838</v>
      </c>
      <c r="C112" s="6">
        <v>104</v>
      </c>
      <c r="D112" s="29">
        <f t="shared" si="32"/>
        <v>-1255</v>
      </c>
      <c r="E112" s="29">
        <f t="shared" si="37"/>
        <v>-130520</v>
      </c>
      <c r="F112" s="29">
        <f t="shared" si="33"/>
        <v>95378</v>
      </c>
      <c r="G112" s="34">
        <f>+Inputs!$D$3</f>
        <v>0.37951000000000001</v>
      </c>
      <c r="I112" s="27">
        <f t="shared" si="38"/>
        <v>-225898</v>
      </c>
      <c r="K112" s="27">
        <f t="shared" si="34"/>
        <v>-1255</v>
      </c>
      <c r="L112" s="27">
        <f t="shared" si="39"/>
        <v>-130520</v>
      </c>
      <c r="M112" s="27">
        <f t="shared" si="35"/>
        <v>-476.28505000000001</v>
      </c>
      <c r="N112" s="27">
        <f t="shared" si="36"/>
        <v>-476.28505000000001</v>
      </c>
      <c r="O112" s="27">
        <f t="shared" si="40"/>
        <v>36195.486649999802</v>
      </c>
      <c r="P112" s="27">
        <f t="shared" si="41"/>
        <v>-36195.486649999802</v>
      </c>
    </row>
    <row r="113" spans="1:16">
      <c r="A113" s="31">
        <v>38869</v>
      </c>
      <c r="C113" s="6">
        <v>105</v>
      </c>
      <c r="D113" s="29">
        <f t="shared" si="32"/>
        <v>-1255</v>
      </c>
      <c r="E113" s="29">
        <f t="shared" si="37"/>
        <v>-131775</v>
      </c>
      <c r="F113" s="29">
        <f t="shared" si="33"/>
        <v>94123</v>
      </c>
      <c r="G113" s="34">
        <f>+Inputs!$D$3</f>
        <v>0.37951000000000001</v>
      </c>
      <c r="I113" s="27">
        <f t="shared" si="38"/>
        <v>-225898</v>
      </c>
      <c r="K113" s="27">
        <f t="shared" si="34"/>
        <v>-1255</v>
      </c>
      <c r="L113" s="27">
        <f t="shared" si="39"/>
        <v>-131775</v>
      </c>
      <c r="M113" s="27">
        <f t="shared" si="35"/>
        <v>-476.28505000000001</v>
      </c>
      <c r="N113" s="27">
        <f t="shared" si="36"/>
        <v>-476.28505000000001</v>
      </c>
      <c r="O113" s="27">
        <f t="shared" si="40"/>
        <v>35719.201599999804</v>
      </c>
      <c r="P113" s="27">
        <f t="shared" si="41"/>
        <v>-35719.201599999804</v>
      </c>
    </row>
    <row r="114" spans="1:16">
      <c r="A114" s="30">
        <v>38899</v>
      </c>
      <c r="C114" s="6">
        <v>106</v>
      </c>
      <c r="D114" s="29">
        <f t="shared" si="32"/>
        <v>-1255</v>
      </c>
      <c r="E114" s="29">
        <f t="shared" si="37"/>
        <v>-133030</v>
      </c>
      <c r="F114" s="29">
        <f t="shared" si="33"/>
        <v>92868</v>
      </c>
      <c r="G114" s="34">
        <f>+Inputs!$D$3</f>
        <v>0.37951000000000001</v>
      </c>
      <c r="I114" s="27">
        <f t="shared" si="38"/>
        <v>-225898</v>
      </c>
      <c r="K114" s="27">
        <f t="shared" si="34"/>
        <v>-1255</v>
      </c>
      <c r="L114" s="27">
        <f t="shared" si="39"/>
        <v>-133030</v>
      </c>
      <c r="M114" s="27">
        <f t="shared" si="35"/>
        <v>-476.28505000000001</v>
      </c>
      <c r="N114" s="27">
        <f t="shared" si="36"/>
        <v>-476.28505000000001</v>
      </c>
      <c r="O114" s="27">
        <f t="shared" si="40"/>
        <v>35242.916549999805</v>
      </c>
      <c r="P114" s="27">
        <f t="shared" si="41"/>
        <v>-35242.916549999805</v>
      </c>
    </row>
    <row r="115" spans="1:16">
      <c r="A115" s="31">
        <v>38930</v>
      </c>
      <c r="C115" s="6">
        <v>107</v>
      </c>
      <c r="D115" s="29">
        <f t="shared" si="32"/>
        <v>-1255</v>
      </c>
      <c r="E115" s="29">
        <f t="shared" si="37"/>
        <v>-134285</v>
      </c>
      <c r="F115" s="29">
        <f t="shared" si="33"/>
        <v>91613</v>
      </c>
      <c r="G115" s="34">
        <f>+Inputs!$D$3</f>
        <v>0.37951000000000001</v>
      </c>
      <c r="I115" s="27">
        <f t="shared" si="38"/>
        <v>-225898</v>
      </c>
      <c r="K115" s="27">
        <f t="shared" si="34"/>
        <v>-1255</v>
      </c>
      <c r="L115" s="27">
        <f t="shared" si="39"/>
        <v>-134285</v>
      </c>
      <c r="M115" s="27">
        <f t="shared" si="35"/>
        <v>-476.28505000000001</v>
      </c>
      <c r="N115" s="27">
        <f t="shared" si="36"/>
        <v>-476.28505000000001</v>
      </c>
      <c r="O115" s="27">
        <f t="shared" si="40"/>
        <v>34766.631499999807</v>
      </c>
      <c r="P115" s="27">
        <f t="shared" si="41"/>
        <v>-34766.631499999807</v>
      </c>
    </row>
    <row r="116" spans="1:16">
      <c r="A116" s="30">
        <v>38961</v>
      </c>
      <c r="C116" s="6">
        <v>108</v>
      </c>
      <c r="D116" s="29">
        <f t="shared" si="32"/>
        <v>-1255</v>
      </c>
      <c r="E116" s="29">
        <f t="shared" si="37"/>
        <v>-135540</v>
      </c>
      <c r="F116" s="29">
        <f t="shared" si="33"/>
        <v>90358</v>
      </c>
      <c r="G116" s="34">
        <f>+Inputs!$D$3</f>
        <v>0.37951000000000001</v>
      </c>
      <c r="I116" s="27">
        <f t="shared" si="38"/>
        <v>-225898</v>
      </c>
      <c r="K116" s="27">
        <f t="shared" si="34"/>
        <v>-1255</v>
      </c>
      <c r="L116" s="27">
        <f t="shared" si="39"/>
        <v>-135540</v>
      </c>
      <c r="M116" s="27">
        <f t="shared" si="35"/>
        <v>-476.28505000000001</v>
      </c>
      <c r="N116" s="27">
        <f t="shared" si="36"/>
        <v>-476.28505000000001</v>
      </c>
      <c r="O116" s="27">
        <f t="shared" si="40"/>
        <v>34290.346449999808</v>
      </c>
      <c r="P116" s="27">
        <f t="shared" si="41"/>
        <v>-34290.346449999808</v>
      </c>
    </row>
    <row r="117" spans="1:16">
      <c r="A117" s="31">
        <v>38991</v>
      </c>
      <c r="C117" s="6">
        <v>109</v>
      </c>
      <c r="D117" s="29">
        <f t="shared" si="32"/>
        <v>-1255</v>
      </c>
      <c r="E117" s="29">
        <f t="shared" si="37"/>
        <v>-136795</v>
      </c>
      <c r="F117" s="29">
        <f t="shared" si="33"/>
        <v>89103</v>
      </c>
      <c r="G117" s="34">
        <f>+Inputs!$D$3</f>
        <v>0.37951000000000001</v>
      </c>
      <c r="I117" s="27">
        <f t="shared" si="38"/>
        <v>-225898</v>
      </c>
      <c r="K117" s="27">
        <f t="shared" si="34"/>
        <v>-1255</v>
      </c>
      <c r="L117" s="27">
        <f t="shared" si="39"/>
        <v>-136795</v>
      </c>
      <c r="M117" s="27">
        <f t="shared" si="35"/>
        <v>-476.28505000000001</v>
      </c>
      <c r="N117" s="27">
        <f t="shared" si="36"/>
        <v>-476.28505000000001</v>
      </c>
      <c r="O117" s="27">
        <f t="shared" si="40"/>
        <v>33814.06139999981</v>
      </c>
      <c r="P117" s="27">
        <f t="shared" si="41"/>
        <v>-33814.06139999981</v>
      </c>
    </row>
    <row r="118" spans="1:16">
      <c r="A118" s="30">
        <v>39022</v>
      </c>
      <c r="C118" s="6">
        <v>110</v>
      </c>
      <c r="D118" s="29">
        <f t="shared" si="32"/>
        <v>-1255</v>
      </c>
      <c r="E118" s="29">
        <f t="shared" si="37"/>
        <v>-138050</v>
      </c>
      <c r="F118" s="29">
        <f t="shared" si="33"/>
        <v>87848</v>
      </c>
      <c r="G118" s="34">
        <f>+Inputs!$D$3</f>
        <v>0.37951000000000001</v>
      </c>
      <c r="I118" s="27">
        <f t="shared" si="38"/>
        <v>-225898</v>
      </c>
      <c r="K118" s="27">
        <f t="shared" si="34"/>
        <v>-1255</v>
      </c>
      <c r="L118" s="27">
        <f t="shared" si="39"/>
        <v>-138050</v>
      </c>
      <c r="M118" s="27">
        <f t="shared" si="35"/>
        <v>-476.28505000000001</v>
      </c>
      <c r="N118" s="27">
        <f t="shared" si="36"/>
        <v>-476.28505000000001</v>
      </c>
      <c r="O118" s="27">
        <f t="shared" si="40"/>
        <v>33337.776349999811</v>
      </c>
      <c r="P118" s="27">
        <f t="shared" si="41"/>
        <v>-33337.776349999811</v>
      </c>
    </row>
    <row r="119" spans="1:16">
      <c r="A119" s="31">
        <v>39052</v>
      </c>
      <c r="C119" s="6">
        <v>111</v>
      </c>
      <c r="D119" s="29">
        <f t="shared" si="32"/>
        <v>-1255</v>
      </c>
      <c r="E119" s="29">
        <f t="shared" si="37"/>
        <v>-139305</v>
      </c>
      <c r="F119" s="29">
        <f t="shared" si="33"/>
        <v>86593</v>
      </c>
      <c r="G119" s="34">
        <f>+Inputs!$D$3</f>
        <v>0.37951000000000001</v>
      </c>
      <c r="I119" s="27">
        <f t="shared" si="38"/>
        <v>-225898</v>
      </c>
      <c r="K119" s="27">
        <f t="shared" si="34"/>
        <v>-1255</v>
      </c>
      <c r="L119" s="27">
        <f t="shared" si="39"/>
        <v>-139305</v>
      </c>
      <c r="M119" s="27">
        <f t="shared" si="35"/>
        <v>-476.28505000000001</v>
      </c>
      <c r="N119" s="27">
        <f t="shared" si="36"/>
        <v>-476.28505000000001</v>
      </c>
      <c r="O119" s="27">
        <f t="shared" si="40"/>
        <v>32861.491299999812</v>
      </c>
      <c r="P119" s="27">
        <f t="shared" si="41"/>
        <v>-32861.491299999812</v>
      </c>
    </row>
    <row r="120" spans="1:16">
      <c r="A120" s="30">
        <v>39083</v>
      </c>
      <c r="C120" s="6">
        <v>112</v>
      </c>
      <c r="D120" s="29">
        <f t="shared" si="32"/>
        <v>-1255</v>
      </c>
      <c r="E120" s="29">
        <f t="shared" si="37"/>
        <v>-140560</v>
      </c>
      <c r="F120" s="29">
        <f t="shared" si="33"/>
        <v>85338</v>
      </c>
      <c r="G120" s="34">
        <f>+Inputs!$D$3</f>
        <v>0.37951000000000001</v>
      </c>
      <c r="I120" s="27">
        <f t="shared" si="38"/>
        <v>-225898</v>
      </c>
      <c r="K120" s="27">
        <f t="shared" si="34"/>
        <v>-1255</v>
      </c>
      <c r="L120" s="27">
        <f t="shared" si="39"/>
        <v>-140560</v>
      </c>
      <c r="M120" s="27">
        <f t="shared" si="35"/>
        <v>-476.28505000000001</v>
      </c>
      <c r="N120" s="27">
        <f t="shared" si="36"/>
        <v>-476.28505000000001</v>
      </c>
      <c r="O120" s="27">
        <f t="shared" si="40"/>
        <v>32385.206249999814</v>
      </c>
      <c r="P120" s="27">
        <f t="shared" si="41"/>
        <v>-32385.206249999814</v>
      </c>
    </row>
    <row r="121" spans="1:16">
      <c r="A121" s="31">
        <v>39114</v>
      </c>
      <c r="C121" s="6">
        <v>113</v>
      </c>
      <c r="D121" s="29">
        <f t="shared" si="32"/>
        <v>-1255</v>
      </c>
      <c r="E121" s="29">
        <f t="shared" si="37"/>
        <v>-141815</v>
      </c>
      <c r="F121" s="29">
        <f t="shared" si="33"/>
        <v>84083</v>
      </c>
      <c r="G121" s="34">
        <f>+Inputs!$D$3</f>
        <v>0.37951000000000001</v>
      </c>
      <c r="I121" s="27">
        <f t="shared" si="38"/>
        <v>-225898</v>
      </c>
      <c r="K121" s="27">
        <f t="shared" si="34"/>
        <v>-1255</v>
      </c>
      <c r="L121" s="27">
        <f t="shared" si="39"/>
        <v>-141815</v>
      </c>
      <c r="M121" s="27">
        <f t="shared" si="35"/>
        <v>-476.28505000000001</v>
      </c>
      <c r="N121" s="27">
        <f t="shared" si="36"/>
        <v>-476.28505000000001</v>
      </c>
      <c r="O121" s="27">
        <f t="shared" si="40"/>
        <v>31908.921199999815</v>
      </c>
      <c r="P121" s="27">
        <f t="shared" si="41"/>
        <v>-31908.921199999815</v>
      </c>
    </row>
    <row r="122" spans="1:16">
      <c r="A122" s="30">
        <v>39142</v>
      </c>
      <c r="C122" s="6">
        <v>114</v>
      </c>
      <c r="D122" s="29">
        <f t="shared" si="32"/>
        <v>-1255</v>
      </c>
      <c r="E122" s="29">
        <f t="shared" si="37"/>
        <v>-143070</v>
      </c>
      <c r="F122" s="29">
        <f t="shared" si="33"/>
        <v>82828</v>
      </c>
      <c r="G122" s="34">
        <f>+Inputs!$D$3</f>
        <v>0.37951000000000001</v>
      </c>
      <c r="I122" s="27">
        <f t="shared" si="38"/>
        <v>-225898</v>
      </c>
      <c r="K122" s="27">
        <f t="shared" si="34"/>
        <v>-1255</v>
      </c>
      <c r="L122" s="27">
        <f t="shared" si="39"/>
        <v>-143070</v>
      </c>
      <c r="M122" s="27">
        <f t="shared" si="35"/>
        <v>-476.28505000000001</v>
      </c>
      <c r="N122" s="27">
        <f t="shared" si="36"/>
        <v>-476.28505000000001</v>
      </c>
      <c r="O122" s="27">
        <f t="shared" si="40"/>
        <v>31432.636149999817</v>
      </c>
      <c r="P122" s="27">
        <f t="shared" si="41"/>
        <v>-31432.636149999817</v>
      </c>
    </row>
    <row r="123" spans="1:16">
      <c r="A123" s="31">
        <v>39173</v>
      </c>
      <c r="C123" s="6">
        <v>115</v>
      </c>
      <c r="D123" s="29">
        <f t="shared" si="32"/>
        <v>-1255</v>
      </c>
      <c r="E123" s="29">
        <f t="shared" si="37"/>
        <v>-144325</v>
      </c>
      <c r="F123" s="29">
        <f t="shared" si="33"/>
        <v>81573</v>
      </c>
      <c r="G123" s="34">
        <f>+Inputs!$D$3</f>
        <v>0.37951000000000001</v>
      </c>
      <c r="I123" s="27">
        <f t="shared" si="38"/>
        <v>-225898</v>
      </c>
      <c r="K123" s="27">
        <f t="shared" si="34"/>
        <v>-1255</v>
      </c>
      <c r="L123" s="27">
        <f t="shared" si="39"/>
        <v>-144325</v>
      </c>
      <c r="M123" s="27">
        <f t="shared" si="35"/>
        <v>-476.28505000000001</v>
      </c>
      <c r="N123" s="27">
        <f t="shared" si="36"/>
        <v>-476.28505000000001</v>
      </c>
      <c r="O123" s="27">
        <f t="shared" si="40"/>
        <v>30956.351099999818</v>
      </c>
      <c r="P123" s="27">
        <f t="shared" si="41"/>
        <v>-30956.351099999818</v>
      </c>
    </row>
    <row r="124" spans="1:16">
      <c r="A124" s="30">
        <v>39203</v>
      </c>
      <c r="C124" s="6">
        <v>116</v>
      </c>
      <c r="D124" s="29">
        <f t="shared" si="32"/>
        <v>-1255</v>
      </c>
      <c r="E124" s="29">
        <f t="shared" si="37"/>
        <v>-145580</v>
      </c>
      <c r="F124" s="29">
        <f t="shared" si="33"/>
        <v>80318</v>
      </c>
      <c r="G124" s="34">
        <f>+Inputs!$D$3</f>
        <v>0.37951000000000001</v>
      </c>
      <c r="I124" s="27">
        <f t="shared" si="38"/>
        <v>-225898</v>
      </c>
      <c r="K124" s="27">
        <f t="shared" si="34"/>
        <v>-1255</v>
      </c>
      <c r="L124" s="27">
        <f t="shared" si="39"/>
        <v>-145580</v>
      </c>
      <c r="M124" s="27">
        <f t="shared" si="35"/>
        <v>-476.28505000000001</v>
      </c>
      <c r="N124" s="27">
        <f t="shared" si="36"/>
        <v>-476.28505000000001</v>
      </c>
      <c r="O124" s="27">
        <f t="shared" si="40"/>
        <v>30480.066049999819</v>
      </c>
      <c r="P124" s="27">
        <f t="shared" si="41"/>
        <v>-30480.066049999819</v>
      </c>
    </row>
    <row r="125" spans="1:16">
      <c r="A125" s="31">
        <v>39234</v>
      </c>
      <c r="C125" s="6">
        <v>117</v>
      </c>
      <c r="D125" s="29">
        <f t="shared" si="32"/>
        <v>-1255</v>
      </c>
      <c r="E125" s="29">
        <f t="shared" si="37"/>
        <v>-146835</v>
      </c>
      <c r="F125" s="29">
        <f t="shared" si="33"/>
        <v>79063</v>
      </c>
      <c r="G125" s="34">
        <f>+Inputs!$D$3</f>
        <v>0.37951000000000001</v>
      </c>
      <c r="I125" s="27">
        <f t="shared" si="38"/>
        <v>-225898</v>
      </c>
      <c r="K125" s="27">
        <f t="shared" si="34"/>
        <v>-1255</v>
      </c>
      <c r="L125" s="27">
        <f t="shared" si="39"/>
        <v>-146835</v>
      </c>
      <c r="M125" s="27">
        <f t="shared" si="35"/>
        <v>-476.28505000000001</v>
      </c>
      <c r="N125" s="27">
        <f t="shared" si="36"/>
        <v>-476.28505000000001</v>
      </c>
      <c r="O125" s="27">
        <f t="shared" si="40"/>
        <v>30003.780999999821</v>
      </c>
      <c r="P125" s="27">
        <f t="shared" si="41"/>
        <v>-30003.780999999821</v>
      </c>
    </row>
    <row r="126" spans="1:16">
      <c r="A126" s="30">
        <v>39264</v>
      </c>
      <c r="C126" s="6">
        <v>118</v>
      </c>
      <c r="D126" s="29">
        <f t="shared" si="32"/>
        <v>-1255</v>
      </c>
      <c r="E126" s="29">
        <f t="shared" si="37"/>
        <v>-148090</v>
      </c>
      <c r="F126" s="29">
        <f t="shared" si="33"/>
        <v>77808</v>
      </c>
      <c r="G126" s="34">
        <f>+Inputs!$D$3</f>
        <v>0.37951000000000001</v>
      </c>
      <c r="I126" s="27">
        <f t="shared" si="38"/>
        <v>-225898</v>
      </c>
      <c r="K126" s="27">
        <f t="shared" si="34"/>
        <v>-1255</v>
      </c>
      <c r="L126" s="27">
        <f t="shared" si="39"/>
        <v>-148090</v>
      </c>
      <c r="M126" s="27">
        <f t="shared" si="35"/>
        <v>-476.28505000000001</v>
      </c>
      <c r="N126" s="27">
        <f t="shared" si="36"/>
        <v>-476.28505000000001</v>
      </c>
      <c r="O126" s="27">
        <f t="shared" si="40"/>
        <v>29527.495949999822</v>
      </c>
      <c r="P126" s="27">
        <f t="shared" si="41"/>
        <v>-29527.495949999822</v>
      </c>
    </row>
    <row r="127" spans="1:16">
      <c r="A127" s="31">
        <v>39295</v>
      </c>
      <c r="C127" s="6">
        <v>119</v>
      </c>
      <c r="D127" s="29">
        <f t="shared" si="32"/>
        <v>-1255</v>
      </c>
      <c r="E127" s="29">
        <f t="shared" si="37"/>
        <v>-149345</v>
      </c>
      <c r="F127" s="29">
        <f t="shared" si="33"/>
        <v>76553</v>
      </c>
      <c r="G127" s="34">
        <f>+Inputs!$D$3</f>
        <v>0.37951000000000001</v>
      </c>
      <c r="I127" s="27">
        <f t="shared" si="38"/>
        <v>-225898</v>
      </c>
      <c r="K127" s="27">
        <f t="shared" si="34"/>
        <v>-1255</v>
      </c>
      <c r="L127" s="27">
        <f t="shared" si="39"/>
        <v>-149345</v>
      </c>
      <c r="M127" s="27">
        <f t="shared" si="35"/>
        <v>-476.28505000000001</v>
      </c>
      <c r="N127" s="27">
        <f t="shared" si="36"/>
        <v>-476.28505000000001</v>
      </c>
      <c r="O127" s="27">
        <f t="shared" si="40"/>
        <v>29051.210899999824</v>
      </c>
      <c r="P127" s="27">
        <f t="shared" si="41"/>
        <v>-29051.210899999824</v>
      </c>
    </row>
    <row r="128" spans="1:16">
      <c r="A128" s="30">
        <v>39326</v>
      </c>
      <c r="C128" s="6">
        <v>120</v>
      </c>
      <c r="D128" s="29">
        <f t="shared" si="32"/>
        <v>-1255</v>
      </c>
      <c r="E128" s="29">
        <f t="shared" si="37"/>
        <v>-150600</v>
      </c>
      <c r="F128" s="29">
        <f t="shared" si="33"/>
        <v>75298</v>
      </c>
      <c r="G128" s="34">
        <f>+Inputs!$D$3</f>
        <v>0.37951000000000001</v>
      </c>
      <c r="I128" s="27">
        <f t="shared" si="38"/>
        <v>-225898</v>
      </c>
      <c r="K128" s="27">
        <f t="shared" si="34"/>
        <v>-1255</v>
      </c>
      <c r="L128" s="27">
        <f t="shared" si="39"/>
        <v>-150600</v>
      </c>
      <c r="M128" s="27">
        <f t="shared" si="35"/>
        <v>-476.28505000000001</v>
      </c>
      <c r="N128" s="27">
        <f t="shared" si="36"/>
        <v>-476.28505000000001</v>
      </c>
      <c r="O128" s="27">
        <f t="shared" si="40"/>
        <v>28574.925849999825</v>
      </c>
      <c r="P128" s="27">
        <f t="shared" si="41"/>
        <v>-28574.925849999825</v>
      </c>
    </row>
    <row r="129" spans="1:16">
      <c r="A129" s="31">
        <v>39356</v>
      </c>
      <c r="C129" s="6">
        <v>121</v>
      </c>
      <c r="D129" s="29">
        <f t="shared" si="32"/>
        <v>-1255</v>
      </c>
      <c r="E129" s="29">
        <f t="shared" si="37"/>
        <v>-151855</v>
      </c>
      <c r="F129" s="29">
        <f t="shared" si="33"/>
        <v>74043</v>
      </c>
      <c r="G129" s="34">
        <f>+Inputs!$D$3</f>
        <v>0.37951000000000001</v>
      </c>
      <c r="I129" s="27">
        <f t="shared" si="38"/>
        <v>-225898</v>
      </c>
      <c r="K129" s="27">
        <f t="shared" si="34"/>
        <v>-1255</v>
      </c>
      <c r="L129" s="27">
        <f t="shared" si="39"/>
        <v>-151855</v>
      </c>
      <c r="M129" s="27">
        <f t="shared" si="35"/>
        <v>-476.28505000000001</v>
      </c>
      <c r="N129" s="27">
        <f t="shared" si="36"/>
        <v>-476.28505000000001</v>
      </c>
      <c r="O129" s="27">
        <f t="shared" si="40"/>
        <v>28098.640799999826</v>
      </c>
      <c r="P129" s="27">
        <f t="shared" si="41"/>
        <v>-28098.640799999826</v>
      </c>
    </row>
    <row r="130" spans="1:16">
      <c r="A130" s="30">
        <v>39387</v>
      </c>
      <c r="C130" s="6">
        <v>122</v>
      </c>
      <c r="D130" s="29">
        <f t="shared" si="32"/>
        <v>-1255</v>
      </c>
      <c r="E130" s="29">
        <f t="shared" si="37"/>
        <v>-153110</v>
      </c>
      <c r="F130" s="29">
        <f t="shared" si="33"/>
        <v>72788</v>
      </c>
      <c r="G130" s="34">
        <f>+Inputs!$D$3</f>
        <v>0.37951000000000001</v>
      </c>
      <c r="I130" s="27">
        <f t="shared" si="38"/>
        <v>-225898</v>
      </c>
      <c r="K130" s="27">
        <f t="shared" si="34"/>
        <v>-1255</v>
      </c>
      <c r="L130" s="27">
        <f t="shared" si="39"/>
        <v>-153110</v>
      </c>
      <c r="M130" s="27">
        <f t="shared" si="35"/>
        <v>-476.28505000000001</v>
      </c>
      <c r="N130" s="27">
        <f t="shared" si="36"/>
        <v>-476.28505000000001</v>
      </c>
      <c r="O130" s="27">
        <f t="shared" si="40"/>
        <v>27622.355749999828</v>
      </c>
      <c r="P130" s="27">
        <f t="shared" si="41"/>
        <v>-27622.355749999828</v>
      </c>
    </row>
    <row r="131" spans="1:16">
      <c r="A131" s="31">
        <v>39417</v>
      </c>
      <c r="C131" s="6">
        <v>123</v>
      </c>
      <c r="D131" s="29">
        <f t="shared" si="32"/>
        <v>-1255</v>
      </c>
      <c r="E131" s="29">
        <f t="shared" si="37"/>
        <v>-154365</v>
      </c>
      <c r="F131" s="29">
        <f t="shared" si="33"/>
        <v>71533</v>
      </c>
      <c r="G131" s="34">
        <f>+Inputs!$D$3</f>
        <v>0.37951000000000001</v>
      </c>
      <c r="I131" s="27">
        <f t="shared" si="38"/>
        <v>-225898</v>
      </c>
      <c r="K131" s="27">
        <f t="shared" si="34"/>
        <v>-1255</v>
      </c>
      <c r="L131" s="27">
        <f t="shared" si="39"/>
        <v>-154365</v>
      </c>
      <c r="M131" s="27">
        <f t="shared" si="35"/>
        <v>-476.28505000000001</v>
      </c>
      <c r="N131" s="27">
        <f t="shared" si="36"/>
        <v>-476.28505000000001</v>
      </c>
      <c r="O131" s="27">
        <f t="shared" si="40"/>
        <v>27146.070699999829</v>
      </c>
      <c r="P131" s="27">
        <f t="shared" si="41"/>
        <v>-27146.070699999829</v>
      </c>
    </row>
    <row r="132" spans="1:16">
      <c r="A132" s="30">
        <v>39448</v>
      </c>
      <c r="C132" s="6">
        <v>124</v>
      </c>
      <c r="D132" s="29">
        <f t="shared" si="32"/>
        <v>-1255</v>
      </c>
      <c r="E132" s="29">
        <f t="shared" si="37"/>
        <v>-155620</v>
      </c>
      <c r="F132" s="29">
        <f t="shared" si="33"/>
        <v>70278</v>
      </c>
      <c r="G132" s="34">
        <f>+Inputs!$D$3</f>
        <v>0.37951000000000001</v>
      </c>
      <c r="I132" s="27">
        <f t="shared" si="38"/>
        <v>-225898</v>
      </c>
      <c r="K132" s="27">
        <f t="shared" si="34"/>
        <v>-1255</v>
      </c>
      <c r="L132" s="27">
        <f t="shared" si="39"/>
        <v>-155620</v>
      </c>
      <c r="M132" s="27">
        <f t="shared" si="35"/>
        <v>-476.28505000000001</v>
      </c>
      <c r="N132" s="27">
        <f t="shared" si="36"/>
        <v>-476.28505000000001</v>
      </c>
      <c r="O132" s="27">
        <f t="shared" si="40"/>
        <v>26669.785649999831</v>
      </c>
      <c r="P132" s="27">
        <f t="shared" si="41"/>
        <v>-26669.785649999831</v>
      </c>
    </row>
    <row r="133" spans="1:16">
      <c r="A133" s="31">
        <v>39479</v>
      </c>
      <c r="C133" s="6">
        <v>125</v>
      </c>
      <c r="D133" s="29">
        <f t="shared" si="32"/>
        <v>-1255</v>
      </c>
      <c r="E133" s="29">
        <f t="shared" si="37"/>
        <v>-156875</v>
      </c>
      <c r="F133" s="29">
        <f t="shared" si="33"/>
        <v>69023</v>
      </c>
      <c r="G133" s="34">
        <f>+Inputs!$D$3</f>
        <v>0.37951000000000001</v>
      </c>
      <c r="I133" s="27">
        <f t="shared" si="38"/>
        <v>-225898</v>
      </c>
      <c r="K133" s="27">
        <f t="shared" si="34"/>
        <v>-1255</v>
      </c>
      <c r="L133" s="27">
        <f t="shared" si="39"/>
        <v>-156875</v>
      </c>
      <c r="M133" s="27">
        <f t="shared" si="35"/>
        <v>-476.28505000000001</v>
      </c>
      <c r="N133" s="27">
        <f t="shared" si="36"/>
        <v>-476.28505000000001</v>
      </c>
      <c r="O133" s="27">
        <f t="shared" si="40"/>
        <v>26193.500599999832</v>
      </c>
      <c r="P133" s="27">
        <f t="shared" si="41"/>
        <v>-26193.500599999832</v>
      </c>
    </row>
    <row r="134" spans="1:16">
      <c r="A134" s="30">
        <v>39508</v>
      </c>
      <c r="C134" s="6">
        <v>126</v>
      </c>
      <c r="D134" s="29">
        <f t="shared" si="32"/>
        <v>-1255</v>
      </c>
      <c r="E134" s="29">
        <f t="shared" si="37"/>
        <v>-158130</v>
      </c>
      <c r="F134" s="29">
        <f t="shared" si="33"/>
        <v>67768</v>
      </c>
      <c r="G134" s="34">
        <f>+Inputs!$D$3</f>
        <v>0.37951000000000001</v>
      </c>
      <c r="I134" s="27">
        <f t="shared" si="38"/>
        <v>-225898</v>
      </c>
      <c r="K134" s="27">
        <f t="shared" si="34"/>
        <v>-1255</v>
      </c>
      <c r="L134" s="27">
        <f t="shared" si="39"/>
        <v>-158130</v>
      </c>
      <c r="M134" s="27">
        <f t="shared" si="35"/>
        <v>-476.28505000000001</v>
      </c>
      <c r="N134" s="27">
        <f t="shared" si="36"/>
        <v>-476.28505000000001</v>
      </c>
      <c r="O134" s="27">
        <f t="shared" si="40"/>
        <v>25717.215549999833</v>
      </c>
      <c r="P134" s="27">
        <f t="shared" si="41"/>
        <v>-25717.215549999833</v>
      </c>
    </row>
    <row r="135" spans="1:16">
      <c r="A135" s="31">
        <v>39539</v>
      </c>
      <c r="C135" s="6">
        <v>127</v>
      </c>
      <c r="D135" s="29">
        <f t="shared" si="32"/>
        <v>-1255</v>
      </c>
      <c r="E135" s="29">
        <f t="shared" si="37"/>
        <v>-159385</v>
      </c>
      <c r="F135" s="29">
        <f t="shared" si="33"/>
        <v>66513</v>
      </c>
      <c r="G135" s="34">
        <f>+Inputs!$D$3</f>
        <v>0.37951000000000001</v>
      </c>
      <c r="I135" s="27">
        <f t="shared" si="38"/>
        <v>-225898</v>
      </c>
      <c r="K135" s="27">
        <f t="shared" si="34"/>
        <v>-1255</v>
      </c>
      <c r="L135" s="27">
        <f t="shared" si="39"/>
        <v>-159385</v>
      </c>
      <c r="M135" s="27">
        <f t="shared" si="35"/>
        <v>-476.28505000000001</v>
      </c>
      <c r="N135" s="27">
        <f t="shared" si="36"/>
        <v>-476.28505000000001</v>
      </c>
      <c r="O135" s="27">
        <f t="shared" si="40"/>
        <v>25240.930499999835</v>
      </c>
      <c r="P135" s="27">
        <f t="shared" si="41"/>
        <v>-25240.930499999835</v>
      </c>
    </row>
    <row r="136" spans="1:16">
      <c r="A136" s="30">
        <v>39569</v>
      </c>
      <c r="C136" s="6">
        <v>128</v>
      </c>
      <c r="D136" s="29">
        <f t="shared" si="32"/>
        <v>-1255</v>
      </c>
      <c r="E136" s="29">
        <f t="shared" si="37"/>
        <v>-160640</v>
      </c>
      <c r="F136" s="29">
        <f t="shared" si="33"/>
        <v>65258</v>
      </c>
      <c r="G136" s="34">
        <f>+Inputs!$D$3</f>
        <v>0.37951000000000001</v>
      </c>
      <c r="I136" s="27">
        <f t="shared" si="38"/>
        <v>-225898</v>
      </c>
      <c r="K136" s="27">
        <f t="shared" si="34"/>
        <v>-1255</v>
      </c>
      <c r="L136" s="27">
        <f t="shared" si="39"/>
        <v>-160640</v>
      </c>
      <c r="M136" s="27">
        <f t="shared" si="35"/>
        <v>-476.28505000000001</v>
      </c>
      <c r="N136" s="27">
        <f t="shared" si="36"/>
        <v>-476.28505000000001</v>
      </c>
      <c r="O136" s="27">
        <f t="shared" si="40"/>
        <v>24764.645449999836</v>
      </c>
      <c r="P136" s="27">
        <f t="shared" si="41"/>
        <v>-24764.645449999836</v>
      </c>
    </row>
    <row r="137" spans="1:16">
      <c r="A137" s="31">
        <v>39600</v>
      </c>
      <c r="C137" s="6">
        <v>129</v>
      </c>
      <c r="D137" s="29">
        <f t="shared" ref="D137:D168" si="42">ROUND(-(+$B$9/180)*1,0)</f>
        <v>-1255</v>
      </c>
      <c r="E137" s="29">
        <f t="shared" si="37"/>
        <v>-161895</v>
      </c>
      <c r="F137" s="29">
        <f t="shared" ref="F137:F168" si="43">$B$9+E137</f>
        <v>64003</v>
      </c>
      <c r="G137" s="34">
        <f>+Inputs!$D$3</f>
        <v>0.37951000000000001</v>
      </c>
      <c r="I137" s="27">
        <f t="shared" si="38"/>
        <v>-225898</v>
      </c>
      <c r="K137" s="27">
        <f t="shared" ref="K137:K168" si="44">D137</f>
        <v>-1255</v>
      </c>
      <c r="L137" s="27">
        <f t="shared" si="39"/>
        <v>-161895</v>
      </c>
      <c r="M137" s="27">
        <f t="shared" ref="M137:M168" si="45">K137*G137</f>
        <v>-476.28505000000001</v>
      </c>
      <c r="N137" s="27">
        <f t="shared" ref="N137:N168" si="46">M137-J137</f>
        <v>-476.28505000000001</v>
      </c>
      <c r="O137" s="27">
        <f t="shared" si="40"/>
        <v>24288.360399999838</v>
      </c>
      <c r="P137" s="27">
        <f t="shared" si="41"/>
        <v>-24288.360399999838</v>
      </c>
    </row>
    <row r="138" spans="1:16">
      <c r="A138" s="30">
        <v>39630</v>
      </c>
      <c r="C138" s="6">
        <v>130</v>
      </c>
      <c r="D138" s="29">
        <f t="shared" si="42"/>
        <v>-1255</v>
      </c>
      <c r="E138" s="29">
        <f t="shared" ref="E138:E169" si="47">+E137+D138</f>
        <v>-163150</v>
      </c>
      <c r="F138" s="29">
        <f t="shared" si="43"/>
        <v>62748</v>
      </c>
      <c r="G138" s="34">
        <f>+Inputs!$D$3</f>
        <v>0.37951000000000001</v>
      </c>
      <c r="I138" s="27">
        <f t="shared" ref="I138:I169" si="48">+I137+H138</f>
        <v>-225898</v>
      </c>
      <c r="K138" s="27">
        <f t="shared" si="44"/>
        <v>-1255</v>
      </c>
      <c r="L138" s="27">
        <f t="shared" ref="L138:L169" si="49">+L137+K138</f>
        <v>-163150</v>
      </c>
      <c r="M138" s="27">
        <f t="shared" si="45"/>
        <v>-476.28505000000001</v>
      </c>
      <c r="N138" s="27">
        <f t="shared" si="46"/>
        <v>-476.28505000000001</v>
      </c>
      <c r="O138" s="27">
        <f t="shared" ref="O138:O169" si="50">+O137+N138</f>
        <v>23812.075349999839</v>
      </c>
      <c r="P138" s="27">
        <f t="shared" ref="P138:P169" si="51">P137-N138</f>
        <v>-23812.075349999839</v>
      </c>
    </row>
    <row r="139" spans="1:16">
      <c r="A139" s="31">
        <v>39661</v>
      </c>
      <c r="C139" s="6">
        <v>131</v>
      </c>
      <c r="D139" s="29">
        <f t="shared" si="42"/>
        <v>-1255</v>
      </c>
      <c r="E139" s="29">
        <f t="shared" si="47"/>
        <v>-164405</v>
      </c>
      <c r="F139" s="29">
        <f t="shared" si="43"/>
        <v>61493</v>
      </c>
      <c r="G139" s="34">
        <f>+Inputs!$D$3</f>
        <v>0.37951000000000001</v>
      </c>
      <c r="I139" s="27">
        <f t="shared" si="48"/>
        <v>-225898</v>
      </c>
      <c r="K139" s="27">
        <f t="shared" si="44"/>
        <v>-1255</v>
      </c>
      <c r="L139" s="27">
        <f t="shared" si="49"/>
        <v>-164405</v>
      </c>
      <c r="M139" s="27">
        <f t="shared" si="45"/>
        <v>-476.28505000000001</v>
      </c>
      <c r="N139" s="27">
        <f t="shared" si="46"/>
        <v>-476.28505000000001</v>
      </c>
      <c r="O139" s="27">
        <f t="shared" si="50"/>
        <v>23335.79029999984</v>
      </c>
      <c r="P139" s="27">
        <f t="shared" si="51"/>
        <v>-23335.79029999984</v>
      </c>
    </row>
    <row r="140" spans="1:16">
      <c r="A140" s="30">
        <v>39692</v>
      </c>
      <c r="C140" s="6">
        <v>132</v>
      </c>
      <c r="D140" s="29">
        <f t="shared" si="42"/>
        <v>-1255</v>
      </c>
      <c r="E140" s="29">
        <f t="shared" si="47"/>
        <v>-165660</v>
      </c>
      <c r="F140" s="29">
        <f t="shared" si="43"/>
        <v>60238</v>
      </c>
      <c r="G140" s="34">
        <f>+Inputs!$D$3</f>
        <v>0.37951000000000001</v>
      </c>
      <c r="I140" s="27">
        <f t="shared" si="48"/>
        <v>-225898</v>
      </c>
      <c r="K140" s="27">
        <f t="shared" si="44"/>
        <v>-1255</v>
      </c>
      <c r="L140" s="27">
        <f t="shared" si="49"/>
        <v>-165660</v>
      </c>
      <c r="M140" s="27">
        <f t="shared" si="45"/>
        <v>-476.28505000000001</v>
      </c>
      <c r="N140" s="27">
        <f t="shared" si="46"/>
        <v>-476.28505000000001</v>
      </c>
      <c r="O140" s="27">
        <f t="shared" si="50"/>
        <v>22859.505249999842</v>
      </c>
      <c r="P140" s="27">
        <f t="shared" si="51"/>
        <v>-22859.505249999842</v>
      </c>
    </row>
    <row r="141" spans="1:16">
      <c r="A141" s="31">
        <v>39722</v>
      </c>
      <c r="C141" s="6">
        <v>133</v>
      </c>
      <c r="D141" s="29">
        <f t="shared" si="42"/>
        <v>-1255</v>
      </c>
      <c r="E141" s="29">
        <f t="shared" si="47"/>
        <v>-166915</v>
      </c>
      <c r="F141" s="29">
        <f t="shared" si="43"/>
        <v>58983</v>
      </c>
      <c r="G141" s="34">
        <f>+Inputs!$D$3</f>
        <v>0.37951000000000001</v>
      </c>
      <c r="I141" s="27">
        <f t="shared" si="48"/>
        <v>-225898</v>
      </c>
      <c r="K141" s="27">
        <f t="shared" si="44"/>
        <v>-1255</v>
      </c>
      <c r="L141" s="27">
        <f t="shared" si="49"/>
        <v>-166915</v>
      </c>
      <c r="M141" s="27">
        <f t="shared" si="45"/>
        <v>-476.28505000000001</v>
      </c>
      <c r="N141" s="27">
        <f t="shared" si="46"/>
        <v>-476.28505000000001</v>
      </c>
      <c r="O141" s="27">
        <f t="shared" si="50"/>
        <v>22383.220199999843</v>
      </c>
      <c r="P141" s="27">
        <f t="shared" si="51"/>
        <v>-22383.220199999843</v>
      </c>
    </row>
    <row r="142" spans="1:16">
      <c r="A142" s="30">
        <v>39753</v>
      </c>
      <c r="C142" s="6">
        <v>134</v>
      </c>
      <c r="D142" s="29">
        <f t="shared" si="42"/>
        <v>-1255</v>
      </c>
      <c r="E142" s="29">
        <f t="shared" si="47"/>
        <v>-168170</v>
      </c>
      <c r="F142" s="29">
        <f t="shared" si="43"/>
        <v>57728</v>
      </c>
      <c r="G142" s="34">
        <f>+Inputs!$D$3</f>
        <v>0.37951000000000001</v>
      </c>
      <c r="I142" s="27">
        <f t="shared" si="48"/>
        <v>-225898</v>
      </c>
      <c r="K142" s="27">
        <f t="shared" si="44"/>
        <v>-1255</v>
      </c>
      <c r="L142" s="27">
        <f t="shared" si="49"/>
        <v>-168170</v>
      </c>
      <c r="M142" s="27">
        <f t="shared" si="45"/>
        <v>-476.28505000000001</v>
      </c>
      <c r="N142" s="27">
        <f t="shared" si="46"/>
        <v>-476.28505000000001</v>
      </c>
      <c r="O142" s="27">
        <f t="shared" si="50"/>
        <v>21906.935149999845</v>
      </c>
      <c r="P142" s="27">
        <f t="shared" si="51"/>
        <v>-21906.935149999845</v>
      </c>
    </row>
    <row r="143" spans="1:16">
      <c r="A143" s="31">
        <v>39783</v>
      </c>
      <c r="C143" s="6">
        <v>135</v>
      </c>
      <c r="D143" s="29">
        <f t="shared" si="42"/>
        <v>-1255</v>
      </c>
      <c r="E143" s="29">
        <f t="shared" si="47"/>
        <v>-169425</v>
      </c>
      <c r="F143" s="29">
        <f t="shared" si="43"/>
        <v>56473</v>
      </c>
      <c r="G143" s="34">
        <f>+Inputs!$D$3</f>
        <v>0.37951000000000001</v>
      </c>
      <c r="I143" s="27">
        <f t="shared" si="48"/>
        <v>-225898</v>
      </c>
      <c r="K143" s="27">
        <f t="shared" si="44"/>
        <v>-1255</v>
      </c>
      <c r="L143" s="27">
        <f t="shared" si="49"/>
        <v>-169425</v>
      </c>
      <c r="M143" s="27">
        <f t="shared" si="45"/>
        <v>-476.28505000000001</v>
      </c>
      <c r="N143" s="27">
        <f t="shared" si="46"/>
        <v>-476.28505000000001</v>
      </c>
      <c r="O143" s="27">
        <f t="shared" si="50"/>
        <v>21430.650099999846</v>
      </c>
      <c r="P143" s="27">
        <f t="shared" si="51"/>
        <v>-21430.650099999846</v>
      </c>
    </row>
    <row r="144" spans="1:16">
      <c r="A144" s="30">
        <v>39814</v>
      </c>
      <c r="C144" s="6">
        <v>136</v>
      </c>
      <c r="D144" s="29">
        <f t="shared" si="42"/>
        <v>-1255</v>
      </c>
      <c r="E144" s="29">
        <f t="shared" si="47"/>
        <v>-170680</v>
      </c>
      <c r="F144" s="29">
        <f t="shared" si="43"/>
        <v>55218</v>
      </c>
      <c r="G144" s="34">
        <f>+Inputs!$D$3</f>
        <v>0.37951000000000001</v>
      </c>
      <c r="I144" s="27">
        <f t="shared" si="48"/>
        <v>-225898</v>
      </c>
      <c r="K144" s="27">
        <f t="shared" si="44"/>
        <v>-1255</v>
      </c>
      <c r="L144" s="27">
        <f t="shared" si="49"/>
        <v>-170680</v>
      </c>
      <c r="M144" s="27">
        <f t="shared" si="45"/>
        <v>-476.28505000000001</v>
      </c>
      <c r="N144" s="27">
        <f t="shared" si="46"/>
        <v>-476.28505000000001</v>
      </c>
      <c r="O144" s="27">
        <f t="shared" si="50"/>
        <v>20954.365049999848</v>
      </c>
      <c r="P144" s="27">
        <f t="shared" si="51"/>
        <v>-20954.365049999848</v>
      </c>
    </row>
    <row r="145" spans="1:16">
      <c r="A145" s="31">
        <v>39845</v>
      </c>
      <c r="C145" s="6">
        <v>137</v>
      </c>
      <c r="D145" s="29">
        <f t="shared" si="42"/>
        <v>-1255</v>
      </c>
      <c r="E145" s="29">
        <f t="shared" si="47"/>
        <v>-171935</v>
      </c>
      <c r="F145" s="29">
        <f t="shared" si="43"/>
        <v>53963</v>
      </c>
      <c r="G145" s="34">
        <f>+Inputs!$D$3</f>
        <v>0.37951000000000001</v>
      </c>
      <c r="I145" s="27">
        <f t="shared" si="48"/>
        <v>-225898</v>
      </c>
      <c r="K145" s="27">
        <f t="shared" si="44"/>
        <v>-1255</v>
      </c>
      <c r="L145" s="27">
        <f t="shared" si="49"/>
        <v>-171935</v>
      </c>
      <c r="M145" s="27">
        <f t="shared" si="45"/>
        <v>-476.28505000000001</v>
      </c>
      <c r="N145" s="27">
        <f t="shared" si="46"/>
        <v>-476.28505000000001</v>
      </c>
      <c r="O145" s="27">
        <f t="shared" si="50"/>
        <v>20478.079999999849</v>
      </c>
      <c r="P145" s="27">
        <f t="shared" si="51"/>
        <v>-20478.079999999849</v>
      </c>
    </row>
    <row r="146" spans="1:16">
      <c r="A146" s="30">
        <v>39873</v>
      </c>
      <c r="C146" s="6">
        <v>138</v>
      </c>
      <c r="D146" s="29">
        <f t="shared" si="42"/>
        <v>-1255</v>
      </c>
      <c r="E146" s="29">
        <f t="shared" si="47"/>
        <v>-173190</v>
      </c>
      <c r="F146" s="29">
        <f t="shared" si="43"/>
        <v>52708</v>
      </c>
      <c r="G146" s="34">
        <f>+Inputs!$D$3</f>
        <v>0.37951000000000001</v>
      </c>
      <c r="I146" s="27">
        <f t="shared" si="48"/>
        <v>-225898</v>
      </c>
      <c r="K146" s="27">
        <f t="shared" si="44"/>
        <v>-1255</v>
      </c>
      <c r="L146" s="27">
        <f t="shared" si="49"/>
        <v>-173190</v>
      </c>
      <c r="M146" s="27">
        <f t="shared" si="45"/>
        <v>-476.28505000000001</v>
      </c>
      <c r="N146" s="27">
        <f t="shared" si="46"/>
        <v>-476.28505000000001</v>
      </c>
      <c r="O146" s="27">
        <f t="shared" si="50"/>
        <v>20001.79494999985</v>
      </c>
      <c r="P146" s="27">
        <f t="shared" si="51"/>
        <v>-20001.79494999985</v>
      </c>
    </row>
    <row r="147" spans="1:16">
      <c r="A147" s="31">
        <v>39904</v>
      </c>
      <c r="C147" s="6">
        <v>139</v>
      </c>
      <c r="D147" s="29">
        <f t="shared" si="42"/>
        <v>-1255</v>
      </c>
      <c r="E147" s="29">
        <f t="shared" si="47"/>
        <v>-174445</v>
      </c>
      <c r="F147" s="29">
        <f t="shared" si="43"/>
        <v>51453</v>
      </c>
      <c r="G147" s="34">
        <f>+Inputs!$D$3</f>
        <v>0.37951000000000001</v>
      </c>
      <c r="I147" s="27">
        <f t="shared" si="48"/>
        <v>-225898</v>
      </c>
      <c r="K147" s="27">
        <f t="shared" si="44"/>
        <v>-1255</v>
      </c>
      <c r="L147" s="27">
        <f t="shared" si="49"/>
        <v>-174445</v>
      </c>
      <c r="M147" s="27">
        <f t="shared" si="45"/>
        <v>-476.28505000000001</v>
      </c>
      <c r="N147" s="27">
        <f t="shared" si="46"/>
        <v>-476.28505000000001</v>
      </c>
      <c r="O147" s="27">
        <f t="shared" si="50"/>
        <v>19525.509899999852</v>
      </c>
      <c r="P147" s="27">
        <f t="shared" si="51"/>
        <v>-19525.509899999852</v>
      </c>
    </row>
    <row r="148" spans="1:16">
      <c r="A148" s="30">
        <v>39934</v>
      </c>
      <c r="C148" s="6">
        <v>140</v>
      </c>
      <c r="D148" s="29">
        <f t="shared" si="42"/>
        <v>-1255</v>
      </c>
      <c r="E148" s="29">
        <f t="shared" si="47"/>
        <v>-175700</v>
      </c>
      <c r="F148" s="29">
        <f t="shared" si="43"/>
        <v>50198</v>
      </c>
      <c r="G148" s="34">
        <f>+Inputs!$D$3</f>
        <v>0.37951000000000001</v>
      </c>
      <c r="I148" s="27">
        <f t="shared" si="48"/>
        <v>-225898</v>
      </c>
      <c r="K148" s="27">
        <f t="shared" si="44"/>
        <v>-1255</v>
      </c>
      <c r="L148" s="27">
        <f t="shared" si="49"/>
        <v>-175700</v>
      </c>
      <c r="M148" s="27">
        <f t="shared" si="45"/>
        <v>-476.28505000000001</v>
      </c>
      <c r="N148" s="27">
        <f t="shared" si="46"/>
        <v>-476.28505000000001</v>
      </c>
      <c r="O148" s="27">
        <f t="shared" si="50"/>
        <v>19049.224849999853</v>
      </c>
      <c r="P148" s="27">
        <f t="shared" si="51"/>
        <v>-19049.224849999853</v>
      </c>
    </row>
    <row r="149" spans="1:16">
      <c r="A149" s="31">
        <v>39965</v>
      </c>
      <c r="C149" s="6">
        <v>141</v>
      </c>
      <c r="D149" s="29">
        <f t="shared" si="42"/>
        <v>-1255</v>
      </c>
      <c r="E149" s="29">
        <f t="shared" si="47"/>
        <v>-176955</v>
      </c>
      <c r="F149" s="29">
        <f t="shared" si="43"/>
        <v>48943</v>
      </c>
      <c r="G149" s="34">
        <f>+Inputs!$D$3</f>
        <v>0.37951000000000001</v>
      </c>
      <c r="I149" s="27">
        <f t="shared" si="48"/>
        <v>-225898</v>
      </c>
      <c r="K149" s="27">
        <f t="shared" si="44"/>
        <v>-1255</v>
      </c>
      <c r="L149" s="27">
        <f t="shared" si="49"/>
        <v>-176955</v>
      </c>
      <c r="M149" s="27">
        <f t="shared" si="45"/>
        <v>-476.28505000000001</v>
      </c>
      <c r="N149" s="27">
        <f t="shared" si="46"/>
        <v>-476.28505000000001</v>
      </c>
      <c r="O149" s="27">
        <f t="shared" si="50"/>
        <v>18572.939799999855</v>
      </c>
      <c r="P149" s="27">
        <f t="shared" si="51"/>
        <v>-18572.939799999855</v>
      </c>
    </row>
    <row r="150" spans="1:16">
      <c r="A150" s="30">
        <v>39995</v>
      </c>
      <c r="C150" s="6">
        <v>142</v>
      </c>
      <c r="D150" s="29">
        <f t="shared" si="42"/>
        <v>-1255</v>
      </c>
      <c r="E150" s="29">
        <f t="shared" si="47"/>
        <v>-178210</v>
      </c>
      <c r="F150" s="29">
        <f t="shared" si="43"/>
        <v>47688</v>
      </c>
      <c r="G150" s="34">
        <f>+Inputs!$D$3</f>
        <v>0.37951000000000001</v>
      </c>
      <c r="I150" s="27">
        <f t="shared" si="48"/>
        <v>-225898</v>
      </c>
      <c r="K150" s="27">
        <f t="shared" si="44"/>
        <v>-1255</v>
      </c>
      <c r="L150" s="27">
        <f t="shared" si="49"/>
        <v>-178210</v>
      </c>
      <c r="M150" s="27">
        <f t="shared" si="45"/>
        <v>-476.28505000000001</v>
      </c>
      <c r="N150" s="27">
        <f t="shared" si="46"/>
        <v>-476.28505000000001</v>
      </c>
      <c r="O150" s="27">
        <f t="shared" si="50"/>
        <v>18096.654749999856</v>
      </c>
      <c r="P150" s="27">
        <f t="shared" si="51"/>
        <v>-18096.654749999856</v>
      </c>
    </row>
    <row r="151" spans="1:16">
      <c r="A151" s="31">
        <v>40026</v>
      </c>
      <c r="C151" s="6">
        <v>143</v>
      </c>
      <c r="D151" s="29">
        <f t="shared" si="42"/>
        <v>-1255</v>
      </c>
      <c r="E151" s="29">
        <f t="shared" si="47"/>
        <v>-179465</v>
      </c>
      <c r="F151" s="29">
        <f t="shared" si="43"/>
        <v>46433</v>
      </c>
      <c r="G151" s="34">
        <f>+Inputs!$D$3</f>
        <v>0.37951000000000001</v>
      </c>
      <c r="I151" s="27">
        <f t="shared" si="48"/>
        <v>-225898</v>
      </c>
      <c r="K151" s="27">
        <f t="shared" si="44"/>
        <v>-1255</v>
      </c>
      <c r="L151" s="27">
        <f t="shared" si="49"/>
        <v>-179465</v>
      </c>
      <c r="M151" s="27">
        <f t="shared" si="45"/>
        <v>-476.28505000000001</v>
      </c>
      <c r="N151" s="27">
        <f t="shared" si="46"/>
        <v>-476.28505000000001</v>
      </c>
      <c r="O151" s="27">
        <f t="shared" si="50"/>
        <v>17620.369699999857</v>
      </c>
      <c r="P151" s="27">
        <f t="shared" si="51"/>
        <v>-17620.369699999857</v>
      </c>
    </row>
    <row r="152" spans="1:16">
      <c r="A152" s="30">
        <v>40057</v>
      </c>
      <c r="C152" s="6">
        <v>144</v>
      </c>
      <c r="D152" s="29">
        <f t="shared" si="42"/>
        <v>-1255</v>
      </c>
      <c r="E152" s="29">
        <f t="shared" si="47"/>
        <v>-180720</v>
      </c>
      <c r="F152" s="29">
        <f t="shared" si="43"/>
        <v>45178</v>
      </c>
      <c r="G152" s="34">
        <f>+Inputs!$D$3</f>
        <v>0.37951000000000001</v>
      </c>
      <c r="I152" s="27">
        <f t="shared" si="48"/>
        <v>-225898</v>
      </c>
      <c r="K152" s="27">
        <f t="shared" si="44"/>
        <v>-1255</v>
      </c>
      <c r="L152" s="27">
        <f t="shared" si="49"/>
        <v>-180720</v>
      </c>
      <c r="M152" s="27">
        <f t="shared" si="45"/>
        <v>-476.28505000000001</v>
      </c>
      <c r="N152" s="27">
        <f t="shared" si="46"/>
        <v>-476.28505000000001</v>
      </c>
      <c r="O152" s="27">
        <f t="shared" si="50"/>
        <v>17144.084649999859</v>
      </c>
      <c r="P152" s="27">
        <f t="shared" si="51"/>
        <v>-17144.084649999859</v>
      </c>
    </row>
    <row r="153" spans="1:16">
      <c r="A153" s="31">
        <v>40087</v>
      </c>
      <c r="C153" s="6">
        <v>145</v>
      </c>
      <c r="D153" s="29">
        <f t="shared" si="42"/>
        <v>-1255</v>
      </c>
      <c r="E153" s="29">
        <f t="shared" si="47"/>
        <v>-181975</v>
      </c>
      <c r="F153" s="29">
        <f t="shared" si="43"/>
        <v>43923</v>
      </c>
      <c r="G153" s="34">
        <f>+Inputs!$D$3</f>
        <v>0.37951000000000001</v>
      </c>
      <c r="I153" s="27">
        <f t="shared" si="48"/>
        <v>-225898</v>
      </c>
      <c r="K153" s="27">
        <f t="shared" si="44"/>
        <v>-1255</v>
      </c>
      <c r="L153" s="27">
        <f t="shared" si="49"/>
        <v>-181975</v>
      </c>
      <c r="M153" s="27">
        <f t="shared" si="45"/>
        <v>-476.28505000000001</v>
      </c>
      <c r="N153" s="27">
        <f t="shared" si="46"/>
        <v>-476.28505000000001</v>
      </c>
      <c r="O153" s="27">
        <f t="shared" si="50"/>
        <v>16667.79959999986</v>
      </c>
      <c r="P153" s="27">
        <f t="shared" si="51"/>
        <v>-16667.79959999986</v>
      </c>
    </row>
    <row r="154" spans="1:16">
      <c r="A154" s="30">
        <v>40118</v>
      </c>
      <c r="C154" s="6">
        <v>146</v>
      </c>
      <c r="D154" s="29">
        <f t="shared" si="42"/>
        <v>-1255</v>
      </c>
      <c r="E154" s="29">
        <f t="shared" si="47"/>
        <v>-183230</v>
      </c>
      <c r="F154" s="29">
        <f t="shared" si="43"/>
        <v>42668</v>
      </c>
      <c r="G154" s="34">
        <f>+Inputs!$D$3</f>
        <v>0.37951000000000001</v>
      </c>
      <c r="I154" s="27">
        <f t="shared" si="48"/>
        <v>-225898</v>
      </c>
      <c r="K154" s="27">
        <f t="shared" si="44"/>
        <v>-1255</v>
      </c>
      <c r="L154" s="27">
        <f t="shared" si="49"/>
        <v>-183230</v>
      </c>
      <c r="M154" s="27">
        <f t="shared" si="45"/>
        <v>-476.28505000000001</v>
      </c>
      <c r="N154" s="27">
        <f t="shared" si="46"/>
        <v>-476.28505000000001</v>
      </c>
      <c r="O154" s="27">
        <f t="shared" si="50"/>
        <v>16191.51454999986</v>
      </c>
      <c r="P154" s="27">
        <f t="shared" si="51"/>
        <v>-16191.51454999986</v>
      </c>
    </row>
    <row r="155" spans="1:16">
      <c r="A155" s="31">
        <v>40148</v>
      </c>
      <c r="C155" s="6">
        <v>147</v>
      </c>
      <c r="D155" s="29">
        <f t="shared" si="42"/>
        <v>-1255</v>
      </c>
      <c r="E155" s="29">
        <f t="shared" si="47"/>
        <v>-184485</v>
      </c>
      <c r="F155" s="29">
        <f t="shared" si="43"/>
        <v>41413</v>
      </c>
      <c r="G155" s="34">
        <f>+Inputs!$D$3</f>
        <v>0.37951000000000001</v>
      </c>
      <c r="I155" s="27">
        <f t="shared" si="48"/>
        <v>-225898</v>
      </c>
      <c r="K155" s="27">
        <f t="shared" si="44"/>
        <v>-1255</v>
      </c>
      <c r="L155" s="27">
        <f t="shared" si="49"/>
        <v>-184485</v>
      </c>
      <c r="M155" s="27">
        <f t="shared" si="45"/>
        <v>-476.28505000000001</v>
      </c>
      <c r="N155" s="27">
        <f t="shared" si="46"/>
        <v>-476.28505000000001</v>
      </c>
      <c r="O155" s="27">
        <f t="shared" si="50"/>
        <v>15715.229499999859</v>
      </c>
      <c r="P155" s="27">
        <f t="shared" si="51"/>
        <v>-15715.229499999859</v>
      </c>
    </row>
    <row r="156" spans="1:16">
      <c r="A156" s="30">
        <v>40179</v>
      </c>
      <c r="C156" s="6">
        <v>148</v>
      </c>
      <c r="D156" s="29">
        <f t="shared" si="42"/>
        <v>-1255</v>
      </c>
      <c r="E156" s="29">
        <f t="shared" si="47"/>
        <v>-185740</v>
      </c>
      <c r="F156" s="29">
        <f t="shared" si="43"/>
        <v>40158</v>
      </c>
      <c r="G156" s="34">
        <f>+Inputs!$D$3</f>
        <v>0.37951000000000001</v>
      </c>
      <c r="I156" s="27">
        <f t="shared" si="48"/>
        <v>-225898</v>
      </c>
      <c r="K156" s="27">
        <f t="shared" si="44"/>
        <v>-1255</v>
      </c>
      <c r="L156" s="27">
        <f t="shared" si="49"/>
        <v>-185740</v>
      </c>
      <c r="M156" s="27">
        <f t="shared" si="45"/>
        <v>-476.28505000000001</v>
      </c>
      <c r="N156" s="27">
        <f t="shared" si="46"/>
        <v>-476.28505000000001</v>
      </c>
      <c r="O156" s="27">
        <f t="shared" si="50"/>
        <v>15238.944449999859</v>
      </c>
      <c r="P156" s="27">
        <f t="shared" si="51"/>
        <v>-15238.944449999859</v>
      </c>
    </row>
    <row r="157" spans="1:16">
      <c r="A157" s="31">
        <v>40210</v>
      </c>
      <c r="C157" s="6">
        <v>149</v>
      </c>
      <c r="D157" s="29">
        <f t="shared" si="42"/>
        <v>-1255</v>
      </c>
      <c r="E157" s="29">
        <f t="shared" si="47"/>
        <v>-186995</v>
      </c>
      <c r="F157" s="29">
        <f t="shared" si="43"/>
        <v>38903</v>
      </c>
      <c r="G157" s="34">
        <f>+Inputs!$D$3</f>
        <v>0.37951000000000001</v>
      </c>
      <c r="I157" s="27">
        <f t="shared" si="48"/>
        <v>-225898</v>
      </c>
      <c r="K157" s="27">
        <f t="shared" si="44"/>
        <v>-1255</v>
      </c>
      <c r="L157" s="27">
        <f t="shared" si="49"/>
        <v>-186995</v>
      </c>
      <c r="M157" s="27">
        <f t="shared" si="45"/>
        <v>-476.28505000000001</v>
      </c>
      <c r="N157" s="27">
        <f t="shared" si="46"/>
        <v>-476.28505000000001</v>
      </c>
      <c r="O157" s="27">
        <f t="shared" si="50"/>
        <v>14762.659399999859</v>
      </c>
      <c r="P157" s="27">
        <f t="shared" si="51"/>
        <v>-14762.659399999859</v>
      </c>
    </row>
    <row r="158" spans="1:16">
      <c r="A158" s="30">
        <v>40238</v>
      </c>
      <c r="C158" s="6">
        <v>150</v>
      </c>
      <c r="D158" s="29">
        <f t="shared" si="42"/>
        <v>-1255</v>
      </c>
      <c r="E158" s="29">
        <f t="shared" si="47"/>
        <v>-188250</v>
      </c>
      <c r="F158" s="29">
        <f t="shared" si="43"/>
        <v>37648</v>
      </c>
      <c r="G158" s="34">
        <f>+Inputs!$D$3</f>
        <v>0.37951000000000001</v>
      </c>
      <c r="I158" s="27">
        <f t="shared" si="48"/>
        <v>-225898</v>
      </c>
      <c r="K158" s="27">
        <f t="shared" si="44"/>
        <v>-1255</v>
      </c>
      <c r="L158" s="27">
        <f t="shared" si="49"/>
        <v>-188250</v>
      </c>
      <c r="M158" s="27">
        <f t="shared" si="45"/>
        <v>-476.28505000000001</v>
      </c>
      <c r="N158" s="27">
        <f t="shared" si="46"/>
        <v>-476.28505000000001</v>
      </c>
      <c r="O158" s="27">
        <f t="shared" si="50"/>
        <v>14286.374349999858</v>
      </c>
      <c r="P158" s="27">
        <f t="shared" si="51"/>
        <v>-14286.374349999858</v>
      </c>
    </row>
    <row r="159" spans="1:16">
      <c r="A159" s="31">
        <v>40269</v>
      </c>
      <c r="C159" s="6">
        <v>151</v>
      </c>
      <c r="D159" s="29">
        <f t="shared" si="42"/>
        <v>-1255</v>
      </c>
      <c r="E159" s="29">
        <f t="shared" si="47"/>
        <v>-189505</v>
      </c>
      <c r="F159" s="29">
        <f t="shared" si="43"/>
        <v>36393</v>
      </c>
      <c r="G159" s="34">
        <f>+Inputs!$D$3</f>
        <v>0.37951000000000001</v>
      </c>
      <c r="I159" s="27">
        <f t="shared" si="48"/>
        <v>-225898</v>
      </c>
      <c r="K159" s="27">
        <f t="shared" si="44"/>
        <v>-1255</v>
      </c>
      <c r="L159" s="27">
        <f t="shared" si="49"/>
        <v>-189505</v>
      </c>
      <c r="M159" s="27">
        <f t="shared" si="45"/>
        <v>-476.28505000000001</v>
      </c>
      <c r="N159" s="27">
        <f t="shared" si="46"/>
        <v>-476.28505000000001</v>
      </c>
      <c r="O159" s="27">
        <f t="shared" si="50"/>
        <v>13810.089299999858</v>
      </c>
      <c r="P159" s="27">
        <f t="shared" si="51"/>
        <v>-13810.089299999858</v>
      </c>
    </row>
    <row r="160" spans="1:16">
      <c r="A160" s="30">
        <v>40299</v>
      </c>
      <c r="C160" s="6">
        <v>152</v>
      </c>
      <c r="D160" s="29">
        <f t="shared" si="42"/>
        <v>-1255</v>
      </c>
      <c r="E160" s="29">
        <f t="shared" si="47"/>
        <v>-190760</v>
      </c>
      <c r="F160" s="29">
        <f t="shared" si="43"/>
        <v>35138</v>
      </c>
      <c r="G160" s="34">
        <f>+Inputs!$D$3</f>
        <v>0.37951000000000001</v>
      </c>
      <c r="I160" s="27">
        <f t="shared" si="48"/>
        <v>-225898</v>
      </c>
      <c r="K160" s="27">
        <f t="shared" si="44"/>
        <v>-1255</v>
      </c>
      <c r="L160" s="27">
        <f t="shared" si="49"/>
        <v>-190760</v>
      </c>
      <c r="M160" s="27">
        <f t="shared" si="45"/>
        <v>-476.28505000000001</v>
      </c>
      <c r="N160" s="27">
        <f t="shared" si="46"/>
        <v>-476.28505000000001</v>
      </c>
      <c r="O160" s="27">
        <f t="shared" si="50"/>
        <v>13333.804249999857</v>
      </c>
      <c r="P160" s="27">
        <f t="shared" si="51"/>
        <v>-13333.804249999857</v>
      </c>
    </row>
    <row r="161" spans="1:16">
      <c r="A161" s="31">
        <v>40330</v>
      </c>
      <c r="C161" s="6">
        <v>153</v>
      </c>
      <c r="D161" s="29">
        <f t="shared" si="42"/>
        <v>-1255</v>
      </c>
      <c r="E161" s="29">
        <f t="shared" si="47"/>
        <v>-192015</v>
      </c>
      <c r="F161" s="29">
        <f t="shared" si="43"/>
        <v>33883</v>
      </c>
      <c r="G161" s="34">
        <f>+Inputs!$D$3</f>
        <v>0.37951000000000001</v>
      </c>
      <c r="I161" s="27">
        <f t="shared" si="48"/>
        <v>-225898</v>
      </c>
      <c r="K161" s="27">
        <f t="shared" si="44"/>
        <v>-1255</v>
      </c>
      <c r="L161" s="27">
        <f t="shared" si="49"/>
        <v>-192015</v>
      </c>
      <c r="M161" s="27">
        <f t="shared" si="45"/>
        <v>-476.28505000000001</v>
      </c>
      <c r="N161" s="27">
        <f t="shared" si="46"/>
        <v>-476.28505000000001</v>
      </c>
      <c r="O161" s="27">
        <f t="shared" si="50"/>
        <v>12857.519199999857</v>
      </c>
      <c r="P161" s="27">
        <f t="shared" si="51"/>
        <v>-12857.519199999857</v>
      </c>
    </row>
    <row r="162" spans="1:16">
      <c r="A162" s="30">
        <v>40360</v>
      </c>
      <c r="C162" s="6">
        <v>154</v>
      </c>
      <c r="D162" s="29">
        <f t="shared" si="42"/>
        <v>-1255</v>
      </c>
      <c r="E162" s="29">
        <f t="shared" si="47"/>
        <v>-193270</v>
      </c>
      <c r="F162" s="29">
        <f t="shared" si="43"/>
        <v>32628</v>
      </c>
      <c r="G162" s="34">
        <f>+Inputs!$D$3</f>
        <v>0.37951000000000001</v>
      </c>
      <c r="I162" s="27">
        <f t="shared" si="48"/>
        <v>-225898</v>
      </c>
      <c r="K162" s="27">
        <f t="shared" si="44"/>
        <v>-1255</v>
      </c>
      <c r="L162" s="27">
        <f t="shared" si="49"/>
        <v>-193270</v>
      </c>
      <c r="M162" s="27">
        <f t="shared" si="45"/>
        <v>-476.28505000000001</v>
      </c>
      <c r="N162" s="27">
        <f t="shared" si="46"/>
        <v>-476.28505000000001</v>
      </c>
      <c r="O162" s="27">
        <f t="shared" si="50"/>
        <v>12381.234149999857</v>
      </c>
      <c r="P162" s="27">
        <f t="shared" si="51"/>
        <v>-12381.234149999857</v>
      </c>
    </row>
    <row r="163" spans="1:16">
      <c r="A163" s="31">
        <v>40391</v>
      </c>
      <c r="C163" s="6">
        <v>155</v>
      </c>
      <c r="D163" s="29">
        <f t="shared" si="42"/>
        <v>-1255</v>
      </c>
      <c r="E163" s="29">
        <f t="shared" si="47"/>
        <v>-194525</v>
      </c>
      <c r="F163" s="29">
        <f t="shared" si="43"/>
        <v>31373</v>
      </c>
      <c r="G163" s="34">
        <f>+Inputs!$D$3</f>
        <v>0.37951000000000001</v>
      </c>
      <c r="I163" s="27">
        <f t="shared" si="48"/>
        <v>-225898</v>
      </c>
      <c r="K163" s="27">
        <f t="shared" si="44"/>
        <v>-1255</v>
      </c>
      <c r="L163" s="27">
        <f t="shared" si="49"/>
        <v>-194525</v>
      </c>
      <c r="M163" s="27">
        <f t="shared" si="45"/>
        <v>-476.28505000000001</v>
      </c>
      <c r="N163" s="27">
        <f t="shared" si="46"/>
        <v>-476.28505000000001</v>
      </c>
      <c r="O163" s="27">
        <f t="shared" si="50"/>
        <v>11904.949099999856</v>
      </c>
      <c r="P163" s="27">
        <f t="shared" si="51"/>
        <v>-11904.949099999856</v>
      </c>
    </row>
    <row r="164" spans="1:16">
      <c r="A164" s="30">
        <v>40422</v>
      </c>
      <c r="C164" s="6">
        <v>156</v>
      </c>
      <c r="D164" s="29">
        <f t="shared" si="42"/>
        <v>-1255</v>
      </c>
      <c r="E164" s="29">
        <f t="shared" si="47"/>
        <v>-195780</v>
      </c>
      <c r="F164" s="29">
        <f t="shared" si="43"/>
        <v>30118</v>
      </c>
      <c r="G164" s="34">
        <f>+Inputs!$D$3</f>
        <v>0.37951000000000001</v>
      </c>
      <c r="I164" s="27">
        <f t="shared" si="48"/>
        <v>-225898</v>
      </c>
      <c r="K164" s="27">
        <f t="shared" si="44"/>
        <v>-1255</v>
      </c>
      <c r="L164" s="27">
        <f t="shared" si="49"/>
        <v>-195780</v>
      </c>
      <c r="M164" s="27">
        <f t="shared" si="45"/>
        <v>-476.28505000000001</v>
      </c>
      <c r="N164" s="27">
        <f t="shared" si="46"/>
        <v>-476.28505000000001</v>
      </c>
      <c r="O164" s="27">
        <f t="shared" si="50"/>
        <v>11428.664049999856</v>
      </c>
      <c r="P164" s="27">
        <f t="shared" si="51"/>
        <v>-11428.664049999856</v>
      </c>
    </row>
    <row r="165" spans="1:16">
      <c r="A165" s="31">
        <v>40452</v>
      </c>
      <c r="C165" s="6">
        <v>157</v>
      </c>
      <c r="D165" s="29">
        <f t="shared" si="42"/>
        <v>-1255</v>
      </c>
      <c r="E165" s="29">
        <f t="shared" si="47"/>
        <v>-197035</v>
      </c>
      <c r="F165" s="29">
        <f t="shared" si="43"/>
        <v>28863</v>
      </c>
      <c r="G165" s="34">
        <f>+Inputs!$D$3</f>
        <v>0.37951000000000001</v>
      </c>
      <c r="I165" s="27">
        <f t="shared" si="48"/>
        <v>-225898</v>
      </c>
      <c r="K165" s="27">
        <f t="shared" si="44"/>
        <v>-1255</v>
      </c>
      <c r="L165" s="27">
        <f t="shared" si="49"/>
        <v>-197035</v>
      </c>
      <c r="M165" s="27">
        <f t="shared" si="45"/>
        <v>-476.28505000000001</v>
      </c>
      <c r="N165" s="27">
        <f t="shared" si="46"/>
        <v>-476.28505000000001</v>
      </c>
      <c r="O165" s="27">
        <f t="shared" si="50"/>
        <v>10952.378999999855</v>
      </c>
      <c r="P165" s="27">
        <f t="shared" si="51"/>
        <v>-10952.378999999855</v>
      </c>
    </row>
    <row r="166" spans="1:16">
      <c r="A166" s="30">
        <v>40483</v>
      </c>
      <c r="C166" s="6">
        <v>158</v>
      </c>
      <c r="D166" s="29">
        <f t="shared" si="42"/>
        <v>-1255</v>
      </c>
      <c r="E166" s="29">
        <f t="shared" si="47"/>
        <v>-198290</v>
      </c>
      <c r="F166" s="29">
        <f t="shared" si="43"/>
        <v>27608</v>
      </c>
      <c r="G166" s="34">
        <f>+Inputs!$D$3</f>
        <v>0.37951000000000001</v>
      </c>
      <c r="I166" s="27">
        <f t="shared" si="48"/>
        <v>-225898</v>
      </c>
      <c r="K166" s="27">
        <f t="shared" si="44"/>
        <v>-1255</v>
      </c>
      <c r="L166" s="27">
        <f t="shared" si="49"/>
        <v>-198290</v>
      </c>
      <c r="M166" s="27">
        <f t="shared" si="45"/>
        <v>-476.28505000000001</v>
      </c>
      <c r="N166" s="27">
        <f t="shared" si="46"/>
        <v>-476.28505000000001</v>
      </c>
      <c r="O166" s="27">
        <f t="shared" si="50"/>
        <v>10476.093949999855</v>
      </c>
      <c r="P166" s="27">
        <f t="shared" si="51"/>
        <v>-10476.093949999855</v>
      </c>
    </row>
    <row r="167" spans="1:16">
      <c r="A167" s="31">
        <v>40513</v>
      </c>
      <c r="C167" s="6">
        <v>159</v>
      </c>
      <c r="D167" s="29">
        <f t="shared" si="42"/>
        <v>-1255</v>
      </c>
      <c r="E167" s="29">
        <f t="shared" si="47"/>
        <v>-199545</v>
      </c>
      <c r="F167" s="29">
        <f t="shared" si="43"/>
        <v>26353</v>
      </c>
      <c r="G167" s="34">
        <f>+Inputs!$D$3</f>
        <v>0.37951000000000001</v>
      </c>
      <c r="I167" s="27">
        <f t="shared" si="48"/>
        <v>-225898</v>
      </c>
      <c r="K167" s="27">
        <f t="shared" si="44"/>
        <v>-1255</v>
      </c>
      <c r="L167" s="27">
        <f t="shared" si="49"/>
        <v>-199545</v>
      </c>
      <c r="M167" s="27">
        <f t="shared" si="45"/>
        <v>-476.28505000000001</v>
      </c>
      <c r="N167" s="27">
        <f t="shared" si="46"/>
        <v>-476.28505000000001</v>
      </c>
      <c r="O167" s="27">
        <f t="shared" si="50"/>
        <v>9999.8088999998545</v>
      </c>
      <c r="P167" s="27">
        <f t="shared" si="51"/>
        <v>-9999.8088999998545</v>
      </c>
    </row>
    <row r="168" spans="1:16">
      <c r="A168" s="30">
        <v>40544</v>
      </c>
      <c r="C168" s="6">
        <v>160</v>
      </c>
      <c r="D168" s="29">
        <f t="shared" si="42"/>
        <v>-1255</v>
      </c>
      <c r="E168" s="29">
        <f t="shared" si="47"/>
        <v>-200800</v>
      </c>
      <c r="F168" s="29">
        <f t="shared" si="43"/>
        <v>25098</v>
      </c>
      <c r="G168" s="34">
        <f>+Inputs!$D$3</f>
        <v>0.37951000000000001</v>
      </c>
      <c r="I168" s="27">
        <f t="shared" si="48"/>
        <v>-225898</v>
      </c>
      <c r="K168" s="27">
        <f t="shared" si="44"/>
        <v>-1255</v>
      </c>
      <c r="L168" s="27">
        <f t="shared" si="49"/>
        <v>-200800</v>
      </c>
      <c r="M168" s="27">
        <f t="shared" si="45"/>
        <v>-476.28505000000001</v>
      </c>
      <c r="N168" s="27">
        <f t="shared" si="46"/>
        <v>-476.28505000000001</v>
      </c>
      <c r="O168" s="27">
        <f t="shared" si="50"/>
        <v>9523.5238499998541</v>
      </c>
      <c r="P168" s="27">
        <f t="shared" si="51"/>
        <v>-9523.5238499998541</v>
      </c>
    </row>
    <row r="169" spans="1:16">
      <c r="A169" s="31">
        <v>40575</v>
      </c>
      <c r="C169" s="6">
        <v>161</v>
      </c>
      <c r="D169" s="29">
        <f t="shared" ref="D169:D187" si="52">ROUND(-(+$B$9/180)*1,0)</f>
        <v>-1255</v>
      </c>
      <c r="E169" s="29">
        <f t="shared" si="47"/>
        <v>-202055</v>
      </c>
      <c r="F169" s="29">
        <f t="shared" ref="F169:F188" si="53">$B$9+E169</f>
        <v>23843</v>
      </c>
      <c r="G169" s="34">
        <f>+Inputs!$D$3</f>
        <v>0.37951000000000001</v>
      </c>
      <c r="I169" s="27">
        <f t="shared" si="48"/>
        <v>-225898</v>
      </c>
      <c r="K169" s="27">
        <f t="shared" ref="K169:K188" si="54">D169</f>
        <v>-1255</v>
      </c>
      <c r="L169" s="27">
        <f t="shared" si="49"/>
        <v>-202055</v>
      </c>
      <c r="M169" s="27">
        <f t="shared" ref="M169:M188" si="55">K169*G169</f>
        <v>-476.28505000000001</v>
      </c>
      <c r="N169" s="27">
        <f t="shared" ref="N169:N188" si="56">M169-J169</f>
        <v>-476.28505000000001</v>
      </c>
      <c r="O169" s="27">
        <f t="shared" si="50"/>
        <v>9047.2387999998537</v>
      </c>
      <c r="P169" s="27">
        <f t="shared" si="51"/>
        <v>-9047.2387999998537</v>
      </c>
    </row>
    <row r="170" spans="1:16">
      <c r="A170" s="30">
        <v>40603</v>
      </c>
      <c r="C170" s="6">
        <v>162</v>
      </c>
      <c r="D170" s="29">
        <f t="shared" si="52"/>
        <v>-1255</v>
      </c>
      <c r="E170" s="29">
        <f t="shared" ref="E170:E188" si="57">+E169+D170</f>
        <v>-203310</v>
      </c>
      <c r="F170" s="29">
        <f t="shared" si="53"/>
        <v>22588</v>
      </c>
      <c r="G170" s="34">
        <f>+Inputs!$D$3</f>
        <v>0.37951000000000001</v>
      </c>
      <c r="I170" s="27">
        <f t="shared" ref="I170:I188" si="58">+I169+H170</f>
        <v>-225898</v>
      </c>
      <c r="K170" s="27">
        <f t="shared" si="54"/>
        <v>-1255</v>
      </c>
      <c r="L170" s="27">
        <f t="shared" ref="L170:L188" si="59">+L169+K170</f>
        <v>-203310</v>
      </c>
      <c r="M170" s="27">
        <f t="shared" si="55"/>
        <v>-476.28505000000001</v>
      </c>
      <c r="N170" s="27">
        <f t="shared" si="56"/>
        <v>-476.28505000000001</v>
      </c>
      <c r="O170" s="27">
        <f t="shared" ref="O170:O188" si="60">+O169+N170</f>
        <v>8570.9537499998532</v>
      </c>
      <c r="P170" s="27">
        <f t="shared" ref="P170:P188" si="61">P169-N170</f>
        <v>-8570.9537499998532</v>
      </c>
    </row>
    <row r="171" spans="1:16">
      <c r="A171" s="31">
        <v>40634</v>
      </c>
      <c r="C171" s="6">
        <v>163</v>
      </c>
      <c r="D171" s="29">
        <f t="shared" si="52"/>
        <v>-1255</v>
      </c>
      <c r="E171" s="29">
        <f t="shared" si="57"/>
        <v>-204565</v>
      </c>
      <c r="F171" s="29">
        <f t="shared" si="53"/>
        <v>21333</v>
      </c>
      <c r="G171" s="34">
        <f>+Inputs!$D$3</f>
        <v>0.37951000000000001</v>
      </c>
      <c r="I171" s="27">
        <f t="shared" si="58"/>
        <v>-225898</v>
      </c>
      <c r="K171" s="27">
        <f t="shared" si="54"/>
        <v>-1255</v>
      </c>
      <c r="L171" s="27">
        <f t="shared" si="59"/>
        <v>-204565</v>
      </c>
      <c r="M171" s="27">
        <f t="shared" si="55"/>
        <v>-476.28505000000001</v>
      </c>
      <c r="N171" s="27">
        <f t="shared" si="56"/>
        <v>-476.28505000000001</v>
      </c>
      <c r="O171" s="27">
        <f t="shared" si="60"/>
        <v>8094.6686999998528</v>
      </c>
      <c r="P171" s="27">
        <f t="shared" si="61"/>
        <v>-8094.6686999998528</v>
      </c>
    </row>
    <row r="172" spans="1:16">
      <c r="A172" s="30">
        <v>40664</v>
      </c>
      <c r="C172" s="6">
        <v>164</v>
      </c>
      <c r="D172" s="29">
        <f t="shared" si="52"/>
        <v>-1255</v>
      </c>
      <c r="E172" s="29">
        <f t="shared" si="57"/>
        <v>-205820</v>
      </c>
      <c r="F172" s="29">
        <f t="shared" si="53"/>
        <v>20078</v>
      </c>
      <c r="G172" s="34">
        <f>+Inputs!$D$3</f>
        <v>0.37951000000000001</v>
      </c>
      <c r="I172" s="27">
        <f t="shared" si="58"/>
        <v>-225898</v>
      </c>
      <c r="K172" s="27">
        <f t="shared" si="54"/>
        <v>-1255</v>
      </c>
      <c r="L172" s="27">
        <f t="shared" si="59"/>
        <v>-205820</v>
      </c>
      <c r="M172" s="27">
        <f t="shared" si="55"/>
        <v>-476.28505000000001</v>
      </c>
      <c r="N172" s="27">
        <f t="shared" si="56"/>
        <v>-476.28505000000001</v>
      </c>
      <c r="O172" s="27">
        <f t="shared" si="60"/>
        <v>7618.3836499998524</v>
      </c>
      <c r="P172" s="27">
        <f t="shared" si="61"/>
        <v>-7618.3836499998524</v>
      </c>
    </row>
    <row r="173" spans="1:16">
      <c r="A173" s="31">
        <v>40695</v>
      </c>
      <c r="C173" s="6">
        <v>165</v>
      </c>
      <c r="D173" s="29">
        <f t="shared" si="52"/>
        <v>-1255</v>
      </c>
      <c r="E173" s="29">
        <f t="shared" si="57"/>
        <v>-207075</v>
      </c>
      <c r="F173" s="29">
        <f t="shared" si="53"/>
        <v>18823</v>
      </c>
      <c r="G173" s="34">
        <f>+Inputs!$D$3</f>
        <v>0.37951000000000001</v>
      </c>
      <c r="I173" s="27">
        <f t="shared" si="58"/>
        <v>-225898</v>
      </c>
      <c r="K173" s="27">
        <f t="shared" si="54"/>
        <v>-1255</v>
      </c>
      <c r="L173" s="27">
        <f t="shared" si="59"/>
        <v>-207075</v>
      </c>
      <c r="M173" s="27">
        <f t="shared" si="55"/>
        <v>-476.28505000000001</v>
      </c>
      <c r="N173" s="27">
        <f t="shared" si="56"/>
        <v>-476.28505000000001</v>
      </c>
      <c r="O173" s="27">
        <f t="shared" si="60"/>
        <v>7142.098599999852</v>
      </c>
      <c r="P173" s="27">
        <f t="shared" si="61"/>
        <v>-7142.098599999852</v>
      </c>
    </row>
    <row r="174" spans="1:16">
      <c r="A174" s="30">
        <v>40725</v>
      </c>
      <c r="C174" s="6">
        <v>166</v>
      </c>
      <c r="D174" s="29">
        <f t="shared" si="52"/>
        <v>-1255</v>
      </c>
      <c r="E174" s="29">
        <f t="shared" si="57"/>
        <v>-208330</v>
      </c>
      <c r="F174" s="29">
        <f t="shared" si="53"/>
        <v>17568</v>
      </c>
      <c r="G174" s="34">
        <f>+Inputs!$D$3</f>
        <v>0.37951000000000001</v>
      </c>
      <c r="I174" s="27">
        <f t="shared" si="58"/>
        <v>-225898</v>
      </c>
      <c r="K174" s="27">
        <f t="shared" si="54"/>
        <v>-1255</v>
      </c>
      <c r="L174" s="27">
        <f t="shared" si="59"/>
        <v>-208330</v>
      </c>
      <c r="M174" s="27">
        <f t="shared" si="55"/>
        <v>-476.28505000000001</v>
      </c>
      <c r="N174" s="27">
        <f t="shared" si="56"/>
        <v>-476.28505000000001</v>
      </c>
      <c r="O174" s="27">
        <f t="shared" si="60"/>
        <v>6665.8135499998516</v>
      </c>
      <c r="P174" s="27">
        <f t="shared" si="61"/>
        <v>-6665.8135499998516</v>
      </c>
    </row>
    <row r="175" spans="1:16">
      <c r="A175" s="31">
        <v>40756</v>
      </c>
      <c r="C175" s="6">
        <v>167</v>
      </c>
      <c r="D175" s="29">
        <f t="shared" si="52"/>
        <v>-1255</v>
      </c>
      <c r="E175" s="29">
        <f t="shared" si="57"/>
        <v>-209585</v>
      </c>
      <c r="F175" s="29">
        <f t="shared" si="53"/>
        <v>16313</v>
      </c>
      <c r="G175" s="34">
        <f>+Inputs!$D$3</f>
        <v>0.37951000000000001</v>
      </c>
      <c r="I175" s="27">
        <f t="shared" si="58"/>
        <v>-225898</v>
      </c>
      <c r="K175" s="27">
        <f t="shared" si="54"/>
        <v>-1255</v>
      </c>
      <c r="L175" s="27">
        <f t="shared" si="59"/>
        <v>-209585</v>
      </c>
      <c r="M175" s="27">
        <f t="shared" si="55"/>
        <v>-476.28505000000001</v>
      </c>
      <c r="N175" s="27">
        <f t="shared" si="56"/>
        <v>-476.28505000000001</v>
      </c>
      <c r="O175" s="27">
        <f t="shared" si="60"/>
        <v>6189.5284999998512</v>
      </c>
      <c r="P175" s="27">
        <f t="shared" si="61"/>
        <v>-6189.5284999998512</v>
      </c>
    </row>
    <row r="176" spans="1:16">
      <c r="A176" s="30">
        <v>40787</v>
      </c>
      <c r="C176" s="6">
        <v>168</v>
      </c>
      <c r="D176" s="29">
        <f t="shared" si="52"/>
        <v>-1255</v>
      </c>
      <c r="E176" s="29">
        <f t="shared" si="57"/>
        <v>-210840</v>
      </c>
      <c r="F176" s="29">
        <f t="shared" si="53"/>
        <v>15058</v>
      </c>
      <c r="G176" s="34">
        <f>+Inputs!$D$3</f>
        <v>0.37951000000000001</v>
      </c>
      <c r="I176" s="27">
        <f t="shared" si="58"/>
        <v>-225898</v>
      </c>
      <c r="K176" s="27">
        <f t="shared" si="54"/>
        <v>-1255</v>
      </c>
      <c r="L176" s="27">
        <f t="shared" si="59"/>
        <v>-210840</v>
      </c>
      <c r="M176" s="27">
        <f t="shared" si="55"/>
        <v>-476.28505000000001</v>
      </c>
      <c r="N176" s="27">
        <f t="shared" si="56"/>
        <v>-476.28505000000001</v>
      </c>
      <c r="O176" s="27">
        <f t="shared" si="60"/>
        <v>5713.2434499998508</v>
      </c>
      <c r="P176" s="27">
        <f t="shared" si="61"/>
        <v>-5713.2434499998508</v>
      </c>
    </row>
    <row r="177" spans="1:20">
      <c r="A177" s="31">
        <v>40817</v>
      </c>
      <c r="C177" s="6">
        <v>169</v>
      </c>
      <c r="D177" s="29">
        <f t="shared" si="52"/>
        <v>-1255</v>
      </c>
      <c r="E177" s="29">
        <f t="shared" si="57"/>
        <v>-212095</v>
      </c>
      <c r="F177" s="29">
        <f t="shared" si="53"/>
        <v>13803</v>
      </c>
      <c r="G177" s="34">
        <f>+Inputs!$D$3</f>
        <v>0.37951000000000001</v>
      </c>
      <c r="I177" s="27">
        <f t="shared" si="58"/>
        <v>-225898</v>
      </c>
      <c r="K177" s="27">
        <f t="shared" si="54"/>
        <v>-1255</v>
      </c>
      <c r="L177" s="27">
        <f t="shared" si="59"/>
        <v>-212095</v>
      </c>
      <c r="M177" s="27">
        <f t="shared" si="55"/>
        <v>-476.28505000000001</v>
      </c>
      <c r="N177" s="27">
        <f t="shared" si="56"/>
        <v>-476.28505000000001</v>
      </c>
      <c r="O177" s="27">
        <f t="shared" si="60"/>
        <v>5236.9583999998504</v>
      </c>
      <c r="P177" s="27">
        <f t="shared" si="61"/>
        <v>-5236.9583999998504</v>
      </c>
    </row>
    <row r="178" spans="1:20">
      <c r="A178" s="30">
        <v>40848</v>
      </c>
      <c r="C178" s="6">
        <v>170</v>
      </c>
      <c r="D178" s="29">
        <f t="shared" si="52"/>
        <v>-1255</v>
      </c>
      <c r="E178" s="29">
        <f t="shared" si="57"/>
        <v>-213350</v>
      </c>
      <c r="F178" s="29">
        <f t="shared" si="53"/>
        <v>12548</v>
      </c>
      <c r="G178" s="34">
        <f>+Inputs!$D$3</f>
        <v>0.37951000000000001</v>
      </c>
      <c r="I178" s="27">
        <f t="shared" si="58"/>
        <v>-225898</v>
      </c>
      <c r="K178" s="27">
        <f t="shared" si="54"/>
        <v>-1255</v>
      </c>
      <c r="L178" s="27">
        <f t="shared" si="59"/>
        <v>-213350</v>
      </c>
      <c r="M178" s="27">
        <f t="shared" si="55"/>
        <v>-476.28505000000001</v>
      </c>
      <c r="N178" s="27">
        <f t="shared" si="56"/>
        <v>-476.28505000000001</v>
      </c>
      <c r="O178" s="27">
        <f t="shared" si="60"/>
        <v>4760.67334999985</v>
      </c>
      <c r="P178" s="27">
        <f t="shared" si="61"/>
        <v>-4760.67334999985</v>
      </c>
    </row>
    <row r="179" spans="1:20">
      <c r="A179" s="31">
        <v>40878</v>
      </c>
      <c r="C179" s="6">
        <v>171</v>
      </c>
      <c r="D179" s="29">
        <f t="shared" si="52"/>
        <v>-1255</v>
      </c>
      <c r="E179" s="29">
        <f t="shared" si="57"/>
        <v>-214605</v>
      </c>
      <c r="F179" s="29">
        <f t="shared" si="53"/>
        <v>11293</v>
      </c>
      <c r="G179" s="34">
        <f>+Inputs!$D$3</f>
        <v>0.37951000000000001</v>
      </c>
      <c r="I179" s="27">
        <f t="shared" si="58"/>
        <v>-225898</v>
      </c>
      <c r="K179" s="27">
        <f t="shared" si="54"/>
        <v>-1255</v>
      </c>
      <c r="L179" s="27">
        <f t="shared" si="59"/>
        <v>-214605</v>
      </c>
      <c r="M179" s="27">
        <f t="shared" si="55"/>
        <v>-476.28505000000001</v>
      </c>
      <c r="N179" s="27">
        <f t="shared" si="56"/>
        <v>-476.28505000000001</v>
      </c>
      <c r="O179" s="27">
        <f t="shared" si="60"/>
        <v>4284.3882999998496</v>
      </c>
      <c r="P179" s="27">
        <f t="shared" si="61"/>
        <v>-4284.3882999998496</v>
      </c>
    </row>
    <row r="180" spans="1:20">
      <c r="A180" s="30">
        <v>40909</v>
      </c>
      <c r="C180" s="6">
        <v>172</v>
      </c>
      <c r="D180" s="29">
        <f t="shared" si="52"/>
        <v>-1255</v>
      </c>
      <c r="E180" s="29">
        <f t="shared" si="57"/>
        <v>-215860</v>
      </c>
      <c r="F180" s="29">
        <f t="shared" si="53"/>
        <v>10038</v>
      </c>
      <c r="G180" s="34">
        <f>+Inputs!$D$3</f>
        <v>0.37951000000000001</v>
      </c>
      <c r="I180" s="27">
        <f t="shared" si="58"/>
        <v>-225898</v>
      </c>
      <c r="K180" s="27">
        <f t="shared" si="54"/>
        <v>-1255</v>
      </c>
      <c r="L180" s="27">
        <f t="shared" si="59"/>
        <v>-215860</v>
      </c>
      <c r="M180" s="27">
        <f t="shared" si="55"/>
        <v>-476.28505000000001</v>
      </c>
      <c r="N180" s="27">
        <f t="shared" si="56"/>
        <v>-476.28505000000001</v>
      </c>
      <c r="O180" s="27">
        <f t="shared" si="60"/>
        <v>3808.1032499998496</v>
      </c>
      <c r="P180" s="27">
        <f t="shared" si="61"/>
        <v>-3808.1032499998496</v>
      </c>
    </row>
    <row r="181" spans="1:20">
      <c r="A181" s="31">
        <v>40940</v>
      </c>
      <c r="C181" s="6">
        <v>173</v>
      </c>
      <c r="D181" s="29">
        <f t="shared" si="52"/>
        <v>-1255</v>
      </c>
      <c r="E181" s="29">
        <f t="shared" si="57"/>
        <v>-217115</v>
      </c>
      <c r="F181" s="29">
        <f t="shared" si="53"/>
        <v>8783</v>
      </c>
      <c r="G181" s="34">
        <f>+Inputs!$D$3</f>
        <v>0.37951000000000001</v>
      </c>
      <c r="I181" s="27">
        <f t="shared" si="58"/>
        <v>-225898</v>
      </c>
      <c r="K181" s="27">
        <f t="shared" si="54"/>
        <v>-1255</v>
      </c>
      <c r="L181" s="27">
        <f t="shared" si="59"/>
        <v>-217115</v>
      </c>
      <c r="M181" s="27">
        <f t="shared" si="55"/>
        <v>-476.28505000000001</v>
      </c>
      <c r="N181" s="27">
        <f t="shared" si="56"/>
        <v>-476.28505000000001</v>
      </c>
      <c r="O181" s="27">
        <f t="shared" si="60"/>
        <v>3331.8181999998496</v>
      </c>
      <c r="P181" s="27">
        <f t="shared" si="61"/>
        <v>-3331.8181999998496</v>
      </c>
    </row>
    <row r="182" spans="1:20">
      <c r="A182" s="30">
        <v>40969</v>
      </c>
      <c r="C182" s="6">
        <v>174</v>
      </c>
      <c r="D182" s="29">
        <f t="shared" si="52"/>
        <v>-1255</v>
      </c>
      <c r="E182" s="29">
        <f t="shared" si="57"/>
        <v>-218370</v>
      </c>
      <c r="F182" s="29">
        <f t="shared" si="53"/>
        <v>7528</v>
      </c>
      <c r="G182" s="34">
        <f>+Inputs!$D$3</f>
        <v>0.37951000000000001</v>
      </c>
      <c r="I182" s="27">
        <f t="shared" si="58"/>
        <v>-225898</v>
      </c>
      <c r="K182" s="27">
        <f t="shared" si="54"/>
        <v>-1255</v>
      </c>
      <c r="L182" s="27">
        <f t="shared" si="59"/>
        <v>-218370</v>
      </c>
      <c r="M182" s="27">
        <f t="shared" si="55"/>
        <v>-476.28505000000001</v>
      </c>
      <c r="N182" s="27">
        <f t="shared" si="56"/>
        <v>-476.28505000000001</v>
      </c>
      <c r="O182" s="27">
        <f t="shared" si="60"/>
        <v>2855.5331499998497</v>
      </c>
      <c r="P182" s="27">
        <f t="shared" si="61"/>
        <v>-2855.5331499998497</v>
      </c>
    </row>
    <row r="183" spans="1:20">
      <c r="A183" s="31">
        <v>41000</v>
      </c>
      <c r="C183" s="6">
        <v>175</v>
      </c>
      <c r="D183" s="29">
        <f t="shared" si="52"/>
        <v>-1255</v>
      </c>
      <c r="E183" s="29">
        <f t="shared" si="57"/>
        <v>-219625</v>
      </c>
      <c r="F183" s="29">
        <f t="shared" si="53"/>
        <v>6273</v>
      </c>
      <c r="G183" s="34">
        <f>+Inputs!$D$3</f>
        <v>0.37951000000000001</v>
      </c>
      <c r="I183" s="27">
        <f t="shared" si="58"/>
        <v>-225898</v>
      </c>
      <c r="K183" s="27">
        <f t="shared" si="54"/>
        <v>-1255</v>
      </c>
      <c r="L183" s="27">
        <f t="shared" si="59"/>
        <v>-219625</v>
      </c>
      <c r="M183" s="27">
        <f t="shared" si="55"/>
        <v>-476.28505000000001</v>
      </c>
      <c r="N183" s="27">
        <f t="shared" si="56"/>
        <v>-476.28505000000001</v>
      </c>
      <c r="O183" s="27">
        <f t="shared" si="60"/>
        <v>2379.2480999998497</v>
      </c>
      <c r="P183" s="27">
        <f t="shared" si="61"/>
        <v>-2379.2480999998497</v>
      </c>
    </row>
    <row r="184" spans="1:20">
      <c r="A184" s="30">
        <v>41030</v>
      </c>
      <c r="C184" s="6">
        <v>176</v>
      </c>
      <c r="D184" s="29">
        <f t="shared" si="52"/>
        <v>-1255</v>
      </c>
      <c r="E184" s="29">
        <f t="shared" si="57"/>
        <v>-220880</v>
      </c>
      <c r="F184" s="29">
        <f t="shared" si="53"/>
        <v>5018</v>
      </c>
      <c r="G184" s="34">
        <f>+Inputs!$D$3</f>
        <v>0.37951000000000001</v>
      </c>
      <c r="I184" s="27">
        <f t="shared" si="58"/>
        <v>-225898</v>
      </c>
      <c r="K184" s="27">
        <f t="shared" si="54"/>
        <v>-1255</v>
      </c>
      <c r="L184" s="27">
        <f t="shared" si="59"/>
        <v>-220880</v>
      </c>
      <c r="M184" s="27">
        <f t="shared" si="55"/>
        <v>-476.28505000000001</v>
      </c>
      <c r="N184" s="27">
        <f t="shared" si="56"/>
        <v>-476.28505000000001</v>
      </c>
      <c r="O184" s="27">
        <f t="shared" si="60"/>
        <v>1902.9630499998498</v>
      </c>
      <c r="P184" s="27">
        <f t="shared" si="61"/>
        <v>-1902.9630499998498</v>
      </c>
    </row>
    <row r="185" spans="1:20">
      <c r="A185" s="31">
        <v>41061</v>
      </c>
      <c r="C185" s="6">
        <v>177</v>
      </c>
      <c r="D185" s="29">
        <f t="shared" si="52"/>
        <v>-1255</v>
      </c>
      <c r="E185" s="29">
        <f t="shared" si="57"/>
        <v>-222135</v>
      </c>
      <c r="F185" s="29">
        <f t="shared" si="53"/>
        <v>3763</v>
      </c>
      <c r="G185" s="34">
        <f>+Inputs!$D$3</f>
        <v>0.37951000000000001</v>
      </c>
      <c r="I185" s="27">
        <f t="shared" si="58"/>
        <v>-225898</v>
      </c>
      <c r="K185" s="27">
        <f t="shared" si="54"/>
        <v>-1255</v>
      </c>
      <c r="L185" s="27">
        <f t="shared" si="59"/>
        <v>-222135</v>
      </c>
      <c r="M185" s="27">
        <f t="shared" si="55"/>
        <v>-476.28505000000001</v>
      </c>
      <c r="N185" s="27">
        <f t="shared" si="56"/>
        <v>-476.28505000000001</v>
      </c>
      <c r="O185" s="27">
        <f t="shared" si="60"/>
        <v>1426.6779999998498</v>
      </c>
      <c r="P185" s="27">
        <f t="shared" si="61"/>
        <v>-1426.6779999998498</v>
      </c>
    </row>
    <row r="186" spans="1:20">
      <c r="A186" s="30">
        <v>41091</v>
      </c>
      <c r="C186" s="6">
        <v>178</v>
      </c>
      <c r="D186" s="29">
        <f t="shared" si="52"/>
        <v>-1255</v>
      </c>
      <c r="E186" s="29">
        <f t="shared" si="57"/>
        <v>-223390</v>
      </c>
      <c r="F186" s="29">
        <f t="shared" si="53"/>
        <v>2508</v>
      </c>
      <c r="G186" s="34">
        <f>+Inputs!$D$3</f>
        <v>0.37951000000000001</v>
      </c>
      <c r="I186" s="27">
        <f t="shared" si="58"/>
        <v>-225898</v>
      </c>
      <c r="K186" s="27">
        <f t="shared" si="54"/>
        <v>-1255</v>
      </c>
      <c r="L186" s="27">
        <f t="shared" si="59"/>
        <v>-223390</v>
      </c>
      <c r="M186" s="27">
        <f t="shared" si="55"/>
        <v>-476.28505000000001</v>
      </c>
      <c r="N186" s="27">
        <f t="shared" si="56"/>
        <v>-476.28505000000001</v>
      </c>
      <c r="O186" s="27">
        <f t="shared" si="60"/>
        <v>950.39294999984986</v>
      </c>
      <c r="P186" s="27">
        <f t="shared" si="61"/>
        <v>-950.39294999984986</v>
      </c>
    </row>
    <row r="187" spans="1:20">
      <c r="A187" s="31">
        <v>41122</v>
      </c>
      <c r="C187" s="6">
        <v>179</v>
      </c>
      <c r="D187" s="29">
        <f t="shared" si="52"/>
        <v>-1255</v>
      </c>
      <c r="E187" s="29">
        <f t="shared" si="57"/>
        <v>-224645</v>
      </c>
      <c r="F187" s="29">
        <f t="shared" si="53"/>
        <v>1253</v>
      </c>
      <c r="G187" s="34">
        <f>+Inputs!$D$3</f>
        <v>0.37951000000000001</v>
      </c>
      <c r="I187" s="27">
        <f t="shared" si="58"/>
        <v>-225898</v>
      </c>
      <c r="K187" s="27">
        <f t="shared" si="54"/>
        <v>-1255</v>
      </c>
      <c r="L187" s="27">
        <f t="shared" si="59"/>
        <v>-224645</v>
      </c>
      <c r="M187" s="27">
        <f t="shared" si="55"/>
        <v>-476.28505000000001</v>
      </c>
      <c r="N187" s="27">
        <f t="shared" si="56"/>
        <v>-476.28505000000001</v>
      </c>
      <c r="O187" s="27">
        <f t="shared" si="60"/>
        <v>474.10789999984985</v>
      </c>
      <c r="P187" s="27">
        <f t="shared" si="61"/>
        <v>-474.10789999984985</v>
      </c>
    </row>
    <row r="188" spans="1:20">
      <c r="A188" s="30">
        <v>41153</v>
      </c>
      <c r="C188" s="6">
        <v>180</v>
      </c>
      <c r="D188" s="29">
        <f>-F187</f>
        <v>-1253</v>
      </c>
      <c r="E188" s="29">
        <f t="shared" si="57"/>
        <v>-225898</v>
      </c>
      <c r="F188" s="29">
        <f t="shared" si="53"/>
        <v>0</v>
      </c>
      <c r="G188" s="34">
        <f>+Inputs!$D$3</f>
        <v>0.37951000000000001</v>
      </c>
      <c r="I188" s="27">
        <f t="shared" si="58"/>
        <v>-225898</v>
      </c>
      <c r="K188" s="27">
        <f t="shared" si="54"/>
        <v>-1253</v>
      </c>
      <c r="L188" s="27">
        <f t="shared" si="59"/>
        <v>-225898</v>
      </c>
      <c r="M188" s="27">
        <f t="shared" si="55"/>
        <v>-475.52602999999999</v>
      </c>
      <c r="N188" s="27">
        <f t="shared" si="56"/>
        <v>-475.52602999999999</v>
      </c>
      <c r="O188" s="27">
        <f t="shared" si="60"/>
        <v>-1.4181300001501427</v>
      </c>
      <c r="P188" s="27">
        <f t="shared" si="61"/>
        <v>1.4181300001501427</v>
      </c>
    </row>
    <row r="189" spans="1:20">
      <c r="A189" s="30"/>
      <c r="G189" s="28"/>
    </row>
    <row r="190" spans="1:20">
      <c r="A190" s="8" t="s">
        <v>43</v>
      </c>
      <c r="B190" s="33">
        <f>SUM(B9:B189)</f>
        <v>225898</v>
      </c>
      <c r="D190" s="33">
        <f>SUM(D9:D189)</f>
        <v>-225898</v>
      </c>
      <c r="G190" s="28"/>
      <c r="H190" s="33">
        <f>SUM(H9:H189)</f>
        <v>-225898</v>
      </c>
      <c r="I190" s="33"/>
      <c r="J190" s="33">
        <f>SUM(J9:J189)</f>
        <v>-85728.290999999997</v>
      </c>
      <c r="K190" s="33">
        <f>SUM(K9:K189)</f>
        <v>-225898</v>
      </c>
      <c r="L190" s="33"/>
      <c r="M190" s="33">
        <f>SUM(M9:M189)</f>
        <v>-85729.70913000009</v>
      </c>
      <c r="N190" s="33">
        <f>SUM(N9:N189)</f>
        <v>-1.4181300001501427</v>
      </c>
      <c r="O190" s="33">
        <f>SUM(O9:O189)</f>
        <v>7672533.2794699678</v>
      </c>
      <c r="P190" s="33">
        <f>SUM(P9:P189)</f>
        <v>-7672533.2794699678</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sheetPr transitionEvaluation="1" codeName="Sheet34">
    <pageSetUpPr autoPageBreaks="0" fitToPage="1"/>
  </sheetPr>
  <dimension ref="A1:AE193"/>
  <sheetViews>
    <sheetView defaultGridColor="0" topLeftCell="V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102</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35735</v>
      </c>
      <c r="B9" s="32">
        <v>-2852500</v>
      </c>
      <c r="C9" s="6">
        <v>1</v>
      </c>
      <c r="D9" s="29">
        <f t="shared" ref="D9:D40" si="0">ROUND(-(+$B$9/180)*1,0)</f>
        <v>15847</v>
      </c>
      <c r="E9" s="29">
        <f>+D9</f>
        <v>15847</v>
      </c>
      <c r="F9" s="29">
        <f t="shared" ref="F9:F40" si="1">$B$9+E9</f>
        <v>-2836653</v>
      </c>
      <c r="G9" s="34">
        <f>+Inputs!$D$2</f>
        <v>0.3795</v>
      </c>
      <c r="H9" s="27">
        <f>-B9</f>
        <v>2852500</v>
      </c>
      <c r="I9" s="27">
        <f>+H9</f>
        <v>2852500</v>
      </c>
      <c r="J9" s="27">
        <f>H9*G9</f>
        <v>1082523.75</v>
      </c>
      <c r="K9" s="27">
        <f t="shared" ref="K9:K40" si="2">D9</f>
        <v>15847</v>
      </c>
      <c r="L9" s="27">
        <f>+K9</f>
        <v>15847</v>
      </c>
      <c r="M9" s="27">
        <f t="shared" ref="M9:M40" si="3">K9*G9</f>
        <v>6013.9364999999998</v>
      </c>
      <c r="N9" s="27">
        <f t="shared" ref="N9:N40" si="4">M9-J9</f>
        <v>-1076509.8134999999</v>
      </c>
      <c r="O9" s="27">
        <f>+N9</f>
        <v>-1076509.8134999999</v>
      </c>
      <c r="P9" s="27">
        <f>-SUM(N9)</f>
        <v>1076509.8134999999</v>
      </c>
      <c r="Q9" s="38">
        <f>VLOOKUP(Q8,A9:P188,5)</f>
        <v>2313662</v>
      </c>
      <c r="R9" s="38">
        <f>VLOOKUP(R8,A9:P188,5)</f>
        <v>2503826</v>
      </c>
      <c r="S9" s="38">
        <f>+R9-Q9</f>
        <v>190164</v>
      </c>
      <c r="T9" s="35" t="s">
        <v>64</v>
      </c>
      <c r="U9" s="161">
        <f>-IF(TYPE(VLOOKUP(U8,$A$9:$P$188,6,FALSE))=16,0,VLOOKUP(U8,$A$9:$P$188,6,FALSE))</f>
        <v>713155</v>
      </c>
      <c r="V9" s="161">
        <f>-IF(TYPE(VLOOKUP(V8,$A$9:$P$188,6,FALSE))=16,0,VLOOKUP(V8,$A$9:$P$188,6,FALSE))</f>
        <v>697308</v>
      </c>
      <c r="W9" s="161">
        <f t="shared" ref="W9:AE9" si="5">-IF(TYPE(VLOOKUP(W8,$A$9:$P$188,6,FALSE))=16,0,VLOOKUP(W8,$A$9:$P$188,6,FALSE))</f>
        <v>681461</v>
      </c>
      <c r="X9" s="161">
        <f t="shared" si="5"/>
        <v>665614</v>
      </c>
      <c r="Y9" s="161">
        <f t="shared" si="5"/>
        <v>649767</v>
      </c>
      <c r="Z9" s="161">
        <f t="shared" si="5"/>
        <v>633920</v>
      </c>
      <c r="AA9" s="161">
        <f t="shared" si="5"/>
        <v>618073</v>
      </c>
      <c r="AB9" s="161">
        <f t="shared" si="5"/>
        <v>602226</v>
      </c>
      <c r="AC9" s="161">
        <f t="shared" si="5"/>
        <v>586379</v>
      </c>
      <c r="AD9" s="161">
        <f t="shared" si="5"/>
        <v>570532</v>
      </c>
      <c r="AE9" s="161">
        <f t="shared" si="5"/>
        <v>554685</v>
      </c>
    </row>
    <row r="10" spans="1:31">
      <c r="A10" s="30">
        <v>35765</v>
      </c>
      <c r="B10" s="9"/>
      <c r="C10" s="6">
        <v>2</v>
      </c>
      <c r="D10" s="29">
        <f t="shared" si="0"/>
        <v>15847</v>
      </c>
      <c r="E10" s="29">
        <f t="shared" ref="E10:E41" si="6">+E9+D10</f>
        <v>31694</v>
      </c>
      <c r="F10" s="29">
        <f t="shared" si="1"/>
        <v>-2820806</v>
      </c>
      <c r="G10" s="34">
        <f>+Inputs!$D$2</f>
        <v>0.3795</v>
      </c>
      <c r="H10" s="2"/>
      <c r="I10" s="27">
        <f t="shared" ref="I10:I41" si="7">+I9+H10</f>
        <v>2852500</v>
      </c>
      <c r="J10" s="27"/>
      <c r="K10" s="27">
        <f t="shared" si="2"/>
        <v>15847</v>
      </c>
      <c r="L10" s="27">
        <f t="shared" ref="L10:L41" si="8">+L9+K10</f>
        <v>31694</v>
      </c>
      <c r="M10" s="27">
        <f t="shared" si="3"/>
        <v>6013.9364999999998</v>
      </c>
      <c r="N10" s="27">
        <f t="shared" si="4"/>
        <v>6013.9364999999998</v>
      </c>
      <c r="O10" s="27">
        <f t="shared" ref="O10:O41" si="9">+O9+N10</f>
        <v>-1070495.8769999999</v>
      </c>
      <c r="P10" s="27">
        <f t="shared" ref="P10:P41" si="10">P9-N10</f>
        <v>1070495.8769999999</v>
      </c>
      <c r="Q10" s="38">
        <f>VLOOKUP(Q8,A9:P188,15)</f>
        <v>-204476.34340000415</v>
      </c>
      <c r="R10" s="38">
        <f>VLOOKUP(R8,A9:P188,15)</f>
        <v>-132307.20376000408</v>
      </c>
      <c r="S10" s="38">
        <f>+R10-Q10</f>
        <v>72169.139640000067</v>
      </c>
      <c r="T10" s="36" t="s">
        <v>69</v>
      </c>
    </row>
    <row r="11" spans="1:31">
      <c r="A11" s="31">
        <v>35796</v>
      </c>
      <c r="B11" s="5"/>
      <c r="C11" s="6">
        <v>3</v>
      </c>
      <c r="D11" s="29">
        <f t="shared" si="0"/>
        <v>15847</v>
      </c>
      <c r="E11" s="29">
        <f t="shared" si="6"/>
        <v>47541</v>
      </c>
      <c r="F11" s="29">
        <f t="shared" si="1"/>
        <v>-2804959</v>
      </c>
      <c r="G11" s="34">
        <f>+Inputs!$D$2</f>
        <v>0.3795</v>
      </c>
      <c r="H11" s="2"/>
      <c r="I11" s="27">
        <f t="shared" si="7"/>
        <v>2852500</v>
      </c>
      <c r="J11" s="27"/>
      <c r="K11" s="27">
        <f t="shared" si="2"/>
        <v>15847</v>
      </c>
      <c r="L11" s="27">
        <f t="shared" si="8"/>
        <v>47541</v>
      </c>
      <c r="M11" s="27">
        <f t="shared" si="3"/>
        <v>6013.9364999999998</v>
      </c>
      <c r="N11" s="27">
        <f t="shared" si="4"/>
        <v>6013.9364999999998</v>
      </c>
      <c r="O11" s="27">
        <f t="shared" si="9"/>
        <v>-1064481.9404999998</v>
      </c>
      <c r="P11" s="27">
        <f t="shared" si="10"/>
        <v>1064481.9404999998</v>
      </c>
      <c r="Q11" s="38">
        <f>+VLOOKUP(Q8,A9:P188,16)</f>
        <v>204476.34340000415</v>
      </c>
      <c r="R11" s="38">
        <f>+VLOOKUP(R8,A9:P188,16)</f>
        <v>132307.20376000408</v>
      </c>
      <c r="S11" s="38">
        <f>(+Q11+R11)/2</f>
        <v>168391.77358000411</v>
      </c>
      <c r="T11" s="36" t="s">
        <v>113</v>
      </c>
      <c r="U11" s="161">
        <f>IF(TYPE(VLOOKUP(U8,$A$9:$P$188,16,FALSE))=16,0,VLOOKUP(U8,$A$9:$P$188,16,FALSE))</f>
        <v>270631.38807000418</v>
      </c>
      <c r="V11" s="161">
        <f t="shared" ref="V11:AE11" si="11">IF(TYPE(VLOOKUP(V8,$A$9:$P$188,16,FALSE))=16,0,VLOOKUP(V8,$A$9:$P$188,16,FALSE))</f>
        <v>264617.2931000042</v>
      </c>
      <c r="W11" s="161">
        <f t="shared" si="11"/>
        <v>258603.1981300042</v>
      </c>
      <c r="X11" s="161">
        <f t="shared" si="11"/>
        <v>252589.10316000419</v>
      </c>
      <c r="Y11" s="161">
        <f t="shared" si="11"/>
        <v>246575.00819000418</v>
      </c>
      <c r="Z11" s="161">
        <f t="shared" si="11"/>
        <v>240560.91322000418</v>
      </c>
      <c r="AA11" s="161">
        <f t="shared" si="11"/>
        <v>234546.81825000417</v>
      </c>
      <c r="AB11" s="161">
        <f t="shared" si="11"/>
        <v>228532.72328000417</v>
      </c>
      <c r="AC11" s="161">
        <f t="shared" si="11"/>
        <v>222518.62831000416</v>
      </c>
      <c r="AD11" s="161">
        <f t="shared" si="11"/>
        <v>216504.53334000416</v>
      </c>
      <c r="AE11" s="161">
        <f t="shared" si="11"/>
        <v>210490.43837000415</v>
      </c>
    </row>
    <row r="12" spans="1:31">
      <c r="A12" s="30">
        <v>35827</v>
      </c>
      <c r="B12" s="3"/>
      <c r="C12" s="6">
        <v>4</v>
      </c>
      <c r="D12" s="29">
        <f t="shared" si="0"/>
        <v>15847</v>
      </c>
      <c r="E12" s="29">
        <f t="shared" si="6"/>
        <v>63388</v>
      </c>
      <c r="F12" s="29">
        <f t="shared" si="1"/>
        <v>-2789112</v>
      </c>
      <c r="G12" s="34">
        <f>+Inputs!$D$2</f>
        <v>0.3795</v>
      </c>
      <c r="H12" s="2"/>
      <c r="I12" s="27">
        <f t="shared" si="7"/>
        <v>2852500</v>
      </c>
      <c r="J12" s="27"/>
      <c r="K12" s="27">
        <f t="shared" si="2"/>
        <v>15847</v>
      </c>
      <c r="L12" s="27">
        <f t="shared" si="8"/>
        <v>63388</v>
      </c>
      <c r="M12" s="27">
        <f t="shared" si="3"/>
        <v>6013.9364999999998</v>
      </c>
      <c r="N12" s="27">
        <f t="shared" si="4"/>
        <v>6013.9364999999998</v>
      </c>
      <c r="O12" s="27">
        <f t="shared" si="9"/>
        <v>-1058468.0039999997</v>
      </c>
      <c r="P12" s="27">
        <f t="shared" si="10"/>
        <v>1058468.0039999997</v>
      </c>
      <c r="Q12" s="39"/>
      <c r="R12" s="40"/>
      <c r="S12" s="40"/>
      <c r="T12" s="36"/>
    </row>
    <row r="13" spans="1:31">
      <c r="A13" s="31">
        <v>35855</v>
      </c>
      <c r="B13" s="3"/>
      <c r="C13" s="6">
        <v>5</v>
      </c>
      <c r="D13" s="29">
        <f t="shared" si="0"/>
        <v>15847</v>
      </c>
      <c r="E13" s="29">
        <f t="shared" si="6"/>
        <v>79235</v>
      </c>
      <c r="F13" s="29">
        <f t="shared" si="1"/>
        <v>-2773265</v>
      </c>
      <c r="G13" s="34">
        <f>+Inputs!$D$2</f>
        <v>0.3795</v>
      </c>
      <c r="H13" s="2"/>
      <c r="I13" s="27">
        <f t="shared" si="7"/>
        <v>2852500</v>
      </c>
      <c r="J13" s="27"/>
      <c r="K13" s="27">
        <f t="shared" si="2"/>
        <v>15847</v>
      </c>
      <c r="L13" s="27">
        <f t="shared" si="8"/>
        <v>79235</v>
      </c>
      <c r="M13" s="27">
        <f t="shared" si="3"/>
        <v>6013.9364999999998</v>
      </c>
      <c r="N13" s="27">
        <f t="shared" si="4"/>
        <v>6013.9364999999998</v>
      </c>
      <c r="O13" s="27">
        <f t="shared" si="9"/>
        <v>-1052454.0674999997</v>
      </c>
      <c r="P13" s="27">
        <f t="shared" si="10"/>
        <v>1052454.0674999997</v>
      </c>
      <c r="Q13" s="38">
        <f>VLOOKUP(Q8,A9:P188,9)</f>
        <v>2852500</v>
      </c>
      <c r="R13" s="38">
        <f>VLOOKUP(R8,A9:P188,9)</f>
        <v>2852500</v>
      </c>
      <c r="S13" s="38">
        <f>+R13-Q13</f>
        <v>0</v>
      </c>
      <c r="T13" s="36" t="s">
        <v>70</v>
      </c>
    </row>
    <row r="14" spans="1:31">
      <c r="A14" s="30">
        <v>35886</v>
      </c>
      <c r="B14" s="3"/>
      <c r="C14" s="6">
        <v>6</v>
      </c>
      <c r="D14" s="29">
        <f t="shared" si="0"/>
        <v>15847</v>
      </c>
      <c r="E14" s="29">
        <f t="shared" si="6"/>
        <v>95082</v>
      </c>
      <c r="F14" s="29">
        <f t="shared" si="1"/>
        <v>-2757418</v>
      </c>
      <c r="G14" s="34">
        <f>+Inputs!$D$2</f>
        <v>0.3795</v>
      </c>
      <c r="H14" s="2"/>
      <c r="I14" s="27">
        <f t="shared" si="7"/>
        <v>2852500</v>
      </c>
      <c r="J14" s="27"/>
      <c r="K14" s="27">
        <f t="shared" si="2"/>
        <v>15847</v>
      </c>
      <c r="L14" s="27">
        <f t="shared" si="8"/>
        <v>95082</v>
      </c>
      <c r="M14" s="27">
        <f t="shared" si="3"/>
        <v>6013.9364999999998</v>
      </c>
      <c r="N14" s="27">
        <f t="shared" si="4"/>
        <v>6013.9364999999998</v>
      </c>
      <c r="O14" s="27">
        <f t="shared" si="9"/>
        <v>-1046440.1309999997</v>
      </c>
      <c r="P14" s="27">
        <f t="shared" si="10"/>
        <v>1046440.1309999997</v>
      </c>
      <c r="Q14" s="38">
        <f>VLOOKUP(Q8,A9:P188,12)</f>
        <v>2313662</v>
      </c>
      <c r="R14" s="38">
        <f>VLOOKUP(R8,A9:P188,12)</f>
        <v>2503826</v>
      </c>
      <c r="S14" s="38">
        <f>+R14-Q14</f>
        <v>190164</v>
      </c>
      <c r="T14" s="37" t="s">
        <v>93</v>
      </c>
    </row>
    <row r="15" spans="1:31">
      <c r="A15" s="31">
        <v>35916</v>
      </c>
      <c r="B15" s="3"/>
      <c r="C15" s="6">
        <v>7</v>
      </c>
      <c r="D15" s="29">
        <f t="shared" si="0"/>
        <v>15847</v>
      </c>
      <c r="E15" s="29">
        <f t="shared" si="6"/>
        <v>110929</v>
      </c>
      <c r="F15" s="29">
        <f t="shared" si="1"/>
        <v>-2741571</v>
      </c>
      <c r="G15" s="34">
        <f>+Inputs!$D$2</f>
        <v>0.3795</v>
      </c>
      <c r="H15" s="2"/>
      <c r="I15" s="27">
        <f t="shared" si="7"/>
        <v>2852500</v>
      </c>
      <c r="J15" s="27"/>
      <c r="K15" s="27">
        <f t="shared" si="2"/>
        <v>15847</v>
      </c>
      <c r="L15" s="27">
        <f t="shared" si="8"/>
        <v>110929</v>
      </c>
      <c r="M15" s="27">
        <f t="shared" si="3"/>
        <v>6013.9364999999998</v>
      </c>
      <c r="N15" s="27">
        <f t="shared" si="4"/>
        <v>6013.9364999999998</v>
      </c>
      <c r="O15" s="27">
        <f t="shared" si="9"/>
        <v>-1040426.1944999998</v>
      </c>
      <c r="P15" s="27">
        <f t="shared" si="10"/>
        <v>1040426.1944999998</v>
      </c>
    </row>
    <row r="16" spans="1:31">
      <c r="A16" s="30">
        <v>35947</v>
      </c>
      <c r="B16" s="3"/>
      <c r="C16" s="6">
        <v>8</v>
      </c>
      <c r="D16" s="29">
        <f t="shared" si="0"/>
        <v>15847</v>
      </c>
      <c r="E16" s="29">
        <f t="shared" si="6"/>
        <v>126776</v>
      </c>
      <c r="F16" s="29">
        <f t="shared" si="1"/>
        <v>-2725724</v>
      </c>
      <c r="G16" s="34">
        <f>+Inputs!$D$2</f>
        <v>0.3795</v>
      </c>
      <c r="H16" s="2"/>
      <c r="I16" s="27">
        <f t="shared" si="7"/>
        <v>2852500</v>
      </c>
      <c r="J16" s="27"/>
      <c r="K16" s="27">
        <f t="shared" si="2"/>
        <v>15847</v>
      </c>
      <c r="L16" s="27">
        <f t="shared" si="8"/>
        <v>126776</v>
      </c>
      <c r="M16" s="27">
        <f t="shared" si="3"/>
        <v>6013.9364999999998</v>
      </c>
      <c r="N16" s="27">
        <f t="shared" si="4"/>
        <v>6013.9364999999998</v>
      </c>
      <c r="O16" s="27">
        <f t="shared" si="9"/>
        <v>-1034412.2579999998</v>
      </c>
      <c r="P16" s="27">
        <f t="shared" si="10"/>
        <v>1034412.2579999998</v>
      </c>
      <c r="Q16" s="4"/>
      <c r="R16" s="4"/>
      <c r="S16" s="4"/>
    </row>
    <row r="17" spans="1:19">
      <c r="A17" s="31">
        <v>35977</v>
      </c>
      <c r="B17" s="3"/>
      <c r="C17" s="6">
        <v>9</v>
      </c>
      <c r="D17" s="29">
        <f t="shared" si="0"/>
        <v>15847</v>
      </c>
      <c r="E17" s="29">
        <f t="shared" si="6"/>
        <v>142623</v>
      </c>
      <c r="F17" s="29">
        <f t="shared" si="1"/>
        <v>-2709877</v>
      </c>
      <c r="G17" s="34">
        <f>+Inputs!$D$2</f>
        <v>0.3795</v>
      </c>
      <c r="H17" s="2"/>
      <c r="I17" s="27">
        <f t="shared" si="7"/>
        <v>2852500</v>
      </c>
      <c r="J17" s="27"/>
      <c r="K17" s="27">
        <f t="shared" si="2"/>
        <v>15847</v>
      </c>
      <c r="L17" s="27">
        <f t="shared" si="8"/>
        <v>142623</v>
      </c>
      <c r="M17" s="27">
        <f t="shared" si="3"/>
        <v>6013.9364999999998</v>
      </c>
      <c r="N17" s="27">
        <f t="shared" si="4"/>
        <v>6013.9364999999998</v>
      </c>
      <c r="O17" s="27">
        <f t="shared" si="9"/>
        <v>-1028398.3214999998</v>
      </c>
      <c r="P17" s="27">
        <f t="shared" si="10"/>
        <v>1028398.3214999998</v>
      </c>
      <c r="Q17" s="4"/>
      <c r="R17" s="4"/>
      <c r="S17" s="4"/>
    </row>
    <row r="18" spans="1:19">
      <c r="A18" s="30">
        <v>36008</v>
      </c>
      <c r="B18" s="3"/>
      <c r="C18" s="6">
        <v>10</v>
      </c>
      <c r="D18" s="29">
        <f t="shared" si="0"/>
        <v>15847</v>
      </c>
      <c r="E18" s="29">
        <f t="shared" si="6"/>
        <v>158470</v>
      </c>
      <c r="F18" s="29">
        <f t="shared" si="1"/>
        <v>-2694030</v>
      </c>
      <c r="G18" s="34">
        <f>+Inputs!$D$2</f>
        <v>0.3795</v>
      </c>
      <c r="H18" s="2"/>
      <c r="I18" s="27">
        <f t="shared" si="7"/>
        <v>2852500</v>
      </c>
      <c r="J18" s="27"/>
      <c r="K18" s="27">
        <f t="shared" si="2"/>
        <v>15847</v>
      </c>
      <c r="L18" s="27">
        <f t="shared" si="8"/>
        <v>158470</v>
      </c>
      <c r="M18" s="27">
        <f t="shared" si="3"/>
        <v>6013.9364999999998</v>
      </c>
      <c r="N18" s="27">
        <f t="shared" si="4"/>
        <v>6013.9364999999998</v>
      </c>
      <c r="O18" s="27">
        <f t="shared" si="9"/>
        <v>-1022384.3849999999</v>
      </c>
      <c r="P18" s="27">
        <f t="shared" si="10"/>
        <v>1022384.3849999999</v>
      </c>
      <c r="Q18" s="4"/>
      <c r="R18" s="4"/>
      <c r="S18" s="4"/>
    </row>
    <row r="19" spans="1:19">
      <c r="A19" s="31">
        <v>36039</v>
      </c>
      <c r="B19" s="3"/>
      <c r="C19" s="6">
        <v>11</v>
      </c>
      <c r="D19" s="29">
        <f t="shared" si="0"/>
        <v>15847</v>
      </c>
      <c r="E19" s="29">
        <f t="shared" si="6"/>
        <v>174317</v>
      </c>
      <c r="F19" s="29">
        <f t="shared" si="1"/>
        <v>-2678183</v>
      </c>
      <c r="G19" s="34">
        <f>+Inputs!$D$2</f>
        <v>0.3795</v>
      </c>
      <c r="H19" s="2"/>
      <c r="I19" s="27">
        <f t="shared" si="7"/>
        <v>2852500</v>
      </c>
      <c r="J19" s="27"/>
      <c r="K19" s="27">
        <f t="shared" si="2"/>
        <v>15847</v>
      </c>
      <c r="L19" s="27">
        <f t="shared" si="8"/>
        <v>174317</v>
      </c>
      <c r="M19" s="27">
        <f t="shared" si="3"/>
        <v>6013.9364999999998</v>
      </c>
      <c r="N19" s="27">
        <f t="shared" si="4"/>
        <v>6013.9364999999998</v>
      </c>
      <c r="O19" s="27">
        <f t="shared" si="9"/>
        <v>-1016370.4484999999</v>
      </c>
      <c r="P19" s="27">
        <f t="shared" si="10"/>
        <v>1016370.4484999999</v>
      </c>
      <c r="Q19" s="4"/>
      <c r="R19" s="4"/>
      <c r="S19" s="4"/>
    </row>
    <row r="20" spans="1:19">
      <c r="A20" s="30">
        <v>36069</v>
      </c>
      <c r="B20" s="3"/>
      <c r="C20" s="6">
        <v>12</v>
      </c>
      <c r="D20" s="29">
        <f t="shared" si="0"/>
        <v>15847</v>
      </c>
      <c r="E20" s="29">
        <f t="shared" si="6"/>
        <v>190164</v>
      </c>
      <c r="F20" s="29">
        <f t="shared" si="1"/>
        <v>-2662336</v>
      </c>
      <c r="G20" s="34">
        <f>+Inputs!$D$2</f>
        <v>0.3795</v>
      </c>
      <c r="H20" s="2"/>
      <c r="I20" s="27">
        <f t="shared" si="7"/>
        <v>2852500</v>
      </c>
      <c r="J20" s="27"/>
      <c r="K20" s="27">
        <f t="shared" si="2"/>
        <v>15847</v>
      </c>
      <c r="L20" s="27">
        <f t="shared" si="8"/>
        <v>190164</v>
      </c>
      <c r="M20" s="27">
        <f t="shared" si="3"/>
        <v>6013.9364999999998</v>
      </c>
      <c r="N20" s="27">
        <f t="shared" si="4"/>
        <v>6013.9364999999998</v>
      </c>
      <c r="O20" s="27">
        <f t="shared" si="9"/>
        <v>-1010356.512</v>
      </c>
      <c r="P20" s="27">
        <f t="shared" si="10"/>
        <v>1010356.512</v>
      </c>
      <c r="Q20" s="4"/>
      <c r="R20" s="4"/>
      <c r="S20" s="4"/>
    </row>
    <row r="21" spans="1:19">
      <c r="A21" s="31">
        <v>36100</v>
      </c>
      <c r="B21" s="3"/>
      <c r="C21" s="6">
        <v>13</v>
      </c>
      <c r="D21" s="29">
        <f t="shared" si="0"/>
        <v>15847</v>
      </c>
      <c r="E21" s="29">
        <f t="shared" si="6"/>
        <v>206011</v>
      </c>
      <c r="F21" s="29">
        <f t="shared" si="1"/>
        <v>-2646489</v>
      </c>
      <c r="G21" s="34">
        <f>+Inputs!$D$2</f>
        <v>0.3795</v>
      </c>
      <c r="H21" s="2"/>
      <c r="I21" s="27">
        <f t="shared" si="7"/>
        <v>2852500</v>
      </c>
      <c r="J21" s="27"/>
      <c r="K21" s="27">
        <f t="shared" si="2"/>
        <v>15847</v>
      </c>
      <c r="L21" s="27">
        <f t="shared" si="8"/>
        <v>206011</v>
      </c>
      <c r="M21" s="27">
        <f t="shared" si="3"/>
        <v>6013.9364999999998</v>
      </c>
      <c r="N21" s="27">
        <f t="shared" si="4"/>
        <v>6013.9364999999998</v>
      </c>
      <c r="O21" s="27">
        <f t="shared" si="9"/>
        <v>-1004342.5755</v>
      </c>
      <c r="P21" s="27">
        <f t="shared" si="10"/>
        <v>1004342.5755</v>
      </c>
      <c r="Q21" s="4"/>
      <c r="R21" s="4"/>
      <c r="S21" s="4"/>
    </row>
    <row r="22" spans="1:19">
      <c r="A22" s="30">
        <v>36130</v>
      </c>
      <c r="B22" s="3"/>
      <c r="C22" s="6">
        <v>14</v>
      </c>
      <c r="D22" s="29">
        <f t="shared" si="0"/>
        <v>15847</v>
      </c>
      <c r="E22" s="29">
        <f t="shared" si="6"/>
        <v>221858</v>
      </c>
      <c r="F22" s="29">
        <f t="shared" si="1"/>
        <v>-2630642</v>
      </c>
      <c r="G22" s="34">
        <f>+Inputs!$D$2</f>
        <v>0.3795</v>
      </c>
      <c r="H22" s="2"/>
      <c r="I22" s="27">
        <f t="shared" si="7"/>
        <v>2852500</v>
      </c>
      <c r="J22" s="27"/>
      <c r="K22" s="27">
        <f t="shared" si="2"/>
        <v>15847</v>
      </c>
      <c r="L22" s="27">
        <f t="shared" si="8"/>
        <v>221858</v>
      </c>
      <c r="M22" s="27">
        <f t="shared" si="3"/>
        <v>6013.9364999999998</v>
      </c>
      <c r="N22" s="27">
        <f t="shared" si="4"/>
        <v>6013.9364999999998</v>
      </c>
      <c r="O22" s="27">
        <f t="shared" si="9"/>
        <v>-998328.63900000008</v>
      </c>
      <c r="P22" s="27">
        <f t="shared" si="10"/>
        <v>998328.63900000008</v>
      </c>
      <c r="Q22" s="4"/>
      <c r="R22" s="4"/>
      <c r="S22" s="4"/>
    </row>
    <row r="23" spans="1:19">
      <c r="A23" s="31">
        <v>36161</v>
      </c>
      <c r="B23" s="3"/>
      <c r="C23" s="6">
        <v>15</v>
      </c>
      <c r="D23" s="29">
        <f t="shared" si="0"/>
        <v>15847</v>
      </c>
      <c r="E23" s="29">
        <f t="shared" si="6"/>
        <v>237705</v>
      </c>
      <c r="F23" s="29">
        <f t="shared" si="1"/>
        <v>-2614795</v>
      </c>
      <c r="G23" s="34">
        <f>+Inputs!$D$2</f>
        <v>0.3795</v>
      </c>
      <c r="H23" s="2"/>
      <c r="I23" s="27">
        <f t="shared" si="7"/>
        <v>2852500</v>
      </c>
      <c r="J23" s="27"/>
      <c r="K23" s="27">
        <f t="shared" si="2"/>
        <v>15847</v>
      </c>
      <c r="L23" s="27">
        <f t="shared" si="8"/>
        <v>237705</v>
      </c>
      <c r="M23" s="27">
        <f t="shared" si="3"/>
        <v>6013.9364999999998</v>
      </c>
      <c r="N23" s="27">
        <f t="shared" si="4"/>
        <v>6013.9364999999998</v>
      </c>
      <c r="O23" s="27">
        <f t="shared" si="9"/>
        <v>-992314.70250000013</v>
      </c>
      <c r="P23" s="27">
        <f t="shared" si="10"/>
        <v>992314.70250000013</v>
      </c>
      <c r="Q23" s="4"/>
      <c r="R23" s="4"/>
      <c r="S23" s="4"/>
    </row>
    <row r="24" spans="1:19">
      <c r="A24" s="30">
        <v>36192</v>
      </c>
      <c r="B24" s="3"/>
      <c r="C24" s="6">
        <v>16</v>
      </c>
      <c r="D24" s="29">
        <f t="shared" si="0"/>
        <v>15847</v>
      </c>
      <c r="E24" s="29">
        <f t="shared" si="6"/>
        <v>253552</v>
      </c>
      <c r="F24" s="29">
        <f t="shared" si="1"/>
        <v>-2598948</v>
      </c>
      <c r="G24" s="34">
        <f>+Inputs!$D$2</f>
        <v>0.3795</v>
      </c>
      <c r="H24" s="2"/>
      <c r="I24" s="27">
        <f t="shared" si="7"/>
        <v>2852500</v>
      </c>
      <c r="J24" s="27"/>
      <c r="K24" s="27">
        <f t="shared" si="2"/>
        <v>15847</v>
      </c>
      <c r="L24" s="27">
        <f t="shared" si="8"/>
        <v>253552</v>
      </c>
      <c r="M24" s="27">
        <f t="shared" si="3"/>
        <v>6013.9364999999998</v>
      </c>
      <c r="N24" s="27">
        <f t="shared" si="4"/>
        <v>6013.9364999999998</v>
      </c>
      <c r="O24" s="27">
        <f t="shared" si="9"/>
        <v>-986300.76600000018</v>
      </c>
      <c r="P24" s="27">
        <f t="shared" si="10"/>
        <v>986300.76600000018</v>
      </c>
      <c r="Q24" s="4"/>
      <c r="R24" s="4"/>
      <c r="S24" s="4"/>
    </row>
    <row r="25" spans="1:19">
      <c r="A25" s="31">
        <v>36220</v>
      </c>
      <c r="B25" s="3"/>
      <c r="C25" s="6">
        <v>17</v>
      </c>
      <c r="D25" s="29">
        <f t="shared" si="0"/>
        <v>15847</v>
      </c>
      <c r="E25" s="29">
        <f t="shared" si="6"/>
        <v>269399</v>
      </c>
      <c r="F25" s="29">
        <f t="shared" si="1"/>
        <v>-2583101</v>
      </c>
      <c r="G25" s="34">
        <f>+Inputs!$D$2</f>
        <v>0.3795</v>
      </c>
      <c r="H25" s="2"/>
      <c r="I25" s="27">
        <f t="shared" si="7"/>
        <v>2852500</v>
      </c>
      <c r="J25" s="27"/>
      <c r="K25" s="27">
        <f t="shared" si="2"/>
        <v>15847</v>
      </c>
      <c r="L25" s="27">
        <f t="shared" si="8"/>
        <v>269399</v>
      </c>
      <c r="M25" s="27">
        <f t="shared" si="3"/>
        <v>6013.9364999999998</v>
      </c>
      <c r="N25" s="27">
        <f t="shared" si="4"/>
        <v>6013.9364999999998</v>
      </c>
      <c r="O25" s="27">
        <f t="shared" si="9"/>
        <v>-980286.82950000023</v>
      </c>
      <c r="P25" s="27">
        <f t="shared" si="10"/>
        <v>980286.82950000023</v>
      </c>
      <c r="Q25" s="4"/>
      <c r="R25" s="4"/>
      <c r="S25" s="4"/>
    </row>
    <row r="26" spans="1:19">
      <c r="A26" s="30">
        <v>36251</v>
      </c>
      <c r="B26" s="3"/>
      <c r="C26" s="6">
        <v>18</v>
      </c>
      <c r="D26" s="29">
        <f t="shared" si="0"/>
        <v>15847</v>
      </c>
      <c r="E26" s="29">
        <f t="shared" si="6"/>
        <v>285246</v>
      </c>
      <c r="F26" s="29">
        <f t="shared" si="1"/>
        <v>-2567254</v>
      </c>
      <c r="G26" s="34">
        <f>+Inputs!$D$2</f>
        <v>0.3795</v>
      </c>
      <c r="H26" s="2"/>
      <c r="I26" s="27">
        <f t="shared" si="7"/>
        <v>2852500</v>
      </c>
      <c r="J26" s="27"/>
      <c r="K26" s="27">
        <f t="shared" si="2"/>
        <v>15847</v>
      </c>
      <c r="L26" s="27">
        <f t="shared" si="8"/>
        <v>285246</v>
      </c>
      <c r="M26" s="27">
        <f t="shared" si="3"/>
        <v>6013.9364999999998</v>
      </c>
      <c r="N26" s="27">
        <f t="shared" si="4"/>
        <v>6013.9364999999998</v>
      </c>
      <c r="O26" s="27">
        <f t="shared" si="9"/>
        <v>-974272.89300000027</v>
      </c>
      <c r="P26" s="27">
        <f t="shared" si="10"/>
        <v>974272.89300000027</v>
      </c>
      <c r="Q26" s="4"/>
      <c r="R26" s="4"/>
      <c r="S26" s="4"/>
    </row>
    <row r="27" spans="1:19">
      <c r="A27" s="31">
        <v>36281</v>
      </c>
      <c r="B27" s="3"/>
      <c r="C27" s="6">
        <v>19</v>
      </c>
      <c r="D27" s="29">
        <f t="shared" si="0"/>
        <v>15847</v>
      </c>
      <c r="E27" s="29">
        <f t="shared" si="6"/>
        <v>301093</v>
      </c>
      <c r="F27" s="29">
        <f t="shared" si="1"/>
        <v>-2551407</v>
      </c>
      <c r="G27" s="34">
        <f>+Inputs!$D$2</f>
        <v>0.3795</v>
      </c>
      <c r="H27" s="2"/>
      <c r="I27" s="27">
        <f t="shared" si="7"/>
        <v>2852500</v>
      </c>
      <c r="J27" s="27"/>
      <c r="K27" s="27">
        <f t="shared" si="2"/>
        <v>15847</v>
      </c>
      <c r="L27" s="27">
        <f t="shared" si="8"/>
        <v>301093</v>
      </c>
      <c r="M27" s="27">
        <f t="shared" si="3"/>
        <v>6013.9364999999998</v>
      </c>
      <c r="N27" s="27">
        <f t="shared" si="4"/>
        <v>6013.9364999999998</v>
      </c>
      <c r="O27" s="27">
        <f t="shared" si="9"/>
        <v>-968258.95650000032</v>
      </c>
      <c r="P27" s="27">
        <f t="shared" si="10"/>
        <v>968258.95650000032</v>
      </c>
      <c r="Q27" s="4"/>
      <c r="R27" s="4"/>
      <c r="S27" s="4"/>
    </row>
    <row r="28" spans="1:19">
      <c r="A28" s="30">
        <v>36312</v>
      </c>
      <c r="B28" s="3"/>
      <c r="C28" s="6">
        <v>20</v>
      </c>
      <c r="D28" s="29">
        <f t="shared" si="0"/>
        <v>15847</v>
      </c>
      <c r="E28" s="29">
        <f t="shared" si="6"/>
        <v>316940</v>
      </c>
      <c r="F28" s="29">
        <f t="shared" si="1"/>
        <v>-2535560</v>
      </c>
      <c r="G28" s="34">
        <f>+Inputs!$D$2</f>
        <v>0.3795</v>
      </c>
      <c r="H28" s="2"/>
      <c r="I28" s="27">
        <f t="shared" si="7"/>
        <v>2852500</v>
      </c>
      <c r="J28" s="27"/>
      <c r="K28" s="27">
        <f t="shared" si="2"/>
        <v>15847</v>
      </c>
      <c r="L28" s="27">
        <f t="shared" si="8"/>
        <v>316940</v>
      </c>
      <c r="M28" s="27">
        <f t="shared" si="3"/>
        <v>6013.9364999999998</v>
      </c>
      <c r="N28" s="27">
        <f t="shared" si="4"/>
        <v>6013.9364999999998</v>
      </c>
      <c r="O28" s="27">
        <f t="shared" si="9"/>
        <v>-962245.02000000037</v>
      </c>
      <c r="P28" s="27">
        <f t="shared" si="10"/>
        <v>962245.02000000037</v>
      </c>
      <c r="Q28" s="4"/>
      <c r="R28" s="4"/>
      <c r="S28" s="4"/>
    </row>
    <row r="29" spans="1:19">
      <c r="A29" s="31">
        <v>36342</v>
      </c>
      <c r="B29" s="3"/>
      <c r="C29" s="6">
        <v>21</v>
      </c>
      <c r="D29" s="29">
        <f t="shared" si="0"/>
        <v>15847</v>
      </c>
      <c r="E29" s="29">
        <f t="shared" si="6"/>
        <v>332787</v>
      </c>
      <c r="F29" s="29">
        <f t="shared" si="1"/>
        <v>-2519713</v>
      </c>
      <c r="G29" s="34">
        <f>+Inputs!$D$2</f>
        <v>0.3795</v>
      </c>
      <c r="H29" s="2"/>
      <c r="I29" s="27">
        <f t="shared" si="7"/>
        <v>2852500</v>
      </c>
      <c r="J29" s="27"/>
      <c r="K29" s="27">
        <f t="shared" si="2"/>
        <v>15847</v>
      </c>
      <c r="L29" s="27">
        <f t="shared" si="8"/>
        <v>332787</v>
      </c>
      <c r="M29" s="27">
        <f t="shared" si="3"/>
        <v>6013.9364999999998</v>
      </c>
      <c r="N29" s="27">
        <f t="shared" si="4"/>
        <v>6013.9364999999998</v>
      </c>
      <c r="O29" s="27">
        <f t="shared" si="9"/>
        <v>-956231.08350000042</v>
      </c>
      <c r="P29" s="27">
        <f t="shared" si="10"/>
        <v>956231.08350000042</v>
      </c>
      <c r="Q29" s="4"/>
      <c r="R29" s="4"/>
      <c r="S29" s="4"/>
    </row>
    <row r="30" spans="1:19">
      <c r="A30" s="30">
        <v>36373</v>
      </c>
      <c r="B30" s="3"/>
      <c r="C30" s="6">
        <v>22</v>
      </c>
      <c r="D30" s="29">
        <f t="shared" si="0"/>
        <v>15847</v>
      </c>
      <c r="E30" s="29">
        <f t="shared" si="6"/>
        <v>348634</v>
      </c>
      <c r="F30" s="29">
        <f t="shared" si="1"/>
        <v>-2503866</v>
      </c>
      <c r="G30" s="34">
        <f>+Inputs!$D$2</f>
        <v>0.3795</v>
      </c>
      <c r="H30" s="2"/>
      <c r="I30" s="27">
        <f t="shared" si="7"/>
        <v>2852500</v>
      </c>
      <c r="J30" s="27"/>
      <c r="K30" s="27">
        <f t="shared" si="2"/>
        <v>15847</v>
      </c>
      <c r="L30" s="27">
        <f t="shared" si="8"/>
        <v>348634</v>
      </c>
      <c r="M30" s="27">
        <f t="shared" si="3"/>
        <v>6013.9364999999998</v>
      </c>
      <c r="N30" s="27">
        <f t="shared" si="4"/>
        <v>6013.9364999999998</v>
      </c>
      <c r="O30" s="27">
        <f t="shared" si="9"/>
        <v>-950217.14700000046</v>
      </c>
      <c r="P30" s="27">
        <f t="shared" si="10"/>
        <v>950217.14700000046</v>
      </c>
      <c r="Q30" s="125"/>
    </row>
    <row r="31" spans="1:19">
      <c r="A31" s="31">
        <v>36404</v>
      </c>
      <c r="B31" s="3"/>
      <c r="C31" s="6">
        <v>23</v>
      </c>
      <c r="D31" s="29">
        <f t="shared" si="0"/>
        <v>15847</v>
      </c>
      <c r="E31" s="29">
        <f t="shared" si="6"/>
        <v>364481</v>
      </c>
      <c r="F31" s="29">
        <f t="shared" si="1"/>
        <v>-2488019</v>
      </c>
      <c r="G31" s="34">
        <f>+Inputs!$D$2</f>
        <v>0.3795</v>
      </c>
      <c r="H31" s="2"/>
      <c r="I31" s="27">
        <f t="shared" si="7"/>
        <v>2852500</v>
      </c>
      <c r="J31" s="27"/>
      <c r="K31" s="27">
        <f t="shared" si="2"/>
        <v>15847</v>
      </c>
      <c r="L31" s="27">
        <f t="shared" si="8"/>
        <v>364481</v>
      </c>
      <c r="M31" s="27">
        <f t="shared" si="3"/>
        <v>6013.9364999999998</v>
      </c>
      <c r="N31" s="27">
        <f t="shared" si="4"/>
        <v>6013.9364999999998</v>
      </c>
      <c r="O31" s="27">
        <f t="shared" si="9"/>
        <v>-944203.21050000051</v>
      </c>
      <c r="P31" s="27">
        <f t="shared" si="10"/>
        <v>944203.21050000051</v>
      </c>
      <c r="Q31" s="125"/>
    </row>
    <row r="32" spans="1:19">
      <c r="A32" s="30">
        <v>36434</v>
      </c>
      <c r="B32" s="3"/>
      <c r="C32" s="6">
        <v>24</v>
      </c>
      <c r="D32" s="29">
        <f t="shared" si="0"/>
        <v>15847</v>
      </c>
      <c r="E32" s="29">
        <f t="shared" si="6"/>
        <v>380328</v>
      </c>
      <c r="F32" s="29">
        <f t="shared" si="1"/>
        <v>-2472172</v>
      </c>
      <c r="G32" s="34">
        <f>+Inputs!$D$2</f>
        <v>0.3795</v>
      </c>
      <c r="H32" s="2"/>
      <c r="I32" s="27">
        <f t="shared" si="7"/>
        <v>2852500</v>
      </c>
      <c r="J32" s="27"/>
      <c r="K32" s="27">
        <f t="shared" si="2"/>
        <v>15847</v>
      </c>
      <c r="L32" s="27">
        <f t="shared" si="8"/>
        <v>380328</v>
      </c>
      <c r="M32" s="27">
        <f t="shared" si="3"/>
        <v>6013.9364999999998</v>
      </c>
      <c r="N32" s="27">
        <f t="shared" si="4"/>
        <v>6013.9364999999998</v>
      </c>
      <c r="O32" s="27">
        <f t="shared" si="9"/>
        <v>-938189.27400000056</v>
      </c>
      <c r="P32" s="27">
        <f t="shared" si="10"/>
        <v>938189.27400000056</v>
      </c>
      <c r="Q32" s="125"/>
    </row>
    <row r="33" spans="1:21">
      <c r="A33" s="31">
        <v>36465</v>
      </c>
      <c r="B33" s="3"/>
      <c r="C33" s="6">
        <v>25</v>
      </c>
      <c r="D33" s="29">
        <f t="shared" si="0"/>
        <v>15847</v>
      </c>
      <c r="E33" s="29">
        <f t="shared" si="6"/>
        <v>396175</v>
      </c>
      <c r="F33" s="29">
        <f t="shared" si="1"/>
        <v>-2456325</v>
      </c>
      <c r="G33" s="34">
        <f>+Inputs!$D$2</f>
        <v>0.3795</v>
      </c>
      <c r="H33" s="2"/>
      <c r="I33" s="27">
        <f t="shared" si="7"/>
        <v>2852500</v>
      </c>
      <c r="J33" s="27"/>
      <c r="K33" s="27">
        <f t="shared" si="2"/>
        <v>15847</v>
      </c>
      <c r="L33" s="27">
        <f t="shared" si="8"/>
        <v>396175</v>
      </c>
      <c r="M33" s="27">
        <f t="shared" si="3"/>
        <v>6013.9364999999998</v>
      </c>
      <c r="N33" s="27">
        <f t="shared" si="4"/>
        <v>6013.9364999999998</v>
      </c>
      <c r="O33" s="27">
        <f t="shared" si="9"/>
        <v>-932175.33750000061</v>
      </c>
      <c r="P33" s="27">
        <f t="shared" si="10"/>
        <v>932175.33750000061</v>
      </c>
      <c r="Q33" s="125"/>
    </row>
    <row r="34" spans="1:21">
      <c r="A34" s="30">
        <v>36495</v>
      </c>
      <c r="B34" s="3"/>
      <c r="C34" s="6">
        <v>26</v>
      </c>
      <c r="D34" s="29">
        <f t="shared" si="0"/>
        <v>15847</v>
      </c>
      <c r="E34" s="29">
        <f t="shared" si="6"/>
        <v>412022</v>
      </c>
      <c r="F34" s="29">
        <f t="shared" si="1"/>
        <v>-2440478</v>
      </c>
      <c r="G34" s="34">
        <f>+Inputs!$D$2</f>
        <v>0.3795</v>
      </c>
      <c r="H34" s="2"/>
      <c r="I34" s="27">
        <f t="shared" si="7"/>
        <v>2852500</v>
      </c>
      <c r="J34" s="27"/>
      <c r="K34" s="27">
        <f t="shared" si="2"/>
        <v>15847</v>
      </c>
      <c r="L34" s="27">
        <f t="shared" si="8"/>
        <v>412022</v>
      </c>
      <c r="M34" s="27">
        <f t="shared" si="3"/>
        <v>6013.9364999999998</v>
      </c>
      <c r="N34" s="27">
        <f t="shared" si="4"/>
        <v>6013.9364999999998</v>
      </c>
      <c r="O34" s="27">
        <f t="shared" si="9"/>
        <v>-926161.40100000065</v>
      </c>
      <c r="P34" s="27">
        <f t="shared" si="10"/>
        <v>926161.40100000065</v>
      </c>
      <c r="Q34" s="125"/>
    </row>
    <row r="35" spans="1:21">
      <c r="A35" s="31">
        <v>36526</v>
      </c>
      <c r="B35" s="3"/>
      <c r="C35" s="6">
        <v>27</v>
      </c>
      <c r="D35" s="29">
        <f t="shared" si="0"/>
        <v>15847</v>
      </c>
      <c r="E35" s="29">
        <f t="shared" si="6"/>
        <v>427869</v>
      </c>
      <c r="F35" s="29">
        <f t="shared" si="1"/>
        <v>-2424631</v>
      </c>
      <c r="G35" s="34">
        <f>+Inputs!$D$2</f>
        <v>0.3795</v>
      </c>
      <c r="H35" s="2"/>
      <c r="I35" s="27">
        <f t="shared" si="7"/>
        <v>2852500</v>
      </c>
      <c r="J35" s="27"/>
      <c r="K35" s="27">
        <f t="shared" si="2"/>
        <v>15847</v>
      </c>
      <c r="L35" s="27">
        <f t="shared" si="8"/>
        <v>427869</v>
      </c>
      <c r="M35" s="27">
        <f t="shared" si="3"/>
        <v>6013.9364999999998</v>
      </c>
      <c r="N35" s="27">
        <f t="shared" si="4"/>
        <v>6013.9364999999998</v>
      </c>
      <c r="O35" s="27">
        <f t="shared" si="9"/>
        <v>-920147.4645000007</v>
      </c>
      <c r="P35" s="27">
        <f t="shared" si="10"/>
        <v>920147.4645000007</v>
      </c>
    </row>
    <row r="36" spans="1:21">
      <c r="A36" s="30">
        <v>36557</v>
      </c>
      <c r="B36" s="3"/>
      <c r="C36" s="6">
        <v>28</v>
      </c>
      <c r="D36" s="29">
        <f t="shared" si="0"/>
        <v>15847</v>
      </c>
      <c r="E36" s="29">
        <f t="shared" si="6"/>
        <v>443716</v>
      </c>
      <c r="F36" s="29">
        <f t="shared" si="1"/>
        <v>-2408784</v>
      </c>
      <c r="G36" s="34">
        <f>+Inputs!$D$2</f>
        <v>0.3795</v>
      </c>
      <c r="H36" s="2"/>
      <c r="I36" s="27">
        <f t="shared" si="7"/>
        <v>2852500</v>
      </c>
      <c r="J36" s="27"/>
      <c r="K36" s="27">
        <f t="shared" si="2"/>
        <v>15847</v>
      </c>
      <c r="L36" s="27">
        <f t="shared" si="8"/>
        <v>443716</v>
      </c>
      <c r="M36" s="27">
        <f t="shared" si="3"/>
        <v>6013.9364999999998</v>
      </c>
      <c r="N36" s="27">
        <f t="shared" si="4"/>
        <v>6013.9364999999998</v>
      </c>
      <c r="O36" s="27">
        <f t="shared" si="9"/>
        <v>-914133.52800000075</v>
      </c>
      <c r="P36" s="27">
        <f t="shared" si="10"/>
        <v>914133.52800000075</v>
      </c>
    </row>
    <row r="37" spans="1:21">
      <c r="A37" s="31">
        <v>36586</v>
      </c>
      <c r="B37" s="3"/>
      <c r="C37" s="6">
        <v>29</v>
      </c>
      <c r="D37" s="29">
        <f t="shared" si="0"/>
        <v>15847</v>
      </c>
      <c r="E37" s="29">
        <f t="shared" si="6"/>
        <v>459563</v>
      </c>
      <c r="F37" s="29">
        <f t="shared" si="1"/>
        <v>-2392937</v>
      </c>
      <c r="G37" s="34">
        <f>+Inputs!$D$2</f>
        <v>0.3795</v>
      </c>
      <c r="H37" s="2"/>
      <c r="I37" s="27">
        <f t="shared" si="7"/>
        <v>2852500</v>
      </c>
      <c r="J37" s="27"/>
      <c r="K37" s="27">
        <f t="shared" si="2"/>
        <v>15847</v>
      </c>
      <c r="L37" s="27">
        <f t="shared" si="8"/>
        <v>459563</v>
      </c>
      <c r="M37" s="27">
        <f t="shared" si="3"/>
        <v>6013.9364999999998</v>
      </c>
      <c r="N37" s="27">
        <f t="shared" si="4"/>
        <v>6013.9364999999998</v>
      </c>
      <c r="O37" s="27">
        <f t="shared" si="9"/>
        <v>-908119.5915000008</v>
      </c>
      <c r="P37" s="27">
        <f t="shared" si="10"/>
        <v>908119.5915000008</v>
      </c>
    </row>
    <row r="38" spans="1:21">
      <c r="A38" s="30">
        <v>36617</v>
      </c>
      <c r="B38" s="3"/>
      <c r="C38" s="6">
        <v>30</v>
      </c>
      <c r="D38" s="29">
        <f t="shared" si="0"/>
        <v>15847</v>
      </c>
      <c r="E38" s="29">
        <f t="shared" si="6"/>
        <v>475410</v>
      </c>
      <c r="F38" s="29">
        <f t="shared" si="1"/>
        <v>-2377090</v>
      </c>
      <c r="G38" s="34">
        <f>+Inputs!$D$2</f>
        <v>0.3795</v>
      </c>
      <c r="H38" s="2"/>
      <c r="I38" s="27">
        <f t="shared" si="7"/>
        <v>2852500</v>
      </c>
      <c r="J38" s="27"/>
      <c r="K38" s="27">
        <f t="shared" si="2"/>
        <v>15847</v>
      </c>
      <c r="L38" s="27">
        <f t="shared" si="8"/>
        <v>475410</v>
      </c>
      <c r="M38" s="27">
        <f t="shared" si="3"/>
        <v>6013.9364999999998</v>
      </c>
      <c r="N38" s="27">
        <f t="shared" si="4"/>
        <v>6013.9364999999998</v>
      </c>
      <c r="O38" s="27">
        <f t="shared" si="9"/>
        <v>-902105.65500000084</v>
      </c>
      <c r="P38" s="27">
        <f t="shared" si="10"/>
        <v>902105.65500000084</v>
      </c>
    </row>
    <row r="39" spans="1:21">
      <c r="A39" s="31">
        <v>36647</v>
      </c>
      <c r="B39" s="2"/>
      <c r="C39" s="6">
        <v>31</v>
      </c>
      <c r="D39" s="29">
        <f t="shared" si="0"/>
        <v>15847</v>
      </c>
      <c r="E39" s="29">
        <f t="shared" si="6"/>
        <v>491257</v>
      </c>
      <c r="F39" s="29">
        <f t="shared" si="1"/>
        <v>-2361243</v>
      </c>
      <c r="G39" s="34">
        <f>+Inputs!$D$2</f>
        <v>0.3795</v>
      </c>
      <c r="H39" s="2"/>
      <c r="I39" s="27">
        <f t="shared" si="7"/>
        <v>2852500</v>
      </c>
      <c r="J39" s="27"/>
      <c r="K39" s="27">
        <f t="shared" si="2"/>
        <v>15847</v>
      </c>
      <c r="L39" s="27">
        <f t="shared" si="8"/>
        <v>491257</v>
      </c>
      <c r="M39" s="27">
        <f t="shared" si="3"/>
        <v>6013.9364999999998</v>
      </c>
      <c r="N39" s="27">
        <f t="shared" si="4"/>
        <v>6013.9364999999998</v>
      </c>
      <c r="O39" s="27">
        <f t="shared" si="9"/>
        <v>-896091.71850000089</v>
      </c>
      <c r="P39" s="27">
        <f t="shared" si="10"/>
        <v>896091.71850000089</v>
      </c>
    </row>
    <row r="40" spans="1:21">
      <c r="A40" s="30">
        <v>36678</v>
      </c>
      <c r="B40" s="2"/>
      <c r="C40" s="6">
        <v>32</v>
      </c>
      <c r="D40" s="29">
        <f t="shared" si="0"/>
        <v>15847</v>
      </c>
      <c r="E40" s="29">
        <f t="shared" si="6"/>
        <v>507104</v>
      </c>
      <c r="F40" s="29">
        <f t="shared" si="1"/>
        <v>-2345396</v>
      </c>
      <c r="G40" s="34">
        <f>+Inputs!$D$2</f>
        <v>0.3795</v>
      </c>
      <c r="H40" s="2"/>
      <c r="I40" s="27">
        <f t="shared" si="7"/>
        <v>2852500</v>
      </c>
      <c r="J40" s="2"/>
      <c r="K40" s="27">
        <f t="shared" si="2"/>
        <v>15847</v>
      </c>
      <c r="L40" s="27">
        <f t="shared" si="8"/>
        <v>507104</v>
      </c>
      <c r="M40" s="27">
        <f t="shared" si="3"/>
        <v>6013.9364999999998</v>
      </c>
      <c r="N40" s="27">
        <f t="shared" si="4"/>
        <v>6013.9364999999998</v>
      </c>
      <c r="O40" s="27">
        <f t="shared" si="9"/>
        <v>-890077.78200000094</v>
      </c>
      <c r="P40" s="27">
        <f t="shared" si="10"/>
        <v>890077.78200000094</v>
      </c>
    </row>
    <row r="41" spans="1:21">
      <c r="A41" s="31">
        <v>36708</v>
      </c>
      <c r="C41" s="6">
        <v>33</v>
      </c>
      <c r="D41" s="29">
        <f t="shared" ref="D41:D72" si="12">ROUND(-(+$B$9/180)*1,0)</f>
        <v>15847</v>
      </c>
      <c r="E41" s="29">
        <f t="shared" si="6"/>
        <v>522951</v>
      </c>
      <c r="F41" s="29">
        <f t="shared" ref="F41:F72" si="13">$B$9+E41</f>
        <v>-2329549</v>
      </c>
      <c r="G41" s="34">
        <f>+Inputs!$D$2</f>
        <v>0.3795</v>
      </c>
      <c r="I41" s="27">
        <f t="shared" si="7"/>
        <v>2852500</v>
      </c>
      <c r="K41" s="27">
        <f t="shared" ref="K41:K72" si="14">D41</f>
        <v>15847</v>
      </c>
      <c r="L41" s="27">
        <f t="shared" si="8"/>
        <v>522951</v>
      </c>
      <c r="M41" s="27">
        <f t="shared" ref="M41:M72" si="15">K41*G41</f>
        <v>6013.9364999999998</v>
      </c>
      <c r="N41" s="27">
        <f t="shared" ref="N41:N72" si="16">M41-J41</f>
        <v>6013.9364999999998</v>
      </c>
      <c r="O41" s="27">
        <f t="shared" si="9"/>
        <v>-884063.84550000099</v>
      </c>
      <c r="P41" s="27">
        <f t="shared" si="10"/>
        <v>884063.84550000099</v>
      </c>
    </row>
    <row r="42" spans="1:21">
      <c r="A42" s="30">
        <v>36739</v>
      </c>
      <c r="C42" s="6">
        <v>34</v>
      </c>
      <c r="D42" s="29">
        <f t="shared" si="12"/>
        <v>15847</v>
      </c>
      <c r="E42" s="29">
        <f t="shared" ref="E42:E73" si="17">+E41+D42</f>
        <v>538798</v>
      </c>
      <c r="F42" s="29">
        <f t="shared" si="13"/>
        <v>-2313702</v>
      </c>
      <c r="G42" s="34">
        <f>+Inputs!$D$2</f>
        <v>0.3795</v>
      </c>
      <c r="I42" s="27">
        <f t="shared" ref="I42:I73" si="18">+I41+H42</f>
        <v>2852500</v>
      </c>
      <c r="K42" s="27">
        <f t="shared" si="14"/>
        <v>15847</v>
      </c>
      <c r="L42" s="27">
        <f t="shared" ref="L42:L73" si="19">+L41+K42</f>
        <v>538798</v>
      </c>
      <c r="M42" s="27">
        <f t="shared" si="15"/>
        <v>6013.9364999999998</v>
      </c>
      <c r="N42" s="27">
        <f t="shared" si="16"/>
        <v>6013.9364999999998</v>
      </c>
      <c r="O42" s="27">
        <f t="shared" ref="O42:O73" si="20">+O41+N42</f>
        <v>-878049.90900000103</v>
      </c>
      <c r="P42" s="27">
        <f t="shared" ref="P42:P73" si="21">P41-N42</f>
        <v>878049.90900000103</v>
      </c>
    </row>
    <row r="43" spans="1:21">
      <c r="A43" s="31">
        <v>36770</v>
      </c>
      <c r="C43" s="6">
        <v>35</v>
      </c>
      <c r="D43" s="29">
        <f t="shared" si="12"/>
        <v>15847</v>
      </c>
      <c r="E43" s="29">
        <f t="shared" si="17"/>
        <v>554645</v>
      </c>
      <c r="F43" s="29">
        <f t="shared" si="13"/>
        <v>-2297855</v>
      </c>
      <c r="G43" s="34">
        <f>+Inputs!$D$2</f>
        <v>0.3795</v>
      </c>
      <c r="I43" s="27">
        <f t="shared" si="18"/>
        <v>2852500</v>
      </c>
      <c r="K43" s="27">
        <f t="shared" si="14"/>
        <v>15847</v>
      </c>
      <c r="L43" s="27">
        <f t="shared" si="19"/>
        <v>554645</v>
      </c>
      <c r="M43" s="27">
        <f t="shared" si="15"/>
        <v>6013.9364999999998</v>
      </c>
      <c r="N43" s="27">
        <f t="shared" si="16"/>
        <v>6013.9364999999998</v>
      </c>
      <c r="O43" s="27">
        <f t="shared" si="20"/>
        <v>-872035.97250000108</v>
      </c>
      <c r="P43" s="27">
        <f t="shared" si="21"/>
        <v>872035.97250000108</v>
      </c>
    </row>
    <row r="44" spans="1:21">
      <c r="A44" s="30">
        <v>36800</v>
      </c>
      <c r="C44" s="6">
        <v>36</v>
      </c>
      <c r="D44" s="29">
        <f t="shared" si="12"/>
        <v>15847</v>
      </c>
      <c r="E44" s="29">
        <f t="shared" si="17"/>
        <v>570492</v>
      </c>
      <c r="F44" s="29">
        <f t="shared" si="13"/>
        <v>-2282008</v>
      </c>
      <c r="G44" s="34">
        <f>+Inputs!$D$2</f>
        <v>0.3795</v>
      </c>
      <c r="I44" s="27">
        <f t="shared" si="18"/>
        <v>2852500</v>
      </c>
      <c r="K44" s="27">
        <f t="shared" si="14"/>
        <v>15847</v>
      </c>
      <c r="L44" s="27">
        <f t="shared" si="19"/>
        <v>570492</v>
      </c>
      <c r="M44" s="27">
        <f t="shared" si="15"/>
        <v>6013.9364999999998</v>
      </c>
      <c r="N44" s="27">
        <f t="shared" si="16"/>
        <v>6013.9364999999998</v>
      </c>
      <c r="O44" s="27">
        <f t="shared" si="20"/>
        <v>-866022.03600000113</v>
      </c>
      <c r="P44" s="27">
        <f t="shared" si="21"/>
        <v>866022.03600000113</v>
      </c>
      <c r="U44" s="108"/>
    </row>
    <row r="45" spans="1:21">
      <c r="A45" s="31">
        <v>36831</v>
      </c>
      <c r="C45" s="6">
        <v>37</v>
      </c>
      <c r="D45" s="29">
        <f t="shared" si="12"/>
        <v>15847</v>
      </c>
      <c r="E45" s="29">
        <f t="shared" si="17"/>
        <v>586339</v>
      </c>
      <c r="F45" s="29">
        <f t="shared" si="13"/>
        <v>-2266161</v>
      </c>
      <c r="G45" s="34">
        <f>+Inputs!$D$2</f>
        <v>0.3795</v>
      </c>
      <c r="I45" s="27">
        <f t="shared" si="18"/>
        <v>2852500</v>
      </c>
      <c r="K45" s="27">
        <f t="shared" si="14"/>
        <v>15847</v>
      </c>
      <c r="L45" s="27">
        <f t="shared" si="19"/>
        <v>586339</v>
      </c>
      <c r="M45" s="27">
        <f t="shared" si="15"/>
        <v>6013.9364999999998</v>
      </c>
      <c r="N45" s="27">
        <f t="shared" si="16"/>
        <v>6013.9364999999998</v>
      </c>
      <c r="O45" s="27">
        <f t="shared" si="20"/>
        <v>-860008.09950000118</v>
      </c>
      <c r="P45" s="27">
        <f t="shared" si="21"/>
        <v>860008.09950000118</v>
      </c>
      <c r="U45" s="108"/>
    </row>
    <row r="46" spans="1:21">
      <c r="A46" s="30">
        <v>36861</v>
      </c>
      <c r="C46" s="6">
        <v>38</v>
      </c>
      <c r="D46" s="29">
        <f t="shared" si="12"/>
        <v>15847</v>
      </c>
      <c r="E46" s="29">
        <f t="shared" si="17"/>
        <v>602186</v>
      </c>
      <c r="F46" s="29">
        <f t="shared" si="13"/>
        <v>-2250314</v>
      </c>
      <c r="G46" s="34">
        <f>+Inputs!$D$2</f>
        <v>0.3795</v>
      </c>
      <c r="I46" s="27">
        <f t="shared" si="18"/>
        <v>2852500</v>
      </c>
      <c r="K46" s="27">
        <f t="shared" si="14"/>
        <v>15847</v>
      </c>
      <c r="L46" s="27">
        <f t="shared" si="19"/>
        <v>602186</v>
      </c>
      <c r="M46" s="27">
        <f t="shared" si="15"/>
        <v>6013.9364999999998</v>
      </c>
      <c r="N46" s="27">
        <f t="shared" si="16"/>
        <v>6013.9364999999998</v>
      </c>
      <c r="O46" s="27">
        <f t="shared" si="20"/>
        <v>-853994.16300000122</v>
      </c>
      <c r="P46" s="27">
        <f t="shared" si="21"/>
        <v>853994.16300000122</v>
      </c>
      <c r="U46" s="108"/>
    </row>
    <row r="47" spans="1:21">
      <c r="A47" s="31">
        <v>36892</v>
      </c>
      <c r="C47" s="6">
        <v>39</v>
      </c>
      <c r="D47" s="29">
        <f t="shared" si="12"/>
        <v>15847</v>
      </c>
      <c r="E47" s="29">
        <f t="shared" si="17"/>
        <v>618033</v>
      </c>
      <c r="F47" s="29">
        <f t="shared" si="13"/>
        <v>-2234467</v>
      </c>
      <c r="G47" s="34">
        <f>+Inputs!$D$2</f>
        <v>0.3795</v>
      </c>
      <c r="I47" s="27">
        <f t="shared" si="18"/>
        <v>2852500</v>
      </c>
      <c r="K47" s="27">
        <f t="shared" si="14"/>
        <v>15847</v>
      </c>
      <c r="L47" s="27">
        <f t="shared" si="19"/>
        <v>618033</v>
      </c>
      <c r="M47" s="27">
        <f t="shared" si="15"/>
        <v>6013.9364999999998</v>
      </c>
      <c r="N47" s="27">
        <f t="shared" si="16"/>
        <v>6013.9364999999998</v>
      </c>
      <c r="O47" s="27">
        <f t="shared" si="20"/>
        <v>-847980.22650000127</v>
      </c>
      <c r="P47" s="27">
        <f t="shared" si="21"/>
        <v>847980.22650000127</v>
      </c>
      <c r="U47" s="108"/>
    </row>
    <row r="48" spans="1:21">
      <c r="A48" s="30">
        <v>36923</v>
      </c>
      <c r="C48" s="6">
        <v>40</v>
      </c>
      <c r="D48" s="29">
        <f t="shared" si="12"/>
        <v>15847</v>
      </c>
      <c r="E48" s="29">
        <f t="shared" si="17"/>
        <v>633880</v>
      </c>
      <c r="F48" s="29">
        <f t="shared" si="13"/>
        <v>-2218620</v>
      </c>
      <c r="G48" s="34">
        <f>+Inputs!$D$2</f>
        <v>0.3795</v>
      </c>
      <c r="I48" s="27">
        <f t="shared" si="18"/>
        <v>2852500</v>
      </c>
      <c r="K48" s="27">
        <f t="shared" si="14"/>
        <v>15847</v>
      </c>
      <c r="L48" s="27">
        <f t="shared" si="19"/>
        <v>633880</v>
      </c>
      <c r="M48" s="27">
        <f t="shared" si="15"/>
        <v>6013.9364999999998</v>
      </c>
      <c r="N48" s="27">
        <f t="shared" si="16"/>
        <v>6013.9364999999998</v>
      </c>
      <c r="O48" s="27">
        <f t="shared" si="20"/>
        <v>-841966.29000000132</v>
      </c>
      <c r="P48" s="27">
        <f t="shared" si="21"/>
        <v>841966.29000000132</v>
      </c>
      <c r="U48" s="108"/>
    </row>
    <row r="49" spans="1:21">
      <c r="A49" s="31">
        <v>36951</v>
      </c>
      <c r="C49" s="6">
        <v>41</v>
      </c>
      <c r="D49" s="29">
        <f t="shared" si="12"/>
        <v>15847</v>
      </c>
      <c r="E49" s="29">
        <f t="shared" si="17"/>
        <v>649727</v>
      </c>
      <c r="F49" s="29">
        <f t="shared" si="13"/>
        <v>-2202773</v>
      </c>
      <c r="G49" s="34">
        <f>+Inputs!$D$2</f>
        <v>0.3795</v>
      </c>
      <c r="I49" s="27">
        <f t="shared" si="18"/>
        <v>2852500</v>
      </c>
      <c r="K49" s="27">
        <f t="shared" si="14"/>
        <v>15847</v>
      </c>
      <c r="L49" s="27">
        <f t="shared" si="19"/>
        <v>649727</v>
      </c>
      <c r="M49" s="27">
        <f t="shared" si="15"/>
        <v>6013.9364999999998</v>
      </c>
      <c r="N49" s="27">
        <f t="shared" si="16"/>
        <v>6013.9364999999998</v>
      </c>
      <c r="O49" s="27">
        <f t="shared" si="20"/>
        <v>-835952.35350000137</v>
      </c>
      <c r="P49" s="27">
        <f t="shared" si="21"/>
        <v>835952.35350000137</v>
      </c>
      <c r="U49" s="108"/>
    </row>
    <row r="50" spans="1:21">
      <c r="A50" s="30">
        <v>36982</v>
      </c>
      <c r="C50" s="6">
        <v>42</v>
      </c>
      <c r="D50" s="29">
        <f t="shared" si="12"/>
        <v>15847</v>
      </c>
      <c r="E50" s="29">
        <f t="shared" si="17"/>
        <v>665574</v>
      </c>
      <c r="F50" s="29">
        <f t="shared" si="13"/>
        <v>-2186926</v>
      </c>
      <c r="G50" s="34">
        <f>+Inputs!$D$2</f>
        <v>0.3795</v>
      </c>
      <c r="I50" s="27">
        <f t="shared" si="18"/>
        <v>2852500</v>
      </c>
      <c r="K50" s="27">
        <f t="shared" si="14"/>
        <v>15847</v>
      </c>
      <c r="L50" s="27">
        <f t="shared" si="19"/>
        <v>665574</v>
      </c>
      <c r="M50" s="27">
        <f t="shared" si="15"/>
        <v>6013.9364999999998</v>
      </c>
      <c r="N50" s="27">
        <f t="shared" si="16"/>
        <v>6013.9364999999998</v>
      </c>
      <c r="O50" s="27">
        <f t="shared" si="20"/>
        <v>-829938.41700000141</v>
      </c>
      <c r="P50" s="27">
        <f t="shared" si="21"/>
        <v>829938.41700000141</v>
      </c>
      <c r="U50" s="108"/>
    </row>
    <row r="51" spans="1:21">
      <c r="A51" s="31">
        <v>37012</v>
      </c>
      <c r="C51" s="6">
        <v>43</v>
      </c>
      <c r="D51" s="29">
        <f t="shared" si="12"/>
        <v>15847</v>
      </c>
      <c r="E51" s="29">
        <f t="shared" si="17"/>
        <v>681421</v>
      </c>
      <c r="F51" s="29">
        <f t="shared" si="13"/>
        <v>-2171079</v>
      </c>
      <c r="G51" s="34">
        <f>+Inputs!$D$2</f>
        <v>0.3795</v>
      </c>
      <c r="I51" s="27">
        <f t="shared" si="18"/>
        <v>2852500</v>
      </c>
      <c r="K51" s="27">
        <f t="shared" si="14"/>
        <v>15847</v>
      </c>
      <c r="L51" s="27">
        <f t="shared" si="19"/>
        <v>681421</v>
      </c>
      <c r="M51" s="27">
        <f t="shared" si="15"/>
        <v>6013.9364999999998</v>
      </c>
      <c r="N51" s="27">
        <f t="shared" si="16"/>
        <v>6013.9364999999998</v>
      </c>
      <c r="O51" s="27">
        <f t="shared" si="20"/>
        <v>-823924.48050000146</v>
      </c>
      <c r="P51" s="27">
        <f t="shared" si="21"/>
        <v>823924.48050000146</v>
      </c>
      <c r="U51" s="108"/>
    </row>
    <row r="52" spans="1:21">
      <c r="A52" s="30">
        <v>37043</v>
      </c>
      <c r="C52" s="6">
        <v>44</v>
      </c>
      <c r="D52" s="29">
        <f t="shared" si="12"/>
        <v>15847</v>
      </c>
      <c r="E52" s="29">
        <f t="shared" si="17"/>
        <v>697268</v>
      </c>
      <c r="F52" s="29">
        <f t="shared" si="13"/>
        <v>-2155232</v>
      </c>
      <c r="G52" s="34">
        <f>+Inputs!$D$2</f>
        <v>0.3795</v>
      </c>
      <c r="I52" s="27">
        <f t="shared" si="18"/>
        <v>2852500</v>
      </c>
      <c r="K52" s="27">
        <f t="shared" si="14"/>
        <v>15847</v>
      </c>
      <c r="L52" s="27">
        <f t="shared" si="19"/>
        <v>697268</v>
      </c>
      <c r="M52" s="27">
        <f t="shared" si="15"/>
        <v>6013.9364999999998</v>
      </c>
      <c r="N52" s="27">
        <f t="shared" si="16"/>
        <v>6013.9364999999998</v>
      </c>
      <c r="O52" s="27">
        <f t="shared" si="20"/>
        <v>-817910.54400000151</v>
      </c>
      <c r="P52" s="27">
        <f t="shared" si="21"/>
        <v>817910.54400000151</v>
      </c>
      <c r="U52" s="108"/>
    </row>
    <row r="53" spans="1:21">
      <c r="A53" s="31">
        <v>37073</v>
      </c>
      <c r="C53" s="6">
        <v>45</v>
      </c>
      <c r="D53" s="29">
        <f t="shared" si="12"/>
        <v>15847</v>
      </c>
      <c r="E53" s="29">
        <f t="shared" si="17"/>
        <v>713115</v>
      </c>
      <c r="F53" s="29">
        <f t="shared" si="13"/>
        <v>-2139385</v>
      </c>
      <c r="G53" s="34">
        <f>+Inputs!$D$2</f>
        <v>0.3795</v>
      </c>
      <c r="I53" s="27">
        <f t="shared" si="18"/>
        <v>2852500</v>
      </c>
      <c r="K53" s="27">
        <f t="shared" si="14"/>
        <v>15847</v>
      </c>
      <c r="L53" s="27">
        <f t="shared" si="19"/>
        <v>713115</v>
      </c>
      <c r="M53" s="27">
        <f t="shared" si="15"/>
        <v>6013.9364999999998</v>
      </c>
      <c r="N53" s="27">
        <f t="shared" si="16"/>
        <v>6013.9364999999998</v>
      </c>
      <c r="O53" s="27">
        <f t="shared" si="20"/>
        <v>-811896.60750000156</v>
      </c>
      <c r="P53" s="27">
        <f t="shared" si="21"/>
        <v>811896.60750000156</v>
      </c>
      <c r="U53" s="108"/>
    </row>
    <row r="54" spans="1:21">
      <c r="A54" s="30">
        <v>37104</v>
      </c>
      <c r="C54" s="6">
        <v>46</v>
      </c>
      <c r="D54" s="29">
        <f t="shared" si="12"/>
        <v>15847</v>
      </c>
      <c r="E54" s="29">
        <f t="shared" si="17"/>
        <v>728962</v>
      </c>
      <c r="F54" s="29">
        <f t="shared" si="13"/>
        <v>-2123538</v>
      </c>
      <c r="G54" s="34">
        <f>+Inputs!$D$2</f>
        <v>0.3795</v>
      </c>
      <c r="I54" s="27">
        <f t="shared" si="18"/>
        <v>2852500</v>
      </c>
      <c r="K54" s="27">
        <f t="shared" si="14"/>
        <v>15847</v>
      </c>
      <c r="L54" s="27">
        <f t="shared" si="19"/>
        <v>728962</v>
      </c>
      <c r="M54" s="27">
        <f t="shared" si="15"/>
        <v>6013.9364999999998</v>
      </c>
      <c r="N54" s="27">
        <f t="shared" si="16"/>
        <v>6013.9364999999998</v>
      </c>
      <c r="O54" s="27">
        <f t="shared" si="20"/>
        <v>-805882.6710000016</v>
      </c>
      <c r="P54" s="27">
        <f t="shared" si="21"/>
        <v>805882.6710000016</v>
      </c>
      <c r="U54" s="108"/>
    </row>
    <row r="55" spans="1:21">
      <c r="A55" s="31">
        <v>37135</v>
      </c>
      <c r="C55" s="6">
        <v>47</v>
      </c>
      <c r="D55" s="29">
        <f t="shared" si="12"/>
        <v>15847</v>
      </c>
      <c r="E55" s="29">
        <f t="shared" si="17"/>
        <v>744809</v>
      </c>
      <c r="F55" s="29">
        <f t="shared" si="13"/>
        <v>-2107691</v>
      </c>
      <c r="G55" s="34">
        <f>+Inputs!$D$2</f>
        <v>0.3795</v>
      </c>
      <c r="I55" s="27">
        <f t="shared" si="18"/>
        <v>2852500</v>
      </c>
      <c r="K55" s="27">
        <f t="shared" si="14"/>
        <v>15847</v>
      </c>
      <c r="L55" s="27">
        <f t="shared" si="19"/>
        <v>744809</v>
      </c>
      <c r="M55" s="27">
        <f t="shared" si="15"/>
        <v>6013.9364999999998</v>
      </c>
      <c r="N55" s="27">
        <f t="shared" si="16"/>
        <v>6013.9364999999998</v>
      </c>
      <c r="O55" s="27">
        <f t="shared" si="20"/>
        <v>-799868.73450000165</v>
      </c>
      <c r="P55" s="27">
        <f t="shared" si="21"/>
        <v>799868.73450000165</v>
      </c>
      <c r="U55" s="108"/>
    </row>
    <row r="56" spans="1:21">
      <c r="A56" s="30">
        <v>37165</v>
      </c>
      <c r="C56" s="6">
        <v>48</v>
      </c>
      <c r="D56" s="29">
        <f t="shared" si="12"/>
        <v>15847</v>
      </c>
      <c r="E56" s="29">
        <f t="shared" si="17"/>
        <v>760656</v>
      </c>
      <c r="F56" s="29">
        <f t="shared" si="13"/>
        <v>-2091844</v>
      </c>
      <c r="G56" s="34">
        <f>+Inputs!$D$2</f>
        <v>0.3795</v>
      </c>
      <c r="I56" s="27">
        <f t="shared" si="18"/>
        <v>2852500</v>
      </c>
      <c r="K56" s="27">
        <f t="shared" si="14"/>
        <v>15847</v>
      </c>
      <c r="L56" s="27">
        <f t="shared" si="19"/>
        <v>760656</v>
      </c>
      <c r="M56" s="27">
        <f t="shared" si="15"/>
        <v>6013.9364999999998</v>
      </c>
      <c r="N56" s="27">
        <f t="shared" si="16"/>
        <v>6013.9364999999998</v>
      </c>
      <c r="O56" s="27">
        <f t="shared" si="20"/>
        <v>-793854.7980000017</v>
      </c>
      <c r="P56" s="27">
        <f t="shared" si="21"/>
        <v>793854.7980000017</v>
      </c>
    </row>
    <row r="57" spans="1:21">
      <c r="A57" s="31">
        <v>37196</v>
      </c>
      <c r="C57" s="6">
        <v>49</v>
      </c>
      <c r="D57" s="29">
        <f t="shared" si="12"/>
        <v>15847</v>
      </c>
      <c r="E57" s="29">
        <f t="shared" si="17"/>
        <v>776503</v>
      </c>
      <c r="F57" s="29">
        <f t="shared" si="13"/>
        <v>-2075997</v>
      </c>
      <c r="G57" s="34">
        <f>+Inputs!$D$2</f>
        <v>0.3795</v>
      </c>
      <c r="I57" s="27">
        <f t="shared" si="18"/>
        <v>2852500</v>
      </c>
      <c r="K57" s="27">
        <f t="shared" si="14"/>
        <v>15847</v>
      </c>
      <c r="L57" s="27">
        <f t="shared" si="19"/>
        <v>776503</v>
      </c>
      <c r="M57" s="27">
        <f t="shared" si="15"/>
        <v>6013.9364999999998</v>
      </c>
      <c r="N57" s="27">
        <f t="shared" si="16"/>
        <v>6013.9364999999998</v>
      </c>
      <c r="O57" s="27">
        <f t="shared" si="20"/>
        <v>-787840.86150000175</v>
      </c>
      <c r="P57" s="27">
        <f t="shared" si="21"/>
        <v>787840.86150000175</v>
      </c>
    </row>
    <row r="58" spans="1:21">
      <c r="A58" s="30">
        <v>37226</v>
      </c>
      <c r="C58" s="6">
        <v>50</v>
      </c>
      <c r="D58" s="29">
        <f t="shared" si="12"/>
        <v>15847</v>
      </c>
      <c r="E58" s="29">
        <f t="shared" si="17"/>
        <v>792350</v>
      </c>
      <c r="F58" s="29">
        <f t="shared" si="13"/>
        <v>-2060150</v>
      </c>
      <c r="G58" s="34">
        <f>+Inputs!$D$2</f>
        <v>0.3795</v>
      </c>
      <c r="I58" s="27">
        <f t="shared" si="18"/>
        <v>2852500</v>
      </c>
      <c r="K58" s="27">
        <f t="shared" si="14"/>
        <v>15847</v>
      </c>
      <c r="L58" s="27">
        <f t="shared" si="19"/>
        <v>792350</v>
      </c>
      <c r="M58" s="27">
        <f t="shared" si="15"/>
        <v>6013.9364999999998</v>
      </c>
      <c r="N58" s="27">
        <f t="shared" si="16"/>
        <v>6013.9364999999998</v>
      </c>
      <c r="O58" s="27">
        <f t="shared" si="20"/>
        <v>-781826.92500000179</v>
      </c>
      <c r="P58" s="27">
        <f t="shared" si="21"/>
        <v>781826.92500000179</v>
      </c>
    </row>
    <row r="59" spans="1:21">
      <c r="A59" s="31">
        <v>37257</v>
      </c>
      <c r="C59" s="6">
        <v>51</v>
      </c>
      <c r="D59" s="29">
        <f t="shared" si="12"/>
        <v>15847</v>
      </c>
      <c r="E59" s="29">
        <f t="shared" si="17"/>
        <v>808197</v>
      </c>
      <c r="F59" s="29">
        <f t="shared" si="13"/>
        <v>-2044303</v>
      </c>
      <c r="G59" s="34">
        <f>+Inputs!$D$2</f>
        <v>0.3795</v>
      </c>
      <c r="I59" s="27">
        <f t="shared" si="18"/>
        <v>2852500</v>
      </c>
      <c r="K59" s="27">
        <f t="shared" si="14"/>
        <v>15847</v>
      </c>
      <c r="L59" s="27">
        <f t="shared" si="19"/>
        <v>808197</v>
      </c>
      <c r="M59" s="27">
        <f t="shared" si="15"/>
        <v>6013.9364999999998</v>
      </c>
      <c r="N59" s="27">
        <f t="shared" si="16"/>
        <v>6013.9364999999998</v>
      </c>
      <c r="O59" s="27">
        <f t="shared" si="20"/>
        <v>-775812.98850000184</v>
      </c>
      <c r="P59" s="27">
        <f t="shared" si="21"/>
        <v>775812.98850000184</v>
      </c>
    </row>
    <row r="60" spans="1:21">
      <c r="A60" s="30">
        <v>37288</v>
      </c>
      <c r="C60" s="6">
        <v>52</v>
      </c>
      <c r="D60" s="29">
        <f t="shared" si="12"/>
        <v>15847</v>
      </c>
      <c r="E60" s="29">
        <f t="shared" si="17"/>
        <v>824044</v>
      </c>
      <c r="F60" s="29">
        <f t="shared" si="13"/>
        <v>-2028456</v>
      </c>
      <c r="G60" s="34">
        <f>+Inputs!$D$2</f>
        <v>0.3795</v>
      </c>
      <c r="I60" s="27">
        <f t="shared" si="18"/>
        <v>2852500</v>
      </c>
      <c r="K60" s="27">
        <f t="shared" si="14"/>
        <v>15847</v>
      </c>
      <c r="L60" s="27">
        <f t="shared" si="19"/>
        <v>824044</v>
      </c>
      <c r="M60" s="27">
        <f t="shared" si="15"/>
        <v>6013.9364999999998</v>
      </c>
      <c r="N60" s="27">
        <f t="shared" si="16"/>
        <v>6013.9364999999998</v>
      </c>
      <c r="O60" s="27">
        <f t="shared" si="20"/>
        <v>-769799.05200000189</v>
      </c>
      <c r="P60" s="27">
        <f t="shared" si="21"/>
        <v>769799.05200000189</v>
      </c>
    </row>
    <row r="61" spans="1:21">
      <c r="A61" s="31">
        <v>37316</v>
      </c>
      <c r="C61" s="6">
        <v>53</v>
      </c>
      <c r="D61" s="29">
        <f t="shared" si="12"/>
        <v>15847</v>
      </c>
      <c r="E61" s="29">
        <f t="shared" si="17"/>
        <v>839891</v>
      </c>
      <c r="F61" s="29">
        <f t="shared" si="13"/>
        <v>-2012609</v>
      </c>
      <c r="G61" s="34">
        <f>+Inputs!$D$2</f>
        <v>0.3795</v>
      </c>
      <c r="I61" s="27">
        <f t="shared" si="18"/>
        <v>2852500</v>
      </c>
      <c r="K61" s="27">
        <f t="shared" si="14"/>
        <v>15847</v>
      </c>
      <c r="L61" s="27">
        <f t="shared" si="19"/>
        <v>839891</v>
      </c>
      <c r="M61" s="27">
        <f t="shared" si="15"/>
        <v>6013.9364999999998</v>
      </c>
      <c r="N61" s="27">
        <f t="shared" si="16"/>
        <v>6013.9364999999998</v>
      </c>
      <c r="O61" s="27">
        <f t="shared" si="20"/>
        <v>-763785.11550000194</v>
      </c>
      <c r="P61" s="27">
        <f t="shared" si="21"/>
        <v>763785.11550000194</v>
      </c>
    </row>
    <row r="62" spans="1:21">
      <c r="A62" s="30">
        <v>37347</v>
      </c>
      <c r="C62" s="6">
        <v>54</v>
      </c>
      <c r="D62" s="29">
        <f t="shared" si="12"/>
        <v>15847</v>
      </c>
      <c r="E62" s="29">
        <f t="shared" si="17"/>
        <v>855738</v>
      </c>
      <c r="F62" s="29">
        <f t="shared" si="13"/>
        <v>-1996762</v>
      </c>
      <c r="G62" s="34">
        <f>+Inputs!$D$2</f>
        <v>0.3795</v>
      </c>
      <c r="I62" s="27">
        <f t="shared" si="18"/>
        <v>2852500</v>
      </c>
      <c r="K62" s="27">
        <f t="shared" si="14"/>
        <v>15847</v>
      </c>
      <c r="L62" s="27">
        <f t="shared" si="19"/>
        <v>855738</v>
      </c>
      <c r="M62" s="27">
        <f t="shared" si="15"/>
        <v>6013.9364999999998</v>
      </c>
      <c r="N62" s="27">
        <f t="shared" si="16"/>
        <v>6013.9364999999998</v>
      </c>
      <c r="O62" s="27">
        <f t="shared" si="20"/>
        <v>-757771.17900000198</v>
      </c>
      <c r="P62" s="27">
        <f t="shared" si="21"/>
        <v>757771.17900000198</v>
      </c>
    </row>
    <row r="63" spans="1:21">
      <c r="A63" s="31">
        <v>37377</v>
      </c>
      <c r="C63" s="6">
        <v>55</v>
      </c>
      <c r="D63" s="29">
        <f t="shared" si="12"/>
        <v>15847</v>
      </c>
      <c r="E63" s="29">
        <f t="shared" si="17"/>
        <v>871585</v>
      </c>
      <c r="F63" s="29">
        <f t="shared" si="13"/>
        <v>-1980915</v>
      </c>
      <c r="G63" s="34">
        <f>+Inputs!$D$2</f>
        <v>0.3795</v>
      </c>
      <c r="I63" s="27">
        <f t="shared" si="18"/>
        <v>2852500</v>
      </c>
      <c r="K63" s="27">
        <f t="shared" si="14"/>
        <v>15847</v>
      </c>
      <c r="L63" s="27">
        <f t="shared" si="19"/>
        <v>871585</v>
      </c>
      <c r="M63" s="27">
        <f t="shared" si="15"/>
        <v>6013.9364999999998</v>
      </c>
      <c r="N63" s="27">
        <f t="shared" si="16"/>
        <v>6013.9364999999998</v>
      </c>
      <c r="O63" s="27">
        <f t="shared" si="20"/>
        <v>-751757.24250000203</v>
      </c>
      <c r="P63" s="27">
        <f t="shared" si="21"/>
        <v>751757.24250000203</v>
      </c>
    </row>
    <row r="64" spans="1:21">
      <c r="A64" s="30">
        <v>37408</v>
      </c>
      <c r="C64" s="6">
        <v>56</v>
      </c>
      <c r="D64" s="29">
        <f t="shared" si="12"/>
        <v>15847</v>
      </c>
      <c r="E64" s="29">
        <f t="shared" si="17"/>
        <v>887432</v>
      </c>
      <c r="F64" s="29">
        <f t="shared" si="13"/>
        <v>-1965068</v>
      </c>
      <c r="G64" s="34">
        <f>+Inputs!$D$2</f>
        <v>0.3795</v>
      </c>
      <c r="I64" s="27">
        <f t="shared" si="18"/>
        <v>2852500</v>
      </c>
      <c r="K64" s="27">
        <f t="shared" si="14"/>
        <v>15847</v>
      </c>
      <c r="L64" s="27">
        <f t="shared" si="19"/>
        <v>887432</v>
      </c>
      <c r="M64" s="27">
        <f t="shared" si="15"/>
        <v>6013.9364999999998</v>
      </c>
      <c r="N64" s="27">
        <f t="shared" si="16"/>
        <v>6013.9364999999998</v>
      </c>
      <c r="O64" s="27">
        <f t="shared" si="20"/>
        <v>-745743.30600000208</v>
      </c>
      <c r="P64" s="27">
        <f t="shared" si="21"/>
        <v>745743.30600000208</v>
      </c>
    </row>
    <row r="65" spans="1:16">
      <c r="A65" s="31">
        <v>37438</v>
      </c>
      <c r="C65" s="6">
        <v>57</v>
      </c>
      <c r="D65" s="29">
        <f t="shared" si="12"/>
        <v>15847</v>
      </c>
      <c r="E65" s="29">
        <f t="shared" si="17"/>
        <v>903279</v>
      </c>
      <c r="F65" s="29">
        <f t="shared" si="13"/>
        <v>-1949221</v>
      </c>
      <c r="G65" s="34">
        <f>+Inputs!$D$2</f>
        <v>0.3795</v>
      </c>
      <c r="I65" s="27">
        <f t="shared" si="18"/>
        <v>2852500</v>
      </c>
      <c r="K65" s="27">
        <f t="shared" si="14"/>
        <v>15847</v>
      </c>
      <c r="L65" s="27">
        <f t="shared" si="19"/>
        <v>903279</v>
      </c>
      <c r="M65" s="27">
        <f t="shared" si="15"/>
        <v>6013.9364999999998</v>
      </c>
      <c r="N65" s="27">
        <f t="shared" si="16"/>
        <v>6013.9364999999998</v>
      </c>
      <c r="O65" s="27">
        <f t="shared" si="20"/>
        <v>-739729.36950000213</v>
      </c>
      <c r="P65" s="27">
        <f t="shared" si="21"/>
        <v>739729.36950000213</v>
      </c>
    </row>
    <row r="66" spans="1:16">
      <c r="A66" s="30">
        <v>37469</v>
      </c>
      <c r="C66" s="6">
        <v>58</v>
      </c>
      <c r="D66" s="29">
        <f t="shared" si="12"/>
        <v>15847</v>
      </c>
      <c r="E66" s="29">
        <f t="shared" si="17"/>
        <v>919126</v>
      </c>
      <c r="F66" s="29">
        <f t="shared" si="13"/>
        <v>-1933374</v>
      </c>
      <c r="G66" s="34">
        <f>+Inputs!$D$2</f>
        <v>0.3795</v>
      </c>
      <c r="I66" s="27">
        <f t="shared" si="18"/>
        <v>2852500</v>
      </c>
      <c r="K66" s="27">
        <f t="shared" si="14"/>
        <v>15847</v>
      </c>
      <c r="L66" s="27">
        <f t="shared" si="19"/>
        <v>919126</v>
      </c>
      <c r="M66" s="27">
        <f t="shared" si="15"/>
        <v>6013.9364999999998</v>
      </c>
      <c r="N66" s="27">
        <f t="shared" si="16"/>
        <v>6013.9364999999998</v>
      </c>
      <c r="O66" s="27">
        <f t="shared" si="20"/>
        <v>-733715.43300000217</v>
      </c>
      <c r="P66" s="27">
        <f t="shared" si="21"/>
        <v>733715.43300000217</v>
      </c>
    </row>
    <row r="67" spans="1:16">
      <c r="A67" s="31">
        <v>37500</v>
      </c>
      <c r="C67" s="6">
        <v>59</v>
      </c>
      <c r="D67" s="29">
        <f t="shared" si="12"/>
        <v>15847</v>
      </c>
      <c r="E67" s="29">
        <f t="shared" si="17"/>
        <v>934973</v>
      </c>
      <c r="F67" s="29">
        <f t="shared" si="13"/>
        <v>-1917527</v>
      </c>
      <c r="G67" s="34">
        <f>+Inputs!$D$2</f>
        <v>0.3795</v>
      </c>
      <c r="I67" s="27">
        <f t="shared" si="18"/>
        <v>2852500</v>
      </c>
      <c r="K67" s="27">
        <f t="shared" si="14"/>
        <v>15847</v>
      </c>
      <c r="L67" s="27">
        <f t="shared" si="19"/>
        <v>934973</v>
      </c>
      <c r="M67" s="27">
        <f t="shared" si="15"/>
        <v>6013.9364999999998</v>
      </c>
      <c r="N67" s="27">
        <f t="shared" si="16"/>
        <v>6013.9364999999998</v>
      </c>
      <c r="O67" s="27">
        <f t="shared" si="20"/>
        <v>-727701.49650000222</v>
      </c>
      <c r="P67" s="27">
        <f t="shared" si="21"/>
        <v>727701.49650000222</v>
      </c>
    </row>
    <row r="68" spans="1:16">
      <c r="A68" s="30">
        <v>37530</v>
      </c>
      <c r="C68" s="6">
        <v>60</v>
      </c>
      <c r="D68" s="29">
        <f t="shared" si="12"/>
        <v>15847</v>
      </c>
      <c r="E68" s="29">
        <f t="shared" si="17"/>
        <v>950820</v>
      </c>
      <c r="F68" s="29">
        <f t="shared" si="13"/>
        <v>-1901680</v>
      </c>
      <c r="G68" s="34">
        <f>+Inputs!$D$2</f>
        <v>0.3795</v>
      </c>
      <c r="I68" s="27">
        <f t="shared" si="18"/>
        <v>2852500</v>
      </c>
      <c r="K68" s="27">
        <f t="shared" si="14"/>
        <v>15847</v>
      </c>
      <c r="L68" s="27">
        <f t="shared" si="19"/>
        <v>950820</v>
      </c>
      <c r="M68" s="27">
        <f t="shared" si="15"/>
        <v>6013.9364999999998</v>
      </c>
      <c r="N68" s="27">
        <f t="shared" si="16"/>
        <v>6013.9364999999998</v>
      </c>
      <c r="O68" s="27">
        <f t="shared" si="20"/>
        <v>-721687.56000000227</v>
      </c>
      <c r="P68" s="27">
        <f t="shared" si="21"/>
        <v>721687.56000000227</v>
      </c>
    </row>
    <row r="69" spans="1:16">
      <c r="A69" s="31">
        <v>37561</v>
      </c>
      <c r="C69" s="6">
        <v>61</v>
      </c>
      <c r="D69" s="29">
        <f t="shared" si="12"/>
        <v>15847</v>
      </c>
      <c r="E69" s="29">
        <f t="shared" si="17"/>
        <v>966667</v>
      </c>
      <c r="F69" s="29">
        <f t="shared" si="13"/>
        <v>-1885833</v>
      </c>
      <c r="G69" s="34">
        <f>+Inputs!$D$2</f>
        <v>0.3795</v>
      </c>
      <c r="I69" s="27">
        <f t="shared" si="18"/>
        <v>2852500</v>
      </c>
      <c r="K69" s="27">
        <f t="shared" si="14"/>
        <v>15847</v>
      </c>
      <c r="L69" s="27">
        <f t="shared" si="19"/>
        <v>966667</v>
      </c>
      <c r="M69" s="27">
        <f t="shared" si="15"/>
        <v>6013.9364999999998</v>
      </c>
      <c r="N69" s="27">
        <f t="shared" si="16"/>
        <v>6013.9364999999998</v>
      </c>
      <c r="O69" s="27">
        <f t="shared" si="20"/>
        <v>-715673.62350000232</v>
      </c>
      <c r="P69" s="27">
        <f t="shared" si="21"/>
        <v>715673.62350000232</v>
      </c>
    </row>
    <row r="70" spans="1:16">
      <c r="A70" s="30">
        <v>37591</v>
      </c>
      <c r="C70" s="6">
        <v>62</v>
      </c>
      <c r="D70" s="29">
        <f t="shared" si="12"/>
        <v>15847</v>
      </c>
      <c r="E70" s="29">
        <f t="shared" si="17"/>
        <v>982514</v>
      </c>
      <c r="F70" s="29">
        <f t="shared" si="13"/>
        <v>-1869986</v>
      </c>
      <c r="G70" s="34">
        <f>+Inputs!$D$2</f>
        <v>0.3795</v>
      </c>
      <c r="I70" s="27">
        <f t="shared" si="18"/>
        <v>2852500</v>
      </c>
      <c r="K70" s="27">
        <f t="shared" si="14"/>
        <v>15847</v>
      </c>
      <c r="L70" s="27">
        <f t="shared" si="19"/>
        <v>982514</v>
      </c>
      <c r="M70" s="27">
        <f t="shared" si="15"/>
        <v>6013.9364999999998</v>
      </c>
      <c r="N70" s="27">
        <f t="shared" si="16"/>
        <v>6013.9364999999998</v>
      </c>
      <c r="O70" s="27">
        <f t="shared" si="20"/>
        <v>-709659.68700000236</v>
      </c>
      <c r="P70" s="27">
        <f t="shared" si="21"/>
        <v>709659.68700000236</v>
      </c>
    </row>
    <row r="71" spans="1:16">
      <c r="A71" s="31">
        <v>37622</v>
      </c>
      <c r="C71" s="6">
        <v>63</v>
      </c>
      <c r="D71" s="29">
        <f t="shared" si="12"/>
        <v>15847</v>
      </c>
      <c r="E71" s="29">
        <f t="shared" si="17"/>
        <v>998361</v>
      </c>
      <c r="F71" s="29">
        <f t="shared" si="13"/>
        <v>-1854139</v>
      </c>
      <c r="G71" s="34">
        <f>+Inputs!$D$2</f>
        <v>0.3795</v>
      </c>
      <c r="I71" s="27">
        <f t="shared" si="18"/>
        <v>2852500</v>
      </c>
      <c r="K71" s="27">
        <f t="shared" si="14"/>
        <v>15847</v>
      </c>
      <c r="L71" s="27">
        <f t="shared" si="19"/>
        <v>998361</v>
      </c>
      <c r="M71" s="27">
        <f t="shared" si="15"/>
        <v>6013.9364999999998</v>
      </c>
      <c r="N71" s="27">
        <f t="shared" si="16"/>
        <v>6013.9364999999998</v>
      </c>
      <c r="O71" s="27">
        <f t="shared" si="20"/>
        <v>-703645.75050000241</v>
      </c>
      <c r="P71" s="27">
        <f t="shared" si="21"/>
        <v>703645.75050000241</v>
      </c>
    </row>
    <row r="72" spans="1:16">
      <c r="A72" s="30">
        <v>37653</v>
      </c>
      <c r="C72" s="6">
        <v>64</v>
      </c>
      <c r="D72" s="29">
        <f t="shared" si="12"/>
        <v>15847</v>
      </c>
      <c r="E72" s="29">
        <f t="shared" si="17"/>
        <v>1014208</v>
      </c>
      <c r="F72" s="29">
        <f t="shared" si="13"/>
        <v>-1838292</v>
      </c>
      <c r="G72" s="34">
        <f>+Inputs!$D$2</f>
        <v>0.3795</v>
      </c>
      <c r="I72" s="27">
        <f t="shared" si="18"/>
        <v>2852500</v>
      </c>
      <c r="K72" s="27">
        <f t="shared" si="14"/>
        <v>15847</v>
      </c>
      <c r="L72" s="27">
        <f t="shared" si="19"/>
        <v>1014208</v>
      </c>
      <c r="M72" s="27">
        <f t="shared" si="15"/>
        <v>6013.9364999999998</v>
      </c>
      <c r="N72" s="27">
        <f t="shared" si="16"/>
        <v>6013.9364999999998</v>
      </c>
      <c r="O72" s="27">
        <f t="shared" si="20"/>
        <v>-697631.81400000246</v>
      </c>
      <c r="P72" s="27">
        <f t="shared" si="21"/>
        <v>697631.81400000246</v>
      </c>
    </row>
    <row r="73" spans="1:16">
      <c r="A73" s="31">
        <v>37681</v>
      </c>
      <c r="C73" s="6">
        <v>65</v>
      </c>
      <c r="D73" s="29">
        <f t="shared" ref="D73:D104" si="22">ROUND(-(+$B$9/180)*1,0)</f>
        <v>15847</v>
      </c>
      <c r="E73" s="29">
        <f t="shared" si="17"/>
        <v>1030055</v>
      </c>
      <c r="F73" s="29">
        <f t="shared" ref="F73:F104" si="23">$B$9+E73</f>
        <v>-1822445</v>
      </c>
      <c r="G73" s="34">
        <f>+Inputs!$D$2</f>
        <v>0.3795</v>
      </c>
      <c r="I73" s="27">
        <f t="shared" si="18"/>
        <v>2852500</v>
      </c>
      <c r="K73" s="27">
        <f t="shared" ref="K73:K104" si="24">D73</f>
        <v>15847</v>
      </c>
      <c r="L73" s="27">
        <f t="shared" si="19"/>
        <v>1030055</v>
      </c>
      <c r="M73" s="27">
        <f t="shared" ref="M73:M104" si="25">K73*G73</f>
        <v>6013.9364999999998</v>
      </c>
      <c r="N73" s="27">
        <f t="shared" ref="N73:N104" si="26">M73-J73</f>
        <v>6013.9364999999998</v>
      </c>
      <c r="O73" s="27">
        <f t="shared" si="20"/>
        <v>-691617.87750000251</v>
      </c>
      <c r="P73" s="27">
        <f t="shared" si="21"/>
        <v>691617.87750000251</v>
      </c>
    </row>
    <row r="74" spans="1:16">
      <c r="A74" s="30">
        <v>37712</v>
      </c>
      <c r="C74" s="6">
        <v>66</v>
      </c>
      <c r="D74" s="29">
        <f t="shared" si="22"/>
        <v>15847</v>
      </c>
      <c r="E74" s="29">
        <f t="shared" ref="E74:E105" si="27">+E73+D74</f>
        <v>1045902</v>
      </c>
      <c r="F74" s="29">
        <f t="shared" si="23"/>
        <v>-1806598</v>
      </c>
      <c r="G74" s="34">
        <f>+Inputs!$D$2</f>
        <v>0.3795</v>
      </c>
      <c r="I74" s="27">
        <f t="shared" ref="I74:I105" si="28">+I73+H74</f>
        <v>2852500</v>
      </c>
      <c r="K74" s="27">
        <f t="shared" si="24"/>
        <v>15847</v>
      </c>
      <c r="L74" s="27">
        <f t="shared" ref="L74:L105" si="29">+L73+K74</f>
        <v>1045902</v>
      </c>
      <c r="M74" s="27">
        <f t="shared" si="25"/>
        <v>6013.9364999999998</v>
      </c>
      <c r="N74" s="27">
        <f t="shared" si="26"/>
        <v>6013.9364999999998</v>
      </c>
      <c r="O74" s="27">
        <f t="shared" ref="O74:O105" si="30">+O73+N74</f>
        <v>-685603.94100000255</v>
      </c>
      <c r="P74" s="27">
        <f t="shared" ref="P74:P105" si="31">P73-N74</f>
        <v>685603.94100000255</v>
      </c>
    </row>
    <row r="75" spans="1:16">
      <c r="A75" s="31">
        <v>37742</v>
      </c>
      <c r="C75" s="6">
        <v>67</v>
      </c>
      <c r="D75" s="29">
        <f t="shared" si="22"/>
        <v>15847</v>
      </c>
      <c r="E75" s="29">
        <f t="shared" si="27"/>
        <v>1061749</v>
      </c>
      <c r="F75" s="29">
        <f t="shared" si="23"/>
        <v>-1790751</v>
      </c>
      <c r="G75" s="34">
        <f>+Inputs!$D$3</f>
        <v>0.37951000000000001</v>
      </c>
      <c r="I75" s="27">
        <f t="shared" si="28"/>
        <v>2852500</v>
      </c>
      <c r="K75" s="27">
        <f t="shared" si="24"/>
        <v>15847</v>
      </c>
      <c r="L75" s="27">
        <f t="shared" si="29"/>
        <v>1061749</v>
      </c>
      <c r="M75" s="27">
        <f t="shared" si="25"/>
        <v>6014.0949700000001</v>
      </c>
      <c r="N75" s="27">
        <f t="shared" si="26"/>
        <v>6014.0949700000001</v>
      </c>
      <c r="O75" s="27">
        <f t="shared" si="30"/>
        <v>-679589.84603000258</v>
      </c>
      <c r="P75" s="27">
        <f t="shared" si="31"/>
        <v>679589.84603000258</v>
      </c>
    </row>
    <row r="76" spans="1:16">
      <c r="A76" s="30">
        <v>37773</v>
      </c>
      <c r="C76" s="6">
        <v>68</v>
      </c>
      <c r="D76" s="29">
        <f t="shared" si="22"/>
        <v>15847</v>
      </c>
      <c r="E76" s="29">
        <f t="shared" si="27"/>
        <v>1077596</v>
      </c>
      <c r="F76" s="29">
        <f t="shared" si="23"/>
        <v>-1774904</v>
      </c>
      <c r="G76" s="34">
        <f>+Inputs!$D$3</f>
        <v>0.37951000000000001</v>
      </c>
      <c r="I76" s="27">
        <f t="shared" si="28"/>
        <v>2852500</v>
      </c>
      <c r="K76" s="27">
        <f t="shared" si="24"/>
        <v>15847</v>
      </c>
      <c r="L76" s="27">
        <f t="shared" si="29"/>
        <v>1077596</v>
      </c>
      <c r="M76" s="27">
        <f t="shared" si="25"/>
        <v>6014.0949700000001</v>
      </c>
      <c r="N76" s="27">
        <f t="shared" si="26"/>
        <v>6014.0949700000001</v>
      </c>
      <c r="O76" s="27">
        <f t="shared" si="30"/>
        <v>-673575.7510600026</v>
      </c>
      <c r="P76" s="27">
        <f t="shared" si="31"/>
        <v>673575.7510600026</v>
      </c>
    </row>
    <row r="77" spans="1:16">
      <c r="A77" s="31">
        <v>37803</v>
      </c>
      <c r="C77" s="6">
        <v>69</v>
      </c>
      <c r="D77" s="29">
        <f t="shared" si="22"/>
        <v>15847</v>
      </c>
      <c r="E77" s="29">
        <f t="shared" si="27"/>
        <v>1093443</v>
      </c>
      <c r="F77" s="29">
        <f t="shared" si="23"/>
        <v>-1759057</v>
      </c>
      <c r="G77" s="34">
        <f>+Inputs!$D$3</f>
        <v>0.37951000000000001</v>
      </c>
      <c r="I77" s="27">
        <f t="shared" si="28"/>
        <v>2852500</v>
      </c>
      <c r="K77" s="27">
        <f t="shared" si="24"/>
        <v>15847</v>
      </c>
      <c r="L77" s="27">
        <f t="shared" si="29"/>
        <v>1093443</v>
      </c>
      <c r="M77" s="27">
        <f t="shared" si="25"/>
        <v>6014.0949700000001</v>
      </c>
      <c r="N77" s="27">
        <f t="shared" si="26"/>
        <v>6014.0949700000001</v>
      </c>
      <c r="O77" s="27">
        <f t="shared" si="30"/>
        <v>-667561.65609000262</v>
      </c>
      <c r="P77" s="27">
        <f t="shared" si="31"/>
        <v>667561.65609000262</v>
      </c>
    </row>
    <row r="78" spans="1:16">
      <c r="A78" s="30">
        <v>37834</v>
      </c>
      <c r="C78" s="6">
        <v>70</v>
      </c>
      <c r="D78" s="29">
        <f t="shared" si="22"/>
        <v>15847</v>
      </c>
      <c r="E78" s="29">
        <f t="shared" si="27"/>
        <v>1109290</v>
      </c>
      <c r="F78" s="29">
        <f t="shared" si="23"/>
        <v>-1743210</v>
      </c>
      <c r="G78" s="34">
        <f>+Inputs!$D$3</f>
        <v>0.37951000000000001</v>
      </c>
      <c r="I78" s="27">
        <f t="shared" si="28"/>
        <v>2852500</v>
      </c>
      <c r="K78" s="27">
        <f t="shared" si="24"/>
        <v>15847</v>
      </c>
      <c r="L78" s="27">
        <f t="shared" si="29"/>
        <v>1109290</v>
      </c>
      <c r="M78" s="27">
        <f t="shared" si="25"/>
        <v>6014.0949700000001</v>
      </c>
      <c r="N78" s="27">
        <f t="shared" si="26"/>
        <v>6014.0949700000001</v>
      </c>
      <c r="O78" s="27">
        <f t="shared" si="30"/>
        <v>-661547.56112000265</v>
      </c>
      <c r="P78" s="27">
        <f t="shared" si="31"/>
        <v>661547.56112000265</v>
      </c>
    </row>
    <row r="79" spans="1:16">
      <c r="A79" s="31">
        <v>37865</v>
      </c>
      <c r="C79" s="6">
        <v>71</v>
      </c>
      <c r="D79" s="29">
        <f t="shared" si="22"/>
        <v>15847</v>
      </c>
      <c r="E79" s="29">
        <f t="shared" si="27"/>
        <v>1125137</v>
      </c>
      <c r="F79" s="29">
        <f t="shared" si="23"/>
        <v>-1727363</v>
      </c>
      <c r="G79" s="34">
        <f>+Inputs!$D$3</f>
        <v>0.37951000000000001</v>
      </c>
      <c r="I79" s="27">
        <f t="shared" si="28"/>
        <v>2852500</v>
      </c>
      <c r="K79" s="27">
        <f t="shared" si="24"/>
        <v>15847</v>
      </c>
      <c r="L79" s="27">
        <f t="shared" si="29"/>
        <v>1125137</v>
      </c>
      <c r="M79" s="27">
        <f t="shared" si="25"/>
        <v>6014.0949700000001</v>
      </c>
      <c r="N79" s="27">
        <f t="shared" si="26"/>
        <v>6014.0949700000001</v>
      </c>
      <c r="O79" s="27">
        <f t="shared" si="30"/>
        <v>-655533.46615000267</v>
      </c>
      <c r="P79" s="27">
        <f t="shared" si="31"/>
        <v>655533.46615000267</v>
      </c>
    </row>
    <row r="80" spans="1:16">
      <c r="A80" s="30">
        <v>37895</v>
      </c>
      <c r="C80" s="6">
        <v>72</v>
      </c>
      <c r="D80" s="29">
        <f t="shared" si="22"/>
        <v>15847</v>
      </c>
      <c r="E80" s="29">
        <f t="shared" si="27"/>
        <v>1140984</v>
      </c>
      <c r="F80" s="29">
        <f t="shared" si="23"/>
        <v>-1711516</v>
      </c>
      <c r="G80" s="34">
        <f>+Inputs!$D$3</f>
        <v>0.37951000000000001</v>
      </c>
      <c r="I80" s="27">
        <f t="shared" si="28"/>
        <v>2852500</v>
      </c>
      <c r="K80" s="27">
        <f t="shared" si="24"/>
        <v>15847</v>
      </c>
      <c r="L80" s="27">
        <f t="shared" si="29"/>
        <v>1140984</v>
      </c>
      <c r="M80" s="27">
        <f t="shared" si="25"/>
        <v>6014.0949700000001</v>
      </c>
      <c r="N80" s="27">
        <f t="shared" si="26"/>
        <v>6014.0949700000001</v>
      </c>
      <c r="O80" s="27">
        <f t="shared" si="30"/>
        <v>-649519.37118000269</v>
      </c>
      <c r="P80" s="27">
        <f t="shared" si="31"/>
        <v>649519.37118000269</v>
      </c>
    </row>
    <row r="81" spans="1:16">
      <c r="A81" s="31">
        <v>37926</v>
      </c>
      <c r="C81" s="6">
        <v>73</v>
      </c>
      <c r="D81" s="29">
        <f t="shared" si="22"/>
        <v>15847</v>
      </c>
      <c r="E81" s="29">
        <f t="shared" si="27"/>
        <v>1156831</v>
      </c>
      <c r="F81" s="29">
        <f t="shared" si="23"/>
        <v>-1695669</v>
      </c>
      <c r="G81" s="34">
        <f>+Inputs!$D$3</f>
        <v>0.37951000000000001</v>
      </c>
      <c r="I81" s="27">
        <f t="shared" si="28"/>
        <v>2852500</v>
      </c>
      <c r="K81" s="27">
        <f t="shared" si="24"/>
        <v>15847</v>
      </c>
      <c r="L81" s="27">
        <f t="shared" si="29"/>
        <v>1156831</v>
      </c>
      <c r="M81" s="27">
        <f t="shared" si="25"/>
        <v>6014.0949700000001</v>
      </c>
      <c r="N81" s="27">
        <f t="shared" si="26"/>
        <v>6014.0949700000001</v>
      </c>
      <c r="O81" s="27">
        <f t="shared" si="30"/>
        <v>-643505.27621000272</v>
      </c>
      <c r="P81" s="27">
        <f t="shared" si="31"/>
        <v>643505.27621000272</v>
      </c>
    </row>
    <row r="82" spans="1:16">
      <c r="A82" s="30">
        <v>37956</v>
      </c>
      <c r="C82" s="6">
        <v>74</v>
      </c>
      <c r="D82" s="29">
        <f t="shared" si="22"/>
        <v>15847</v>
      </c>
      <c r="E82" s="29">
        <f t="shared" si="27"/>
        <v>1172678</v>
      </c>
      <c r="F82" s="29">
        <f t="shared" si="23"/>
        <v>-1679822</v>
      </c>
      <c r="G82" s="34">
        <f>+Inputs!$D$3</f>
        <v>0.37951000000000001</v>
      </c>
      <c r="I82" s="27">
        <f t="shared" si="28"/>
        <v>2852500</v>
      </c>
      <c r="K82" s="27">
        <f t="shared" si="24"/>
        <v>15847</v>
      </c>
      <c r="L82" s="27">
        <f t="shared" si="29"/>
        <v>1172678</v>
      </c>
      <c r="M82" s="27">
        <f t="shared" si="25"/>
        <v>6014.0949700000001</v>
      </c>
      <c r="N82" s="27">
        <f t="shared" si="26"/>
        <v>6014.0949700000001</v>
      </c>
      <c r="O82" s="27">
        <f t="shared" si="30"/>
        <v>-637491.18124000274</v>
      </c>
      <c r="P82" s="27">
        <f t="shared" si="31"/>
        <v>637491.18124000274</v>
      </c>
    </row>
    <row r="83" spans="1:16">
      <c r="A83" s="31">
        <v>37987</v>
      </c>
      <c r="C83" s="6">
        <v>75</v>
      </c>
      <c r="D83" s="29">
        <f t="shared" si="22"/>
        <v>15847</v>
      </c>
      <c r="E83" s="29">
        <f t="shared" si="27"/>
        <v>1188525</v>
      </c>
      <c r="F83" s="29">
        <f t="shared" si="23"/>
        <v>-1663975</v>
      </c>
      <c r="G83" s="34">
        <f>+Inputs!$D$3</f>
        <v>0.37951000000000001</v>
      </c>
      <c r="I83" s="27">
        <f t="shared" si="28"/>
        <v>2852500</v>
      </c>
      <c r="K83" s="27">
        <f t="shared" si="24"/>
        <v>15847</v>
      </c>
      <c r="L83" s="27">
        <f t="shared" si="29"/>
        <v>1188525</v>
      </c>
      <c r="M83" s="27">
        <f t="shared" si="25"/>
        <v>6014.0949700000001</v>
      </c>
      <c r="N83" s="27">
        <f t="shared" si="26"/>
        <v>6014.0949700000001</v>
      </c>
      <c r="O83" s="27">
        <f t="shared" si="30"/>
        <v>-631477.08627000276</v>
      </c>
      <c r="P83" s="27">
        <f t="shared" si="31"/>
        <v>631477.08627000276</v>
      </c>
    </row>
    <row r="84" spans="1:16">
      <c r="A84" s="30">
        <v>38018</v>
      </c>
      <c r="C84" s="6">
        <v>76</v>
      </c>
      <c r="D84" s="29">
        <f t="shared" si="22"/>
        <v>15847</v>
      </c>
      <c r="E84" s="29">
        <f t="shared" si="27"/>
        <v>1204372</v>
      </c>
      <c r="F84" s="29">
        <f t="shared" si="23"/>
        <v>-1648128</v>
      </c>
      <c r="G84" s="34">
        <f>+Inputs!$D$3</f>
        <v>0.37951000000000001</v>
      </c>
      <c r="I84" s="27">
        <f t="shared" si="28"/>
        <v>2852500</v>
      </c>
      <c r="K84" s="27">
        <f t="shared" si="24"/>
        <v>15847</v>
      </c>
      <c r="L84" s="27">
        <f t="shared" si="29"/>
        <v>1204372</v>
      </c>
      <c r="M84" s="27">
        <f t="shared" si="25"/>
        <v>6014.0949700000001</v>
      </c>
      <c r="N84" s="27">
        <f t="shared" si="26"/>
        <v>6014.0949700000001</v>
      </c>
      <c r="O84" s="27">
        <f t="shared" si="30"/>
        <v>-625462.99130000279</v>
      </c>
      <c r="P84" s="27">
        <f t="shared" si="31"/>
        <v>625462.99130000279</v>
      </c>
    </row>
    <row r="85" spans="1:16">
      <c r="A85" s="31">
        <v>38047</v>
      </c>
      <c r="C85" s="6">
        <v>77</v>
      </c>
      <c r="D85" s="29">
        <f t="shared" si="22"/>
        <v>15847</v>
      </c>
      <c r="E85" s="29">
        <f t="shared" si="27"/>
        <v>1220219</v>
      </c>
      <c r="F85" s="29">
        <f t="shared" si="23"/>
        <v>-1632281</v>
      </c>
      <c r="G85" s="34">
        <f>+Inputs!$D$3</f>
        <v>0.37951000000000001</v>
      </c>
      <c r="I85" s="27">
        <f t="shared" si="28"/>
        <v>2852500</v>
      </c>
      <c r="K85" s="27">
        <f t="shared" si="24"/>
        <v>15847</v>
      </c>
      <c r="L85" s="27">
        <f t="shared" si="29"/>
        <v>1220219</v>
      </c>
      <c r="M85" s="27">
        <f t="shared" si="25"/>
        <v>6014.0949700000001</v>
      </c>
      <c r="N85" s="27">
        <f t="shared" si="26"/>
        <v>6014.0949700000001</v>
      </c>
      <c r="O85" s="27">
        <f t="shared" si="30"/>
        <v>-619448.89633000281</v>
      </c>
      <c r="P85" s="27">
        <f t="shared" si="31"/>
        <v>619448.89633000281</v>
      </c>
    </row>
    <row r="86" spans="1:16">
      <c r="A86" s="30">
        <v>38078</v>
      </c>
      <c r="C86" s="6">
        <v>78</v>
      </c>
      <c r="D86" s="29">
        <f t="shared" si="22"/>
        <v>15847</v>
      </c>
      <c r="E86" s="29">
        <f t="shared" si="27"/>
        <v>1236066</v>
      </c>
      <c r="F86" s="29">
        <f t="shared" si="23"/>
        <v>-1616434</v>
      </c>
      <c r="G86" s="34">
        <f>+Inputs!$D$3</f>
        <v>0.37951000000000001</v>
      </c>
      <c r="I86" s="27">
        <f t="shared" si="28"/>
        <v>2852500</v>
      </c>
      <c r="K86" s="27">
        <f t="shared" si="24"/>
        <v>15847</v>
      </c>
      <c r="L86" s="27">
        <f t="shared" si="29"/>
        <v>1236066</v>
      </c>
      <c r="M86" s="27">
        <f t="shared" si="25"/>
        <v>6014.0949700000001</v>
      </c>
      <c r="N86" s="27">
        <f t="shared" si="26"/>
        <v>6014.0949700000001</v>
      </c>
      <c r="O86" s="27">
        <f t="shared" si="30"/>
        <v>-613434.80136000284</v>
      </c>
      <c r="P86" s="27">
        <f t="shared" si="31"/>
        <v>613434.80136000284</v>
      </c>
    </row>
    <row r="87" spans="1:16">
      <c r="A87" s="31">
        <v>38108</v>
      </c>
      <c r="C87" s="6">
        <v>79</v>
      </c>
      <c r="D87" s="29">
        <f t="shared" si="22"/>
        <v>15847</v>
      </c>
      <c r="E87" s="29">
        <f t="shared" si="27"/>
        <v>1251913</v>
      </c>
      <c r="F87" s="29">
        <f t="shared" si="23"/>
        <v>-1600587</v>
      </c>
      <c r="G87" s="34">
        <f>+Inputs!$D$3</f>
        <v>0.37951000000000001</v>
      </c>
      <c r="I87" s="27">
        <f t="shared" si="28"/>
        <v>2852500</v>
      </c>
      <c r="K87" s="27">
        <f t="shared" si="24"/>
        <v>15847</v>
      </c>
      <c r="L87" s="27">
        <f t="shared" si="29"/>
        <v>1251913</v>
      </c>
      <c r="M87" s="27">
        <f t="shared" si="25"/>
        <v>6014.0949700000001</v>
      </c>
      <c r="N87" s="27">
        <f t="shared" si="26"/>
        <v>6014.0949700000001</v>
      </c>
      <c r="O87" s="27">
        <f t="shared" si="30"/>
        <v>-607420.70639000286</v>
      </c>
      <c r="P87" s="27">
        <f t="shared" si="31"/>
        <v>607420.70639000286</v>
      </c>
    </row>
    <row r="88" spans="1:16">
      <c r="A88" s="30">
        <v>38139</v>
      </c>
      <c r="C88" s="6">
        <v>80</v>
      </c>
      <c r="D88" s="29">
        <f t="shared" si="22"/>
        <v>15847</v>
      </c>
      <c r="E88" s="29">
        <f t="shared" si="27"/>
        <v>1267760</v>
      </c>
      <c r="F88" s="29">
        <f t="shared" si="23"/>
        <v>-1584740</v>
      </c>
      <c r="G88" s="34">
        <f>+Inputs!$D$3</f>
        <v>0.37951000000000001</v>
      </c>
      <c r="I88" s="27">
        <f t="shared" si="28"/>
        <v>2852500</v>
      </c>
      <c r="K88" s="27">
        <f t="shared" si="24"/>
        <v>15847</v>
      </c>
      <c r="L88" s="27">
        <f t="shared" si="29"/>
        <v>1267760</v>
      </c>
      <c r="M88" s="27">
        <f t="shared" si="25"/>
        <v>6014.0949700000001</v>
      </c>
      <c r="N88" s="27">
        <f t="shared" si="26"/>
        <v>6014.0949700000001</v>
      </c>
      <c r="O88" s="27">
        <f t="shared" si="30"/>
        <v>-601406.61142000288</v>
      </c>
      <c r="P88" s="27">
        <f t="shared" si="31"/>
        <v>601406.61142000288</v>
      </c>
    </row>
    <row r="89" spans="1:16">
      <c r="A89" s="31">
        <v>38169</v>
      </c>
      <c r="C89" s="6">
        <v>81</v>
      </c>
      <c r="D89" s="29">
        <f t="shared" si="22"/>
        <v>15847</v>
      </c>
      <c r="E89" s="29">
        <f t="shared" si="27"/>
        <v>1283607</v>
      </c>
      <c r="F89" s="29">
        <f t="shared" si="23"/>
        <v>-1568893</v>
      </c>
      <c r="G89" s="34">
        <f>+Inputs!$D$3</f>
        <v>0.37951000000000001</v>
      </c>
      <c r="I89" s="27">
        <f t="shared" si="28"/>
        <v>2852500</v>
      </c>
      <c r="K89" s="27">
        <f t="shared" si="24"/>
        <v>15847</v>
      </c>
      <c r="L89" s="27">
        <f t="shared" si="29"/>
        <v>1283607</v>
      </c>
      <c r="M89" s="27">
        <f t="shared" si="25"/>
        <v>6014.0949700000001</v>
      </c>
      <c r="N89" s="27">
        <f t="shared" si="26"/>
        <v>6014.0949700000001</v>
      </c>
      <c r="O89" s="27">
        <f t="shared" si="30"/>
        <v>-595392.51645000291</v>
      </c>
      <c r="P89" s="27">
        <f t="shared" si="31"/>
        <v>595392.51645000291</v>
      </c>
    </row>
    <row r="90" spans="1:16">
      <c r="A90" s="30">
        <v>38200</v>
      </c>
      <c r="C90" s="6">
        <v>82</v>
      </c>
      <c r="D90" s="29">
        <f t="shared" si="22"/>
        <v>15847</v>
      </c>
      <c r="E90" s="29">
        <f t="shared" si="27"/>
        <v>1299454</v>
      </c>
      <c r="F90" s="29">
        <f t="shared" si="23"/>
        <v>-1553046</v>
      </c>
      <c r="G90" s="34">
        <f>+Inputs!$D$3</f>
        <v>0.37951000000000001</v>
      </c>
      <c r="I90" s="27">
        <f t="shared" si="28"/>
        <v>2852500</v>
      </c>
      <c r="K90" s="27">
        <f t="shared" si="24"/>
        <v>15847</v>
      </c>
      <c r="L90" s="27">
        <f t="shared" si="29"/>
        <v>1299454</v>
      </c>
      <c r="M90" s="27">
        <f t="shared" si="25"/>
        <v>6014.0949700000001</v>
      </c>
      <c r="N90" s="27">
        <f t="shared" si="26"/>
        <v>6014.0949700000001</v>
      </c>
      <c r="O90" s="27">
        <f t="shared" si="30"/>
        <v>-589378.42148000293</v>
      </c>
      <c r="P90" s="27">
        <f t="shared" si="31"/>
        <v>589378.42148000293</v>
      </c>
    </row>
    <row r="91" spans="1:16">
      <c r="A91" s="31">
        <v>38231</v>
      </c>
      <c r="C91" s="6">
        <v>83</v>
      </c>
      <c r="D91" s="29">
        <f t="shared" si="22"/>
        <v>15847</v>
      </c>
      <c r="E91" s="29">
        <f t="shared" si="27"/>
        <v>1315301</v>
      </c>
      <c r="F91" s="29">
        <f t="shared" si="23"/>
        <v>-1537199</v>
      </c>
      <c r="G91" s="34">
        <f>+Inputs!$D$3</f>
        <v>0.37951000000000001</v>
      </c>
      <c r="I91" s="27">
        <f t="shared" si="28"/>
        <v>2852500</v>
      </c>
      <c r="K91" s="27">
        <f t="shared" si="24"/>
        <v>15847</v>
      </c>
      <c r="L91" s="27">
        <f t="shared" si="29"/>
        <v>1315301</v>
      </c>
      <c r="M91" s="27">
        <f t="shared" si="25"/>
        <v>6014.0949700000001</v>
      </c>
      <c r="N91" s="27">
        <f t="shared" si="26"/>
        <v>6014.0949700000001</v>
      </c>
      <c r="O91" s="27">
        <f t="shared" si="30"/>
        <v>-583364.32651000295</v>
      </c>
      <c r="P91" s="27">
        <f t="shared" si="31"/>
        <v>583364.32651000295</v>
      </c>
    </row>
    <row r="92" spans="1:16">
      <c r="A92" s="30">
        <v>38261</v>
      </c>
      <c r="C92" s="6">
        <v>84</v>
      </c>
      <c r="D92" s="29">
        <f t="shared" si="22"/>
        <v>15847</v>
      </c>
      <c r="E92" s="29">
        <f t="shared" si="27"/>
        <v>1331148</v>
      </c>
      <c r="F92" s="29">
        <f t="shared" si="23"/>
        <v>-1521352</v>
      </c>
      <c r="G92" s="34">
        <f>+Inputs!$D$3</f>
        <v>0.37951000000000001</v>
      </c>
      <c r="I92" s="27">
        <f t="shared" si="28"/>
        <v>2852500</v>
      </c>
      <c r="K92" s="27">
        <f t="shared" si="24"/>
        <v>15847</v>
      </c>
      <c r="L92" s="27">
        <f t="shared" si="29"/>
        <v>1331148</v>
      </c>
      <c r="M92" s="27">
        <f t="shared" si="25"/>
        <v>6014.0949700000001</v>
      </c>
      <c r="N92" s="27">
        <f t="shared" si="26"/>
        <v>6014.0949700000001</v>
      </c>
      <c r="O92" s="27">
        <f t="shared" si="30"/>
        <v>-577350.23154000298</v>
      </c>
      <c r="P92" s="27">
        <f t="shared" si="31"/>
        <v>577350.23154000298</v>
      </c>
    </row>
    <row r="93" spans="1:16">
      <c r="A93" s="31">
        <v>38292</v>
      </c>
      <c r="C93" s="6">
        <v>85</v>
      </c>
      <c r="D93" s="29">
        <f t="shared" si="22"/>
        <v>15847</v>
      </c>
      <c r="E93" s="29">
        <f t="shared" si="27"/>
        <v>1346995</v>
      </c>
      <c r="F93" s="29">
        <f t="shared" si="23"/>
        <v>-1505505</v>
      </c>
      <c r="G93" s="34">
        <f>+Inputs!$D$3</f>
        <v>0.37951000000000001</v>
      </c>
      <c r="I93" s="27">
        <f t="shared" si="28"/>
        <v>2852500</v>
      </c>
      <c r="K93" s="27">
        <f t="shared" si="24"/>
        <v>15847</v>
      </c>
      <c r="L93" s="27">
        <f t="shared" si="29"/>
        <v>1346995</v>
      </c>
      <c r="M93" s="27">
        <f t="shared" si="25"/>
        <v>6014.0949700000001</v>
      </c>
      <c r="N93" s="27">
        <f t="shared" si="26"/>
        <v>6014.0949700000001</v>
      </c>
      <c r="O93" s="27">
        <f t="shared" si="30"/>
        <v>-571336.136570003</v>
      </c>
      <c r="P93" s="27">
        <f t="shared" si="31"/>
        <v>571336.136570003</v>
      </c>
    </row>
    <row r="94" spans="1:16">
      <c r="A94" s="30">
        <v>38322</v>
      </c>
      <c r="C94" s="6">
        <v>86</v>
      </c>
      <c r="D94" s="29">
        <f t="shared" si="22"/>
        <v>15847</v>
      </c>
      <c r="E94" s="29">
        <f t="shared" si="27"/>
        <v>1362842</v>
      </c>
      <c r="F94" s="29">
        <f t="shared" si="23"/>
        <v>-1489658</v>
      </c>
      <c r="G94" s="34">
        <f>+Inputs!$D$3</f>
        <v>0.37951000000000001</v>
      </c>
      <c r="I94" s="27">
        <f t="shared" si="28"/>
        <v>2852500</v>
      </c>
      <c r="K94" s="27">
        <f t="shared" si="24"/>
        <v>15847</v>
      </c>
      <c r="L94" s="27">
        <f t="shared" si="29"/>
        <v>1362842</v>
      </c>
      <c r="M94" s="27">
        <f t="shared" si="25"/>
        <v>6014.0949700000001</v>
      </c>
      <c r="N94" s="27">
        <f t="shared" si="26"/>
        <v>6014.0949700000001</v>
      </c>
      <c r="O94" s="27">
        <f t="shared" si="30"/>
        <v>-565322.04160000302</v>
      </c>
      <c r="P94" s="27">
        <f t="shared" si="31"/>
        <v>565322.04160000302</v>
      </c>
    </row>
    <row r="95" spans="1:16">
      <c r="A95" s="31">
        <v>38353</v>
      </c>
      <c r="C95" s="6">
        <v>87</v>
      </c>
      <c r="D95" s="29">
        <f t="shared" si="22"/>
        <v>15847</v>
      </c>
      <c r="E95" s="29">
        <f t="shared" si="27"/>
        <v>1378689</v>
      </c>
      <c r="F95" s="29">
        <f t="shared" si="23"/>
        <v>-1473811</v>
      </c>
      <c r="G95" s="34">
        <f>+Inputs!$D$3</f>
        <v>0.37951000000000001</v>
      </c>
      <c r="I95" s="27">
        <f t="shared" si="28"/>
        <v>2852500</v>
      </c>
      <c r="K95" s="27">
        <f t="shared" si="24"/>
        <v>15847</v>
      </c>
      <c r="L95" s="27">
        <f t="shared" si="29"/>
        <v>1378689</v>
      </c>
      <c r="M95" s="27">
        <f t="shared" si="25"/>
        <v>6014.0949700000001</v>
      </c>
      <c r="N95" s="27">
        <f t="shared" si="26"/>
        <v>6014.0949700000001</v>
      </c>
      <c r="O95" s="27">
        <f t="shared" si="30"/>
        <v>-559307.94663000305</v>
      </c>
      <c r="P95" s="27">
        <f t="shared" si="31"/>
        <v>559307.94663000305</v>
      </c>
    </row>
    <row r="96" spans="1:16">
      <c r="A96" s="30">
        <v>38384</v>
      </c>
      <c r="C96" s="6">
        <v>88</v>
      </c>
      <c r="D96" s="29">
        <f t="shared" si="22"/>
        <v>15847</v>
      </c>
      <c r="E96" s="29">
        <f t="shared" si="27"/>
        <v>1394536</v>
      </c>
      <c r="F96" s="29">
        <f t="shared" si="23"/>
        <v>-1457964</v>
      </c>
      <c r="G96" s="34">
        <f>+Inputs!$D$3</f>
        <v>0.37951000000000001</v>
      </c>
      <c r="I96" s="27">
        <f t="shared" si="28"/>
        <v>2852500</v>
      </c>
      <c r="K96" s="27">
        <f t="shared" si="24"/>
        <v>15847</v>
      </c>
      <c r="L96" s="27">
        <f t="shared" si="29"/>
        <v>1394536</v>
      </c>
      <c r="M96" s="27">
        <f t="shared" si="25"/>
        <v>6014.0949700000001</v>
      </c>
      <c r="N96" s="27">
        <f t="shared" si="26"/>
        <v>6014.0949700000001</v>
      </c>
      <c r="O96" s="27">
        <f t="shared" si="30"/>
        <v>-553293.85166000307</v>
      </c>
      <c r="P96" s="27">
        <f t="shared" si="31"/>
        <v>553293.85166000307</v>
      </c>
    </row>
    <row r="97" spans="1:16">
      <c r="A97" s="31">
        <v>38412</v>
      </c>
      <c r="C97" s="6">
        <v>89</v>
      </c>
      <c r="D97" s="29">
        <f t="shared" si="22"/>
        <v>15847</v>
      </c>
      <c r="E97" s="29">
        <f t="shared" si="27"/>
        <v>1410383</v>
      </c>
      <c r="F97" s="29">
        <f t="shared" si="23"/>
        <v>-1442117</v>
      </c>
      <c r="G97" s="34">
        <f>+Inputs!$D$3</f>
        <v>0.37951000000000001</v>
      </c>
      <c r="I97" s="27">
        <f t="shared" si="28"/>
        <v>2852500</v>
      </c>
      <c r="K97" s="27">
        <f t="shared" si="24"/>
        <v>15847</v>
      </c>
      <c r="L97" s="27">
        <f t="shared" si="29"/>
        <v>1410383</v>
      </c>
      <c r="M97" s="27">
        <f t="shared" si="25"/>
        <v>6014.0949700000001</v>
      </c>
      <c r="N97" s="27">
        <f t="shared" si="26"/>
        <v>6014.0949700000001</v>
      </c>
      <c r="O97" s="27">
        <f t="shared" si="30"/>
        <v>-547279.75669000309</v>
      </c>
      <c r="P97" s="27">
        <f t="shared" si="31"/>
        <v>547279.75669000309</v>
      </c>
    </row>
    <row r="98" spans="1:16">
      <c r="A98" s="30">
        <v>38443</v>
      </c>
      <c r="C98" s="6">
        <v>90</v>
      </c>
      <c r="D98" s="29">
        <f t="shared" si="22"/>
        <v>15847</v>
      </c>
      <c r="E98" s="29">
        <f t="shared" si="27"/>
        <v>1426230</v>
      </c>
      <c r="F98" s="29">
        <f t="shared" si="23"/>
        <v>-1426270</v>
      </c>
      <c r="G98" s="34">
        <f>+Inputs!$D$3</f>
        <v>0.37951000000000001</v>
      </c>
      <c r="I98" s="27">
        <f t="shared" si="28"/>
        <v>2852500</v>
      </c>
      <c r="K98" s="27">
        <f t="shared" si="24"/>
        <v>15847</v>
      </c>
      <c r="L98" s="27">
        <f t="shared" si="29"/>
        <v>1426230</v>
      </c>
      <c r="M98" s="27">
        <f t="shared" si="25"/>
        <v>6014.0949700000001</v>
      </c>
      <c r="N98" s="27">
        <f t="shared" si="26"/>
        <v>6014.0949700000001</v>
      </c>
      <c r="O98" s="27">
        <f t="shared" si="30"/>
        <v>-541265.66172000312</v>
      </c>
      <c r="P98" s="27">
        <f t="shared" si="31"/>
        <v>541265.66172000312</v>
      </c>
    </row>
    <row r="99" spans="1:16">
      <c r="A99" s="31">
        <v>38473</v>
      </c>
      <c r="C99" s="6">
        <v>91</v>
      </c>
      <c r="D99" s="29">
        <f t="shared" si="22"/>
        <v>15847</v>
      </c>
      <c r="E99" s="29">
        <f t="shared" si="27"/>
        <v>1442077</v>
      </c>
      <c r="F99" s="29">
        <f t="shared" si="23"/>
        <v>-1410423</v>
      </c>
      <c r="G99" s="34">
        <f>+Inputs!$D$3</f>
        <v>0.37951000000000001</v>
      </c>
      <c r="I99" s="27">
        <f t="shared" si="28"/>
        <v>2852500</v>
      </c>
      <c r="K99" s="27">
        <f t="shared" si="24"/>
        <v>15847</v>
      </c>
      <c r="L99" s="27">
        <f t="shared" si="29"/>
        <v>1442077</v>
      </c>
      <c r="M99" s="27">
        <f t="shared" si="25"/>
        <v>6014.0949700000001</v>
      </c>
      <c r="N99" s="27">
        <f t="shared" si="26"/>
        <v>6014.0949700000001</v>
      </c>
      <c r="O99" s="27">
        <f t="shared" si="30"/>
        <v>-535251.56675000314</v>
      </c>
      <c r="P99" s="27">
        <f t="shared" si="31"/>
        <v>535251.56675000314</v>
      </c>
    </row>
    <row r="100" spans="1:16">
      <c r="A100" s="30">
        <v>38504</v>
      </c>
      <c r="C100" s="6">
        <v>92</v>
      </c>
      <c r="D100" s="29">
        <f t="shared" si="22"/>
        <v>15847</v>
      </c>
      <c r="E100" s="29">
        <f t="shared" si="27"/>
        <v>1457924</v>
      </c>
      <c r="F100" s="29">
        <f t="shared" si="23"/>
        <v>-1394576</v>
      </c>
      <c r="G100" s="34">
        <f>+Inputs!$D$3</f>
        <v>0.37951000000000001</v>
      </c>
      <c r="I100" s="27">
        <f t="shared" si="28"/>
        <v>2852500</v>
      </c>
      <c r="K100" s="27">
        <f t="shared" si="24"/>
        <v>15847</v>
      </c>
      <c r="L100" s="27">
        <f t="shared" si="29"/>
        <v>1457924</v>
      </c>
      <c r="M100" s="27">
        <f t="shared" si="25"/>
        <v>6014.0949700000001</v>
      </c>
      <c r="N100" s="27">
        <f t="shared" si="26"/>
        <v>6014.0949700000001</v>
      </c>
      <c r="O100" s="27">
        <f t="shared" si="30"/>
        <v>-529237.47178000316</v>
      </c>
      <c r="P100" s="27">
        <f t="shared" si="31"/>
        <v>529237.47178000316</v>
      </c>
    </row>
    <row r="101" spans="1:16">
      <c r="A101" s="31">
        <v>38534</v>
      </c>
      <c r="C101" s="6">
        <v>93</v>
      </c>
      <c r="D101" s="29">
        <f t="shared" si="22"/>
        <v>15847</v>
      </c>
      <c r="E101" s="29">
        <f t="shared" si="27"/>
        <v>1473771</v>
      </c>
      <c r="F101" s="29">
        <f t="shared" si="23"/>
        <v>-1378729</v>
      </c>
      <c r="G101" s="34">
        <f>+Inputs!$D$3</f>
        <v>0.37951000000000001</v>
      </c>
      <c r="I101" s="27">
        <f t="shared" si="28"/>
        <v>2852500</v>
      </c>
      <c r="K101" s="27">
        <f t="shared" si="24"/>
        <v>15847</v>
      </c>
      <c r="L101" s="27">
        <f t="shared" si="29"/>
        <v>1473771</v>
      </c>
      <c r="M101" s="27">
        <f t="shared" si="25"/>
        <v>6014.0949700000001</v>
      </c>
      <c r="N101" s="27">
        <f t="shared" si="26"/>
        <v>6014.0949700000001</v>
      </c>
      <c r="O101" s="27">
        <f t="shared" si="30"/>
        <v>-523223.37681000319</v>
      </c>
      <c r="P101" s="27">
        <f t="shared" si="31"/>
        <v>523223.37681000319</v>
      </c>
    </row>
    <row r="102" spans="1:16">
      <c r="A102" s="30">
        <v>38565</v>
      </c>
      <c r="C102" s="6">
        <v>94</v>
      </c>
      <c r="D102" s="29">
        <f t="shared" si="22"/>
        <v>15847</v>
      </c>
      <c r="E102" s="29">
        <f t="shared" si="27"/>
        <v>1489618</v>
      </c>
      <c r="F102" s="29">
        <f t="shared" si="23"/>
        <v>-1362882</v>
      </c>
      <c r="G102" s="34">
        <f>+Inputs!$D$3</f>
        <v>0.37951000000000001</v>
      </c>
      <c r="I102" s="27">
        <f t="shared" si="28"/>
        <v>2852500</v>
      </c>
      <c r="K102" s="27">
        <f t="shared" si="24"/>
        <v>15847</v>
      </c>
      <c r="L102" s="27">
        <f t="shared" si="29"/>
        <v>1489618</v>
      </c>
      <c r="M102" s="27">
        <f t="shared" si="25"/>
        <v>6014.0949700000001</v>
      </c>
      <c r="N102" s="27">
        <f t="shared" si="26"/>
        <v>6014.0949700000001</v>
      </c>
      <c r="O102" s="27">
        <f t="shared" si="30"/>
        <v>-517209.28184000321</v>
      </c>
      <c r="P102" s="27">
        <f t="shared" si="31"/>
        <v>517209.28184000321</v>
      </c>
    </row>
    <row r="103" spans="1:16">
      <c r="A103" s="31">
        <v>38596</v>
      </c>
      <c r="C103" s="6">
        <v>95</v>
      </c>
      <c r="D103" s="29">
        <f t="shared" si="22"/>
        <v>15847</v>
      </c>
      <c r="E103" s="29">
        <f t="shared" si="27"/>
        <v>1505465</v>
      </c>
      <c r="F103" s="29">
        <f t="shared" si="23"/>
        <v>-1347035</v>
      </c>
      <c r="G103" s="34">
        <f>+Inputs!$D$3</f>
        <v>0.37951000000000001</v>
      </c>
      <c r="I103" s="27">
        <f t="shared" si="28"/>
        <v>2852500</v>
      </c>
      <c r="K103" s="27">
        <f t="shared" si="24"/>
        <v>15847</v>
      </c>
      <c r="L103" s="27">
        <f t="shared" si="29"/>
        <v>1505465</v>
      </c>
      <c r="M103" s="27">
        <f t="shared" si="25"/>
        <v>6014.0949700000001</v>
      </c>
      <c r="N103" s="27">
        <f t="shared" si="26"/>
        <v>6014.0949700000001</v>
      </c>
      <c r="O103" s="27">
        <f t="shared" si="30"/>
        <v>-511195.18687000324</v>
      </c>
      <c r="P103" s="27">
        <f t="shared" si="31"/>
        <v>511195.18687000324</v>
      </c>
    </row>
    <row r="104" spans="1:16">
      <c r="A104" s="30">
        <v>38626</v>
      </c>
      <c r="C104" s="6">
        <v>96</v>
      </c>
      <c r="D104" s="29">
        <f t="shared" si="22"/>
        <v>15847</v>
      </c>
      <c r="E104" s="29">
        <f t="shared" si="27"/>
        <v>1521312</v>
      </c>
      <c r="F104" s="29">
        <f t="shared" si="23"/>
        <v>-1331188</v>
      </c>
      <c r="G104" s="34">
        <f>+Inputs!$D$3</f>
        <v>0.37951000000000001</v>
      </c>
      <c r="I104" s="27">
        <f t="shared" si="28"/>
        <v>2852500</v>
      </c>
      <c r="K104" s="27">
        <f t="shared" si="24"/>
        <v>15847</v>
      </c>
      <c r="L104" s="27">
        <f t="shared" si="29"/>
        <v>1521312</v>
      </c>
      <c r="M104" s="27">
        <f t="shared" si="25"/>
        <v>6014.0949700000001</v>
      </c>
      <c r="N104" s="27">
        <f t="shared" si="26"/>
        <v>6014.0949700000001</v>
      </c>
      <c r="O104" s="27">
        <f t="shared" si="30"/>
        <v>-505181.09190000326</v>
      </c>
      <c r="P104" s="27">
        <f t="shared" si="31"/>
        <v>505181.09190000326</v>
      </c>
    </row>
    <row r="105" spans="1:16">
      <c r="A105" s="31">
        <v>38657</v>
      </c>
      <c r="C105" s="6">
        <v>97</v>
      </c>
      <c r="D105" s="29">
        <f t="shared" ref="D105:D136" si="32">ROUND(-(+$B$9/180)*1,0)</f>
        <v>15847</v>
      </c>
      <c r="E105" s="29">
        <f t="shared" si="27"/>
        <v>1537159</v>
      </c>
      <c r="F105" s="29">
        <f t="shared" ref="F105:F136" si="33">$B$9+E105</f>
        <v>-1315341</v>
      </c>
      <c r="G105" s="34">
        <f>+Inputs!$D$3</f>
        <v>0.37951000000000001</v>
      </c>
      <c r="I105" s="27">
        <f t="shared" si="28"/>
        <v>2852500</v>
      </c>
      <c r="K105" s="27">
        <f t="shared" ref="K105:K136" si="34">D105</f>
        <v>15847</v>
      </c>
      <c r="L105" s="27">
        <f t="shared" si="29"/>
        <v>1537159</v>
      </c>
      <c r="M105" s="27">
        <f t="shared" ref="M105:M136" si="35">K105*G105</f>
        <v>6014.0949700000001</v>
      </c>
      <c r="N105" s="27">
        <f t="shared" ref="N105:N136" si="36">M105-J105</f>
        <v>6014.0949700000001</v>
      </c>
      <c r="O105" s="27">
        <f t="shared" si="30"/>
        <v>-499166.99693000328</v>
      </c>
      <c r="P105" s="27">
        <f t="shared" si="31"/>
        <v>499166.99693000328</v>
      </c>
    </row>
    <row r="106" spans="1:16">
      <c r="A106" s="30">
        <v>38687</v>
      </c>
      <c r="C106" s="6">
        <v>98</v>
      </c>
      <c r="D106" s="29">
        <f t="shared" si="32"/>
        <v>15847</v>
      </c>
      <c r="E106" s="29">
        <f t="shared" ref="E106:E137" si="37">+E105+D106</f>
        <v>1553006</v>
      </c>
      <c r="F106" s="29">
        <f t="shared" si="33"/>
        <v>-1299494</v>
      </c>
      <c r="G106" s="34">
        <f>+Inputs!$D$3</f>
        <v>0.37951000000000001</v>
      </c>
      <c r="I106" s="27">
        <f t="shared" ref="I106:I137" si="38">+I105+H106</f>
        <v>2852500</v>
      </c>
      <c r="K106" s="27">
        <f t="shared" si="34"/>
        <v>15847</v>
      </c>
      <c r="L106" s="27">
        <f t="shared" ref="L106:L137" si="39">+L105+K106</f>
        <v>1553006</v>
      </c>
      <c r="M106" s="27">
        <f t="shared" si="35"/>
        <v>6014.0949700000001</v>
      </c>
      <c r="N106" s="27">
        <f t="shared" si="36"/>
        <v>6014.0949700000001</v>
      </c>
      <c r="O106" s="27">
        <f t="shared" ref="O106:O137" si="40">+O105+N106</f>
        <v>-493152.90196000331</v>
      </c>
      <c r="P106" s="27">
        <f t="shared" ref="P106:P137" si="41">P105-N106</f>
        <v>493152.90196000331</v>
      </c>
    </row>
    <row r="107" spans="1:16">
      <c r="A107" s="31">
        <v>38718</v>
      </c>
      <c r="C107" s="6">
        <v>99</v>
      </c>
      <c r="D107" s="29">
        <f t="shared" si="32"/>
        <v>15847</v>
      </c>
      <c r="E107" s="29">
        <f t="shared" si="37"/>
        <v>1568853</v>
      </c>
      <c r="F107" s="29">
        <f t="shared" si="33"/>
        <v>-1283647</v>
      </c>
      <c r="G107" s="34">
        <f>+Inputs!$D$3</f>
        <v>0.37951000000000001</v>
      </c>
      <c r="I107" s="27">
        <f t="shared" si="38"/>
        <v>2852500</v>
      </c>
      <c r="K107" s="27">
        <f t="shared" si="34"/>
        <v>15847</v>
      </c>
      <c r="L107" s="27">
        <f t="shared" si="39"/>
        <v>1568853</v>
      </c>
      <c r="M107" s="27">
        <f t="shared" si="35"/>
        <v>6014.0949700000001</v>
      </c>
      <c r="N107" s="27">
        <f t="shared" si="36"/>
        <v>6014.0949700000001</v>
      </c>
      <c r="O107" s="27">
        <f t="shared" si="40"/>
        <v>-487138.80699000333</v>
      </c>
      <c r="P107" s="27">
        <f t="shared" si="41"/>
        <v>487138.80699000333</v>
      </c>
    </row>
    <row r="108" spans="1:16">
      <c r="A108" s="30">
        <v>38749</v>
      </c>
      <c r="C108" s="6">
        <v>100</v>
      </c>
      <c r="D108" s="29">
        <f t="shared" si="32"/>
        <v>15847</v>
      </c>
      <c r="E108" s="29">
        <f t="shared" si="37"/>
        <v>1584700</v>
      </c>
      <c r="F108" s="29">
        <f t="shared" si="33"/>
        <v>-1267800</v>
      </c>
      <c r="G108" s="34">
        <f>+Inputs!$D$3</f>
        <v>0.37951000000000001</v>
      </c>
      <c r="I108" s="27">
        <f t="shared" si="38"/>
        <v>2852500</v>
      </c>
      <c r="K108" s="27">
        <f t="shared" si="34"/>
        <v>15847</v>
      </c>
      <c r="L108" s="27">
        <f t="shared" si="39"/>
        <v>1584700</v>
      </c>
      <c r="M108" s="27">
        <f t="shared" si="35"/>
        <v>6014.0949700000001</v>
      </c>
      <c r="N108" s="27">
        <f t="shared" si="36"/>
        <v>6014.0949700000001</v>
      </c>
      <c r="O108" s="27">
        <f t="shared" si="40"/>
        <v>-481124.71202000335</v>
      </c>
      <c r="P108" s="27">
        <f t="shared" si="41"/>
        <v>481124.71202000335</v>
      </c>
    </row>
    <row r="109" spans="1:16">
      <c r="A109" s="31">
        <v>38777</v>
      </c>
      <c r="C109" s="6">
        <v>101</v>
      </c>
      <c r="D109" s="29">
        <f t="shared" si="32"/>
        <v>15847</v>
      </c>
      <c r="E109" s="29">
        <f t="shared" si="37"/>
        <v>1600547</v>
      </c>
      <c r="F109" s="29">
        <f t="shared" si="33"/>
        <v>-1251953</v>
      </c>
      <c r="G109" s="34">
        <f>+Inputs!$D$3</f>
        <v>0.37951000000000001</v>
      </c>
      <c r="I109" s="27">
        <f t="shared" si="38"/>
        <v>2852500</v>
      </c>
      <c r="K109" s="27">
        <f t="shared" si="34"/>
        <v>15847</v>
      </c>
      <c r="L109" s="27">
        <f t="shared" si="39"/>
        <v>1600547</v>
      </c>
      <c r="M109" s="27">
        <f t="shared" si="35"/>
        <v>6014.0949700000001</v>
      </c>
      <c r="N109" s="27">
        <f t="shared" si="36"/>
        <v>6014.0949700000001</v>
      </c>
      <c r="O109" s="27">
        <f t="shared" si="40"/>
        <v>-475110.61705000338</v>
      </c>
      <c r="P109" s="27">
        <f t="shared" si="41"/>
        <v>475110.61705000338</v>
      </c>
    </row>
    <row r="110" spans="1:16">
      <c r="A110" s="30">
        <v>38808</v>
      </c>
      <c r="C110" s="6">
        <v>102</v>
      </c>
      <c r="D110" s="29">
        <f t="shared" si="32"/>
        <v>15847</v>
      </c>
      <c r="E110" s="29">
        <f t="shared" si="37"/>
        <v>1616394</v>
      </c>
      <c r="F110" s="29">
        <f t="shared" si="33"/>
        <v>-1236106</v>
      </c>
      <c r="G110" s="34">
        <f>+Inputs!$D$3</f>
        <v>0.37951000000000001</v>
      </c>
      <c r="I110" s="27">
        <f t="shared" si="38"/>
        <v>2852500</v>
      </c>
      <c r="K110" s="27">
        <f t="shared" si="34"/>
        <v>15847</v>
      </c>
      <c r="L110" s="27">
        <f t="shared" si="39"/>
        <v>1616394</v>
      </c>
      <c r="M110" s="27">
        <f t="shared" si="35"/>
        <v>6014.0949700000001</v>
      </c>
      <c r="N110" s="27">
        <f t="shared" si="36"/>
        <v>6014.0949700000001</v>
      </c>
      <c r="O110" s="27">
        <f t="shared" si="40"/>
        <v>-469096.5220800034</v>
      </c>
      <c r="P110" s="27">
        <f t="shared" si="41"/>
        <v>469096.5220800034</v>
      </c>
    </row>
    <row r="111" spans="1:16">
      <c r="A111" s="31">
        <v>38838</v>
      </c>
      <c r="C111" s="6">
        <v>103</v>
      </c>
      <c r="D111" s="29">
        <f t="shared" si="32"/>
        <v>15847</v>
      </c>
      <c r="E111" s="29">
        <f t="shared" si="37"/>
        <v>1632241</v>
      </c>
      <c r="F111" s="29">
        <f t="shared" si="33"/>
        <v>-1220259</v>
      </c>
      <c r="G111" s="34">
        <f>+Inputs!$D$3</f>
        <v>0.37951000000000001</v>
      </c>
      <c r="I111" s="27">
        <f t="shared" si="38"/>
        <v>2852500</v>
      </c>
      <c r="K111" s="27">
        <f t="shared" si="34"/>
        <v>15847</v>
      </c>
      <c r="L111" s="27">
        <f t="shared" si="39"/>
        <v>1632241</v>
      </c>
      <c r="M111" s="27">
        <f t="shared" si="35"/>
        <v>6014.0949700000001</v>
      </c>
      <c r="N111" s="27">
        <f t="shared" si="36"/>
        <v>6014.0949700000001</v>
      </c>
      <c r="O111" s="27">
        <f t="shared" si="40"/>
        <v>-463082.42711000342</v>
      </c>
      <c r="P111" s="27">
        <f t="shared" si="41"/>
        <v>463082.42711000342</v>
      </c>
    </row>
    <row r="112" spans="1:16">
      <c r="A112" s="30">
        <v>38869</v>
      </c>
      <c r="C112" s="6">
        <v>104</v>
      </c>
      <c r="D112" s="29">
        <f t="shared" si="32"/>
        <v>15847</v>
      </c>
      <c r="E112" s="29">
        <f t="shared" si="37"/>
        <v>1648088</v>
      </c>
      <c r="F112" s="29">
        <f t="shared" si="33"/>
        <v>-1204412</v>
      </c>
      <c r="G112" s="34">
        <f>+Inputs!$D$3</f>
        <v>0.37951000000000001</v>
      </c>
      <c r="I112" s="27">
        <f t="shared" si="38"/>
        <v>2852500</v>
      </c>
      <c r="K112" s="27">
        <f t="shared" si="34"/>
        <v>15847</v>
      </c>
      <c r="L112" s="27">
        <f t="shared" si="39"/>
        <v>1648088</v>
      </c>
      <c r="M112" s="27">
        <f t="shared" si="35"/>
        <v>6014.0949700000001</v>
      </c>
      <c r="N112" s="27">
        <f t="shared" si="36"/>
        <v>6014.0949700000001</v>
      </c>
      <c r="O112" s="27">
        <f t="shared" si="40"/>
        <v>-457068.33214000345</v>
      </c>
      <c r="P112" s="27">
        <f t="shared" si="41"/>
        <v>457068.33214000345</v>
      </c>
    </row>
    <row r="113" spans="1:16">
      <c r="A113" s="31">
        <v>38899</v>
      </c>
      <c r="C113" s="6">
        <v>105</v>
      </c>
      <c r="D113" s="29">
        <f t="shared" si="32"/>
        <v>15847</v>
      </c>
      <c r="E113" s="29">
        <f t="shared" si="37"/>
        <v>1663935</v>
      </c>
      <c r="F113" s="29">
        <f t="shared" si="33"/>
        <v>-1188565</v>
      </c>
      <c r="G113" s="34">
        <f>+Inputs!$D$3</f>
        <v>0.37951000000000001</v>
      </c>
      <c r="I113" s="27">
        <f t="shared" si="38"/>
        <v>2852500</v>
      </c>
      <c r="K113" s="27">
        <f t="shared" si="34"/>
        <v>15847</v>
      </c>
      <c r="L113" s="27">
        <f t="shared" si="39"/>
        <v>1663935</v>
      </c>
      <c r="M113" s="27">
        <f t="shared" si="35"/>
        <v>6014.0949700000001</v>
      </c>
      <c r="N113" s="27">
        <f t="shared" si="36"/>
        <v>6014.0949700000001</v>
      </c>
      <c r="O113" s="27">
        <f t="shared" si="40"/>
        <v>-451054.23717000347</v>
      </c>
      <c r="P113" s="27">
        <f t="shared" si="41"/>
        <v>451054.23717000347</v>
      </c>
    </row>
    <row r="114" spans="1:16">
      <c r="A114" s="30">
        <v>38930</v>
      </c>
      <c r="C114" s="6">
        <v>106</v>
      </c>
      <c r="D114" s="29">
        <f t="shared" si="32"/>
        <v>15847</v>
      </c>
      <c r="E114" s="29">
        <f t="shared" si="37"/>
        <v>1679782</v>
      </c>
      <c r="F114" s="29">
        <f t="shared" si="33"/>
        <v>-1172718</v>
      </c>
      <c r="G114" s="34">
        <f>+Inputs!$D$3</f>
        <v>0.37951000000000001</v>
      </c>
      <c r="I114" s="27">
        <f t="shared" si="38"/>
        <v>2852500</v>
      </c>
      <c r="K114" s="27">
        <f t="shared" si="34"/>
        <v>15847</v>
      </c>
      <c r="L114" s="27">
        <f t="shared" si="39"/>
        <v>1679782</v>
      </c>
      <c r="M114" s="27">
        <f t="shared" si="35"/>
        <v>6014.0949700000001</v>
      </c>
      <c r="N114" s="27">
        <f t="shared" si="36"/>
        <v>6014.0949700000001</v>
      </c>
      <c r="O114" s="27">
        <f t="shared" si="40"/>
        <v>-445040.14220000349</v>
      </c>
      <c r="P114" s="27">
        <f t="shared" si="41"/>
        <v>445040.14220000349</v>
      </c>
    </row>
    <row r="115" spans="1:16">
      <c r="A115" s="31">
        <v>38961</v>
      </c>
      <c r="C115" s="6">
        <v>107</v>
      </c>
      <c r="D115" s="29">
        <f t="shared" si="32"/>
        <v>15847</v>
      </c>
      <c r="E115" s="29">
        <f t="shared" si="37"/>
        <v>1695629</v>
      </c>
      <c r="F115" s="29">
        <f t="shared" si="33"/>
        <v>-1156871</v>
      </c>
      <c r="G115" s="34">
        <f>+Inputs!$D$3</f>
        <v>0.37951000000000001</v>
      </c>
      <c r="I115" s="27">
        <f t="shared" si="38"/>
        <v>2852500</v>
      </c>
      <c r="K115" s="27">
        <f t="shared" si="34"/>
        <v>15847</v>
      </c>
      <c r="L115" s="27">
        <f t="shared" si="39"/>
        <v>1695629</v>
      </c>
      <c r="M115" s="27">
        <f t="shared" si="35"/>
        <v>6014.0949700000001</v>
      </c>
      <c r="N115" s="27">
        <f t="shared" si="36"/>
        <v>6014.0949700000001</v>
      </c>
      <c r="O115" s="27">
        <f t="shared" si="40"/>
        <v>-439026.04723000352</v>
      </c>
      <c r="P115" s="27">
        <f t="shared" si="41"/>
        <v>439026.04723000352</v>
      </c>
    </row>
    <row r="116" spans="1:16">
      <c r="A116" s="30">
        <v>38991</v>
      </c>
      <c r="C116" s="6">
        <v>108</v>
      </c>
      <c r="D116" s="29">
        <f t="shared" si="32"/>
        <v>15847</v>
      </c>
      <c r="E116" s="29">
        <f t="shared" si="37"/>
        <v>1711476</v>
      </c>
      <c r="F116" s="29">
        <f t="shared" si="33"/>
        <v>-1141024</v>
      </c>
      <c r="G116" s="34">
        <f>+Inputs!$D$3</f>
        <v>0.37951000000000001</v>
      </c>
      <c r="I116" s="27">
        <f t="shared" si="38"/>
        <v>2852500</v>
      </c>
      <c r="K116" s="27">
        <f t="shared" si="34"/>
        <v>15847</v>
      </c>
      <c r="L116" s="27">
        <f t="shared" si="39"/>
        <v>1711476</v>
      </c>
      <c r="M116" s="27">
        <f t="shared" si="35"/>
        <v>6014.0949700000001</v>
      </c>
      <c r="N116" s="27">
        <f t="shared" si="36"/>
        <v>6014.0949700000001</v>
      </c>
      <c r="O116" s="27">
        <f t="shared" si="40"/>
        <v>-433011.95226000354</v>
      </c>
      <c r="P116" s="27">
        <f t="shared" si="41"/>
        <v>433011.95226000354</v>
      </c>
    </row>
    <row r="117" spans="1:16">
      <c r="A117" s="31">
        <v>39022</v>
      </c>
      <c r="C117" s="6">
        <v>109</v>
      </c>
      <c r="D117" s="29">
        <f t="shared" si="32"/>
        <v>15847</v>
      </c>
      <c r="E117" s="29">
        <f t="shared" si="37"/>
        <v>1727323</v>
      </c>
      <c r="F117" s="29">
        <f t="shared" si="33"/>
        <v>-1125177</v>
      </c>
      <c r="G117" s="34">
        <f>+Inputs!$D$3</f>
        <v>0.37951000000000001</v>
      </c>
      <c r="I117" s="27">
        <f t="shared" si="38"/>
        <v>2852500</v>
      </c>
      <c r="K117" s="27">
        <f t="shared" si="34"/>
        <v>15847</v>
      </c>
      <c r="L117" s="27">
        <f t="shared" si="39"/>
        <v>1727323</v>
      </c>
      <c r="M117" s="27">
        <f t="shared" si="35"/>
        <v>6014.0949700000001</v>
      </c>
      <c r="N117" s="27">
        <f t="shared" si="36"/>
        <v>6014.0949700000001</v>
      </c>
      <c r="O117" s="27">
        <f t="shared" si="40"/>
        <v>-426997.85729000357</v>
      </c>
      <c r="P117" s="27">
        <f t="shared" si="41"/>
        <v>426997.85729000357</v>
      </c>
    </row>
    <row r="118" spans="1:16">
      <c r="A118" s="30">
        <v>39052</v>
      </c>
      <c r="C118" s="6">
        <v>110</v>
      </c>
      <c r="D118" s="29">
        <f t="shared" si="32"/>
        <v>15847</v>
      </c>
      <c r="E118" s="29">
        <f t="shared" si="37"/>
        <v>1743170</v>
      </c>
      <c r="F118" s="29">
        <f t="shared" si="33"/>
        <v>-1109330</v>
      </c>
      <c r="G118" s="34">
        <f>+Inputs!$D$3</f>
        <v>0.37951000000000001</v>
      </c>
      <c r="I118" s="27">
        <f t="shared" si="38"/>
        <v>2852500</v>
      </c>
      <c r="K118" s="27">
        <f t="shared" si="34"/>
        <v>15847</v>
      </c>
      <c r="L118" s="27">
        <f t="shared" si="39"/>
        <v>1743170</v>
      </c>
      <c r="M118" s="27">
        <f t="shared" si="35"/>
        <v>6014.0949700000001</v>
      </c>
      <c r="N118" s="27">
        <f t="shared" si="36"/>
        <v>6014.0949700000001</v>
      </c>
      <c r="O118" s="27">
        <f t="shared" si="40"/>
        <v>-420983.76232000359</v>
      </c>
      <c r="P118" s="27">
        <f t="shared" si="41"/>
        <v>420983.76232000359</v>
      </c>
    </row>
    <row r="119" spans="1:16">
      <c r="A119" s="31">
        <v>39083</v>
      </c>
      <c r="C119" s="6">
        <v>111</v>
      </c>
      <c r="D119" s="29">
        <f t="shared" si="32"/>
        <v>15847</v>
      </c>
      <c r="E119" s="29">
        <f t="shared" si="37"/>
        <v>1759017</v>
      </c>
      <c r="F119" s="29">
        <f t="shared" si="33"/>
        <v>-1093483</v>
      </c>
      <c r="G119" s="34">
        <f>+Inputs!$D$3</f>
        <v>0.37951000000000001</v>
      </c>
      <c r="I119" s="27">
        <f t="shared" si="38"/>
        <v>2852500</v>
      </c>
      <c r="K119" s="27">
        <f t="shared" si="34"/>
        <v>15847</v>
      </c>
      <c r="L119" s="27">
        <f t="shared" si="39"/>
        <v>1759017</v>
      </c>
      <c r="M119" s="27">
        <f t="shared" si="35"/>
        <v>6014.0949700000001</v>
      </c>
      <c r="N119" s="27">
        <f t="shared" si="36"/>
        <v>6014.0949700000001</v>
      </c>
      <c r="O119" s="27">
        <f t="shared" si="40"/>
        <v>-414969.66735000361</v>
      </c>
      <c r="P119" s="27">
        <f t="shared" si="41"/>
        <v>414969.66735000361</v>
      </c>
    </row>
    <row r="120" spans="1:16">
      <c r="A120" s="30">
        <v>39114</v>
      </c>
      <c r="C120" s="6">
        <v>112</v>
      </c>
      <c r="D120" s="29">
        <f t="shared" si="32"/>
        <v>15847</v>
      </c>
      <c r="E120" s="29">
        <f t="shared" si="37"/>
        <v>1774864</v>
      </c>
      <c r="F120" s="29">
        <f t="shared" si="33"/>
        <v>-1077636</v>
      </c>
      <c r="G120" s="34">
        <f>+Inputs!$D$3</f>
        <v>0.37951000000000001</v>
      </c>
      <c r="I120" s="27">
        <f t="shared" si="38"/>
        <v>2852500</v>
      </c>
      <c r="K120" s="27">
        <f t="shared" si="34"/>
        <v>15847</v>
      </c>
      <c r="L120" s="27">
        <f t="shared" si="39"/>
        <v>1774864</v>
      </c>
      <c r="M120" s="27">
        <f t="shared" si="35"/>
        <v>6014.0949700000001</v>
      </c>
      <c r="N120" s="27">
        <f t="shared" si="36"/>
        <v>6014.0949700000001</v>
      </c>
      <c r="O120" s="27">
        <f t="shared" si="40"/>
        <v>-408955.57238000364</v>
      </c>
      <c r="P120" s="27">
        <f t="shared" si="41"/>
        <v>408955.57238000364</v>
      </c>
    </row>
    <row r="121" spans="1:16">
      <c r="A121" s="31">
        <v>39142</v>
      </c>
      <c r="C121" s="6">
        <v>113</v>
      </c>
      <c r="D121" s="29">
        <f t="shared" si="32"/>
        <v>15847</v>
      </c>
      <c r="E121" s="29">
        <f t="shared" si="37"/>
        <v>1790711</v>
      </c>
      <c r="F121" s="29">
        <f t="shared" si="33"/>
        <v>-1061789</v>
      </c>
      <c r="G121" s="34">
        <f>+Inputs!$D$3</f>
        <v>0.37951000000000001</v>
      </c>
      <c r="I121" s="27">
        <f t="shared" si="38"/>
        <v>2852500</v>
      </c>
      <c r="K121" s="27">
        <f t="shared" si="34"/>
        <v>15847</v>
      </c>
      <c r="L121" s="27">
        <f t="shared" si="39"/>
        <v>1790711</v>
      </c>
      <c r="M121" s="27">
        <f t="shared" si="35"/>
        <v>6014.0949700000001</v>
      </c>
      <c r="N121" s="27">
        <f t="shared" si="36"/>
        <v>6014.0949700000001</v>
      </c>
      <c r="O121" s="27">
        <f t="shared" si="40"/>
        <v>-402941.47741000366</v>
      </c>
      <c r="P121" s="27">
        <f t="shared" si="41"/>
        <v>402941.47741000366</v>
      </c>
    </row>
    <row r="122" spans="1:16">
      <c r="A122" s="30">
        <v>39173</v>
      </c>
      <c r="C122" s="6">
        <v>114</v>
      </c>
      <c r="D122" s="29">
        <f t="shared" si="32"/>
        <v>15847</v>
      </c>
      <c r="E122" s="29">
        <f t="shared" si="37"/>
        <v>1806558</v>
      </c>
      <c r="F122" s="29">
        <f t="shared" si="33"/>
        <v>-1045942</v>
      </c>
      <c r="G122" s="34">
        <f>+Inputs!$D$3</f>
        <v>0.37951000000000001</v>
      </c>
      <c r="I122" s="27">
        <f t="shared" si="38"/>
        <v>2852500</v>
      </c>
      <c r="K122" s="27">
        <f t="shared" si="34"/>
        <v>15847</v>
      </c>
      <c r="L122" s="27">
        <f t="shared" si="39"/>
        <v>1806558</v>
      </c>
      <c r="M122" s="27">
        <f t="shared" si="35"/>
        <v>6014.0949700000001</v>
      </c>
      <c r="N122" s="27">
        <f t="shared" si="36"/>
        <v>6014.0949700000001</v>
      </c>
      <c r="O122" s="27">
        <f t="shared" si="40"/>
        <v>-396927.38244000368</v>
      </c>
      <c r="P122" s="27">
        <f t="shared" si="41"/>
        <v>396927.38244000368</v>
      </c>
    </row>
    <row r="123" spans="1:16">
      <c r="A123" s="31">
        <v>39203</v>
      </c>
      <c r="C123" s="6">
        <v>115</v>
      </c>
      <c r="D123" s="29">
        <f t="shared" si="32"/>
        <v>15847</v>
      </c>
      <c r="E123" s="29">
        <f t="shared" si="37"/>
        <v>1822405</v>
      </c>
      <c r="F123" s="29">
        <f t="shared" si="33"/>
        <v>-1030095</v>
      </c>
      <c r="G123" s="34">
        <f>+Inputs!$D$3</f>
        <v>0.37951000000000001</v>
      </c>
      <c r="I123" s="27">
        <f t="shared" si="38"/>
        <v>2852500</v>
      </c>
      <c r="K123" s="27">
        <f t="shared" si="34"/>
        <v>15847</v>
      </c>
      <c r="L123" s="27">
        <f t="shared" si="39"/>
        <v>1822405</v>
      </c>
      <c r="M123" s="27">
        <f t="shared" si="35"/>
        <v>6014.0949700000001</v>
      </c>
      <c r="N123" s="27">
        <f t="shared" si="36"/>
        <v>6014.0949700000001</v>
      </c>
      <c r="O123" s="27">
        <f t="shared" si="40"/>
        <v>-390913.28747000371</v>
      </c>
      <c r="P123" s="27">
        <f t="shared" si="41"/>
        <v>390913.28747000371</v>
      </c>
    </row>
    <row r="124" spans="1:16">
      <c r="A124" s="30">
        <v>39234</v>
      </c>
      <c r="C124" s="6">
        <v>116</v>
      </c>
      <c r="D124" s="29">
        <f t="shared" si="32"/>
        <v>15847</v>
      </c>
      <c r="E124" s="29">
        <f t="shared" si="37"/>
        <v>1838252</v>
      </c>
      <c r="F124" s="29">
        <f t="shared" si="33"/>
        <v>-1014248</v>
      </c>
      <c r="G124" s="34">
        <f>+Inputs!$D$3</f>
        <v>0.37951000000000001</v>
      </c>
      <c r="I124" s="27">
        <f t="shared" si="38"/>
        <v>2852500</v>
      </c>
      <c r="K124" s="27">
        <f t="shared" si="34"/>
        <v>15847</v>
      </c>
      <c r="L124" s="27">
        <f t="shared" si="39"/>
        <v>1838252</v>
      </c>
      <c r="M124" s="27">
        <f t="shared" si="35"/>
        <v>6014.0949700000001</v>
      </c>
      <c r="N124" s="27">
        <f t="shared" si="36"/>
        <v>6014.0949700000001</v>
      </c>
      <c r="O124" s="27">
        <f t="shared" si="40"/>
        <v>-384899.19250000373</v>
      </c>
      <c r="P124" s="27">
        <f t="shared" si="41"/>
        <v>384899.19250000373</v>
      </c>
    </row>
    <row r="125" spans="1:16">
      <c r="A125" s="31">
        <v>39264</v>
      </c>
      <c r="C125" s="6">
        <v>117</v>
      </c>
      <c r="D125" s="29">
        <f t="shared" si="32"/>
        <v>15847</v>
      </c>
      <c r="E125" s="29">
        <f t="shared" si="37"/>
        <v>1854099</v>
      </c>
      <c r="F125" s="29">
        <f t="shared" si="33"/>
        <v>-998401</v>
      </c>
      <c r="G125" s="34">
        <f>+Inputs!$D$3</f>
        <v>0.37951000000000001</v>
      </c>
      <c r="I125" s="27">
        <f t="shared" si="38"/>
        <v>2852500</v>
      </c>
      <c r="K125" s="27">
        <f t="shared" si="34"/>
        <v>15847</v>
      </c>
      <c r="L125" s="27">
        <f t="shared" si="39"/>
        <v>1854099</v>
      </c>
      <c r="M125" s="27">
        <f t="shared" si="35"/>
        <v>6014.0949700000001</v>
      </c>
      <c r="N125" s="27">
        <f t="shared" si="36"/>
        <v>6014.0949700000001</v>
      </c>
      <c r="O125" s="27">
        <f t="shared" si="40"/>
        <v>-378885.09753000375</v>
      </c>
      <c r="P125" s="27">
        <f t="shared" si="41"/>
        <v>378885.09753000375</v>
      </c>
    </row>
    <row r="126" spans="1:16">
      <c r="A126" s="30">
        <v>39295</v>
      </c>
      <c r="C126" s="6">
        <v>118</v>
      </c>
      <c r="D126" s="29">
        <f t="shared" si="32"/>
        <v>15847</v>
      </c>
      <c r="E126" s="29">
        <f t="shared" si="37"/>
        <v>1869946</v>
      </c>
      <c r="F126" s="29">
        <f t="shared" si="33"/>
        <v>-982554</v>
      </c>
      <c r="G126" s="34">
        <f>+Inputs!$D$3</f>
        <v>0.37951000000000001</v>
      </c>
      <c r="I126" s="27">
        <f t="shared" si="38"/>
        <v>2852500</v>
      </c>
      <c r="K126" s="27">
        <f t="shared" si="34"/>
        <v>15847</v>
      </c>
      <c r="L126" s="27">
        <f t="shared" si="39"/>
        <v>1869946</v>
      </c>
      <c r="M126" s="27">
        <f t="shared" si="35"/>
        <v>6014.0949700000001</v>
      </c>
      <c r="N126" s="27">
        <f t="shared" si="36"/>
        <v>6014.0949700000001</v>
      </c>
      <c r="O126" s="27">
        <f t="shared" si="40"/>
        <v>-372871.00256000378</v>
      </c>
      <c r="P126" s="27">
        <f t="shared" si="41"/>
        <v>372871.00256000378</v>
      </c>
    </row>
    <row r="127" spans="1:16">
      <c r="A127" s="31">
        <v>39326</v>
      </c>
      <c r="C127" s="6">
        <v>119</v>
      </c>
      <c r="D127" s="29">
        <f t="shared" si="32"/>
        <v>15847</v>
      </c>
      <c r="E127" s="29">
        <f t="shared" si="37"/>
        <v>1885793</v>
      </c>
      <c r="F127" s="29">
        <f t="shared" si="33"/>
        <v>-966707</v>
      </c>
      <c r="G127" s="34">
        <f>+Inputs!$D$3</f>
        <v>0.37951000000000001</v>
      </c>
      <c r="I127" s="27">
        <f t="shared" si="38"/>
        <v>2852500</v>
      </c>
      <c r="K127" s="27">
        <f t="shared" si="34"/>
        <v>15847</v>
      </c>
      <c r="L127" s="27">
        <f t="shared" si="39"/>
        <v>1885793</v>
      </c>
      <c r="M127" s="27">
        <f t="shared" si="35"/>
        <v>6014.0949700000001</v>
      </c>
      <c r="N127" s="27">
        <f t="shared" si="36"/>
        <v>6014.0949700000001</v>
      </c>
      <c r="O127" s="27">
        <f t="shared" si="40"/>
        <v>-366856.9075900038</v>
      </c>
      <c r="P127" s="27">
        <f t="shared" si="41"/>
        <v>366856.9075900038</v>
      </c>
    </row>
    <row r="128" spans="1:16">
      <c r="A128" s="30">
        <v>39356</v>
      </c>
      <c r="C128" s="6">
        <v>120</v>
      </c>
      <c r="D128" s="29">
        <f t="shared" si="32"/>
        <v>15847</v>
      </c>
      <c r="E128" s="29">
        <f t="shared" si="37"/>
        <v>1901640</v>
      </c>
      <c r="F128" s="29">
        <f t="shared" si="33"/>
        <v>-950860</v>
      </c>
      <c r="G128" s="34">
        <f>+Inputs!$D$3</f>
        <v>0.37951000000000001</v>
      </c>
      <c r="I128" s="27">
        <f t="shared" si="38"/>
        <v>2852500</v>
      </c>
      <c r="K128" s="27">
        <f t="shared" si="34"/>
        <v>15847</v>
      </c>
      <c r="L128" s="27">
        <f t="shared" si="39"/>
        <v>1901640</v>
      </c>
      <c r="M128" s="27">
        <f t="shared" si="35"/>
        <v>6014.0949700000001</v>
      </c>
      <c r="N128" s="27">
        <f t="shared" si="36"/>
        <v>6014.0949700000001</v>
      </c>
      <c r="O128" s="27">
        <f t="shared" si="40"/>
        <v>-360842.81262000382</v>
      </c>
      <c r="P128" s="27">
        <f t="shared" si="41"/>
        <v>360842.81262000382</v>
      </c>
    </row>
    <row r="129" spans="1:16">
      <c r="A129" s="31">
        <v>39387</v>
      </c>
      <c r="C129" s="6">
        <v>121</v>
      </c>
      <c r="D129" s="29">
        <f t="shared" si="32"/>
        <v>15847</v>
      </c>
      <c r="E129" s="29">
        <f t="shared" si="37"/>
        <v>1917487</v>
      </c>
      <c r="F129" s="29">
        <f t="shared" si="33"/>
        <v>-935013</v>
      </c>
      <c r="G129" s="34">
        <f>+Inputs!$D$3</f>
        <v>0.37951000000000001</v>
      </c>
      <c r="I129" s="27">
        <f t="shared" si="38"/>
        <v>2852500</v>
      </c>
      <c r="K129" s="27">
        <f t="shared" si="34"/>
        <v>15847</v>
      </c>
      <c r="L129" s="27">
        <f t="shared" si="39"/>
        <v>1917487</v>
      </c>
      <c r="M129" s="27">
        <f t="shared" si="35"/>
        <v>6014.0949700000001</v>
      </c>
      <c r="N129" s="27">
        <f t="shared" si="36"/>
        <v>6014.0949700000001</v>
      </c>
      <c r="O129" s="27">
        <f t="shared" si="40"/>
        <v>-354828.71765000385</v>
      </c>
      <c r="P129" s="27">
        <f t="shared" si="41"/>
        <v>354828.71765000385</v>
      </c>
    </row>
    <row r="130" spans="1:16">
      <c r="A130" s="30">
        <v>39417</v>
      </c>
      <c r="C130" s="6">
        <v>122</v>
      </c>
      <c r="D130" s="29">
        <f t="shared" si="32"/>
        <v>15847</v>
      </c>
      <c r="E130" s="29">
        <f t="shared" si="37"/>
        <v>1933334</v>
      </c>
      <c r="F130" s="29">
        <f t="shared" si="33"/>
        <v>-919166</v>
      </c>
      <c r="G130" s="34">
        <f>+Inputs!$D$3</f>
        <v>0.37951000000000001</v>
      </c>
      <c r="I130" s="27">
        <f t="shared" si="38"/>
        <v>2852500</v>
      </c>
      <c r="K130" s="27">
        <f t="shared" si="34"/>
        <v>15847</v>
      </c>
      <c r="L130" s="27">
        <f t="shared" si="39"/>
        <v>1933334</v>
      </c>
      <c r="M130" s="27">
        <f t="shared" si="35"/>
        <v>6014.0949700000001</v>
      </c>
      <c r="N130" s="27">
        <f t="shared" si="36"/>
        <v>6014.0949700000001</v>
      </c>
      <c r="O130" s="27">
        <f t="shared" si="40"/>
        <v>-348814.62268000387</v>
      </c>
      <c r="P130" s="27">
        <f t="shared" si="41"/>
        <v>348814.62268000387</v>
      </c>
    </row>
    <row r="131" spans="1:16">
      <c r="A131" s="31">
        <v>39448</v>
      </c>
      <c r="C131" s="6">
        <v>123</v>
      </c>
      <c r="D131" s="29">
        <f t="shared" si="32"/>
        <v>15847</v>
      </c>
      <c r="E131" s="29">
        <f t="shared" si="37"/>
        <v>1949181</v>
      </c>
      <c r="F131" s="29">
        <f t="shared" si="33"/>
        <v>-903319</v>
      </c>
      <c r="G131" s="34">
        <f>+Inputs!$D$3</f>
        <v>0.37951000000000001</v>
      </c>
      <c r="I131" s="27">
        <f t="shared" si="38"/>
        <v>2852500</v>
      </c>
      <c r="K131" s="27">
        <f t="shared" si="34"/>
        <v>15847</v>
      </c>
      <c r="L131" s="27">
        <f t="shared" si="39"/>
        <v>1949181</v>
      </c>
      <c r="M131" s="27">
        <f t="shared" si="35"/>
        <v>6014.0949700000001</v>
      </c>
      <c r="N131" s="27">
        <f t="shared" si="36"/>
        <v>6014.0949700000001</v>
      </c>
      <c r="O131" s="27">
        <f t="shared" si="40"/>
        <v>-342800.52771000389</v>
      </c>
      <c r="P131" s="27">
        <f t="shared" si="41"/>
        <v>342800.52771000389</v>
      </c>
    </row>
    <row r="132" spans="1:16">
      <c r="A132" s="30">
        <v>39479</v>
      </c>
      <c r="C132" s="6">
        <v>124</v>
      </c>
      <c r="D132" s="29">
        <f t="shared" si="32"/>
        <v>15847</v>
      </c>
      <c r="E132" s="29">
        <f t="shared" si="37"/>
        <v>1965028</v>
      </c>
      <c r="F132" s="29">
        <f t="shared" si="33"/>
        <v>-887472</v>
      </c>
      <c r="G132" s="34">
        <f>+Inputs!$D$3</f>
        <v>0.37951000000000001</v>
      </c>
      <c r="I132" s="27">
        <f t="shared" si="38"/>
        <v>2852500</v>
      </c>
      <c r="K132" s="27">
        <f t="shared" si="34"/>
        <v>15847</v>
      </c>
      <c r="L132" s="27">
        <f t="shared" si="39"/>
        <v>1965028</v>
      </c>
      <c r="M132" s="27">
        <f t="shared" si="35"/>
        <v>6014.0949700000001</v>
      </c>
      <c r="N132" s="27">
        <f t="shared" si="36"/>
        <v>6014.0949700000001</v>
      </c>
      <c r="O132" s="27">
        <f t="shared" si="40"/>
        <v>-336786.43274000392</v>
      </c>
      <c r="P132" s="27">
        <f t="shared" si="41"/>
        <v>336786.43274000392</v>
      </c>
    </row>
    <row r="133" spans="1:16">
      <c r="A133" s="31">
        <v>39508</v>
      </c>
      <c r="C133" s="6">
        <v>125</v>
      </c>
      <c r="D133" s="29">
        <f t="shared" si="32"/>
        <v>15847</v>
      </c>
      <c r="E133" s="29">
        <f t="shared" si="37"/>
        <v>1980875</v>
      </c>
      <c r="F133" s="29">
        <f t="shared" si="33"/>
        <v>-871625</v>
      </c>
      <c r="G133" s="34">
        <f>+Inputs!$D$3</f>
        <v>0.37951000000000001</v>
      </c>
      <c r="I133" s="27">
        <f t="shared" si="38"/>
        <v>2852500</v>
      </c>
      <c r="K133" s="27">
        <f t="shared" si="34"/>
        <v>15847</v>
      </c>
      <c r="L133" s="27">
        <f t="shared" si="39"/>
        <v>1980875</v>
      </c>
      <c r="M133" s="27">
        <f t="shared" si="35"/>
        <v>6014.0949700000001</v>
      </c>
      <c r="N133" s="27">
        <f t="shared" si="36"/>
        <v>6014.0949700000001</v>
      </c>
      <c r="O133" s="27">
        <f t="shared" si="40"/>
        <v>-330772.33777000394</v>
      </c>
      <c r="P133" s="27">
        <f t="shared" si="41"/>
        <v>330772.33777000394</v>
      </c>
    </row>
    <row r="134" spans="1:16">
      <c r="A134" s="30">
        <v>39539</v>
      </c>
      <c r="C134" s="6">
        <v>126</v>
      </c>
      <c r="D134" s="29">
        <f t="shared" si="32"/>
        <v>15847</v>
      </c>
      <c r="E134" s="29">
        <f t="shared" si="37"/>
        <v>1996722</v>
      </c>
      <c r="F134" s="29">
        <f t="shared" si="33"/>
        <v>-855778</v>
      </c>
      <c r="G134" s="34">
        <f>+Inputs!$D$3</f>
        <v>0.37951000000000001</v>
      </c>
      <c r="I134" s="27">
        <f t="shared" si="38"/>
        <v>2852500</v>
      </c>
      <c r="K134" s="27">
        <f t="shared" si="34"/>
        <v>15847</v>
      </c>
      <c r="L134" s="27">
        <f t="shared" si="39"/>
        <v>1996722</v>
      </c>
      <c r="M134" s="27">
        <f t="shared" si="35"/>
        <v>6014.0949700000001</v>
      </c>
      <c r="N134" s="27">
        <f t="shared" si="36"/>
        <v>6014.0949700000001</v>
      </c>
      <c r="O134" s="27">
        <f t="shared" si="40"/>
        <v>-324758.24280000397</v>
      </c>
      <c r="P134" s="27">
        <f t="shared" si="41"/>
        <v>324758.24280000397</v>
      </c>
    </row>
    <row r="135" spans="1:16">
      <c r="A135" s="31">
        <v>39569</v>
      </c>
      <c r="C135" s="6">
        <v>127</v>
      </c>
      <c r="D135" s="29">
        <f t="shared" si="32"/>
        <v>15847</v>
      </c>
      <c r="E135" s="29">
        <f t="shared" si="37"/>
        <v>2012569</v>
      </c>
      <c r="F135" s="29">
        <f t="shared" si="33"/>
        <v>-839931</v>
      </c>
      <c r="G135" s="34">
        <f>+Inputs!$D$3</f>
        <v>0.37951000000000001</v>
      </c>
      <c r="I135" s="27">
        <f t="shared" si="38"/>
        <v>2852500</v>
      </c>
      <c r="K135" s="27">
        <f t="shared" si="34"/>
        <v>15847</v>
      </c>
      <c r="L135" s="27">
        <f t="shared" si="39"/>
        <v>2012569</v>
      </c>
      <c r="M135" s="27">
        <f t="shared" si="35"/>
        <v>6014.0949700000001</v>
      </c>
      <c r="N135" s="27">
        <f t="shared" si="36"/>
        <v>6014.0949700000001</v>
      </c>
      <c r="O135" s="27">
        <f t="shared" si="40"/>
        <v>-318744.14783000399</v>
      </c>
      <c r="P135" s="27">
        <f t="shared" si="41"/>
        <v>318744.14783000399</v>
      </c>
    </row>
    <row r="136" spans="1:16">
      <c r="A136" s="30">
        <v>39600</v>
      </c>
      <c r="C136" s="6">
        <v>128</v>
      </c>
      <c r="D136" s="29">
        <f t="shared" si="32"/>
        <v>15847</v>
      </c>
      <c r="E136" s="29">
        <f t="shared" si="37"/>
        <v>2028416</v>
      </c>
      <c r="F136" s="29">
        <f t="shared" si="33"/>
        <v>-824084</v>
      </c>
      <c r="G136" s="34">
        <f>+Inputs!$D$3</f>
        <v>0.37951000000000001</v>
      </c>
      <c r="I136" s="27">
        <f t="shared" si="38"/>
        <v>2852500</v>
      </c>
      <c r="K136" s="27">
        <f t="shared" si="34"/>
        <v>15847</v>
      </c>
      <c r="L136" s="27">
        <f t="shared" si="39"/>
        <v>2028416</v>
      </c>
      <c r="M136" s="27">
        <f t="shared" si="35"/>
        <v>6014.0949700000001</v>
      </c>
      <c r="N136" s="27">
        <f t="shared" si="36"/>
        <v>6014.0949700000001</v>
      </c>
      <c r="O136" s="27">
        <f t="shared" si="40"/>
        <v>-312730.05286000401</v>
      </c>
      <c r="P136" s="27">
        <f t="shared" si="41"/>
        <v>312730.05286000401</v>
      </c>
    </row>
    <row r="137" spans="1:16">
      <c r="A137" s="31">
        <v>39630</v>
      </c>
      <c r="C137" s="6">
        <v>129</v>
      </c>
      <c r="D137" s="29">
        <f t="shared" ref="D137:D168" si="42">ROUND(-(+$B$9/180)*1,0)</f>
        <v>15847</v>
      </c>
      <c r="E137" s="29">
        <f t="shared" si="37"/>
        <v>2044263</v>
      </c>
      <c r="F137" s="29">
        <f t="shared" ref="F137:F168" si="43">$B$9+E137</f>
        <v>-808237</v>
      </c>
      <c r="G137" s="34">
        <f>+Inputs!$D$3</f>
        <v>0.37951000000000001</v>
      </c>
      <c r="I137" s="27">
        <f t="shared" si="38"/>
        <v>2852500</v>
      </c>
      <c r="K137" s="27">
        <f t="shared" ref="K137:K168" si="44">D137</f>
        <v>15847</v>
      </c>
      <c r="L137" s="27">
        <f t="shared" si="39"/>
        <v>2044263</v>
      </c>
      <c r="M137" s="27">
        <f t="shared" ref="M137:M168" si="45">K137*G137</f>
        <v>6014.0949700000001</v>
      </c>
      <c r="N137" s="27">
        <f t="shared" ref="N137:N168" si="46">M137-J137</f>
        <v>6014.0949700000001</v>
      </c>
      <c r="O137" s="27">
        <f t="shared" si="40"/>
        <v>-306715.95789000404</v>
      </c>
      <c r="P137" s="27">
        <f t="shared" si="41"/>
        <v>306715.95789000404</v>
      </c>
    </row>
    <row r="138" spans="1:16">
      <c r="A138" s="30">
        <v>39661</v>
      </c>
      <c r="C138" s="6">
        <v>130</v>
      </c>
      <c r="D138" s="29">
        <f t="shared" si="42"/>
        <v>15847</v>
      </c>
      <c r="E138" s="29">
        <f t="shared" ref="E138:E169" si="47">+E137+D138</f>
        <v>2060110</v>
      </c>
      <c r="F138" s="29">
        <f t="shared" si="43"/>
        <v>-792390</v>
      </c>
      <c r="G138" s="34">
        <f>+Inputs!$D$3</f>
        <v>0.37951000000000001</v>
      </c>
      <c r="I138" s="27">
        <f t="shared" ref="I138:I169" si="48">+I137+H138</f>
        <v>2852500</v>
      </c>
      <c r="K138" s="27">
        <f t="shared" si="44"/>
        <v>15847</v>
      </c>
      <c r="L138" s="27">
        <f t="shared" ref="L138:L169" si="49">+L137+K138</f>
        <v>2060110</v>
      </c>
      <c r="M138" s="27">
        <f t="shared" si="45"/>
        <v>6014.0949700000001</v>
      </c>
      <c r="N138" s="27">
        <f t="shared" si="46"/>
        <v>6014.0949700000001</v>
      </c>
      <c r="O138" s="27">
        <f t="shared" ref="O138:O169" si="50">+O137+N138</f>
        <v>-300701.86292000406</v>
      </c>
      <c r="P138" s="27">
        <f t="shared" ref="P138:P169" si="51">P137-N138</f>
        <v>300701.86292000406</v>
      </c>
    </row>
    <row r="139" spans="1:16">
      <c r="A139" s="31">
        <v>39692</v>
      </c>
      <c r="C139" s="6">
        <v>131</v>
      </c>
      <c r="D139" s="29">
        <f t="shared" si="42"/>
        <v>15847</v>
      </c>
      <c r="E139" s="29">
        <f t="shared" si="47"/>
        <v>2075957</v>
      </c>
      <c r="F139" s="29">
        <f t="shared" si="43"/>
        <v>-776543</v>
      </c>
      <c r="G139" s="34">
        <f>+Inputs!$D$3</f>
        <v>0.37951000000000001</v>
      </c>
      <c r="I139" s="27">
        <f t="shared" si="48"/>
        <v>2852500</v>
      </c>
      <c r="K139" s="27">
        <f t="shared" si="44"/>
        <v>15847</v>
      </c>
      <c r="L139" s="27">
        <f t="shared" si="49"/>
        <v>2075957</v>
      </c>
      <c r="M139" s="27">
        <f t="shared" si="45"/>
        <v>6014.0949700000001</v>
      </c>
      <c r="N139" s="27">
        <f t="shared" si="46"/>
        <v>6014.0949700000001</v>
      </c>
      <c r="O139" s="27">
        <f t="shared" si="50"/>
        <v>-294687.76795000408</v>
      </c>
      <c r="P139" s="27">
        <f t="shared" si="51"/>
        <v>294687.76795000408</v>
      </c>
    </row>
    <row r="140" spans="1:16">
      <c r="A140" s="30">
        <v>39722</v>
      </c>
      <c r="C140" s="6">
        <v>132</v>
      </c>
      <c r="D140" s="29">
        <f t="shared" si="42"/>
        <v>15847</v>
      </c>
      <c r="E140" s="29">
        <f t="shared" si="47"/>
        <v>2091804</v>
      </c>
      <c r="F140" s="29">
        <f t="shared" si="43"/>
        <v>-760696</v>
      </c>
      <c r="G140" s="34">
        <f>+Inputs!$D$3</f>
        <v>0.37951000000000001</v>
      </c>
      <c r="I140" s="27">
        <f t="shared" si="48"/>
        <v>2852500</v>
      </c>
      <c r="K140" s="27">
        <f t="shared" si="44"/>
        <v>15847</v>
      </c>
      <c r="L140" s="27">
        <f t="shared" si="49"/>
        <v>2091804</v>
      </c>
      <c r="M140" s="27">
        <f t="shared" si="45"/>
        <v>6014.0949700000001</v>
      </c>
      <c r="N140" s="27">
        <f t="shared" si="46"/>
        <v>6014.0949700000001</v>
      </c>
      <c r="O140" s="27">
        <f t="shared" si="50"/>
        <v>-288673.67298000411</v>
      </c>
      <c r="P140" s="27">
        <f t="shared" si="51"/>
        <v>288673.67298000411</v>
      </c>
    </row>
    <row r="141" spans="1:16">
      <c r="A141" s="31">
        <v>39753</v>
      </c>
      <c r="C141" s="6">
        <v>133</v>
      </c>
      <c r="D141" s="29">
        <f t="shared" si="42"/>
        <v>15847</v>
      </c>
      <c r="E141" s="29">
        <f t="shared" si="47"/>
        <v>2107651</v>
      </c>
      <c r="F141" s="29">
        <f t="shared" si="43"/>
        <v>-744849</v>
      </c>
      <c r="G141" s="34">
        <f>+Inputs!$D$3</f>
        <v>0.37951000000000001</v>
      </c>
      <c r="I141" s="27">
        <f t="shared" si="48"/>
        <v>2852500</v>
      </c>
      <c r="K141" s="27">
        <f t="shared" si="44"/>
        <v>15847</v>
      </c>
      <c r="L141" s="27">
        <f t="shared" si="49"/>
        <v>2107651</v>
      </c>
      <c r="M141" s="27">
        <f t="shared" si="45"/>
        <v>6014.0949700000001</v>
      </c>
      <c r="N141" s="27">
        <f t="shared" si="46"/>
        <v>6014.0949700000001</v>
      </c>
      <c r="O141" s="27">
        <f t="shared" si="50"/>
        <v>-282659.57801000413</v>
      </c>
      <c r="P141" s="27">
        <f t="shared" si="51"/>
        <v>282659.57801000413</v>
      </c>
    </row>
    <row r="142" spans="1:16">
      <c r="A142" s="30">
        <v>39783</v>
      </c>
      <c r="C142" s="6">
        <v>134</v>
      </c>
      <c r="D142" s="29">
        <f t="shared" si="42"/>
        <v>15847</v>
      </c>
      <c r="E142" s="29">
        <f t="shared" si="47"/>
        <v>2123498</v>
      </c>
      <c r="F142" s="29">
        <f t="shared" si="43"/>
        <v>-729002</v>
      </c>
      <c r="G142" s="34">
        <f>+Inputs!$D$3</f>
        <v>0.37951000000000001</v>
      </c>
      <c r="I142" s="27">
        <f t="shared" si="48"/>
        <v>2852500</v>
      </c>
      <c r="K142" s="27">
        <f t="shared" si="44"/>
        <v>15847</v>
      </c>
      <c r="L142" s="27">
        <f t="shared" si="49"/>
        <v>2123498</v>
      </c>
      <c r="M142" s="27">
        <f t="shared" si="45"/>
        <v>6014.0949700000001</v>
      </c>
      <c r="N142" s="27">
        <f t="shared" si="46"/>
        <v>6014.0949700000001</v>
      </c>
      <c r="O142" s="27">
        <f t="shared" si="50"/>
        <v>-276645.48304000415</v>
      </c>
      <c r="P142" s="27">
        <f t="shared" si="51"/>
        <v>276645.48304000415</v>
      </c>
    </row>
    <row r="143" spans="1:16">
      <c r="A143" s="31">
        <v>39814</v>
      </c>
      <c r="C143" s="6">
        <v>135</v>
      </c>
      <c r="D143" s="29">
        <f t="shared" si="42"/>
        <v>15847</v>
      </c>
      <c r="E143" s="29">
        <f t="shared" si="47"/>
        <v>2139345</v>
      </c>
      <c r="F143" s="29">
        <f t="shared" si="43"/>
        <v>-713155</v>
      </c>
      <c r="G143" s="34">
        <f>+Inputs!$D$3</f>
        <v>0.37951000000000001</v>
      </c>
      <c r="I143" s="27">
        <f t="shared" si="48"/>
        <v>2852500</v>
      </c>
      <c r="K143" s="27">
        <f t="shared" si="44"/>
        <v>15847</v>
      </c>
      <c r="L143" s="27">
        <f t="shared" si="49"/>
        <v>2139345</v>
      </c>
      <c r="M143" s="27">
        <f t="shared" si="45"/>
        <v>6014.0949700000001</v>
      </c>
      <c r="N143" s="27">
        <f t="shared" si="46"/>
        <v>6014.0949700000001</v>
      </c>
      <c r="O143" s="27">
        <f t="shared" si="50"/>
        <v>-270631.38807000418</v>
      </c>
      <c r="P143" s="27">
        <f t="shared" si="51"/>
        <v>270631.38807000418</v>
      </c>
    </row>
    <row r="144" spans="1:16">
      <c r="A144" s="30">
        <v>39845</v>
      </c>
      <c r="C144" s="6">
        <v>136</v>
      </c>
      <c r="D144" s="29">
        <f t="shared" si="42"/>
        <v>15847</v>
      </c>
      <c r="E144" s="29">
        <f t="shared" si="47"/>
        <v>2155192</v>
      </c>
      <c r="F144" s="29">
        <f t="shared" si="43"/>
        <v>-697308</v>
      </c>
      <c r="G144" s="34">
        <f>+Inputs!$D$3</f>
        <v>0.37951000000000001</v>
      </c>
      <c r="I144" s="27">
        <f t="shared" si="48"/>
        <v>2852500</v>
      </c>
      <c r="K144" s="27">
        <f t="shared" si="44"/>
        <v>15847</v>
      </c>
      <c r="L144" s="27">
        <f t="shared" si="49"/>
        <v>2155192</v>
      </c>
      <c r="M144" s="27">
        <f t="shared" si="45"/>
        <v>6014.0949700000001</v>
      </c>
      <c r="N144" s="27">
        <f t="shared" si="46"/>
        <v>6014.0949700000001</v>
      </c>
      <c r="O144" s="27">
        <f t="shared" si="50"/>
        <v>-264617.2931000042</v>
      </c>
      <c r="P144" s="27">
        <f t="shared" si="51"/>
        <v>264617.2931000042</v>
      </c>
    </row>
    <row r="145" spans="1:16">
      <c r="A145" s="31">
        <v>39873</v>
      </c>
      <c r="C145" s="6">
        <v>137</v>
      </c>
      <c r="D145" s="29">
        <f t="shared" si="42"/>
        <v>15847</v>
      </c>
      <c r="E145" s="29">
        <f t="shared" si="47"/>
        <v>2171039</v>
      </c>
      <c r="F145" s="29">
        <f t="shared" si="43"/>
        <v>-681461</v>
      </c>
      <c r="G145" s="34">
        <f>+Inputs!$D$3</f>
        <v>0.37951000000000001</v>
      </c>
      <c r="I145" s="27">
        <f t="shared" si="48"/>
        <v>2852500</v>
      </c>
      <c r="K145" s="27">
        <f t="shared" si="44"/>
        <v>15847</v>
      </c>
      <c r="L145" s="27">
        <f t="shared" si="49"/>
        <v>2171039</v>
      </c>
      <c r="M145" s="27">
        <f t="shared" si="45"/>
        <v>6014.0949700000001</v>
      </c>
      <c r="N145" s="27">
        <f t="shared" si="46"/>
        <v>6014.0949700000001</v>
      </c>
      <c r="O145" s="27">
        <f t="shared" si="50"/>
        <v>-258603.1981300042</v>
      </c>
      <c r="P145" s="27">
        <f t="shared" si="51"/>
        <v>258603.1981300042</v>
      </c>
    </row>
    <row r="146" spans="1:16">
      <c r="A146" s="30">
        <v>39904</v>
      </c>
      <c r="C146" s="6">
        <v>138</v>
      </c>
      <c r="D146" s="29">
        <f t="shared" si="42"/>
        <v>15847</v>
      </c>
      <c r="E146" s="29">
        <f t="shared" si="47"/>
        <v>2186886</v>
      </c>
      <c r="F146" s="29">
        <f t="shared" si="43"/>
        <v>-665614</v>
      </c>
      <c r="G146" s="34">
        <f>+Inputs!$D$3</f>
        <v>0.37951000000000001</v>
      </c>
      <c r="I146" s="27">
        <f t="shared" si="48"/>
        <v>2852500</v>
      </c>
      <c r="K146" s="27">
        <f t="shared" si="44"/>
        <v>15847</v>
      </c>
      <c r="L146" s="27">
        <f t="shared" si="49"/>
        <v>2186886</v>
      </c>
      <c r="M146" s="27">
        <f t="shared" si="45"/>
        <v>6014.0949700000001</v>
      </c>
      <c r="N146" s="27">
        <f t="shared" si="46"/>
        <v>6014.0949700000001</v>
      </c>
      <c r="O146" s="27">
        <f t="shared" si="50"/>
        <v>-252589.10316000419</v>
      </c>
      <c r="P146" s="27">
        <f t="shared" si="51"/>
        <v>252589.10316000419</v>
      </c>
    </row>
    <row r="147" spans="1:16">
      <c r="A147" s="31">
        <v>39934</v>
      </c>
      <c r="C147" s="6">
        <v>139</v>
      </c>
      <c r="D147" s="29">
        <f t="shared" si="42"/>
        <v>15847</v>
      </c>
      <c r="E147" s="29">
        <f t="shared" si="47"/>
        <v>2202733</v>
      </c>
      <c r="F147" s="29">
        <f t="shared" si="43"/>
        <v>-649767</v>
      </c>
      <c r="G147" s="34">
        <f>+Inputs!$D$3</f>
        <v>0.37951000000000001</v>
      </c>
      <c r="I147" s="27">
        <f t="shared" si="48"/>
        <v>2852500</v>
      </c>
      <c r="K147" s="27">
        <f t="shared" si="44"/>
        <v>15847</v>
      </c>
      <c r="L147" s="27">
        <f t="shared" si="49"/>
        <v>2202733</v>
      </c>
      <c r="M147" s="27">
        <f t="shared" si="45"/>
        <v>6014.0949700000001</v>
      </c>
      <c r="N147" s="27">
        <f t="shared" si="46"/>
        <v>6014.0949700000001</v>
      </c>
      <c r="O147" s="27">
        <f t="shared" si="50"/>
        <v>-246575.00819000418</v>
      </c>
      <c r="P147" s="27">
        <f t="shared" si="51"/>
        <v>246575.00819000418</v>
      </c>
    </row>
    <row r="148" spans="1:16">
      <c r="A148" s="30">
        <v>39965</v>
      </c>
      <c r="C148" s="6">
        <v>140</v>
      </c>
      <c r="D148" s="29">
        <f t="shared" si="42"/>
        <v>15847</v>
      </c>
      <c r="E148" s="29">
        <f t="shared" si="47"/>
        <v>2218580</v>
      </c>
      <c r="F148" s="29">
        <f t="shared" si="43"/>
        <v>-633920</v>
      </c>
      <c r="G148" s="34">
        <f>+Inputs!$D$3</f>
        <v>0.37951000000000001</v>
      </c>
      <c r="I148" s="27">
        <f t="shared" si="48"/>
        <v>2852500</v>
      </c>
      <c r="K148" s="27">
        <f t="shared" si="44"/>
        <v>15847</v>
      </c>
      <c r="L148" s="27">
        <f t="shared" si="49"/>
        <v>2218580</v>
      </c>
      <c r="M148" s="27">
        <f t="shared" si="45"/>
        <v>6014.0949700000001</v>
      </c>
      <c r="N148" s="27">
        <f t="shared" si="46"/>
        <v>6014.0949700000001</v>
      </c>
      <c r="O148" s="27">
        <f t="shared" si="50"/>
        <v>-240560.91322000418</v>
      </c>
      <c r="P148" s="27">
        <f t="shared" si="51"/>
        <v>240560.91322000418</v>
      </c>
    </row>
    <row r="149" spans="1:16">
      <c r="A149" s="31">
        <v>39995</v>
      </c>
      <c r="C149" s="6">
        <v>141</v>
      </c>
      <c r="D149" s="29">
        <f t="shared" si="42"/>
        <v>15847</v>
      </c>
      <c r="E149" s="29">
        <f t="shared" si="47"/>
        <v>2234427</v>
      </c>
      <c r="F149" s="29">
        <f t="shared" si="43"/>
        <v>-618073</v>
      </c>
      <c r="G149" s="34">
        <f>+Inputs!$D$3</f>
        <v>0.37951000000000001</v>
      </c>
      <c r="I149" s="27">
        <f t="shared" si="48"/>
        <v>2852500</v>
      </c>
      <c r="K149" s="27">
        <f t="shared" si="44"/>
        <v>15847</v>
      </c>
      <c r="L149" s="27">
        <f t="shared" si="49"/>
        <v>2234427</v>
      </c>
      <c r="M149" s="27">
        <f t="shared" si="45"/>
        <v>6014.0949700000001</v>
      </c>
      <c r="N149" s="27">
        <f t="shared" si="46"/>
        <v>6014.0949700000001</v>
      </c>
      <c r="O149" s="27">
        <f t="shared" si="50"/>
        <v>-234546.81825000417</v>
      </c>
      <c r="P149" s="27">
        <f t="shared" si="51"/>
        <v>234546.81825000417</v>
      </c>
    </row>
    <row r="150" spans="1:16">
      <c r="A150" s="30">
        <v>40026</v>
      </c>
      <c r="C150" s="6">
        <v>142</v>
      </c>
      <c r="D150" s="29">
        <f t="shared" si="42"/>
        <v>15847</v>
      </c>
      <c r="E150" s="29">
        <f t="shared" si="47"/>
        <v>2250274</v>
      </c>
      <c r="F150" s="29">
        <f t="shared" si="43"/>
        <v>-602226</v>
      </c>
      <c r="G150" s="34">
        <f>+Inputs!$D$3</f>
        <v>0.37951000000000001</v>
      </c>
      <c r="I150" s="27">
        <f t="shared" si="48"/>
        <v>2852500</v>
      </c>
      <c r="K150" s="27">
        <f t="shared" si="44"/>
        <v>15847</v>
      </c>
      <c r="L150" s="27">
        <f t="shared" si="49"/>
        <v>2250274</v>
      </c>
      <c r="M150" s="27">
        <f t="shared" si="45"/>
        <v>6014.0949700000001</v>
      </c>
      <c r="N150" s="27">
        <f t="shared" si="46"/>
        <v>6014.0949700000001</v>
      </c>
      <c r="O150" s="27">
        <f t="shared" si="50"/>
        <v>-228532.72328000417</v>
      </c>
      <c r="P150" s="27">
        <f t="shared" si="51"/>
        <v>228532.72328000417</v>
      </c>
    </row>
    <row r="151" spans="1:16">
      <c r="A151" s="31">
        <v>40057</v>
      </c>
      <c r="C151" s="6">
        <v>143</v>
      </c>
      <c r="D151" s="29">
        <f t="shared" si="42"/>
        <v>15847</v>
      </c>
      <c r="E151" s="29">
        <f t="shared" si="47"/>
        <v>2266121</v>
      </c>
      <c r="F151" s="29">
        <f t="shared" si="43"/>
        <v>-586379</v>
      </c>
      <c r="G151" s="34">
        <f>+Inputs!$D$3</f>
        <v>0.37951000000000001</v>
      </c>
      <c r="I151" s="27">
        <f t="shared" si="48"/>
        <v>2852500</v>
      </c>
      <c r="K151" s="27">
        <f t="shared" si="44"/>
        <v>15847</v>
      </c>
      <c r="L151" s="27">
        <f t="shared" si="49"/>
        <v>2266121</v>
      </c>
      <c r="M151" s="27">
        <f t="shared" si="45"/>
        <v>6014.0949700000001</v>
      </c>
      <c r="N151" s="27">
        <f t="shared" si="46"/>
        <v>6014.0949700000001</v>
      </c>
      <c r="O151" s="27">
        <f t="shared" si="50"/>
        <v>-222518.62831000416</v>
      </c>
      <c r="P151" s="27">
        <f t="shared" si="51"/>
        <v>222518.62831000416</v>
      </c>
    </row>
    <row r="152" spans="1:16">
      <c r="A152" s="30">
        <v>40087</v>
      </c>
      <c r="C152" s="6">
        <v>144</v>
      </c>
      <c r="D152" s="29">
        <f t="shared" si="42"/>
        <v>15847</v>
      </c>
      <c r="E152" s="29">
        <f t="shared" si="47"/>
        <v>2281968</v>
      </c>
      <c r="F152" s="29">
        <f t="shared" si="43"/>
        <v>-570532</v>
      </c>
      <c r="G152" s="34">
        <f>+Inputs!$D$3</f>
        <v>0.37951000000000001</v>
      </c>
      <c r="I152" s="27">
        <f t="shared" si="48"/>
        <v>2852500</v>
      </c>
      <c r="K152" s="27">
        <f t="shared" si="44"/>
        <v>15847</v>
      </c>
      <c r="L152" s="27">
        <f t="shared" si="49"/>
        <v>2281968</v>
      </c>
      <c r="M152" s="27">
        <f t="shared" si="45"/>
        <v>6014.0949700000001</v>
      </c>
      <c r="N152" s="27">
        <f t="shared" si="46"/>
        <v>6014.0949700000001</v>
      </c>
      <c r="O152" s="27">
        <f t="shared" si="50"/>
        <v>-216504.53334000416</v>
      </c>
      <c r="P152" s="27">
        <f t="shared" si="51"/>
        <v>216504.53334000416</v>
      </c>
    </row>
    <row r="153" spans="1:16">
      <c r="A153" s="31">
        <v>40118</v>
      </c>
      <c r="C153" s="6">
        <v>145</v>
      </c>
      <c r="D153" s="29">
        <f t="shared" si="42"/>
        <v>15847</v>
      </c>
      <c r="E153" s="29">
        <f t="shared" si="47"/>
        <v>2297815</v>
      </c>
      <c r="F153" s="29">
        <f t="shared" si="43"/>
        <v>-554685</v>
      </c>
      <c r="G153" s="34">
        <f>+Inputs!$D$3</f>
        <v>0.37951000000000001</v>
      </c>
      <c r="I153" s="27">
        <f t="shared" si="48"/>
        <v>2852500</v>
      </c>
      <c r="K153" s="27">
        <f t="shared" si="44"/>
        <v>15847</v>
      </c>
      <c r="L153" s="27">
        <f t="shared" si="49"/>
        <v>2297815</v>
      </c>
      <c r="M153" s="27">
        <f t="shared" si="45"/>
        <v>6014.0949700000001</v>
      </c>
      <c r="N153" s="27">
        <f t="shared" si="46"/>
        <v>6014.0949700000001</v>
      </c>
      <c r="O153" s="27">
        <f t="shared" si="50"/>
        <v>-210490.43837000415</v>
      </c>
      <c r="P153" s="27">
        <f t="shared" si="51"/>
        <v>210490.43837000415</v>
      </c>
    </row>
    <row r="154" spans="1:16">
      <c r="A154" s="30">
        <v>40148</v>
      </c>
      <c r="C154" s="6">
        <v>146</v>
      </c>
      <c r="D154" s="29">
        <f t="shared" si="42"/>
        <v>15847</v>
      </c>
      <c r="E154" s="29">
        <f t="shared" si="47"/>
        <v>2313662</v>
      </c>
      <c r="F154" s="29">
        <f t="shared" si="43"/>
        <v>-538838</v>
      </c>
      <c r="G154" s="34">
        <f>+Inputs!$D$3</f>
        <v>0.37951000000000001</v>
      </c>
      <c r="I154" s="27">
        <f t="shared" si="48"/>
        <v>2852500</v>
      </c>
      <c r="K154" s="27">
        <f t="shared" si="44"/>
        <v>15847</v>
      </c>
      <c r="L154" s="27">
        <f t="shared" si="49"/>
        <v>2313662</v>
      </c>
      <c r="M154" s="27">
        <f t="shared" si="45"/>
        <v>6014.0949700000001</v>
      </c>
      <c r="N154" s="27">
        <f t="shared" si="46"/>
        <v>6014.0949700000001</v>
      </c>
      <c r="O154" s="27">
        <f t="shared" si="50"/>
        <v>-204476.34340000415</v>
      </c>
      <c r="P154" s="27">
        <f t="shared" si="51"/>
        <v>204476.34340000415</v>
      </c>
    </row>
    <row r="155" spans="1:16">
      <c r="A155" s="31">
        <v>40179</v>
      </c>
      <c r="C155" s="6">
        <v>147</v>
      </c>
      <c r="D155" s="29">
        <f t="shared" si="42"/>
        <v>15847</v>
      </c>
      <c r="E155" s="29">
        <f t="shared" si="47"/>
        <v>2329509</v>
      </c>
      <c r="F155" s="29">
        <f t="shared" si="43"/>
        <v>-522991</v>
      </c>
      <c r="G155" s="34">
        <f>+Inputs!$D$3</f>
        <v>0.37951000000000001</v>
      </c>
      <c r="I155" s="27">
        <f t="shared" si="48"/>
        <v>2852500</v>
      </c>
      <c r="K155" s="27">
        <f t="shared" si="44"/>
        <v>15847</v>
      </c>
      <c r="L155" s="27">
        <f t="shared" si="49"/>
        <v>2329509</v>
      </c>
      <c r="M155" s="27">
        <f t="shared" si="45"/>
        <v>6014.0949700000001</v>
      </c>
      <c r="N155" s="27">
        <f t="shared" si="46"/>
        <v>6014.0949700000001</v>
      </c>
      <c r="O155" s="27">
        <f t="shared" si="50"/>
        <v>-198462.24843000414</v>
      </c>
      <c r="P155" s="27">
        <f t="shared" si="51"/>
        <v>198462.24843000414</v>
      </c>
    </row>
    <row r="156" spans="1:16">
      <c r="A156" s="30">
        <v>40210</v>
      </c>
      <c r="C156" s="6">
        <v>148</v>
      </c>
      <c r="D156" s="29">
        <f t="shared" si="42"/>
        <v>15847</v>
      </c>
      <c r="E156" s="29">
        <f t="shared" si="47"/>
        <v>2345356</v>
      </c>
      <c r="F156" s="29">
        <f t="shared" si="43"/>
        <v>-507144</v>
      </c>
      <c r="G156" s="34">
        <f>+Inputs!$D$3</f>
        <v>0.37951000000000001</v>
      </c>
      <c r="I156" s="27">
        <f t="shared" si="48"/>
        <v>2852500</v>
      </c>
      <c r="K156" s="27">
        <f t="shared" si="44"/>
        <v>15847</v>
      </c>
      <c r="L156" s="27">
        <f t="shared" si="49"/>
        <v>2345356</v>
      </c>
      <c r="M156" s="27">
        <f t="shared" si="45"/>
        <v>6014.0949700000001</v>
      </c>
      <c r="N156" s="27">
        <f t="shared" si="46"/>
        <v>6014.0949700000001</v>
      </c>
      <c r="O156" s="27">
        <f t="shared" si="50"/>
        <v>-192448.15346000413</v>
      </c>
      <c r="P156" s="27">
        <f t="shared" si="51"/>
        <v>192448.15346000413</v>
      </c>
    </row>
    <row r="157" spans="1:16">
      <c r="A157" s="31">
        <v>40238</v>
      </c>
      <c r="C157" s="6">
        <v>149</v>
      </c>
      <c r="D157" s="29">
        <f t="shared" si="42"/>
        <v>15847</v>
      </c>
      <c r="E157" s="29">
        <f t="shared" si="47"/>
        <v>2361203</v>
      </c>
      <c r="F157" s="29">
        <f t="shared" si="43"/>
        <v>-491297</v>
      </c>
      <c r="G157" s="34">
        <f>+Inputs!$D$3</f>
        <v>0.37951000000000001</v>
      </c>
      <c r="I157" s="27">
        <f t="shared" si="48"/>
        <v>2852500</v>
      </c>
      <c r="K157" s="27">
        <f t="shared" si="44"/>
        <v>15847</v>
      </c>
      <c r="L157" s="27">
        <f t="shared" si="49"/>
        <v>2361203</v>
      </c>
      <c r="M157" s="27">
        <f t="shared" si="45"/>
        <v>6014.0949700000001</v>
      </c>
      <c r="N157" s="27">
        <f t="shared" si="46"/>
        <v>6014.0949700000001</v>
      </c>
      <c r="O157" s="27">
        <f t="shared" si="50"/>
        <v>-186434.05849000413</v>
      </c>
      <c r="P157" s="27">
        <f t="shared" si="51"/>
        <v>186434.05849000413</v>
      </c>
    </row>
    <row r="158" spans="1:16">
      <c r="A158" s="30">
        <v>40269</v>
      </c>
      <c r="C158" s="6">
        <v>150</v>
      </c>
      <c r="D158" s="29">
        <f t="shared" si="42"/>
        <v>15847</v>
      </c>
      <c r="E158" s="29">
        <f t="shared" si="47"/>
        <v>2377050</v>
      </c>
      <c r="F158" s="29">
        <f t="shared" si="43"/>
        <v>-475450</v>
      </c>
      <c r="G158" s="34">
        <f>+Inputs!$D$3</f>
        <v>0.37951000000000001</v>
      </c>
      <c r="I158" s="27">
        <f t="shared" si="48"/>
        <v>2852500</v>
      </c>
      <c r="K158" s="27">
        <f t="shared" si="44"/>
        <v>15847</v>
      </c>
      <c r="L158" s="27">
        <f t="shared" si="49"/>
        <v>2377050</v>
      </c>
      <c r="M158" s="27">
        <f t="shared" si="45"/>
        <v>6014.0949700000001</v>
      </c>
      <c r="N158" s="27">
        <f t="shared" si="46"/>
        <v>6014.0949700000001</v>
      </c>
      <c r="O158" s="27">
        <f t="shared" si="50"/>
        <v>-180419.96352000412</v>
      </c>
      <c r="P158" s="27">
        <f t="shared" si="51"/>
        <v>180419.96352000412</v>
      </c>
    </row>
    <row r="159" spans="1:16">
      <c r="A159" s="31">
        <v>40299</v>
      </c>
      <c r="C159" s="6">
        <v>151</v>
      </c>
      <c r="D159" s="29">
        <f t="shared" si="42"/>
        <v>15847</v>
      </c>
      <c r="E159" s="29">
        <f t="shared" si="47"/>
        <v>2392897</v>
      </c>
      <c r="F159" s="29">
        <f t="shared" si="43"/>
        <v>-459603</v>
      </c>
      <c r="G159" s="34">
        <f>+Inputs!$D$3</f>
        <v>0.37951000000000001</v>
      </c>
      <c r="I159" s="27">
        <f t="shared" si="48"/>
        <v>2852500</v>
      </c>
      <c r="K159" s="27">
        <f t="shared" si="44"/>
        <v>15847</v>
      </c>
      <c r="L159" s="27">
        <f t="shared" si="49"/>
        <v>2392897</v>
      </c>
      <c r="M159" s="27">
        <f t="shared" si="45"/>
        <v>6014.0949700000001</v>
      </c>
      <c r="N159" s="27">
        <f t="shared" si="46"/>
        <v>6014.0949700000001</v>
      </c>
      <c r="O159" s="27">
        <f t="shared" si="50"/>
        <v>-174405.86855000412</v>
      </c>
      <c r="P159" s="27">
        <f t="shared" si="51"/>
        <v>174405.86855000412</v>
      </c>
    </row>
    <row r="160" spans="1:16">
      <c r="A160" s="30">
        <v>40330</v>
      </c>
      <c r="C160" s="6">
        <v>152</v>
      </c>
      <c r="D160" s="29">
        <f t="shared" si="42"/>
        <v>15847</v>
      </c>
      <c r="E160" s="29">
        <f t="shared" si="47"/>
        <v>2408744</v>
      </c>
      <c r="F160" s="29">
        <f t="shared" si="43"/>
        <v>-443756</v>
      </c>
      <c r="G160" s="34">
        <f>+Inputs!$D$3</f>
        <v>0.37951000000000001</v>
      </c>
      <c r="I160" s="27">
        <f t="shared" si="48"/>
        <v>2852500</v>
      </c>
      <c r="K160" s="27">
        <f t="shared" si="44"/>
        <v>15847</v>
      </c>
      <c r="L160" s="27">
        <f t="shared" si="49"/>
        <v>2408744</v>
      </c>
      <c r="M160" s="27">
        <f t="shared" si="45"/>
        <v>6014.0949700000001</v>
      </c>
      <c r="N160" s="27">
        <f t="shared" si="46"/>
        <v>6014.0949700000001</v>
      </c>
      <c r="O160" s="27">
        <f t="shared" si="50"/>
        <v>-168391.77358000411</v>
      </c>
      <c r="P160" s="27">
        <f t="shared" si="51"/>
        <v>168391.77358000411</v>
      </c>
    </row>
    <row r="161" spans="1:16">
      <c r="A161" s="31">
        <v>40360</v>
      </c>
      <c r="C161" s="6">
        <v>153</v>
      </c>
      <c r="D161" s="29">
        <f t="shared" si="42"/>
        <v>15847</v>
      </c>
      <c r="E161" s="29">
        <f t="shared" si="47"/>
        <v>2424591</v>
      </c>
      <c r="F161" s="29">
        <f t="shared" si="43"/>
        <v>-427909</v>
      </c>
      <c r="G161" s="34">
        <f>+Inputs!$D$3</f>
        <v>0.37951000000000001</v>
      </c>
      <c r="I161" s="27">
        <f t="shared" si="48"/>
        <v>2852500</v>
      </c>
      <c r="K161" s="27">
        <f t="shared" si="44"/>
        <v>15847</v>
      </c>
      <c r="L161" s="27">
        <f t="shared" si="49"/>
        <v>2424591</v>
      </c>
      <c r="M161" s="27">
        <f t="shared" si="45"/>
        <v>6014.0949700000001</v>
      </c>
      <c r="N161" s="27">
        <f t="shared" si="46"/>
        <v>6014.0949700000001</v>
      </c>
      <c r="O161" s="27">
        <f t="shared" si="50"/>
        <v>-162377.67861000411</v>
      </c>
      <c r="P161" s="27">
        <f t="shared" si="51"/>
        <v>162377.67861000411</v>
      </c>
    </row>
    <row r="162" spans="1:16">
      <c r="A162" s="30">
        <v>40391</v>
      </c>
      <c r="C162" s="6">
        <v>154</v>
      </c>
      <c r="D162" s="29">
        <f t="shared" si="42"/>
        <v>15847</v>
      </c>
      <c r="E162" s="29">
        <f t="shared" si="47"/>
        <v>2440438</v>
      </c>
      <c r="F162" s="29">
        <f t="shared" si="43"/>
        <v>-412062</v>
      </c>
      <c r="G162" s="34">
        <f>+Inputs!$D$3</f>
        <v>0.37951000000000001</v>
      </c>
      <c r="I162" s="27">
        <f t="shared" si="48"/>
        <v>2852500</v>
      </c>
      <c r="K162" s="27">
        <f t="shared" si="44"/>
        <v>15847</v>
      </c>
      <c r="L162" s="27">
        <f t="shared" si="49"/>
        <v>2440438</v>
      </c>
      <c r="M162" s="27">
        <f t="shared" si="45"/>
        <v>6014.0949700000001</v>
      </c>
      <c r="N162" s="27">
        <f t="shared" si="46"/>
        <v>6014.0949700000001</v>
      </c>
      <c r="O162" s="27">
        <f t="shared" si="50"/>
        <v>-156363.5836400041</v>
      </c>
      <c r="P162" s="27">
        <f t="shared" si="51"/>
        <v>156363.5836400041</v>
      </c>
    </row>
    <row r="163" spans="1:16">
      <c r="A163" s="31">
        <v>40422</v>
      </c>
      <c r="C163" s="6">
        <v>155</v>
      </c>
      <c r="D163" s="29">
        <f t="shared" si="42"/>
        <v>15847</v>
      </c>
      <c r="E163" s="29">
        <f t="shared" si="47"/>
        <v>2456285</v>
      </c>
      <c r="F163" s="29">
        <f t="shared" si="43"/>
        <v>-396215</v>
      </c>
      <c r="G163" s="34">
        <f>+Inputs!$D$3</f>
        <v>0.37951000000000001</v>
      </c>
      <c r="I163" s="27">
        <f t="shared" si="48"/>
        <v>2852500</v>
      </c>
      <c r="K163" s="27">
        <f t="shared" si="44"/>
        <v>15847</v>
      </c>
      <c r="L163" s="27">
        <f t="shared" si="49"/>
        <v>2456285</v>
      </c>
      <c r="M163" s="27">
        <f t="shared" si="45"/>
        <v>6014.0949700000001</v>
      </c>
      <c r="N163" s="27">
        <f t="shared" si="46"/>
        <v>6014.0949700000001</v>
      </c>
      <c r="O163" s="27">
        <f t="shared" si="50"/>
        <v>-150349.4886700041</v>
      </c>
      <c r="P163" s="27">
        <f t="shared" si="51"/>
        <v>150349.4886700041</v>
      </c>
    </row>
    <row r="164" spans="1:16">
      <c r="A164" s="30">
        <v>40452</v>
      </c>
      <c r="C164" s="6">
        <v>156</v>
      </c>
      <c r="D164" s="29">
        <f t="shared" si="42"/>
        <v>15847</v>
      </c>
      <c r="E164" s="29">
        <f t="shared" si="47"/>
        <v>2472132</v>
      </c>
      <c r="F164" s="29">
        <f t="shared" si="43"/>
        <v>-380368</v>
      </c>
      <c r="G164" s="34">
        <f>+Inputs!$D$3</f>
        <v>0.37951000000000001</v>
      </c>
      <c r="I164" s="27">
        <f t="shared" si="48"/>
        <v>2852500</v>
      </c>
      <c r="K164" s="27">
        <f t="shared" si="44"/>
        <v>15847</v>
      </c>
      <c r="L164" s="27">
        <f t="shared" si="49"/>
        <v>2472132</v>
      </c>
      <c r="M164" s="27">
        <f t="shared" si="45"/>
        <v>6014.0949700000001</v>
      </c>
      <c r="N164" s="27">
        <f t="shared" si="46"/>
        <v>6014.0949700000001</v>
      </c>
      <c r="O164" s="27">
        <f t="shared" si="50"/>
        <v>-144335.39370000409</v>
      </c>
      <c r="P164" s="27">
        <f t="shared" si="51"/>
        <v>144335.39370000409</v>
      </c>
    </row>
    <row r="165" spans="1:16">
      <c r="A165" s="31">
        <v>40483</v>
      </c>
      <c r="C165" s="6">
        <v>157</v>
      </c>
      <c r="D165" s="29">
        <f t="shared" si="42"/>
        <v>15847</v>
      </c>
      <c r="E165" s="29">
        <f t="shared" si="47"/>
        <v>2487979</v>
      </c>
      <c r="F165" s="29">
        <f t="shared" si="43"/>
        <v>-364521</v>
      </c>
      <c r="G165" s="34">
        <f>+Inputs!$D$3</f>
        <v>0.37951000000000001</v>
      </c>
      <c r="I165" s="27">
        <f t="shared" si="48"/>
        <v>2852500</v>
      </c>
      <c r="K165" s="27">
        <f t="shared" si="44"/>
        <v>15847</v>
      </c>
      <c r="L165" s="27">
        <f t="shared" si="49"/>
        <v>2487979</v>
      </c>
      <c r="M165" s="27">
        <f t="shared" si="45"/>
        <v>6014.0949700000001</v>
      </c>
      <c r="N165" s="27">
        <f t="shared" si="46"/>
        <v>6014.0949700000001</v>
      </c>
      <c r="O165" s="27">
        <f t="shared" si="50"/>
        <v>-138321.29873000408</v>
      </c>
      <c r="P165" s="27">
        <f t="shared" si="51"/>
        <v>138321.29873000408</v>
      </c>
    </row>
    <row r="166" spans="1:16">
      <c r="A166" s="30">
        <v>40513</v>
      </c>
      <c r="C166" s="6">
        <v>158</v>
      </c>
      <c r="D166" s="29">
        <f t="shared" si="42"/>
        <v>15847</v>
      </c>
      <c r="E166" s="29">
        <f t="shared" si="47"/>
        <v>2503826</v>
      </c>
      <c r="F166" s="29">
        <f t="shared" si="43"/>
        <v>-348674</v>
      </c>
      <c r="G166" s="34">
        <f>+Inputs!$D$3</f>
        <v>0.37951000000000001</v>
      </c>
      <c r="I166" s="27">
        <f t="shared" si="48"/>
        <v>2852500</v>
      </c>
      <c r="K166" s="27">
        <f t="shared" si="44"/>
        <v>15847</v>
      </c>
      <c r="L166" s="27">
        <f t="shared" si="49"/>
        <v>2503826</v>
      </c>
      <c r="M166" s="27">
        <f t="shared" si="45"/>
        <v>6014.0949700000001</v>
      </c>
      <c r="N166" s="27">
        <f t="shared" si="46"/>
        <v>6014.0949700000001</v>
      </c>
      <c r="O166" s="27">
        <f t="shared" si="50"/>
        <v>-132307.20376000408</v>
      </c>
      <c r="P166" s="27">
        <f t="shared" si="51"/>
        <v>132307.20376000408</v>
      </c>
    </row>
    <row r="167" spans="1:16">
      <c r="A167" s="31">
        <v>40544</v>
      </c>
      <c r="C167" s="6">
        <v>159</v>
      </c>
      <c r="D167" s="29">
        <f t="shared" si="42"/>
        <v>15847</v>
      </c>
      <c r="E167" s="29">
        <f t="shared" si="47"/>
        <v>2519673</v>
      </c>
      <c r="F167" s="29">
        <f t="shared" si="43"/>
        <v>-332827</v>
      </c>
      <c r="G167" s="34">
        <f>+Inputs!$D$3</f>
        <v>0.37951000000000001</v>
      </c>
      <c r="I167" s="27">
        <f t="shared" si="48"/>
        <v>2852500</v>
      </c>
      <c r="K167" s="27">
        <f t="shared" si="44"/>
        <v>15847</v>
      </c>
      <c r="L167" s="27">
        <f t="shared" si="49"/>
        <v>2519673</v>
      </c>
      <c r="M167" s="27">
        <f t="shared" si="45"/>
        <v>6014.0949700000001</v>
      </c>
      <c r="N167" s="27">
        <f t="shared" si="46"/>
        <v>6014.0949700000001</v>
      </c>
      <c r="O167" s="27">
        <f t="shared" si="50"/>
        <v>-126293.10879000407</v>
      </c>
      <c r="P167" s="27">
        <f t="shared" si="51"/>
        <v>126293.10879000407</v>
      </c>
    </row>
    <row r="168" spans="1:16">
      <c r="A168" s="30">
        <v>40575</v>
      </c>
      <c r="C168" s="6">
        <v>160</v>
      </c>
      <c r="D168" s="29">
        <f t="shared" si="42"/>
        <v>15847</v>
      </c>
      <c r="E168" s="29">
        <f t="shared" si="47"/>
        <v>2535520</v>
      </c>
      <c r="F168" s="29">
        <f t="shared" si="43"/>
        <v>-316980</v>
      </c>
      <c r="G168" s="34">
        <f>+Inputs!$D$3</f>
        <v>0.37951000000000001</v>
      </c>
      <c r="I168" s="27">
        <f t="shared" si="48"/>
        <v>2852500</v>
      </c>
      <c r="K168" s="27">
        <f t="shared" si="44"/>
        <v>15847</v>
      </c>
      <c r="L168" s="27">
        <f t="shared" si="49"/>
        <v>2535520</v>
      </c>
      <c r="M168" s="27">
        <f t="shared" si="45"/>
        <v>6014.0949700000001</v>
      </c>
      <c r="N168" s="27">
        <f t="shared" si="46"/>
        <v>6014.0949700000001</v>
      </c>
      <c r="O168" s="27">
        <f t="shared" si="50"/>
        <v>-120279.01382000407</v>
      </c>
      <c r="P168" s="27">
        <f t="shared" si="51"/>
        <v>120279.01382000407</v>
      </c>
    </row>
    <row r="169" spans="1:16">
      <c r="A169" s="31">
        <v>40603</v>
      </c>
      <c r="C169" s="6">
        <v>161</v>
      </c>
      <c r="D169" s="29">
        <f t="shared" ref="D169:D187" si="52">ROUND(-(+$B$9/180)*1,0)</f>
        <v>15847</v>
      </c>
      <c r="E169" s="29">
        <f t="shared" si="47"/>
        <v>2551367</v>
      </c>
      <c r="F169" s="29">
        <f t="shared" ref="F169:F188" si="53">$B$9+E169</f>
        <v>-301133</v>
      </c>
      <c r="G169" s="34">
        <f>+Inputs!$D$3</f>
        <v>0.37951000000000001</v>
      </c>
      <c r="I169" s="27">
        <f t="shared" si="48"/>
        <v>2852500</v>
      </c>
      <c r="K169" s="27">
        <f t="shared" ref="K169:K188" si="54">D169</f>
        <v>15847</v>
      </c>
      <c r="L169" s="27">
        <f t="shared" si="49"/>
        <v>2551367</v>
      </c>
      <c r="M169" s="27">
        <f t="shared" ref="M169:M188" si="55">K169*G169</f>
        <v>6014.0949700000001</v>
      </c>
      <c r="N169" s="27">
        <f t="shared" ref="N169:N188" si="56">M169-J169</f>
        <v>6014.0949700000001</v>
      </c>
      <c r="O169" s="27">
        <f t="shared" si="50"/>
        <v>-114264.91885000406</v>
      </c>
      <c r="P169" s="27">
        <f t="shared" si="51"/>
        <v>114264.91885000406</v>
      </c>
    </row>
    <row r="170" spans="1:16">
      <c r="A170" s="30">
        <v>40634</v>
      </c>
      <c r="C170" s="6">
        <v>162</v>
      </c>
      <c r="D170" s="29">
        <f t="shared" si="52"/>
        <v>15847</v>
      </c>
      <c r="E170" s="29">
        <f t="shared" ref="E170:E188" si="57">+E169+D170</f>
        <v>2567214</v>
      </c>
      <c r="F170" s="29">
        <f t="shared" si="53"/>
        <v>-285286</v>
      </c>
      <c r="G170" s="34">
        <f>+Inputs!$D$3</f>
        <v>0.37951000000000001</v>
      </c>
      <c r="I170" s="27">
        <f t="shared" ref="I170:I188" si="58">+I169+H170</f>
        <v>2852500</v>
      </c>
      <c r="K170" s="27">
        <f t="shared" si="54"/>
        <v>15847</v>
      </c>
      <c r="L170" s="27">
        <f t="shared" ref="L170:L188" si="59">+L169+K170</f>
        <v>2567214</v>
      </c>
      <c r="M170" s="27">
        <f t="shared" si="55"/>
        <v>6014.0949700000001</v>
      </c>
      <c r="N170" s="27">
        <f t="shared" si="56"/>
        <v>6014.0949700000001</v>
      </c>
      <c r="O170" s="27">
        <f t="shared" ref="O170:O188" si="60">+O169+N170</f>
        <v>-108250.82388000406</v>
      </c>
      <c r="P170" s="27">
        <f t="shared" ref="P170:P188" si="61">P169-N170</f>
        <v>108250.82388000406</v>
      </c>
    </row>
    <row r="171" spans="1:16">
      <c r="A171" s="31">
        <v>40664</v>
      </c>
      <c r="C171" s="6">
        <v>163</v>
      </c>
      <c r="D171" s="29">
        <f t="shared" si="52"/>
        <v>15847</v>
      </c>
      <c r="E171" s="29">
        <f t="shared" si="57"/>
        <v>2583061</v>
      </c>
      <c r="F171" s="29">
        <f t="shared" si="53"/>
        <v>-269439</v>
      </c>
      <c r="G171" s="34">
        <f>+Inputs!$D$3</f>
        <v>0.37951000000000001</v>
      </c>
      <c r="I171" s="27">
        <f t="shared" si="58"/>
        <v>2852500</v>
      </c>
      <c r="K171" s="27">
        <f t="shared" si="54"/>
        <v>15847</v>
      </c>
      <c r="L171" s="27">
        <f t="shared" si="59"/>
        <v>2583061</v>
      </c>
      <c r="M171" s="27">
        <f t="shared" si="55"/>
        <v>6014.0949700000001</v>
      </c>
      <c r="N171" s="27">
        <f t="shared" si="56"/>
        <v>6014.0949700000001</v>
      </c>
      <c r="O171" s="27">
        <f t="shared" si="60"/>
        <v>-102236.72891000405</v>
      </c>
      <c r="P171" s="27">
        <f t="shared" si="61"/>
        <v>102236.72891000405</v>
      </c>
    </row>
    <row r="172" spans="1:16">
      <c r="A172" s="30">
        <v>40695</v>
      </c>
      <c r="C172" s="6">
        <v>164</v>
      </c>
      <c r="D172" s="29">
        <f t="shared" si="52"/>
        <v>15847</v>
      </c>
      <c r="E172" s="29">
        <f t="shared" si="57"/>
        <v>2598908</v>
      </c>
      <c r="F172" s="29">
        <f t="shared" si="53"/>
        <v>-253592</v>
      </c>
      <c r="G172" s="34">
        <f>+Inputs!$D$3</f>
        <v>0.37951000000000001</v>
      </c>
      <c r="I172" s="27">
        <f t="shared" si="58"/>
        <v>2852500</v>
      </c>
      <c r="K172" s="27">
        <f t="shared" si="54"/>
        <v>15847</v>
      </c>
      <c r="L172" s="27">
        <f t="shared" si="59"/>
        <v>2598908</v>
      </c>
      <c r="M172" s="27">
        <f t="shared" si="55"/>
        <v>6014.0949700000001</v>
      </c>
      <c r="N172" s="27">
        <f t="shared" si="56"/>
        <v>6014.0949700000001</v>
      </c>
      <c r="O172" s="27">
        <f t="shared" si="60"/>
        <v>-96222.633940004045</v>
      </c>
      <c r="P172" s="27">
        <f t="shared" si="61"/>
        <v>96222.633940004045</v>
      </c>
    </row>
    <row r="173" spans="1:16">
      <c r="A173" s="31">
        <v>40725</v>
      </c>
      <c r="C173" s="6">
        <v>165</v>
      </c>
      <c r="D173" s="29">
        <f t="shared" si="52"/>
        <v>15847</v>
      </c>
      <c r="E173" s="29">
        <f t="shared" si="57"/>
        <v>2614755</v>
      </c>
      <c r="F173" s="29">
        <f t="shared" si="53"/>
        <v>-237745</v>
      </c>
      <c r="G173" s="34">
        <f>+Inputs!$D$3</f>
        <v>0.37951000000000001</v>
      </c>
      <c r="I173" s="27">
        <f t="shared" si="58"/>
        <v>2852500</v>
      </c>
      <c r="K173" s="27">
        <f t="shared" si="54"/>
        <v>15847</v>
      </c>
      <c r="L173" s="27">
        <f t="shared" si="59"/>
        <v>2614755</v>
      </c>
      <c r="M173" s="27">
        <f t="shared" si="55"/>
        <v>6014.0949700000001</v>
      </c>
      <c r="N173" s="27">
        <f t="shared" si="56"/>
        <v>6014.0949700000001</v>
      </c>
      <c r="O173" s="27">
        <f t="shared" si="60"/>
        <v>-90208.53897000404</v>
      </c>
      <c r="P173" s="27">
        <f t="shared" si="61"/>
        <v>90208.53897000404</v>
      </c>
    </row>
    <row r="174" spans="1:16">
      <c r="A174" s="30">
        <v>40756</v>
      </c>
      <c r="C174" s="6">
        <v>166</v>
      </c>
      <c r="D174" s="29">
        <f t="shared" si="52"/>
        <v>15847</v>
      </c>
      <c r="E174" s="29">
        <f t="shared" si="57"/>
        <v>2630602</v>
      </c>
      <c r="F174" s="29">
        <f t="shared" si="53"/>
        <v>-221898</v>
      </c>
      <c r="G174" s="34">
        <f>+Inputs!$D$3</f>
        <v>0.37951000000000001</v>
      </c>
      <c r="I174" s="27">
        <f t="shared" si="58"/>
        <v>2852500</v>
      </c>
      <c r="K174" s="27">
        <f t="shared" si="54"/>
        <v>15847</v>
      </c>
      <c r="L174" s="27">
        <f t="shared" si="59"/>
        <v>2630602</v>
      </c>
      <c r="M174" s="27">
        <f t="shared" si="55"/>
        <v>6014.0949700000001</v>
      </c>
      <c r="N174" s="27">
        <f t="shared" si="56"/>
        <v>6014.0949700000001</v>
      </c>
      <c r="O174" s="27">
        <f t="shared" si="60"/>
        <v>-84194.444000004034</v>
      </c>
      <c r="P174" s="27">
        <f t="shared" si="61"/>
        <v>84194.444000004034</v>
      </c>
    </row>
    <row r="175" spans="1:16">
      <c r="A175" s="31">
        <v>40787</v>
      </c>
      <c r="C175" s="6">
        <v>167</v>
      </c>
      <c r="D175" s="29">
        <f t="shared" si="52"/>
        <v>15847</v>
      </c>
      <c r="E175" s="29">
        <f t="shared" si="57"/>
        <v>2646449</v>
      </c>
      <c r="F175" s="29">
        <f t="shared" si="53"/>
        <v>-206051</v>
      </c>
      <c r="G175" s="34">
        <f>+Inputs!$D$3</f>
        <v>0.37951000000000001</v>
      </c>
      <c r="I175" s="27">
        <f t="shared" si="58"/>
        <v>2852500</v>
      </c>
      <c r="K175" s="27">
        <f t="shared" si="54"/>
        <v>15847</v>
      </c>
      <c r="L175" s="27">
        <f t="shared" si="59"/>
        <v>2646449</v>
      </c>
      <c r="M175" s="27">
        <f t="shared" si="55"/>
        <v>6014.0949700000001</v>
      </c>
      <c r="N175" s="27">
        <f t="shared" si="56"/>
        <v>6014.0949700000001</v>
      </c>
      <c r="O175" s="27">
        <f t="shared" si="60"/>
        <v>-78180.349030004028</v>
      </c>
      <c r="P175" s="27">
        <f t="shared" si="61"/>
        <v>78180.349030004028</v>
      </c>
    </row>
    <row r="176" spans="1:16">
      <c r="A176" s="30">
        <v>40817</v>
      </c>
      <c r="C176" s="6">
        <v>168</v>
      </c>
      <c r="D176" s="29">
        <f t="shared" si="52"/>
        <v>15847</v>
      </c>
      <c r="E176" s="29">
        <f t="shared" si="57"/>
        <v>2662296</v>
      </c>
      <c r="F176" s="29">
        <f t="shared" si="53"/>
        <v>-190204</v>
      </c>
      <c r="G176" s="34">
        <f>+Inputs!$D$3</f>
        <v>0.37951000000000001</v>
      </c>
      <c r="I176" s="27">
        <f t="shared" si="58"/>
        <v>2852500</v>
      </c>
      <c r="K176" s="27">
        <f t="shared" si="54"/>
        <v>15847</v>
      </c>
      <c r="L176" s="27">
        <f t="shared" si="59"/>
        <v>2662296</v>
      </c>
      <c r="M176" s="27">
        <f t="shared" si="55"/>
        <v>6014.0949700000001</v>
      </c>
      <c r="N176" s="27">
        <f t="shared" si="56"/>
        <v>6014.0949700000001</v>
      </c>
      <c r="O176" s="27">
        <f t="shared" si="60"/>
        <v>-72166.254060004023</v>
      </c>
      <c r="P176" s="27">
        <f t="shared" si="61"/>
        <v>72166.254060004023</v>
      </c>
    </row>
    <row r="177" spans="1:20">
      <c r="A177" s="31">
        <v>40848</v>
      </c>
      <c r="C177" s="6">
        <v>169</v>
      </c>
      <c r="D177" s="29">
        <f t="shared" si="52"/>
        <v>15847</v>
      </c>
      <c r="E177" s="29">
        <f t="shared" si="57"/>
        <v>2678143</v>
      </c>
      <c r="F177" s="29">
        <f t="shared" si="53"/>
        <v>-174357</v>
      </c>
      <c r="G177" s="34">
        <f>+Inputs!$D$3</f>
        <v>0.37951000000000001</v>
      </c>
      <c r="I177" s="27">
        <f t="shared" si="58"/>
        <v>2852500</v>
      </c>
      <c r="K177" s="27">
        <f t="shared" si="54"/>
        <v>15847</v>
      </c>
      <c r="L177" s="27">
        <f t="shared" si="59"/>
        <v>2678143</v>
      </c>
      <c r="M177" s="27">
        <f t="shared" si="55"/>
        <v>6014.0949700000001</v>
      </c>
      <c r="N177" s="27">
        <f t="shared" si="56"/>
        <v>6014.0949700000001</v>
      </c>
      <c r="O177" s="27">
        <f t="shared" si="60"/>
        <v>-66152.159090004017</v>
      </c>
      <c r="P177" s="27">
        <f t="shared" si="61"/>
        <v>66152.159090004017</v>
      </c>
    </row>
    <row r="178" spans="1:20">
      <c r="A178" s="30">
        <v>40878</v>
      </c>
      <c r="C178" s="6">
        <v>170</v>
      </c>
      <c r="D178" s="29">
        <f t="shared" si="52"/>
        <v>15847</v>
      </c>
      <c r="E178" s="29">
        <f t="shared" si="57"/>
        <v>2693990</v>
      </c>
      <c r="F178" s="29">
        <f t="shared" si="53"/>
        <v>-158510</v>
      </c>
      <c r="G178" s="34">
        <f>+Inputs!$D$3</f>
        <v>0.37951000000000001</v>
      </c>
      <c r="I178" s="27">
        <f t="shared" si="58"/>
        <v>2852500</v>
      </c>
      <c r="K178" s="27">
        <f t="shared" si="54"/>
        <v>15847</v>
      </c>
      <c r="L178" s="27">
        <f t="shared" si="59"/>
        <v>2693990</v>
      </c>
      <c r="M178" s="27">
        <f t="shared" si="55"/>
        <v>6014.0949700000001</v>
      </c>
      <c r="N178" s="27">
        <f t="shared" si="56"/>
        <v>6014.0949700000001</v>
      </c>
      <c r="O178" s="27">
        <f t="shared" si="60"/>
        <v>-60138.064120004019</v>
      </c>
      <c r="P178" s="27">
        <f t="shared" si="61"/>
        <v>60138.064120004019</v>
      </c>
    </row>
    <row r="179" spans="1:20">
      <c r="A179" s="31">
        <v>40909</v>
      </c>
      <c r="C179" s="6">
        <v>171</v>
      </c>
      <c r="D179" s="29">
        <f t="shared" si="52"/>
        <v>15847</v>
      </c>
      <c r="E179" s="29">
        <f t="shared" si="57"/>
        <v>2709837</v>
      </c>
      <c r="F179" s="29">
        <f t="shared" si="53"/>
        <v>-142663</v>
      </c>
      <c r="G179" s="34">
        <f>+Inputs!$D$3</f>
        <v>0.37951000000000001</v>
      </c>
      <c r="I179" s="27">
        <f t="shared" si="58"/>
        <v>2852500</v>
      </c>
      <c r="K179" s="27">
        <f t="shared" si="54"/>
        <v>15847</v>
      </c>
      <c r="L179" s="27">
        <f t="shared" si="59"/>
        <v>2709837</v>
      </c>
      <c r="M179" s="27">
        <f t="shared" si="55"/>
        <v>6014.0949700000001</v>
      </c>
      <c r="N179" s="27">
        <f t="shared" si="56"/>
        <v>6014.0949700000001</v>
      </c>
      <c r="O179" s="27">
        <f t="shared" si="60"/>
        <v>-54123.969150004021</v>
      </c>
      <c r="P179" s="27">
        <f t="shared" si="61"/>
        <v>54123.969150004021</v>
      </c>
    </row>
    <row r="180" spans="1:20">
      <c r="A180" s="30">
        <v>40940</v>
      </c>
      <c r="C180" s="6">
        <v>172</v>
      </c>
      <c r="D180" s="29">
        <f t="shared" si="52"/>
        <v>15847</v>
      </c>
      <c r="E180" s="29">
        <f t="shared" si="57"/>
        <v>2725684</v>
      </c>
      <c r="F180" s="29">
        <f t="shared" si="53"/>
        <v>-126816</v>
      </c>
      <c r="G180" s="34">
        <f>+Inputs!$D$3</f>
        <v>0.37951000000000001</v>
      </c>
      <c r="I180" s="27">
        <f t="shared" si="58"/>
        <v>2852500</v>
      </c>
      <c r="K180" s="27">
        <f t="shared" si="54"/>
        <v>15847</v>
      </c>
      <c r="L180" s="27">
        <f t="shared" si="59"/>
        <v>2725684</v>
      </c>
      <c r="M180" s="27">
        <f t="shared" si="55"/>
        <v>6014.0949700000001</v>
      </c>
      <c r="N180" s="27">
        <f t="shared" si="56"/>
        <v>6014.0949700000001</v>
      </c>
      <c r="O180" s="27">
        <f t="shared" si="60"/>
        <v>-48109.874180004022</v>
      </c>
      <c r="P180" s="27">
        <f t="shared" si="61"/>
        <v>48109.874180004022</v>
      </c>
    </row>
    <row r="181" spans="1:20">
      <c r="A181" s="31">
        <v>40969</v>
      </c>
      <c r="C181" s="6">
        <v>173</v>
      </c>
      <c r="D181" s="29">
        <f t="shared" si="52"/>
        <v>15847</v>
      </c>
      <c r="E181" s="29">
        <f t="shared" si="57"/>
        <v>2741531</v>
      </c>
      <c r="F181" s="29">
        <f t="shared" si="53"/>
        <v>-110969</v>
      </c>
      <c r="G181" s="34">
        <f>+Inputs!$D$3</f>
        <v>0.37951000000000001</v>
      </c>
      <c r="I181" s="27">
        <f t="shared" si="58"/>
        <v>2852500</v>
      </c>
      <c r="K181" s="27">
        <f t="shared" si="54"/>
        <v>15847</v>
      </c>
      <c r="L181" s="27">
        <f t="shared" si="59"/>
        <v>2741531</v>
      </c>
      <c r="M181" s="27">
        <f t="shared" si="55"/>
        <v>6014.0949700000001</v>
      </c>
      <c r="N181" s="27">
        <f t="shared" si="56"/>
        <v>6014.0949700000001</v>
      </c>
      <c r="O181" s="27">
        <f t="shared" si="60"/>
        <v>-42095.779210004024</v>
      </c>
      <c r="P181" s="27">
        <f t="shared" si="61"/>
        <v>42095.779210004024</v>
      </c>
    </row>
    <row r="182" spans="1:20">
      <c r="A182" s="30">
        <v>41000</v>
      </c>
      <c r="C182" s="6">
        <v>174</v>
      </c>
      <c r="D182" s="29">
        <f t="shared" si="52"/>
        <v>15847</v>
      </c>
      <c r="E182" s="29">
        <f t="shared" si="57"/>
        <v>2757378</v>
      </c>
      <c r="F182" s="29">
        <f t="shared" si="53"/>
        <v>-95122</v>
      </c>
      <c r="G182" s="34">
        <f>+Inputs!$D$3</f>
        <v>0.37951000000000001</v>
      </c>
      <c r="I182" s="27">
        <f t="shared" si="58"/>
        <v>2852500</v>
      </c>
      <c r="K182" s="27">
        <f t="shared" si="54"/>
        <v>15847</v>
      </c>
      <c r="L182" s="27">
        <f t="shared" si="59"/>
        <v>2757378</v>
      </c>
      <c r="M182" s="27">
        <f t="shared" si="55"/>
        <v>6014.0949700000001</v>
      </c>
      <c r="N182" s="27">
        <f t="shared" si="56"/>
        <v>6014.0949700000001</v>
      </c>
      <c r="O182" s="27">
        <f t="shared" si="60"/>
        <v>-36081.684240004026</v>
      </c>
      <c r="P182" s="27">
        <f t="shared" si="61"/>
        <v>36081.684240004026</v>
      </c>
    </row>
    <row r="183" spans="1:20">
      <c r="A183" s="31">
        <v>41030</v>
      </c>
      <c r="C183" s="6">
        <v>175</v>
      </c>
      <c r="D183" s="29">
        <f t="shared" si="52"/>
        <v>15847</v>
      </c>
      <c r="E183" s="29">
        <f t="shared" si="57"/>
        <v>2773225</v>
      </c>
      <c r="F183" s="29">
        <f t="shared" si="53"/>
        <v>-79275</v>
      </c>
      <c r="G183" s="34">
        <f>+Inputs!$D$3</f>
        <v>0.37951000000000001</v>
      </c>
      <c r="I183" s="27">
        <f t="shared" si="58"/>
        <v>2852500</v>
      </c>
      <c r="K183" s="27">
        <f t="shared" si="54"/>
        <v>15847</v>
      </c>
      <c r="L183" s="27">
        <f t="shared" si="59"/>
        <v>2773225</v>
      </c>
      <c r="M183" s="27">
        <f t="shared" si="55"/>
        <v>6014.0949700000001</v>
      </c>
      <c r="N183" s="27">
        <f t="shared" si="56"/>
        <v>6014.0949700000001</v>
      </c>
      <c r="O183" s="27">
        <f t="shared" si="60"/>
        <v>-30067.589270004028</v>
      </c>
      <c r="P183" s="27">
        <f t="shared" si="61"/>
        <v>30067.589270004028</v>
      </c>
    </row>
    <row r="184" spans="1:20">
      <c r="A184" s="30">
        <v>41061</v>
      </c>
      <c r="C184" s="6">
        <v>176</v>
      </c>
      <c r="D184" s="29">
        <f t="shared" si="52"/>
        <v>15847</v>
      </c>
      <c r="E184" s="29">
        <f t="shared" si="57"/>
        <v>2789072</v>
      </c>
      <c r="F184" s="29">
        <f t="shared" si="53"/>
        <v>-63428</v>
      </c>
      <c r="G184" s="34">
        <f>+Inputs!$D$3</f>
        <v>0.37951000000000001</v>
      </c>
      <c r="I184" s="27">
        <f t="shared" si="58"/>
        <v>2852500</v>
      </c>
      <c r="K184" s="27">
        <f t="shared" si="54"/>
        <v>15847</v>
      </c>
      <c r="L184" s="27">
        <f t="shared" si="59"/>
        <v>2789072</v>
      </c>
      <c r="M184" s="27">
        <f t="shared" si="55"/>
        <v>6014.0949700000001</v>
      </c>
      <c r="N184" s="27">
        <f t="shared" si="56"/>
        <v>6014.0949700000001</v>
      </c>
      <c r="O184" s="27">
        <f t="shared" si="60"/>
        <v>-24053.494300004029</v>
      </c>
      <c r="P184" s="27">
        <f t="shared" si="61"/>
        <v>24053.494300004029</v>
      </c>
    </row>
    <row r="185" spans="1:20">
      <c r="A185" s="31">
        <v>41091</v>
      </c>
      <c r="C185" s="6">
        <v>177</v>
      </c>
      <c r="D185" s="29">
        <f t="shared" si="52"/>
        <v>15847</v>
      </c>
      <c r="E185" s="29">
        <f t="shared" si="57"/>
        <v>2804919</v>
      </c>
      <c r="F185" s="29">
        <f t="shared" si="53"/>
        <v>-47581</v>
      </c>
      <c r="G185" s="34">
        <f>+Inputs!$D$3</f>
        <v>0.37951000000000001</v>
      </c>
      <c r="I185" s="27">
        <f t="shared" si="58"/>
        <v>2852500</v>
      </c>
      <c r="K185" s="27">
        <f t="shared" si="54"/>
        <v>15847</v>
      </c>
      <c r="L185" s="27">
        <f t="shared" si="59"/>
        <v>2804919</v>
      </c>
      <c r="M185" s="27">
        <f t="shared" si="55"/>
        <v>6014.0949700000001</v>
      </c>
      <c r="N185" s="27">
        <f t="shared" si="56"/>
        <v>6014.0949700000001</v>
      </c>
      <c r="O185" s="27">
        <f t="shared" si="60"/>
        <v>-18039.399330004031</v>
      </c>
      <c r="P185" s="27">
        <f t="shared" si="61"/>
        <v>18039.399330004031</v>
      </c>
    </row>
    <row r="186" spans="1:20">
      <c r="A186" s="30">
        <v>41122</v>
      </c>
      <c r="C186" s="6">
        <v>178</v>
      </c>
      <c r="D186" s="29">
        <f t="shared" si="52"/>
        <v>15847</v>
      </c>
      <c r="E186" s="29">
        <f t="shared" si="57"/>
        <v>2820766</v>
      </c>
      <c r="F186" s="29">
        <f t="shared" si="53"/>
        <v>-31734</v>
      </c>
      <c r="G186" s="34">
        <f>+Inputs!$D$3</f>
        <v>0.37951000000000001</v>
      </c>
      <c r="I186" s="27">
        <f t="shared" si="58"/>
        <v>2852500</v>
      </c>
      <c r="K186" s="27">
        <f t="shared" si="54"/>
        <v>15847</v>
      </c>
      <c r="L186" s="27">
        <f t="shared" si="59"/>
        <v>2820766</v>
      </c>
      <c r="M186" s="27">
        <f t="shared" si="55"/>
        <v>6014.0949700000001</v>
      </c>
      <c r="N186" s="27">
        <f t="shared" si="56"/>
        <v>6014.0949700000001</v>
      </c>
      <c r="O186" s="27">
        <f t="shared" si="60"/>
        <v>-12025.304360004031</v>
      </c>
      <c r="P186" s="27">
        <f t="shared" si="61"/>
        <v>12025.304360004031</v>
      </c>
    </row>
    <row r="187" spans="1:20">
      <c r="A187" s="31">
        <v>41153</v>
      </c>
      <c r="C187" s="6">
        <v>179</v>
      </c>
      <c r="D187" s="29">
        <f t="shared" si="52"/>
        <v>15847</v>
      </c>
      <c r="E187" s="29">
        <f t="shared" si="57"/>
        <v>2836613</v>
      </c>
      <c r="F187" s="29">
        <f t="shared" si="53"/>
        <v>-15887</v>
      </c>
      <c r="G187" s="34">
        <f>+Inputs!$D$3</f>
        <v>0.37951000000000001</v>
      </c>
      <c r="I187" s="27">
        <f t="shared" si="58"/>
        <v>2852500</v>
      </c>
      <c r="K187" s="27">
        <f t="shared" si="54"/>
        <v>15847</v>
      </c>
      <c r="L187" s="27">
        <f t="shared" si="59"/>
        <v>2836613</v>
      </c>
      <c r="M187" s="27">
        <f t="shared" si="55"/>
        <v>6014.0949700000001</v>
      </c>
      <c r="N187" s="27">
        <f t="shared" si="56"/>
        <v>6014.0949700000001</v>
      </c>
      <c r="O187" s="27">
        <f t="shared" si="60"/>
        <v>-6011.2093900040309</v>
      </c>
      <c r="P187" s="27">
        <f t="shared" si="61"/>
        <v>6011.2093900040309</v>
      </c>
    </row>
    <row r="188" spans="1:20">
      <c r="A188" s="30">
        <v>41183</v>
      </c>
      <c r="C188" s="6">
        <v>180</v>
      </c>
      <c r="D188" s="29">
        <f>-F187</f>
        <v>15887</v>
      </c>
      <c r="E188" s="29">
        <f t="shared" si="57"/>
        <v>2852500</v>
      </c>
      <c r="F188" s="29">
        <f t="shared" si="53"/>
        <v>0</v>
      </c>
      <c r="G188" s="34">
        <f>+Inputs!$D$3</f>
        <v>0.37951000000000001</v>
      </c>
      <c r="I188" s="27">
        <f t="shared" si="58"/>
        <v>2852500</v>
      </c>
      <c r="K188" s="27">
        <f t="shared" si="54"/>
        <v>15887</v>
      </c>
      <c r="L188" s="27">
        <f t="shared" si="59"/>
        <v>2852500</v>
      </c>
      <c r="M188" s="27">
        <f t="shared" si="55"/>
        <v>6029.2753700000003</v>
      </c>
      <c r="N188" s="27">
        <f t="shared" si="56"/>
        <v>6029.2753700000003</v>
      </c>
      <c r="O188" s="27">
        <f t="shared" si="60"/>
        <v>18.065979995969428</v>
      </c>
      <c r="P188" s="27">
        <f t="shared" si="61"/>
        <v>-18.065979995969428</v>
      </c>
    </row>
    <row r="189" spans="1:20">
      <c r="A189" s="30"/>
      <c r="G189" s="28"/>
    </row>
    <row r="190" spans="1:20">
      <c r="A190" s="8" t="s">
        <v>43</v>
      </c>
      <c r="B190" s="33">
        <f>SUM(B9:B189)</f>
        <v>-2852500</v>
      </c>
      <c r="D190" s="33">
        <f>SUM(D9:D189)</f>
        <v>2852500</v>
      </c>
      <c r="G190" s="28"/>
      <c r="H190" s="33">
        <f>SUM(H9:H189)</f>
        <v>2852500</v>
      </c>
      <c r="I190" s="33"/>
      <c r="J190" s="33">
        <f>SUM(J9:J189)</f>
        <v>1082523.75</v>
      </c>
      <c r="K190" s="33">
        <f>SUM(K9:K189)</f>
        <v>2852500</v>
      </c>
      <c r="L190" s="33"/>
      <c r="M190" s="33">
        <f>SUM(M9:M189)</f>
        <v>1082541.8159799979</v>
      </c>
      <c r="N190" s="33">
        <f>SUM(N9:N189)</f>
        <v>18.065979995969428</v>
      </c>
      <c r="O190" s="33">
        <f>SUM(O9:O189)</f>
        <v>-96886195.463750511</v>
      </c>
      <c r="P190" s="33">
        <f>SUM(P9:P189)</f>
        <v>96886195.463750511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sheetPr transitionEvaluation="1" codeName="Sheet35">
    <pageSetUpPr autoPageBreaks="0" fitToPage="1"/>
  </sheetPr>
  <dimension ref="A1:AE193"/>
  <sheetViews>
    <sheetView defaultGridColor="0" topLeftCell="U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29</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35765</v>
      </c>
      <c r="B9" s="32">
        <v>-3500000</v>
      </c>
      <c r="C9" s="6">
        <v>1</v>
      </c>
      <c r="D9" s="29">
        <f t="shared" ref="D9:D40" si="0">ROUND(-(+$B$9/180)*1,0)</f>
        <v>19444</v>
      </c>
      <c r="E9" s="29">
        <f>+D9</f>
        <v>19444</v>
      </c>
      <c r="F9" s="29">
        <f t="shared" ref="F9:F40" si="1">$B$9+E9</f>
        <v>-3480556</v>
      </c>
      <c r="G9" s="34">
        <f>+Inputs!$D$2</f>
        <v>0.3795</v>
      </c>
      <c r="H9" s="27">
        <f>-B9</f>
        <v>3500000</v>
      </c>
      <c r="I9" s="27">
        <f>+H9</f>
        <v>3500000</v>
      </c>
      <c r="J9" s="27">
        <f>H9*G9</f>
        <v>1328250</v>
      </c>
      <c r="K9" s="27">
        <f t="shared" ref="K9:K40" si="2">D9</f>
        <v>19444</v>
      </c>
      <c r="L9" s="27">
        <f>+K9</f>
        <v>19444</v>
      </c>
      <c r="M9" s="27">
        <f t="shared" ref="M9:M40" si="3">K9*G9</f>
        <v>7378.9980000000005</v>
      </c>
      <c r="N9" s="27">
        <f t="shared" ref="N9:N40" si="4">M9-J9</f>
        <v>-1320871.0020000001</v>
      </c>
      <c r="O9" s="27">
        <f>+N9</f>
        <v>-1320871.0020000001</v>
      </c>
      <c r="P9" s="27">
        <f>-SUM(N9)</f>
        <v>1320871.0020000001</v>
      </c>
      <c r="Q9" s="38">
        <f>VLOOKUP(Q8,A9:P188,5)</f>
        <v>2819380</v>
      </c>
      <c r="R9" s="38">
        <f>VLOOKUP(R8,A9:P188,5)</f>
        <v>3052708</v>
      </c>
      <c r="S9" s="38">
        <f>+R9-Q9</f>
        <v>233328</v>
      </c>
      <c r="T9" s="35" t="s">
        <v>64</v>
      </c>
      <c r="U9" s="161">
        <f>-IF(TYPE(VLOOKUP(U8,$A$9:$P$188,6,FALSE))=16,0,VLOOKUP(U8,$A$9:$P$188,6,FALSE))</f>
        <v>894504</v>
      </c>
      <c r="V9" s="161">
        <f>-IF(TYPE(VLOOKUP(V8,$A$9:$P$188,6,FALSE))=16,0,VLOOKUP(V8,$A$9:$P$188,6,FALSE))</f>
        <v>875060</v>
      </c>
      <c r="W9" s="161">
        <f t="shared" ref="W9:AE9" si="5">-IF(TYPE(VLOOKUP(W8,$A$9:$P$188,6,FALSE))=16,0,VLOOKUP(W8,$A$9:$P$188,6,FALSE))</f>
        <v>855616</v>
      </c>
      <c r="X9" s="161">
        <f t="shared" si="5"/>
        <v>836172</v>
      </c>
      <c r="Y9" s="161">
        <f t="shared" si="5"/>
        <v>816728</v>
      </c>
      <c r="Z9" s="161">
        <f t="shared" si="5"/>
        <v>797284</v>
      </c>
      <c r="AA9" s="161">
        <f t="shared" si="5"/>
        <v>777840</v>
      </c>
      <c r="AB9" s="161">
        <f t="shared" si="5"/>
        <v>758396</v>
      </c>
      <c r="AC9" s="161">
        <f t="shared" si="5"/>
        <v>738952</v>
      </c>
      <c r="AD9" s="161">
        <f t="shared" si="5"/>
        <v>719508</v>
      </c>
      <c r="AE9" s="161">
        <f t="shared" si="5"/>
        <v>700064</v>
      </c>
    </row>
    <row r="10" spans="1:31">
      <c r="A10" s="30">
        <v>35796</v>
      </c>
      <c r="B10" s="9"/>
      <c r="C10" s="6">
        <v>2</v>
      </c>
      <c r="D10" s="29">
        <f t="shared" si="0"/>
        <v>19444</v>
      </c>
      <c r="E10" s="29">
        <f t="shared" ref="E10:E41" si="6">+E9+D10</f>
        <v>38888</v>
      </c>
      <c r="F10" s="29">
        <f t="shared" si="1"/>
        <v>-3461112</v>
      </c>
      <c r="G10" s="34">
        <f>+Inputs!$D$2</f>
        <v>0.3795</v>
      </c>
      <c r="H10" s="2"/>
      <c r="I10" s="27">
        <f t="shared" ref="I10:I41" si="7">+I9+H10</f>
        <v>3500000</v>
      </c>
      <c r="J10" s="27"/>
      <c r="K10" s="27">
        <f t="shared" si="2"/>
        <v>19444</v>
      </c>
      <c r="L10" s="27">
        <f t="shared" ref="L10:L41" si="8">+L9+K10</f>
        <v>38888</v>
      </c>
      <c r="M10" s="27">
        <f t="shared" si="3"/>
        <v>7378.9980000000005</v>
      </c>
      <c r="N10" s="27">
        <f t="shared" si="4"/>
        <v>7378.9980000000005</v>
      </c>
      <c r="O10" s="27">
        <f t="shared" ref="O10:O41" si="9">+O9+N10</f>
        <v>-1313492.0040000002</v>
      </c>
      <c r="P10" s="27">
        <f t="shared" ref="P10:P41" si="10">P9-N10</f>
        <v>1313492.0040000002</v>
      </c>
      <c r="Q10" s="38">
        <f>VLOOKUP(Q8,A9:P188,15)</f>
        <v>-258279.73480000184</v>
      </c>
      <c r="R10" s="38">
        <f>VLOOKUP(R8,A9:P188,15)</f>
        <v>-169729.42552000168</v>
      </c>
      <c r="S10" s="38">
        <f>+R10-Q10</f>
        <v>88550.309280000161</v>
      </c>
      <c r="T10" s="36" t="s">
        <v>69</v>
      </c>
    </row>
    <row r="11" spans="1:31">
      <c r="A11" s="31">
        <v>35827</v>
      </c>
      <c r="B11" s="5"/>
      <c r="C11" s="6">
        <v>3</v>
      </c>
      <c r="D11" s="29">
        <f t="shared" si="0"/>
        <v>19444</v>
      </c>
      <c r="E11" s="29">
        <f t="shared" si="6"/>
        <v>58332</v>
      </c>
      <c r="F11" s="29">
        <f t="shared" si="1"/>
        <v>-3441668</v>
      </c>
      <c r="G11" s="34">
        <f>+Inputs!$D$2</f>
        <v>0.3795</v>
      </c>
      <c r="H11" s="2"/>
      <c r="I11" s="27">
        <f t="shared" si="7"/>
        <v>3500000</v>
      </c>
      <c r="J11" s="27"/>
      <c r="K11" s="27">
        <f t="shared" si="2"/>
        <v>19444</v>
      </c>
      <c r="L11" s="27">
        <f t="shared" si="8"/>
        <v>58332</v>
      </c>
      <c r="M11" s="27">
        <f t="shared" si="3"/>
        <v>7378.9980000000005</v>
      </c>
      <c r="N11" s="27">
        <f t="shared" si="4"/>
        <v>7378.9980000000005</v>
      </c>
      <c r="O11" s="27">
        <f t="shared" si="9"/>
        <v>-1306113.0060000003</v>
      </c>
      <c r="P11" s="27">
        <f t="shared" si="10"/>
        <v>1306113.0060000003</v>
      </c>
      <c r="Q11" s="38">
        <f>+VLOOKUP(Q8,A9:P188,16)</f>
        <v>258279.73480000184</v>
      </c>
      <c r="R11" s="38">
        <f>+VLOOKUP(R8,A9:P188,16)</f>
        <v>169729.42552000168</v>
      </c>
      <c r="S11" s="38">
        <f>(+Q11+R11)/2</f>
        <v>214004.58016000176</v>
      </c>
      <c r="T11" s="36" t="s">
        <v>113</v>
      </c>
      <c r="U11" s="161">
        <f>IF(TYPE(VLOOKUP(U8,$A$9:$P$188,16,FALSE))=16,0,VLOOKUP(U8,$A$9:$P$188,16,FALSE))</f>
        <v>339450.85164000199</v>
      </c>
      <c r="V11" s="161">
        <f t="shared" ref="V11:AE11" si="11">IF(TYPE(VLOOKUP(V8,$A$9:$P$188,16,FALSE))=16,0,VLOOKUP(V8,$A$9:$P$188,16,FALSE))</f>
        <v>332071.65920000197</v>
      </c>
      <c r="W11" s="161">
        <f t="shared" si="11"/>
        <v>324692.46676000196</v>
      </c>
      <c r="X11" s="161">
        <f t="shared" si="11"/>
        <v>317313.27432000195</v>
      </c>
      <c r="Y11" s="161">
        <f t="shared" si="11"/>
        <v>309934.08188000193</v>
      </c>
      <c r="Z11" s="161">
        <f t="shared" si="11"/>
        <v>302554.88944000192</v>
      </c>
      <c r="AA11" s="161">
        <f t="shared" si="11"/>
        <v>295175.69700000191</v>
      </c>
      <c r="AB11" s="161">
        <f t="shared" si="11"/>
        <v>287796.50456000189</v>
      </c>
      <c r="AC11" s="161">
        <f t="shared" si="11"/>
        <v>280417.31212000188</v>
      </c>
      <c r="AD11" s="161">
        <f t="shared" si="11"/>
        <v>273038.11968000187</v>
      </c>
      <c r="AE11" s="161">
        <f t="shared" si="11"/>
        <v>265658.92724000185</v>
      </c>
    </row>
    <row r="12" spans="1:31">
      <c r="A12" s="30">
        <v>35855</v>
      </c>
      <c r="B12" s="3"/>
      <c r="C12" s="6">
        <v>4</v>
      </c>
      <c r="D12" s="29">
        <f t="shared" si="0"/>
        <v>19444</v>
      </c>
      <c r="E12" s="29">
        <f t="shared" si="6"/>
        <v>77776</v>
      </c>
      <c r="F12" s="29">
        <f t="shared" si="1"/>
        <v>-3422224</v>
      </c>
      <c r="G12" s="34">
        <f>+Inputs!$D$2</f>
        <v>0.3795</v>
      </c>
      <c r="H12" s="2"/>
      <c r="I12" s="27">
        <f t="shared" si="7"/>
        <v>3500000</v>
      </c>
      <c r="J12" s="27"/>
      <c r="K12" s="27">
        <f t="shared" si="2"/>
        <v>19444</v>
      </c>
      <c r="L12" s="27">
        <f t="shared" si="8"/>
        <v>77776</v>
      </c>
      <c r="M12" s="27">
        <f t="shared" si="3"/>
        <v>7378.9980000000005</v>
      </c>
      <c r="N12" s="27">
        <f t="shared" si="4"/>
        <v>7378.9980000000005</v>
      </c>
      <c r="O12" s="27">
        <f t="shared" si="9"/>
        <v>-1298734.0080000004</v>
      </c>
      <c r="P12" s="27">
        <f t="shared" si="10"/>
        <v>1298734.0080000004</v>
      </c>
      <c r="Q12" s="39"/>
      <c r="R12" s="40"/>
      <c r="S12" s="40"/>
      <c r="T12" s="36"/>
    </row>
    <row r="13" spans="1:31">
      <c r="A13" s="31">
        <v>35886</v>
      </c>
      <c r="B13" s="3"/>
      <c r="C13" s="6">
        <v>5</v>
      </c>
      <c r="D13" s="29">
        <f t="shared" si="0"/>
        <v>19444</v>
      </c>
      <c r="E13" s="29">
        <f t="shared" si="6"/>
        <v>97220</v>
      </c>
      <c r="F13" s="29">
        <f t="shared" si="1"/>
        <v>-3402780</v>
      </c>
      <c r="G13" s="34">
        <f>+Inputs!$D$2</f>
        <v>0.3795</v>
      </c>
      <c r="H13" s="2"/>
      <c r="I13" s="27">
        <f t="shared" si="7"/>
        <v>3500000</v>
      </c>
      <c r="J13" s="27"/>
      <c r="K13" s="27">
        <f t="shared" si="2"/>
        <v>19444</v>
      </c>
      <c r="L13" s="27">
        <f t="shared" si="8"/>
        <v>97220</v>
      </c>
      <c r="M13" s="27">
        <f t="shared" si="3"/>
        <v>7378.9980000000005</v>
      </c>
      <c r="N13" s="27">
        <f t="shared" si="4"/>
        <v>7378.9980000000005</v>
      </c>
      <c r="O13" s="27">
        <f t="shared" si="9"/>
        <v>-1291355.0100000005</v>
      </c>
      <c r="P13" s="27">
        <f t="shared" si="10"/>
        <v>1291355.0100000005</v>
      </c>
      <c r="Q13" s="38">
        <f>VLOOKUP(Q8,A9:P188,9)</f>
        <v>3500000</v>
      </c>
      <c r="R13" s="38">
        <f>VLOOKUP(R8,A9:P188,9)</f>
        <v>3500000</v>
      </c>
      <c r="S13" s="38">
        <f>+R13-Q13</f>
        <v>0</v>
      </c>
      <c r="T13" s="36" t="s">
        <v>70</v>
      </c>
    </row>
    <row r="14" spans="1:31">
      <c r="A14" s="30">
        <v>35916</v>
      </c>
      <c r="B14" s="3"/>
      <c r="C14" s="6">
        <v>6</v>
      </c>
      <c r="D14" s="29">
        <f t="shared" si="0"/>
        <v>19444</v>
      </c>
      <c r="E14" s="29">
        <f t="shared" si="6"/>
        <v>116664</v>
      </c>
      <c r="F14" s="29">
        <f t="shared" si="1"/>
        <v>-3383336</v>
      </c>
      <c r="G14" s="34">
        <f>+Inputs!$D$2</f>
        <v>0.3795</v>
      </c>
      <c r="H14" s="2"/>
      <c r="I14" s="27">
        <f t="shared" si="7"/>
        <v>3500000</v>
      </c>
      <c r="J14" s="27"/>
      <c r="K14" s="27">
        <f t="shared" si="2"/>
        <v>19444</v>
      </c>
      <c r="L14" s="27">
        <f t="shared" si="8"/>
        <v>116664</v>
      </c>
      <c r="M14" s="27">
        <f t="shared" si="3"/>
        <v>7378.9980000000005</v>
      </c>
      <c r="N14" s="27">
        <f t="shared" si="4"/>
        <v>7378.9980000000005</v>
      </c>
      <c r="O14" s="27">
        <f t="shared" si="9"/>
        <v>-1283976.0120000006</v>
      </c>
      <c r="P14" s="27">
        <f t="shared" si="10"/>
        <v>1283976.0120000006</v>
      </c>
      <c r="Q14" s="38">
        <f>VLOOKUP(Q8,A9:P188,12)</f>
        <v>2819380</v>
      </c>
      <c r="R14" s="38">
        <f>VLOOKUP(R8,A9:P188,12)</f>
        <v>3052708</v>
      </c>
      <c r="S14" s="38">
        <f>+R14-Q14</f>
        <v>233328</v>
      </c>
      <c r="T14" s="37" t="s">
        <v>93</v>
      </c>
    </row>
    <row r="15" spans="1:31">
      <c r="A15" s="31">
        <v>35947</v>
      </c>
      <c r="B15" s="3"/>
      <c r="C15" s="6">
        <v>7</v>
      </c>
      <c r="D15" s="29">
        <f t="shared" si="0"/>
        <v>19444</v>
      </c>
      <c r="E15" s="29">
        <f t="shared" si="6"/>
        <v>136108</v>
      </c>
      <c r="F15" s="29">
        <f t="shared" si="1"/>
        <v>-3363892</v>
      </c>
      <c r="G15" s="34">
        <f>+Inputs!$D$2</f>
        <v>0.3795</v>
      </c>
      <c r="H15" s="2"/>
      <c r="I15" s="27">
        <f t="shared" si="7"/>
        <v>3500000</v>
      </c>
      <c r="J15" s="27"/>
      <c r="K15" s="27">
        <f t="shared" si="2"/>
        <v>19444</v>
      </c>
      <c r="L15" s="27">
        <f t="shared" si="8"/>
        <v>136108</v>
      </c>
      <c r="M15" s="27">
        <f t="shared" si="3"/>
        <v>7378.9980000000005</v>
      </c>
      <c r="N15" s="27">
        <f t="shared" si="4"/>
        <v>7378.9980000000005</v>
      </c>
      <c r="O15" s="27">
        <f t="shared" si="9"/>
        <v>-1276597.0140000007</v>
      </c>
      <c r="P15" s="27">
        <f t="shared" si="10"/>
        <v>1276597.0140000007</v>
      </c>
    </row>
    <row r="16" spans="1:31">
      <c r="A16" s="30">
        <v>35977</v>
      </c>
      <c r="B16" s="3"/>
      <c r="C16" s="6">
        <v>8</v>
      </c>
      <c r="D16" s="29">
        <f t="shared" si="0"/>
        <v>19444</v>
      </c>
      <c r="E16" s="29">
        <f t="shared" si="6"/>
        <v>155552</v>
      </c>
      <c r="F16" s="29">
        <f t="shared" si="1"/>
        <v>-3344448</v>
      </c>
      <c r="G16" s="34">
        <f>+Inputs!$D$2</f>
        <v>0.3795</v>
      </c>
      <c r="H16" s="2"/>
      <c r="I16" s="27">
        <f t="shared" si="7"/>
        <v>3500000</v>
      </c>
      <c r="J16" s="27"/>
      <c r="K16" s="27">
        <f t="shared" si="2"/>
        <v>19444</v>
      </c>
      <c r="L16" s="27">
        <f t="shared" si="8"/>
        <v>155552</v>
      </c>
      <c r="M16" s="27">
        <f t="shared" si="3"/>
        <v>7378.9980000000005</v>
      </c>
      <c r="N16" s="27">
        <f t="shared" si="4"/>
        <v>7378.9980000000005</v>
      </c>
      <c r="O16" s="27">
        <f t="shared" si="9"/>
        <v>-1269218.0160000008</v>
      </c>
      <c r="P16" s="27">
        <f t="shared" si="10"/>
        <v>1269218.0160000008</v>
      </c>
      <c r="Q16" s="4"/>
      <c r="R16" s="4"/>
      <c r="S16" s="4"/>
    </row>
    <row r="17" spans="1:19">
      <c r="A17" s="31">
        <v>36008</v>
      </c>
      <c r="B17" s="3"/>
      <c r="C17" s="6">
        <v>9</v>
      </c>
      <c r="D17" s="29">
        <f t="shared" si="0"/>
        <v>19444</v>
      </c>
      <c r="E17" s="29">
        <f t="shared" si="6"/>
        <v>174996</v>
      </c>
      <c r="F17" s="29">
        <f t="shared" si="1"/>
        <v>-3325004</v>
      </c>
      <c r="G17" s="34">
        <f>+Inputs!$D$2</f>
        <v>0.3795</v>
      </c>
      <c r="H17" s="2"/>
      <c r="I17" s="27">
        <f t="shared" si="7"/>
        <v>3500000</v>
      </c>
      <c r="J17" s="27"/>
      <c r="K17" s="27">
        <f t="shared" si="2"/>
        <v>19444</v>
      </c>
      <c r="L17" s="27">
        <f t="shared" si="8"/>
        <v>174996</v>
      </c>
      <c r="M17" s="27">
        <f t="shared" si="3"/>
        <v>7378.9980000000005</v>
      </c>
      <c r="N17" s="27">
        <f t="shared" si="4"/>
        <v>7378.9980000000005</v>
      </c>
      <c r="O17" s="27">
        <f t="shared" si="9"/>
        <v>-1261839.0180000009</v>
      </c>
      <c r="P17" s="27">
        <f t="shared" si="10"/>
        <v>1261839.0180000009</v>
      </c>
      <c r="Q17" s="4"/>
      <c r="R17" s="4"/>
      <c r="S17" s="4"/>
    </row>
    <row r="18" spans="1:19">
      <c r="A18" s="30">
        <v>36039</v>
      </c>
      <c r="B18" s="3"/>
      <c r="C18" s="6">
        <v>10</v>
      </c>
      <c r="D18" s="29">
        <f t="shared" si="0"/>
        <v>19444</v>
      </c>
      <c r="E18" s="29">
        <f t="shared" si="6"/>
        <v>194440</v>
      </c>
      <c r="F18" s="29">
        <f t="shared" si="1"/>
        <v>-3305560</v>
      </c>
      <c r="G18" s="34">
        <f>+Inputs!$D$2</f>
        <v>0.3795</v>
      </c>
      <c r="H18" s="2"/>
      <c r="I18" s="27">
        <f t="shared" si="7"/>
        <v>3500000</v>
      </c>
      <c r="J18" s="27"/>
      <c r="K18" s="27">
        <f t="shared" si="2"/>
        <v>19444</v>
      </c>
      <c r="L18" s="27">
        <f t="shared" si="8"/>
        <v>194440</v>
      </c>
      <c r="M18" s="27">
        <f t="shared" si="3"/>
        <v>7378.9980000000005</v>
      </c>
      <c r="N18" s="27">
        <f t="shared" si="4"/>
        <v>7378.9980000000005</v>
      </c>
      <c r="O18" s="27">
        <f t="shared" si="9"/>
        <v>-1254460.0200000009</v>
      </c>
      <c r="P18" s="27">
        <f t="shared" si="10"/>
        <v>1254460.0200000009</v>
      </c>
      <c r="Q18" s="4"/>
      <c r="R18" s="4"/>
      <c r="S18" s="4"/>
    </row>
    <row r="19" spans="1:19">
      <c r="A19" s="31">
        <v>36069</v>
      </c>
      <c r="B19" s="3"/>
      <c r="C19" s="6">
        <v>11</v>
      </c>
      <c r="D19" s="29">
        <f t="shared" si="0"/>
        <v>19444</v>
      </c>
      <c r="E19" s="29">
        <f t="shared" si="6"/>
        <v>213884</v>
      </c>
      <c r="F19" s="29">
        <f t="shared" si="1"/>
        <v>-3286116</v>
      </c>
      <c r="G19" s="34">
        <f>+Inputs!$D$2</f>
        <v>0.3795</v>
      </c>
      <c r="H19" s="2"/>
      <c r="I19" s="27">
        <f t="shared" si="7"/>
        <v>3500000</v>
      </c>
      <c r="J19" s="27"/>
      <c r="K19" s="27">
        <f t="shared" si="2"/>
        <v>19444</v>
      </c>
      <c r="L19" s="27">
        <f t="shared" si="8"/>
        <v>213884</v>
      </c>
      <c r="M19" s="27">
        <f t="shared" si="3"/>
        <v>7378.9980000000005</v>
      </c>
      <c r="N19" s="27">
        <f t="shared" si="4"/>
        <v>7378.9980000000005</v>
      </c>
      <c r="O19" s="27">
        <f t="shared" si="9"/>
        <v>-1247081.022000001</v>
      </c>
      <c r="P19" s="27">
        <f t="shared" si="10"/>
        <v>1247081.022000001</v>
      </c>
      <c r="Q19" s="4"/>
      <c r="R19" s="4"/>
      <c r="S19" s="4"/>
    </row>
    <row r="20" spans="1:19">
      <c r="A20" s="30">
        <v>36100</v>
      </c>
      <c r="B20" s="3"/>
      <c r="C20" s="6">
        <v>12</v>
      </c>
      <c r="D20" s="29">
        <f t="shared" si="0"/>
        <v>19444</v>
      </c>
      <c r="E20" s="29">
        <f t="shared" si="6"/>
        <v>233328</v>
      </c>
      <c r="F20" s="29">
        <f t="shared" si="1"/>
        <v>-3266672</v>
      </c>
      <c r="G20" s="34">
        <f>+Inputs!$D$2</f>
        <v>0.3795</v>
      </c>
      <c r="H20" s="2"/>
      <c r="I20" s="27">
        <f t="shared" si="7"/>
        <v>3500000</v>
      </c>
      <c r="J20" s="27"/>
      <c r="K20" s="27">
        <f t="shared" si="2"/>
        <v>19444</v>
      </c>
      <c r="L20" s="27">
        <f t="shared" si="8"/>
        <v>233328</v>
      </c>
      <c r="M20" s="27">
        <f t="shared" si="3"/>
        <v>7378.9980000000005</v>
      </c>
      <c r="N20" s="27">
        <f t="shared" si="4"/>
        <v>7378.9980000000005</v>
      </c>
      <c r="O20" s="27">
        <f t="shared" si="9"/>
        <v>-1239702.0240000011</v>
      </c>
      <c r="P20" s="27">
        <f t="shared" si="10"/>
        <v>1239702.0240000011</v>
      </c>
      <c r="Q20" s="4"/>
      <c r="R20" s="4"/>
      <c r="S20" s="4"/>
    </row>
    <row r="21" spans="1:19">
      <c r="A21" s="31">
        <v>36130</v>
      </c>
      <c r="B21" s="3"/>
      <c r="C21" s="6">
        <v>13</v>
      </c>
      <c r="D21" s="29">
        <f t="shared" si="0"/>
        <v>19444</v>
      </c>
      <c r="E21" s="29">
        <f t="shared" si="6"/>
        <v>252772</v>
      </c>
      <c r="F21" s="29">
        <f t="shared" si="1"/>
        <v>-3247228</v>
      </c>
      <c r="G21" s="34">
        <f>+Inputs!$D$2</f>
        <v>0.3795</v>
      </c>
      <c r="H21" s="2"/>
      <c r="I21" s="27">
        <f t="shared" si="7"/>
        <v>3500000</v>
      </c>
      <c r="J21" s="27"/>
      <c r="K21" s="27">
        <f t="shared" si="2"/>
        <v>19444</v>
      </c>
      <c r="L21" s="27">
        <f t="shared" si="8"/>
        <v>252772</v>
      </c>
      <c r="M21" s="27">
        <f t="shared" si="3"/>
        <v>7378.9980000000005</v>
      </c>
      <c r="N21" s="27">
        <f t="shared" si="4"/>
        <v>7378.9980000000005</v>
      </c>
      <c r="O21" s="27">
        <f t="shared" si="9"/>
        <v>-1232323.0260000012</v>
      </c>
      <c r="P21" s="27">
        <f t="shared" si="10"/>
        <v>1232323.0260000012</v>
      </c>
      <c r="Q21" s="4"/>
      <c r="R21" s="4"/>
      <c r="S21" s="4"/>
    </row>
    <row r="22" spans="1:19">
      <c r="A22" s="30">
        <v>36161</v>
      </c>
      <c r="B22" s="3"/>
      <c r="C22" s="6">
        <v>14</v>
      </c>
      <c r="D22" s="29">
        <f t="shared" si="0"/>
        <v>19444</v>
      </c>
      <c r="E22" s="29">
        <f t="shared" si="6"/>
        <v>272216</v>
      </c>
      <c r="F22" s="29">
        <f t="shared" si="1"/>
        <v>-3227784</v>
      </c>
      <c r="G22" s="34">
        <f>+Inputs!$D$2</f>
        <v>0.3795</v>
      </c>
      <c r="H22" s="2"/>
      <c r="I22" s="27">
        <f t="shared" si="7"/>
        <v>3500000</v>
      </c>
      <c r="J22" s="27"/>
      <c r="K22" s="27">
        <f t="shared" si="2"/>
        <v>19444</v>
      </c>
      <c r="L22" s="27">
        <f t="shared" si="8"/>
        <v>272216</v>
      </c>
      <c r="M22" s="27">
        <f t="shared" si="3"/>
        <v>7378.9980000000005</v>
      </c>
      <c r="N22" s="27">
        <f t="shared" si="4"/>
        <v>7378.9980000000005</v>
      </c>
      <c r="O22" s="27">
        <f t="shared" si="9"/>
        <v>-1224944.0280000013</v>
      </c>
      <c r="P22" s="27">
        <f t="shared" si="10"/>
        <v>1224944.0280000013</v>
      </c>
      <c r="Q22" s="4"/>
      <c r="R22" s="4"/>
      <c r="S22" s="4"/>
    </row>
    <row r="23" spans="1:19">
      <c r="A23" s="31">
        <v>36192</v>
      </c>
      <c r="B23" s="3"/>
      <c r="C23" s="6">
        <v>15</v>
      </c>
      <c r="D23" s="29">
        <f t="shared" si="0"/>
        <v>19444</v>
      </c>
      <c r="E23" s="29">
        <f t="shared" si="6"/>
        <v>291660</v>
      </c>
      <c r="F23" s="29">
        <f t="shared" si="1"/>
        <v>-3208340</v>
      </c>
      <c r="G23" s="34">
        <f>+Inputs!$D$2</f>
        <v>0.3795</v>
      </c>
      <c r="H23" s="2"/>
      <c r="I23" s="27">
        <f t="shared" si="7"/>
        <v>3500000</v>
      </c>
      <c r="J23" s="27"/>
      <c r="K23" s="27">
        <f t="shared" si="2"/>
        <v>19444</v>
      </c>
      <c r="L23" s="27">
        <f t="shared" si="8"/>
        <v>291660</v>
      </c>
      <c r="M23" s="27">
        <f t="shared" si="3"/>
        <v>7378.9980000000005</v>
      </c>
      <c r="N23" s="27">
        <f t="shared" si="4"/>
        <v>7378.9980000000005</v>
      </c>
      <c r="O23" s="27">
        <f t="shared" si="9"/>
        <v>-1217565.0300000014</v>
      </c>
      <c r="P23" s="27">
        <f t="shared" si="10"/>
        <v>1217565.0300000014</v>
      </c>
      <c r="Q23" s="4"/>
      <c r="R23" s="4"/>
      <c r="S23" s="4"/>
    </row>
    <row r="24" spans="1:19">
      <c r="A24" s="30">
        <v>36220</v>
      </c>
      <c r="B24" s="3"/>
      <c r="C24" s="6">
        <v>16</v>
      </c>
      <c r="D24" s="29">
        <f t="shared" si="0"/>
        <v>19444</v>
      </c>
      <c r="E24" s="29">
        <f t="shared" si="6"/>
        <v>311104</v>
      </c>
      <c r="F24" s="29">
        <f t="shared" si="1"/>
        <v>-3188896</v>
      </c>
      <c r="G24" s="34">
        <f>+Inputs!$D$2</f>
        <v>0.3795</v>
      </c>
      <c r="H24" s="2"/>
      <c r="I24" s="27">
        <f t="shared" si="7"/>
        <v>3500000</v>
      </c>
      <c r="J24" s="27"/>
      <c r="K24" s="27">
        <f t="shared" si="2"/>
        <v>19444</v>
      </c>
      <c r="L24" s="27">
        <f t="shared" si="8"/>
        <v>311104</v>
      </c>
      <c r="M24" s="27">
        <f t="shared" si="3"/>
        <v>7378.9980000000005</v>
      </c>
      <c r="N24" s="27">
        <f t="shared" si="4"/>
        <v>7378.9980000000005</v>
      </c>
      <c r="O24" s="27">
        <f t="shared" si="9"/>
        <v>-1210186.0320000015</v>
      </c>
      <c r="P24" s="27">
        <f t="shared" si="10"/>
        <v>1210186.0320000015</v>
      </c>
      <c r="Q24" s="4"/>
      <c r="R24" s="4"/>
      <c r="S24" s="4"/>
    </row>
    <row r="25" spans="1:19">
      <c r="A25" s="31">
        <v>36251</v>
      </c>
      <c r="B25" s="3"/>
      <c r="C25" s="6">
        <v>17</v>
      </c>
      <c r="D25" s="29">
        <f t="shared" si="0"/>
        <v>19444</v>
      </c>
      <c r="E25" s="29">
        <f t="shared" si="6"/>
        <v>330548</v>
      </c>
      <c r="F25" s="29">
        <f t="shared" si="1"/>
        <v>-3169452</v>
      </c>
      <c r="G25" s="34">
        <f>+Inputs!$D$2</f>
        <v>0.3795</v>
      </c>
      <c r="H25" s="2"/>
      <c r="I25" s="27">
        <f t="shared" si="7"/>
        <v>3500000</v>
      </c>
      <c r="J25" s="27"/>
      <c r="K25" s="27">
        <f t="shared" si="2"/>
        <v>19444</v>
      </c>
      <c r="L25" s="27">
        <f t="shared" si="8"/>
        <v>330548</v>
      </c>
      <c r="M25" s="27">
        <f t="shared" si="3"/>
        <v>7378.9980000000005</v>
      </c>
      <c r="N25" s="27">
        <f t="shared" si="4"/>
        <v>7378.9980000000005</v>
      </c>
      <c r="O25" s="27">
        <f t="shared" si="9"/>
        <v>-1202807.0340000016</v>
      </c>
      <c r="P25" s="27">
        <f t="shared" si="10"/>
        <v>1202807.0340000016</v>
      </c>
      <c r="Q25" s="4"/>
      <c r="R25" s="4"/>
      <c r="S25" s="4"/>
    </row>
    <row r="26" spans="1:19">
      <c r="A26" s="30">
        <v>36281</v>
      </c>
      <c r="B26" s="3"/>
      <c r="C26" s="6">
        <v>18</v>
      </c>
      <c r="D26" s="29">
        <f t="shared" si="0"/>
        <v>19444</v>
      </c>
      <c r="E26" s="29">
        <f t="shared" si="6"/>
        <v>349992</v>
      </c>
      <c r="F26" s="29">
        <f t="shared" si="1"/>
        <v>-3150008</v>
      </c>
      <c r="G26" s="34">
        <f>+Inputs!$D$2</f>
        <v>0.3795</v>
      </c>
      <c r="H26" s="2"/>
      <c r="I26" s="27">
        <f t="shared" si="7"/>
        <v>3500000</v>
      </c>
      <c r="J26" s="27"/>
      <c r="K26" s="27">
        <f t="shared" si="2"/>
        <v>19444</v>
      </c>
      <c r="L26" s="27">
        <f t="shared" si="8"/>
        <v>349992</v>
      </c>
      <c r="M26" s="27">
        <f t="shared" si="3"/>
        <v>7378.9980000000005</v>
      </c>
      <c r="N26" s="27">
        <f t="shared" si="4"/>
        <v>7378.9980000000005</v>
      </c>
      <c r="O26" s="27">
        <f t="shared" si="9"/>
        <v>-1195428.0360000017</v>
      </c>
      <c r="P26" s="27">
        <f t="shared" si="10"/>
        <v>1195428.0360000017</v>
      </c>
      <c r="Q26" s="4"/>
      <c r="R26" s="4"/>
      <c r="S26" s="4"/>
    </row>
    <row r="27" spans="1:19">
      <c r="A27" s="31">
        <v>36312</v>
      </c>
      <c r="B27" s="3"/>
      <c r="C27" s="6">
        <v>19</v>
      </c>
      <c r="D27" s="29">
        <f t="shared" si="0"/>
        <v>19444</v>
      </c>
      <c r="E27" s="29">
        <f t="shared" si="6"/>
        <v>369436</v>
      </c>
      <c r="F27" s="29">
        <f t="shared" si="1"/>
        <v>-3130564</v>
      </c>
      <c r="G27" s="34">
        <f>+Inputs!$D$2</f>
        <v>0.3795</v>
      </c>
      <c r="H27" s="2"/>
      <c r="I27" s="27">
        <f t="shared" si="7"/>
        <v>3500000</v>
      </c>
      <c r="J27" s="27"/>
      <c r="K27" s="27">
        <f t="shared" si="2"/>
        <v>19444</v>
      </c>
      <c r="L27" s="27">
        <f t="shared" si="8"/>
        <v>369436</v>
      </c>
      <c r="M27" s="27">
        <f t="shared" si="3"/>
        <v>7378.9980000000005</v>
      </c>
      <c r="N27" s="27">
        <f t="shared" si="4"/>
        <v>7378.9980000000005</v>
      </c>
      <c r="O27" s="27">
        <f t="shared" si="9"/>
        <v>-1188049.0380000018</v>
      </c>
      <c r="P27" s="27">
        <f t="shared" si="10"/>
        <v>1188049.0380000018</v>
      </c>
      <c r="Q27" s="4"/>
      <c r="R27" s="4"/>
      <c r="S27" s="4"/>
    </row>
    <row r="28" spans="1:19">
      <c r="A28" s="30">
        <v>36342</v>
      </c>
      <c r="B28" s="3"/>
      <c r="C28" s="6">
        <v>20</v>
      </c>
      <c r="D28" s="29">
        <f t="shared" si="0"/>
        <v>19444</v>
      </c>
      <c r="E28" s="29">
        <f t="shared" si="6"/>
        <v>388880</v>
      </c>
      <c r="F28" s="29">
        <f t="shared" si="1"/>
        <v>-3111120</v>
      </c>
      <c r="G28" s="34">
        <f>+Inputs!$D$2</f>
        <v>0.3795</v>
      </c>
      <c r="H28" s="2"/>
      <c r="I28" s="27">
        <f t="shared" si="7"/>
        <v>3500000</v>
      </c>
      <c r="J28" s="27"/>
      <c r="K28" s="27">
        <f t="shared" si="2"/>
        <v>19444</v>
      </c>
      <c r="L28" s="27">
        <f t="shared" si="8"/>
        <v>388880</v>
      </c>
      <c r="M28" s="27">
        <f t="shared" si="3"/>
        <v>7378.9980000000005</v>
      </c>
      <c r="N28" s="27">
        <f t="shared" si="4"/>
        <v>7378.9980000000005</v>
      </c>
      <c r="O28" s="27">
        <f t="shared" si="9"/>
        <v>-1180670.0400000019</v>
      </c>
      <c r="P28" s="27">
        <f t="shared" si="10"/>
        <v>1180670.0400000019</v>
      </c>
      <c r="Q28" s="4"/>
      <c r="R28" s="4"/>
      <c r="S28" s="4"/>
    </row>
    <row r="29" spans="1:19">
      <c r="A29" s="31">
        <v>36373</v>
      </c>
      <c r="B29" s="3"/>
      <c r="C29" s="6">
        <v>21</v>
      </c>
      <c r="D29" s="29">
        <f t="shared" si="0"/>
        <v>19444</v>
      </c>
      <c r="E29" s="29">
        <f t="shared" si="6"/>
        <v>408324</v>
      </c>
      <c r="F29" s="29">
        <f t="shared" si="1"/>
        <v>-3091676</v>
      </c>
      <c r="G29" s="34">
        <f>+Inputs!$D$2</f>
        <v>0.3795</v>
      </c>
      <c r="H29" s="2"/>
      <c r="I29" s="27">
        <f t="shared" si="7"/>
        <v>3500000</v>
      </c>
      <c r="J29" s="27"/>
      <c r="K29" s="27">
        <f t="shared" si="2"/>
        <v>19444</v>
      </c>
      <c r="L29" s="27">
        <f t="shared" si="8"/>
        <v>408324</v>
      </c>
      <c r="M29" s="27">
        <f t="shared" si="3"/>
        <v>7378.9980000000005</v>
      </c>
      <c r="N29" s="27">
        <f t="shared" si="4"/>
        <v>7378.9980000000005</v>
      </c>
      <c r="O29" s="27">
        <f t="shared" si="9"/>
        <v>-1173291.042000002</v>
      </c>
      <c r="P29" s="27">
        <f t="shared" si="10"/>
        <v>1173291.042000002</v>
      </c>
      <c r="Q29" s="4"/>
      <c r="R29" s="4"/>
      <c r="S29" s="4"/>
    </row>
    <row r="30" spans="1:19">
      <c r="A30" s="30">
        <v>36404</v>
      </c>
      <c r="B30" s="3"/>
      <c r="C30" s="6">
        <v>22</v>
      </c>
      <c r="D30" s="29">
        <f t="shared" si="0"/>
        <v>19444</v>
      </c>
      <c r="E30" s="29">
        <f t="shared" si="6"/>
        <v>427768</v>
      </c>
      <c r="F30" s="29">
        <f t="shared" si="1"/>
        <v>-3072232</v>
      </c>
      <c r="G30" s="34">
        <f>+Inputs!$D$2</f>
        <v>0.3795</v>
      </c>
      <c r="H30" s="2"/>
      <c r="I30" s="27">
        <f t="shared" si="7"/>
        <v>3500000</v>
      </c>
      <c r="J30" s="27"/>
      <c r="K30" s="27">
        <f t="shared" si="2"/>
        <v>19444</v>
      </c>
      <c r="L30" s="27">
        <f t="shared" si="8"/>
        <v>427768</v>
      </c>
      <c r="M30" s="27">
        <f t="shared" si="3"/>
        <v>7378.9980000000005</v>
      </c>
      <c r="N30" s="27">
        <f t="shared" si="4"/>
        <v>7378.9980000000005</v>
      </c>
      <c r="O30" s="27">
        <f t="shared" si="9"/>
        <v>-1165912.0440000021</v>
      </c>
      <c r="P30" s="27">
        <f t="shared" si="10"/>
        <v>1165912.0440000021</v>
      </c>
      <c r="Q30" s="125"/>
    </row>
    <row r="31" spans="1:19">
      <c r="A31" s="31">
        <v>36434</v>
      </c>
      <c r="B31" s="3"/>
      <c r="C31" s="6">
        <v>23</v>
      </c>
      <c r="D31" s="29">
        <f t="shared" si="0"/>
        <v>19444</v>
      </c>
      <c r="E31" s="29">
        <f t="shared" si="6"/>
        <v>447212</v>
      </c>
      <c r="F31" s="29">
        <f t="shared" si="1"/>
        <v>-3052788</v>
      </c>
      <c r="G31" s="34">
        <f>+Inputs!$D$2</f>
        <v>0.3795</v>
      </c>
      <c r="H31" s="2"/>
      <c r="I31" s="27">
        <f t="shared" si="7"/>
        <v>3500000</v>
      </c>
      <c r="J31" s="27"/>
      <c r="K31" s="27">
        <f t="shared" si="2"/>
        <v>19444</v>
      </c>
      <c r="L31" s="27">
        <f t="shared" si="8"/>
        <v>447212</v>
      </c>
      <c r="M31" s="27">
        <f t="shared" si="3"/>
        <v>7378.9980000000005</v>
      </c>
      <c r="N31" s="27">
        <f t="shared" si="4"/>
        <v>7378.9980000000005</v>
      </c>
      <c r="O31" s="27">
        <f t="shared" si="9"/>
        <v>-1158533.0460000022</v>
      </c>
      <c r="P31" s="27">
        <f t="shared" si="10"/>
        <v>1158533.0460000022</v>
      </c>
      <c r="Q31" s="125"/>
    </row>
    <row r="32" spans="1:19">
      <c r="A32" s="30">
        <v>36465</v>
      </c>
      <c r="B32" s="3"/>
      <c r="C32" s="6">
        <v>24</v>
      </c>
      <c r="D32" s="29">
        <f t="shared" si="0"/>
        <v>19444</v>
      </c>
      <c r="E32" s="29">
        <f t="shared" si="6"/>
        <v>466656</v>
      </c>
      <c r="F32" s="29">
        <f t="shared" si="1"/>
        <v>-3033344</v>
      </c>
      <c r="G32" s="34">
        <f>+Inputs!$D$2</f>
        <v>0.3795</v>
      </c>
      <c r="H32" s="2"/>
      <c r="I32" s="27">
        <f t="shared" si="7"/>
        <v>3500000</v>
      </c>
      <c r="J32" s="27"/>
      <c r="K32" s="27">
        <f t="shared" si="2"/>
        <v>19444</v>
      </c>
      <c r="L32" s="27">
        <f t="shared" si="8"/>
        <v>466656</v>
      </c>
      <c r="M32" s="27">
        <f t="shared" si="3"/>
        <v>7378.9980000000005</v>
      </c>
      <c r="N32" s="27">
        <f t="shared" si="4"/>
        <v>7378.9980000000005</v>
      </c>
      <c r="O32" s="27">
        <f t="shared" si="9"/>
        <v>-1151154.0480000023</v>
      </c>
      <c r="P32" s="27">
        <f t="shared" si="10"/>
        <v>1151154.0480000023</v>
      </c>
      <c r="Q32" s="125"/>
    </row>
    <row r="33" spans="1:21">
      <c r="A33" s="31">
        <v>36495</v>
      </c>
      <c r="B33" s="3"/>
      <c r="C33" s="6">
        <v>25</v>
      </c>
      <c r="D33" s="29">
        <f t="shared" si="0"/>
        <v>19444</v>
      </c>
      <c r="E33" s="29">
        <f t="shared" si="6"/>
        <v>486100</v>
      </c>
      <c r="F33" s="29">
        <f t="shared" si="1"/>
        <v>-3013900</v>
      </c>
      <c r="G33" s="34">
        <f>+Inputs!$D$2</f>
        <v>0.3795</v>
      </c>
      <c r="H33" s="2"/>
      <c r="I33" s="27">
        <f t="shared" si="7"/>
        <v>3500000</v>
      </c>
      <c r="J33" s="27"/>
      <c r="K33" s="27">
        <f t="shared" si="2"/>
        <v>19444</v>
      </c>
      <c r="L33" s="27">
        <f t="shared" si="8"/>
        <v>486100</v>
      </c>
      <c r="M33" s="27">
        <f t="shared" si="3"/>
        <v>7378.9980000000005</v>
      </c>
      <c r="N33" s="27">
        <f t="shared" si="4"/>
        <v>7378.9980000000005</v>
      </c>
      <c r="O33" s="27">
        <f t="shared" si="9"/>
        <v>-1143775.0500000024</v>
      </c>
      <c r="P33" s="27">
        <f t="shared" si="10"/>
        <v>1143775.0500000024</v>
      </c>
      <c r="Q33" s="125"/>
    </row>
    <row r="34" spans="1:21">
      <c r="A34" s="30">
        <v>36526</v>
      </c>
      <c r="B34" s="3"/>
      <c r="C34" s="6">
        <v>26</v>
      </c>
      <c r="D34" s="29">
        <f t="shared" si="0"/>
        <v>19444</v>
      </c>
      <c r="E34" s="29">
        <f t="shared" si="6"/>
        <v>505544</v>
      </c>
      <c r="F34" s="29">
        <f t="shared" si="1"/>
        <v>-2994456</v>
      </c>
      <c r="G34" s="34">
        <f>+Inputs!$D$2</f>
        <v>0.3795</v>
      </c>
      <c r="H34" s="2"/>
      <c r="I34" s="27">
        <f t="shared" si="7"/>
        <v>3500000</v>
      </c>
      <c r="J34" s="27"/>
      <c r="K34" s="27">
        <f t="shared" si="2"/>
        <v>19444</v>
      </c>
      <c r="L34" s="27">
        <f t="shared" si="8"/>
        <v>505544</v>
      </c>
      <c r="M34" s="27">
        <f t="shared" si="3"/>
        <v>7378.9980000000005</v>
      </c>
      <c r="N34" s="27">
        <f t="shared" si="4"/>
        <v>7378.9980000000005</v>
      </c>
      <c r="O34" s="27">
        <f t="shared" si="9"/>
        <v>-1136396.0520000025</v>
      </c>
      <c r="P34" s="27">
        <f t="shared" si="10"/>
        <v>1136396.0520000025</v>
      </c>
      <c r="Q34" s="125"/>
    </row>
    <row r="35" spans="1:21">
      <c r="A35" s="31">
        <v>36557</v>
      </c>
      <c r="B35" s="3"/>
      <c r="C35" s="6">
        <v>27</v>
      </c>
      <c r="D35" s="29">
        <f t="shared" si="0"/>
        <v>19444</v>
      </c>
      <c r="E35" s="29">
        <f t="shared" si="6"/>
        <v>524988</v>
      </c>
      <c r="F35" s="29">
        <f t="shared" si="1"/>
        <v>-2975012</v>
      </c>
      <c r="G35" s="34">
        <f>+Inputs!$D$2</f>
        <v>0.3795</v>
      </c>
      <c r="H35" s="2"/>
      <c r="I35" s="27">
        <f t="shared" si="7"/>
        <v>3500000</v>
      </c>
      <c r="J35" s="27"/>
      <c r="K35" s="27">
        <f t="shared" si="2"/>
        <v>19444</v>
      </c>
      <c r="L35" s="27">
        <f t="shared" si="8"/>
        <v>524988</v>
      </c>
      <c r="M35" s="27">
        <f t="shared" si="3"/>
        <v>7378.9980000000005</v>
      </c>
      <c r="N35" s="27">
        <f t="shared" si="4"/>
        <v>7378.9980000000005</v>
      </c>
      <c r="O35" s="27">
        <f t="shared" si="9"/>
        <v>-1129017.0540000026</v>
      </c>
      <c r="P35" s="27">
        <f t="shared" si="10"/>
        <v>1129017.0540000026</v>
      </c>
    </row>
    <row r="36" spans="1:21">
      <c r="A36" s="30">
        <v>36586</v>
      </c>
      <c r="B36" s="3"/>
      <c r="C36" s="6">
        <v>28</v>
      </c>
      <c r="D36" s="29">
        <f t="shared" si="0"/>
        <v>19444</v>
      </c>
      <c r="E36" s="29">
        <f t="shared" si="6"/>
        <v>544432</v>
      </c>
      <c r="F36" s="29">
        <f t="shared" si="1"/>
        <v>-2955568</v>
      </c>
      <c r="G36" s="34">
        <f>+Inputs!$D$2</f>
        <v>0.3795</v>
      </c>
      <c r="H36" s="2"/>
      <c r="I36" s="27">
        <f t="shared" si="7"/>
        <v>3500000</v>
      </c>
      <c r="J36" s="27"/>
      <c r="K36" s="27">
        <f t="shared" si="2"/>
        <v>19444</v>
      </c>
      <c r="L36" s="27">
        <f t="shared" si="8"/>
        <v>544432</v>
      </c>
      <c r="M36" s="27">
        <f t="shared" si="3"/>
        <v>7378.9980000000005</v>
      </c>
      <c r="N36" s="27">
        <f t="shared" si="4"/>
        <v>7378.9980000000005</v>
      </c>
      <c r="O36" s="27">
        <f t="shared" si="9"/>
        <v>-1121638.0560000027</v>
      </c>
      <c r="P36" s="27">
        <f t="shared" si="10"/>
        <v>1121638.0560000027</v>
      </c>
    </row>
    <row r="37" spans="1:21">
      <c r="A37" s="31">
        <v>36617</v>
      </c>
      <c r="B37" s="3"/>
      <c r="C37" s="6">
        <v>29</v>
      </c>
      <c r="D37" s="29">
        <f t="shared" si="0"/>
        <v>19444</v>
      </c>
      <c r="E37" s="29">
        <f t="shared" si="6"/>
        <v>563876</v>
      </c>
      <c r="F37" s="29">
        <f t="shared" si="1"/>
        <v>-2936124</v>
      </c>
      <c r="G37" s="34">
        <f>+Inputs!$D$2</f>
        <v>0.3795</v>
      </c>
      <c r="H37" s="2"/>
      <c r="I37" s="27">
        <f t="shared" si="7"/>
        <v>3500000</v>
      </c>
      <c r="J37" s="27"/>
      <c r="K37" s="27">
        <f t="shared" si="2"/>
        <v>19444</v>
      </c>
      <c r="L37" s="27">
        <f t="shared" si="8"/>
        <v>563876</v>
      </c>
      <c r="M37" s="27">
        <f t="shared" si="3"/>
        <v>7378.9980000000005</v>
      </c>
      <c r="N37" s="27">
        <f t="shared" si="4"/>
        <v>7378.9980000000005</v>
      </c>
      <c r="O37" s="27">
        <f t="shared" si="9"/>
        <v>-1114259.0580000028</v>
      </c>
      <c r="P37" s="27">
        <f t="shared" si="10"/>
        <v>1114259.0580000028</v>
      </c>
    </row>
    <row r="38" spans="1:21">
      <c r="A38" s="30">
        <v>36647</v>
      </c>
      <c r="B38" s="3"/>
      <c r="C38" s="6">
        <v>30</v>
      </c>
      <c r="D38" s="29">
        <f t="shared" si="0"/>
        <v>19444</v>
      </c>
      <c r="E38" s="29">
        <f t="shared" si="6"/>
        <v>583320</v>
      </c>
      <c r="F38" s="29">
        <f t="shared" si="1"/>
        <v>-2916680</v>
      </c>
      <c r="G38" s="34">
        <f>+Inputs!$D$2</f>
        <v>0.3795</v>
      </c>
      <c r="H38" s="2"/>
      <c r="I38" s="27">
        <f t="shared" si="7"/>
        <v>3500000</v>
      </c>
      <c r="J38" s="27"/>
      <c r="K38" s="27">
        <f t="shared" si="2"/>
        <v>19444</v>
      </c>
      <c r="L38" s="27">
        <f t="shared" si="8"/>
        <v>583320</v>
      </c>
      <c r="M38" s="27">
        <f t="shared" si="3"/>
        <v>7378.9980000000005</v>
      </c>
      <c r="N38" s="27">
        <f t="shared" si="4"/>
        <v>7378.9980000000005</v>
      </c>
      <c r="O38" s="27">
        <f t="shared" si="9"/>
        <v>-1106880.0600000028</v>
      </c>
      <c r="P38" s="27">
        <f t="shared" si="10"/>
        <v>1106880.0600000028</v>
      </c>
    </row>
    <row r="39" spans="1:21">
      <c r="A39" s="31">
        <v>36678</v>
      </c>
      <c r="B39" s="2"/>
      <c r="C39" s="6">
        <v>31</v>
      </c>
      <c r="D39" s="29">
        <f t="shared" si="0"/>
        <v>19444</v>
      </c>
      <c r="E39" s="29">
        <f t="shared" si="6"/>
        <v>602764</v>
      </c>
      <c r="F39" s="29">
        <f t="shared" si="1"/>
        <v>-2897236</v>
      </c>
      <c r="G39" s="34">
        <f>+Inputs!$D$2</f>
        <v>0.3795</v>
      </c>
      <c r="H39" s="2"/>
      <c r="I39" s="27">
        <f t="shared" si="7"/>
        <v>3500000</v>
      </c>
      <c r="J39" s="27"/>
      <c r="K39" s="27">
        <f t="shared" si="2"/>
        <v>19444</v>
      </c>
      <c r="L39" s="27">
        <f t="shared" si="8"/>
        <v>602764</v>
      </c>
      <c r="M39" s="27">
        <f t="shared" si="3"/>
        <v>7378.9980000000005</v>
      </c>
      <c r="N39" s="27">
        <f t="shared" si="4"/>
        <v>7378.9980000000005</v>
      </c>
      <c r="O39" s="27">
        <f t="shared" si="9"/>
        <v>-1099501.0620000029</v>
      </c>
      <c r="P39" s="27">
        <f t="shared" si="10"/>
        <v>1099501.0620000029</v>
      </c>
    </row>
    <row r="40" spans="1:21">
      <c r="A40" s="30">
        <v>36708</v>
      </c>
      <c r="B40" s="2"/>
      <c r="C40" s="6">
        <v>32</v>
      </c>
      <c r="D40" s="29">
        <f t="shared" si="0"/>
        <v>19444</v>
      </c>
      <c r="E40" s="29">
        <f t="shared" si="6"/>
        <v>622208</v>
      </c>
      <c r="F40" s="29">
        <f t="shared" si="1"/>
        <v>-2877792</v>
      </c>
      <c r="G40" s="34">
        <f>+Inputs!$D$2</f>
        <v>0.3795</v>
      </c>
      <c r="H40" s="2"/>
      <c r="I40" s="27">
        <f t="shared" si="7"/>
        <v>3500000</v>
      </c>
      <c r="J40" s="2"/>
      <c r="K40" s="27">
        <f t="shared" si="2"/>
        <v>19444</v>
      </c>
      <c r="L40" s="27">
        <f t="shared" si="8"/>
        <v>622208</v>
      </c>
      <c r="M40" s="27">
        <f t="shared" si="3"/>
        <v>7378.9980000000005</v>
      </c>
      <c r="N40" s="27">
        <f t="shared" si="4"/>
        <v>7378.9980000000005</v>
      </c>
      <c r="O40" s="27">
        <f t="shared" si="9"/>
        <v>-1092122.064000003</v>
      </c>
      <c r="P40" s="27">
        <f t="shared" si="10"/>
        <v>1092122.064000003</v>
      </c>
    </row>
    <row r="41" spans="1:21">
      <c r="A41" s="31">
        <v>36739</v>
      </c>
      <c r="C41" s="6">
        <v>33</v>
      </c>
      <c r="D41" s="29">
        <f t="shared" ref="D41:D72" si="12">ROUND(-(+$B$9/180)*1,0)</f>
        <v>19444</v>
      </c>
      <c r="E41" s="29">
        <f t="shared" si="6"/>
        <v>641652</v>
      </c>
      <c r="F41" s="29">
        <f t="shared" ref="F41:F72" si="13">$B$9+E41</f>
        <v>-2858348</v>
      </c>
      <c r="G41" s="34">
        <f>+Inputs!$D$2</f>
        <v>0.3795</v>
      </c>
      <c r="I41" s="27">
        <f t="shared" si="7"/>
        <v>3500000</v>
      </c>
      <c r="K41" s="27">
        <f t="shared" ref="K41:K72" si="14">D41</f>
        <v>19444</v>
      </c>
      <c r="L41" s="27">
        <f t="shared" si="8"/>
        <v>641652</v>
      </c>
      <c r="M41" s="27">
        <f t="shared" ref="M41:M72" si="15">K41*G41</f>
        <v>7378.9980000000005</v>
      </c>
      <c r="N41" s="27">
        <f t="shared" ref="N41:N72" si="16">M41-J41</f>
        <v>7378.9980000000005</v>
      </c>
      <c r="O41" s="27">
        <f t="shared" si="9"/>
        <v>-1084743.0660000031</v>
      </c>
      <c r="P41" s="27">
        <f t="shared" si="10"/>
        <v>1084743.0660000031</v>
      </c>
    </row>
    <row r="42" spans="1:21">
      <c r="A42" s="30">
        <v>36770</v>
      </c>
      <c r="C42" s="6">
        <v>34</v>
      </c>
      <c r="D42" s="29">
        <f t="shared" si="12"/>
        <v>19444</v>
      </c>
      <c r="E42" s="29">
        <f t="shared" ref="E42:E73" si="17">+E41+D42</f>
        <v>661096</v>
      </c>
      <c r="F42" s="29">
        <f t="shared" si="13"/>
        <v>-2838904</v>
      </c>
      <c r="G42" s="34">
        <f>+Inputs!$D$2</f>
        <v>0.3795</v>
      </c>
      <c r="I42" s="27">
        <f t="shared" ref="I42:I73" si="18">+I41+H42</f>
        <v>3500000</v>
      </c>
      <c r="K42" s="27">
        <f t="shared" si="14"/>
        <v>19444</v>
      </c>
      <c r="L42" s="27">
        <f t="shared" ref="L42:L73" si="19">+L41+K42</f>
        <v>661096</v>
      </c>
      <c r="M42" s="27">
        <f t="shared" si="15"/>
        <v>7378.9980000000005</v>
      </c>
      <c r="N42" s="27">
        <f t="shared" si="16"/>
        <v>7378.9980000000005</v>
      </c>
      <c r="O42" s="27">
        <f t="shared" ref="O42:O73" si="20">+O41+N42</f>
        <v>-1077364.0680000032</v>
      </c>
      <c r="P42" s="27">
        <f t="shared" ref="P42:P73" si="21">P41-N42</f>
        <v>1077364.0680000032</v>
      </c>
    </row>
    <row r="43" spans="1:21">
      <c r="A43" s="31">
        <v>36800</v>
      </c>
      <c r="C43" s="6">
        <v>35</v>
      </c>
      <c r="D43" s="29">
        <f t="shared" si="12"/>
        <v>19444</v>
      </c>
      <c r="E43" s="29">
        <f t="shared" si="17"/>
        <v>680540</v>
      </c>
      <c r="F43" s="29">
        <f t="shared" si="13"/>
        <v>-2819460</v>
      </c>
      <c r="G43" s="34">
        <f>+Inputs!$D$2</f>
        <v>0.3795</v>
      </c>
      <c r="I43" s="27">
        <f t="shared" si="18"/>
        <v>3500000</v>
      </c>
      <c r="K43" s="27">
        <f t="shared" si="14"/>
        <v>19444</v>
      </c>
      <c r="L43" s="27">
        <f t="shared" si="19"/>
        <v>680540</v>
      </c>
      <c r="M43" s="27">
        <f t="shared" si="15"/>
        <v>7378.9980000000005</v>
      </c>
      <c r="N43" s="27">
        <f t="shared" si="16"/>
        <v>7378.9980000000005</v>
      </c>
      <c r="O43" s="27">
        <f t="shared" si="20"/>
        <v>-1069985.0700000033</v>
      </c>
      <c r="P43" s="27">
        <f t="shared" si="21"/>
        <v>1069985.0700000033</v>
      </c>
    </row>
    <row r="44" spans="1:21">
      <c r="A44" s="30">
        <v>36831</v>
      </c>
      <c r="C44" s="6">
        <v>36</v>
      </c>
      <c r="D44" s="29">
        <f t="shared" si="12"/>
        <v>19444</v>
      </c>
      <c r="E44" s="29">
        <f t="shared" si="17"/>
        <v>699984</v>
      </c>
      <c r="F44" s="29">
        <f t="shared" si="13"/>
        <v>-2800016</v>
      </c>
      <c r="G44" s="34">
        <f>+Inputs!$D$2</f>
        <v>0.3795</v>
      </c>
      <c r="I44" s="27">
        <f t="shared" si="18"/>
        <v>3500000</v>
      </c>
      <c r="K44" s="27">
        <f t="shared" si="14"/>
        <v>19444</v>
      </c>
      <c r="L44" s="27">
        <f t="shared" si="19"/>
        <v>699984</v>
      </c>
      <c r="M44" s="27">
        <f t="shared" si="15"/>
        <v>7378.9980000000005</v>
      </c>
      <c r="N44" s="27">
        <f t="shared" si="16"/>
        <v>7378.9980000000005</v>
      </c>
      <c r="O44" s="27">
        <f t="shared" si="20"/>
        <v>-1062606.0720000034</v>
      </c>
      <c r="P44" s="27">
        <f t="shared" si="21"/>
        <v>1062606.0720000034</v>
      </c>
      <c r="U44" s="108"/>
    </row>
    <row r="45" spans="1:21">
      <c r="A45" s="31">
        <v>36861</v>
      </c>
      <c r="C45" s="6">
        <v>37</v>
      </c>
      <c r="D45" s="29">
        <f t="shared" si="12"/>
        <v>19444</v>
      </c>
      <c r="E45" s="29">
        <f t="shared" si="17"/>
        <v>719428</v>
      </c>
      <c r="F45" s="29">
        <f t="shared" si="13"/>
        <v>-2780572</v>
      </c>
      <c r="G45" s="34">
        <f>+Inputs!$D$2</f>
        <v>0.3795</v>
      </c>
      <c r="I45" s="27">
        <f t="shared" si="18"/>
        <v>3500000</v>
      </c>
      <c r="K45" s="27">
        <f t="shared" si="14"/>
        <v>19444</v>
      </c>
      <c r="L45" s="27">
        <f t="shared" si="19"/>
        <v>719428</v>
      </c>
      <c r="M45" s="27">
        <f t="shared" si="15"/>
        <v>7378.9980000000005</v>
      </c>
      <c r="N45" s="27">
        <f t="shared" si="16"/>
        <v>7378.9980000000005</v>
      </c>
      <c r="O45" s="27">
        <f t="shared" si="20"/>
        <v>-1055227.0740000035</v>
      </c>
      <c r="P45" s="27">
        <f t="shared" si="21"/>
        <v>1055227.0740000035</v>
      </c>
      <c r="U45" s="108"/>
    </row>
    <row r="46" spans="1:21">
      <c r="A46" s="30">
        <v>36892</v>
      </c>
      <c r="C46" s="6">
        <v>38</v>
      </c>
      <c r="D46" s="29">
        <f t="shared" si="12"/>
        <v>19444</v>
      </c>
      <c r="E46" s="29">
        <f t="shared" si="17"/>
        <v>738872</v>
      </c>
      <c r="F46" s="29">
        <f t="shared" si="13"/>
        <v>-2761128</v>
      </c>
      <c r="G46" s="34">
        <f>+Inputs!$D$2</f>
        <v>0.3795</v>
      </c>
      <c r="I46" s="27">
        <f t="shared" si="18"/>
        <v>3500000</v>
      </c>
      <c r="K46" s="27">
        <f t="shared" si="14"/>
        <v>19444</v>
      </c>
      <c r="L46" s="27">
        <f t="shared" si="19"/>
        <v>738872</v>
      </c>
      <c r="M46" s="27">
        <f t="shared" si="15"/>
        <v>7378.9980000000005</v>
      </c>
      <c r="N46" s="27">
        <f t="shared" si="16"/>
        <v>7378.9980000000005</v>
      </c>
      <c r="O46" s="27">
        <f t="shared" si="20"/>
        <v>-1047848.0760000035</v>
      </c>
      <c r="P46" s="27">
        <f t="shared" si="21"/>
        <v>1047848.0760000035</v>
      </c>
      <c r="U46" s="108"/>
    </row>
    <row r="47" spans="1:21">
      <c r="A47" s="31">
        <v>36923</v>
      </c>
      <c r="C47" s="6">
        <v>39</v>
      </c>
      <c r="D47" s="29">
        <f t="shared" si="12"/>
        <v>19444</v>
      </c>
      <c r="E47" s="29">
        <f t="shared" si="17"/>
        <v>758316</v>
      </c>
      <c r="F47" s="29">
        <f t="shared" si="13"/>
        <v>-2741684</v>
      </c>
      <c r="G47" s="34">
        <f>+Inputs!$D$2</f>
        <v>0.3795</v>
      </c>
      <c r="I47" s="27">
        <f t="shared" si="18"/>
        <v>3500000</v>
      </c>
      <c r="K47" s="27">
        <f t="shared" si="14"/>
        <v>19444</v>
      </c>
      <c r="L47" s="27">
        <f t="shared" si="19"/>
        <v>758316</v>
      </c>
      <c r="M47" s="27">
        <f t="shared" si="15"/>
        <v>7378.9980000000005</v>
      </c>
      <c r="N47" s="27">
        <f t="shared" si="16"/>
        <v>7378.9980000000005</v>
      </c>
      <c r="O47" s="27">
        <f t="shared" si="20"/>
        <v>-1040469.0780000035</v>
      </c>
      <c r="P47" s="27">
        <f t="shared" si="21"/>
        <v>1040469.0780000035</v>
      </c>
      <c r="U47" s="108"/>
    </row>
    <row r="48" spans="1:21">
      <c r="A48" s="30">
        <v>36951</v>
      </c>
      <c r="C48" s="6">
        <v>40</v>
      </c>
      <c r="D48" s="29">
        <f t="shared" si="12"/>
        <v>19444</v>
      </c>
      <c r="E48" s="29">
        <f t="shared" si="17"/>
        <v>777760</v>
      </c>
      <c r="F48" s="29">
        <f t="shared" si="13"/>
        <v>-2722240</v>
      </c>
      <c r="G48" s="34">
        <f>+Inputs!$D$2</f>
        <v>0.3795</v>
      </c>
      <c r="I48" s="27">
        <f t="shared" si="18"/>
        <v>3500000</v>
      </c>
      <c r="K48" s="27">
        <f t="shared" si="14"/>
        <v>19444</v>
      </c>
      <c r="L48" s="27">
        <f t="shared" si="19"/>
        <v>777760</v>
      </c>
      <c r="M48" s="27">
        <f t="shared" si="15"/>
        <v>7378.9980000000005</v>
      </c>
      <c r="N48" s="27">
        <f t="shared" si="16"/>
        <v>7378.9980000000005</v>
      </c>
      <c r="O48" s="27">
        <f t="shared" si="20"/>
        <v>-1033090.0800000035</v>
      </c>
      <c r="P48" s="27">
        <f t="shared" si="21"/>
        <v>1033090.0800000035</v>
      </c>
      <c r="U48" s="108"/>
    </row>
    <row r="49" spans="1:21">
      <c r="A49" s="31">
        <v>36982</v>
      </c>
      <c r="C49" s="6">
        <v>41</v>
      </c>
      <c r="D49" s="29">
        <f t="shared" si="12"/>
        <v>19444</v>
      </c>
      <c r="E49" s="29">
        <f t="shared" si="17"/>
        <v>797204</v>
      </c>
      <c r="F49" s="29">
        <f t="shared" si="13"/>
        <v>-2702796</v>
      </c>
      <c r="G49" s="34">
        <f>+Inputs!$D$2</f>
        <v>0.3795</v>
      </c>
      <c r="I49" s="27">
        <f t="shared" si="18"/>
        <v>3500000</v>
      </c>
      <c r="K49" s="27">
        <f t="shared" si="14"/>
        <v>19444</v>
      </c>
      <c r="L49" s="27">
        <f t="shared" si="19"/>
        <v>797204</v>
      </c>
      <c r="M49" s="27">
        <f t="shared" si="15"/>
        <v>7378.9980000000005</v>
      </c>
      <c r="N49" s="27">
        <f t="shared" si="16"/>
        <v>7378.9980000000005</v>
      </c>
      <c r="O49" s="27">
        <f t="shared" si="20"/>
        <v>-1025711.0820000034</v>
      </c>
      <c r="P49" s="27">
        <f t="shared" si="21"/>
        <v>1025711.0820000034</v>
      </c>
      <c r="U49" s="108"/>
    </row>
    <row r="50" spans="1:21">
      <c r="A50" s="30">
        <v>37012</v>
      </c>
      <c r="C50" s="6">
        <v>42</v>
      </c>
      <c r="D50" s="29">
        <f t="shared" si="12"/>
        <v>19444</v>
      </c>
      <c r="E50" s="29">
        <f t="shared" si="17"/>
        <v>816648</v>
      </c>
      <c r="F50" s="29">
        <f t="shared" si="13"/>
        <v>-2683352</v>
      </c>
      <c r="G50" s="34">
        <f>+Inputs!$D$2</f>
        <v>0.3795</v>
      </c>
      <c r="I50" s="27">
        <f t="shared" si="18"/>
        <v>3500000</v>
      </c>
      <c r="K50" s="27">
        <f t="shared" si="14"/>
        <v>19444</v>
      </c>
      <c r="L50" s="27">
        <f t="shared" si="19"/>
        <v>816648</v>
      </c>
      <c r="M50" s="27">
        <f t="shared" si="15"/>
        <v>7378.9980000000005</v>
      </c>
      <c r="N50" s="27">
        <f t="shared" si="16"/>
        <v>7378.9980000000005</v>
      </c>
      <c r="O50" s="27">
        <f t="shared" si="20"/>
        <v>-1018332.0840000034</v>
      </c>
      <c r="P50" s="27">
        <f t="shared" si="21"/>
        <v>1018332.0840000034</v>
      </c>
      <c r="U50" s="108"/>
    </row>
    <row r="51" spans="1:21">
      <c r="A51" s="31">
        <v>37043</v>
      </c>
      <c r="C51" s="6">
        <v>43</v>
      </c>
      <c r="D51" s="29">
        <f t="shared" si="12"/>
        <v>19444</v>
      </c>
      <c r="E51" s="29">
        <f t="shared" si="17"/>
        <v>836092</v>
      </c>
      <c r="F51" s="29">
        <f t="shared" si="13"/>
        <v>-2663908</v>
      </c>
      <c r="G51" s="34">
        <f>+Inputs!$D$2</f>
        <v>0.3795</v>
      </c>
      <c r="I51" s="27">
        <f t="shared" si="18"/>
        <v>3500000</v>
      </c>
      <c r="K51" s="27">
        <f t="shared" si="14"/>
        <v>19444</v>
      </c>
      <c r="L51" s="27">
        <f t="shared" si="19"/>
        <v>836092</v>
      </c>
      <c r="M51" s="27">
        <f t="shared" si="15"/>
        <v>7378.9980000000005</v>
      </c>
      <c r="N51" s="27">
        <f t="shared" si="16"/>
        <v>7378.9980000000005</v>
      </c>
      <c r="O51" s="27">
        <f t="shared" si="20"/>
        <v>-1010953.0860000034</v>
      </c>
      <c r="P51" s="27">
        <f t="shared" si="21"/>
        <v>1010953.0860000034</v>
      </c>
      <c r="U51" s="108"/>
    </row>
    <row r="52" spans="1:21">
      <c r="A52" s="30">
        <v>37073</v>
      </c>
      <c r="C52" s="6">
        <v>44</v>
      </c>
      <c r="D52" s="29">
        <f t="shared" si="12"/>
        <v>19444</v>
      </c>
      <c r="E52" s="29">
        <f t="shared" si="17"/>
        <v>855536</v>
      </c>
      <c r="F52" s="29">
        <f t="shared" si="13"/>
        <v>-2644464</v>
      </c>
      <c r="G52" s="34">
        <f>+Inputs!$D$2</f>
        <v>0.3795</v>
      </c>
      <c r="I52" s="27">
        <f t="shared" si="18"/>
        <v>3500000</v>
      </c>
      <c r="K52" s="27">
        <f t="shared" si="14"/>
        <v>19444</v>
      </c>
      <c r="L52" s="27">
        <f t="shared" si="19"/>
        <v>855536</v>
      </c>
      <c r="M52" s="27">
        <f t="shared" si="15"/>
        <v>7378.9980000000005</v>
      </c>
      <c r="N52" s="27">
        <f t="shared" si="16"/>
        <v>7378.9980000000005</v>
      </c>
      <c r="O52" s="27">
        <f t="shared" si="20"/>
        <v>-1003574.0880000034</v>
      </c>
      <c r="P52" s="27">
        <f t="shared" si="21"/>
        <v>1003574.0880000034</v>
      </c>
      <c r="U52" s="108"/>
    </row>
    <row r="53" spans="1:21">
      <c r="A53" s="31">
        <v>37104</v>
      </c>
      <c r="C53" s="6">
        <v>45</v>
      </c>
      <c r="D53" s="29">
        <f t="shared" si="12"/>
        <v>19444</v>
      </c>
      <c r="E53" s="29">
        <f t="shared" si="17"/>
        <v>874980</v>
      </c>
      <c r="F53" s="29">
        <f t="shared" si="13"/>
        <v>-2625020</v>
      </c>
      <c r="G53" s="34">
        <f>+Inputs!$D$2</f>
        <v>0.3795</v>
      </c>
      <c r="I53" s="27">
        <f t="shared" si="18"/>
        <v>3500000</v>
      </c>
      <c r="K53" s="27">
        <f t="shared" si="14"/>
        <v>19444</v>
      </c>
      <c r="L53" s="27">
        <f t="shared" si="19"/>
        <v>874980</v>
      </c>
      <c r="M53" s="27">
        <f t="shared" si="15"/>
        <v>7378.9980000000005</v>
      </c>
      <c r="N53" s="27">
        <f t="shared" si="16"/>
        <v>7378.9980000000005</v>
      </c>
      <c r="O53" s="27">
        <f t="shared" si="20"/>
        <v>-996195.09000000334</v>
      </c>
      <c r="P53" s="27">
        <f t="shared" si="21"/>
        <v>996195.09000000334</v>
      </c>
      <c r="U53" s="108"/>
    </row>
    <row r="54" spans="1:21">
      <c r="A54" s="30">
        <v>37135</v>
      </c>
      <c r="C54" s="6">
        <v>46</v>
      </c>
      <c r="D54" s="29">
        <f t="shared" si="12"/>
        <v>19444</v>
      </c>
      <c r="E54" s="29">
        <f t="shared" si="17"/>
        <v>894424</v>
      </c>
      <c r="F54" s="29">
        <f t="shared" si="13"/>
        <v>-2605576</v>
      </c>
      <c r="G54" s="34">
        <f>+Inputs!$D$2</f>
        <v>0.3795</v>
      </c>
      <c r="I54" s="27">
        <f t="shared" si="18"/>
        <v>3500000</v>
      </c>
      <c r="K54" s="27">
        <f t="shared" si="14"/>
        <v>19444</v>
      </c>
      <c r="L54" s="27">
        <f t="shared" si="19"/>
        <v>894424</v>
      </c>
      <c r="M54" s="27">
        <f t="shared" si="15"/>
        <v>7378.9980000000005</v>
      </c>
      <c r="N54" s="27">
        <f t="shared" si="16"/>
        <v>7378.9980000000005</v>
      </c>
      <c r="O54" s="27">
        <f t="shared" si="20"/>
        <v>-988816.09200000332</v>
      </c>
      <c r="P54" s="27">
        <f t="shared" si="21"/>
        <v>988816.09200000332</v>
      </c>
      <c r="U54" s="108"/>
    </row>
    <row r="55" spans="1:21">
      <c r="A55" s="31">
        <v>37165</v>
      </c>
      <c r="C55" s="6">
        <v>47</v>
      </c>
      <c r="D55" s="29">
        <f t="shared" si="12"/>
        <v>19444</v>
      </c>
      <c r="E55" s="29">
        <f t="shared" si="17"/>
        <v>913868</v>
      </c>
      <c r="F55" s="29">
        <f t="shared" si="13"/>
        <v>-2586132</v>
      </c>
      <c r="G55" s="34">
        <f>+Inputs!$D$2</f>
        <v>0.3795</v>
      </c>
      <c r="I55" s="27">
        <f t="shared" si="18"/>
        <v>3500000</v>
      </c>
      <c r="K55" s="27">
        <f t="shared" si="14"/>
        <v>19444</v>
      </c>
      <c r="L55" s="27">
        <f t="shared" si="19"/>
        <v>913868</v>
      </c>
      <c r="M55" s="27">
        <f t="shared" si="15"/>
        <v>7378.9980000000005</v>
      </c>
      <c r="N55" s="27">
        <f t="shared" si="16"/>
        <v>7378.9980000000005</v>
      </c>
      <c r="O55" s="27">
        <f t="shared" si="20"/>
        <v>-981437.0940000033</v>
      </c>
      <c r="P55" s="27">
        <f t="shared" si="21"/>
        <v>981437.0940000033</v>
      </c>
      <c r="U55" s="108"/>
    </row>
    <row r="56" spans="1:21">
      <c r="A56" s="30">
        <v>37196</v>
      </c>
      <c r="C56" s="6">
        <v>48</v>
      </c>
      <c r="D56" s="29">
        <f t="shared" si="12"/>
        <v>19444</v>
      </c>
      <c r="E56" s="29">
        <f t="shared" si="17"/>
        <v>933312</v>
      </c>
      <c r="F56" s="29">
        <f t="shared" si="13"/>
        <v>-2566688</v>
      </c>
      <c r="G56" s="34">
        <f>+Inputs!$D$2</f>
        <v>0.3795</v>
      </c>
      <c r="I56" s="27">
        <f t="shared" si="18"/>
        <v>3500000</v>
      </c>
      <c r="K56" s="27">
        <f t="shared" si="14"/>
        <v>19444</v>
      </c>
      <c r="L56" s="27">
        <f t="shared" si="19"/>
        <v>933312</v>
      </c>
      <c r="M56" s="27">
        <f t="shared" si="15"/>
        <v>7378.9980000000005</v>
      </c>
      <c r="N56" s="27">
        <f t="shared" si="16"/>
        <v>7378.9980000000005</v>
      </c>
      <c r="O56" s="27">
        <f t="shared" si="20"/>
        <v>-974058.09600000328</v>
      </c>
      <c r="P56" s="27">
        <f t="shared" si="21"/>
        <v>974058.09600000328</v>
      </c>
    </row>
    <row r="57" spans="1:21">
      <c r="A57" s="31">
        <v>37226</v>
      </c>
      <c r="C57" s="6">
        <v>49</v>
      </c>
      <c r="D57" s="29">
        <f t="shared" si="12"/>
        <v>19444</v>
      </c>
      <c r="E57" s="29">
        <f t="shared" si="17"/>
        <v>952756</v>
      </c>
      <c r="F57" s="29">
        <f t="shared" si="13"/>
        <v>-2547244</v>
      </c>
      <c r="G57" s="34">
        <f>+Inputs!$D$2</f>
        <v>0.3795</v>
      </c>
      <c r="I57" s="27">
        <f t="shared" si="18"/>
        <v>3500000</v>
      </c>
      <c r="K57" s="27">
        <f t="shared" si="14"/>
        <v>19444</v>
      </c>
      <c r="L57" s="27">
        <f t="shared" si="19"/>
        <v>952756</v>
      </c>
      <c r="M57" s="27">
        <f t="shared" si="15"/>
        <v>7378.9980000000005</v>
      </c>
      <c r="N57" s="27">
        <f t="shared" si="16"/>
        <v>7378.9980000000005</v>
      </c>
      <c r="O57" s="27">
        <f t="shared" si="20"/>
        <v>-966679.09800000326</v>
      </c>
      <c r="P57" s="27">
        <f t="shared" si="21"/>
        <v>966679.09800000326</v>
      </c>
    </row>
    <row r="58" spans="1:21">
      <c r="A58" s="30">
        <v>37257</v>
      </c>
      <c r="C58" s="6">
        <v>50</v>
      </c>
      <c r="D58" s="29">
        <f t="shared" si="12"/>
        <v>19444</v>
      </c>
      <c r="E58" s="29">
        <f t="shared" si="17"/>
        <v>972200</v>
      </c>
      <c r="F58" s="29">
        <f t="shared" si="13"/>
        <v>-2527800</v>
      </c>
      <c r="G58" s="34">
        <f>+Inputs!$D$2</f>
        <v>0.3795</v>
      </c>
      <c r="I58" s="27">
        <f t="shared" si="18"/>
        <v>3500000</v>
      </c>
      <c r="K58" s="27">
        <f t="shared" si="14"/>
        <v>19444</v>
      </c>
      <c r="L58" s="27">
        <f t="shared" si="19"/>
        <v>972200</v>
      </c>
      <c r="M58" s="27">
        <f t="shared" si="15"/>
        <v>7378.9980000000005</v>
      </c>
      <c r="N58" s="27">
        <f t="shared" si="16"/>
        <v>7378.9980000000005</v>
      </c>
      <c r="O58" s="27">
        <f t="shared" si="20"/>
        <v>-959300.10000000324</v>
      </c>
      <c r="P58" s="27">
        <f t="shared" si="21"/>
        <v>959300.10000000324</v>
      </c>
    </row>
    <row r="59" spans="1:21">
      <c r="A59" s="31">
        <v>37288</v>
      </c>
      <c r="C59" s="6">
        <v>51</v>
      </c>
      <c r="D59" s="29">
        <f t="shared" si="12"/>
        <v>19444</v>
      </c>
      <c r="E59" s="29">
        <f t="shared" si="17"/>
        <v>991644</v>
      </c>
      <c r="F59" s="29">
        <f t="shared" si="13"/>
        <v>-2508356</v>
      </c>
      <c r="G59" s="34">
        <f>+Inputs!$D$2</f>
        <v>0.3795</v>
      </c>
      <c r="I59" s="27">
        <f t="shared" si="18"/>
        <v>3500000</v>
      </c>
      <c r="K59" s="27">
        <f t="shared" si="14"/>
        <v>19444</v>
      </c>
      <c r="L59" s="27">
        <f t="shared" si="19"/>
        <v>991644</v>
      </c>
      <c r="M59" s="27">
        <f t="shared" si="15"/>
        <v>7378.9980000000005</v>
      </c>
      <c r="N59" s="27">
        <f t="shared" si="16"/>
        <v>7378.9980000000005</v>
      </c>
      <c r="O59" s="27">
        <f t="shared" si="20"/>
        <v>-951921.10200000321</v>
      </c>
      <c r="P59" s="27">
        <f t="shared" si="21"/>
        <v>951921.10200000321</v>
      </c>
    </row>
    <row r="60" spans="1:21">
      <c r="A60" s="30">
        <v>37316</v>
      </c>
      <c r="C60" s="6">
        <v>52</v>
      </c>
      <c r="D60" s="29">
        <f t="shared" si="12"/>
        <v>19444</v>
      </c>
      <c r="E60" s="29">
        <f t="shared" si="17"/>
        <v>1011088</v>
      </c>
      <c r="F60" s="29">
        <f t="shared" si="13"/>
        <v>-2488912</v>
      </c>
      <c r="G60" s="34">
        <f>+Inputs!$D$2</f>
        <v>0.3795</v>
      </c>
      <c r="I60" s="27">
        <f t="shared" si="18"/>
        <v>3500000</v>
      </c>
      <c r="K60" s="27">
        <f t="shared" si="14"/>
        <v>19444</v>
      </c>
      <c r="L60" s="27">
        <f t="shared" si="19"/>
        <v>1011088</v>
      </c>
      <c r="M60" s="27">
        <f t="shared" si="15"/>
        <v>7378.9980000000005</v>
      </c>
      <c r="N60" s="27">
        <f t="shared" si="16"/>
        <v>7378.9980000000005</v>
      </c>
      <c r="O60" s="27">
        <f t="shared" si="20"/>
        <v>-944542.10400000319</v>
      </c>
      <c r="P60" s="27">
        <f t="shared" si="21"/>
        <v>944542.10400000319</v>
      </c>
    </row>
    <row r="61" spans="1:21">
      <c r="A61" s="31">
        <v>37347</v>
      </c>
      <c r="C61" s="6">
        <v>53</v>
      </c>
      <c r="D61" s="29">
        <f t="shared" si="12"/>
        <v>19444</v>
      </c>
      <c r="E61" s="29">
        <f t="shared" si="17"/>
        <v>1030532</v>
      </c>
      <c r="F61" s="29">
        <f t="shared" si="13"/>
        <v>-2469468</v>
      </c>
      <c r="G61" s="34">
        <f>+Inputs!$D$2</f>
        <v>0.3795</v>
      </c>
      <c r="I61" s="27">
        <f t="shared" si="18"/>
        <v>3500000</v>
      </c>
      <c r="K61" s="27">
        <f t="shared" si="14"/>
        <v>19444</v>
      </c>
      <c r="L61" s="27">
        <f t="shared" si="19"/>
        <v>1030532</v>
      </c>
      <c r="M61" s="27">
        <f t="shared" si="15"/>
        <v>7378.9980000000005</v>
      </c>
      <c r="N61" s="27">
        <f t="shared" si="16"/>
        <v>7378.9980000000005</v>
      </c>
      <c r="O61" s="27">
        <f t="shared" si="20"/>
        <v>-937163.10600000317</v>
      </c>
      <c r="P61" s="27">
        <f t="shared" si="21"/>
        <v>937163.10600000317</v>
      </c>
    </row>
    <row r="62" spans="1:21">
      <c r="A62" s="30">
        <v>37377</v>
      </c>
      <c r="C62" s="6">
        <v>54</v>
      </c>
      <c r="D62" s="29">
        <f t="shared" si="12"/>
        <v>19444</v>
      </c>
      <c r="E62" s="29">
        <f t="shared" si="17"/>
        <v>1049976</v>
      </c>
      <c r="F62" s="29">
        <f t="shared" si="13"/>
        <v>-2450024</v>
      </c>
      <c r="G62" s="34">
        <f>+Inputs!$D$2</f>
        <v>0.3795</v>
      </c>
      <c r="I62" s="27">
        <f t="shared" si="18"/>
        <v>3500000</v>
      </c>
      <c r="K62" s="27">
        <f t="shared" si="14"/>
        <v>19444</v>
      </c>
      <c r="L62" s="27">
        <f t="shared" si="19"/>
        <v>1049976</v>
      </c>
      <c r="M62" s="27">
        <f t="shared" si="15"/>
        <v>7378.9980000000005</v>
      </c>
      <c r="N62" s="27">
        <f t="shared" si="16"/>
        <v>7378.9980000000005</v>
      </c>
      <c r="O62" s="27">
        <f t="shared" si="20"/>
        <v>-929784.10800000315</v>
      </c>
      <c r="P62" s="27">
        <f t="shared" si="21"/>
        <v>929784.10800000315</v>
      </c>
    </row>
    <row r="63" spans="1:21">
      <c r="A63" s="31">
        <v>37408</v>
      </c>
      <c r="C63" s="6">
        <v>55</v>
      </c>
      <c r="D63" s="29">
        <f t="shared" si="12"/>
        <v>19444</v>
      </c>
      <c r="E63" s="29">
        <f t="shared" si="17"/>
        <v>1069420</v>
      </c>
      <c r="F63" s="29">
        <f t="shared" si="13"/>
        <v>-2430580</v>
      </c>
      <c r="G63" s="34">
        <f>+Inputs!$D$2</f>
        <v>0.3795</v>
      </c>
      <c r="I63" s="27">
        <f t="shared" si="18"/>
        <v>3500000</v>
      </c>
      <c r="K63" s="27">
        <f t="shared" si="14"/>
        <v>19444</v>
      </c>
      <c r="L63" s="27">
        <f t="shared" si="19"/>
        <v>1069420</v>
      </c>
      <c r="M63" s="27">
        <f t="shared" si="15"/>
        <v>7378.9980000000005</v>
      </c>
      <c r="N63" s="27">
        <f t="shared" si="16"/>
        <v>7378.9980000000005</v>
      </c>
      <c r="O63" s="27">
        <f t="shared" si="20"/>
        <v>-922405.11000000313</v>
      </c>
      <c r="P63" s="27">
        <f t="shared" si="21"/>
        <v>922405.11000000313</v>
      </c>
    </row>
    <row r="64" spans="1:21">
      <c r="A64" s="30">
        <v>37438</v>
      </c>
      <c r="C64" s="6">
        <v>56</v>
      </c>
      <c r="D64" s="29">
        <f t="shared" si="12"/>
        <v>19444</v>
      </c>
      <c r="E64" s="29">
        <f t="shared" si="17"/>
        <v>1088864</v>
      </c>
      <c r="F64" s="29">
        <f t="shared" si="13"/>
        <v>-2411136</v>
      </c>
      <c r="G64" s="34">
        <f>+Inputs!$D$2</f>
        <v>0.3795</v>
      </c>
      <c r="I64" s="27">
        <f t="shared" si="18"/>
        <v>3500000</v>
      </c>
      <c r="K64" s="27">
        <f t="shared" si="14"/>
        <v>19444</v>
      </c>
      <c r="L64" s="27">
        <f t="shared" si="19"/>
        <v>1088864</v>
      </c>
      <c r="M64" s="27">
        <f t="shared" si="15"/>
        <v>7378.9980000000005</v>
      </c>
      <c r="N64" s="27">
        <f t="shared" si="16"/>
        <v>7378.9980000000005</v>
      </c>
      <c r="O64" s="27">
        <f t="shared" si="20"/>
        <v>-915026.11200000311</v>
      </c>
      <c r="P64" s="27">
        <f t="shared" si="21"/>
        <v>915026.11200000311</v>
      </c>
    </row>
    <row r="65" spans="1:16">
      <c r="A65" s="31">
        <v>37469</v>
      </c>
      <c r="C65" s="6">
        <v>57</v>
      </c>
      <c r="D65" s="29">
        <f t="shared" si="12"/>
        <v>19444</v>
      </c>
      <c r="E65" s="29">
        <f t="shared" si="17"/>
        <v>1108308</v>
      </c>
      <c r="F65" s="29">
        <f t="shared" si="13"/>
        <v>-2391692</v>
      </c>
      <c r="G65" s="34">
        <f>+Inputs!$D$2</f>
        <v>0.3795</v>
      </c>
      <c r="I65" s="27">
        <f t="shared" si="18"/>
        <v>3500000</v>
      </c>
      <c r="K65" s="27">
        <f t="shared" si="14"/>
        <v>19444</v>
      </c>
      <c r="L65" s="27">
        <f t="shared" si="19"/>
        <v>1108308</v>
      </c>
      <c r="M65" s="27">
        <f t="shared" si="15"/>
        <v>7378.9980000000005</v>
      </c>
      <c r="N65" s="27">
        <f t="shared" si="16"/>
        <v>7378.9980000000005</v>
      </c>
      <c r="O65" s="27">
        <f t="shared" si="20"/>
        <v>-907647.11400000309</v>
      </c>
      <c r="P65" s="27">
        <f t="shared" si="21"/>
        <v>907647.11400000309</v>
      </c>
    </row>
    <row r="66" spans="1:16">
      <c r="A66" s="30">
        <v>37500</v>
      </c>
      <c r="C66" s="6">
        <v>58</v>
      </c>
      <c r="D66" s="29">
        <f t="shared" si="12"/>
        <v>19444</v>
      </c>
      <c r="E66" s="29">
        <f t="shared" si="17"/>
        <v>1127752</v>
      </c>
      <c r="F66" s="29">
        <f t="shared" si="13"/>
        <v>-2372248</v>
      </c>
      <c r="G66" s="34">
        <f>+Inputs!$D$2</f>
        <v>0.3795</v>
      </c>
      <c r="I66" s="27">
        <f t="shared" si="18"/>
        <v>3500000</v>
      </c>
      <c r="K66" s="27">
        <f t="shared" si="14"/>
        <v>19444</v>
      </c>
      <c r="L66" s="27">
        <f t="shared" si="19"/>
        <v>1127752</v>
      </c>
      <c r="M66" s="27">
        <f t="shared" si="15"/>
        <v>7378.9980000000005</v>
      </c>
      <c r="N66" s="27">
        <f t="shared" si="16"/>
        <v>7378.9980000000005</v>
      </c>
      <c r="O66" s="27">
        <f t="shared" si="20"/>
        <v>-900268.11600000306</v>
      </c>
      <c r="P66" s="27">
        <f t="shared" si="21"/>
        <v>900268.11600000306</v>
      </c>
    </row>
    <row r="67" spans="1:16">
      <c r="A67" s="31">
        <v>37530</v>
      </c>
      <c r="C67" s="6">
        <v>59</v>
      </c>
      <c r="D67" s="29">
        <f t="shared" si="12"/>
        <v>19444</v>
      </c>
      <c r="E67" s="29">
        <f t="shared" si="17"/>
        <v>1147196</v>
      </c>
      <c r="F67" s="29">
        <f t="shared" si="13"/>
        <v>-2352804</v>
      </c>
      <c r="G67" s="34">
        <f>+Inputs!$D$2</f>
        <v>0.3795</v>
      </c>
      <c r="I67" s="27">
        <f t="shared" si="18"/>
        <v>3500000</v>
      </c>
      <c r="K67" s="27">
        <f t="shared" si="14"/>
        <v>19444</v>
      </c>
      <c r="L67" s="27">
        <f t="shared" si="19"/>
        <v>1147196</v>
      </c>
      <c r="M67" s="27">
        <f t="shared" si="15"/>
        <v>7378.9980000000005</v>
      </c>
      <c r="N67" s="27">
        <f t="shared" si="16"/>
        <v>7378.9980000000005</v>
      </c>
      <c r="O67" s="27">
        <f t="shared" si="20"/>
        <v>-892889.11800000304</v>
      </c>
      <c r="P67" s="27">
        <f t="shared" si="21"/>
        <v>892889.11800000304</v>
      </c>
    </row>
    <row r="68" spans="1:16">
      <c r="A68" s="30">
        <v>37561</v>
      </c>
      <c r="C68" s="6">
        <v>60</v>
      </c>
      <c r="D68" s="29">
        <f t="shared" si="12"/>
        <v>19444</v>
      </c>
      <c r="E68" s="29">
        <f t="shared" si="17"/>
        <v>1166640</v>
      </c>
      <c r="F68" s="29">
        <f t="shared" si="13"/>
        <v>-2333360</v>
      </c>
      <c r="G68" s="34">
        <f>+Inputs!$D$2</f>
        <v>0.3795</v>
      </c>
      <c r="I68" s="27">
        <f t="shared" si="18"/>
        <v>3500000</v>
      </c>
      <c r="K68" s="27">
        <f t="shared" si="14"/>
        <v>19444</v>
      </c>
      <c r="L68" s="27">
        <f t="shared" si="19"/>
        <v>1166640</v>
      </c>
      <c r="M68" s="27">
        <f t="shared" si="15"/>
        <v>7378.9980000000005</v>
      </c>
      <c r="N68" s="27">
        <f t="shared" si="16"/>
        <v>7378.9980000000005</v>
      </c>
      <c r="O68" s="27">
        <f t="shared" si="20"/>
        <v>-885510.12000000302</v>
      </c>
      <c r="P68" s="27">
        <f t="shared" si="21"/>
        <v>885510.12000000302</v>
      </c>
    </row>
    <row r="69" spans="1:16">
      <c r="A69" s="31">
        <v>37591</v>
      </c>
      <c r="C69" s="6">
        <v>61</v>
      </c>
      <c r="D69" s="29">
        <f t="shared" si="12"/>
        <v>19444</v>
      </c>
      <c r="E69" s="29">
        <f t="shared" si="17"/>
        <v>1186084</v>
      </c>
      <c r="F69" s="29">
        <f t="shared" si="13"/>
        <v>-2313916</v>
      </c>
      <c r="G69" s="34">
        <f>+Inputs!$D$2</f>
        <v>0.3795</v>
      </c>
      <c r="I69" s="27">
        <f t="shared" si="18"/>
        <v>3500000</v>
      </c>
      <c r="K69" s="27">
        <f t="shared" si="14"/>
        <v>19444</v>
      </c>
      <c r="L69" s="27">
        <f t="shared" si="19"/>
        <v>1186084</v>
      </c>
      <c r="M69" s="27">
        <f t="shared" si="15"/>
        <v>7378.9980000000005</v>
      </c>
      <c r="N69" s="27">
        <f t="shared" si="16"/>
        <v>7378.9980000000005</v>
      </c>
      <c r="O69" s="27">
        <f t="shared" si="20"/>
        <v>-878131.122000003</v>
      </c>
      <c r="P69" s="27">
        <f t="shared" si="21"/>
        <v>878131.122000003</v>
      </c>
    </row>
    <row r="70" spans="1:16">
      <c r="A70" s="30">
        <v>37622</v>
      </c>
      <c r="C70" s="6">
        <v>62</v>
      </c>
      <c r="D70" s="29">
        <f t="shared" si="12"/>
        <v>19444</v>
      </c>
      <c r="E70" s="29">
        <f t="shared" si="17"/>
        <v>1205528</v>
      </c>
      <c r="F70" s="29">
        <f t="shared" si="13"/>
        <v>-2294472</v>
      </c>
      <c r="G70" s="34">
        <f>+Inputs!$D$2</f>
        <v>0.3795</v>
      </c>
      <c r="I70" s="27">
        <f t="shared" si="18"/>
        <v>3500000</v>
      </c>
      <c r="K70" s="27">
        <f t="shared" si="14"/>
        <v>19444</v>
      </c>
      <c r="L70" s="27">
        <f t="shared" si="19"/>
        <v>1205528</v>
      </c>
      <c r="M70" s="27">
        <f t="shared" si="15"/>
        <v>7378.9980000000005</v>
      </c>
      <c r="N70" s="27">
        <f t="shared" si="16"/>
        <v>7378.9980000000005</v>
      </c>
      <c r="O70" s="27">
        <f t="shared" si="20"/>
        <v>-870752.12400000298</v>
      </c>
      <c r="P70" s="27">
        <f t="shared" si="21"/>
        <v>870752.12400000298</v>
      </c>
    </row>
    <row r="71" spans="1:16">
      <c r="A71" s="31">
        <v>37653</v>
      </c>
      <c r="C71" s="6">
        <v>63</v>
      </c>
      <c r="D71" s="29">
        <f t="shared" si="12"/>
        <v>19444</v>
      </c>
      <c r="E71" s="29">
        <f t="shared" si="17"/>
        <v>1224972</v>
      </c>
      <c r="F71" s="29">
        <f t="shared" si="13"/>
        <v>-2275028</v>
      </c>
      <c r="G71" s="34">
        <f>+Inputs!$D$2</f>
        <v>0.3795</v>
      </c>
      <c r="I71" s="27">
        <f t="shared" si="18"/>
        <v>3500000</v>
      </c>
      <c r="K71" s="27">
        <f t="shared" si="14"/>
        <v>19444</v>
      </c>
      <c r="L71" s="27">
        <f t="shared" si="19"/>
        <v>1224972</v>
      </c>
      <c r="M71" s="27">
        <f t="shared" si="15"/>
        <v>7378.9980000000005</v>
      </c>
      <c r="N71" s="27">
        <f t="shared" si="16"/>
        <v>7378.9980000000005</v>
      </c>
      <c r="O71" s="27">
        <f t="shared" si="20"/>
        <v>-863373.12600000296</v>
      </c>
      <c r="P71" s="27">
        <f t="shared" si="21"/>
        <v>863373.12600000296</v>
      </c>
    </row>
    <row r="72" spans="1:16">
      <c r="A72" s="30">
        <v>37681</v>
      </c>
      <c r="C72" s="6">
        <v>64</v>
      </c>
      <c r="D72" s="29">
        <f t="shared" si="12"/>
        <v>19444</v>
      </c>
      <c r="E72" s="29">
        <f t="shared" si="17"/>
        <v>1244416</v>
      </c>
      <c r="F72" s="29">
        <f t="shared" si="13"/>
        <v>-2255584</v>
      </c>
      <c r="G72" s="34">
        <f>+Inputs!$D$2</f>
        <v>0.3795</v>
      </c>
      <c r="I72" s="27">
        <f t="shared" si="18"/>
        <v>3500000</v>
      </c>
      <c r="K72" s="27">
        <f t="shared" si="14"/>
        <v>19444</v>
      </c>
      <c r="L72" s="27">
        <f t="shared" si="19"/>
        <v>1244416</v>
      </c>
      <c r="M72" s="27">
        <f t="shared" si="15"/>
        <v>7378.9980000000005</v>
      </c>
      <c r="N72" s="27">
        <f t="shared" si="16"/>
        <v>7378.9980000000005</v>
      </c>
      <c r="O72" s="27">
        <f t="shared" si="20"/>
        <v>-855994.12800000294</v>
      </c>
      <c r="P72" s="27">
        <f t="shared" si="21"/>
        <v>855994.12800000294</v>
      </c>
    </row>
    <row r="73" spans="1:16">
      <c r="A73" s="31">
        <v>37712</v>
      </c>
      <c r="C73" s="6">
        <v>65</v>
      </c>
      <c r="D73" s="29">
        <f t="shared" ref="D73:D104" si="22">ROUND(-(+$B$9/180)*1,0)</f>
        <v>19444</v>
      </c>
      <c r="E73" s="29">
        <f t="shared" si="17"/>
        <v>1263860</v>
      </c>
      <c r="F73" s="29">
        <f t="shared" ref="F73:F104" si="23">$B$9+E73</f>
        <v>-2236140</v>
      </c>
      <c r="G73" s="34">
        <f>+Inputs!$D$2</f>
        <v>0.3795</v>
      </c>
      <c r="I73" s="27">
        <f t="shared" si="18"/>
        <v>3500000</v>
      </c>
      <c r="K73" s="27">
        <f t="shared" ref="K73:K104" si="24">D73</f>
        <v>19444</v>
      </c>
      <c r="L73" s="27">
        <f t="shared" si="19"/>
        <v>1263860</v>
      </c>
      <c r="M73" s="27">
        <f t="shared" ref="M73:M104" si="25">K73*G73</f>
        <v>7378.9980000000005</v>
      </c>
      <c r="N73" s="27">
        <f t="shared" ref="N73:N104" si="26">M73-J73</f>
        <v>7378.9980000000005</v>
      </c>
      <c r="O73" s="27">
        <f t="shared" si="20"/>
        <v>-848615.13000000292</v>
      </c>
      <c r="P73" s="27">
        <f t="shared" si="21"/>
        <v>848615.13000000292</v>
      </c>
    </row>
    <row r="74" spans="1:16">
      <c r="A74" s="30">
        <v>37742</v>
      </c>
      <c r="C74" s="6">
        <v>66</v>
      </c>
      <c r="D74" s="29">
        <f t="shared" si="22"/>
        <v>19444</v>
      </c>
      <c r="E74" s="29">
        <f t="shared" ref="E74:E105" si="27">+E73+D74</f>
        <v>1283304</v>
      </c>
      <c r="F74" s="29">
        <f t="shared" si="23"/>
        <v>-2216696</v>
      </c>
      <c r="G74" s="34">
        <f>+Inputs!$D$3</f>
        <v>0.37951000000000001</v>
      </c>
      <c r="I74" s="27">
        <f t="shared" ref="I74:I105" si="28">+I73+H74</f>
        <v>3500000</v>
      </c>
      <c r="K74" s="27">
        <f t="shared" si="24"/>
        <v>19444</v>
      </c>
      <c r="L74" s="27">
        <f t="shared" ref="L74:L105" si="29">+L73+K74</f>
        <v>1283304</v>
      </c>
      <c r="M74" s="27">
        <f t="shared" si="25"/>
        <v>7379.1924400000007</v>
      </c>
      <c r="N74" s="27">
        <f t="shared" si="26"/>
        <v>7379.1924400000007</v>
      </c>
      <c r="O74" s="27">
        <f t="shared" ref="O74:O105" si="30">+O73+N74</f>
        <v>-841235.9375600029</v>
      </c>
      <c r="P74" s="27">
        <f t="shared" ref="P74:P105" si="31">P73-N74</f>
        <v>841235.9375600029</v>
      </c>
    </row>
    <row r="75" spans="1:16">
      <c r="A75" s="31">
        <v>37773</v>
      </c>
      <c r="C75" s="6">
        <v>67</v>
      </c>
      <c r="D75" s="29">
        <f t="shared" si="22"/>
        <v>19444</v>
      </c>
      <c r="E75" s="29">
        <f t="shared" si="27"/>
        <v>1302748</v>
      </c>
      <c r="F75" s="29">
        <f t="shared" si="23"/>
        <v>-2197252</v>
      </c>
      <c r="G75" s="34">
        <f>+Inputs!$D$3</f>
        <v>0.37951000000000001</v>
      </c>
      <c r="I75" s="27">
        <f t="shared" si="28"/>
        <v>3500000</v>
      </c>
      <c r="K75" s="27">
        <f t="shared" si="24"/>
        <v>19444</v>
      </c>
      <c r="L75" s="27">
        <f t="shared" si="29"/>
        <v>1302748</v>
      </c>
      <c r="M75" s="27">
        <f t="shared" si="25"/>
        <v>7379.1924400000007</v>
      </c>
      <c r="N75" s="27">
        <f t="shared" si="26"/>
        <v>7379.1924400000007</v>
      </c>
      <c r="O75" s="27">
        <f t="shared" si="30"/>
        <v>-833856.74512000289</v>
      </c>
      <c r="P75" s="27">
        <f t="shared" si="31"/>
        <v>833856.74512000289</v>
      </c>
    </row>
    <row r="76" spans="1:16">
      <c r="A76" s="30">
        <v>37803</v>
      </c>
      <c r="C76" s="6">
        <v>68</v>
      </c>
      <c r="D76" s="29">
        <f t="shared" si="22"/>
        <v>19444</v>
      </c>
      <c r="E76" s="29">
        <f t="shared" si="27"/>
        <v>1322192</v>
      </c>
      <c r="F76" s="29">
        <f t="shared" si="23"/>
        <v>-2177808</v>
      </c>
      <c r="G76" s="34">
        <f>+Inputs!$D$3</f>
        <v>0.37951000000000001</v>
      </c>
      <c r="I76" s="27">
        <f t="shared" si="28"/>
        <v>3500000</v>
      </c>
      <c r="K76" s="27">
        <f t="shared" si="24"/>
        <v>19444</v>
      </c>
      <c r="L76" s="27">
        <f t="shared" si="29"/>
        <v>1322192</v>
      </c>
      <c r="M76" s="27">
        <f t="shared" si="25"/>
        <v>7379.1924400000007</v>
      </c>
      <c r="N76" s="27">
        <f t="shared" si="26"/>
        <v>7379.1924400000007</v>
      </c>
      <c r="O76" s="27">
        <f t="shared" si="30"/>
        <v>-826477.55268000287</v>
      </c>
      <c r="P76" s="27">
        <f t="shared" si="31"/>
        <v>826477.55268000287</v>
      </c>
    </row>
    <row r="77" spans="1:16">
      <c r="A77" s="31">
        <v>37834</v>
      </c>
      <c r="C77" s="6">
        <v>69</v>
      </c>
      <c r="D77" s="29">
        <f t="shared" si="22"/>
        <v>19444</v>
      </c>
      <c r="E77" s="29">
        <f t="shared" si="27"/>
        <v>1341636</v>
      </c>
      <c r="F77" s="29">
        <f t="shared" si="23"/>
        <v>-2158364</v>
      </c>
      <c r="G77" s="34">
        <f>+Inputs!$D$3</f>
        <v>0.37951000000000001</v>
      </c>
      <c r="I77" s="27">
        <f t="shared" si="28"/>
        <v>3500000</v>
      </c>
      <c r="K77" s="27">
        <f t="shared" si="24"/>
        <v>19444</v>
      </c>
      <c r="L77" s="27">
        <f t="shared" si="29"/>
        <v>1341636</v>
      </c>
      <c r="M77" s="27">
        <f t="shared" si="25"/>
        <v>7379.1924400000007</v>
      </c>
      <c r="N77" s="27">
        <f t="shared" si="26"/>
        <v>7379.1924400000007</v>
      </c>
      <c r="O77" s="27">
        <f t="shared" si="30"/>
        <v>-819098.36024000286</v>
      </c>
      <c r="P77" s="27">
        <f t="shared" si="31"/>
        <v>819098.36024000286</v>
      </c>
    </row>
    <row r="78" spans="1:16">
      <c r="A78" s="30">
        <v>37865</v>
      </c>
      <c r="C78" s="6">
        <v>70</v>
      </c>
      <c r="D78" s="29">
        <f t="shared" si="22"/>
        <v>19444</v>
      </c>
      <c r="E78" s="29">
        <f t="shared" si="27"/>
        <v>1361080</v>
      </c>
      <c r="F78" s="29">
        <f t="shared" si="23"/>
        <v>-2138920</v>
      </c>
      <c r="G78" s="34">
        <f>+Inputs!$D$3</f>
        <v>0.37951000000000001</v>
      </c>
      <c r="I78" s="27">
        <f t="shared" si="28"/>
        <v>3500000</v>
      </c>
      <c r="K78" s="27">
        <f t="shared" si="24"/>
        <v>19444</v>
      </c>
      <c r="L78" s="27">
        <f t="shared" si="29"/>
        <v>1361080</v>
      </c>
      <c r="M78" s="27">
        <f t="shared" si="25"/>
        <v>7379.1924400000007</v>
      </c>
      <c r="N78" s="27">
        <f t="shared" si="26"/>
        <v>7379.1924400000007</v>
      </c>
      <c r="O78" s="27">
        <f t="shared" si="30"/>
        <v>-811719.16780000285</v>
      </c>
      <c r="P78" s="27">
        <f t="shared" si="31"/>
        <v>811719.16780000285</v>
      </c>
    </row>
    <row r="79" spans="1:16">
      <c r="A79" s="31">
        <v>37895</v>
      </c>
      <c r="C79" s="6">
        <v>71</v>
      </c>
      <c r="D79" s="29">
        <f t="shared" si="22"/>
        <v>19444</v>
      </c>
      <c r="E79" s="29">
        <f t="shared" si="27"/>
        <v>1380524</v>
      </c>
      <c r="F79" s="29">
        <f t="shared" si="23"/>
        <v>-2119476</v>
      </c>
      <c r="G79" s="34">
        <f>+Inputs!$D$3</f>
        <v>0.37951000000000001</v>
      </c>
      <c r="I79" s="27">
        <f t="shared" si="28"/>
        <v>3500000</v>
      </c>
      <c r="K79" s="27">
        <f t="shared" si="24"/>
        <v>19444</v>
      </c>
      <c r="L79" s="27">
        <f t="shared" si="29"/>
        <v>1380524</v>
      </c>
      <c r="M79" s="27">
        <f t="shared" si="25"/>
        <v>7379.1924400000007</v>
      </c>
      <c r="N79" s="27">
        <f t="shared" si="26"/>
        <v>7379.1924400000007</v>
      </c>
      <c r="O79" s="27">
        <f t="shared" si="30"/>
        <v>-804339.97536000283</v>
      </c>
      <c r="P79" s="27">
        <f t="shared" si="31"/>
        <v>804339.97536000283</v>
      </c>
    </row>
    <row r="80" spans="1:16">
      <c r="A80" s="30">
        <v>37926</v>
      </c>
      <c r="C80" s="6">
        <v>72</v>
      </c>
      <c r="D80" s="29">
        <f t="shared" si="22"/>
        <v>19444</v>
      </c>
      <c r="E80" s="29">
        <f t="shared" si="27"/>
        <v>1399968</v>
      </c>
      <c r="F80" s="29">
        <f t="shared" si="23"/>
        <v>-2100032</v>
      </c>
      <c r="G80" s="34">
        <f>+Inputs!$D$3</f>
        <v>0.37951000000000001</v>
      </c>
      <c r="I80" s="27">
        <f t="shared" si="28"/>
        <v>3500000</v>
      </c>
      <c r="K80" s="27">
        <f t="shared" si="24"/>
        <v>19444</v>
      </c>
      <c r="L80" s="27">
        <f t="shared" si="29"/>
        <v>1399968</v>
      </c>
      <c r="M80" s="27">
        <f t="shared" si="25"/>
        <v>7379.1924400000007</v>
      </c>
      <c r="N80" s="27">
        <f t="shared" si="26"/>
        <v>7379.1924400000007</v>
      </c>
      <c r="O80" s="27">
        <f t="shared" si="30"/>
        <v>-796960.78292000282</v>
      </c>
      <c r="P80" s="27">
        <f t="shared" si="31"/>
        <v>796960.78292000282</v>
      </c>
    </row>
    <row r="81" spans="1:16">
      <c r="A81" s="31">
        <v>37956</v>
      </c>
      <c r="C81" s="6">
        <v>73</v>
      </c>
      <c r="D81" s="29">
        <f t="shared" si="22"/>
        <v>19444</v>
      </c>
      <c r="E81" s="29">
        <f t="shared" si="27"/>
        <v>1419412</v>
      </c>
      <c r="F81" s="29">
        <f t="shared" si="23"/>
        <v>-2080588</v>
      </c>
      <c r="G81" s="34">
        <f>+Inputs!$D$3</f>
        <v>0.37951000000000001</v>
      </c>
      <c r="I81" s="27">
        <f t="shared" si="28"/>
        <v>3500000</v>
      </c>
      <c r="K81" s="27">
        <f t="shared" si="24"/>
        <v>19444</v>
      </c>
      <c r="L81" s="27">
        <f t="shared" si="29"/>
        <v>1419412</v>
      </c>
      <c r="M81" s="27">
        <f t="shared" si="25"/>
        <v>7379.1924400000007</v>
      </c>
      <c r="N81" s="27">
        <f t="shared" si="26"/>
        <v>7379.1924400000007</v>
      </c>
      <c r="O81" s="27">
        <f t="shared" si="30"/>
        <v>-789581.59048000281</v>
      </c>
      <c r="P81" s="27">
        <f t="shared" si="31"/>
        <v>789581.59048000281</v>
      </c>
    </row>
    <row r="82" spans="1:16">
      <c r="A82" s="30">
        <v>37987</v>
      </c>
      <c r="C82" s="6">
        <v>74</v>
      </c>
      <c r="D82" s="29">
        <f t="shared" si="22"/>
        <v>19444</v>
      </c>
      <c r="E82" s="29">
        <f t="shared" si="27"/>
        <v>1438856</v>
      </c>
      <c r="F82" s="29">
        <f t="shared" si="23"/>
        <v>-2061144</v>
      </c>
      <c r="G82" s="34">
        <f>+Inputs!$D$3</f>
        <v>0.37951000000000001</v>
      </c>
      <c r="I82" s="27">
        <f t="shared" si="28"/>
        <v>3500000</v>
      </c>
      <c r="K82" s="27">
        <f t="shared" si="24"/>
        <v>19444</v>
      </c>
      <c r="L82" s="27">
        <f t="shared" si="29"/>
        <v>1438856</v>
      </c>
      <c r="M82" s="27">
        <f t="shared" si="25"/>
        <v>7379.1924400000007</v>
      </c>
      <c r="N82" s="27">
        <f t="shared" si="26"/>
        <v>7379.1924400000007</v>
      </c>
      <c r="O82" s="27">
        <f t="shared" si="30"/>
        <v>-782202.39804000279</v>
      </c>
      <c r="P82" s="27">
        <f t="shared" si="31"/>
        <v>782202.39804000279</v>
      </c>
    </row>
    <row r="83" spans="1:16">
      <c r="A83" s="31">
        <v>38018</v>
      </c>
      <c r="C83" s="6">
        <v>75</v>
      </c>
      <c r="D83" s="29">
        <f t="shared" si="22"/>
        <v>19444</v>
      </c>
      <c r="E83" s="29">
        <f t="shared" si="27"/>
        <v>1458300</v>
      </c>
      <c r="F83" s="29">
        <f t="shared" si="23"/>
        <v>-2041700</v>
      </c>
      <c r="G83" s="34">
        <f>+Inputs!$D$3</f>
        <v>0.37951000000000001</v>
      </c>
      <c r="I83" s="27">
        <f t="shared" si="28"/>
        <v>3500000</v>
      </c>
      <c r="K83" s="27">
        <f t="shared" si="24"/>
        <v>19444</v>
      </c>
      <c r="L83" s="27">
        <f t="shared" si="29"/>
        <v>1458300</v>
      </c>
      <c r="M83" s="27">
        <f t="shared" si="25"/>
        <v>7379.1924400000007</v>
      </c>
      <c r="N83" s="27">
        <f t="shared" si="26"/>
        <v>7379.1924400000007</v>
      </c>
      <c r="O83" s="27">
        <f t="shared" si="30"/>
        <v>-774823.20560000278</v>
      </c>
      <c r="P83" s="27">
        <f t="shared" si="31"/>
        <v>774823.20560000278</v>
      </c>
    </row>
    <row r="84" spans="1:16">
      <c r="A84" s="30">
        <v>38047</v>
      </c>
      <c r="C84" s="6">
        <v>76</v>
      </c>
      <c r="D84" s="29">
        <f t="shared" si="22"/>
        <v>19444</v>
      </c>
      <c r="E84" s="29">
        <f t="shared" si="27"/>
        <v>1477744</v>
      </c>
      <c r="F84" s="29">
        <f t="shared" si="23"/>
        <v>-2022256</v>
      </c>
      <c r="G84" s="34">
        <f>+Inputs!$D$3</f>
        <v>0.37951000000000001</v>
      </c>
      <c r="I84" s="27">
        <f t="shared" si="28"/>
        <v>3500000</v>
      </c>
      <c r="K84" s="27">
        <f t="shared" si="24"/>
        <v>19444</v>
      </c>
      <c r="L84" s="27">
        <f t="shared" si="29"/>
        <v>1477744</v>
      </c>
      <c r="M84" s="27">
        <f t="shared" si="25"/>
        <v>7379.1924400000007</v>
      </c>
      <c r="N84" s="27">
        <f t="shared" si="26"/>
        <v>7379.1924400000007</v>
      </c>
      <c r="O84" s="27">
        <f t="shared" si="30"/>
        <v>-767444.01316000277</v>
      </c>
      <c r="P84" s="27">
        <f t="shared" si="31"/>
        <v>767444.01316000277</v>
      </c>
    </row>
    <row r="85" spans="1:16">
      <c r="A85" s="31">
        <v>38078</v>
      </c>
      <c r="C85" s="6">
        <v>77</v>
      </c>
      <c r="D85" s="29">
        <f t="shared" si="22"/>
        <v>19444</v>
      </c>
      <c r="E85" s="29">
        <f t="shared" si="27"/>
        <v>1497188</v>
      </c>
      <c r="F85" s="29">
        <f t="shared" si="23"/>
        <v>-2002812</v>
      </c>
      <c r="G85" s="34">
        <f>+Inputs!$D$3</f>
        <v>0.37951000000000001</v>
      </c>
      <c r="I85" s="27">
        <f t="shared" si="28"/>
        <v>3500000</v>
      </c>
      <c r="K85" s="27">
        <f t="shared" si="24"/>
        <v>19444</v>
      </c>
      <c r="L85" s="27">
        <f t="shared" si="29"/>
        <v>1497188</v>
      </c>
      <c r="M85" s="27">
        <f t="shared" si="25"/>
        <v>7379.1924400000007</v>
      </c>
      <c r="N85" s="27">
        <f t="shared" si="26"/>
        <v>7379.1924400000007</v>
      </c>
      <c r="O85" s="27">
        <f t="shared" si="30"/>
        <v>-760064.82072000275</v>
      </c>
      <c r="P85" s="27">
        <f t="shared" si="31"/>
        <v>760064.82072000275</v>
      </c>
    </row>
    <row r="86" spans="1:16">
      <c r="A86" s="30">
        <v>38108</v>
      </c>
      <c r="C86" s="6">
        <v>78</v>
      </c>
      <c r="D86" s="29">
        <f t="shared" si="22"/>
        <v>19444</v>
      </c>
      <c r="E86" s="29">
        <f t="shared" si="27"/>
        <v>1516632</v>
      </c>
      <c r="F86" s="29">
        <f t="shared" si="23"/>
        <v>-1983368</v>
      </c>
      <c r="G86" s="34">
        <f>+Inputs!$D$3</f>
        <v>0.37951000000000001</v>
      </c>
      <c r="I86" s="27">
        <f t="shared" si="28"/>
        <v>3500000</v>
      </c>
      <c r="K86" s="27">
        <f t="shared" si="24"/>
        <v>19444</v>
      </c>
      <c r="L86" s="27">
        <f t="shared" si="29"/>
        <v>1516632</v>
      </c>
      <c r="M86" s="27">
        <f t="shared" si="25"/>
        <v>7379.1924400000007</v>
      </c>
      <c r="N86" s="27">
        <f t="shared" si="26"/>
        <v>7379.1924400000007</v>
      </c>
      <c r="O86" s="27">
        <f t="shared" si="30"/>
        <v>-752685.62828000274</v>
      </c>
      <c r="P86" s="27">
        <f t="shared" si="31"/>
        <v>752685.62828000274</v>
      </c>
    </row>
    <row r="87" spans="1:16">
      <c r="A87" s="31">
        <v>38139</v>
      </c>
      <c r="C87" s="6">
        <v>79</v>
      </c>
      <c r="D87" s="29">
        <f t="shared" si="22"/>
        <v>19444</v>
      </c>
      <c r="E87" s="29">
        <f t="shared" si="27"/>
        <v>1536076</v>
      </c>
      <c r="F87" s="29">
        <f t="shared" si="23"/>
        <v>-1963924</v>
      </c>
      <c r="G87" s="34">
        <f>+Inputs!$D$3</f>
        <v>0.37951000000000001</v>
      </c>
      <c r="I87" s="27">
        <f t="shared" si="28"/>
        <v>3500000</v>
      </c>
      <c r="K87" s="27">
        <f t="shared" si="24"/>
        <v>19444</v>
      </c>
      <c r="L87" s="27">
        <f t="shared" si="29"/>
        <v>1536076</v>
      </c>
      <c r="M87" s="27">
        <f t="shared" si="25"/>
        <v>7379.1924400000007</v>
      </c>
      <c r="N87" s="27">
        <f t="shared" si="26"/>
        <v>7379.1924400000007</v>
      </c>
      <c r="O87" s="27">
        <f t="shared" si="30"/>
        <v>-745306.43584000273</v>
      </c>
      <c r="P87" s="27">
        <f t="shared" si="31"/>
        <v>745306.43584000273</v>
      </c>
    </row>
    <row r="88" spans="1:16">
      <c r="A88" s="30">
        <v>38169</v>
      </c>
      <c r="C88" s="6">
        <v>80</v>
      </c>
      <c r="D88" s="29">
        <f t="shared" si="22"/>
        <v>19444</v>
      </c>
      <c r="E88" s="29">
        <f t="shared" si="27"/>
        <v>1555520</v>
      </c>
      <c r="F88" s="29">
        <f t="shared" si="23"/>
        <v>-1944480</v>
      </c>
      <c r="G88" s="34">
        <f>+Inputs!$D$3</f>
        <v>0.37951000000000001</v>
      </c>
      <c r="I88" s="27">
        <f t="shared" si="28"/>
        <v>3500000</v>
      </c>
      <c r="K88" s="27">
        <f t="shared" si="24"/>
        <v>19444</v>
      </c>
      <c r="L88" s="27">
        <f t="shared" si="29"/>
        <v>1555520</v>
      </c>
      <c r="M88" s="27">
        <f t="shared" si="25"/>
        <v>7379.1924400000007</v>
      </c>
      <c r="N88" s="27">
        <f t="shared" si="26"/>
        <v>7379.1924400000007</v>
      </c>
      <c r="O88" s="27">
        <f t="shared" si="30"/>
        <v>-737927.24340000271</v>
      </c>
      <c r="P88" s="27">
        <f t="shared" si="31"/>
        <v>737927.24340000271</v>
      </c>
    </row>
    <row r="89" spans="1:16">
      <c r="A89" s="31">
        <v>38200</v>
      </c>
      <c r="C89" s="6">
        <v>81</v>
      </c>
      <c r="D89" s="29">
        <f t="shared" si="22"/>
        <v>19444</v>
      </c>
      <c r="E89" s="29">
        <f t="shared" si="27"/>
        <v>1574964</v>
      </c>
      <c r="F89" s="29">
        <f t="shared" si="23"/>
        <v>-1925036</v>
      </c>
      <c r="G89" s="34">
        <f>+Inputs!$D$3</f>
        <v>0.37951000000000001</v>
      </c>
      <c r="I89" s="27">
        <f t="shared" si="28"/>
        <v>3500000</v>
      </c>
      <c r="K89" s="27">
        <f t="shared" si="24"/>
        <v>19444</v>
      </c>
      <c r="L89" s="27">
        <f t="shared" si="29"/>
        <v>1574964</v>
      </c>
      <c r="M89" s="27">
        <f t="shared" si="25"/>
        <v>7379.1924400000007</v>
      </c>
      <c r="N89" s="27">
        <f t="shared" si="26"/>
        <v>7379.1924400000007</v>
      </c>
      <c r="O89" s="27">
        <f t="shared" si="30"/>
        <v>-730548.0509600027</v>
      </c>
      <c r="P89" s="27">
        <f t="shared" si="31"/>
        <v>730548.0509600027</v>
      </c>
    </row>
    <row r="90" spans="1:16">
      <c r="A90" s="30">
        <v>38231</v>
      </c>
      <c r="C90" s="6">
        <v>82</v>
      </c>
      <c r="D90" s="29">
        <f t="shared" si="22"/>
        <v>19444</v>
      </c>
      <c r="E90" s="29">
        <f t="shared" si="27"/>
        <v>1594408</v>
      </c>
      <c r="F90" s="29">
        <f t="shared" si="23"/>
        <v>-1905592</v>
      </c>
      <c r="G90" s="34">
        <f>+Inputs!$D$3</f>
        <v>0.37951000000000001</v>
      </c>
      <c r="I90" s="27">
        <f t="shared" si="28"/>
        <v>3500000</v>
      </c>
      <c r="K90" s="27">
        <f t="shared" si="24"/>
        <v>19444</v>
      </c>
      <c r="L90" s="27">
        <f t="shared" si="29"/>
        <v>1594408</v>
      </c>
      <c r="M90" s="27">
        <f t="shared" si="25"/>
        <v>7379.1924400000007</v>
      </c>
      <c r="N90" s="27">
        <f t="shared" si="26"/>
        <v>7379.1924400000007</v>
      </c>
      <c r="O90" s="27">
        <f t="shared" si="30"/>
        <v>-723168.85852000269</v>
      </c>
      <c r="P90" s="27">
        <f t="shared" si="31"/>
        <v>723168.85852000269</v>
      </c>
    </row>
    <row r="91" spans="1:16">
      <c r="A91" s="31">
        <v>38261</v>
      </c>
      <c r="C91" s="6">
        <v>83</v>
      </c>
      <c r="D91" s="29">
        <f t="shared" si="22"/>
        <v>19444</v>
      </c>
      <c r="E91" s="29">
        <f t="shared" si="27"/>
        <v>1613852</v>
      </c>
      <c r="F91" s="29">
        <f t="shared" si="23"/>
        <v>-1886148</v>
      </c>
      <c r="G91" s="34">
        <f>+Inputs!$D$3</f>
        <v>0.37951000000000001</v>
      </c>
      <c r="I91" s="27">
        <f t="shared" si="28"/>
        <v>3500000</v>
      </c>
      <c r="K91" s="27">
        <f t="shared" si="24"/>
        <v>19444</v>
      </c>
      <c r="L91" s="27">
        <f t="shared" si="29"/>
        <v>1613852</v>
      </c>
      <c r="M91" s="27">
        <f t="shared" si="25"/>
        <v>7379.1924400000007</v>
      </c>
      <c r="N91" s="27">
        <f t="shared" si="26"/>
        <v>7379.1924400000007</v>
      </c>
      <c r="O91" s="27">
        <f t="shared" si="30"/>
        <v>-715789.66608000267</v>
      </c>
      <c r="P91" s="27">
        <f t="shared" si="31"/>
        <v>715789.66608000267</v>
      </c>
    </row>
    <row r="92" spans="1:16">
      <c r="A92" s="30">
        <v>38292</v>
      </c>
      <c r="C92" s="6">
        <v>84</v>
      </c>
      <c r="D92" s="29">
        <f t="shared" si="22"/>
        <v>19444</v>
      </c>
      <c r="E92" s="29">
        <f t="shared" si="27"/>
        <v>1633296</v>
      </c>
      <c r="F92" s="29">
        <f t="shared" si="23"/>
        <v>-1866704</v>
      </c>
      <c r="G92" s="34">
        <f>+Inputs!$D$3</f>
        <v>0.37951000000000001</v>
      </c>
      <c r="I92" s="27">
        <f t="shared" si="28"/>
        <v>3500000</v>
      </c>
      <c r="K92" s="27">
        <f t="shared" si="24"/>
        <v>19444</v>
      </c>
      <c r="L92" s="27">
        <f t="shared" si="29"/>
        <v>1633296</v>
      </c>
      <c r="M92" s="27">
        <f t="shared" si="25"/>
        <v>7379.1924400000007</v>
      </c>
      <c r="N92" s="27">
        <f t="shared" si="26"/>
        <v>7379.1924400000007</v>
      </c>
      <c r="O92" s="27">
        <f t="shared" si="30"/>
        <v>-708410.47364000266</v>
      </c>
      <c r="P92" s="27">
        <f t="shared" si="31"/>
        <v>708410.47364000266</v>
      </c>
    </row>
    <row r="93" spans="1:16">
      <c r="A93" s="31">
        <v>38322</v>
      </c>
      <c r="C93" s="6">
        <v>85</v>
      </c>
      <c r="D93" s="29">
        <f t="shared" si="22"/>
        <v>19444</v>
      </c>
      <c r="E93" s="29">
        <f t="shared" si="27"/>
        <v>1652740</v>
      </c>
      <c r="F93" s="29">
        <f t="shared" si="23"/>
        <v>-1847260</v>
      </c>
      <c r="G93" s="34">
        <f>+Inputs!$D$3</f>
        <v>0.37951000000000001</v>
      </c>
      <c r="I93" s="27">
        <f t="shared" si="28"/>
        <v>3500000</v>
      </c>
      <c r="K93" s="27">
        <f t="shared" si="24"/>
        <v>19444</v>
      </c>
      <c r="L93" s="27">
        <f t="shared" si="29"/>
        <v>1652740</v>
      </c>
      <c r="M93" s="27">
        <f t="shared" si="25"/>
        <v>7379.1924400000007</v>
      </c>
      <c r="N93" s="27">
        <f t="shared" si="26"/>
        <v>7379.1924400000007</v>
      </c>
      <c r="O93" s="27">
        <f t="shared" si="30"/>
        <v>-701031.28120000265</v>
      </c>
      <c r="P93" s="27">
        <f t="shared" si="31"/>
        <v>701031.28120000265</v>
      </c>
    </row>
    <row r="94" spans="1:16">
      <c r="A94" s="30">
        <v>38353</v>
      </c>
      <c r="C94" s="6">
        <v>86</v>
      </c>
      <c r="D94" s="29">
        <f t="shared" si="22"/>
        <v>19444</v>
      </c>
      <c r="E94" s="29">
        <f t="shared" si="27"/>
        <v>1672184</v>
      </c>
      <c r="F94" s="29">
        <f t="shared" si="23"/>
        <v>-1827816</v>
      </c>
      <c r="G94" s="34">
        <f>+Inputs!$D$3</f>
        <v>0.37951000000000001</v>
      </c>
      <c r="I94" s="27">
        <f t="shared" si="28"/>
        <v>3500000</v>
      </c>
      <c r="K94" s="27">
        <f t="shared" si="24"/>
        <v>19444</v>
      </c>
      <c r="L94" s="27">
        <f t="shared" si="29"/>
        <v>1672184</v>
      </c>
      <c r="M94" s="27">
        <f t="shared" si="25"/>
        <v>7379.1924400000007</v>
      </c>
      <c r="N94" s="27">
        <f t="shared" si="26"/>
        <v>7379.1924400000007</v>
      </c>
      <c r="O94" s="27">
        <f t="shared" si="30"/>
        <v>-693652.08876000263</v>
      </c>
      <c r="P94" s="27">
        <f t="shared" si="31"/>
        <v>693652.08876000263</v>
      </c>
    </row>
    <row r="95" spans="1:16">
      <c r="A95" s="31">
        <v>38384</v>
      </c>
      <c r="C95" s="6">
        <v>87</v>
      </c>
      <c r="D95" s="29">
        <f t="shared" si="22"/>
        <v>19444</v>
      </c>
      <c r="E95" s="29">
        <f t="shared" si="27"/>
        <v>1691628</v>
      </c>
      <c r="F95" s="29">
        <f t="shared" si="23"/>
        <v>-1808372</v>
      </c>
      <c r="G95" s="34">
        <f>+Inputs!$D$3</f>
        <v>0.37951000000000001</v>
      </c>
      <c r="I95" s="27">
        <f t="shared" si="28"/>
        <v>3500000</v>
      </c>
      <c r="K95" s="27">
        <f t="shared" si="24"/>
        <v>19444</v>
      </c>
      <c r="L95" s="27">
        <f t="shared" si="29"/>
        <v>1691628</v>
      </c>
      <c r="M95" s="27">
        <f t="shared" si="25"/>
        <v>7379.1924400000007</v>
      </c>
      <c r="N95" s="27">
        <f t="shared" si="26"/>
        <v>7379.1924400000007</v>
      </c>
      <c r="O95" s="27">
        <f t="shared" si="30"/>
        <v>-686272.89632000262</v>
      </c>
      <c r="P95" s="27">
        <f t="shared" si="31"/>
        <v>686272.89632000262</v>
      </c>
    </row>
    <row r="96" spans="1:16">
      <c r="A96" s="30">
        <v>38412</v>
      </c>
      <c r="C96" s="6">
        <v>88</v>
      </c>
      <c r="D96" s="29">
        <f t="shared" si="22"/>
        <v>19444</v>
      </c>
      <c r="E96" s="29">
        <f t="shared" si="27"/>
        <v>1711072</v>
      </c>
      <c r="F96" s="29">
        <f t="shared" si="23"/>
        <v>-1788928</v>
      </c>
      <c r="G96" s="34">
        <f>+Inputs!$D$3</f>
        <v>0.37951000000000001</v>
      </c>
      <c r="I96" s="27">
        <f t="shared" si="28"/>
        <v>3500000</v>
      </c>
      <c r="K96" s="27">
        <f t="shared" si="24"/>
        <v>19444</v>
      </c>
      <c r="L96" s="27">
        <f t="shared" si="29"/>
        <v>1711072</v>
      </c>
      <c r="M96" s="27">
        <f t="shared" si="25"/>
        <v>7379.1924400000007</v>
      </c>
      <c r="N96" s="27">
        <f t="shared" si="26"/>
        <v>7379.1924400000007</v>
      </c>
      <c r="O96" s="27">
        <f t="shared" si="30"/>
        <v>-678893.70388000261</v>
      </c>
      <c r="P96" s="27">
        <f t="shared" si="31"/>
        <v>678893.70388000261</v>
      </c>
    </row>
    <row r="97" spans="1:16">
      <c r="A97" s="31">
        <v>38443</v>
      </c>
      <c r="C97" s="6">
        <v>89</v>
      </c>
      <c r="D97" s="29">
        <f t="shared" si="22"/>
        <v>19444</v>
      </c>
      <c r="E97" s="29">
        <f t="shared" si="27"/>
        <v>1730516</v>
      </c>
      <c r="F97" s="29">
        <f t="shared" si="23"/>
        <v>-1769484</v>
      </c>
      <c r="G97" s="34">
        <f>+Inputs!$D$3</f>
        <v>0.37951000000000001</v>
      </c>
      <c r="I97" s="27">
        <f t="shared" si="28"/>
        <v>3500000</v>
      </c>
      <c r="K97" s="27">
        <f t="shared" si="24"/>
        <v>19444</v>
      </c>
      <c r="L97" s="27">
        <f t="shared" si="29"/>
        <v>1730516</v>
      </c>
      <c r="M97" s="27">
        <f t="shared" si="25"/>
        <v>7379.1924400000007</v>
      </c>
      <c r="N97" s="27">
        <f t="shared" si="26"/>
        <v>7379.1924400000007</v>
      </c>
      <c r="O97" s="27">
        <f t="shared" si="30"/>
        <v>-671514.51144000259</v>
      </c>
      <c r="P97" s="27">
        <f t="shared" si="31"/>
        <v>671514.51144000259</v>
      </c>
    </row>
    <row r="98" spans="1:16">
      <c r="A98" s="30">
        <v>38473</v>
      </c>
      <c r="C98" s="6">
        <v>90</v>
      </c>
      <c r="D98" s="29">
        <f t="shared" si="22"/>
        <v>19444</v>
      </c>
      <c r="E98" s="29">
        <f t="shared" si="27"/>
        <v>1749960</v>
      </c>
      <c r="F98" s="29">
        <f t="shared" si="23"/>
        <v>-1750040</v>
      </c>
      <c r="G98" s="34">
        <f>+Inputs!$D$3</f>
        <v>0.37951000000000001</v>
      </c>
      <c r="I98" s="27">
        <f t="shared" si="28"/>
        <v>3500000</v>
      </c>
      <c r="K98" s="27">
        <f t="shared" si="24"/>
        <v>19444</v>
      </c>
      <c r="L98" s="27">
        <f t="shared" si="29"/>
        <v>1749960</v>
      </c>
      <c r="M98" s="27">
        <f t="shared" si="25"/>
        <v>7379.1924400000007</v>
      </c>
      <c r="N98" s="27">
        <f t="shared" si="26"/>
        <v>7379.1924400000007</v>
      </c>
      <c r="O98" s="27">
        <f t="shared" si="30"/>
        <v>-664135.31900000258</v>
      </c>
      <c r="P98" s="27">
        <f t="shared" si="31"/>
        <v>664135.31900000258</v>
      </c>
    </row>
    <row r="99" spans="1:16">
      <c r="A99" s="31">
        <v>38504</v>
      </c>
      <c r="C99" s="6">
        <v>91</v>
      </c>
      <c r="D99" s="29">
        <f t="shared" si="22"/>
        <v>19444</v>
      </c>
      <c r="E99" s="29">
        <f t="shared" si="27"/>
        <v>1769404</v>
      </c>
      <c r="F99" s="29">
        <f t="shared" si="23"/>
        <v>-1730596</v>
      </c>
      <c r="G99" s="34">
        <f>+Inputs!$D$3</f>
        <v>0.37951000000000001</v>
      </c>
      <c r="I99" s="27">
        <f t="shared" si="28"/>
        <v>3500000</v>
      </c>
      <c r="K99" s="27">
        <f t="shared" si="24"/>
        <v>19444</v>
      </c>
      <c r="L99" s="27">
        <f t="shared" si="29"/>
        <v>1769404</v>
      </c>
      <c r="M99" s="27">
        <f t="shared" si="25"/>
        <v>7379.1924400000007</v>
      </c>
      <c r="N99" s="27">
        <f t="shared" si="26"/>
        <v>7379.1924400000007</v>
      </c>
      <c r="O99" s="27">
        <f t="shared" si="30"/>
        <v>-656756.12656000257</v>
      </c>
      <c r="P99" s="27">
        <f t="shared" si="31"/>
        <v>656756.12656000257</v>
      </c>
    </row>
    <row r="100" spans="1:16">
      <c r="A100" s="30">
        <v>38534</v>
      </c>
      <c r="C100" s="6">
        <v>92</v>
      </c>
      <c r="D100" s="29">
        <f t="shared" si="22"/>
        <v>19444</v>
      </c>
      <c r="E100" s="29">
        <f t="shared" si="27"/>
        <v>1788848</v>
      </c>
      <c r="F100" s="29">
        <f t="shared" si="23"/>
        <v>-1711152</v>
      </c>
      <c r="G100" s="34">
        <f>+Inputs!$D$3</f>
        <v>0.37951000000000001</v>
      </c>
      <c r="I100" s="27">
        <f t="shared" si="28"/>
        <v>3500000</v>
      </c>
      <c r="K100" s="27">
        <f t="shared" si="24"/>
        <v>19444</v>
      </c>
      <c r="L100" s="27">
        <f t="shared" si="29"/>
        <v>1788848</v>
      </c>
      <c r="M100" s="27">
        <f t="shared" si="25"/>
        <v>7379.1924400000007</v>
      </c>
      <c r="N100" s="27">
        <f t="shared" si="26"/>
        <v>7379.1924400000007</v>
      </c>
      <c r="O100" s="27">
        <f t="shared" si="30"/>
        <v>-649376.93412000255</v>
      </c>
      <c r="P100" s="27">
        <f t="shared" si="31"/>
        <v>649376.93412000255</v>
      </c>
    </row>
    <row r="101" spans="1:16">
      <c r="A101" s="31">
        <v>38565</v>
      </c>
      <c r="C101" s="6">
        <v>93</v>
      </c>
      <c r="D101" s="29">
        <f t="shared" si="22"/>
        <v>19444</v>
      </c>
      <c r="E101" s="29">
        <f t="shared" si="27"/>
        <v>1808292</v>
      </c>
      <c r="F101" s="29">
        <f t="shared" si="23"/>
        <v>-1691708</v>
      </c>
      <c r="G101" s="34">
        <f>+Inputs!$D$3</f>
        <v>0.37951000000000001</v>
      </c>
      <c r="I101" s="27">
        <f t="shared" si="28"/>
        <v>3500000</v>
      </c>
      <c r="K101" s="27">
        <f t="shared" si="24"/>
        <v>19444</v>
      </c>
      <c r="L101" s="27">
        <f t="shared" si="29"/>
        <v>1808292</v>
      </c>
      <c r="M101" s="27">
        <f t="shared" si="25"/>
        <v>7379.1924400000007</v>
      </c>
      <c r="N101" s="27">
        <f t="shared" si="26"/>
        <v>7379.1924400000007</v>
      </c>
      <c r="O101" s="27">
        <f t="shared" si="30"/>
        <v>-641997.74168000254</v>
      </c>
      <c r="P101" s="27">
        <f t="shared" si="31"/>
        <v>641997.74168000254</v>
      </c>
    </row>
    <row r="102" spans="1:16">
      <c r="A102" s="30">
        <v>38596</v>
      </c>
      <c r="C102" s="6">
        <v>94</v>
      </c>
      <c r="D102" s="29">
        <f t="shared" si="22"/>
        <v>19444</v>
      </c>
      <c r="E102" s="29">
        <f t="shared" si="27"/>
        <v>1827736</v>
      </c>
      <c r="F102" s="29">
        <f t="shared" si="23"/>
        <v>-1672264</v>
      </c>
      <c r="G102" s="34">
        <f>+Inputs!$D$3</f>
        <v>0.37951000000000001</v>
      </c>
      <c r="I102" s="27">
        <f t="shared" si="28"/>
        <v>3500000</v>
      </c>
      <c r="K102" s="27">
        <f t="shared" si="24"/>
        <v>19444</v>
      </c>
      <c r="L102" s="27">
        <f t="shared" si="29"/>
        <v>1827736</v>
      </c>
      <c r="M102" s="27">
        <f t="shared" si="25"/>
        <v>7379.1924400000007</v>
      </c>
      <c r="N102" s="27">
        <f t="shared" si="26"/>
        <v>7379.1924400000007</v>
      </c>
      <c r="O102" s="27">
        <f t="shared" si="30"/>
        <v>-634618.54924000253</v>
      </c>
      <c r="P102" s="27">
        <f t="shared" si="31"/>
        <v>634618.54924000253</v>
      </c>
    </row>
    <row r="103" spans="1:16">
      <c r="A103" s="31">
        <v>38626</v>
      </c>
      <c r="C103" s="6">
        <v>95</v>
      </c>
      <c r="D103" s="29">
        <f t="shared" si="22"/>
        <v>19444</v>
      </c>
      <c r="E103" s="29">
        <f t="shared" si="27"/>
        <v>1847180</v>
      </c>
      <c r="F103" s="29">
        <f t="shared" si="23"/>
        <v>-1652820</v>
      </c>
      <c r="G103" s="34">
        <f>+Inputs!$D$3</f>
        <v>0.37951000000000001</v>
      </c>
      <c r="I103" s="27">
        <f t="shared" si="28"/>
        <v>3500000</v>
      </c>
      <c r="K103" s="27">
        <f t="shared" si="24"/>
        <v>19444</v>
      </c>
      <c r="L103" s="27">
        <f t="shared" si="29"/>
        <v>1847180</v>
      </c>
      <c r="M103" s="27">
        <f t="shared" si="25"/>
        <v>7379.1924400000007</v>
      </c>
      <c r="N103" s="27">
        <f t="shared" si="26"/>
        <v>7379.1924400000007</v>
      </c>
      <c r="O103" s="27">
        <f t="shared" si="30"/>
        <v>-627239.35680000251</v>
      </c>
      <c r="P103" s="27">
        <f t="shared" si="31"/>
        <v>627239.35680000251</v>
      </c>
    </row>
    <row r="104" spans="1:16">
      <c r="A104" s="30">
        <v>38657</v>
      </c>
      <c r="C104" s="6">
        <v>96</v>
      </c>
      <c r="D104" s="29">
        <f t="shared" si="22"/>
        <v>19444</v>
      </c>
      <c r="E104" s="29">
        <f t="shared" si="27"/>
        <v>1866624</v>
      </c>
      <c r="F104" s="29">
        <f t="shared" si="23"/>
        <v>-1633376</v>
      </c>
      <c r="G104" s="34">
        <f>+Inputs!$D$3</f>
        <v>0.37951000000000001</v>
      </c>
      <c r="I104" s="27">
        <f t="shared" si="28"/>
        <v>3500000</v>
      </c>
      <c r="K104" s="27">
        <f t="shared" si="24"/>
        <v>19444</v>
      </c>
      <c r="L104" s="27">
        <f t="shared" si="29"/>
        <v>1866624</v>
      </c>
      <c r="M104" s="27">
        <f t="shared" si="25"/>
        <v>7379.1924400000007</v>
      </c>
      <c r="N104" s="27">
        <f t="shared" si="26"/>
        <v>7379.1924400000007</v>
      </c>
      <c r="O104" s="27">
        <f t="shared" si="30"/>
        <v>-619860.1643600025</v>
      </c>
      <c r="P104" s="27">
        <f t="shared" si="31"/>
        <v>619860.1643600025</v>
      </c>
    </row>
    <row r="105" spans="1:16">
      <c r="A105" s="31">
        <v>38687</v>
      </c>
      <c r="C105" s="6">
        <v>97</v>
      </c>
      <c r="D105" s="29">
        <f t="shared" ref="D105:D136" si="32">ROUND(-(+$B$9/180)*1,0)</f>
        <v>19444</v>
      </c>
      <c r="E105" s="29">
        <f t="shared" si="27"/>
        <v>1886068</v>
      </c>
      <c r="F105" s="29">
        <f t="shared" ref="F105:F136" si="33">$B$9+E105</f>
        <v>-1613932</v>
      </c>
      <c r="G105" s="34">
        <f>+Inputs!$D$3</f>
        <v>0.37951000000000001</v>
      </c>
      <c r="I105" s="27">
        <f t="shared" si="28"/>
        <v>3500000</v>
      </c>
      <c r="K105" s="27">
        <f t="shared" ref="K105:K136" si="34">D105</f>
        <v>19444</v>
      </c>
      <c r="L105" s="27">
        <f t="shared" si="29"/>
        <v>1886068</v>
      </c>
      <c r="M105" s="27">
        <f t="shared" ref="M105:M136" si="35">K105*G105</f>
        <v>7379.1924400000007</v>
      </c>
      <c r="N105" s="27">
        <f t="shared" ref="N105:N136" si="36">M105-J105</f>
        <v>7379.1924400000007</v>
      </c>
      <c r="O105" s="27">
        <f t="shared" si="30"/>
        <v>-612480.97192000248</v>
      </c>
      <c r="P105" s="27">
        <f t="shared" si="31"/>
        <v>612480.97192000248</v>
      </c>
    </row>
    <row r="106" spans="1:16">
      <c r="A106" s="30">
        <v>38718</v>
      </c>
      <c r="C106" s="6">
        <v>98</v>
      </c>
      <c r="D106" s="29">
        <f t="shared" si="32"/>
        <v>19444</v>
      </c>
      <c r="E106" s="29">
        <f t="shared" ref="E106:E137" si="37">+E105+D106</f>
        <v>1905512</v>
      </c>
      <c r="F106" s="29">
        <f t="shared" si="33"/>
        <v>-1594488</v>
      </c>
      <c r="G106" s="34">
        <f>+Inputs!$D$3</f>
        <v>0.37951000000000001</v>
      </c>
      <c r="I106" s="27">
        <f t="shared" ref="I106:I137" si="38">+I105+H106</f>
        <v>3500000</v>
      </c>
      <c r="K106" s="27">
        <f t="shared" si="34"/>
        <v>19444</v>
      </c>
      <c r="L106" s="27">
        <f t="shared" ref="L106:L137" si="39">+L105+K106</f>
        <v>1905512</v>
      </c>
      <c r="M106" s="27">
        <f t="shared" si="35"/>
        <v>7379.1924400000007</v>
      </c>
      <c r="N106" s="27">
        <f t="shared" si="36"/>
        <v>7379.1924400000007</v>
      </c>
      <c r="O106" s="27">
        <f t="shared" ref="O106:O137" si="40">+O105+N106</f>
        <v>-605101.77948000247</v>
      </c>
      <c r="P106" s="27">
        <f t="shared" ref="P106:P137" si="41">P105-N106</f>
        <v>605101.77948000247</v>
      </c>
    </row>
    <row r="107" spans="1:16">
      <c r="A107" s="31">
        <v>38749</v>
      </c>
      <c r="C107" s="6">
        <v>99</v>
      </c>
      <c r="D107" s="29">
        <f t="shared" si="32"/>
        <v>19444</v>
      </c>
      <c r="E107" s="29">
        <f t="shared" si="37"/>
        <v>1924956</v>
      </c>
      <c r="F107" s="29">
        <f t="shared" si="33"/>
        <v>-1575044</v>
      </c>
      <c r="G107" s="34">
        <f>+Inputs!$D$3</f>
        <v>0.37951000000000001</v>
      </c>
      <c r="I107" s="27">
        <f t="shared" si="38"/>
        <v>3500000</v>
      </c>
      <c r="K107" s="27">
        <f t="shared" si="34"/>
        <v>19444</v>
      </c>
      <c r="L107" s="27">
        <f t="shared" si="39"/>
        <v>1924956</v>
      </c>
      <c r="M107" s="27">
        <f t="shared" si="35"/>
        <v>7379.1924400000007</v>
      </c>
      <c r="N107" s="27">
        <f t="shared" si="36"/>
        <v>7379.1924400000007</v>
      </c>
      <c r="O107" s="27">
        <f t="shared" si="40"/>
        <v>-597722.58704000246</v>
      </c>
      <c r="P107" s="27">
        <f t="shared" si="41"/>
        <v>597722.58704000246</v>
      </c>
    </row>
    <row r="108" spans="1:16">
      <c r="A108" s="30">
        <v>38777</v>
      </c>
      <c r="C108" s="6">
        <v>100</v>
      </c>
      <c r="D108" s="29">
        <f t="shared" si="32"/>
        <v>19444</v>
      </c>
      <c r="E108" s="29">
        <f t="shared" si="37"/>
        <v>1944400</v>
      </c>
      <c r="F108" s="29">
        <f t="shared" si="33"/>
        <v>-1555600</v>
      </c>
      <c r="G108" s="34">
        <f>+Inputs!$D$3</f>
        <v>0.37951000000000001</v>
      </c>
      <c r="I108" s="27">
        <f t="shared" si="38"/>
        <v>3500000</v>
      </c>
      <c r="K108" s="27">
        <f t="shared" si="34"/>
        <v>19444</v>
      </c>
      <c r="L108" s="27">
        <f t="shared" si="39"/>
        <v>1944400</v>
      </c>
      <c r="M108" s="27">
        <f t="shared" si="35"/>
        <v>7379.1924400000007</v>
      </c>
      <c r="N108" s="27">
        <f t="shared" si="36"/>
        <v>7379.1924400000007</v>
      </c>
      <c r="O108" s="27">
        <f t="shared" si="40"/>
        <v>-590343.39460000244</v>
      </c>
      <c r="P108" s="27">
        <f t="shared" si="41"/>
        <v>590343.39460000244</v>
      </c>
    </row>
    <row r="109" spans="1:16">
      <c r="A109" s="31">
        <v>38808</v>
      </c>
      <c r="C109" s="6">
        <v>101</v>
      </c>
      <c r="D109" s="29">
        <f t="shared" si="32"/>
        <v>19444</v>
      </c>
      <c r="E109" s="29">
        <f t="shared" si="37"/>
        <v>1963844</v>
      </c>
      <c r="F109" s="29">
        <f t="shared" si="33"/>
        <v>-1536156</v>
      </c>
      <c r="G109" s="34">
        <f>+Inputs!$D$3</f>
        <v>0.37951000000000001</v>
      </c>
      <c r="I109" s="27">
        <f t="shared" si="38"/>
        <v>3500000</v>
      </c>
      <c r="K109" s="27">
        <f t="shared" si="34"/>
        <v>19444</v>
      </c>
      <c r="L109" s="27">
        <f t="shared" si="39"/>
        <v>1963844</v>
      </c>
      <c r="M109" s="27">
        <f t="shared" si="35"/>
        <v>7379.1924400000007</v>
      </c>
      <c r="N109" s="27">
        <f t="shared" si="36"/>
        <v>7379.1924400000007</v>
      </c>
      <c r="O109" s="27">
        <f t="shared" si="40"/>
        <v>-582964.20216000243</v>
      </c>
      <c r="P109" s="27">
        <f t="shared" si="41"/>
        <v>582964.20216000243</v>
      </c>
    </row>
    <row r="110" spans="1:16">
      <c r="A110" s="30">
        <v>38838</v>
      </c>
      <c r="C110" s="6">
        <v>102</v>
      </c>
      <c r="D110" s="29">
        <f t="shared" si="32"/>
        <v>19444</v>
      </c>
      <c r="E110" s="29">
        <f t="shared" si="37"/>
        <v>1983288</v>
      </c>
      <c r="F110" s="29">
        <f t="shared" si="33"/>
        <v>-1516712</v>
      </c>
      <c r="G110" s="34">
        <f>+Inputs!$D$3</f>
        <v>0.37951000000000001</v>
      </c>
      <c r="I110" s="27">
        <f t="shared" si="38"/>
        <v>3500000</v>
      </c>
      <c r="K110" s="27">
        <f t="shared" si="34"/>
        <v>19444</v>
      </c>
      <c r="L110" s="27">
        <f t="shared" si="39"/>
        <v>1983288</v>
      </c>
      <c r="M110" s="27">
        <f t="shared" si="35"/>
        <v>7379.1924400000007</v>
      </c>
      <c r="N110" s="27">
        <f t="shared" si="36"/>
        <v>7379.1924400000007</v>
      </c>
      <c r="O110" s="27">
        <f t="shared" si="40"/>
        <v>-575585.00972000242</v>
      </c>
      <c r="P110" s="27">
        <f t="shared" si="41"/>
        <v>575585.00972000242</v>
      </c>
    </row>
    <row r="111" spans="1:16">
      <c r="A111" s="31">
        <v>38869</v>
      </c>
      <c r="C111" s="6">
        <v>103</v>
      </c>
      <c r="D111" s="29">
        <f t="shared" si="32"/>
        <v>19444</v>
      </c>
      <c r="E111" s="29">
        <f t="shared" si="37"/>
        <v>2002732</v>
      </c>
      <c r="F111" s="29">
        <f t="shared" si="33"/>
        <v>-1497268</v>
      </c>
      <c r="G111" s="34">
        <f>+Inputs!$D$3</f>
        <v>0.37951000000000001</v>
      </c>
      <c r="I111" s="27">
        <f t="shared" si="38"/>
        <v>3500000</v>
      </c>
      <c r="K111" s="27">
        <f t="shared" si="34"/>
        <v>19444</v>
      </c>
      <c r="L111" s="27">
        <f t="shared" si="39"/>
        <v>2002732</v>
      </c>
      <c r="M111" s="27">
        <f t="shared" si="35"/>
        <v>7379.1924400000007</v>
      </c>
      <c r="N111" s="27">
        <f t="shared" si="36"/>
        <v>7379.1924400000007</v>
      </c>
      <c r="O111" s="27">
        <f t="shared" si="40"/>
        <v>-568205.8172800024</v>
      </c>
      <c r="P111" s="27">
        <f t="shared" si="41"/>
        <v>568205.8172800024</v>
      </c>
    </row>
    <row r="112" spans="1:16">
      <c r="A112" s="30">
        <v>38899</v>
      </c>
      <c r="C112" s="6">
        <v>104</v>
      </c>
      <c r="D112" s="29">
        <f t="shared" si="32"/>
        <v>19444</v>
      </c>
      <c r="E112" s="29">
        <f t="shared" si="37"/>
        <v>2022176</v>
      </c>
      <c r="F112" s="29">
        <f t="shared" si="33"/>
        <v>-1477824</v>
      </c>
      <c r="G112" s="34">
        <f>+Inputs!$D$3</f>
        <v>0.37951000000000001</v>
      </c>
      <c r="I112" s="27">
        <f t="shared" si="38"/>
        <v>3500000</v>
      </c>
      <c r="K112" s="27">
        <f t="shared" si="34"/>
        <v>19444</v>
      </c>
      <c r="L112" s="27">
        <f t="shared" si="39"/>
        <v>2022176</v>
      </c>
      <c r="M112" s="27">
        <f t="shared" si="35"/>
        <v>7379.1924400000007</v>
      </c>
      <c r="N112" s="27">
        <f t="shared" si="36"/>
        <v>7379.1924400000007</v>
      </c>
      <c r="O112" s="27">
        <f t="shared" si="40"/>
        <v>-560826.62484000239</v>
      </c>
      <c r="P112" s="27">
        <f t="shared" si="41"/>
        <v>560826.62484000239</v>
      </c>
    </row>
    <row r="113" spans="1:16">
      <c r="A113" s="31">
        <v>38930</v>
      </c>
      <c r="C113" s="6">
        <v>105</v>
      </c>
      <c r="D113" s="29">
        <f t="shared" si="32"/>
        <v>19444</v>
      </c>
      <c r="E113" s="29">
        <f t="shared" si="37"/>
        <v>2041620</v>
      </c>
      <c r="F113" s="29">
        <f t="shared" si="33"/>
        <v>-1458380</v>
      </c>
      <c r="G113" s="34">
        <f>+Inputs!$D$3</f>
        <v>0.37951000000000001</v>
      </c>
      <c r="I113" s="27">
        <f t="shared" si="38"/>
        <v>3500000</v>
      </c>
      <c r="K113" s="27">
        <f t="shared" si="34"/>
        <v>19444</v>
      </c>
      <c r="L113" s="27">
        <f t="shared" si="39"/>
        <v>2041620</v>
      </c>
      <c r="M113" s="27">
        <f t="shared" si="35"/>
        <v>7379.1924400000007</v>
      </c>
      <c r="N113" s="27">
        <f t="shared" si="36"/>
        <v>7379.1924400000007</v>
      </c>
      <c r="O113" s="27">
        <f t="shared" si="40"/>
        <v>-553447.43240000238</v>
      </c>
      <c r="P113" s="27">
        <f t="shared" si="41"/>
        <v>553447.43240000238</v>
      </c>
    </row>
    <row r="114" spans="1:16">
      <c r="A114" s="30">
        <v>38961</v>
      </c>
      <c r="C114" s="6">
        <v>106</v>
      </c>
      <c r="D114" s="29">
        <f t="shared" si="32"/>
        <v>19444</v>
      </c>
      <c r="E114" s="29">
        <f t="shared" si="37"/>
        <v>2061064</v>
      </c>
      <c r="F114" s="29">
        <f t="shared" si="33"/>
        <v>-1438936</v>
      </c>
      <c r="G114" s="34">
        <f>+Inputs!$D$3</f>
        <v>0.37951000000000001</v>
      </c>
      <c r="I114" s="27">
        <f t="shared" si="38"/>
        <v>3500000</v>
      </c>
      <c r="K114" s="27">
        <f t="shared" si="34"/>
        <v>19444</v>
      </c>
      <c r="L114" s="27">
        <f t="shared" si="39"/>
        <v>2061064</v>
      </c>
      <c r="M114" s="27">
        <f t="shared" si="35"/>
        <v>7379.1924400000007</v>
      </c>
      <c r="N114" s="27">
        <f t="shared" si="36"/>
        <v>7379.1924400000007</v>
      </c>
      <c r="O114" s="27">
        <f t="shared" si="40"/>
        <v>-546068.23996000236</v>
      </c>
      <c r="P114" s="27">
        <f t="shared" si="41"/>
        <v>546068.23996000236</v>
      </c>
    </row>
    <row r="115" spans="1:16">
      <c r="A115" s="31">
        <v>38991</v>
      </c>
      <c r="C115" s="6">
        <v>107</v>
      </c>
      <c r="D115" s="29">
        <f t="shared" si="32"/>
        <v>19444</v>
      </c>
      <c r="E115" s="29">
        <f t="shared" si="37"/>
        <v>2080508</v>
      </c>
      <c r="F115" s="29">
        <f t="shared" si="33"/>
        <v>-1419492</v>
      </c>
      <c r="G115" s="34">
        <f>+Inputs!$D$3</f>
        <v>0.37951000000000001</v>
      </c>
      <c r="I115" s="27">
        <f t="shared" si="38"/>
        <v>3500000</v>
      </c>
      <c r="K115" s="27">
        <f t="shared" si="34"/>
        <v>19444</v>
      </c>
      <c r="L115" s="27">
        <f t="shared" si="39"/>
        <v>2080508</v>
      </c>
      <c r="M115" s="27">
        <f t="shared" si="35"/>
        <v>7379.1924400000007</v>
      </c>
      <c r="N115" s="27">
        <f t="shared" si="36"/>
        <v>7379.1924400000007</v>
      </c>
      <c r="O115" s="27">
        <f t="shared" si="40"/>
        <v>-538689.04752000235</v>
      </c>
      <c r="P115" s="27">
        <f t="shared" si="41"/>
        <v>538689.04752000235</v>
      </c>
    </row>
    <row r="116" spans="1:16">
      <c r="A116" s="30">
        <v>39022</v>
      </c>
      <c r="C116" s="6">
        <v>108</v>
      </c>
      <c r="D116" s="29">
        <f t="shared" si="32"/>
        <v>19444</v>
      </c>
      <c r="E116" s="29">
        <f t="shared" si="37"/>
        <v>2099952</v>
      </c>
      <c r="F116" s="29">
        <f t="shared" si="33"/>
        <v>-1400048</v>
      </c>
      <c r="G116" s="34">
        <f>+Inputs!$D$3</f>
        <v>0.37951000000000001</v>
      </c>
      <c r="I116" s="27">
        <f t="shared" si="38"/>
        <v>3500000</v>
      </c>
      <c r="K116" s="27">
        <f t="shared" si="34"/>
        <v>19444</v>
      </c>
      <c r="L116" s="27">
        <f t="shared" si="39"/>
        <v>2099952</v>
      </c>
      <c r="M116" s="27">
        <f t="shared" si="35"/>
        <v>7379.1924400000007</v>
      </c>
      <c r="N116" s="27">
        <f t="shared" si="36"/>
        <v>7379.1924400000007</v>
      </c>
      <c r="O116" s="27">
        <f t="shared" si="40"/>
        <v>-531309.85508000234</v>
      </c>
      <c r="P116" s="27">
        <f t="shared" si="41"/>
        <v>531309.85508000234</v>
      </c>
    </row>
    <row r="117" spans="1:16">
      <c r="A117" s="31">
        <v>39052</v>
      </c>
      <c r="C117" s="6">
        <v>109</v>
      </c>
      <c r="D117" s="29">
        <f t="shared" si="32"/>
        <v>19444</v>
      </c>
      <c r="E117" s="29">
        <f t="shared" si="37"/>
        <v>2119396</v>
      </c>
      <c r="F117" s="29">
        <f t="shared" si="33"/>
        <v>-1380604</v>
      </c>
      <c r="G117" s="34">
        <f>+Inputs!$D$3</f>
        <v>0.37951000000000001</v>
      </c>
      <c r="I117" s="27">
        <f t="shared" si="38"/>
        <v>3500000</v>
      </c>
      <c r="K117" s="27">
        <f t="shared" si="34"/>
        <v>19444</v>
      </c>
      <c r="L117" s="27">
        <f t="shared" si="39"/>
        <v>2119396</v>
      </c>
      <c r="M117" s="27">
        <f t="shared" si="35"/>
        <v>7379.1924400000007</v>
      </c>
      <c r="N117" s="27">
        <f t="shared" si="36"/>
        <v>7379.1924400000007</v>
      </c>
      <c r="O117" s="27">
        <f t="shared" si="40"/>
        <v>-523930.66264000232</v>
      </c>
      <c r="P117" s="27">
        <f t="shared" si="41"/>
        <v>523930.66264000232</v>
      </c>
    </row>
    <row r="118" spans="1:16">
      <c r="A118" s="30">
        <v>39083</v>
      </c>
      <c r="C118" s="6">
        <v>110</v>
      </c>
      <c r="D118" s="29">
        <f t="shared" si="32"/>
        <v>19444</v>
      </c>
      <c r="E118" s="29">
        <f t="shared" si="37"/>
        <v>2138840</v>
      </c>
      <c r="F118" s="29">
        <f t="shared" si="33"/>
        <v>-1361160</v>
      </c>
      <c r="G118" s="34">
        <f>+Inputs!$D$3</f>
        <v>0.37951000000000001</v>
      </c>
      <c r="I118" s="27">
        <f t="shared" si="38"/>
        <v>3500000</v>
      </c>
      <c r="K118" s="27">
        <f t="shared" si="34"/>
        <v>19444</v>
      </c>
      <c r="L118" s="27">
        <f t="shared" si="39"/>
        <v>2138840</v>
      </c>
      <c r="M118" s="27">
        <f t="shared" si="35"/>
        <v>7379.1924400000007</v>
      </c>
      <c r="N118" s="27">
        <f t="shared" si="36"/>
        <v>7379.1924400000007</v>
      </c>
      <c r="O118" s="27">
        <f t="shared" si="40"/>
        <v>-516551.47020000231</v>
      </c>
      <c r="P118" s="27">
        <f t="shared" si="41"/>
        <v>516551.47020000231</v>
      </c>
    </row>
    <row r="119" spans="1:16">
      <c r="A119" s="31">
        <v>39114</v>
      </c>
      <c r="C119" s="6">
        <v>111</v>
      </c>
      <c r="D119" s="29">
        <f t="shared" si="32"/>
        <v>19444</v>
      </c>
      <c r="E119" s="29">
        <f t="shared" si="37"/>
        <v>2158284</v>
      </c>
      <c r="F119" s="29">
        <f t="shared" si="33"/>
        <v>-1341716</v>
      </c>
      <c r="G119" s="34">
        <f>+Inputs!$D$3</f>
        <v>0.37951000000000001</v>
      </c>
      <c r="I119" s="27">
        <f t="shared" si="38"/>
        <v>3500000</v>
      </c>
      <c r="K119" s="27">
        <f t="shared" si="34"/>
        <v>19444</v>
      </c>
      <c r="L119" s="27">
        <f t="shared" si="39"/>
        <v>2158284</v>
      </c>
      <c r="M119" s="27">
        <f t="shared" si="35"/>
        <v>7379.1924400000007</v>
      </c>
      <c r="N119" s="27">
        <f t="shared" si="36"/>
        <v>7379.1924400000007</v>
      </c>
      <c r="O119" s="27">
        <f t="shared" si="40"/>
        <v>-509172.2777600023</v>
      </c>
      <c r="P119" s="27">
        <f t="shared" si="41"/>
        <v>509172.2777600023</v>
      </c>
    </row>
    <row r="120" spans="1:16">
      <c r="A120" s="30">
        <v>39142</v>
      </c>
      <c r="C120" s="6">
        <v>112</v>
      </c>
      <c r="D120" s="29">
        <f t="shared" si="32"/>
        <v>19444</v>
      </c>
      <c r="E120" s="29">
        <f t="shared" si="37"/>
        <v>2177728</v>
      </c>
      <c r="F120" s="29">
        <f t="shared" si="33"/>
        <v>-1322272</v>
      </c>
      <c r="G120" s="34">
        <f>+Inputs!$D$3</f>
        <v>0.37951000000000001</v>
      </c>
      <c r="I120" s="27">
        <f t="shared" si="38"/>
        <v>3500000</v>
      </c>
      <c r="K120" s="27">
        <f t="shared" si="34"/>
        <v>19444</v>
      </c>
      <c r="L120" s="27">
        <f t="shared" si="39"/>
        <v>2177728</v>
      </c>
      <c r="M120" s="27">
        <f t="shared" si="35"/>
        <v>7379.1924400000007</v>
      </c>
      <c r="N120" s="27">
        <f t="shared" si="36"/>
        <v>7379.1924400000007</v>
      </c>
      <c r="O120" s="27">
        <f t="shared" si="40"/>
        <v>-501793.08532000228</v>
      </c>
      <c r="P120" s="27">
        <f t="shared" si="41"/>
        <v>501793.08532000228</v>
      </c>
    </row>
    <row r="121" spans="1:16">
      <c r="A121" s="31">
        <v>39173</v>
      </c>
      <c r="C121" s="6">
        <v>113</v>
      </c>
      <c r="D121" s="29">
        <f t="shared" si="32"/>
        <v>19444</v>
      </c>
      <c r="E121" s="29">
        <f t="shared" si="37"/>
        <v>2197172</v>
      </c>
      <c r="F121" s="29">
        <f t="shared" si="33"/>
        <v>-1302828</v>
      </c>
      <c r="G121" s="34">
        <f>+Inputs!$D$3</f>
        <v>0.37951000000000001</v>
      </c>
      <c r="I121" s="27">
        <f t="shared" si="38"/>
        <v>3500000</v>
      </c>
      <c r="K121" s="27">
        <f t="shared" si="34"/>
        <v>19444</v>
      </c>
      <c r="L121" s="27">
        <f t="shared" si="39"/>
        <v>2197172</v>
      </c>
      <c r="M121" s="27">
        <f t="shared" si="35"/>
        <v>7379.1924400000007</v>
      </c>
      <c r="N121" s="27">
        <f t="shared" si="36"/>
        <v>7379.1924400000007</v>
      </c>
      <c r="O121" s="27">
        <f t="shared" si="40"/>
        <v>-494413.89288000227</v>
      </c>
      <c r="P121" s="27">
        <f t="shared" si="41"/>
        <v>494413.89288000227</v>
      </c>
    </row>
    <row r="122" spans="1:16">
      <c r="A122" s="30">
        <v>39203</v>
      </c>
      <c r="C122" s="6">
        <v>114</v>
      </c>
      <c r="D122" s="29">
        <f t="shared" si="32"/>
        <v>19444</v>
      </c>
      <c r="E122" s="29">
        <f t="shared" si="37"/>
        <v>2216616</v>
      </c>
      <c r="F122" s="29">
        <f t="shared" si="33"/>
        <v>-1283384</v>
      </c>
      <c r="G122" s="34">
        <f>+Inputs!$D$3</f>
        <v>0.37951000000000001</v>
      </c>
      <c r="I122" s="27">
        <f t="shared" si="38"/>
        <v>3500000</v>
      </c>
      <c r="K122" s="27">
        <f t="shared" si="34"/>
        <v>19444</v>
      </c>
      <c r="L122" s="27">
        <f t="shared" si="39"/>
        <v>2216616</v>
      </c>
      <c r="M122" s="27">
        <f t="shared" si="35"/>
        <v>7379.1924400000007</v>
      </c>
      <c r="N122" s="27">
        <f t="shared" si="36"/>
        <v>7379.1924400000007</v>
      </c>
      <c r="O122" s="27">
        <f t="shared" si="40"/>
        <v>-487034.70044000226</v>
      </c>
      <c r="P122" s="27">
        <f t="shared" si="41"/>
        <v>487034.70044000226</v>
      </c>
    </row>
    <row r="123" spans="1:16">
      <c r="A123" s="31">
        <v>39234</v>
      </c>
      <c r="C123" s="6">
        <v>115</v>
      </c>
      <c r="D123" s="29">
        <f t="shared" si="32"/>
        <v>19444</v>
      </c>
      <c r="E123" s="29">
        <f t="shared" si="37"/>
        <v>2236060</v>
      </c>
      <c r="F123" s="29">
        <f t="shared" si="33"/>
        <v>-1263940</v>
      </c>
      <c r="G123" s="34">
        <f>+Inputs!$D$3</f>
        <v>0.37951000000000001</v>
      </c>
      <c r="I123" s="27">
        <f t="shared" si="38"/>
        <v>3500000</v>
      </c>
      <c r="K123" s="27">
        <f t="shared" si="34"/>
        <v>19444</v>
      </c>
      <c r="L123" s="27">
        <f t="shared" si="39"/>
        <v>2236060</v>
      </c>
      <c r="M123" s="27">
        <f t="shared" si="35"/>
        <v>7379.1924400000007</v>
      </c>
      <c r="N123" s="27">
        <f t="shared" si="36"/>
        <v>7379.1924400000007</v>
      </c>
      <c r="O123" s="27">
        <f t="shared" si="40"/>
        <v>-479655.50800000224</v>
      </c>
      <c r="P123" s="27">
        <f t="shared" si="41"/>
        <v>479655.50800000224</v>
      </c>
    </row>
    <row r="124" spans="1:16">
      <c r="A124" s="30">
        <v>39264</v>
      </c>
      <c r="C124" s="6">
        <v>116</v>
      </c>
      <c r="D124" s="29">
        <f t="shared" si="32"/>
        <v>19444</v>
      </c>
      <c r="E124" s="29">
        <f t="shared" si="37"/>
        <v>2255504</v>
      </c>
      <c r="F124" s="29">
        <f t="shared" si="33"/>
        <v>-1244496</v>
      </c>
      <c r="G124" s="34">
        <f>+Inputs!$D$3</f>
        <v>0.37951000000000001</v>
      </c>
      <c r="I124" s="27">
        <f t="shared" si="38"/>
        <v>3500000</v>
      </c>
      <c r="K124" s="27">
        <f t="shared" si="34"/>
        <v>19444</v>
      </c>
      <c r="L124" s="27">
        <f t="shared" si="39"/>
        <v>2255504</v>
      </c>
      <c r="M124" s="27">
        <f t="shared" si="35"/>
        <v>7379.1924400000007</v>
      </c>
      <c r="N124" s="27">
        <f t="shared" si="36"/>
        <v>7379.1924400000007</v>
      </c>
      <c r="O124" s="27">
        <f t="shared" si="40"/>
        <v>-472276.31556000223</v>
      </c>
      <c r="P124" s="27">
        <f t="shared" si="41"/>
        <v>472276.31556000223</v>
      </c>
    </row>
    <row r="125" spans="1:16">
      <c r="A125" s="31">
        <v>39295</v>
      </c>
      <c r="C125" s="6">
        <v>117</v>
      </c>
      <c r="D125" s="29">
        <f t="shared" si="32"/>
        <v>19444</v>
      </c>
      <c r="E125" s="29">
        <f t="shared" si="37"/>
        <v>2274948</v>
      </c>
      <c r="F125" s="29">
        <f t="shared" si="33"/>
        <v>-1225052</v>
      </c>
      <c r="G125" s="34">
        <f>+Inputs!$D$3</f>
        <v>0.37951000000000001</v>
      </c>
      <c r="I125" s="27">
        <f t="shared" si="38"/>
        <v>3500000</v>
      </c>
      <c r="K125" s="27">
        <f t="shared" si="34"/>
        <v>19444</v>
      </c>
      <c r="L125" s="27">
        <f t="shared" si="39"/>
        <v>2274948</v>
      </c>
      <c r="M125" s="27">
        <f t="shared" si="35"/>
        <v>7379.1924400000007</v>
      </c>
      <c r="N125" s="27">
        <f t="shared" si="36"/>
        <v>7379.1924400000007</v>
      </c>
      <c r="O125" s="27">
        <f t="shared" si="40"/>
        <v>-464897.12312000222</v>
      </c>
      <c r="P125" s="27">
        <f t="shared" si="41"/>
        <v>464897.12312000222</v>
      </c>
    </row>
    <row r="126" spans="1:16">
      <c r="A126" s="30">
        <v>39326</v>
      </c>
      <c r="C126" s="6">
        <v>118</v>
      </c>
      <c r="D126" s="29">
        <f t="shared" si="32"/>
        <v>19444</v>
      </c>
      <c r="E126" s="29">
        <f t="shared" si="37"/>
        <v>2294392</v>
      </c>
      <c r="F126" s="29">
        <f t="shared" si="33"/>
        <v>-1205608</v>
      </c>
      <c r="G126" s="34">
        <f>+Inputs!$D$3</f>
        <v>0.37951000000000001</v>
      </c>
      <c r="I126" s="27">
        <f t="shared" si="38"/>
        <v>3500000</v>
      </c>
      <c r="K126" s="27">
        <f t="shared" si="34"/>
        <v>19444</v>
      </c>
      <c r="L126" s="27">
        <f t="shared" si="39"/>
        <v>2294392</v>
      </c>
      <c r="M126" s="27">
        <f t="shared" si="35"/>
        <v>7379.1924400000007</v>
      </c>
      <c r="N126" s="27">
        <f t="shared" si="36"/>
        <v>7379.1924400000007</v>
      </c>
      <c r="O126" s="27">
        <f t="shared" si="40"/>
        <v>-457517.9306800022</v>
      </c>
      <c r="P126" s="27">
        <f t="shared" si="41"/>
        <v>457517.9306800022</v>
      </c>
    </row>
    <row r="127" spans="1:16">
      <c r="A127" s="31">
        <v>39356</v>
      </c>
      <c r="C127" s="6">
        <v>119</v>
      </c>
      <c r="D127" s="29">
        <f t="shared" si="32"/>
        <v>19444</v>
      </c>
      <c r="E127" s="29">
        <f t="shared" si="37"/>
        <v>2313836</v>
      </c>
      <c r="F127" s="29">
        <f t="shared" si="33"/>
        <v>-1186164</v>
      </c>
      <c r="G127" s="34">
        <f>+Inputs!$D$3</f>
        <v>0.37951000000000001</v>
      </c>
      <c r="I127" s="27">
        <f t="shared" si="38"/>
        <v>3500000</v>
      </c>
      <c r="K127" s="27">
        <f t="shared" si="34"/>
        <v>19444</v>
      </c>
      <c r="L127" s="27">
        <f t="shared" si="39"/>
        <v>2313836</v>
      </c>
      <c r="M127" s="27">
        <f t="shared" si="35"/>
        <v>7379.1924400000007</v>
      </c>
      <c r="N127" s="27">
        <f t="shared" si="36"/>
        <v>7379.1924400000007</v>
      </c>
      <c r="O127" s="27">
        <f t="shared" si="40"/>
        <v>-450138.73824000219</v>
      </c>
      <c r="P127" s="27">
        <f t="shared" si="41"/>
        <v>450138.73824000219</v>
      </c>
    </row>
    <row r="128" spans="1:16">
      <c r="A128" s="30">
        <v>39387</v>
      </c>
      <c r="C128" s="6">
        <v>120</v>
      </c>
      <c r="D128" s="29">
        <f t="shared" si="32"/>
        <v>19444</v>
      </c>
      <c r="E128" s="29">
        <f t="shared" si="37"/>
        <v>2333280</v>
      </c>
      <c r="F128" s="29">
        <f t="shared" si="33"/>
        <v>-1166720</v>
      </c>
      <c r="G128" s="34">
        <f>+Inputs!$D$3</f>
        <v>0.37951000000000001</v>
      </c>
      <c r="I128" s="27">
        <f t="shared" si="38"/>
        <v>3500000</v>
      </c>
      <c r="K128" s="27">
        <f t="shared" si="34"/>
        <v>19444</v>
      </c>
      <c r="L128" s="27">
        <f t="shared" si="39"/>
        <v>2333280</v>
      </c>
      <c r="M128" s="27">
        <f t="shared" si="35"/>
        <v>7379.1924400000007</v>
      </c>
      <c r="N128" s="27">
        <f t="shared" si="36"/>
        <v>7379.1924400000007</v>
      </c>
      <c r="O128" s="27">
        <f t="shared" si="40"/>
        <v>-442759.54580000218</v>
      </c>
      <c r="P128" s="27">
        <f t="shared" si="41"/>
        <v>442759.54580000218</v>
      </c>
    </row>
    <row r="129" spans="1:16">
      <c r="A129" s="31">
        <v>39417</v>
      </c>
      <c r="C129" s="6">
        <v>121</v>
      </c>
      <c r="D129" s="29">
        <f t="shared" si="32"/>
        <v>19444</v>
      </c>
      <c r="E129" s="29">
        <f t="shared" si="37"/>
        <v>2352724</v>
      </c>
      <c r="F129" s="29">
        <f t="shared" si="33"/>
        <v>-1147276</v>
      </c>
      <c r="G129" s="34">
        <f>+Inputs!$D$3</f>
        <v>0.37951000000000001</v>
      </c>
      <c r="I129" s="27">
        <f t="shared" si="38"/>
        <v>3500000</v>
      </c>
      <c r="K129" s="27">
        <f t="shared" si="34"/>
        <v>19444</v>
      </c>
      <c r="L129" s="27">
        <f t="shared" si="39"/>
        <v>2352724</v>
      </c>
      <c r="M129" s="27">
        <f t="shared" si="35"/>
        <v>7379.1924400000007</v>
      </c>
      <c r="N129" s="27">
        <f t="shared" si="36"/>
        <v>7379.1924400000007</v>
      </c>
      <c r="O129" s="27">
        <f t="shared" si="40"/>
        <v>-435380.35336000216</v>
      </c>
      <c r="P129" s="27">
        <f t="shared" si="41"/>
        <v>435380.35336000216</v>
      </c>
    </row>
    <row r="130" spans="1:16">
      <c r="A130" s="30">
        <v>39448</v>
      </c>
      <c r="C130" s="6">
        <v>122</v>
      </c>
      <c r="D130" s="29">
        <f t="shared" si="32"/>
        <v>19444</v>
      </c>
      <c r="E130" s="29">
        <f t="shared" si="37"/>
        <v>2372168</v>
      </c>
      <c r="F130" s="29">
        <f t="shared" si="33"/>
        <v>-1127832</v>
      </c>
      <c r="G130" s="34">
        <f>+Inputs!$D$3</f>
        <v>0.37951000000000001</v>
      </c>
      <c r="I130" s="27">
        <f t="shared" si="38"/>
        <v>3500000</v>
      </c>
      <c r="K130" s="27">
        <f t="shared" si="34"/>
        <v>19444</v>
      </c>
      <c r="L130" s="27">
        <f t="shared" si="39"/>
        <v>2372168</v>
      </c>
      <c r="M130" s="27">
        <f t="shared" si="35"/>
        <v>7379.1924400000007</v>
      </c>
      <c r="N130" s="27">
        <f t="shared" si="36"/>
        <v>7379.1924400000007</v>
      </c>
      <c r="O130" s="27">
        <f t="shared" si="40"/>
        <v>-428001.16092000215</v>
      </c>
      <c r="P130" s="27">
        <f t="shared" si="41"/>
        <v>428001.16092000215</v>
      </c>
    </row>
    <row r="131" spans="1:16">
      <c r="A131" s="31">
        <v>39479</v>
      </c>
      <c r="C131" s="6">
        <v>123</v>
      </c>
      <c r="D131" s="29">
        <f t="shared" si="32"/>
        <v>19444</v>
      </c>
      <c r="E131" s="29">
        <f t="shared" si="37"/>
        <v>2391612</v>
      </c>
      <c r="F131" s="29">
        <f t="shared" si="33"/>
        <v>-1108388</v>
      </c>
      <c r="G131" s="34">
        <f>+Inputs!$D$3</f>
        <v>0.37951000000000001</v>
      </c>
      <c r="I131" s="27">
        <f t="shared" si="38"/>
        <v>3500000</v>
      </c>
      <c r="K131" s="27">
        <f t="shared" si="34"/>
        <v>19444</v>
      </c>
      <c r="L131" s="27">
        <f t="shared" si="39"/>
        <v>2391612</v>
      </c>
      <c r="M131" s="27">
        <f t="shared" si="35"/>
        <v>7379.1924400000007</v>
      </c>
      <c r="N131" s="27">
        <f t="shared" si="36"/>
        <v>7379.1924400000007</v>
      </c>
      <c r="O131" s="27">
        <f t="shared" si="40"/>
        <v>-420621.96848000214</v>
      </c>
      <c r="P131" s="27">
        <f t="shared" si="41"/>
        <v>420621.96848000214</v>
      </c>
    </row>
    <row r="132" spans="1:16">
      <c r="A132" s="30">
        <v>39508</v>
      </c>
      <c r="C132" s="6">
        <v>124</v>
      </c>
      <c r="D132" s="29">
        <f t="shared" si="32"/>
        <v>19444</v>
      </c>
      <c r="E132" s="29">
        <f t="shared" si="37"/>
        <v>2411056</v>
      </c>
      <c r="F132" s="29">
        <f t="shared" si="33"/>
        <v>-1088944</v>
      </c>
      <c r="G132" s="34">
        <f>+Inputs!$D$3</f>
        <v>0.37951000000000001</v>
      </c>
      <c r="I132" s="27">
        <f t="shared" si="38"/>
        <v>3500000</v>
      </c>
      <c r="K132" s="27">
        <f t="shared" si="34"/>
        <v>19444</v>
      </c>
      <c r="L132" s="27">
        <f t="shared" si="39"/>
        <v>2411056</v>
      </c>
      <c r="M132" s="27">
        <f t="shared" si="35"/>
        <v>7379.1924400000007</v>
      </c>
      <c r="N132" s="27">
        <f t="shared" si="36"/>
        <v>7379.1924400000007</v>
      </c>
      <c r="O132" s="27">
        <f t="shared" si="40"/>
        <v>-413242.77604000212</v>
      </c>
      <c r="P132" s="27">
        <f t="shared" si="41"/>
        <v>413242.77604000212</v>
      </c>
    </row>
    <row r="133" spans="1:16">
      <c r="A133" s="31">
        <v>39539</v>
      </c>
      <c r="C133" s="6">
        <v>125</v>
      </c>
      <c r="D133" s="29">
        <f t="shared" si="32"/>
        <v>19444</v>
      </c>
      <c r="E133" s="29">
        <f t="shared" si="37"/>
        <v>2430500</v>
      </c>
      <c r="F133" s="29">
        <f t="shared" si="33"/>
        <v>-1069500</v>
      </c>
      <c r="G133" s="34">
        <f>+Inputs!$D$3</f>
        <v>0.37951000000000001</v>
      </c>
      <c r="I133" s="27">
        <f t="shared" si="38"/>
        <v>3500000</v>
      </c>
      <c r="K133" s="27">
        <f t="shared" si="34"/>
        <v>19444</v>
      </c>
      <c r="L133" s="27">
        <f t="shared" si="39"/>
        <v>2430500</v>
      </c>
      <c r="M133" s="27">
        <f t="shared" si="35"/>
        <v>7379.1924400000007</v>
      </c>
      <c r="N133" s="27">
        <f t="shared" si="36"/>
        <v>7379.1924400000007</v>
      </c>
      <c r="O133" s="27">
        <f t="shared" si="40"/>
        <v>-405863.58360000211</v>
      </c>
      <c r="P133" s="27">
        <f t="shared" si="41"/>
        <v>405863.58360000211</v>
      </c>
    </row>
    <row r="134" spans="1:16">
      <c r="A134" s="30">
        <v>39569</v>
      </c>
      <c r="C134" s="6">
        <v>126</v>
      </c>
      <c r="D134" s="29">
        <f t="shared" si="32"/>
        <v>19444</v>
      </c>
      <c r="E134" s="29">
        <f t="shared" si="37"/>
        <v>2449944</v>
      </c>
      <c r="F134" s="29">
        <f t="shared" si="33"/>
        <v>-1050056</v>
      </c>
      <c r="G134" s="34">
        <f>+Inputs!$D$3</f>
        <v>0.37951000000000001</v>
      </c>
      <c r="I134" s="27">
        <f t="shared" si="38"/>
        <v>3500000</v>
      </c>
      <c r="K134" s="27">
        <f t="shared" si="34"/>
        <v>19444</v>
      </c>
      <c r="L134" s="27">
        <f t="shared" si="39"/>
        <v>2449944</v>
      </c>
      <c r="M134" s="27">
        <f t="shared" si="35"/>
        <v>7379.1924400000007</v>
      </c>
      <c r="N134" s="27">
        <f t="shared" si="36"/>
        <v>7379.1924400000007</v>
      </c>
      <c r="O134" s="27">
        <f t="shared" si="40"/>
        <v>-398484.39116000209</v>
      </c>
      <c r="P134" s="27">
        <f t="shared" si="41"/>
        <v>398484.39116000209</v>
      </c>
    </row>
    <row r="135" spans="1:16">
      <c r="A135" s="31">
        <v>39600</v>
      </c>
      <c r="C135" s="6">
        <v>127</v>
      </c>
      <c r="D135" s="29">
        <f t="shared" si="32"/>
        <v>19444</v>
      </c>
      <c r="E135" s="29">
        <f t="shared" si="37"/>
        <v>2469388</v>
      </c>
      <c r="F135" s="29">
        <f t="shared" si="33"/>
        <v>-1030612</v>
      </c>
      <c r="G135" s="34">
        <f>+Inputs!$D$3</f>
        <v>0.37951000000000001</v>
      </c>
      <c r="I135" s="27">
        <f t="shared" si="38"/>
        <v>3500000</v>
      </c>
      <c r="K135" s="27">
        <f t="shared" si="34"/>
        <v>19444</v>
      </c>
      <c r="L135" s="27">
        <f t="shared" si="39"/>
        <v>2469388</v>
      </c>
      <c r="M135" s="27">
        <f t="shared" si="35"/>
        <v>7379.1924400000007</v>
      </c>
      <c r="N135" s="27">
        <f t="shared" si="36"/>
        <v>7379.1924400000007</v>
      </c>
      <c r="O135" s="27">
        <f t="shared" si="40"/>
        <v>-391105.19872000208</v>
      </c>
      <c r="P135" s="27">
        <f t="shared" si="41"/>
        <v>391105.19872000208</v>
      </c>
    </row>
    <row r="136" spans="1:16">
      <c r="A136" s="30">
        <v>39630</v>
      </c>
      <c r="C136" s="6">
        <v>128</v>
      </c>
      <c r="D136" s="29">
        <f t="shared" si="32"/>
        <v>19444</v>
      </c>
      <c r="E136" s="29">
        <f t="shared" si="37"/>
        <v>2488832</v>
      </c>
      <c r="F136" s="29">
        <f t="shared" si="33"/>
        <v>-1011168</v>
      </c>
      <c r="G136" s="34">
        <f>+Inputs!$D$3</f>
        <v>0.37951000000000001</v>
      </c>
      <c r="I136" s="27">
        <f t="shared" si="38"/>
        <v>3500000</v>
      </c>
      <c r="K136" s="27">
        <f t="shared" si="34"/>
        <v>19444</v>
      </c>
      <c r="L136" s="27">
        <f t="shared" si="39"/>
        <v>2488832</v>
      </c>
      <c r="M136" s="27">
        <f t="shared" si="35"/>
        <v>7379.1924400000007</v>
      </c>
      <c r="N136" s="27">
        <f t="shared" si="36"/>
        <v>7379.1924400000007</v>
      </c>
      <c r="O136" s="27">
        <f t="shared" si="40"/>
        <v>-383726.00628000207</v>
      </c>
      <c r="P136" s="27">
        <f t="shared" si="41"/>
        <v>383726.00628000207</v>
      </c>
    </row>
    <row r="137" spans="1:16">
      <c r="A137" s="31">
        <v>39661</v>
      </c>
      <c r="C137" s="6">
        <v>129</v>
      </c>
      <c r="D137" s="29">
        <f t="shared" ref="D137:D168" si="42">ROUND(-(+$B$9/180)*1,0)</f>
        <v>19444</v>
      </c>
      <c r="E137" s="29">
        <f t="shared" si="37"/>
        <v>2508276</v>
      </c>
      <c r="F137" s="29">
        <f t="shared" ref="F137:F168" si="43">$B$9+E137</f>
        <v>-991724</v>
      </c>
      <c r="G137" s="34">
        <f>+Inputs!$D$3</f>
        <v>0.37951000000000001</v>
      </c>
      <c r="I137" s="27">
        <f t="shared" si="38"/>
        <v>3500000</v>
      </c>
      <c r="K137" s="27">
        <f t="shared" ref="K137:K168" si="44">D137</f>
        <v>19444</v>
      </c>
      <c r="L137" s="27">
        <f t="shared" si="39"/>
        <v>2508276</v>
      </c>
      <c r="M137" s="27">
        <f t="shared" ref="M137:M168" si="45">K137*G137</f>
        <v>7379.1924400000007</v>
      </c>
      <c r="N137" s="27">
        <f t="shared" ref="N137:N168" si="46">M137-J137</f>
        <v>7379.1924400000007</v>
      </c>
      <c r="O137" s="27">
        <f t="shared" si="40"/>
        <v>-376346.81384000205</v>
      </c>
      <c r="P137" s="27">
        <f t="shared" si="41"/>
        <v>376346.81384000205</v>
      </c>
    </row>
    <row r="138" spans="1:16">
      <c r="A138" s="30">
        <v>39692</v>
      </c>
      <c r="C138" s="6">
        <v>130</v>
      </c>
      <c r="D138" s="29">
        <f t="shared" si="42"/>
        <v>19444</v>
      </c>
      <c r="E138" s="29">
        <f t="shared" ref="E138:E169" si="47">+E137+D138</f>
        <v>2527720</v>
      </c>
      <c r="F138" s="29">
        <f t="shared" si="43"/>
        <v>-972280</v>
      </c>
      <c r="G138" s="34">
        <f>+Inputs!$D$3</f>
        <v>0.37951000000000001</v>
      </c>
      <c r="I138" s="27">
        <f t="shared" ref="I138:I169" si="48">+I137+H138</f>
        <v>3500000</v>
      </c>
      <c r="K138" s="27">
        <f t="shared" si="44"/>
        <v>19444</v>
      </c>
      <c r="L138" s="27">
        <f t="shared" ref="L138:L169" si="49">+L137+K138</f>
        <v>2527720</v>
      </c>
      <c r="M138" s="27">
        <f t="shared" si="45"/>
        <v>7379.1924400000007</v>
      </c>
      <c r="N138" s="27">
        <f t="shared" si="46"/>
        <v>7379.1924400000007</v>
      </c>
      <c r="O138" s="27">
        <f t="shared" ref="O138:O169" si="50">+O137+N138</f>
        <v>-368967.62140000204</v>
      </c>
      <c r="P138" s="27">
        <f t="shared" ref="P138:P169" si="51">P137-N138</f>
        <v>368967.62140000204</v>
      </c>
    </row>
    <row r="139" spans="1:16">
      <c r="A139" s="31">
        <v>39722</v>
      </c>
      <c r="C139" s="6">
        <v>131</v>
      </c>
      <c r="D139" s="29">
        <f t="shared" si="42"/>
        <v>19444</v>
      </c>
      <c r="E139" s="29">
        <f t="shared" si="47"/>
        <v>2547164</v>
      </c>
      <c r="F139" s="29">
        <f t="shared" si="43"/>
        <v>-952836</v>
      </c>
      <c r="G139" s="34">
        <f>+Inputs!$D$3</f>
        <v>0.37951000000000001</v>
      </c>
      <c r="I139" s="27">
        <f t="shared" si="48"/>
        <v>3500000</v>
      </c>
      <c r="K139" s="27">
        <f t="shared" si="44"/>
        <v>19444</v>
      </c>
      <c r="L139" s="27">
        <f t="shared" si="49"/>
        <v>2547164</v>
      </c>
      <c r="M139" s="27">
        <f t="shared" si="45"/>
        <v>7379.1924400000007</v>
      </c>
      <c r="N139" s="27">
        <f t="shared" si="46"/>
        <v>7379.1924400000007</v>
      </c>
      <c r="O139" s="27">
        <f t="shared" si="50"/>
        <v>-361588.42896000203</v>
      </c>
      <c r="P139" s="27">
        <f t="shared" si="51"/>
        <v>361588.42896000203</v>
      </c>
    </row>
    <row r="140" spans="1:16">
      <c r="A140" s="30">
        <v>39753</v>
      </c>
      <c r="C140" s="6">
        <v>132</v>
      </c>
      <c r="D140" s="29">
        <f t="shared" si="42"/>
        <v>19444</v>
      </c>
      <c r="E140" s="29">
        <f t="shared" si="47"/>
        <v>2566608</v>
      </c>
      <c r="F140" s="29">
        <f t="shared" si="43"/>
        <v>-933392</v>
      </c>
      <c r="G140" s="34">
        <f>+Inputs!$D$3</f>
        <v>0.37951000000000001</v>
      </c>
      <c r="I140" s="27">
        <f t="shared" si="48"/>
        <v>3500000</v>
      </c>
      <c r="K140" s="27">
        <f t="shared" si="44"/>
        <v>19444</v>
      </c>
      <c r="L140" s="27">
        <f t="shared" si="49"/>
        <v>2566608</v>
      </c>
      <c r="M140" s="27">
        <f t="shared" si="45"/>
        <v>7379.1924400000007</v>
      </c>
      <c r="N140" s="27">
        <f t="shared" si="46"/>
        <v>7379.1924400000007</v>
      </c>
      <c r="O140" s="27">
        <f t="shared" si="50"/>
        <v>-354209.23652000201</v>
      </c>
      <c r="P140" s="27">
        <f t="shared" si="51"/>
        <v>354209.23652000201</v>
      </c>
    </row>
    <row r="141" spans="1:16">
      <c r="A141" s="31">
        <v>39783</v>
      </c>
      <c r="C141" s="6">
        <v>133</v>
      </c>
      <c r="D141" s="29">
        <f t="shared" si="42"/>
        <v>19444</v>
      </c>
      <c r="E141" s="29">
        <f t="shared" si="47"/>
        <v>2586052</v>
      </c>
      <c r="F141" s="29">
        <f t="shared" si="43"/>
        <v>-913948</v>
      </c>
      <c r="G141" s="34">
        <f>+Inputs!$D$3</f>
        <v>0.37951000000000001</v>
      </c>
      <c r="I141" s="27">
        <f t="shared" si="48"/>
        <v>3500000</v>
      </c>
      <c r="K141" s="27">
        <f t="shared" si="44"/>
        <v>19444</v>
      </c>
      <c r="L141" s="27">
        <f t="shared" si="49"/>
        <v>2586052</v>
      </c>
      <c r="M141" s="27">
        <f t="shared" si="45"/>
        <v>7379.1924400000007</v>
      </c>
      <c r="N141" s="27">
        <f t="shared" si="46"/>
        <v>7379.1924400000007</v>
      </c>
      <c r="O141" s="27">
        <f t="shared" si="50"/>
        <v>-346830.044080002</v>
      </c>
      <c r="P141" s="27">
        <f t="shared" si="51"/>
        <v>346830.044080002</v>
      </c>
    </row>
    <row r="142" spans="1:16">
      <c r="A142" s="30">
        <v>39814</v>
      </c>
      <c r="C142" s="6">
        <v>134</v>
      </c>
      <c r="D142" s="29">
        <f t="shared" si="42"/>
        <v>19444</v>
      </c>
      <c r="E142" s="29">
        <f t="shared" si="47"/>
        <v>2605496</v>
      </c>
      <c r="F142" s="29">
        <f t="shared" si="43"/>
        <v>-894504</v>
      </c>
      <c r="G142" s="34">
        <f>+Inputs!$D$3</f>
        <v>0.37951000000000001</v>
      </c>
      <c r="I142" s="27">
        <f t="shared" si="48"/>
        <v>3500000</v>
      </c>
      <c r="K142" s="27">
        <f t="shared" si="44"/>
        <v>19444</v>
      </c>
      <c r="L142" s="27">
        <f t="shared" si="49"/>
        <v>2605496</v>
      </c>
      <c r="M142" s="27">
        <f t="shared" si="45"/>
        <v>7379.1924400000007</v>
      </c>
      <c r="N142" s="27">
        <f t="shared" si="46"/>
        <v>7379.1924400000007</v>
      </c>
      <c r="O142" s="27">
        <f t="shared" si="50"/>
        <v>-339450.85164000199</v>
      </c>
      <c r="P142" s="27">
        <f t="shared" si="51"/>
        <v>339450.85164000199</v>
      </c>
    </row>
    <row r="143" spans="1:16">
      <c r="A143" s="31">
        <v>39845</v>
      </c>
      <c r="C143" s="6">
        <v>135</v>
      </c>
      <c r="D143" s="29">
        <f t="shared" si="42"/>
        <v>19444</v>
      </c>
      <c r="E143" s="29">
        <f t="shared" si="47"/>
        <v>2624940</v>
      </c>
      <c r="F143" s="29">
        <f t="shared" si="43"/>
        <v>-875060</v>
      </c>
      <c r="G143" s="34">
        <f>+Inputs!$D$3</f>
        <v>0.37951000000000001</v>
      </c>
      <c r="I143" s="27">
        <f t="shared" si="48"/>
        <v>3500000</v>
      </c>
      <c r="K143" s="27">
        <f t="shared" si="44"/>
        <v>19444</v>
      </c>
      <c r="L143" s="27">
        <f t="shared" si="49"/>
        <v>2624940</v>
      </c>
      <c r="M143" s="27">
        <f t="shared" si="45"/>
        <v>7379.1924400000007</v>
      </c>
      <c r="N143" s="27">
        <f t="shared" si="46"/>
        <v>7379.1924400000007</v>
      </c>
      <c r="O143" s="27">
        <f t="shared" si="50"/>
        <v>-332071.65920000197</v>
      </c>
      <c r="P143" s="27">
        <f t="shared" si="51"/>
        <v>332071.65920000197</v>
      </c>
    </row>
    <row r="144" spans="1:16">
      <c r="A144" s="30">
        <v>39873</v>
      </c>
      <c r="C144" s="6">
        <v>136</v>
      </c>
      <c r="D144" s="29">
        <f t="shared" si="42"/>
        <v>19444</v>
      </c>
      <c r="E144" s="29">
        <f t="shared" si="47"/>
        <v>2644384</v>
      </c>
      <c r="F144" s="29">
        <f t="shared" si="43"/>
        <v>-855616</v>
      </c>
      <c r="G144" s="34">
        <f>+Inputs!$D$3</f>
        <v>0.37951000000000001</v>
      </c>
      <c r="I144" s="27">
        <f t="shared" si="48"/>
        <v>3500000</v>
      </c>
      <c r="K144" s="27">
        <f t="shared" si="44"/>
        <v>19444</v>
      </c>
      <c r="L144" s="27">
        <f t="shared" si="49"/>
        <v>2644384</v>
      </c>
      <c r="M144" s="27">
        <f t="shared" si="45"/>
        <v>7379.1924400000007</v>
      </c>
      <c r="N144" s="27">
        <f t="shared" si="46"/>
        <v>7379.1924400000007</v>
      </c>
      <c r="O144" s="27">
        <f t="shared" si="50"/>
        <v>-324692.46676000196</v>
      </c>
      <c r="P144" s="27">
        <f t="shared" si="51"/>
        <v>324692.46676000196</v>
      </c>
    </row>
    <row r="145" spans="1:16">
      <c r="A145" s="31">
        <v>39904</v>
      </c>
      <c r="C145" s="6">
        <v>137</v>
      </c>
      <c r="D145" s="29">
        <f t="shared" si="42"/>
        <v>19444</v>
      </c>
      <c r="E145" s="29">
        <f t="shared" si="47"/>
        <v>2663828</v>
      </c>
      <c r="F145" s="29">
        <f t="shared" si="43"/>
        <v>-836172</v>
      </c>
      <c r="G145" s="34">
        <f>+Inputs!$D$3</f>
        <v>0.37951000000000001</v>
      </c>
      <c r="I145" s="27">
        <f t="shared" si="48"/>
        <v>3500000</v>
      </c>
      <c r="K145" s="27">
        <f t="shared" si="44"/>
        <v>19444</v>
      </c>
      <c r="L145" s="27">
        <f t="shared" si="49"/>
        <v>2663828</v>
      </c>
      <c r="M145" s="27">
        <f t="shared" si="45"/>
        <v>7379.1924400000007</v>
      </c>
      <c r="N145" s="27">
        <f t="shared" si="46"/>
        <v>7379.1924400000007</v>
      </c>
      <c r="O145" s="27">
        <f t="shared" si="50"/>
        <v>-317313.27432000195</v>
      </c>
      <c r="P145" s="27">
        <f t="shared" si="51"/>
        <v>317313.27432000195</v>
      </c>
    </row>
    <row r="146" spans="1:16">
      <c r="A146" s="30">
        <v>39934</v>
      </c>
      <c r="C146" s="6">
        <v>138</v>
      </c>
      <c r="D146" s="29">
        <f t="shared" si="42"/>
        <v>19444</v>
      </c>
      <c r="E146" s="29">
        <f t="shared" si="47"/>
        <v>2683272</v>
      </c>
      <c r="F146" s="29">
        <f t="shared" si="43"/>
        <v>-816728</v>
      </c>
      <c r="G146" s="34">
        <f>+Inputs!$D$3</f>
        <v>0.37951000000000001</v>
      </c>
      <c r="I146" s="27">
        <f t="shared" si="48"/>
        <v>3500000</v>
      </c>
      <c r="K146" s="27">
        <f t="shared" si="44"/>
        <v>19444</v>
      </c>
      <c r="L146" s="27">
        <f t="shared" si="49"/>
        <v>2683272</v>
      </c>
      <c r="M146" s="27">
        <f t="shared" si="45"/>
        <v>7379.1924400000007</v>
      </c>
      <c r="N146" s="27">
        <f t="shared" si="46"/>
        <v>7379.1924400000007</v>
      </c>
      <c r="O146" s="27">
        <f t="shared" si="50"/>
        <v>-309934.08188000193</v>
      </c>
      <c r="P146" s="27">
        <f t="shared" si="51"/>
        <v>309934.08188000193</v>
      </c>
    </row>
    <row r="147" spans="1:16">
      <c r="A147" s="31">
        <v>39965</v>
      </c>
      <c r="C147" s="6">
        <v>139</v>
      </c>
      <c r="D147" s="29">
        <f t="shared" si="42"/>
        <v>19444</v>
      </c>
      <c r="E147" s="29">
        <f t="shared" si="47"/>
        <v>2702716</v>
      </c>
      <c r="F147" s="29">
        <f t="shared" si="43"/>
        <v>-797284</v>
      </c>
      <c r="G147" s="34">
        <f>+Inputs!$D$3</f>
        <v>0.37951000000000001</v>
      </c>
      <c r="I147" s="27">
        <f t="shared" si="48"/>
        <v>3500000</v>
      </c>
      <c r="K147" s="27">
        <f t="shared" si="44"/>
        <v>19444</v>
      </c>
      <c r="L147" s="27">
        <f t="shared" si="49"/>
        <v>2702716</v>
      </c>
      <c r="M147" s="27">
        <f t="shared" si="45"/>
        <v>7379.1924400000007</v>
      </c>
      <c r="N147" s="27">
        <f t="shared" si="46"/>
        <v>7379.1924400000007</v>
      </c>
      <c r="O147" s="27">
        <f t="shared" si="50"/>
        <v>-302554.88944000192</v>
      </c>
      <c r="P147" s="27">
        <f t="shared" si="51"/>
        <v>302554.88944000192</v>
      </c>
    </row>
    <row r="148" spans="1:16">
      <c r="A148" s="30">
        <v>39995</v>
      </c>
      <c r="C148" s="6">
        <v>140</v>
      </c>
      <c r="D148" s="29">
        <f t="shared" si="42"/>
        <v>19444</v>
      </c>
      <c r="E148" s="29">
        <f t="shared" si="47"/>
        <v>2722160</v>
      </c>
      <c r="F148" s="29">
        <f t="shared" si="43"/>
        <v>-777840</v>
      </c>
      <c r="G148" s="34">
        <f>+Inputs!$D$3</f>
        <v>0.37951000000000001</v>
      </c>
      <c r="I148" s="27">
        <f t="shared" si="48"/>
        <v>3500000</v>
      </c>
      <c r="K148" s="27">
        <f t="shared" si="44"/>
        <v>19444</v>
      </c>
      <c r="L148" s="27">
        <f t="shared" si="49"/>
        <v>2722160</v>
      </c>
      <c r="M148" s="27">
        <f t="shared" si="45"/>
        <v>7379.1924400000007</v>
      </c>
      <c r="N148" s="27">
        <f t="shared" si="46"/>
        <v>7379.1924400000007</v>
      </c>
      <c r="O148" s="27">
        <f t="shared" si="50"/>
        <v>-295175.69700000191</v>
      </c>
      <c r="P148" s="27">
        <f t="shared" si="51"/>
        <v>295175.69700000191</v>
      </c>
    </row>
    <row r="149" spans="1:16">
      <c r="A149" s="31">
        <v>40026</v>
      </c>
      <c r="C149" s="6">
        <v>141</v>
      </c>
      <c r="D149" s="29">
        <f t="shared" si="42"/>
        <v>19444</v>
      </c>
      <c r="E149" s="29">
        <f t="shared" si="47"/>
        <v>2741604</v>
      </c>
      <c r="F149" s="29">
        <f t="shared" si="43"/>
        <v>-758396</v>
      </c>
      <c r="G149" s="34">
        <f>+Inputs!$D$3</f>
        <v>0.37951000000000001</v>
      </c>
      <c r="I149" s="27">
        <f t="shared" si="48"/>
        <v>3500000</v>
      </c>
      <c r="K149" s="27">
        <f t="shared" si="44"/>
        <v>19444</v>
      </c>
      <c r="L149" s="27">
        <f t="shared" si="49"/>
        <v>2741604</v>
      </c>
      <c r="M149" s="27">
        <f t="shared" si="45"/>
        <v>7379.1924400000007</v>
      </c>
      <c r="N149" s="27">
        <f t="shared" si="46"/>
        <v>7379.1924400000007</v>
      </c>
      <c r="O149" s="27">
        <f t="shared" si="50"/>
        <v>-287796.50456000189</v>
      </c>
      <c r="P149" s="27">
        <f t="shared" si="51"/>
        <v>287796.50456000189</v>
      </c>
    </row>
    <row r="150" spans="1:16">
      <c r="A150" s="30">
        <v>40057</v>
      </c>
      <c r="C150" s="6">
        <v>142</v>
      </c>
      <c r="D150" s="29">
        <f t="shared" si="42"/>
        <v>19444</v>
      </c>
      <c r="E150" s="29">
        <f t="shared" si="47"/>
        <v>2761048</v>
      </c>
      <c r="F150" s="29">
        <f t="shared" si="43"/>
        <v>-738952</v>
      </c>
      <c r="G150" s="34">
        <f>+Inputs!$D$3</f>
        <v>0.37951000000000001</v>
      </c>
      <c r="I150" s="27">
        <f t="shared" si="48"/>
        <v>3500000</v>
      </c>
      <c r="K150" s="27">
        <f t="shared" si="44"/>
        <v>19444</v>
      </c>
      <c r="L150" s="27">
        <f t="shared" si="49"/>
        <v>2761048</v>
      </c>
      <c r="M150" s="27">
        <f t="shared" si="45"/>
        <v>7379.1924400000007</v>
      </c>
      <c r="N150" s="27">
        <f t="shared" si="46"/>
        <v>7379.1924400000007</v>
      </c>
      <c r="O150" s="27">
        <f t="shared" si="50"/>
        <v>-280417.31212000188</v>
      </c>
      <c r="P150" s="27">
        <f t="shared" si="51"/>
        <v>280417.31212000188</v>
      </c>
    </row>
    <row r="151" spans="1:16">
      <c r="A151" s="31">
        <v>40087</v>
      </c>
      <c r="C151" s="6">
        <v>143</v>
      </c>
      <c r="D151" s="29">
        <f t="shared" si="42"/>
        <v>19444</v>
      </c>
      <c r="E151" s="29">
        <f t="shared" si="47"/>
        <v>2780492</v>
      </c>
      <c r="F151" s="29">
        <f t="shared" si="43"/>
        <v>-719508</v>
      </c>
      <c r="G151" s="34">
        <f>+Inputs!$D$3</f>
        <v>0.37951000000000001</v>
      </c>
      <c r="I151" s="27">
        <f t="shared" si="48"/>
        <v>3500000</v>
      </c>
      <c r="K151" s="27">
        <f t="shared" si="44"/>
        <v>19444</v>
      </c>
      <c r="L151" s="27">
        <f t="shared" si="49"/>
        <v>2780492</v>
      </c>
      <c r="M151" s="27">
        <f t="shared" si="45"/>
        <v>7379.1924400000007</v>
      </c>
      <c r="N151" s="27">
        <f t="shared" si="46"/>
        <v>7379.1924400000007</v>
      </c>
      <c r="O151" s="27">
        <f t="shared" si="50"/>
        <v>-273038.11968000187</v>
      </c>
      <c r="P151" s="27">
        <f t="shared" si="51"/>
        <v>273038.11968000187</v>
      </c>
    </row>
    <row r="152" spans="1:16">
      <c r="A152" s="30">
        <v>40118</v>
      </c>
      <c r="C152" s="6">
        <v>144</v>
      </c>
      <c r="D152" s="29">
        <f t="shared" si="42"/>
        <v>19444</v>
      </c>
      <c r="E152" s="29">
        <f t="shared" si="47"/>
        <v>2799936</v>
      </c>
      <c r="F152" s="29">
        <f t="shared" si="43"/>
        <v>-700064</v>
      </c>
      <c r="G152" s="34">
        <f>+Inputs!$D$3</f>
        <v>0.37951000000000001</v>
      </c>
      <c r="I152" s="27">
        <f t="shared" si="48"/>
        <v>3500000</v>
      </c>
      <c r="K152" s="27">
        <f t="shared" si="44"/>
        <v>19444</v>
      </c>
      <c r="L152" s="27">
        <f t="shared" si="49"/>
        <v>2799936</v>
      </c>
      <c r="M152" s="27">
        <f t="shared" si="45"/>
        <v>7379.1924400000007</v>
      </c>
      <c r="N152" s="27">
        <f t="shared" si="46"/>
        <v>7379.1924400000007</v>
      </c>
      <c r="O152" s="27">
        <f t="shared" si="50"/>
        <v>-265658.92724000185</v>
      </c>
      <c r="P152" s="27">
        <f t="shared" si="51"/>
        <v>265658.92724000185</v>
      </c>
    </row>
    <row r="153" spans="1:16">
      <c r="A153" s="31">
        <v>40148</v>
      </c>
      <c r="C153" s="6">
        <v>145</v>
      </c>
      <c r="D153" s="29">
        <f t="shared" si="42"/>
        <v>19444</v>
      </c>
      <c r="E153" s="29">
        <f t="shared" si="47"/>
        <v>2819380</v>
      </c>
      <c r="F153" s="29">
        <f t="shared" si="43"/>
        <v>-680620</v>
      </c>
      <c r="G153" s="34">
        <f>+Inputs!$D$3</f>
        <v>0.37951000000000001</v>
      </c>
      <c r="I153" s="27">
        <f t="shared" si="48"/>
        <v>3500000</v>
      </c>
      <c r="K153" s="27">
        <f t="shared" si="44"/>
        <v>19444</v>
      </c>
      <c r="L153" s="27">
        <f t="shared" si="49"/>
        <v>2819380</v>
      </c>
      <c r="M153" s="27">
        <f t="shared" si="45"/>
        <v>7379.1924400000007</v>
      </c>
      <c r="N153" s="27">
        <f t="shared" si="46"/>
        <v>7379.1924400000007</v>
      </c>
      <c r="O153" s="27">
        <f t="shared" si="50"/>
        <v>-258279.73480000184</v>
      </c>
      <c r="P153" s="27">
        <f t="shared" si="51"/>
        <v>258279.73480000184</v>
      </c>
    </row>
    <row r="154" spans="1:16">
      <c r="A154" s="30">
        <v>40179</v>
      </c>
      <c r="C154" s="6">
        <v>146</v>
      </c>
      <c r="D154" s="29">
        <f t="shared" si="42"/>
        <v>19444</v>
      </c>
      <c r="E154" s="29">
        <f t="shared" si="47"/>
        <v>2838824</v>
      </c>
      <c r="F154" s="29">
        <f t="shared" si="43"/>
        <v>-661176</v>
      </c>
      <c r="G154" s="34">
        <f>+Inputs!$D$3</f>
        <v>0.37951000000000001</v>
      </c>
      <c r="I154" s="27">
        <f t="shared" si="48"/>
        <v>3500000</v>
      </c>
      <c r="K154" s="27">
        <f t="shared" si="44"/>
        <v>19444</v>
      </c>
      <c r="L154" s="27">
        <f t="shared" si="49"/>
        <v>2838824</v>
      </c>
      <c r="M154" s="27">
        <f t="shared" si="45"/>
        <v>7379.1924400000007</v>
      </c>
      <c r="N154" s="27">
        <f t="shared" si="46"/>
        <v>7379.1924400000007</v>
      </c>
      <c r="O154" s="27">
        <f t="shared" si="50"/>
        <v>-250900.54236000183</v>
      </c>
      <c r="P154" s="27">
        <f t="shared" si="51"/>
        <v>250900.54236000183</v>
      </c>
    </row>
    <row r="155" spans="1:16">
      <c r="A155" s="31">
        <v>40210</v>
      </c>
      <c r="C155" s="6">
        <v>147</v>
      </c>
      <c r="D155" s="29">
        <f t="shared" si="42"/>
        <v>19444</v>
      </c>
      <c r="E155" s="29">
        <f t="shared" si="47"/>
        <v>2858268</v>
      </c>
      <c r="F155" s="29">
        <f t="shared" si="43"/>
        <v>-641732</v>
      </c>
      <c r="G155" s="34">
        <f>+Inputs!$D$3</f>
        <v>0.37951000000000001</v>
      </c>
      <c r="I155" s="27">
        <f t="shared" si="48"/>
        <v>3500000</v>
      </c>
      <c r="K155" s="27">
        <f t="shared" si="44"/>
        <v>19444</v>
      </c>
      <c r="L155" s="27">
        <f t="shared" si="49"/>
        <v>2858268</v>
      </c>
      <c r="M155" s="27">
        <f t="shared" si="45"/>
        <v>7379.1924400000007</v>
      </c>
      <c r="N155" s="27">
        <f t="shared" si="46"/>
        <v>7379.1924400000007</v>
      </c>
      <c r="O155" s="27">
        <f t="shared" si="50"/>
        <v>-243521.34992000181</v>
      </c>
      <c r="P155" s="27">
        <f t="shared" si="51"/>
        <v>243521.34992000181</v>
      </c>
    </row>
    <row r="156" spans="1:16">
      <c r="A156" s="30">
        <v>40238</v>
      </c>
      <c r="C156" s="6">
        <v>148</v>
      </c>
      <c r="D156" s="29">
        <f t="shared" si="42"/>
        <v>19444</v>
      </c>
      <c r="E156" s="29">
        <f t="shared" si="47"/>
        <v>2877712</v>
      </c>
      <c r="F156" s="29">
        <f t="shared" si="43"/>
        <v>-622288</v>
      </c>
      <c r="G156" s="34">
        <f>+Inputs!$D$3</f>
        <v>0.37951000000000001</v>
      </c>
      <c r="I156" s="27">
        <f t="shared" si="48"/>
        <v>3500000</v>
      </c>
      <c r="K156" s="27">
        <f t="shared" si="44"/>
        <v>19444</v>
      </c>
      <c r="L156" s="27">
        <f t="shared" si="49"/>
        <v>2877712</v>
      </c>
      <c r="M156" s="27">
        <f t="shared" si="45"/>
        <v>7379.1924400000007</v>
      </c>
      <c r="N156" s="27">
        <f t="shared" si="46"/>
        <v>7379.1924400000007</v>
      </c>
      <c r="O156" s="27">
        <f t="shared" si="50"/>
        <v>-236142.1574800018</v>
      </c>
      <c r="P156" s="27">
        <f t="shared" si="51"/>
        <v>236142.1574800018</v>
      </c>
    </row>
    <row r="157" spans="1:16">
      <c r="A157" s="31">
        <v>40269</v>
      </c>
      <c r="C157" s="6">
        <v>149</v>
      </c>
      <c r="D157" s="29">
        <f t="shared" si="42"/>
        <v>19444</v>
      </c>
      <c r="E157" s="29">
        <f t="shared" si="47"/>
        <v>2897156</v>
      </c>
      <c r="F157" s="29">
        <f t="shared" si="43"/>
        <v>-602844</v>
      </c>
      <c r="G157" s="34">
        <f>+Inputs!$D$3</f>
        <v>0.37951000000000001</v>
      </c>
      <c r="I157" s="27">
        <f t="shared" si="48"/>
        <v>3500000</v>
      </c>
      <c r="K157" s="27">
        <f t="shared" si="44"/>
        <v>19444</v>
      </c>
      <c r="L157" s="27">
        <f t="shared" si="49"/>
        <v>2897156</v>
      </c>
      <c r="M157" s="27">
        <f t="shared" si="45"/>
        <v>7379.1924400000007</v>
      </c>
      <c r="N157" s="27">
        <f t="shared" si="46"/>
        <v>7379.1924400000007</v>
      </c>
      <c r="O157" s="27">
        <f t="shared" si="50"/>
        <v>-228762.96504000179</v>
      </c>
      <c r="P157" s="27">
        <f t="shared" si="51"/>
        <v>228762.96504000179</v>
      </c>
    </row>
    <row r="158" spans="1:16">
      <c r="A158" s="30">
        <v>40299</v>
      </c>
      <c r="C158" s="6">
        <v>150</v>
      </c>
      <c r="D158" s="29">
        <f t="shared" si="42"/>
        <v>19444</v>
      </c>
      <c r="E158" s="29">
        <f t="shared" si="47"/>
        <v>2916600</v>
      </c>
      <c r="F158" s="29">
        <f t="shared" si="43"/>
        <v>-583400</v>
      </c>
      <c r="G158" s="34">
        <f>+Inputs!$D$3</f>
        <v>0.37951000000000001</v>
      </c>
      <c r="I158" s="27">
        <f t="shared" si="48"/>
        <v>3500000</v>
      </c>
      <c r="K158" s="27">
        <f t="shared" si="44"/>
        <v>19444</v>
      </c>
      <c r="L158" s="27">
        <f t="shared" si="49"/>
        <v>2916600</v>
      </c>
      <c r="M158" s="27">
        <f t="shared" si="45"/>
        <v>7379.1924400000007</v>
      </c>
      <c r="N158" s="27">
        <f t="shared" si="46"/>
        <v>7379.1924400000007</v>
      </c>
      <c r="O158" s="27">
        <f t="shared" si="50"/>
        <v>-221383.77260000177</v>
      </c>
      <c r="P158" s="27">
        <f t="shared" si="51"/>
        <v>221383.77260000177</v>
      </c>
    </row>
    <row r="159" spans="1:16">
      <c r="A159" s="31">
        <v>40330</v>
      </c>
      <c r="C159" s="6">
        <v>151</v>
      </c>
      <c r="D159" s="29">
        <f t="shared" si="42"/>
        <v>19444</v>
      </c>
      <c r="E159" s="29">
        <f t="shared" si="47"/>
        <v>2936044</v>
      </c>
      <c r="F159" s="29">
        <f t="shared" si="43"/>
        <v>-563956</v>
      </c>
      <c r="G159" s="34">
        <f>+Inputs!$D$3</f>
        <v>0.37951000000000001</v>
      </c>
      <c r="I159" s="27">
        <f t="shared" si="48"/>
        <v>3500000</v>
      </c>
      <c r="K159" s="27">
        <f t="shared" si="44"/>
        <v>19444</v>
      </c>
      <c r="L159" s="27">
        <f t="shared" si="49"/>
        <v>2936044</v>
      </c>
      <c r="M159" s="27">
        <f t="shared" si="45"/>
        <v>7379.1924400000007</v>
      </c>
      <c r="N159" s="27">
        <f t="shared" si="46"/>
        <v>7379.1924400000007</v>
      </c>
      <c r="O159" s="27">
        <f t="shared" si="50"/>
        <v>-214004.58016000176</v>
      </c>
      <c r="P159" s="27">
        <f t="shared" si="51"/>
        <v>214004.58016000176</v>
      </c>
    </row>
    <row r="160" spans="1:16">
      <c r="A160" s="30">
        <v>40360</v>
      </c>
      <c r="C160" s="6">
        <v>152</v>
      </c>
      <c r="D160" s="29">
        <f t="shared" si="42"/>
        <v>19444</v>
      </c>
      <c r="E160" s="29">
        <f t="shared" si="47"/>
        <v>2955488</v>
      </c>
      <c r="F160" s="29">
        <f t="shared" si="43"/>
        <v>-544512</v>
      </c>
      <c r="G160" s="34">
        <f>+Inputs!$D$3</f>
        <v>0.37951000000000001</v>
      </c>
      <c r="I160" s="27">
        <f t="shared" si="48"/>
        <v>3500000</v>
      </c>
      <c r="K160" s="27">
        <f t="shared" si="44"/>
        <v>19444</v>
      </c>
      <c r="L160" s="27">
        <f t="shared" si="49"/>
        <v>2955488</v>
      </c>
      <c r="M160" s="27">
        <f t="shared" si="45"/>
        <v>7379.1924400000007</v>
      </c>
      <c r="N160" s="27">
        <f t="shared" si="46"/>
        <v>7379.1924400000007</v>
      </c>
      <c r="O160" s="27">
        <f t="shared" si="50"/>
        <v>-206625.38772000175</v>
      </c>
      <c r="P160" s="27">
        <f t="shared" si="51"/>
        <v>206625.38772000175</v>
      </c>
    </row>
    <row r="161" spans="1:16">
      <c r="A161" s="31">
        <v>40391</v>
      </c>
      <c r="C161" s="6">
        <v>153</v>
      </c>
      <c r="D161" s="29">
        <f t="shared" si="42"/>
        <v>19444</v>
      </c>
      <c r="E161" s="29">
        <f t="shared" si="47"/>
        <v>2974932</v>
      </c>
      <c r="F161" s="29">
        <f t="shared" si="43"/>
        <v>-525068</v>
      </c>
      <c r="G161" s="34">
        <f>+Inputs!$D$3</f>
        <v>0.37951000000000001</v>
      </c>
      <c r="I161" s="27">
        <f t="shared" si="48"/>
        <v>3500000</v>
      </c>
      <c r="K161" s="27">
        <f t="shared" si="44"/>
        <v>19444</v>
      </c>
      <c r="L161" s="27">
        <f t="shared" si="49"/>
        <v>2974932</v>
      </c>
      <c r="M161" s="27">
        <f t="shared" si="45"/>
        <v>7379.1924400000007</v>
      </c>
      <c r="N161" s="27">
        <f t="shared" si="46"/>
        <v>7379.1924400000007</v>
      </c>
      <c r="O161" s="27">
        <f t="shared" si="50"/>
        <v>-199246.19528000173</v>
      </c>
      <c r="P161" s="27">
        <f t="shared" si="51"/>
        <v>199246.19528000173</v>
      </c>
    </row>
    <row r="162" spans="1:16">
      <c r="A162" s="30">
        <v>40422</v>
      </c>
      <c r="C162" s="6">
        <v>154</v>
      </c>
      <c r="D162" s="29">
        <f t="shared" si="42"/>
        <v>19444</v>
      </c>
      <c r="E162" s="29">
        <f t="shared" si="47"/>
        <v>2994376</v>
      </c>
      <c r="F162" s="29">
        <f t="shared" si="43"/>
        <v>-505624</v>
      </c>
      <c r="G162" s="34">
        <f>+Inputs!$D$3</f>
        <v>0.37951000000000001</v>
      </c>
      <c r="I162" s="27">
        <f t="shared" si="48"/>
        <v>3500000</v>
      </c>
      <c r="K162" s="27">
        <f t="shared" si="44"/>
        <v>19444</v>
      </c>
      <c r="L162" s="27">
        <f t="shared" si="49"/>
        <v>2994376</v>
      </c>
      <c r="M162" s="27">
        <f t="shared" si="45"/>
        <v>7379.1924400000007</v>
      </c>
      <c r="N162" s="27">
        <f t="shared" si="46"/>
        <v>7379.1924400000007</v>
      </c>
      <c r="O162" s="27">
        <f t="shared" si="50"/>
        <v>-191867.00284000172</v>
      </c>
      <c r="P162" s="27">
        <f t="shared" si="51"/>
        <v>191867.00284000172</v>
      </c>
    </row>
    <row r="163" spans="1:16">
      <c r="A163" s="31">
        <v>40452</v>
      </c>
      <c r="C163" s="6">
        <v>155</v>
      </c>
      <c r="D163" s="29">
        <f t="shared" si="42"/>
        <v>19444</v>
      </c>
      <c r="E163" s="29">
        <f t="shared" si="47"/>
        <v>3013820</v>
      </c>
      <c r="F163" s="29">
        <f t="shared" si="43"/>
        <v>-486180</v>
      </c>
      <c r="G163" s="34">
        <f>+Inputs!$D$3</f>
        <v>0.37951000000000001</v>
      </c>
      <c r="I163" s="27">
        <f t="shared" si="48"/>
        <v>3500000</v>
      </c>
      <c r="K163" s="27">
        <f t="shared" si="44"/>
        <v>19444</v>
      </c>
      <c r="L163" s="27">
        <f t="shared" si="49"/>
        <v>3013820</v>
      </c>
      <c r="M163" s="27">
        <f t="shared" si="45"/>
        <v>7379.1924400000007</v>
      </c>
      <c r="N163" s="27">
        <f t="shared" si="46"/>
        <v>7379.1924400000007</v>
      </c>
      <c r="O163" s="27">
        <f t="shared" si="50"/>
        <v>-184487.8104000017</v>
      </c>
      <c r="P163" s="27">
        <f t="shared" si="51"/>
        <v>184487.8104000017</v>
      </c>
    </row>
    <row r="164" spans="1:16">
      <c r="A164" s="30">
        <v>40483</v>
      </c>
      <c r="C164" s="6">
        <v>156</v>
      </c>
      <c r="D164" s="29">
        <f t="shared" si="42"/>
        <v>19444</v>
      </c>
      <c r="E164" s="29">
        <f t="shared" si="47"/>
        <v>3033264</v>
      </c>
      <c r="F164" s="29">
        <f t="shared" si="43"/>
        <v>-466736</v>
      </c>
      <c r="G164" s="34">
        <f>+Inputs!$D$3</f>
        <v>0.37951000000000001</v>
      </c>
      <c r="I164" s="27">
        <f t="shared" si="48"/>
        <v>3500000</v>
      </c>
      <c r="K164" s="27">
        <f t="shared" si="44"/>
        <v>19444</v>
      </c>
      <c r="L164" s="27">
        <f t="shared" si="49"/>
        <v>3033264</v>
      </c>
      <c r="M164" s="27">
        <f t="shared" si="45"/>
        <v>7379.1924400000007</v>
      </c>
      <c r="N164" s="27">
        <f t="shared" si="46"/>
        <v>7379.1924400000007</v>
      </c>
      <c r="O164" s="27">
        <f t="shared" si="50"/>
        <v>-177108.61796000169</v>
      </c>
      <c r="P164" s="27">
        <f t="shared" si="51"/>
        <v>177108.61796000169</v>
      </c>
    </row>
    <row r="165" spans="1:16">
      <c r="A165" s="31">
        <v>40513</v>
      </c>
      <c r="C165" s="6">
        <v>157</v>
      </c>
      <c r="D165" s="29">
        <f t="shared" si="42"/>
        <v>19444</v>
      </c>
      <c r="E165" s="29">
        <f t="shared" si="47"/>
        <v>3052708</v>
      </c>
      <c r="F165" s="29">
        <f t="shared" si="43"/>
        <v>-447292</v>
      </c>
      <c r="G165" s="34">
        <f>+Inputs!$D$3</f>
        <v>0.37951000000000001</v>
      </c>
      <c r="I165" s="27">
        <f t="shared" si="48"/>
        <v>3500000</v>
      </c>
      <c r="K165" s="27">
        <f t="shared" si="44"/>
        <v>19444</v>
      </c>
      <c r="L165" s="27">
        <f t="shared" si="49"/>
        <v>3052708</v>
      </c>
      <c r="M165" s="27">
        <f t="shared" si="45"/>
        <v>7379.1924400000007</v>
      </c>
      <c r="N165" s="27">
        <f t="shared" si="46"/>
        <v>7379.1924400000007</v>
      </c>
      <c r="O165" s="27">
        <f t="shared" si="50"/>
        <v>-169729.42552000168</v>
      </c>
      <c r="P165" s="27">
        <f t="shared" si="51"/>
        <v>169729.42552000168</v>
      </c>
    </row>
    <row r="166" spans="1:16">
      <c r="A166" s="30">
        <v>40544</v>
      </c>
      <c r="C166" s="6">
        <v>158</v>
      </c>
      <c r="D166" s="29">
        <f t="shared" si="42"/>
        <v>19444</v>
      </c>
      <c r="E166" s="29">
        <f t="shared" si="47"/>
        <v>3072152</v>
      </c>
      <c r="F166" s="29">
        <f t="shared" si="43"/>
        <v>-427848</v>
      </c>
      <c r="G166" s="34">
        <f>+Inputs!$D$3</f>
        <v>0.37951000000000001</v>
      </c>
      <c r="I166" s="27">
        <f t="shared" si="48"/>
        <v>3500000</v>
      </c>
      <c r="K166" s="27">
        <f t="shared" si="44"/>
        <v>19444</v>
      </c>
      <c r="L166" s="27">
        <f t="shared" si="49"/>
        <v>3072152</v>
      </c>
      <c r="M166" s="27">
        <f t="shared" si="45"/>
        <v>7379.1924400000007</v>
      </c>
      <c r="N166" s="27">
        <f t="shared" si="46"/>
        <v>7379.1924400000007</v>
      </c>
      <c r="O166" s="27">
        <f t="shared" si="50"/>
        <v>-162350.23308000166</v>
      </c>
      <c r="P166" s="27">
        <f t="shared" si="51"/>
        <v>162350.23308000166</v>
      </c>
    </row>
    <row r="167" spans="1:16">
      <c r="A167" s="31">
        <v>40575</v>
      </c>
      <c r="C167" s="6">
        <v>159</v>
      </c>
      <c r="D167" s="29">
        <f t="shared" si="42"/>
        <v>19444</v>
      </c>
      <c r="E167" s="29">
        <f t="shared" si="47"/>
        <v>3091596</v>
      </c>
      <c r="F167" s="29">
        <f t="shared" si="43"/>
        <v>-408404</v>
      </c>
      <c r="G167" s="34">
        <f>+Inputs!$D$3</f>
        <v>0.37951000000000001</v>
      </c>
      <c r="I167" s="27">
        <f t="shared" si="48"/>
        <v>3500000</v>
      </c>
      <c r="K167" s="27">
        <f t="shared" si="44"/>
        <v>19444</v>
      </c>
      <c r="L167" s="27">
        <f t="shared" si="49"/>
        <v>3091596</v>
      </c>
      <c r="M167" s="27">
        <f t="shared" si="45"/>
        <v>7379.1924400000007</v>
      </c>
      <c r="N167" s="27">
        <f t="shared" si="46"/>
        <v>7379.1924400000007</v>
      </c>
      <c r="O167" s="27">
        <f t="shared" si="50"/>
        <v>-154971.04064000165</v>
      </c>
      <c r="P167" s="27">
        <f t="shared" si="51"/>
        <v>154971.04064000165</v>
      </c>
    </row>
    <row r="168" spans="1:16">
      <c r="A168" s="30">
        <v>40603</v>
      </c>
      <c r="C168" s="6">
        <v>160</v>
      </c>
      <c r="D168" s="29">
        <f t="shared" si="42"/>
        <v>19444</v>
      </c>
      <c r="E168" s="29">
        <f t="shared" si="47"/>
        <v>3111040</v>
      </c>
      <c r="F168" s="29">
        <f t="shared" si="43"/>
        <v>-388960</v>
      </c>
      <c r="G168" s="34">
        <f>+Inputs!$D$3</f>
        <v>0.37951000000000001</v>
      </c>
      <c r="I168" s="27">
        <f t="shared" si="48"/>
        <v>3500000</v>
      </c>
      <c r="K168" s="27">
        <f t="shared" si="44"/>
        <v>19444</v>
      </c>
      <c r="L168" s="27">
        <f t="shared" si="49"/>
        <v>3111040</v>
      </c>
      <c r="M168" s="27">
        <f t="shared" si="45"/>
        <v>7379.1924400000007</v>
      </c>
      <c r="N168" s="27">
        <f t="shared" si="46"/>
        <v>7379.1924400000007</v>
      </c>
      <c r="O168" s="27">
        <f t="shared" si="50"/>
        <v>-147591.84820000164</v>
      </c>
      <c r="P168" s="27">
        <f t="shared" si="51"/>
        <v>147591.84820000164</v>
      </c>
    </row>
    <row r="169" spans="1:16">
      <c r="A169" s="31">
        <v>40634</v>
      </c>
      <c r="C169" s="6">
        <v>161</v>
      </c>
      <c r="D169" s="29">
        <f t="shared" ref="D169:D187" si="52">ROUND(-(+$B$9/180)*1,0)</f>
        <v>19444</v>
      </c>
      <c r="E169" s="29">
        <f t="shared" si="47"/>
        <v>3130484</v>
      </c>
      <c r="F169" s="29">
        <f t="shared" ref="F169:F188" si="53">$B$9+E169</f>
        <v>-369516</v>
      </c>
      <c r="G169" s="34">
        <f>+Inputs!$D$3</f>
        <v>0.37951000000000001</v>
      </c>
      <c r="I169" s="27">
        <f t="shared" si="48"/>
        <v>3500000</v>
      </c>
      <c r="K169" s="27">
        <f t="shared" ref="K169:K188" si="54">D169</f>
        <v>19444</v>
      </c>
      <c r="L169" s="27">
        <f t="shared" si="49"/>
        <v>3130484</v>
      </c>
      <c r="M169" s="27">
        <f t="shared" ref="M169:M188" si="55">K169*G169</f>
        <v>7379.1924400000007</v>
      </c>
      <c r="N169" s="27">
        <f t="shared" ref="N169:N188" si="56">M169-J169</f>
        <v>7379.1924400000007</v>
      </c>
      <c r="O169" s="27">
        <f t="shared" si="50"/>
        <v>-140212.65576000162</v>
      </c>
      <c r="P169" s="27">
        <f t="shared" si="51"/>
        <v>140212.65576000162</v>
      </c>
    </row>
    <row r="170" spans="1:16">
      <c r="A170" s="30">
        <v>40664</v>
      </c>
      <c r="C170" s="6">
        <v>162</v>
      </c>
      <c r="D170" s="29">
        <f t="shared" si="52"/>
        <v>19444</v>
      </c>
      <c r="E170" s="29">
        <f t="shared" ref="E170:E188" si="57">+E169+D170</f>
        <v>3149928</v>
      </c>
      <c r="F170" s="29">
        <f t="shared" si="53"/>
        <v>-350072</v>
      </c>
      <c r="G170" s="34">
        <f>+Inputs!$D$3</f>
        <v>0.37951000000000001</v>
      </c>
      <c r="I170" s="27">
        <f t="shared" ref="I170:I188" si="58">+I169+H170</f>
        <v>3500000</v>
      </c>
      <c r="K170" s="27">
        <f t="shared" si="54"/>
        <v>19444</v>
      </c>
      <c r="L170" s="27">
        <f t="shared" ref="L170:L188" si="59">+L169+K170</f>
        <v>3149928</v>
      </c>
      <c r="M170" s="27">
        <f t="shared" si="55"/>
        <v>7379.1924400000007</v>
      </c>
      <c r="N170" s="27">
        <f t="shared" si="56"/>
        <v>7379.1924400000007</v>
      </c>
      <c r="O170" s="27">
        <f t="shared" ref="O170:O188" si="60">+O169+N170</f>
        <v>-132833.46332000161</v>
      </c>
      <c r="P170" s="27">
        <f t="shared" ref="P170:P188" si="61">P169-N170</f>
        <v>132833.46332000161</v>
      </c>
    </row>
    <row r="171" spans="1:16">
      <c r="A171" s="31">
        <v>40695</v>
      </c>
      <c r="C171" s="6">
        <v>163</v>
      </c>
      <c r="D171" s="29">
        <f t="shared" si="52"/>
        <v>19444</v>
      </c>
      <c r="E171" s="29">
        <f t="shared" si="57"/>
        <v>3169372</v>
      </c>
      <c r="F171" s="29">
        <f t="shared" si="53"/>
        <v>-330628</v>
      </c>
      <c r="G171" s="34">
        <f>+Inputs!$D$3</f>
        <v>0.37951000000000001</v>
      </c>
      <c r="I171" s="27">
        <f t="shared" si="58"/>
        <v>3500000</v>
      </c>
      <c r="K171" s="27">
        <f t="shared" si="54"/>
        <v>19444</v>
      </c>
      <c r="L171" s="27">
        <f t="shared" si="59"/>
        <v>3169372</v>
      </c>
      <c r="M171" s="27">
        <f t="shared" si="55"/>
        <v>7379.1924400000007</v>
      </c>
      <c r="N171" s="27">
        <f t="shared" si="56"/>
        <v>7379.1924400000007</v>
      </c>
      <c r="O171" s="27">
        <f t="shared" si="60"/>
        <v>-125454.27088000161</v>
      </c>
      <c r="P171" s="27">
        <f t="shared" si="61"/>
        <v>125454.27088000161</v>
      </c>
    </row>
    <row r="172" spans="1:16">
      <c r="A172" s="30">
        <v>40725</v>
      </c>
      <c r="C172" s="6">
        <v>164</v>
      </c>
      <c r="D172" s="29">
        <f t="shared" si="52"/>
        <v>19444</v>
      </c>
      <c r="E172" s="29">
        <f t="shared" si="57"/>
        <v>3188816</v>
      </c>
      <c r="F172" s="29">
        <f t="shared" si="53"/>
        <v>-311184</v>
      </c>
      <c r="G172" s="34">
        <f>+Inputs!$D$3</f>
        <v>0.37951000000000001</v>
      </c>
      <c r="I172" s="27">
        <f t="shared" si="58"/>
        <v>3500000</v>
      </c>
      <c r="K172" s="27">
        <f t="shared" si="54"/>
        <v>19444</v>
      </c>
      <c r="L172" s="27">
        <f t="shared" si="59"/>
        <v>3188816</v>
      </c>
      <c r="M172" s="27">
        <f t="shared" si="55"/>
        <v>7379.1924400000007</v>
      </c>
      <c r="N172" s="27">
        <f t="shared" si="56"/>
        <v>7379.1924400000007</v>
      </c>
      <c r="O172" s="27">
        <f t="shared" si="60"/>
        <v>-118075.07844000161</v>
      </c>
      <c r="P172" s="27">
        <f t="shared" si="61"/>
        <v>118075.07844000161</v>
      </c>
    </row>
    <row r="173" spans="1:16">
      <c r="A173" s="31">
        <v>40756</v>
      </c>
      <c r="C173" s="6">
        <v>165</v>
      </c>
      <c r="D173" s="29">
        <f t="shared" si="52"/>
        <v>19444</v>
      </c>
      <c r="E173" s="29">
        <f t="shared" si="57"/>
        <v>3208260</v>
      </c>
      <c r="F173" s="29">
        <f t="shared" si="53"/>
        <v>-291740</v>
      </c>
      <c r="G173" s="34">
        <f>+Inputs!$D$3</f>
        <v>0.37951000000000001</v>
      </c>
      <c r="I173" s="27">
        <f t="shared" si="58"/>
        <v>3500000</v>
      </c>
      <c r="K173" s="27">
        <f t="shared" si="54"/>
        <v>19444</v>
      </c>
      <c r="L173" s="27">
        <f t="shared" si="59"/>
        <v>3208260</v>
      </c>
      <c r="M173" s="27">
        <f t="shared" si="55"/>
        <v>7379.1924400000007</v>
      </c>
      <c r="N173" s="27">
        <f t="shared" si="56"/>
        <v>7379.1924400000007</v>
      </c>
      <c r="O173" s="27">
        <f t="shared" si="60"/>
        <v>-110695.88600000161</v>
      </c>
      <c r="P173" s="27">
        <f t="shared" si="61"/>
        <v>110695.88600000161</v>
      </c>
    </row>
    <row r="174" spans="1:16">
      <c r="A174" s="30">
        <v>40787</v>
      </c>
      <c r="C174" s="6">
        <v>166</v>
      </c>
      <c r="D174" s="29">
        <f t="shared" si="52"/>
        <v>19444</v>
      </c>
      <c r="E174" s="29">
        <f t="shared" si="57"/>
        <v>3227704</v>
      </c>
      <c r="F174" s="29">
        <f t="shared" si="53"/>
        <v>-272296</v>
      </c>
      <c r="G174" s="34">
        <f>+Inputs!$D$3</f>
        <v>0.37951000000000001</v>
      </c>
      <c r="I174" s="27">
        <f t="shared" si="58"/>
        <v>3500000</v>
      </c>
      <c r="K174" s="27">
        <f t="shared" si="54"/>
        <v>19444</v>
      </c>
      <c r="L174" s="27">
        <f t="shared" si="59"/>
        <v>3227704</v>
      </c>
      <c r="M174" s="27">
        <f t="shared" si="55"/>
        <v>7379.1924400000007</v>
      </c>
      <c r="N174" s="27">
        <f t="shared" si="56"/>
        <v>7379.1924400000007</v>
      </c>
      <c r="O174" s="27">
        <f t="shared" si="60"/>
        <v>-103316.69356000161</v>
      </c>
      <c r="P174" s="27">
        <f t="shared" si="61"/>
        <v>103316.69356000161</v>
      </c>
    </row>
    <row r="175" spans="1:16">
      <c r="A175" s="31">
        <v>40817</v>
      </c>
      <c r="C175" s="6">
        <v>167</v>
      </c>
      <c r="D175" s="29">
        <f t="shared" si="52"/>
        <v>19444</v>
      </c>
      <c r="E175" s="29">
        <f t="shared" si="57"/>
        <v>3247148</v>
      </c>
      <c r="F175" s="29">
        <f t="shared" si="53"/>
        <v>-252852</v>
      </c>
      <c r="G175" s="34">
        <f>+Inputs!$D$3</f>
        <v>0.37951000000000001</v>
      </c>
      <c r="I175" s="27">
        <f t="shared" si="58"/>
        <v>3500000</v>
      </c>
      <c r="K175" s="27">
        <f t="shared" si="54"/>
        <v>19444</v>
      </c>
      <c r="L175" s="27">
        <f t="shared" si="59"/>
        <v>3247148</v>
      </c>
      <c r="M175" s="27">
        <f t="shared" si="55"/>
        <v>7379.1924400000007</v>
      </c>
      <c r="N175" s="27">
        <f t="shared" si="56"/>
        <v>7379.1924400000007</v>
      </c>
      <c r="O175" s="27">
        <f t="shared" si="60"/>
        <v>-95937.501120001616</v>
      </c>
      <c r="P175" s="27">
        <f t="shared" si="61"/>
        <v>95937.501120001616</v>
      </c>
    </row>
    <row r="176" spans="1:16">
      <c r="A176" s="30">
        <v>40848</v>
      </c>
      <c r="C176" s="6">
        <v>168</v>
      </c>
      <c r="D176" s="29">
        <f t="shared" si="52"/>
        <v>19444</v>
      </c>
      <c r="E176" s="29">
        <f t="shared" si="57"/>
        <v>3266592</v>
      </c>
      <c r="F176" s="29">
        <f t="shared" si="53"/>
        <v>-233408</v>
      </c>
      <c r="G176" s="34">
        <f>+Inputs!$D$3</f>
        <v>0.37951000000000001</v>
      </c>
      <c r="I176" s="27">
        <f t="shared" si="58"/>
        <v>3500000</v>
      </c>
      <c r="K176" s="27">
        <f t="shared" si="54"/>
        <v>19444</v>
      </c>
      <c r="L176" s="27">
        <f t="shared" si="59"/>
        <v>3266592</v>
      </c>
      <c r="M176" s="27">
        <f t="shared" si="55"/>
        <v>7379.1924400000007</v>
      </c>
      <c r="N176" s="27">
        <f t="shared" si="56"/>
        <v>7379.1924400000007</v>
      </c>
      <c r="O176" s="27">
        <f t="shared" si="60"/>
        <v>-88558.308680001617</v>
      </c>
      <c r="P176" s="27">
        <f t="shared" si="61"/>
        <v>88558.308680001617</v>
      </c>
    </row>
    <row r="177" spans="1:20">
      <c r="A177" s="31">
        <v>40878</v>
      </c>
      <c r="C177" s="6">
        <v>169</v>
      </c>
      <c r="D177" s="29">
        <f t="shared" si="52"/>
        <v>19444</v>
      </c>
      <c r="E177" s="29">
        <f t="shared" si="57"/>
        <v>3286036</v>
      </c>
      <c r="F177" s="29">
        <f t="shared" si="53"/>
        <v>-213964</v>
      </c>
      <c r="G177" s="34">
        <f>+Inputs!$D$3</f>
        <v>0.37951000000000001</v>
      </c>
      <c r="I177" s="27">
        <f t="shared" si="58"/>
        <v>3500000</v>
      </c>
      <c r="K177" s="27">
        <f t="shared" si="54"/>
        <v>19444</v>
      </c>
      <c r="L177" s="27">
        <f t="shared" si="59"/>
        <v>3286036</v>
      </c>
      <c r="M177" s="27">
        <f t="shared" si="55"/>
        <v>7379.1924400000007</v>
      </c>
      <c r="N177" s="27">
        <f t="shared" si="56"/>
        <v>7379.1924400000007</v>
      </c>
      <c r="O177" s="27">
        <f t="shared" si="60"/>
        <v>-81179.116240001618</v>
      </c>
      <c r="P177" s="27">
        <f t="shared" si="61"/>
        <v>81179.116240001618</v>
      </c>
    </row>
    <row r="178" spans="1:20">
      <c r="A178" s="30">
        <v>40909</v>
      </c>
      <c r="C178" s="6">
        <v>170</v>
      </c>
      <c r="D178" s="29">
        <f t="shared" si="52"/>
        <v>19444</v>
      </c>
      <c r="E178" s="29">
        <f t="shared" si="57"/>
        <v>3305480</v>
      </c>
      <c r="F178" s="29">
        <f t="shared" si="53"/>
        <v>-194520</v>
      </c>
      <c r="G178" s="34">
        <f>+Inputs!$D$3</f>
        <v>0.37951000000000001</v>
      </c>
      <c r="I178" s="27">
        <f t="shared" si="58"/>
        <v>3500000</v>
      </c>
      <c r="K178" s="27">
        <f t="shared" si="54"/>
        <v>19444</v>
      </c>
      <c r="L178" s="27">
        <f t="shared" si="59"/>
        <v>3305480</v>
      </c>
      <c r="M178" s="27">
        <f t="shared" si="55"/>
        <v>7379.1924400000007</v>
      </c>
      <c r="N178" s="27">
        <f t="shared" si="56"/>
        <v>7379.1924400000007</v>
      </c>
      <c r="O178" s="27">
        <f t="shared" si="60"/>
        <v>-73799.923800001619</v>
      </c>
      <c r="P178" s="27">
        <f t="shared" si="61"/>
        <v>73799.923800001619</v>
      </c>
    </row>
    <row r="179" spans="1:20">
      <c r="A179" s="31">
        <v>40940</v>
      </c>
      <c r="C179" s="6">
        <v>171</v>
      </c>
      <c r="D179" s="29">
        <f t="shared" si="52"/>
        <v>19444</v>
      </c>
      <c r="E179" s="29">
        <f t="shared" si="57"/>
        <v>3324924</v>
      </c>
      <c r="F179" s="29">
        <f t="shared" si="53"/>
        <v>-175076</v>
      </c>
      <c r="G179" s="34">
        <f>+Inputs!$D$3</f>
        <v>0.37951000000000001</v>
      </c>
      <c r="I179" s="27">
        <f t="shared" si="58"/>
        <v>3500000</v>
      </c>
      <c r="K179" s="27">
        <f t="shared" si="54"/>
        <v>19444</v>
      </c>
      <c r="L179" s="27">
        <f t="shared" si="59"/>
        <v>3324924</v>
      </c>
      <c r="M179" s="27">
        <f t="shared" si="55"/>
        <v>7379.1924400000007</v>
      </c>
      <c r="N179" s="27">
        <f t="shared" si="56"/>
        <v>7379.1924400000007</v>
      </c>
      <c r="O179" s="27">
        <f t="shared" si="60"/>
        <v>-66420.73136000162</v>
      </c>
      <c r="P179" s="27">
        <f t="shared" si="61"/>
        <v>66420.73136000162</v>
      </c>
    </row>
    <row r="180" spans="1:20">
      <c r="A180" s="30">
        <v>40969</v>
      </c>
      <c r="C180" s="6">
        <v>172</v>
      </c>
      <c r="D180" s="29">
        <f t="shared" si="52"/>
        <v>19444</v>
      </c>
      <c r="E180" s="29">
        <f t="shared" si="57"/>
        <v>3344368</v>
      </c>
      <c r="F180" s="29">
        <f t="shared" si="53"/>
        <v>-155632</v>
      </c>
      <c r="G180" s="34">
        <f>+Inputs!$D$3</f>
        <v>0.37951000000000001</v>
      </c>
      <c r="I180" s="27">
        <f t="shared" si="58"/>
        <v>3500000</v>
      </c>
      <c r="K180" s="27">
        <f t="shared" si="54"/>
        <v>19444</v>
      </c>
      <c r="L180" s="27">
        <f t="shared" si="59"/>
        <v>3344368</v>
      </c>
      <c r="M180" s="27">
        <f t="shared" si="55"/>
        <v>7379.1924400000007</v>
      </c>
      <c r="N180" s="27">
        <f t="shared" si="56"/>
        <v>7379.1924400000007</v>
      </c>
      <c r="O180" s="27">
        <f t="shared" si="60"/>
        <v>-59041.538920001622</v>
      </c>
      <c r="P180" s="27">
        <f t="shared" si="61"/>
        <v>59041.538920001622</v>
      </c>
    </row>
    <row r="181" spans="1:20">
      <c r="A181" s="31">
        <v>41000</v>
      </c>
      <c r="C181" s="6">
        <v>173</v>
      </c>
      <c r="D181" s="29">
        <f t="shared" si="52"/>
        <v>19444</v>
      </c>
      <c r="E181" s="29">
        <f t="shared" si="57"/>
        <v>3363812</v>
      </c>
      <c r="F181" s="29">
        <f t="shared" si="53"/>
        <v>-136188</v>
      </c>
      <c r="G181" s="34">
        <f>+Inputs!$D$3</f>
        <v>0.37951000000000001</v>
      </c>
      <c r="I181" s="27">
        <f t="shared" si="58"/>
        <v>3500000</v>
      </c>
      <c r="K181" s="27">
        <f t="shared" si="54"/>
        <v>19444</v>
      </c>
      <c r="L181" s="27">
        <f t="shared" si="59"/>
        <v>3363812</v>
      </c>
      <c r="M181" s="27">
        <f t="shared" si="55"/>
        <v>7379.1924400000007</v>
      </c>
      <c r="N181" s="27">
        <f t="shared" si="56"/>
        <v>7379.1924400000007</v>
      </c>
      <c r="O181" s="27">
        <f t="shared" si="60"/>
        <v>-51662.346480001623</v>
      </c>
      <c r="P181" s="27">
        <f t="shared" si="61"/>
        <v>51662.346480001623</v>
      </c>
    </row>
    <row r="182" spans="1:20">
      <c r="A182" s="30">
        <v>41030</v>
      </c>
      <c r="C182" s="6">
        <v>174</v>
      </c>
      <c r="D182" s="29">
        <f t="shared" si="52"/>
        <v>19444</v>
      </c>
      <c r="E182" s="29">
        <f t="shared" si="57"/>
        <v>3383256</v>
      </c>
      <c r="F182" s="29">
        <f t="shared" si="53"/>
        <v>-116744</v>
      </c>
      <c r="G182" s="34">
        <f>+Inputs!$D$3</f>
        <v>0.37951000000000001</v>
      </c>
      <c r="I182" s="27">
        <f t="shared" si="58"/>
        <v>3500000</v>
      </c>
      <c r="K182" s="27">
        <f t="shared" si="54"/>
        <v>19444</v>
      </c>
      <c r="L182" s="27">
        <f t="shared" si="59"/>
        <v>3383256</v>
      </c>
      <c r="M182" s="27">
        <f t="shared" si="55"/>
        <v>7379.1924400000007</v>
      </c>
      <c r="N182" s="27">
        <f t="shared" si="56"/>
        <v>7379.1924400000007</v>
      </c>
      <c r="O182" s="27">
        <f t="shared" si="60"/>
        <v>-44283.154040001624</v>
      </c>
      <c r="P182" s="27">
        <f t="shared" si="61"/>
        <v>44283.154040001624</v>
      </c>
    </row>
    <row r="183" spans="1:20">
      <c r="A183" s="31">
        <v>41061</v>
      </c>
      <c r="C183" s="6">
        <v>175</v>
      </c>
      <c r="D183" s="29">
        <f t="shared" si="52"/>
        <v>19444</v>
      </c>
      <c r="E183" s="29">
        <f t="shared" si="57"/>
        <v>3402700</v>
      </c>
      <c r="F183" s="29">
        <f t="shared" si="53"/>
        <v>-97300</v>
      </c>
      <c r="G183" s="34">
        <f>+Inputs!$D$3</f>
        <v>0.37951000000000001</v>
      </c>
      <c r="I183" s="27">
        <f t="shared" si="58"/>
        <v>3500000</v>
      </c>
      <c r="K183" s="27">
        <f t="shared" si="54"/>
        <v>19444</v>
      </c>
      <c r="L183" s="27">
        <f t="shared" si="59"/>
        <v>3402700</v>
      </c>
      <c r="M183" s="27">
        <f t="shared" si="55"/>
        <v>7379.1924400000007</v>
      </c>
      <c r="N183" s="27">
        <f t="shared" si="56"/>
        <v>7379.1924400000007</v>
      </c>
      <c r="O183" s="27">
        <f t="shared" si="60"/>
        <v>-36903.961600001625</v>
      </c>
      <c r="P183" s="27">
        <f t="shared" si="61"/>
        <v>36903.961600001625</v>
      </c>
    </row>
    <row r="184" spans="1:20">
      <c r="A184" s="30">
        <v>41091</v>
      </c>
      <c r="C184" s="6">
        <v>176</v>
      </c>
      <c r="D184" s="29">
        <f t="shared" si="52"/>
        <v>19444</v>
      </c>
      <c r="E184" s="29">
        <f t="shared" si="57"/>
        <v>3422144</v>
      </c>
      <c r="F184" s="29">
        <f t="shared" si="53"/>
        <v>-77856</v>
      </c>
      <c r="G184" s="34">
        <f>+Inputs!$D$3</f>
        <v>0.37951000000000001</v>
      </c>
      <c r="I184" s="27">
        <f t="shared" si="58"/>
        <v>3500000</v>
      </c>
      <c r="K184" s="27">
        <f t="shared" si="54"/>
        <v>19444</v>
      </c>
      <c r="L184" s="27">
        <f t="shared" si="59"/>
        <v>3422144</v>
      </c>
      <c r="M184" s="27">
        <f t="shared" si="55"/>
        <v>7379.1924400000007</v>
      </c>
      <c r="N184" s="27">
        <f t="shared" si="56"/>
        <v>7379.1924400000007</v>
      </c>
      <c r="O184" s="27">
        <f t="shared" si="60"/>
        <v>-29524.769160001626</v>
      </c>
      <c r="P184" s="27">
        <f t="shared" si="61"/>
        <v>29524.769160001626</v>
      </c>
    </row>
    <row r="185" spans="1:20">
      <c r="A185" s="31">
        <v>41122</v>
      </c>
      <c r="C185" s="6">
        <v>177</v>
      </c>
      <c r="D185" s="29">
        <f t="shared" si="52"/>
        <v>19444</v>
      </c>
      <c r="E185" s="29">
        <f t="shared" si="57"/>
        <v>3441588</v>
      </c>
      <c r="F185" s="29">
        <f t="shared" si="53"/>
        <v>-58412</v>
      </c>
      <c r="G185" s="34">
        <f>+Inputs!$D$3</f>
        <v>0.37951000000000001</v>
      </c>
      <c r="I185" s="27">
        <f t="shared" si="58"/>
        <v>3500000</v>
      </c>
      <c r="K185" s="27">
        <f t="shared" si="54"/>
        <v>19444</v>
      </c>
      <c r="L185" s="27">
        <f t="shared" si="59"/>
        <v>3441588</v>
      </c>
      <c r="M185" s="27">
        <f t="shared" si="55"/>
        <v>7379.1924400000007</v>
      </c>
      <c r="N185" s="27">
        <f t="shared" si="56"/>
        <v>7379.1924400000007</v>
      </c>
      <c r="O185" s="27">
        <f t="shared" si="60"/>
        <v>-22145.576720001627</v>
      </c>
      <c r="P185" s="27">
        <f t="shared" si="61"/>
        <v>22145.576720001627</v>
      </c>
    </row>
    <row r="186" spans="1:20">
      <c r="A186" s="30">
        <v>41153</v>
      </c>
      <c r="C186" s="6">
        <v>178</v>
      </c>
      <c r="D186" s="29">
        <f t="shared" si="52"/>
        <v>19444</v>
      </c>
      <c r="E186" s="29">
        <f t="shared" si="57"/>
        <v>3461032</v>
      </c>
      <c r="F186" s="29">
        <f t="shared" si="53"/>
        <v>-38968</v>
      </c>
      <c r="G186" s="34">
        <f>+Inputs!$D$3</f>
        <v>0.37951000000000001</v>
      </c>
      <c r="I186" s="27">
        <f t="shared" si="58"/>
        <v>3500000</v>
      </c>
      <c r="K186" s="27">
        <f t="shared" si="54"/>
        <v>19444</v>
      </c>
      <c r="L186" s="27">
        <f t="shared" si="59"/>
        <v>3461032</v>
      </c>
      <c r="M186" s="27">
        <f t="shared" si="55"/>
        <v>7379.1924400000007</v>
      </c>
      <c r="N186" s="27">
        <f t="shared" si="56"/>
        <v>7379.1924400000007</v>
      </c>
      <c r="O186" s="27">
        <f t="shared" si="60"/>
        <v>-14766.384280001626</v>
      </c>
      <c r="P186" s="27">
        <f t="shared" si="61"/>
        <v>14766.384280001626</v>
      </c>
    </row>
    <row r="187" spans="1:20">
      <c r="A187" s="31">
        <v>41183</v>
      </c>
      <c r="C187" s="6">
        <v>179</v>
      </c>
      <c r="D187" s="29">
        <f t="shared" si="52"/>
        <v>19444</v>
      </c>
      <c r="E187" s="29">
        <f t="shared" si="57"/>
        <v>3480476</v>
      </c>
      <c r="F187" s="29">
        <f t="shared" si="53"/>
        <v>-19524</v>
      </c>
      <c r="G187" s="34">
        <f>+Inputs!$D$3</f>
        <v>0.37951000000000001</v>
      </c>
      <c r="I187" s="27">
        <f t="shared" si="58"/>
        <v>3500000</v>
      </c>
      <c r="K187" s="27">
        <f t="shared" si="54"/>
        <v>19444</v>
      </c>
      <c r="L187" s="27">
        <f t="shared" si="59"/>
        <v>3480476</v>
      </c>
      <c r="M187" s="27">
        <f t="shared" si="55"/>
        <v>7379.1924400000007</v>
      </c>
      <c r="N187" s="27">
        <f t="shared" si="56"/>
        <v>7379.1924400000007</v>
      </c>
      <c r="O187" s="27">
        <f t="shared" si="60"/>
        <v>-7387.1918400016257</v>
      </c>
      <c r="P187" s="27">
        <f t="shared" si="61"/>
        <v>7387.1918400016257</v>
      </c>
    </row>
    <row r="188" spans="1:20">
      <c r="A188" s="30">
        <v>41214</v>
      </c>
      <c r="C188" s="6">
        <v>180</v>
      </c>
      <c r="D188" s="29">
        <f>-F187</f>
        <v>19524</v>
      </c>
      <c r="E188" s="29">
        <f t="shared" si="57"/>
        <v>3500000</v>
      </c>
      <c r="F188" s="29">
        <f t="shared" si="53"/>
        <v>0</v>
      </c>
      <c r="G188" s="34">
        <f>+Inputs!$D$3</f>
        <v>0.37951000000000001</v>
      </c>
      <c r="I188" s="27">
        <f t="shared" si="58"/>
        <v>3500000</v>
      </c>
      <c r="K188" s="27">
        <f t="shared" si="54"/>
        <v>19524</v>
      </c>
      <c r="L188" s="27">
        <f t="shared" si="59"/>
        <v>3500000</v>
      </c>
      <c r="M188" s="27">
        <f t="shared" si="55"/>
        <v>7409.5532400000002</v>
      </c>
      <c r="N188" s="27">
        <f t="shared" si="56"/>
        <v>7409.5532400000002</v>
      </c>
      <c r="O188" s="27">
        <f t="shared" si="60"/>
        <v>22.361399998374509</v>
      </c>
      <c r="P188" s="27">
        <f t="shared" si="61"/>
        <v>-22.361399998374509</v>
      </c>
    </row>
    <row r="189" spans="1:20">
      <c r="A189" s="30"/>
      <c r="G189" s="28"/>
    </row>
    <row r="190" spans="1:20">
      <c r="A190" s="8" t="s">
        <v>43</v>
      </c>
      <c r="B190" s="33">
        <f>SUM(B9:B189)</f>
        <v>-3500000</v>
      </c>
      <c r="D190" s="33">
        <f>SUM(D9:D189)</f>
        <v>3500000</v>
      </c>
      <c r="G190" s="28"/>
      <c r="H190" s="33">
        <f>SUM(H9:H189)</f>
        <v>3500000</v>
      </c>
      <c r="I190" s="33"/>
      <c r="J190" s="33">
        <f>SUM(J9:J189)</f>
        <v>1328250</v>
      </c>
      <c r="K190" s="33">
        <f>SUM(K9:K189)</f>
        <v>3500000</v>
      </c>
      <c r="L190" s="33"/>
      <c r="M190" s="33">
        <f>SUM(M9:M189)</f>
        <v>1328272.361399998</v>
      </c>
      <c r="N190" s="33">
        <f>SUM(N9:N189)</f>
        <v>22.361399998374509</v>
      </c>
      <c r="O190" s="33">
        <f>SUM(O9:O189)</f>
        <v>-118879795.30440043</v>
      </c>
      <c r="P190" s="33">
        <f>SUM(P9:P189)</f>
        <v>118879795.30440043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33.xml><?xml version="1.0" encoding="utf-8"?>
<worksheet xmlns="http://schemas.openxmlformats.org/spreadsheetml/2006/main" xmlns:r="http://schemas.openxmlformats.org/officeDocument/2006/relationships">
  <sheetPr transitionEvaluation="1" codeName="Sheet36">
    <pageSetUpPr autoPageBreaks="0" fitToPage="1"/>
  </sheetPr>
  <dimension ref="A1:AE193"/>
  <sheetViews>
    <sheetView defaultGridColor="0" topLeftCell="W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664062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36</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35796</v>
      </c>
      <c r="B9" s="32">
        <v>-1165289</v>
      </c>
      <c r="C9" s="6">
        <v>1</v>
      </c>
      <c r="D9" s="29">
        <f t="shared" ref="D9:D40" si="0">ROUND(-(+$B$9/180)*1,0)</f>
        <v>6474</v>
      </c>
      <c r="E9" s="29">
        <f>+D9</f>
        <v>6474</v>
      </c>
      <c r="F9" s="29">
        <f t="shared" ref="F9:F40" si="1">$B$9+E9</f>
        <v>-1158815</v>
      </c>
      <c r="G9" s="34">
        <f>+Inputs!$D$2</f>
        <v>0.3795</v>
      </c>
      <c r="H9" s="27">
        <f>-B9</f>
        <v>1165289</v>
      </c>
      <c r="I9" s="27">
        <f>+H9</f>
        <v>1165289</v>
      </c>
      <c r="J9" s="27">
        <f>H9*G9</f>
        <v>442227.17550000001</v>
      </c>
      <c r="K9" s="27">
        <f t="shared" ref="K9:K40" si="2">D9</f>
        <v>6474</v>
      </c>
      <c r="L9" s="27">
        <f>+K9</f>
        <v>6474</v>
      </c>
      <c r="M9" s="27">
        <f t="shared" ref="M9:M40" si="3">K9*G9</f>
        <v>2456.8829999999998</v>
      </c>
      <c r="N9" s="27">
        <f t="shared" ref="N9:N40" si="4">M9-J9</f>
        <v>-439770.29250000004</v>
      </c>
      <c r="O9" s="27">
        <f>+N9</f>
        <v>-439770.29250000004</v>
      </c>
      <c r="P9" s="27">
        <f>-SUM(N9)</f>
        <v>439770.29250000004</v>
      </c>
      <c r="Q9" s="38">
        <f>VLOOKUP(Q8,A36:P215,5)</f>
        <v>932256</v>
      </c>
      <c r="R9" s="38">
        <f>VLOOKUP(R8,A36:P215,5)</f>
        <v>1009944</v>
      </c>
      <c r="S9" s="38">
        <f>+R9-Q9</f>
        <v>77688</v>
      </c>
      <c r="T9" s="35" t="s">
        <v>64</v>
      </c>
      <c r="U9" s="161">
        <f>-IF(TYPE(VLOOKUP(U8,$A$9:$P$188,6,FALSE))=16,0,VLOOKUP(U8,$A$9:$P$188,6,FALSE))</f>
        <v>304247</v>
      </c>
      <c r="V9" s="161">
        <f>-IF(TYPE(VLOOKUP(V8,$A$9:$P$188,6,FALSE))=16,0,VLOOKUP(V8,$A$9:$P$188,6,FALSE))</f>
        <v>297773</v>
      </c>
      <c r="W9" s="161">
        <f t="shared" ref="W9:AE9" si="5">-IF(TYPE(VLOOKUP(W8,$A$9:$P$188,6,FALSE))=16,0,VLOOKUP(W8,$A$9:$P$188,6,FALSE))</f>
        <v>291299</v>
      </c>
      <c r="X9" s="161">
        <f t="shared" si="5"/>
        <v>284825</v>
      </c>
      <c r="Y9" s="161">
        <f t="shared" si="5"/>
        <v>278351</v>
      </c>
      <c r="Z9" s="161">
        <f t="shared" si="5"/>
        <v>271877</v>
      </c>
      <c r="AA9" s="161">
        <f t="shared" si="5"/>
        <v>265403</v>
      </c>
      <c r="AB9" s="161">
        <f t="shared" si="5"/>
        <v>258929</v>
      </c>
      <c r="AC9" s="161">
        <f t="shared" si="5"/>
        <v>252455</v>
      </c>
      <c r="AD9" s="161">
        <f t="shared" si="5"/>
        <v>245981</v>
      </c>
      <c r="AE9" s="161">
        <f t="shared" si="5"/>
        <v>239507</v>
      </c>
    </row>
    <row r="10" spans="1:31">
      <c r="A10" s="30">
        <v>35827</v>
      </c>
      <c r="B10" s="9"/>
      <c r="C10" s="6">
        <v>2</v>
      </c>
      <c r="D10" s="29">
        <f t="shared" si="0"/>
        <v>6474</v>
      </c>
      <c r="E10" s="29">
        <f t="shared" ref="E10:E41" si="6">+E9+D10</f>
        <v>12948</v>
      </c>
      <c r="F10" s="29">
        <f t="shared" si="1"/>
        <v>-1152341</v>
      </c>
      <c r="G10" s="34">
        <f>+Inputs!$D$2</f>
        <v>0.3795</v>
      </c>
      <c r="H10" s="2"/>
      <c r="I10" s="27">
        <f t="shared" ref="I10:I41" si="7">+I9+H10</f>
        <v>1165289</v>
      </c>
      <c r="J10" s="27"/>
      <c r="K10" s="27">
        <f t="shared" si="2"/>
        <v>6474</v>
      </c>
      <c r="L10" s="27">
        <f t="shared" ref="L10:L41" si="8">+L9+K10</f>
        <v>12948</v>
      </c>
      <c r="M10" s="27">
        <f t="shared" si="3"/>
        <v>2456.8829999999998</v>
      </c>
      <c r="N10" s="27">
        <f t="shared" si="4"/>
        <v>2456.8829999999998</v>
      </c>
      <c r="O10" s="27">
        <f t="shared" ref="O10:O41" si="9">+O9+N10</f>
        <v>-437313.40950000007</v>
      </c>
      <c r="P10" s="27">
        <f t="shared" ref="P10:P41" si="10">P9-N10</f>
        <v>437313.40950000007</v>
      </c>
      <c r="Q10" s="38">
        <f>VLOOKUP(Q8,A36:P215,15)</f>
        <v>-88430.844300001772</v>
      </c>
      <c r="R10" s="38">
        <f>VLOOKUP(R8,A36:P215,15)</f>
        <v>-58947.471420001733</v>
      </c>
      <c r="S10" s="38">
        <f>+R10-Q10</f>
        <v>29483.372880000039</v>
      </c>
      <c r="T10" s="36" t="s">
        <v>69</v>
      </c>
    </row>
    <row r="11" spans="1:31">
      <c r="A11" s="31">
        <v>35855</v>
      </c>
      <c r="B11" s="5"/>
      <c r="C11" s="6">
        <v>3</v>
      </c>
      <c r="D11" s="29">
        <f t="shared" si="0"/>
        <v>6474</v>
      </c>
      <c r="E11" s="29">
        <f t="shared" si="6"/>
        <v>19422</v>
      </c>
      <c r="F11" s="29">
        <f t="shared" si="1"/>
        <v>-1145867</v>
      </c>
      <c r="G11" s="34">
        <f>+Inputs!$D$2</f>
        <v>0.3795</v>
      </c>
      <c r="H11" s="2"/>
      <c r="I11" s="27">
        <f t="shared" si="7"/>
        <v>1165289</v>
      </c>
      <c r="J11" s="27"/>
      <c r="K11" s="27">
        <f t="shared" si="2"/>
        <v>6474</v>
      </c>
      <c r="L11" s="27">
        <f t="shared" si="8"/>
        <v>19422</v>
      </c>
      <c r="M11" s="27">
        <f t="shared" si="3"/>
        <v>2456.8829999999998</v>
      </c>
      <c r="N11" s="27">
        <f t="shared" si="4"/>
        <v>2456.8829999999998</v>
      </c>
      <c r="O11" s="27">
        <f t="shared" si="9"/>
        <v>-434856.52650000009</v>
      </c>
      <c r="P11" s="27">
        <f t="shared" si="10"/>
        <v>434856.52650000009</v>
      </c>
      <c r="Q11" s="38">
        <f>+VLOOKUP(Q8,A36:P215,16)</f>
        <v>88430.844300001772</v>
      </c>
      <c r="R11" s="38">
        <f>+VLOOKUP(R8,A36:P215,16)</f>
        <v>58947.471420001733</v>
      </c>
      <c r="S11" s="38">
        <f>(+Q11+R11)/2</f>
        <v>73689.157860001753</v>
      </c>
      <c r="T11" s="36" t="s">
        <v>113</v>
      </c>
      <c r="U11" s="161">
        <f>IF(TYPE(VLOOKUP(U8,$A$9:$P$188,16,FALSE))=16,0,VLOOKUP(U8,$A$9:$P$188,16,FALSE))</f>
        <v>115457.26944000181</v>
      </c>
      <c r="V11" s="161">
        <f t="shared" ref="V11:AE11" si="11">IF(TYPE(VLOOKUP(V8,$A$9:$P$188,16,FALSE))=16,0,VLOOKUP(V8,$A$9:$P$188,16,FALSE))</f>
        <v>113000.3217000018</v>
      </c>
      <c r="W11" s="161">
        <f t="shared" si="11"/>
        <v>110543.3739600018</v>
      </c>
      <c r="X11" s="161">
        <f t="shared" si="11"/>
        <v>108086.4262200018</v>
      </c>
      <c r="Y11" s="161">
        <f t="shared" si="11"/>
        <v>105629.4784800018</v>
      </c>
      <c r="Z11" s="161">
        <f t="shared" si="11"/>
        <v>103172.53074000179</v>
      </c>
      <c r="AA11" s="161">
        <f t="shared" si="11"/>
        <v>100715.58300000179</v>
      </c>
      <c r="AB11" s="161">
        <f t="shared" si="11"/>
        <v>98258.635260001785</v>
      </c>
      <c r="AC11" s="161">
        <f t="shared" si="11"/>
        <v>95801.687520001782</v>
      </c>
      <c r="AD11" s="161">
        <f t="shared" si="11"/>
        <v>93344.739780001779</v>
      </c>
      <c r="AE11" s="161">
        <f t="shared" si="11"/>
        <v>90887.792040001776</v>
      </c>
    </row>
    <row r="12" spans="1:31">
      <c r="A12" s="30">
        <v>35886</v>
      </c>
      <c r="B12" s="3"/>
      <c r="C12" s="6">
        <v>4</v>
      </c>
      <c r="D12" s="29">
        <f t="shared" si="0"/>
        <v>6474</v>
      </c>
      <c r="E12" s="29">
        <f t="shared" si="6"/>
        <v>25896</v>
      </c>
      <c r="F12" s="29">
        <f t="shared" si="1"/>
        <v>-1139393</v>
      </c>
      <c r="G12" s="34">
        <f>+Inputs!$D$2</f>
        <v>0.3795</v>
      </c>
      <c r="H12" s="2"/>
      <c r="I12" s="27">
        <f t="shared" si="7"/>
        <v>1165289</v>
      </c>
      <c r="J12" s="27"/>
      <c r="K12" s="27">
        <f t="shared" si="2"/>
        <v>6474</v>
      </c>
      <c r="L12" s="27">
        <f t="shared" si="8"/>
        <v>25896</v>
      </c>
      <c r="M12" s="27">
        <f t="shared" si="3"/>
        <v>2456.8829999999998</v>
      </c>
      <c r="N12" s="27">
        <f t="shared" si="4"/>
        <v>2456.8829999999998</v>
      </c>
      <c r="O12" s="27">
        <f t="shared" si="9"/>
        <v>-432399.64350000012</v>
      </c>
      <c r="P12" s="27">
        <f t="shared" si="10"/>
        <v>432399.64350000012</v>
      </c>
      <c r="Q12" s="39"/>
      <c r="R12" s="40"/>
      <c r="S12" s="40"/>
      <c r="T12" s="36"/>
    </row>
    <row r="13" spans="1:31">
      <c r="A13" s="31">
        <v>35916</v>
      </c>
      <c r="B13" s="3"/>
      <c r="C13" s="6">
        <v>5</v>
      </c>
      <c r="D13" s="29">
        <f t="shared" si="0"/>
        <v>6474</v>
      </c>
      <c r="E13" s="29">
        <f t="shared" si="6"/>
        <v>32370</v>
      </c>
      <c r="F13" s="29">
        <f t="shared" si="1"/>
        <v>-1132919</v>
      </c>
      <c r="G13" s="34">
        <f>+Inputs!$D$2</f>
        <v>0.3795</v>
      </c>
      <c r="H13" s="2"/>
      <c r="I13" s="27">
        <f t="shared" si="7"/>
        <v>1165289</v>
      </c>
      <c r="J13" s="27"/>
      <c r="K13" s="27">
        <f t="shared" si="2"/>
        <v>6474</v>
      </c>
      <c r="L13" s="27">
        <f t="shared" si="8"/>
        <v>32370</v>
      </c>
      <c r="M13" s="27">
        <f t="shared" si="3"/>
        <v>2456.8829999999998</v>
      </c>
      <c r="N13" s="27">
        <f t="shared" si="4"/>
        <v>2456.8829999999998</v>
      </c>
      <c r="O13" s="27">
        <f t="shared" si="9"/>
        <v>-429942.76050000015</v>
      </c>
      <c r="P13" s="27">
        <f t="shared" si="10"/>
        <v>429942.76050000015</v>
      </c>
      <c r="Q13" s="38">
        <f>VLOOKUP(Q8,A36:P215,9)</f>
        <v>1165289</v>
      </c>
      <c r="R13" s="38">
        <f>VLOOKUP(R8,A36:P215,9)</f>
        <v>1165289</v>
      </c>
      <c r="S13" s="38">
        <f>+R13-Q13</f>
        <v>0</v>
      </c>
      <c r="T13" s="36" t="s">
        <v>70</v>
      </c>
    </row>
    <row r="14" spans="1:31">
      <c r="A14" s="30">
        <v>35947</v>
      </c>
      <c r="B14" s="3"/>
      <c r="C14" s="6">
        <v>6</v>
      </c>
      <c r="D14" s="29">
        <f t="shared" si="0"/>
        <v>6474</v>
      </c>
      <c r="E14" s="29">
        <f t="shared" si="6"/>
        <v>38844</v>
      </c>
      <c r="F14" s="29">
        <f t="shared" si="1"/>
        <v>-1126445</v>
      </c>
      <c r="G14" s="34">
        <f>+Inputs!$D$2</f>
        <v>0.3795</v>
      </c>
      <c r="H14" s="2"/>
      <c r="I14" s="27">
        <f t="shared" si="7"/>
        <v>1165289</v>
      </c>
      <c r="J14" s="27"/>
      <c r="K14" s="27">
        <f t="shared" si="2"/>
        <v>6474</v>
      </c>
      <c r="L14" s="27">
        <f t="shared" si="8"/>
        <v>38844</v>
      </c>
      <c r="M14" s="27">
        <f t="shared" si="3"/>
        <v>2456.8829999999998</v>
      </c>
      <c r="N14" s="27">
        <f t="shared" si="4"/>
        <v>2456.8829999999998</v>
      </c>
      <c r="O14" s="27">
        <f t="shared" si="9"/>
        <v>-427485.87750000018</v>
      </c>
      <c r="P14" s="27">
        <f t="shared" si="10"/>
        <v>427485.87750000018</v>
      </c>
      <c r="Q14" s="38">
        <f>VLOOKUP(Q8,A36:P215,12)</f>
        <v>932256</v>
      </c>
      <c r="R14" s="38">
        <f>VLOOKUP(R8,A36:P215,12)</f>
        <v>1009944</v>
      </c>
      <c r="S14" s="38">
        <f>+R14-Q14</f>
        <v>77688</v>
      </c>
      <c r="T14" s="37" t="s">
        <v>93</v>
      </c>
    </row>
    <row r="15" spans="1:31">
      <c r="A15" s="31">
        <v>35977</v>
      </c>
      <c r="B15" s="3"/>
      <c r="C15" s="6">
        <v>7</v>
      </c>
      <c r="D15" s="29">
        <f t="shared" si="0"/>
        <v>6474</v>
      </c>
      <c r="E15" s="29">
        <f t="shared" si="6"/>
        <v>45318</v>
      </c>
      <c r="F15" s="29">
        <f t="shared" si="1"/>
        <v>-1119971</v>
      </c>
      <c r="G15" s="34">
        <f>+Inputs!$D$2</f>
        <v>0.3795</v>
      </c>
      <c r="H15" s="2"/>
      <c r="I15" s="27">
        <f t="shared" si="7"/>
        <v>1165289</v>
      </c>
      <c r="J15" s="27"/>
      <c r="K15" s="27">
        <f t="shared" si="2"/>
        <v>6474</v>
      </c>
      <c r="L15" s="27">
        <f t="shared" si="8"/>
        <v>45318</v>
      </c>
      <c r="M15" s="27">
        <f t="shared" si="3"/>
        <v>2456.8829999999998</v>
      </c>
      <c r="N15" s="27">
        <f t="shared" si="4"/>
        <v>2456.8829999999998</v>
      </c>
      <c r="O15" s="27">
        <f t="shared" si="9"/>
        <v>-425028.9945000002</v>
      </c>
      <c r="P15" s="27">
        <f t="shared" si="10"/>
        <v>425028.9945000002</v>
      </c>
    </row>
    <row r="16" spans="1:31">
      <c r="A16" s="30">
        <v>36008</v>
      </c>
      <c r="B16" s="3"/>
      <c r="C16" s="6">
        <v>8</v>
      </c>
      <c r="D16" s="29">
        <f t="shared" si="0"/>
        <v>6474</v>
      </c>
      <c r="E16" s="29">
        <f t="shared" si="6"/>
        <v>51792</v>
      </c>
      <c r="F16" s="29">
        <f t="shared" si="1"/>
        <v>-1113497</v>
      </c>
      <c r="G16" s="34">
        <f>+Inputs!$D$2</f>
        <v>0.3795</v>
      </c>
      <c r="H16" s="2"/>
      <c r="I16" s="27">
        <f t="shared" si="7"/>
        <v>1165289</v>
      </c>
      <c r="J16" s="27"/>
      <c r="K16" s="27">
        <f t="shared" si="2"/>
        <v>6474</v>
      </c>
      <c r="L16" s="27">
        <f t="shared" si="8"/>
        <v>51792</v>
      </c>
      <c r="M16" s="27">
        <f t="shared" si="3"/>
        <v>2456.8829999999998</v>
      </c>
      <c r="N16" s="27">
        <f t="shared" si="4"/>
        <v>2456.8829999999998</v>
      </c>
      <c r="O16" s="27">
        <f t="shared" si="9"/>
        <v>-422572.11150000023</v>
      </c>
      <c r="P16" s="27">
        <f t="shared" si="10"/>
        <v>422572.11150000023</v>
      </c>
      <c r="Q16" s="4"/>
      <c r="R16" s="4"/>
      <c r="S16" s="4"/>
    </row>
    <row r="17" spans="1:19">
      <c r="A17" s="31">
        <v>36039</v>
      </c>
      <c r="B17" s="3"/>
      <c r="C17" s="6">
        <v>9</v>
      </c>
      <c r="D17" s="29">
        <f t="shared" si="0"/>
        <v>6474</v>
      </c>
      <c r="E17" s="29">
        <f t="shared" si="6"/>
        <v>58266</v>
      </c>
      <c r="F17" s="29">
        <f t="shared" si="1"/>
        <v>-1107023</v>
      </c>
      <c r="G17" s="34">
        <f>+Inputs!$D$2</f>
        <v>0.3795</v>
      </c>
      <c r="H17" s="2"/>
      <c r="I17" s="27">
        <f t="shared" si="7"/>
        <v>1165289</v>
      </c>
      <c r="J17" s="27"/>
      <c r="K17" s="27">
        <f t="shared" si="2"/>
        <v>6474</v>
      </c>
      <c r="L17" s="27">
        <f t="shared" si="8"/>
        <v>58266</v>
      </c>
      <c r="M17" s="27">
        <f t="shared" si="3"/>
        <v>2456.8829999999998</v>
      </c>
      <c r="N17" s="27">
        <f t="shared" si="4"/>
        <v>2456.8829999999998</v>
      </c>
      <c r="O17" s="27">
        <f t="shared" si="9"/>
        <v>-420115.22850000026</v>
      </c>
      <c r="P17" s="27">
        <f t="shared" si="10"/>
        <v>420115.22850000026</v>
      </c>
      <c r="Q17" s="4"/>
      <c r="R17" s="4"/>
      <c r="S17" s="4"/>
    </row>
    <row r="18" spans="1:19">
      <c r="A18" s="30">
        <v>36069</v>
      </c>
      <c r="B18" s="3"/>
      <c r="C18" s="6">
        <v>10</v>
      </c>
      <c r="D18" s="29">
        <f t="shared" si="0"/>
        <v>6474</v>
      </c>
      <c r="E18" s="29">
        <f t="shared" si="6"/>
        <v>64740</v>
      </c>
      <c r="F18" s="29">
        <f t="shared" si="1"/>
        <v>-1100549</v>
      </c>
      <c r="G18" s="34">
        <f>+Inputs!$D$2</f>
        <v>0.3795</v>
      </c>
      <c r="H18" s="2"/>
      <c r="I18" s="27">
        <f t="shared" si="7"/>
        <v>1165289</v>
      </c>
      <c r="J18" s="27"/>
      <c r="K18" s="27">
        <f t="shared" si="2"/>
        <v>6474</v>
      </c>
      <c r="L18" s="27">
        <f t="shared" si="8"/>
        <v>64740</v>
      </c>
      <c r="M18" s="27">
        <f t="shared" si="3"/>
        <v>2456.8829999999998</v>
      </c>
      <c r="N18" s="27">
        <f t="shared" si="4"/>
        <v>2456.8829999999998</v>
      </c>
      <c r="O18" s="27">
        <f t="shared" si="9"/>
        <v>-417658.34550000029</v>
      </c>
      <c r="P18" s="27">
        <f t="shared" si="10"/>
        <v>417658.34550000029</v>
      </c>
      <c r="Q18" s="4"/>
      <c r="R18" s="4"/>
      <c r="S18" s="4"/>
    </row>
    <row r="19" spans="1:19">
      <c r="A19" s="31">
        <v>36100</v>
      </c>
      <c r="B19" s="3"/>
      <c r="C19" s="6">
        <v>11</v>
      </c>
      <c r="D19" s="29">
        <f t="shared" si="0"/>
        <v>6474</v>
      </c>
      <c r="E19" s="29">
        <f t="shared" si="6"/>
        <v>71214</v>
      </c>
      <c r="F19" s="29">
        <f t="shared" si="1"/>
        <v>-1094075</v>
      </c>
      <c r="G19" s="34">
        <f>+Inputs!$D$2</f>
        <v>0.3795</v>
      </c>
      <c r="H19" s="2"/>
      <c r="I19" s="27">
        <f t="shared" si="7"/>
        <v>1165289</v>
      </c>
      <c r="J19" s="27"/>
      <c r="K19" s="27">
        <f t="shared" si="2"/>
        <v>6474</v>
      </c>
      <c r="L19" s="27">
        <f t="shared" si="8"/>
        <v>71214</v>
      </c>
      <c r="M19" s="27">
        <f t="shared" si="3"/>
        <v>2456.8829999999998</v>
      </c>
      <c r="N19" s="27">
        <f t="shared" si="4"/>
        <v>2456.8829999999998</v>
      </c>
      <c r="O19" s="27">
        <f t="shared" si="9"/>
        <v>-415201.46250000031</v>
      </c>
      <c r="P19" s="27">
        <f t="shared" si="10"/>
        <v>415201.46250000031</v>
      </c>
      <c r="Q19" s="4"/>
      <c r="R19" s="4"/>
      <c r="S19" s="4"/>
    </row>
    <row r="20" spans="1:19">
      <c r="A20" s="30">
        <v>36130</v>
      </c>
      <c r="B20" s="3"/>
      <c r="C20" s="6">
        <v>12</v>
      </c>
      <c r="D20" s="29">
        <f t="shared" si="0"/>
        <v>6474</v>
      </c>
      <c r="E20" s="29">
        <f t="shared" si="6"/>
        <v>77688</v>
      </c>
      <c r="F20" s="29">
        <f t="shared" si="1"/>
        <v>-1087601</v>
      </c>
      <c r="G20" s="34">
        <f>+Inputs!$D$2</f>
        <v>0.3795</v>
      </c>
      <c r="H20" s="2"/>
      <c r="I20" s="27">
        <f t="shared" si="7"/>
        <v>1165289</v>
      </c>
      <c r="J20" s="27"/>
      <c r="K20" s="27">
        <f t="shared" si="2"/>
        <v>6474</v>
      </c>
      <c r="L20" s="27">
        <f t="shared" si="8"/>
        <v>77688</v>
      </c>
      <c r="M20" s="27">
        <f t="shared" si="3"/>
        <v>2456.8829999999998</v>
      </c>
      <c r="N20" s="27">
        <f t="shared" si="4"/>
        <v>2456.8829999999998</v>
      </c>
      <c r="O20" s="27">
        <f t="shared" si="9"/>
        <v>-412744.57950000034</v>
      </c>
      <c r="P20" s="27">
        <f t="shared" si="10"/>
        <v>412744.57950000034</v>
      </c>
      <c r="Q20" s="4"/>
      <c r="R20" s="4"/>
      <c r="S20" s="4"/>
    </row>
    <row r="21" spans="1:19">
      <c r="A21" s="31">
        <v>36161</v>
      </c>
      <c r="B21" s="3"/>
      <c r="C21" s="6">
        <v>13</v>
      </c>
      <c r="D21" s="29">
        <f t="shared" si="0"/>
        <v>6474</v>
      </c>
      <c r="E21" s="29">
        <f t="shared" si="6"/>
        <v>84162</v>
      </c>
      <c r="F21" s="29">
        <f t="shared" si="1"/>
        <v>-1081127</v>
      </c>
      <c r="G21" s="34">
        <f>+Inputs!$D$2</f>
        <v>0.3795</v>
      </c>
      <c r="H21" s="2"/>
      <c r="I21" s="27">
        <f t="shared" si="7"/>
        <v>1165289</v>
      </c>
      <c r="J21" s="27"/>
      <c r="K21" s="27">
        <f t="shared" si="2"/>
        <v>6474</v>
      </c>
      <c r="L21" s="27">
        <f t="shared" si="8"/>
        <v>84162</v>
      </c>
      <c r="M21" s="27">
        <f t="shared" si="3"/>
        <v>2456.8829999999998</v>
      </c>
      <c r="N21" s="27">
        <f t="shared" si="4"/>
        <v>2456.8829999999998</v>
      </c>
      <c r="O21" s="27">
        <f t="shared" si="9"/>
        <v>-410287.69650000037</v>
      </c>
      <c r="P21" s="27">
        <f t="shared" si="10"/>
        <v>410287.69650000037</v>
      </c>
      <c r="Q21" s="4"/>
      <c r="R21" s="4"/>
      <c r="S21" s="4"/>
    </row>
    <row r="22" spans="1:19">
      <c r="A22" s="30">
        <v>36192</v>
      </c>
      <c r="B22" s="3"/>
      <c r="C22" s="6">
        <v>14</v>
      </c>
      <c r="D22" s="29">
        <f t="shared" si="0"/>
        <v>6474</v>
      </c>
      <c r="E22" s="29">
        <f t="shared" si="6"/>
        <v>90636</v>
      </c>
      <c r="F22" s="29">
        <f t="shared" si="1"/>
        <v>-1074653</v>
      </c>
      <c r="G22" s="34">
        <f>+Inputs!$D$2</f>
        <v>0.3795</v>
      </c>
      <c r="H22" s="2"/>
      <c r="I22" s="27">
        <f t="shared" si="7"/>
        <v>1165289</v>
      </c>
      <c r="J22" s="27"/>
      <c r="K22" s="27">
        <f t="shared" si="2"/>
        <v>6474</v>
      </c>
      <c r="L22" s="27">
        <f t="shared" si="8"/>
        <v>90636</v>
      </c>
      <c r="M22" s="27">
        <f t="shared" si="3"/>
        <v>2456.8829999999998</v>
      </c>
      <c r="N22" s="27">
        <f t="shared" si="4"/>
        <v>2456.8829999999998</v>
      </c>
      <c r="O22" s="27">
        <f t="shared" si="9"/>
        <v>-407830.8135000004</v>
      </c>
      <c r="P22" s="27">
        <f t="shared" si="10"/>
        <v>407830.8135000004</v>
      </c>
      <c r="Q22" s="4"/>
      <c r="R22" s="4"/>
      <c r="S22" s="4"/>
    </row>
    <row r="23" spans="1:19">
      <c r="A23" s="31">
        <v>36220</v>
      </c>
      <c r="B23" s="3"/>
      <c r="C23" s="6">
        <v>15</v>
      </c>
      <c r="D23" s="29">
        <f t="shared" si="0"/>
        <v>6474</v>
      </c>
      <c r="E23" s="29">
        <f t="shared" si="6"/>
        <v>97110</v>
      </c>
      <c r="F23" s="29">
        <f t="shared" si="1"/>
        <v>-1068179</v>
      </c>
      <c r="G23" s="34">
        <f>+Inputs!$D$2</f>
        <v>0.3795</v>
      </c>
      <c r="H23" s="2"/>
      <c r="I23" s="27">
        <f t="shared" si="7"/>
        <v>1165289</v>
      </c>
      <c r="J23" s="27"/>
      <c r="K23" s="27">
        <f t="shared" si="2"/>
        <v>6474</v>
      </c>
      <c r="L23" s="27">
        <f t="shared" si="8"/>
        <v>97110</v>
      </c>
      <c r="M23" s="27">
        <f t="shared" si="3"/>
        <v>2456.8829999999998</v>
      </c>
      <c r="N23" s="27">
        <f t="shared" si="4"/>
        <v>2456.8829999999998</v>
      </c>
      <c r="O23" s="27">
        <f t="shared" si="9"/>
        <v>-405373.93050000042</v>
      </c>
      <c r="P23" s="27">
        <f t="shared" si="10"/>
        <v>405373.93050000042</v>
      </c>
      <c r="Q23" s="4"/>
      <c r="R23" s="4"/>
      <c r="S23" s="4"/>
    </row>
    <row r="24" spans="1:19">
      <c r="A24" s="30">
        <v>36251</v>
      </c>
      <c r="B24" s="3"/>
      <c r="C24" s="6">
        <v>16</v>
      </c>
      <c r="D24" s="29">
        <f t="shared" si="0"/>
        <v>6474</v>
      </c>
      <c r="E24" s="29">
        <f t="shared" si="6"/>
        <v>103584</v>
      </c>
      <c r="F24" s="29">
        <f t="shared" si="1"/>
        <v>-1061705</v>
      </c>
      <c r="G24" s="34">
        <f>+Inputs!$D$2</f>
        <v>0.3795</v>
      </c>
      <c r="H24" s="2"/>
      <c r="I24" s="27">
        <f t="shared" si="7"/>
        <v>1165289</v>
      </c>
      <c r="J24" s="27"/>
      <c r="K24" s="27">
        <f t="shared" si="2"/>
        <v>6474</v>
      </c>
      <c r="L24" s="27">
        <f t="shared" si="8"/>
        <v>103584</v>
      </c>
      <c r="M24" s="27">
        <f t="shared" si="3"/>
        <v>2456.8829999999998</v>
      </c>
      <c r="N24" s="27">
        <f t="shared" si="4"/>
        <v>2456.8829999999998</v>
      </c>
      <c r="O24" s="27">
        <f t="shared" si="9"/>
        <v>-402917.04750000045</v>
      </c>
      <c r="P24" s="27">
        <f t="shared" si="10"/>
        <v>402917.04750000045</v>
      </c>
      <c r="Q24" s="4"/>
      <c r="R24" s="4"/>
      <c r="S24" s="4"/>
    </row>
    <row r="25" spans="1:19">
      <c r="A25" s="31">
        <v>36281</v>
      </c>
      <c r="B25" s="3"/>
      <c r="C25" s="6">
        <v>17</v>
      </c>
      <c r="D25" s="29">
        <f t="shared" si="0"/>
        <v>6474</v>
      </c>
      <c r="E25" s="29">
        <f t="shared" si="6"/>
        <v>110058</v>
      </c>
      <c r="F25" s="29">
        <f t="shared" si="1"/>
        <v>-1055231</v>
      </c>
      <c r="G25" s="34">
        <f>+Inputs!$D$2</f>
        <v>0.3795</v>
      </c>
      <c r="H25" s="2"/>
      <c r="I25" s="27">
        <f t="shared" si="7"/>
        <v>1165289</v>
      </c>
      <c r="J25" s="27"/>
      <c r="K25" s="27">
        <f t="shared" si="2"/>
        <v>6474</v>
      </c>
      <c r="L25" s="27">
        <f t="shared" si="8"/>
        <v>110058</v>
      </c>
      <c r="M25" s="27">
        <f t="shared" si="3"/>
        <v>2456.8829999999998</v>
      </c>
      <c r="N25" s="27">
        <f t="shared" si="4"/>
        <v>2456.8829999999998</v>
      </c>
      <c r="O25" s="27">
        <f t="shared" si="9"/>
        <v>-400460.16450000048</v>
      </c>
      <c r="P25" s="27">
        <f t="shared" si="10"/>
        <v>400460.16450000048</v>
      </c>
      <c r="Q25" s="4"/>
      <c r="R25" s="4"/>
      <c r="S25" s="4"/>
    </row>
    <row r="26" spans="1:19">
      <c r="A26" s="30">
        <v>36312</v>
      </c>
      <c r="B26" s="3"/>
      <c r="C26" s="6">
        <v>18</v>
      </c>
      <c r="D26" s="29">
        <f t="shared" si="0"/>
        <v>6474</v>
      </c>
      <c r="E26" s="29">
        <f t="shared" si="6"/>
        <v>116532</v>
      </c>
      <c r="F26" s="29">
        <f t="shared" si="1"/>
        <v>-1048757</v>
      </c>
      <c r="G26" s="34">
        <f>+Inputs!$D$2</f>
        <v>0.3795</v>
      </c>
      <c r="H26" s="2"/>
      <c r="I26" s="27">
        <f t="shared" si="7"/>
        <v>1165289</v>
      </c>
      <c r="J26" s="27"/>
      <c r="K26" s="27">
        <f t="shared" si="2"/>
        <v>6474</v>
      </c>
      <c r="L26" s="27">
        <f t="shared" si="8"/>
        <v>116532</v>
      </c>
      <c r="M26" s="27">
        <f t="shared" si="3"/>
        <v>2456.8829999999998</v>
      </c>
      <c r="N26" s="27">
        <f t="shared" si="4"/>
        <v>2456.8829999999998</v>
      </c>
      <c r="O26" s="27">
        <f t="shared" si="9"/>
        <v>-398003.28150000051</v>
      </c>
      <c r="P26" s="27">
        <f t="shared" si="10"/>
        <v>398003.28150000051</v>
      </c>
      <c r="Q26" s="4"/>
      <c r="R26" s="4"/>
      <c r="S26" s="4"/>
    </row>
    <row r="27" spans="1:19">
      <c r="A27" s="31">
        <v>36342</v>
      </c>
      <c r="B27" s="3"/>
      <c r="C27" s="6">
        <v>19</v>
      </c>
      <c r="D27" s="29">
        <f t="shared" si="0"/>
        <v>6474</v>
      </c>
      <c r="E27" s="29">
        <f t="shared" si="6"/>
        <v>123006</v>
      </c>
      <c r="F27" s="29">
        <f t="shared" si="1"/>
        <v>-1042283</v>
      </c>
      <c r="G27" s="34">
        <f>+Inputs!$D$2</f>
        <v>0.3795</v>
      </c>
      <c r="H27" s="2"/>
      <c r="I27" s="27">
        <f t="shared" si="7"/>
        <v>1165289</v>
      </c>
      <c r="J27" s="27"/>
      <c r="K27" s="27">
        <f t="shared" si="2"/>
        <v>6474</v>
      </c>
      <c r="L27" s="27">
        <f t="shared" si="8"/>
        <v>123006</v>
      </c>
      <c r="M27" s="27">
        <f t="shared" si="3"/>
        <v>2456.8829999999998</v>
      </c>
      <c r="N27" s="27">
        <f t="shared" si="4"/>
        <v>2456.8829999999998</v>
      </c>
      <c r="O27" s="27">
        <f t="shared" si="9"/>
        <v>-395546.39850000053</v>
      </c>
      <c r="P27" s="27">
        <f t="shared" si="10"/>
        <v>395546.39850000053</v>
      </c>
      <c r="Q27" s="4"/>
      <c r="R27" s="4"/>
      <c r="S27" s="4"/>
    </row>
    <row r="28" spans="1:19">
      <c r="A28" s="30">
        <v>36373</v>
      </c>
      <c r="B28" s="3"/>
      <c r="C28" s="6">
        <v>20</v>
      </c>
      <c r="D28" s="29">
        <f t="shared" si="0"/>
        <v>6474</v>
      </c>
      <c r="E28" s="29">
        <f t="shared" si="6"/>
        <v>129480</v>
      </c>
      <c r="F28" s="29">
        <f t="shared" si="1"/>
        <v>-1035809</v>
      </c>
      <c r="G28" s="34">
        <f>+Inputs!$D$2</f>
        <v>0.3795</v>
      </c>
      <c r="H28" s="2"/>
      <c r="I28" s="27">
        <f t="shared" si="7"/>
        <v>1165289</v>
      </c>
      <c r="J28" s="27"/>
      <c r="K28" s="27">
        <f t="shared" si="2"/>
        <v>6474</v>
      </c>
      <c r="L28" s="27">
        <f t="shared" si="8"/>
        <v>129480</v>
      </c>
      <c r="M28" s="27">
        <f t="shared" si="3"/>
        <v>2456.8829999999998</v>
      </c>
      <c r="N28" s="27">
        <f t="shared" si="4"/>
        <v>2456.8829999999998</v>
      </c>
      <c r="O28" s="27">
        <f t="shared" si="9"/>
        <v>-393089.51550000056</v>
      </c>
      <c r="P28" s="27">
        <f t="shared" si="10"/>
        <v>393089.51550000056</v>
      </c>
      <c r="Q28" s="4"/>
      <c r="R28" s="4"/>
      <c r="S28" s="4"/>
    </row>
    <row r="29" spans="1:19">
      <c r="A29" s="31">
        <v>36404</v>
      </c>
      <c r="B29" s="3"/>
      <c r="C29" s="6">
        <v>21</v>
      </c>
      <c r="D29" s="29">
        <f t="shared" si="0"/>
        <v>6474</v>
      </c>
      <c r="E29" s="29">
        <f t="shared" si="6"/>
        <v>135954</v>
      </c>
      <c r="F29" s="29">
        <f t="shared" si="1"/>
        <v>-1029335</v>
      </c>
      <c r="G29" s="34">
        <f>+Inputs!$D$2</f>
        <v>0.3795</v>
      </c>
      <c r="H29" s="2"/>
      <c r="I29" s="27">
        <f t="shared" si="7"/>
        <v>1165289</v>
      </c>
      <c r="J29" s="27"/>
      <c r="K29" s="27">
        <f t="shared" si="2"/>
        <v>6474</v>
      </c>
      <c r="L29" s="27">
        <f t="shared" si="8"/>
        <v>135954</v>
      </c>
      <c r="M29" s="27">
        <f t="shared" si="3"/>
        <v>2456.8829999999998</v>
      </c>
      <c r="N29" s="27">
        <f t="shared" si="4"/>
        <v>2456.8829999999998</v>
      </c>
      <c r="O29" s="27">
        <f t="shared" si="9"/>
        <v>-390632.63250000059</v>
      </c>
      <c r="P29" s="27">
        <f t="shared" si="10"/>
        <v>390632.63250000059</v>
      </c>
      <c r="Q29" s="4"/>
      <c r="R29" s="4"/>
      <c r="S29" s="4"/>
    </row>
    <row r="30" spans="1:19">
      <c r="A30" s="30">
        <v>36434</v>
      </c>
      <c r="B30" s="3"/>
      <c r="C30" s="6">
        <v>22</v>
      </c>
      <c r="D30" s="29">
        <f t="shared" si="0"/>
        <v>6474</v>
      </c>
      <c r="E30" s="29">
        <f t="shared" si="6"/>
        <v>142428</v>
      </c>
      <c r="F30" s="29">
        <f t="shared" si="1"/>
        <v>-1022861</v>
      </c>
      <c r="G30" s="34">
        <f>+Inputs!$D$2</f>
        <v>0.3795</v>
      </c>
      <c r="H30" s="2"/>
      <c r="I30" s="27">
        <f t="shared" si="7"/>
        <v>1165289</v>
      </c>
      <c r="J30" s="27"/>
      <c r="K30" s="27">
        <f t="shared" si="2"/>
        <v>6474</v>
      </c>
      <c r="L30" s="27">
        <f t="shared" si="8"/>
        <v>142428</v>
      </c>
      <c r="M30" s="27">
        <f t="shared" si="3"/>
        <v>2456.8829999999998</v>
      </c>
      <c r="N30" s="27">
        <f t="shared" si="4"/>
        <v>2456.8829999999998</v>
      </c>
      <c r="O30" s="27">
        <f t="shared" si="9"/>
        <v>-388175.74950000062</v>
      </c>
      <c r="P30" s="27">
        <f t="shared" si="10"/>
        <v>388175.74950000062</v>
      </c>
      <c r="Q30" s="125"/>
    </row>
    <row r="31" spans="1:19">
      <c r="A31" s="31">
        <v>36465</v>
      </c>
      <c r="B31" s="3"/>
      <c r="C31" s="6">
        <v>23</v>
      </c>
      <c r="D31" s="29">
        <f t="shared" si="0"/>
        <v>6474</v>
      </c>
      <c r="E31" s="29">
        <f t="shared" si="6"/>
        <v>148902</v>
      </c>
      <c r="F31" s="29">
        <f t="shared" si="1"/>
        <v>-1016387</v>
      </c>
      <c r="G31" s="34">
        <f>+Inputs!$D$2</f>
        <v>0.3795</v>
      </c>
      <c r="H31" s="2"/>
      <c r="I31" s="27">
        <f t="shared" si="7"/>
        <v>1165289</v>
      </c>
      <c r="J31" s="27"/>
      <c r="K31" s="27">
        <f t="shared" si="2"/>
        <v>6474</v>
      </c>
      <c r="L31" s="27">
        <f t="shared" si="8"/>
        <v>148902</v>
      </c>
      <c r="M31" s="27">
        <f t="shared" si="3"/>
        <v>2456.8829999999998</v>
      </c>
      <c r="N31" s="27">
        <f t="shared" si="4"/>
        <v>2456.8829999999998</v>
      </c>
      <c r="O31" s="27">
        <f t="shared" si="9"/>
        <v>-385718.86650000064</v>
      </c>
      <c r="P31" s="27">
        <f t="shared" si="10"/>
        <v>385718.86650000064</v>
      </c>
      <c r="Q31" s="125"/>
    </row>
    <row r="32" spans="1:19">
      <c r="A32" s="30">
        <v>36495</v>
      </c>
      <c r="B32" s="3"/>
      <c r="C32" s="6">
        <v>24</v>
      </c>
      <c r="D32" s="29">
        <f t="shared" si="0"/>
        <v>6474</v>
      </c>
      <c r="E32" s="29">
        <f t="shared" si="6"/>
        <v>155376</v>
      </c>
      <c r="F32" s="29">
        <f t="shared" si="1"/>
        <v>-1009913</v>
      </c>
      <c r="G32" s="34">
        <f>+Inputs!$D$2</f>
        <v>0.3795</v>
      </c>
      <c r="H32" s="2"/>
      <c r="I32" s="27">
        <f t="shared" si="7"/>
        <v>1165289</v>
      </c>
      <c r="J32" s="27"/>
      <c r="K32" s="27">
        <f t="shared" si="2"/>
        <v>6474</v>
      </c>
      <c r="L32" s="27">
        <f t="shared" si="8"/>
        <v>155376</v>
      </c>
      <c r="M32" s="27">
        <f t="shared" si="3"/>
        <v>2456.8829999999998</v>
      </c>
      <c r="N32" s="27">
        <f t="shared" si="4"/>
        <v>2456.8829999999998</v>
      </c>
      <c r="O32" s="27">
        <f t="shared" si="9"/>
        <v>-383261.98350000067</v>
      </c>
      <c r="P32" s="27">
        <f t="shared" si="10"/>
        <v>383261.98350000067</v>
      </c>
      <c r="Q32" s="125"/>
    </row>
    <row r="33" spans="1:21">
      <c r="A33" s="31">
        <v>36526</v>
      </c>
      <c r="B33" s="3"/>
      <c r="C33" s="6">
        <v>25</v>
      </c>
      <c r="D33" s="29">
        <f t="shared" si="0"/>
        <v>6474</v>
      </c>
      <c r="E33" s="29">
        <f t="shared" si="6"/>
        <v>161850</v>
      </c>
      <c r="F33" s="29">
        <f t="shared" si="1"/>
        <v>-1003439</v>
      </c>
      <c r="G33" s="34">
        <f>+Inputs!$D$2</f>
        <v>0.3795</v>
      </c>
      <c r="H33" s="2"/>
      <c r="I33" s="27">
        <f t="shared" si="7"/>
        <v>1165289</v>
      </c>
      <c r="J33" s="27"/>
      <c r="K33" s="27">
        <f t="shared" si="2"/>
        <v>6474</v>
      </c>
      <c r="L33" s="27">
        <f t="shared" si="8"/>
        <v>161850</v>
      </c>
      <c r="M33" s="27">
        <f t="shared" si="3"/>
        <v>2456.8829999999998</v>
      </c>
      <c r="N33" s="27">
        <f t="shared" si="4"/>
        <v>2456.8829999999998</v>
      </c>
      <c r="O33" s="27">
        <f t="shared" si="9"/>
        <v>-380805.1005000007</v>
      </c>
      <c r="P33" s="27">
        <f t="shared" si="10"/>
        <v>380805.1005000007</v>
      </c>
      <c r="Q33" s="125"/>
    </row>
    <row r="34" spans="1:21">
      <c r="A34" s="30">
        <v>36557</v>
      </c>
      <c r="B34" s="3"/>
      <c r="C34" s="6">
        <v>26</v>
      </c>
      <c r="D34" s="29">
        <f t="shared" si="0"/>
        <v>6474</v>
      </c>
      <c r="E34" s="29">
        <f t="shared" si="6"/>
        <v>168324</v>
      </c>
      <c r="F34" s="29">
        <f t="shared" si="1"/>
        <v>-996965</v>
      </c>
      <c r="G34" s="34">
        <f>+Inputs!$D$2</f>
        <v>0.3795</v>
      </c>
      <c r="H34" s="2"/>
      <c r="I34" s="27">
        <f t="shared" si="7"/>
        <v>1165289</v>
      </c>
      <c r="J34" s="27"/>
      <c r="K34" s="27">
        <f t="shared" si="2"/>
        <v>6474</v>
      </c>
      <c r="L34" s="27">
        <f t="shared" si="8"/>
        <v>168324</v>
      </c>
      <c r="M34" s="27">
        <f t="shared" si="3"/>
        <v>2456.8829999999998</v>
      </c>
      <c r="N34" s="27">
        <f t="shared" si="4"/>
        <v>2456.8829999999998</v>
      </c>
      <c r="O34" s="27">
        <f t="shared" si="9"/>
        <v>-378348.21750000073</v>
      </c>
      <c r="P34" s="27">
        <f t="shared" si="10"/>
        <v>378348.21750000073</v>
      </c>
      <c r="Q34" s="125"/>
    </row>
    <row r="35" spans="1:21">
      <c r="A35" s="31">
        <v>36586</v>
      </c>
      <c r="B35" s="3"/>
      <c r="C35" s="6">
        <v>27</v>
      </c>
      <c r="D35" s="29">
        <f t="shared" si="0"/>
        <v>6474</v>
      </c>
      <c r="E35" s="29">
        <f t="shared" si="6"/>
        <v>174798</v>
      </c>
      <c r="F35" s="29">
        <f t="shared" si="1"/>
        <v>-990491</v>
      </c>
      <c r="G35" s="34">
        <f>+Inputs!$D$2</f>
        <v>0.3795</v>
      </c>
      <c r="H35" s="2"/>
      <c r="I35" s="27">
        <f t="shared" si="7"/>
        <v>1165289</v>
      </c>
      <c r="J35" s="27"/>
      <c r="K35" s="27">
        <f t="shared" si="2"/>
        <v>6474</v>
      </c>
      <c r="L35" s="27">
        <f t="shared" si="8"/>
        <v>174798</v>
      </c>
      <c r="M35" s="27">
        <f t="shared" si="3"/>
        <v>2456.8829999999998</v>
      </c>
      <c r="N35" s="27">
        <f t="shared" si="4"/>
        <v>2456.8829999999998</v>
      </c>
      <c r="O35" s="27">
        <f t="shared" si="9"/>
        <v>-375891.33450000075</v>
      </c>
      <c r="P35" s="27">
        <f t="shared" si="10"/>
        <v>375891.33450000075</v>
      </c>
    </row>
    <row r="36" spans="1:21">
      <c r="A36" s="30">
        <v>36617</v>
      </c>
      <c r="B36" s="3"/>
      <c r="C36" s="6">
        <v>28</v>
      </c>
      <c r="D36" s="29">
        <f t="shared" si="0"/>
        <v>6474</v>
      </c>
      <c r="E36" s="29">
        <f t="shared" si="6"/>
        <v>181272</v>
      </c>
      <c r="F36" s="29">
        <f t="shared" si="1"/>
        <v>-984017</v>
      </c>
      <c r="G36" s="34">
        <f>+Inputs!$D$2</f>
        <v>0.3795</v>
      </c>
      <c r="H36" s="2"/>
      <c r="I36" s="27">
        <f t="shared" si="7"/>
        <v>1165289</v>
      </c>
      <c r="J36" s="27"/>
      <c r="K36" s="27">
        <f t="shared" si="2"/>
        <v>6474</v>
      </c>
      <c r="L36" s="27">
        <f t="shared" si="8"/>
        <v>181272</v>
      </c>
      <c r="M36" s="27">
        <f t="shared" si="3"/>
        <v>2456.8829999999998</v>
      </c>
      <c r="N36" s="27">
        <f t="shared" si="4"/>
        <v>2456.8829999999998</v>
      </c>
      <c r="O36" s="27">
        <f t="shared" si="9"/>
        <v>-373434.45150000078</v>
      </c>
      <c r="P36" s="27">
        <f t="shared" si="10"/>
        <v>373434.45150000078</v>
      </c>
    </row>
    <row r="37" spans="1:21">
      <c r="A37" s="31">
        <v>36647</v>
      </c>
      <c r="B37" s="3"/>
      <c r="C37" s="6">
        <v>29</v>
      </c>
      <c r="D37" s="29">
        <f t="shared" si="0"/>
        <v>6474</v>
      </c>
      <c r="E37" s="29">
        <f t="shared" si="6"/>
        <v>187746</v>
      </c>
      <c r="F37" s="29">
        <f t="shared" si="1"/>
        <v>-977543</v>
      </c>
      <c r="G37" s="34">
        <f>+Inputs!$D$2</f>
        <v>0.3795</v>
      </c>
      <c r="H37" s="2"/>
      <c r="I37" s="27">
        <f t="shared" si="7"/>
        <v>1165289</v>
      </c>
      <c r="J37" s="27"/>
      <c r="K37" s="27">
        <f t="shared" si="2"/>
        <v>6474</v>
      </c>
      <c r="L37" s="27">
        <f t="shared" si="8"/>
        <v>187746</v>
      </c>
      <c r="M37" s="27">
        <f t="shared" si="3"/>
        <v>2456.8829999999998</v>
      </c>
      <c r="N37" s="27">
        <f t="shared" si="4"/>
        <v>2456.8829999999998</v>
      </c>
      <c r="O37" s="27">
        <f t="shared" si="9"/>
        <v>-370977.56850000081</v>
      </c>
      <c r="P37" s="27">
        <f t="shared" si="10"/>
        <v>370977.56850000081</v>
      </c>
    </row>
    <row r="38" spans="1:21">
      <c r="A38" s="30">
        <v>36678</v>
      </c>
      <c r="B38" s="3"/>
      <c r="C38" s="6">
        <v>30</v>
      </c>
      <c r="D38" s="29">
        <f t="shared" si="0"/>
        <v>6474</v>
      </c>
      <c r="E38" s="29">
        <f t="shared" si="6"/>
        <v>194220</v>
      </c>
      <c r="F38" s="29">
        <f t="shared" si="1"/>
        <v>-971069</v>
      </c>
      <c r="G38" s="34">
        <f>+Inputs!$D$2</f>
        <v>0.3795</v>
      </c>
      <c r="H38" s="2"/>
      <c r="I38" s="27">
        <f t="shared" si="7"/>
        <v>1165289</v>
      </c>
      <c r="J38" s="27"/>
      <c r="K38" s="27">
        <f t="shared" si="2"/>
        <v>6474</v>
      </c>
      <c r="L38" s="27">
        <f t="shared" si="8"/>
        <v>194220</v>
      </c>
      <c r="M38" s="27">
        <f t="shared" si="3"/>
        <v>2456.8829999999998</v>
      </c>
      <c r="N38" s="27">
        <f t="shared" si="4"/>
        <v>2456.8829999999998</v>
      </c>
      <c r="O38" s="27">
        <f t="shared" si="9"/>
        <v>-368520.68550000084</v>
      </c>
      <c r="P38" s="27">
        <f t="shared" si="10"/>
        <v>368520.68550000084</v>
      </c>
    </row>
    <row r="39" spans="1:21">
      <c r="A39" s="31">
        <v>36708</v>
      </c>
      <c r="B39" s="2"/>
      <c r="C39" s="6">
        <v>31</v>
      </c>
      <c r="D39" s="29">
        <f t="shared" si="0"/>
        <v>6474</v>
      </c>
      <c r="E39" s="29">
        <f t="shared" si="6"/>
        <v>200694</v>
      </c>
      <c r="F39" s="29">
        <f t="shared" si="1"/>
        <v>-964595</v>
      </c>
      <c r="G39" s="34">
        <f>+Inputs!$D$2</f>
        <v>0.3795</v>
      </c>
      <c r="H39" s="2"/>
      <c r="I39" s="27">
        <f t="shared" si="7"/>
        <v>1165289</v>
      </c>
      <c r="J39" s="27"/>
      <c r="K39" s="27">
        <f t="shared" si="2"/>
        <v>6474</v>
      </c>
      <c r="L39" s="27">
        <f t="shared" si="8"/>
        <v>200694</v>
      </c>
      <c r="M39" s="27">
        <f t="shared" si="3"/>
        <v>2456.8829999999998</v>
      </c>
      <c r="N39" s="27">
        <f t="shared" si="4"/>
        <v>2456.8829999999998</v>
      </c>
      <c r="O39" s="27">
        <f t="shared" si="9"/>
        <v>-366063.80250000086</v>
      </c>
      <c r="P39" s="27">
        <f t="shared" si="10"/>
        <v>366063.80250000086</v>
      </c>
    </row>
    <row r="40" spans="1:21">
      <c r="A40" s="30">
        <v>36739</v>
      </c>
      <c r="B40" s="2"/>
      <c r="C40" s="6">
        <v>32</v>
      </c>
      <c r="D40" s="29">
        <f t="shared" si="0"/>
        <v>6474</v>
      </c>
      <c r="E40" s="29">
        <f t="shared" si="6"/>
        <v>207168</v>
      </c>
      <c r="F40" s="29">
        <f t="shared" si="1"/>
        <v>-958121</v>
      </c>
      <c r="G40" s="34">
        <f>+Inputs!$D$2</f>
        <v>0.3795</v>
      </c>
      <c r="H40" s="2"/>
      <c r="I40" s="27">
        <f t="shared" si="7"/>
        <v>1165289</v>
      </c>
      <c r="J40" s="2"/>
      <c r="K40" s="27">
        <f t="shared" si="2"/>
        <v>6474</v>
      </c>
      <c r="L40" s="27">
        <f t="shared" si="8"/>
        <v>207168</v>
      </c>
      <c r="M40" s="27">
        <f t="shared" si="3"/>
        <v>2456.8829999999998</v>
      </c>
      <c r="N40" s="27">
        <f t="shared" si="4"/>
        <v>2456.8829999999998</v>
      </c>
      <c r="O40" s="27">
        <f t="shared" si="9"/>
        <v>-363606.91950000089</v>
      </c>
      <c r="P40" s="27">
        <f t="shared" si="10"/>
        <v>363606.91950000089</v>
      </c>
    </row>
    <row r="41" spans="1:21">
      <c r="A41" s="31">
        <v>36770</v>
      </c>
      <c r="C41" s="6">
        <v>33</v>
      </c>
      <c r="D41" s="29">
        <f t="shared" ref="D41:D72" si="12">ROUND(-(+$B$9/180)*1,0)</f>
        <v>6474</v>
      </c>
      <c r="E41" s="29">
        <f t="shared" si="6"/>
        <v>213642</v>
      </c>
      <c r="F41" s="29">
        <f t="shared" ref="F41:F72" si="13">$B$9+E41</f>
        <v>-951647</v>
      </c>
      <c r="G41" s="34">
        <f>+Inputs!$D$2</f>
        <v>0.3795</v>
      </c>
      <c r="I41" s="27">
        <f t="shared" si="7"/>
        <v>1165289</v>
      </c>
      <c r="K41" s="27">
        <f t="shared" ref="K41:K72" si="14">D41</f>
        <v>6474</v>
      </c>
      <c r="L41" s="27">
        <f t="shared" si="8"/>
        <v>213642</v>
      </c>
      <c r="M41" s="27">
        <f t="shared" ref="M41:M72" si="15">K41*G41</f>
        <v>2456.8829999999998</v>
      </c>
      <c r="N41" s="27">
        <f t="shared" ref="N41:N72" si="16">M41-J41</f>
        <v>2456.8829999999998</v>
      </c>
      <c r="O41" s="27">
        <f t="shared" si="9"/>
        <v>-361150.03650000092</v>
      </c>
      <c r="P41" s="27">
        <f t="shared" si="10"/>
        <v>361150.03650000092</v>
      </c>
    </row>
    <row r="42" spans="1:21">
      <c r="A42" s="30">
        <v>36800</v>
      </c>
      <c r="C42" s="6">
        <v>34</v>
      </c>
      <c r="D42" s="29">
        <f t="shared" si="12"/>
        <v>6474</v>
      </c>
      <c r="E42" s="29">
        <f t="shared" ref="E42:E73" si="17">+E41+D42</f>
        <v>220116</v>
      </c>
      <c r="F42" s="29">
        <f t="shared" si="13"/>
        <v>-945173</v>
      </c>
      <c r="G42" s="34">
        <f>+Inputs!$D$2</f>
        <v>0.3795</v>
      </c>
      <c r="I42" s="27">
        <f t="shared" ref="I42:I73" si="18">+I41+H42</f>
        <v>1165289</v>
      </c>
      <c r="K42" s="27">
        <f t="shared" si="14"/>
        <v>6474</v>
      </c>
      <c r="L42" s="27">
        <f t="shared" ref="L42:L73" si="19">+L41+K42</f>
        <v>220116</v>
      </c>
      <c r="M42" s="27">
        <f t="shared" si="15"/>
        <v>2456.8829999999998</v>
      </c>
      <c r="N42" s="27">
        <f t="shared" si="16"/>
        <v>2456.8829999999998</v>
      </c>
      <c r="O42" s="27">
        <f t="shared" ref="O42:O73" si="20">+O41+N42</f>
        <v>-358693.15350000095</v>
      </c>
      <c r="P42" s="27">
        <f t="shared" ref="P42:P73" si="21">P41-N42</f>
        <v>358693.15350000095</v>
      </c>
    </row>
    <row r="43" spans="1:21">
      <c r="A43" s="31">
        <v>36831</v>
      </c>
      <c r="C43" s="6">
        <v>35</v>
      </c>
      <c r="D43" s="29">
        <f t="shared" si="12"/>
        <v>6474</v>
      </c>
      <c r="E43" s="29">
        <f t="shared" si="17"/>
        <v>226590</v>
      </c>
      <c r="F43" s="29">
        <f t="shared" si="13"/>
        <v>-938699</v>
      </c>
      <c r="G43" s="34">
        <f>+Inputs!$D$2</f>
        <v>0.3795</v>
      </c>
      <c r="I43" s="27">
        <f t="shared" si="18"/>
        <v>1165289</v>
      </c>
      <c r="K43" s="27">
        <f t="shared" si="14"/>
        <v>6474</v>
      </c>
      <c r="L43" s="27">
        <f t="shared" si="19"/>
        <v>226590</v>
      </c>
      <c r="M43" s="27">
        <f t="shared" si="15"/>
        <v>2456.8829999999998</v>
      </c>
      <c r="N43" s="27">
        <f t="shared" si="16"/>
        <v>2456.8829999999998</v>
      </c>
      <c r="O43" s="27">
        <f t="shared" si="20"/>
        <v>-356236.27050000097</v>
      </c>
      <c r="P43" s="27">
        <f t="shared" si="21"/>
        <v>356236.27050000097</v>
      </c>
    </row>
    <row r="44" spans="1:21">
      <c r="A44" s="30">
        <v>36861</v>
      </c>
      <c r="C44" s="6">
        <v>36</v>
      </c>
      <c r="D44" s="29">
        <f t="shared" si="12"/>
        <v>6474</v>
      </c>
      <c r="E44" s="29">
        <f t="shared" si="17"/>
        <v>233064</v>
      </c>
      <c r="F44" s="29">
        <f t="shared" si="13"/>
        <v>-932225</v>
      </c>
      <c r="G44" s="34">
        <f>+Inputs!$D$2</f>
        <v>0.3795</v>
      </c>
      <c r="I44" s="27">
        <f t="shared" si="18"/>
        <v>1165289</v>
      </c>
      <c r="K44" s="27">
        <f t="shared" si="14"/>
        <v>6474</v>
      </c>
      <c r="L44" s="27">
        <f t="shared" si="19"/>
        <v>233064</v>
      </c>
      <c r="M44" s="27">
        <f t="shared" si="15"/>
        <v>2456.8829999999998</v>
      </c>
      <c r="N44" s="27">
        <f t="shared" si="16"/>
        <v>2456.8829999999998</v>
      </c>
      <c r="O44" s="27">
        <f t="shared" si="20"/>
        <v>-353779.387500001</v>
      </c>
      <c r="P44" s="27">
        <f t="shared" si="21"/>
        <v>353779.387500001</v>
      </c>
      <c r="U44" s="108"/>
    </row>
    <row r="45" spans="1:21">
      <c r="A45" s="31">
        <v>36892</v>
      </c>
      <c r="C45" s="6">
        <v>37</v>
      </c>
      <c r="D45" s="29">
        <f t="shared" si="12"/>
        <v>6474</v>
      </c>
      <c r="E45" s="29">
        <f t="shared" si="17"/>
        <v>239538</v>
      </c>
      <c r="F45" s="29">
        <f t="shared" si="13"/>
        <v>-925751</v>
      </c>
      <c r="G45" s="34">
        <f>+Inputs!$D$2</f>
        <v>0.3795</v>
      </c>
      <c r="I45" s="27">
        <f t="shared" si="18"/>
        <v>1165289</v>
      </c>
      <c r="K45" s="27">
        <f t="shared" si="14"/>
        <v>6474</v>
      </c>
      <c r="L45" s="27">
        <f t="shared" si="19"/>
        <v>239538</v>
      </c>
      <c r="M45" s="27">
        <f t="shared" si="15"/>
        <v>2456.8829999999998</v>
      </c>
      <c r="N45" s="27">
        <f t="shared" si="16"/>
        <v>2456.8829999999998</v>
      </c>
      <c r="O45" s="27">
        <f t="shared" si="20"/>
        <v>-351322.50450000103</v>
      </c>
      <c r="P45" s="27">
        <f t="shared" si="21"/>
        <v>351322.50450000103</v>
      </c>
      <c r="U45" s="108"/>
    </row>
    <row r="46" spans="1:21">
      <c r="A46" s="30">
        <v>36923</v>
      </c>
      <c r="C46" s="6">
        <v>38</v>
      </c>
      <c r="D46" s="29">
        <f t="shared" si="12"/>
        <v>6474</v>
      </c>
      <c r="E46" s="29">
        <f t="shared" si="17"/>
        <v>246012</v>
      </c>
      <c r="F46" s="29">
        <f t="shared" si="13"/>
        <v>-919277</v>
      </c>
      <c r="G46" s="34">
        <f>+Inputs!$D$2</f>
        <v>0.3795</v>
      </c>
      <c r="I46" s="27">
        <f t="shared" si="18"/>
        <v>1165289</v>
      </c>
      <c r="K46" s="27">
        <f t="shared" si="14"/>
        <v>6474</v>
      </c>
      <c r="L46" s="27">
        <f t="shared" si="19"/>
        <v>246012</v>
      </c>
      <c r="M46" s="27">
        <f t="shared" si="15"/>
        <v>2456.8829999999998</v>
      </c>
      <c r="N46" s="27">
        <f t="shared" si="16"/>
        <v>2456.8829999999998</v>
      </c>
      <c r="O46" s="27">
        <f t="shared" si="20"/>
        <v>-348865.62150000106</v>
      </c>
      <c r="P46" s="27">
        <f t="shared" si="21"/>
        <v>348865.62150000106</v>
      </c>
      <c r="U46" s="108"/>
    </row>
    <row r="47" spans="1:21">
      <c r="A47" s="31">
        <v>36951</v>
      </c>
      <c r="C47" s="6">
        <v>39</v>
      </c>
      <c r="D47" s="29">
        <f t="shared" si="12"/>
        <v>6474</v>
      </c>
      <c r="E47" s="29">
        <f t="shared" si="17"/>
        <v>252486</v>
      </c>
      <c r="F47" s="29">
        <f t="shared" si="13"/>
        <v>-912803</v>
      </c>
      <c r="G47" s="34">
        <f>+Inputs!$D$2</f>
        <v>0.3795</v>
      </c>
      <c r="I47" s="27">
        <f t="shared" si="18"/>
        <v>1165289</v>
      </c>
      <c r="K47" s="27">
        <f t="shared" si="14"/>
        <v>6474</v>
      </c>
      <c r="L47" s="27">
        <f t="shared" si="19"/>
        <v>252486</v>
      </c>
      <c r="M47" s="27">
        <f t="shared" si="15"/>
        <v>2456.8829999999998</v>
      </c>
      <c r="N47" s="27">
        <f t="shared" si="16"/>
        <v>2456.8829999999998</v>
      </c>
      <c r="O47" s="27">
        <f t="shared" si="20"/>
        <v>-346408.73850000108</v>
      </c>
      <c r="P47" s="27">
        <f t="shared" si="21"/>
        <v>346408.73850000108</v>
      </c>
      <c r="U47" s="108"/>
    </row>
    <row r="48" spans="1:21">
      <c r="A48" s="30">
        <v>36982</v>
      </c>
      <c r="C48" s="6">
        <v>40</v>
      </c>
      <c r="D48" s="29">
        <f t="shared" si="12"/>
        <v>6474</v>
      </c>
      <c r="E48" s="29">
        <f t="shared" si="17"/>
        <v>258960</v>
      </c>
      <c r="F48" s="29">
        <f t="shared" si="13"/>
        <v>-906329</v>
      </c>
      <c r="G48" s="34">
        <f>+Inputs!$D$2</f>
        <v>0.3795</v>
      </c>
      <c r="I48" s="27">
        <f t="shared" si="18"/>
        <v>1165289</v>
      </c>
      <c r="K48" s="27">
        <f t="shared" si="14"/>
        <v>6474</v>
      </c>
      <c r="L48" s="27">
        <f t="shared" si="19"/>
        <v>258960</v>
      </c>
      <c r="M48" s="27">
        <f t="shared" si="15"/>
        <v>2456.8829999999998</v>
      </c>
      <c r="N48" s="27">
        <f t="shared" si="16"/>
        <v>2456.8829999999998</v>
      </c>
      <c r="O48" s="27">
        <f t="shared" si="20"/>
        <v>-343951.85550000111</v>
      </c>
      <c r="P48" s="27">
        <f t="shared" si="21"/>
        <v>343951.85550000111</v>
      </c>
      <c r="U48" s="108"/>
    </row>
    <row r="49" spans="1:21">
      <c r="A49" s="31">
        <v>37012</v>
      </c>
      <c r="C49" s="6">
        <v>41</v>
      </c>
      <c r="D49" s="29">
        <f t="shared" si="12"/>
        <v>6474</v>
      </c>
      <c r="E49" s="29">
        <f t="shared" si="17"/>
        <v>265434</v>
      </c>
      <c r="F49" s="29">
        <f t="shared" si="13"/>
        <v>-899855</v>
      </c>
      <c r="G49" s="34">
        <f>+Inputs!$D$2</f>
        <v>0.3795</v>
      </c>
      <c r="I49" s="27">
        <f t="shared" si="18"/>
        <v>1165289</v>
      </c>
      <c r="K49" s="27">
        <f t="shared" si="14"/>
        <v>6474</v>
      </c>
      <c r="L49" s="27">
        <f t="shared" si="19"/>
        <v>265434</v>
      </c>
      <c r="M49" s="27">
        <f t="shared" si="15"/>
        <v>2456.8829999999998</v>
      </c>
      <c r="N49" s="27">
        <f t="shared" si="16"/>
        <v>2456.8829999999998</v>
      </c>
      <c r="O49" s="27">
        <f t="shared" si="20"/>
        <v>-341494.97250000114</v>
      </c>
      <c r="P49" s="27">
        <f t="shared" si="21"/>
        <v>341494.97250000114</v>
      </c>
      <c r="U49" s="108"/>
    </row>
    <row r="50" spans="1:21">
      <c r="A50" s="30">
        <v>37043</v>
      </c>
      <c r="C50" s="6">
        <v>42</v>
      </c>
      <c r="D50" s="29">
        <f t="shared" si="12"/>
        <v>6474</v>
      </c>
      <c r="E50" s="29">
        <f t="shared" si="17"/>
        <v>271908</v>
      </c>
      <c r="F50" s="29">
        <f t="shared" si="13"/>
        <v>-893381</v>
      </c>
      <c r="G50" s="34">
        <f>+Inputs!$D$2</f>
        <v>0.3795</v>
      </c>
      <c r="I50" s="27">
        <f t="shared" si="18"/>
        <v>1165289</v>
      </c>
      <c r="K50" s="27">
        <f t="shared" si="14"/>
        <v>6474</v>
      </c>
      <c r="L50" s="27">
        <f t="shared" si="19"/>
        <v>271908</v>
      </c>
      <c r="M50" s="27">
        <f t="shared" si="15"/>
        <v>2456.8829999999998</v>
      </c>
      <c r="N50" s="27">
        <f t="shared" si="16"/>
        <v>2456.8829999999998</v>
      </c>
      <c r="O50" s="27">
        <f t="shared" si="20"/>
        <v>-339038.08950000117</v>
      </c>
      <c r="P50" s="27">
        <f t="shared" si="21"/>
        <v>339038.08950000117</v>
      </c>
      <c r="U50" s="108"/>
    </row>
    <row r="51" spans="1:21">
      <c r="A51" s="31">
        <v>37073</v>
      </c>
      <c r="C51" s="6">
        <v>43</v>
      </c>
      <c r="D51" s="29">
        <f t="shared" si="12"/>
        <v>6474</v>
      </c>
      <c r="E51" s="29">
        <f t="shared" si="17"/>
        <v>278382</v>
      </c>
      <c r="F51" s="29">
        <f t="shared" si="13"/>
        <v>-886907</v>
      </c>
      <c r="G51" s="34">
        <f>+Inputs!$D$2</f>
        <v>0.3795</v>
      </c>
      <c r="I51" s="27">
        <f t="shared" si="18"/>
        <v>1165289</v>
      </c>
      <c r="K51" s="27">
        <f t="shared" si="14"/>
        <v>6474</v>
      </c>
      <c r="L51" s="27">
        <f t="shared" si="19"/>
        <v>278382</v>
      </c>
      <c r="M51" s="27">
        <f t="shared" si="15"/>
        <v>2456.8829999999998</v>
      </c>
      <c r="N51" s="27">
        <f t="shared" si="16"/>
        <v>2456.8829999999998</v>
      </c>
      <c r="O51" s="27">
        <f t="shared" si="20"/>
        <v>-336581.20650000119</v>
      </c>
      <c r="P51" s="27">
        <f t="shared" si="21"/>
        <v>336581.20650000119</v>
      </c>
      <c r="U51" s="108"/>
    </row>
    <row r="52" spans="1:21">
      <c r="A52" s="30">
        <v>37104</v>
      </c>
      <c r="C52" s="6">
        <v>44</v>
      </c>
      <c r="D52" s="29">
        <f t="shared" si="12"/>
        <v>6474</v>
      </c>
      <c r="E52" s="29">
        <f t="shared" si="17"/>
        <v>284856</v>
      </c>
      <c r="F52" s="29">
        <f t="shared" si="13"/>
        <v>-880433</v>
      </c>
      <c r="G52" s="34">
        <f>+Inputs!$D$2</f>
        <v>0.3795</v>
      </c>
      <c r="I52" s="27">
        <f t="shared" si="18"/>
        <v>1165289</v>
      </c>
      <c r="K52" s="27">
        <f t="shared" si="14"/>
        <v>6474</v>
      </c>
      <c r="L52" s="27">
        <f t="shared" si="19"/>
        <v>284856</v>
      </c>
      <c r="M52" s="27">
        <f t="shared" si="15"/>
        <v>2456.8829999999998</v>
      </c>
      <c r="N52" s="27">
        <f t="shared" si="16"/>
        <v>2456.8829999999998</v>
      </c>
      <c r="O52" s="27">
        <f t="shared" si="20"/>
        <v>-334124.32350000122</v>
      </c>
      <c r="P52" s="27">
        <f t="shared" si="21"/>
        <v>334124.32350000122</v>
      </c>
      <c r="U52" s="108"/>
    </row>
    <row r="53" spans="1:21">
      <c r="A53" s="31">
        <v>37135</v>
      </c>
      <c r="C53" s="6">
        <v>45</v>
      </c>
      <c r="D53" s="29">
        <f t="shared" si="12"/>
        <v>6474</v>
      </c>
      <c r="E53" s="29">
        <f t="shared" si="17"/>
        <v>291330</v>
      </c>
      <c r="F53" s="29">
        <f t="shared" si="13"/>
        <v>-873959</v>
      </c>
      <c r="G53" s="34">
        <f>+Inputs!$D$2</f>
        <v>0.3795</v>
      </c>
      <c r="I53" s="27">
        <f t="shared" si="18"/>
        <v>1165289</v>
      </c>
      <c r="K53" s="27">
        <f t="shared" si="14"/>
        <v>6474</v>
      </c>
      <c r="L53" s="27">
        <f t="shared" si="19"/>
        <v>291330</v>
      </c>
      <c r="M53" s="27">
        <f t="shared" si="15"/>
        <v>2456.8829999999998</v>
      </c>
      <c r="N53" s="27">
        <f t="shared" si="16"/>
        <v>2456.8829999999998</v>
      </c>
      <c r="O53" s="27">
        <f t="shared" si="20"/>
        <v>-331667.44050000125</v>
      </c>
      <c r="P53" s="27">
        <f t="shared" si="21"/>
        <v>331667.44050000125</v>
      </c>
      <c r="U53" s="108"/>
    </row>
    <row r="54" spans="1:21">
      <c r="A54" s="30">
        <v>37165</v>
      </c>
      <c r="C54" s="6">
        <v>46</v>
      </c>
      <c r="D54" s="29">
        <f t="shared" si="12"/>
        <v>6474</v>
      </c>
      <c r="E54" s="29">
        <f t="shared" si="17"/>
        <v>297804</v>
      </c>
      <c r="F54" s="29">
        <f t="shared" si="13"/>
        <v>-867485</v>
      </c>
      <c r="G54" s="34">
        <f>+Inputs!$D$2</f>
        <v>0.3795</v>
      </c>
      <c r="I54" s="27">
        <f t="shared" si="18"/>
        <v>1165289</v>
      </c>
      <c r="K54" s="27">
        <f t="shared" si="14"/>
        <v>6474</v>
      </c>
      <c r="L54" s="27">
        <f t="shared" si="19"/>
        <v>297804</v>
      </c>
      <c r="M54" s="27">
        <f t="shared" si="15"/>
        <v>2456.8829999999998</v>
      </c>
      <c r="N54" s="27">
        <f t="shared" si="16"/>
        <v>2456.8829999999998</v>
      </c>
      <c r="O54" s="27">
        <f t="shared" si="20"/>
        <v>-329210.55750000128</v>
      </c>
      <c r="P54" s="27">
        <f t="shared" si="21"/>
        <v>329210.55750000128</v>
      </c>
      <c r="U54" s="108"/>
    </row>
    <row r="55" spans="1:21">
      <c r="A55" s="31">
        <v>37196</v>
      </c>
      <c r="C55" s="6">
        <v>47</v>
      </c>
      <c r="D55" s="29">
        <f t="shared" si="12"/>
        <v>6474</v>
      </c>
      <c r="E55" s="29">
        <f t="shared" si="17"/>
        <v>304278</v>
      </c>
      <c r="F55" s="29">
        <f t="shared" si="13"/>
        <v>-861011</v>
      </c>
      <c r="G55" s="34">
        <f>+Inputs!$D$2</f>
        <v>0.3795</v>
      </c>
      <c r="I55" s="27">
        <f t="shared" si="18"/>
        <v>1165289</v>
      </c>
      <c r="K55" s="27">
        <f t="shared" si="14"/>
        <v>6474</v>
      </c>
      <c r="L55" s="27">
        <f t="shared" si="19"/>
        <v>304278</v>
      </c>
      <c r="M55" s="27">
        <f t="shared" si="15"/>
        <v>2456.8829999999998</v>
      </c>
      <c r="N55" s="27">
        <f t="shared" si="16"/>
        <v>2456.8829999999998</v>
      </c>
      <c r="O55" s="27">
        <f t="shared" si="20"/>
        <v>-326753.6745000013</v>
      </c>
      <c r="P55" s="27">
        <f t="shared" si="21"/>
        <v>326753.6745000013</v>
      </c>
      <c r="U55" s="108"/>
    </row>
    <row r="56" spans="1:21">
      <c r="A56" s="30">
        <v>37226</v>
      </c>
      <c r="C56" s="6">
        <v>48</v>
      </c>
      <c r="D56" s="29">
        <f t="shared" si="12"/>
        <v>6474</v>
      </c>
      <c r="E56" s="29">
        <f t="shared" si="17"/>
        <v>310752</v>
      </c>
      <c r="F56" s="29">
        <f t="shared" si="13"/>
        <v>-854537</v>
      </c>
      <c r="G56" s="34">
        <f>+Inputs!$D$2</f>
        <v>0.3795</v>
      </c>
      <c r="I56" s="27">
        <f t="shared" si="18"/>
        <v>1165289</v>
      </c>
      <c r="K56" s="27">
        <f t="shared" si="14"/>
        <v>6474</v>
      </c>
      <c r="L56" s="27">
        <f t="shared" si="19"/>
        <v>310752</v>
      </c>
      <c r="M56" s="27">
        <f t="shared" si="15"/>
        <v>2456.8829999999998</v>
      </c>
      <c r="N56" s="27">
        <f t="shared" si="16"/>
        <v>2456.8829999999998</v>
      </c>
      <c r="O56" s="27">
        <f t="shared" si="20"/>
        <v>-324296.79150000133</v>
      </c>
      <c r="P56" s="27">
        <f t="shared" si="21"/>
        <v>324296.79150000133</v>
      </c>
    </row>
    <row r="57" spans="1:21">
      <c r="A57" s="31">
        <v>37257</v>
      </c>
      <c r="C57" s="6">
        <v>49</v>
      </c>
      <c r="D57" s="29">
        <f t="shared" si="12"/>
        <v>6474</v>
      </c>
      <c r="E57" s="29">
        <f t="shared" si="17"/>
        <v>317226</v>
      </c>
      <c r="F57" s="29">
        <f t="shared" si="13"/>
        <v>-848063</v>
      </c>
      <c r="G57" s="34">
        <f>+Inputs!$D$2</f>
        <v>0.3795</v>
      </c>
      <c r="I57" s="27">
        <f t="shared" si="18"/>
        <v>1165289</v>
      </c>
      <c r="K57" s="27">
        <f t="shared" si="14"/>
        <v>6474</v>
      </c>
      <c r="L57" s="27">
        <f t="shared" si="19"/>
        <v>317226</v>
      </c>
      <c r="M57" s="27">
        <f t="shared" si="15"/>
        <v>2456.8829999999998</v>
      </c>
      <c r="N57" s="27">
        <f t="shared" si="16"/>
        <v>2456.8829999999998</v>
      </c>
      <c r="O57" s="27">
        <f t="shared" si="20"/>
        <v>-321839.90850000136</v>
      </c>
      <c r="P57" s="27">
        <f t="shared" si="21"/>
        <v>321839.90850000136</v>
      </c>
    </row>
    <row r="58" spans="1:21">
      <c r="A58" s="30">
        <v>37288</v>
      </c>
      <c r="C58" s="6">
        <v>50</v>
      </c>
      <c r="D58" s="29">
        <f t="shared" si="12"/>
        <v>6474</v>
      </c>
      <c r="E58" s="29">
        <f t="shared" si="17"/>
        <v>323700</v>
      </c>
      <c r="F58" s="29">
        <f t="shared" si="13"/>
        <v>-841589</v>
      </c>
      <c r="G58" s="34">
        <f>+Inputs!$D$2</f>
        <v>0.3795</v>
      </c>
      <c r="I58" s="27">
        <f t="shared" si="18"/>
        <v>1165289</v>
      </c>
      <c r="K58" s="27">
        <f t="shared" si="14"/>
        <v>6474</v>
      </c>
      <c r="L58" s="27">
        <f t="shared" si="19"/>
        <v>323700</v>
      </c>
      <c r="M58" s="27">
        <f t="shared" si="15"/>
        <v>2456.8829999999998</v>
      </c>
      <c r="N58" s="27">
        <f t="shared" si="16"/>
        <v>2456.8829999999998</v>
      </c>
      <c r="O58" s="27">
        <f t="shared" si="20"/>
        <v>-319383.02550000139</v>
      </c>
      <c r="P58" s="27">
        <f t="shared" si="21"/>
        <v>319383.02550000139</v>
      </c>
    </row>
    <row r="59" spans="1:21">
      <c r="A59" s="31">
        <v>37316</v>
      </c>
      <c r="C59" s="6">
        <v>51</v>
      </c>
      <c r="D59" s="29">
        <f t="shared" si="12"/>
        <v>6474</v>
      </c>
      <c r="E59" s="29">
        <f t="shared" si="17"/>
        <v>330174</v>
      </c>
      <c r="F59" s="29">
        <f t="shared" si="13"/>
        <v>-835115</v>
      </c>
      <c r="G59" s="34">
        <f>+Inputs!$D$2</f>
        <v>0.3795</v>
      </c>
      <c r="I59" s="27">
        <f t="shared" si="18"/>
        <v>1165289</v>
      </c>
      <c r="K59" s="27">
        <f t="shared" si="14"/>
        <v>6474</v>
      </c>
      <c r="L59" s="27">
        <f t="shared" si="19"/>
        <v>330174</v>
      </c>
      <c r="M59" s="27">
        <f t="shared" si="15"/>
        <v>2456.8829999999998</v>
      </c>
      <c r="N59" s="27">
        <f t="shared" si="16"/>
        <v>2456.8829999999998</v>
      </c>
      <c r="O59" s="27">
        <f t="shared" si="20"/>
        <v>-316926.14250000141</v>
      </c>
      <c r="P59" s="27">
        <f t="shared" si="21"/>
        <v>316926.14250000141</v>
      </c>
    </row>
    <row r="60" spans="1:21">
      <c r="A60" s="30">
        <v>37347</v>
      </c>
      <c r="C60" s="6">
        <v>52</v>
      </c>
      <c r="D60" s="29">
        <f t="shared" si="12"/>
        <v>6474</v>
      </c>
      <c r="E60" s="29">
        <f t="shared" si="17"/>
        <v>336648</v>
      </c>
      <c r="F60" s="29">
        <f t="shared" si="13"/>
        <v>-828641</v>
      </c>
      <c r="G60" s="34">
        <f>+Inputs!$D$2</f>
        <v>0.3795</v>
      </c>
      <c r="I60" s="27">
        <f t="shared" si="18"/>
        <v>1165289</v>
      </c>
      <c r="K60" s="27">
        <f t="shared" si="14"/>
        <v>6474</v>
      </c>
      <c r="L60" s="27">
        <f t="shared" si="19"/>
        <v>336648</v>
      </c>
      <c r="M60" s="27">
        <f t="shared" si="15"/>
        <v>2456.8829999999998</v>
      </c>
      <c r="N60" s="27">
        <f t="shared" si="16"/>
        <v>2456.8829999999998</v>
      </c>
      <c r="O60" s="27">
        <f t="shared" si="20"/>
        <v>-314469.25950000144</v>
      </c>
      <c r="P60" s="27">
        <f t="shared" si="21"/>
        <v>314469.25950000144</v>
      </c>
    </row>
    <row r="61" spans="1:21">
      <c r="A61" s="31">
        <v>37377</v>
      </c>
      <c r="C61" s="6">
        <v>53</v>
      </c>
      <c r="D61" s="29">
        <f t="shared" si="12"/>
        <v>6474</v>
      </c>
      <c r="E61" s="29">
        <f t="shared" si="17"/>
        <v>343122</v>
      </c>
      <c r="F61" s="29">
        <f t="shared" si="13"/>
        <v>-822167</v>
      </c>
      <c r="G61" s="34">
        <f>+Inputs!$D$2</f>
        <v>0.3795</v>
      </c>
      <c r="I61" s="27">
        <f t="shared" si="18"/>
        <v>1165289</v>
      </c>
      <c r="K61" s="27">
        <f t="shared" si="14"/>
        <v>6474</v>
      </c>
      <c r="L61" s="27">
        <f t="shared" si="19"/>
        <v>343122</v>
      </c>
      <c r="M61" s="27">
        <f t="shared" si="15"/>
        <v>2456.8829999999998</v>
      </c>
      <c r="N61" s="27">
        <f t="shared" si="16"/>
        <v>2456.8829999999998</v>
      </c>
      <c r="O61" s="27">
        <f t="shared" si="20"/>
        <v>-312012.37650000147</v>
      </c>
      <c r="P61" s="27">
        <f t="shared" si="21"/>
        <v>312012.37650000147</v>
      </c>
    </row>
    <row r="62" spans="1:21">
      <c r="A62" s="30">
        <v>37408</v>
      </c>
      <c r="C62" s="6">
        <v>54</v>
      </c>
      <c r="D62" s="29">
        <f t="shared" si="12"/>
        <v>6474</v>
      </c>
      <c r="E62" s="29">
        <f t="shared" si="17"/>
        <v>349596</v>
      </c>
      <c r="F62" s="29">
        <f t="shared" si="13"/>
        <v>-815693</v>
      </c>
      <c r="G62" s="34">
        <f>+Inputs!$D$2</f>
        <v>0.3795</v>
      </c>
      <c r="I62" s="27">
        <f t="shared" si="18"/>
        <v>1165289</v>
      </c>
      <c r="K62" s="27">
        <f t="shared" si="14"/>
        <v>6474</v>
      </c>
      <c r="L62" s="27">
        <f t="shared" si="19"/>
        <v>349596</v>
      </c>
      <c r="M62" s="27">
        <f t="shared" si="15"/>
        <v>2456.8829999999998</v>
      </c>
      <c r="N62" s="27">
        <f t="shared" si="16"/>
        <v>2456.8829999999998</v>
      </c>
      <c r="O62" s="27">
        <f t="shared" si="20"/>
        <v>-309555.4935000015</v>
      </c>
      <c r="P62" s="27">
        <f t="shared" si="21"/>
        <v>309555.4935000015</v>
      </c>
    </row>
    <row r="63" spans="1:21">
      <c r="A63" s="31">
        <v>37438</v>
      </c>
      <c r="C63" s="6">
        <v>55</v>
      </c>
      <c r="D63" s="29">
        <f t="shared" si="12"/>
        <v>6474</v>
      </c>
      <c r="E63" s="29">
        <f t="shared" si="17"/>
        <v>356070</v>
      </c>
      <c r="F63" s="29">
        <f t="shared" si="13"/>
        <v>-809219</v>
      </c>
      <c r="G63" s="34">
        <f>+Inputs!$D$2</f>
        <v>0.3795</v>
      </c>
      <c r="I63" s="27">
        <f t="shared" si="18"/>
        <v>1165289</v>
      </c>
      <c r="K63" s="27">
        <f t="shared" si="14"/>
        <v>6474</v>
      </c>
      <c r="L63" s="27">
        <f t="shared" si="19"/>
        <v>356070</v>
      </c>
      <c r="M63" s="27">
        <f t="shared" si="15"/>
        <v>2456.8829999999998</v>
      </c>
      <c r="N63" s="27">
        <f t="shared" si="16"/>
        <v>2456.8829999999998</v>
      </c>
      <c r="O63" s="27">
        <f t="shared" si="20"/>
        <v>-307098.61050000152</v>
      </c>
      <c r="P63" s="27">
        <f t="shared" si="21"/>
        <v>307098.61050000152</v>
      </c>
    </row>
    <row r="64" spans="1:21">
      <c r="A64" s="30">
        <v>37469</v>
      </c>
      <c r="C64" s="6">
        <v>56</v>
      </c>
      <c r="D64" s="29">
        <f t="shared" si="12"/>
        <v>6474</v>
      </c>
      <c r="E64" s="29">
        <f t="shared" si="17"/>
        <v>362544</v>
      </c>
      <c r="F64" s="29">
        <f t="shared" si="13"/>
        <v>-802745</v>
      </c>
      <c r="G64" s="34">
        <f>+Inputs!$D$2</f>
        <v>0.3795</v>
      </c>
      <c r="I64" s="27">
        <f t="shared" si="18"/>
        <v>1165289</v>
      </c>
      <c r="K64" s="27">
        <f t="shared" si="14"/>
        <v>6474</v>
      </c>
      <c r="L64" s="27">
        <f t="shared" si="19"/>
        <v>362544</v>
      </c>
      <c r="M64" s="27">
        <f t="shared" si="15"/>
        <v>2456.8829999999998</v>
      </c>
      <c r="N64" s="27">
        <f t="shared" si="16"/>
        <v>2456.8829999999998</v>
      </c>
      <c r="O64" s="27">
        <f t="shared" si="20"/>
        <v>-304641.72750000155</v>
      </c>
      <c r="P64" s="27">
        <f t="shared" si="21"/>
        <v>304641.72750000155</v>
      </c>
    </row>
    <row r="65" spans="1:16">
      <c r="A65" s="31">
        <v>37500</v>
      </c>
      <c r="C65" s="6">
        <v>57</v>
      </c>
      <c r="D65" s="29">
        <f t="shared" si="12"/>
        <v>6474</v>
      </c>
      <c r="E65" s="29">
        <f t="shared" si="17"/>
        <v>369018</v>
      </c>
      <c r="F65" s="29">
        <f t="shared" si="13"/>
        <v>-796271</v>
      </c>
      <c r="G65" s="34">
        <f>+Inputs!$D$2</f>
        <v>0.3795</v>
      </c>
      <c r="I65" s="27">
        <f t="shared" si="18"/>
        <v>1165289</v>
      </c>
      <c r="K65" s="27">
        <f t="shared" si="14"/>
        <v>6474</v>
      </c>
      <c r="L65" s="27">
        <f t="shared" si="19"/>
        <v>369018</v>
      </c>
      <c r="M65" s="27">
        <f t="shared" si="15"/>
        <v>2456.8829999999998</v>
      </c>
      <c r="N65" s="27">
        <f t="shared" si="16"/>
        <v>2456.8829999999998</v>
      </c>
      <c r="O65" s="27">
        <f t="shared" si="20"/>
        <v>-302184.84450000158</v>
      </c>
      <c r="P65" s="27">
        <f t="shared" si="21"/>
        <v>302184.84450000158</v>
      </c>
    </row>
    <row r="66" spans="1:16">
      <c r="A66" s="30">
        <v>37530</v>
      </c>
      <c r="C66" s="6">
        <v>58</v>
      </c>
      <c r="D66" s="29">
        <f t="shared" si="12"/>
        <v>6474</v>
      </c>
      <c r="E66" s="29">
        <f t="shared" si="17"/>
        <v>375492</v>
      </c>
      <c r="F66" s="29">
        <f t="shared" si="13"/>
        <v>-789797</v>
      </c>
      <c r="G66" s="34">
        <f>+Inputs!$D$2</f>
        <v>0.3795</v>
      </c>
      <c r="I66" s="27">
        <f t="shared" si="18"/>
        <v>1165289</v>
      </c>
      <c r="K66" s="27">
        <f t="shared" si="14"/>
        <v>6474</v>
      </c>
      <c r="L66" s="27">
        <f t="shared" si="19"/>
        <v>375492</v>
      </c>
      <c r="M66" s="27">
        <f t="shared" si="15"/>
        <v>2456.8829999999998</v>
      </c>
      <c r="N66" s="27">
        <f t="shared" si="16"/>
        <v>2456.8829999999998</v>
      </c>
      <c r="O66" s="27">
        <f t="shared" si="20"/>
        <v>-299727.96150000161</v>
      </c>
      <c r="P66" s="27">
        <f t="shared" si="21"/>
        <v>299727.96150000161</v>
      </c>
    </row>
    <row r="67" spans="1:16">
      <c r="A67" s="31">
        <v>37561</v>
      </c>
      <c r="C67" s="6">
        <v>59</v>
      </c>
      <c r="D67" s="29">
        <f t="shared" si="12"/>
        <v>6474</v>
      </c>
      <c r="E67" s="29">
        <f t="shared" si="17"/>
        <v>381966</v>
      </c>
      <c r="F67" s="29">
        <f t="shared" si="13"/>
        <v>-783323</v>
      </c>
      <c r="G67" s="34">
        <f>+Inputs!$D$2</f>
        <v>0.3795</v>
      </c>
      <c r="I67" s="27">
        <f t="shared" si="18"/>
        <v>1165289</v>
      </c>
      <c r="K67" s="27">
        <f t="shared" si="14"/>
        <v>6474</v>
      </c>
      <c r="L67" s="27">
        <f t="shared" si="19"/>
        <v>381966</v>
      </c>
      <c r="M67" s="27">
        <f t="shared" si="15"/>
        <v>2456.8829999999998</v>
      </c>
      <c r="N67" s="27">
        <f t="shared" si="16"/>
        <v>2456.8829999999998</v>
      </c>
      <c r="O67" s="27">
        <f t="shared" si="20"/>
        <v>-297271.07850000163</v>
      </c>
      <c r="P67" s="27">
        <f t="shared" si="21"/>
        <v>297271.07850000163</v>
      </c>
    </row>
    <row r="68" spans="1:16">
      <c r="A68" s="30">
        <v>37591</v>
      </c>
      <c r="C68" s="6">
        <v>60</v>
      </c>
      <c r="D68" s="29">
        <f t="shared" si="12"/>
        <v>6474</v>
      </c>
      <c r="E68" s="29">
        <f t="shared" si="17"/>
        <v>388440</v>
      </c>
      <c r="F68" s="29">
        <f t="shared" si="13"/>
        <v>-776849</v>
      </c>
      <c r="G68" s="34">
        <f>+Inputs!$D$2</f>
        <v>0.3795</v>
      </c>
      <c r="I68" s="27">
        <f t="shared" si="18"/>
        <v>1165289</v>
      </c>
      <c r="K68" s="27">
        <f t="shared" si="14"/>
        <v>6474</v>
      </c>
      <c r="L68" s="27">
        <f t="shared" si="19"/>
        <v>388440</v>
      </c>
      <c r="M68" s="27">
        <f t="shared" si="15"/>
        <v>2456.8829999999998</v>
      </c>
      <c r="N68" s="27">
        <f t="shared" si="16"/>
        <v>2456.8829999999998</v>
      </c>
      <c r="O68" s="27">
        <f t="shared" si="20"/>
        <v>-294814.19550000166</v>
      </c>
      <c r="P68" s="27">
        <f t="shared" si="21"/>
        <v>294814.19550000166</v>
      </c>
    </row>
    <row r="69" spans="1:16">
      <c r="A69" s="31">
        <v>37622</v>
      </c>
      <c r="C69" s="6">
        <v>61</v>
      </c>
      <c r="D69" s="29">
        <f t="shared" si="12"/>
        <v>6474</v>
      </c>
      <c r="E69" s="29">
        <f t="shared" si="17"/>
        <v>394914</v>
      </c>
      <c r="F69" s="29">
        <f t="shared" si="13"/>
        <v>-770375</v>
      </c>
      <c r="G69" s="34">
        <f>+Inputs!$D$2</f>
        <v>0.3795</v>
      </c>
      <c r="I69" s="27">
        <f t="shared" si="18"/>
        <v>1165289</v>
      </c>
      <c r="K69" s="27">
        <f t="shared" si="14"/>
        <v>6474</v>
      </c>
      <c r="L69" s="27">
        <f t="shared" si="19"/>
        <v>394914</v>
      </c>
      <c r="M69" s="27">
        <f t="shared" si="15"/>
        <v>2456.8829999999998</v>
      </c>
      <c r="N69" s="27">
        <f t="shared" si="16"/>
        <v>2456.8829999999998</v>
      </c>
      <c r="O69" s="27">
        <f t="shared" si="20"/>
        <v>-292357.31250000169</v>
      </c>
      <c r="P69" s="27">
        <f t="shared" si="21"/>
        <v>292357.31250000169</v>
      </c>
    </row>
    <row r="70" spans="1:16">
      <c r="A70" s="30">
        <v>37653</v>
      </c>
      <c r="C70" s="6">
        <v>62</v>
      </c>
      <c r="D70" s="29">
        <f t="shared" si="12"/>
        <v>6474</v>
      </c>
      <c r="E70" s="29">
        <f t="shared" si="17"/>
        <v>401388</v>
      </c>
      <c r="F70" s="29">
        <f t="shared" si="13"/>
        <v>-763901</v>
      </c>
      <c r="G70" s="34">
        <f>+Inputs!$D$2</f>
        <v>0.3795</v>
      </c>
      <c r="I70" s="27">
        <f t="shared" si="18"/>
        <v>1165289</v>
      </c>
      <c r="K70" s="27">
        <f t="shared" si="14"/>
        <v>6474</v>
      </c>
      <c r="L70" s="27">
        <f t="shared" si="19"/>
        <v>401388</v>
      </c>
      <c r="M70" s="27">
        <f t="shared" si="15"/>
        <v>2456.8829999999998</v>
      </c>
      <c r="N70" s="27">
        <f t="shared" si="16"/>
        <v>2456.8829999999998</v>
      </c>
      <c r="O70" s="27">
        <f t="shared" si="20"/>
        <v>-289900.42950000172</v>
      </c>
      <c r="P70" s="27">
        <f t="shared" si="21"/>
        <v>289900.42950000172</v>
      </c>
    </row>
    <row r="71" spans="1:16">
      <c r="A71" s="31">
        <v>37681</v>
      </c>
      <c r="C71" s="6">
        <v>63</v>
      </c>
      <c r="D71" s="29">
        <f t="shared" si="12"/>
        <v>6474</v>
      </c>
      <c r="E71" s="29">
        <f t="shared" si="17"/>
        <v>407862</v>
      </c>
      <c r="F71" s="29">
        <f t="shared" si="13"/>
        <v>-757427</v>
      </c>
      <c r="G71" s="34">
        <f>+Inputs!$D$2</f>
        <v>0.3795</v>
      </c>
      <c r="I71" s="27">
        <f t="shared" si="18"/>
        <v>1165289</v>
      </c>
      <c r="K71" s="27">
        <f t="shared" si="14"/>
        <v>6474</v>
      </c>
      <c r="L71" s="27">
        <f t="shared" si="19"/>
        <v>407862</v>
      </c>
      <c r="M71" s="27">
        <f t="shared" si="15"/>
        <v>2456.8829999999998</v>
      </c>
      <c r="N71" s="27">
        <f t="shared" si="16"/>
        <v>2456.8829999999998</v>
      </c>
      <c r="O71" s="27">
        <f t="shared" si="20"/>
        <v>-287443.54650000174</v>
      </c>
      <c r="P71" s="27">
        <f t="shared" si="21"/>
        <v>287443.54650000174</v>
      </c>
    </row>
    <row r="72" spans="1:16">
      <c r="A72" s="30">
        <v>37712</v>
      </c>
      <c r="C72" s="6">
        <v>64</v>
      </c>
      <c r="D72" s="29">
        <f t="shared" si="12"/>
        <v>6474</v>
      </c>
      <c r="E72" s="29">
        <f t="shared" si="17"/>
        <v>414336</v>
      </c>
      <c r="F72" s="29">
        <f t="shared" si="13"/>
        <v>-750953</v>
      </c>
      <c r="G72" s="34">
        <f>+Inputs!$D$2</f>
        <v>0.3795</v>
      </c>
      <c r="I72" s="27">
        <f t="shared" si="18"/>
        <v>1165289</v>
      </c>
      <c r="K72" s="27">
        <f t="shared" si="14"/>
        <v>6474</v>
      </c>
      <c r="L72" s="27">
        <f t="shared" si="19"/>
        <v>414336</v>
      </c>
      <c r="M72" s="27">
        <f t="shared" si="15"/>
        <v>2456.8829999999998</v>
      </c>
      <c r="N72" s="27">
        <f t="shared" si="16"/>
        <v>2456.8829999999998</v>
      </c>
      <c r="O72" s="27">
        <f t="shared" si="20"/>
        <v>-284986.66350000177</v>
      </c>
      <c r="P72" s="27">
        <f t="shared" si="21"/>
        <v>284986.66350000177</v>
      </c>
    </row>
    <row r="73" spans="1:16">
      <c r="A73" s="31">
        <v>37742</v>
      </c>
      <c r="C73" s="6">
        <v>65</v>
      </c>
      <c r="D73" s="29">
        <f t="shared" ref="D73:D104" si="22">ROUND(-(+$B$9/180)*1,0)</f>
        <v>6474</v>
      </c>
      <c r="E73" s="29">
        <f t="shared" si="17"/>
        <v>420810</v>
      </c>
      <c r="F73" s="29">
        <f t="shared" ref="F73:F104" si="23">$B$9+E73</f>
        <v>-744479</v>
      </c>
      <c r="G73" s="34">
        <f>+Inputs!$D$3</f>
        <v>0.37951000000000001</v>
      </c>
      <c r="I73" s="27">
        <f t="shared" si="18"/>
        <v>1165289</v>
      </c>
      <c r="K73" s="27">
        <f t="shared" ref="K73:K104" si="24">D73</f>
        <v>6474</v>
      </c>
      <c r="L73" s="27">
        <f t="shared" si="19"/>
        <v>420810</v>
      </c>
      <c r="M73" s="27">
        <f t="shared" ref="M73:M104" si="25">K73*G73</f>
        <v>2456.9477400000001</v>
      </c>
      <c r="N73" s="27">
        <f t="shared" ref="N73:N104" si="26">M73-J73</f>
        <v>2456.9477400000001</v>
      </c>
      <c r="O73" s="27">
        <f t="shared" si="20"/>
        <v>-282529.7157600018</v>
      </c>
      <c r="P73" s="27">
        <f t="shared" si="21"/>
        <v>282529.7157600018</v>
      </c>
    </row>
    <row r="74" spans="1:16">
      <c r="A74" s="30">
        <v>37773</v>
      </c>
      <c r="C74" s="6">
        <v>66</v>
      </c>
      <c r="D74" s="29">
        <f t="shared" si="22"/>
        <v>6474</v>
      </c>
      <c r="E74" s="29">
        <f t="shared" ref="E74:E105" si="27">+E73+D74</f>
        <v>427284</v>
      </c>
      <c r="F74" s="29">
        <f t="shared" si="23"/>
        <v>-738005</v>
      </c>
      <c r="G74" s="34">
        <f>+Inputs!$D$3</f>
        <v>0.37951000000000001</v>
      </c>
      <c r="I74" s="27">
        <f t="shared" ref="I74:I105" si="28">+I73+H74</f>
        <v>1165289</v>
      </c>
      <c r="K74" s="27">
        <f t="shared" si="24"/>
        <v>6474</v>
      </c>
      <c r="L74" s="27">
        <f t="shared" ref="L74:L105" si="29">+L73+K74</f>
        <v>427284</v>
      </c>
      <c r="M74" s="27">
        <f t="shared" si="25"/>
        <v>2456.9477400000001</v>
      </c>
      <c r="N74" s="27">
        <f t="shared" si="26"/>
        <v>2456.9477400000001</v>
      </c>
      <c r="O74" s="27">
        <f t="shared" ref="O74:O105" si="30">+O73+N74</f>
        <v>-280072.76802000182</v>
      </c>
      <c r="P74" s="27">
        <f t="shared" ref="P74:P105" si="31">P73-N74</f>
        <v>280072.76802000182</v>
      </c>
    </row>
    <row r="75" spans="1:16">
      <c r="A75" s="31">
        <v>37803</v>
      </c>
      <c r="C75" s="6">
        <v>67</v>
      </c>
      <c r="D75" s="29">
        <f t="shared" si="22"/>
        <v>6474</v>
      </c>
      <c r="E75" s="29">
        <f t="shared" si="27"/>
        <v>433758</v>
      </c>
      <c r="F75" s="29">
        <f t="shared" si="23"/>
        <v>-731531</v>
      </c>
      <c r="G75" s="34">
        <f>+Inputs!$D$3</f>
        <v>0.37951000000000001</v>
      </c>
      <c r="I75" s="27">
        <f t="shared" si="28"/>
        <v>1165289</v>
      </c>
      <c r="K75" s="27">
        <f t="shared" si="24"/>
        <v>6474</v>
      </c>
      <c r="L75" s="27">
        <f t="shared" si="29"/>
        <v>433758</v>
      </c>
      <c r="M75" s="27">
        <f t="shared" si="25"/>
        <v>2456.9477400000001</v>
      </c>
      <c r="N75" s="27">
        <f t="shared" si="26"/>
        <v>2456.9477400000001</v>
      </c>
      <c r="O75" s="27">
        <f t="shared" si="30"/>
        <v>-277615.82028000185</v>
      </c>
      <c r="P75" s="27">
        <f t="shared" si="31"/>
        <v>277615.82028000185</v>
      </c>
    </row>
    <row r="76" spans="1:16">
      <c r="A76" s="30">
        <v>37834</v>
      </c>
      <c r="C76" s="6">
        <v>68</v>
      </c>
      <c r="D76" s="29">
        <f t="shared" si="22"/>
        <v>6474</v>
      </c>
      <c r="E76" s="29">
        <f t="shared" si="27"/>
        <v>440232</v>
      </c>
      <c r="F76" s="29">
        <f t="shared" si="23"/>
        <v>-725057</v>
      </c>
      <c r="G76" s="34">
        <f>+Inputs!$D$3</f>
        <v>0.37951000000000001</v>
      </c>
      <c r="I76" s="27">
        <f t="shared" si="28"/>
        <v>1165289</v>
      </c>
      <c r="K76" s="27">
        <f t="shared" si="24"/>
        <v>6474</v>
      </c>
      <c r="L76" s="27">
        <f t="shared" si="29"/>
        <v>440232</v>
      </c>
      <c r="M76" s="27">
        <f t="shared" si="25"/>
        <v>2456.9477400000001</v>
      </c>
      <c r="N76" s="27">
        <f t="shared" si="26"/>
        <v>2456.9477400000001</v>
      </c>
      <c r="O76" s="27">
        <f t="shared" si="30"/>
        <v>-275158.87254000187</v>
      </c>
      <c r="P76" s="27">
        <f t="shared" si="31"/>
        <v>275158.87254000187</v>
      </c>
    </row>
    <row r="77" spans="1:16">
      <c r="A77" s="31">
        <v>37865</v>
      </c>
      <c r="C77" s="6">
        <v>69</v>
      </c>
      <c r="D77" s="29">
        <f t="shared" si="22"/>
        <v>6474</v>
      </c>
      <c r="E77" s="29">
        <f t="shared" si="27"/>
        <v>446706</v>
      </c>
      <c r="F77" s="29">
        <f t="shared" si="23"/>
        <v>-718583</v>
      </c>
      <c r="G77" s="34">
        <f>+Inputs!$D$3</f>
        <v>0.37951000000000001</v>
      </c>
      <c r="I77" s="27">
        <f t="shared" si="28"/>
        <v>1165289</v>
      </c>
      <c r="K77" s="27">
        <f t="shared" si="24"/>
        <v>6474</v>
      </c>
      <c r="L77" s="27">
        <f t="shared" si="29"/>
        <v>446706</v>
      </c>
      <c r="M77" s="27">
        <f t="shared" si="25"/>
        <v>2456.9477400000001</v>
      </c>
      <c r="N77" s="27">
        <f t="shared" si="26"/>
        <v>2456.9477400000001</v>
      </c>
      <c r="O77" s="27">
        <f t="shared" si="30"/>
        <v>-272701.9248000019</v>
      </c>
      <c r="P77" s="27">
        <f t="shared" si="31"/>
        <v>272701.9248000019</v>
      </c>
    </row>
    <row r="78" spans="1:16">
      <c r="A78" s="30">
        <v>37895</v>
      </c>
      <c r="C78" s="6">
        <v>70</v>
      </c>
      <c r="D78" s="29">
        <f t="shared" si="22"/>
        <v>6474</v>
      </c>
      <c r="E78" s="29">
        <f t="shared" si="27"/>
        <v>453180</v>
      </c>
      <c r="F78" s="29">
        <f t="shared" si="23"/>
        <v>-712109</v>
      </c>
      <c r="G78" s="34">
        <f>+Inputs!$D$3</f>
        <v>0.37951000000000001</v>
      </c>
      <c r="I78" s="27">
        <f t="shared" si="28"/>
        <v>1165289</v>
      </c>
      <c r="K78" s="27">
        <f t="shared" si="24"/>
        <v>6474</v>
      </c>
      <c r="L78" s="27">
        <f t="shared" si="29"/>
        <v>453180</v>
      </c>
      <c r="M78" s="27">
        <f t="shared" si="25"/>
        <v>2456.9477400000001</v>
      </c>
      <c r="N78" s="27">
        <f t="shared" si="26"/>
        <v>2456.9477400000001</v>
      </c>
      <c r="O78" s="27">
        <f t="shared" si="30"/>
        <v>-270244.97706000193</v>
      </c>
      <c r="P78" s="27">
        <f t="shared" si="31"/>
        <v>270244.97706000193</v>
      </c>
    </row>
    <row r="79" spans="1:16">
      <c r="A79" s="31">
        <v>37926</v>
      </c>
      <c r="C79" s="6">
        <v>71</v>
      </c>
      <c r="D79" s="29">
        <f t="shared" si="22"/>
        <v>6474</v>
      </c>
      <c r="E79" s="29">
        <f t="shared" si="27"/>
        <v>459654</v>
      </c>
      <c r="F79" s="29">
        <f t="shared" si="23"/>
        <v>-705635</v>
      </c>
      <c r="G79" s="34">
        <f>+Inputs!$D$3</f>
        <v>0.37951000000000001</v>
      </c>
      <c r="I79" s="27">
        <f t="shared" si="28"/>
        <v>1165289</v>
      </c>
      <c r="K79" s="27">
        <f t="shared" si="24"/>
        <v>6474</v>
      </c>
      <c r="L79" s="27">
        <f t="shared" si="29"/>
        <v>459654</v>
      </c>
      <c r="M79" s="27">
        <f t="shared" si="25"/>
        <v>2456.9477400000001</v>
      </c>
      <c r="N79" s="27">
        <f t="shared" si="26"/>
        <v>2456.9477400000001</v>
      </c>
      <c r="O79" s="27">
        <f t="shared" si="30"/>
        <v>-267788.02932000195</v>
      </c>
      <c r="P79" s="27">
        <f t="shared" si="31"/>
        <v>267788.02932000195</v>
      </c>
    </row>
    <row r="80" spans="1:16">
      <c r="A80" s="30">
        <v>37956</v>
      </c>
      <c r="C80" s="6">
        <v>72</v>
      </c>
      <c r="D80" s="29">
        <f t="shared" si="22"/>
        <v>6474</v>
      </c>
      <c r="E80" s="29">
        <f t="shared" si="27"/>
        <v>466128</v>
      </c>
      <c r="F80" s="29">
        <f t="shared" si="23"/>
        <v>-699161</v>
      </c>
      <c r="G80" s="34">
        <f>+Inputs!$D$3</f>
        <v>0.37951000000000001</v>
      </c>
      <c r="I80" s="27">
        <f t="shared" si="28"/>
        <v>1165289</v>
      </c>
      <c r="K80" s="27">
        <f t="shared" si="24"/>
        <v>6474</v>
      </c>
      <c r="L80" s="27">
        <f t="shared" si="29"/>
        <v>466128</v>
      </c>
      <c r="M80" s="27">
        <f t="shared" si="25"/>
        <v>2456.9477400000001</v>
      </c>
      <c r="N80" s="27">
        <f t="shared" si="26"/>
        <v>2456.9477400000001</v>
      </c>
      <c r="O80" s="27">
        <f t="shared" si="30"/>
        <v>-265331.08158000198</v>
      </c>
      <c r="P80" s="27">
        <f t="shared" si="31"/>
        <v>265331.08158000198</v>
      </c>
    </row>
    <row r="81" spans="1:16">
      <c r="A81" s="31">
        <v>37987</v>
      </c>
      <c r="C81" s="6">
        <v>73</v>
      </c>
      <c r="D81" s="29">
        <f t="shared" si="22"/>
        <v>6474</v>
      </c>
      <c r="E81" s="29">
        <f t="shared" si="27"/>
        <v>472602</v>
      </c>
      <c r="F81" s="29">
        <f t="shared" si="23"/>
        <v>-692687</v>
      </c>
      <c r="G81" s="34">
        <f>+Inputs!$D$3</f>
        <v>0.37951000000000001</v>
      </c>
      <c r="I81" s="27">
        <f t="shared" si="28"/>
        <v>1165289</v>
      </c>
      <c r="K81" s="27">
        <f t="shared" si="24"/>
        <v>6474</v>
      </c>
      <c r="L81" s="27">
        <f t="shared" si="29"/>
        <v>472602</v>
      </c>
      <c r="M81" s="27">
        <f t="shared" si="25"/>
        <v>2456.9477400000001</v>
      </c>
      <c r="N81" s="27">
        <f t="shared" si="26"/>
        <v>2456.9477400000001</v>
      </c>
      <c r="O81" s="27">
        <f t="shared" si="30"/>
        <v>-262874.133840002</v>
      </c>
      <c r="P81" s="27">
        <f t="shared" si="31"/>
        <v>262874.133840002</v>
      </c>
    </row>
    <row r="82" spans="1:16">
      <c r="A82" s="30">
        <v>38018</v>
      </c>
      <c r="C82" s="6">
        <v>74</v>
      </c>
      <c r="D82" s="29">
        <f t="shared" si="22"/>
        <v>6474</v>
      </c>
      <c r="E82" s="29">
        <f t="shared" si="27"/>
        <v>479076</v>
      </c>
      <c r="F82" s="29">
        <f t="shared" si="23"/>
        <v>-686213</v>
      </c>
      <c r="G82" s="34">
        <f>+Inputs!$D$3</f>
        <v>0.37951000000000001</v>
      </c>
      <c r="I82" s="27">
        <f t="shared" si="28"/>
        <v>1165289</v>
      </c>
      <c r="K82" s="27">
        <f t="shared" si="24"/>
        <v>6474</v>
      </c>
      <c r="L82" s="27">
        <f t="shared" si="29"/>
        <v>479076</v>
      </c>
      <c r="M82" s="27">
        <f t="shared" si="25"/>
        <v>2456.9477400000001</v>
      </c>
      <c r="N82" s="27">
        <f t="shared" si="26"/>
        <v>2456.9477400000001</v>
      </c>
      <c r="O82" s="27">
        <f t="shared" si="30"/>
        <v>-260417.186100002</v>
      </c>
      <c r="P82" s="27">
        <f t="shared" si="31"/>
        <v>260417.186100002</v>
      </c>
    </row>
    <row r="83" spans="1:16">
      <c r="A83" s="31">
        <v>38047</v>
      </c>
      <c r="C83" s="6">
        <v>75</v>
      </c>
      <c r="D83" s="29">
        <f t="shared" si="22"/>
        <v>6474</v>
      </c>
      <c r="E83" s="29">
        <f t="shared" si="27"/>
        <v>485550</v>
      </c>
      <c r="F83" s="29">
        <f t="shared" si="23"/>
        <v>-679739</v>
      </c>
      <c r="G83" s="34">
        <f>+Inputs!$D$3</f>
        <v>0.37951000000000001</v>
      </c>
      <c r="I83" s="27">
        <f t="shared" si="28"/>
        <v>1165289</v>
      </c>
      <c r="K83" s="27">
        <f t="shared" si="24"/>
        <v>6474</v>
      </c>
      <c r="L83" s="27">
        <f t="shared" si="29"/>
        <v>485550</v>
      </c>
      <c r="M83" s="27">
        <f t="shared" si="25"/>
        <v>2456.9477400000001</v>
      </c>
      <c r="N83" s="27">
        <f t="shared" si="26"/>
        <v>2456.9477400000001</v>
      </c>
      <c r="O83" s="27">
        <f t="shared" si="30"/>
        <v>-257960.238360002</v>
      </c>
      <c r="P83" s="27">
        <f t="shared" si="31"/>
        <v>257960.238360002</v>
      </c>
    </row>
    <row r="84" spans="1:16">
      <c r="A84" s="30">
        <v>38078</v>
      </c>
      <c r="C84" s="6">
        <v>76</v>
      </c>
      <c r="D84" s="29">
        <f t="shared" si="22"/>
        <v>6474</v>
      </c>
      <c r="E84" s="29">
        <f t="shared" si="27"/>
        <v>492024</v>
      </c>
      <c r="F84" s="29">
        <f t="shared" si="23"/>
        <v>-673265</v>
      </c>
      <c r="G84" s="34">
        <f>+Inputs!$D$3</f>
        <v>0.37951000000000001</v>
      </c>
      <c r="I84" s="27">
        <f t="shared" si="28"/>
        <v>1165289</v>
      </c>
      <c r="K84" s="27">
        <f t="shared" si="24"/>
        <v>6474</v>
      </c>
      <c r="L84" s="27">
        <f t="shared" si="29"/>
        <v>492024</v>
      </c>
      <c r="M84" s="27">
        <f t="shared" si="25"/>
        <v>2456.9477400000001</v>
      </c>
      <c r="N84" s="27">
        <f t="shared" si="26"/>
        <v>2456.9477400000001</v>
      </c>
      <c r="O84" s="27">
        <f t="shared" si="30"/>
        <v>-255503.29062000199</v>
      </c>
      <c r="P84" s="27">
        <f t="shared" si="31"/>
        <v>255503.29062000199</v>
      </c>
    </row>
    <row r="85" spans="1:16">
      <c r="A85" s="31">
        <v>38108</v>
      </c>
      <c r="C85" s="6">
        <v>77</v>
      </c>
      <c r="D85" s="29">
        <f t="shared" si="22"/>
        <v>6474</v>
      </c>
      <c r="E85" s="29">
        <f t="shared" si="27"/>
        <v>498498</v>
      </c>
      <c r="F85" s="29">
        <f t="shared" si="23"/>
        <v>-666791</v>
      </c>
      <c r="G85" s="34">
        <f>+Inputs!$D$3</f>
        <v>0.37951000000000001</v>
      </c>
      <c r="I85" s="27">
        <f t="shared" si="28"/>
        <v>1165289</v>
      </c>
      <c r="K85" s="27">
        <f t="shared" si="24"/>
        <v>6474</v>
      </c>
      <c r="L85" s="27">
        <f t="shared" si="29"/>
        <v>498498</v>
      </c>
      <c r="M85" s="27">
        <f t="shared" si="25"/>
        <v>2456.9477400000001</v>
      </c>
      <c r="N85" s="27">
        <f t="shared" si="26"/>
        <v>2456.9477400000001</v>
      </c>
      <c r="O85" s="27">
        <f t="shared" si="30"/>
        <v>-253046.34288000199</v>
      </c>
      <c r="P85" s="27">
        <f t="shared" si="31"/>
        <v>253046.34288000199</v>
      </c>
    </row>
    <row r="86" spans="1:16">
      <c r="A86" s="30">
        <v>38139</v>
      </c>
      <c r="C86" s="6">
        <v>78</v>
      </c>
      <c r="D86" s="29">
        <f t="shared" si="22"/>
        <v>6474</v>
      </c>
      <c r="E86" s="29">
        <f t="shared" si="27"/>
        <v>504972</v>
      </c>
      <c r="F86" s="29">
        <f t="shared" si="23"/>
        <v>-660317</v>
      </c>
      <c r="G86" s="34">
        <f>+Inputs!$D$3</f>
        <v>0.37951000000000001</v>
      </c>
      <c r="I86" s="27">
        <f t="shared" si="28"/>
        <v>1165289</v>
      </c>
      <c r="K86" s="27">
        <f t="shared" si="24"/>
        <v>6474</v>
      </c>
      <c r="L86" s="27">
        <f t="shared" si="29"/>
        <v>504972</v>
      </c>
      <c r="M86" s="27">
        <f t="shared" si="25"/>
        <v>2456.9477400000001</v>
      </c>
      <c r="N86" s="27">
        <f t="shared" si="26"/>
        <v>2456.9477400000001</v>
      </c>
      <c r="O86" s="27">
        <f t="shared" si="30"/>
        <v>-250589.39514000199</v>
      </c>
      <c r="P86" s="27">
        <f t="shared" si="31"/>
        <v>250589.39514000199</v>
      </c>
    </row>
    <row r="87" spans="1:16">
      <c r="A87" s="31">
        <v>38169</v>
      </c>
      <c r="C87" s="6">
        <v>79</v>
      </c>
      <c r="D87" s="29">
        <f t="shared" si="22"/>
        <v>6474</v>
      </c>
      <c r="E87" s="29">
        <f t="shared" si="27"/>
        <v>511446</v>
      </c>
      <c r="F87" s="29">
        <f t="shared" si="23"/>
        <v>-653843</v>
      </c>
      <c r="G87" s="34">
        <f>+Inputs!$D$3</f>
        <v>0.37951000000000001</v>
      </c>
      <c r="I87" s="27">
        <f t="shared" si="28"/>
        <v>1165289</v>
      </c>
      <c r="K87" s="27">
        <f t="shared" si="24"/>
        <v>6474</v>
      </c>
      <c r="L87" s="27">
        <f t="shared" si="29"/>
        <v>511446</v>
      </c>
      <c r="M87" s="27">
        <f t="shared" si="25"/>
        <v>2456.9477400000001</v>
      </c>
      <c r="N87" s="27">
        <f t="shared" si="26"/>
        <v>2456.9477400000001</v>
      </c>
      <c r="O87" s="27">
        <f t="shared" si="30"/>
        <v>-248132.44740000198</v>
      </c>
      <c r="P87" s="27">
        <f t="shared" si="31"/>
        <v>248132.44740000198</v>
      </c>
    </row>
    <row r="88" spans="1:16">
      <c r="A88" s="30">
        <v>38200</v>
      </c>
      <c r="C88" s="6">
        <v>80</v>
      </c>
      <c r="D88" s="29">
        <f t="shared" si="22"/>
        <v>6474</v>
      </c>
      <c r="E88" s="29">
        <f t="shared" si="27"/>
        <v>517920</v>
      </c>
      <c r="F88" s="29">
        <f t="shared" si="23"/>
        <v>-647369</v>
      </c>
      <c r="G88" s="34">
        <f>+Inputs!$D$3</f>
        <v>0.37951000000000001</v>
      </c>
      <c r="I88" s="27">
        <f t="shared" si="28"/>
        <v>1165289</v>
      </c>
      <c r="K88" s="27">
        <f t="shared" si="24"/>
        <v>6474</v>
      </c>
      <c r="L88" s="27">
        <f t="shared" si="29"/>
        <v>517920</v>
      </c>
      <c r="M88" s="27">
        <f t="shared" si="25"/>
        <v>2456.9477400000001</v>
      </c>
      <c r="N88" s="27">
        <f t="shared" si="26"/>
        <v>2456.9477400000001</v>
      </c>
      <c r="O88" s="27">
        <f t="shared" si="30"/>
        <v>-245675.49966000198</v>
      </c>
      <c r="P88" s="27">
        <f t="shared" si="31"/>
        <v>245675.49966000198</v>
      </c>
    </row>
    <row r="89" spans="1:16">
      <c r="A89" s="31">
        <v>38231</v>
      </c>
      <c r="C89" s="6">
        <v>81</v>
      </c>
      <c r="D89" s="29">
        <f t="shared" si="22"/>
        <v>6474</v>
      </c>
      <c r="E89" s="29">
        <f t="shared" si="27"/>
        <v>524394</v>
      </c>
      <c r="F89" s="29">
        <f t="shared" si="23"/>
        <v>-640895</v>
      </c>
      <c r="G89" s="34">
        <f>+Inputs!$D$3</f>
        <v>0.37951000000000001</v>
      </c>
      <c r="I89" s="27">
        <f t="shared" si="28"/>
        <v>1165289</v>
      </c>
      <c r="K89" s="27">
        <f t="shared" si="24"/>
        <v>6474</v>
      </c>
      <c r="L89" s="27">
        <f t="shared" si="29"/>
        <v>524394</v>
      </c>
      <c r="M89" s="27">
        <f t="shared" si="25"/>
        <v>2456.9477400000001</v>
      </c>
      <c r="N89" s="27">
        <f t="shared" si="26"/>
        <v>2456.9477400000001</v>
      </c>
      <c r="O89" s="27">
        <f t="shared" si="30"/>
        <v>-243218.55192000198</v>
      </c>
      <c r="P89" s="27">
        <f t="shared" si="31"/>
        <v>243218.55192000198</v>
      </c>
    </row>
    <row r="90" spans="1:16">
      <c r="A90" s="30">
        <v>38261</v>
      </c>
      <c r="C90" s="6">
        <v>82</v>
      </c>
      <c r="D90" s="29">
        <f t="shared" si="22"/>
        <v>6474</v>
      </c>
      <c r="E90" s="29">
        <f t="shared" si="27"/>
        <v>530868</v>
      </c>
      <c r="F90" s="29">
        <f t="shared" si="23"/>
        <v>-634421</v>
      </c>
      <c r="G90" s="34">
        <f>+Inputs!$D$3</f>
        <v>0.37951000000000001</v>
      </c>
      <c r="I90" s="27">
        <f t="shared" si="28"/>
        <v>1165289</v>
      </c>
      <c r="K90" s="27">
        <f t="shared" si="24"/>
        <v>6474</v>
      </c>
      <c r="L90" s="27">
        <f t="shared" si="29"/>
        <v>530868</v>
      </c>
      <c r="M90" s="27">
        <f t="shared" si="25"/>
        <v>2456.9477400000001</v>
      </c>
      <c r="N90" s="27">
        <f t="shared" si="26"/>
        <v>2456.9477400000001</v>
      </c>
      <c r="O90" s="27">
        <f t="shared" si="30"/>
        <v>-240761.60418000197</v>
      </c>
      <c r="P90" s="27">
        <f t="shared" si="31"/>
        <v>240761.60418000197</v>
      </c>
    </row>
    <row r="91" spans="1:16">
      <c r="A91" s="31">
        <v>38292</v>
      </c>
      <c r="C91" s="6">
        <v>83</v>
      </c>
      <c r="D91" s="29">
        <f t="shared" si="22"/>
        <v>6474</v>
      </c>
      <c r="E91" s="29">
        <f t="shared" si="27"/>
        <v>537342</v>
      </c>
      <c r="F91" s="29">
        <f t="shared" si="23"/>
        <v>-627947</v>
      </c>
      <c r="G91" s="34">
        <f>+Inputs!$D$3</f>
        <v>0.37951000000000001</v>
      </c>
      <c r="I91" s="27">
        <f t="shared" si="28"/>
        <v>1165289</v>
      </c>
      <c r="K91" s="27">
        <f t="shared" si="24"/>
        <v>6474</v>
      </c>
      <c r="L91" s="27">
        <f t="shared" si="29"/>
        <v>537342</v>
      </c>
      <c r="M91" s="27">
        <f t="shared" si="25"/>
        <v>2456.9477400000001</v>
      </c>
      <c r="N91" s="27">
        <f t="shared" si="26"/>
        <v>2456.9477400000001</v>
      </c>
      <c r="O91" s="27">
        <f t="shared" si="30"/>
        <v>-238304.65644000197</v>
      </c>
      <c r="P91" s="27">
        <f t="shared" si="31"/>
        <v>238304.65644000197</v>
      </c>
    </row>
    <row r="92" spans="1:16">
      <c r="A92" s="30">
        <v>38322</v>
      </c>
      <c r="C92" s="6">
        <v>84</v>
      </c>
      <c r="D92" s="29">
        <f t="shared" si="22"/>
        <v>6474</v>
      </c>
      <c r="E92" s="29">
        <f t="shared" si="27"/>
        <v>543816</v>
      </c>
      <c r="F92" s="29">
        <f t="shared" si="23"/>
        <v>-621473</v>
      </c>
      <c r="G92" s="34">
        <f>+Inputs!$D$3</f>
        <v>0.37951000000000001</v>
      </c>
      <c r="I92" s="27">
        <f t="shared" si="28"/>
        <v>1165289</v>
      </c>
      <c r="K92" s="27">
        <f t="shared" si="24"/>
        <v>6474</v>
      </c>
      <c r="L92" s="27">
        <f t="shared" si="29"/>
        <v>543816</v>
      </c>
      <c r="M92" s="27">
        <f t="shared" si="25"/>
        <v>2456.9477400000001</v>
      </c>
      <c r="N92" s="27">
        <f t="shared" si="26"/>
        <v>2456.9477400000001</v>
      </c>
      <c r="O92" s="27">
        <f t="shared" si="30"/>
        <v>-235847.70870000197</v>
      </c>
      <c r="P92" s="27">
        <f t="shared" si="31"/>
        <v>235847.70870000197</v>
      </c>
    </row>
    <row r="93" spans="1:16">
      <c r="A93" s="31">
        <v>38353</v>
      </c>
      <c r="C93" s="6">
        <v>85</v>
      </c>
      <c r="D93" s="29">
        <f t="shared" si="22"/>
        <v>6474</v>
      </c>
      <c r="E93" s="29">
        <f t="shared" si="27"/>
        <v>550290</v>
      </c>
      <c r="F93" s="29">
        <f t="shared" si="23"/>
        <v>-614999</v>
      </c>
      <c r="G93" s="34">
        <f>+Inputs!$D$3</f>
        <v>0.37951000000000001</v>
      </c>
      <c r="I93" s="27">
        <f t="shared" si="28"/>
        <v>1165289</v>
      </c>
      <c r="K93" s="27">
        <f t="shared" si="24"/>
        <v>6474</v>
      </c>
      <c r="L93" s="27">
        <f t="shared" si="29"/>
        <v>550290</v>
      </c>
      <c r="M93" s="27">
        <f t="shared" si="25"/>
        <v>2456.9477400000001</v>
      </c>
      <c r="N93" s="27">
        <f t="shared" si="26"/>
        <v>2456.9477400000001</v>
      </c>
      <c r="O93" s="27">
        <f t="shared" si="30"/>
        <v>-233390.76096000196</v>
      </c>
      <c r="P93" s="27">
        <f t="shared" si="31"/>
        <v>233390.76096000196</v>
      </c>
    </row>
    <row r="94" spans="1:16">
      <c r="A94" s="30">
        <v>38384</v>
      </c>
      <c r="C94" s="6">
        <v>86</v>
      </c>
      <c r="D94" s="29">
        <f t="shared" si="22"/>
        <v>6474</v>
      </c>
      <c r="E94" s="29">
        <f t="shared" si="27"/>
        <v>556764</v>
      </c>
      <c r="F94" s="29">
        <f t="shared" si="23"/>
        <v>-608525</v>
      </c>
      <c r="G94" s="34">
        <f>+Inputs!$D$3</f>
        <v>0.37951000000000001</v>
      </c>
      <c r="I94" s="27">
        <f t="shared" si="28"/>
        <v>1165289</v>
      </c>
      <c r="K94" s="27">
        <f t="shared" si="24"/>
        <v>6474</v>
      </c>
      <c r="L94" s="27">
        <f t="shared" si="29"/>
        <v>556764</v>
      </c>
      <c r="M94" s="27">
        <f t="shared" si="25"/>
        <v>2456.9477400000001</v>
      </c>
      <c r="N94" s="27">
        <f t="shared" si="26"/>
        <v>2456.9477400000001</v>
      </c>
      <c r="O94" s="27">
        <f t="shared" si="30"/>
        <v>-230933.81322000196</v>
      </c>
      <c r="P94" s="27">
        <f t="shared" si="31"/>
        <v>230933.81322000196</v>
      </c>
    </row>
    <row r="95" spans="1:16">
      <c r="A95" s="31">
        <v>38412</v>
      </c>
      <c r="C95" s="6">
        <v>87</v>
      </c>
      <c r="D95" s="29">
        <f t="shared" si="22"/>
        <v>6474</v>
      </c>
      <c r="E95" s="29">
        <f t="shared" si="27"/>
        <v>563238</v>
      </c>
      <c r="F95" s="29">
        <f t="shared" si="23"/>
        <v>-602051</v>
      </c>
      <c r="G95" s="34">
        <f>+Inputs!$D$3</f>
        <v>0.37951000000000001</v>
      </c>
      <c r="I95" s="27">
        <f t="shared" si="28"/>
        <v>1165289</v>
      </c>
      <c r="K95" s="27">
        <f t="shared" si="24"/>
        <v>6474</v>
      </c>
      <c r="L95" s="27">
        <f t="shared" si="29"/>
        <v>563238</v>
      </c>
      <c r="M95" s="27">
        <f t="shared" si="25"/>
        <v>2456.9477400000001</v>
      </c>
      <c r="N95" s="27">
        <f t="shared" si="26"/>
        <v>2456.9477400000001</v>
      </c>
      <c r="O95" s="27">
        <f t="shared" si="30"/>
        <v>-228476.86548000196</v>
      </c>
      <c r="P95" s="27">
        <f t="shared" si="31"/>
        <v>228476.86548000196</v>
      </c>
    </row>
    <row r="96" spans="1:16">
      <c r="A96" s="30">
        <v>38443</v>
      </c>
      <c r="C96" s="6">
        <v>88</v>
      </c>
      <c r="D96" s="29">
        <f t="shared" si="22"/>
        <v>6474</v>
      </c>
      <c r="E96" s="29">
        <f t="shared" si="27"/>
        <v>569712</v>
      </c>
      <c r="F96" s="29">
        <f t="shared" si="23"/>
        <v>-595577</v>
      </c>
      <c r="G96" s="34">
        <f>+Inputs!$D$3</f>
        <v>0.37951000000000001</v>
      </c>
      <c r="I96" s="27">
        <f t="shared" si="28"/>
        <v>1165289</v>
      </c>
      <c r="K96" s="27">
        <f t="shared" si="24"/>
        <v>6474</v>
      </c>
      <c r="L96" s="27">
        <f t="shared" si="29"/>
        <v>569712</v>
      </c>
      <c r="M96" s="27">
        <f t="shared" si="25"/>
        <v>2456.9477400000001</v>
      </c>
      <c r="N96" s="27">
        <f t="shared" si="26"/>
        <v>2456.9477400000001</v>
      </c>
      <c r="O96" s="27">
        <f t="shared" si="30"/>
        <v>-226019.91774000195</v>
      </c>
      <c r="P96" s="27">
        <f t="shared" si="31"/>
        <v>226019.91774000195</v>
      </c>
    </row>
    <row r="97" spans="1:16">
      <c r="A97" s="31">
        <v>38473</v>
      </c>
      <c r="C97" s="6">
        <v>89</v>
      </c>
      <c r="D97" s="29">
        <f t="shared" si="22"/>
        <v>6474</v>
      </c>
      <c r="E97" s="29">
        <f t="shared" si="27"/>
        <v>576186</v>
      </c>
      <c r="F97" s="29">
        <f t="shared" si="23"/>
        <v>-589103</v>
      </c>
      <c r="G97" s="34">
        <f>+Inputs!$D$3</f>
        <v>0.37951000000000001</v>
      </c>
      <c r="I97" s="27">
        <f t="shared" si="28"/>
        <v>1165289</v>
      </c>
      <c r="K97" s="27">
        <f t="shared" si="24"/>
        <v>6474</v>
      </c>
      <c r="L97" s="27">
        <f t="shared" si="29"/>
        <v>576186</v>
      </c>
      <c r="M97" s="27">
        <f t="shared" si="25"/>
        <v>2456.9477400000001</v>
      </c>
      <c r="N97" s="27">
        <f t="shared" si="26"/>
        <v>2456.9477400000001</v>
      </c>
      <c r="O97" s="27">
        <f t="shared" si="30"/>
        <v>-223562.97000000195</v>
      </c>
      <c r="P97" s="27">
        <f t="shared" si="31"/>
        <v>223562.97000000195</v>
      </c>
    </row>
    <row r="98" spans="1:16">
      <c r="A98" s="30">
        <v>38504</v>
      </c>
      <c r="C98" s="6">
        <v>90</v>
      </c>
      <c r="D98" s="29">
        <f t="shared" si="22"/>
        <v>6474</v>
      </c>
      <c r="E98" s="29">
        <f t="shared" si="27"/>
        <v>582660</v>
      </c>
      <c r="F98" s="29">
        <f t="shared" si="23"/>
        <v>-582629</v>
      </c>
      <c r="G98" s="34">
        <f>+Inputs!$D$3</f>
        <v>0.37951000000000001</v>
      </c>
      <c r="I98" s="27">
        <f t="shared" si="28"/>
        <v>1165289</v>
      </c>
      <c r="K98" s="27">
        <f t="shared" si="24"/>
        <v>6474</v>
      </c>
      <c r="L98" s="27">
        <f t="shared" si="29"/>
        <v>582660</v>
      </c>
      <c r="M98" s="27">
        <f t="shared" si="25"/>
        <v>2456.9477400000001</v>
      </c>
      <c r="N98" s="27">
        <f t="shared" si="26"/>
        <v>2456.9477400000001</v>
      </c>
      <c r="O98" s="27">
        <f t="shared" si="30"/>
        <v>-221106.02226000195</v>
      </c>
      <c r="P98" s="27">
        <f t="shared" si="31"/>
        <v>221106.02226000195</v>
      </c>
    </row>
    <row r="99" spans="1:16">
      <c r="A99" s="31">
        <v>38534</v>
      </c>
      <c r="C99" s="6">
        <v>91</v>
      </c>
      <c r="D99" s="29">
        <f t="shared" si="22"/>
        <v>6474</v>
      </c>
      <c r="E99" s="29">
        <f t="shared" si="27"/>
        <v>589134</v>
      </c>
      <c r="F99" s="29">
        <f t="shared" si="23"/>
        <v>-576155</v>
      </c>
      <c r="G99" s="34">
        <f>+Inputs!$D$3</f>
        <v>0.37951000000000001</v>
      </c>
      <c r="I99" s="27">
        <f t="shared" si="28"/>
        <v>1165289</v>
      </c>
      <c r="K99" s="27">
        <f t="shared" si="24"/>
        <v>6474</v>
      </c>
      <c r="L99" s="27">
        <f t="shared" si="29"/>
        <v>589134</v>
      </c>
      <c r="M99" s="27">
        <f t="shared" si="25"/>
        <v>2456.9477400000001</v>
      </c>
      <c r="N99" s="27">
        <f t="shared" si="26"/>
        <v>2456.9477400000001</v>
      </c>
      <c r="O99" s="27">
        <f t="shared" si="30"/>
        <v>-218649.07452000194</v>
      </c>
      <c r="P99" s="27">
        <f t="shared" si="31"/>
        <v>218649.07452000194</v>
      </c>
    </row>
    <row r="100" spans="1:16">
      <c r="A100" s="30">
        <v>38565</v>
      </c>
      <c r="C100" s="6">
        <v>92</v>
      </c>
      <c r="D100" s="29">
        <f t="shared" si="22"/>
        <v>6474</v>
      </c>
      <c r="E100" s="29">
        <f t="shared" si="27"/>
        <v>595608</v>
      </c>
      <c r="F100" s="29">
        <f t="shared" si="23"/>
        <v>-569681</v>
      </c>
      <c r="G100" s="34">
        <f>+Inputs!$D$3</f>
        <v>0.37951000000000001</v>
      </c>
      <c r="I100" s="27">
        <f t="shared" si="28"/>
        <v>1165289</v>
      </c>
      <c r="K100" s="27">
        <f t="shared" si="24"/>
        <v>6474</v>
      </c>
      <c r="L100" s="27">
        <f t="shared" si="29"/>
        <v>595608</v>
      </c>
      <c r="M100" s="27">
        <f t="shared" si="25"/>
        <v>2456.9477400000001</v>
      </c>
      <c r="N100" s="27">
        <f t="shared" si="26"/>
        <v>2456.9477400000001</v>
      </c>
      <c r="O100" s="27">
        <f t="shared" si="30"/>
        <v>-216192.12678000194</v>
      </c>
      <c r="P100" s="27">
        <f t="shared" si="31"/>
        <v>216192.12678000194</v>
      </c>
    </row>
    <row r="101" spans="1:16">
      <c r="A101" s="31">
        <v>38596</v>
      </c>
      <c r="C101" s="6">
        <v>93</v>
      </c>
      <c r="D101" s="29">
        <f t="shared" si="22"/>
        <v>6474</v>
      </c>
      <c r="E101" s="29">
        <f t="shared" si="27"/>
        <v>602082</v>
      </c>
      <c r="F101" s="29">
        <f t="shared" si="23"/>
        <v>-563207</v>
      </c>
      <c r="G101" s="34">
        <f>+Inputs!$D$3</f>
        <v>0.37951000000000001</v>
      </c>
      <c r="I101" s="27">
        <f t="shared" si="28"/>
        <v>1165289</v>
      </c>
      <c r="K101" s="27">
        <f t="shared" si="24"/>
        <v>6474</v>
      </c>
      <c r="L101" s="27">
        <f t="shared" si="29"/>
        <v>602082</v>
      </c>
      <c r="M101" s="27">
        <f t="shared" si="25"/>
        <v>2456.9477400000001</v>
      </c>
      <c r="N101" s="27">
        <f t="shared" si="26"/>
        <v>2456.9477400000001</v>
      </c>
      <c r="O101" s="27">
        <f t="shared" si="30"/>
        <v>-213735.17904000194</v>
      </c>
      <c r="P101" s="27">
        <f t="shared" si="31"/>
        <v>213735.17904000194</v>
      </c>
    </row>
    <row r="102" spans="1:16">
      <c r="A102" s="30">
        <v>38626</v>
      </c>
      <c r="C102" s="6">
        <v>94</v>
      </c>
      <c r="D102" s="29">
        <f t="shared" si="22"/>
        <v>6474</v>
      </c>
      <c r="E102" s="29">
        <f t="shared" si="27"/>
        <v>608556</v>
      </c>
      <c r="F102" s="29">
        <f t="shared" si="23"/>
        <v>-556733</v>
      </c>
      <c r="G102" s="34">
        <f>+Inputs!$D$3</f>
        <v>0.37951000000000001</v>
      </c>
      <c r="I102" s="27">
        <f t="shared" si="28"/>
        <v>1165289</v>
      </c>
      <c r="K102" s="27">
        <f t="shared" si="24"/>
        <v>6474</v>
      </c>
      <c r="L102" s="27">
        <f t="shared" si="29"/>
        <v>608556</v>
      </c>
      <c r="M102" s="27">
        <f t="shared" si="25"/>
        <v>2456.9477400000001</v>
      </c>
      <c r="N102" s="27">
        <f t="shared" si="26"/>
        <v>2456.9477400000001</v>
      </c>
      <c r="O102" s="27">
        <f t="shared" si="30"/>
        <v>-211278.23130000193</v>
      </c>
      <c r="P102" s="27">
        <f t="shared" si="31"/>
        <v>211278.23130000193</v>
      </c>
    </row>
    <row r="103" spans="1:16">
      <c r="A103" s="31">
        <v>38657</v>
      </c>
      <c r="C103" s="6">
        <v>95</v>
      </c>
      <c r="D103" s="29">
        <f t="shared" si="22"/>
        <v>6474</v>
      </c>
      <c r="E103" s="29">
        <f t="shared" si="27"/>
        <v>615030</v>
      </c>
      <c r="F103" s="29">
        <f t="shared" si="23"/>
        <v>-550259</v>
      </c>
      <c r="G103" s="34">
        <f>+Inputs!$D$3</f>
        <v>0.37951000000000001</v>
      </c>
      <c r="I103" s="27">
        <f t="shared" si="28"/>
        <v>1165289</v>
      </c>
      <c r="K103" s="27">
        <f t="shared" si="24"/>
        <v>6474</v>
      </c>
      <c r="L103" s="27">
        <f t="shared" si="29"/>
        <v>615030</v>
      </c>
      <c r="M103" s="27">
        <f t="shared" si="25"/>
        <v>2456.9477400000001</v>
      </c>
      <c r="N103" s="27">
        <f t="shared" si="26"/>
        <v>2456.9477400000001</v>
      </c>
      <c r="O103" s="27">
        <f t="shared" si="30"/>
        <v>-208821.28356000193</v>
      </c>
      <c r="P103" s="27">
        <f t="shared" si="31"/>
        <v>208821.28356000193</v>
      </c>
    </row>
    <row r="104" spans="1:16">
      <c r="A104" s="30">
        <v>38687</v>
      </c>
      <c r="C104" s="6">
        <v>96</v>
      </c>
      <c r="D104" s="29">
        <f t="shared" si="22"/>
        <v>6474</v>
      </c>
      <c r="E104" s="29">
        <f t="shared" si="27"/>
        <v>621504</v>
      </c>
      <c r="F104" s="29">
        <f t="shared" si="23"/>
        <v>-543785</v>
      </c>
      <c r="G104" s="34">
        <f>+Inputs!$D$3</f>
        <v>0.37951000000000001</v>
      </c>
      <c r="I104" s="27">
        <f t="shared" si="28"/>
        <v>1165289</v>
      </c>
      <c r="K104" s="27">
        <f t="shared" si="24"/>
        <v>6474</v>
      </c>
      <c r="L104" s="27">
        <f t="shared" si="29"/>
        <v>621504</v>
      </c>
      <c r="M104" s="27">
        <f t="shared" si="25"/>
        <v>2456.9477400000001</v>
      </c>
      <c r="N104" s="27">
        <f t="shared" si="26"/>
        <v>2456.9477400000001</v>
      </c>
      <c r="O104" s="27">
        <f t="shared" si="30"/>
        <v>-206364.33582000193</v>
      </c>
      <c r="P104" s="27">
        <f t="shared" si="31"/>
        <v>206364.33582000193</v>
      </c>
    </row>
    <row r="105" spans="1:16">
      <c r="A105" s="31">
        <v>38718</v>
      </c>
      <c r="C105" s="6">
        <v>97</v>
      </c>
      <c r="D105" s="29">
        <f t="shared" ref="D105:D136" si="32">ROUND(-(+$B$9/180)*1,0)</f>
        <v>6474</v>
      </c>
      <c r="E105" s="29">
        <f t="shared" si="27"/>
        <v>627978</v>
      </c>
      <c r="F105" s="29">
        <f t="shared" ref="F105:F136" si="33">$B$9+E105</f>
        <v>-537311</v>
      </c>
      <c r="G105" s="34">
        <f>+Inputs!$D$3</f>
        <v>0.37951000000000001</v>
      </c>
      <c r="I105" s="27">
        <f t="shared" si="28"/>
        <v>1165289</v>
      </c>
      <c r="K105" s="27">
        <f t="shared" ref="K105:K136" si="34">D105</f>
        <v>6474</v>
      </c>
      <c r="L105" s="27">
        <f t="shared" si="29"/>
        <v>627978</v>
      </c>
      <c r="M105" s="27">
        <f t="shared" ref="M105:M136" si="35">K105*G105</f>
        <v>2456.9477400000001</v>
      </c>
      <c r="N105" s="27">
        <f t="shared" ref="N105:N136" si="36">M105-J105</f>
        <v>2456.9477400000001</v>
      </c>
      <c r="O105" s="27">
        <f t="shared" si="30"/>
        <v>-203907.38808000193</v>
      </c>
      <c r="P105" s="27">
        <f t="shared" si="31"/>
        <v>203907.38808000193</v>
      </c>
    </row>
    <row r="106" spans="1:16">
      <c r="A106" s="30">
        <v>38749</v>
      </c>
      <c r="C106" s="6">
        <v>98</v>
      </c>
      <c r="D106" s="29">
        <f t="shared" si="32"/>
        <v>6474</v>
      </c>
      <c r="E106" s="29">
        <f t="shared" ref="E106:E137" si="37">+E105+D106</f>
        <v>634452</v>
      </c>
      <c r="F106" s="29">
        <f t="shared" si="33"/>
        <v>-530837</v>
      </c>
      <c r="G106" s="34">
        <f>+Inputs!$D$3</f>
        <v>0.37951000000000001</v>
      </c>
      <c r="I106" s="27">
        <f t="shared" ref="I106:I137" si="38">+I105+H106</f>
        <v>1165289</v>
      </c>
      <c r="K106" s="27">
        <f t="shared" si="34"/>
        <v>6474</v>
      </c>
      <c r="L106" s="27">
        <f t="shared" ref="L106:L137" si="39">+L105+K106</f>
        <v>634452</v>
      </c>
      <c r="M106" s="27">
        <f t="shared" si="35"/>
        <v>2456.9477400000001</v>
      </c>
      <c r="N106" s="27">
        <f t="shared" si="36"/>
        <v>2456.9477400000001</v>
      </c>
      <c r="O106" s="27">
        <f t="shared" ref="O106:O137" si="40">+O105+N106</f>
        <v>-201450.44034000192</v>
      </c>
      <c r="P106" s="27">
        <f t="shared" ref="P106:P137" si="41">P105-N106</f>
        <v>201450.44034000192</v>
      </c>
    </row>
    <row r="107" spans="1:16">
      <c r="A107" s="31">
        <v>38777</v>
      </c>
      <c r="C107" s="6">
        <v>99</v>
      </c>
      <c r="D107" s="29">
        <f t="shared" si="32"/>
        <v>6474</v>
      </c>
      <c r="E107" s="29">
        <f t="shared" si="37"/>
        <v>640926</v>
      </c>
      <c r="F107" s="29">
        <f t="shared" si="33"/>
        <v>-524363</v>
      </c>
      <c r="G107" s="34">
        <f>+Inputs!$D$3</f>
        <v>0.37951000000000001</v>
      </c>
      <c r="I107" s="27">
        <f t="shared" si="38"/>
        <v>1165289</v>
      </c>
      <c r="K107" s="27">
        <f t="shared" si="34"/>
        <v>6474</v>
      </c>
      <c r="L107" s="27">
        <f t="shared" si="39"/>
        <v>640926</v>
      </c>
      <c r="M107" s="27">
        <f t="shared" si="35"/>
        <v>2456.9477400000001</v>
      </c>
      <c r="N107" s="27">
        <f t="shared" si="36"/>
        <v>2456.9477400000001</v>
      </c>
      <c r="O107" s="27">
        <f t="shared" si="40"/>
        <v>-198993.49260000192</v>
      </c>
      <c r="P107" s="27">
        <f t="shared" si="41"/>
        <v>198993.49260000192</v>
      </c>
    </row>
    <row r="108" spans="1:16">
      <c r="A108" s="30">
        <v>38808</v>
      </c>
      <c r="C108" s="6">
        <v>100</v>
      </c>
      <c r="D108" s="29">
        <f t="shared" si="32"/>
        <v>6474</v>
      </c>
      <c r="E108" s="29">
        <f t="shared" si="37"/>
        <v>647400</v>
      </c>
      <c r="F108" s="29">
        <f t="shared" si="33"/>
        <v>-517889</v>
      </c>
      <c r="G108" s="34">
        <f>+Inputs!$D$3</f>
        <v>0.37951000000000001</v>
      </c>
      <c r="I108" s="27">
        <f t="shared" si="38"/>
        <v>1165289</v>
      </c>
      <c r="K108" s="27">
        <f t="shared" si="34"/>
        <v>6474</v>
      </c>
      <c r="L108" s="27">
        <f t="shared" si="39"/>
        <v>647400</v>
      </c>
      <c r="M108" s="27">
        <f t="shared" si="35"/>
        <v>2456.9477400000001</v>
      </c>
      <c r="N108" s="27">
        <f t="shared" si="36"/>
        <v>2456.9477400000001</v>
      </c>
      <c r="O108" s="27">
        <f t="shared" si="40"/>
        <v>-196536.54486000192</v>
      </c>
      <c r="P108" s="27">
        <f t="shared" si="41"/>
        <v>196536.54486000192</v>
      </c>
    </row>
    <row r="109" spans="1:16">
      <c r="A109" s="31">
        <v>38838</v>
      </c>
      <c r="C109" s="6">
        <v>101</v>
      </c>
      <c r="D109" s="29">
        <f t="shared" si="32"/>
        <v>6474</v>
      </c>
      <c r="E109" s="29">
        <f t="shared" si="37"/>
        <v>653874</v>
      </c>
      <c r="F109" s="29">
        <f t="shared" si="33"/>
        <v>-511415</v>
      </c>
      <c r="G109" s="34">
        <f>+Inputs!$D$3</f>
        <v>0.37951000000000001</v>
      </c>
      <c r="I109" s="27">
        <f t="shared" si="38"/>
        <v>1165289</v>
      </c>
      <c r="K109" s="27">
        <f t="shared" si="34"/>
        <v>6474</v>
      </c>
      <c r="L109" s="27">
        <f t="shared" si="39"/>
        <v>653874</v>
      </c>
      <c r="M109" s="27">
        <f t="shared" si="35"/>
        <v>2456.9477400000001</v>
      </c>
      <c r="N109" s="27">
        <f t="shared" si="36"/>
        <v>2456.9477400000001</v>
      </c>
      <c r="O109" s="27">
        <f t="shared" si="40"/>
        <v>-194079.59712000191</v>
      </c>
      <c r="P109" s="27">
        <f t="shared" si="41"/>
        <v>194079.59712000191</v>
      </c>
    </row>
    <row r="110" spans="1:16">
      <c r="A110" s="30">
        <v>38869</v>
      </c>
      <c r="C110" s="6">
        <v>102</v>
      </c>
      <c r="D110" s="29">
        <f t="shared" si="32"/>
        <v>6474</v>
      </c>
      <c r="E110" s="29">
        <f t="shared" si="37"/>
        <v>660348</v>
      </c>
      <c r="F110" s="29">
        <f t="shared" si="33"/>
        <v>-504941</v>
      </c>
      <c r="G110" s="34">
        <f>+Inputs!$D$3</f>
        <v>0.37951000000000001</v>
      </c>
      <c r="I110" s="27">
        <f t="shared" si="38"/>
        <v>1165289</v>
      </c>
      <c r="K110" s="27">
        <f t="shared" si="34"/>
        <v>6474</v>
      </c>
      <c r="L110" s="27">
        <f t="shared" si="39"/>
        <v>660348</v>
      </c>
      <c r="M110" s="27">
        <f t="shared" si="35"/>
        <v>2456.9477400000001</v>
      </c>
      <c r="N110" s="27">
        <f t="shared" si="36"/>
        <v>2456.9477400000001</v>
      </c>
      <c r="O110" s="27">
        <f t="shared" si="40"/>
        <v>-191622.64938000191</v>
      </c>
      <c r="P110" s="27">
        <f t="shared" si="41"/>
        <v>191622.64938000191</v>
      </c>
    </row>
    <row r="111" spans="1:16">
      <c r="A111" s="31">
        <v>38899</v>
      </c>
      <c r="C111" s="6">
        <v>103</v>
      </c>
      <c r="D111" s="29">
        <f t="shared" si="32"/>
        <v>6474</v>
      </c>
      <c r="E111" s="29">
        <f t="shared" si="37"/>
        <v>666822</v>
      </c>
      <c r="F111" s="29">
        <f t="shared" si="33"/>
        <v>-498467</v>
      </c>
      <c r="G111" s="34">
        <f>+Inputs!$D$3</f>
        <v>0.37951000000000001</v>
      </c>
      <c r="I111" s="27">
        <f t="shared" si="38"/>
        <v>1165289</v>
      </c>
      <c r="K111" s="27">
        <f t="shared" si="34"/>
        <v>6474</v>
      </c>
      <c r="L111" s="27">
        <f t="shared" si="39"/>
        <v>666822</v>
      </c>
      <c r="M111" s="27">
        <f t="shared" si="35"/>
        <v>2456.9477400000001</v>
      </c>
      <c r="N111" s="27">
        <f t="shared" si="36"/>
        <v>2456.9477400000001</v>
      </c>
      <c r="O111" s="27">
        <f t="shared" si="40"/>
        <v>-189165.70164000191</v>
      </c>
      <c r="P111" s="27">
        <f t="shared" si="41"/>
        <v>189165.70164000191</v>
      </c>
    </row>
    <row r="112" spans="1:16">
      <c r="A112" s="30">
        <v>38930</v>
      </c>
      <c r="C112" s="6">
        <v>104</v>
      </c>
      <c r="D112" s="29">
        <f t="shared" si="32"/>
        <v>6474</v>
      </c>
      <c r="E112" s="29">
        <f t="shared" si="37"/>
        <v>673296</v>
      </c>
      <c r="F112" s="29">
        <f t="shared" si="33"/>
        <v>-491993</v>
      </c>
      <c r="G112" s="34">
        <f>+Inputs!$D$3</f>
        <v>0.37951000000000001</v>
      </c>
      <c r="I112" s="27">
        <f t="shared" si="38"/>
        <v>1165289</v>
      </c>
      <c r="K112" s="27">
        <f t="shared" si="34"/>
        <v>6474</v>
      </c>
      <c r="L112" s="27">
        <f t="shared" si="39"/>
        <v>673296</v>
      </c>
      <c r="M112" s="27">
        <f t="shared" si="35"/>
        <v>2456.9477400000001</v>
      </c>
      <c r="N112" s="27">
        <f t="shared" si="36"/>
        <v>2456.9477400000001</v>
      </c>
      <c r="O112" s="27">
        <f t="shared" si="40"/>
        <v>-186708.7539000019</v>
      </c>
      <c r="P112" s="27">
        <f t="shared" si="41"/>
        <v>186708.7539000019</v>
      </c>
    </row>
    <row r="113" spans="1:16">
      <c r="A113" s="31">
        <v>38961</v>
      </c>
      <c r="C113" s="6">
        <v>105</v>
      </c>
      <c r="D113" s="29">
        <f t="shared" si="32"/>
        <v>6474</v>
      </c>
      <c r="E113" s="29">
        <f t="shared" si="37"/>
        <v>679770</v>
      </c>
      <c r="F113" s="29">
        <f t="shared" si="33"/>
        <v>-485519</v>
      </c>
      <c r="G113" s="34">
        <f>+Inputs!$D$3</f>
        <v>0.37951000000000001</v>
      </c>
      <c r="I113" s="27">
        <f t="shared" si="38"/>
        <v>1165289</v>
      </c>
      <c r="K113" s="27">
        <f t="shared" si="34"/>
        <v>6474</v>
      </c>
      <c r="L113" s="27">
        <f t="shared" si="39"/>
        <v>679770</v>
      </c>
      <c r="M113" s="27">
        <f t="shared" si="35"/>
        <v>2456.9477400000001</v>
      </c>
      <c r="N113" s="27">
        <f t="shared" si="36"/>
        <v>2456.9477400000001</v>
      </c>
      <c r="O113" s="27">
        <f t="shared" si="40"/>
        <v>-184251.8061600019</v>
      </c>
      <c r="P113" s="27">
        <f t="shared" si="41"/>
        <v>184251.8061600019</v>
      </c>
    </row>
    <row r="114" spans="1:16">
      <c r="A114" s="30">
        <v>38991</v>
      </c>
      <c r="C114" s="6">
        <v>106</v>
      </c>
      <c r="D114" s="29">
        <f t="shared" si="32"/>
        <v>6474</v>
      </c>
      <c r="E114" s="29">
        <f t="shared" si="37"/>
        <v>686244</v>
      </c>
      <c r="F114" s="29">
        <f t="shared" si="33"/>
        <v>-479045</v>
      </c>
      <c r="G114" s="34">
        <f>+Inputs!$D$3</f>
        <v>0.37951000000000001</v>
      </c>
      <c r="I114" s="27">
        <f t="shared" si="38"/>
        <v>1165289</v>
      </c>
      <c r="K114" s="27">
        <f t="shared" si="34"/>
        <v>6474</v>
      </c>
      <c r="L114" s="27">
        <f t="shared" si="39"/>
        <v>686244</v>
      </c>
      <c r="M114" s="27">
        <f t="shared" si="35"/>
        <v>2456.9477400000001</v>
      </c>
      <c r="N114" s="27">
        <f t="shared" si="36"/>
        <v>2456.9477400000001</v>
      </c>
      <c r="O114" s="27">
        <f t="shared" si="40"/>
        <v>-181794.8584200019</v>
      </c>
      <c r="P114" s="27">
        <f t="shared" si="41"/>
        <v>181794.8584200019</v>
      </c>
    </row>
    <row r="115" spans="1:16">
      <c r="A115" s="31">
        <v>39022</v>
      </c>
      <c r="C115" s="6">
        <v>107</v>
      </c>
      <c r="D115" s="29">
        <f t="shared" si="32"/>
        <v>6474</v>
      </c>
      <c r="E115" s="29">
        <f t="shared" si="37"/>
        <v>692718</v>
      </c>
      <c r="F115" s="29">
        <f t="shared" si="33"/>
        <v>-472571</v>
      </c>
      <c r="G115" s="34">
        <f>+Inputs!$D$3</f>
        <v>0.37951000000000001</v>
      </c>
      <c r="I115" s="27">
        <f t="shared" si="38"/>
        <v>1165289</v>
      </c>
      <c r="K115" s="27">
        <f t="shared" si="34"/>
        <v>6474</v>
      </c>
      <c r="L115" s="27">
        <f t="shared" si="39"/>
        <v>692718</v>
      </c>
      <c r="M115" s="27">
        <f t="shared" si="35"/>
        <v>2456.9477400000001</v>
      </c>
      <c r="N115" s="27">
        <f t="shared" si="36"/>
        <v>2456.9477400000001</v>
      </c>
      <c r="O115" s="27">
        <f t="shared" si="40"/>
        <v>-179337.91068000189</v>
      </c>
      <c r="P115" s="27">
        <f t="shared" si="41"/>
        <v>179337.91068000189</v>
      </c>
    </row>
    <row r="116" spans="1:16">
      <c r="A116" s="30">
        <v>39052</v>
      </c>
      <c r="C116" s="6">
        <v>108</v>
      </c>
      <c r="D116" s="29">
        <f t="shared" si="32"/>
        <v>6474</v>
      </c>
      <c r="E116" s="29">
        <f t="shared" si="37"/>
        <v>699192</v>
      </c>
      <c r="F116" s="29">
        <f t="shared" si="33"/>
        <v>-466097</v>
      </c>
      <c r="G116" s="34">
        <f>+Inputs!$D$3</f>
        <v>0.37951000000000001</v>
      </c>
      <c r="I116" s="27">
        <f t="shared" si="38"/>
        <v>1165289</v>
      </c>
      <c r="K116" s="27">
        <f t="shared" si="34"/>
        <v>6474</v>
      </c>
      <c r="L116" s="27">
        <f t="shared" si="39"/>
        <v>699192</v>
      </c>
      <c r="M116" s="27">
        <f t="shared" si="35"/>
        <v>2456.9477400000001</v>
      </c>
      <c r="N116" s="27">
        <f t="shared" si="36"/>
        <v>2456.9477400000001</v>
      </c>
      <c r="O116" s="27">
        <f t="shared" si="40"/>
        <v>-176880.96294000189</v>
      </c>
      <c r="P116" s="27">
        <f t="shared" si="41"/>
        <v>176880.96294000189</v>
      </c>
    </row>
    <row r="117" spans="1:16">
      <c r="A117" s="31">
        <v>39083</v>
      </c>
      <c r="C117" s="6">
        <v>109</v>
      </c>
      <c r="D117" s="29">
        <f t="shared" si="32"/>
        <v>6474</v>
      </c>
      <c r="E117" s="29">
        <f t="shared" si="37"/>
        <v>705666</v>
      </c>
      <c r="F117" s="29">
        <f t="shared" si="33"/>
        <v>-459623</v>
      </c>
      <c r="G117" s="34">
        <f>+Inputs!$D$3</f>
        <v>0.37951000000000001</v>
      </c>
      <c r="I117" s="27">
        <f t="shared" si="38"/>
        <v>1165289</v>
      </c>
      <c r="K117" s="27">
        <f t="shared" si="34"/>
        <v>6474</v>
      </c>
      <c r="L117" s="27">
        <f t="shared" si="39"/>
        <v>705666</v>
      </c>
      <c r="M117" s="27">
        <f t="shared" si="35"/>
        <v>2456.9477400000001</v>
      </c>
      <c r="N117" s="27">
        <f t="shared" si="36"/>
        <v>2456.9477400000001</v>
      </c>
      <c r="O117" s="27">
        <f t="shared" si="40"/>
        <v>-174424.01520000189</v>
      </c>
      <c r="P117" s="27">
        <f t="shared" si="41"/>
        <v>174424.01520000189</v>
      </c>
    </row>
    <row r="118" spans="1:16">
      <c r="A118" s="30">
        <v>39114</v>
      </c>
      <c r="C118" s="6">
        <v>110</v>
      </c>
      <c r="D118" s="29">
        <f t="shared" si="32"/>
        <v>6474</v>
      </c>
      <c r="E118" s="29">
        <f t="shared" si="37"/>
        <v>712140</v>
      </c>
      <c r="F118" s="29">
        <f t="shared" si="33"/>
        <v>-453149</v>
      </c>
      <c r="G118" s="34">
        <f>+Inputs!$D$3</f>
        <v>0.37951000000000001</v>
      </c>
      <c r="I118" s="27">
        <f t="shared" si="38"/>
        <v>1165289</v>
      </c>
      <c r="K118" s="27">
        <f t="shared" si="34"/>
        <v>6474</v>
      </c>
      <c r="L118" s="27">
        <f t="shared" si="39"/>
        <v>712140</v>
      </c>
      <c r="M118" s="27">
        <f t="shared" si="35"/>
        <v>2456.9477400000001</v>
      </c>
      <c r="N118" s="27">
        <f t="shared" si="36"/>
        <v>2456.9477400000001</v>
      </c>
      <c r="O118" s="27">
        <f t="shared" si="40"/>
        <v>-171967.06746000188</v>
      </c>
      <c r="P118" s="27">
        <f t="shared" si="41"/>
        <v>171967.06746000188</v>
      </c>
    </row>
    <row r="119" spans="1:16">
      <c r="A119" s="31">
        <v>39142</v>
      </c>
      <c r="C119" s="6">
        <v>111</v>
      </c>
      <c r="D119" s="29">
        <f t="shared" si="32"/>
        <v>6474</v>
      </c>
      <c r="E119" s="29">
        <f t="shared" si="37"/>
        <v>718614</v>
      </c>
      <c r="F119" s="29">
        <f t="shared" si="33"/>
        <v>-446675</v>
      </c>
      <c r="G119" s="34">
        <f>+Inputs!$D$3</f>
        <v>0.37951000000000001</v>
      </c>
      <c r="I119" s="27">
        <f t="shared" si="38"/>
        <v>1165289</v>
      </c>
      <c r="K119" s="27">
        <f t="shared" si="34"/>
        <v>6474</v>
      </c>
      <c r="L119" s="27">
        <f t="shared" si="39"/>
        <v>718614</v>
      </c>
      <c r="M119" s="27">
        <f t="shared" si="35"/>
        <v>2456.9477400000001</v>
      </c>
      <c r="N119" s="27">
        <f t="shared" si="36"/>
        <v>2456.9477400000001</v>
      </c>
      <c r="O119" s="27">
        <f t="shared" si="40"/>
        <v>-169510.11972000188</v>
      </c>
      <c r="P119" s="27">
        <f t="shared" si="41"/>
        <v>169510.11972000188</v>
      </c>
    </row>
    <row r="120" spans="1:16">
      <c r="A120" s="30">
        <v>39173</v>
      </c>
      <c r="C120" s="6">
        <v>112</v>
      </c>
      <c r="D120" s="29">
        <f t="shared" si="32"/>
        <v>6474</v>
      </c>
      <c r="E120" s="29">
        <f t="shared" si="37"/>
        <v>725088</v>
      </c>
      <c r="F120" s="29">
        <f t="shared" si="33"/>
        <v>-440201</v>
      </c>
      <c r="G120" s="34">
        <f>+Inputs!$D$3</f>
        <v>0.37951000000000001</v>
      </c>
      <c r="I120" s="27">
        <f t="shared" si="38"/>
        <v>1165289</v>
      </c>
      <c r="K120" s="27">
        <f t="shared" si="34"/>
        <v>6474</v>
      </c>
      <c r="L120" s="27">
        <f t="shared" si="39"/>
        <v>725088</v>
      </c>
      <c r="M120" s="27">
        <f t="shared" si="35"/>
        <v>2456.9477400000001</v>
      </c>
      <c r="N120" s="27">
        <f t="shared" si="36"/>
        <v>2456.9477400000001</v>
      </c>
      <c r="O120" s="27">
        <f t="shared" si="40"/>
        <v>-167053.17198000188</v>
      </c>
      <c r="P120" s="27">
        <f t="shared" si="41"/>
        <v>167053.17198000188</v>
      </c>
    </row>
    <row r="121" spans="1:16">
      <c r="A121" s="31">
        <v>39203</v>
      </c>
      <c r="C121" s="6">
        <v>113</v>
      </c>
      <c r="D121" s="29">
        <f t="shared" si="32"/>
        <v>6474</v>
      </c>
      <c r="E121" s="29">
        <f t="shared" si="37"/>
        <v>731562</v>
      </c>
      <c r="F121" s="29">
        <f t="shared" si="33"/>
        <v>-433727</v>
      </c>
      <c r="G121" s="34">
        <f>+Inputs!$D$3</f>
        <v>0.37951000000000001</v>
      </c>
      <c r="I121" s="27">
        <f t="shared" si="38"/>
        <v>1165289</v>
      </c>
      <c r="K121" s="27">
        <f t="shared" si="34"/>
        <v>6474</v>
      </c>
      <c r="L121" s="27">
        <f t="shared" si="39"/>
        <v>731562</v>
      </c>
      <c r="M121" s="27">
        <f t="shared" si="35"/>
        <v>2456.9477400000001</v>
      </c>
      <c r="N121" s="27">
        <f t="shared" si="36"/>
        <v>2456.9477400000001</v>
      </c>
      <c r="O121" s="27">
        <f t="shared" si="40"/>
        <v>-164596.22424000187</v>
      </c>
      <c r="P121" s="27">
        <f t="shared" si="41"/>
        <v>164596.22424000187</v>
      </c>
    </row>
    <row r="122" spans="1:16">
      <c r="A122" s="30">
        <v>39234</v>
      </c>
      <c r="C122" s="6">
        <v>114</v>
      </c>
      <c r="D122" s="29">
        <f t="shared" si="32"/>
        <v>6474</v>
      </c>
      <c r="E122" s="29">
        <f t="shared" si="37"/>
        <v>738036</v>
      </c>
      <c r="F122" s="29">
        <f t="shared" si="33"/>
        <v>-427253</v>
      </c>
      <c r="G122" s="34">
        <f>+Inputs!$D$3</f>
        <v>0.37951000000000001</v>
      </c>
      <c r="I122" s="27">
        <f t="shared" si="38"/>
        <v>1165289</v>
      </c>
      <c r="K122" s="27">
        <f t="shared" si="34"/>
        <v>6474</v>
      </c>
      <c r="L122" s="27">
        <f t="shared" si="39"/>
        <v>738036</v>
      </c>
      <c r="M122" s="27">
        <f t="shared" si="35"/>
        <v>2456.9477400000001</v>
      </c>
      <c r="N122" s="27">
        <f t="shared" si="36"/>
        <v>2456.9477400000001</v>
      </c>
      <c r="O122" s="27">
        <f t="shared" si="40"/>
        <v>-162139.27650000187</v>
      </c>
      <c r="P122" s="27">
        <f t="shared" si="41"/>
        <v>162139.27650000187</v>
      </c>
    </row>
    <row r="123" spans="1:16">
      <c r="A123" s="31">
        <v>39264</v>
      </c>
      <c r="C123" s="6">
        <v>115</v>
      </c>
      <c r="D123" s="29">
        <f t="shared" si="32"/>
        <v>6474</v>
      </c>
      <c r="E123" s="29">
        <f t="shared" si="37"/>
        <v>744510</v>
      </c>
      <c r="F123" s="29">
        <f t="shared" si="33"/>
        <v>-420779</v>
      </c>
      <c r="G123" s="34">
        <f>+Inputs!$D$3</f>
        <v>0.37951000000000001</v>
      </c>
      <c r="I123" s="27">
        <f t="shared" si="38"/>
        <v>1165289</v>
      </c>
      <c r="K123" s="27">
        <f t="shared" si="34"/>
        <v>6474</v>
      </c>
      <c r="L123" s="27">
        <f t="shared" si="39"/>
        <v>744510</v>
      </c>
      <c r="M123" s="27">
        <f t="shared" si="35"/>
        <v>2456.9477400000001</v>
      </c>
      <c r="N123" s="27">
        <f t="shared" si="36"/>
        <v>2456.9477400000001</v>
      </c>
      <c r="O123" s="27">
        <f t="shared" si="40"/>
        <v>-159682.32876000187</v>
      </c>
      <c r="P123" s="27">
        <f t="shared" si="41"/>
        <v>159682.32876000187</v>
      </c>
    </row>
    <row r="124" spans="1:16">
      <c r="A124" s="30">
        <v>39295</v>
      </c>
      <c r="C124" s="6">
        <v>116</v>
      </c>
      <c r="D124" s="29">
        <f t="shared" si="32"/>
        <v>6474</v>
      </c>
      <c r="E124" s="29">
        <f t="shared" si="37"/>
        <v>750984</v>
      </c>
      <c r="F124" s="29">
        <f t="shared" si="33"/>
        <v>-414305</v>
      </c>
      <c r="G124" s="34">
        <f>+Inputs!$D$3</f>
        <v>0.37951000000000001</v>
      </c>
      <c r="I124" s="27">
        <f t="shared" si="38"/>
        <v>1165289</v>
      </c>
      <c r="K124" s="27">
        <f t="shared" si="34"/>
        <v>6474</v>
      </c>
      <c r="L124" s="27">
        <f t="shared" si="39"/>
        <v>750984</v>
      </c>
      <c r="M124" s="27">
        <f t="shared" si="35"/>
        <v>2456.9477400000001</v>
      </c>
      <c r="N124" s="27">
        <f t="shared" si="36"/>
        <v>2456.9477400000001</v>
      </c>
      <c r="O124" s="27">
        <f t="shared" si="40"/>
        <v>-157225.38102000186</v>
      </c>
      <c r="P124" s="27">
        <f t="shared" si="41"/>
        <v>157225.38102000186</v>
      </c>
    </row>
    <row r="125" spans="1:16">
      <c r="A125" s="31">
        <v>39326</v>
      </c>
      <c r="C125" s="6">
        <v>117</v>
      </c>
      <c r="D125" s="29">
        <f t="shared" si="32"/>
        <v>6474</v>
      </c>
      <c r="E125" s="29">
        <f t="shared" si="37"/>
        <v>757458</v>
      </c>
      <c r="F125" s="29">
        <f t="shared" si="33"/>
        <v>-407831</v>
      </c>
      <c r="G125" s="34">
        <f>+Inputs!$D$3</f>
        <v>0.37951000000000001</v>
      </c>
      <c r="I125" s="27">
        <f t="shared" si="38"/>
        <v>1165289</v>
      </c>
      <c r="K125" s="27">
        <f t="shared" si="34"/>
        <v>6474</v>
      </c>
      <c r="L125" s="27">
        <f t="shared" si="39"/>
        <v>757458</v>
      </c>
      <c r="M125" s="27">
        <f t="shared" si="35"/>
        <v>2456.9477400000001</v>
      </c>
      <c r="N125" s="27">
        <f t="shared" si="36"/>
        <v>2456.9477400000001</v>
      </c>
      <c r="O125" s="27">
        <f t="shared" si="40"/>
        <v>-154768.43328000186</v>
      </c>
      <c r="P125" s="27">
        <f t="shared" si="41"/>
        <v>154768.43328000186</v>
      </c>
    </row>
    <row r="126" spans="1:16">
      <c r="A126" s="30">
        <v>39356</v>
      </c>
      <c r="C126" s="6">
        <v>118</v>
      </c>
      <c r="D126" s="29">
        <f t="shared" si="32"/>
        <v>6474</v>
      </c>
      <c r="E126" s="29">
        <f t="shared" si="37"/>
        <v>763932</v>
      </c>
      <c r="F126" s="29">
        <f t="shared" si="33"/>
        <v>-401357</v>
      </c>
      <c r="G126" s="34">
        <f>+Inputs!$D$3</f>
        <v>0.37951000000000001</v>
      </c>
      <c r="I126" s="27">
        <f t="shared" si="38"/>
        <v>1165289</v>
      </c>
      <c r="K126" s="27">
        <f t="shared" si="34"/>
        <v>6474</v>
      </c>
      <c r="L126" s="27">
        <f t="shared" si="39"/>
        <v>763932</v>
      </c>
      <c r="M126" s="27">
        <f t="shared" si="35"/>
        <v>2456.9477400000001</v>
      </c>
      <c r="N126" s="27">
        <f t="shared" si="36"/>
        <v>2456.9477400000001</v>
      </c>
      <c r="O126" s="27">
        <f t="shared" si="40"/>
        <v>-152311.48554000186</v>
      </c>
      <c r="P126" s="27">
        <f t="shared" si="41"/>
        <v>152311.48554000186</v>
      </c>
    </row>
    <row r="127" spans="1:16">
      <c r="A127" s="31">
        <v>39387</v>
      </c>
      <c r="C127" s="6">
        <v>119</v>
      </c>
      <c r="D127" s="29">
        <f t="shared" si="32"/>
        <v>6474</v>
      </c>
      <c r="E127" s="29">
        <f t="shared" si="37"/>
        <v>770406</v>
      </c>
      <c r="F127" s="29">
        <f t="shared" si="33"/>
        <v>-394883</v>
      </c>
      <c r="G127" s="34">
        <f>+Inputs!$D$3</f>
        <v>0.37951000000000001</v>
      </c>
      <c r="I127" s="27">
        <f t="shared" si="38"/>
        <v>1165289</v>
      </c>
      <c r="K127" s="27">
        <f t="shared" si="34"/>
        <v>6474</v>
      </c>
      <c r="L127" s="27">
        <f t="shared" si="39"/>
        <v>770406</v>
      </c>
      <c r="M127" s="27">
        <f t="shared" si="35"/>
        <v>2456.9477400000001</v>
      </c>
      <c r="N127" s="27">
        <f t="shared" si="36"/>
        <v>2456.9477400000001</v>
      </c>
      <c r="O127" s="27">
        <f t="shared" si="40"/>
        <v>-149854.53780000185</v>
      </c>
      <c r="P127" s="27">
        <f t="shared" si="41"/>
        <v>149854.53780000185</v>
      </c>
    </row>
    <row r="128" spans="1:16">
      <c r="A128" s="30">
        <v>39417</v>
      </c>
      <c r="C128" s="6">
        <v>120</v>
      </c>
      <c r="D128" s="29">
        <f t="shared" si="32"/>
        <v>6474</v>
      </c>
      <c r="E128" s="29">
        <f t="shared" si="37"/>
        <v>776880</v>
      </c>
      <c r="F128" s="29">
        <f t="shared" si="33"/>
        <v>-388409</v>
      </c>
      <c r="G128" s="34">
        <f>+Inputs!$D$3</f>
        <v>0.37951000000000001</v>
      </c>
      <c r="I128" s="27">
        <f t="shared" si="38"/>
        <v>1165289</v>
      </c>
      <c r="K128" s="27">
        <f t="shared" si="34"/>
        <v>6474</v>
      </c>
      <c r="L128" s="27">
        <f t="shared" si="39"/>
        <v>776880</v>
      </c>
      <c r="M128" s="27">
        <f t="shared" si="35"/>
        <v>2456.9477400000001</v>
      </c>
      <c r="N128" s="27">
        <f t="shared" si="36"/>
        <v>2456.9477400000001</v>
      </c>
      <c r="O128" s="27">
        <f t="shared" si="40"/>
        <v>-147397.59006000185</v>
      </c>
      <c r="P128" s="27">
        <f t="shared" si="41"/>
        <v>147397.59006000185</v>
      </c>
    </row>
    <row r="129" spans="1:16">
      <c r="A129" s="31">
        <v>39448</v>
      </c>
      <c r="C129" s="6">
        <v>121</v>
      </c>
      <c r="D129" s="29">
        <f t="shared" si="32"/>
        <v>6474</v>
      </c>
      <c r="E129" s="29">
        <f t="shared" si="37"/>
        <v>783354</v>
      </c>
      <c r="F129" s="29">
        <f t="shared" si="33"/>
        <v>-381935</v>
      </c>
      <c r="G129" s="34">
        <f>+Inputs!$D$3</f>
        <v>0.37951000000000001</v>
      </c>
      <c r="I129" s="27">
        <f t="shared" si="38"/>
        <v>1165289</v>
      </c>
      <c r="K129" s="27">
        <f t="shared" si="34"/>
        <v>6474</v>
      </c>
      <c r="L129" s="27">
        <f t="shared" si="39"/>
        <v>783354</v>
      </c>
      <c r="M129" s="27">
        <f t="shared" si="35"/>
        <v>2456.9477400000001</v>
      </c>
      <c r="N129" s="27">
        <f t="shared" si="36"/>
        <v>2456.9477400000001</v>
      </c>
      <c r="O129" s="27">
        <f t="shared" si="40"/>
        <v>-144940.64232000185</v>
      </c>
      <c r="P129" s="27">
        <f t="shared" si="41"/>
        <v>144940.64232000185</v>
      </c>
    </row>
    <row r="130" spans="1:16">
      <c r="A130" s="30">
        <v>39479</v>
      </c>
      <c r="C130" s="6">
        <v>122</v>
      </c>
      <c r="D130" s="29">
        <f t="shared" si="32"/>
        <v>6474</v>
      </c>
      <c r="E130" s="29">
        <f t="shared" si="37"/>
        <v>789828</v>
      </c>
      <c r="F130" s="29">
        <f t="shared" si="33"/>
        <v>-375461</v>
      </c>
      <c r="G130" s="34">
        <f>+Inputs!$D$3</f>
        <v>0.37951000000000001</v>
      </c>
      <c r="I130" s="27">
        <f t="shared" si="38"/>
        <v>1165289</v>
      </c>
      <c r="K130" s="27">
        <f t="shared" si="34"/>
        <v>6474</v>
      </c>
      <c r="L130" s="27">
        <f t="shared" si="39"/>
        <v>789828</v>
      </c>
      <c r="M130" s="27">
        <f t="shared" si="35"/>
        <v>2456.9477400000001</v>
      </c>
      <c r="N130" s="27">
        <f t="shared" si="36"/>
        <v>2456.9477400000001</v>
      </c>
      <c r="O130" s="27">
        <f t="shared" si="40"/>
        <v>-142483.69458000184</v>
      </c>
      <c r="P130" s="27">
        <f t="shared" si="41"/>
        <v>142483.69458000184</v>
      </c>
    </row>
    <row r="131" spans="1:16">
      <c r="A131" s="31">
        <v>39508</v>
      </c>
      <c r="C131" s="6">
        <v>123</v>
      </c>
      <c r="D131" s="29">
        <f t="shared" si="32"/>
        <v>6474</v>
      </c>
      <c r="E131" s="29">
        <f t="shared" si="37"/>
        <v>796302</v>
      </c>
      <c r="F131" s="29">
        <f t="shared" si="33"/>
        <v>-368987</v>
      </c>
      <c r="G131" s="34">
        <f>+Inputs!$D$3</f>
        <v>0.37951000000000001</v>
      </c>
      <c r="I131" s="27">
        <f t="shared" si="38"/>
        <v>1165289</v>
      </c>
      <c r="K131" s="27">
        <f t="shared" si="34"/>
        <v>6474</v>
      </c>
      <c r="L131" s="27">
        <f t="shared" si="39"/>
        <v>796302</v>
      </c>
      <c r="M131" s="27">
        <f t="shared" si="35"/>
        <v>2456.9477400000001</v>
      </c>
      <c r="N131" s="27">
        <f t="shared" si="36"/>
        <v>2456.9477400000001</v>
      </c>
      <c r="O131" s="27">
        <f t="shared" si="40"/>
        <v>-140026.74684000184</v>
      </c>
      <c r="P131" s="27">
        <f t="shared" si="41"/>
        <v>140026.74684000184</v>
      </c>
    </row>
    <row r="132" spans="1:16">
      <c r="A132" s="30">
        <v>39539</v>
      </c>
      <c r="C132" s="6">
        <v>124</v>
      </c>
      <c r="D132" s="29">
        <f t="shared" si="32"/>
        <v>6474</v>
      </c>
      <c r="E132" s="29">
        <f t="shared" si="37"/>
        <v>802776</v>
      </c>
      <c r="F132" s="29">
        <f t="shared" si="33"/>
        <v>-362513</v>
      </c>
      <c r="G132" s="34">
        <f>+Inputs!$D$3</f>
        <v>0.37951000000000001</v>
      </c>
      <c r="I132" s="27">
        <f t="shared" si="38"/>
        <v>1165289</v>
      </c>
      <c r="K132" s="27">
        <f t="shared" si="34"/>
        <v>6474</v>
      </c>
      <c r="L132" s="27">
        <f t="shared" si="39"/>
        <v>802776</v>
      </c>
      <c r="M132" s="27">
        <f t="shared" si="35"/>
        <v>2456.9477400000001</v>
      </c>
      <c r="N132" s="27">
        <f t="shared" si="36"/>
        <v>2456.9477400000001</v>
      </c>
      <c r="O132" s="27">
        <f t="shared" si="40"/>
        <v>-137569.79910000184</v>
      </c>
      <c r="P132" s="27">
        <f t="shared" si="41"/>
        <v>137569.79910000184</v>
      </c>
    </row>
    <row r="133" spans="1:16">
      <c r="A133" s="31">
        <v>39569</v>
      </c>
      <c r="C133" s="6">
        <v>125</v>
      </c>
      <c r="D133" s="29">
        <f t="shared" si="32"/>
        <v>6474</v>
      </c>
      <c r="E133" s="29">
        <f t="shared" si="37"/>
        <v>809250</v>
      </c>
      <c r="F133" s="29">
        <f t="shared" si="33"/>
        <v>-356039</v>
      </c>
      <c r="G133" s="34">
        <f>+Inputs!$D$3</f>
        <v>0.37951000000000001</v>
      </c>
      <c r="I133" s="27">
        <f t="shared" si="38"/>
        <v>1165289</v>
      </c>
      <c r="K133" s="27">
        <f t="shared" si="34"/>
        <v>6474</v>
      </c>
      <c r="L133" s="27">
        <f t="shared" si="39"/>
        <v>809250</v>
      </c>
      <c r="M133" s="27">
        <f t="shared" si="35"/>
        <v>2456.9477400000001</v>
      </c>
      <c r="N133" s="27">
        <f t="shared" si="36"/>
        <v>2456.9477400000001</v>
      </c>
      <c r="O133" s="27">
        <f t="shared" si="40"/>
        <v>-135112.85136000183</v>
      </c>
      <c r="P133" s="27">
        <f t="shared" si="41"/>
        <v>135112.85136000183</v>
      </c>
    </row>
    <row r="134" spans="1:16">
      <c r="A134" s="30">
        <v>39600</v>
      </c>
      <c r="C134" s="6">
        <v>126</v>
      </c>
      <c r="D134" s="29">
        <f t="shared" si="32"/>
        <v>6474</v>
      </c>
      <c r="E134" s="29">
        <f t="shared" si="37"/>
        <v>815724</v>
      </c>
      <c r="F134" s="29">
        <f t="shared" si="33"/>
        <v>-349565</v>
      </c>
      <c r="G134" s="34">
        <f>+Inputs!$D$3</f>
        <v>0.37951000000000001</v>
      </c>
      <c r="I134" s="27">
        <f t="shared" si="38"/>
        <v>1165289</v>
      </c>
      <c r="K134" s="27">
        <f t="shared" si="34"/>
        <v>6474</v>
      </c>
      <c r="L134" s="27">
        <f t="shared" si="39"/>
        <v>815724</v>
      </c>
      <c r="M134" s="27">
        <f t="shared" si="35"/>
        <v>2456.9477400000001</v>
      </c>
      <c r="N134" s="27">
        <f t="shared" si="36"/>
        <v>2456.9477400000001</v>
      </c>
      <c r="O134" s="27">
        <f t="shared" si="40"/>
        <v>-132655.90362000183</v>
      </c>
      <c r="P134" s="27">
        <f t="shared" si="41"/>
        <v>132655.90362000183</v>
      </c>
    </row>
    <row r="135" spans="1:16">
      <c r="A135" s="31">
        <v>39630</v>
      </c>
      <c r="C135" s="6">
        <v>127</v>
      </c>
      <c r="D135" s="29">
        <f t="shared" si="32"/>
        <v>6474</v>
      </c>
      <c r="E135" s="29">
        <f t="shared" si="37"/>
        <v>822198</v>
      </c>
      <c r="F135" s="29">
        <f t="shared" si="33"/>
        <v>-343091</v>
      </c>
      <c r="G135" s="34">
        <f>+Inputs!$D$3</f>
        <v>0.37951000000000001</v>
      </c>
      <c r="I135" s="27">
        <f t="shared" si="38"/>
        <v>1165289</v>
      </c>
      <c r="K135" s="27">
        <f t="shared" si="34"/>
        <v>6474</v>
      </c>
      <c r="L135" s="27">
        <f t="shared" si="39"/>
        <v>822198</v>
      </c>
      <c r="M135" s="27">
        <f t="shared" si="35"/>
        <v>2456.9477400000001</v>
      </c>
      <c r="N135" s="27">
        <f t="shared" si="36"/>
        <v>2456.9477400000001</v>
      </c>
      <c r="O135" s="27">
        <f t="shared" si="40"/>
        <v>-130198.95588000183</v>
      </c>
      <c r="P135" s="27">
        <f t="shared" si="41"/>
        <v>130198.95588000183</v>
      </c>
    </row>
    <row r="136" spans="1:16">
      <c r="A136" s="30">
        <v>39661</v>
      </c>
      <c r="C136" s="6">
        <v>128</v>
      </c>
      <c r="D136" s="29">
        <f t="shared" si="32"/>
        <v>6474</v>
      </c>
      <c r="E136" s="29">
        <f t="shared" si="37"/>
        <v>828672</v>
      </c>
      <c r="F136" s="29">
        <f t="shared" si="33"/>
        <v>-336617</v>
      </c>
      <c r="G136" s="34">
        <f>+Inputs!$D$3</f>
        <v>0.37951000000000001</v>
      </c>
      <c r="I136" s="27">
        <f t="shared" si="38"/>
        <v>1165289</v>
      </c>
      <c r="K136" s="27">
        <f t="shared" si="34"/>
        <v>6474</v>
      </c>
      <c r="L136" s="27">
        <f t="shared" si="39"/>
        <v>828672</v>
      </c>
      <c r="M136" s="27">
        <f t="shared" si="35"/>
        <v>2456.9477400000001</v>
      </c>
      <c r="N136" s="27">
        <f t="shared" si="36"/>
        <v>2456.9477400000001</v>
      </c>
      <c r="O136" s="27">
        <f t="shared" si="40"/>
        <v>-127742.00814000182</v>
      </c>
      <c r="P136" s="27">
        <f t="shared" si="41"/>
        <v>127742.00814000182</v>
      </c>
    </row>
    <row r="137" spans="1:16">
      <c r="A137" s="31">
        <v>39692</v>
      </c>
      <c r="C137" s="6">
        <v>129</v>
      </c>
      <c r="D137" s="29">
        <f t="shared" ref="D137:D168" si="42">ROUND(-(+$B$9/180)*1,0)</f>
        <v>6474</v>
      </c>
      <c r="E137" s="29">
        <f t="shared" si="37"/>
        <v>835146</v>
      </c>
      <c r="F137" s="29">
        <f t="shared" ref="F137:F168" si="43">$B$9+E137</f>
        <v>-330143</v>
      </c>
      <c r="G137" s="34">
        <f>+Inputs!$D$3</f>
        <v>0.37951000000000001</v>
      </c>
      <c r="I137" s="27">
        <f t="shared" si="38"/>
        <v>1165289</v>
      </c>
      <c r="K137" s="27">
        <f t="shared" ref="K137:K168" si="44">D137</f>
        <v>6474</v>
      </c>
      <c r="L137" s="27">
        <f t="shared" si="39"/>
        <v>835146</v>
      </c>
      <c r="M137" s="27">
        <f t="shared" ref="M137:M168" si="45">K137*G137</f>
        <v>2456.9477400000001</v>
      </c>
      <c r="N137" s="27">
        <f t="shared" ref="N137:N168" si="46">M137-J137</f>
        <v>2456.9477400000001</v>
      </c>
      <c r="O137" s="27">
        <f t="shared" si="40"/>
        <v>-125285.06040000182</v>
      </c>
      <c r="P137" s="27">
        <f t="shared" si="41"/>
        <v>125285.06040000182</v>
      </c>
    </row>
    <row r="138" spans="1:16">
      <c r="A138" s="30">
        <v>39722</v>
      </c>
      <c r="C138" s="6">
        <v>130</v>
      </c>
      <c r="D138" s="29">
        <f t="shared" si="42"/>
        <v>6474</v>
      </c>
      <c r="E138" s="29">
        <f t="shared" ref="E138:E169" si="47">+E137+D138</f>
        <v>841620</v>
      </c>
      <c r="F138" s="29">
        <f t="shared" si="43"/>
        <v>-323669</v>
      </c>
      <c r="G138" s="34">
        <f>+Inputs!$D$3</f>
        <v>0.37951000000000001</v>
      </c>
      <c r="I138" s="27">
        <f t="shared" ref="I138:I169" si="48">+I137+H138</f>
        <v>1165289</v>
      </c>
      <c r="K138" s="27">
        <f t="shared" si="44"/>
        <v>6474</v>
      </c>
      <c r="L138" s="27">
        <f t="shared" ref="L138:L169" si="49">+L137+K138</f>
        <v>841620</v>
      </c>
      <c r="M138" s="27">
        <f t="shared" si="45"/>
        <v>2456.9477400000001</v>
      </c>
      <c r="N138" s="27">
        <f t="shared" si="46"/>
        <v>2456.9477400000001</v>
      </c>
      <c r="O138" s="27">
        <f t="shared" ref="O138:O169" si="50">+O137+N138</f>
        <v>-122828.11266000182</v>
      </c>
      <c r="P138" s="27">
        <f t="shared" ref="P138:P169" si="51">P137-N138</f>
        <v>122828.11266000182</v>
      </c>
    </row>
    <row r="139" spans="1:16">
      <c r="A139" s="31">
        <v>39753</v>
      </c>
      <c r="C139" s="6">
        <v>131</v>
      </c>
      <c r="D139" s="29">
        <f t="shared" si="42"/>
        <v>6474</v>
      </c>
      <c r="E139" s="29">
        <f t="shared" si="47"/>
        <v>848094</v>
      </c>
      <c r="F139" s="29">
        <f t="shared" si="43"/>
        <v>-317195</v>
      </c>
      <c r="G139" s="34">
        <f>+Inputs!$D$3</f>
        <v>0.37951000000000001</v>
      </c>
      <c r="I139" s="27">
        <f t="shared" si="48"/>
        <v>1165289</v>
      </c>
      <c r="K139" s="27">
        <f t="shared" si="44"/>
        <v>6474</v>
      </c>
      <c r="L139" s="27">
        <f t="shared" si="49"/>
        <v>848094</v>
      </c>
      <c r="M139" s="27">
        <f t="shared" si="45"/>
        <v>2456.9477400000001</v>
      </c>
      <c r="N139" s="27">
        <f t="shared" si="46"/>
        <v>2456.9477400000001</v>
      </c>
      <c r="O139" s="27">
        <f t="shared" si="50"/>
        <v>-120371.16492000181</v>
      </c>
      <c r="P139" s="27">
        <f t="shared" si="51"/>
        <v>120371.16492000181</v>
      </c>
    </row>
    <row r="140" spans="1:16">
      <c r="A140" s="30">
        <v>39783</v>
      </c>
      <c r="C140" s="6">
        <v>132</v>
      </c>
      <c r="D140" s="29">
        <f t="shared" si="42"/>
        <v>6474</v>
      </c>
      <c r="E140" s="29">
        <f t="shared" si="47"/>
        <v>854568</v>
      </c>
      <c r="F140" s="29">
        <f t="shared" si="43"/>
        <v>-310721</v>
      </c>
      <c r="G140" s="34">
        <f>+Inputs!$D$3</f>
        <v>0.37951000000000001</v>
      </c>
      <c r="I140" s="27">
        <f t="shared" si="48"/>
        <v>1165289</v>
      </c>
      <c r="K140" s="27">
        <f t="shared" si="44"/>
        <v>6474</v>
      </c>
      <c r="L140" s="27">
        <f t="shared" si="49"/>
        <v>854568</v>
      </c>
      <c r="M140" s="27">
        <f t="shared" si="45"/>
        <v>2456.9477400000001</v>
      </c>
      <c r="N140" s="27">
        <f t="shared" si="46"/>
        <v>2456.9477400000001</v>
      </c>
      <c r="O140" s="27">
        <f t="shared" si="50"/>
        <v>-117914.21718000181</v>
      </c>
      <c r="P140" s="27">
        <f t="shared" si="51"/>
        <v>117914.21718000181</v>
      </c>
    </row>
    <row r="141" spans="1:16">
      <c r="A141" s="31">
        <v>39814</v>
      </c>
      <c r="C141" s="6">
        <v>133</v>
      </c>
      <c r="D141" s="29">
        <f t="shared" si="42"/>
        <v>6474</v>
      </c>
      <c r="E141" s="29">
        <f t="shared" si="47"/>
        <v>861042</v>
      </c>
      <c r="F141" s="29">
        <f t="shared" si="43"/>
        <v>-304247</v>
      </c>
      <c r="G141" s="34">
        <f>+Inputs!$D$3</f>
        <v>0.37951000000000001</v>
      </c>
      <c r="I141" s="27">
        <f t="shared" si="48"/>
        <v>1165289</v>
      </c>
      <c r="K141" s="27">
        <f t="shared" si="44"/>
        <v>6474</v>
      </c>
      <c r="L141" s="27">
        <f t="shared" si="49"/>
        <v>861042</v>
      </c>
      <c r="M141" s="27">
        <f t="shared" si="45"/>
        <v>2456.9477400000001</v>
      </c>
      <c r="N141" s="27">
        <f t="shared" si="46"/>
        <v>2456.9477400000001</v>
      </c>
      <c r="O141" s="27">
        <f t="shared" si="50"/>
        <v>-115457.26944000181</v>
      </c>
      <c r="P141" s="27">
        <f t="shared" si="51"/>
        <v>115457.26944000181</v>
      </c>
    </row>
    <row r="142" spans="1:16">
      <c r="A142" s="30">
        <v>39845</v>
      </c>
      <c r="C142" s="6">
        <v>134</v>
      </c>
      <c r="D142" s="29">
        <f t="shared" si="42"/>
        <v>6474</v>
      </c>
      <c r="E142" s="29">
        <f t="shared" si="47"/>
        <v>867516</v>
      </c>
      <c r="F142" s="29">
        <f t="shared" si="43"/>
        <v>-297773</v>
      </c>
      <c r="G142" s="34">
        <f>+Inputs!$D$3</f>
        <v>0.37951000000000001</v>
      </c>
      <c r="I142" s="27">
        <f t="shared" si="48"/>
        <v>1165289</v>
      </c>
      <c r="K142" s="27">
        <f t="shared" si="44"/>
        <v>6474</v>
      </c>
      <c r="L142" s="27">
        <f t="shared" si="49"/>
        <v>867516</v>
      </c>
      <c r="M142" s="27">
        <f t="shared" si="45"/>
        <v>2456.9477400000001</v>
      </c>
      <c r="N142" s="27">
        <f t="shared" si="46"/>
        <v>2456.9477400000001</v>
      </c>
      <c r="O142" s="27">
        <f t="shared" si="50"/>
        <v>-113000.3217000018</v>
      </c>
      <c r="P142" s="27">
        <f t="shared" si="51"/>
        <v>113000.3217000018</v>
      </c>
    </row>
    <row r="143" spans="1:16">
      <c r="A143" s="31">
        <v>39873</v>
      </c>
      <c r="C143" s="6">
        <v>135</v>
      </c>
      <c r="D143" s="29">
        <f t="shared" si="42"/>
        <v>6474</v>
      </c>
      <c r="E143" s="29">
        <f t="shared" si="47"/>
        <v>873990</v>
      </c>
      <c r="F143" s="29">
        <f t="shared" si="43"/>
        <v>-291299</v>
      </c>
      <c r="G143" s="34">
        <f>+Inputs!$D$3</f>
        <v>0.37951000000000001</v>
      </c>
      <c r="I143" s="27">
        <f t="shared" si="48"/>
        <v>1165289</v>
      </c>
      <c r="K143" s="27">
        <f t="shared" si="44"/>
        <v>6474</v>
      </c>
      <c r="L143" s="27">
        <f t="shared" si="49"/>
        <v>873990</v>
      </c>
      <c r="M143" s="27">
        <f t="shared" si="45"/>
        <v>2456.9477400000001</v>
      </c>
      <c r="N143" s="27">
        <f t="shared" si="46"/>
        <v>2456.9477400000001</v>
      </c>
      <c r="O143" s="27">
        <f t="shared" si="50"/>
        <v>-110543.3739600018</v>
      </c>
      <c r="P143" s="27">
        <f t="shared" si="51"/>
        <v>110543.3739600018</v>
      </c>
    </row>
    <row r="144" spans="1:16">
      <c r="A144" s="30">
        <v>39904</v>
      </c>
      <c r="C144" s="6">
        <v>136</v>
      </c>
      <c r="D144" s="29">
        <f t="shared" si="42"/>
        <v>6474</v>
      </c>
      <c r="E144" s="29">
        <f t="shared" si="47"/>
        <v>880464</v>
      </c>
      <c r="F144" s="29">
        <f t="shared" si="43"/>
        <v>-284825</v>
      </c>
      <c r="G144" s="34">
        <f>+Inputs!$D$3</f>
        <v>0.37951000000000001</v>
      </c>
      <c r="I144" s="27">
        <f t="shared" si="48"/>
        <v>1165289</v>
      </c>
      <c r="K144" s="27">
        <f t="shared" si="44"/>
        <v>6474</v>
      </c>
      <c r="L144" s="27">
        <f t="shared" si="49"/>
        <v>880464</v>
      </c>
      <c r="M144" s="27">
        <f t="shared" si="45"/>
        <v>2456.9477400000001</v>
      </c>
      <c r="N144" s="27">
        <f t="shared" si="46"/>
        <v>2456.9477400000001</v>
      </c>
      <c r="O144" s="27">
        <f t="shared" si="50"/>
        <v>-108086.4262200018</v>
      </c>
      <c r="P144" s="27">
        <f t="shared" si="51"/>
        <v>108086.4262200018</v>
      </c>
    </row>
    <row r="145" spans="1:16">
      <c r="A145" s="31">
        <v>39934</v>
      </c>
      <c r="C145" s="6">
        <v>137</v>
      </c>
      <c r="D145" s="29">
        <f t="shared" si="42"/>
        <v>6474</v>
      </c>
      <c r="E145" s="29">
        <f t="shared" si="47"/>
        <v>886938</v>
      </c>
      <c r="F145" s="29">
        <f t="shared" si="43"/>
        <v>-278351</v>
      </c>
      <c r="G145" s="34">
        <f>+Inputs!$D$3</f>
        <v>0.37951000000000001</v>
      </c>
      <c r="I145" s="27">
        <f t="shared" si="48"/>
        <v>1165289</v>
      </c>
      <c r="K145" s="27">
        <f t="shared" si="44"/>
        <v>6474</v>
      </c>
      <c r="L145" s="27">
        <f t="shared" si="49"/>
        <v>886938</v>
      </c>
      <c r="M145" s="27">
        <f t="shared" si="45"/>
        <v>2456.9477400000001</v>
      </c>
      <c r="N145" s="27">
        <f t="shared" si="46"/>
        <v>2456.9477400000001</v>
      </c>
      <c r="O145" s="27">
        <f t="shared" si="50"/>
        <v>-105629.4784800018</v>
      </c>
      <c r="P145" s="27">
        <f t="shared" si="51"/>
        <v>105629.4784800018</v>
      </c>
    </row>
    <row r="146" spans="1:16">
      <c r="A146" s="30">
        <v>39965</v>
      </c>
      <c r="C146" s="6">
        <v>138</v>
      </c>
      <c r="D146" s="29">
        <f t="shared" si="42"/>
        <v>6474</v>
      </c>
      <c r="E146" s="29">
        <f t="shared" si="47"/>
        <v>893412</v>
      </c>
      <c r="F146" s="29">
        <f t="shared" si="43"/>
        <v>-271877</v>
      </c>
      <c r="G146" s="34">
        <f>+Inputs!$D$3</f>
        <v>0.37951000000000001</v>
      </c>
      <c r="I146" s="27">
        <f t="shared" si="48"/>
        <v>1165289</v>
      </c>
      <c r="K146" s="27">
        <f t="shared" si="44"/>
        <v>6474</v>
      </c>
      <c r="L146" s="27">
        <f t="shared" si="49"/>
        <v>893412</v>
      </c>
      <c r="M146" s="27">
        <f t="shared" si="45"/>
        <v>2456.9477400000001</v>
      </c>
      <c r="N146" s="27">
        <f t="shared" si="46"/>
        <v>2456.9477400000001</v>
      </c>
      <c r="O146" s="27">
        <f t="shared" si="50"/>
        <v>-103172.53074000179</v>
      </c>
      <c r="P146" s="27">
        <f t="shared" si="51"/>
        <v>103172.53074000179</v>
      </c>
    </row>
    <row r="147" spans="1:16">
      <c r="A147" s="31">
        <v>39995</v>
      </c>
      <c r="C147" s="6">
        <v>139</v>
      </c>
      <c r="D147" s="29">
        <f t="shared" si="42"/>
        <v>6474</v>
      </c>
      <c r="E147" s="29">
        <f t="shared" si="47"/>
        <v>899886</v>
      </c>
      <c r="F147" s="29">
        <f t="shared" si="43"/>
        <v>-265403</v>
      </c>
      <c r="G147" s="34">
        <f>+Inputs!$D$3</f>
        <v>0.37951000000000001</v>
      </c>
      <c r="I147" s="27">
        <f t="shared" si="48"/>
        <v>1165289</v>
      </c>
      <c r="K147" s="27">
        <f t="shared" si="44"/>
        <v>6474</v>
      </c>
      <c r="L147" s="27">
        <f t="shared" si="49"/>
        <v>899886</v>
      </c>
      <c r="M147" s="27">
        <f t="shared" si="45"/>
        <v>2456.9477400000001</v>
      </c>
      <c r="N147" s="27">
        <f t="shared" si="46"/>
        <v>2456.9477400000001</v>
      </c>
      <c r="O147" s="27">
        <f t="shared" si="50"/>
        <v>-100715.58300000179</v>
      </c>
      <c r="P147" s="27">
        <f t="shared" si="51"/>
        <v>100715.58300000179</v>
      </c>
    </row>
    <row r="148" spans="1:16">
      <c r="A148" s="30">
        <v>40026</v>
      </c>
      <c r="C148" s="6">
        <v>140</v>
      </c>
      <c r="D148" s="29">
        <f t="shared" si="42"/>
        <v>6474</v>
      </c>
      <c r="E148" s="29">
        <f t="shared" si="47"/>
        <v>906360</v>
      </c>
      <c r="F148" s="29">
        <f t="shared" si="43"/>
        <v>-258929</v>
      </c>
      <c r="G148" s="34">
        <f>+Inputs!$D$3</f>
        <v>0.37951000000000001</v>
      </c>
      <c r="I148" s="27">
        <f t="shared" si="48"/>
        <v>1165289</v>
      </c>
      <c r="K148" s="27">
        <f t="shared" si="44"/>
        <v>6474</v>
      </c>
      <c r="L148" s="27">
        <f t="shared" si="49"/>
        <v>906360</v>
      </c>
      <c r="M148" s="27">
        <f t="shared" si="45"/>
        <v>2456.9477400000001</v>
      </c>
      <c r="N148" s="27">
        <f t="shared" si="46"/>
        <v>2456.9477400000001</v>
      </c>
      <c r="O148" s="27">
        <f t="shared" si="50"/>
        <v>-98258.635260001785</v>
      </c>
      <c r="P148" s="27">
        <f t="shared" si="51"/>
        <v>98258.635260001785</v>
      </c>
    </row>
    <row r="149" spans="1:16">
      <c r="A149" s="31">
        <v>40057</v>
      </c>
      <c r="C149" s="6">
        <v>141</v>
      </c>
      <c r="D149" s="29">
        <f t="shared" si="42"/>
        <v>6474</v>
      </c>
      <c r="E149" s="29">
        <f t="shared" si="47"/>
        <v>912834</v>
      </c>
      <c r="F149" s="29">
        <f t="shared" si="43"/>
        <v>-252455</v>
      </c>
      <c r="G149" s="34">
        <f>+Inputs!$D$3</f>
        <v>0.37951000000000001</v>
      </c>
      <c r="I149" s="27">
        <f t="shared" si="48"/>
        <v>1165289</v>
      </c>
      <c r="K149" s="27">
        <f t="shared" si="44"/>
        <v>6474</v>
      </c>
      <c r="L149" s="27">
        <f t="shared" si="49"/>
        <v>912834</v>
      </c>
      <c r="M149" s="27">
        <f t="shared" si="45"/>
        <v>2456.9477400000001</v>
      </c>
      <c r="N149" s="27">
        <f t="shared" si="46"/>
        <v>2456.9477400000001</v>
      </c>
      <c r="O149" s="27">
        <f t="shared" si="50"/>
        <v>-95801.687520001782</v>
      </c>
      <c r="P149" s="27">
        <f t="shared" si="51"/>
        <v>95801.687520001782</v>
      </c>
    </row>
    <row r="150" spans="1:16">
      <c r="A150" s="30">
        <v>40087</v>
      </c>
      <c r="C150" s="6">
        <v>142</v>
      </c>
      <c r="D150" s="29">
        <f t="shared" si="42"/>
        <v>6474</v>
      </c>
      <c r="E150" s="29">
        <f t="shared" si="47"/>
        <v>919308</v>
      </c>
      <c r="F150" s="29">
        <f t="shared" si="43"/>
        <v>-245981</v>
      </c>
      <c r="G150" s="34">
        <f>+Inputs!$D$3</f>
        <v>0.37951000000000001</v>
      </c>
      <c r="I150" s="27">
        <f t="shared" si="48"/>
        <v>1165289</v>
      </c>
      <c r="K150" s="27">
        <f t="shared" si="44"/>
        <v>6474</v>
      </c>
      <c r="L150" s="27">
        <f t="shared" si="49"/>
        <v>919308</v>
      </c>
      <c r="M150" s="27">
        <f t="shared" si="45"/>
        <v>2456.9477400000001</v>
      </c>
      <c r="N150" s="27">
        <f t="shared" si="46"/>
        <v>2456.9477400000001</v>
      </c>
      <c r="O150" s="27">
        <f t="shared" si="50"/>
        <v>-93344.739780001779</v>
      </c>
      <c r="P150" s="27">
        <f t="shared" si="51"/>
        <v>93344.739780001779</v>
      </c>
    </row>
    <row r="151" spans="1:16">
      <c r="A151" s="31">
        <v>40118</v>
      </c>
      <c r="C151" s="6">
        <v>143</v>
      </c>
      <c r="D151" s="29">
        <f t="shared" si="42"/>
        <v>6474</v>
      </c>
      <c r="E151" s="29">
        <f t="shared" si="47"/>
        <v>925782</v>
      </c>
      <c r="F151" s="29">
        <f t="shared" si="43"/>
        <v>-239507</v>
      </c>
      <c r="G151" s="34">
        <f>+Inputs!$D$3</f>
        <v>0.37951000000000001</v>
      </c>
      <c r="I151" s="27">
        <f t="shared" si="48"/>
        <v>1165289</v>
      </c>
      <c r="K151" s="27">
        <f t="shared" si="44"/>
        <v>6474</v>
      </c>
      <c r="L151" s="27">
        <f t="shared" si="49"/>
        <v>925782</v>
      </c>
      <c r="M151" s="27">
        <f t="shared" si="45"/>
        <v>2456.9477400000001</v>
      </c>
      <c r="N151" s="27">
        <f t="shared" si="46"/>
        <v>2456.9477400000001</v>
      </c>
      <c r="O151" s="27">
        <f t="shared" si="50"/>
        <v>-90887.792040001776</v>
      </c>
      <c r="P151" s="27">
        <f t="shared" si="51"/>
        <v>90887.792040001776</v>
      </c>
    </row>
    <row r="152" spans="1:16">
      <c r="A152" s="30">
        <v>40148</v>
      </c>
      <c r="C152" s="6">
        <v>144</v>
      </c>
      <c r="D152" s="29">
        <f t="shared" si="42"/>
        <v>6474</v>
      </c>
      <c r="E152" s="29">
        <f t="shared" si="47"/>
        <v>932256</v>
      </c>
      <c r="F152" s="29">
        <f t="shared" si="43"/>
        <v>-233033</v>
      </c>
      <c r="G152" s="34">
        <f>+Inputs!$D$3</f>
        <v>0.37951000000000001</v>
      </c>
      <c r="I152" s="27">
        <f t="shared" si="48"/>
        <v>1165289</v>
      </c>
      <c r="K152" s="27">
        <f t="shared" si="44"/>
        <v>6474</v>
      </c>
      <c r="L152" s="27">
        <f t="shared" si="49"/>
        <v>932256</v>
      </c>
      <c r="M152" s="27">
        <f t="shared" si="45"/>
        <v>2456.9477400000001</v>
      </c>
      <c r="N152" s="27">
        <f t="shared" si="46"/>
        <v>2456.9477400000001</v>
      </c>
      <c r="O152" s="27">
        <f t="shared" si="50"/>
        <v>-88430.844300001772</v>
      </c>
      <c r="P152" s="27">
        <f t="shared" si="51"/>
        <v>88430.844300001772</v>
      </c>
    </row>
    <row r="153" spans="1:16">
      <c r="A153" s="31">
        <v>40179</v>
      </c>
      <c r="C153" s="6">
        <v>145</v>
      </c>
      <c r="D153" s="29">
        <f t="shared" si="42"/>
        <v>6474</v>
      </c>
      <c r="E153" s="29">
        <f t="shared" si="47"/>
        <v>938730</v>
      </c>
      <c r="F153" s="29">
        <f t="shared" si="43"/>
        <v>-226559</v>
      </c>
      <c r="G153" s="34">
        <f>+Inputs!$D$3</f>
        <v>0.37951000000000001</v>
      </c>
      <c r="I153" s="27">
        <f t="shared" si="48"/>
        <v>1165289</v>
      </c>
      <c r="K153" s="27">
        <f t="shared" si="44"/>
        <v>6474</v>
      </c>
      <c r="L153" s="27">
        <f t="shared" si="49"/>
        <v>938730</v>
      </c>
      <c r="M153" s="27">
        <f t="shared" si="45"/>
        <v>2456.9477400000001</v>
      </c>
      <c r="N153" s="27">
        <f t="shared" si="46"/>
        <v>2456.9477400000001</v>
      </c>
      <c r="O153" s="27">
        <f t="shared" si="50"/>
        <v>-85973.896560001769</v>
      </c>
      <c r="P153" s="27">
        <f t="shared" si="51"/>
        <v>85973.896560001769</v>
      </c>
    </row>
    <row r="154" spans="1:16">
      <c r="A154" s="30">
        <v>40210</v>
      </c>
      <c r="C154" s="6">
        <v>146</v>
      </c>
      <c r="D154" s="29">
        <f t="shared" si="42"/>
        <v>6474</v>
      </c>
      <c r="E154" s="29">
        <f t="shared" si="47"/>
        <v>945204</v>
      </c>
      <c r="F154" s="29">
        <f t="shared" si="43"/>
        <v>-220085</v>
      </c>
      <c r="G154" s="34">
        <f>+Inputs!$D$3</f>
        <v>0.37951000000000001</v>
      </c>
      <c r="I154" s="27">
        <f t="shared" si="48"/>
        <v>1165289</v>
      </c>
      <c r="K154" s="27">
        <f t="shared" si="44"/>
        <v>6474</v>
      </c>
      <c r="L154" s="27">
        <f t="shared" si="49"/>
        <v>945204</v>
      </c>
      <c r="M154" s="27">
        <f t="shared" si="45"/>
        <v>2456.9477400000001</v>
      </c>
      <c r="N154" s="27">
        <f t="shared" si="46"/>
        <v>2456.9477400000001</v>
      </c>
      <c r="O154" s="27">
        <f t="shared" si="50"/>
        <v>-83516.948820001766</v>
      </c>
      <c r="P154" s="27">
        <f t="shared" si="51"/>
        <v>83516.948820001766</v>
      </c>
    </row>
    <row r="155" spans="1:16">
      <c r="A155" s="31">
        <v>40238</v>
      </c>
      <c r="C155" s="6">
        <v>147</v>
      </c>
      <c r="D155" s="29">
        <f t="shared" si="42"/>
        <v>6474</v>
      </c>
      <c r="E155" s="29">
        <f t="shared" si="47"/>
        <v>951678</v>
      </c>
      <c r="F155" s="29">
        <f t="shared" si="43"/>
        <v>-213611</v>
      </c>
      <c r="G155" s="34">
        <f>+Inputs!$D$3</f>
        <v>0.37951000000000001</v>
      </c>
      <c r="I155" s="27">
        <f t="shared" si="48"/>
        <v>1165289</v>
      </c>
      <c r="K155" s="27">
        <f t="shared" si="44"/>
        <v>6474</v>
      </c>
      <c r="L155" s="27">
        <f t="shared" si="49"/>
        <v>951678</v>
      </c>
      <c r="M155" s="27">
        <f t="shared" si="45"/>
        <v>2456.9477400000001</v>
      </c>
      <c r="N155" s="27">
        <f t="shared" si="46"/>
        <v>2456.9477400000001</v>
      </c>
      <c r="O155" s="27">
        <f t="shared" si="50"/>
        <v>-81060.001080001763</v>
      </c>
      <c r="P155" s="27">
        <f t="shared" si="51"/>
        <v>81060.001080001763</v>
      </c>
    </row>
    <row r="156" spans="1:16">
      <c r="A156" s="30">
        <v>40269</v>
      </c>
      <c r="C156" s="6">
        <v>148</v>
      </c>
      <c r="D156" s="29">
        <f t="shared" si="42"/>
        <v>6474</v>
      </c>
      <c r="E156" s="29">
        <f t="shared" si="47"/>
        <v>958152</v>
      </c>
      <c r="F156" s="29">
        <f t="shared" si="43"/>
        <v>-207137</v>
      </c>
      <c r="G156" s="34">
        <f>+Inputs!$D$3</f>
        <v>0.37951000000000001</v>
      </c>
      <c r="I156" s="27">
        <f t="shared" si="48"/>
        <v>1165289</v>
      </c>
      <c r="K156" s="27">
        <f t="shared" si="44"/>
        <v>6474</v>
      </c>
      <c r="L156" s="27">
        <f t="shared" si="49"/>
        <v>958152</v>
      </c>
      <c r="M156" s="27">
        <f t="shared" si="45"/>
        <v>2456.9477400000001</v>
      </c>
      <c r="N156" s="27">
        <f t="shared" si="46"/>
        <v>2456.9477400000001</v>
      </c>
      <c r="O156" s="27">
        <f t="shared" si="50"/>
        <v>-78603.053340001759</v>
      </c>
      <c r="P156" s="27">
        <f t="shared" si="51"/>
        <v>78603.053340001759</v>
      </c>
    </row>
    <row r="157" spans="1:16">
      <c r="A157" s="31">
        <v>40299</v>
      </c>
      <c r="C157" s="6">
        <v>149</v>
      </c>
      <c r="D157" s="29">
        <f t="shared" si="42"/>
        <v>6474</v>
      </c>
      <c r="E157" s="29">
        <f t="shared" si="47"/>
        <v>964626</v>
      </c>
      <c r="F157" s="29">
        <f t="shared" si="43"/>
        <v>-200663</v>
      </c>
      <c r="G157" s="34">
        <f>+Inputs!$D$3</f>
        <v>0.37951000000000001</v>
      </c>
      <c r="I157" s="27">
        <f t="shared" si="48"/>
        <v>1165289</v>
      </c>
      <c r="K157" s="27">
        <f t="shared" si="44"/>
        <v>6474</v>
      </c>
      <c r="L157" s="27">
        <f t="shared" si="49"/>
        <v>964626</v>
      </c>
      <c r="M157" s="27">
        <f t="shared" si="45"/>
        <v>2456.9477400000001</v>
      </c>
      <c r="N157" s="27">
        <f t="shared" si="46"/>
        <v>2456.9477400000001</v>
      </c>
      <c r="O157" s="27">
        <f t="shared" si="50"/>
        <v>-76146.105600001756</v>
      </c>
      <c r="P157" s="27">
        <f t="shared" si="51"/>
        <v>76146.105600001756</v>
      </c>
    </row>
    <row r="158" spans="1:16">
      <c r="A158" s="30">
        <v>40330</v>
      </c>
      <c r="C158" s="6">
        <v>150</v>
      </c>
      <c r="D158" s="29">
        <f t="shared" si="42"/>
        <v>6474</v>
      </c>
      <c r="E158" s="29">
        <f t="shared" si="47"/>
        <v>971100</v>
      </c>
      <c r="F158" s="29">
        <f t="shared" si="43"/>
        <v>-194189</v>
      </c>
      <c r="G158" s="34">
        <f>+Inputs!$D$3</f>
        <v>0.37951000000000001</v>
      </c>
      <c r="I158" s="27">
        <f t="shared" si="48"/>
        <v>1165289</v>
      </c>
      <c r="K158" s="27">
        <f t="shared" si="44"/>
        <v>6474</v>
      </c>
      <c r="L158" s="27">
        <f t="shared" si="49"/>
        <v>971100</v>
      </c>
      <c r="M158" s="27">
        <f t="shared" si="45"/>
        <v>2456.9477400000001</v>
      </c>
      <c r="N158" s="27">
        <f t="shared" si="46"/>
        <v>2456.9477400000001</v>
      </c>
      <c r="O158" s="27">
        <f t="shared" si="50"/>
        <v>-73689.157860001753</v>
      </c>
      <c r="P158" s="27">
        <f t="shared" si="51"/>
        <v>73689.157860001753</v>
      </c>
    </row>
    <row r="159" spans="1:16">
      <c r="A159" s="31">
        <v>40360</v>
      </c>
      <c r="C159" s="6">
        <v>151</v>
      </c>
      <c r="D159" s="29">
        <f t="shared" si="42"/>
        <v>6474</v>
      </c>
      <c r="E159" s="29">
        <f t="shared" si="47"/>
        <v>977574</v>
      </c>
      <c r="F159" s="29">
        <f t="shared" si="43"/>
        <v>-187715</v>
      </c>
      <c r="G159" s="34">
        <f>+Inputs!$D$3</f>
        <v>0.37951000000000001</v>
      </c>
      <c r="I159" s="27">
        <f t="shared" si="48"/>
        <v>1165289</v>
      </c>
      <c r="K159" s="27">
        <f t="shared" si="44"/>
        <v>6474</v>
      </c>
      <c r="L159" s="27">
        <f t="shared" si="49"/>
        <v>977574</v>
      </c>
      <c r="M159" s="27">
        <f t="shared" si="45"/>
        <v>2456.9477400000001</v>
      </c>
      <c r="N159" s="27">
        <f t="shared" si="46"/>
        <v>2456.9477400000001</v>
      </c>
      <c r="O159" s="27">
        <f t="shared" si="50"/>
        <v>-71232.21012000175</v>
      </c>
      <c r="P159" s="27">
        <f t="shared" si="51"/>
        <v>71232.21012000175</v>
      </c>
    </row>
    <row r="160" spans="1:16">
      <c r="A160" s="30">
        <v>40391</v>
      </c>
      <c r="C160" s="6">
        <v>152</v>
      </c>
      <c r="D160" s="29">
        <f t="shared" si="42"/>
        <v>6474</v>
      </c>
      <c r="E160" s="29">
        <f t="shared" si="47"/>
        <v>984048</v>
      </c>
      <c r="F160" s="29">
        <f t="shared" si="43"/>
        <v>-181241</v>
      </c>
      <c r="G160" s="34">
        <f>+Inputs!$D$3</f>
        <v>0.37951000000000001</v>
      </c>
      <c r="I160" s="27">
        <f t="shared" si="48"/>
        <v>1165289</v>
      </c>
      <c r="K160" s="27">
        <f t="shared" si="44"/>
        <v>6474</v>
      </c>
      <c r="L160" s="27">
        <f t="shared" si="49"/>
        <v>984048</v>
      </c>
      <c r="M160" s="27">
        <f t="shared" si="45"/>
        <v>2456.9477400000001</v>
      </c>
      <c r="N160" s="27">
        <f t="shared" si="46"/>
        <v>2456.9477400000001</v>
      </c>
      <c r="O160" s="27">
        <f t="shared" si="50"/>
        <v>-68775.262380001746</v>
      </c>
      <c r="P160" s="27">
        <f t="shared" si="51"/>
        <v>68775.262380001746</v>
      </c>
    </row>
    <row r="161" spans="1:16">
      <c r="A161" s="31">
        <v>40422</v>
      </c>
      <c r="C161" s="6">
        <v>153</v>
      </c>
      <c r="D161" s="29">
        <f t="shared" si="42"/>
        <v>6474</v>
      </c>
      <c r="E161" s="29">
        <f t="shared" si="47"/>
        <v>990522</v>
      </c>
      <c r="F161" s="29">
        <f t="shared" si="43"/>
        <v>-174767</v>
      </c>
      <c r="G161" s="34">
        <f>+Inputs!$D$3</f>
        <v>0.37951000000000001</v>
      </c>
      <c r="I161" s="27">
        <f t="shared" si="48"/>
        <v>1165289</v>
      </c>
      <c r="K161" s="27">
        <f t="shared" si="44"/>
        <v>6474</v>
      </c>
      <c r="L161" s="27">
        <f t="shared" si="49"/>
        <v>990522</v>
      </c>
      <c r="M161" s="27">
        <f t="shared" si="45"/>
        <v>2456.9477400000001</v>
      </c>
      <c r="N161" s="27">
        <f t="shared" si="46"/>
        <v>2456.9477400000001</v>
      </c>
      <c r="O161" s="27">
        <f t="shared" si="50"/>
        <v>-66318.314640001743</v>
      </c>
      <c r="P161" s="27">
        <f t="shared" si="51"/>
        <v>66318.314640001743</v>
      </c>
    </row>
    <row r="162" spans="1:16">
      <c r="A162" s="30">
        <v>40452</v>
      </c>
      <c r="C162" s="6">
        <v>154</v>
      </c>
      <c r="D162" s="29">
        <f t="shared" si="42"/>
        <v>6474</v>
      </c>
      <c r="E162" s="29">
        <f t="shared" si="47"/>
        <v>996996</v>
      </c>
      <c r="F162" s="29">
        <f t="shared" si="43"/>
        <v>-168293</v>
      </c>
      <c r="G162" s="34">
        <f>+Inputs!$D$3</f>
        <v>0.37951000000000001</v>
      </c>
      <c r="I162" s="27">
        <f t="shared" si="48"/>
        <v>1165289</v>
      </c>
      <c r="K162" s="27">
        <f t="shared" si="44"/>
        <v>6474</v>
      </c>
      <c r="L162" s="27">
        <f t="shared" si="49"/>
        <v>996996</v>
      </c>
      <c r="M162" s="27">
        <f t="shared" si="45"/>
        <v>2456.9477400000001</v>
      </c>
      <c r="N162" s="27">
        <f t="shared" si="46"/>
        <v>2456.9477400000001</v>
      </c>
      <c r="O162" s="27">
        <f t="shared" si="50"/>
        <v>-63861.36690000174</v>
      </c>
      <c r="P162" s="27">
        <f t="shared" si="51"/>
        <v>63861.36690000174</v>
      </c>
    </row>
    <row r="163" spans="1:16">
      <c r="A163" s="31">
        <v>40483</v>
      </c>
      <c r="C163" s="6">
        <v>155</v>
      </c>
      <c r="D163" s="29">
        <f t="shared" si="42"/>
        <v>6474</v>
      </c>
      <c r="E163" s="29">
        <f t="shared" si="47"/>
        <v>1003470</v>
      </c>
      <c r="F163" s="29">
        <f t="shared" si="43"/>
        <v>-161819</v>
      </c>
      <c r="G163" s="34">
        <f>+Inputs!$D$3</f>
        <v>0.37951000000000001</v>
      </c>
      <c r="I163" s="27">
        <f t="shared" si="48"/>
        <v>1165289</v>
      </c>
      <c r="K163" s="27">
        <f t="shared" si="44"/>
        <v>6474</v>
      </c>
      <c r="L163" s="27">
        <f t="shared" si="49"/>
        <v>1003470</v>
      </c>
      <c r="M163" s="27">
        <f t="shared" si="45"/>
        <v>2456.9477400000001</v>
      </c>
      <c r="N163" s="27">
        <f t="shared" si="46"/>
        <v>2456.9477400000001</v>
      </c>
      <c r="O163" s="27">
        <f t="shared" si="50"/>
        <v>-61404.419160001737</v>
      </c>
      <c r="P163" s="27">
        <f t="shared" si="51"/>
        <v>61404.419160001737</v>
      </c>
    </row>
    <row r="164" spans="1:16">
      <c r="A164" s="30">
        <v>40513</v>
      </c>
      <c r="C164" s="6">
        <v>156</v>
      </c>
      <c r="D164" s="29">
        <f t="shared" si="42"/>
        <v>6474</v>
      </c>
      <c r="E164" s="29">
        <f t="shared" si="47"/>
        <v>1009944</v>
      </c>
      <c r="F164" s="29">
        <f t="shared" si="43"/>
        <v>-155345</v>
      </c>
      <c r="G164" s="34">
        <f>+Inputs!$D$3</f>
        <v>0.37951000000000001</v>
      </c>
      <c r="I164" s="27">
        <f t="shared" si="48"/>
        <v>1165289</v>
      </c>
      <c r="K164" s="27">
        <f t="shared" si="44"/>
        <v>6474</v>
      </c>
      <c r="L164" s="27">
        <f t="shared" si="49"/>
        <v>1009944</v>
      </c>
      <c r="M164" s="27">
        <f t="shared" si="45"/>
        <v>2456.9477400000001</v>
      </c>
      <c r="N164" s="27">
        <f t="shared" si="46"/>
        <v>2456.9477400000001</v>
      </c>
      <c r="O164" s="27">
        <f t="shared" si="50"/>
        <v>-58947.471420001733</v>
      </c>
      <c r="P164" s="27">
        <f t="shared" si="51"/>
        <v>58947.471420001733</v>
      </c>
    </row>
    <row r="165" spans="1:16">
      <c r="A165" s="31">
        <v>40544</v>
      </c>
      <c r="C165" s="6">
        <v>157</v>
      </c>
      <c r="D165" s="29">
        <f t="shared" si="42"/>
        <v>6474</v>
      </c>
      <c r="E165" s="29">
        <f t="shared" si="47"/>
        <v>1016418</v>
      </c>
      <c r="F165" s="29">
        <f t="shared" si="43"/>
        <v>-148871</v>
      </c>
      <c r="G165" s="34">
        <f>+Inputs!$D$3</f>
        <v>0.37951000000000001</v>
      </c>
      <c r="I165" s="27">
        <f t="shared" si="48"/>
        <v>1165289</v>
      </c>
      <c r="K165" s="27">
        <f t="shared" si="44"/>
        <v>6474</v>
      </c>
      <c r="L165" s="27">
        <f t="shared" si="49"/>
        <v>1016418</v>
      </c>
      <c r="M165" s="27">
        <f t="shared" si="45"/>
        <v>2456.9477400000001</v>
      </c>
      <c r="N165" s="27">
        <f t="shared" si="46"/>
        <v>2456.9477400000001</v>
      </c>
      <c r="O165" s="27">
        <f t="shared" si="50"/>
        <v>-56490.52368000173</v>
      </c>
      <c r="P165" s="27">
        <f t="shared" si="51"/>
        <v>56490.52368000173</v>
      </c>
    </row>
    <row r="166" spans="1:16">
      <c r="A166" s="30">
        <v>40575</v>
      </c>
      <c r="C166" s="6">
        <v>158</v>
      </c>
      <c r="D166" s="29">
        <f t="shared" si="42"/>
        <v>6474</v>
      </c>
      <c r="E166" s="29">
        <f t="shared" si="47"/>
        <v>1022892</v>
      </c>
      <c r="F166" s="29">
        <f t="shared" si="43"/>
        <v>-142397</v>
      </c>
      <c r="G166" s="34">
        <f>+Inputs!$D$3</f>
        <v>0.37951000000000001</v>
      </c>
      <c r="I166" s="27">
        <f t="shared" si="48"/>
        <v>1165289</v>
      </c>
      <c r="K166" s="27">
        <f t="shared" si="44"/>
        <v>6474</v>
      </c>
      <c r="L166" s="27">
        <f t="shared" si="49"/>
        <v>1022892</v>
      </c>
      <c r="M166" s="27">
        <f t="shared" si="45"/>
        <v>2456.9477400000001</v>
      </c>
      <c r="N166" s="27">
        <f t="shared" si="46"/>
        <v>2456.9477400000001</v>
      </c>
      <c r="O166" s="27">
        <f t="shared" si="50"/>
        <v>-54033.575940001727</v>
      </c>
      <c r="P166" s="27">
        <f t="shared" si="51"/>
        <v>54033.575940001727</v>
      </c>
    </row>
    <row r="167" spans="1:16">
      <c r="A167" s="31">
        <v>40603</v>
      </c>
      <c r="C167" s="6">
        <v>159</v>
      </c>
      <c r="D167" s="29">
        <f t="shared" si="42"/>
        <v>6474</v>
      </c>
      <c r="E167" s="29">
        <f t="shared" si="47"/>
        <v>1029366</v>
      </c>
      <c r="F167" s="29">
        <f t="shared" si="43"/>
        <v>-135923</v>
      </c>
      <c r="G167" s="34">
        <f>+Inputs!$D$3</f>
        <v>0.37951000000000001</v>
      </c>
      <c r="I167" s="27">
        <f t="shared" si="48"/>
        <v>1165289</v>
      </c>
      <c r="K167" s="27">
        <f t="shared" si="44"/>
        <v>6474</v>
      </c>
      <c r="L167" s="27">
        <f t="shared" si="49"/>
        <v>1029366</v>
      </c>
      <c r="M167" s="27">
        <f t="shared" si="45"/>
        <v>2456.9477400000001</v>
      </c>
      <c r="N167" s="27">
        <f t="shared" si="46"/>
        <v>2456.9477400000001</v>
      </c>
      <c r="O167" s="27">
        <f t="shared" si="50"/>
        <v>-51576.628200001724</v>
      </c>
      <c r="P167" s="27">
        <f t="shared" si="51"/>
        <v>51576.628200001724</v>
      </c>
    </row>
    <row r="168" spans="1:16">
      <c r="A168" s="30">
        <v>40634</v>
      </c>
      <c r="C168" s="6">
        <v>160</v>
      </c>
      <c r="D168" s="29">
        <f t="shared" si="42"/>
        <v>6474</v>
      </c>
      <c r="E168" s="29">
        <f t="shared" si="47"/>
        <v>1035840</v>
      </c>
      <c r="F168" s="29">
        <f t="shared" si="43"/>
        <v>-129449</v>
      </c>
      <c r="G168" s="34">
        <f>+Inputs!$D$3</f>
        <v>0.37951000000000001</v>
      </c>
      <c r="I168" s="27">
        <f t="shared" si="48"/>
        <v>1165289</v>
      </c>
      <c r="K168" s="27">
        <f t="shared" si="44"/>
        <v>6474</v>
      </c>
      <c r="L168" s="27">
        <f t="shared" si="49"/>
        <v>1035840</v>
      </c>
      <c r="M168" s="27">
        <f t="shared" si="45"/>
        <v>2456.9477400000001</v>
      </c>
      <c r="N168" s="27">
        <f t="shared" si="46"/>
        <v>2456.9477400000001</v>
      </c>
      <c r="O168" s="27">
        <f t="shared" si="50"/>
        <v>-49119.68046000172</v>
      </c>
      <c r="P168" s="27">
        <f t="shared" si="51"/>
        <v>49119.68046000172</v>
      </c>
    </row>
    <row r="169" spans="1:16">
      <c r="A169" s="31">
        <v>40664</v>
      </c>
      <c r="C169" s="6">
        <v>161</v>
      </c>
      <c r="D169" s="29">
        <f t="shared" ref="D169:D187" si="52">ROUND(-(+$B$9/180)*1,0)</f>
        <v>6474</v>
      </c>
      <c r="E169" s="29">
        <f t="shared" si="47"/>
        <v>1042314</v>
      </c>
      <c r="F169" s="29">
        <f t="shared" ref="F169:F188" si="53">$B$9+E169</f>
        <v>-122975</v>
      </c>
      <c r="G169" s="34">
        <f>+Inputs!$D$3</f>
        <v>0.37951000000000001</v>
      </c>
      <c r="I169" s="27">
        <f t="shared" si="48"/>
        <v>1165289</v>
      </c>
      <c r="K169" s="27">
        <f t="shared" ref="K169:K188" si="54">D169</f>
        <v>6474</v>
      </c>
      <c r="L169" s="27">
        <f t="shared" si="49"/>
        <v>1042314</v>
      </c>
      <c r="M169" s="27">
        <f t="shared" ref="M169:M188" si="55">K169*G169</f>
        <v>2456.9477400000001</v>
      </c>
      <c r="N169" s="27">
        <f t="shared" ref="N169:N188" si="56">M169-J169</f>
        <v>2456.9477400000001</v>
      </c>
      <c r="O169" s="27">
        <f t="shared" si="50"/>
        <v>-46662.732720001717</v>
      </c>
      <c r="P169" s="27">
        <f t="shared" si="51"/>
        <v>46662.732720001717</v>
      </c>
    </row>
    <row r="170" spans="1:16">
      <c r="A170" s="30">
        <v>40695</v>
      </c>
      <c r="C170" s="6">
        <v>162</v>
      </c>
      <c r="D170" s="29">
        <f t="shared" si="52"/>
        <v>6474</v>
      </c>
      <c r="E170" s="29">
        <f t="shared" ref="E170:E188" si="57">+E169+D170</f>
        <v>1048788</v>
      </c>
      <c r="F170" s="29">
        <f t="shared" si="53"/>
        <v>-116501</v>
      </c>
      <c r="G170" s="34">
        <f>+Inputs!$D$3</f>
        <v>0.37951000000000001</v>
      </c>
      <c r="I170" s="27">
        <f t="shared" ref="I170:I188" si="58">+I169+H170</f>
        <v>1165289</v>
      </c>
      <c r="K170" s="27">
        <f t="shared" si="54"/>
        <v>6474</v>
      </c>
      <c r="L170" s="27">
        <f t="shared" ref="L170:L188" si="59">+L169+K170</f>
        <v>1048788</v>
      </c>
      <c r="M170" s="27">
        <f t="shared" si="55"/>
        <v>2456.9477400000001</v>
      </c>
      <c r="N170" s="27">
        <f t="shared" si="56"/>
        <v>2456.9477400000001</v>
      </c>
      <c r="O170" s="27">
        <f t="shared" ref="O170:O188" si="60">+O169+N170</f>
        <v>-44205.784980001714</v>
      </c>
      <c r="P170" s="27">
        <f t="shared" ref="P170:P188" si="61">P169-N170</f>
        <v>44205.784980001714</v>
      </c>
    </row>
    <row r="171" spans="1:16">
      <c r="A171" s="31">
        <v>40725</v>
      </c>
      <c r="C171" s="6">
        <v>163</v>
      </c>
      <c r="D171" s="29">
        <f t="shared" si="52"/>
        <v>6474</v>
      </c>
      <c r="E171" s="29">
        <f t="shared" si="57"/>
        <v>1055262</v>
      </c>
      <c r="F171" s="29">
        <f t="shared" si="53"/>
        <v>-110027</v>
      </c>
      <c r="G171" s="34">
        <f>+Inputs!$D$3</f>
        <v>0.37951000000000001</v>
      </c>
      <c r="I171" s="27">
        <f t="shared" si="58"/>
        <v>1165289</v>
      </c>
      <c r="K171" s="27">
        <f t="shared" si="54"/>
        <v>6474</v>
      </c>
      <c r="L171" s="27">
        <f t="shared" si="59"/>
        <v>1055262</v>
      </c>
      <c r="M171" s="27">
        <f t="shared" si="55"/>
        <v>2456.9477400000001</v>
      </c>
      <c r="N171" s="27">
        <f t="shared" si="56"/>
        <v>2456.9477400000001</v>
      </c>
      <c r="O171" s="27">
        <f t="shared" si="60"/>
        <v>-41748.837240001711</v>
      </c>
      <c r="P171" s="27">
        <f t="shared" si="61"/>
        <v>41748.837240001711</v>
      </c>
    </row>
    <row r="172" spans="1:16">
      <c r="A172" s="30">
        <v>40756</v>
      </c>
      <c r="C172" s="6">
        <v>164</v>
      </c>
      <c r="D172" s="29">
        <f t="shared" si="52"/>
        <v>6474</v>
      </c>
      <c r="E172" s="29">
        <f t="shared" si="57"/>
        <v>1061736</v>
      </c>
      <c r="F172" s="29">
        <f t="shared" si="53"/>
        <v>-103553</v>
      </c>
      <c r="G172" s="34">
        <f>+Inputs!$D$3</f>
        <v>0.37951000000000001</v>
      </c>
      <c r="I172" s="27">
        <f t="shared" si="58"/>
        <v>1165289</v>
      </c>
      <c r="K172" s="27">
        <f t="shared" si="54"/>
        <v>6474</v>
      </c>
      <c r="L172" s="27">
        <f t="shared" si="59"/>
        <v>1061736</v>
      </c>
      <c r="M172" s="27">
        <f t="shared" si="55"/>
        <v>2456.9477400000001</v>
      </c>
      <c r="N172" s="27">
        <f t="shared" si="56"/>
        <v>2456.9477400000001</v>
      </c>
      <c r="O172" s="27">
        <f t="shared" si="60"/>
        <v>-39291.889500001707</v>
      </c>
      <c r="P172" s="27">
        <f t="shared" si="61"/>
        <v>39291.889500001707</v>
      </c>
    </row>
    <row r="173" spans="1:16">
      <c r="A173" s="31">
        <v>40787</v>
      </c>
      <c r="C173" s="6">
        <v>165</v>
      </c>
      <c r="D173" s="29">
        <f t="shared" si="52"/>
        <v>6474</v>
      </c>
      <c r="E173" s="29">
        <f t="shared" si="57"/>
        <v>1068210</v>
      </c>
      <c r="F173" s="29">
        <f t="shared" si="53"/>
        <v>-97079</v>
      </c>
      <c r="G173" s="34">
        <f>+Inputs!$D$3</f>
        <v>0.37951000000000001</v>
      </c>
      <c r="I173" s="27">
        <f t="shared" si="58"/>
        <v>1165289</v>
      </c>
      <c r="K173" s="27">
        <f t="shared" si="54"/>
        <v>6474</v>
      </c>
      <c r="L173" s="27">
        <f t="shared" si="59"/>
        <v>1068210</v>
      </c>
      <c r="M173" s="27">
        <f t="shared" si="55"/>
        <v>2456.9477400000001</v>
      </c>
      <c r="N173" s="27">
        <f t="shared" si="56"/>
        <v>2456.9477400000001</v>
      </c>
      <c r="O173" s="27">
        <f t="shared" si="60"/>
        <v>-36834.941760001704</v>
      </c>
      <c r="P173" s="27">
        <f t="shared" si="61"/>
        <v>36834.941760001704</v>
      </c>
    </row>
    <row r="174" spans="1:16">
      <c r="A174" s="30">
        <v>40817</v>
      </c>
      <c r="C174" s="6">
        <v>166</v>
      </c>
      <c r="D174" s="29">
        <f t="shared" si="52"/>
        <v>6474</v>
      </c>
      <c r="E174" s="29">
        <f t="shared" si="57"/>
        <v>1074684</v>
      </c>
      <c r="F174" s="29">
        <f t="shared" si="53"/>
        <v>-90605</v>
      </c>
      <c r="G174" s="34">
        <f>+Inputs!$D$3</f>
        <v>0.37951000000000001</v>
      </c>
      <c r="I174" s="27">
        <f t="shared" si="58"/>
        <v>1165289</v>
      </c>
      <c r="K174" s="27">
        <f t="shared" si="54"/>
        <v>6474</v>
      </c>
      <c r="L174" s="27">
        <f t="shared" si="59"/>
        <v>1074684</v>
      </c>
      <c r="M174" s="27">
        <f t="shared" si="55"/>
        <v>2456.9477400000001</v>
      </c>
      <c r="N174" s="27">
        <f t="shared" si="56"/>
        <v>2456.9477400000001</v>
      </c>
      <c r="O174" s="27">
        <f t="shared" si="60"/>
        <v>-34377.994020001701</v>
      </c>
      <c r="P174" s="27">
        <f t="shared" si="61"/>
        <v>34377.994020001701</v>
      </c>
    </row>
    <row r="175" spans="1:16">
      <c r="A175" s="31">
        <v>40848</v>
      </c>
      <c r="C175" s="6">
        <v>167</v>
      </c>
      <c r="D175" s="29">
        <f t="shared" si="52"/>
        <v>6474</v>
      </c>
      <c r="E175" s="29">
        <f t="shared" si="57"/>
        <v>1081158</v>
      </c>
      <c r="F175" s="29">
        <f t="shared" si="53"/>
        <v>-84131</v>
      </c>
      <c r="G175" s="34">
        <f>+Inputs!$D$3</f>
        <v>0.37951000000000001</v>
      </c>
      <c r="I175" s="27">
        <f t="shared" si="58"/>
        <v>1165289</v>
      </c>
      <c r="K175" s="27">
        <f t="shared" si="54"/>
        <v>6474</v>
      </c>
      <c r="L175" s="27">
        <f t="shared" si="59"/>
        <v>1081158</v>
      </c>
      <c r="M175" s="27">
        <f t="shared" si="55"/>
        <v>2456.9477400000001</v>
      </c>
      <c r="N175" s="27">
        <f t="shared" si="56"/>
        <v>2456.9477400000001</v>
      </c>
      <c r="O175" s="27">
        <f t="shared" si="60"/>
        <v>-31921.046280001701</v>
      </c>
      <c r="P175" s="27">
        <f t="shared" si="61"/>
        <v>31921.046280001701</v>
      </c>
    </row>
    <row r="176" spans="1:16">
      <c r="A176" s="30">
        <v>40878</v>
      </c>
      <c r="C176" s="6">
        <v>168</v>
      </c>
      <c r="D176" s="29">
        <f t="shared" si="52"/>
        <v>6474</v>
      </c>
      <c r="E176" s="29">
        <f t="shared" si="57"/>
        <v>1087632</v>
      </c>
      <c r="F176" s="29">
        <f t="shared" si="53"/>
        <v>-77657</v>
      </c>
      <c r="G176" s="34">
        <f>+Inputs!$D$3</f>
        <v>0.37951000000000001</v>
      </c>
      <c r="I176" s="27">
        <f t="shared" si="58"/>
        <v>1165289</v>
      </c>
      <c r="K176" s="27">
        <f t="shared" si="54"/>
        <v>6474</v>
      </c>
      <c r="L176" s="27">
        <f t="shared" si="59"/>
        <v>1087632</v>
      </c>
      <c r="M176" s="27">
        <f t="shared" si="55"/>
        <v>2456.9477400000001</v>
      </c>
      <c r="N176" s="27">
        <f t="shared" si="56"/>
        <v>2456.9477400000001</v>
      </c>
      <c r="O176" s="27">
        <f t="shared" si="60"/>
        <v>-29464.098540001702</v>
      </c>
      <c r="P176" s="27">
        <f t="shared" si="61"/>
        <v>29464.098540001702</v>
      </c>
    </row>
    <row r="177" spans="1:20">
      <c r="A177" s="31">
        <v>40909</v>
      </c>
      <c r="C177" s="6">
        <v>169</v>
      </c>
      <c r="D177" s="29">
        <f t="shared" si="52"/>
        <v>6474</v>
      </c>
      <c r="E177" s="29">
        <f t="shared" si="57"/>
        <v>1094106</v>
      </c>
      <c r="F177" s="29">
        <f t="shared" si="53"/>
        <v>-71183</v>
      </c>
      <c r="G177" s="34">
        <f>+Inputs!$D$3</f>
        <v>0.37951000000000001</v>
      </c>
      <c r="I177" s="27">
        <f t="shared" si="58"/>
        <v>1165289</v>
      </c>
      <c r="K177" s="27">
        <f t="shared" si="54"/>
        <v>6474</v>
      </c>
      <c r="L177" s="27">
        <f t="shared" si="59"/>
        <v>1094106</v>
      </c>
      <c r="M177" s="27">
        <f t="shared" si="55"/>
        <v>2456.9477400000001</v>
      </c>
      <c r="N177" s="27">
        <f t="shared" si="56"/>
        <v>2456.9477400000001</v>
      </c>
      <c r="O177" s="27">
        <f t="shared" si="60"/>
        <v>-27007.150800001702</v>
      </c>
      <c r="P177" s="27">
        <f t="shared" si="61"/>
        <v>27007.150800001702</v>
      </c>
    </row>
    <row r="178" spans="1:20">
      <c r="A178" s="30">
        <v>40940</v>
      </c>
      <c r="C178" s="6">
        <v>170</v>
      </c>
      <c r="D178" s="29">
        <f t="shared" si="52"/>
        <v>6474</v>
      </c>
      <c r="E178" s="29">
        <f t="shared" si="57"/>
        <v>1100580</v>
      </c>
      <c r="F178" s="29">
        <f t="shared" si="53"/>
        <v>-64709</v>
      </c>
      <c r="G178" s="34">
        <f>+Inputs!$D$3</f>
        <v>0.37951000000000001</v>
      </c>
      <c r="I178" s="27">
        <f t="shared" si="58"/>
        <v>1165289</v>
      </c>
      <c r="K178" s="27">
        <f t="shared" si="54"/>
        <v>6474</v>
      </c>
      <c r="L178" s="27">
        <f t="shared" si="59"/>
        <v>1100580</v>
      </c>
      <c r="M178" s="27">
        <f t="shared" si="55"/>
        <v>2456.9477400000001</v>
      </c>
      <c r="N178" s="27">
        <f t="shared" si="56"/>
        <v>2456.9477400000001</v>
      </c>
      <c r="O178" s="27">
        <f t="shared" si="60"/>
        <v>-24550.203060001702</v>
      </c>
      <c r="P178" s="27">
        <f t="shared" si="61"/>
        <v>24550.203060001702</v>
      </c>
    </row>
    <row r="179" spans="1:20">
      <c r="A179" s="31">
        <v>40969</v>
      </c>
      <c r="C179" s="6">
        <v>171</v>
      </c>
      <c r="D179" s="29">
        <f t="shared" si="52"/>
        <v>6474</v>
      </c>
      <c r="E179" s="29">
        <f t="shared" si="57"/>
        <v>1107054</v>
      </c>
      <c r="F179" s="29">
        <f t="shared" si="53"/>
        <v>-58235</v>
      </c>
      <c r="G179" s="34">
        <f>+Inputs!$D$3</f>
        <v>0.37951000000000001</v>
      </c>
      <c r="I179" s="27">
        <f t="shared" si="58"/>
        <v>1165289</v>
      </c>
      <c r="K179" s="27">
        <f t="shared" si="54"/>
        <v>6474</v>
      </c>
      <c r="L179" s="27">
        <f t="shared" si="59"/>
        <v>1107054</v>
      </c>
      <c r="M179" s="27">
        <f t="shared" si="55"/>
        <v>2456.9477400000001</v>
      </c>
      <c r="N179" s="27">
        <f t="shared" si="56"/>
        <v>2456.9477400000001</v>
      </c>
      <c r="O179" s="27">
        <f t="shared" si="60"/>
        <v>-22093.255320001703</v>
      </c>
      <c r="P179" s="27">
        <f t="shared" si="61"/>
        <v>22093.255320001703</v>
      </c>
    </row>
    <row r="180" spans="1:20">
      <c r="A180" s="30">
        <v>41000</v>
      </c>
      <c r="C180" s="6">
        <v>172</v>
      </c>
      <c r="D180" s="29">
        <f t="shared" si="52"/>
        <v>6474</v>
      </c>
      <c r="E180" s="29">
        <f t="shared" si="57"/>
        <v>1113528</v>
      </c>
      <c r="F180" s="29">
        <f t="shared" si="53"/>
        <v>-51761</v>
      </c>
      <c r="G180" s="34">
        <f>+Inputs!$D$3</f>
        <v>0.37951000000000001</v>
      </c>
      <c r="I180" s="27">
        <f t="shared" si="58"/>
        <v>1165289</v>
      </c>
      <c r="K180" s="27">
        <f t="shared" si="54"/>
        <v>6474</v>
      </c>
      <c r="L180" s="27">
        <f t="shared" si="59"/>
        <v>1113528</v>
      </c>
      <c r="M180" s="27">
        <f t="shared" si="55"/>
        <v>2456.9477400000001</v>
      </c>
      <c r="N180" s="27">
        <f t="shared" si="56"/>
        <v>2456.9477400000001</v>
      </c>
      <c r="O180" s="27">
        <f t="shared" si="60"/>
        <v>-19636.307580001703</v>
      </c>
      <c r="P180" s="27">
        <f t="shared" si="61"/>
        <v>19636.307580001703</v>
      </c>
    </row>
    <row r="181" spans="1:20">
      <c r="A181" s="31">
        <v>41030</v>
      </c>
      <c r="C181" s="6">
        <v>173</v>
      </c>
      <c r="D181" s="29">
        <f t="shared" si="52"/>
        <v>6474</v>
      </c>
      <c r="E181" s="29">
        <f t="shared" si="57"/>
        <v>1120002</v>
      </c>
      <c r="F181" s="29">
        <f t="shared" si="53"/>
        <v>-45287</v>
      </c>
      <c r="G181" s="34">
        <f>+Inputs!$D$3</f>
        <v>0.37951000000000001</v>
      </c>
      <c r="I181" s="27">
        <f t="shared" si="58"/>
        <v>1165289</v>
      </c>
      <c r="K181" s="27">
        <f t="shared" si="54"/>
        <v>6474</v>
      </c>
      <c r="L181" s="27">
        <f t="shared" si="59"/>
        <v>1120002</v>
      </c>
      <c r="M181" s="27">
        <f t="shared" si="55"/>
        <v>2456.9477400000001</v>
      </c>
      <c r="N181" s="27">
        <f t="shared" si="56"/>
        <v>2456.9477400000001</v>
      </c>
      <c r="O181" s="27">
        <f t="shared" si="60"/>
        <v>-17179.359840001704</v>
      </c>
      <c r="P181" s="27">
        <f t="shared" si="61"/>
        <v>17179.359840001704</v>
      </c>
    </row>
    <row r="182" spans="1:20">
      <c r="A182" s="30">
        <v>41061</v>
      </c>
      <c r="C182" s="6">
        <v>174</v>
      </c>
      <c r="D182" s="29">
        <f t="shared" si="52"/>
        <v>6474</v>
      </c>
      <c r="E182" s="29">
        <f t="shared" si="57"/>
        <v>1126476</v>
      </c>
      <c r="F182" s="29">
        <f t="shared" si="53"/>
        <v>-38813</v>
      </c>
      <c r="G182" s="34">
        <f>+Inputs!$D$3</f>
        <v>0.37951000000000001</v>
      </c>
      <c r="I182" s="27">
        <f t="shared" si="58"/>
        <v>1165289</v>
      </c>
      <c r="K182" s="27">
        <f t="shared" si="54"/>
        <v>6474</v>
      </c>
      <c r="L182" s="27">
        <f t="shared" si="59"/>
        <v>1126476</v>
      </c>
      <c r="M182" s="27">
        <f t="shared" si="55"/>
        <v>2456.9477400000001</v>
      </c>
      <c r="N182" s="27">
        <f t="shared" si="56"/>
        <v>2456.9477400000001</v>
      </c>
      <c r="O182" s="27">
        <f t="shared" si="60"/>
        <v>-14722.412100001704</v>
      </c>
      <c r="P182" s="27">
        <f t="shared" si="61"/>
        <v>14722.412100001704</v>
      </c>
    </row>
    <row r="183" spans="1:20">
      <c r="A183" s="31">
        <v>41091</v>
      </c>
      <c r="C183" s="6">
        <v>175</v>
      </c>
      <c r="D183" s="29">
        <f t="shared" si="52"/>
        <v>6474</v>
      </c>
      <c r="E183" s="29">
        <f t="shared" si="57"/>
        <v>1132950</v>
      </c>
      <c r="F183" s="29">
        <f t="shared" si="53"/>
        <v>-32339</v>
      </c>
      <c r="G183" s="34">
        <f>+Inputs!$D$3</f>
        <v>0.37951000000000001</v>
      </c>
      <c r="I183" s="27">
        <f t="shared" si="58"/>
        <v>1165289</v>
      </c>
      <c r="K183" s="27">
        <f t="shared" si="54"/>
        <v>6474</v>
      </c>
      <c r="L183" s="27">
        <f t="shared" si="59"/>
        <v>1132950</v>
      </c>
      <c r="M183" s="27">
        <f t="shared" si="55"/>
        <v>2456.9477400000001</v>
      </c>
      <c r="N183" s="27">
        <f t="shared" si="56"/>
        <v>2456.9477400000001</v>
      </c>
      <c r="O183" s="27">
        <f t="shared" si="60"/>
        <v>-12265.464360001704</v>
      </c>
      <c r="P183" s="27">
        <f t="shared" si="61"/>
        <v>12265.464360001704</v>
      </c>
    </row>
    <row r="184" spans="1:20">
      <c r="A184" s="30">
        <v>41122</v>
      </c>
      <c r="C184" s="6">
        <v>176</v>
      </c>
      <c r="D184" s="29">
        <f t="shared" si="52"/>
        <v>6474</v>
      </c>
      <c r="E184" s="29">
        <f t="shared" si="57"/>
        <v>1139424</v>
      </c>
      <c r="F184" s="29">
        <f t="shared" si="53"/>
        <v>-25865</v>
      </c>
      <c r="G184" s="34">
        <f>+Inputs!$D$3</f>
        <v>0.37951000000000001</v>
      </c>
      <c r="I184" s="27">
        <f t="shared" si="58"/>
        <v>1165289</v>
      </c>
      <c r="K184" s="27">
        <f t="shared" si="54"/>
        <v>6474</v>
      </c>
      <c r="L184" s="27">
        <f t="shared" si="59"/>
        <v>1139424</v>
      </c>
      <c r="M184" s="27">
        <f t="shared" si="55"/>
        <v>2456.9477400000001</v>
      </c>
      <c r="N184" s="27">
        <f t="shared" si="56"/>
        <v>2456.9477400000001</v>
      </c>
      <c r="O184" s="27">
        <f t="shared" si="60"/>
        <v>-9808.5166200017047</v>
      </c>
      <c r="P184" s="27">
        <f t="shared" si="61"/>
        <v>9808.5166200017047</v>
      </c>
    </row>
    <row r="185" spans="1:20">
      <c r="A185" s="31">
        <v>41153</v>
      </c>
      <c r="C185" s="6">
        <v>177</v>
      </c>
      <c r="D185" s="29">
        <f t="shared" si="52"/>
        <v>6474</v>
      </c>
      <c r="E185" s="29">
        <f t="shared" si="57"/>
        <v>1145898</v>
      </c>
      <c r="F185" s="29">
        <f t="shared" si="53"/>
        <v>-19391</v>
      </c>
      <c r="G185" s="34">
        <f>+Inputs!$D$3</f>
        <v>0.37951000000000001</v>
      </c>
      <c r="I185" s="27">
        <f t="shared" si="58"/>
        <v>1165289</v>
      </c>
      <c r="K185" s="27">
        <f t="shared" si="54"/>
        <v>6474</v>
      </c>
      <c r="L185" s="27">
        <f t="shared" si="59"/>
        <v>1145898</v>
      </c>
      <c r="M185" s="27">
        <f t="shared" si="55"/>
        <v>2456.9477400000001</v>
      </c>
      <c r="N185" s="27">
        <f t="shared" si="56"/>
        <v>2456.9477400000001</v>
      </c>
      <c r="O185" s="27">
        <f t="shared" si="60"/>
        <v>-7351.5688800017051</v>
      </c>
      <c r="P185" s="27">
        <f t="shared" si="61"/>
        <v>7351.5688800017051</v>
      </c>
    </row>
    <row r="186" spans="1:20">
      <c r="A186" s="30">
        <v>41183</v>
      </c>
      <c r="C186" s="6">
        <v>178</v>
      </c>
      <c r="D186" s="29">
        <f t="shared" si="52"/>
        <v>6474</v>
      </c>
      <c r="E186" s="29">
        <f t="shared" si="57"/>
        <v>1152372</v>
      </c>
      <c r="F186" s="29">
        <f t="shared" si="53"/>
        <v>-12917</v>
      </c>
      <c r="G186" s="34">
        <f>+Inputs!$D$3</f>
        <v>0.37951000000000001</v>
      </c>
      <c r="I186" s="27">
        <f t="shared" si="58"/>
        <v>1165289</v>
      </c>
      <c r="K186" s="27">
        <f t="shared" si="54"/>
        <v>6474</v>
      </c>
      <c r="L186" s="27">
        <f t="shared" si="59"/>
        <v>1152372</v>
      </c>
      <c r="M186" s="27">
        <f t="shared" si="55"/>
        <v>2456.9477400000001</v>
      </c>
      <c r="N186" s="27">
        <f t="shared" si="56"/>
        <v>2456.9477400000001</v>
      </c>
      <c r="O186" s="27">
        <f t="shared" si="60"/>
        <v>-4894.6211400017055</v>
      </c>
      <c r="P186" s="27">
        <f t="shared" si="61"/>
        <v>4894.6211400017055</v>
      </c>
    </row>
    <row r="187" spans="1:20">
      <c r="A187" s="31">
        <v>41214</v>
      </c>
      <c r="C187" s="6">
        <v>179</v>
      </c>
      <c r="D187" s="29">
        <f t="shared" si="52"/>
        <v>6474</v>
      </c>
      <c r="E187" s="29">
        <f t="shared" si="57"/>
        <v>1158846</v>
      </c>
      <c r="F187" s="29">
        <f t="shared" si="53"/>
        <v>-6443</v>
      </c>
      <c r="G187" s="34">
        <f>+Inputs!$D$3</f>
        <v>0.37951000000000001</v>
      </c>
      <c r="I187" s="27">
        <f t="shared" si="58"/>
        <v>1165289</v>
      </c>
      <c r="K187" s="27">
        <f t="shared" si="54"/>
        <v>6474</v>
      </c>
      <c r="L187" s="27">
        <f t="shared" si="59"/>
        <v>1158846</v>
      </c>
      <c r="M187" s="27">
        <f t="shared" si="55"/>
        <v>2456.9477400000001</v>
      </c>
      <c r="N187" s="27">
        <f t="shared" si="56"/>
        <v>2456.9477400000001</v>
      </c>
      <c r="O187" s="27">
        <f t="shared" si="60"/>
        <v>-2437.6734000017054</v>
      </c>
      <c r="P187" s="27">
        <f t="shared" si="61"/>
        <v>2437.6734000017054</v>
      </c>
    </row>
    <row r="188" spans="1:20">
      <c r="A188" s="30">
        <v>41244</v>
      </c>
      <c r="C188" s="6">
        <v>180</v>
      </c>
      <c r="D188" s="29">
        <f>-F187</f>
        <v>6443</v>
      </c>
      <c r="E188" s="29">
        <f t="shared" si="57"/>
        <v>1165289</v>
      </c>
      <c r="F188" s="29">
        <f t="shared" si="53"/>
        <v>0</v>
      </c>
      <c r="G188" s="34">
        <f>+Inputs!$D$3</f>
        <v>0.37951000000000001</v>
      </c>
      <c r="I188" s="27">
        <f t="shared" si="58"/>
        <v>1165289</v>
      </c>
      <c r="K188" s="27">
        <f t="shared" si="54"/>
        <v>6443</v>
      </c>
      <c r="L188" s="27">
        <f t="shared" si="59"/>
        <v>1165289</v>
      </c>
      <c r="M188" s="27">
        <f t="shared" si="55"/>
        <v>2445.1829299999999</v>
      </c>
      <c r="N188" s="27">
        <f t="shared" si="56"/>
        <v>2445.1829299999999</v>
      </c>
      <c r="O188" s="27">
        <f t="shared" si="60"/>
        <v>7.5095299982945107</v>
      </c>
      <c r="P188" s="27">
        <f t="shared" si="61"/>
        <v>-7.5095299982945107</v>
      </c>
    </row>
    <row r="189" spans="1:20">
      <c r="A189" s="30"/>
      <c r="G189" s="28"/>
    </row>
    <row r="190" spans="1:20">
      <c r="A190" s="8" t="s">
        <v>43</v>
      </c>
      <c r="B190" s="33">
        <f>SUM(B9:B189)</f>
        <v>-1165289</v>
      </c>
      <c r="D190" s="33">
        <f>SUM(D9:D189)</f>
        <v>1165289</v>
      </c>
      <c r="G190" s="28"/>
      <c r="H190" s="33">
        <f>SUM(H9:H189)</f>
        <v>1165289</v>
      </c>
      <c r="I190" s="33"/>
      <c r="J190" s="33">
        <f>SUM(J9:J189)</f>
        <v>442227.17550000001</v>
      </c>
      <c r="K190" s="33">
        <f>SUM(K9:K189)</f>
        <v>1165289</v>
      </c>
      <c r="L190" s="33"/>
      <c r="M190" s="33">
        <f>SUM(M9:M189)</f>
        <v>442234.68502999836</v>
      </c>
      <c r="N190" s="33">
        <f>SUM(N9:N189)</f>
        <v>7.5095299982945107</v>
      </c>
      <c r="O190" s="33">
        <f>SUM(O9:O189)</f>
        <v>-39577839.95917026</v>
      </c>
      <c r="P190" s="33">
        <f>SUM(P9:P189)</f>
        <v>39577839.95917026</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34.xml><?xml version="1.0" encoding="utf-8"?>
<worksheet xmlns="http://schemas.openxmlformats.org/spreadsheetml/2006/main" xmlns:r="http://schemas.openxmlformats.org/officeDocument/2006/relationships">
  <sheetPr transitionEvaluation="1" codeName="Sheet37">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24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35827</v>
      </c>
      <c r="B9" s="32">
        <v>-945000</v>
      </c>
      <c r="C9" s="6">
        <v>1</v>
      </c>
      <c r="D9" s="29">
        <f t="shared" ref="D9:D40" si="0">ROUND(-(+$B$9/180)*1,0)</f>
        <v>5250</v>
      </c>
      <c r="E9" s="29">
        <f>+D9</f>
        <v>5250</v>
      </c>
      <c r="F9" s="29">
        <f t="shared" ref="F9:F40" si="1">$B$9+E9</f>
        <v>-939750</v>
      </c>
      <c r="G9" s="34">
        <f>+Inputs!$D$2</f>
        <v>0.3795</v>
      </c>
      <c r="H9" s="27">
        <f>-B9</f>
        <v>945000</v>
      </c>
      <c r="I9" s="27">
        <f>+H9</f>
        <v>945000</v>
      </c>
      <c r="J9" s="27">
        <f>H9*G9</f>
        <v>358627.5</v>
      </c>
      <c r="K9" s="27">
        <f t="shared" ref="K9:K40" si="2">D9</f>
        <v>5250</v>
      </c>
      <c r="L9" s="27">
        <f>+K9</f>
        <v>5250</v>
      </c>
      <c r="M9" s="27">
        <f t="shared" ref="M9:M40" si="3">K9*G9</f>
        <v>1992.375</v>
      </c>
      <c r="N9" s="27">
        <f t="shared" ref="N9:N40" si="4">M9-J9</f>
        <v>-356635.125</v>
      </c>
      <c r="O9" s="27">
        <f>+N9</f>
        <v>-356635.125</v>
      </c>
      <c r="P9" s="27">
        <f>-SUM(N9)</f>
        <v>356635.125</v>
      </c>
      <c r="Q9" s="38">
        <f>VLOOKUP(Q8,A36:P215,5)</f>
        <v>750750</v>
      </c>
      <c r="R9" s="38">
        <f>VLOOKUP(R8,A36:P215,5)</f>
        <v>813750</v>
      </c>
      <c r="S9" s="38">
        <f>+R9-Q9</f>
        <v>63000</v>
      </c>
      <c r="T9" s="35" t="s">
        <v>64</v>
      </c>
      <c r="U9" s="161">
        <f>-IF(TYPE(VLOOKUP(U8,$A$9:$P$188,6,FALSE))=16,0,VLOOKUP(U8,$A$9:$P$188,6,FALSE))</f>
        <v>252000</v>
      </c>
      <c r="V9" s="161">
        <f>-IF(TYPE(VLOOKUP(V8,$A$9:$P$188,6,FALSE))=16,0,VLOOKUP(V8,$A$9:$P$188,6,FALSE))</f>
        <v>246750</v>
      </c>
      <c r="W9" s="161">
        <f t="shared" ref="W9:AE9" si="5">-IF(TYPE(VLOOKUP(W8,$A$9:$P$188,6,FALSE))=16,0,VLOOKUP(W8,$A$9:$P$188,6,FALSE))</f>
        <v>241500</v>
      </c>
      <c r="X9" s="161">
        <f t="shared" si="5"/>
        <v>236250</v>
      </c>
      <c r="Y9" s="161">
        <f t="shared" si="5"/>
        <v>231000</v>
      </c>
      <c r="Z9" s="161">
        <f t="shared" si="5"/>
        <v>225750</v>
      </c>
      <c r="AA9" s="161">
        <f t="shared" si="5"/>
        <v>220500</v>
      </c>
      <c r="AB9" s="161">
        <f t="shared" si="5"/>
        <v>215250</v>
      </c>
      <c r="AC9" s="161">
        <f t="shared" si="5"/>
        <v>210000</v>
      </c>
      <c r="AD9" s="161">
        <f t="shared" si="5"/>
        <v>204750</v>
      </c>
      <c r="AE9" s="161">
        <f t="shared" si="5"/>
        <v>199500</v>
      </c>
    </row>
    <row r="10" spans="1:31">
      <c r="A10" s="30">
        <v>35855</v>
      </c>
      <c r="B10" s="9"/>
      <c r="C10" s="6">
        <v>2</v>
      </c>
      <c r="D10" s="29">
        <f t="shared" si="0"/>
        <v>5250</v>
      </c>
      <c r="E10" s="29">
        <f t="shared" ref="E10:E41" si="6">+E9+D10</f>
        <v>10500</v>
      </c>
      <c r="F10" s="29">
        <f t="shared" si="1"/>
        <v>-934500</v>
      </c>
      <c r="G10" s="34">
        <f>+Inputs!$D$2</f>
        <v>0.3795</v>
      </c>
      <c r="H10" s="2"/>
      <c r="I10" s="27">
        <f t="shared" ref="I10:I41" si="7">+I9+H10</f>
        <v>945000</v>
      </c>
      <c r="J10" s="27"/>
      <c r="K10" s="27">
        <f t="shared" si="2"/>
        <v>5250</v>
      </c>
      <c r="L10" s="27">
        <f t="shared" ref="L10:L41" si="8">+L9+K10</f>
        <v>10500</v>
      </c>
      <c r="M10" s="27">
        <f t="shared" si="3"/>
        <v>1992.375</v>
      </c>
      <c r="N10" s="27">
        <f t="shared" si="4"/>
        <v>1992.375</v>
      </c>
      <c r="O10" s="27">
        <f t="shared" ref="O10:O41" si="9">+O9+N10</f>
        <v>-354642.75</v>
      </c>
      <c r="P10" s="27">
        <f t="shared" ref="P10:P41" si="10">P9-N10</f>
        <v>354642.75</v>
      </c>
      <c r="Q10" s="38">
        <f>VLOOKUP(Q8,A36:P215,15)</f>
        <v>-73713.675000000323</v>
      </c>
      <c r="R10" s="38">
        <f>VLOOKUP(R8,A36:P215,15)</f>
        <v>-49804.545000000318</v>
      </c>
      <c r="S10" s="38">
        <f>+R10-Q10</f>
        <v>23909.130000000005</v>
      </c>
      <c r="T10" s="36" t="s">
        <v>69</v>
      </c>
    </row>
    <row r="11" spans="1:31">
      <c r="A11" s="31">
        <v>35886</v>
      </c>
      <c r="B11" s="5"/>
      <c r="C11" s="6">
        <v>3</v>
      </c>
      <c r="D11" s="29">
        <f t="shared" si="0"/>
        <v>5250</v>
      </c>
      <c r="E11" s="29">
        <f t="shared" si="6"/>
        <v>15750</v>
      </c>
      <c r="F11" s="29">
        <f t="shared" si="1"/>
        <v>-929250</v>
      </c>
      <c r="G11" s="34">
        <f>+Inputs!$D$2</f>
        <v>0.3795</v>
      </c>
      <c r="H11" s="2"/>
      <c r="I11" s="27">
        <f t="shared" si="7"/>
        <v>945000</v>
      </c>
      <c r="J11" s="27"/>
      <c r="K11" s="27">
        <f t="shared" si="2"/>
        <v>5250</v>
      </c>
      <c r="L11" s="27">
        <f t="shared" si="8"/>
        <v>15750</v>
      </c>
      <c r="M11" s="27">
        <f t="shared" si="3"/>
        <v>1992.375</v>
      </c>
      <c r="N11" s="27">
        <f t="shared" si="4"/>
        <v>1992.375</v>
      </c>
      <c r="O11" s="27">
        <f t="shared" si="9"/>
        <v>-352650.375</v>
      </c>
      <c r="P11" s="27">
        <f t="shared" si="10"/>
        <v>352650.375</v>
      </c>
      <c r="Q11" s="38">
        <f>+VLOOKUP(Q8,A36:P215,16)</f>
        <v>73713.675000000323</v>
      </c>
      <c r="R11" s="38">
        <f>+VLOOKUP(R8,A36:P215,16)</f>
        <v>49804.545000000318</v>
      </c>
      <c r="S11" s="38">
        <f>(+Q11+R11)/2</f>
        <v>61759.110000000321</v>
      </c>
      <c r="T11" s="36" t="s">
        <v>113</v>
      </c>
      <c r="U11" s="161">
        <f>IF(TYPE(VLOOKUP(U8,$A$9:$P$188,16,FALSE))=16,0,VLOOKUP(U8,$A$9:$P$188,16,FALSE))</f>
        <v>95630.377500000381</v>
      </c>
      <c r="V11" s="161">
        <f t="shared" ref="V11:AE11" si="11">IF(TYPE(VLOOKUP(V8,$A$9:$P$188,16,FALSE))=16,0,VLOOKUP(V8,$A$9:$P$188,16,FALSE))</f>
        <v>93637.950000000375</v>
      </c>
      <c r="W11" s="161">
        <f t="shared" si="11"/>
        <v>91645.52250000037</v>
      </c>
      <c r="X11" s="161">
        <f t="shared" si="11"/>
        <v>89653.095000000365</v>
      </c>
      <c r="Y11" s="161">
        <f t="shared" si="11"/>
        <v>87660.66750000036</v>
      </c>
      <c r="Z11" s="161">
        <f t="shared" si="11"/>
        <v>85668.240000000354</v>
      </c>
      <c r="AA11" s="161">
        <f t="shared" si="11"/>
        <v>83675.812500000349</v>
      </c>
      <c r="AB11" s="161">
        <f t="shared" si="11"/>
        <v>81683.385000000344</v>
      </c>
      <c r="AC11" s="161">
        <f t="shared" si="11"/>
        <v>79690.957500000339</v>
      </c>
      <c r="AD11" s="161">
        <f t="shared" si="11"/>
        <v>77698.530000000334</v>
      </c>
      <c r="AE11" s="161">
        <f t="shared" si="11"/>
        <v>75706.102500000328</v>
      </c>
    </row>
    <row r="12" spans="1:31">
      <c r="A12" s="30">
        <v>35916</v>
      </c>
      <c r="B12" s="3"/>
      <c r="C12" s="6">
        <v>4</v>
      </c>
      <c r="D12" s="29">
        <f t="shared" si="0"/>
        <v>5250</v>
      </c>
      <c r="E12" s="29">
        <f t="shared" si="6"/>
        <v>21000</v>
      </c>
      <c r="F12" s="29">
        <f t="shared" si="1"/>
        <v>-924000</v>
      </c>
      <c r="G12" s="34">
        <f>+Inputs!$D$2</f>
        <v>0.3795</v>
      </c>
      <c r="H12" s="2"/>
      <c r="I12" s="27">
        <f t="shared" si="7"/>
        <v>945000</v>
      </c>
      <c r="J12" s="27"/>
      <c r="K12" s="27">
        <f t="shared" si="2"/>
        <v>5250</v>
      </c>
      <c r="L12" s="27">
        <f t="shared" si="8"/>
        <v>21000</v>
      </c>
      <c r="M12" s="27">
        <f t="shared" si="3"/>
        <v>1992.375</v>
      </c>
      <c r="N12" s="27">
        <f t="shared" si="4"/>
        <v>1992.375</v>
      </c>
      <c r="O12" s="27">
        <f t="shared" si="9"/>
        <v>-350658</v>
      </c>
      <c r="P12" s="27">
        <f t="shared" si="10"/>
        <v>350658</v>
      </c>
      <c r="Q12" s="39"/>
      <c r="R12" s="40"/>
      <c r="S12" s="40"/>
      <c r="T12" s="36"/>
    </row>
    <row r="13" spans="1:31">
      <c r="A13" s="31">
        <v>35947</v>
      </c>
      <c r="B13" s="3"/>
      <c r="C13" s="6">
        <v>5</v>
      </c>
      <c r="D13" s="29">
        <f t="shared" si="0"/>
        <v>5250</v>
      </c>
      <c r="E13" s="29">
        <f t="shared" si="6"/>
        <v>26250</v>
      </c>
      <c r="F13" s="29">
        <f t="shared" si="1"/>
        <v>-918750</v>
      </c>
      <c r="G13" s="34">
        <f>+Inputs!$D$2</f>
        <v>0.3795</v>
      </c>
      <c r="H13" s="2"/>
      <c r="I13" s="27">
        <f t="shared" si="7"/>
        <v>945000</v>
      </c>
      <c r="J13" s="27"/>
      <c r="K13" s="27">
        <f t="shared" si="2"/>
        <v>5250</v>
      </c>
      <c r="L13" s="27">
        <f t="shared" si="8"/>
        <v>26250</v>
      </c>
      <c r="M13" s="27">
        <f t="shared" si="3"/>
        <v>1992.375</v>
      </c>
      <c r="N13" s="27">
        <f t="shared" si="4"/>
        <v>1992.375</v>
      </c>
      <c r="O13" s="27">
        <f t="shared" si="9"/>
        <v>-348665.625</v>
      </c>
      <c r="P13" s="27">
        <f t="shared" si="10"/>
        <v>348665.625</v>
      </c>
      <c r="Q13" s="38">
        <f>VLOOKUP(Q8,A36:P215,9)</f>
        <v>945000</v>
      </c>
      <c r="R13" s="38">
        <f>VLOOKUP(R8,A36:P215,9)</f>
        <v>945000</v>
      </c>
      <c r="S13" s="38">
        <f>+R13-Q13</f>
        <v>0</v>
      </c>
      <c r="T13" s="36" t="s">
        <v>70</v>
      </c>
    </row>
    <row r="14" spans="1:31">
      <c r="A14" s="30">
        <v>35977</v>
      </c>
      <c r="B14" s="3"/>
      <c r="C14" s="6">
        <v>6</v>
      </c>
      <c r="D14" s="29">
        <f t="shared" si="0"/>
        <v>5250</v>
      </c>
      <c r="E14" s="29">
        <f t="shared" si="6"/>
        <v>31500</v>
      </c>
      <c r="F14" s="29">
        <f t="shared" si="1"/>
        <v>-913500</v>
      </c>
      <c r="G14" s="34">
        <f>+Inputs!$D$2</f>
        <v>0.3795</v>
      </c>
      <c r="H14" s="2"/>
      <c r="I14" s="27">
        <f t="shared" si="7"/>
        <v>945000</v>
      </c>
      <c r="J14" s="27"/>
      <c r="K14" s="27">
        <f t="shared" si="2"/>
        <v>5250</v>
      </c>
      <c r="L14" s="27">
        <f t="shared" si="8"/>
        <v>31500</v>
      </c>
      <c r="M14" s="27">
        <f t="shared" si="3"/>
        <v>1992.375</v>
      </c>
      <c r="N14" s="27">
        <f t="shared" si="4"/>
        <v>1992.375</v>
      </c>
      <c r="O14" s="27">
        <f t="shared" si="9"/>
        <v>-346673.25</v>
      </c>
      <c r="P14" s="27">
        <f t="shared" si="10"/>
        <v>346673.25</v>
      </c>
      <c r="Q14" s="38">
        <f>VLOOKUP(Q8,A36:P215,12)</f>
        <v>750750</v>
      </c>
      <c r="R14" s="38">
        <f>VLOOKUP(R8,A36:P215,12)</f>
        <v>813750</v>
      </c>
      <c r="S14" s="38">
        <f>+R14-Q14</f>
        <v>63000</v>
      </c>
      <c r="T14" s="37" t="s">
        <v>93</v>
      </c>
    </row>
    <row r="15" spans="1:31">
      <c r="A15" s="31">
        <v>36008</v>
      </c>
      <c r="B15" s="3"/>
      <c r="C15" s="6">
        <v>7</v>
      </c>
      <c r="D15" s="29">
        <f t="shared" si="0"/>
        <v>5250</v>
      </c>
      <c r="E15" s="29">
        <f t="shared" si="6"/>
        <v>36750</v>
      </c>
      <c r="F15" s="29">
        <f t="shared" si="1"/>
        <v>-908250</v>
      </c>
      <c r="G15" s="34">
        <f>+Inputs!$D$2</f>
        <v>0.3795</v>
      </c>
      <c r="H15" s="2"/>
      <c r="I15" s="27">
        <f t="shared" si="7"/>
        <v>945000</v>
      </c>
      <c r="J15" s="27"/>
      <c r="K15" s="27">
        <f t="shared" si="2"/>
        <v>5250</v>
      </c>
      <c r="L15" s="27">
        <f t="shared" si="8"/>
        <v>36750</v>
      </c>
      <c r="M15" s="27">
        <f t="shared" si="3"/>
        <v>1992.375</v>
      </c>
      <c r="N15" s="27">
        <f t="shared" si="4"/>
        <v>1992.375</v>
      </c>
      <c r="O15" s="27">
        <f t="shared" si="9"/>
        <v>-344680.875</v>
      </c>
      <c r="P15" s="27">
        <f t="shared" si="10"/>
        <v>344680.875</v>
      </c>
    </row>
    <row r="16" spans="1:31">
      <c r="A16" s="30">
        <v>36039</v>
      </c>
      <c r="B16" s="3"/>
      <c r="C16" s="6">
        <v>8</v>
      </c>
      <c r="D16" s="29">
        <f t="shared" si="0"/>
        <v>5250</v>
      </c>
      <c r="E16" s="29">
        <f t="shared" si="6"/>
        <v>42000</v>
      </c>
      <c r="F16" s="29">
        <f t="shared" si="1"/>
        <v>-903000</v>
      </c>
      <c r="G16" s="34">
        <f>+Inputs!$D$2</f>
        <v>0.3795</v>
      </c>
      <c r="H16" s="2"/>
      <c r="I16" s="27">
        <f t="shared" si="7"/>
        <v>945000</v>
      </c>
      <c r="J16" s="27"/>
      <c r="K16" s="27">
        <f t="shared" si="2"/>
        <v>5250</v>
      </c>
      <c r="L16" s="27">
        <f t="shared" si="8"/>
        <v>42000</v>
      </c>
      <c r="M16" s="27">
        <f t="shared" si="3"/>
        <v>1992.375</v>
      </c>
      <c r="N16" s="27">
        <f t="shared" si="4"/>
        <v>1992.375</v>
      </c>
      <c r="O16" s="27">
        <f t="shared" si="9"/>
        <v>-342688.5</v>
      </c>
      <c r="P16" s="27">
        <f t="shared" si="10"/>
        <v>342688.5</v>
      </c>
      <c r="Q16" s="4"/>
      <c r="R16" s="4"/>
      <c r="S16" s="4"/>
    </row>
    <row r="17" spans="1:19">
      <c r="A17" s="31">
        <v>36069</v>
      </c>
      <c r="B17" s="3"/>
      <c r="C17" s="6">
        <v>9</v>
      </c>
      <c r="D17" s="29">
        <f t="shared" si="0"/>
        <v>5250</v>
      </c>
      <c r="E17" s="29">
        <f t="shared" si="6"/>
        <v>47250</v>
      </c>
      <c r="F17" s="29">
        <f t="shared" si="1"/>
        <v>-897750</v>
      </c>
      <c r="G17" s="34">
        <f>+Inputs!$D$2</f>
        <v>0.3795</v>
      </c>
      <c r="H17" s="2"/>
      <c r="I17" s="27">
        <f t="shared" si="7"/>
        <v>945000</v>
      </c>
      <c r="J17" s="27"/>
      <c r="K17" s="27">
        <f t="shared" si="2"/>
        <v>5250</v>
      </c>
      <c r="L17" s="27">
        <f t="shared" si="8"/>
        <v>47250</v>
      </c>
      <c r="M17" s="27">
        <f t="shared" si="3"/>
        <v>1992.375</v>
      </c>
      <c r="N17" s="27">
        <f t="shared" si="4"/>
        <v>1992.375</v>
      </c>
      <c r="O17" s="27">
        <f t="shared" si="9"/>
        <v>-340696.125</v>
      </c>
      <c r="P17" s="27">
        <f t="shared" si="10"/>
        <v>340696.125</v>
      </c>
      <c r="Q17" s="4"/>
      <c r="R17" s="4"/>
      <c r="S17" s="4"/>
    </row>
    <row r="18" spans="1:19">
      <c r="A18" s="30">
        <v>36100</v>
      </c>
      <c r="B18" s="3"/>
      <c r="C18" s="6">
        <v>10</v>
      </c>
      <c r="D18" s="29">
        <f t="shared" si="0"/>
        <v>5250</v>
      </c>
      <c r="E18" s="29">
        <f t="shared" si="6"/>
        <v>52500</v>
      </c>
      <c r="F18" s="29">
        <f t="shared" si="1"/>
        <v>-892500</v>
      </c>
      <c r="G18" s="34">
        <f>+Inputs!$D$2</f>
        <v>0.3795</v>
      </c>
      <c r="H18" s="2"/>
      <c r="I18" s="27">
        <f t="shared" si="7"/>
        <v>945000</v>
      </c>
      <c r="J18" s="27"/>
      <c r="K18" s="27">
        <f t="shared" si="2"/>
        <v>5250</v>
      </c>
      <c r="L18" s="27">
        <f t="shared" si="8"/>
        <v>52500</v>
      </c>
      <c r="M18" s="27">
        <f t="shared" si="3"/>
        <v>1992.375</v>
      </c>
      <c r="N18" s="27">
        <f t="shared" si="4"/>
        <v>1992.375</v>
      </c>
      <c r="O18" s="27">
        <f t="shared" si="9"/>
        <v>-338703.75</v>
      </c>
      <c r="P18" s="27">
        <f t="shared" si="10"/>
        <v>338703.75</v>
      </c>
      <c r="Q18" s="4"/>
      <c r="R18" s="4"/>
      <c r="S18" s="4"/>
    </row>
    <row r="19" spans="1:19">
      <c r="A19" s="31">
        <v>36130</v>
      </c>
      <c r="B19" s="3"/>
      <c r="C19" s="6">
        <v>11</v>
      </c>
      <c r="D19" s="29">
        <f t="shared" si="0"/>
        <v>5250</v>
      </c>
      <c r="E19" s="29">
        <f t="shared" si="6"/>
        <v>57750</v>
      </c>
      <c r="F19" s="29">
        <f t="shared" si="1"/>
        <v>-887250</v>
      </c>
      <c r="G19" s="34">
        <f>+Inputs!$D$2</f>
        <v>0.3795</v>
      </c>
      <c r="H19" s="2"/>
      <c r="I19" s="27">
        <f t="shared" si="7"/>
        <v>945000</v>
      </c>
      <c r="J19" s="27"/>
      <c r="K19" s="27">
        <f t="shared" si="2"/>
        <v>5250</v>
      </c>
      <c r="L19" s="27">
        <f t="shared" si="8"/>
        <v>57750</v>
      </c>
      <c r="M19" s="27">
        <f t="shared" si="3"/>
        <v>1992.375</v>
      </c>
      <c r="N19" s="27">
        <f t="shared" si="4"/>
        <v>1992.375</v>
      </c>
      <c r="O19" s="27">
        <f t="shared" si="9"/>
        <v>-336711.375</v>
      </c>
      <c r="P19" s="27">
        <f t="shared" si="10"/>
        <v>336711.375</v>
      </c>
      <c r="Q19" s="4"/>
      <c r="R19" s="4"/>
      <c r="S19" s="4"/>
    </row>
    <row r="20" spans="1:19">
      <c r="A20" s="30">
        <v>36161</v>
      </c>
      <c r="B20" s="3"/>
      <c r="C20" s="6">
        <v>12</v>
      </c>
      <c r="D20" s="29">
        <f t="shared" si="0"/>
        <v>5250</v>
      </c>
      <c r="E20" s="29">
        <f t="shared" si="6"/>
        <v>63000</v>
      </c>
      <c r="F20" s="29">
        <f t="shared" si="1"/>
        <v>-882000</v>
      </c>
      <c r="G20" s="34">
        <f>+Inputs!$D$2</f>
        <v>0.3795</v>
      </c>
      <c r="H20" s="2"/>
      <c r="I20" s="27">
        <f t="shared" si="7"/>
        <v>945000</v>
      </c>
      <c r="J20" s="27"/>
      <c r="K20" s="27">
        <f t="shared" si="2"/>
        <v>5250</v>
      </c>
      <c r="L20" s="27">
        <f t="shared" si="8"/>
        <v>63000</v>
      </c>
      <c r="M20" s="27">
        <f t="shared" si="3"/>
        <v>1992.375</v>
      </c>
      <c r="N20" s="27">
        <f t="shared" si="4"/>
        <v>1992.375</v>
      </c>
      <c r="O20" s="27">
        <f t="shared" si="9"/>
        <v>-334719</v>
      </c>
      <c r="P20" s="27">
        <f t="shared" si="10"/>
        <v>334719</v>
      </c>
      <c r="Q20" s="4"/>
      <c r="R20" s="4"/>
      <c r="S20" s="4"/>
    </row>
    <row r="21" spans="1:19">
      <c r="A21" s="31">
        <v>36192</v>
      </c>
      <c r="B21" s="3"/>
      <c r="C21" s="6">
        <v>13</v>
      </c>
      <c r="D21" s="29">
        <f t="shared" si="0"/>
        <v>5250</v>
      </c>
      <c r="E21" s="29">
        <f t="shared" si="6"/>
        <v>68250</v>
      </c>
      <c r="F21" s="29">
        <f t="shared" si="1"/>
        <v>-876750</v>
      </c>
      <c r="G21" s="34">
        <f>+Inputs!$D$2</f>
        <v>0.3795</v>
      </c>
      <c r="H21" s="2"/>
      <c r="I21" s="27">
        <f t="shared" si="7"/>
        <v>945000</v>
      </c>
      <c r="J21" s="27"/>
      <c r="K21" s="27">
        <f t="shared" si="2"/>
        <v>5250</v>
      </c>
      <c r="L21" s="27">
        <f t="shared" si="8"/>
        <v>68250</v>
      </c>
      <c r="M21" s="27">
        <f t="shared" si="3"/>
        <v>1992.375</v>
      </c>
      <c r="N21" s="27">
        <f t="shared" si="4"/>
        <v>1992.375</v>
      </c>
      <c r="O21" s="27">
        <f t="shared" si="9"/>
        <v>-332726.625</v>
      </c>
      <c r="P21" s="27">
        <f t="shared" si="10"/>
        <v>332726.625</v>
      </c>
      <c r="Q21" s="4"/>
      <c r="R21" s="4"/>
      <c r="S21" s="4"/>
    </row>
    <row r="22" spans="1:19">
      <c r="A22" s="30">
        <v>36220</v>
      </c>
      <c r="B22" s="3"/>
      <c r="C22" s="6">
        <v>14</v>
      </c>
      <c r="D22" s="29">
        <f t="shared" si="0"/>
        <v>5250</v>
      </c>
      <c r="E22" s="29">
        <f t="shared" si="6"/>
        <v>73500</v>
      </c>
      <c r="F22" s="29">
        <f t="shared" si="1"/>
        <v>-871500</v>
      </c>
      <c r="G22" s="34">
        <f>+Inputs!$D$2</f>
        <v>0.3795</v>
      </c>
      <c r="H22" s="2"/>
      <c r="I22" s="27">
        <f t="shared" si="7"/>
        <v>945000</v>
      </c>
      <c r="J22" s="27"/>
      <c r="K22" s="27">
        <f t="shared" si="2"/>
        <v>5250</v>
      </c>
      <c r="L22" s="27">
        <f t="shared" si="8"/>
        <v>73500</v>
      </c>
      <c r="M22" s="27">
        <f t="shared" si="3"/>
        <v>1992.375</v>
      </c>
      <c r="N22" s="27">
        <f t="shared" si="4"/>
        <v>1992.375</v>
      </c>
      <c r="O22" s="27">
        <f t="shared" si="9"/>
        <v>-330734.25</v>
      </c>
      <c r="P22" s="27">
        <f t="shared" si="10"/>
        <v>330734.25</v>
      </c>
      <c r="Q22" s="4"/>
      <c r="R22" s="4"/>
      <c r="S22" s="4"/>
    </row>
    <row r="23" spans="1:19">
      <c r="A23" s="31">
        <v>36251</v>
      </c>
      <c r="B23" s="3"/>
      <c r="C23" s="6">
        <v>15</v>
      </c>
      <c r="D23" s="29">
        <f t="shared" si="0"/>
        <v>5250</v>
      </c>
      <c r="E23" s="29">
        <f t="shared" si="6"/>
        <v>78750</v>
      </c>
      <c r="F23" s="29">
        <f t="shared" si="1"/>
        <v>-866250</v>
      </c>
      <c r="G23" s="34">
        <f>+Inputs!$D$2</f>
        <v>0.3795</v>
      </c>
      <c r="H23" s="2"/>
      <c r="I23" s="27">
        <f t="shared" si="7"/>
        <v>945000</v>
      </c>
      <c r="J23" s="27"/>
      <c r="K23" s="27">
        <f t="shared" si="2"/>
        <v>5250</v>
      </c>
      <c r="L23" s="27">
        <f t="shared" si="8"/>
        <v>78750</v>
      </c>
      <c r="M23" s="27">
        <f t="shared" si="3"/>
        <v>1992.375</v>
      </c>
      <c r="N23" s="27">
        <f t="shared" si="4"/>
        <v>1992.375</v>
      </c>
      <c r="O23" s="27">
        <f t="shared" si="9"/>
        <v>-328741.875</v>
      </c>
      <c r="P23" s="27">
        <f t="shared" si="10"/>
        <v>328741.875</v>
      </c>
      <c r="Q23" s="4"/>
      <c r="R23" s="4"/>
      <c r="S23" s="4"/>
    </row>
    <row r="24" spans="1:19">
      <c r="A24" s="30">
        <v>36281</v>
      </c>
      <c r="B24" s="3"/>
      <c r="C24" s="6">
        <v>16</v>
      </c>
      <c r="D24" s="29">
        <f t="shared" si="0"/>
        <v>5250</v>
      </c>
      <c r="E24" s="29">
        <f t="shared" si="6"/>
        <v>84000</v>
      </c>
      <c r="F24" s="29">
        <f t="shared" si="1"/>
        <v>-861000</v>
      </c>
      <c r="G24" s="34">
        <f>+Inputs!$D$2</f>
        <v>0.3795</v>
      </c>
      <c r="H24" s="2"/>
      <c r="I24" s="27">
        <f t="shared" si="7"/>
        <v>945000</v>
      </c>
      <c r="J24" s="27"/>
      <c r="K24" s="27">
        <f t="shared" si="2"/>
        <v>5250</v>
      </c>
      <c r="L24" s="27">
        <f t="shared" si="8"/>
        <v>84000</v>
      </c>
      <c r="M24" s="27">
        <f t="shared" si="3"/>
        <v>1992.375</v>
      </c>
      <c r="N24" s="27">
        <f t="shared" si="4"/>
        <v>1992.375</v>
      </c>
      <c r="O24" s="27">
        <f t="shared" si="9"/>
        <v>-326749.5</v>
      </c>
      <c r="P24" s="27">
        <f t="shared" si="10"/>
        <v>326749.5</v>
      </c>
      <c r="Q24" s="4"/>
      <c r="R24" s="4"/>
      <c r="S24" s="4"/>
    </row>
    <row r="25" spans="1:19">
      <c r="A25" s="31">
        <v>36312</v>
      </c>
      <c r="B25" s="3"/>
      <c r="C25" s="6">
        <v>17</v>
      </c>
      <c r="D25" s="29">
        <f t="shared" si="0"/>
        <v>5250</v>
      </c>
      <c r="E25" s="29">
        <f t="shared" si="6"/>
        <v>89250</v>
      </c>
      <c r="F25" s="29">
        <f t="shared" si="1"/>
        <v>-855750</v>
      </c>
      <c r="G25" s="34">
        <f>+Inputs!$D$2</f>
        <v>0.3795</v>
      </c>
      <c r="H25" s="2"/>
      <c r="I25" s="27">
        <f t="shared" si="7"/>
        <v>945000</v>
      </c>
      <c r="J25" s="27"/>
      <c r="K25" s="27">
        <f t="shared" si="2"/>
        <v>5250</v>
      </c>
      <c r="L25" s="27">
        <f t="shared" si="8"/>
        <v>89250</v>
      </c>
      <c r="M25" s="27">
        <f t="shared" si="3"/>
        <v>1992.375</v>
      </c>
      <c r="N25" s="27">
        <f t="shared" si="4"/>
        <v>1992.375</v>
      </c>
      <c r="O25" s="27">
        <f t="shared" si="9"/>
        <v>-324757.125</v>
      </c>
      <c r="P25" s="27">
        <f t="shared" si="10"/>
        <v>324757.125</v>
      </c>
      <c r="Q25" s="4"/>
      <c r="R25" s="4"/>
      <c r="S25" s="4"/>
    </row>
    <row r="26" spans="1:19">
      <c r="A26" s="30">
        <v>36342</v>
      </c>
      <c r="B26" s="3"/>
      <c r="C26" s="6">
        <v>18</v>
      </c>
      <c r="D26" s="29">
        <f t="shared" si="0"/>
        <v>5250</v>
      </c>
      <c r="E26" s="29">
        <f t="shared" si="6"/>
        <v>94500</v>
      </c>
      <c r="F26" s="29">
        <f t="shared" si="1"/>
        <v>-850500</v>
      </c>
      <c r="G26" s="34">
        <f>+Inputs!$D$2</f>
        <v>0.3795</v>
      </c>
      <c r="H26" s="2"/>
      <c r="I26" s="27">
        <f t="shared" si="7"/>
        <v>945000</v>
      </c>
      <c r="J26" s="27"/>
      <c r="K26" s="27">
        <f t="shared" si="2"/>
        <v>5250</v>
      </c>
      <c r="L26" s="27">
        <f t="shared" si="8"/>
        <v>94500</v>
      </c>
      <c r="M26" s="27">
        <f t="shared" si="3"/>
        <v>1992.375</v>
      </c>
      <c r="N26" s="27">
        <f t="shared" si="4"/>
        <v>1992.375</v>
      </c>
      <c r="O26" s="27">
        <f t="shared" si="9"/>
        <v>-322764.75</v>
      </c>
      <c r="P26" s="27">
        <f t="shared" si="10"/>
        <v>322764.75</v>
      </c>
      <c r="Q26" s="4"/>
      <c r="R26" s="4"/>
      <c r="S26" s="4"/>
    </row>
    <row r="27" spans="1:19">
      <c r="A27" s="31">
        <v>36373</v>
      </c>
      <c r="B27" s="3"/>
      <c r="C27" s="6">
        <v>19</v>
      </c>
      <c r="D27" s="29">
        <f t="shared" si="0"/>
        <v>5250</v>
      </c>
      <c r="E27" s="29">
        <f t="shared" si="6"/>
        <v>99750</v>
      </c>
      <c r="F27" s="29">
        <f t="shared" si="1"/>
        <v>-845250</v>
      </c>
      <c r="G27" s="34">
        <f>+Inputs!$D$2</f>
        <v>0.3795</v>
      </c>
      <c r="H27" s="2"/>
      <c r="I27" s="27">
        <f t="shared" si="7"/>
        <v>945000</v>
      </c>
      <c r="J27" s="27"/>
      <c r="K27" s="27">
        <f t="shared" si="2"/>
        <v>5250</v>
      </c>
      <c r="L27" s="27">
        <f t="shared" si="8"/>
        <v>99750</v>
      </c>
      <c r="M27" s="27">
        <f t="shared" si="3"/>
        <v>1992.375</v>
      </c>
      <c r="N27" s="27">
        <f t="shared" si="4"/>
        <v>1992.375</v>
      </c>
      <c r="O27" s="27">
        <f t="shared" si="9"/>
        <v>-320772.375</v>
      </c>
      <c r="P27" s="27">
        <f t="shared" si="10"/>
        <v>320772.375</v>
      </c>
      <c r="Q27" s="4"/>
      <c r="R27" s="4"/>
      <c r="S27" s="4"/>
    </row>
    <row r="28" spans="1:19">
      <c r="A28" s="30">
        <v>36404</v>
      </c>
      <c r="B28" s="3"/>
      <c r="C28" s="6">
        <v>20</v>
      </c>
      <c r="D28" s="29">
        <f t="shared" si="0"/>
        <v>5250</v>
      </c>
      <c r="E28" s="29">
        <f t="shared" si="6"/>
        <v>105000</v>
      </c>
      <c r="F28" s="29">
        <f t="shared" si="1"/>
        <v>-840000</v>
      </c>
      <c r="G28" s="34">
        <f>+Inputs!$D$2</f>
        <v>0.3795</v>
      </c>
      <c r="H28" s="2"/>
      <c r="I28" s="27">
        <f t="shared" si="7"/>
        <v>945000</v>
      </c>
      <c r="J28" s="27"/>
      <c r="K28" s="27">
        <f t="shared" si="2"/>
        <v>5250</v>
      </c>
      <c r="L28" s="27">
        <f t="shared" si="8"/>
        <v>105000</v>
      </c>
      <c r="M28" s="27">
        <f t="shared" si="3"/>
        <v>1992.375</v>
      </c>
      <c r="N28" s="27">
        <f t="shared" si="4"/>
        <v>1992.375</v>
      </c>
      <c r="O28" s="27">
        <f t="shared" si="9"/>
        <v>-318780</v>
      </c>
      <c r="P28" s="27">
        <f t="shared" si="10"/>
        <v>318780</v>
      </c>
      <c r="Q28" s="4"/>
      <c r="R28" s="4"/>
      <c r="S28" s="4"/>
    </row>
    <row r="29" spans="1:19">
      <c r="A29" s="31">
        <v>36434</v>
      </c>
      <c r="B29" s="3"/>
      <c r="C29" s="6">
        <v>21</v>
      </c>
      <c r="D29" s="29">
        <f t="shared" si="0"/>
        <v>5250</v>
      </c>
      <c r="E29" s="29">
        <f t="shared" si="6"/>
        <v>110250</v>
      </c>
      <c r="F29" s="29">
        <f t="shared" si="1"/>
        <v>-834750</v>
      </c>
      <c r="G29" s="34">
        <f>+Inputs!$D$2</f>
        <v>0.3795</v>
      </c>
      <c r="H29" s="2"/>
      <c r="I29" s="27">
        <f t="shared" si="7"/>
        <v>945000</v>
      </c>
      <c r="J29" s="27"/>
      <c r="K29" s="27">
        <f t="shared" si="2"/>
        <v>5250</v>
      </c>
      <c r="L29" s="27">
        <f t="shared" si="8"/>
        <v>110250</v>
      </c>
      <c r="M29" s="27">
        <f t="shared" si="3"/>
        <v>1992.375</v>
      </c>
      <c r="N29" s="27">
        <f t="shared" si="4"/>
        <v>1992.375</v>
      </c>
      <c r="O29" s="27">
        <f t="shared" si="9"/>
        <v>-316787.625</v>
      </c>
      <c r="P29" s="27">
        <f t="shared" si="10"/>
        <v>316787.625</v>
      </c>
      <c r="Q29" s="4"/>
      <c r="R29" s="4"/>
      <c r="S29" s="4"/>
    </row>
    <row r="30" spans="1:19">
      <c r="A30" s="30">
        <v>36465</v>
      </c>
      <c r="B30" s="3"/>
      <c r="C30" s="6">
        <v>22</v>
      </c>
      <c r="D30" s="29">
        <f t="shared" si="0"/>
        <v>5250</v>
      </c>
      <c r="E30" s="29">
        <f t="shared" si="6"/>
        <v>115500</v>
      </c>
      <c r="F30" s="29">
        <f t="shared" si="1"/>
        <v>-829500</v>
      </c>
      <c r="G30" s="34">
        <f>+Inputs!$D$2</f>
        <v>0.3795</v>
      </c>
      <c r="H30" s="2"/>
      <c r="I30" s="27">
        <f t="shared" si="7"/>
        <v>945000</v>
      </c>
      <c r="J30" s="27"/>
      <c r="K30" s="27">
        <f t="shared" si="2"/>
        <v>5250</v>
      </c>
      <c r="L30" s="27">
        <f t="shared" si="8"/>
        <v>115500</v>
      </c>
      <c r="M30" s="27">
        <f t="shared" si="3"/>
        <v>1992.375</v>
      </c>
      <c r="N30" s="27">
        <f t="shared" si="4"/>
        <v>1992.375</v>
      </c>
      <c r="O30" s="27">
        <f t="shared" si="9"/>
        <v>-314795.25</v>
      </c>
      <c r="P30" s="27">
        <f t="shared" si="10"/>
        <v>314795.25</v>
      </c>
      <c r="Q30" s="125"/>
    </row>
    <row r="31" spans="1:19">
      <c r="A31" s="31">
        <v>36495</v>
      </c>
      <c r="B31" s="3"/>
      <c r="C31" s="6">
        <v>23</v>
      </c>
      <c r="D31" s="29">
        <f t="shared" si="0"/>
        <v>5250</v>
      </c>
      <c r="E31" s="29">
        <f t="shared" si="6"/>
        <v>120750</v>
      </c>
      <c r="F31" s="29">
        <f t="shared" si="1"/>
        <v>-824250</v>
      </c>
      <c r="G31" s="34">
        <f>+Inputs!$D$2</f>
        <v>0.3795</v>
      </c>
      <c r="H31" s="2"/>
      <c r="I31" s="27">
        <f t="shared" si="7"/>
        <v>945000</v>
      </c>
      <c r="J31" s="27"/>
      <c r="K31" s="27">
        <f t="shared" si="2"/>
        <v>5250</v>
      </c>
      <c r="L31" s="27">
        <f t="shared" si="8"/>
        <v>120750</v>
      </c>
      <c r="M31" s="27">
        <f t="shared" si="3"/>
        <v>1992.375</v>
      </c>
      <c r="N31" s="27">
        <f t="shared" si="4"/>
        <v>1992.375</v>
      </c>
      <c r="O31" s="27">
        <f t="shared" si="9"/>
        <v>-312802.875</v>
      </c>
      <c r="P31" s="27">
        <f t="shared" si="10"/>
        <v>312802.875</v>
      </c>
      <c r="Q31" s="125"/>
    </row>
    <row r="32" spans="1:19">
      <c r="A32" s="30">
        <v>36526</v>
      </c>
      <c r="B32" s="3"/>
      <c r="C32" s="6">
        <v>24</v>
      </c>
      <c r="D32" s="29">
        <f t="shared" si="0"/>
        <v>5250</v>
      </c>
      <c r="E32" s="29">
        <f t="shared" si="6"/>
        <v>126000</v>
      </c>
      <c r="F32" s="29">
        <f t="shared" si="1"/>
        <v>-819000</v>
      </c>
      <c r="G32" s="34">
        <f>+Inputs!$D$2</f>
        <v>0.3795</v>
      </c>
      <c r="H32" s="2"/>
      <c r="I32" s="27">
        <f t="shared" si="7"/>
        <v>945000</v>
      </c>
      <c r="J32" s="27"/>
      <c r="K32" s="27">
        <f t="shared" si="2"/>
        <v>5250</v>
      </c>
      <c r="L32" s="27">
        <f t="shared" si="8"/>
        <v>126000</v>
      </c>
      <c r="M32" s="27">
        <f t="shared" si="3"/>
        <v>1992.375</v>
      </c>
      <c r="N32" s="27">
        <f t="shared" si="4"/>
        <v>1992.375</v>
      </c>
      <c r="O32" s="27">
        <f t="shared" si="9"/>
        <v>-310810.5</v>
      </c>
      <c r="P32" s="27">
        <f t="shared" si="10"/>
        <v>310810.5</v>
      </c>
      <c r="Q32" s="125"/>
    </row>
    <row r="33" spans="1:21">
      <c r="A33" s="31">
        <v>36557</v>
      </c>
      <c r="B33" s="3"/>
      <c r="C33" s="6">
        <v>25</v>
      </c>
      <c r="D33" s="29">
        <f t="shared" si="0"/>
        <v>5250</v>
      </c>
      <c r="E33" s="29">
        <f t="shared" si="6"/>
        <v>131250</v>
      </c>
      <c r="F33" s="29">
        <f t="shared" si="1"/>
        <v>-813750</v>
      </c>
      <c r="G33" s="34">
        <f>+Inputs!$D$2</f>
        <v>0.3795</v>
      </c>
      <c r="H33" s="2"/>
      <c r="I33" s="27">
        <f t="shared" si="7"/>
        <v>945000</v>
      </c>
      <c r="J33" s="27"/>
      <c r="K33" s="27">
        <f t="shared" si="2"/>
        <v>5250</v>
      </c>
      <c r="L33" s="27">
        <f t="shared" si="8"/>
        <v>131250</v>
      </c>
      <c r="M33" s="27">
        <f t="shared" si="3"/>
        <v>1992.375</v>
      </c>
      <c r="N33" s="27">
        <f t="shared" si="4"/>
        <v>1992.375</v>
      </c>
      <c r="O33" s="27">
        <f t="shared" si="9"/>
        <v>-308818.125</v>
      </c>
      <c r="P33" s="27">
        <f t="shared" si="10"/>
        <v>308818.125</v>
      </c>
      <c r="Q33" s="125"/>
    </row>
    <row r="34" spans="1:21">
      <c r="A34" s="30">
        <v>36586</v>
      </c>
      <c r="B34" s="3"/>
      <c r="C34" s="6">
        <v>26</v>
      </c>
      <c r="D34" s="29">
        <f t="shared" si="0"/>
        <v>5250</v>
      </c>
      <c r="E34" s="29">
        <f t="shared" si="6"/>
        <v>136500</v>
      </c>
      <c r="F34" s="29">
        <f t="shared" si="1"/>
        <v>-808500</v>
      </c>
      <c r="G34" s="34">
        <f>+Inputs!$D$2</f>
        <v>0.3795</v>
      </c>
      <c r="H34" s="2"/>
      <c r="I34" s="27">
        <f t="shared" si="7"/>
        <v>945000</v>
      </c>
      <c r="J34" s="27"/>
      <c r="K34" s="27">
        <f t="shared" si="2"/>
        <v>5250</v>
      </c>
      <c r="L34" s="27">
        <f t="shared" si="8"/>
        <v>136500</v>
      </c>
      <c r="M34" s="27">
        <f t="shared" si="3"/>
        <v>1992.375</v>
      </c>
      <c r="N34" s="27">
        <f t="shared" si="4"/>
        <v>1992.375</v>
      </c>
      <c r="O34" s="27">
        <f t="shared" si="9"/>
        <v>-306825.75</v>
      </c>
      <c r="P34" s="27">
        <f t="shared" si="10"/>
        <v>306825.75</v>
      </c>
      <c r="Q34" s="125"/>
    </row>
    <row r="35" spans="1:21">
      <c r="A35" s="31">
        <v>36617</v>
      </c>
      <c r="B35" s="3"/>
      <c r="C35" s="6">
        <v>27</v>
      </c>
      <c r="D35" s="29">
        <f t="shared" si="0"/>
        <v>5250</v>
      </c>
      <c r="E35" s="29">
        <f t="shared" si="6"/>
        <v>141750</v>
      </c>
      <c r="F35" s="29">
        <f t="shared" si="1"/>
        <v>-803250</v>
      </c>
      <c r="G35" s="34">
        <f>+Inputs!$D$2</f>
        <v>0.3795</v>
      </c>
      <c r="H35" s="2"/>
      <c r="I35" s="27">
        <f t="shared" si="7"/>
        <v>945000</v>
      </c>
      <c r="J35" s="27"/>
      <c r="K35" s="27">
        <f t="shared" si="2"/>
        <v>5250</v>
      </c>
      <c r="L35" s="27">
        <f t="shared" si="8"/>
        <v>141750</v>
      </c>
      <c r="M35" s="27">
        <f t="shared" si="3"/>
        <v>1992.375</v>
      </c>
      <c r="N35" s="27">
        <f t="shared" si="4"/>
        <v>1992.375</v>
      </c>
      <c r="O35" s="27">
        <f t="shared" si="9"/>
        <v>-304833.375</v>
      </c>
      <c r="P35" s="27">
        <f t="shared" si="10"/>
        <v>304833.375</v>
      </c>
    </row>
    <row r="36" spans="1:21">
      <c r="A36" s="30">
        <v>36647</v>
      </c>
      <c r="B36" s="3"/>
      <c r="C36" s="6">
        <v>28</v>
      </c>
      <c r="D36" s="29">
        <f t="shared" si="0"/>
        <v>5250</v>
      </c>
      <c r="E36" s="29">
        <f t="shared" si="6"/>
        <v>147000</v>
      </c>
      <c r="F36" s="29">
        <f t="shared" si="1"/>
        <v>-798000</v>
      </c>
      <c r="G36" s="34">
        <f>+Inputs!$D$2</f>
        <v>0.3795</v>
      </c>
      <c r="H36" s="2"/>
      <c r="I36" s="27">
        <f t="shared" si="7"/>
        <v>945000</v>
      </c>
      <c r="J36" s="27"/>
      <c r="K36" s="27">
        <f t="shared" si="2"/>
        <v>5250</v>
      </c>
      <c r="L36" s="27">
        <f t="shared" si="8"/>
        <v>147000</v>
      </c>
      <c r="M36" s="27">
        <f t="shared" si="3"/>
        <v>1992.375</v>
      </c>
      <c r="N36" s="27">
        <f t="shared" si="4"/>
        <v>1992.375</v>
      </c>
      <c r="O36" s="27">
        <f t="shared" si="9"/>
        <v>-302841</v>
      </c>
      <c r="P36" s="27">
        <f t="shared" si="10"/>
        <v>302841</v>
      </c>
    </row>
    <row r="37" spans="1:21">
      <c r="A37" s="31">
        <v>36678</v>
      </c>
      <c r="B37" s="3"/>
      <c r="C37" s="6">
        <v>29</v>
      </c>
      <c r="D37" s="29">
        <f t="shared" si="0"/>
        <v>5250</v>
      </c>
      <c r="E37" s="29">
        <f t="shared" si="6"/>
        <v>152250</v>
      </c>
      <c r="F37" s="29">
        <f t="shared" si="1"/>
        <v>-792750</v>
      </c>
      <c r="G37" s="34">
        <f>+Inputs!$D$2</f>
        <v>0.3795</v>
      </c>
      <c r="H37" s="2"/>
      <c r="I37" s="27">
        <f t="shared" si="7"/>
        <v>945000</v>
      </c>
      <c r="J37" s="27"/>
      <c r="K37" s="27">
        <f t="shared" si="2"/>
        <v>5250</v>
      </c>
      <c r="L37" s="27">
        <f t="shared" si="8"/>
        <v>152250</v>
      </c>
      <c r="M37" s="27">
        <f t="shared" si="3"/>
        <v>1992.375</v>
      </c>
      <c r="N37" s="27">
        <f t="shared" si="4"/>
        <v>1992.375</v>
      </c>
      <c r="O37" s="27">
        <f t="shared" si="9"/>
        <v>-300848.625</v>
      </c>
      <c r="P37" s="27">
        <f t="shared" si="10"/>
        <v>300848.625</v>
      </c>
    </row>
    <row r="38" spans="1:21">
      <c r="A38" s="30">
        <v>36708</v>
      </c>
      <c r="B38" s="3"/>
      <c r="C38" s="6">
        <v>30</v>
      </c>
      <c r="D38" s="29">
        <f t="shared" si="0"/>
        <v>5250</v>
      </c>
      <c r="E38" s="29">
        <f t="shared" si="6"/>
        <v>157500</v>
      </c>
      <c r="F38" s="29">
        <f t="shared" si="1"/>
        <v>-787500</v>
      </c>
      <c r="G38" s="34">
        <f>+Inputs!$D$2</f>
        <v>0.3795</v>
      </c>
      <c r="H38" s="2"/>
      <c r="I38" s="27">
        <f t="shared" si="7"/>
        <v>945000</v>
      </c>
      <c r="J38" s="27"/>
      <c r="K38" s="27">
        <f t="shared" si="2"/>
        <v>5250</v>
      </c>
      <c r="L38" s="27">
        <f t="shared" si="8"/>
        <v>157500</v>
      </c>
      <c r="M38" s="27">
        <f t="shared" si="3"/>
        <v>1992.375</v>
      </c>
      <c r="N38" s="27">
        <f t="shared" si="4"/>
        <v>1992.375</v>
      </c>
      <c r="O38" s="27">
        <f t="shared" si="9"/>
        <v>-298856.25</v>
      </c>
      <c r="P38" s="27">
        <f t="shared" si="10"/>
        <v>298856.25</v>
      </c>
    </row>
    <row r="39" spans="1:21">
      <c r="A39" s="31">
        <v>36739</v>
      </c>
      <c r="B39" s="2"/>
      <c r="C39" s="6">
        <v>31</v>
      </c>
      <c r="D39" s="29">
        <f t="shared" si="0"/>
        <v>5250</v>
      </c>
      <c r="E39" s="29">
        <f t="shared" si="6"/>
        <v>162750</v>
      </c>
      <c r="F39" s="29">
        <f t="shared" si="1"/>
        <v>-782250</v>
      </c>
      <c r="G39" s="34">
        <f>+Inputs!$D$2</f>
        <v>0.3795</v>
      </c>
      <c r="H39" s="2"/>
      <c r="I39" s="27">
        <f t="shared" si="7"/>
        <v>945000</v>
      </c>
      <c r="J39" s="27"/>
      <c r="K39" s="27">
        <f t="shared" si="2"/>
        <v>5250</v>
      </c>
      <c r="L39" s="27">
        <f t="shared" si="8"/>
        <v>162750</v>
      </c>
      <c r="M39" s="27">
        <f t="shared" si="3"/>
        <v>1992.375</v>
      </c>
      <c r="N39" s="27">
        <f t="shared" si="4"/>
        <v>1992.375</v>
      </c>
      <c r="O39" s="27">
        <f t="shared" si="9"/>
        <v>-296863.875</v>
      </c>
      <c r="P39" s="27">
        <f t="shared" si="10"/>
        <v>296863.875</v>
      </c>
    </row>
    <row r="40" spans="1:21">
      <c r="A40" s="30">
        <v>36770</v>
      </c>
      <c r="B40" s="2"/>
      <c r="C40" s="6">
        <v>32</v>
      </c>
      <c r="D40" s="29">
        <f t="shared" si="0"/>
        <v>5250</v>
      </c>
      <c r="E40" s="29">
        <f t="shared" si="6"/>
        <v>168000</v>
      </c>
      <c r="F40" s="29">
        <f t="shared" si="1"/>
        <v>-777000</v>
      </c>
      <c r="G40" s="34">
        <f>+Inputs!$D$2</f>
        <v>0.3795</v>
      </c>
      <c r="H40" s="2"/>
      <c r="I40" s="27">
        <f t="shared" si="7"/>
        <v>945000</v>
      </c>
      <c r="J40" s="2"/>
      <c r="K40" s="27">
        <f t="shared" si="2"/>
        <v>5250</v>
      </c>
      <c r="L40" s="27">
        <f t="shared" si="8"/>
        <v>168000</v>
      </c>
      <c r="M40" s="27">
        <f t="shared" si="3"/>
        <v>1992.375</v>
      </c>
      <c r="N40" s="27">
        <f t="shared" si="4"/>
        <v>1992.375</v>
      </c>
      <c r="O40" s="27">
        <f t="shared" si="9"/>
        <v>-294871.5</v>
      </c>
      <c r="P40" s="27">
        <f t="shared" si="10"/>
        <v>294871.5</v>
      </c>
    </row>
    <row r="41" spans="1:21">
      <c r="A41" s="31">
        <v>36800</v>
      </c>
      <c r="C41" s="6">
        <v>33</v>
      </c>
      <c r="D41" s="29">
        <f t="shared" ref="D41:D72" si="12">ROUND(-(+$B$9/180)*1,0)</f>
        <v>5250</v>
      </c>
      <c r="E41" s="29">
        <f t="shared" si="6"/>
        <v>173250</v>
      </c>
      <c r="F41" s="29">
        <f t="shared" ref="F41:F72" si="13">$B$9+E41</f>
        <v>-771750</v>
      </c>
      <c r="G41" s="34">
        <f>+Inputs!$D$2</f>
        <v>0.3795</v>
      </c>
      <c r="I41" s="27">
        <f t="shared" si="7"/>
        <v>945000</v>
      </c>
      <c r="K41" s="27">
        <f t="shared" ref="K41:K72" si="14">D41</f>
        <v>5250</v>
      </c>
      <c r="L41" s="27">
        <f t="shared" si="8"/>
        <v>173250</v>
      </c>
      <c r="M41" s="27">
        <f t="shared" ref="M41:M72" si="15">K41*G41</f>
        <v>1992.375</v>
      </c>
      <c r="N41" s="27">
        <f t="shared" ref="N41:N72" si="16">M41-J41</f>
        <v>1992.375</v>
      </c>
      <c r="O41" s="27">
        <f t="shared" si="9"/>
        <v>-292879.125</v>
      </c>
      <c r="P41" s="27">
        <f t="shared" si="10"/>
        <v>292879.125</v>
      </c>
    </row>
    <row r="42" spans="1:21">
      <c r="A42" s="30">
        <v>36831</v>
      </c>
      <c r="C42" s="6">
        <v>34</v>
      </c>
      <c r="D42" s="29">
        <f t="shared" si="12"/>
        <v>5250</v>
      </c>
      <c r="E42" s="29">
        <f t="shared" ref="E42:E73" si="17">+E41+D42</f>
        <v>178500</v>
      </c>
      <c r="F42" s="29">
        <f t="shared" si="13"/>
        <v>-766500</v>
      </c>
      <c r="G42" s="34">
        <f>+Inputs!$D$2</f>
        <v>0.3795</v>
      </c>
      <c r="I42" s="27">
        <f t="shared" ref="I42:I73" si="18">+I41+H42</f>
        <v>945000</v>
      </c>
      <c r="K42" s="27">
        <f t="shared" si="14"/>
        <v>5250</v>
      </c>
      <c r="L42" s="27">
        <f t="shared" ref="L42:L73" si="19">+L41+K42</f>
        <v>178500</v>
      </c>
      <c r="M42" s="27">
        <f t="shared" si="15"/>
        <v>1992.375</v>
      </c>
      <c r="N42" s="27">
        <f t="shared" si="16"/>
        <v>1992.375</v>
      </c>
      <c r="O42" s="27">
        <f t="shared" ref="O42:O73" si="20">+O41+N42</f>
        <v>-290886.75</v>
      </c>
      <c r="P42" s="27">
        <f t="shared" ref="P42:P73" si="21">P41-N42</f>
        <v>290886.75</v>
      </c>
    </row>
    <row r="43" spans="1:21">
      <c r="A43" s="31">
        <v>36861</v>
      </c>
      <c r="C43" s="6">
        <v>35</v>
      </c>
      <c r="D43" s="29">
        <f t="shared" si="12"/>
        <v>5250</v>
      </c>
      <c r="E43" s="29">
        <f t="shared" si="17"/>
        <v>183750</v>
      </c>
      <c r="F43" s="29">
        <f t="shared" si="13"/>
        <v>-761250</v>
      </c>
      <c r="G43" s="34">
        <f>+Inputs!$D$2</f>
        <v>0.3795</v>
      </c>
      <c r="I43" s="27">
        <f t="shared" si="18"/>
        <v>945000</v>
      </c>
      <c r="K43" s="27">
        <f t="shared" si="14"/>
        <v>5250</v>
      </c>
      <c r="L43" s="27">
        <f t="shared" si="19"/>
        <v>183750</v>
      </c>
      <c r="M43" s="27">
        <f t="shared" si="15"/>
        <v>1992.375</v>
      </c>
      <c r="N43" s="27">
        <f t="shared" si="16"/>
        <v>1992.375</v>
      </c>
      <c r="O43" s="27">
        <f t="shared" si="20"/>
        <v>-288894.375</v>
      </c>
      <c r="P43" s="27">
        <f t="shared" si="21"/>
        <v>288894.375</v>
      </c>
    </row>
    <row r="44" spans="1:21">
      <c r="A44" s="30">
        <v>36892</v>
      </c>
      <c r="C44" s="6">
        <v>36</v>
      </c>
      <c r="D44" s="29">
        <f t="shared" si="12"/>
        <v>5250</v>
      </c>
      <c r="E44" s="29">
        <f t="shared" si="17"/>
        <v>189000</v>
      </c>
      <c r="F44" s="29">
        <f t="shared" si="13"/>
        <v>-756000</v>
      </c>
      <c r="G44" s="34">
        <f>+Inputs!$D$2</f>
        <v>0.3795</v>
      </c>
      <c r="I44" s="27">
        <f t="shared" si="18"/>
        <v>945000</v>
      </c>
      <c r="K44" s="27">
        <f t="shared" si="14"/>
        <v>5250</v>
      </c>
      <c r="L44" s="27">
        <f t="shared" si="19"/>
        <v>189000</v>
      </c>
      <c r="M44" s="27">
        <f t="shared" si="15"/>
        <v>1992.375</v>
      </c>
      <c r="N44" s="27">
        <f t="shared" si="16"/>
        <v>1992.375</v>
      </c>
      <c r="O44" s="27">
        <f t="shared" si="20"/>
        <v>-286902</v>
      </c>
      <c r="P44" s="27">
        <f t="shared" si="21"/>
        <v>286902</v>
      </c>
      <c r="U44" s="108"/>
    </row>
    <row r="45" spans="1:21">
      <c r="A45" s="31">
        <v>36923</v>
      </c>
      <c r="C45" s="6">
        <v>37</v>
      </c>
      <c r="D45" s="29">
        <f t="shared" si="12"/>
        <v>5250</v>
      </c>
      <c r="E45" s="29">
        <f t="shared" si="17"/>
        <v>194250</v>
      </c>
      <c r="F45" s="29">
        <f t="shared" si="13"/>
        <v>-750750</v>
      </c>
      <c r="G45" s="34">
        <f>+Inputs!$D$2</f>
        <v>0.3795</v>
      </c>
      <c r="I45" s="27">
        <f t="shared" si="18"/>
        <v>945000</v>
      </c>
      <c r="K45" s="27">
        <f t="shared" si="14"/>
        <v>5250</v>
      </c>
      <c r="L45" s="27">
        <f t="shared" si="19"/>
        <v>194250</v>
      </c>
      <c r="M45" s="27">
        <f t="shared" si="15"/>
        <v>1992.375</v>
      </c>
      <c r="N45" s="27">
        <f t="shared" si="16"/>
        <v>1992.375</v>
      </c>
      <c r="O45" s="27">
        <f t="shared" si="20"/>
        <v>-284909.625</v>
      </c>
      <c r="P45" s="27">
        <f t="shared" si="21"/>
        <v>284909.625</v>
      </c>
      <c r="U45" s="108"/>
    </row>
    <row r="46" spans="1:21">
      <c r="A46" s="30">
        <v>36951</v>
      </c>
      <c r="C46" s="6">
        <v>38</v>
      </c>
      <c r="D46" s="29">
        <f t="shared" si="12"/>
        <v>5250</v>
      </c>
      <c r="E46" s="29">
        <f t="shared" si="17"/>
        <v>199500</v>
      </c>
      <c r="F46" s="29">
        <f t="shared" si="13"/>
        <v>-745500</v>
      </c>
      <c r="G46" s="34">
        <f>+Inputs!$D$2</f>
        <v>0.3795</v>
      </c>
      <c r="I46" s="27">
        <f t="shared" si="18"/>
        <v>945000</v>
      </c>
      <c r="K46" s="27">
        <f t="shared" si="14"/>
        <v>5250</v>
      </c>
      <c r="L46" s="27">
        <f t="shared" si="19"/>
        <v>199500</v>
      </c>
      <c r="M46" s="27">
        <f t="shared" si="15"/>
        <v>1992.375</v>
      </c>
      <c r="N46" s="27">
        <f t="shared" si="16"/>
        <v>1992.375</v>
      </c>
      <c r="O46" s="27">
        <f t="shared" si="20"/>
        <v>-282917.25</v>
      </c>
      <c r="P46" s="27">
        <f t="shared" si="21"/>
        <v>282917.25</v>
      </c>
      <c r="U46" s="108"/>
    </row>
    <row r="47" spans="1:21">
      <c r="A47" s="31">
        <v>36982</v>
      </c>
      <c r="C47" s="6">
        <v>39</v>
      </c>
      <c r="D47" s="29">
        <f t="shared" si="12"/>
        <v>5250</v>
      </c>
      <c r="E47" s="29">
        <f t="shared" si="17"/>
        <v>204750</v>
      </c>
      <c r="F47" s="29">
        <f t="shared" si="13"/>
        <v>-740250</v>
      </c>
      <c r="G47" s="34">
        <f>+Inputs!$D$2</f>
        <v>0.3795</v>
      </c>
      <c r="I47" s="27">
        <f t="shared" si="18"/>
        <v>945000</v>
      </c>
      <c r="K47" s="27">
        <f t="shared" si="14"/>
        <v>5250</v>
      </c>
      <c r="L47" s="27">
        <f t="shared" si="19"/>
        <v>204750</v>
      </c>
      <c r="M47" s="27">
        <f t="shared" si="15"/>
        <v>1992.375</v>
      </c>
      <c r="N47" s="27">
        <f t="shared" si="16"/>
        <v>1992.375</v>
      </c>
      <c r="O47" s="27">
        <f t="shared" si="20"/>
        <v>-280924.875</v>
      </c>
      <c r="P47" s="27">
        <f t="shared" si="21"/>
        <v>280924.875</v>
      </c>
      <c r="U47" s="108"/>
    </row>
    <row r="48" spans="1:21">
      <c r="A48" s="30">
        <v>37012</v>
      </c>
      <c r="C48" s="6">
        <v>40</v>
      </c>
      <c r="D48" s="29">
        <f t="shared" si="12"/>
        <v>5250</v>
      </c>
      <c r="E48" s="29">
        <f t="shared" si="17"/>
        <v>210000</v>
      </c>
      <c r="F48" s="29">
        <f t="shared" si="13"/>
        <v>-735000</v>
      </c>
      <c r="G48" s="34">
        <f>+Inputs!$D$2</f>
        <v>0.3795</v>
      </c>
      <c r="I48" s="27">
        <f t="shared" si="18"/>
        <v>945000</v>
      </c>
      <c r="K48" s="27">
        <f t="shared" si="14"/>
        <v>5250</v>
      </c>
      <c r="L48" s="27">
        <f t="shared" si="19"/>
        <v>210000</v>
      </c>
      <c r="M48" s="27">
        <f t="shared" si="15"/>
        <v>1992.375</v>
      </c>
      <c r="N48" s="27">
        <f t="shared" si="16"/>
        <v>1992.375</v>
      </c>
      <c r="O48" s="27">
        <f t="shared" si="20"/>
        <v>-278932.5</v>
      </c>
      <c r="P48" s="27">
        <f t="shared" si="21"/>
        <v>278932.5</v>
      </c>
      <c r="U48" s="108"/>
    </row>
    <row r="49" spans="1:21">
      <c r="A49" s="31">
        <v>37043</v>
      </c>
      <c r="C49" s="6">
        <v>41</v>
      </c>
      <c r="D49" s="29">
        <f t="shared" si="12"/>
        <v>5250</v>
      </c>
      <c r="E49" s="29">
        <f t="shared" si="17"/>
        <v>215250</v>
      </c>
      <c r="F49" s="29">
        <f t="shared" si="13"/>
        <v>-729750</v>
      </c>
      <c r="G49" s="34">
        <f>+Inputs!$D$2</f>
        <v>0.3795</v>
      </c>
      <c r="I49" s="27">
        <f t="shared" si="18"/>
        <v>945000</v>
      </c>
      <c r="K49" s="27">
        <f t="shared" si="14"/>
        <v>5250</v>
      </c>
      <c r="L49" s="27">
        <f t="shared" si="19"/>
        <v>215250</v>
      </c>
      <c r="M49" s="27">
        <f t="shared" si="15"/>
        <v>1992.375</v>
      </c>
      <c r="N49" s="27">
        <f t="shared" si="16"/>
        <v>1992.375</v>
      </c>
      <c r="O49" s="27">
        <f t="shared" si="20"/>
        <v>-276940.125</v>
      </c>
      <c r="P49" s="27">
        <f t="shared" si="21"/>
        <v>276940.125</v>
      </c>
      <c r="U49" s="108"/>
    </row>
    <row r="50" spans="1:21">
      <c r="A50" s="30">
        <v>37073</v>
      </c>
      <c r="C50" s="6">
        <v>42</v>
      </c>
      <c r="D50" s="29">
        <f t="shared" si="12"/>
        <v>5250</v>
      </c>
      <c r="E50" s="29">
        <f t="shared" si="17"/>
        <v>220500</v>
      </c>
      <c r="F50" s="29">
        <f t="shared" si="13"/>
        <v>-724500</v>
      </c>
      <c r="G50" s="34">
        <f>+Inputs!$D$2</f>
        <v>0.3795</v>
      </c>
      <c r="I50" s="27">
        <f t="shared" si="18"/>
        <v>945000</v>
      </c>
      <c r="K50" s="27">
        <f t="shared" si="14"/>
        <v>5250</v>
      </c>
      <c r="L50" s="27">
        <f t="shared" si="19"/>
        <v>220500</v>
      </c>
      <c r="M50" s="27">
        <f t="shared" si="15"/>
        <v>1992.375</v>
      </c>
      <c r="N50" s="27">
        <f t="shared" si="16"/>
        <v>1992.375</v>
      </c>
      <c r="O50" s="27">
        <f t="shared" si="20"/>
        <v>-274947.75</v>
      </c>
      <c r="P50" s="27">
        <f t="shared" si="21"/>
        <v>274947.75</v>
      </c>
      <c r="U50" s="108"/>
    </row>
    <row r="51" spans="1:21">
      <c r="A51" s="31">
        <v>37104</v>
      </c>
      <c r="C51" s="6">
        <v>43</v>
      </c>
      <c r="D51" s="29">
        <f t="shared" si="12"/>
        <v>5250</v>
      </c>
      <c r="E51" s="29">
        <f t="shared" si="17"/>
        <v>225750</v>
      </c>
      <c r="F51" s="29">
        <f t="shared" si="13"/>
        <v>-719250</v>
      </c>
      <c r="G51" s="34">
        <f>+Inputs!$D$2</f>
        <v>0.3795</v>
      </c>
      <c r="I51" s="27">
        <f t="shared" si="18"/>
        <v>945000</v>
      </c>
      <c r="K51" s="27">
        <f t="shared" si="14"/>
        <v>5250</v>
      </c>
      <c r="L51" s="27">
        <f t="shared" si="19"/>
        <v>225750</v>
      </c>
      <c r="M51" s="27">
        <f t="shared" si="15"/>
        <v>1992.375</v>
      </c>
      <c r="N51" s="27">
        <f t="shared" si="16"/>
        <v>1992.375</v>
      </c>
      <c r="O51" s="27">
        <f t="shared" si="20"/>
        <v>-272955.375</v>
      </c>
      <c r="P51" s="27">
        <f t="shared" si="21"/>
        <v>272955.375</v>
      </c>
      <c r="U51" s="108"/>
    </row>
    <row r="52" spans="1:21">
      <c r="A52" s="30">
        <v>37135</v>
      </c>
      <c r="C52" s="6">
        <v>44</v>
      </c>
      <c r="D52" s="29">
        <f t="shared" si="12"/>
        <v>5250</v>
      </c>
      <c r="E52" s="29">
        <f t="shared" si="17"/>
        <v>231000</v>
      </c>
      <c r="F52" s="29">
        <f t="shared" si="13"/>
        <v>-714000</v>
      </c>
      <c r="G52" s="34">
        <f>+Inputs!$D$2</f>
        <v>0.3795</v>
      </c>
      <c r="I52" s="27">
        <f t="shared" si="18"/>
        <v>945000</v>
      </c>
      <c r="K52" s="27">
        <f t="shared" si="14"/>
        <v>5250</v>
      </c>
      <c r="L52" s="27">
        <f t="shared" si="19"/>
        <v>231000</v>
      </c>
      <c r="M52" s="27">
        <f t="shared" si="15"/>
        <v>1992.375</v>
      </c>
      <c r="N52" s="27">
        <f t="shared" si="16"/>
        <v>1992.375</v>
      </c>
      <c r="O52" s="27">
        <f t="shared" si="20"/>
        <v>-270963</v>
      </c>
      <c r="P52" s="27">
        <f t="shared" si="21"/>
        <v>270963</v>
      </c>
      <c r="U52" s="108"/>
    </row>
    <row r="53" spans="1:21">
      <c r="A53" s="31">
        <v>37165</v>
      </c>
      <c r="C53" s="6">
        <v>45</v>
      </c>
      <c r="D53" s="29">
        <f t="shared" si="12"/>
        <v>5250</v>
      </c>
      <c r="E53" s="29">
        <f t="shared" si="17"/>
        <v>236250</v>
      </c>
      <c r="F53" s="29">
        <f t="shared" si="13"/>
        <v>-708750</v>
      </c>
      <c r="G53" s="34">
        <f>+Inputs!$D$2</f>
        <v>0.3795</v>
      </c>
      <c r="I53" s="27">
        <f t="shared" si="18"/>
        <v>945000</v>
      </c>
      <c r="K53" s="27">
        <f t="shared" si="14"/>
        <v>5250</v>
      </c>
      <c r="L53" s="27">
        <f t="shared" si="19"/>
        <v>236250</v>
      </c>
      <c r="M53" s="27">
        <f t="shared" si="15"/>
        <v>1992.375</v>
      </c>
      <c r="N53" s="27">
        <f t="shared" si="16"/>
        <v>1992.375</v>
      </c>
      <c r="O53" s="27">
        <f t="shared" si="20"/>
        <v>-268970.625</v>
      </c>
      <c r="P53" s="27">
        <f t="shared" si="21"/>
        <v>268970.625</v>
      </c>
      <c r="U53" s="108"/>
    </row>
    <row r="54" spans="1:21">
      <c r="A54" s="30">
        <v>37196</v>
      </c>
      <c r="C54" s="6">
        <v>46</v>
      </c>
      <c r="D54" s="29">
        <f t="shared" si="12"/>
        <v>5250</v>
      </c>
      <c r="E54" s="29">
        <f t="shared" si="17"/>
        <v>241500</v>
      </c>
      <c r="F54" s="29">
        <f t="shared" si="13"/>
        <v>-703500</v>
      </c>
      <c r="G54" s="34">
        <f>+Inputs!$D$2</f>
        <v>0.3795</v>
      </c>
      <c r="I54" s="27">
        <f t="shared" si="18"/>
        <v>945000</v>
      </c>
      <c r="K54" s="27">
        <f t="shared" si="14"/>
        <v>5250</v>
      </c>
      <c r="L54" s="27">
        <f t="shared" si="19"/>
        <v>241500</v>
      </c>
      <c r="M54" s="27">
        <f t="shared" si="15"/>
        <v>1992.375</v>
      </c>
      <c r="N54" s="27">
        <f t="shared" si="16"/>
        <v>1992.375</v>
      </c>
      <c r="O54" s="27">
        <f t="shared" si="20"/>
        <v>-266978.25</v>
      </c>
      <c r="P54" s="27">
        <f t="shared" si="21"/>
        <v>266978.25</v>
      </c>
      <c r="U54" s="108"/>
    </row>
    <row r="55" spans="1:21">
      <c r="A55" s="31">
        <v>37226</v>
      </c>
      <c r="C55" s="6">
        <v>47</v>
      </c>
      <c r="D55" s="29">
        <f t="shared" si="12"/>
        <v>5250</v>
      </c>
      <c r="E55" s="29">
        <f t="shared" si="17"/>
        <v>246750</v>
      </c>
      <c r="F55" s="29">
        <f t="shared" si="13"/>
        <v>-698250</v>
      </c>
      <c r="G55" s="34">
        <f>+Inputs!$D$2</f>
        <v>0.3795</v>
      </c>
      <c r="I55" s="27">
        <f t="shared" si="18"/>
        <v>945000</v>
      </c>
      <c r="K55" s="27">
        <f t="shared" si="14"/>
        <v>5250</v>
      </c>
      <c r="L55" s="27">
        <f t="shared" si="19"/>
        <v>246750</v>
      </c>
      <c r="M55" s="27">
        <f t="shared" si="15"/>
        <v>1992.375</v>
      </c>
      <c r="N55" s="27">
        <f t="shared" si="16"/>
        <v>1992.375</v>
      </c>
      <c r="O55" s="27">
        <f t="shared" si="20"/>
        <v>-264985.875</v>
      </c>
      <c r="P55" s="27">
        <f t="shared" si="21"/>
        <v>264985.875</v>
      </c>
      <c r="U55" s="108"/>
    </row>
    <row r="56" spans="1:21">
      <c r="A56" s="30">
        <v>37257</v>
      </c>
      <c r="C56" s="6">
        <v>48</v>
      </c>
      <c r="D56" s="29">
        <f t="shared" si="12"/>
        <v>5250</v>
      </c>
      <c r="E56" s="29">
        <f t="shared" si="17"/>
        <v>252000</v>
      </c>
      <c r="F56" s="29">
        <f t="shared" si="13"/>
        <v>-693000</v>
      </c>
      <c r="G56" s="34">
        <f>+Inputs!$D$2</f>
        <v>0.3795</v>
      </c>
      <c r="I56" s="27">
        <f t="shared" si="18"/>
        <v>945000</v>
      </c>
      <c r="K56" s="27">
        <f t="shared" si="14"/>
        <v>5250</v>
      </c>
      <c r="L56" s="27">
        <f t="shared" si="19"/>
        <v>252000</v>
      </c>
      <c r="M56" s="27">
        <f t="shared" si="15"/>
        <v>1992.375</v>
      </c>
      <c r="N56" s="27">
        <f t="shared" si="16"/>
        <v>1992.375</v>
      </c>
      <c r="O56" s="27">
        <f t="shared" si="20"/>
        <v>-262993.5</v>
      </c>
      <c r="P56" s="27">
        <f t="shared" si="21"/>
        <v>262993.5</v>
      </c>
    </row>
    <row r="57" spans="1:21">
      <c r="A57" s="31">
        <v>37288</v>
      </c>
      <c r="C57" s="6">
        <v>49</v>
      </c>
      <c r="D57" s="29">
        <f t="shared" si="12"/>
        <v>5250</v>
      </c>
      <c r="E57" s="29">
        <f t="shared" si="17"/>
        <v>257250</v>
      </c>
      <c r="F57" s="29">
        <f t="shared" si="13"/>
        <v>-687750</v>
      </c>
      <c r="G57" s="34">
        <f>+Inputs!$D$2</f>
        <v>0.3795</v>
      </c>
      <c r="I57" s="27">
        <f t="shared" si="18"/>
        <v>945000</v>
      </c>
      <c r="K57" s="27">
        <f t="shared" si="14"/>
        <v>5250</v>
      </c>
      <c r="L57" s="27">
        <f t="shared" si="19"/>
        <v>257250</v>
      </c>
      <c r="M57" s="27">
        <f t="shared" si="15"/>
        <v>1992.375</v>
      </c>
      <c r="N57" s="27">
        <f t="shared" si="16"/>
        <v>1992.375</v>
      </c>
      <c r="O57" s="27">
        <f t="shared" si="20"/>
        <v>-261001.125</v>
      </c>
      <c r="P57" s="27">
        <f t="shared" si="21"/>
        <v>261001.125</v>
      </c>
    </row>
    <row r="58" spans="1:21">
      <c r="A58" s="30">
        <v>37316</v>
      </c>
      <c r="C58" s="6">
        <v>50</v>
      </c>
      <c r="D58" s="29">
        <f t="shared" si="12"/>
        <v>5250</v>
      </c>
      <c r="E58" s="29">
        <f t="shared" si="17"/>
        <v>262500</v>
      </c>
      <c r="F58" s="29">
        <f t="shared" si="13"/>
        <v>-682500</v>
      </c>
      <c r="G58" s="34">
        <f>+Inputs!$D$2</f>
        <v>0.3795</v>
      </c>
      <c r="I58" s="27">
        <f t="shared" si="18"/>
        <v>945000</v>
      </c>
      <c r="K58" s="27">
        <f t="shared" si="14"/>
        <v>5250</v>
      </c>
      <c r="L58" s="27">
        <f t="shared" si="19"/>
        <v>262500</v>
      </c>
      <c r="M58" s="27">
        <f t="shared" si="15"/>
        <v>1992.375</v>
      </c>
      <c r="N58" s="27">
        <f t="shared" si="16"/>
        <v>1992.375</v>
      </c>
      <c r="O58" s="27">
        <f t="shared" si="20"/>
        <v>-259008.75</v>
      </c>
      <c r="P58" s="27">
        <f t="shared" si="21"/>
        <v>259008.75</v>
      </c>
    </row>
    <row r="59" spans="1:21">
      <c r="A59" s="31">
        <v>37347</v>
      </c>
      <c r="C59" s="6">
        <v>51</v>
      </c>
      <c r="D59" s="29">
        <f t="shared" si="12"/>
        <v>5250</v>
      </c>
      <c r="E59" s="29">
        <f t="shared" si="17"/>
        <v>267750</v>
      </c>
      <c r="F59" s="29">
        <f t="shared" si="13"/>
        <v>-677250</v>
      </c>
      <c r="G59" s="34">
        <f>+Inputs!$D$2</f>
        <v>0.3795</v>
      </c>
      <c r="I59" s="27">
        <f t="shared" si="18"/>
        <v>945000</v>
      </c>
      <c r="K59" s="27">
        <f t="shared" si="14"/>
        <v>5250</v>
      </c>
      <c r="L59" s="27">
        <f t="shared" si="19"/>
        <v>267750</v>
      </c>
      <c r="M59" s="27">
        <f t="shared" si="15"/>
        <v>1992.375</v>
      </c>
      <c r="N59" s="27">
        <f t="shared" si="16"/>
        <v>1992.375</v>
      </c>
      <c r="O59" s="27">
        <f t="shared" si="20"/>
        <v>-257016.375</v>
      </c>
      <c r="P59" s="27">
        <f t="shared" si="21"/>
        <v>257016.375</v>
      </c>
    </row>
    <row r="60" spans="1:21">
      <c r="A60" s="30">
        <v>37377</v>
      </c>
      <c r="C60" s="6">
        <v>52</v>
      </c>
      <c r="D60" s="29">
        <f t="shared" si="12"/>
        <v>5250</v>
      </c>
      <c r="E60" s="29">
        <f t="shared" si="17"/>
        <v>273000</v>
      </c>
      <c r="F60" s="29">
        <f t="shared" si="13"/>
        <v>-672000</v>
      </c>
      <c r="G60" s="34">
        <f>+Inputs!$D$2</f>
        <v>0.3795</v>
      </c>
      <c r="I60" s="27">
        <f t="shared" si="18"/>
        <v>945000</v>
      </c>
      <c r="K60" s="27">
        <f t="shared" si="14"/>
        <v>5250</v>
      </c>
      <c r="L60" s="27">
        <f t="shared" si="19"/>
        <v>273000</v>
      </c>
      <c r="M60" s="27">
        <f t="shared" si="15"/>
        <v>1992.375</v>
      </c>
      <c r="N60" s="27">
        <f t="shared" si="16"/>
        <v>1992.375</v>
      </c>
      <c r="O60" s="27">
        <f t="shared" si="20"/>
        <v>-255024</v>
      </c>
      <c r="P60" s="27">
        <f t="shared" si="21"/>
        <v>255024</v>
      </c>
    </row>
    <row r="61" spans="1:21">
      <c r="A61" s="31">
        <v>37408</v>
      </c>
      <c r="C61" s="6">
        <v>53</v>
      </c>
      <c r="D61" s="29">
        <f t="shared" si="12"/>
        <v>5250</v>
      </c>
      <c r="E61" s="29">
        <f t="shared" si="17"/>
        <v>278250</v>
      </c>
      <c r="F61" s="29">
        <f t="shared" si="13"/>
        <v>-666750</v>
      </c>
      <c r="G61" s="34">
        <f>+Inputs!$D$2</f>
        <v>0.3795</v>
      </c>
      <c r="I61" s="27">
        <f t="shared" si="18"/>
        <v>945000</v>
      </c>
      <c r="K61" s="27">
        <f t="shared" si="14"/>
        <v>5250</v>
      </c>
      <c r="L61" s="27">
        <f t="shared" si="19"/>
        <v>278250</v>
      </c>
      <c r="M61" s="27">
        <f t="shared" si="15"/>
        <v>1992.375</v>
      </c>
      <c r="N61" s="27">
        <f t="shared" si="16"/>
        <v>1992.375</v>
      </c>
      <c r="O61" s="27">
        <f t="shared" si="20"/>
        <v>-253031.625</v>
      </c>
      <c r="P61" s="27">
        <f t="shared" si="21"/>
        <v>253031.625</v>
      </c>
    </row>
    <row r="62" spans="1:21">
      <c r="A62" s="30">
        <v>37438</v>
      </c>
      <c r="C62" s="6">
        <v>54</v>
      </c>
      <c r="D62" s="29">
        <f t="shared" si="12"/>
        <v>5250</v>
      </c>
      <c r="E62" s="29">
        <f t="shared" si="17"/>
        <v>283500</v>
      </c>
      <c r="F62" s="29">
        <f t="shared" si="13"/>
        <v>-661500</v>
      </c>
      <c r="G62" s="34">
        <f>+Inputs!$D$2</f>
        <v>0.3795</v>
      </c>
      <c r="I62" s="27">
        <f t="shared" si="18"/>
        <v>945000</v>
      </c>
      <c r="K62" s="27">
        <f t="shared" si="14"/>
        <v>5250</v>
      </c>
      <c r="L62" s="27">
        <f t="shared" si="19"/>
        <v>283500</v>
      </c>
      <c r="M62" s="27">
        <f t="shared" si="15"/>
        <v>1992.375</v>
      </c>
      <c r="N62" s="27">
        <f t="shared" si="16"/>
        <v>1992.375</v>
      </c>
      <c r="O62" s="27">
        <f t="shared" si="20"/>
        <v>-251039.25</v>
      </c>
      <c r="P62" s="27">
        <f t="shared" si="21"/>
        <v>251039.25</v>
      </c>
    </row>
    <row r="63" spans="1:21">
      <c r="A63" s="31">
        <v>37469</v>
      </c>
      <c r="C63" s="6">
        <v>55</v>
      </c>
      <c r="D63" s="29">
        <f t="shared" si="12"/>
        <v>5250</v>
      </c>
      <c r="E63" s="29">
        <f t="shared" si="17"/>
        <v>288750</v>
      </c>
      <c r="F63" s="29">
        <f t="shared" si="13"/>
        <v>-656250</v>
      </c>
      <c r="G63" s="34">
        <f>+Inputs!$D$2</f>
        <v>0.3795</v>
      </c>
      <c r="I63" s="27">
        <f t="shared" si="18"/>
        <v>945000</v>
      </c>
      <c r="K63" s="27">
        <f t="shared" si="14"/>
        <v>5250</v>
      </c>
      <c r="L63" s="27">
        <f t="shared" si="19"/>
        <v>288750</v>
      </c>
      <c r="M63" s="27">
        <f t="shared" si="15"/>
        <v>1992.375</v>
      </c>
      <c r="N63" s="27">
        <f t="shared" si="16"/>
        <v>1992.375</v>
      </c>
      <c r="O63" s="27">
        <f t="shared" si="20"/>
        <v>-249046.875</v>
      </c>
      <c r="P63" s="27">
        <f t="shared" si="21"/>
        <v>249046.875</v>
      </c>
    </row>
    <row r="64" spans="1:21">
      <c r="A64" s="30">
        <v>37500</v>
      </c>
      <c r="C64" s="6">
        <v>56</v>
      </c>
      <c r="D64" s="29">
        <f t="shared" si="12"/>
        <v>5250</v>
      </c>
      <c r="E64" s="29">
        <f t="shared" si="17"/>
        <v>294000</v>
      </c>
      <c r="F64" s="29">
        <f t="shared" si="13"/>
        <v>-651000</v>
      </c>
      <c r="G64" s="34">
        <f>+Inputs!$D$2</f>
        <v>0.3795</v>
      </c>
      <c r="I64" s="27">
        <f t="shared" si="18"/>
        <v>945000</v>
      </c>
      <c r="K64" s="27">
        <f t="shared" si="14"/>
        <v>5250</v>
      </c>
      <c r="L64" s="27">
        <f t="shared" si="19"/>
        <v>294000</v>
      </c>
      <c r="M64" s="27">
        <f t="shared" si="15"/>
        <v>1992.375</v>
      </c>
      <c r="N64" s="27">
        <f t="shared" si="16"/>
        <v>1992.375</v>
      </c>
      <c r="O64" s="27">
        <f t="shared" si="20"/>
        <v>-247054.5</v>
      </c>
      <c r="P64" s="27">
        <f t="shared" si="21"/>
        <v>247054.5</v>
      </c>
    </row>
    <row r="65" spans="1:16">
      <c r="A65" s="31">
        <v>37530</v>
      </c>
      <c r="C65" s="6">
        <v>57</v>
      </c>
      <c r="D65" s="29">
        <f t="shared" si="12"/>
        <v>5250</v>
      </c>
      <c r="E65" s="29">
        <f t="shared" si="17"/>
        <v>299250</v>
      </c>
      <c r="F65" s="29">
        <f t="shared" si="13"/>
        <v>-645750</v>
      </c>
      <c r="G65" s="34">
        <f>+Inputs!$D$2</f>
        <v>0.3795</v>
      </c>
      <c r="I65" s="27">
        <f t="shared" si="18"/>
        <v>945000</v>
      </c>
      <c r="K65" s="27">
        <f t="shared" si="14"/>
        <v>5250</v>
      </c>
      <c r="L65" s="27">
        <f t="shared" si="19"/>
        <v>299250</v>
      </c>
      <c r="M65" s="27">
        <f t="shared" si="15"/>
        <v>1992.375</v>
      </c>
      <c r="N65" s="27">
        <f t="shared" si="16"/>
        <v>1992.375</v>
      </c>
      <c r="O65" s="27">
        <f t="shared" si="20"/>
        <v>-245062.125</v>
      </c>
      <c r="P65" s="27">
        <f t="shared" si="21"/>
        <v>245062.125</v>
      </c>
    </row>
    <row r="66" spans="1:16">
      <c r="A66" s="30">
        <v>37561</v>
      </c>
      <c r="C66" s="6">
        <v>58</v>
      </c>
      <c r="D66" s="29">
        <f t="shared" si="12"/>
        <v>5250</v>
      </c>
      <c r="E66" s="29">
        <f t="shared" si="17"/>
        <v>304500</v>
      </c>
      <c r="F66" s="29">
        <f t="shared" si="13"/>
        <v>-640500</v>
      </c>
      <c r="G66" s="34">
        <f>+Inputs!$D$2</f>
        <v>0.3795</v>
      </c>
      <c r="I66" s="27">
        <f t="shared" si="18"/>
        <v>945000</v>
      </c>
      <c r="K66" s="27">
        <f t="shared" si="14"/>
        <v>5250</v>
      </c>
      <c r="L66" s="27">
        <f t="shared" si="19"/>
        <v>304500</v>
      </c>
      <c r="M66" s="27">
        <f t="shared" si="15"/>
        <v>1992.375</v>
      </c>
      <c r="N66" s="27">
        <f t="shared" si="16"/>
        <v>1992.375</v>
      </c>
      <c r="O66" s="27">
        <f t="shared" si="20"/>
        <v>-243069.75</v>
      </c>
      <c r="P66" s="27">
        <f t="shared" si="21"/>
        <v>243069.75</v>
      </c>
    </row>
    <row r="67" spans="1:16">
      <c r="A67" s="31">
        <v>37591</v>
      </c>
      <c r="C67" s="6">
        <v>59</v>
      </c>
      <c r="D67" s="29">
        <f t="shared" si="12"/>
        <v>5250</v>
      </c>
      <c r="E67" s="29">
        <f t="shared" si="17"/>
        <v>309750</v>
      </c>
      <c r="F67" s="29">
        <f t="shared" si="13"/>
        <v>-635250</v>
      </c>
      <c r="G67" s="34">
        <f>+Inputs!$D$2</f>
        <v>0.3795</v>
      </c>
      <c r="I67" s="27">
        <f t="shared" si="18"/>
        <v>945000</v>
      </c>
      <c r="K67" s="27">
        <f t="shared" si="14"/>
        <v>5250</v>
      </c>
      <c r="L67" s="27">
        <f t="shared" si="19"/>
        <v>309750</v>
      </c>
      <c r="M67" s="27">
        <f t="shared" si="15"/>
        <v>1992.375</v>
      </c>
      <c r="N67" s="27">
        <f t="shared" si="16"/>
        <v>1992.375</v>
      </c>
      <c r="O67" s="27">
        <f t="shared" si="20"/>
        <v>-241077.375</v>
      </c>
      <c r="P67" s="27">
        <f t="shared" si="21"/>
        <v>241077.375</v>
      </c>
    </row>
    <row r="68" spans="1:16">
      <c r="A68" s="30">
        <v>37622</v>
      </c>
      <c r="C68" s="6">
        <v>60</v>
      </c>
      <c r="D68" s="29">
        <f t="shared" si="12"/>
        <v>5250</v>
      </c>
      <c r="E68" s="29">
        <f t="shared" si="17"/>
        <v>315000</v>
      </c>
      <c r="F68" s="29">
        <f t="shared" si="13"/>
        <v>-630000</v>
      </c>
      <c r="G68" s="34">
        <f>+Inputs!$D$2</f>
        <v>0.3795</v>
      </c>
      <c r="I68" s="27">
        <f t="shared" si="18"/>
        <v>945000</v>
      </c>
      <c r="K68" s="27">
        <f t="shared" si="14"/>
        <v>5250</v>
      </c>
      <c r="L68" s="27">
        <f t="shared" si="19"/>
        <v>315000</v>
      </c>
      <c r="M68" s="27">
        <f t="shared" si="15"/>
        <v>1992.375</v>
      </c>
      <c r="N68" s="27">
        <f t="shared" si="16"/>
        <v>1992.375</v>
      </c>
      <c r="O68" s="27">
        <f t="shared" si="20"/>
        <v>-239085</v>
      </c>
      <c r="P68" s="27">
        <f t="shared" si="21"/>
        <v>239085</v>
      </c>
    </row>
    <row r="69" spans="1:16">
      <c r="A69" s="31">
        <v>37653</v>
      </c>
      <c r="C69" s="6">
        <v>61</v>
      </c>
      <c r="D69" s="29">
        <f t="shared" si="12"/>
        <v>5250</v>
      </c>
      <c r="E69" s="29">
        <f t="shared" si="17"/>
        <v>320250</v>
      </c>
      <c r="F69" s="29">
        <f t="shared" si="13"/>
        <v>-624750</v>
      </c>
      <c r="G69" s="34">
        <f>+Inputs!$D$2</f>
        <v>0.3795</v>
      </c>
      <c r="I69" s="27">
        <f t="shared" si="18"/>
        <v>945000</v>
      </c>
      <c r="K69" s="27">
        <f t="shared" si="14"/>
        <v>5250</v>
      </c>
      <c r="L69" s="27">
        <f t="shared" si="19"/>
        <v>320250</v>
      </c>
      <c r="M69" s="27">
        <f t="shared" si="15"/>
        <v>1992.375</v>
      </c>
      <c r="N69" s="27">
        <f t="shared" si="16"/>
        <v>1992.375</v>
      </c>
      <c r="O69" s="27">
        <f t="shared" si="20"/>
        <v>-237092.625</v>
      </c>
      <c r="P69" s="27">
        <f t="shared" si="21"/>
        <v>237092.625</v>
      </c>
    </row>
    <row r="70" spans="1:16">
      <c r="A70" s="30">
        <v>37681</v>
      </c>
      <c r="C70" s="6">
        <v>62</v>
      </c>
      <c r="D70" s="29">
        <f t="shared" si="12"/>
        <v>5250</v>
      </c>
      <c r="E70" s="29">
        <f t="shared" si="17"/>
        <v>325500</v>
      </c>
      <c r="F70" s="29">
        <f t="shared" si="13"/>
        <v>-619500</v>
      </c>
      <c r="G70" s="34">
        <f>+Inputs!$D$2</f>
        <v>0.3795</v>
      </c>
      <c r="I70" s="27">
        <f t="shared" si="18"/>
        <v>945000</v>
      </c>
      <c r="K70" s="27">
        <f t="shared" si="14"/>
        <v>5250</v>
      </c>
      <c r="L70" s="27">
        <f t="shared" si="19"/>
        <v>325500</v>
      </c>
      <c r="M70" s="27">
        <f t="shared" si="15"/>
        <v>1992.375</v>
      </c>
      <c r="N70" s="27">
        <f t="shared" si="16"/>
        <v>1992.375</v>
      </c>
      <c r="O70" s="27">
        <f t="shared" si="20"/>
        <v>-235100.25</v>
      </c>
      <c r="P70" s="27">
        <f t="shared" si="21"/>
        <v>235100.25</v>
      </c>
    </row>
    <row r="71" spans="1:16">
      <c r="A71" s="31">
        <v>37712</v>
      </c>
      <c r="C71" s="6">
        <v>63</v>
      </c>
      <c r="D71" s="29">
        <f t="shared" si="12"/>
        <v>5250</v>
      </c>
      <c r="E71" s="29">
        <f t="shared" si="17"/>
        <v>330750</v>
      </c>
      <c r="F71" s="29">
        <f t="shared" si="13"/>
        <v>-614250</v>
      </c>
      <c r="G71" s="34">
        <f>+Inputs!$D$2</f>
        <v>0.3795</v>
      </c>
      <c r="I71" s="27">
        <f t="shared" si="18"/>
        <v>945000</v>
      </c>
      <c r="K71" s="27">
        <f t="shared" si="14"/>
        <v>5250</v>
      </c>
      <c r="L71" s="27">
        <f t="shared" si="19"/>
        <v>330750</v>
      </c>
      <c r="M71" s="27">
        <f t="shared" si="15"/>
        <v>1992.375</v>
      </c>
      <c r="N71" s="27">
        <f t="shared" si="16"/>
        <v>1992.375</v>
      </c>
      <c r="O71" s="27">
        <f t="shared" si="20"/>
        <v>-233107.875</v>
      </c>
      <c r="P71" s="27">
        <f t="shared" si="21"/>
        <v>233107.875</v>
      </c>
    </row>
    <row r="72" spans="1:16">
      <c r="A72" s="30">
        <v>37742</v>
      </c>
      <c r="C72" s="6">
        <v>64</v>
      </c>
      <c r="D72" s="29">
        <f t="shared" si="12"/>
        <v>5250</v>
      </c>
      <c r="E72" s="29">
        <f t="shared" si="17"/>
        <v>336000</v>
      </c>
      <c r="F72" s="29">
        <f t="shared" si="13"/>
        <v>-609000</v>
      </c>
      <c r="G72" s="34">
        <f>+Inputs!$D$3</f>
        <v>0.37951000000000001</v>
      </c>
      <c r="I72" s="27">
        <f t="shared" si="18"/>
        <v>945000</v>
      </c>
      <c r="K72" s="27">
        <f t="shared" si="14"/>
        <v>5250</v>
      </c>
      <c r="L72" s="27">
        <f t="shared" si="19"/>
        <v>336000</v>
      </c>
      <c r="M72" s="27">
        <f t="shared" si="15"/>
        <v>1992.4275</v>
      </c>
      <c r="N72" s="27">
        <f t="shared" si="16"/>
        <v>1992.4275</v>
      </c>
      <c r="O72" s="27">
        <f t="shared" si="20"/>
        <v>-231115.44750000001</v>
      </c>
      <c r="P72" s="27">
        <f t="shared" si="21"/>
        <v>231115.44750000001</v>
      </c>
    </row>
    <row r="73" spans="1:16">
      <c r="A73" s="31">
        <v>37773</v>
      </c>
      <c r="C73" s="6">
        <v>65</v>
      </c>
      <c r="D73" s="29">
        <f t="shared" ref="D73:D104" si="22">ROUND(-(+$B$9/180)*1,0)</f>
        <v>5250</v>
      </c>
      <c r="E73" s="29">
        <f t="shared" si="17"/>
        <v>341250</v>
      </c>
      <c r="F73" s="29">
        <f t="shared" ref="F73:F104" si="23">$B$9+E73</f>
        <v>-603750</v>
      </c>
      <c r="G73" s="34">
        <f>+Inputs!$D$3</f>
        <v>0.37951000000000001</v>
      </c>
      <c r="I73" s="27">
        <f t="shared" si="18"/>
        <v>945000</v>
      </c>
      <c r="K73" s="27">
        <f t="shared" ref="K73:K104" si="24">D73</f>
        <v>5250</v>
      </c>
      <c r="L73" s="27">
        <f t="shared" si="19"/>
        <v>341250</v>
      </c>
      <c r="M73" s="27">
        <f t="shared" ref="M73:M104" si="25">K73*G73</f>
        <v>1992.4275</v>
      </c>
      <c r="N73" s="27">
        <f t="shared" ref="N73:N104" si="26">M73-J73</f>
        <v>1992.4275</v>
      </c>
      <c r="O73" s="27">
        <f t="shared" si="20"/>
        <v>-229123.02000000002</v>
      </c>
      <c r="P73" s="27">
        <f t="shared" si="21"/>
        <v>229123.02000000002</v>
      </c>
    </row>
    <row r="74" spans="1:16">
      <c r="A74" s="30">
        <v>37803</v>
      </c>
      <c r="C74" s="6">
        <v>66</v>
      </c>
      <c r="D74" s="29">
        <f t="shared" si="22"/>
        <v>5250</v>
      </c>
      <c r="E74" s="29">
        <f t="shared" ref="E74:E105" si="27">+E73+D74</f>
        <v>346500</v>
      </c>
      <c r="F74" s="29">
        <f t="shared" si="23"/>
        <v>-598500</v>
      </c>
      <c r="G74" s="34">
        <f>+Inputs!$D$3</f>
        <v>0.37951000000000001</v>
      </c>
      <c r="I74" s="27">
        <f t="shared" ref="I74:I105" si="28">+I73+H74</f>
        <v>945000</v>
      </c>
      <c r="K74" s="27">
        <f t="shared" si="24"/>
        <v>5250</v>
      </c>
      <c r="L74" s="27">
        <f t="shared" ref="L74:L105" si="29">+L73+K74</f>
        <v>346500</v>
      </c>
      <c r="M74" s="27">
        <f t="shared" si="25"/>
        <v>1992.4275</v>
      </c>
      <c r="N74" s="27">
        <f t="shared" si="26"/>
        <v>1992.4275</v>
      </c>
      <c r="O74" s="27">
        <f t="shared" ref="O74:O105" si="30">+O73+N74</f>
        <v>-227130.59250000003</v>
      </c>
      <c r="P74" s="27">
        <f t="shared" ref="P74:P105" si="31">P73-N74</f>
        <v>227130.59250000003</v>
      </c>
    </row>
    <row r="75" spans="1:16">
      <c r="A75" s="31">
        <v>37834</v>
      </c>
      <c r="C75" s="6">
        <v>67</v>
      </c>
      <c r="D75" s="29">
        <f t="shared" si="22"/>
        <v>5250</v>
      </c>
      <c r="E75" s="29">
        <f t="shared" si="27"/>
        <v>351750</v>
      </c>
      <c r="F75" s="29">
        <f t="shared" si="23"/>
        <v>-593250</v>
      </c>
      <c r="G75" s="34">
        <f>+Inputs!$D$3</f>
        <v>0.37951000000000001</v>
      </c>
      <c r="I75" s="27">
        <f t="shared" si="28"/>
        <v>945000</v>
      </c>
      <c r="K75" s="27">
        <f t="shared" si="24"/>
        <v>5250</v>
      </c>
      <c r="L75" s="27">
        <f t="shared" si="29"/>
        <v>351750</v>
      </c>
      <c r="M75" s="27">
        <f t="shared" si="25"/>
        <v>1992.4275</v>
      </c>
      <c r="N75" s="27">
        <f t="shared" si="26"/>
        <v>1992.4275</v>
      </c>
      <c r="O75" s="27">
        <f t="shared" si="30"/>
        <v>-225138.16500000004</v>
      </c>
      <c r="P75" s="27">
        <f t="shared" si="31"/>
        <v>225138.16500000004</v>
      </c>
    </row>
    <row r="76" spans="1:16">
      <c r="A76" s="30">
        <v>37865</v>
      </c>
      <c r="C76" s="6">
        <v>68</v>
      </c>
      <c r="D76" s="29">
        <f t="shared" si="22"/>
        <v>5250</v>
      </c>
      <c r="E76" s="29">
        <f t="shared" si="27"/>
        <v>357000</v>
      </c>
      <c r="F76" s="29">
        <f t="shared" si="23"/>
        <v>-588000</v>
      </c>
      <c r="G76" s="34">
        <f>+Inputs!$D$3</f>
        <v>0.37951000000000001</v>
      </c>
      <c r="I76" s="27">
        <f t="shared" si="28"/>
        <v>945000</v>
      </c>
      <c r="K76" s="27">
        <f t="shared" si="24"/>
        <v>5250</v>
      </c>
      <c r="L76" s="27">
        <f t="shared" si="29"/>
        <v>357000</v>
      </c>
      <c r="M76" s="27">
        <f t="shared" si="25"/>
        <v>1992.4275</v>
      </c>
      <c r="N76" s="27">
        <f t="shared" si="26"/>
        <v>1992.4275</v>
      </c>
      <c r="O76" s="27">
        <f t="shared" si="30"/>
        <v>-223145.73750000005</v>
      </c>
      <c r="P76" s="27">
        <f t="shared" si="31"/>
        <v>223145.73750000005</v>
      </c>
    </row>
    <row r="77" spans="1:16">
      <c r="A77" s="31">
        <v>37895</v>
      </c>
      <c r="C77" s="6">
        <v>69</v>
      </c>
      <c r="D77" s="29">
        <f t="shared" si="22"/>
        <v>5250</v>
      </c>
      <c r="E77" s="29">
        <f t="shared" si="27"/>
        <v>362250</v>
      </c>
      <c r="F77" s="29">
        <f t="shared" si="23"/>
        <v>-582750</v>
      </c>
      <c r="G77" s="34">
        <f>+Inputs!$D$3</f>
        <v>0.37951000000000001</v>
      </c>
      <c r="I77" s="27">
        <f t="shared" si="28"/>
        <v>945000</v>
      </c>
      <c r="K77" s="27">
        <f t="shared" si="24"/>
        <v>5250</v>
      </c>
      <c r="L77" s="27">
        <f t="shared" si="29"/>
        <v>362250</v>
      </c>
      <c r="M77" s="27">
        <f t="shared" si="25"/>
        <v>1992.4275</v>
      </c>
      <c r="N77" s="27">
        <f t="shared" si="26"/>
        <v>1992.4275</v>
      </c>
      <c r="O77" s="27">
        <f t="shared" si="30"/>
        <v>-221153.31000000006</v>
      </c>
      <c r="P77" s="27">
        <f t="shared" si="31"/>
        <v>221153.31000000006</v>
      </c>
    </row>
    <row r="78" spans="1:16">
      <c r="A78" s="30">
        <v>37926</v>
      </c>
      <c r="C78" s="6">
        <v>70</v>
      </c>
      <c r="D78" s="29">
        <f t="shared" si="22"/>
        <v>5250</v>
      </c>
      <c r="E78" s="29">
        <f t="shared" si="27"/>
        <v>367500</v>
      </c>
      <c r="F78" s="29">
        <f t="shared" si="23"/>
        <v>-577500</v>
      </c>
      <c r="G78" s="34">
        <f>+Inputs!$D$3</f>
        <v>0.37951000000000001</v>
      </c>
      <c r="I78" s="27">
        <f t="shared" si="28"/>
        <v>945000</v>
      </c>
      <c r="K78" s="27">
        <f t="shared" si="24"/>
        <v>5250</v>
      </c>
      <c r="L78" s="27">
        <f t="shared" si="29"/>
        <v>367500</v>
      </c>
      <c r="M78" s="27">
        <f t="shared" si="25"/>
        <v>1992.4275</v>
      </c>
      <c r="N78" s="27">
        <f t="shared" si="26"/>
        <v>1992.4275</v>
      </c>
      <c r="O78" s="27">
        <f t="shared" si="30"/>
        <v>-219160.88250000007</v>
      </c>
      <c r="P78" s="27">
        <f t="shared" si="31"/>
        <v>219160.88250000007</v>
      </c>
    </row>
    <row r="79" spans="1:16">
      <c r="A79" s="31">
        <v>37956</v>
      </c>
      <c r="C79" s="6">
        <v>71</v>
      </c>
      <c r="D79" s="29">
        <f t="shared" si="22"/>
        <v>5250</v>
      </c>
      <c r="E79" s="29">
        <f t="shared" si="27"/>
        <v>372750</v>
      </c>
      <c r="F79" s="29">
        <f t="shared" si="23"/>
        <v>-572250</v>
      </c>
      <c r="G79" s="34">
        <f>+Inputs!$D$3</f>
        <v>0.37951000000000001</v>
      </c>
      <c r="I79" s="27">
        <f t="shared" si="28"/>
        <v>945000</v>
      </c>
      <c r="K79" s="27">
        <f t="shared" si="24"/>
        <v>5250</v>
      </c>
      <c r="L79" s="27">
        <f t="shared" si="29"/>
        <v>372750</v>
      </c>
      <c r="M79" s="27">
        <f t="shared" si="25"/>
        <v>1992.4275</v>
      </c>
      <c r="N79" s="27">
        <f t="shared" si="26"/>
        <v>1992.4275</v>
      </c>
      <c r="O79" s="27">
        <f t="shared" si="30"/>
        <v>-217168.45500000007</v>
      </c>
      <c r="P79" s="27">
        <f t="shared" si="31"/>
        <v>217168.45500000007</v>
      </c>
    </row>
    <row r="80" spans="1:16">
      <c r="A80" s="30">
        <v>37987</v>
      </c>
      <c r="C80" s="6">
        <v>72</v>
      </c>
      <c r="D80" s="29">
        <f t="shared" si="22"/>
        <v>5250</v>
      </c>
      <c r="E80" s="29">
        <f t="shared" si="27"/>
        <v>378000</v>
      </c>
      <c r="F80" s="29">
        <f t="shared" si="23"/>
        <v>-567000</v>
      </c>
      <c r="G80" s="34">
        <f>+Inputs!$D$3</f>
        <v>0.37951000000000001</v>
      </c>
      <c r="I80" s="27">
        <f t="shared" si="28"/>
        <v>945000</v>
      </c>
      <c r="K80" s="27">
        <f t="shared" si="24"/>
        <v>5250</v>
      </c>
      <c r="L80" s="27">
        <f t="shared" si="29"/>
        <v>378000</v>
      </c>
      <c r="M80" s="27">
        <f t="shared" si="25"/>
        <v>1992.4275</v>
      </c>
      <c r="N80" s="27">
        <f t="shared" si="26"/>
        <v>1992.4275</v>
      </c>
      <c r="O80" s="27">
        <f t="shared" si="30"/>
        <v>-215176.02750000008</v>
      </c>
      <c r="P80" s="27">
        <f t="shared" si="31"/>
        <v>215176.02750000008</v>
      </c>
    </row>
    <row r="81" spans="1:16">
      <c r="A81" s="31">
        <v>38018</v>
      </c>
      <c r="C81" s="6">
        <v>73</v>
      </c>
      <c r="D81" s="29">
        <f t="shared" si="22"/>
        <v>5250</v>
      </c>
      <c r="E81" s="29">
        <f t="shared" si="27"/>
        <v>383250</v>
      </c>
      <c r="F81" s="29">
        <f t="shared" si="23"/>
        <v>-561750</v>
      </c>
      <c r="G81" s="34">
        <f>+Inputs!$D$3</f>
        <v>0.37951000000000001</v>
      </c>
      <c r="I81" s="27">
        <f t="shared" si="28"/>
        <v>945000</v>
      </c>
      <c r="K81" s="27">
        <f t="shared" si="24"/>
        <v>5250</v>
      </c>
      <c r="L81" s="27">
        <f t="shared" si="29"/>
        <v>383250</v>
      </c>
      <c r="M81" s="27">
        <f t="shared" si="25"/>
        <v>1992.4275</v>
      </c>
      <c r="N81" s="27">
        <f t="shared" si="26"/>
        <v>1992.4275</v>
      </c>
      <c r="O81" s="27">
        <f t="shared" si="30"/>
        <v>-213183.60000000009</v>
      </c>
      <c r="P81" s="27">
        <f t="shared" si="31"/>
        <v>213183.60000000009</v>
      </c>
    </row>
    <row r="82" spans="1:16">
      <c r="A82" s="30">
        <v>38047</v>
      </c>
      <c r="C82" s="6">
        <v>74</v>
      </c>
      <c r="D82" s="29">
        <f t="shared" si="22"/>
        <v>5250</v>
      </c>
      <c r="E82" s="29">
        <f t="shared" si="27"/>
        <v>388500</v>
      </c>
      <c r="F82" s="29">
        <f t="shared" si="23"/>
        <v>-556500</v>
      </c>
      <c r="G82" s="34">
        <f>+Inputs!$D$3</f>
        <v>0.37951000000000001</v>
      </c>
      <c r="I82" s="27">
        <f t="shared" si="28"/>
        <v>945000</v>
      </c>
      <c r="K82" s="27">
        <f t="shared" si="24"/>
        <v>5250</v>
      </c>
      <c r="L82" s="27">
        <f t="shared" si="29"/>
        <v>388500</v>
      </c>
      <c r="M82" s="27">
        <f t="shared" si="25"/>
        <v>1992.4275</v>
      </c>
      <c r="N82" s="27">
        <f t="shared" si="26"/>
        <v>1992.4275</v>
      </c>
      <c r="O82" s="27">
        <f t="shared" si="30"/>
        <v>-211191.1725000001</v>
      </c>
      <c r="P82" s="27">
        <f t="shared" si="31"/>
        <v>211191.1725000001</v>
      </c>
    </row>
    <row r="83" spans="1:16">
      <c r="A83" s="31">
        <v>38078</v>
      </c>
      <c r="C83" s="6">
        <v>75</v>
      </c>
      <c r="D83" s="29">
        <f t="shared" si="22"/>
        <v>5250</v>
      </c>
      <c r="E83" s="29">
        <f t="shared" si="27"/>
        <v>393750</v>
      </c>
      <c r="F83" s="29">
        <f t="shared" si="23"/>
        <v>-551250</v>
      </c>
      <c r="G83" s="34">
        <f>+Inputs!$D$3</f>
        <v>0.37951000000000001</v>
      </c>
      <c r="I83" s="27">
        <f t="shared" si="28"/>
        <v>945000</v>
      </c>
      <c r="K83" s="27">
        <f t="shared" si="24"/>
        <v>5250</v>
      </c>
      <c r="L83" s="27">
        <f t="shared" si="29"/>
        <v>393750</v>
      </c>
      <c r="M83" s="27">
        <f t="shared" si="25"/>
        <v>1992.4275</v>
      </c>
      <c r="N83" s="27">
        <f t="shared" si="26"/>
        <v>1992.4275</v>
      </c>
      <c r="O83" s="27">
        <f t="shared" si="30"/>
        <v>-209198.74500000011</v>
      </c>
      <c r="P83" s="27">
        <f t="shared" si="31"/>
        <v>209198.74500000011</v>
      </c>
    </row>
    <row r="84" spans="1:16">
      <c r="A84" s="30">
        <v>38108</v>
      </c>
      <c r="C84" s="6">
        <v>76</v>
      </c>
      <c r="D84" s="29">
        <f t="shared" si="22"/>
        <v>5250</v>
      </c>
      <c r="E84" s="29">
        <f t="shared" si="27"/>
        <v>399000</v>
      </c>
      <c r="F84" s="29">
        <f t="shared" si="23"/>
        <v>-546000</v>
      </c>
      <c r="G84" s="34">
        <f>+Inputs!$D$3</f>
        <v>0.37951000000000001</v>
      </c>
      <c r="I84" s="27">
        <f t="shared" si="28"/>
        <v>945000</v>
      </c>
      <c r="K84" s="27">
        <f t="shared" si="24"/>
        <v>5250</v>
      </c>
      <c r="L84" s="27">
        <f t="shared" si="29"/>
        <v>399000</v>
      </c>
      <c r="M84" s="27">
        <f t="shared" si="25"/>
        <v>1992.4275</v>
      </c>
      <c r="N84" s="27">
        <f t="shared" si="26"/>
        <v>1992.4275</v>
      </c>
      <c r="O84" s="27">
        <f t="shared" si="30"/>
        <v>-207206.31750000012</v>
      </c>
      <c r="P84" s="27">
        <f t="shared" si="31"/>
        <v>207206.31750000012</v>
      </c>
    </row>
    <row r="85" spans="1:16">
      <c r="A85" s="31">
        <v>38139</v>
      </c>
      <c r="C85" s="6">
        <v>77</v>
      </c>
      <c r="D85" s="29">
        <f t="shared" si="22"/>
        <v>5250</v>
      </c>
      <c r="E85" s="29">
        <f t="shared" si="27"/>
        <v>404250</v>
      </c>
      <c r="F85" s="29">
        <f t="shared" si="23"/>
        <v>-540750</v>
      </c>
      <c r="G85" s="34">
        <f>+Inputs!$D$3</f>
        <v>0.37951000000000001</v>
      </c>
      <c r="I85" s="27">
        <f t="shared" si="28"/>
        <v>945000</v>
      </c>
      <c r="K85" s="27">
        <f t="shared" si="24"/>
        <v>5250</v>
      </c>
      <c r="L85" s="27">
        <f t="shared" si="29"/>
        <v>404250</v>
      </c>
      <c r="M85" s="27">
        <f t="shared" si="25"/>
        <v>1992.4275</v>
      </c>
      <c r="N85" s="27">
        <f t="shared" si="26"/>
        <v>1992.4275</v>
      </c>
      <c r="O85" s="27">
        <f t="shared" si="30"/>
        <v>-205213.89000000013</v>
      </c>
      <c r="P85" s="27">
        <f t="shared" si="31"/>
        <v>205213.89000000013</v>
      </c>
    </row>
    <row r="86" spans="1:16">
      <c r="A86" s="30">
        <v>38169</v>
      </c>
      <c r="C86" s="6">
        <v>78</v>
      </c>
      <c r="D86" s="29">
        <f t="shared" si="22"/>
        <v>5250</v>
      </c>
      <c r="E86" s="29">
        <f t="shared" si="27"/>
        <v>409500</v>
      </c>
      <c r="F86" s="29">
        <f t="shared" si="23"/>
        <v>-535500</v>
      </c>
      <c r="G86" s="34">
        <f>+Inputs!$D$3</f>
        <v>0.37951000000000001</v>
      </c>
      <c r="I86" s="27">
        <f t="shared" si="28"/>
        <v>945000</v>
      </c>
      <c r="K86" s="27">
        <f t="shared" si="24"/>
        <v>5250</v>
      </c>
      <c r="L86" s="27">
        <f t="shared" si="29"/>
        <v>409500</v>
      </c>
      <c r="M86" s="27">
        <f t="shared" si="25"/>
        <v>1992.4275</v>
      </c>
      <c r="N86" s="27">
        <f t="shared" si="26"/>
        <v>1992.4275</v>
      </c>
      <c r="O86" s="27">
        <f t="shared" si="30"/>
        <v>-203221.46250000014</v>
      </c>
      <c r="P86" s="27">
        <f t="shared" si="31"/>
        <v>203221.46250000014</v>
      </c>
    </row>
    <row r="87" spans="1:16">
      <c r="A87" s="31">
        <v>38200</v>
      </c>
      <c r="C87" s="6">
        <v>79</v>
      </c>
      <c r="D87" s="29">
        <f t="shared" si="22"/>
        <v>5250</v>
      </c>
      <c r="E87" s="29">
        <f t="shared" si="27"/>
        <v>414750</v>
      </c>
      <c r="F87" s="29">
        <f t="shared" si="23"/>
        <v>-530250</v>
      </c>
      <c r="G87" s="34">
        <f>+Inputs!$D$3</f>
        <v>0.37951000000000001</v>
      </c>
      <c r="I87" s="27">
        <f t="shared" si="28"/>
        <v>945000</v>
      </c>
      <c r="K87" s="27">
        <f t="shared" si="24"/>
        <v>5250</v>
      </c>
      <c r="L87" s="27">
        <f t="shared" si="29"/>
        <v>414750</v>
      </c>
      <c r="M87" s="27">
        <f t="shared" si="25"/>
        <v>1992.4275</v>
      </c>
      <c r="N87" s="27">
        <f t="shared" si="26"/>
        <v>1992.4275</v>
      </c>
      <c r="O87" s="27">
        <f t="shared" si="30"/>
        <v>-201229.03500000015</v>
      </c>
      <c r="P87" s="27">
        <f t="shared" si="31"/>
        <v>201229.03500000015</v>
      </c>
    </row>
    <row r="88" spans="1:16">
      <c r="A88" s="30">
        <v>38231</v>
      </c>
      <c r="C88" s="6">
        <v>80</v>
      </c>
      <c r="D88" s="29">
        <f t="shared" si="22"/>
        <v>5250</v>
      </c>
      <c r="E88" s="29">
        <f t="shared" si="27"/>
        <v>420000</v>
      </c>
      <c r="F88" s="29">
        <f t="shared" si="23"/>
        <v>-525000</v>
      </c>
      <c r="G88" s="34">
        <f>+Inputs!$D$3</f>
        <v>0.37951000000000001</v>
      </c>
      <c r="I88" s="27">
        <f t="shared" si="28"/>
        <v>945000</v>
      </c>
      <c r="K88" s="27">
        <f t="shared" si="24"/>
        <v>5250</v>
      </c>
      <c r="L88" s="27">
        <f t="shared" si="29"/>
        <v>420000</v>
      </c>
      <c r="M88" s="27">
        <f t="shared" si="25"/>
        <v>1992.4275</v>
      </c>
      <c r="N88" s="27">
        <f t="shared" si="26"/>
        <v>1992.4275</v>
      </c>
      <c r="O88" s="27">
        <f t="shared" si="30"/>
        <v>-199236.60750000016</v>
      </c>
      <c r="P88" s="27">
        <f t="shared" si="31"/>
        <v>199236.60750000016</v>
      </c>
    </row>
    <row r="89" spans="1:16">
      <c r="A89" s="31">
        <v>38261</v>
      </c>
      <c r="C89" s="6">
        <v>81</v>
      </c>
      <c r="D89" s="29">
        <f t="shared" si="22"/>
        <v>5250</v>
      </c>
      <c r="E89" s="29">
        <f t="shared" si="27"/>
        <v>425250</v>
      </c>
      <c r="F89" s="29">
        <f t="shared" si="23"/>
        <v>-519750</v>
      </c>
      <c r="G89" s="34">
        <f>+Inputs!$D$3</f>
        <v>0.37951000000000001</v>
      </c>
      <c r="I89" s="27">
        <f t="shared" si="28"/>
        <v>945000</v>
      </c>
      <c r="K89" s="27">
        <f t="shared" si="24"/>
        <v>5250</v>
      </c>
      <c r="L89" s="27">
        <f t="shared" si="29"/>
        <v>425250</v>
      </c>
      <c r="M89" s="27">
        <f t="shared" si="25"/>
        <v>1992.4275</v>
      </c>
      <c r="N89" s="27">
        <f t="shared" si="26"/>
        <v>1992.4275</v>
      </c>
      <c r="O89" s="27">
        <f t="shared" si="30"/>
        <v>-197244.18000000017</v>
      </c>
      <c r="P89" s="27">
        <f t="shared" si="31"/>
        <v>197244.18000000017</v>
      </c>
    </row>
    <row r="90" spans="1:16">
      <c r="A90" s="30">
        <v>38292</v>
      </c>
      <c r="C90" s="6">
        <v>82</v>
      </c>
      <c r="D90" s="29">
        <f t="shared" si="22"/>
        <v>5250</v>
      </c>
      <c r="E90" s="29">
        <f t="shared" si="27"/>
        <v>430500</v>
      </c>
      <c r="F90" s="29">
        <f t="shared" si="23"/>
        <v>-514500</v>
      </c>
      <c r="G90" s="34">
        <f>+Inputs!$D$3</f>
        <v>0.37951000000000001</v>
      </c>
      <c r="I90" s="27">
        <f t="shared" si="28"/>
        <v>945000</v>
      </c>
      <c r="K90" s="27">
        <f t="shared" si="24"/>
        <v>5250</v>
      </c>
      <c r="L90" s="27">
        <f t="shared" si="29"/>
        <v>430500</v>
      </c>
      <c r="M90" s="27">
        <f t="shared" si="25"/>
        <v>1992.4275</v>
      </c>
      <c r="N90" s="27">
        <f t="shared" si="26"/>
        <v>1992.4275</v>
      </c>
      <c r="O90" s="27">
        <f t="shared" si="30"/>
        <v>-195251.75250000018</v>
      </c>
      <c r="P90" s="27">
        <f t="shared" si="31"/>
        <v>195251.75250000018</v>
      </c>
    </row>
    <row r="91" spans="1:16">
      <c r="A91" s="31">
        <v>38322</v>
      </c>
      <c r="C91" s="6">
        <v>83</v>
      </c>
      <c r="D91" s="29">
        <f t="shared" si="22"/>
        <v>5250</v>
      </c>
      <c r="E91" s="29">
        <f t="shared" si="27"/>
        <v>435750</v>
      </c>
      <c r="F91" s="29">
        <f t="shared" si="23"/>
        <v>-509250</v>
      </c>
      <c r="G91" s="34">
        <f>+Inputs!$D$3</f>
        <v>0.37951000000000001</v>
      </c>
      <c r="I91" s="27">
        <f t="shared" si="28"/>
        <v>945000</v>
      </c>
      <c r="K91" s="27">
        <f t="shared" si="24"/>
        <v>5250</v>
      </c>
      <c r="L91" s="27">
        <f t="shared" si="29"/>
        <v>435750</v>
      </c>
      <c r="M91" s="27">
        <f t="shared" si="25"/>
        <v>1992.4275</v>
      </c>
      <c r="N91" s="27">
        <f t="shared" si="26"/>
        <v>1992.4275</v>
      </c>
      <c r="O91" s="27">
        <f t="shared" si="30"/>
        <v>-193259.32500000019</v>
      </c>
      <c r="P91" s="27">
        <f t="shared" si="31"/>
        <v>193259.32500000019</v>
      </c>
    </row>
    <row r="92" spans="1:16">
      <c r="A92" s="30">
        <v>38353</v>
      </c>
      <c r="C92" s="6">
        <v>84</v>
      </c>
      <c r="D92" s="29">
        <f t="shared" si="22"/>
        <v>5250</v>
      </c>
      <c r="E92" s="29">
        <f t="shared" si="27"/>
        <v>441000</v>
      </c>
      <c r="F92" s="29">
        <f t="shared" si="23"/>
        <v>-504000</v>
      </c>
      <c r="G92" s="34">
        <f>+Inputs!$D$3</f>
        <v>0.37951000000000001</v>
      </c>
      <c r="I92" s="27">
        <f t="shared" si="28"/>
        <v>945000</v>
      </c>
      <c r="K92" s="27">
        <f t="shared" si="24"/>
        <v>5250</v>
      </c>
      <c r="L92" s="27">
        <f t="shared" si="29"/>
        <v>441000</v>
      </c>
      <c r="M92" s="27">
        <f t="shared" si="25"/>
        <v>1992.4275</v>
      </c>
      <c r="N92" s="27">
        <f t="shared" si="26"/>
        <v>1992.4275</v>
      </c>
      <c r="O92" s="27">
        <f t="shared" si="30"/>
        <v>-191266.8975000002</v>
      </c>
      <c r="P92" s="27">
        <f t="shared" si="31"/>
        <v>191266.8975000002</v>
      </c>
    </row>
    <row r="93" spans="1:16">
      <c r="A93" s="31">
        <v>38384</v>
      </c>
      <c r="C93" s="6">
        <v>85</v>
      </c>
      <c r="D93" s="29">
        <f t="shared" si="22"/>
        <v>5250</v>
      </c>
      <c r="E93" s="29">
        <f t="shared" si="27"/>
        <v>446250</v>
      </c>
      <c r="F93" s="29">
        <f t="shared" si="23"/>
        <v>-498750</v>
      </c>
      <c r="G93" s="34">
        <f>+Inputs!$D$3</f>
        <v>0.37951000000000001</v>
      </c>
      <c r="I93" s="27">
        <f t="shared" si="28"/>
        <v>945000</v>
      </c>
      <c r="K93" s="27">
        <f t="shared" si="24"/>
        <v>5250</v>
      </c>
      <c r="L93" s="27">
        <f t="shared" si="29"/>
        <v>446250</v>
      </c>
      <c r="M93" s="27">
        <f t="shared" si="25"/>
        <v>1992.4275</v>
      </c>
      <c r="N93" s="27">
        <f t="shared" si="26"/>
        <v>1992.4275</v>
      </c>
      <c r="O93" s="27">
        <f t="shared" si="30"/>
        <v>-189274.4700000002</v>
      </c>
      <c r="P93" s="27">
        <f t="shared" si="31"/>
        <v>189274.4700000002</v>
      </c>
    </row>
    <row r="94" spans="1:16">
      <c r="A94" s="30">
        <v>38412</v>
      </c>
      <c r="C94" s="6">
        <v>86</v>
      </c>
      <c r="D94" s="29">
        <f t="shared" si="22"/>
        <v>5250</v>
      </c>
      <c r="E94" s="29">
        <f t="shared" si="27"/>
        <v>451500</v>
      </c>
      <c r="F94" s="29">
        <f t="shared" si="23"/>
        <v>-493500</v>
      </c>
      <c r="G94" s="34">
        <f>+Inputs!$D$3</f>
        <v>0.37951000000000001</v>
      </c>
      <c r="I94" s="27">
        <f t="shared" si="28"/>
        <v>945000</v>
      </c>
      <c r="K94" s="27">
        <f t="shared" si="24"/>
        <v>5250</v>
      </c>
      <c r="L94" s="27">
        <f t="shared" si="29"/>
        <v>451500</v>
      </c>
      <c r="M94" s="27">
        <f t="shared" si="25"/>
        <v>1992.4275</v>
      </c>
      <c r="N94" s="27">
        <f t="shared" si="26"/>
        <v>1992.4275</v>
      </c>
      <c r="O94" s="27">
        <f t="shared" si="30"/>
        <v>-187282.04250000021</v>
      </c>
      <c r="P94" s="27">
        <f t="shared" si="31"/>
        <v>187282.04250000021</v>
      </c>
    </row>
    <row r="95" spans="1:16">
      <c r="A95" s="31">
        <v>38443</v>
      </c>
      <c r="C95" s="6">
        <v>87</v>
      </c>
      <c r="D95" s="29">
        <f t="shared" si="22"/>
        <v>5250</v>
      </c>
      <c r="E95" s="29">
        <f t="shared" si="27"/>
        <v>456750</v>
      </c>
      <c r="F95" s="29">
        <f t="shared" si="23"/>
        <v>-488250</v>
      </c>
      <c r="G95" s="34">
        <f>+Inputs!$D$3</f>
        <v>0.37951000000000001</v>
      </c>
      <c r="I95" s="27">
        <f t="shared" si="28"/>
        <v>945000</v>
      </c>
      <c r="K95" s="27">
        <f t="shared" si="24"/>
        <v>5250</v>
      </c>
      <c r="L95" s="27">
        <f t="shared" si="29"/>
        <v>456750</v>
      </c>
      <c r="M95" s="27">
        <f t="shared" si="25"/>
        <v>1992.4275</v>
      </c>
      <c r="N95" s="27">
        <f t="shared" si="26"/>
        <v>1992.4275</v>
      </c>
      <c r="O95" s="27">
        <f t="shared" si="30"/>
        <v>-185289.61500000022</v>
      </c>
      <c r="P95" s="27">
        <f t="shared" si="31"/>
        <v>185289.61500000022</v>
      </c>
    </row>
    <row r="96" spans="1:16">
      <c r="A96" s="30">
        <v>38473</v>
      </c>
      <c r="C96" s="6">
        <v>88</v>
      </c>
      <c r="D96" s="29">
        <f t="shared" si="22"/>
        <v>5250</v>
      </c>
      <c r="E96" s="29">
        <f t="shared" si="27"/>
        <v>462000</v>
      </c>
      <c r="F96" s="29">
        <f t="shared" si="23"/>
        <v>-483000</v>
      </c>
      <c r="G96" s="34">
        <f>+Inputs!$D$3</f>
        <v>0.37951000000000001</v>
      </c>
      <c r="I96" s="27">
        <f t="shared" si="28"/>
        <v>945000</v>
      </c>
      <c r="K96" s="27">
        <f t="shared" si="24"/>
        <v>5250</v>
      </c>
      <c r="L96" s="27">
        <f t="shared" si="29"/>
        <v>462000</v>
      </c>
      <c r="M96" s="27">
        <f t="shared" si="25"/>
        <v>1992.4275</v>
      </c>
      <c r="N96" s="27">
        <f t="shared" si="26"/>
        <v>1992.4275</v>
      </c>
      <c r="O96" s="27">
        <f t="shared" si="30"/>
        <v>-183297.18750000023</v>
      </c>
      <c r="P96" s="27">
        <f t="shared" si="31"/>
        <v>183297.18750000023</v>
      </c>
    </row>
    <row r="97" spans="1:16">
      <c r="A97" s="31">
        <v>38504</v>
      </c>
      <c r="C97" s="6">
        <v>89</v>
      </c>
      <c r="D97" s="29">
        <f t="shared" si="22"/>
        <v>5250</v>
      </c>
      <c r="E97" s="29">
        <f t="shared" si="27"/>
        <v>467250</v>
      </c>
      <c r="F97" s="29">
        <f t="shared" si="23"/>
        <v>-477750</v>
      </c>
      <c r="G97" s="34">
        <f>+Inputs!$D$3</f>
        <v>0.37951000000000001</v>
      </c>
      <c r="I97" s="27">
        <f t="shared" si="28"/>
        <v>945000</v>
      </c>
      <c r="K97" s="27">
        <f t="shared" si="24"/>
        <v>5250</v>
      </c>
      <c r="L97" s="27">
        <f t="shared" si="29"/>
        <v>467250</v>
      </c>
      <c r="M97" s="27">
        <f t="shared" si="25"/>
        <v>1992.4275</v>
      </c>
      <c r="N97" s="27">
        <f t="shared" si="26"/>
        <v>1992.4275</v>
      </c>
      <c r="O97" s="27">
        <f t="shared" si="30"/>
        <v>-181304.76000000024</v>
      </c>
      <c r="P97" s="27">
        <f t="shared" si="31"/>
        <v>181304.76000000024</v>
      </c>
    </row>
    <row r="98" spans="1:16">
      <c r="A98" s="30">
        <v>38534</v>
      </c>
      <c r="C98" s="6">
        <v>90</v>
      </c>
      <c r="D98" s="29">
        <f t="shared" si="22"/>
        <v>5250</v>
      </c>
      <c r="E98" s="29">
        <f t="shared" si="27"/>
        <v>472500</v>
      </c>
      <c r="F98" s="29">
        <f t="shared" si="23"/>
        <v>-472500</v>
      </c>
      <c r="G98" s="34">
        <f>+Inputs!$D$3</f>
        <v>0.37951000000000001</v>
      </c>
      <c r="I98" s="27">
        <f t="shared" si="28"/>
        <v>945000</v>
      </c>
      <c r="K98" s="27">
        <f t="shared" si="24"/>
        <v>5250</v>
      </c>
      <c r="L98" s="27">
        <f t="shared" si="29"/>
        <v>472500</v>
      </c>
      <c r="M98" s="27">
        <f t="shared" si="25"/>
        <v>1992.4275</v>
      </c>
      <c r="N98" s="27">
        <f t="shared" si="26"/>
        <v>1992.4275</v>
      </c>
      <c r="O98" s="27">
        <f t="shared" si="30"/>
        <v>-179312.33250000025</v>
      </c>
      <c r="P98" s="27">
        <f t="shared" si="31"/>
        <v>179312.33250000025</v>
      </c>
    </row>
    <row r="99" spans="1:16">
      <c r="A99" s="31">
        <v>38565</v>
      </c>
      <c r="C99" s="6">
        <v>91</v>
      </c>
      <c r="D99" s="29">
        <f t="shared" si="22"/>
        <v>5250</v>
      </c>
      <c r="E99" s="29">
        <f t="shared" si="27"/>
        <v>477750</v>
      </c>
      <c r="F99" s="29">
        <f t="shared" si="23"/>
        <v>-467250</v>
      </c>
      <c r="G99" s="34">
        <f>+Inputs!$D$3</f>
        <v>0.37951000000000001</v>
      </c>
      <c r="I99" s="27">
        <f t="shared" si="28"/>
        <v>945000</v>
      </c>
      <c r="K99" s="27">
        <f t="shared" si="24"/>
        <v>5250</v>
      </c>
      <c r="L99" s="27">
        <f t="shared" si="29"/>
        <v>477750</v>
      </c>
      <c r="M99" s="27">
        <f t="shared" si="25"/>
        <v>1992.4275</v>
      </c>
      <c r="N99" s="27">
        <f t="shared" si="26"/>
        <v>1992.4275</v>
      </c>
      <c r="O99" s="27">
        <f t="shared" si="30"/>
        <v>-177319.90500000026</v>
      </c>
      <c r="P99" s="27">
        <f t="shared" si="31"/>
        <v>177319.90500000026</v>
      </c>
    </row>
    <row r="100" spans="1:16">
      <c r="A100" s="30">
        <v>38596</v>
      </c>
      <c r="C100" s="6">
        <v>92</v>
      </c>
      <c r="D100" s="29">
        <f t="shared" si="22"/>
        <v>5250</v>
      </c>
      <c r="E100" s="29">
        <f t="shared" si="27"/>
        <v>483000</v>
      </c>
      <c r="F100" s="29">
        <f t="shared" si="23"/>
        <v>-462000</v>
      </c>
      <c r="G100" s="34">
        <f>+Inputs!$D$3</f>
        <v>0.37951000000000001</v>
      </c>
      <c r="I100" s="27">
        <f t="shared" si="28"/>
        <v>945000</v>
      </c>
      <c r="K100" s="27">
        <f t="shared" si="24"/>
        <v>5250</v>
      </c>
      <c r="L100" s="27">
        <f t="shared" si="29"/>
        <v>483000</v>
      </c>
      <c r="M100" s="27">
        <f t="shared" si="25"/>
        <v>1992.4275</v>
      </c>
      <c r="N100" s="27">
        <f t="shared" si="26"/>
        <v>1992.4275</v>
      </c>
      <c r="O100" s="27">
        <f t="shared" si="30"/>
        <v>-175327.47750000027</v>
      </c>
      <c r="P100" s="27">
        <f t="shared" si="31"/>
        <v>175327.47750000027</v>
      </c>
    </row>
    <row r="101" spans="1:16">
      <c r="A101" s="31">
        <v>38626</v>
      </c>
      <c r="C101" s="6">
        <v>93</v>
      </c>
      <c r="D101" s="29">
        <f t="shared" si="22"/>
        <v>5250</v>
      </c>
      <c r="E101" s="29">
        <f t="shared" si="27"/>
        <v>488250</v>
      </c>
      <c r="F101" s="29">
        <f t="shared" si="23"/>
        <v>-456750</v>
      </c>
      <c r="G101" s="34">
        <f>+Inputs!$D$3</f>
        <v>0.37951000000000001</v>
      </c>
      <c r="I101" s="27">
        <f t="shared" si="28"/>
        <v>945000</v>
      </c>
      <c r="K101" s="27">
        <f t="shared" si="24"/>
        <v>5250</v>
      </c>
      <c r="L101" s="27">
        <f t="shared" si="29"/>
        <v>488250</v>
      </c>
      <c r="M101" s="27">
        <f t="shared" si="25"/>
        <v>1992.4275</v>
      </c>
      <c r="N101" s="27">
        <f t="shared" si="26"/>
        <v>1992.4275</v>
      </c>
      <c r="O101" s="27">
        <f t="shared" si="30"/>
        <v>-173335.05000000028</v>
      </c>
      <c r="P101" s="27">
        <f t="shared" si="31"/>
        <v>173335.05000000028</v>
      </c>
    </row>
    <row r="102" spans="1:16">
      <c r="A102" s="30">
        <v>38657</v>
      </c>
      <c r="C102" s="6">
        <v>94</v>
      </c>
      <c r="D102" s="29">
        <f t="shared" si="22"/>
        <v>5250</v>
      </c>
      <c r="E102" s="29">
        <f t="shared" si="27"/>
        <v>493500</v>
      </c>
      <c r="F102" s="29">
        <f t="shared" si="23"/>
        <v>-451500</v>
      </c>
      <c r="G102" s="34">
        <f>+Inputs!$D$3</f>
        <v>0.37951000000000001</v>
      </c>
      <c r="I102" s="27">
        <f t="shared" si="28"/>
        <v>945000</v>
      </c>
      <c r="K102" s="27">
        <f t="shared" si="24"/>
        <v>5250</v>
      </c>
      <c r="L102" s="27">
        <f t="shared" si="29"/>
        <v>493500</v>
      </c>
      <c r="M102" s="27">
        <f t="shared" si="25"/>
        <v>1992.4275</v>
      </c>
      <c r="N102" s="27">
        <f t="shared" si="26"/>
        <v>1992.4275</v>
      </c>
      <c r="O102" s="27">
        <f t="shared" si="30"/>
        <v>-171342.62250000029</v>
      </c>
      <c r="P102" s="27">
        <f t="shared" si="31"/>
        <v>171342.62250000029</v>
      </c>
    </row>
    <row r="103" spans="1:16">
      <c r="A103" s="31">
        <v>38687</v>
      </c>
      <c r="C103" s="6">
        <v>95</v>
      </c>
      <c r="D103" s="29">
        <f t="shared" si="22"/>
        <v>5250</v>
      </c>
      <c r="E103" s="29">
        <f t="shared" si="27"/>
        <v>498750</v>
      </c>
      <c r="F103" s="29">
        <f t="shared" si="23"/>
        <v>-446250</v>
      </c>
      <c r="G103" s="34">
        <f>+Inputs!$D$3</f>
        <v>0.37951000000000001</v>
      </c>
      <c r="I103" s="27">
        <f t="shared" si="28"/>
        <v>945000</v>
      </c>
      <c r="K103" s="27">
        <f t="shared" si="24"/>
        <v>5250</v>
      </c>
      <c r="L103" s="27">
        <f t="shared" si="29"/>
        <v>498750</v>
      </c>
      <c r="M103" s="27">
        <f t="shared" si="25"/>
        <v>1992.4275</v>
      </c>
      <c r="N103" s="27">
        <f t="shared" si="26"/>
        <v>1992.4275</v>
      </c>
      <c r="O103" s="27">
        <f t="shared" si="30"/>
        <v>-169350.1950000003</v>
      </c>
      <c r="P103" s="27">
        <f t="shared" si="31"/>
        <v>169350.1950000003</v>
      </c>
    </row>
    <row r="104" spans="1:16">
      <c r="A104" s="30">
        <v>38718</v>
      </c>
      <c r="C104" s="6">
        <v>96</v>
      </c>
      <c r="D104" s="29">
        <f t="shared" si="22"/>
        <v>5250</v>
      </c>
      <c r="E104" s="29">
        <f t="shared" si="27"/>
        <v>504000</v>
      </c>
      <c r="F104" s="29">
        <f t="shared" si="23"/>
        <v>-441000</v>
      </c>
      <c r="G104" s="34">
        <f>+Inputs!$D$3</f>
        <v>0.37951000000000001</v>
      </c>
      <c r="I104" s="27">
        <f t="shared" si="28"/>
        <v>945000</v>
      </c>
      <c r="K104" s="27">
        <f t="shared" si="24"/>
        <v>5250</v>
      </c>
      <c r="L104" s="27">
        <f t="shared" si="29"/>
        <v>504000</v>
      </c>
      <c r="M104" s="27">
        <f t="shared" si="25"/>
        <v>1992.4275</v>
      </c>
      <c r="N104" s="27">
        <f t="shared" si="26"/>
        <v>1992.4275</v>
      </c>
      <c r="O104" s="27">
        <f t="shared" si="30"/>
        <v>-167357.76750000031</v>
      </c>
      <c r="P104" s="27">
        <f t="shared" si="31"/>
        <v>167357.76750000031</v>
      </c>
    </row>
    <row r="105" spans="1:16">
      <c r="A105" s="31">
        <v>38749</v>
      </c>
      <c r="C105" s="6">
        <v>97</v>
      </c>
      <c r="D105" s="29">
        <f t="shared" ref="D105:D136" si="32">ROUND(-(+$B$9/180)*1,0)</f>
        <v>5250</v>
      </c>
      <c r="E105" s="29">
        <f t="shared" si="27"/>
        <v>509250</v>
      </c>
      <c r="F105" s="29">
        <f t="shared" ref="F105:F136" si="33">$B$9+E105</f>
        <v>-435750</v>
      </c>
      <c r="G105" s="34">
        <f>+Inputs!$D$3</f>
        <v>0.37951000000000001</v>
      </c>
      <c r="I105" s="27">
        <f t="shared" si="28"/>
        <v>945000</v>
      </c>
      <c r="K105" s="27">
        <f t="shared" ref="K105:K136" si="34">D105</f>
        <v>5250</v>
      </c>
      <c r="L105" s="27">
        <f t="shared" si="29"/>
        <v>509250</v>
      </c>
      <c r="M105" s="27">
        <f t="shared" ref="M105:M136" si="35">K105*G105</f>
        <v>1992.4275</v>
      </c>
      <c r="N105" s="27">
        <f t="shared" ref="N105:N136" si="36">M105-J105</f>
        <v>1992.4275</v>
      </c>
      <c r="O105" s="27">
        <f t="shared" si="30"/>
        <v>-165365.34000000032</v>
      </c>
      <c r="P105" s="27">
        <f t="shared" si="31"/>
        <v>165365.34000000032</v>
      </c>
    </row>
    <row r="106" spans="1:16">
      <c r="A106" s="30">
        <v>38777</v>
      </c>
      <c r="C106" s="6">
        <v>98</v>
      </c>
      <c r="D106" s="29">
        <f t="shared" si="32"/>
        <v>5250</v>
      </c>
      <c r="E106" s="29">
        <f t="shared" ref="E106:E137" si="37">+E105+D106</f>
        <v>514500</v>
      </c>
      <c r="F106" s="29">
        <f t="shared" si="33"/>
        <v>-430500</v>
      </c>
      <c r="G106" s="34">
        <f>+Inputs!$D$3</f>
        <v>0.37951000000000001</v>
      </c>
      <c r="I106" s="27">
        <f t="shared" ref="I106:I137" si="38">+I105+H106</f>
        <v>945000</v>
      </c>
      <c r="K106" s="27">
        <f t="shared" si="34"/>
        <v>5250</v>
      </c>
      <c r="L106" s="27">
        <f t="shared" ref="L106:L137" si="39">+L105+K106</f>
        <v>514500</v>
      </c>
      <c r="M106" s="27">
        <f t="shared" si="35"/>
        <v>1992.4275</v>
      </c>
      <c r="N106" s="27">
        <f t="shared" si="36"/>
        <v>1992.4275</v>
      </c>
      <c r="O106" s="27">
        <f t="shared" ref="O106:O137" si="40">+O105+N106</f>
        <v>-163372.91250000033</v>
      </c>
      <c r="P106" s="27">
        <f t="shared" ref="P106:P137" si="41">P105-N106</f>
        <v>163372.91250000033</v>
      </c>
    </row>
    <row r="107" spans="1:16">
      <c r="A107" s="31">
        <v>38808</v>
      </c>
      <c r="C107" s="6">
        <v>99</v>
      </c>
      <c r="D107" s="29">
        <f t="shared" si="32"/>
        <v>5250</v>
      </c>
      <c r="E107" s="29">
        <f t="shared" si="37"/>
        <v>519750</v>
      </c>
      <c r="F107" s="29">
        <f t="shared" si="33"/>
        <v>-425250</v>
      </c>
      <c r="G107" s="34">
        <f>+Inputs!$D$3</f>
        <v>0.37951000000000001</v>
      </c>
      <c r="I107" s="27">
        <f t="shared" si="38"/>
        <v>945000</v>
      </c>
      <c r="K107" s="27">
        <f t="shared" si="34"/>
        <v>5250</v>
      </c>
      <c r="L107" s="27">
        <f t="shared" si="39"/>
        <v>519750</v>
      </c>
      <c r="M107" s="27">
        <f t="shared" si="35"/>
        <v>1992.4275</v>
      </c>
      <c r="N107" s="27">
        <f t="shared" si="36"/>
        <v>1992.4275</v>
      </c>
      <c r="O107" s="27">
        <f t="shared" si="40"/>
        <v>-161380.48500000034</v>
      </c>
      <c r="P107" s="27">
        <f t="shared" si="41"/>
        <v>161380.48500000034</v>
      </c>
    </row>
    <row r="108" spans="1:16">
      <c r="A108" s="30">
        <v>38838</v>
      </c>
      <c r="C108" s="6">
        <v>100</v>
      </c>
      <c r="D108" s="29">
        <f t="shared" si="32"/>
        <v>5250</v>
      </c>
      <c r="E108" s="29">
        <f t="shared" si="37"/>
        <v>525000</v>
      </c>
      <c r="F108" s="29">
        <f t="shared" si="33"/>
        <v>-420000</v>
      </c>
      <c r="G108" s="34">
        <f>+Inputs!$D$3</f>
        <v>0.37951000000000001</v>
      </c>
      <c r="I108" s="27">
        <f t="shared" si="38"/>
        <v>945000</v>
      </c>
      <c r="K108" s="27">
        <f t="shared" si="34"/>
        <v>5250</v>
      </c>
      <c r="L108" s="27">
        <f t="shared" si="39"/>
        <v>525000</v>
      </c>
      <c r="M108" s="27">
        <f t="shared" si="35"/>
        <v>1992.4275</v>
      </c>
      <c r="N108" s="27">
        <f t="shared" si="36"/>
        <v>1992.4275</v>
      </c>
      <c r="O108" s="27">
        <f t="shared" si="40"/>
        <v>-159388.05750000034</v>
      </c>
      <c r="P108" s="27">
        <f t="shared" si="41"/>
        <v>159388.05750000034</v>
      </c>
    </row>
    <row r="109" spans="1:16">
      <c r="A109" s="31">
        <v>38869</v>
      </c>
      <c r="C109" s="6">
        <v>101</v>
      </c>
      <c r="D109" s="29">
        <f t="shared" si="32"/>
        <v>5250</v>
      </c>
      <c r="E109" s="29">
        <f t="shared" si="37"/>
        <v>530250</v>
      </c>
      <c r="F109" s="29">
        <f t="shared" si="33"/>
        <v>-414750</v>
      </c>
      <c r="G109" s="34">
        <f>+Inputs!$D$3</f>
        <v>0.37951000000000001</v>
      </c>
      <c r="I109" s="27">
        <f t="shared" si="38"/>
        <v>945000</v>
      </c>
      <c r="K109" s="27">
        <f t="shared" si="34"/>
        <v>5250</v>
      </c>
      <c r="L109" s="27">
        <f t="shared" si="39"/>
        <v>530250</v>
      </c>
      <c r="M109" s="27">
        <f t="shared" si="35"/>
        <v>1992.4275</v>
      </c>
      <c r="N109" s="27">
        <f t="shared" si="36"/>
        <v>1992.4275</v>
      </c>
      <c r="O109" s="27">
        <f t="shared" si="40"/>
        <v>-157395.63000000035</v>
      </c>
      <c r="P109" s="27">
        <f t="shared" si="41"/>
        <v>157395.63000000035</v>
      </c>
    </row>
    <row r="110" spans="1:16">
      <c r="A110" s="30">
        <v>38899</v>
      </c>
      <c r="C110" s="6">
        <v>102</v>
      </c>
      <c r="D110" s="29">
        <f t="shared" si="32"/>
        <v>5250</v>
      </c>
      <c r="E110" s="29">
        <f t="shared" si="37"/>
        <v>535500</v>
      </c>
      <c r="F110" s="29">
        <f t="shared" si="33"/>
        <v>-409500</v>
      </c>
      <c r="G110" s="34">
        <f>+Inputs!$D$3</f>
        <v>0.37951000000000001</v>
      </c>
      <c r="I110" s="27">
        <f t="shared" si="38"/>
        <v>945000</v>
      </c>
      <c r="K110" s="27">
        <f t="shared" si="34"/>
        <v>5250</v>
      </c>
      <c r="L110" s="27">
        <f t="shared" si="39"/>
        <v>535500</v>
      </c>
      <c r="M110" s="27">
        <f t="shared" si="35"/>
        <v>1992.4275</v>
      </c>
      <c r="N110" s="27">
        <f t="shared" si="36"/>
        <v>1992.4275</v>
      </c>
      <c r="O110" s="27">
        <f t="shared" si="40"/>
        <v>-155403.20250000036</v>
      </c>
      <c r="P110" s="27">
        <f t="shared" si="41"/>
        <v>155403.20250000036</v>
      </c>
    </row>
    <row r="111" spans="1:16">
      <c r="A111" s="31">
        <v>38930</v>
      </c>
      <c r="C111" s="6">
        <v>103</v>
      </c>
      <c r="D111" s="29">
        <f t="shared" si="32"/>
        <v>5250</v>
      </c>
      <c r="E111" s="29">
        <f t="shared" si="37"/>
        <v>540750</v>
      </c>
      <c r="F111" s="29">
        <f t="shared" si="33"/>
        <v>-404250</v>
      </c>
      <c r="G111" s="34">
        <f>+Inputs!$D$3</f>
        <v>0.37951000000000001</v>
      </c>
      <c r="I111" s="27">
        <f t="shared" si="38"/>
        <v>945000</v>
      </c>
      <c r="K111" s="27">
        <f t="shared" si="34"/>
        <v>5250</v>
      </c>
      <c r="L111" s="27">
        <f t="shared" si="39"/>
        <v>540750</v>
      </c>
      <c r="M111" s="27">
        <f t="shared" si="35"/>
        <v>1992.4275</v>
      </c>
      <c r="N111" s="27">
        <f t="shared" si="36"/>
        <v>1992.4275</v>
      </c>
      <c r="O111" s="27">
        <f t="shared" si="40"/>
        <v>-153410.77500000037</v>
      </c>
      <c r="P111" s="27">
        <f t="shared" si="41"/>
        <v>153410.77500000037</v>
      </c>
    </row>
    <row r="112" spans="1:16">
      <c r="A112" s="30">
        <v>38961</v>
      </c>
      <c r="C112" s="6">
        <v>104</v>
      </c>
      <c r="D112" s="29">
        <f t="shared" si="32"/>
        <v>5250</v>
      </c>
      <c r="E112" s="29">
        <f t="shared" si="37"/>
        <v>546000</v>
      </c>
      <c r="F112" s="29">
        <f t="shared" si="33"/>
        <v>-399000</v>
      </c>
      <c r="G112" s="34">
        <f>+Inputs!$D$3</f>
        <v>0.37951000000000001</v>
      </c>
      <c r="I112" s="27">
        <f t="shared" si="38"/>
        <v>945000</v>
      </c>
      <c r="K112" s="27">
        <f t="shared" si="34"/>
        <v>5250</v>
      </c>
      <c r="L112" s="27">
        <f t="shared" si="39"/>
        <v>546000</v>
      </c>
      <c r="M112" s="27">
        <f t="shared" si="35"/>
        <v>1992.4275</v>
      </c>
      <c r="N112" s="27">
        <f t="shared" si="36"/>
        <v>1992.4275</v>
      </c>
      <c r="O112" s="27">
        <f t="shared" si="40"/>
        <v>-151418.34750000038</v>
      </c>
      <c r="P112" s="27">
        <f t="shared" si="41"/>
        <v>151418.34750000038</v>
      </c>
    </row>
    <row r="113" spans="1:16">
      <c r="A113" s="31">
        <v>38991</v>
      </c>
      <c r="C113" s="6">
        <v>105</v>
      </c>
      <c r="D113" s="29">
        <f t="shared" si="32"/>
        <v>5250</v>
      </c>
      <c r="E113" s="29">
        <f t="shared" si="37"/>
        <v>551250</v>
      </c>
      <c r="F113" s="29">
        <f t="shared" si="33"/>
        <v>-393750</v>
      </c>
      <c r="G113" s="34">
        <f>+Inputs!$D$3</f>
        <v>0.37951000000000001</v>
      </c>
      <c r="I113" s="27">
        <f t="shared" si="38"/>
        <v>945000</v>
      </c>
      <c r="K113" s="27">
        <f t="shared" si="34"/>
        <v>5250</v>
      </c>
      <c r="L113" s="27">
        <f t="shared" si="39"/>
        <v>551250</v>
      </c>
      <c r="M113" s="27">
        <f t="shared" si="35"/>
        <v>1992.4275</v>
      </c>
      <c r="N113" s="27">
        <f t="shared" si="36"/>
        <v>1992.4275</v>
      </c>
      <c r="O113" s="27">
        <f t="shared" si="40"/>
        <v>-149425.92000000039</v>
      </c>
      <c r="P113" s="27">
        <f t="shared" si="41"/>
        <v>149425.92000000039</v>
      </c>
    </row>
    <row r="114" spans="1:16">
      <c r="A114" s="30">
        <v>39022</v>
      </c>
      <c r="C114" s="6">
        <v>106</v>
      </c>
      <c r="D114" s="29">
        <f t="shared" si="32"/>
        <v>5250</v>
      </c>
      <c r="E114" s="29">
        <f t="shared" si="37"/>
        <v>556500</v>
      </c>
      <c r="F114" s="29">
        <f t="shared" si="33"/>
        <v>-388500</v>
      </c>
      <c r="G114" s="34">
        <f>+Inputs!$D$3</f>
        <v>0.37951000000000001</v>
      </c>
      <c r="I114" s="27">
        <f t="shared" si="38"/>
        <v>945000</v>
      </c>
      <c r="K114" s="27">
        <f t="shared" si="34"/>
        <v>5250</v>
      </c>
      <c r="L114" s="27">
        <f t="shared" si="39"/>
        <v>556500</v>
      </c>
      <c r="M114" s="27">
        <f t="shared" si="35"/>
        <v>1992.4275</v>
      </c>
      <c r="N114" s="27">
        <f t="shared" si="36"/>
        <v>1992.4275</v>
      </c>
      <c r="O114" s="27">
        <f t="shared" si="40"/>
        <v>-147433.4925000004</v>
      </c>
      <c r="P114" s="27">
        <f t="shared" si="41"/>
        <v>147433.4925000004</v>
      </c>
    </row>
    <row r="115" spans="1:16">
      <c r="A115" s="31">
        <v>39052</v>
      </c>
      <c r="C115" s="6">
        <v>107</v>
      </c>
      <c r="D115" s="29">
        <f t="shared" si="32"/>
        <v>5250</v>
      </c>
      <c r="E115" s="29">
        <f t="shared" si="37"/>
        <v>561750</v>
      </c>
      <c r="F115" s="29">
        <f t="shared" si="33"/>
        <v>-383250</v>
      </c>
      <c r="G115" s="34">
        <f>+Inputs!$D$3</f>
        <v>0.37951000000000001</v>
      </c>
      <c r="I115" s="27">
        <f t="shared" si="38"/>
        <v>945000</v>
      </c>
      <c r="K115" s="27">
        <f t="shared" si="34"/>
        <v>5250</v>
      </c>
      <c r="L115" s="27">
        <f t="shared" si="39"/>
        <v>561750</v>
      </c>
      <c r="M115" s="27">
        <f t="shared" si="35"/>
        <v>1992.4275</v>
      </c>
      <c r="N115" s="27">
        <f t="shared" si="36"/>
        <v>1992.4275</v>
      </c>
      <c r="O115" s="27">
        <f t="shared" si="40"/>
        <v>-145441.06500000041</v>
      </c>
      <c r="P115" s="27">
        <f t="shared" si="41"/>
        <v>145441.06500000041</v>
      </c>
    </row>
    <row r="116" spans="1:16">
      <c r="A116" s="30">
        <v>39083</v>
      </c>
      <c r="C116" s="6">
        <v>108</v>
      </c>
      <c r="D116" s="29">
        <f t="shared" si="32"/>
        <v>5250</v>
      </c>
      <c r="E116" s="29">
        <f t="shared" si="37"/>
        <v>567000</v>
      </c>
      <c r="F116" s="29">
        <f t="shared" si="33"/>
        <v>-378000</v>
      </c>
      <c r="G116" s="34">
        <f>+Inputs!$D$3</f>
        <v>0.37951000000000001</v>
      </c>
      <c r="I116" s="27">
        <f t="shared" si="38"/>
        <v>945000</v>
      </c>
      <c r="K116" s="27">
        <f t="shared" si="34"/>
        <v>5250</v>
      </c>
      <c r="L116" s="27">
        <f t="shared" si="39"/>
        <v>567000</v>
      </c>
      <c r="M116" s="27">
        <f t="shared" si="35"/>
        <v>1992.4275</v>
      </c>
      <c r="N116" s="27">
        <f t="shared" si="36"/>
        <v>1992.4275</v>
      </c>
      <c r="O116" s="27">
        <f t="shared" si="40"/>
        <v>-143448.63750000042</v>
      </c>
      <c r="P116" s="27">
        <f t="shared" si="41"/>
        <v>143448.63750000042</v>
      </c>
    </row>
    <row r="117" spans="1:16">
      <c r="A117" s="31">
        <v>39114</v>
      </c>
      <c r="C117" s="6">
        <v>109</v>
      </c>
      <c r="D117" s="29">
        <f t="shared" si="32"/>
        <v>5250</v>
      </c>
      <c r="E117" s="29">
        <f t="shared" si="37"/>
        <v>572250</v>
      </c>
      <c r="F117" s="29">
        <f t="shared" si="33"/>
        <v>-372750</v>
      </c>
      <c r="G117" s="34">
        <f>+Inputs!$D$3</f>
        <v>0.37951000000000001</v>
      </c>
      <c r="I117" s="27">
        <f t="shared" si="38"/>
        <v>945000</v>
      </c>
      <c r="K117" s="27">
        <f t="shared" si="34"/>
        <v>5250</v>
      </c>
      <c r="L117" s="27">
        <f t="shared" si="39"/>
        <v>572250</v>
      </c>
      <c r="M117" s="27">
        <f t="shared" si="35"/>
        <v>1992.4275</v>
      </c>
      <c r="N117" s="27">
        <f t="shared" si="36"/>
        <v>1992.4275</v>
      </c>
      <c r="O117" s="27">
        <f t="shared" si="40"/>
        <v>-141456.21000000043</v>
      </c>
      <c r="P117" s="27">
        <f t="shared" si="41"/>
        <v>141456.21000000043</v>
      </c>
    </row>
    <row r="118" spans="1:16">
      <c r="A118" s="30">
        <v>39142</v>
      </c>
      <c r="C118" s="6">
        <v>110</v>
      </c>
      <c r="D118" s="29">
        <f t="shared" si="32"/>
        <v>5250</v>
      </c>
      <c r="E118" s="29">
        <f t="shared" si="37"/>
        <v>577500</v>
      </c>
      <c r="F118" s="29">
        <f t="shared" si="33"/>
        <v>-367500</v>
      </c>
      <c r="G118" s="34">
        <f>+Inputs!$D$3</f>
        <v>0.37951000000000001</v>
      </c>
      <c r="I118" s="27">
        <f t="shared" si="38"/>
        <v>945000</v>
      </c>
      <c r="K118" s="27">
        <f t="shared" si="34"/>
        <v>5250</v>
      </c>
      <c r="L118" s="27">
        <f t="shared" si="39"/>
        <v>577500</v>
      </c>
      <c r="M118" s="27">
        <f t="shared" si="35"/>
        <v>1992.4275</v>
      </c>
      <c r="N118" s="27">
        <f t="shared" si="36"/>
        <v>1992.4275</v>
      </c>
      <c r="O118" s="27">
        <f t="shared" si="40"/>
        <v>-139463.78250000044</v>
      </c>
      <c r="P118" s="27">
        <f t="shared" si="41"/>
        <v>139463.78250000044</v>
      </c>
    </row>
    <row r="119" spans="1:16">
      <c r="A119" s="31">
        <v>39173</v>
      </c>
      <c r="C119" s="6">
        <v>111</v>
      </c>
      <c r="D119" s="29">
        <f t="shared" si="32"/>
        <v>5250</v>
      </c>
      <c r="E119" s="29">
        <f t="shared" si="37"/>
        <v>582750</v>
      </c>
      <c r="F119" s="29">
        <f t="shared" si="33"/>
        <v>-362250</v>
      </c>
      <c r="G119" s="34">
        <f>+Inputs!$D$3</f>
        <v>0.37951000000000001</v>
      </c>
      <c r="I119" s="27">
        <f t="shared" si="38"/>
        <v>945000</v>
      </c>
      <c r="K119" s="27">
        <f t="shared" si="34"/>
        <v>5250</v>
      </c>
      <c r="L119" s="27">
        <f t="shared" si="39"/>
        <v>582750</v>
      </c>
      <c r="M119" s="27">
        <f t="shared" si="35"/>
        <v>1992.4275</v>
      </c>
      <c r="N119" s="27">
        <f t="shared" si="36"/>
        <v>1992.4275</v>
      </c>
      <c r="O119" s="27">
        <f t="shared" si="40"/>
        <v>-137471.35500000045</v>
      </c>
      <c r="P119" s="27">
        <f t="shared" si="41"/>
        <v>137471.35500000045</v>
      </c>
    </row>
    <row r="120" spans="1:16">
      <c r="A120" s="30">
        <v>39203</v>
      </c>
      <c r="C120" s="6">
        <v>112</v>
      </c>
      <c r="D120" s="29">
        <f t="shared" si="32"/>
        <v>5250</v>
      </c>
      <c r="E120" s="29">
        <f t="shared" si="37"/>
        <v>588000</v>
      </c>
      <c r="F120" s="29">
        <f t="shared" si="33"/>
        <v>-357000</v>
      </c>
      <c r="G120" s="34">
        <f>+Inputs!$D$3</f>
        <v>0.37951000000000001</v>
      </c>
      <c r="I120" s="27">
        <f t="shared" si="38"/>
        <v>945000</v>
      </c>
      <c r="K120" s="27">
        <f t="shared" si="34"/>
        <v>5250</v>
      </c>
      <c r="L120" s="27">
        <f t="shared" si="39"/>
        <v>588000</v>
      </c>
      <c r="M120" s="27">
        <f t="shared" si="35"/>
        <v>1992.4275</v>
      </c>
      <c r="N120" s="27">
        <f t="shared" si="36"/>
        <v>1992.4275</v>
      </c>
      <c r="O120" s="27">
        <f t="shared" si="40"/>
        <v>-135478.92750000046</v>
      </c>
      <c r="P120" s="27">
        <f t="shared" si="41"/>
        <v>135478.92750000046</v>
      </c>
    </row>
    <row r="121" spans="1:16">
      <c r="A121" s="31">
        <v>39234</v>
      </c>
      <c r="C121" s="6">
        <v>113</v>
      </c>
      <c r="D121" s="29">
        <f t="shared" si="32"/>
        <v>5250</v>
      </c>
      <c r="E121" s="29">
        <f t="shared" si="37"/>
        <v>593250</v>
      </c>
      <c r="F121" s="29">
        <f t="shared" si="33"/>
        <v>-351750</v>
      </c>
      <c r="G121" s="34">
        <f>+Inputs!$D$3</f>
        <v>0.37951000000000001</v>
      </c>
      <c r="I121" s="27">
        <f t="shared" si="38"/>
        <v>945000</v>
      </c>
      <c r="K121" s="27">
        <f t="shared" si="34"/>
        <v>5250</v>
      </c>
      <c r="L121" s="27">
        <f t="shared" si="39"/>
        <v>593250</v>
      </c>
      <c r="M121" s="27">
        <f t="shared" si="35"/>
        <v>1992.4275</v>
      </c>
      <c r="N121" s="27">
        <f t="shared" si="36"/>
        <v>1992.4275</v>
      </c>
      <c r="O121" s="27">
        <f t="shared" si="40"/>
        <v>-133486.50000000047</v>
      </c>
      <c r="P121" s="27">
        <f t="shared" si="41"/>
        <v>133486.50000000047</v>
      </c>
    </row>
    <row r="122" spans="1:16">
      <c r="A122" s="30">
        <v>39264</v>
      </c>
      <c r="C122" s="6">
        <v>114</v>
      </c>
      <c r="D122" s="29">
        <f t="shared" si="32"/>
        <v>5250</v>
      </c>
      <c r="E122" s="29">
        <f t="shared" si="37"/>
        <v>598500</v>
      </c>
      <c r="F122" s="29">
        <f t="shared" si="33"/>
        <v>-346500</v>
      </c>
      <c r="G122" s="34">
        <f>+Inputs!$D$3</f>
        <v>0.37951000000000001</v>
      </c>
      <c r="I122" s="27">
        <f t="shared" si="38"/>
        <v>945000</v>
      </c>
      <c r="K122" s="27">
        <f t="shared" si="34"/>
        <v>5250</v>
      </c>
      <c r="L122" s="27">
        <f t="shared" si="39"/>
        <v>598500</v>
      </c>
      <c r="M122" s="27">
        <f t="shared" si="35"/>
        <v>1992.4275</v>
      </c>
      <c r="N122" s="27">
        <f t="shared" si="36"/>
        <v>1992.4275</v>
      </c>
      <c r="O122" s="27">
        <f t="shared" si="40"/>
        <v>-131494.07250000047</v>
      </c>
      <c r="P122" s="27">
        <f t="shared" si="41"/>
        <v>131494.07250000047</v>
      </c>
    </row>
    <row r="123" spans="1:16">
      <c r="A123" s="31">
        <v>39295</v>
      </c>
      <c r="C123" s="6">
        <v>115</v>
      </c>
      <c r="D123" s="29">
        <f t="shared" si="32"/>
        <v>5250</v>
      </c>
      <c r="E123" s="29">
        <f t="shared" si="37"/>
        <v>603750</v>
      </c>
      <c r="F123" s="29">
        <f t="shared" si="33"/>
        <v>-341250</v>
      </c>
      <c r="G123" s="34">
        <f>+Inputs!$D$3</f>
        <v>0.37951000000000001</v>
      </c>
      <c r="I123" s="27">
        <f t="shared" si="38"/>
        <v>945000</v>
      </c>
      <c r="K123" s="27">
        <f t="shared" si="34"/>
        <v>5250</v>
      </c>
      <c r="L123" s="27">
        <f t="shared" si="39"/>
        <v>603750</v>
      </c>
      <c r="M123" s="27">
        <f t="shared" si="35"/>
        <v>1992.4275</v>
      </c>
      <c r="N123" s="27">
        <f t="shared" si="36"/>
        <v>1992.4275</v>
      </c>
      <c r="O123" s="27">
        <f t="shared" si="40"/>
        <v>-129501.64500000047</v>
      </c>
      <c r="P123" s="27">
        <f t="shared" si="41"/>
        <v>129501.64500000047</v>
      </c>
    </row>
    <row r="124" spans="1:16">
      <c r="A124" s="30">
        <v>39326</v>
      </c>
      <c r="C124" s="6">
        <v>116</v>
      </c>
      <c r="D124" s="29">
        <f t="shared" si="32"/>
        <v>5250</v>
      </c>
      <c r="E124" s="29">
        <f t="shared" si="37"/>
        <v>609000</v>
      </c>
      <c r="F124" s="29">
        <f t="shared" si="33"/>
        <v>-336000</v>
      </c>
      <c r="G124" s="34">
        <f>+Inputs!$D$3</f>
        <v>0.37951000000000001</v>
      </c>
      <c r="I124" s="27">
        <f t="shared" si="38"/>
        <v>945000</v>
      </c>
      <c r="K124" s="27">
        <f t="shared" si="34"/>
        <v>5250</v>
      </c>
      <c r="L124" s="27">
        <f t="shared" si="39"/>
        <v>609000</v>
      </c>
      <c r="M124" s="27">
        <f t="shared" si="35"/>
        <v>1992.4275</v>
      </c>
      <c r="N124" s="27">
        <f t="shared" si="36"/>
        <v>1992.4275</v>
      </c>
      <c r="O124" s="27">
        <f t="shared" si="40"/>
        <v>-127509.21750000046</v>
      </c>
      <c r="P124" s="27">
        <f t="shared" si="41"/>
        <v>127509.21750000046</v>
      </c>
    </row>
    <row r="125" spans="1:16">
      <c r="A125" s="31">
        <v>39356</v>
      </c>
      <c r="C125" s="6">
        <v>117</v>
      </c>
      <c r="D125" s="29">
        <f t="shared" si="32"/>
        <v>5250</v>
      </c>
      <c r="E125" s="29">
        <f t="shared" si="37"/>
        <v>614250</v>
      </c>
      <c r="F125" s="29">
        <f t="shared" si="33"/>
        <v>-330750</v>
      </c>
      <c r="G125" s="34">
        <f>+Inputs!$D$3</f>
        <v>0.37951000000000001</v>
      </c>
      <c r="I125" s="27">
        <f t="shared" si="38"/>
        <v>945000</v>
      </c>
      <c r="K125" s="27">
        <f t="shared" si="34"/>
        <v>5250</v>
      </c>
      <c r="L125" s="27">
        <f t="shared" si="39"/>
        <v>614250</v>
      </c>
      <c r="M125" s="27">
        <f t="shared" si="35"/>
        <v>1992.4275</v>
      </c>
      <c r="N125" s="27">
        <f t="shared" si="36"/>
        <v>1992.4275</v>
      </c>
      <c r="O125" s="27">
        <f t="shared" si="40"/>
        <v>-125516.79000000046</v>
      </c>
      <c r="P125" s="27">
        <f t="shared" si="41"/>
        <v>125516.79000000046</v>
      </c>
    </row>
    <row r="126" spans="1:16">
      <c r="A126" s="30">
        <v>39387</v>
      </c>
      <c r="C126" s="6">
        <v>118</v>
      </c>
      <c r="D126" s="29">
        <f t="shared" si="32"/>
        <v>5250</v>
      </c>
      <c r="E126" s="29">
        <f t="shared" si="37"/>
        <v>619500</v>
      </c>
      <c r="F126" s="29">
        <f t="shared" si="33"/>
        <v>-325500</v>
      </c>
      <c r="G126" s="34">
        <f>+Inputs!$D$3</f>
        <v>0.37951000000000001</v>
      </c>
      <c r="I126" s="27">
        <f t="shared" si="38"/>
        <v>945000</v>
      </c>
      <c r="K126" s="27">
        <f t="shared" si="34"/>
        <v>5250</v>
      </c>
      <c r="L126" s="27">
        <f t="shared" si="39"/>
        <v>619500</v>
      </c>
      <c r="M126" s="27">
        <f t="shared" si="35"/>
        <v>1992.4275</v>
      </c>
      <c r="N126" s="27">
        <f t="shared" si="36"/>
        <v>1992.4275</v>
      </c>
      <c r="O126" s="27">
        <f t="shared" si="40"/>
        <v>-123524.36250000045</v>
      </c>
      <c r="P126" s="27">
        <f t="shared" si="41"/>
        <v>123524.36250000045</v>
      </c>
    </row>
    <row r="127" spans="1:16">
      <c r="A127" s="31">
        <v>39417</v>
      </c>
      <c r="C127" s="6">
        <v>119</v>
      </c>
      <c r="D127" s="29">
        <f t="shared" si="32"/>
        <v>5250</v>
      </c>
      <c r="E127" s="29">
        <f t="shared" si="37"/>
        <v>624750</v>
      </c>
      <c r="F127" s="29">
        <f t="shared" si="33"/>
        <v>-320250</v>
      </c>
      <c r="G127" s="34">
        <f>+Inputs!$D$3</f>
        <v>0.37951000000000001</v>
      </c>
      <c r="I127" s="27">
        <f t="shared" si="38"/>
        <v>945000</v>
      </c>
      <c r="K127" s="27">
        <f t="shared" si="34"/>
        <v>5250</v>
      </c>
      <c r="L127" s="27">
        <f t="shared" si="39"/>
        <v>624750</v>
      </c>
      <c r="M127" s="27">
        <f t="shared" si="35"/>
        <v>1992.4275</v>
      </c>
      <c r="N127" s="27">
        <f t="shared" si="36"/>
        <v>1992.4275</v>
      </c>
      <c r="O127" s="27">
        <f t="shared" si="40"/>
        <v>-121531.93500000045</v>
      </c>
      <c r="P127" s="27">
        <f t="shared" si="41"/>
        <v>121531.93500000045</v>
      </c>
    </row>
    <row r="128" spans="1:16">
      <c r="A128" s="30">
        <v>39448</v>
      </c>
      <c r="C128" s="6">
        <v>120</v>
      </c>
      <c r="D128" s="29">
        <f t="shared" si="32"/>
        <v>5250</v>
      </c>
      <c r="E128" s="29">
        <f t="shared" si="37"/>
        <v>630000</v>
      </c>
      <c r="F128" s="29">
        <f t="shared" si="33"/>
        <v>-315000</v>
      </c>
      <c r="G128" s="34">
        <f>+Inputs!$D$3</f>
        <v>0.37951000000000001</v>
      </c>
      <c r="I128" s="27">
        <f t="shared" si="38"/>
        <v>945000</v>
      </c>
      <c r="K128" s="27">
        <f t="shared" si="34"/>
        <v>5250</v>
      </c>
      <c r="L128" s="27">
        <f t="shared" si="39"/>
        <v>630000</v>
      </c>
      <c r="M128" s="27">
        <f t="shared" si="35"/>
        <v>1992.4275</v>
      </c>
      <c r="N128" s="27">
        <f t="shared" si="36"/>
        <v>1992.4275</v>
      </c>
      <c r="O128" s="27">
        <f t="shared" si="40"/>
        <v>-119539.50750000044</v>
      </c>
      <c r="P128" s="27">
        <f t="shared" si="41"/>
        <v>119539.50750000044</v>
      </c>
    </row>
    <row r="129" spans="1:16">
      <c r="A129" s="31">
        <v>39479</v>
      </c>
      <c r="C129" s="6">
        <v>121</v>
      </c>
      <c r="D129" s="29">
        <f t="shared" si="32"/>
        <v>5250</v>
      </c>
      <c r="E129" s="29">
        <f t="shared" si="37"/>
        <v>635250</v>
      </c>
      <c r="F129" s="29">
        <f t="shared" si="33"/>
        <v>-309750</v>
      </c>
      <c r="G129" s="34">
        <f>+Inputs!$D$3</f>
        <v>0.37951000000000001</v>
      </c>
      <c r="I129" s="27">
        <f t="shared" si="38"/>
        <v>945000</v>
      </c>
      <c r="K129" s="27">
        <f t="shared" si="34"/>
        <v>5250</v>
      </c>
      <c r="L129" s="27">
        <f t="shared" si="39"/>
        <v>635250</v>
      </c>
      <c r="M129" s="27">
        <f t="shared" si="35"/>
        <v>1992.4275</v>
      </c>
      <c r="N129" s="27">
        <f t="shared" si="36"/>
        <v>1992.4275</v>
      </c>
      <c r="O129" s="27">
        <f t="shared" si="40"/>
        <v>-117547.08000000044</v>
      </c>
      <c r="P129" s="27">
        <f t="shared" si="41"/>
        <v>117547.08000000044</v>
      </c>
    </row>
    <row r="130" spans="1:16">
      <c r="A130" s="30">
        <v>39508</v>
      </c>
      <c r="C130" s="6">
        <v>122</v>
      </c>
      <c r="D130" s="29">
        <f t="shared" si="32"/>
        <v>5250</v>
      </c>
      <c r="E130" s="29">
        <f t="shared" si="37"/>
        <v>640500</v>
      </c>
      <c r="F130" s="29">
        <f t="shared" si="33"/>
        <v>-304500</v>
      </c>
      <c r="G130" s="34">
        <f>+Inputs!$D$3</f>
        <v>0.37951000000000001</v>
      </c>
      <c r="I130" s="27">
        <f t="shared" si="38"/>
        <v>945000</v>
      </c>
      <c r="K130" s="27">
        <f t="shared" si="34"/>
        <v>5250</v>
      </c>
      <c r="L130" s="27">
        <f t="shared" si="39"/>
        <v>640500</v>
      </c>
      <c r="M130" s="27">
        <f t="shared" si="35"/>
        <v>1992.4275</v>
      </c>
      <c r="N130" s="27">
        <f t="shared" si="36"/>
        <v>1992.4275</v>
      </c>
      <c r="O130" s="27">
        <f t="shared" si="40"/>
        <v>-115554.65250000043</v>
      </c>
      <c r="P130" s="27">
        <f t="shared" si="41"/>
        <v>115554.65250000043</v>
      </c>
    </row>
    <row r="131" spans="1:16">
      <c r="A131" s="31">
        <v>39539</v>
      </c>
      <c r="C131" s="6">
        <v>123</v>
      </c>
      <c r="D131" s="29">
        <f t="shared" si="32"/>
        <v>5250</v>
      </c>
      <c r="E131" s="29">
        <f t="shared" si="37"/>
        <v>645750</v>
      </c>
      <c r="F131" s="29">
        <f t="shared" si="33"/>
        <v>-299250</v>
      </c>
      <c r="G131" s="34">
        <f>+Inputs!$D$3</f>
        <v>0.37951000000000001</v>
      </c>
      <c r="I131" s="27">
        <f t="shared" si="38"/>
        <v>945000</v>
      </c>
      <c r="K131" s="27">
        <f t="shared" si="34"/>
        <v>5250</v>
      </c>
      <c r="L131" s="27">
        <f t="shared" si="39"/>
        <v>645750</v>
      </c>
      <c r="M131" s="27">
        <f t="shared" si="35"/>
        <v>1992.4275</v>
      </c>
      <c r="N131" s="27">
        <f t="shared" si="36"/>
        <v>1992.4275</v>
      </c>
      <c r="O131" s="27">
        <f t="shared" si="40"/>
        <v>-113562.22500000043</v>
      </c>
      <c r="P131" s="27">
        <f t="shared" si="41"/>
        <v>113562.22500000043</v>
      </c>
    </row>
    <row r="132" spans="1:16">
      <c r="A132" s="30">
        <v>39569</v>
      </c>
      <c r="C132" s="6">
        <v>124</v>
      </c>
      <c r="D132" s="29">
        <f t="shared" si="32"/>
        <v>5250</v>
      </c>
      <c r="E132" s="29">
        <f t="shared" si="37"/>
        <v>651000</v>
      </c>
      <c r="F132" s="29">
        <f t="shared" si="33"/>
        <v>-294000</v>
      </c>
      <c r="G132" s="34">
        <f>+Inputs!$D$3</f>
        <v>0.37951000000000001</v>
      </c>
      <c r="I132" s="27">
        <f t="shared" si="38"/>
        <v>945000</v>
      </c>
      <c r="K132" s="27">
        <f t="shared" si="34"/>
        <v>5250</v>
      </c>
      <c r="L132" s="27">
        <f t="shared" si="39"/>
        <v>651000</v>
      </c>
      <c r="M132" s="27">
        <f t="shared" si="35"/>
        <v>1992.4275</v>
      </c>
      <c r="N132" s="27">
        <f t="shared" si="36"/>
        <v>1992.4275</v>
      </c>
      <c r="O132" s="27">
        <f t="shared" si="40"/>
        <v>-111569.79750000042</v>
      </c>
      <c r="P132" s="27">
        <f t="shared" si="41"/>
        <v>111569.79750000042</v>
      </c>
    </row>
    <row r="133" spans="1:16">
      <c r="A133" s="31">
        <v>39600</v>
      </c>
      <c r="C133" s="6">
        <v>125</v>
      </c>
      <c r="D133" s="29">
        <f t="shared" si="32"/>
        <v>5250</v>
      </c>
      <c r="E133" s="29">
        <f t="shared" si="37"/>
        <v>656250</v>
      </c>
      <c r="F133" s="29">
        <f t="shared" si="33"/>
        <v>-288750</v>
      </c>
      <c r="G133" s="34">
        <f>+Inputs!$D$3</f>
        <v>0.37951000000000001</v>
      </c>
      <c r="I133" s="27">
        <f t="shared" si="38"/>
        <v>945000</v>
      </c>
      <c r="K133" s="27">
        <f t="shared" si="34"/>
        <v>5250</v>
      </c>
      <c r="L133" s="27">
        <f t="shared" si="39"/>
        <v>656250</v>
      </c>
      <c r="M133" s="27">
        <f t="shared" si="35"/>
        <v>1992.4275</v>
      </c>
      <c r="N133" s="27">
        <f t="shared" si="36"/>
        <v>1992.4275</v>
      </c>
      <c r="O133" s="27">
        <f t="shared" si="40"/>
        <v>-109577.37000000042</v>
      </c>
      <c r="P133" s="27">
        <f t="shared" si="41"/>
        <v>109577.37000000042</v>
      </c>
    </row>
    <row r="134" spans="1:16">
      <c r="A134" s="30">
        <v>39630</v>
      </c>
      <c r="C134" s="6">
        <v>126</v>
      </c>
      <c r="D134" s="29">
        <f t="shared" si="32"/>
        <v>5250</v>
      </c>
      <c r="E134" s="29">
        <f t="shared" si="37"/>
        <v>661500</v>
      </c>
      <c r="F134" s="29">
        <f t="shared" si="33"/>
        <v>-283500</v>
      </c>
      <c r="G134" s="34">
        <f>+Inputs!$D$3</f>
        <v>0.37951000000000001</v>
      </c>
      <c r="I134" s="27">
        <f t="shared" si="38"/>
        <v>945000</v>
      </c>
      <c r="K134" s="27">
        <f t="shared" si="34"/>
        <v>5250</v>
      </c>
      <c r="L134" s="27">
        <f t="shared" si="39"/>
        <v>661500</v>
      </c>
      <c r="M134" s="27">
        <f t="shared" si="35"/>
        <v>1992.4275</v>
      </c>
      <c r="N134" s="27">
        <f t="shared" si="36"/>
        <v>1992.4275</v>
      </c>
      <c r="O134" s="27">
        <f t="shared" si="40"/>
        <v>-107584.94250000041</v>
      </c>
      <c r="P134" s="27">
        <f t="shared" si="41"/>
        <v>107584.94250000041</v>
      </c>
    </row>
    <row r="135" spans="1:16">
      <c r="A135" s="31">
        <v>39661</v>
      </c>
      <c r="C135" s="6">
        <v>127</v>
      </c>
      <c r="D135" s="29">
        <f t="shared" si="32"/>
        <v>5250</v>
      </c>
      <c r="E135" s="29">
        <f t="shared" si="37"/>
        <v>666750</v>
      </c>
      <c r="F135" s="29">
        <f t="shared" si="33"/>
        <v>-278250</v>
      </c>
      <c r="G135" s="34">
        <f>+Inputs!$D$3</f>
        <v>0.37951000000000001</v>
      </c>
      <c r="I135" s="27">
        <f t="shared" si="38"/>
        <v>945000</v>
      </c>
      <c r="K135" s="27">
        <f t="shared" si="34"/>
        <v>5250</v>
      </c>
      <c r="L135" s="27">
        <f t="shared" si="39"/>
        <v>666750</v>
      </c>
      <c r="M135" s="27">
        <f t="shared" si="35"/>
        <v>1992.4275</v>
      </c>
      <c r="N135" s="27">
        <f t="shared" si="36"/>
        <v>1992.4275</v>
      </c>
      <c r="O135" s="27">
        <f t="shared" si="40"/>
        <v>-105592.51500000041</v>
      </c>
      <c r="P135" s="27">
        <f t="shared" si="41"/>
        <v>105592.51500000041</v>
      </c>
    </row>
    <row r="136" spans="1:16">
      <c r="A136" s="30">
        <v>39692</v>
      </c>
      <c r="C136" s="6">
        <v>128</v>
      </c>
      <c r="D136" s="29">
        <f t="shared" si="32"/>
        <v>5250</v>
      </c>
      <c r="E136" s="29">
        <f t="shared" si="37"/>
        <v>672000</v>
      </c>
      <c r="F136" s="29">
        <f t="shared" si="33"/>
        <v>-273000</v>
      </c>
      <c r="G136" s="34">
        <f>+Inputs!$D$3</f>
        <v>0.37951000000000001</v>
      </c>
      <c r="I136" s="27">
        <f t="shared" si="38"/>
        <v>945000</v>
      </c>
      <c r="K136" s="27">
        <f t="shared" si="34"/>
        <v>5250</v>
      </c>
      <c r="L136" s="27">
        <f t="shared" si="39"/>
        <v>672000</v>
      </c>
      <c r="M136" s="27">
        <f t="shared" si="35"/>
        <v>1992.4275</v>
      </c>
      <c r="N136" s="27">
        <f t="shared" si="36"/>
        <v>1992.4275</v>
      </c>
      <c r="O136" s="27">
        <f t="shared" si="40"/>
        <v>-103600.0875000004</v>
      </c>
      <c r="P136" s="27">
        <f t="shared" si="41"/>
        <v>103600.0875000004</v>
      </c>
    </row>
    <row r="137" spans="1:16">
      <c r="A137" s="31">
        <v>39722</v>
      </c>
      <c r="C137" s="6">
        <v>129</v>
      </c>
      <c r="D137" s="29">
        <f t="shared" ref="D137:D168" si="42">ROUND(-(+$B$9/180)*1,0)</f>
        <v>5250</v>
      </c>
      <c r="E137" s="29">
        <f t="shared" si="37"/>
        <v>677250</v>
      </c>
      <c r="F137" s="29">
        <f t="shared" ref="F137:F168" si="43">$B$9+E137</f>
        <v>-267750</v>
      </c>
      <c r="G137" s="34">
        <f>+Inputs!$D$3</f>
        <v>0.37951000000000001</v>
      </c>
      <c r="I137" s="27">
        <f t="shared" si="38"/>
        <v>945000</v>
      </c>
      <c r="K137" s="27">
        <f t="shared" ref="K137:K168" si="44">D137</f>
        <v>5250</v>
      </c>
      <c r="L137" s="27">
        <f t="shared" si="39"/>
        <v>677250</v>
      </c>
      <c r="M137" s="27">
        <f t="shared" ref="M137:M168" si="45">K137*G137</f>
        <v>1992.4275</v>
      </c>
      <c r="N137" s="27">
        <f t="shared" ref="N137:N168" si="46">M137-J137</f>
        <v>1992.4275</v>
      </c>
      <c r="O137" s="27">
        <f t="shared" si="40"/>
        <v>-101607.6600000004</v>
      </c>
      <c r="P137" s="27">
        <f t="shared" si="41"/>
        <v>101607.6600000004</v>
      </c>
    </row>
    <row r="138" spans="1:16">
      <c r="A138" s="30">
        <v>39753</v>
      </c>
      <c r="C138" s="6">
        <v>130</v>
      </c>
      <c r="D138" s="29">
        <f t="shared" si="42"/>
        <v>5250</v>
      </c>
      <c r="E138" s="29">
        <f t="shared" ref="E138:E169" si="47">+E137+D138</f>
        <v>682500</v>
      </c>
      <c r="F138" s="29">
        <f t="shared" si="43"/>
        <v>-262500</v>
      </c>
      <c r="G138" s="34">
        <f>+Inputs!$D$3</f>
        <v>0.37951000000000001</v>
      </c>
      <c r="I138" s="27">
        <f t="shared" ref="I138:I169" si="48">+I137+H138</f>
        <v>945000</v>
      </c>
      <c r="K138" s="27">
        <f t="shared" si="44"/>
        <v>5250</v>
      </c>
      <c r="L138" s="27">
        <f t="shared" ref="L138:L169" si="49">+L137+K138</f>
        <v>682500</v>
      </c>
      <c r="M138" s="27">
        <f t="shared" si="45"/>
        <v>1992.4275</v>
      </c>
      <c r="N138" s="27">
        <f t="shared" si="46"/>
        <v>1992.4275</v>
      </c>
      <c r="O138" s="27">
        <f t="shared" ref="O138:O169" si="50">+O137+N138</f>
        <v>-99615.232500000391</v>
      </c>
      <c r="P138" s="27">
        <f t="shared" ref="P138:P169" si="51">P137-N138</f>
        <v>99615.232500000391</v>
      </c>
    </row>
    <row r="139" spans="1:16">
      <c r="A139" s="31">
        <v>39783</v>
      </c>
      <c r="C139" s="6">
        <v>131</v>
      </c>
      <c r="D139" s="29">
        <f t="shared" si="42"/>
        <v>5250</v>
      </c>
      <c r="E139" s="29">
        <f t="shared" si="47"/>
        <v>687750</v>
      </c>
      <c r="F139" s="29">
        <f t="shared" si="43"/>
        <v>-257250</v>
      </c>
      <c r="G139" s="34">
        <f>+Inputs!$D$3</f>
        <v>0.37951000000000001</v>
      </c>
      <c r="I139" s="27">
        <f t="shared" si="48"/>
        <v>945000</v>
      </c>
      <c r="K139" s="27">
        <f t="shared" si="44"/>
        <v>5250</v>
      </c>
      <c r="L139" s="27">
        <f t="shared" si="49"/>
        <v>687750</v>
      </c>
      <c r="M139" s="27">
        <f t="shared" si="45"/>
        <v>1992.4275</v>
      </c>
      <c r="N139" s="27">
        <f t="shared" si="46"/>
        <v>1992.4275</v>
      </c>
      <c r="O139" s="27">
        <f t="shared" si="50"/>
        <v>-97622.805000000386</v>
      </c>
      <c r="P139" s="27">
        <f t="shared" si="51"/>
        <v>97622.805000000386</v>
      </c>
    </row>
    <row r="140" spans="1:16">
      <c r="A140" s="30">
        <v>39814</v>
      </c>
      <c r="C140" s="6">
        <v>132</v>
      </c>
      <c r="D140" s="29">
        <f t="shared" si="42"/>
        <v>5250</v>
      </c>
      <c r="E140" s="29">
        <f t="shared" si="47"/>
        <v>693000</v>
      </c>
      <c r="F140" s="29">
        <f t="shared" si="43"/>
        <v>-252000</v>
      </c>
      <c r="G140" s="34">
        <f>+Inputs!$D$3</f>
        <v>0.37951000000000001</v>
      </c>
      <c r="I140" s="27">
        <f t="shared" si="48"/>
        <v>945000</v>
      </c>
      <c r="K140" s="27">
        <f t="shared" si="44"/>
        <v>5250</v>
      </c>
      <c r="L140" s="27">
        <f t="shared" si="49"/>
        <v>693000</v>
      </c>
      <c r="M140" s="27">
        <f t="shared" si="45"/>
        <v>1992.4275</v>
      </c>
      <c r="N140" s="27">
        <f t="shared" si="46"/>
        <v>1992.4275</v>
      </c>
      <c r="O140" s="27">
        <f t="shared" si="50"/>
        <v>-95630.377500000381</v>
      </c>
      <c r="P140" s="27">
        <f t="shared" si="51"/>
        <v>95630.377500000381</v>
      </c>
    </row>
    <row r="141" spans="1:16">
      <c r="A141" s="31">
        <v>39845</v>
      </c>
      <c r="C141" s="6">
        <v>133</v>
      </c>
      <c r="D141" s="29">
        <f t="shared" si="42"/>
        <v>5250</v>
      </c>
      <c r="E141" s="29">
        <f t="shared" si="47"/>
        <v>698250</v>
      </c>
      <c r="F141" s="29">
        <f t="shared" si="43"/>
        <v>-246750</v>
      </c>
      <c r="G141" s="34">
        <f>+Inputs!$D$3</f>
        <v>0.37951000000000001</v>
      </c>
      <c r="I141" s="27">
        <f t="shared" si="48"/>
        <v>945000</v>
      </c>
      <c r="K141" s="27">
        <f t="shared" si="44"/>
        <v>5250</v>
      </c>
      <c r="L141" s="27">
        <f t="shared" si="49"/>
        <v>698250</v>
      </c>
      <c r="M141" s="27">
        <f t="shared" si="45"/>
        <v>1992.4275</v>
      </c>
      <c r="N141" s="27">
        <f t="shared" si="46"/>
        <v>1992.4275</v>
      </c>
      <c r="O141" s="27">
        <f t="shared" si="50"/>
        <v>-93637.950000000375</v>
      </c>
      <c r="P141" s="27">
        <f t="shared" si="51"/>
        <v>93637.950000000375</v>
      </c>
    </row>
    <row r="142" spans="1:16">
      <c r="A142" s="30">
        <v>39873</v>
      </c>
      <c r="C142" s="6">
        <v>134</v>
      </c>
      <c r="D142" s="29">
        <f t="shared" si="42"/>
        <v>5250</v>
      </c>
      <c r="E142" s="29">
        <f t="shared" si="47"/>
        <v>703500</v>
      </c>
      <c r="F142" s="29">
        <f t="shared" si="43"/>
        <v>-241500</v>
      </c>
      <c r="G142" s="34">
        <f>+Inputs!$D$3</f>
        <v>0.37951000000000001</v>
      </c>
      <c r="I142" s="27">
        <f t="shared" si="48"/>
        <v>945000</v>
      </c>
      <c r="K142" s="27">
        <f t="shared" si="44"/>
        <v>5250</v>
      </c>
      <c r="L142" s="27">
        <f t="shared" si="49"/>
        <v>703500</v>
      </c>
      <c r="M142" s="27">
        <f t="shared" si="45"/>
        <v>1992.4275</v>
      </c>
      <c r="N142" s="27">
        <f t="shared" si="46"/>
        <v>1992.4275</v>
      </c>
      <c r="O142" s="27">
        <f t="shared" si="50"/>
        <v>-91645.52250000037</v>
      </c>
      <c r="P142" s="27">
        <f t="shared" si="51"/>
        <v>91645.52250000037</v>
      </c>
    </row>
    <row r="143" spans="1:16">
      <c r="A143" s="31">
        <v>39904</v>
      </c>
      <c r="C143" s="6">
        <v>135</v>
      </c>
      <c r="D143" s="29">
        <f t="shared" si="42"/>
        <v>5250</v>
      </c>
      <c r="E143" s="29">
        <f t="shared" si="47"/>
        <v>708750</v>
      </c>
      <c r="F143" s="29">
        <f t="shared" si="43"/>
        <v>-236250</v>
      </c>
      <c r="G143" s="34">
        <f>+Inputs!$D$3</f>
        <v>0.37951000000000001</v>
      </c>
      <c r="I143" s="27">
        <f t="shared" si="48"/>
        <v>945000</v>
      </c>
      <c r="K143" s="27">
        <f t="shared" si="44"/>
        <v>5250</v>
      </c>
      <c r="L143" s="27">
        <f t="shared" si="49"/>
        <v>708750</v>
      </c>
      <c r="M143" s="27">
        <f t="shared" si="45"/>
        <v>1992.4275</v>
      </c>
      <c r="N143" s="27">
        <f t="shared" si="46"/>
        <v>1992.4275</v>
      </c>
      <c r="O143" s="27">
        <f t="shared" si="50"/>
        <v>-89653.095000000365</v>
      </c>
      <c r="P143" s="27">
        <f t="shared" si="51"/>
        <v>89653.095000000365</v>
      </c>
    </row>
    <row r="144" spans="1:16">
      <c r="A144" s="30">
        <v>39934</v>
      </c>
      <c r="C144" s="6">
        <v>136</v>
      </c>
      <c r="D144" s="29">
        <f t="shared" si="42"/>
        <v>5250</v>
      </c>
      <c r="E144" s="29">
        <f t="shared" si="47"/>
        <v>714000</v>
      </c>
      <c r="F144" s="29">
        <f t="shared" si="43"/>
        <v>-231000</v>
      </c>
      <c r="G144" s="34">
        <f>+Inputs!$D$3</f>
        <v>0.37951000000000001</v>
      </c>
      <c r="I144" s="27">
        <f t="shared" si="48"/>
        <v>945000</v>
      </c>
      <c r="K144" s="27">
        <f t="shared" si="44"/>
        <v>5250</v>
      </c>
      <c r="L144" s="27">
        <f t="shared" si="49"/>
        <v>714000</v>
      </c>
      <c r="M144" s="27">
        <f t="shared" si="45"/>
        <v>1992.4275</v>
      </c>
      <c r="N144" s="27">
        <f t="shared" si="46"/>
        <v>1992.4275</v>
      </c>
      <c r="O144" s="27">
        <f t="shared" si="50"/>
        <v>-87660.66750000036</v>
      </c>
      <c r="P144" s="27">
        <f t="shared" si="51"/>
        <v>87660.66750000036</v>
      </c>
    </row>
    <row r="145" spans="1:16">
      <c r="A145" s="31">
        <v>39965</v>
      </c>
      <c r="C145" s="6">
        <v>137</v>
      </c>
      <c r="D145" s="29">
        <f t="shared" si="42"/>
        <v>5250</v>
      </c>
      <c r="E145" s="29">
        <f t="shared" si="47"/>
        <v>719250</v>
      </c>
      <c r="F145" s="29">
        <f t="shared" si="43"/>
        <v>-225750</v>
      </c>
      <c r="G145" s="34">
        <f>+Inputs!$D$3</f>
        <v>0.37951000000000001</v>
      </c>
      <c r="I145" s="27">
        <f t="shared" si="48"/>
        <v>945000</v>
      </c>
      <c r="K145" s="27">
        <f t="shared" si="44"/>
        <v>5250</v>
      </c>
      <c r="L145" s="27">
        <f t="shared" si="49"/>
        <v>719250</v>
      </c>
      <c r="M145" s="27">
        <f t="shared" si="45"/>
        <v>1992.4275</v>
      </c>
      <c r="N145" s="27">
        <f t="shared" si="46"/>
        <v>1992.4275</v>
      </c>
      <c r="O145" s="27">
        <f t="shared" si="50"/>
        <v>-85668.240000000354</v>
      </c>
      <c r="P145" s="27">
        <f t="shared" si="51"/>
        <v>85668.240000000354</v>
      </c>
    </row>
    <row r="146" spans="1:16">
      <c r="A146" s="30">
        <v>39995</v>
      </c>
      <c r="C146" s="6">
        <v>138</v>
      </c>
      <c r="D146" s="29">
        <f t="shared" si="42"/>
        <v>5250</v>
      </c>
      <c r="E146" s="29">
        <f t="shared" si="47"/>
        <v>724500</v>
      </c>
      <c r="F146" s="29">
        <f t="shared" si="43"/>
        <v>-220500</v>
      </c>
      <c r="G146" s="34">
        <f>+Inputs!$D$3</f>
        <v>0.37951000000000001</v>
      </c>
      <c r="I146" s="27">
        <f t="shared" si="48"/>
        <v>945000</v>
      </c>
      <c r="K146" s="27">
        <f t="shared" si="44"/>
        <v>5250</v>
      </c>
      <c r="L146" s="27">
        <f t="shared" si="49"/>
        <v>724500</v>
      </c>
      <c r="M146" s="27">
        <f t="shared" si="45"/>
        <v>1992.4275</v>
      </c>
      <c r="N146" s="27">
        <f t="shared" si="46"/>
        <v>1992.4275</v>
      </c>
      <c r="O146" s="27">
        <f t="shared" si="50"/>
        <v>-83675.812500000349</v>
      </c>
      <c r="P146" s="27">
        <f t="shared" si="51"/>
        <v>83675.812500000349</v>
      </c>
    </row>
    <row r="147" spans="1:16">
      <c r="A147" s="31">
        <v>40026</v>
      </c>
      <c r="C147" s="6">
        <v>139</v>
      </c>
      <c r="D147" s="29">
        <f t="shared" si="42"/>
        <v>5250</v>
      </c>
      <c r="E147" s="29">
        <f t="shared" si="47"/>
        <v>729750</v>
      </c>
      <c r="F147" s="29">
        <f t="shared" si="43"/>
        <v>-215250</v>
      </c>
      <c r="G147" s="34">
        <f>+Inputs!$D$3</f>
        <v>0.37951000000000001</v>
      </c>
      <c r="I147" s="27">
        <f t="shared" si="48"/>
        <v>945000</v>
      </c>
      <c r="K147" s="27">
        <f t="shared" si="44"/>
        <v>5250</v>
      </c>
      <c r="L147" s="27">
        <f t="shared" si="49"/>
        <v>729750</v>
      </c>
      <c r="M147" s="27">
        <f t="shared" si="45"/>
        <v>1992.4275</v>
      </c>
      <c r="N147" s="27">
        <f t="shared" si="46"/>
        <v>1992.4275</v>
      </c>
      <c r="O147" s="27">
        <f t="shared" si="50"/>
        <v>-81683.385000000344</v>
      </c>
      <c r="P147" s="27">
        <f t="shared" si="51"/>
        <v>81683.385000000344</v>
      </c>
    </row>
    <row r="148" spans="1:16">
      <c r="A148" s="30">
        <v>40057</v>
      </c>
      <c r="C148" s="6">
        <v>140</v>
      </c>
      <c r="D148" s="29">
        <f t="shared" si="42"/>
        <v>5250</v>
      </c>
      <c r="E148" s="29">
        <f t="shared" si="47"/>
        <v>735000</v>
      </c>
      <c r="F148" s="29">
        <f t="shared" si="43"/>
        <v>-210000</v>
      </c>
      <c r="G148" s="34">
        <f>+Inputs!$D$3</f>
        <v>0.37951000000000001</v>
      </c>
      <c r="I148" s="27">
        <f t="shared" si="48"/>
        <v>945000</v>
      </c>
      <c r="K148" s="27">
        <f t="shared" si="44"/>
        <v>5250</v>
      </c>
      <c r="L148" s="27">
        <f t="shared" si="49"/>
        <v>735000</v>
      </c>
      <c r="M148" s="27">
        <f t="shared" si="45"/>
        <v>1992.4275</v>
      </c>
      <c r="N148" s="27">
        <f t="shared" si="46"/>
        <v>1992.4275</v>
      </c>
      <c r="O148" s="27">
        <f t="shared" si="50"/>
        <v>-79690.957500000339</v>
      </c>
      <c r="P148" s="27">
        <f t="shared" si="51"/>
        <v>79690.957500000339</v>
      </c>
    </row>
    <row r="149" spans="1:16">
      <c r="A149" s="31">
        <v>40087</v>
      </c>
      <c r="C149" s="6">
        <v>141</v>
      </c>
      <c r="D149" s="29">
        <f t="shared" si="42"/>
        <v>5250</v>
      </c>
      <c r="E149" s="29">
        <f t="shared" si="47"/>
        <v>740250</v>
      </c>
      <c r="F149" s="29">
        <f t="shared" si="43"/>
        <v>-204750</v>
      </c>
      <c r="G149" s="34">
        <f>+Inputs!$D$3</f>
        <v>0.37951000000000001</v>
      </c>
      <c r="I149" s="27">
        <f t="shared" si="48"/>
        <v>945000</v>
      </c>
      <c r="K149" s="27">
        <f t="shared" si="44"/>
        <v>5250</v>
      </c>
      <c r="L149" s="27">
        <f t="shared" si="49"/>
        <v>740250</v>
      </c>
      <c r="M149" s="27">
        <f t="shared" si="45"/>
        <v>1992.4275</v>
      </c>
      <c r="N149" s="27">
        <f t="shared" si="46"/>
        <v>1992.4275</v>
      </c>
      <c r="O149" s="27">
        <f t="shared" si="50"/>
        <v>-77698.530000000334</v>
      </c>
      <c r="P149" s="27">
        <f t="shared" si="51"/>
        <v>77698.530000000334</v>
      </c>
    </row>
    <row r="150" spans="1:16">
      <c r="A150" s="30">
        <v>40118</v>
      </c>
      <c r="C150" s="6">
        <v>142</v>
      </c>
      <c r="D150" s="29">
        <f t="shared" si="42"/>
        <v>5250</v>
      </c>
      <c r="E150" s="29">
        <f t="shared" si="47"/>
        <v>745500</v>
      </c>
      <c r="F150" s="29">
        <f t="shared" si="43"/>
        <v>-199500</v>
      </c>
      <c r="G150" s="34">
        <f>+Inputs!$D$3</f>
        <v>0.37951000000000001</v>
      </c>
      <c r="I150" s="27">
        <f t="shared" si="48"/>
        <v>945000</v>
      </c>
      <c r="K150" s="27">
        <f t="shared" si="44"/>
        <v>5250</v>
      </c>
      <c r="L150" s="27">
        <f t="shared" si="49"/>
        <v>745500</v>
      </c>
      <c r="M150" s="27">
        <f t="shared" si="45"/>
        <v>1992.4275</v>
      </c>
      <c r="N150" s="27">
        <f t="shared" si="46"/>
        <v>1992.4275</v>
      </c>
      <c r="O150" s="27">
        <f t="shared" si="50"/>
        <v>-75706.102500000328</v>
      </c>
      <c r="P150" s="27">
        <f t="shared" si="51"/>
        <v>75706.102500000328</v>
      </c>
    </row>
    <row r="151" spans="1:16">
      <c r="A151" s="31">
        <v>40148</v>
      </c>
      <c r="C151" s="6">
        <v>143</v>
      </c>
      <c r="D151" s="29">
        <f t="shared" si="42"/>
        <v>5250</v>
      </c>
      <c r="E151" s="29">
        <f t="shared" si="47"/>
        <v>750750</v>
      </c>
      <c r="F151" s="29">
        <f t="shared" si="43"/>
        <v>-194250</v>
      </c>
      <c r="G151" s="34">
        <f>+Inputs!$D$3</f>
        <v>0.37951000000000001</v>
      </c>
      <c r="I151" s="27">
        <f t="shared" si="48"/>
        <v>945000</v>
      </c>
      <c r="K151" s="27">
        <f t="shared" si="44"/>
        <v>5250</v>
      </c>
      <c r="L151" s="27">
        <f t="shared" si="49"/>
        <v>750750</v>
      </c>
      <c r="M151" s="27">
        <f t="shared" si="45"/>
        <v>1992.4275</v>
      </c>
      <c r="N151" s="27">
        <f t="shared" si="46"/>
        <v>1992.4275</v>
      </c>
      <c r="O151" s="27">
        <f t="shared" si="50"/>
        <v>-73713.675000000323</v>
      </c>
      <c r="P151" s="27">
        <f t="shared" si="51"/>
        <v>73713.675000000323</v>
      </c>
    </row>
    <row r="152" spans="1:16">
      <c r="A152" s="30">
        <v>40179</v>
      </c>
      <c r="C152" s="6">
        <v>144</v>
      </c>
      <c r="D152" s="29">
        <f t="shared" si="42"/>
        <v>5250</v>
      </c>
      <c r="E152" s="29">
        <f t="shared" si="47"/>
        <v>756000</v>
      </c>
      <c r="F152" s="29">
        <f t="shared" si="43"/>
        <v>-189000</v>
      </c>
      <c r="G152" s="34">
        <f>+Inputs!$D$3</f>
        <v>0.37951000000000001</v>
      </c>
      <c r="I152" s="27">
        <f t="shared" si="48"/>
        <v>945000</v>
      </c>
      <c r="K152" s="27">
        <f t="shared" si="44"/>
        <v>5250</v>
      </c>
      <c r="L152" s="27">
        <f t="shared" si="49"/>
        <v>756000</v>
      </c>
      <c r="M152" s="27">
        <f t="shared" si="45"/>
        <v>1992.4275</v>
      </c>
      <c r="N152" s="27">
        <f t="shared" si="46"/>
        <v>1992.4275</v>
      </c>
      <c r="O152" s="27">
        <f t="shared" si="50"/>
        <v>-71721.247500000318</v>
      </c>
      <c r="P152" s="27">
        <f t="shared" si="51"/>
        <v>71721.247500000318</v>
      </c>
    </row>
    <row r="153" spans="1:16">
      <c r="A153" s="31">
        <v>40210</v>
      </c>
      <c r="C153" s="6">
        <v>145</v>
      </c>
      <c r="D153" s="29">
        <f t="shared" si="42"/>
        <v>5250</v>
      </c>
      <c r="E153" s="29">
        <f t="shared" si="47"/>
        <v>761250</v>
      </c>
      <c r="F153" s="29">
        <f t="shared" si="43"/>
        <v>-183750</v>
      </c>
      <c r="G153" s="34">
        <f>+Inputs!$D$3</f>
        <v>0.37951000000000001</v>
      </c>
      <c r="I153" s="27">
        <f t="shared" si="48"/>
        <v>945000</v>
      </c>
      <c r="K153" s="27">
        <f t="shared" si="44"/>
        <v>5250</v>
      </c>
      <c r="L153" s="27">
        <f t="shared" si="49"/>
        <v>761250</v>
      </c>
      <c r="M153" s="27">
        <f t="shared" si="45"/>
        <v>1992.4275</v>
      </c>
      <c r="N153" s="27">
        <f t="shared" si="46"/>
        <v>1992.4275</v>
      </c>
      <c r="O153" s="27">
        <f t="shared" si="50"/>
        <v>-69728.820000000313</v>
      </c>
      <c r="P153" s="27">
        <f t="shared" si="51"/>
        <v>69728.820000000313</v>
      </c>
    </row>
    <row r="154" spans="1:16">
      <c r="A154" s="30">
        <v>40238</v>
      </c>
      <c r="C154" s="6">
        <v>146</v>
      </c>
      <c r="D154" s="29">
        <f t="shared" si="42"/>
        <v>5250</v>
      </c>
      <c r="E154" s="29">
        <f t="shared" si="47"/>
        <v>766500</v>
      </c>
      <c r="F154" s="29">
        <f t="shared" si="43"/>
        <v>-178500</v>
      </c>
      <c r="G154" s="34">
        <f>+Inputs!$D$3</f>
        <v>0.37951000000000001</v>
      </c>
      <c r="I154" s="27">
        <f t="shared" si="48"/>
        <v>945000</v>
      </c>
      <c r="K154" s="27">
        <f t="shared" si="44"/>
        <v>5250</v>
      </c>
      <c r="L154" s="27">
        <f t="shared" si="49"/>
        <v>766500</v>
      </c>
      <c r="M154" s="27">
        <f t="shared" si="45"/>
        <v>1992.4275</v>
      </c>
      <c r="N154" s="27">
        <f t="shared" si="46"/>
        <v>1992.4275</v>
      </c>
      <c r="O154" s="27">
        <f t="shared" si="50"/>
        <v>-67736.392500000307</v>
      </c>
      <c r="P154" s="27">
        <f t="shared" si="51"/>
        <v>67736.392500000307</v>
      </c>
    </row>
    <row r="155" spans="1:16">
      <c r="A155" s="31">
        <v>40269</v>
      </c>
      <c r="C155" s="6">
        <v>147</v>
      </c>
      <c r="D155" s="29">
        <f t="shared" si="42"/>
        <v>5250</v>
      </c>
      <c r="E155" s="29">
        <f t="shared" si="47"/>
        <v>771750</v>
      </c>
      <c r="F155" s="29">
        <f t="shared" si="43"/>
        <v>-173250</v>
      </c>
      <c r="G155" s="34">
        <f>+Inputs!$D$3</f>
        <v>0.37951000000000001</v>
      </c>
      <c r="I155" s="27">
        <f t="shared" si="48"/>
        <v>945000</v>
      </c>
      <c r="K155" s="27">
        <f t="shared" si="44"/>
        <v>5250</v>
      </c>
      <c r="L155" s="27">
        <f t="shared" si="49"/>
        <v>771750</v>
      </c>
      <c r="M155" s="27">
        <f t="shared" si="45"/>
        <v>1992.4275</v>
      </c>
      <c r="N155" s="27">
        <f t="shared" si="46"/>
        <v>1992.4275</v>
      </c>
      <c r="O155" s="27">
        <f t="shared" si="50"/>
        <v>-65743.965000000302</v>
      </c>
      <c r="P155" s="27">
        <f t="shared" si="51"/>
        <v>65743.965000000302</v>
      </c>
    </row>
    <row r="156" spans="1:16">
      <c r="A156" s="30">
        <v>40299</v>
      </c>
      <c r="C156" s="6">
        <v>148</v>
      </c>
      <c r="D156" s="29">
        <f t="shared" si="42"/>
        <v>5250</v>
      </c>
      <c r="E156" s="29">
        <f t="shared" si="47"/>
        <v>777000</v>
      </c>
      <c r="F156" s="29">
        <f t="shared" si="43"/>
        <v>-168000</v>
      </c>
      <c r="G156" s="34">
        <f>+Inputs!$D$3</f>
        <v>0.37951000000000001</v>
      </c>
      <c r="I156" s="27">
        <f t="shared" si="48"/>
        <v>945000</v>
      </c>
      <c r="K156" s="27">
        <f t="shared" si="44"/>
        <v>5250</v>
      </c>
      <c r="L156" s="27">
        <f t="shared" si="49"/>
        <v>777000</v>
      </c>
      <c r="M156" s="27">
        <f t="shared" si="45"/>
        <v>1992.4275</v>
      </c>
      <c r="N156" s="27">
        <f t="shared" si="46"/>
        <v>1992.4275</v>
      </c>
      <c r="O156" s="27">
        <f t="shared" si="50"/>
        <v>-63751.537500000304</v>
      </c>
      <c r="P156" s="27">
        <f t="shared" si="51"/>
        <v>63751.537500000304</v>
      </c>
    </row>
    <row r="157" spans="1:16">
      <c r="A157" s="31">
        <v>40330</v>
      </c>
      <c r="C157" s="6">
        <v>149</v>
      </c>
      <c r="D157" s="29">
        <f t="shared" si="42"/>
        <v>5250</v>
      </c>
      <c r="E157" s="29">
        <f t="shared" si="47"/>
        <v>782250</v>
      </c>
      <c r="F157" s="29">
        <f t="shared" si="43"/>
        <v>-162750</v>
      </c>
      <c r="G157" s="34">
        <f>+Inputs!$D$3</f>
        <v>0.37951000000000001</v>
      </c>
      <c r="I157" s="27">
        <f t="shared" si="48"/>
        <v>945000</v>
      </c>
      <c r="K157" s="27">
        <f t="shared" si="44"/>
        <v>5250</v>
      </c>
      <c r="L157" s="27">
        <f t="shared" si="49"/>
        <v>782250</v>
      </c>
      <c r="M157" s="27">
        <f t="shared" si="45"/>
        <v>1992.4275</v>
      </c>
      <c r="N157" s="27">
        <f t="shared" si="46"/>
        <v>1992.4275</v>
      </c>
      <c r="O157" s="27">
        <f t="shared" si="50"/>
        <v>-61759.110000000306</v>
      </c>
      <c r="P157" s="27">
        <f t="shared" si="51"/>
        <v>61759.110000000306</v>
      </c>
    </row>
    <row r="158" spans="1:16">
      <c r="A158" s="30">
        <v>40360</v>
      </c>
      <c r="C158" s="6">
        <v>150</v>
      </c>
      <c r="D158" s="29">
        <f t="shared" si="42"/>
        <v>5250</v>
      </c>
      <c r="E158" s="29">
        <f t="shared" si="47"/>
        <v>787500</v>
      </c>
      <c r="F158" s="29">
        <f t="shared" si="43"/>
        <v>-157500</v>
      </c>
      <c r="G158" s="34">
        <f>+Inputs!$D$3</f>
        <v>0.37951000000000001</v>
      </c>
      <c r="I158" s="27">
        <f t="shared" si="48"/>
        <v>945000</v>
      </c>
      <c r="K158" s="27">
        <f t="shared" si="44"/>
        <v>5250</v>
      </c>
      <c r="L158" s="27">
        <f t="shared" si="49"/>
        <v>787500</v>
      </c>
      <c r="M158" s="27">
        <f t="shared" si="45"/>
        <v>1992.4275</v>
      </c>
      <c r="N158" s="27">
        <f t="shared" si="46"/>
        <v>1992.4275</v>
      </c>
      <c r="O158" s="27">
        <f t="shared" si="50"/>
        <v>-59766.682500000308</v>
      </c>
      <c r="P158" s="27">
        <f t="shared" si="51"/>
        <v>59766.682500000308</v>
      </c>
    </row>
    <row r="159" spans="1:16">
      <c r="A159" s="31">
        <v>40391</v>
      </c>
      <c r="C159" s="6">
        <v>151</v>
      </c>
      <c r="D159" s="29">
        <f t="shared" si="42"/>
        <v>5250</v>
      </c>
      <c r="E159" s="29">
        <f t="shared" si="47"/>
        <v>792750</v>
      </c>
      <c r="F159" s="29">
        <f t="shared" si="43"/>
        <v>-152250</v>
      </c>
      <c r="G159" s="34">
        <f>+Inputs!$D$3</f>
        <v>0.37951000000000001</v>
      </c>
      <c r="I159" s="27">
        <f t="shared" si="48"/>
        <v>945000</v>
      </c>
      <c r="K159" s="27">
        <f t="shared" si="44"/>
        <v>5250</v>
      </c>
      <c r="L159" s="27">
        <f t="shared" si="49"/>
        <v>792750</v>
      </c>
      <c r="M159" s="27">
        <f t="shared" si="45"/>
        <v>1992.4275</v>
      </c>
      <c r="N159" s="27">
        <f t="shared" si="46"/>
        <v>1992.4275</v>
      </c>
      <c r="O159" s="27">
        <f t="shared" si="50"/>
        <v>-57774.25500000031</v>
      </c>
      <c r="P159" s="27">
        <f t="shared" si="51"/>
        <v>57774.25500000031</v>
      </c>
    </row>
    <row r="160" spans="1:16">
      <c r="A160" s="30">
        <v>40422</v>
      </c>
      <c r="C160" s="6">
        <v>152</v>
      </c>
      <c r="D160" s="29">
        <f t="shared" si="42"/>
        <v>5250</v>
      </c>
      <c r="E160" s="29">
        <f t="shared" si="47"/>
        <v>798000</v>
      </c>
      <c r="F160" s="29">
        <f t="shared" si="43"/>
        <v>-147000</v>
      </c>
      <c r="G160" s="34">
        <f>+Inputs!$D$3</f>
        <v>0.37951000000000001</v>
      </c>
      <c r="I160" s="27">
        <f t="shared" si="48"/>
        <v>945000</v>
      </c>
      <c r="K160" s="27">
        <f t="shared" si="44"/>
        <v>5250</v>
      </c>
      <c r="L160" s="27">
        <f t="shared" si="49"/>
        <v>798000</v>
      </c>
      <c r="M160" s="27">
        <f t="shared" si="45"/>
        <v>1992.4275</v>
      </c>
      <c r="N160" s="27">
        <f t="shared" si="46"/>
        <v>1992.4275</v>
      </c>
      <c r="O160" s="27">
        <f t="shared" si="50"/>
        <v>-55781.827500000312</v>
      </c>
      <c r="P160" s="27">
        <f t="shared" si="51"/>
        <v>55781.827500000312</v>
      </c>
    </row>
    <row r="161" spans="1:16">
      <c r="A161" s="31">
        <v>40452</v>
      </c>
      <c r="C161" s="6">
        <v>153</v>
      </c>
      <c r="D161" s="29">
        <f t="shared" si="42"/>
        <v>5250</v>
      </c>
      <c r="E161" s="29">
        <f t="shared" si="47"/>
        <v>803250</v>
      </c>
      <c r="F161" s="29">
        <f t="shared" si="43"/>
        <v>-141750</v>
      </c>
      <c r="G161" s="34">
        <f>+Inputs!$D$3</f>
        <v>0.37951000000000001</v>
      </c>
      <c r="I161" s="27">
        <f t="shared" si="48"/>
        <v>945000</v>
      </c>
      <c r="K161" s="27">
        <f t="shared" si="44"/>
        <v>5250</v>
      </c>
      <c r="L161" s="27">
        <f t="shared" si="49"/>
        <v>803250</v>
      </c>
      <c r="M161" s="27">
        <f t="shared" si="45"/>
        <v>1992.4275</v>
      </c>
      <c r="N161" s="27">
        <f t="shared" si="46"/>
        <v>1992.4275</v>
      </c>
      <c r="O161" s="27">
        <f t="shared" si="50"/>
        <v>-53789.400000000314</v>
      </c>
      <c r="P161" s="27">
        <f t="shared" si="51"/>
        <v>53789.400000000314</v>
      </c>
    </row>
    <row r="162" spans="1:16">
      <c r="A162" s="30">
        <v>40483</v>
      </c>
      <c r="C162" s="6">
        <v>154</v>
      </c>
      <c r="D162" s="29">
        <f t="shared" si="42"/>
        <v>5250</v>
      </c>
      <c r="E162" s="29">
        <f t="shared" si="47"/>
        <v>808500</v>
      </c>
      <c r="F162" s="29">
        <f t="shared" si="43"/>
        <v>-136500</v>
      </c>
      <c r="G162" s="34">
        <f>+Inputs!$D$3</f>
        <v>0.37951000000000001</v>
      </c>
      <c r="I162" s="27">
        <f t="shared" si="48"/>
        <v>945000</v>
      </c>
      <c r="K162" s="27">
        <f t="shared" si="44"/>
        <v>5250</v>
      </c>
      <c r="L162" s="27">
        <f t="shared" si="49"/>
        <v>808500</v>
      </c>
      <c r="M162" s="27">
        <f t="shared" si="45"/>
        <v>1992.4275</v>
      </c>
      <c r="N162" s="27">
        <f t="shared" si="46"/>
        <v>1992.4275</v>
      </c>
      <c r="O162" s="27">
        <f t="shared" si="50"/>
        <v>-51796.972500000316</v>
      </c>
      <c r="P162" s="27">
        <f t="shared" si="51"/>
        <v>51796.972500000316</v>
      </c>
    </row>
    <row r="163" spans="1:16">
      <c r="A163" s="31">
        <v>40513</v>
      </c>
      <c r="C163" s="6">
        <v>155</v>
      </c>
      <c r="D163" s="29">
        <f t="shared" si="42"/>
        <v>5250</v>
      </c>
      <c r="E163" s="29">
        <f t="shared" si="47"/>
        <v>813750</v>
      </c>
      <c r="F163" s="29">
        <f t="shared" si="43"/>
        <v>-131250</v>
      </c>
      <c r="G163" s="34">
        <f>+Inputs!$D$3</f>
        <v>0.37951000000000001</v>
      </c>
      <c r="I163" s="27">
        <f t="shared" si="48"/>
        <v>945000</v>
      </c>
      <c r="K163" s="27">
        <f t="shared" si="44"/>
        <v>5250</v>
      </c>
      <c r="L163" s="27">
        <f t="shared" si="49"/>
        <v>813750</v>
      </c>
      <c r="M163" s="27">
        <f t="shared" si="45"/>
        <v>1992.4275</v>
      </c>
      <c r="N163" s="27">
        <f t="shared" si="46"/>
        <v>1992.4275</v>
      </c>
      <c r="O163" s="27">
        <f t="shared" si="50"/>
        <v>-49804.545000000318</v>
      </c>
      <c r="P163" s="27">
        <f t="shared" si="51"/>
        <v>49804.545000000318</v>
      </c>
    </row>
    <row r="164" spans="1:16">
      <c r="A164" s="30">
        <v>40544</v>
      </c>
      <c r="C164" s="6">
        <v>156</v>
      </c>
      <c r="D164" s="29">
        <f t="shared" si="42"/>
        <v>5250</v>
      </c>
      <c r="E164" s="29">
        <f t="shared" si="47"/>
        <v>819000</v>
      </c>
      <c r="F164" s="29">
        <f t="shared" si="43"/>
        <v>-126000</v>
      </c>
      <c r="G164" s="34">
        <f>+Inputs!$D$3</f>
        <v>0.37951000000000001</v>
      </c>
      <c r="I164" s="27">
        <f t="shared" si="48"/>
        <v>945000</v>
      </c>
      <c r="K164" s="27">
        <f t="shared" si="44"/>
        <v>5250</v>
      </c>
      <c r="L164" s="27">
        <f t="shared" si="49"/>
        <v>819000</v>
      </c>
      <c r="M164" s="27">
        <f t="shared" si="45"/>
        <v>1992.4275</v>
      </c>
      <c r="N164" s="27">
        <f t="shared" si="46"/>
        <v>1992.4275</v>
      </c>
      <c r="O164" s="27">
        <f t="shared" si="50"/>
        <v>-47812.11750000032</v>
      </c>
      <c r="P164" s="27">
        <f t="shared" si="51"/>
        <v>47812.11750000032</v>
      </c>
    </row>
    <row r="165" spans="1:16">
      <c r="A165" s="31">
        <v>40575</v>
      </c>
      <c r="C165" s="6">
        <v>157</v>
      </c>
      <c r="D165" s="29">
        <f t="shared" si="42"/>
        <v>5250</v>
      </c>
      <c r="E165" s="29">
        <f t="shared" si="47"/>
        <v>824250</v>
      </c>
      <c r="F165" s="29">
        <f t="shared" si="43"/>
        <v>-120750</v>
      </c>
      <c r="G165" s="34">
        <f>+Inputs!$D$3</f>
        <v>0.37951000000000001</v>
      </c>
      <c r="I165" s="27">
        <f t="shared" si="48"/>
        <v>945000</v>
      </c>
      <c r="K165" s="27">
        <f t="shared" si="44"/>
        <v>5250</v>
      </c>
      <c r="L165" s="27">
        <f t="shared" si="49"/>
        <v>824250</v>
      </c>
      <c r="M165" s="27">
        <f t="shared" si="45"/>
        <v>1992.4275</v>
      </c>
      <c r="N165" s="27">
        <f t="shared" si="46"/>
        <v>1992.4275</v>
      </c>
      <c r="O165" s="27">
        <f t="shared" si="50"/>
        <v>-45819.690000000322</v>
      </c>
      <c r="P165" s="27">
        <f t="shared" si="51"/>
        <v>45819.690000000322</v>
      </c>
    </row>
    <row r="166" spans="1:16">
      <c r="A166" s="30">
        <v>40603</v>
      </c>
      <c r="C166" s="6">
        <v>158</v>
      </c>
      <c r="D166" s="29">
        <f t="shared" si="42"/>
        <v>5250</v>
      </c>
      <c r="E166" s="29">
        <f t="shared" si="47"/>
        <v>829500</v>
      </c>
      <c r="F166" s="29">
        <f t="shared" si="43"/>
        <v>-115500</v>
      </c>
      <c r="G166" s="34">
        <f>+Inputs!$D$3</f>
        <v>0.37951000000000001</v>
      </c>
      <c r="I166" s="27">
        <f t="shared" si="48"/>
        <v>945000</v>
      </c>
      <c r="K166" s="27">
        <f t="shared" si="44"/>
        <v>5250</v>
      </c>
      <c r="L166" s="27">
        <f t="shared" si="49"/>
        <v>829500</v>
      </c>
      <c r="M166" s="27">
        <f t="shared" si="45"/>
        <v>1992.4275</v>
      </c>
      <c r="N166" s="27">
        <f t="shared" si="46"/>
        <v>1992.4275</v>
      </c>
      <c r="O166" s="27">
        <f t="shared" si="50"/>
        <v>-43827.262500000325</v>
      </c>
      <c r="P166" s="27">
        <f t="shared" si="51"/>
        <v>43827.262500000325</v>
      </c>
    </row>
    <row r="167" spans="1:16">
      <c r="A167" s="31">
        <v>40634</v>
      </c>
      <c r="C167" s="6">
        <v>159</v>
      </c>
      <c r="D167" s="29">
        <f t="shared" si="42"/>
        <v>5250</v>
      </c>
      <c r="E167" s="29">
        <f t="shared" si="47"/>
        <v>834750</v>
      </c>
      <c r="F167" s="29">
        <f t="shared" si="43"/>
        <v>-110250</v>
      </c>
      <c r="G167" s="34">
        <f>+Inputs!$D$3</f>
        <v>0.37951000000000001</v>
      </c>
      <c r="I167" s="27">
        <f t="shared" si="48"/>
        <v>945000</v>
      </c>
      <c r="K167" s="27">
        <f t="shared" si="44"/>
        <v>5250</v>
      </c>
      <c r="L167" s="27">
        <f t="shared" si="49"/>
        <v>834750</v>
      </c>
      <c r="M167" s="27">
        <f t="shared" si="45"/>
        <v>1992.4275</v>
      </c>
      <c r="N167" s="27">
        <f t="shared" si="46"/>
        <v>1992.4275</v>
      </c>
      <c r="O167" s="27">
        <f t="shared" si="50"/>
        <v>-41834.835000000327</v>
      </c>
      <c r="P167" s="27">
        <f t="shared" si="51"/>
        <v>41834.835000000327</v>
      </c>
    </row>
    <row r="168" spans="1:16">
      <c r="A168" s="30">
        <v>40664</v>
      </c>
      <c r="C168" s="6">
        <v>160</v>
      </c>
      <c r="D168" s="29">
        <f t="shared" si="42"/>
        <v>5250</v>
      </c>
      <c r="E168" s="29">
        <f t="shared" si="47"/>
        <v>840000</v>
      </c>
      <c r="F168" s="29">
        <f t="shared" si="43"/>
        <v>-105000</v>
      </c>
      <c r="G168" s="34">
        <f>+Inputs!$D$3</f>
        <v>0.37951000000000001</v>
      </c>
      <c r="I168" s="27">
        <f t="shared" si="48"/>
        <v>945000</v>
      </c>
      <c r="K168" s="27">
        <f t="shared" si="44"/>
        <v>5250</v>
      </c>
      <c r="L168" s="27">
        <f t="shared" si="49"/>
        <v>840000</v>
      </c>
      <c r="M168" s="27">
        <f t="shared" si="45"/>
        <v>1992.4275</v>
      </c>
      <c r="N168" s="27">
        <f t="shared" si="46"/>
        <v>1992.4275</v>
      </c>
      <c r="O168" s="27">
        <f t="shared" si="50"/>
        <v>-39842.407500000329</v>
      </c>
      <c r="P168" s="27">
        <f t="shared" si="51"/>
        <v>39842.407500000329</v>
      </c>
    </row>
    <row r="169" spans="1:16">
      <c r="A169" s="31">
        <v>40695</v>
      </c>
      <c r="C169" s="6">
        <v>161</v>
      </c>
      <c r="D169" s="29">
        <f t="shared" ref="D169:D187" si="52">ROUND(-(+$B$9/180)*1,0)</f>
        <v>5250</v>
      </c>
      <c r="E169" s="29">
        <f t="shared" si="47"/>
        <v>845250</v>
      </c>
      <c r="F169" s="29">
        <f t="shared" ref="F169:F188" si="53">$B$9+E169</f>
        <v>-99750</v>
      </c>
      <c r="G169" s="34">
        <f>+Inputs!$D$3</f>
        <v>0.37951000000000001</v>
      </c>
      <c r="I169" s="27">
        <f t="shared" si="48"/>
        <v>945000</v>
      </c>
      <c r="K169" s="27">
        <f t="shared" ref="K169:K188" si="54">D169</f>
        <v>5250</v>
      </c>
      <c r="L169" s="27">
        <f t="shared" si="49"/>
        <v>845250</v>
      </c>
      <c r="M169" s="27">
        <f t="shared" ref="M169:M188" si="55">K169*G169</f>
        <v>1992.4275</v>
      </c>
      <c r="N169" s="27">
        <f t="shared" ref="N169:N188" si="56">M169-J169</f>
        <v>1992.4275</v>
      </c>
      <c r="O169" s="27">
        <f t="shared" si="50"/>
        <v>-37849.980000000331</v>
      </c>
      <c r="P169" s="27">
        <f t="shared" si="51"/>
        <v>37849.980000000331</v>
      </c>
    </row>
    <row r="170" spans="1:16">
      <c r="A170" s="30">
        <v>40725</v>
      </c>
      <c r="C170" s="6">
        <v>162</v>
      </c>
      <c r="D170" s="29">
        <f t="shared" si="52"/>
        <v>5250</v>
      </c>
      <c r="E170" s="29">
        <f t="shared" ref="E170:E188" si="57">+E169+D170</f>
        <v>850500</v>
      </c>
      <c r="F170" s="29">
        <f t="shared" si="53"/>
        <v>-94500</v>
      </c>
      <c r="G170" s="34">
        <f>+Inputs!$D$3</f>
        <v>0.37951000000000001</v>
      </c>
      <c r="I170" s="27">
        <f t="shared" ref="I170:I188" si="58">+I169+H170</f>
        <v>945000</v>
      </c>
      <c r="K170" s="27">
        <f t="shared" si="54"/>
        <v>5250</v>
      </c>
      <c r="L170" s="27">
        <f t="shared" ref="L170:L188" si="59">+L169+K170</f>
        <v>850500</v>
      </c>
      <c r="M170" s="27">
        <f t="shared" si="55"/>
        <v>1992.4275</v>
      </c>
      <c r="N170" s="27">
        <f t="shared" si="56"/>
        <v>1992.4275</v>
      </c>
      <c r="O170" s="27">
        <f t="shared" ref="O170:O188" si="60">+O169+N170</f>
        <v>-35857.552500000333</v>
      </c>
      <c r="P170" s="27">
        <f t="shared" ref="P170:P188" si="61">P169-N170</f>
        <v>35857.552500000333</v>
      </c>
    </row>
    <row r="171" spans="1:16">
      <c r="A171" s="31">
        <v>40756</v>
      </c>
      <c r="C171" s="6">
        <v>163</v>
      </c>
      <c r="D171" s="29">
        <f t="shared" si="52"/>
        <v>5250</v>
      </c>
      <c r="E171" s="29">
        <f t="shared" si="57"/>
        <v>855750</v>
      </c>
      <c r="F171" s="29">
        <f t="shared" si="53"/>
        <v>-89250</v>
      </c>
      <c r="G171" s="34">
        <f>+Inputs!$D$3</f>
        <v>0.37951000000000001</v>
      </c>
      <c r="I171" s="27">
        <f t="shared" si="58"/>
        <v>945000</v>
      </c>
      <c r="K171" s="27">
        <f t="shared" si="54"/>
        <v>5250</v>
      </c>
      <c r="L171" s="27">
        <f t="shared" si="59"/>
        <v>855750</v>
      </c>
      <c r="M171" s="27">
        <f t="shared" si="55"/>
        <v>1992.4275</v>
      </c>
      <c r="N171" s="27">
        <f t="shared" si="56"/>
        <v>1992.4275</v>
      </c>
      <c r="O171" s="27">
        <f t="shared" si="60"/>
        <v>-33865.125000000335</v>
      </c>
      <c r="P171" s="27">
        <f t="shared" si="61"/>
        <v>33865.125000000335</v>
      </c>
    </row>
    <row r="172" spans="1:16">
      <c r="A172" s="30">
        <v>40787</v>
      </c>
      <c r="C172" s="6">
        <v>164</v>
      </c>
      <c r="D172" s="29">
        <f t="shared" si="52"/>
        <v>5250</v>
      </c>
      <c r="E172" s="29">
        <f t="shared" si="57"/>
        <v>861000</v>
      </c>
      <c r="F172" s="29">
        <f t="shared" si="53"/>
        <v>-84000</v>
      </c>
      <c r="G172" s="34">
        <f>+Inputs!$D$3</f>
        <v>0.37951000000000001</v>
      </c>
      <c r="I172" s="27">
        <f t="shared" si="58"/>
        <v>945000</v>
      </c>
      <c r="K172" s="27">
        <f t="shared" si="54"/>
        <v>5250</v>
      </c>
      <c r="L172" s="27">
        <f t="shared" si="59"/>
        <v>861000</v>
      </c>
      <c r="M172" s="27">
        <f t="shared" si="55"/>
        <v>1992.4275</v>
      </c>
      <c r="N172" s="27">
        <f t="shared" si="56"/>
        <v>1992.4275</v>
      </c>
      <c r="O172" s="27">
        <f t="shared" si="60"/>
        <v>-31872.697500000333</v>
      </c>
      <c r="P172" s="27">
        <f t="shared" si="61"/>
        <v>31872.697500000333</v>
      </c>
    </row>
    <row r="173" spans="1:16">
      <c r="A173" s="31">
        <v>40817</v>
      </c>
      <c r="C173" s="6">
        <v>165</v>
      </c>
      <c r="D173" s="29">
        <f t="shared" si="52"/>
        <v>5250</v>
      </c>
      <c r="E173" s="29">
        <f t="shared" si="57"/>
        <v>866250</v>
      </c>
      <c r="F173" s="29">
        <f t="shared" si="53"/>
        <v>-78750</v>
      </c>
      <c r="G173" s="34">
        <f>+Inputs!$D$3</f>
        <v>0.37951000000000001</v>
      </c>
      <c r="I173" s="27">
        <f t="shared" si="58"/>
        <v>945000</v>
      </c>
      <c r="K173" s="27">
        <f t="shared" si="54"/>
        <v>5250</v>
      </c>
      <c r="L173" s="27">
        <f t="shared" si="59"/>
        <v>866250</v>
      </c>
      <c r="M173" s="27">
        <f t="shared" si="55"/>
        <v>1992.4275</v>
      </c>
      <c r="N173" s="27">
        <f t="shared" si="56"/>
        <v>1992.4275</v>
      </c>
      <c r="O173" s="27">
        <f t="shared" si="60"/>
        <v>-29880.270000000331</v>
      </c>
      <c r="P173" s="27">
        <f t="shared" si="61"/>
        <v>29880.270000000331</v>
      </c>
    </row>
    <row r="174" spans="1:16">
      <c r="A174" s="30">
        <v>40848</v>
      </c>
      <c r="C174" s="6">
        <v>166</v>
      </c>
      <c r="D174" s="29">
        <f t="shared" si="52"/>
        <v>5250</v>
      </c>
      <c r="E174" s="29">
        <f t="shared" si="57"/>
        <v>871500</v>
      </c>
      <c r="F174" s="29">
        <f t="shared" si="53"/>
        <v>-73500</v>
      </c>
      <c r="G174" s="34">
        <f>+Inputs!$D$3</f>
        <v>0.37951000000000001</v>
      </c>
      <c r="I174" s="27">
        <f t="shared" si="58"/>
        <v>945000</v>
      </c>
      <c r="K174" s="27">
        <f t="shared" si="54"/>
        <v>5250</v>
      </c>
      <c r="L174" s="27">
        <f t="shared" si="59"/>
        <v>871500</v>
      </c>
      <c r="M174" s="27">
        <f t="shared" si="55"/>
        <v>1992.4275</v>
      </c>
      <c r="N174" s="27">
        <f t="shared" si="56"/>
        <v>1992.4275</v>
      </c>
      <c r="O174" s="27">
        <f t="shared" si="60"/>
        <v>-27887.84250000033</v>
      </c>
      <c r="P174" s="27">
        <f t="shared" si="61"/>
        <v>27887.84250000033</v>
      </c>
    </row>
    <row r="175" spans="1:16">
      <c r="A175" s="31">
        <v>40878</v>
      </c>
      <c r="C175" s="6">
        <v>167</v>
      </c>
      <c r="D175" s="29">
        <f t="shared" si="52"/>
        <v>5250</v>
      </c>
      <c r="E175" s="29">
        <f t="shared" si="57"/>
        <v>876750</v>
      </c>
      <c r="F175" s="29">
        <f t="shared" si="53"/>
        <v>-68250</v>
      </c>
      <c r="G175" s="34">
        <f>+Inputs!$D$3</f>
        <v>0.37951000000000001</v>
      </c>
      <c r="I175" s="27">
        <f t="shared" si="58"/>
        <v>945000</v>
      </c>
      <c r="K175" s="27">
        <f t="shared" si="54"/>
        <v>5250</v>
      </c>
      <c r="L175" s="27">
        <f t="shared" si="59"/>
        <v>876750</v>
      </c>
      <c r="M175" s="27">
        <f t="shared" si="55"/>
        <v>1992.4275</v>
      </c>
      <c r="N175" s="27">
        <f t="shared" si="56"/>
        <v>1992.4275</v>
      </c>
      <c r="O175" s="27">
        <f t="shared" si="60"/>
        <v>-25895.415000000328</v>
      </c>
      <c r="P175" s="27">
        <f t="shared" si="61"/>
        <v>25895.415000000328</v>
      </c>
    </row>
    <row r="176" spans="1:16">
      <c r="A176" s="30">
        <v>40909</v>
      </c>
      <c r="C176" s="6">
        <v>168</v>
      </c>
      <c r="D176" s="29">
        <f t="shared" si="52"/>
        <v>5250</v>
      </c>
      <c r="E176" s="29">
        <f t="shared" si="57"/>
        <v>882000</v>
      </c>
      <c r="F176" s="29">
        <f t="shared" si="53"/>
        <v>-63000</v>
      </c>
      <c r="G176" s="34">
        <f>+Inputs!$D$3</f>
        <v>0.37951000000000001</v>
      </c>
      <c r="I176" s="27">
        <f t="shared" si="58"/>
        <v>945000</v>
      </c>
      <c r="K176" s="27">
        <f t="shared" si="54"/>
        <v>5250</v>
      </c>
      <c r="L176" s="27">
        <f t="shared" si="59"/>
        <v>882000</v>
      </c>
      <c r="M176" s="27">
        <f t="shared" si="55"/>
        <v>1992.4275</v>
      </c>
      <c r="N176" s="27">
        <f t="shared" si="56"/>
        <v>1992.4275</v>
      </c>
      <c r="O176" s="27">
        <f t="shared" si="60"/>
        <v>-23902.987500000327</v>
      </c>
      <c r="P176" s="27">
        <f t="shared" si="61"/>
        <v>23902.987500000327</v>
      </c>
    </row>
    <row r="177" spans="1:20">
      <c r="A177" s="31">
        <v>40940</v>
      </c>
      <c r="C177" s="6">
        <v>169</v>
      </c>
      <c r="D177" s="29">
        <f t="shared" si="52"/>
        <v>5250</v>
      </c>
      <c r="E177" s="29">
        <f t="shared" si="57"/>
        <v>887250</v>
      </c>
      <c r="F177" s="29">
        <f t="shared" si="53"/>
        <v>-57750</v>
      </c>
      <c r="G177" s="34">
        <f>+Inputs!$D$3</f>
        <v>0.37951000000000001</v>
      </c>
      <c r="I177" s="27">
        <f t="shared" si="58"/>
        <v>945000</v>
      </c>
      <c r="K177" s="27">
        <f t="shared" si="54"/>
        <v>5250</v>
      </c>
      <c r="L177" s="27">
        <f t="shared" si="59"/>
        <v>887250</v>
      </c>
      <c r="M177" s="27">
        <f t="shared" si="55"/>
        <v>1992.4275</v>
      </c>
      <c r="N177" s="27">
        <f t="shared" si="56"/>
        <v>1992.4275</v>
      </c>
      <c r="O177" s="27">
        <f t="shared" si="60"/>
        <v>-21910.560000000325</v>
      </c>
      <c r="P177" s="27">
        <f t="shared" si="61"/>
        <v>21910.560000000325</v>
      </c>
    </row>
    <row r="178" spans="1:20">
      <c r="A178" s="30">
        <v>40969</v>
      </c>
      <c r="C178" s="6">
        <v>170</v>
      </c>
      <c r="D178" s="29">
        <f t="shared" si="52"/>
        <v>5250</v>
      </c>
      <c r="E178" s="29">
        <f t="shared" si="57"/>
        <v>892500</v>
      </c>
      <c r="F178" s="29">
        <f t="shared" si="53"/>
        <v>-52500</v>
      </c>
      <c r="G178" s="34">
        <f>+Inputs!$D$3</f>
        <v>0.37951000000000001</v>
      </c>
      <c r="I178" s="27">
        <f t="shared" si="58"/>
        <v>945000</v>
      </c>
      <c r="K178" s="27">
        <f t="shared" si="54"/>
        <v>5250</v>
      </c>
      <c r="L178" s="27">
        <f t="shared" si="59"/>
        <v>892500</v>
      </c>
      <c r="M178" s="27">
        <f t="shared" si="55"/>
        <v>1992.4275</v>
      </c>
      <c r="N178" s="27">
        <f t="shared" si="56"/>
        <v>1992.4275</v>
      </c>
      <c r="O178" s="27">
        <f t="shared" si="60"/>
        <v>-19918.132500000323</v>
      </c>
      <c r="P178" s="27">
        <f t="shared" si="61"/>
        <v>19918.132500000323</v>
      </c>
    </row>
    <row r="179" spans="1:20">
      <c r="A179" s="31">
        <v>41000</v>
      </c>
      <c r="C179" s="6">
        <v>171</v>
      </c>
      <c r="D179" s="29">
        <f t="shared" si="52"/>
        <v>5250</v>
      </c>
      <c r="E179" s="29">
        <f t="shared" si="57"/>
        <v>897750</v>
      </c>
      <c r="F179" s="29">
        <f t="shared" si="53"/>
        <v>-47250</v>
      </c>
      <c r="G179" s="34">
        <f>+Inputs!$D$3</f>
        <v>0.37951000000000001</v>
      </c>
      <c r="I179" s="27">
        <f t="shared" si="58"/>
        <v>945000</v>
      </c>
      <c r="K179" s="27">
        <f t="shared" si="54"/>
        <v>5250</v>
      </c>
      <c r="L179" s="27">
        <f t="shared" si="59"/>
        <v>897750</v>
      </c>
      <c r="M179" s="27">
        <f t="shared" si="55"/>
        <v>1992.4275</v>
      </c>
      <c r="N179" s="27">
        <f t="shared" si="56"/>
        <v>1992.4275</v>
      </c>
      <c r="O179" s="27">
        <f t="shared" si="60"/>
        <v>-17925.705000000322</v>
      </c>
      <c r="P179" s="27">
        <f t="shared" si="61"/>
        <v>17925.705000000322</v>
      </c>
    </row>
    <row r="180" spans="1:20">
      <c r="A180" s="30">
        <v>41030</v>
      </c>
      <c r="C180" s="6">
        <v>172</v>
      </c>
      <c r="D180" s="29">
        <f t="shared" si="52"/>
        <v>5250</v>
      </c>
      <c r="E180" s="29">
        <f t="shared" si="57"/>
        <v>903000</v>
      </c>
      <c r="F180" s="29">
        <f t="shared" si="53"/>
        <v>-42000</v>
      </c>
      <c r="G180" s="34">
        <f>+Inputs!$D$3</f>
        <v>0.37951000000000001</v>
      </c>
      <c r="I180" s="27">
        <f t="shared" si="58"/>
        <v>945000</v>
      </c>
      <c r="K180" s="27">
        <f t="shared" si="54"/>
        <v>5250</v>
      </c>
      <c r="L180" s="27">
        <f t="shared" si="59"/>
        <v>903000</v>
      </c>
      <c r="M180" s="27">
        <f t="shared" si="55"/>
        <v>1992.4275</v>
      </c>
      <c r="N180" s="27">
        <f t="shared" si="56"/>
        <v>1992.4275</v>
      </c>
      <c r="O180" s="27">
        <f t="shared" si="60"/>
        <v>-15933.277500000322</v>
      </c>
      <c r="P180" s="27">
        <f t="shared" si="61"/>
        <v>15933.277500000322</v>
      </c>
    </row>
    <row r="181" spans="1:20">
      <c r="A181" s="31">
        <v>41061</v>
      </c>
      <c r="C181" s="6">
        <v>173</v>
      </c>
      <c r="D181" s="29">
        <f t="shared" si="52"/>
        <v>5250</v>
      </c>
      <c r="E181" s="29">
        <f t="shared" si="57"/>
        <v>908250</v>
      </c>
      <c r="F181" s="29">
        <f t="shared" si="53"/>
        <v>-36750</v>
      </c>
      <c r="G181" s="34">
        <f>+Inputs!$D$3</f>
        <v>0.37951000000000001</v>
      </c>
      <c r="I181" s="27">
        <f t="shared" si="58"/>
        <v>945000</v>
      </c>
      <c r="K181" s="27">
        <f t="shared" si="54"/>
        <v>5250</v>
      </c>
      <c r="L181" s="27">
        <f t="shared" si="59"/>
        <v>908250</v>
      </c>
      <c r="M181" s="27">
        <f t="shared" si="55"/>
        <v>1992.4275</v>
      </c>
      <c r="N181" s="27">
        <f t="shared" si="56"/>
        <v>1992.4275</v>
      </c>
      <c r="O181" s="27">
        <f t="shared" si="60"/>
        <v>-13940.850000000322</v>
      </c>
      <c r="P181" s="27">
        <f t="shared" si="61"/>
        <v>13940.850000000322</v>
      </c>
    </row>
    <row r="182" spans="1:20">
      <c r="A182" s="30">
        <v>41091</v>
      </c>
      <c r="C182" s="6">
        <v>174</v>
      </c>
      <c r="D182" s="29">
        <f t="shared" si="52"/>
        <v>5250</v>
      </c>
      <c r="E182" s="29">
        <f t="shared" si="57"/>
        <v>913500</v>
      </c>
      <c r="F182" s="29">
        <f t="shared" si="53"/>
        <v>-31500</v>
      </c>
      <c r="G182" s="34">
        <f>+Inputs!$D$3</f>
        <v>0.37951000000000001</v>
      </c>
      <c r="I182" s="27">
        <f t="shared" si="58"/>
        <v>945000</v>
      </c>
      <c r="K182" s="27">
        <f t="shared" si="54"/>
        <v>5250</v>
      </c>
      <c r="L182" s="27">
        <f t="shared" si="59"/>
        <v>913500</v>
      </c>
      <c r="M182" s="27">
        <f t="shared" si="55"/>
        <v>1992.4275</v>
      </c>
      <c r="N182" s="27">
        <f t="shared" si="56"/>
        <v>1992.4275</v>
      </c>
      <c r="O182" s="27">
        <f t="shared" si="60"/>
        <v>-11948.422500000323</v>
      </c>
      <c r="P182" s="27">
        <f t="shared" si="61"/>
        <v>11948.422500000323</v>
      </c>
    </row>
    <row r="183" spans="1:20">
      <c r="A183" s="31">
        <v>41122</v>
      </c>
      <c r="C183" s="6">
        <v>175</v>
      </c>
      <c r="D183" s="29">
        <f t="shared" si="52"/>
        <v>5250</v>
      </c>
      <c r="E183" s="29">
        <f t="shared" si="57"/>
        <v>918750</v>
      </c>
      <c r="F183" s="29">
        <f t="shared" si="53"/>
        <v>-26250</v>
      </c>
      <c r="G183" s="34">
        <f>+Inputs!$D$3</f>
        <v>0.37951000000000001</v>
      </c>
      <c r="I183" s="27">
        <f t="shared" si="58"/>
        <v>945000</v>
      </c>
      <c r="K183" s="27">
        <f t="shared" si="54"/>
        <v>5250</v>
      </c>
      <c r="L183" s="27">
        <f t="shared" si="59"/>
        <v>918750</v>
      </c>
      <c r="M183" s="27">
        <f t="shared" si="55"/>
        <v>1992.4275</v>
      </c>
      <c r="N183" s="27">
        <f t="shared" si="56"/>
        <v>1992.4275</v>
      </c>
      <c r="O183" s="27">
        <f t="shared" si="60"/>
        <v>-9955.9950000003228</v>
      </c>
      <c r="P183" s="27">
        <f t="shared" si="61"/>
        <v>9955.9950000003228</v>
      </c>
    </row>
    <row r="184" spans="1:20">
      <c r="A184" s="30">
        <v>41153</v>
      </c>
      <c r="C184" s="6">
        <v>176</v>
      </c>
      <c r="D184" s="29">
        <f t="shared" si="52"/>
        <v>5250</v>
      </c>
      <c r="E184" s="29">
        <f t="shared" si="57"/>
        <v>924000</v>
      </c>
      <c r="F184" s="29">
        <f t="shared" si="53"/>
        <v>-21000</v>
      </c>
      <c r="G184" s="34">
        <f>+Inputs!$D$3</f>
        <v>0.37951000000000001</v>
      </c>
      <c r="I184" s="27">
        <f t="shared" si="58"/>
        <v>945000</v>
      </c>
      <c r="K184" s="27">
        <f t="shared" si="54"/>
        <v>5250</v>
      </c>
      <c r="L184" s="27">
        <f t="shared" si="59"/>
        <v>924000</v>
      </c>
      <c r="M184" s="27">
        <f t="shared" si="55"/>
        <v>1992.4275</v>
      </c>
      <c r="N184" s="27">
        <f t="shared" si="56"/>
        <v>1992.4275</v>
      </c>
      <c r="O184" s="27">
        <f t="shared" si="60"/>
        <v>-7963.567500000323</v>
      </c>
      <c r="P184" s="27">
        <f t="shared" si="61"/>
        <v>7963.567500000323</v>
      </c>
    </row>
    <row r="185" spans="1:20">
      <c r="A185" s="31">
        <v>41183</v>
      </c>
      <c r="C185" s="6">
        <v>177</v>
      </c>
      <c r="D185" s="29">
        <f t="shared" si="52"/>
        <v>5250</v>
      </c>
      <c r="E185" s="29">
        <f t="shared" si="57"/>
        <v>929250</v>
      </c>
      <c r="F185" s="29">
        <f t="shared" si="53"/>
        <v>-15750</v>
      </c>
      <c r="G185" s="34">
        <f>+Inputs!$D$3</f>
        <v>0.37951000000000001</v>
      </c>
      <c r="I185" s="27">
        <f t="shared" si="58"/>
        <v>945000</v>
      </c>
      <c r="K185" s="27">
        <f t="shared" si="54"/>
        <v>5250</v>
      </c>
      <c r="L185" s="27">
        <f t="shared" si="59"/>
        <v>929250</v>
      </c>
      <c r="M185" s="27">
        <f t="shared" si="55"/>
        <v>1992.4275</v>
      </c>
      <c r="N185" s="27">
        <f t="shared" si="56"/>
        <v>1992.4275</v>
      </c>
      <c r="O185" s="27">
        <f t="shared" si="60"/>
        <v>-5971.1400000003232</v>
      </c>
      <c r="P185" s="27">
        <f t="shared" si="61"/>
        <v>5971.1400000003232</v>
      </c>
    </row>
    <row r="186" spans="1:20">
      <c r="A186" s="30">
        <v>41214</v>
      </c>
      <c r="C186" s="6">
        <v>178</v>
      </c>
      <c r="D186" s="29">
        <f t="shared" si="52"/>
        <v>5250</v>
      </c>
      <c r="E186" s="29">
        <f t="shared" si="57"/>
        <v>934500</v>
      </c>
      <c r="F186" s="29">
        <f t="shared" si="53"/>
        <v>-10500</v>
      </c>
      <c r="G186" s="34">
        <f>+Inputs!$D$3</f>
        <v>0.37951000000000001</v>
      </c>
      <c r="I186" s="27">
        <f t="shared" si="58"/>
        <v>945000</v>
      </c>
      <c r="K186" s="27">
        <f t="shared" si="54"/>
        <v>5250</v>
      </c>
      <c r="L186" s="27">
        <f t="shared" si="59"/>
        <v>934500</v>
      </c>
      <c r="M186" s="27">
        <f t="shared" si="55"/>
        <v>1992.4275</v>
      </c>
      <c r="N186" s="27">
        <f t="shared" si="56"/>
        <v>1992.4275</v>
      </c>
      <c r="O186" s="27">
        <f t="shared" si="60"/>
        <v>-3978.7125000003234</v>
      </c>
      <c r="P186" s="27">
        <f t="shared" si="61"/>
        <v>3978.7125000003234</v>
      </c>
    </row>
    <row r="187" spans="1:20">
      <c r="A187" s="31">
        <v>41244</v>
      </c>
      <c r="C187" s="6">
        <v>179</v>
      </c>
      <c r="D187" s="29">
        <f t="shared" si="52"/>
        <v>5250</v>
      </c>
      <c r="E187" s="29">
        <f t="shared" si="57"/>
        <v>939750</v>
      </c>
      <c r="F187" s="29">
        <f t="shared" si="53"/>
        <v>-5250</v>
      </c>
      <c r="G187" s="34">
        <f>+Inputs!$D$3</f>
        <v>0.37951000000000001</v>
      </c>
      <c r="I187" s="27">
        <f t="shared" si="58"/>
        <v>945000</v>
      </c>
      <c r="K187" s="27">
        <f t="shared" si="54"/>
        <v>5250</v>
      </c>
      <c r="L187" s="27">
        <f t="shared" si="59"/>
        <v>939750</v>
      </c>
      <c r="M187" s="27">
        <f t="shared" si="55"/>
        <v>1992.4275</v>
      </c>
      <c r="N187" s="27">
        <f t="shared" si="56"/>
        <v>1992.4275</v>
      </c>
      <c r="O187" s="27">
        <f t="shared" si="60"/>
        <v>-1986.2850000003234</v>
      </c>
      <c r="P187" s="27">
        <f t="shared" si="61"/>
        <v>1986.2850000003234</v>
      </c>
    </row>
    <row r="188" spans="1:20">
      <c r="A188" s="30">
        <v>41275</v>
      </c>
      <c r="C188" s="6">
        <v>180</v>
      </c>
      <c r="D188" s="29">
        <f>-F187</f>
        <v>5250</v>
      </c>
      <c r="E188" s="29">
        <f t="shared" si="57"/>
        <v>945000</v>
      </c>
      <c r="F188" s="29">
        <f t="shared" si="53"/>
        <v>0</v>
      </c>
      <c r="G188" s="34">
        <f>+Inputs!$D$3</f>
        <v>0.37951000000000001</v>
      </c>
      <c r="I188" s="27">
        <f t="shared" si="58"/>
        <v>945000</v>
      </c>
      <c r="K188" s="27">
        <f t="shared" si="54"/>
        <v>5250</v>
      </c>
      <c r="L188" s="27">
        <f t="shared" si="59"/>
        <v>945000</v>
      </c>
      <c r="M188" s="27">
        <f t="shared" si="55"/>
        <v>1992.4275</v>
      </c>
      <c r="N188" s="27">
        <f t="shared" si="56"/>
        <v>1992.4275</v>
      </c>
      <c r="O188" s="27">
        <f t="shared" si="60"/>
        <v>6.1424999996766019</v>
      </c>
      <c r="P188" s="27">
        <f t="shared" si="61"/>
        <v>-6.1424999996766019</v>
      </c>
    </row>
    <row r="189" spans="1:20">
      <c r="A189" s="30"/>
      <c r="G189" s="28"/>
    </row>
    <row r="190" spans="1:20">
      <c r="A190" s="8" t="s">
        <v>43</v>
      </c>
      <c r="B190" s="33">
        <f>SUM(B9:B189)</f>
        <v>-945000</v>
      </c>
      <c r="D190" s="33">
        <f>SUM(D9:D189)</f>
        <v>945000</v>
      </c>
      <c r="G190" s="28"/>
      <c r="H190" s="33">
        <f>SUM(H9:H189)</f>
        <v>945000</v>
      </c>
      <c r="I190" s="33"/>
      <c r="J190" s="33">
        <f>SUM(J9:J189)</f>
        <v>358627.5</v>
      </c>
      <c r="K190" s="33">
        <f>SUM(K9:K189)</f>
        <v>945000</v>
      </c>
      <c r="L190" s="33"/>
      <c r="M190" s="33">
        <f>SUM(M9:M189)</f>
        <v>358633.64249999897</v>
      </c>
      <c r="N190" s="33">
        <f>SUM(N9:N189)</f>
        <v>6.1424999996766019</v>
      </c>
      <c r="O190" s="33">
        <f>SUM(O9:O189)</f>
        <v>-32096798.842500031</v>
      </c>
      <c r="P190" s="33">
        <f>SUM(P9:P189)</f>
        <v>32096798.842500031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35.xml><?xml version="1.0" encoding="utf-8"?>
<worksheet xmlns="http://schemas.openxmlformats.org/spreadsheetml/2006/main" xmlns:r="http://schemas.openxmlformats.org/officeDocument/2006/relationships">
  <sheetPr transitionEvaluation="1" codeName="Sheet38">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35855</v>
      </c>
      <c r="B9" s="32">
        <v>-2875000</v>
      </c>
      <c r="C9" s="6">
        <v>1</v>
      </c>
      <c r="D9" s="29">
        <f t="shared" ref="D9:D40" si="0">ROUND(-(+$B$9/180)*1,0)</f>
        <v>15972</v>
      </c>
      <c r="E9" s="29">
        <f>+D9</f>
        <v>15972</v>
      </c>
      <c r="F9" s="29">
        <f t="shared" ref="F9:F40" si="1">$B$9+E9</f>
        <v>-2859028</v>
      </c>
      <c r="G9" s="34">
        <f>+Inputs!$D$2</f>
        <v>0.3795</v>
      </c>
      <c r="H9" s="27">
        <f>-B9</f>
        <v>2875000</v>
      </c>
      <c r="I9" s="27">
        <f>+H9</f>
        <v>2875000</v>
      </c>
      <c r="J9" s="27">
        <f>H9*G9</f>
        <v>1091062.5</v>
      </c>
      <c r="K9" s="27">
        <f t="shared" ref="K9:K40" si="2">D9</f>
        <v>15972</v>
      </c>
      <c r="L9" s="27">
        <f>+K9</f>
        <v>15972</v>
      </c>
      <c r="M9" s="27">
        <f t="shared" ref="M9:M40" si="3">K9*G9</f>
        <v>6061.3739999999998</v>
      </c>
      <c r="N9" s="27">
        <f t="shared" ref="N9:N40" si="4">M9-J9</f>
        <v>-1085001.1259999999</v>
      </c>
      <c r="O9" s="27">
        <f>+N9</f>
        <v>-1085001.1259999999</v>
      </c>
      <c r="P9" s="27">
        <f>-SUM(N9)</f>
        <v>1085001.1259999999</v>
      </c>
      <c r="Q9" s="38">
        <f>VLOOKUP(Q8,A36:P215,5)</f>
        <v>2268024</v>
      </c>
      <c r="R9" s="38">
        <f>VLOOKUP(R8,A36:P215,5)</f>
        <v>2459688</v>
      </c>
      <c r="S9" s="38">
        <f>+R9-Q9</f>
        <v>191664</v>
      </c>
      <c r="T9" s="35" t="s">
        <v>64</v>
      </c>
      <c r="U9" s="161">
        <f>-IF(TYPE(VLOOKUP(U8,$A$9:$P$188,6,FALSE))=16,0,VLOOKUP(U8,$A$9:$P$188,6,FALSE))</f>
        <v>782668</v>
      </c>
      <c r="V9" s="161">
        <f>-IF(TYPE(VLOOKUP(V8,$A$9:$P$188,6,FALSE))=16,0,VLOOKUP(V8,$A$9:$P$188,6,FALSE))</f>
        <v>766696</v>
      </c>
      <c r="W9" s="161">
        <f t="shared" ref="W9:AE9" si="5">-IF(TYPE(VLOOKUP(W8,$A$9:$P$188,6,FALSE))=16,0,VLOOKUP(W8,$A$9:$P$188,6,FALSE))</f>
        <v>750724</v>
      </c>
      <c r="X9" s="161">
        <f t="shared" si="5"/>
        <v>734752</v>
      </c>
      <c r="Y9" s="161">
        <f t="shared" si="5"/>
        <v>718780</v>
      </c>
      <c r="Z9" s="161">
        <f t="shared" si="5"/>
        <v>702808</v>
      </c>
      <c r="AA9" s="161">
        <f t="shared" si="5"/>
        <v>686836</v>
      </c>
      <c r="AB9" s="161">
        <f t="shared" si="5"/>
        <v>670864</v>
      </c>
      <c r="AC9" s="161">
        <f t="shared" si="5"/>
        <v>654892</v>
      </c>
      <c r="AD9" s="161">
        <f t="shared" si="5"/>
        <v>638920</v>
      </c>
      <c r="AE9" s="161">
        <f t="shared" si="5"/>
        <v>622948</v>
      </c>
    </row>
    <row r="10" spans="1:31">
      <c r="A10" s="30">
        <v>35886</v>
      </c>
      <c r="B10" s="9"/>
      <c r="C10" s="6">
        <v>2</v>
      </c>
      <c r="D10" s="29">
        <f t="shared" si="0"/>
        <v>15972</v>
      </c>
      <c r="E10" s="29">
        <f t="shared" ref="E10:E41" si="6">+E9+D10</f>
        <v>31944</v>
      </c>
      <c r="F10" s="29">
        <f t="shared" si="1"/>
        <v>-2843056</v>
      </c>
      <c r="G10" s="34">
        <f>+Inputs!$D$2</f>
        <v>0.3795</v>
      </c>
      <c r="H10" s="2"/>
      <c r="I10" s="27">
        <f t="shared" ref="I10:I41" si="7">+I9+H10</f>
        <v>2875000</v>
      </c>
      <c r="J10" s="27"/>
      <c r="K10" s="27">
        <f t="shared" si="2"/>
        <v>15972</v>
      </c>
      <c r="L10" s="27">
        <f t="shared" ref="L10:L41" si="8">+L9+K10</f>
        <v>31944</v>
      </c>
      <c r="M10" s="27">
        <f t="shared" si="3"/>
        <v>6061.3739999999998</v>
      </c>
      <c r="N10" s="27">
        <f t="shared" si="4"/>
        <v>6061.3739999999998</v>
      </c>
      <c r="O10" s="27">
        <f t="shared" ref="O10:O41" si="9">+O9+N10</f>
        <v>-1078939.7519999999</v>
      </c>
      <c r="P10" s="27">
        <f t="shared" ref="P10:P41" si="10">P9-N10</f>
        <v>1078939.7519999999</v>
      </c>
      <c r="Q10" s="38">
        <f>VLOOKUP(Q8,A36:P215,15)</f>
        <v>-230334.6144000034</v>
      </c>
      <c r="R10" s="38">
        <f>VLOOKUP(R8,A36:P215,15)</f>
        <v>-157596.20976000332</v>
      </c>
      <c r="S10" s="38">
        <f>+R10-Q10</f>
        <v>72738.404640000081</v>
      </c>
      <c r="T10" s="36" t="s">
        <v>69</v>
      </c>
    </row>
    <row r="11" spans="1:31">
      <c r="A11" s="31">
        <v>35916</v>
      </c>
      <c r="B11" s="5"/>
      <c r="C11" s="6">
        <v>3</v>
      </c>
      <c r="D11" s="29">
        <f t="shared" si="0"/>
        <v>15972</v>
      </c>
      <c r="E11" s="29">
        <f t="shared" si="6"/>
        <v>47916</v>
      </c>
      <c r="F11" s="29">
        <f t="shared" si="1"/>
        <v>-2827084</v>
      </c>
      <c r="G11" s="34">
        <f>+Inputs!$D$2</f>
        <v>0.3795</v>
      </c>
      <c r="H11" s="2"/>
      <c r="I11" s="27">
        <f t="shared" si="7"/>
        <v>2875000</v>
      </c>
      <c r="J11" s="27"/>
      <c r="K11" s="27">
        <f t="shared" si="2"/>
        <v>15972</v>
      </c>
      <c r="L11" s="27">
        <f t="shared" si="8"/>
        <v>47916</v>
      </c>
      <c r="M11" s="27">
        <f t="shared" si="3"/>
        <v>6061.3739999999998</v>
      </c>
      <c r="N11" s="27">
        <f t="shared" si="4"/>
        <v>6061.3739999999998</v>
      </c>
      <c r="O11" s="27">
        <f t="shared" si="9"/>
        <v>-1072878.3779999998</v>
      </c>
      <c r="P11" s="27">
        <f t="shared" si="10"/>
        <v>1072878.3779999998</v>
      </c>
      <c r="Q11" s="38">
        <f>+VLOOKUP(Q8,A36:P215,16)</f>
        <v>230334.6144000034</v>
      </c>
      <c r="R11" s="38">
        <f>+VLOOKUP(R8,A36:P215,16)</f>
        <v>157596.20976000332</v>
      </c>
      <c r="S11" s="38">
        <f>(+Q11+R11)/2</f>
        <v>193965.41208000336</v>
      </c>
      <c r="T11" s="36" t="s">
        <v>113</v>
      </c>
      <c r="U11" s="161">
        <f>IF(TYPE(VLOOKUP(U8,$A$9:$P$188,16,FALSE))=16,0,VLOOKUP(U8,$A$9:$P$188,16,FALSE))</f>
        <v>297011.48532000347</v>
      </c>
      <c r="V11" s="161">
        <f t="shared" ref="V11:AE11" si="11">IF(TYPE(VLOOKUP(V8,$A$9:$P$188,16,FALSE))=16,0,VLOOKUP(V8,$A$9:$P$188,16,FALSE))</f>
        <v>290949.95160000346</v>
      </c>
      <c r="W11" s="161">
        <f t="shared" si="11"/>
        <v>284888.41788000346</v>
      </c>
      <c r="X11" s="161">
        <f t="shared" si="11"/>
        <v>278826.88416000345</v>
      </c>
      <c r="Y11" s="161">
        <f t="shared" si="11"/>
        <v>272765.35044000344</v>
      </c>
      <c r="Z11" s="161">
        <f t="shared" si="11"/>
        <v>266703.81672000344</v>
      </c>
      <c r="AA11" s="161">
        <f t="shared" si="11"/>
        <v>260642.28300000343</v>
      </c>
      <c r="AB11" s="161">
        <f t="shared" si="11"/>
        <v>254580.74928000342</v>
      </c>
      <c r="AC11" s="161">
        <f t="shared" si="11"/>
        <v>248519.21556000342</v>
      </c>
      <c r="AD11" s="161">
        <f t="shared" si="11"/>
        <v>242457.68184000341</v>
      </c>
      <c r="AE11" s="161">
        <f t="shared" si="11"/>
        <v>236396.1481200034</v>
      </c>
    </row>
    <row r="12" spans="1:31">
      <c r="A12" s="30">
        <v>35947</v>
      </c>
      <c r="B12" s="3"/>
      <c r="C12" s="6">
        <v>4</v>
      </c>
      <c r="D12" s="29">
        <f t="shared" si="0"/>
        <v>15972</v>
      </c>
      <c r="E12" s="29">
        <f t="shared" si="6"/>
        <v>63888</v>
      </c>
      <c r="F12" s="29">
        <f t="shared" si="1"/>
        <v>-2811112</v>
      </c>
      <c r="G12" s="34">
        <f>+Inputs!$D$2</f>
        <v>0.3795</v>
      </c>
      <c r="H12" s="2"/>
      <c r="I12" s="27">
        <f t="shared" si="7"/>
        <v>2875000</v>
      </c>
      <c r="J12" s="27"/>
      <c r="K12" s="27">
        <f t="shared" si="2"/>
        <v>15972</v>
      </c>
      <c r="L12" s="27">
        <f t="shared" si="8"/>
        <v>63888</v>
      </c>
      <c r="M12" s="27">
        <f t="shared" si="3"/>
        <v>6061.3739999999998</v>
      </c>
      <c r="N12" s="27">
        <f t="shared" si="4"/>
        <v>6061.3739999999998</v>
      </c>
      <c r="O12" s="27">
        <f t="shared" si="9"/>
        <v>-1066817.0039999997</v>
      </c>
      <c r="P12" s="27">
        <f t="shared" si="10"/>
        <v>1066817.0039999997</v>
      </c>
      <c r="Q12" s="39"/>
      <c r="R12" s="40"/>
      <c r="S12" s="40"/>
      <c r="T12" s="36"/>
    </row>
    <row r="13" spans="1:31">
      <c r="A13" s="31">
        <v>35977</v>
      </c>
      <c r="B13" s="3"/>
      <c r="C13" s="6">
        <v>5</v>
      </c>
      <c r="D13" s="29">
        <f t="shared" si="0"/>
        <v>15972</v>
      </c>
      <c r="E13" s="29">
        <f t="shared" si="6"/>
        <v>79860</v>
      </c>
      <c r="F13" s="29">
        <f t="shared" si="1"/>
        <v>-2795140</v>
      </c>
      <c r="G13" s="34">
        <f>+Inputs!$D$2</f>
        <v>0.3795</v>
      </c>
      <c r="H13" s="2"/>
      <c r="I13" s="27">
        <f t="shared" si="7"/>
        <v>2875000</v>
      </c>
      <c r="J13" s="27"/>
      <c r="K13" s="27">
        <f t="shared" si="2"/>
        <v>15972</v>
      </c>
      <c r="L13" s="27">
        <f t="shared" si="8"/>
        <v>79860</v>
      </c>
      <c r="M13" s="27">
        <f t="shared" si="3"/>
        <v>6061.3739999999998</v>
      </c>
      <c r="N13" s="27">
        <f t="shared" si="4"/>
        <v>6061.3739999999998</v>
      </c>
      <c r="O13" s="27">
        <f t="shared" si="9"/>
        <v>-1060755.6299999997</v>
      </c>
      <c r="P13" s="27">
        <f t="shared" si="10"/>
        <v>1060755.6299999997</v>
      </c>
      <c r="Q13" s="38">
        <f>VLOOKUP(Q8,A36:P215,9)</f>
        <v>2875000</v>
      </c>
      <c r="R13" s="38">
        <f>VLOOKUP(R8,A36:P215,9)</f>
        <v>2875000</v>
      </c>
      <c r="S13" s="38">
        <f>+R13-Q13</f>
        <v>0</v>
      </c>
      <c r="T13" s="36" t="s">
        <v>70</v>
      </c>
    </row>
    <row r="14" spans="1:31">
      <c r="A14" s="30">
        <v>36008</v>
      </c>
      <c r="B14" s="3"/>
      <c r="C14" s="6">
        <v>6</v>
      </c>
      <c r="D14" s="29">
        <f t="shared" si="0"/>
        <v>15972</v>
      </c>
      <c r="E14" s="29">
        <f t="shared" si="6"/>
        <v>95832</v>
      </c>
      <c r="F14" s="29">
        <f t="shared" si="1"/>
        <v>-2779168</v>
      </c>
      <c r="G14" s="34">
        <f>+Inputs!$D$2</f>
        <v>0.3795</v>
      </c>
      <c r="H14" s="2"/>
      <c r="I14" s="27">
        <f t="shared" si="7"/>
        <v>2875000</v>
      </c>
      <c r="J14" s="27"/>
      <c r="K14" s="27">
        <f t="shared" si="2"/>
        <v>15972</v>
      </c>
      <c r="L14" s="27">
        <f t="shared" si="8"/>
        <v>95832</v>
      </c>
      <c r="M14" s="27">
        <f t="shared" si="3"/>
        <v>6061.3739999999998</v>
      </c>
      <c r="N14" s="27">
        <f t="shared" si="4"/>
        <v>6061.3739999999998</v>
      </c>
      <c r="O14" s="27">
        <f t="shared" si="9"/>
        <v>-1054694.2559999996</v>
      </c>
      <c r="P14" s="27">
        <f t="shared" si="10"/>
        <v>1054694.2559999996</v>
      </c>
      <c r="Q14" s="38">
        <f>VLOOKUP(Q8,A36:P215,12)</f>
        <v>2268024</v>
      </c>
      <c r="R14" s="38">
        <f>VLOOKUP(R8,A36:P215,12)</f>
        <v>2459688</v>
      </c>
      <c r="S14" s="38">
        <f>+R14-Q14</f>
        <v>191664</v>
      </c>
      <c r="T14" s="37" t="s">
        <v>93</v>
      </c>
    </row>
    <row r="15" spans="1:31">
      <c r="A15" s="31">
        <v>36039</v>
      </c>
      <c r="B15" s="3"/>
      <c r="C15" s="6">
        <v>7</v>
      </c>
      <c r="D15" s="29">
        <f t="shared" si="0"/>
        <v>15972</v>
      </c>
      <c r="E15" s="29">
        <f t="shared" si="6"/>
        <v>111804</v>
      </c>
      <c r="F15" s="29">
        <f t="shared" si="1"/>
        <v>-2763196</v>
      </c>
      <c r="G15" s="34">
        <f>+Inputs!$D$2</f>
        <v>0.3795</v>
      </c>
      <c r="H15" s="2"/>
      <c r="I15" s="27">
        <f t="shared" si="7"/>
        <v>2875000</v>
      </c>
      <c r="J15" s="27"/>
      <c r="K15" s="27">
        <f t="shared" si="2"/>
        <v>15972</v>
      </c>
      <c r="L15" s="27">
        <f t="shared" si="8"/>
        <v>111804</v>
      </c>
      <c r="M15" s="27">
        <f t="shared" si="3"/>
        <v>6061.3739999999998</v>
      </c>
      <c r="N15" s="27">
        <f t="shared" si="4"/>
        <v>6061.3739999999998</v>
      </c>
      <c r="O15" s="27">
        <f t="shared" si="9"/>
        <v>-1048632.8819999995</v>
      </c>
      <c r="P15" s="27">
        <f t="shared" si="10"/>
        <v>1048632.8819999995</v>
      </c>
    </row>
    <row r="16" spans="1:31">
      <c r="A16" s="30">
        <v>36069</v>
      </c>
      <c r="B16" s="3"/>
      <c r="C16" s="6">
        <v>8</v>
      </c>
      <c r="D16" s="29">
        <f t="shared" si="0"/>
        <v>15972</v>
      </c>
      <c r="E16" s="29">
        <f t="shared" si="6"/>
        <v>127776</v>
      </c>
      <c r="F16" s="29">
        <f t="shared" si="1"/>
        <v>-2747224</v>
      </c>
      <c r="G16" s="34">
        <f>+Inputs!$D$2</f>
        <v>0.3795</v>
      </c>
      <c r="H16" s="2"/>
      <c r="I16" s="27">
        <f t="shared" si="7"/>
        <v>2875000</v>
      </c>
      <c r="J16" s="27"/>
      <c r="K16" s="27">
        <f t="shared" si="2"/>
        <v>15972</v>
      </c>
      <c r="L16" s="27">
        <f t="shared" si="8"/>
        <v>127776</v>
      </c>
      <c r="M16" s="27">
        <f t="shared" si="3"/>
        <v>6061.3739999999998</v>
      </c>
      <c r="N16" s="27">
        <f t="shared" si="4"/>
        <v>6061.3739999999998</v>
      </c>
      <c r="O16" s="27">
        <f t="shared" si="9"/>
        <v>-1042571.5079999996</v>
      </c>
      <c r="P16" s="27">
        <f t="shared" si="10"/>
        <v>1042571.5079999996</v>
      </c>
      <c r="Q16" s="4"/>
      <c r="R16" s="4"/>
      <c r="S16" s="4"/>
    </row>
    <row r="17" spans="1:19">
      <c r="A17" s="31">
        <v>36100</v>
      </c>
      <c r="B17" s="3"/>
      <c r="C17" s="6">
        <v>9</v>
      </c>
      <c r="D17" s="29">
        <f t="shared" si="0"/>
        <v>15972</v>
      </c>
      <c r="E17" s="29">
        <f t="shared" si="6"/>
        <v>143748</v>
      </c>
      <c r="F17" s="29">
        <f t="shared" si="1"/>
        <v>-2731252</v>
      </c>
      <c r="G17" s="34">
        <f>+Inputs!$D$2</f>
        <v>0.3795</v>
      </c>
      <c r="H17" s="2"/>
      <c r="I17" s="27">
        <f t="shared" si="7"/>
        <v>2875000</v>
      </c>
      <c r="J17" s="27"/>
      <c r="K17" s="27">
        <f t="shared" si="2"/>
        <v>15972</v>
      </c>
      <c r="L17" s="27">
        <f t="shared" si="8"/>
        <v>143748</v>
      </c>
      <c r="M17" s="27">
        <f t="shared" si="3"/>
        <v>6061.3739999999998</v>
      </c>
      <c r="N17" s="27">
        <f t="shared" si="4"/>
        <v>6061.3739999999998</v>
      </c>
      <c r="O17" s="27">
        <f t="shared" si="9"/>
        <v>-1036510.1339999996</v>
      </c>
      <c r="P17" s="27">
        <f t="shared" si="10"/>
        <v>1036510.1339999996</v>
      </c>
      <c r="Q17" s="4"/>
      <c r="R17" s="4"/>
      <c r="S17" s="4"/>
    </row>
    <row r="18" spans="1:19">
      <c r="A18" s="30">
        <v>36130</v>
      </c>
      <c r="B18" s="3"/>
      <c r="C18" s="6">
        <v>10</v>
      </c>
      <c r="D18" s="29">
        <f t="shared" si="0"/>
        <v>15972</v>
      </c>
      <c r="E18" s="29">
        <f t="shared" si="6"/>
        <v>159720</v>
      </c>
      <c r="F18" s="29">
        <f t="shared" si="1"/>
        <v>-2715280</v>
      </c>
      <c r="G18" s="34">
        <f>+Inputs!$D$2</f>
        <v>0.3795</v>
      </c>
      <c r="H18" s="2"/>
      <c r="I18" s="27">
        <f t="shared" si="7"/>
        <v>2875000</v>
      </c>
      <c r="J18" s="27"/>
      <c r="K18" s="27">
        <f t="shared" si="2"/>
        <v>15972</v>
      </c>
      <c r="L18" s="27">
        <f t="shared" si="8"/>
        <v>159720</v>
      </c>
      <c r="M18" s="27">
        <f t="shared" si="3"/>
        <v>6061.3739999999998</v>
      </c>
      <c r="N18" s="27">
        <f t="shared" si="4"/>
        <v>6061.3739999999998</v>
      </c>
      <c r="O18" s="27">
        <f t="shared" si="9"/>
        <v>-1030448.7599999997</v>
      </c>
      <c r="P18" s="27">
        <f t="shared" si="10"/>
        <v>1030448.7599999997</v>
      </c>
      <c r="Q18" s="4"/>
      <c r="R18" s="4"/>
      <c r="S18" s="4"/>
    </row>
    <row r="19" spans="1:19">
      <c r="A19" s="31">
        <v>36161</v>
      </c>
      <c r="B19" s="3"/>
      <c r="C19" s="6">
        <v>11</v>
      </c>
      <c r="D19" s="29">
        <f t="shared" si="0"/>
        <v>15972</v>
      </c>
      <c r="E19" s="29">
        <f t="shared" si="6"/>
        <v>175692</v>
      </c>
      <c r="F19" s="29">
        <f t="shared" si="1"/>
        <v>-2699308</v>
      </c>
      <c r="G19" s="34">
        <f>+Inputs!$D$2</f>
        <v>0.3795</v>
      </c>
      <c r="H19" s="2"/>
      <c r="I19" s="27">
        <f t="shared" si="7"/>
        <v>2875000</v>
      </c>
      <c r="J19" s="27"/>
      <c r="K19" s="27">
        <f t="shared" si="2"/>
        <v>15972</v>
      </c>
      <c r="L19" s="27">
        <f t="shared" si="8"/>
        <v>175692</v>
      </c>
      <c r="M19" s="27">
        <f t="shared" si="3"/>
        <v>6061.3739999999998</v>
      </c>
      <c r="N19" s="27">
        <f t="shared" si="4"/>
        <v>6061.3739999999998</v>
      </c>
      <c r="O19" s="27">
        <f t="shared" si="9"/>
        <v>-1024387.3859999997</v>
      </c>
      <c r="P19" s="27">
        <f t="shared" si="10"/>
        <v>1024387.3859999997</v>
      </c>
      <c r="Q19" s="4"/>
      <c r="R19" s="4"/>
      <c r="S19" s="4"/>
    </row>
    <row r="20" spans="1:19">
      <c r="A20" s="30">
        <v>36192</v>
      </c>
      <c r="B20" s="3"/>
      <c r="C20" s="6">
        <v>12</v>
      </c>
      <c r="D20" s="29">
        <f t="shared" si="0"/>
        <v>15972</v>
      </c>
      <c r="E20" s="29">
        <f t="shared" si="6"/>
        <v>191664</v>
      </c>
      <c r="F20" s="29">
        <f t="shared" si="1"/>
        <v>-2683336</v>
      </c>
      <c r="G20" s="34">
        <f>+Inputs!$D$2</f>
        <v>0.3795</v>
      </c>
      <c r="H20" s="2"/>
      <c r="I20" s="27">
        <f t="shared" si="7"/>
        <v>2875000</v>
      </c>
      <c r="J20" s="27"/>
      <c r="K20" s="27">
        <f t="shared" si="2"/>
        <v>15972</v>
      </c>
      <c r="L20" s="27">
        <f t="shared" si="8"/>
        <v>191664</v>
      </c>
      <c r="M20" s="27">
        <f t="shared" si="3"/>
        <v>6061.3739999999998</v>
      </c>
      <c r="N20" s="27">
        <f t="shared" si="4"/>
        <v>6061.3739999999998</v>
      </c>
      <c r="O20" s="27">
        <f t="shared" si="9"/>
        <v>-1018326.0119999998</v>
      </c>
      <c r="P20" s="27">
        <f t="shared" si="10"/>
        <v>1018326.0119999998</v>
      </c>
      <c r="Q20" s="4"/>
      <c r="R20" s="4"/>
      <c r="S20" s="4"/>
    </row>
    <row r="21" spans="1:19">
      <c r="A21" s="31">
        <v>36220</v>
      </c>
      <c r="B21" s="3"/>
      <c r="C21" s="6">
        <v>13</v>
      </c>
      <c r="D21" s="29">
        <f t="shared" si="0"/>
        <v>15972</v>
      </c>
      <c r="E21" s="29">
        <f t="shared" si="6"/>
        <v>207636</v>
      </c>
      <c r="F21" s="29">
        <f t="shared" si="1"/>
        <v>-2667364</v>
      </c>
      <c r="G21" s="34">
        <f>+Inputs!$D$2</f>
        <v>0.3795</v>
      </c>
      <c r="H21" s="2"/>
      <c r="I21" s="27">
        <f t="shared" si="7"/>
        <v>2875000</v>
      </c>
      <c r="J21" s="27"/>
      <c r="K21" s="27">
        <f t="shared" si="2"/>
        <v>15972</v>
      </c>
      <c r="L21" s="27">
        <f t="shared" si="8"/>
        <v>207636</v>
      </c>
      <c r="M21" s="27">
        <f t="shared" si="3"/>
        <v>6061.3739999999998</v>
      </c>
      <c r="N21" s="27">
        <f t="shared" si="4"/>
        <v>6061.3739999999998</v>
      </c>
      <c r="O21" s="27">
        <f t="shared" si="9"/>
        <v>-1012264.6379999998</v>
      </c>
      <c r="P21" s="27">
        <f t="shared" si="10"/>
        <v>1012264.6379999998</v>
      </c>
      <c r="Q21" s="4"/>
      <c r="R21" s="4"/>
      <c r="S21" s="4"/>
    </row>
    <row r="22" spans="1:19">
      <c r="A22" s="30">
        <v>36251</v>
      </c>
      <c r="B22" s="3"/>
      <c r="C22" s="6">
        <v>14</v>
      </c>
      <c r="D22" s="29">
        <f t="shared" si="0"/>
        <v>15972</v>
      </c>
      <c r="E22" s="29">
        <f t="shared" si="6"/>
        <v>223608</v>
      </c>
      <c r="F22" s="29">
        <f t="shared" si="1"/>
        <v>-2651392</v>
      </c>
      <c r="G22" s="34">
        <f>+Inputs!$D$2</f>
        <v>0.3795</v>
      </c>
      <c r="H22" s="2"/>
      <c r="I22" s="27">
        <f t="shared" si="7"/>
        <v>2875000</v>
      </c>
      <c r="J22" s="27"/>
      <c r="K22" s="27">
        <f t="shared" si="2"/>
        <v>15972</v>
      </c>
      <c r="L22" s="27">
        <f t="shared" si="8"/>
        <v>223608</v>
      </c>
      <c r="M22" s="27">
        <f t="shared" si="3"/>
        <v>6061.3739999999998</v>
      </c>
      <c r="N22" s="27">
        <f t="shared" si="4"/>
        <v>6061.3739999999998</v>
      </c>
      <c r="O22" s="27">
        <f t="shared" si="9"/>
        <v>-1006203.2639999999</v>
      </c>
      <c r="P22" s="27">
        <f t="shared" si="10"/>
        <v>1006203.2639999999</v>
      </c>
      <c r="Q22" s="4"/>
      <c r="R22" s="4"/>
      <c r="S22" s="4"/>
    </row>
    <row r="23" spans="1:19">
      <c r="A23" s="31">
        <v>36281</v>
      </c>
      <c r="B23" s="3"/>
      <c r="C23" s="6">
        <v>15</v>
      </c>
      <c r="D23" s="29">
        <f t="shared" si="0"/>
        <v>15972</v>
      </c>
      <c r="E23" s="29">
        <f t="shared" si="6"/>
        <v>239580</v>
      </c>
      <c r="F23" s="29">
        <f t="shared" si="1"/>
        <v>-2635420</v>
      </c>
      <c r="G23" s="34">
        <f>+Inputs!$D$2</f>
        <v>0.3795</v>
      </c>
      <c r="H23" s="2"/>
      <c r="I23" s="27">
        <f t="shared" si="7"/>
        <v>2875000</v>
      </c>
      <c r="J23" s="27"/>
      <c r="K23" s="27">
        <f t="shared" si="2"/>
        <v>15972</v>
      </c>
      <c r="L23" s="27">
        <f t="shared" si="8"/>
        <v>239580</v>
      </c>
      <c r="M23" s="27">
        <f t="shared" si="3"/>
        <v>6061.3739999999998</v>
      </c>
      <c r="N23" s="27">
        <f t="shared" si="4"/>
        <v>6061.3739999999998</v>
      </c>
      <c r="O23" s="27">
        <f t="shared" si="9"/>
        <v>-1000141.8899999999</v>
      </c>
      <c r="P23" s="27">
        <f t="shared" si="10"/>
        <v>1000141.8899999999</v>
      </c>
      <c r="Q23" s="4"/>
      <c r="R23" s="4"/>
      <c r="S23" s="4"/>
    </row>
    <row r="24" spans="1:19">
      <c r="A24" s="30">
        <v>36312</v>
      </c>
      <c r="B24" s="3"/>
      <c r="C24" s="6">
        <v>16</v>
      </c>
      <c r="D24" s="29">
        <f t="shared" si="0"/>
        <v>15972</v>
      </c>
      <c r="E24" s="29">
        <f t="shared" si="6"/>
        <v>255552</v>
      </c>
      <c r="F24" s="29">
        <f t="shared" si="1"/>
        <v>-2619448</v>
      </c>
      <c r="G24" s="34">
        <f>+Inputs!$D$2</f>
        <v>0.3795</v>
      </c>
      <c r="H24" s="2"/>
      <c r="I24" s="27">
        <f t="shared" si="7"/>
        <v>2875000</v>
      </c>
      <c r="J24" s="27"/>
      <c r="K24" s="27">
        <f t="shared" si="2"/>
        <v>15972</v>
      </c>
      <c r="L24" s="27">
        <f t="shared" si="8"/>
        <v>255552</v>
      </c>
      <c r="M24" s="27">
        <f t="shared" si="3"/>
        <v>6061.3739999999998</v>
      </c>
      <c r="N24" s="27">
        <f t="shared" si="4"/>
        <v>6061.3739999999998</v>
      </c>
      <c r="O24" s="27">
        <f t="shared" si="9"/>
        <v>-994080.51599999995</v>
      </c>
      <c r="P24" s="27">
        <f t="shared" si="10"/>
        <v>994080.51599999995</v>
      </c>
      <c r="Q24" s="4"/>
      <c r="R24" s="4"/>
      <c r="S24" s="4"/>
    </row>
    <row r="25" spans="1:19">
      <c r="A25" s="31">
        <v>36342</v>
      </c>
      <c r="B25" s="3"/>
      <c r="C25" s="6">
        <v>17</v>
      </c>
      <c r="D25" s="29">
        <f t="shared" si="0"/>
        <v>15972</v>
      </c>
      <c r="E25" s="29">
        <f t="shared" si="6"/>
        <v>271524</v>
      </c>
      <c r="F25" s="29">
        <f t="shared" si="1"/>
        <v>-2603476</v>
      </c>
      <c r="G25" s="34">
        <f>+Inputs!$D$2</f>
        <v>0.3795</v>
      </c>
      <c r="H25" s="2"/>
      <c r="I25" s="27">
        <f t="shared" si="7"/>
        <v>2875000</v>
      </c>
      <c r="J25" s="27"/>
      <c r="K25" s="27">
        <f t="shared" si="2"/>
        <v>15972</v>
      </c>
      <c r="L25" s="27">
        <f t="shared" si="8"/>
        <v>271524</v>
      </c>
      <c r="M25" s="27">
        <f t="shared" si="3"/>
        <v>6061.3739999999998</v>
      </c>
      <c r="N25" s="27">
        <f t="shared" si="4"/>
        <v>6061.3739999999998</v>
      </c>
      <c r="O25" s="27">
        <f t="shared" si="9"/>
        <v>-988019.14199999999</v>
      </c>
      <c r="P25" s="27">
        <f t="shared" si="10"/>
        <v>988019.14199999999</v>
      </c>
      <c r="Q25" s="4"/>
      <c r="R25" s="4"/>
      <c r="S25" s="4"/>
    </row>
    <row r="26" spans="1:19">
      <c r="A26" s="30">
        <v>36373</v>
      </c>
      <c r="B26" s="3"/>
      <c r="C26" s="6">
        <v>18</v>
      </c>
      <c r="D26" s="29">
        <f t="shared" si="0"/>
        <v>15972</v>
      </c>
      <c r="E26" s="29">
        <f t="shared" si="6"/>
        <v>287496</v>
      </c>
      <c r="F26" s="29">
        <f t="shared" si="1"/>
        <v>-2587504</v>
      </c>
      <c r="G26" s="34">
        <f>+Inputs!$D$2</f>
        <v>0.3795</v>
      </c>
      <c r="H26" s="2"/>
      <c r="I26" s="27">
        <f t="shared" si="7"/>
        <v>2875000</v>
      </c>
      <c r="J26" s="27"/>
      <c r="K26" s="27">
        <f t="shared" si="2"/>
        <v>15972</v>
      </c>
      <c r="L26" s="27">
        <f t="shared" si="8"/>
        <v>287496</v>
      </c>
      <c r="M26" s="27">
        <f t="shared" si="3"/>
        <v>6061.3739999999998</v>
      </c>
      <c r="N26" s="27">
        <f t="shared" si="4"/>
        <v>6061.3739999999998</v>
      </c>
      <c r="O26" s="27">
        <f t="shared" si="9"/>
        <v>-981957.76800000004</v>
      </c>
      <c r="P26" s="27">
        <f t="shared" si="10"/>
        <v>981957.76800000004</v>
      </c>
      <c r="Q26" s="4"/>
      <c r="R26" s="4"/>
      <c r="S26" s="4"/>
    </row>
    <row r="27" spans="1:19">
      <c r="A27" s="31">
        <v>36404</v>
      </c>
      <c r="B27" s="3"/>
      <c r="C27" s="6">
        <v>19</v>
      </c>
      <c r="D27" s="29">
        <f t="shared" si="0"/>
        <v>15972</v>
      </c>
      <c r="E27" s="29">
        <f t="shared" si="6"/>
        <v>303468</v>
      </c>
      <c r="F27" s="29">
        <f t="shared" si="1"/>
        <v>-2571532</v>
      </c>
      <c r="G27" s="34">
        <f>+Inputs!$D$2</f>
        <v>0.3795</v>
      </c>
      <c r="H27" s="2"/>
      <c r="I27" s="27">
        <f t="shared" si="7"/>
        <v>2875000</v>
      </c>
      <c r="J27" s="27"/>
      <c r="K27" s="27">
        <f t="shared" si="2"/>
        <v>15972</v>
      </c>
      <c r="L27" s="27">
        <f t="shared" si="8"/>
        <v>303468</v>
      </c>
      <c r="M27" s="27">
        <f t="shared" si="3"/>
        <v>6061.3739999999998</v>
      </c>
      <c r="N27" s="27">
        <f t="shared" si="4"/>
        <v>6061.3739999999998</v>
      </c>
      <c r="O27" s="27">
        <f t="shared" si="9"/>
        <v>-975896.39400000009</v>
      </c>
      <c r="P27" s="27">
        <f t="shared" si="10"/>
        <v>975896.39400000009</v>
      </c>
      <c r="Q27" s="4"/>
      <c r="R27" s="4"/>
      <c r="S27" s="4"/>
    </row>
    <row r="28" spans="1:19">
      <c r="A28" s="30">
        <v>36434</v>
      </c>
      <c r="B28" s="3"/>
      <c r="C28" s="6">
        <v>20</v>
      </c>
      <c r="D28" s="29">
        <f t="shared" si="0"/>
        <v>15972</v>
      </c>
      <c r="E28" s="29">
        <f t="shared" si="6"/>
        <v>319440</v>
      </c>
      <c r="F28" s="29">
        <f t="shared" si="1"/>
        <v>-2555560</v>
      </c>
      <c r="G28" s="34">
        <f>+Inputs!$D$2</f>
        <v>0.3795</v>
      </c>
      <c r="H28" s="2"/>
      <c r="I28" s="27">
        <f t="shared" si="7"/>
        <v>2875000</v>
      </c>
      <c r="J28" s="27"/>
      <c r="K28" s="27">
        <f t="shared" si="2"/>
        <v>15972</v>
      </c>
      <c r="L28" s="27">
        <f t="shared" si="8"/>
        <v>319440</v>
      </c>
      <c r="M28" s="27">
        <f t="shared" si="3"/>
        <v>6061.3739999999998</v>
      </c>
      <c r="N28" s="27">
        <f t="shared" si="4"/>
        <v>6061.3739999999998</v>
      </c>
      <c r="O28" s="27">
        <f t="shared" si="9"/>
        <v>-969835.02000000014</v>
      </c>
      <c r="P28" s="27">
        <f t="shared" si="10"/>
        <v>969835.02000000014</v>
      </c>
      <c r="Q28" s="4"/>
      <c r="R28" s="4"/>
      <c r="S28" s="4"/>
    </row>
    <row r="29" spans="1:19">
      <c r="A29" s="31">
        <v>36465</v>
      </c>
      <c r="B29" s="3"/>
      <c r="C29" s="6">
        <v>21</v>
      </c>
      <c r="D29" s="29">
        <f t="shared" si="0"/>
        <v>15972</v>
      </c>
      <c r="E29" s="29">
        <f t="shared" si="6"/>
        <v>335412</v>
      </c>
      <c r="F29" s="29">
        <f t="shared" si="1"/>
        <v>-2539588</v>
      </c>
      <c r="G29" s="34">
        <f>+Inputs!$D$2</f>
        <v>0.3795</v>
      </c>
      <c r="H29" s="2"/>
      <c r="I29" s="27">
        <f t="shared" si="7"/>
        <v>2875000</v>
      </c>
      <c r="J29" s="27"/>
      <c r="K29" s="27">
        <f t="shared" si="2"/>
        <v>15972</v>
      </c>
      <c r="L29" s="27">
        <f t="shared" si="8"/>
        <v>335412</v>
      </c>
      <c r="M29" s="27">
        <f t="shared" si="3"/>
        <v>6061.3739999999998</v>
      </c>
      <c r="N29" s="27">
        <f t="shared" si="4"/>
        <v>6061.3739999999998</v>
      </c>
      <c r="O29" s="27">
        <f t="shared" si="9"/>
        <v>-963773.64600000018</v>
      </c>
      <c r="P29" s="27">
        <f t="shared" si="10"/>
        <v>963773.64600000018</v>
      </c>
      <c r="Q29" s="4"/>
      <c r="R29" s="4"/>
      <c r="S29" s="4"/>
    </row>
    <row r="30" spans="1:19">
      <c r="A30" s="30">
        <v>36495</v>
      </c>
      <c r="B30" s="3"/>
      <c r="C30" s="6">
        <v>22</v>
      </c>
      <c r="D30" s="29">
        <f t="shared" si="0"/>
        <v>15972</v>
      </c>
      <c r="E30" s="29">
        <f t="shared" si="6"/>
        <v>351384</v>
      </c>
      <c r="F30" s="29">
        <f t="shared" si="1"/>
        <v>-2523616</v>
      </c>
      <c r="G30" s="34">
        <f>+Inputs!$D$2</f>
        <v>0.3795</v>
      </c>
      <c r="H30" s="2"/>
      <c r="I30" s="27">
        <f t="shared" si="7"/>
        <v>2875000</v>
      </c>
      <c r="J30" s="27"/>
      <c r="K30" s="27">
        <f t="shared" si="2"/>
        <v>15972</v>
      </c>
      <c r="L30" s="27">
        <f t="shared" si="8"/>
        <v>351384</v>
      </c>
      <c r="M30" s="27">
        <f t="shared" si="3"/>
        <v>6061.3739999999998</v>
      </c>
      <c r="N30" s="27">
        <f t="shared" si="4"/>
        <v>6061.3739999999998</v>
      </c>
      <c r="O30" s="27">
        <f t="shared" si="9"/>
        <v>-957712.27200000023</v>
      </c>
      <c r="P30" s="27">
        <f t="shared" si="10"/>
        <v>957712.27200000023</v>
      </c>
      <c r="Q30" s="125"/>
    </row>
    <row r="31" spans="1:19">
      <c r="A31" s="31">
        <v>36526</v>
      </c>
      <c r="B31" s="3"/>
      <c r="C31" s="6">
        <v>23</v>
      </c>
      <c r="D31" s="29">
        <f t="shared" si="0"/>
        <v>15972</v>
      </c>
      <c r="E31" s="29">
        <f t="shared" si="6"/>
        <v>367356</v>
      </c>
      <c r="F31" s="29">
        <f t="shared" si="1"/>
        <v>-2507644</v>
      </c>
      <c r="G31" s="34">
        <f>+Inputs!$D$2</f>
        <v>0.3795</v>
      </c>
      <c r="H31" s="2"/>
      <c r="I31" s="27">
        <f t="shared" si="7"/>
        <v>2875000</v>
      </c>
      <c r="J31" s="27"/>
      <c r="K31" s="27">
        <f t="shared" si="2"/>
        <v>15972</v>
      </c>
      <c r="L31" s="27">
        <f t="shared" si="8"/>
        <v>367356</v>
      </c>
      <c r="M31" s="27">
        <f t="shared" si="3"/>
        <v>6061.3739999999998</v>
      </c>
      <c r="N31" s="27">
        <f t="shared" si="4"/>
        <v>6061.3739999999998</v>
      </c>
      <c r="O31" s="27">
        <f t="shared" si="9"/>
        <v>-951650.89800000028</v>
      </c>
      <c r="P31" s="27">
        <f t="shared" si="10"/>
        <v>951650.89800000028</v>
      </c>
      <c r="Q31" s="125"/>
    </row>
    <row r="32" spans="1:19">
      <c r="A32" s="30">
        <v>36557</v>
      </c>
      <c r="B32" s="3"/>
      <c r="C32" s="6">
        <v>24</v>
      </c>
      <c r="D32" s="29">
        <f t="shared" si="0"/>
        <v>15972</v>
      </c>
      <c r="E32" s="29">
        <f t="shared" si="6"/>
        <v>383328</v>
      </c>
      <c r="F32" s="29">
        <f t="shared" si="1"/>
        <v>-2491672</v>
      </c>
      <c r="G32" s="34">
        <f>+Inputs!$D$2</f>
        <v>0.3795</v>
      </c>
      <c r="H32" s="2"/>
      <c r="I32" s="27">
        <f t="shared" si="7"/>
        <v>2875000</v>
      </c>
      <c r="J32" s="27"/>
      <c r="K32" s="27">
        <f t="shared" si="2"/>
        <v>15972</v>
      </c>
      <c r="L32" s="27">
        <f t="shared" si="8"/>
        <v>383328</v>
      </c>
      <c r="M32" s="27">
        <f t="shared" si="3"/>
        <v>6061.3739999999998</v>
      </c>
      <c r="N32" s="27">
        <f t="shared" si="4"/>
        <v>6061.3739999999998</v>
      </c>
      <c r="O32" s="27">
        <f t="shared" si="9"/>
        <v>-945589.52400000033</v>
      </c>
      <c r="P32" s="27">
        <f t="shared" si="10"/>
        <v>945589.52400000033</v>
      </c>
      <c r="Q32" s="125"/>
    </row>
    <row r="33" spans="1:21">
      <c r="A33" s="31">
        <v>36586</v>
      </c>
      <c r="B33" s="3"/>
      <c r="C33" s="6">
        <v>25</v>
      </c>
      <c r="D33" s="29">
        <f t="shared" si="0"/>
        <v>15972</v>
      </c>
      <c r="E33" s="29">
        <f t="shared" si="6"/>
        <v>399300</v>
      </c>
      <c r="F33" s="29">
        <f t="shared" si="1"/>
        <v>-2475700</v>
      </c>
      <c r="G33" s="34">
        <f>+Inputs!$D$2</f>
        <v>0.3795</v>
      </c>
      <c r="H33" s="2"/>
      <c r="I33" s="27">
        <f t="shared" si="7"/>
        <v>2875000</v>
      </c>
      <c r="J33" s="27"/>
      <c r="K33" s="27">
        <f t="shared" si="2"/>
        <v>15972</v>
      </c>
      <c r="L33" s="27">
        <f t="shared" si="8"/>
        <v>399300</v>
      </c>
      <c r="M33" s="27">
        <f t="shared" si="3"/>
        <v>6061.3739999999998</v>
      </c>
      <c r="N33" s="27">
        <f t="shared" si="4"/>
        <v>6061.3739999999998</v>
      </c>
      <c r="O33" s="27">
        <f t="shared" si="9"/>
        <v>-939528.15000000037</v>
      </c>
      <c r="P33" s="27">
        <f t="shared" si="10"/>
        <v>939528.15000000037</v>
      </c>
      <c r="Q33" s="125"/>
    </row>
    <row r="34" spans="1:21">
      <c r="A34" s="30">
        <v>36617</v>
      </c>
      <c r="B34" s="3"/>
      <c r="C34" s="6">
        <v>26</v>
      </c>
      <c r="D34" s="29">
        <f t="shared" si="0"/>
        <v>15972</v>
      </c>
      <c r="E34" s="29">
        <f t="shared" si="6"/>
        <v>415272</v>
      </c>
      <c r="F34" s="29">
        <f t="shared" si="1"/>
        <v>-2459728</v>
      </c>
      <c r="G34" s="34">
        <f>+Inputs!$D$2</f>
        <v>0.3795</v>
      </c>
      <c r="H34" s="2"/>
      <c r="I34" s="27">
        <f t="shared" si="7"/>
        <v>2875000</v>
      </c>
      <c r="J34" s="27"/>
      <c r="K34" s="27">
        <f t="shared" si="2"/>
        <v>15972</v>
      </c>
      <c r="L34" s="27">
        <f t="shared" si="8"/>
        <v>415272</v>
      </c>
      <c r="M34" s="27">
        <f t="shared" si="3"/>
        <v>6061.3739999999998</v>
      </c>
      <c r="N34" s="27">
        <f t="shared" si="4"/>
        <v>6061.3739999999998</v>
      </c>
      <c r="O34" s="27">
        <f t="shared" si="9"/>
        <v>-933466.77600000042</v>
      </c>
      <c r="P34" s="27">
        <f t="shared" si="10"/>
        <v>933466.77600000042</v>
      </c>
      <c r="Q34" s="125"/>
    </row>
    <row r="35" spans="1:21">
      <c r="A35" s="31">
        <v>36647</v>
      </c>
      <c r="B35" s="3"/>
      <c r="C35" s="6">
        <v>27</v>
      </c>
      <c r="D35" s="29">
        <f t="shared" si="0"/>
        <v>15972</v>
      </c>
      <c r="E35" s="29">
        <f t="shared" si="6"/>
        <v>431244</v>
      </c>
      <c r="F35" s="29">
        <f t="shared" si="1"/>
        <v>-2443756</v>
      </c>
      <c r="G35" s="34">
        <f>+Inputs!$D$2</f>
        <v>0.3795</v>
      </c>
      <c r="H35" s="2"/>
      <c r="I35" s="27">
        <f t="shared" si="7"/>
        <v>2875000</v>
      </c>
      <c r="J35" s="27"/>
      <c r="K35" s="27">
        <f t="shared" si="2"/>
        <v>15972</v>
      </c>
      <c r="L35" s="27">
        <f t="shared" si="8"/>
        <v>431244</v>
      </c>
      <c r="M35" s="27">
        <f t="shared" si="3"/>
        <v>6061.3739999999998</v>
      </c>
      <c r="N35" s="27">
        <f t="shared" si="4"/>
        <v>6061.3739999999998</v>
      </c>
      <c r="O35" s="27">
        <f t="shared" si="9"/>
        <v>-927405.40200000047</v>
      </c>
      <c r="P35" s="27">
        <f t="shared" si="10"/>
        <v>927405.40200000047</v>
      </c>
    </row>
    <row r="36" spans="1:21">
      <c r="A36" s="30">
        <v>36678</v>
      </c>
      <c r="B36" s="3"/>
      <c r="C36" s="6">
        <v>28</v>
      </c>
      <c r="D36" s="29">
        <f t="shared" si="0"/>
        <v>15972</v>
      </c>
      <c r="E36" s="29">
        <f t="shared" si="6"/>
        <v>447216</v>
      </c>
      <c r="F36" s="29">
        <f t="shared" si="1"/>
        <v>-2427784</v>
      </c>
      <c r="G36" s="34">
        <f>+Inputs!$D$2</f>
        <v>0.3795</v>
      </c>
      <c r="H36" s="2"/>
      <c r="I36" s="27">
        <f t="shared" si="7"/>
        <v>2875000</v>
      </c>
      <c r="J36" s="27"/>
      <c r="K36" s="27">
        <f t="shared" si="2"/>
        <v>15972</v>
      </c>
      <c r="L36" s="27">
        <f t="shared" si="8"/>
        <v>447216</v>
      </c>
      <c r="M36" s="27">
        <f t="shared" si="3"/>
        <v>6061.3739999999998</v>
      </c>
      <c r="N36" s="27">
        <f t="shared" si="4"/>
        <v>6061.3739999999998</v>
      </c>
      <c r="O36" s="27">
        <f t="shared" si="9"/>
        <v>-921344.02800000052</v>
      </c>
      <c r="P36" s="27">
        <f t="shared" si="10"/>
        <v>921344.02800000052</v>
      </c>
    </row>
    <row r="37" spans="1:21">
      <c r="A37" s="31">
        <v>36708</v>
      </c>
      <c r="B37" s="3"/>
      <c r="C37" s="6">
        <v>29</v>
      </c>
      <c r="D37" s="29">
        <f t="shared" si="0"/>
        <v>15972</v>
      </c>
      <c r="E37" s="29">
        <f t="shared" si="6"/>
        <v>463188</v>
      </c>
      <c r="F37" s="29">
        <f t="shared" si="1"/>
        <v>-2411812</v>
      </c>
      <c r="G37" s="34">
        <f>+Inputs!$D$2</f>
        <v>0.3795</v>
      </c>
      <c r="H37" s="2"/>
      <c r="I37" s="27">
        <f t="shared" si="7"/>
        <v>2875000</v>
      </c>
      <c r="J37" s="27"/>
      <c r="K37" s="27">
        <f t="shared" si="2"/>
        <v>15972</v>
      </c>
      <c r="L37" s="27">
        <f t="shared" si="8"/>
        <v>463188</v>
      </c>
      <c r="M37" s="27">
        <f t="shared" si="3"/>
        <v>6061.3739999999998</v>
      </c>
      <c r="N37" s="27">
        <f t="shared" si="4"/>
        <v>6061.3739999999998</v>
      </c>
      <c r="O37" s="27">
        <f t="shared" si="9"/>
        <v>-915282.65400000056</v>
      </c>
      <c r="P37" s="27">
        <f t="shared" si="10"/>
        <v>915282.65400000056</v>
      </c>
    </row>
    <row r="38" spans="1:21">
      <c r="A38" s="30">
        <v>36739</v>
      </c>
      <c r="B38" s="3"/>
      <c r="C38" s="6">
        <v>30</v>
      </c>
      <c r="D38" s="29">
        <f t="shared" si="0"/>
        <v>15972</v>
      </c>
      <c r="E38" s="29">
        <f t="shared" si="6"/>
        <v>479160</v>
      </c>
      <c r="F38" s="29">
        <f t="shared" si="1"/>
        <v>-2395840</v>
      </c>
      <c r="G38" s="34">
        <f>+Inputs!$D$2</f>
        <v>0.3795</v>
      </c>
      <c r="H38" s="2"/>
      <c r="I38" s="27">
        <f t="shared" si="7"/>
        <v>2875000</v>
      </c>
      <c r="J38" s="27"/>
      <c r="K38" s="27">
        <f t="shared" si="2"/>
        <v>15972</v>
      </c>
      <c r="L38" s="27">
        <f t="shared" si="8"/>
        <v>479160</v>
      </c>
      <c r="M38" s="27">
        <f t="shared" si="3"/>
        <v>6061.3739999999998</v>
      </c>
      <c r="N38" s="27">
        <f t="shared" si="4"/>
        <v>6061.3739999999998</v>
      </c>
      <c r="O38" s="27">
        <f t="shared" si="9"/>
        <v>-909221.28000000061</v>
      </c>
      <c r="P38" s="27">
        <f t="shared" si="10"/>
        <v>909221.28000000061</v>
      </c>
    </row>
    <row r="39" spans="1:21">
      <c r="A39" s="31">
        <v>36770</v>
      </c>
      <c r="B39" s="2"/>
      <c r="C39" s="6">
        <v>31</v>
      </c>
      <c r="D39" s="29">
        <f t="shared" si="0"/>
        <v>15972</v>
      </c>
      <c r="E39" s="29">
        <f t="shared" si="6"/>
        <v>495132</v>
      </c>
      <c r="F39" s="29">
        <f t="shared" si="1"/>
        <v>-2379868</v>
      </c>
      <c r="G39" s="34">
        <f>+Inputs!$D$2</f>
        <v>0.3795</v>
      </c>
      <c r="H39" s="2"/>
      <c r="I39" s="27">
        <f t="shared" si="7"/>
        <v>2875000</v>
      </c>
      <c r="J39" s="27"/>
      <c r="K39" s="27">
        <f t="shared" si="2"/>
        <v>15972</v>
      </c>
      <c r="L39" s="27">
        <f t="shared" si="8"/>
        <v>495132</v>
      </c>
      <c r="M39" s="27">
        <f t="shared" si="3"/>
        <v>6061.3739999999998</v>
      </c>
      <c r="N39" s="27">
        <f t="shared" si="4"/>
        <v>6061.3739999999998</v>
      </c>
      <c r="O39" s="27">
        <f t="shared" si="9"/>
        <v>-903159.90600000066</v>
      </c>
      <c r="P39" s="27">
        <f t="shared" si="10"/>
        <v>903159.90600000066</v>
      </c>
    </row>
    <row r="40" spans="1:21">
      <c r="A40" s="30">
        <v>36800</v>
      </c>
      <c r="B40" s="2"/>
      <c r="C40" s="6">
        <v>32</v>
      </c>
      <c r="D40" s="29">
        <f t="shared" si="0"/>
        <v>15972</v>
      </c>
      <c r="E40" s="29">
        <f t="shared" si="6"/>
        <v>511104</v>
      </c>
      <c r="F40" s="29">
        <f t="shared" si="1"/>
        <v>-2363896</v>
      </c>
      <c r="G40" s="34">
        <f>+Inputs!$D$2</f>
        <v>0.3795</v>
      </c>
      <c r="H40" s="2"/>
      <c r="I40" s="27">
        <f t="shared" si="7"/>
        <v>2875000</v>
      </c>
      <c r="J40" s="2"/>
      <c r="K40" s="27">
        <f t="shared" si="2"/>
        <v>15972</v>
      </c>
      <c r="L40" s="27">
        <f t="shared" si="8"/>
        <v>511104</v>
      </c>
      <c r="M40" s="27">
        <f t="shared" si="3"/>
        <v>6061.3739999999998</v>
      </c>
      <c r="N40" s="27">
        <f t="shared" si="4"/>
        <v>6061.3739999999998</v>
      </c>
      <c r="O40" s="27">
        <f t="shared" si="9"/>
        <v>-897098.53200000071</v>
      </c>
      <c r="P40" s="27">
        <f t="shared" si="10"/>
        <v>897098.53200000071</v>
      </c>
    </row>
    <row r="41" spans="1:21">
      <c r="A41" s="31">
        <v>36831</v>
      </c>
      <c r="C41" s="6">
        <v>33</v>
      </c>
      <c r="D41" s="29">
        <f t="shared" ref="D41:D72" si="12">ROUND(-(+$B$9/180)*1,0)</f>
        <v>15972</v>
      </c>
      <c r="E41" s="29">
        <f t="shared" si="6"/>
        <v>527076</v>
      </c>
      <c r="F41" s="29">
        <f t="shared" ref="F41:F72" si="13">$B$9+E41</f>
        <v>-2347924</v>
      </c>
      <c r="G41" s="34">
        <f>+Inputs!$D$2</f>
        <v>0.3795</v>
      </c>
      <c r="I41" s="27">
        <f t="shared" si="7"/>
        <v>2875000</v>
      </c>
      <c r="K41" s="27">
        <f t="shared" ref="K41:K72" si="14">D41</f>
        <v>15972</v>
      </c>
      <c r="L41" s="27">
        <f t="shared" si="8"/>
        <v>527076</v>
      </c>
      <c r="M41" s="27">
        <f t="shared" ref="M41:M72" si="15">K41*G41</f>
        <v>6061.3739999999998</v>
      </c>
      <c r="N41" s="27">
        <f t="shared" ref="N41:N72" si="16">M41-J41</f>
        <v>6061.3739999999998</v>
      </c>
      <c r="O41" s="27">
        <f t="shared" si="9"/>
        <v>-891037.15800000075</v>
      </c>
      <c r="P41" s="27">
        <f t="shared" si="10"/>
        <v>891037.15800000075</v>
      </c>
    </row>
    <row r="42" spans="1:21">
      <c r="A42" s="30">
        <v>36861</v>
      </c>
      <c r="C42" s="6">
        <v>34</v>
      </c>
      <c r="D42" s="29">
        <f t="shared" si="12"/>
        <v>15972</v>
      </c>
      <c r="E42" s="29">
        <f t="shared" ref="E42:E73" si="17">+E41+D42</f>
        <v>543048</v>
      </c>
      <c r="F42" s="29">
        <f t="shared" si="13"/>
        <v>-2331952</v>
      </c>
      <c r="G42" s="34">
        <f>+Inputs!$D$2</f>
        <v>0.3795</v>
      </c>
      <c r="I42" s="27">
        <f t="shared" ref="I42:I73" si="18">+I41+H42</f>
        <v>2875000</v>
      </c>
      <c r="K42" s="27">
        <f t="shared" si="14"/>
        <v>15972</v>
      </c>
      <c r="L42" s="27">
        <f t="shared" ref="L42:L73" si="19">+L41+K42</f>
        <v>543048</v>
      </c>
      <c r="M42" s="27">
        <f t="shared" si="15"/>
        <v>6061.3739999999998</v>
      </c>
      <c r="N42" s="27">
        <f t="shared" si="16"/>
        <v>6061.3739999999998</v>
      </c>
      <c r="O42" s="27">
        <f t="shared" ref="O42:O73" si="20">+O41+N42</f>
        <v>-884975.7840000008</v>
      </c>
      <c r="P42" s="27">
        <f t="shared" ref="P42:P73" si="21">P41-N42</f>
        <v>884975.7840000008</v>
      </c>
    </row>
    <row r="43" spans="1:21">
      <c r="A43" s="31">
        <v>36892</v>
      </c>
      <c r="C43" s="6">
        <v>35</v>
      </c>
      <c r="D43" s="29">
        <f t="shared" si="12"/>
        <v>15972</v>
      </c>
      <c r="E43" s="29">
        <f t="shared" si="17"/>
        <v>559020</v>
      </c>
      <c r="F43" s="29">
        <f t="shared" si="13"/>
        <v>-2315980</v>
      </c>
      <c r="G43" s="34">
        <f>+Inputs!$D$2</f>
        <v>0.3795</v>
      </c>
      <c r="I43" s="27">
        <f t="shared" si="18"/>
        <v>2875000</v>
      </c>
      <c r="K43" s="27">
        <f t="shared" si="14"/>
        <v>15972</v>
      </c>
      <c r="L43" s="27">
        <f t="shared" si="19"/>
        <v>559020</v>
      </c>
      <c r="M43" s="27">
        <f t="shared" si="15"/>
        <v>6061.3739999999998</v>
      </c>
      <c r="N43" s="27">
        <f t="shared" si="16"/>
        <v>6061.3739999999998</v>
      </c>
      <c r="O43" s="27">
        <f t="shared" si="20"/>
        <v>-878914.41000000085</v>
      </c>
      <c r="P43" s="27">
        <f t="shared" si="21"/>
        <v>878914.41000000085</v>
      </c>
    </row>
    <row r="44" spans="1:21">
      <c r="A44" s="30">
        <v>36923</v>
      </c>
      <c r="C44" s="6">
        <v>36</v>
      </c>
      <c r="D44" s="29">
        <f t="shared" si="12"/>
        <v>15972</v>
      </c>
      <c r="E44" s="29">
        <f t="shared" si="17"/>
        <v>574992</v>
      </c>
      <c r="F44" s="29">
        <f t="shared" si="13"/>
        <v>-2300008</v>
      </c>
      <c r="G44" s="34">
        <f>+Inputs!$D$2</f>
        <v>0.3795</v>
      </c>
      <c r="I44" s="27">
        <f t="shared" si="18"/>
        <v>2875000</v>
      </c>
      <c r="K44" s="27">
        <f t="shared" si="14"/>
        <v>15972</v>
      </c>
      <c r="L44" s="27">
        <f t="shared" si="19"/>
        <v>574992</v>
      </c>
      <c r="M44" s="27">
        <f t="shared" si="15"/>
        <v>6061.3739999999998</v>
      </c>
      <c r="N44" s="27">
        <f t="shared" si="16"/>
        <v>6061.3739999999998</v>
      </c>
      <c r="O44" s="27">
        <f t="shared" si="20"/>
        <v>-872853.0360000009</v>
      </c>
      <c r="P44" s="27">
        <f t="shared" si="21"/>
        <v>872853.0360000009</v>
      </c>
      <c r="U44" s="108"/>
    </row>
    <row r="45" spans="1:21">
      <c r="A45" s="31">
        <v>36951</v>
      </c>
      <c r="C45" s="6">
        <v>37</v>
      </c>
      <c r="D45" s="29">
        <f t="shared" si="12"/>
        <v>15972</v>
      </c>
      <c r="E45" s="29">
        <f t="shared" si="17"/>
        <v>590964</v>
      </c>
      <c r="F45" s="29">
        <f t="shared" si="13"/>
        <v>-2284036</v>
      </c>
      <c r="G45" s="34">
        <f>+Inputs!$D$2</f>
        <v>0.3795</v>
      </c>
      <c r="I45" s="27">
        <f t="shared" si="18"/>
        <v>2875000</v>
      </c>
      <c r="K45" s="27">
        <f t="shared" si="14"/>
        <v>15972</v>
      </c>
      <c r="L45" s="27">
        <f t="shared" si="19"/>
        <v>590964</v>
      </c>
      <c r="M45" s="27">
        <f t="shared" si="15"/>
        <v>6061.3739999999998</v>
      </c>
      <c r="N45" s="27">
        <f t="shared" si="16"/>
        <v>6061.3739999999998</v>
      </c>
      <c r="O45" s="27">
        <f t="shared" si="20"/>
        <v>-866791.66200000094</v>
      </c>
      <c r="P45" s="27">
        <f t="shared" si="21"/>
        <v>866791.66200000094</v>
      </c>
      <c r="U45" s="108"/>
    </row>
    <row r="46" spans="1:21">
      <c r="A46" s="30">
        <v>36982</v>
      </c>
      <c r="C46" s="6">
        <v>38</v>
      </c>
      <c r="D46" s="29">
        <f t="shared" si="12"/>
        <v>15972</v>
      </c>
      <c r="E46" s="29">
        <f t="shared" si="17"/>
        <v>606936</v>
      </c>
      <c r="F46" s="29">
        <f t="shared" si="13"/>
        <v>-2268064</v>
      </c>
      <c r="G46" s="34">
        <f>+Inputs!$D$2</f>
        <v>0.3795</v>
      </c>
      <c r="I46" s="27">
        <f t="shared" si="18"/>
        <v>2875000</v>
      </c>
      <c r="K46" s="27">
        <f t="shared" si="14"/>
        <v>15972</v>
      </c>
      <c r="L46" s="27">
        <f t="shared" si="19"/>
        <v>606936</v>
      </c>
      <c r="M46" s="27">
        <f t="shared" si="15"/>
        <v>6061.3739999999998</v>
      </c>
      <c r="N46" s="27">
        <f t="shared" si="16"/>
        <v>6061.3739999999998</v>
      </c>
      <c r="O46" s="27">
        <f t="shared" si="20"/>
        <v>-860730.28800000099</v>
      </c>
      <c r="P46" s="27">
        <f t="shared" si="21"/>
        <v>860730.28800000099</v>
      </c>
      <c r="U46" s="108"/>
    </row>
    <row r="47" spans="1:21">
      <c r="A47" s="31">
        <v>37012</v>
      </c>
      <c r="C47" s="6">
        <v>39</v>
      </c>
      <c r="D47" s="29">
        <f t="shared" si="12"/>
        <v>15972</v>
      </c>
      <c r="E47" s="29">
        <f t="shared" si="17"/>
        <v>622908</v>
      </c>
      <c r="F47" s="29">
        <f t="shared" si="13"/>
        <v>-2252092</v>
      </c>
      <c r="G47" s="34">
        <f>+Inputs!$D$2</f>
        <v>0.3795</v>
      </c>
      <c r="I47" s="27">
        <f t="shared" si="18"/>
        <v>2875000</v>
      </c>
      <c r="K47" s="27">
        <f t="shared" si="14"/>
        <v>15972</v>
      </c>
      <c r="L47" s="27">
        <f t="shared" si="19"/>
        <v>622908</v>
      </c>
      <c r="M47" s="27">
        <f t="shared" si="15"/>
        <v>6061.3739999999998</v>
      </c>
      <c r="N47" s="27">
        <f t="shared" si="16"/>
        <v>6061.3739999999998</v>
      </c>
      <c r="O47" s="27">
        <f t="shared" si="20"/>
        <v>-854668.91400000104</v>
      </c>
      <c r="P47" s="27">
        <f t="shared" si="21"/>
        <v>854668.91400000104</v>
      </c>
      <c r="U47" s="108"/>
    </row>
    <row r="48" spans="1:21">
      <c r="A48" s="30">
        <v>37043</v>
      </c>
      <c r="C48" s="6">
        <v>40</v>
      </c>
      <c r="D48" s="29">
        <f t="shared" si="12"/>
        <v>15972</v>
      </c>
      <c r="E48" s="29">
        <f t="shared" si="17"/>
        <v>638880</v>
      </c>
      <c r="F48" s="29">
        <f t="shared" si="13"/>
        <v>-2236120</v>
      </c>
      <c r="G48" s="34">
        <f>+Inputs!$D$2</f>
        <v>0.3795</v>
      </c>
      <c r="I48" s="27">
        <f t="shared" si="18"/>
        <v>2875000</v>
      </c>
      <c r="K48" s="27">
        <f t="shared" si="14"/>
        <v>15972</v>
      </c>
      <c r="L48" s="27">
        <f t="shared" si="19"/>
        <v>638880</v>
      </c>
      <c r="M48" s="27">
        <f t="shared" si="15"/>
        <v>6061.3739999999998</v>
      </c>
      <c r="N48" s="27">
        <f t="shared" si="16"/>
        <v>6061.3739999999998</v>
      </c>
      <c r="O48" s="27">
        <f t="shared" si="20"/>
        <v>-848607.54000000108</v>
      </c>
      <c r="P48" s="27">
        <f t="shared" si="21"/>
        <v>848607.54000000108</v>
      </c>
      <c r="U48" s="108"/>
    </row>
    <row r="49" spans="1:21">
      <c r="A49" s="31">
        <v>37073</v>
      </c>
      <c r="C49" s="6">
        <v>41</v>
      </c>
      <c r="D49" s="29">
        <f t="shared" si="12"/>
        <v>15972</v>
      </c>
      <c r="E49" s="29">
        <f t="shared" si="17"/>
        <v>654852</v>
      </c>
      <c r="F49" s="29">
        <f t="shared" si="13"/>
        <v>-2220148</v>
      </c>
      <c r="G49" s="34">
        <f>+Inputs!$D$2</f>
        <v>0.3795</v>
      </c>
      <c r="I49" s="27">
        <f t="shared" si="18"/>
        <v>2875000</v>
      </c>
      <c r="K49" s="27">
        <f t="shared" si="14"/>
        <v>15972</v>
      </c>
      <c r="L49" s="27">
        <f t="shared" si="19"/>
        <v>654852</v>
      </c>
      <c r="M49" s="27">
        <f t="shared" si="15"/>
        <v>6061.3739999999998</v>
      </c>
      <c r="N49" s="27">
        <f t="shared" si="16"/>
        <v>6061.3739999999998</v>
      </c>
      <c r="O49" s="27">
        <f t="shared" si="20"/>
        <v>-842546.16600000113</v>
      </c>
      <c r="P49" s="27">
        <f t="shared" si="21"/>
        <v>842546.16600000113</v>
      </c>
      <c r="U49" s="108"/>
    </row>
    <row r="50" spans="1:21">
      <c r="A50" s="30">
        <v>37104</v>
      </c>
      <c r="C50" s="6">
        <v>42</v>
      </c>
      <c r="D50" s="29">
        <f t="shared" si="12"/>
        <v>15972</v>
      </c>
      <c r="E50" s="29">
        <f t="shared" si="17"/>
        <v>670824</v>
      </c>
      <c r="F50" s="29">
        <f t="shared" si="13"/>
        <v>-2204176</v>
      </c>
      <c r="G50" s="34">
        <f>+Inputs!$D$2</f>
        <v>0.3795</v>
      </c>
      <c r="I50" s="27">
        <f t="shared" si="18"/>
        <v>2875000</v>
      </c>
      <c r="K50" s="27">
        <f t="shared" si="14"/>
        <v>15972</v>
      </c>
      <c r="L50" s="27">
        <f t="shared" si="19"/>
        <v>670824</v>
      </c>
      <c r="M50" s="27">
        <f t="shared" si="15"/>
        <v>6061.3739999999998</v>
      </c>
      <c r="N50" s="27">
        <f t="shared" si="16"/>
        <v>6061.3739999999998</v>
      </c>
      <c r="O50" s="27">
        <f t="shared" si="20"/>
        <v>-836484.79200000118</v>
      </c>
      <c r="P50" s="27">
        <f t="shared" si="21"/>
        <v>836484.79200000118</v>
      </c>
      <c r="U50" s="108"/>
    </row>
    <row r="51" spans="1:21">
      <c r="A51" s="31">
        <v>37135</v>
      </c>
      <c r="C51" s="6">
        <v>43</v>
      </c>
      <c r="D51" s="29">
        <f t="shared" si="12"/>
        <v>15972</v>
      </c>
      <c r="E51" s="29">
        <f t="shared" si="17"/>
        <v>686796</v>
      </c>
      <c r="F51" s="29">
        <f t="shared" si="13"/>
        <v>-2188204</v>
      </c>
      <c r="G51" s="34">
        <f>+Inputs!$D$2</f>
        <v>0.3795</v>
      </c>
      <c r="I51" s="27">
        <f t="shared" si="18"/>
        <v>2875000</v>
      </c>
      <c r="K51" s="27">
        <f t="shared" si="14"/>
        <v>15972</v>
      </c>
      <c r="L51" s="27">
        <f t="shared" si="19"/>
        <v>686796</v>
      </c>
      <c r="M51" s="27">
        <f t="shared" si="15"/>
        <v>6061.3739999999998</v>
      </c>
      <c r="N51" s="27">
        <f t="shared" si="16"/>
        <v>6061.3739999999998</v>
      </c>
      <c r="O51" s="27">
        <f t="shared" si="20"/>
        <v>-830423.41800000123</v>
      </c>
      <c r="P51" s="27">
        <f t="shared" si="21"/>
        <v>830423.41800000123</v>
      </c>
      <c r="U51" s="108"/>
    </row>
    <row r="52" spans="1:21">
      <c r="A52" s="30">
        <v>37165</v>
      </c>
      <c r="C52" s="6">
        <v>44</v>
      </c>
      <c r="D52" s="29">
        <f t="shared" si="12"/>
        <v>15972</v>
      </c>
      <c r="E52" s="29">
        <f t="shared" si="17"/>
        <v>702768</v>
      </c>
      <c r="F52" s="29">
        <f t="shared" si="13"/>
        <v>-2172232</v>
      </c>
      <c r="G52" s="34">
        <f>+Inputs!$D$2</f>
        <v>0.3795</v>
      </c>
      <c r="I52" s="27">
        <f t="shared" si="18"/>
        <v>2875000</v>
      </c>
      <c r="K52" s="27">
        <f t="shared" si="14"/>
        <v>15972</v>
      </c>
      <c r="L52" s="27">
        <f t="shared" si="19"/>
        <v>702768</v>
      </c>
      <c r="M52" s="27">
        <f t="shared" si="15"/>
        <v>6061.3739999999998</v>
      </c>
      <c r="N52" s="27">
        <f t="shared" si="16"/>
        <v>6061.3739999999998</v>
      </c>
      <c r="O52" s="27">
        <f t="shared" si="20"/>
        <v>-824362.04400000127</v>
      </c>
      <c r="P52" s="27">
        <f t="shared" si="21"/>
        <v>824362.04400000127</v>
      </c>
      <c r="U52" s="108"/>
    </row>
    <row r="53" spans="1:21">
      <c r="A53" s="31">
        <v>37196</v>
      </c>
      <c r="C53" s="6">
        <v>45</v>
      </c>
      <c r="D53" s="29">
        <f t="shared" si="12"/>
        <v>15972</v>
      </c>
      <c r="E53" s="29">
        <f t="shared" si="17"/>
        <v>718740</v>
      </c>
      <c r="F53" s="29">
        <f t="shared" si="13"/>
        <v>-2156260</v>
      </c>
      <c r="G53" s="34">
        <f>+Inputs!$D$2</f>
        <v>0.3795</v>
      </c>
      <c r="I53" s="27">
        <f t="shared" si="18"/>
        <v>2875000</v>
      </c>
      <c r="K53" s="27">
        <f t="shared" si="14"/>
        <v>15972</v>
      </c>
      <c r="L53" s="27">
        <f t="shared" si="19"/>
        <v>718740</v>
      </c>
      <c r="M53" s="27">
        <f t="shared" si="15"/>
        <v>6061.3739999999998</v>
      </c>
      <c r="N53" s="27">
        <f t="shared" si="16"/>
        <v>6061.3739999999998</v>
      </c>
      <c r="O53" s="27">
        <f t="shared" si="20"/>
        <v>-818300.67000000132</v>
      </c>
      <c r="P53" s="27">
        <f t="shared" si="21"/>
        <v>818300.67000000132</v>
      </c>
      <c r="U53" s="108"/>
    </row>
    <row r="54" spans="1:21">
      <c r="A54" s="30">
        <v>37226</v>
      </c>
      <c r="C54" s="6">
        <v>46</v>
      </c>
      <c r="D54" s="29">
        <f t="shared" si="12"/>
        <v>15972</v>
      </c>
      <c r="E54" s="29">
        <f t="shared" si="17"/>
        <v>734712</v>
      </c>
      <c r="F54" s="29">
        <f t="shared" si="13"/>
        <v>-2140288</v>
      </c>
      <c r="G54" s="34">
        <f>+Inputs!$D$2</f>
        <v>0.3795</v>
      </c>
      <c r="I54" s="27">
        <f t="shared" si="18"/>
        <v>2875000</v>
      </c>
      <c r="K54" s="27">
        <f t="shared" si="14"/>
        <v>15972</v>
      </c>
      <c r="L54" s="27">
        <f t="shared" si="19"/>
        <v>734712</v>
      </c>
      <c r="M54" s="27">
        <f t="shared" si="15"/>
        <v>6061.3739999999998</v>
      </c>
      <c r="N54" s="27">
        <f t="shared" si="16"/>
        <v>6061.3739999999998</v>
      </c>
      <c r="O54" s="27">
        <f t="shared" si="20"/>
        <v>-812239.29600000137</v>
      </c>
      <c r="P54" s="27">
        <f t="shared" si="21"/>
        <v>812239.29600000137</v>
      </c>
      <c r="U54" s="108"/>
    </row>
    <row r="55" spans="1:21">
      <c r="A55" s="31">
        <v>37257</v>
      </c>
      <c r="C55" s="6">
        <v>47</v>
      </c>
      <c r="D55" s="29">
        <f t="shared" si="12"/>
        <v>15972</v>
      </c>
      <c r="E55" s="29">
        <f t="shared" si="17"/>
        <v>750684</v>
      </c>
      <c r="F55" s="29">
        <f t="shared" si="13"/>
        <v>-2124316</v>
      </c>
      <c r="G55" s="34">
        <f>+Inputs!$D$2</f>
        <v>0.3795</v>
      </c>
      <c r="I55" s="27">
        <f t="shared" si="18"/>
        <v>2875000</v>
      </c>
      <c r="K55" s="27">
        <f t="shared" si="14"/>
        <v>15972</v>
      </c>
      <c r="L55" s="27">
        <f t="shared" si="19"/>
        <v>750684</v>
      </c>
      <c r="M55" s="27">
        <f t="shared" si="15"/>
        <v>6061.3739999999998</v>
      </c>
      <c r="N55" s="27">
        <f t="shared" si="16"/>
        <v>6061.3739999999998</v>
      </c>
      <c r="O55" s="27">
        <f t="shared" si="20"/>
        <v>-806177.92200000142</v>
      </c>
      <c r="P55" s="27">
        <f t="shared" si="21"/>
        <v>806177.92200000142</v>
      </c>
      <c r="U55" s="108"/>
    </row>
    <row r="56" spans="1:21">
      <c r="A56" s="30">
        <v>37288</v>
      </c>
      <c r="C56" s="6">
        <v>48</v>
      </c>
      <c r="D56" s="29">
        <f t="shared" si="12"/>
        <v>15972</v>
      </c>
      <c r="E56" s="29">
        <f t="shared" si="17"/>
        <v>766656</v>
      </c>
      <c r="F56" s="29">
        <f t="shared" si="13"/>
        <v>-2108344</v>
      </c>
      <c r="G56" s="34">
        <f>+Inputs!$D$2</f>
        <v>0.3795</v>
      </c>
      <c r="I56" s="27">
        <f t="shared" si="18"/>
        <v>2875000</v>
      </c>
      <c r="K56" s="27">
        <f t="shared" si="14"/>
        <v>15972</v>
      </c>
      <c r="L56" s="27">
        <f t="shared" si="19"/>
        <v>766656</v>
      </c>
      <c r="M56" s="27">
        <f t="shared" si="15"/>
        <v>6061.3739999999998</v>
      </c>
      <c r="N56" s="27">
        <f t="shared" si="16"/>
        <v>6061.3739999999998</v>
      </c>
      <c r="O56" s="27">
        <f t="shared" si="20"/>
        <v>-800116.54800000146</v>
      </c>
      <c r="P56" s="27">
        <f t="shared" si="21"/>
        <v>800116.54800000146</v>
      </c>
    </row>
    <row r="57" spans="1:21">
      <c r="A57" s="31">
        <v>37316</v>
      </c>
      <c r="C57" s="6">
        <v>49</v>
      </c>
      <c r="D57" s="29">
        <f t="shared" si="12"/>
        <v>15972</v>
      </c>
      <c r="E57" s="29">
        <f t="shared" si="17"/>
        <v>782628</v>
      </c>
      <c r="F57" s="29">
        <f t="shared" si="13"/>
        <v>-2092372</v>
      </c>
      <c r="G57" s="34">
        <f>+Inputs!$D$2</f>
        <v>0.3795</v>
      </c>
      <c r="I57" s="27">
        <f t="shared" si="18"/>
        <v>2875000</v>
      </c>
      <c r="K57" s="27">
        <f t="shared" si="14"/>
        <v>15972</v>
      </c>
      <c r="L57" s="27">
        <f t="shared" si="19"/>
        <v>782628</v>
      </c>
      <c r="M57" s="27">
        <f t="shared" si="15"/>
        <v>6061.3739999999998</v>
      </c>
      <c r="N57" s="27">
        <f t="shared" si="16"/>
        <v>6061.3739999999998</v>
      </c>
      <c r="O57" s="27">
        <f t="shared" si="20"/>
        <v>-794055.17400000151</v>
      </c>
      <c r="P57" s="27">
        <f t="shared" si="21"/>
        <v>794055.17400000151</v>
      </c>
    </row>
    <row r="58" spans="1:21">
      <c r="A58" s="30">
        <v>37347</v>
      </c>
      <c r="C58" s="6">
        <v>50</v>
      </c>
      <c r="D58" s="29">
        <f t="shared" si="12"/>
        <v>15972</v>
      </c>
      <c r="E58" s="29">
        <f t="shared" si="17"/>
        <v>798600</v>
      </c>
      <c r="F58" s="29">
        <f t="shared" si="13"/>
        <v>-2076400</v>
      </c>
      <c r="G58" s="34">
        <f>+Inputs!$D$2</f>
        <v>0.3795</v>
      </c>
      <c r="I58" s="27">
        <f t="shared" si="18"/>
        <v>2875000</v>
      </c>
      <c r="K58" s="27">
        <f t="shared" si="14"/>
        <v>15972</v>
      </c>
      <c r="L58" s="27">
        <f t="shared" si="19"/>
        <v>798600</v>
      </c>
      <c r="M58" s="27">
        <f t="shared" si="15"/>
        <v>6061.3739999999998</v>
      </c>
      <c r="N58" s="27">
        <f t="shared" si="16"/>
        <v>6061.3739999999998</v>
      </c>
      <c r="O58" s="27">
        <f t="shared" si="20"/>
        <v>-787993.80000000156</v>
      </c>
      <c r="P58" s="27">
        <f t="shared" si="21"/>
        <v>787993.80000000156</v>
      </c>
    </row>
    <row r="59" spans="1:21">
      <c r="A59" s="31">
        <v>37377</v>
      </c>
      <c r="C59" s="6">
        <v>51</v>
      </c>
      <c r="D59" s="29">
        <f t="shared" si="12"/>
        <v>15972</v>
      </c>
      <c r="E59" s="29">
        <f t="shared" si="17"/>
        <v>814572</v>
      </c>
      <c r="F59" s="29">
        <f t="shared" si="13"/>
        <v>-2060428</v>
      </c>
      <c r="G59" s="34">
        <f>+Inputs!$D$2</f>
        <v>0.3795</v>
      </c>
      <c r="I59" s="27">
        <f t="shared" si="18"/>
        <v>2875000</v>
      </c>
      <c r="K59" s="27">
        <f t="shared" si="14"/>
        <v>15972</v>
      </c>
      <c r="L59" s="27">
        <f t="shared" si="19"/>
        <v>814572</v>
      </c>
      <c r="M59" s="27">
        <f t="shared" si="15"/>
        <v>6061.3739999999998</v>
      </c>
      <c r="N59" s="27">
        <f t="shared" si="16"/>
        <v>6061.3739999999998</v>
      </c>
      <c r="O59" s="27">
        <f t="shared" si="20"/>
        <v>-781932.42600000161</v>
      </c>
      <c r="P59" s="27">
        <f t="shared" si="21"/>
        <v>781932.42600000161</v>
      </c>
    </row>
    <row r="60" spans="1:21">
      <c r="A60" s="30">
        <v>37408</v>
      </c>
      <c r="C60" s="6">
        <v>52</v>
      </c>
      <c r="D60" s="29">
        <f t="shared" si="12"/>
        <v>15972</v>
      </c>
      <c r="E60" s="29">
        <f t="shared" si="17"/>
        <v>830544</v>
      </c>
      <c r="F60" s="29">
        <f t="shared" si="13"/>
        <v>-2044456</v>
      </c>
      <c r="G60" s="34">
        <f>+Inputs!$D$2</f>
        <v>0.3795</v>
      </c>
      <c r="I60" s="27">
        <f t="shared" si="18"/>
        <v>2875000</v>
      </c>
      <c r="K60" s="27">
        <f t="shared" si="14"/>
        <v>15972</v>
      </c>
      <c r="L60" s="27">
        <f t="shared" si="19"/>
        <v>830544</v>
      </c>
      <c r="M60" s="27">
        <f t="shared" si="15"/>
        <v>6061.3739999999998</v>
      </c>
      <c r="N60" s="27">
        <f t="shared" si="16"/>
        <v>6061.3739999999998</v>
      </c>
      <c r="O60" s="27">
        <f t="shared" si="20"/>
        <v>-775871.05200000165</v>
      </c>
      <c r="P60" s="27">
        <f t="shared" si="21"/>
        <v>775871.05200000165</v>
      </c>
    </row>
    <row r="61" spans="1:21">
      <c r="A61" s="31">
        <v>37438</v>
      </c>
      <c r="C61" s="6">
        <v>53</v>
      </c>
      <c r="D61" s="29">
        <f t="shared" si="12"/>
        <v>15972</v>
      </c>
      <c r="E61" s="29">
        <f t="shared" si="17"/>
        <v>846516</v>
      </c>
      <c r="F61" s="29">
        <f t="shared" si="13"/>
        <v>-2028484</v>
      </c>
      <c r="G61" s="34">
        <f>+Inputs!$D$2</f>
        <v>0.3795</v>
      </c>
      <c r="I61" s="27">
        <f t="shared" si="18"/>
        <v>2875000</v>
      </c>
      <c r="K61" s="27">
        <f t="shared" si="14"/>
        <v>15972</v>
      </c>
      <c r="L61" s="27">
        <f t="shared" si="19"/>
        <v>846516</v>
      </c>
      <c r="M61" s="27">
        <f t="shared" si="15"/>
        <v>6061.3739999999998</v>
      </c>
      <c r="N61" s="27">
        <f t="shared" si="16"/>
        <v>6061.3739999999998</v>
      </c>
      <c r="O61" s="27">
        <f t="shared" si="20"/>
        <v>-769809.6780000017</v>
      </c>
      <c r="P61" s="27">
        <f t="shared" si="21"/>
        <v>769809.6780000017</v>
      </c>
    </row>
    <row r="62" spans="1:21">
      <c r="A62" s="30">
        <v>37469</v>
      </c>
      <c r="C62" s="6">
        <v>54</v>
      </c>
      <c r="D62" s="29">
        <f t="shared" si="12"/>
        <v>15972</v>
      </c>
      <c r="E62" s="29">
        <f t="shared" si="17"/>
        <v>862488</v>
      </c>
      <c r="F62" s="29">
        <f t="shared" si="13"/>
        <v>-2012512</v>
      </c>
      <c r="G62" s="34">
        <f>+Inputs!$D$2</f>
        <v>0.3795</v>
      </c>
      <c r="I62" s="27">
        <f t="shared" si="18"/>
        <v>2875000</v>
      </c>
      <c r="K62" s="27">
        <f t="shared" si="14"/>
        <v>15972</v>
      </c>
      <c r="L62" s="27">
        <f t="shared" si="19"/>
        <v>862488</v>
      </c>
      <c r="M62" s="27">
        <f t="shared" si="15"/>
        <v>6061.3739999999998</v>
      </c>
      <c r="N62" s="27">
        <f t="shared" si="16"/>
        <v>6061.3739999999998</v>
      </c>
      <c r="O62" s="27">
        <f t="shared" si="20"/>
        <v>-763748.30400000175</v>
      </c>
      <c r="P62" s="27">
        <f t="shared" si="21"/>
        <v>763748.30400000175</v>
      </c>
    </row>
    <row r="63" spans="1:21">
      <c r="A63" s="31">
        <v>37500</v>
      </c>
      <c r="C63" s="6">
        <v>55</v>
      </c>
      <c r="D63" s="29">
        <f t="shared" si="12"/>
        <v>15972</v>
      </c>
      <c r="E63" s="29">
        <f t="shared" si="17"/>
        <v>878460</v>
      </c>
      <c r="F63" s="29">
        <f t="shared" si="13"/>
        <v>-1996540</v>
      </c>
      <c r="G63" s="34">
        <f>+Inputs!$D$2</f>
        <v>0.3795</v>
      </c>
      <c r="I63" s="27">
        <f t="shared" si="18"/>
        <v>2875000</v>
      </c>
      <c r="K63" s="27">
        <f t="shared" si="14"/>
        <v>15972</v>
      </c>
      <c r="L63" s="27">
        <f t="shared" si="19"/>
        <v>878460</v>
      </c>
      <c r="M63" s="27">
        <f t="shared" si="15"/>
        <v>6061.3739999999998</v>
      </c>
      <c r="N63" s="27">
        <f t="shared" si="16"/>
        <v>6061.3739999999998</v>
      </c>
      <c r="O63" s="27">
        <f t="shared" si="20"/>
        <v>-757686.9300000018</v>
      </c>
      <c r="P63" s="27">
        <f t="shared" si="21"/>
        <v>757686.9300000018</v>
      </c>
    </row>
    <row r="64" spans="1:21">
      <c r="A64" s="30">
        <v>37530</v>
      </c>
      <c r="C64" s="6">
        <v>56</v>
      </c>
      <c r="D64" s="29">
        <f t="shared" si="12"/>
        <v>15972</v>
      </c>
      <c r="E64" s="29">
        <f t="shared" si="17"/>
        <v>894432</v>
      </c>
      <c r="F64" s="29">
        <f t="shared" si="13"/>
        <v>-1980568</v>
      </c>
      <c r="G64" s="34">
        <f>+Inputs!$D$2</f>
        <v>0.3795</v>
      </c>
      <c r="I64" s="27">
        <f t="shared" si="18"/>
        <v>2875000</v>
      </c>
      <c r="K64" s="27">
        <f t="shared" si="14"/>
        <v>15972</v>
      </c>
      <c r="L64" s="27">
        <f t="shared" si="19"/>
        <v>894432</v>
      </c>
      <c r="M64" s="27">
        <f t="shared" si="15"/>
        <v>6061.3739999999998</v>
      </c>
      <c r="N64" s="27">
        <f t="shared" si="16"/>
        <v>6061.3739999999998</v>
      </c>
      <c r="O64" s="27">
        <f t="shared" si="20"/>
        <v>-751625.55600000184</v>
      </c>
      <c r="P64" s="27">
        <f t="shared" si="21"/>
        <v>751625.55600000184</v>
      </c>
    </row>
    <row r="65" spans="1:16">
      <c r="A65" s="31">
        <v>37561</v>
      </c>
      <c r="C65" s="6">
        <v>57</v>
      </c>
      <c r="D65" s="29">
        <f t="shared" si="12"/>
        <v>15972</v>
      </c>
      <c r="E65" s="29">
        <f t="shared" si="17"/>
        <v>910404</v>
      </c>
      <c r="F65" s="29">
        <f t="shared" si="13"/>
        <v>-1964596</v>
      </c>
      <c r="G65" s="34">
        <f>+Inputs!$D$2</f>
        <v>0.3795</v>
      </c>
      <c r="I65" s="27">
        <f t="shared" si="18"/>
        <v>2875000</v>
      </c>
      <c r="K65" s="27">
        <f t="shared" si="14"/>
        <v>15972</v>
      </c>
      <c r="L65" s="27">
        <f t="shared" si="19"/>
        <v>910404</v>
      </c>
      <c r="M65" s="27">
        <f t="shared" si="15"/>
        <v>6061.3739999999998</v>
      </c>
      <c r="N65" s="27">
        <f t="shared" si="16"/>
        <v>6061.3739999999998</v>
      </c>
      <c r="O65" s="27">
        <f t="shared" si="20"/>
        <v>-745564.18200000189</v>
      </c>
      <c r="P65" s="27">
        <f t="shared" si="21"/>
        <v>745564.18200000189</v>
      </c>
    </row>
    <row r="66" spans="1:16">
      <c r="A66" s="30">
        <v>37591</v>
      </c>
      <c r="C66" s="6">
        <v>58</v>
      </c>
      <c r="D66" s="29">
        <f t="shared" si="12"/>
        <v>15972</v>
      </c>
      <c r="E66" s="29">
        <f t="shared" si="17"/>
        <v>926376</v>
      </c>
      <c r="F66" s="29">
        <f t="shared" si="13"/>
        <v>-1948624</v>
      </c>
      <c r="G66" s="34">
        <f>+Inputs!$D$2</f>
        <v>0.3795</v>
      </c>
      <c r="I66" s="27">
        <f t="shared" si="18"/>
        <v>2875000</v>
      </c>
      <c r="K66" s="27">
        <f t="shared" si="14"/>
        <v>15972</v>
      </c>
      <c r="L66" s="27">
        <f t="shared" si="19"/>
        <v>926376</v>
      </c>
      <c r="M66" s="27">
        <f t="shared" si="15"/>
        <v>6061.3739999999998</v>
      </c>
      <c r="N66" s="27">
        <f t="shared" si="16"/>
        <v>6061.3739999999998</v>
      </c>
      <c r="O66" s="27">
        <f t="shared" si="20"/>
        <v>-739502.80800000194</v>
      </c>
      <c r="P66" s="27">
        <f t="shared" si="21"/>
        <v>739502.80800000194</v>
      </c>
    </row>
    <row r="67" spans="1:16">
      <c r="A67" s="31">
        <v>37622</v>
      </c>
      <c r="C67" s="6">
        <v>59</v>
      </c>
      <c r="D67" s="29">
        <f t="shared" si="12"/>
        <v>15972</v>
      </c>
      <c r="E67" s="29">
        <f t="shared" si="17"/>
        <v>942348</v>
      </c>
      <c r="F67" s="29">
        <f t="shared" si="13"/>
        <v>-1932652</v>
      </c>
      <c r="G67" s="34">
        <f>+Inputs!$D$2</f>
        <v>0.3795</v>
      </c>
      <c r="I67" s="27">
        <f t="shared" si="18"/>
        <v>2875000</v>
      </c>
      <c r="K67" s="27">
        <f t="shared" si="14"/>
        <v>15972</v>
      </c>
      <c r="L67" s="27">
        <f t="shared" si="19"/>
        <v>942348</v>
      </c>
      <c r="M67" s="27">
        <f t="shared" si="15"/>
        <v>6061.3739999999998</v>
      </c>
      <c r="N67" s="27">
        <f t="shared" si="16"/>
        <v>6061.3739999999998</v>
      </c>
      <c r="O67" s="27">
        <f t="shared" si="20"/>
        <v>-733441.43400000199</v>
      </c>
      <c r="P67" s="27">
        <f t="shared" si="21"/>
        <v>733441.43400000199</v>
      </c>
    </row>
    <row r="68" spans="1:16">
      <c r="A68" s="30">
        <v>37653</v>
      </c>
      <c r="C68" s="6">
        <v>60</v>
      </c>
      <c r="D68" s="29">
        <f t="shared" si="12"/>
        <v>15972</v>
      </c>
      <c r="E68" s="29">
        <f t="shared" si="17"/>
        <v>958320</v>
      </c>
      <c r="F68" s="29">
        <f t="shared" si="13"/>
        <v>-1916680</v>
      </c>
      <c r="G68" s="34">
        <f>+Inputs!$D$2</f>
        <v>0.3795</v>
      </c>
      <c r="I68" s="27">
        <f t="shared" si="18"/>
        <v>2875000</v>
      </c>
      <c r="K68" s="27">
        <f t="shared" si="14"/>
        <v>15972</v>
      </c>
      <c r="L68" s="27">
        <f t="shared" si="19"/>
        <v>958320</v>
      </c>
      <c r="M68" s="27">
        <f t="shared" si="15"/>
        <v>6061.3739999999998</v>
      </c>
      <c r="N68" s="27">
        <f t="shared" si="16"/>
        <v>6061.3739999999998</v>
      </c>
      <c r="O68" s="27">
        <f t="shared" si="20"/>
        <v>-727380.06000000203</v>
      </c>
      <c r="P68" s="27">
        <f t="shared" si="21"/>
        <v>727380.06000000203</v>
      </c>
    </row>
    <row r="69" spans="1:16">
      <c r="A69" s="31">
        <v>37681</v>
      </c>
      <c r="C69" s="6">
        <v>61</v>
      </c>
      <c r="D69" s="29">
        <f t="shared" si="12"/>
        <v>15972</v>
      </c>
      <c r="E69" s="29">
        <f t="shared" si="17"/>
        <v>974292</v>
      </c>
      <c r="F69" s="29">
        <f t="shared" si="13"/>
        <v>-1900708</v>
      </c>
      <c r="G69" s="34">
        <f>+Inputs!$D$2</f>
        <v>0.3795</v>
      </c>
      <c r="I69" s="27">
        <f t="shared" si="18"/>
        <v>2875000</v>
      </c>
      <c r="K69" s="27">
        <f t="shared" si="14"/>
        <v>15972</v>
      </c>
      <c r="L69" s="27">
        <f t="shared" si="19"/>
        <v>974292</v>
      </c>
      <c r="M69" s="27">
        <f t="shared" si="15"/>
        <v>6061.3739999999998</v>
      </c>
      <c r="N69" s="27">
        <f t="shared" si="16"/>
        <v>6061.3739999999998</v>
      </c>
      <c r="O69" s="27">
        <f t="shared" si="20"/>
        <v>-721318.68600000208</v>
      </c>
      <c r="P69" s="27">
        <f t="shared" si="21"/>
        <v>721318.68600000208</v>
      </c>
    </row>
    <row r="70" spans="1:16">
      <c r="A70" s="30">
        <v>37712</v>
      </c>
      <c r="C70" s="6">
        <v>62</v>
      </c>
      <c r="D70" s="29">
        <f t="shared" si="12"/>
        <v>15972</v>
      </c>
      <c r="E70" s="29">
        <f t="shared" si="17"/>
        <v>990264</v>
      </c>
      <c r="F70" s="29">
        <f t="shared" si="13"/>
        <v>-1884736</v>
      </c>
      <c r="G70" s="34">
        <f>+Inputs!$D$2</f>
        <v>0.3795</v>
      </c>
      <c r="I70" s="27">
        <f t="shared" si="18"/>
        <v>2875000</v>
      </c>
      <c r="K70" s="27">
        <f t="shared" si="14"/>
        <v>15972</v>
      </c>
      <c r="L70" s="27">
        <f t="shared" si="19"/>
        <v>990264</v>
      </c>
      <c r="M70" s="27">
        <f t="shared" si="15"/>
        <v>6061.3739999999998</v>
      </c>
      <c r="N70" s="27">
        <f t="shared" si="16"/>
        <v>6061.3739999999998</v>
      </c>
      <c r="O70" s="27">
        <f t="shared" si="20"/>
        <v>-715257.31200000213</v>
      </c>
      <c r="P70" s="27">
        <f t="shared" si="21"/>
        <v>715257.31200000213</v>
      </c>
    </row>
    <row r="71" spans="1:16">
      <c r="A71" s="31">
        <v>37742</v>
      </c>
      <c r="C71" s="6">
        <v>63</v>
      </c>
      <c r="D71" s="29">
        <f t="shared" si="12"/>
        <v>15972</v>
      </c>
      <c r="E71" s="29">
        <f t="shared" si="17"/>
        <v>1006236</v>
      </c>
      <c r="F71" s="29">
        <f t="shared" si="13"/>
        <v>-1868764</v>
      </c>
      <c r="G71" s="34">
        <f>+Inputs!$D$3</f>
        <v>0.37951000000000001</v>
      </c>
      <c r="I71" s="27">
        <f t="shared" si="18"/>
        <v>2875000</v>
      </c>
      <c r="K71" s="27">
        <f t="shared" si="14"/>
        <v>15972</v>
      </c>
      <c r="L71" s="27">
        <f t="shared" si="19"/>
        <v>1006236</v>
      </c>
      <c r="M71" s="27">
        <f t="shared" si="15"/>
        <v>6061.5337200000004</v>
      </c>
      <c r="N71" s="27">
        <f t="shared" si="16"/>
        <v>6061.5337200000004</v>
      </c>
      <c r="O71" s="27">
        <f t="shared" si="20"/>
        <v>-709195.77828000218</v>
      </c>
      <c r="P71" s="27">
        <f t="shared" si="21"/>
        <v>709195.77828000218</v>
      </c>
    </row>
    <row r="72" spans="1:16">
      <c r="A72" s="30">
        <v>37773</v>
      </c>
      <c r="C72" s="6">
        <v>64</v>
      </c>
      <c r="D72" s="29">
        <f t="shared" si="12"/>
        <v>15972</v>
      </c>
      <c r="E72" s="29">
        <f t="shared" si="17"/>
        <v>1022208</v>
      </c>
      <c r="F72" s="29">
        <f t="shared" si="13"/>
        <v>-1852792</v>
      </c>
      <c r="G72" s="34">
        <f>+Inputs!$D$3</f>
        <v>0.37951000000000001</v>
      </c>
      <c r="I72" s="27">
        <f t="shared" si="18"/>
        <v>2875000</v>
      </c>
      <c r="K72" s="27">
        <f t="shared" si="14"/>
        <v>15972</v>
      </c>
      <c r="L72" s="27">
        <f t="shared" si="19"/>
        <v>1022208</v>
      </c>
      <c r="M72" s="27">
        <f t="shared" si="15"/>
        <v>6061.5337200000004</v>
      </c>
      <c r="N72" s="27">
        <f t="shared" si="16"/>
        <v>6061.5337200000004</v>
      </c>
      <c r="O72" s="27">
        <f t="shared" si="20"/>
        <v>-703134.24456000223</v>
      </c>
      <c r="P72" s="27">
        <f t="shared" si="21"/>
        <v>703134.24456000223</v>
      </c>
    </row>
    <row r="73" spans="1:16">
      <c r="A73" s="31">
        <v>37803</v>
      </c>
      <c r="C73" s="6">
        <v>65</v>
      </c>
      <c r="D73" s="29">
        <f t="shared" ref="D73:D104" si="22">ROUND(-(+$B$9/180)*1,0)</f>
        <v>15972</v>
      </c>
      <c r="E73" s="29">
        <f t="shared" si="17"/>
        <v>1038180</v>
      </c>
      <c r="F73" s="29">
        <f t="shared" ref="F73:F104" si="23">$B$9+E73</f>
        <v>-1836820</v>
      </c>
      <c r="G73" s="34">
        <f>+Inputs!$D$3</f>
        <v>0.37951000000000001</v>
      </c>
      <c r="I73" s="27">
        <f t="shared" si="18"/>
        <v>2875000</v>
      </c>
      <c r="K73" s="27">
        <f t="shared" ref="K73:K104" si="24">D73</f>
        <v>15972</v>
      </c>
      <c r="L73" s="27">
        <f t="shared" si="19"/>
        <v>1038180</v>
      </c>
      <c r="M73" s="27">
        <f t="shared" ref="M73:M104" si="25">K73*G73</f>
        <v>6061.5337200000004</v>
      </c>
      <c r="N73" s="27">
        <f t="shared" ref="N73:N104" si="26">M73-J73</f>
        <v>6061.5337200000004</v>
      </c>
      <c r="O73" s="27">
        <f t="shared" si="20"/>
        <v>-697072.71084000228</v>
      </c>
      <c r="P73" s="27">
        <f t="shared" si="21"/>
        <v>697072.71084000228</v>
      </c>
    </row>
    <row r="74" spans="1:16">
      <c r="A74" s="30">
        <v>37834</v>
      </c>
      <c r="C74" s="6">
        <v>66</v>
      </c>
      <c r="D74" s="29">
        <f t="shared" si="22"/>
        <v>15972</v>
      </c>
      <c r="E74" s="29">
        <f t="shared" ref="E74:E105" si="27">+E73+D74</f>
        <v>1054152</v>
      </c>
      <c r="F74" s="29">
        <f t="shared" si="23"/>
        <v>-1820848</v>
      </c>
      <c r="G74" s="34">
        <f>+Inputs!$D$3</f>
        <v>0.37951000000000001</v>
      </c>
      <c r="I74" s="27">
        <f t="shared" ref="I74:I105" si="28">+I73+H74</f>
        <v>2875000</v>
      </c>
      <c r="K74" s="27">
        <f t="shared" si="24"/>
        <v>15972</v>
      </c>
      <c r="L74" s="27">
        <f t="shared" ref="L74:L105" si="29">+L73+K74</f>
        <v>1054152</v>
      </c>
      <c r="M74" s="27">
        <f t="shared" si="25"/>
        <v>6061.5337200000004</v>
      </c>
      <c r="N74" s="27">
        <f t="shared" si="26"/>
        <v>6061.5337200000004</v>
      </c>
      <c r="O74" s="27">
        <f t="shared" ref="O74:O105" si="30">+O73+N74</f>
        <v>-691011.17712000234</v>
      </c>
      <c r="P74" s="27">
        <f t="shared" ref="P74:P105" si="31">P73-N74</f>
        <v>691011.17712000234</v>
      </c>
    </row>
    <row r="75" spans="1:16">
      <c r="A75" s="31">
        <v>37865</v>
      </c>
      <c r="C75" s="6">
        <v>67</v>
      </c>
      <c r="D75" s="29">
        <f t="shared" si="22"/>
        <v>15972</v>
      </c>
      <c r="E75" s="29">
        <f t="shared" si="27"/>
        <v>1070124</v>
      </c>
      <c r="F75" s="29">
        <f t="shared" si="23"/>
        <v>-1804876</v>
      </c>
      <c r="G75" s="34">
        <f>+Inputs!$D$3</f>
        <v>0.37951000000000001</v>
      </c>
      <c r="I75" s="27">
        <f t="shared" si="28"/>
        <v>2875000</v>
      </c>
      <c r="K75" s="27">
        <f t="shared" si="24"/>
        <v>15972</v>
      </c>
      <c r="L75" s="27">
        <f t="shared" si="29"/>
        <v>1070124</v>
      </c>
      <c r="M75" s="27">
        <f t="shared" si="25"/>
        <v>6061.5337200000004</v>
      </c>
      <c r="N75" s="27">
        <f t="shared" si="26"/>
        <v>6061.5337200000004</v>
      </c>
      <c r="O75" s="27">
        <f t="shared" si="30"/>
        <v>-684949.64340000239</v>
      </c>
      <c r="P75" s="27">
        <f t="shared" si="31"/>
        <v>684949.64340000239</v>
      </c>
    </row>
    <row r="76" spans="1:16">
      <c r="A76" s="30">
        <v>37895</v>
      </c>
      <c r="C76" s="6">
        <v>68</v>
      </c>
      <c r="D76" s="29">
        <f t="shared" si="22"/>
        <v>15972</v>
      </c>
      <c r="E76" s="29">
        <f t="shared" si="27"/>
        <v>1086096</v>
      </c>
      <c r="F76" s="29">
        <f t="shared" si="23"/>
        <v>-1788904</v>
      </c>
      <c r="G76" s="34">
        <f>+Inputs!$D$3</f>
        <v>0.37951000000000001</v>
      </c>
      <c r="I76" s="27">
        <f t="shared" si="28"/>
        <v>2875000</v>
      </c>
      <c r="K76" s="27">
        <f t="shared" si="24"/>
        <v>15972</v>
      </c>
      <c r="L76" s="27">
        <f t="shared" si="29"/>
        <v>1086096</v>
      </c>
      <c r="M76" s="27">
        <f t="shared" si="25"/>
        <v>6061.5337200000004</v>
      </c>
      <c r="N76" s="27">
        <f t="shared" si="26"/>
        <v>6061.5337200000004</v>
      </c>
      <c r="O76" s="27">
        <f t="shared" si="30"/>
        <v>-678888.10968000244</v>
      </c>
      <c r="P76" s="27">
        <f t="shared" si="31"/>
        <v>678888.10968000244</v>
      </c>
    </row>
    <row r="77" spans="1:16">
      <c r="A77" s="31">
        <v>37926</v>
      </c>
      <c r="C77" s="6">
        <v>69</v>
      </c>
      <c r="D77" s="29">
        <f t="shared" si="22"/>
        <v>15972</v>
      </c>
      <c r="E77" s="29">
        <f t="shared" si="27"/>
        <v>1102068</v>
      </c>
      <c r="F77" s="29">
        <f t="shared" si="23"/>
        <v>-1772932</v>
      </c>
      <c r="G77" s="34">
        <f>+Inputs!$D$3</f>
        <v>0.37951000000000001</v>
      </c>
      <c r="I77" s="27">
        <f t="shared" si="28"/>
        <v>2875000</v>
      </c>
      <c r="K77" s="27">
        <f t="shared" si="24"/>
        <v>15972</v>
      </c>
      <c r="L77" s="27">
        <f t="shared" si="29"/>
        <v>1102068</v>
      </c>
      <c r="M77" s="27">
        <f t="shared" si="25"/>
        <v>6061.5337200000004</v>
      </c>
      <c r="N77" s="27">
        <f t="shared" si="26"/>
        <v>6061.5337200000004</v>
      </c>
      <c r="O77" s="27">
        <f t="shared" si="30"/>
        <v>-672826.57596000249</v>
      </c>
      <c r="P77" s="27">
        <f t="shared" si="31"/>
        <v>672826.57596000249</v>
      </c>
    </row>
    <row r="78" spans="1:16">
      <c r="A78" s="30">
        <v>37956</v>
      </c>
      <c r="C78" s="6">
        <v>70</v>
      </c>
      <c r="D78" s="29">
        <f t="shared" si="22"/>
        <v>15972</v>
      </c>
      <c r="E78" s="29">
        <f t="shared" si="27"/>
        <v>1118040</v>
      </c>
      <c r="F78" s="29">
        <f t="shared" si="23"/>
        <v>-1756960</v>
      </c>
      <c r="G78" s="34">
        <f>+Inputs!$D$3</f>
        <v>0.37951000000000001</v>
      </c>
      <c r="I78" s="27">
        <f t="shared" si="28"/>
        <v>2875000</v>
      </c>
      <c r="K78" s="27">
        <f t="shared" si="24"/>
        <v>15972</v>
      </c>
      <c r="L78" s="27">
        <f t="shared" si="29"/>
        <v>1118040</v>
      </c>
      <c r="M78" s="27">
        <f t="shared" si="25"/>
        <v>6061.5337200000004</v>
      </c>
      <c r="N78" s="27">
        <f t="shared" si="26"/>
        <v>6061.5337200000004</v>
      </c>
      <c r="O78" s="27">
        <f t="shared" si="30"/>
        <v>-666765.04224000254</v>
      </c>
      <c r="P78" s="27">
        <f t="shared" si="31"/>
        <v>666765.04224000254</v>
      </c>
    </row>
    <row r="79" spans="1:16">
      <c r="A79" s="31">
        <v>37987</v>
      </c>
      <c r="C79" s="6">
        <v>71</v>
      </c>
      <c r="D79" s="29">
        <f t="shared" si="22"/>
        <v>15972</v>
      </c>
      <c r="E79" s="29">
        <f t="shared" si="27"/>
        <v>1134012</v>
      </c>
      <c r="F79" s="29">
        <f t="shared" si="23"/>
        <v>-1740988</v>
      </c>
      <c r="G79" s="34">
        <f>+Inputs!$D$3</f>
        <v>0.37951000000000001</v>
      </c>
      <c r="I79" s="27">
        <f t="shared" si="28"/>
        <v>2875000</v>
      </c>
      <c r="K79" s="27">
        <f t="shared" si="24"/>
        <v>15972</v>
      </c>
      <c r="L79" s="27">
        <f t="shared" si="29"/>
        <v>1134012</v>
      </c>
      <c r="M79" s="27">
        <f t="shared" si="25"/>
        <v>6061.5337200000004</v>
      </c>
      <c r="N79" s="27">
        <f t="shared" si="26"/>
        <v>6061.5337200000004</v>
      </c>
      <c r="O79" s="27">
        <f t="shared" si="30"/>
        <v>-660703.50852000259</v>
      </c>
      <c r="P79" s="27">
        <f t="shared" si="31"/>
        <v>660703.50852000259</v>
      </c>
    </row>
    <row r="80" spans="1:16">
      <c r="A80" s="30">
        <v>38018</v>
      </c>
      <c r="C80" s="6">
        <v>72</v>
      </c>
      <c r="D80" s="29">
        <f t="shared" si="22"/>
        <v>15972</v>
      </c>
      <c r="E80" s="29">
        <f t="shared" si="27"/>
        <v>1149984</v>
      </c>
      <c r="F80" s="29">
        <f t="shared" si="23"/>
        <v>-1725016</v>
      </c>
      <c r="G80" s="34">
        <f>+Inputs!$D$3</f>
        <v>0.37951000000000001</v>
      </c>
      <c r="I80" s="27">
        <f t="shared" si="28"/>
        <v>2875000</v>
      </c>
      <c r="K80" s="27">
        <f t="shared" si="24"/>
        <v>15972</v>
      </c>
      <c r="L80" s="27">
        <f t="shared" si="29"/>
        <v>1149984</v>
      </c>
      <c r="M80" s="27">
        <f t="shared" si="25"/>
        <v>6061.5337200000004</v>
      </c>
      <c r="N80" s="27">
        <f t="shared" si="26"/>
        <v>6061.5337200000004</v>
      </c>
      <c r="O80" s="27">
        <f t="shared" si="30"/>
        <v>-654641.97480000264</v>
      </c>
      <c r="P80" s="27">
        <f t="shared" si="31"/>
        <v>654641.97480000264</v>
      </c>
    </row>
    <row r="81" spans="1:16">
      <c r="A81" s="31">
        <v>38047</v>
      </c>
      <c r="C81" s="6">
        <v>73</v>
      </c>
      <c r="D81" s="29">
        <f t="shared" si="22"/>
        <v>15972</v>
      </c>
      <c r="E81" s="29">
        <f t="shared" si="27"/>
        <v>1165956</v>
      </c>
      <c r="F81" s="29">
        <f t="shared" si="23"/>
        <v>-1709044</v>
      </c>
      <c r="G81" s="34">
        <f>+Inputs!$D$3</f>
        <v>0.37951000000000001</v>
      </c>
      <c r="I81" s="27">
        <f t="shared" si="28"/>
        <v>2875000</v>
      </c>
      <c r="K81" s="27">
        <f t="shared" si="24"/>
        <v>15972</v>
      </c>
      <c r="L81" s="27">
        <f t="shared" si="29"/>
        <v>1165956</v>
      </c>
      <c r="M81" s="27">
        <f t="shared" si="25"/>
        <v>6061.5337200000004</v>
      </c>
      <c r="N81" s="27">
        <f t="shared" si="26"/>
        <v>6061.5337200000004</v>
      </c>
      <c r="O81" s="27">
        <f t="shared" si="30"/>
        <v>-648580.4410800027</v>
      </c>
      <c r="P81" s="27">
        <f t="shared" si="31"/>
        <v>648580.4410800027</v>
      </c>
    </row>
    <row r="82" spans="1:16">
      <c r="A82" s="30">
        <v>38078</v>
      </c>
      <c r="C82" s="6">
        <v>74</v>
      </c>
      <c r="D82" s="29">
        <f t="shared" si="22"/>
        <v>15972</v>
      </c>
      <c r="E82" s="29">
        <f t="shared" si="27"/>
        <v>1181928</v>
      </c>
      <c r="F82" s="29">
        <f t="shared" si="23"/>
        <v>-1693072</v>
      </c>
      <c r="G82" s="34">
        <f>+Inputs!$D$3</f>
        <v>0.37951000000000001</v>
      </c>
      <c r="I82" s="27">
        <f t="shared" si="28"/>
        <v>2875000</v>
      </c>
      <c r="K82" s="27">
        <f t="shared" si="24"/>
        <v>15972</v>
      </c>
      <c r="L82" s="27">
        <f t="shared" si="29"/>
        <v>1181928</v>
      </c>
      <c r="M82" s="27">
        <f t="shared" si="25"/>
        <v>6061.5337200000004</v>
      </c>
      <c r="N82" s="27">
        <f t="shared" si="26"/>
        <v>6061.5337200000004</v>
      </c>
      <c r="O82" s="27">
        <f t="shared" si="30"/>
        <v>-642518.90736000275</v>
      </c>
      <c r="P82" s="27">
        <f t="shared" si="31"/>
        <v>642518.90736000275</v>
      </c>
    </row>
    <row r="83" spans="1:16">
      <c r="A83" s="31">
        <v>38108</v>
      </c>
      <c r="C83" s="6">
        <v>75</v>
      </c>
      <c r="D83" s="29">
        <f t="shared" si="22"/>
        <v>15972</v>
      </c>
      <c r="E83" s="29">
        <f t="shared" si="27"/>
        <v>1197900</v>
      </c>
      <c r="F83" s="29">
        <f t="shared" si="23"/>
        <v>-1677100</v>
      </c>
      <c r="G83" s="34">
        <f>+Inputs!$D$3</f>
        <v>0.37951000000000001</v>
      </c>
      <c r="I83" s="27">
        <f t="shared" si="28"/>
        <v>2875000</v>
      </c>
      <c r="K83" s="27">
        <f t="shared" si="24"/>
        <v>15972</v>
      </c>
      <c r="L83" s="27">
        <f t="shared" si="29"/>
        <v>1197900</v>
      </c>
      <c r="M83" s="27">
        <f t="shared" si="25"/>
        <v>6061.5337200000004</v>
      </c>
      <c r="N83" s="27">
        <f t="shared" si="26"/>
        <v>6061.5337200000004</v>
      </c>
      <c r="O83" s="27">
        <f t="shared" si="30"/>
        <v>-636457.3736400028</v>
      </c>
      <c r="P83" s="27">
        <f t="shared" si="31"/>
        <v>636457.3736400028</v>
      </c>
    </row>
    <row r="84" spans="1:16">
      <c r="A84" s="30">
        <v>38139</v>
      </c>
      <c r="C84" s="6">
        <v>76</v>
      </c>
      <c r="D84" s="29">
        <f t="shared" si="22"/>
        <v>15972</v>
      </c>
      <c r="E84" s="29">
        <f t="shared" si="27"/>
        <v>1213872</v>
      </c>
      <c r="F84" s="29">
        <f t="shared" si="23"/>
        <v>-1661128</v>
      </c>
      <c r="G84" s="34">
        <f>+Inputs!$D$3</f>
        <v>0.37951000000000001</v>
      </c>
      <c r="I84" s="27">
        <f t="shared" si="28"/>
        <v>2875000</v>
      </c>
      <c r="K84" s="27">
        <f t="shared" si="24"/>
        <v>15972</v>
      </c>
      <c r="L84" s="27">
        <f t="shared" si="29"/>
        <v>1213872</v>
      </c>
      <c r="M84" s="27">
        <f t="shared" si="25"/>
        <v>6061.5337200000004</v>
      </c>
      <c r="N84" s="27">
        <f t="shared" si="26"/>
        <v>6061.5337200000004</v>
      </c>
      <c r="O84" s="27">
        <f t="shared" si="30"/>
        <v>-630395.83992000285</v>
      </c>
      <c r="P84" s="27">
        <f t="shared" si="31"/>
        <v>630395.83992000285</v>
      </c>
    </row>
    <row r="85" spans="1:16">
      <c r="A85" s="31">
        <v>38169</v>
      </c>
      <c r="C85" s="6">
        <v>77</v>
      </c>
      <c r="D85" s="29">
        <f t="shared" si="22"/>
        <v>15972</v>
      </c>
      <c r="E85" s="29">
        <f t="shared" si="27"/>
        <v>1229844</v>
      </c>
      <c r="F85" s="29">
        <f t="shared" si="23"/>
        <v>-1645156</v>
      </c>
      <c r="G85" s="34">
        <f>+Inputs!$D$3</f>
        <v>0.37951000000000001</v>
      </c>
      <c r="I85" s="27">
        <f t="shared" si="28"/>
        <v>2875000</v>
      </c>
      <c r="K85" s="27">
        <f t="shared" si="24"/>
        <v>15972</v>
      </c>
      <c r="L85" s="27">
        <f t="shared" si="29"/>
        <v>1229844</v>
      </c>
      <c r="M85" s="27">
        <f t="shared" si="25"/>
        <v>6061.5337200000004</v>
      </c>
      <c r="N85" s="27">
        <f t="shared" si="26"/>
        <v>6061.5337200000004</v>
      </c>
      <c r="O85" s="27">
        <f t="shared" si="30"/>
        <v>-624334.3062000029</v>
      </c>
      <c r="P85" s="27">
        <f t="shared" si="31"/>
        <v>624334.3062000029</v>
      </c>
    </row>
    <row r="86" spans="1:16">
      <c r="A86" s="30">
        <v>38200</v>
      </c>
      <c r="C86" s="6">
        <v>78</v>
      </c>
      <c r="D86" s="29">
        <f t="shared" si="22"/>
        <v>15972</v>
      </c>
      <c r="E86" s="29">
        <f t="shared" si="27"/>
        <v>1245816</v>
      </c>
      <c r="F86" s="29">
        <f t="shared" si="23"/>
        <v>-1629184</v>
      </c>
      <c r="G86" s="34">
        <f>+Inputs!$D$3</f>
        <v>0.37951000000000001</v>
      </c>
      <c r="I86" s="27">
        <f t="shared" si="28"/>
        <v>2875000</v>
      </c>
      <c r="K86" s="27">
        <f t="shared" si="24"/>
        <v>15972</v>
      </c>
      <c r="L86" s="27">
        <f t="shared" si="29"/>
        <v>1245816</v>
      </c>
      <c r="M86" s="27">
        <f t="shared" si="25"/>
        <v>6061.5337200000004</v>
      </c>
      <c r="N86" s="27">
        <f t="shared" si="26"/>
        <v>6061.5337200000004</v>
      </c>
      <c r="O86" s="27">
        <f t="shared" si="30"/>
        <v>-618272.77248000295</v>
      </c>
      <c r="P86" s="27">
        <f t="shared" si="31"/>
        <v>618272.77248000295</v>
      </c>
    </row>
    <row r="87" spans="1:16">
      <c r="A87" s="31">
        <v>38231</v>
      </c>
      <c r="C87" s="6">
        <v>79</v>
      </c>
      <c r="D87" s="29">
        <f t="shared" si="22"/>
        <v>15972</v>
      </c>
      <c r="E87" s="29">
        <f t="shared" si="27"/>
        <v>1261788</v>
      </c>
      <c r="F87" s="29">
        <f t="shared" si="23"/>
        <v>-1613212</v>
      </c>
      <c r="G87" s="34">
        <f>+Inputs!$D$3</f>
        <v>0.37951000000000001</v>
      </c>
      <c r="I87" s="27">
        <f t="shared" si="28"/>
        <v>2875000</v>
      </c>
      <c r="K87" s="27">
        <f t="shared" si="24"/>
        <v>15972</v>
      </c>
      <c r="L87" s="27">
        <f t="shared" si="29"/>
        <v>1261788</v>
      </c>
      <c r="M87" s="27">
        <f t="shared" si="25"/>
        <v>6061.5337200000004</v>
      </c>
      <c r="N87" s="27">
        <f t="shared" si="26"/>
        <v>6061.5337200000004</v>
      </c>
      <c r="O87" s="27">
        <f t="shared" si="30"/>
        <v>-612211.23876000301</v>
      </c>
      <c r="P87" s="27">
        <f t="shared" si="31"/>
        <v>612211.23876000301</v>
      </c>
    </row>
    <row r="88" spans="1:16">
      <c r="A88" s="30">
        <v>38261</v>
      </c>
      <c r="C88" s="6">
        <v>80</v>
      </c>
      <c r="D88" s="29">
        <f t="shared" si="22"/>
        <v>15972</v>
      </c>
      <c r="E88" s="29">
        <f t="shared" si="27"/>
        <v>1277760</v>
      </c>
      <c r="F88" s="29">
        <f t="shared" si="23"/>
        <v>-1597240</v>
      </c>
      <c r="G88" s="34">
        <f>+Inputs!$D$3</f>
        <v>0.37951000000000001</v>
      </c>
      <c r="I88" s="27">
        <f t="shared" si="28"/>
        <v>2875000</v>
      </c>
      <c r="K88" s="27">
        <f t="shared" si="24"/>
        <v>15972</v>
      </c>
      <c r="L88" s="27">
        <f t="shared" si="29"/>
        <v>1277760</v>
      </c>
      <c r="M88" s="27">
        <f t="shared" si="25"/>
        <v>6061.5337200000004</v>
      </c>
      <c r="N88" s="27">
        <f t="shared" si="26"/>
        <v>6061.5337200000004</v>
      </c>
      <c r="O88" s="27">
        <f t="shared" si="30"/>
        <v>-606149.70504000306</v>
      </c>
      <c r="P88" s="27">
        <f t="shared" si="31"/>
        <v>606149.70504000306</v>
      </c>
    </row>
    <row r="89" spans="1:16">
      <c r="A89" s="31">
        <v>38292</v>
      </c>
      <c r="C89" s="6">
        <v>81</v>
      </c>
      <c r="D89" s="29">
        <f t="shared" si="22"/>
        <v>15972</v>
      </c>
      <c r="E89" s="29">
        <f t="shared" si="27"/>
        <v>1293732</v>
      </c>
      <c r="F89" s="29">
        <f t="shared" si="23"/>
        <v>-1581268</v>
      </c>
      <c r="G89" s="34">
        <f>+Inputs!$D$3</f>
        <v>0.37951000000000001</v>
      </c>
      <c r="I89" s="27">
        <f t="shared" si="28"/>
        <v>2875000</v>
      </c>
      <c r="K89" s="27">
        <f t="shared" si="24"/>
        <v>15972</v>
      </c>
      <c r="L89" s="27">
        <f t="shared" si="29"/>
        <v>1293732</v>
      </c>
      <c r="M89" s="27">
        <f t="shared" si="25"/>
        <v>6061.5337200000004</v>
      </c>
      <c r="N89" s="27">
        <f t="shared" si="26"/>
        <v>6061.5337200000004</v>
      </c>
      <c r="O89" s="27">
        <f t="shared" si="30"/>
        <v>-600088.17132000311</v>
      </c>
      <c r="P89" s="27">
        <f t="shared" si="31"/>
        <v>600088.17132000311</v>
      </c>
    </row>
    <row r="90" spans="1:16">
      <c r="A90" s="30">
        <v>38322</v>
      </c>
      <c r="C90" s="6">
        <v>82</v>
      </c>
      <c r="D90" s="29">
        <f t="shared" si="22"/>
        <v>15972</v>
      </c>
      <c r="E90" s="29">
        <f t="shared" si="27"/>
        <v>1309704</v>
      </c>
      <c r="F90" s="29">
        <f t="shared" si="23"/>
        <v>-1565296</v>
      </c>
      <c r="G90" s="34">
        <f>+Inputs!$D$3</f>
        <v>0.37951000000000001</v>
      </c>
      <c r="I90" s="27">
        <f t="shared" si="28"/>
        <v>2875000</v>
      </c>
      <c r="K90" s="27">
        <f t="shared" si="24"/>
        <v>15972</v>
      </c>
      <c r="L90" s="27">
        <f t="shared" si="29"/>
        <v>1309704</v>
      </c>
      <c r="M90" s="27">
        <f t="shared" si="25"/>
        <v>6061.5337200000004</v>
      </c>
      <c r="N90" s="27">
        <f t="shared" si="26"/>
        <v>6061.5337200000004</v>
      </c>
      <c r="O90" s="27">
        <f t="shared" si="30"/>
        <v>-594026.63760000316</v>
      </c>
      <c r="P90" s="27">
        <f t="shared" si="31"/>
        <v>594026.63760000316</v>
      </c>
    </row>
    <row r="91" spans="1:16">
      <c r="A91" s="31">
        <v>38353</v>
      </c>
      <c r="C91" s="6">
        <v>83</v>
      </c>
      <c r="D91" s="29">
        <f t="shared" si="22"/>
        <v>15972</v>
      </c>
      <c r="E91" s="29">
        <f t="shared" si="27"/>
        <v>1325676</v>
      </c>
      <c r="F91" s="29">
        <f t="shared" si="23"/>
        <v>-1549324</v>
      </c>
      <c r="G91" s="34">
        <f>+Inputs!$D$3</f>
        <v>0.37951000000000001</v>
      </c>
      <c r="I91" s="27">
        <f t="shared" si="28"/>
        <v>2875000</v>
      </c>
      <c r="K91" s="27">
        <f t="shared" si="24"/>
        <v>15972</v>
      </c>
      <c r="L91" s="27">
        <f t="shared" si="29"/>
        <v>1325676</v>
      </c>
      <c r="M91" s="27">
        <f t="shared" si="25"/>
        <v>6061.5337200000004</v>
      </c>
      <c r="N91" s="27">
        <f t="shared" si="26"/>
        <v>6061.5337200000004</v>
      </c>
      <c r="O91" s="27">
        <f t="shared" si="30"/>
        <v>-587965.10388000321</v>
      </c>
      <c r="P91" s="27">
        <f t="shared" si="31"/>
        <v>587965.10388000321</v>
      </c>
    </row>
    <row r="92" spans="1:16">
      <c r="A92" s="30">
        <v>38384</v>
      </c>
      <c r="C92" s="6">
        <v>84</v>
      </c>
      <c r="D92" s="29">
        <f t="shared" si="22"/>
        <v>15972</v>
      </c>
      <c r="E92" s="29">
        <f t="shared" si="27"/>
        <v>1341648</v>
      </c>
      <c r="F92" s="29">
        <f t="shared" si="23"/>
        <v>-1533352</v>
      </c>
      <c r="G92" s="34">
        <f>+Inputs!$D$3</f>
        <v>0.37951000000000001</v>
      </c>
      <c r="I92" s="27">
        <f t="shared" si="28"/>
        <v>2875000</v>
      </c>
      <c r="K92" s="27">
        <f t="shared" si="24"/>
        <v>15972</v>
      </c>
      <c r="L92" s="27">
        <f t="shared" si="29"/>
        <v>1341648</v>
      </c>
      <c r="M92" s="27">
        <f t="shared" si="25"/>
        <v>6061.5337200000004</v>
      </c>
      <c r="N92" s="27">
        <f t="shared" si="26"/>
        <v>6061.5337200000004</v>
      </c>
      <c r="O92" s="27">
        <f t="shared" si="30"/>
        <v>-581903.57016000326</v>
      </c>
      <c r="P92" s="27">
        <f t="shared" si="31"/>
        <v>581903.57016000326</v>
      </c>
    </row>
    <row r="93" spans="1:16">
      <c r="A93" s="31">
        <v>38412</v>
      </c>
      <c r="C93" s="6">
        <v>85</v>
      </c>
      <c r="D93" s="29">
        <f t="shared" si="22"/>
        <v>15972</v>
      </c>
      <c r="E93" s="29">
        <f t="shared" si="27"/>
        <v>1357620</v>
      </c>
      <c r="F93" s="29">
        <f t="shared" si="23"/>
        <v>-1517380</v>
      </c>
      <c r="G93" s="34">
        <f>+Inputs!$D$3</f>
        <v>0.37951000000000001</v>
      </c>
      <c r="I93" s="27">
        <f t="shared" si="28"/>
        <v>2875000</v>
      </c>
      <c r="K93" s="27">
        <f t="shared" si="24"/>
        <v>15972</v>
      </c>
      <c r="L93" s="27">
        <f t="shared" si="29"/>
        <v>1357620</v>
      </c>
      <c r="M93" s="27">
        <f t="shared" si="25"/>
        <v>6061.5337200000004</v>
      </c>
      <c r="N93" s="27">
        <f t="shared" si="26"/>
        <v>6061.5337200000004</v>
      </c>
      <c r="O93" s="27">
        <f t="shared" si="30"/>
        <v>-575842.03644000331</v>
      </c>
      <c r="P93" s="27">
        <f t="shared" si="31"/>
        <v>575842.03644000331</v>
      </c>
    </row>
    <row r="94" spans="1:16">
      <c r="A94" s="30">
        <v>38443</v>
      </c>
      <c r="C94" s="6">
        <v>86</v>
      </c>
      <c r="D94" s="29">
        <f t="shared" si="22"/>
        <v>15972</v>
      </c>
      <c r="E94" s="29">
        <f t="shared" si="27"/>
        <v>1373592</v>
      </c>
      <c r="F94" s="29">
        <f t="shared" si="23"/>
        <v>-1501408</v>
      </c>
      <c r="G94" s="34">
        <f>+Inputs!$D$3</f>
        <v>0.37951000000000001</v>
      </c>
      <c r="I94" s="27">
        <f t="shared" si="28"/>
        <v>2875000</v>
      </c>
      <c r="K94" s="27">
        <f t="shared" si="24"/>
        <v>15972</v>
      </c>
      <c r="L94" s="27">
        <f t="shared" si="29"/>
        <v>1373592</v>
      </c>
      <c r="M94" s="27">
        <f t="shared" si="25"/>
        <v>6061.5337200000004</v>
      </c>
      <c r="N94" s="27">
        <f t="shared" si="26"/>
        <v>6061.5337200000004</v>
      </c>
      <c r="O94" s="27">
        <f t="shared" si="30"/>
        <v>-569780.50272000337</v>
      </c>
      <c r="P94" s="27">
        <f t="shared" si="31"/>
        <v>569780.50272000337</v>
      </c>
    </row>
    <row r="95" spans="1:16">
      <c r="A95" s="31">
        <v>38473</v>
      </c>
      <c r="C95" s="6">
        <v>87</v>
      </c>
      <c r="D95" s="29">
        <f t="shared" si="22"/>
        <v>15972</v>
      </c>
      <c r="E95" s="29">
        <f t="shared" si="27"/>
        <v>1389564</v>
      </c>
      <c r="F95" s="29">
        <f t="shared" si="23"/>
        <v>-1485436</v>
      </c>
      <c r="G95" s="34">
        <f>+Inputs!$D$3</f>
        <v>0.37951000000000001</v>
      </c>
      <c r="I95" s="27">
        <f t="shared" si="28"/>
        <v>2875000</v>
      </c>
      <c r="K95" s="27">
        <f t="shared" si="24"/>
        <v>15972</v>
      </c>
      <c r="L95" s="27">
        <f t="shared" si="29"/>
        <v>1389564</v>
      </c>
      <c r="M95" s="27">
        <f t="shared" si="25"/>
        <v>6061.5337200000004</v>
      </c>
      <c r="N95" s="27">
        <f t="shared" si="26"/>
        <v>6061.5337200000004</v>
      </c>
      <c r="O95" s="27">
        <f t="shared" si="30"/>
        <v>-563718.96900000342</v>
      </c>
      <c r="P95" s="27">
        <f t="shared" si="31"/>
        <v>563718.96900000342</v>
      </c>
    </row>
    <row r="96" spans="1:16">
      <c r="A96" s="30">
        <v>38504</v>
      </c>
      <c r="C96" s="6">
        <v>88</v>
      </c>
      <c r="D96" s="29">
        <f t="shared" si="22"/>
        <v>15972</v>
      </c>
      <c r="E96" s="29">
        <f t="shared" si="27"/>
        <v>1405536</v>
      </c>
      <c r="F96" s="29">
        <f t="shared" si="23"/>
        <v>-1469464</v>
      </c>
      <c r="G96" s="34">
        <f>+Inputs!$D$3</f>
        <v>0.37951000000000001</v>
      </c>
      <c r="I96" s="27">
        <f t="shared" si="28"/>
        <v>2875000</v>
      </c>
      <c r="K96" s="27">
        <f t="shared" si="24"/>
        <v>15972</v>
      </c>
      <c r="L96" s="27">
        <f t="shared" si="29"/>
        <v>1405536</v>
      </c>
      <c r="M96" s="27">
        <f t="shared" si="25"/>
        <v>6061.5337200000004</v>
      </c>
      <c r="N96" s="27">
        <f t="shared" si="26"/>
        <v>6061.5337200000004</v>
      </c>
      <c r="O96" s="27">
        <f t="shared" si="30"/>
        <v>-557657.43528000347</v>
      </c>
      <c r="P96" s="27">
        <f t="shared" si="31"/>
        <v>557657.43528000347</v>
      </c>
    </row>
    <row r="97" spans="1:16">
      <c r="A97" s="31">
        <v>38534</v>
      </c>
      <c r="C97" s="6">
        <v>89</v>
      </c>
      <c r="D97" s="29">
        <f t="shared" si="22"/>
        <v>15972</v>
      </c>
      <c r="E97" s="29">
        <f t="shared" si="27"/>
        <v>1421508</v>
      </c>
      <c r="F97" s="29">
        <f t="shared" si="23"/>
        <v>-1453492</v>
      </c>
      <c r="G97" s="34">
        <f>+Inputs!$D$3</f>
        <v>0.37951000000000001</v>
      </c>
      <c r="I97" s="27">
        <f t="shared" si="28"/>
        <v>2875000</v>
      </c>
      <c r="K97" s="27">
        <f t="shared" si="24"/>
        <v>15972</v>
      </c>
      <c r="L97" s="27">
        <f t="shared" si="29"/>
        <v>1421508</v>
      </c>
      <c r="M97" s="27">
        <f t="shared" si="25"/>
        <v>6061.5337200000004</v>
      </c>
      <c r="N97" s="27">
        <f t="shared" si="26"/>
        <v>6061.5337200000004</v>
      </c>
      <c r="O97" s="27">
        <f t="shared" si="30"/>
        <v>-551595.90156000352</v>
      </c>
      <c r="P97" s="27">
        <f t="shared" si="31"/>
        <v>551595.90156000352</v>
      </c>
    </row>
    <row r="98" spans="1:16">
      <c r="A98" s="30">
        <v>38565</v>
      </c>
      <c r="C98" s="6">
        <v>90</v>
      </c>
      <c r="D98" s="29">
        <f t="shared" si="22"/>
        <v>15972</v>
      </c>
      <c r="E98" s="29">
        <f t="shared" si="27"/>
        <v>1437480</v>
      </c>
      <c r="F98" s="29">
        <f t="shared" si="23"/>
        <v>-1437520</v>
      </c>
      <c r="G98" s="34">
        <f>+Inputs!$D$3</f>
        <v>0.37951000000000001</v>
      </c>
      <c r="I98" s="27">
        <f t="shared" si="28"/>
        <v>2875000</v>
      </c>
      <c r="K98" s="27">
        <f t="shared" si="24"/>
        <v>15972</v>
      </c>
      <c r="L98" s="27">
        <f t="shared" si="29"/>
        <v>1437480</v>
      </c>
      <c r="M98" s="27">
        <f t="shared" si="25"/>
        <v>6061.5337200000004</v>
      </c>
      <c r="N98" s="27">
        <f t="shared" si="26"/>
        <v>6061.5337200000004</v>
      </c>
      <c r="O98" s="27">
        <f t="shared" si="30"/>
        <v>-545534.36784000357</v>
      </c>
      <c r="P98" s="27">
        <f t="shared" si="31"/>
        <v>545534.36784000357</v>
      </c>
    </row>
    <row r="99" spans="1:16">
      <c r="A99" s="31">
        <v>38596</v>
      </c>
      <c r="C99" s="6">
        <v>91</v>
      </c>
      <c r="D99" s="29">
        <f t="shared" si="22"/>
        <v>15972</v>
      </c>
      <c r="E99" s="29">
        <f t="shared" si="27"/>
        <v>1453452</v>
      </c>
      <c r="F99" s="29">
        <f t="shared" si="23"/>
        <v>-1421548</v>
      </c>
      <c r="G99" s="34">
        <f>+Inputs!$D$3</f>
        <v>0.37951000000000001</v>
      </c>
      <c r="I99" s="27">
        <f t="shared" si="28"/>
        <v>2875000</v>
      </c>
      <c r="K99" s="27">
        <f t="shared" si="24"/>
        <v>15972</v>
      </c>
      <c r="L99" s="27">
        <f t="shared" si="29"/>
        <v>1453452</v>
      </c>
      <c r="M99" s="27">
        <f t="shared" si="25"/>
        <v>6061.5337200000004</v>
      </c>
      <c r="N99" s="27">
        <f t="shared" si="26"/>
        <v>6061.5337200000004</v>
      </c>
      <c r="O99" s="27">
        <f t="shared" si="30"/>
        <v>-539472.83412000362</v>
      </c>
      <c r="P99" s="27">
        <f t="shared" si="31"/>
        <v>539472.83412000362</v>
      </c>
    </row>
    <row r="100" spans="1:16">
      <c r="A100" s="30">
        <v>38626</v>
      </c>
      <c r="C100" s="6">
        <v>92</v>
      </c>
      <c r="D100" s="29">
        <f t="shared" si="22"/>
        <v>15972</v>
      </c>
      <c r="E100" s="29">
        <f t="shared" si="27"/>
        <v>1469424</v>
      </c>
      <c r="F100" s="29">
        <f t="shared" si="23"/>
        <v>-1405576</v>
      </c>
      <c r="G100" s="34">
        <f>+Inputs!$D$3</f>
        <v>0.37951000000000001</v>
      </c>
      <c r="I100" s="27">
        <f t="shared" si="28"/>
        <v>2875000</v>
      </c>
      <c r="K100" s="27">
        <f t="shared" si="24"/>
        <v>15972</v>
      </c>
      <c r="L100" s="27">
        <f t="shared" si="29"/>
        <v>1469424</v>
      </c>
      <c r="M100" s="27">
        <f t="shared" si="25"/>
        <v>6061.5337200000004</v>
      </c>
      <c r="N100" s="27">
        <f t="shared" si="26"/>
        <v>6061.5337200000004</v>
      </c>
      <c r="O100" s="27">
        <f t="shared" si="30"/>
        <v>-533411.30040000367</v>
      </c>
      <c r="P100" s="27">
        <f t="shared" si="31"/>
        <v>533411.30040000367</v>
      </c>
    </row>
    <row r="101" spans="1:16">
      <c r="A101" s="31">
        <v>38657</v>
      </c>
      <c r="C101" s="6">
        <v>93</v>
      </c>
      <c r="D101" s="29">
        <f t="shared" si="22"/>
        <v>15972</v>
      </c>
      <c r="E101" s="29">
        <f t="shared" si="27"/>
        <v>1485396</v>
      </c>
      <c r="F101" s="29">
        <f t="shared" si="23"/>
        <v>-1389604</v>
      </c>
      <c r="G101" s="34">
        <f>+Inputs!$D$3</f>
        <v>0.37951000000000001</v>
      </c>
      <c r="I101" s="27">
        <f t="shared" si="28"/>
        <v>2875000</v>
      </c>
      <c r="K101" s="27">
        <f t="shared" si="24"/>
        <v>15972</v>
      </c>
      <c r="L101" s="27">
        <f t="shared" si="29"/>
        <v>1485396</v>
      </c>
      <c r="M101" s="27">
        <f t="shared" si="25"/>
        <v>6061.5337200000004</v>
      </c>
      <c r="N101" s="27">
        <f t="shared" si="26"/>
        <v>6061.5337200000004</v>
      </c>
      <c r="O101" s="27">
        <f t="shared" si="30"/>
        <v>-527349.76668000373</v>
      </c>
      <c r="P101" s="27">
        <f t="shared" si="31"/>
        <v>527349.76668000373</v>
      </c>
    </row>
    <row r="102" spans="1:16">
      <c r="A102" s="30">
        <v>38687</v>
      </c>
      <c r="C102" s="6">
        <v>94</v>
      </c>
      <c r="D102" s="29">
        <f t="shared" si="22"/>
        <v>15972</v>
      </c>
      <c r="E102" s="29">
        <f t="shared" si="27"/>
        <v>1501368</v>
      </c>
      <c r="F102" s="29">
        <f t="shared" si="23"/>
        <v>-1373632</v>
      </c>
      <c r="G102" s="34">
        <f>+Inputs!$D$3</f>
        <v>0.37951000000000001</v>
      </c>
      <c r="I102" s="27">
        <f t="shared" si="28"/>
        <v>2875000</v>
      </c>
      <c r="K102" s="27">
        <f t="shared" si="24"/>
        <v>15972</v>
      </c>
      <c r="L102" s="27">
        <f t="shared" si="29"/>
        <v>1501368</v>
      </c>
      <c r="M102" s="27">
        <f t="shared" si="25"/>
        <v>6061.5337200000004</v>
      </c>
      <c r="N102" s="27">
        <f t="shared" si="26"/>
        <v>6061.5337200000004</v>
      </c>
      <c r="O102" s="27">
        <f t="shared" si="30"/>
        <v>-521288.23296000372</v>
      </c>
      <c r="P102" s="27">
        <f t="shared" si="31"/>
        <v>521288.23296000372</v>
      </c>
    </row>
    <row r="103" spans="1:16">
      <c r="A103" s="31">
        <v>38718</v>
      </c>
      <c r="C103" s="6">
        <v>95</v>
      </c>
      <c r="D103" s="29">
        <f t="shared" si="22"/>
        <v>15972</v>
      </c>
      <c r="E103" s="29">
        <f t="shared" si="27"/>
        <v>1517340</v>
      </c>
      <c r="F103" s="29">
        <f t="shared" si="23"/>
        <v>-1357660</v>
      </c>
      <c r="G103" s="34">
        <f>+Inputs!$D$3</f>
        <v>0.37951000000000001</v>
      </c>
      <c r="I103" s="27">
        <f t="shared" si="28"/>
        <v>2875000</v>
      </c>
      <c r="K103" s="27">
        <f t="shared" si="24"/>
        <v>15972</v>
      </c>
      <c r="L103" s="27">
        <f t="shared" si="29"/>
        <v>1517340</v>
      </c>
      <c r="M103" s="27">
        <f t="shared" si="25"/>
        <v>6061.5337200000004</v>
      </c>
      <c r="N103" s="27">
        <f t="shared" si="26"/>
        <v>6061.5337200000004</v>
      </c>
      <c r="O103" s="27">
        <f t="shared" si="30"/>
        <v>-515226.69924000371</v>
      </c>
      <c r="P103" s="27">
        <f t="shared" si="31"/>
        <v>515226.69924000371</v>
      </c>
    </row>
    <row r="104" spans="1:16">
      <c r="A104" s="30">
        <v>38749</v>
      </c>
      <c r="C104" s="6">
        <v>96</v>
      </c>
      <c r="D104" s="29">
        <f t="shared" si="22"/>
        <v>15972</v>
      </c>
      <c r="E104" s="29">
        <f t="shared" si="27"/>
        <v>1533312</v>
      </c>
      <c r="F104" s="29">
        <f t="shared" si="23"/>
        <v>-1341688</v>
      </c>
      <c r="G104" s="34">
        <f>+Inputs!$D$3</f>
        <v>0.37951000000000001</v>
      </c>
      <c r="I104" s="27">
        <f t="shared" si="28"/>
        <v>2875000</v>
      </c>
      <c r="K104" s="27">
        <f t="shared" si="24"/>
        <v>15972</v>
      </c>
      <c r="L104" s="27">
        <f t="shared" si="29"/>
        <v>1533312</v>
      </c>
      <c r="M104" s="27">
        <f t="shared" si="25"/>
        <v>6061.5337200000004</v>
      </c>
      <c r="N104" s="27">
        <f t="shared" si="26"/>
        <v>6061.5337200000004</v>
      </c>
      <c r="O104" s="27">
        <f t="shared" si="30"/>
        <v>-509165.16552000371</v>
      </c>
      <c r="P104" s="27">
        <f t="shared" si="31"/>
        <v>509165.16552000371</v>
      </c>
    </row>
    <row r="105" spans="1:16">
      <c r="A105" s="31">
        <v>38777</v>
      </c>
      <c r="C105" s="6">
        <v>97</v>
      </c>
      <c r="D105" s="29">
        <f t="shared" ref="D105:D136" si="32">ROUND(-(+$B$9/180)*1,0)</f>
        <v>15972</v>
      </c>
      <c r="E105" s="29">
        <f t="shared" si="27"/>
        <v>1549284</v>
      </c>
      <c r="F105" s="29">
        <f t="shared" ref="F105:F136" si="33">$B$9+E105</f>
        <v>-1325716</v>
      </c>
      <c r="G105" s="34">
        <f>+Inputs!$D$3</f>
        <v>0.37951000000000001</v>
      </c>
      <c r="I105" s="27">
        <f t="shared" si="28"/>
        <v>2875000</v>
      </c>
      <c r="K105" s="27">
        <f t="shared" ref="K105:K136" si="34">D105</f>
        <v>15972</v>
      </c>
      <c r="L105" s="27">
        <f t="shared" si="29"/>
        <v>1549284</v>
      </c>
      <c r="M105" s="27">
        <f t="shared" ref="M105:M136" si="35">K105*G105</f>
        <v>6061.5337200000004</v>
      </c>
      <c r="N105" s="27">
        <f t="shared" ref="N105:N136" si="36">M105-J105</f>
        <v>6061.5337200000004</v>
      </c>
      <c r="O105" s="27">
        <f t="shared" si="30"/>
        <v>-503103.6318000037</v>
      </c>
      <c r="P105" s="27">
        <f t="shared" si="31"/>
        <v>503103.6318000037</v>
      </c>
    </row>
    <row r="106" spans="1:16">
      <c r="A106" s="30">
        <v>38808</v>
      </c>
      <c r="C106" s="6">
        <v>98</v>
      </c>
      <c r="D106" s="29">
        <f t="shared" si="32"/>
        <v>15972</v>
      </c>
      <c r="E106" s="29">
        <f t="shared" ref="E106:E137" si="37">+E105+D106</f>
        <v>1565256</v>
      </c>
      <c r="F106" s="29">
        <f t="shared" si="33"/>
        <v>-1309744</v>
      </c>
      <c r="G106" s="34">
        <f>+Inputs!$D$3</f>
        <v>0.37951000000000001</v>
      </c>
      <c r="I106" s="27">
        <f t="shared" ref="I106:I137" si="38">+I105+H106</f>
        <v>2875000</v>
      </c>
      <c r="K106" s="27">
        <f t="shared" si="34"/>
        <v>15972</v>
      </c>
      <c r="L106" s="27">
        <f t="shared" ref="L106:L137" si="39">+L105+K106</f>
        <v>1565256</v>
      </c>
      <c r="M106" s="27">
        <f t="shared" si="35"/>
        <v>6061.5337200000004</v>
      </c>
      <c r="N106" s="27">
        <f t="shared" si="36"/>
        <v>6061.5337200000004</v>
      </c>
      <c r="O106" s="27">
        <f t="shared" ref="O106:O137" si="40">+O105+N106</f>
        <v>-497042.09808000369</v>
      </c>
      <c r="P106" s="27">
        <f t="shared" ref="P106:P137" si="41">P105-N106</f>
        <v>497042.09808000369</v>
      </c>
    </row>
    <row r="107" spans="1:16">
      <c r="A107" s="31">
        <v>38838</v>
      </c>
      <c r="C107" s="6">
        <v>99</v>
      </c>
      <c r="D107" s="29">
        <f t="shared" si="32"/>
        <v>15972</v>
      </c>
      <c r="E107" s="29">
        <f t="shared" si="37"/>
        <v>1581228</v>
      </c>
      <c r="F107" s="29">
        <f t="shared" si="33"/>
        <v>-1293772</v>
      </c>
      <c r="G107" s="34">
        <f>+Inputs!$D$3</f>
        <v>0.37951000000000001</v>
      </c>
      <c r="I107" s="27">
        <f t="shared" si="38"/>
        <v>2875000</v>
      </c>
      <c r="K107" s="27">
        <f t="shared" si="34"/>
        <v>15972</v>
      </c>
      <c r="L107" s="27">
        <f t="shared" si="39"/>
        <v>1581228</v>
      </c>
      <c r="M107" s="27">
        <f t="shared" si="35"/>
        <v>6061.5337200000004</v>
      </c>
      <c r="N107" s="27">
        <f t="shared" si="36"/>
        <v>6061.5337200000004</v>
      </c>
      <c r="O107" s="27">
        <f t="shared" si="40"/>
        <v>-490980.56436000369</v>
      </c>
      <c r="P107" s="27">
        <f t="shared" si="41"/>
        <v>490980.56436000369</v>
      </c>
    </row>
    <row r="108" spans="1:16">
      <c r="A108" s="30">
        <v>38869</v>
      </c>
      <c r="C108" s="6">
        <v>100</v>
      </c>
      <c r="D108" s="29">
        <f t="shared" si="32"/>
        <v>15972</v>
      </c>
      <c r="E108" s="29">
        <f t="shared" si="37"/>
        <v>1597200</v>
      </c>
      <c r="F108" s="29">
        <f t="shared" si="33"/>
        <v>-1277800</v>
      </c>
      <c r="G108" s="34">
        <f>+Inputs!$D$3</f>
        <v>0.37951000000000001</v>
      </c>
      <c r="I108" s="27">
        <f t="shared" si="38"/>
        <v>2875000</v>
      </c>
      <c r="K108" s="27">
        <f t="shared" si="34"/>
        <v>15972</v>
      </c>
      <c r="L108" s="27">
        <f t="shared" si="39"/>
        <v>1597200</v>
      </c>
      <c r="M108" s="27">
        <f t="shared" si="35"/>
        <v>6061.5337200000004</v>
      </c>
      <c r="N108" s="27">
        <f t="shared" si="36"/>
        <v>6061.5337200000004</v>
      </c>
      <c r="O108" s="27">
        <f t="shared" si="40"/>
        <v>-484919.03064000368</v>
      </c>
      <c r="P108" s="27">
        <f t="shared" si="41"/>
        <v>484919.03064000368</v>
      </c>
    </row>
    <row r="109" spans="1:16">
      <c r="A109" s="31">
        <v>38899</v>
      </c>
      <c r="C109" s="6">
        <v>101</v>
      </c>
      <c r="D109" s="29">
        <f t="shared" si="32"/>
        <v>15972</v>
      </c>
      <c r="E109" s="29">
        <f t="shared" si="37"/>
        <v>1613172</v>
      </c>
      <c r="F109" s="29">
        <f t="shared" si="33"/>
        <v>-1261828</v>
      </c>
      <c r="G109" s="34">
        <f>+Inputs!$D$3</f>
        <v>0.37951000000000001</v>
      </c>
      <c r="I109" s="27">
        <f t="shared" si="38"/>
        <v>2875000</v>
      </c>
      <c r="K109" s="27">
        <f t="shared" si="34"/>
        <v>15972</v>
      </c>
      <c r="L109" s="27">
        <f t="shared" si="39"/>
        <v>1613172</v>
      </c>
      <c r="M109" s="27">
        <f t="shared" si="35"/>
        <v>6061.5337200000004</v>
      </c>
      <c r="N109" s="27">
        <f t="shared" si="36"/>
        <v>6061.5337200000004</v>
      </c>
      <c r="O109" s="27">
        <f t="shared" si="40"/>
        <v>-478857.49692000367</v>
      </c>
      <c r="P109" s="27">
        <f t="shared" si="41"/>
        <v>478857.49692000367</v>
      </c>
    </row>
    <row r="110" spans="1:16">
      <c r="A110" s="30">
        <v>38930</v>
      </c>
      <c r="C110" s="6">
        <v>102</v>
      </c>
      <c r="D110" s="29">
        <f t="shared" si="32"/>
        <v>15972</v>
      </c>
      <c r="E110" s="29">
        <f t="shared" si="37"/>
        <v>1629144</v>
      </c>
      <c r="F110" s="29">
        <f t="shared" si="33"/>
        <v>-1245856</v>
      </c>
      <c r="G110" s="34">
        <f>+Inputs!$D$3</f>
        <v>0.37951000000000001</v>
      </c>
      <c r="I110" s="27">
        <f t="shared" si="38"/>
        <v>2875000</v>
      </c>
      <c r="K110" s="27">
        <f t="shared" si="34"/>
        <v>15972</v>
      </c>
      <c r="L110" s="27">
        <f t="shared" si="39"/>
        <v>1629144</v>
      </c>
      <c r="M110" s="27">
        <f t="shared" si="35"/>
        <v>6061.5337200000004</v>
      </c>
      <c r="N110" s="27">
        <f t="shared" si="36"/>
        <v>6061.5337200000004</v>
      </c>
      <c r="O110" s="27">
        <f t="shared" si="40"/>
        <v>-472795.96320000367</v>
      </c>
      <c r="P110" s="27">
        <f t="shared" si="41"/>
        <v>472795.96320000367</v>
      </c>
    </row>
    <row r="111" spans="1:16">
      <c r="A111" s="31">
        <v>38961</v>
      </c>
      <c r="C111" s="6">
        <v>103</v>
      </c>
      <c r="D111" s="29">
        <f t="shared" si="32"/>
        <v>15972</v>
      </c>
      <c r="E111" s="29">
        <f t="shared" si="37"/>
        <v>1645116</v>
      </c>
      <c r="F111" s="29">
        <f t="shared" si="33"/>
        <v>-1229884</v>
      </c>
      <c r="G111" s="34">
        <f>+Inputs!$D$3</f>
        <v>0.37951000000000001</v>
      </c>
      <c r="I111" s="27">
        <f t="shared" si="38"/>
        <v>2875000</v>
      </c>
      <c r="K111" s="27">
        <f t="shared" si="34"/>
        <v>15972</v>
      </c>
      <c r="L111" s="27">
        <f t="shared" si="39"/>
        <v>1645116</v>
      </c>
      <c r="M111" s="27">
        <f t="shared" si="35"/>
        <v>6061.5337200000004</v>
      </c>
      <c r="N111" s="27">
        <f t="shared" si="36"/>
        <v>6061.5337200000004</v>
      </c>
      <c r="O111" s="27">
        <f t="shared" si="40"/>
        <v>-466734.42948000366</v>
      </c>
      <c r="P111" s="27">
        <f t="shared" si="41"/>
        <v>466734.42948000366</v>
      </c>
    </row>
    <row r="112" spans="1:16">
      <c r="A112" s="30">
        <v>38991</v>
      </c>
      <c r="C112" s="6">
        <v>104</v>
      </c>
      <c r="D112" s="29">
        <f t="shared" si="32"/>
        <v>15972</v>
      </c>
      <c r="E112" s="29">
        <f t="shared" si="37"/>
        <v>1661088</v>
      </c>
      <c r="F112" s="29">
        <f t="shared" si="33"/>
        <v>-1213912</v>
      </c>
      <c r="G112" s="34">
        <f>+Inputs!$D$3</f>
        <v>0.37951000000000001</v>
      </c>
      <c r="I112" s="27">
        <f t="shared" si="38"/>
        <v>2875000</v>
      </c>
      <c r="K112" s="27">
        <f t="shared" si="34"/>
        <v>15972</v>
      </c>
      <c r="L112" s="27">
        <f t="shared" si="39"/>
        <v>1661088</v>
      </c>
      <c r="M112" s="27">
        <f t="shared" si="35"/>
        <v>6061.5337200000004</v>
      </c>
      <c r="N112" s="27">
        <f t="shared" si="36"/>
        <v>6061.5337200000004</v>
      </c>
      <c r="O112" s="27">
        <f t="shared" si="40"/>
        <v>-460672.89576000365</v>
      </c>
      <c r="P112" s="27">
        <f t="shared" si="41"/>
        <v>460672.89576000365</v>
      </c>
    </row>
    <row r="113" spans="1:16">
      <c r="A113" s="31">
        <v>39022</v>
      </c>
      <c r="C113" s="6">
        <v>105</v>
      </c>
      <c r="D113" s="29">
        <f t="shared" si="32"/>
        <v>15972</v>
      </c>
      <c r="E113" s="29">
        <f t="shared" si="37"/>
        <v>1677060</v>
      </c>
      <c r="F113" s="29">
        <f t="shared" si="33"/>
        <v>-1197940</v>
      </c>
      <c r="G113" s="34">
        <f>+Inputs!$D$3</f>
        <v>0.37951000000000001</v>
      </c>
      <c r="I113" s="27">
        <f t="shared" si="38"/>
        <v>2875000</v>
      </c>
      <c r="K113" s="27">
        <f t="shared" si="34"/>
        <v>15972</v>
      </c>
      <c r="L113" s="27">
        <f t="shared" si="39"/>
        <v>1677060</v>
      </c>
      <c r="M113" s="27">
        <f t="shared" si="35"/>
        <v>6061.5337200000004</v>
      </c>
      <c r="N113" s="27">
        <f t="shared" si="36"/>
        <v>6061.5337200000004</v>
      </c>
      <c r="O113" s="27">
        <f t="shared" si="40"/>
        <v>-454611.36204000365</v>
      </c>
      <c r="P113" s="27">
        <f t="shared" si="41"/>
        <v>454611.36204000365</v>
      </c>
    </row>
    <row r="114" spans="1:16">
      <c r="A114" s="30">
        <v>39052</v>
      </c>
      <c r="C114" s="6">
        <v>106</v>
      </c>
      <c r="D114" s="29">
        <f t="shared" si="32"/>
        <v>15972</v>
      </c>
      <c r="E114" s="29">
        <f t="shared" si="37"/>
        <v>1693032</v>
      </c>
      <c r="F114" s="29">
        <f t="shared" si="33"/>
        <v>-1181968</v>
      </c>
      <c r="G114" s="34">
        <f>+Inputs!$D$3</f>
        <v>0.37951000000000001</v>
      </c>
      <c r="I114" s="27">
        <f t="shared" si="38"/>
        <v>2875000</v>
      </c>
      <c r="K114" s="27">
        <f t="shared" si="34"/>
        <v>15972</v>
      </c>
      <c r="L114" s="27">
        <f t="shared" si="39"/>
        <v>1693032</v>
      </c>
      <c r="M114" s="27">
        <f t="shared" si="35"/>
        <v>6061.5337200000004</v>
      </c>
      <c r="N114" s="27">
        <f t="shared" si="36"/>
        <v>6061.5337200000004</v>
      </c>
      <c r="O114" s="27">
        <f t="shared" si="40"/>
        <v>-448549.82832000364</v>
      </c>
      <c r="P114" s="27">
        <f t="shared" si="41"/>
        <v>448549.82832000364</v>
      </c>
    </row>
    <row r="115" spans="1:16">
      <c r="A115" s="31">
        <v>39083</v>
      </c>
      <c r="C115" s="6">
        <v>107</v>
      </c>
      <c r="D115" s="29">
        <f t="shared" si="32"/>
        <v>15972</v>
      </c>
      <c r="E115" s="29">
        <f t="shared" si="37"/>
        <v>1709004</v>
      </c>
      <c r="F115" s="29">
        <f t="shared" si="33"/>
        <v>-1165996</v>
      </c>
      <c r="G115" s="34">
        <f>+Inputs!$D$3</f>
        <v>0.37951000000000001</v>
      </c>
      <c r="I115" s="27">
        <f t="shared" si="38"/>
        <v>2875000</v>
      </c>
      <c r="K115" s="27">
        <f t="shared" si="34"/>
        <v>15972</v>
      </c>
      <c r="L115" s="27">
        <f t="shared" si="39"/>
        <v>1709004</v>
      </c>
      <c r="M115" s="27">
        <f t="shared" si="35"/>
        <v>6061.5337200000004</v>
      </c>
      <c r="N115" s="27">
        <f t="shared" si="36"/>
        <v>6061.5337200000004</v>
      </c>
      <c r="O115" s="27">
        <f t="shared" si="40"/>
        <v>-442488.29460000363</v>
      </c>
      <c r="P115" s="27">
        <f t="shared" si="41"/>
        <v>442488.29460000363</v>
      </c>
    </row>
    <row r="116" spans="1:16">
      <c r="A116" s="30">
        <v>39114</v>
      </c>
      <c r="C116" s="6">
        <v>108</v>
      </c>
      <c r="D116" s="29">
        <f t="shared" si="32"/>
        <v>15972</v>
      </c>
      <c r="E116" s="29">
        <f t="shared" si="37"/>
        <v>1724976</v>
      </c>
      <c r="F116" s="29">
        <f t="shared" si="33"/>
        <v>-1150024</v>
      </c>
      <c r="G116" s="34">
        <f>+Inputs!$D$3</f>
        <v>0.37951000000000001</v>
      </c>
      <c r="I116" s="27">
        <f t="shared" si="38"/>
        <v>2875000</v>
      </c>
      <c r="K116" s="27">
        <f t="shared" si="34"/>
        <v>15972</v>
      </c>
      <c r="L116" s="27">
        <f t="shared" si="39"/>
        <v>1724976</v>
      </c>
      <c r="M116" s="27">
        <f t="shared" si="35"/>
        <v>6061.5337200000004</v>
      </c>
      <c r="N116" s="27">
        <f t="shared" si="36"/>
        <v>6061.5337200000004</v>
      </c>
      <c r="O116" s="27">
        <f t="shared" si="40"/>
        <v>-436426.76088000363</v>
      </c>
      <c r="P116" s="27">
        <f t="shared" si="41"/>
        <v>436426.76088000363</v>
      </c>
    </row>
    <row r="117" spans="1:16">
      <c r="A117" s="31">
        <v>39142</v>
      </c>
      <c r="C117" s="6">
        <v>109</v>
      </c>
      <c r="D117" s="29">
        <f t="shared" si="32"/>
        <v>15972</v>
      </c>
      <c r="E117" s="29">
        <f t="shared" si="37"/>
        <v>1740948</v>
      </c>
      <c r="F117" s="29">
        <f t="shared" si="33"/>
        <v>-1134052</v>
      </c>
      <c r="G117" s="34">
        <f>+Inputs!$D$3</f>
        <v>0.37951000000000001</v>
      </c>
      <c r="I117" s="27">
        <f t="shared" si="38"/>
        <v>2875000</v>
      </c>
      <c r="K117" s="27">
        <f t="shared" si="34"/>
        <v>15972</v>
      </c>
      <c r="L117" s="27">
        <f t="shared" si="39"/>
        <v>1740948</v>
      </c>
      <c r="M117" s="27">
        <f t="shared" si="35"/>
        <v>6061.5337200000004</v>
      </c>
      <c r="N117" s="27">
        <f t="shared" si="36"/>
        <v>6061.5337200000004</v>
      </c>
      <c r="O117" s="27">
        <f t="shared" si="40"/>
        <v>-430365.22716000362</v>
      </c>
      <c r="P117" s="27">
        <f t="shared" si="41"/>
        <v>430365.22716000362</v>
      </c>
    </row>
    <row r="118" spans="1:16">
      <c r="A118" s="30">
        <v>39173</v>
      </c>
      <c r="C118" s="6">
        <v>110</v>
      </c>
      <c r="D118" s="29">
        <f t="shared" si="32"/>
        <v>15972</v>
      </c>
      <c r="E118" s="29">
        <f t="shared" si="37"/>
        <v>1756920</v>
      </c>
      <c r="F118" s="29">
        <f t="shared" si="33"/>
        <v>-1118080</v>
      </c>
      <c r="G118" s="34">
        <f>+Inputs!$D$3</f>
        <v>0.37951000000000001</v>
      </c>
      <c r="I118" s="27">
        <f t="shared" si="38"/>
        <v>2875000</v>
      </c>
      <c r="K118" s="27">
        <f t="shared" si="34"/>
        <v>15972</v>
      </c>
      <c r="L118" s="27">
        <f t="shared" si="39"/>
        <v>1756920</v>
      </c>
      <c r="M118" s="27">
        <f t="shared" si="35"/>
        <v>6061.5337200000004</v>
      </c>
      <c r="N118" s="27">
        <f t="shared" si="36"/>
        <v>6061.5337200000004</v>
      </c>
      <c r="O118" s="27">
        <f t="shared" si="40"/>
        <v>-424303.69344000361</v>
      </c>
      <c r="P118" s="27">
        <f t="shared" si="41"/>
        <v>424303.69344000361</v>
      </c>
    </row>
    <row r="119" spans="1:16">
      <c r="A119" s="31">
        <v>39203</v>
      </c>
      <c r="C119" s="6">
        <v>111</v>
      </c>
      <c r="D119" s="29">
        <f t="shared" si="32"/>
        <v>15972</v>
      </c>
      <c r="E119" s="29">
        <f t="shared" si="37"/>
        <v>1772892</v>
      </c>
      <c r="F119" s="29">
        <f t="shared" si="33"/>
        <v>-1102108</v>
      </c>
      <c r="G119" s="34">
        <f>+Inputs!$D$3</f>
        <v>0.37951000000000001</v>
      </c>
      <c r="I119" s="27">
        <f t="shared" si="38"/>
        <v>2875000</v>
      </c>
      <c r="K119" s="27">
        <f t="shared" si="34"/>
        <v>15972</v>
      </c>
      <c r="L119" s="27">
        <f t="shared" si="39"/>
        <v>1772892</v>
      </c>
      <c r="M119" s="27">
        <f t="shared" si="35"/>
        <v>6061.5337200000004</v>
      </c>
      <c r="N119" s="27">
        <f t="shared" si="36"/>
        <v>6061.5337200000004</v>
      </c>
      <c r="O119" s="27">
        <f t="shared" si="40"/>
        <v>-418242.1597200036</v>
      </c>
      <c r="P119" s="27">
        <f t="shared" si="41"/>
        <v>418242.1597200036</v>
      </c>
    </row>
    <row r="120" spans="1:16">
      <c r="A120" s="30">
        <v>39234</v>
      </c>
      <c r="C120" s="6">
        <v>112</v>
      </c>
      <c r="D120" s="29">
        <f t="shared" si="32"/>
        <v>15972</v>
      </c>
      <c r="E120" s="29">
        <f t="shared" si="37"/>
        <v>1788864</v>
      </c>
      <c r="F120" s="29">
        <f t="shared" si="33"/>
        <v>-1086136</v>
      </c>
      <c r="G120" s="34">
        <f>+Inputs!$D$3</f>
        <v>0.37951000000000001</v>
      </c>
      <c r="I120" s="27">
        <f t="shared" si="38"/>
        <v>2875000</v>
      </c>
      <c r="K120" s="27">
        <f t="shared" si="34"/>
        <v>15972</v>
      </c>
      <c r="L120" s="27">
        <f t="shared" si="39"/>
        <v>1788864</v>
      </c>
      <c r="M120" s="27">
        <f t="shared" si="35"/>
        <v>6061.5337200000004</v>
      </c>
      <c r="N120" s="27">
        <f t="shared" si="36"/>
        <v>6061.5337200000004</v>
      </c>
      <c r="O120" s="27">
        <f t="shared" si="40"/>
        <v>-412180.6260000036</v>
      </c>
      <c r="P120" s="27">
        <f t="shared" si="41"/>
        <v>412180.6260000036</v>
      </c>
    </row>
    <row r="121" spans="1:16">
      <c r="A121" s="31">
        <v>39264</v>
      </c>
      <c r="C121" s="6">
        <v>113</v>
      </c>
      <c r="D121" s="29">
        <f t="shared" si="32"/>
        <v>15972</v>
      </c>
      <c r="E121" s="29">
        <f t="shared" si="37"/>
        <v>1804836</v>
      </c>
      <c r="F121" s="29">
        <f t="shared" si="33"/>
        <v>-1070164</v>
      </c>
      <c r="G121" s="34">
        <f>+Inputs!$D$3</f>
        <v>0.37951000000000001</v>
      </c>
      <c r="I121" s="27">
        <f t="shared" si="38"/>
        <v>2875000</v>
      </c>
      <c r="K121" s="27">
        <f t="shared" si="34"/>
        <v>15972</v>
      </c>
      <c r="L121" s="27">
        <f t="shared" si="39"/>
        <v>1804836</v>
      </c>
      <c r="M121" s="27">
        <f t="shared" si="35"/>
        <v>6061.5337200000004</v>
      </c>
      <c r="N121" s="27">
        <f t="shared" si="36"/>
        <v>6061.5337200000004</v>
      </c>
      <c r="O121" s="27">
        <f t="shared" si="40"/>
        <v>-406119.09228000359</v>
      </c>
      <c r="P121" s="27">
        <f t="shared" si="41"/>
        <v>406119.09228000359</v>
      </c>
    </row>
    <row r="122" spans="1:16">
      <c r="A122" s="30">
        <v>39295</v>
      </c>
      <c r="C122" s="6">
        <v>114</v>
      </c>
      <c r="D122" s="29">
        <f t="shared" si="32"/>
        <v>15972</v>
      </c>
      <c r="E122" s="29">
        <f t="shared" si="37"/>
        <v>1820808</v>
      </c>
      <c r="F122" s="29">
        <f t="shared" si="33"/>
        <v>-1054192</v>
      </c>
      <c r="G122" s="34">
        <f>+Inputs!$D$3</f>
        <v>0.37951000000000001</v>
      </c>
      <c r="I122" s="27">
        <f t="shared" si="38"/>
        <v>2875000</v>
      </c>
      <c r="K122" s="27">
        <f t="shared" si="34"/>
        <v>15972</v>
      </c>
      <c r="L122" s="27">
        <f t="shared" si="39"/>
        <v>1820808</v>
      </c>
      <c r="M122" s="27">
        <f t="shared" si="35"/>
        <v>6061.5337200000004</v>
      </c>
      <c r="N122" s="27">
        <f t="shared" si="36"/>
        <v>6061.5337200000004</v>
      </c>
      <c r="O122" s="27">
        <f t="shared" si="40"/>
        <v>-400057.55856000358</v>
      </c>
      <c r="P122" s="27">
        <f t="shared" si="41"/>
        <v>400057.55856000358</v>
      </c>
    </row>
    <row r="123" spans="1:16">
      <c r="A123" s="31">
        <v>39326</v>
      </c>
      <c r="C123" s="6">
        <v>115</v>
      </c>
      <c r="D123" s="29">
        <f t="shared" si="32"/>
        <v>15972</v>
      </c>
      <c r="E123" s="29">
        <f t="shared" si="37"/>
        <v>1836780</v>
      </c>
      <c r="F123" s="29">
        <f t="shared" si="33"/>
        <v>-1038220</v>
      </c>
      <c r="G123" s="34">
        <f>+Inputs!$D$3</f>
        <v>0.37951000000000001</v>
      </c>
      <c r="I123" s="27">
        <f t="shared" si="38"/>
        <v>2875000</v>
      </c>
      <c r="K123" s="27">
        <f t="shared" si="34"/>
        <v>15972</v>
      </c>
      <c r="L123" s="27">
        <f t="shared" si="39"/>
        <v>1836780</v>
      </c>
      <c r="M123" s="27">
        <f t="shared" si="35"/>
        <v>6061.5337200000004</v>
      </c>
      <c r="N123" s="27">
        <f t="shared" si="36"/>
        <v>6061.5337200000004</v>
      </c>
      <c r="O123" s="27">
        <f t="shared" si="40"/>
        <v>-393996.02484000358</v>
      </c>
      <c r="P123" s="27">
        <f t="shared" si="41"/>
        <v>393996.02484000358</v>
      </c>
    </row>
    <row r="124" spans="1:16">
      <c r="A124" s="30">
        <v>39356</v>
      </c>
      <c r="C124" s="6">
        <v>116</v>
      </c>
      <c r="D124" s="29">
        <f t="shared" si="32"/>
        <v>15972</v>
      </c>
      <c r="E124" s="29">
        <f t="shared" si="37"/>
        <v>1852752</v>
      </c>
      <c r="F124" s="29">
        <f t="shared" si="33"/>
        <v>-1022248</v>
      </c>
      <c r="G124" s="34">
        <f>+Inputs!$D$3</f>
        <v>0.37951000000000001</v>
      </c>
      <c r="I124" s="27">
        <f t="shared" si="38"/>
        <v>2875000</v>
      </c>
      <c r="K124" s="27">
        <f t="shared" si="34"/>
        <v>15972</v>
      </c>
      <c r="L124" s="27">
        <f t="shared" si="39"/>
        <v>1852752</v>
      </c>
      <c r="M124" s="27">
        <f t="shared" si="35"/>
        <v>6061.5337200000004</v>
      </c>
      <c r="N124" s="27">
        <f t="shared" si="36"/>
        <v>6061.5337200000004</v>
      </c>
      <c r="O124" s="27">
        <f t="shared" si="40"/>
        <v>-387934.49112000357</v>
      </c>
      <c r="P124" s="27">
        <f t="shared" si="41"/>
        <v>387934.49112000357</v>
      </c>
    </row>
    <row r="125" spans="1:16">
      <c r="A125" s="31">
        <v>39387</v>
      </c>
      <c r="C125" s="6">
        <v>117</v>
      </c>
      <c r="D125" s="29">
        <f t="shared" si="32"/>
        <v>15972</v>
      </c>
      <c r="E125" s="29">
        <f t="shared" si="37"/>
        <v>1868724</v>
      </c>
      <c r="F125" s="29">
        <f t="shared" si="33"/>
        <v>-1006276</v>
      </c>
      <c r="G125" s="34">
        <f>+Inputs!$D$3</f>
        <v>0.37951000000000001</v>
      </c>
      <c r="I125" s="27">
        <f t="shared" si="38"/>
        <v>2875000</v>
      </c>
      <c r="K125" s="27">
        <f t="shared" si="34"/>
        <v>15972</v>
      </c>
      <c r="L125" s="27">
        <f t="shared" si="39"/>
        <v>1868724</v>
      </c>
      <c r="M125" s="27">
        <f t="shared" si="35"/>
        <v>6061.5337200000004</v>
      </c>
      <c r="N125" s="27">
        <f t="shared" si="36"/>
        <v>6061.5337200000004</v>
      </c>
      <c r="O125" s="27">
        <f t="shared" si="40"/>
        <v>-381872.95740000356</v>
      </c>
      <c r="P125" s="27">
        <f t="shared" si="41"/>
        <v>381872.95740000356</v>
      </c>
    </row>
    <row r="126" spans="1:16">
      <c r="A126" s="30">
        <v>39417</v>
      </c>
      <c r="C126" s="6">
        <v>118</v>
      </c>
      <c r="D126" s="29">
        <f t="shared" si="32"/>
        <v>15972</v>
      </c>
      <c r="E126" s="29">
        <f t="shared" si="37"/>
        <v>1884696</v>
      </c>
      <c r="F126" s="29">
        <f t="shared" si="33"/>
        <v>-990304</v>
      </c>
      <c r="G126" s="34">
        <f>+Inputs!$D$3</f>
        <v>0.37951000000000001</v>
      </c>
      <c r="I126" s="27">
        <f t="shared" si="38"/>
        <v>2875000</v>
      </c>
      <c r="K126" s="27">
        <f t="shared" si="34"/>
        <v>15972</v>
      </c>
      <c r="L126" s="27">
        <f t="shared" si="39"/>
        <v>1884696</v>
      </c>
      <c r="M126" s="27">
        <f t="shared" si="35"/>
        <v>6061.5337200000004</v>
      </c>
      <c r="N126" s="27">
        <f t="shared" si="36"/>
        <v>6061.5337200000004</v>
      </c>
      <c r="O126" s="27">
        <f t="shared" si="40"/>
        <v>-375811.42368000356</v>
      </c>
      <c r="P126" s="27">
        <f t="shared" si="41"/>
        <v>375811.42368000356</v>
      </c>
    </row>
    <row r="127" spans="1:16">
      <c r="A127" s="31">
        <v>39448</v>
      </c>
      <c r="C127" s="6">
        <v>119</v>
      </c>
      <c r="D127" s="29">
        <f t="shared" si="32"/>
        <v>15972</v>
      </c>
      <c r="E127" s="29">
        <f t="shared" si="37"/>
        <v>1900668</v>
      </c>
      <c r="F127" s="29">
        <f t="shared" si="33"/>
        <v>-974332</v>
      </c>
      <c r="G127" s="34">
        <f>+Inputs!$D$3</f>
        <v>0.37951000000000001</v>
      </c>
      <c r="I127" s="27">
        <f t="shared" si="38"/>
        <v>2875000</v>
      </c>
      <c r="K127" s="27">
        <f t="shared" si="34"/>
        <v>15972</v>
      </c>
      <c r="L127" s="27">
        <f t="shared" si="39"/>
        <v>1900668</v>
      </c>
      <c r="M127" s="27">
        <f t="shared" si="35"/>
        <v>6061.5337200000004</v>
      </c>
      <c r="N127" s="27">
        <f t="shared" si="36"/>
        <v>6061.5337200000004</v>
      </c>
      <c r="O127" s="27">
        <f t="shared" si="40"/>
        <v>-369749.88996000355</v>
      </c>
      <c r="P127" s="27">
        <f t="shared" si="41"/>
        <v>369749.88996000355</v>
      </c>
    </row>
    <row r="128" spans="1:16">
      <c r="A128" s="30">
        <v>39479</v>
      </c>
      <c r="C128" s="6">
        <v>120</v>
      </c>
      <c r="D128" s="29">
        <f t="shared" si="32"/>
        <v>15972</v>
      </c>
      <c r="E128" s="29">
        <f t="shared" si="37"/>
        <v>1916640</v>
      </c>
      <c r="F128" s="29">
        <f t="shared" si="33"/>
        <v>-958360</v>
      </c>
      <c r="G128" s="34">
        <f>+Inputs!$D$3</f>
        <v>0.37951000000000001</v>
      </c>
      <c r="I128" s="27">
        <f t="shared" si="38"/>
        <v>2875000</v>
      </c>
      <c r="K128" s="27">
        <f t="shared" si="34"/>
        <v>15972</v>
      </c>
      <c r="L128" s="27">
        <f t="shared" si="39"/>
        <v>1916640</v>
      </c>
      <c r="M128" s="27">
        <f t="shared" si="35"/>
        <v>6061.5337200000004</v>
      </c>
      <c r="N128" s="27">
        <f t="shared" si="36"/>
        <v>6061.5337200000004</v>
      </c>
      <c r="O128" s="27">
        <f t="shared" si="40"/>
        <v>-363688.35624000354</v>
      </c>
      <c r="P128" s="27">
        <f t="shared" si="41"/>
        <v>363688.35624000354</v>
      </c>
    </row>
    <row r="129" spans="1:16">
      <c r="A129" s="31">
        <v>39508</v>
      </c>
      <c r="C129" s="6">
        <v>121</v>
      </c>
      <c r="D129" s="29">
        <f t="shared" si="32"/>
        <v>15972</v>
      </c>
      <c r="E129" s="29">
        <f t="shared" si="37"/>
        <v>1932612</v>
      </c>
      <c r="F129" s="29">
        <f t="shared" si="33"/>
        <v>-942388</v>
      </c>
      <c r="G129" s="34">
        <f>+Inputs!$D$3</f>
        <v>0.37951000000000001</v>
      </c>
      <c r="I129" s="27">
        <f t="shared" si="38"/>
        <v>2875000</v>
      </c>
      <c r="K129" s="27">
        <f t="shared" si="34"/>
        <v>15972</v>
      </c>
      <c r="L129" s="27">
        <f t="shared" si="39"/>
        <v>1932612</v>
      </c>
      <c r="M129" s="27">
        <f t="shared" si="35"/>
        <v>6061.5337200000004</v>
      </c>
      <c r="N129" s="27">
        <f t="shared" si="36"/>
        <v>6061.5337200000004</v>
      </c>
      <c r="O129" s="27">
        <f t="shared" si="40"/>
        <v>-357626.82252000354</v>
      </c>
      <c r="P129" s="27">
        <f t="shared" si="41"/>
        <v>357626.82252000354</v>
      </c>
    </row>
    <row r="130" spans="1:16">
      <c r="A130" s="30">
        <v>39539</v>
      </c>
      <c r="C130" s="6">
        <v>122</v>
      </c>
      <c r="D130" s="29">
        <f t="shared" si="32"/>
        <v>15972</v>
      </c>
      <c r="E130" s="29">
        <f t="shared" si="37"/>
        <v>1948584</v>
      </c>
      <c r="F130" s="29">
        <f t="shared" si="33"/>
        <v>-926416</v>
      </c>
      <c r="G130" s="34">
        <f>+Inputs!$D$3</f>
        <v>0.37951000000000001</v>
      </c>
      <c r="I130" s="27">
        <f t="shared" si="38"/>
        <v>2875000</v>
      </c>
      <c r="K130" s="27">
        <f t="shared" si="34"/>
        <v>15972</v>
      </c>
      <c r="L130" s="27">
        <f t="shared" si="39"/>
        <v>1948584</v>
      </c>
      <c r="M130" s="27">
        <f t="shared" si="35"/>
        <v>6061.5337200000004</v>
      </c>
      <c r="N130" s="27">
        <f t="shared" si="36"/>
        <v>6061.5337200000004</v>
      </c>
      <c r="O130" s="27">
        <f t="shared" si="40"/>
        <v>-351565.28880000353</v>
      </c>
      <c r="P130" s="27">
        <f t="shared" si="41"/>
        <v>351565.28880000353</v>
      </c>
    </row>
    <row r="131" spans="1:16">
      <c r="A131" s="31">
        <v>39569</v>
      </c>
      <c r="C131" s="6">
        <v>123</v>
      </c>
      <c r="D131" s="29">
        <f t="shared" si="32"/>
        <v>15972</v>
      </c>
      <c r="E131" s="29">
        <f t="shared" si="37"/>
        <v>1964556</v>
      </c>
      <c r="F131" s="29">
        <f t="shared" si="33"/>
        <v>-910444</v>
      </c>
      <c r="G131" s="34">
        <f>+Inputs!$D$3</f>
        <v>0.37951000000000001</v>
      </c>
      <c r="I131" s="27">
        <f t="shared" si="38"/>
        <v>2875000</v>
      </c>
      <c r="K131" s="27">
        <f t="shared" si="34"/>
        <v>15972</v>
      </c>
      <c r="L131" s="27">
        <f t="shared" si="39"/>
        <v>1964556</v>
      </c>
      <c r="M131" s="27">
        <f t="shared" si="35"/>
        <v>6061.5337200000004</v>
      </c>
      <c r="N131" s="27">
        <f t="shared" si="36"/>
        <v>6061.5337200000004</v>
      </c>
      <c r="O131" s="27">
        <f t="shared" si="40"/>
        <v>-345503.75508000352</v>
      </c>
      <c r="P131" s="27">
        <f t="shared" si="41"/>
        <v>345503.75508000352</v>
      </c>
    </row>
    <row r="132" spans="1:16">
      <c r="A132" s="30">
        <v>39600</v>
      </c>
      <c r="C132" s="6">
        <v>124</v>
      </c>
      <c r="D132" s="29">
        <f t="shared" si="32"/>
        <v>15972</v>
      </c>
      <c r="E132" s="29">
        <f t="shared" si="37"/>
        <v>1980528</v>
      </c>
      <c r="F132" s="29">
        <f t="shared" si="33"/>
        <v>-894472</v>
      </c>
      <c r="G132" s="34">
        <f>+Inputs!$D$3</f>
        <v>0.37951000000000001</v>
      </c>
      <c r="I132" s="27">
        <f t="shared" si="38"/>
        <v>2875000</v>
      </c>
      <c r="K132" s="27">
        <f t="shared" si="34"/>
        <v>15972</v>
      </c>
      <c r="L132" s="27">
        <f t="shared" si="39"/>
        <v>1980528</v>
      </c>
      <c r="M132" s="27">
        <f t="shared" si="35"/>
        <v>6061.5337200000004</v>
      </c>
      <c r="N132" s="27">
        <f t="shared" si="36"/>
        <v>6061.5337200000004</v>
      </c>
      <c r="O132" s="27">
        <f t="shared" si="40"/>
        <v>-339442.22136000352</v>
      </c>
      <c r="P132" s="27">
        <f t="shared" si="41"/>
        <v>339442.22136000352</v>
      </c>
    </row>
    <row r="133" spans="1:16">
      <c r="A133" s="31">
        <v>39630</v>
      </c>
      <c r="C133" s="6">
        <v>125</v>
      </c>
      <c r="D133" s="29">
        <f t="shared" si="32"/>
        <v>15972</v>
      </c>
      <c r="E133" s="29">
        <f t="shared" si="37"/>
        <v>1996500</v>
      </c>
      <c r="F133" s="29">
        <f t="shared" si="33"/>
        <v>-878500</v>
      </c>
      <c r="G133" s="34">
        <f>+Inputs!$D$3</f>
        <v>0.37951000000000001</v>
      </c>
      <c r="I133" s="27">
        <f t="shared" si="38"/>
        <v>2875000</v>
      </c>
      <c r="K133" s="27">
        <f t="shared" si="34"/>
        <v>15972</v>
      </c>
      <c r="L133" s="27">
        <f t="shared" si="39"/>
        <v>1996500</v>
      </c>
      <c r="M133" s="27">
        <f t="shared" si="35"/>
        <v>6061.5337200000004</v>
      </c>
      <c r="N133" s="27">
        <f t="shared" si="36"/>
        <v>6061.5337200000004</v>
      </c>
      <c r="O133" s="27">
        <f t="shared" si="40"/>
        <v>-333380.68764000351</v>
      </c>
      <c r="P133" s="27">
        <f t="shared" si="41"/>
        <v>333380.68764000351</v>
      </c>
    </row>
    <row r="134" spans="1:16">
      <c r="A134" s="30">
        <v>39661</v>
      </c>
      <c r="C134" s="6">
        <v>126</v>
      </c>
      <c r="D134" s="29">
        <f t="shared" si="32"/>
        <v>15972</v>
      </c>
      <c r="E134" s="29">
        <f t="shared" si="37"/>
        <v>2012472</v>
      </c>
      <c r="F134" s="29">
        <f t="shared" si="33"/>
        <v>-862528</v>
      </c>
      <c r="G134" s="34">
        <f>+Inputs!$D$3</f>
        <v>0.37951000000000001</v>
      </c>
      <c r="I134" s="27">
        <f t="shared" si="38"/>
        <v>2875000</v>
      </c>
      <c r="K134" s="27">
        <f t="shared" si="34"/>
        <v>15972</v>
      </c>
      <c r="L134" s="27">
        <f t="shared" si="39"/>
        <v>2012472</v>
      </c>
      <c r="M134" s="27">
        <f t="shared" si="35"/>
        <v>6061.5337200000004</v>
      </c>
      <c r="N134" s="27">
        <f t="shared" si="36"/>
        <v>6061.5337200000004</v>
      </c>
      <c r="O134" s="27">
        <f t="shared" si="40"/>
        <v>-327319.1539200035</v>
      </c>
      <c r="P134" s="27">
        <f t="shared" si="41"/>
        <v>327319.1539200035</v>
      </c>
    </row>
    <row r="135" spans="1:16">
      <c r="A135" s="31">
        <v>39692</v>
      </c>
      <c r="C135" s="6">
        <v>127</v>
      </c>
      <c r="D135" s="29">
        <f t="shared" si="32"/>
        <v>15972</v>
      </c>
      <c r="E135" s="29">
        <f t="shared" si="37"/>
        <v>2028444</v>
      </c>
      <c r="F135" s="29">
        <f t="shared" si="33"/>
        <v>-846556</v>
      </c>
      <c r="G135" s="34">
        <f>+Inputs!$D$3</f>
        <v>0.37951000000000001</v>
      </c>
      <c r="I135" s="27">
        <f t="shared" si="38"/>
        <v>2875000</v>
      </c>
      <c r="K135" s="27">
        <f t="shared" si="34"/>
        <v>15972</v>
      </c>
      <c r="L135" s="27">
        <f t="shared" si="39"/>
        <v>2028444</v>
      </c>
      <c r="M135" s="27">
        <f t="shared" si="35"/>
        <v>6061.5337200000004</v>
      </c>
      <c r="N135" s="27">
        <f t="shared" si="36"/>
        <v>6061.5337200000004</v>
      </c>
      <c r="O135" s="27">
        <f t="shared" si="40"/>
        <v>-321257.6202000035</v>
      </c>
      <c r="P135" s="27">
        <f t="shared" si="41"/>
        <v>321257.6202000035</v>
      </c>
    </row>
    <row r="136" spans="1:16">
      <c r="A136" s="30">
        <v>39722</v>
      </c>
      <c r="C136" s="6">
        <v>128</v>
      </c>
      <c r="D136" s="29">
        <f t="shared" si="32"/>
        <v>15972</v>
      </c>
      <c r="E136" s="29">
        <f t="shared" si="37"/>
        <v>2044416</v>
      </c>
      <c r="F136" s="29">
        <f t="shared" si="33"/>
        <v>-830584</v>
      </c>
      <c r="G136" s="34">
        <f>+Inputs!$D$3</f>
        <v>0.37951000000000001</v>
      </c>
      <c r="I136" s="27">
        <f t="shared" si="38"/>
        <v>2875000</v>
      </c>
      <c r="K136" s="27">
        <f t="shared" si="34"/>
        <v>15972</v>
      </c>
      <c r="L136" s="27">
        <f t="shared" si="39"/>
        <v>2044416</v>
      </c>
      <c r="M136" s="27">
        <f t="shared" si="35"/>
        <v>6061.5337200000004</v>
      </c>
      <c r="N136" s="27">
        <f t="shared" si="36"/>
        <v>6061.5337200000004</v>
      </c>
      <c r="O136" s="27">
        <f t="shared" si="40"/>
        <v>-315196.08648000349</v>
      </c>
      <c r="P136" s="27">
        <f t="shared" si="41"/>
        <v>315196.08648000349</v>
      </c>
    </row>
    <row r="137" spans="1:16">
      <c r="A137" s="31">
        <v>39753</v>
      </c>
      <c r="C137" s="6">
        <v>129</v>
      </c>
      <c r="D137" s="29">
        <f t="shared" ref="D137:D168" si="42">ROUND(-(+$B$9/180)*1,0)</f>
        <v>15972</v>
      </c>
      <c r="E137" s="29">
        <f t="shared" si="37"/>
        <v>2060388</v>
      </c>
      <c r="F137" s="29">
        <f t="shared" ref="F137:F168" si="43">$B$9+E137</f>
        <v>-814612</v>
      </c>
      <c r="G137" s="34">
        <f>+Inputs!$D$3</f>
        <v>0.37951000000000001</v>
      </c>
      <c r="I137" s="27">
        <f t="shared" si="38"/>
        <v>2875000</v>
      </c>
      <c r="K137" s="27">
        <f t="shared" ref="K137:K168" si="44">D137</f>
        <v>15972</v>
      </c>
      <c r="L137" s="27">
        <f t="shared" si="39"/>
        <v>2060388</v>
      </c>
      <c r="M137" s="27">
        <f t="shared" ref="M137:M168" si="45">K137*G137</f>
        <v>6061.5337200000004</v>
      </c>
      <c r="N137" s="27">
        <f t="shared" ref="N137:N168" si="46">M137-J137</f>
        <v>6061.5337200000004</v>
      </c>
      <c r="O137" s="27">
        <f t="shared" si="40"/>
        <v>-309134.55276000348</v>
      </c>
      <c r="P137" s="27">
        <f t="shared" si="41"/>
        <v>309134.55276000348</v>
      </c>
    </row>
    <row r="138" spans="1:16">
      <c r="A138" s="30">
        <v>39783</v>
      </c>
      <c r="C138" s="6">
        <v>130</v>
      </c>
      <c r="D138" s="29">
        <f t="shared" si="42"/>
        <v>15972</v>
      </c>
      <c r="E138" s="29">
        <f t="shared" ref="E138:E169" si="47">+E137+D138</f>
        <v>2076360</v>
      </c>
      <c r="F138" s="29">
        <f t="shared" si="43"/>
        <v>-798640</v>
      </c>
      <c r="G138" s="34">
        <f>+Inputs!$D$3</f>
        <v>0.37951000000000001</v>
      </c>
      <c r="I138" s="27">
        <f t="shared" ref="I138:I169" si="48">+I137+H138</f>
        <v>2875000</v>
      </c>
      <c r="K138" s="27">
        <f t="shared" si="44"/>
        <v>15972</v>
      </c>
      <c r="L138" s="27">
        <f t="shared" ref="L138:L169" si="49">+L137+K138</f>
        <v>2076360</v>
      </c>
      <c r="M138" s="27">
        <f t="shared" si="45"/>
        <v>6061.5337200000004</v>
      </c>
      <c r="N138" s="27">
        <f t="shared" si="46"/>
        <v>6061.5337200000004</v>
      </c>
      <c r="O138" s="27">
        <f t="shared" ref="O138:O169" si="50">+O137+N138</f>
        <v>-303073.01904000348</v>
      </c>
      <c r="P138" s="27">
        <f t="shared" ref="P138:P169" si="51">P137-N138</f>
        <v>303073.01904000348</v>
      </c>
    </row>
    <row r="139" spans="1:16">
      <c r="A139" s="31">
        <v>39814</v>
      </c>
      <c r="C139" s="6">
        <v>131</v>
      </c>
      <c r="D139" s="29">
        <f t="shared" si="42"/>
        <v>15972</v>
      </c>
      <c r="E139" s="29">
        <f t="shared" si="47"/>
        <v>2092332</v>
      </c>
      <c r="F139" s="29">
        <f t="shared" si="43"/>
        <v>-782668</v>
      </c>
      <c r="G139" s="34">
        <f>+Inputs!$D$3</f>
        <v>0.37951000000000001</v>
      </c>
      <c r="I139" s="27">
        <f t="shared" si="48"/>
        <v>2875000</v>
      </c>
      <c r="K139" s="27">
        <f t="shared" si="44"/>
        <v>15972</v>
      </c>
      <c r="L139" s="27">
        <f t="shared" si="49"/>
        <v>2092332</v>
      </c>
      <c r="M139" s="27">
        <f t="shared" si="45"/>
        <v>6061.5337200000004</v>
      </c>
      <c r="N139" s="27">
        <f t="shared" si="46"/>
        <v>6061.5337200000004</v>
      </c>
      <c r="O139" s="27">
        <f t="shared" si="50"/>
        <v>-297011.48532000347</v>
      </c>
      <c r="P139" s="27">
        <f t="shared" si="51"/>
        <v>297011.48532000347</v>
      </c>
    </row>
    <row r="140" spans="1:16">
      <c r="A140" s="30">
        <v>39845</v>
      </c>
      <c r="C140" s="6">
        <v>132</v>
      </c>
      <c r="D140" s="29">
        <f t="shared" si="42"/>
        <v>15972</v>
      </c>
      <c r="E140" s="29">
        <f t="shared" si="47"/>
        <v>2108304</v>
      </c>
      <c r="F140" s="29">
        <f t="shared" si="43"/>
        <v>-766696</v>
      </c>
      <c r="G140" s="34">
        <f>+Inputs!$D$3</f>
        <v>0.37951000000000001</v>
      </c>
      <c r="I140" s="27">
        <f t="shared" si="48"/>
        <v>2875000</v>
      </c>
      <c r="K140" s="27">
        <f t="shared" si="44"/>
        <v>15972</v>
      </c>
      <c r="L140" s="27">
        <f t="shared" si="49"/>
        <v>2108304</v>
      </c>
      <c r="M140" s="27">
        <f t="shared" si="45"/>
        <v>6061.5337200000004</v>
      </c>
      <c r="N140" s="27">
        <f t="shared" si="46"/>
        <v>6061.5337200000004</v>
      </c>
      <c r="O140" s="27">
        <f t="shared" si="50"/>
        <v>-290949.95160000346</v>
      </c>
      <c r="P140" s="27">
        <f t="shared" si="51"/>
        <v>290949.95160000346</v>
      </c>
    </row>
    <row r="141" spans="1:16">
      <c r="A141" s="31">
        <v>39873</v>
      </c>
      <c r="C141" s="6">
        <v>133</v>
      </c>
      <c r="D141" s="29">
        <f t="shared" si="42"/>
        <v>15972</v>
      </c>
      <c r="E141" s="29">
        <f t="shared" si="47"/>
        <v>2124276</v>
      </c>
      <c r="F141" s="29">
        <f t="shared" si="43"/>
        <v>-750724</v>
      </c>
      <c r="G141" s="34">
        <f>+Inputs!$D$3</f>
        <v>0.37951000000000001</v>
      </c>
      <c r="I141" s="27">
        <f t="shared" si="48"/>
        <v>2875000</v>
      </c>
      <c r="K141" s="27">
        <f t="shared" si="44"/>
        <v>15972</v>
      </c>
      <c r="L141" s="27">
        <f t="shared" si="49"/>
        <v>2124276</v>
      </c>
      <c r="M141" s="27">
        <f t="shared" si="45"/>
        <v>6061.5337200000004</v>
      </c>
      <c r="N141" s="27">
        <f t="shared" si="46"/>
        <v>6061.5337200000004</v>
      </c>
      <c r="O141" s="27">
        <f t="shared" si="50"/>
        <v>-284888.41788000346</v>
      </c>
      <c r="P141" s="27">
        <f t="shared" si="51"/>
        <v>284888.41788000346</v>
      </c>
    </row>
    <row r="142" spans="1:16">
      <c r="A142" s="30">
        <v>39904</v>
      </c>
      <c r="C142" s="6">
        <v>134</v>
      </c>
      <c r="D142" s="29">
        <f t="shared" si="42"/>
        <v>15972</v>
      </c>
      <c r="E142" s="29">
        <f t="shared" si="47"/>
        <v>2140248</v>
      </c>
      <c r="F142" s="29">
        <f t="shared" si="43"/>
        <v>-734752</v>
      </c>
      <c r="G142" s="34">
        <f>+Inputs!$D$3</f>
        <v>0.37951000000000001</v>
      </c>
      <c r="I142" s="27">
        <f t="shared" si="48"/>
        <v>2875000</v>
      </c>
      <c r="K142" s="27">
        <f t="shared" si="44"/>
        <v>15972</v>
      </c>
      <c r="L142" s="27">
        <f t="shared" si="49"/>
        <v>2140248</v>
      </c>
      <c r="M142" s="27">
        <f t="shared" si="45"/>
        <v>6061.5337200000004</v>
      </c>
      <c r="N142" s="27">
        <f t="shared" si="46"/>
        <v>6061.5337200000004</v>
      </c>
      <c r="O142" s="27">
        <f t="shared" si="50"/>
        <v>-278826.88416000345</v>
      </c>
      <c r="P142" s="27">
        <f t="shared" si="51"/>
        <v>278826.88416000345</v>
      </c>
    </row>
    <row r="143" spans="1:16">
      <c r="A143" s="31">
        <v>39934</v>
      </c>
      <c r="C143" s="6">
        <v>135</v>
      </c>
      <c r="D143" s="29">
        <f t="shared" si="42"/>
        <v>15972</v>
      </c>
      <c r="E143" s="29">
        <f t="shared" si="47"/>
        <v>2156220</v>
      </c>
      <c r="F143" s="29">
        <f t="shared" si="43"/>
        <v>-718780</v>
      </c>
      <c r="G143" s="34">
        <f>+Inputs!$D$3</f>
        <v>0.37951000000000001</v>
      </c>
      <c r="I143" s="27">
        <f t="shared" si="48"/>
        <v>2875000</v>
      </c>
      <c r="K143" s="27">
        <f t="shared" si="44"/>
        <v>15972</v>
      </c>
      <c r="L143" s="27">
        <f t="shared" si="49"/>
        <v>2156220</v>
      </c>
      <c r="M143" s="27">
        <f t="shared" si="45"/>
        <v>6061.5337200000004</v>
      </c>
      <c r="N143" s="27">
        <f t="shared" si="46"/>
        <v>6061.5337200000004</v>
      </c>
      <c r="O143" s="27">
        <f t="shared" si="50"/>
        <v>-272765.35044000344</v>
      </c>
      <c r="P143" s="27">
        <f t="shared" si="51"/>
        <v>272765.35044000344</v>
      </c>
    </row>
    <row r="144" spans="1:16">
      <c r="A144" s="30">
        <v>39965</v>
      </c>
      <c r="C144" s="6">
        <v>136</v>
      </c>
      <c r="D144" s="29">
        <f t="shared" si="42"/>
        <v>15972</v>
      </c>
      <c r="E144" s="29">
        <f t="shared" si="47"/>
        <v>2172192</v>
      </c>
      <c r="F144" s="29">
        <f t="shared" si="43"/>
        <v>-702808</v>
      </c>
      <c r="G144" s="34">
        <f>+Inputs!$D$3</f>
        <v>0.37951000000000001</v>
      </c>
      <c r="I144" s="27">
        <f t="shared" si="48"/>
        <v>2875000</v>
      </c>
      <c r="K144" s="27">
        <f t="shared" si="44"/>
        <v>15972</v>
      </c>
      <c r="L144" s="27">
        <f t="shared" si="49"/>
        <v>2172192</v>
      </c>
      <c r="M144" s="27">
        <f t="shared" si="45"/>
        <v>6061.5337200000004</v>
      </c>
      <c r="N144" s="27">
        <f t="shared" si="46"/>
        <v>6061.5337200000004</v>
      </c>
      <c r="O144" s="27">
        <f t="shared" si="50"/>
        <v>-266703.81672000344</v>
      </c>
      <c r="P144" s="27">
        <f t="shared" si="51"/>
        <v>266703.81672000344</v>
      </c>
    </row>
    <row r="145" spans="1:16">
      <c r="A145" s="31">
        <v>39995</v>
      </c>
      <c r="C145" s="6">
        <v>137</v>
      </c>
      <c r="D145" s="29">
        <f t="shared" si="42"/>
        <v>15972</v>
      </c>
      <c r="E145" s="29">
        <f t="shared" si="47"/>
        <v>2188164</v>
      </c>
      <c r="F145" s="29">
        <f t="shared" si="43"/>
        <v>-686836</v>
      </c>
      <c r="G145" s="34">
        <f>+Inputs!$D$3</f>
        <v>0.37951000000000001</v>
      </c>
      <c r="I145" s="27">
        <f t="shared" si="48"/>
        <v>2875000</v>
      </c>
      <c r="K145" s="27">
        <f t="shared" si="44"/>
        <v>15972</v>
      </c>
      <c r="L145" s="27">
        <f t="shared" si="49"/>
        <v>2188164</v>
      </c>
      <c r="M145" s="27">
        <f t="shared" si="45"/>
        <v>6061.5337200000004</v>
      </c>
      <c r="N145" s="27">
        <f t="shared" si="46"/>
        <v>6061.5337200000004</v>
      </c>
      <c r="O145" s="27">
        <f t="shared" si="50"/>
        <v>-260642.28300000343</v>
      </c>
      <c r="P145" s="27">
        <f t="shared" si="51"/>
        <v>260642.28300000343</v>
      </c>
    </row>
    <row r="146" spans="1:16">
      <c r="A146" s="30">
        <v>40026</v>
      </c>
      <c r="C146" s="6">
        <v>138</v>
      </c>
      <c r="D146" s="29">
        <f t="shared" si="42"/>
        <v>15972</v>
      </c>
      <c r="E146" s="29">
        <f t="shared" si="47"/>
        <v>2204136</v>
      </c>
      <c r="F146" s="29">
        <f t="shared" si="43"/>
        <v>-670864</v>
      </c>
      <c r="G146" s="34">
        <f>+Inputs!$D$3</f>
        <v>0.37951000000000001</v>
      </c>
      <c r="I146" s="27">
        <f t="shared" si="48"/>
        <v>2875000</v>
      </c>
      <c r="K146" s="27">
        <f t="shared" si="44"/>
        <v>15972</v>
      </c>
      <c r="L146" s="27">
        <f t="shared" si="49"/>
        <v>2204136</v>
      </c>
      <c r="M146" s="27">
        <f t="shared" si="45"/>
        <v>6061.5337200000004</v>
      </c>
      <c r="N146" s="27">
        <f t="shared" si="46"/>
        <v>6061.5337200000004</v>
      </c>
      <c r="O146" s="27">
        <f t="shared" si="50"/>
        <v>-254580.74928000342</v>
      </c>
      <c r="P146" s="27">
        <f t="shared" si="51"/>
        <v>254580.74928000342</v>
      </c>
    </row>
    <row r="147" spans="1:16">
      <c r="A147" s="31">
        <v>40057</v>
      </c>
      <c r="C147" s="6">
        <v>139</v>
      </c>
      <c r="D147" s="29">
        <f t="shared" si="42"/>
        <v>15972</v>
      </c>
      <c r="E147" s="29">
        <f t="shared" si="47"/>
        <v>2220108</v>
      </c>
      <c r="F147" s="29">
        <f t="shared" si="43"/>
        <v>-654892</v>
      </c>
      <c r="G147" s="34">
        <f>+Inputs!$D$3</f>
        <v>0.37951000000000001</v>
      </c>
      <c r="I147" s="27">
        <f t="shared" si="48"/>
        <v>2875000</v>
      </c>
      <c r="K147" s="27">
        <f t="shared" si="44"/>
        <v>15972</v>
      </c>
      <c r="L147" s="27">
        <f t="shared" si="49"/>
        <v>2220108</v>
      </c>
      <c r="M147" s="27">
        <f t="shared" si="45"/>
        <v>6061.5337200000004</v>
      </c>
      <c r="N147" s="27">
        <f t="shared" si="46"/>
        <v>6061.5337200000004</v>
      </c>
      <c r="O147" s="27">
        <f t="shared" si="50"/>
        <v>-248519.21556000342</v>
      </c>
      <c r="P147" s="27">
        <f t="shared" si="51"/>
        <v>248519.21556000342</v>
      </c>
    </row>
    <row r="148" spans="1:16">
      <c r="A148" s="30">
        <v>40087</v>
      </c>
      <c r="C148" s="6">
        <v>140</v>
      </c>
      <c r="D148" s="29">
        <f t="shared" si="42"/>
        <v>15972</v>
      </c>
      <c r="E148" s="29">
        <f t="shared" si="47"/>
        <v>2236080</v>
      </c>
      <c r="F148" s="29">
        <f t="shared" si="43"/>
        <v>-638920</v>
      </c>
      <c r="G148" s="34">
        <f>+Inputs!$D$3</f>
        <v>0.37951000000000001</v>
      </c>
      <c r="I148" s="27">
        <f t="shared" si="48"/>
        <v>2875000</v>
      </c>
      <c r="K148" s="27">
        <f t="shared" si="44"/>
        <v>15972</v>
      </c>
      <c r="L148" s="27">
        <f t="shared" si="49"/>
        <v>2236080</v>
      </c>
      <c r="M148" s="27">
        <f t="shared" si="45"/>
        <v>6061.5337200000004</v>
      </c>
      <c r="N148" s="27">
        <f t="shared" si="46"/>
        <v>6061.5337200000004</v>
      </c>
      <c r="O148" s="27">
        <f t="shared" si="50"/>
        <v>-242457.68184000341</v>
      </c>
      <c r="P148" s="27">
        <f t="shared" si="51"/>
        <v>242457.68184000341</v>
      </c>
    </row>
    <row r="149" spans="1:16">
      <c r="A149" s="31">
        <v>40118</v>
      </c>
      <c r="C149" s="6">
        <v>141</v>
      </c>
      <c r="D149" s="29">
        <f t="shared" si="42"/>
        <v>15972</v>
      </c>
      <c r="E149" s="29">
        <f t="shared" si="47"/>
        <v>2252052</v>
      </c>
      <c r="F149" s="29">
        <f t="shared" si="43"/>
        <v>-622948</v>
      </c>
      <c r="G149" s="34">
        <f>+Inputs!$D$3</f>
        <v>0.37951000000000001</v>
      </c>
      <c r="I149" s="27">
        <f t="shared" si="48"/>
        <v>2875000</v>
      </c>
      <c r="K149" s="27">
        <f t="shared" si="44"/>
        <v>15972</v>
      </c>
      <c r="L149" s="27">
        <f t="shared" si="49"/>
        <v>2252052</v>
      </c>
      <c r="M149" s="27">
        <f t="shared" si="45"/>
        <v>6061.5337200000004</v>
      </c>
      <c r="N149" s="27">
        <f t="shared" si="46"/>
        <v>6061.5337200000004</v>
      </c>
      <c r="O149" s="27">
        <f t="shared" si="50"/>
        <v>-236396.1481200034</v>
      </c>
      <c r="P149" s="27">
        <f t="shared" si="51"/>
        <v>236396.1481200034</v>
      </c>
    </row>
    <row r="150" spans="1:16">
      <c r="A150" s="30">
        <v>40148</v>
      </c>
      <c r="C150" s="6">
        <v>142</v>
      </c>
      <c r="D150" s="29">
        <f t="shared" si="42"/>
        <v>15972</v>
      </c>
      <c r="E150" s="29">
        <f t="shared" si="47"/>
        <v>2268024</v>
      </c>
      <c r="F150" s="29">
        <f t="shared" si="43"/>
        <v>-606976</v>
      </c>
      <c r="G150" s="34">
        <f>+Inputs!$D$3</f>
        <v>0.37951000000000001</v>
      </c>
      <c r="I150" s="27">
        <f t="shared" si="48"/>
        <v>2875000</v>
      </c>
      <c r="K150" s="27">
        <f t="shared" si="44"/>
        <v>15972</v>
      </c>
      <c r="L150" s="27">
        <f t="shared" si="49"/>
        <v>2268024</v>
      </c>
      <c r="M150" s="27">
        <f t="shared" si="45"/>
        <v>6061.5337200000004</v>
      </c>
      <c r="N150" s="27">
        <f t="shared" si="46"/>
        <v>6061.5337200000004</v>
      </c>
      <c r="O150" s="27">
        <f t="shared" si="50"/>
        <v>-230334.6144000034</v>
      </c>
      <c r="P150" s="27">
        <f t="shared" si="51"/>
        <v>230334.6144000034</v>
      </c>
    </row>
    <row r="151" spans="1:16">
      <c r="A151" s="31">
        <v>40179</v>
      </c>
      <c r="C151" s="6">
        <v>143</v>
      </c>
      <c r="D151" s="29">
        <f t="shared" si="42"/>
        <v>15972</v>
      </c>
      <c r="E151" s="29">
        <f t="shared" si="47"/>
        <v>2283996</v>
      </c>
      <c r="F151" s="29">
        <f t="shared" si="43"/>
        <v>-591004</v>
      </c>
      <c r="G151" s="34">
        <f>+Inputs!$D$3</f>
        <v>0.37951000000000001</v>
      </c>
      <c r="I151" s="27">
        <f t="shared" si="48"/>
        <v>2875000</v>
      </c>
      <c r="K151" s="27">
        <f t="shared" si="44"/>
        <v>15972</v>
      </c>
      <c r="L151" s="27">
        <f t="shared" si="49"/>
        <v>2283996</v>
      </c>
      <c r="M151" s="27">
        <f t="shared" si="45"/>
        <v>6061.5337200000004</v>
      </c>
      <c r="N151" s="27">
        <f t="shared" si="46"/>
        <v>6061.5337200000004</v>
      </c>
      <c r="O151" s="27">
        <f t="shared" si="50"/>
        <v>-224273.08068000339</v>
      </c>
      <c r="P151" s="27">
        <f t="shared" si="51"/>
        <v>224273.08068000339</v>
      </c>
    </row>
    <row r="152" spans="1:16">
      <c r="A152" s="30">
        <v>40210</v>
      </c>
      <c r="C152" s="6">
        <v>144</v>
      </c>
      <c r="D152" s="29">
        <f t="shared" si="42"/>
        <v>15972</v>
      </c>
      <c r="E152" s="29">
        <f t="shared" si="47"/>
        <v>2299968</v>
      </c>
      <c r="F152" s="29">
        <f t="shared" si="43"/>
        <v>-575032</v>
      </c>
      <c r="G152" s="34">
        <f>+Inputs!$D$3</f>
        <v>0.37951000000000001</v>
      </c>
      <c r="I152" s="27">
        <f t="shared" si="48"/>
        <v>2875000</v>
      </c>
      <c r="K152" s="27">
        <f t="shared" si="44"/>
        <v>15972</v>
      </c>
      <c r="L152" s="27">
        <f t="shared" si="49"/>
        <v>2299968</v>
      </c>
      <c r="M152" s="27">
        <f t="shared" si="45"/>
        <v>6061.5337200000004</v>
      </c>
      <c r="N152" s="27">
        <f t="shared" si="46"/>
        <v>6061.5337200000004</v>
      </c>
      <c r="O152" s="27">
        <f t="shared" si="50"/>
        <v>-218211.54696000338</v>
      </c>
      <c r="P152" s="27">
        <f t="shared" si="51"/>
        <v>218211.54696000338</v>
      </c>
    </row>
    <row r="153" spans="1:16">
      <c r="A153" s="31">
        <v>40238</v>
      </c>
      <c r="C153" s="6">
        <v>145</v>
      </c>
      <c r="D153" s="29">
        <f t="shared" si="42"/>
        <v>15972</v>
      </c>
      <c r="E153" s="29">
        <f t="shared" si="47"/>
        <v>2315940</v>
      </c>
      <c r="F153" s="29">
        <f t="shared" si="43"/>
        <v>-559060</v>
      </c>
      <c r="G153" s="34">
        <f>+Inputs!$D$3</f>
        <v>0.37951000000000001</v>
      </c>
      <c r="I153" s="27">
        <f t="shared" si="48"/>
        <v>2875000</v>
      </c>
      <c r="K153" s="27">
        <f t="shared" si="44"/>
        <v>15972</v>
      </c>
      <c r="L153" s="27">
        <f t="shared" si="49"/>
        <v>2315940</v>
      </c>
      <c r="M153" s="27">
        <f t="shared" si="45"/>
        <v>6061.5337200000004</v>
      </c>
      <c r="N153" s="27">
        <f t="shared" si="46"/>
        <v>6061.5337200000004</v>
      </c>
      <c r="O153" s="27">
        <f t="shared" si="50"/>
        <v>-212150.01324000338</v>
      </c>
      <c r="P153" s="27">
        <f t="shared" si="51"/>
        <v>212150.01324000338</v>
      </c>
    </row>
    <row r="154" spans="1:16">
      <c r="A154" s="30">
        <v>40269</v>
      </c>
      <c r="C154" s="6">
        <v>146</v>
      </c>
      <c r="D154" s="29">
        <f t="shared" si="42"/>
        <v>15972</v>
      </c>
      <c r="E154" s="29">
        <f t="shared" si="47"/>
        <v>2331912</v>
      </c>
      <c r="F154" s="29">
        <f t="shared" si="43"/>
        <v>-543088</v>
      </c>
      <c r="G154" s="34">
        <f>+Inputs!$D$3</f>
        <v>0.37951000000000001</v>
      </c>
      <c r="I154" s="27">
        <f t="shared" si="48"/>
        <v>2875000</v>
      </c>
      <c r="K154" s="27">
        <f t="shared" si="44"/>
        <v>15972</v>
      </c>
      <c r="L154" s="27">
        <f t="shared" si="49"/>
        <v>2331912</v>
      </c>
      <c r="M154" s="27">
        <f t="shared" si="45"/>
        <v>6061.5337200000004</v>
      </c>
      <c r="N154" s="27">
        <f t="shared" si="46"/>
        <v>6061.5337200000004</v>
      </c>
      <c r="O154" s="27">
        <f t="shared" si="50"/>
        <v>-206088.47952000337</v>
      </c>
      <c r="P154" s="27">
        <f t="shared" si="51"/>
        <v>206088.47952000337</v>
      </c>
    </row>
    <row r="155" spans="1:16">
      <c r="A155" s="31">
        <v>40299</v>
      </c>
      <c r="C155" s="6">
        <v>147</v>
      </c>
      <c r="D155" s="29">
        <f t="shared" si="42"/>
        <v>15972</v>
      </c>
      <c r="E155" s="29">
        <f t="shared" si="47"/>
        <v>2347884</v>
      </c>
      <c r="F155" s="29">
        <f t="shared" si="43"/>
        <v>-527116</v>
      </c>
      <c r="G155" s="34">
        <f>+Inputs!$D$3</f>
        <v>0.37951000000000001</v>
      </c>
      <c r="I155" s="27">
        <f t="shared" si="48"/>
        <v>2875000</v>
      </c>
      <c r="K155" s="27">
        <f t="shared" si="44"/>
        <v>15972</v>
      </c>
      <c r="L155" s="27">
        <f t="shared" si="49"/>
        <v>2347884</v>
      </c>
      <c r="M155" s="27">
        <f t="shared" si="45"/>
        <v>6061.5337200000004</v>
      </c>
      <c r="N155" s="27">
        <f t="shared" si="46"/>
        <v>6061.5337200000004</v>
      </c>
      <c r="O155" s="27">
        <f t="shared" si="50"/>
        <v>-200026.94580000336</v>
      </c>
      <c r="P155" s="27">
        <f t="shared" si="51"/>
        <v>200026.94580000336</v>
      </c>
    </row>
    <row r="156" spans="1:16">
      <c r="A156" s="30">
        <v>40330</v>
      </c>
      <c r="C156" s="6">
        <v>148</v>
      </c>
      <c r="D156" s="29">
        <f t="shared" si="42"/>
        <v>15972</v>
      </c>
      <c r="E156" s="29">
        <f t="shared" si="47"/>
        <v>2363856</v>
      </c>
      <c r="F156" s="29">
        <f t="shared" si="43"/>
        <v>-511144</v>
      </c>
      <c r="G156" s="34">
        <f>+Inputs!$D$3</f>
        <v>0.37951000000000001</v>
      </c>
      <c r="I156" s="27">
        <f t="shared" si="48"/>
        <v>2875000</v>
      </c>
      <c r="K156" s="27">
        <f t="shared" si="44"/>
        <v>15972</v>
      </c>
      <c r="L156" s="27">
        <f t="shared" si="49"/>
        <v>2363856</v>
      </c>
      <c r="M156" s="27">
        <f t="shared" si="45"/>
        <v>6061.5337200000004</v>
      </c>
      <c r="N156" s="27">
        <f t="shared" si="46"/>
        <v>6061.5337200000004</v>
      </c>
      <c r="O156" s="27">
        <f t="shared" si="50"/>
        <v>-193965.41208000336</v>
      </c>
      <c r="P156" s="27">
        <f t="shared" si="51"/>
        <v>193965.41208000336</v>
      </c>
    </row>
    <row r="157" spans="1:16">
      <c r="A157" s="31">
        <v>40360</v>
      </c>
      <c r="C157" s="6">
        <v>149</v>
      </c>
      <c r="D157" s="29">
        <f t="shared" si="42"/>
        <v>15972</v>
      </c>
      <c r="E157" s="29">
        <f t="shared" si="47"/>
        <v>2379828</v>
      </c>
      <c r="F157" s="29">
        <f t="shared" si="43"/>
        <v>-495172</v>
      </c>
      <c r="G157" s="34">
        <f>+Inputs!$D$3</f>
        <v>0.37951000000000001</v>
      </c>
      <c r="I157" s="27">
        <f t="shared" si="48"/>
        <v>2875000</v>
      </c>
      <c r="K157" s="27">
        <f t="shared" si="44"/>
        <v>15972</v>
      </c>
      <c r="L157" s="27">
        <f t="shared" si="49"/>
        <v>2379828</v>
      </c>
      <c r="M157" s="27">
        <f t="shared" si="45"/>
        <v>6061.5337200000004</v>
      </c>
      <c r="N157" s="27">
        <f t="shared" si="46"/>
        <v>6061.5337200000004</v>
      </c>
      <c r="O157" s="27">
        <f t="shared" si="50"/>
        <v>-187903.87836000335</v>
      </c>
      <c r="P157" s="27">
        <f t="shared" si="51"/>
        <v>187903.87836000335</v>
      </c>
    </row>
    <row r="158" spans="1:16">
      <c r="A158" s="30">
        <v>40391</v>
      </c>
      <c r="C158" s="6">
        <v>150</v>
      </c>
      <c r="D158" s="29">
        <f t="shared" si="42"/>
        <v>15972</v>
      </c>
      <c r="E158" s="29">
        <f t="shared" si="47"/>
        <v>2395800</v>
      </c>
      <c r="F158" s="29">
        <f t="shared" si="43"/>
        <v>-479200</v>
      </c>
      <c r="G158" s="34">
        <f>+Inputs!$D$3</f>
        <v>0.37951000000000001</v>
      </c>
      <c r="I158" s="27">
        <f t="shared" si="48"/>
        <v>2875000</v>
      </c>
      <c r="K158" s="27">
        <f t="shared" si="44"/>
        <v>15972</v>
      </c>
      <c r="L158" s="27">
        <f t="shared" si="49"/>
        <v>2395800</v>
      </c>
      <c r="M158" s="27">
        <f t="shared" si="45"/>
        <v>6061.5337200000004</v>
      </c>
      <c r="N158" s="27">
        <f t="shared" si="46"/>
        <v>6061.5337200000004</v>
      </c>
      <c r="O158" s="27">
        <f t="shared" si="50"/>
        <v>-181842.34464000334</v>
      </c>
      <c r="P158" s="27">
        <f t="shared" si="51"/>
        <v>181842.34464000334</v>
      </c>
    </row>
    <row r="159" spans="1:16">
      <c r="A159" s="31">
        <v>40422</v>
      </c>
      <c r="C159" s="6">
        <v>151</v>
      </c>
      <c r="D159" s="29">
        <f t="shared" si="42"/>
        <v>15972</v>
      </c>
      <c r="E159" s="29">
        <f t="shared" si="47"/>
        <v>2411772</v>
      </c>
      <c r="F159" s="29">
        <f t="shared" si="43"/>
        <v>-463228</v>
      </c>
      <c r="G159" s="34">
        <f>+Inputs!$D$3</f>
        <v>0.37951000000000001</v>
      </c>
      <c r="I159" s="27">
        <f t="shared" si="48"/>
        <v>2875000</v>
      </c>
      <c r="K159" s="27">
        <f t="shared" si="44"/>
        <v>15972</v>
      </c>
      <c r="L159" s="27">
        <f t="shared" si="49"/>
        <v>2411772</v>
      </c>
      <c r="M159" s="27">
        <f t="shared" si="45"/>
        <v>6061.5337200000004</v>
      </c>
      <c r="N159" s="27">
        <f t="shared" si="46"/>
        <v>6061.5337200000004</v>
      </c>
      <c r="O159" s="27">
        <f t="shared" si="50"/>
        <v>-175780.81092000334</v>
      </c>
      <c r="P159" s="27">
        <f t="shared" si="51"/>
        <v>175780.81092000334</v>
      </c>
    </row>
    <row r="160" spans="1:16">
      <c r="A160" s="30">
        <v>40452</v>
      </c>
      <c r="C160" s="6">
        <v>152</v>
      </c>
      <c r="D160" s="29">
        <f t="shared" si="42"/>
        <v>15972</v>
      </c>
      <c r="E160" s="29">
        <f t="shared" si="47"/>
        <v>2427744</v>
      </c>
      <c r="F160" s="29">
        <f t="shared" si="43"/>
        <v>-447256</v>
      </c>
      <c r="G160" s="34">
        <f>+Inputs!$D$3</f>
        <v>0.37951000000000001</v>
      </c>
      <c r="I160" s="27">
        <f t="shared" si="48"/>
        <v>2875000</v>
      </c>
      <c r="K160" s="27">
        <f t="shared" si="44"/>
        <v>15972</v>
      </c>
      <c r="L160" s="27">
        <f t="shared" si="49"/>
        <v>2427744</v>
      </c>
      <c r="M160" s="27">
        <f t="shared" si="45"/>
        <v>6061.5337200000004</v>
      </c>
      <c r="N160" s="27">
        <f t="shared" si="46"/>
        <v>6061.5337200000004</v>
      </c>
      <c r="O160" s="27">
        <f t="shared" si="50"/>
        <v>-169719.27720000333</v>
      </c>
      <c r="P160" s="27">
        <f t="shared" si="51"/>
        <v>169719.27720000333</v>
      </c>
    </row>
    <row r="161" spans="1:16">
      <c r="A161" s="31">
        <v>40483</v>
      </c>
      <c r="C161" s="6">
        <v>153</v>
      </c>
      <c r="D161" s="29">
        <f t="shared" si="42"/>
        <v>15972</v>
      </c>
      <c r="E161" s="29">
        <f t="shared" si="47"/>
        <v>2443716</v>
      </c>
      <c r="F161" s="29">
        <f t="shared" si="43"/>
        <v>-431284</v>
      </c>
      <c r="G161" s="34">
        <f>+Inputs!$D$3</f>
        <v>0.37951000000000001</v>
      </c>
      <c r="I161" s="27">
        <f t="shared" si="48"/>
        <v>2875000</v>
      </c>
      <c r="K161" s="27">
        <f t="shared" si="44"/>
        <v>15972</v>
      </c>
      <c r="L161" s="27">
        <f t="shared" si="49"/>
        <v>2443716</v>
      </c>
      <c r="M161" s="27">
        <f t="shared" si="45"/>
        <v>6061.5337200000004</v>
      </c>
      <c r="N161" s="27">
        <f t="shared" si="46"/>
        <v>6061.5337200000004</v>
      </c>
      <c r="O161" s="27">
        <f t="shared" si="50"/>
        <v>-163657.74348000332</v>
      </c>
      <c r="P161" s="27">
        <f t="shared" si="51"/>
        <v>163657.74348000332</v>
      </c>
    </row>
    <row r="162" spans="1:16">
      <c r="A162" s="30">
        <v>40513</v>
      </c>
      <c r="C162" s="6">
        <v>154</v>
      </c>
      <c r="D162" s="29">
        <f t="shared" si="42"/>
        <v>15972</v>
      </c>
      <c r="E162" s="29">
        <f t="shared" si="47"/>
        <v>2459688</v>
      </c>
      <c r="F162" s="29">
        <f t="shared" si="43"/>
        <v>-415312</v>
      </c>
      <c r="G162" s="34">
        <f>+Inputs!$D$3</f>
        <v>0.37951000000000001</v>
      </c>
      <c r="I162" s="27">
        <f t="shared" si="48"/>
        <v>2875000</v>
      </c>
      <c r="K162" s="27">
        <f t="shared" si="44"/>
        <v>15972</v>
      </c>
      <c r="L162" s="27">
        <f t="shared" si="49"/>
        <v>2459688</v>
      </c>
      <c r="M162" s="27">
        <f t="shared" si="45"/>
        <v>6061.5337200000004</v>
      </c>
      <c r="N162" s="27">
        <f t="shared" si="46"/>
        <v>6061.5337200000004</v>
      </c>
      <c r="O162" s="27">
        <f t="shared" si="50"/>
        <v>-157596.20976000332</v>
      </c>
      <c r="P162" s="27">
        <f t="shared" si="51"/>
        <v>157596.20976000332</v>
      </c>
    </row>
    <row r="163" spans="1:16">
      <c r="A163" s="31">
        <v>40544</v>
      </c>
      <c r="C163" s="6">
        <v>155</v>
      </c>
      <c r="D163" s="29">
        <f t="shared" si="42"/>
        <v>15972</v>
      </c>
      <c r="E163" s="29">
        <f t="shared" si="47"/>
        <v>2475660</v>
      </c>
      <c r="F163" s="29">
        <f t="shared" si="43"/>
        <v>-399340</v>
      </c>
      <c r="G163" s="34">
        <f>+Inputs!$D$3</f>
        <v>0.37951000000000001</v>
      </c>
      <c r="I163" s="27">
        <f t="shared" si="48"/>
        <v>2875000</v>
      </c>
      <c r="K163" s="27">
        <f t="shared" si="44"/>
        <v>15972</v>
      </c>
      <c r="L163" s="27">
        <f t="shared" si="49"/>
        <v>2475660</v>
      </c>
      <c r="M163" s="27">
        <f t="shared" si="45"/>
        <v>6061.5337200000004</v>
      </c>
      <c r="N163" s="27">
        <f t="shared" si="46"/>
        <v>6061.5337200000004</v>
      </c>
      <c r="O163" s="27">
        <f t="shared" si="50"/>
        <v>-151534.67604000331</v>
      </c>
      <c r="P163" s="27">
        <f t="shared" si="51"/>
        <v>151534.67604000331</v>
      </c>
    </row>
    <row r="164" spans="1:16">
      <c r="A164" s="30">
        <v>40575</v>
      </c>
      <c r="C164" s="6">
        <v>156</v>
      </c>
      <c r="D164" s="29">
        <f t="shared" si="42"/>
        <v>15972</v>
      </c>
      <c r="E164" s="29">
        <f t="shared" si="47"/>
        <v>2491632</v>
      </c>
      <c r="F164" s="29">
        <f t="shared" si="43"/>
        <v>-383368</v>
      </c>
      <c r="G164" s="34">
        <f>+Inputs!$D$3</f>
        <v>0.37951000000000001</v>
      </c>
      <c r="I164" s="27">
        <f t="shared" si="48"/>
        <v>2875000</v>
      </c>
      <c r="K164" s="27">
        <f t="shared" si="44"/>
        <v>15972</v>
      </c>
      <c r="L164" s="27">
        <f t="shared" si="49"/>
        <v>2491632</v>
      </c>
      <c r="M164" s="27">
        <f t="shared" si="45"/>
        <v>6061.5337200000004</v>
      </c>
      <c r="N164" s="27">
        <f t="shared" si="46"/>
        <v>6061.5337200000004</v>
      </c>
      <c r="O164" s="27">
        <f t="shared" si="50"/>
        <v>-145473.1423200033</v>
      </c>
      <c r="P164" s="27">
        <f t="shared" si="51"/>
        <v>145473.1423200033</v>
      </c>
    </row>
    <row r="165" spans="1:16">
      <c r="A165" s="31">
        <v>40603</v>
      </c>
      <c r="C165" s="6">
        <v>157</v>
      </c>
      <c r="D165" s="29">
        <f t="shared" si="42"/>
        <v>15972</v>
      </c>
      <c r="E165" s="29">
        <f t="shared" si="47"/>
        <v>2507604</v>
      </c>
      <c r="F165" s="29">
        <f t="shared" si="43"/>
        <v>-367396</v>
      </c>
      <c r="G165" s="34">
        <f>+Inputs!$D$3</f>
        <v>0.37951000000000001</v>
      </c>
      <c r="I165" s="27">
        <f t="shared" si="48"/>
        <v>2875000</v>
      </c>
      <c r="K165" s="27">
        <f t="shared" si="44"/>
        <v>15972</v>
      </c>
      <c r="L165" s="27">
        <f t="shared" si="49"/>
        <v>2507604</v>
      </c>
      <c r="M165" s="27">
        <f t="shared" si="45"/>
        <v>6061.5337200000004</v>
      </c>
      <c r="N165" s="27">
        <f t="shared" si="46"/>
        <v>6061.5337200000004</v>
      </c>
      <c r="O165" s="27">
        <f t="shared" si="50"/>
        <v>-139411.6086000033</v>
      </c>
      <c r="P165" s="27">
        <f t="shared" si="51"/>
        <v>139411.6086000033</v>
      </c>
    </row>
    <row r="166" spans="1:16">
      <c r="A166" s="30">
        <v>40634</v>
      </c>
      <c r="C166" s="6">
        <v>158</v>
      </c>
      <c r="D166" s="29">
        <f t="shared" si="42"/>
        <v>15972</v>
      </c>
      <c r="E166" s="29">
        <f t="shared" si="47"/>
        <v>2523576</v>
      </c>
      <c r="F166" s="29">
        <f t="shared" si="43"/>
        <v>-351424</v>
      </c>
      <c r="G166" s="34">
        <f>+Inputs!$D$3</f>
        <v>0.37951000000000001</v>
      </c>
      <c r="I166" s="27">
        <f t="shared" si="48"/>
        <v>2875000</v>
      </c>
      <c r="K166" s="27">
        <f t="shared" si="44"/>
        <v>15972</v>
      </c>
      <c r="L166" s="27">
        <f t="shared" si="49"/>
        <v>2523576</v>
      </c>
      <c r="M166" s="27">
        <f t="shared" si="45"/>
        <v>6061.5337200000004</v>
      </c>
      <c r="N166" s="27">
        <f t="shared" si="46"/>
        <v>6061.5337200000004</v>
      </c>
      <c r="O166" s="27">
        <f t="shared" si="50"/>
        <v>-133350.07488000329</v>
      </c>
      <c r="P166" s="27">
        <f t="shared" si="51"/>
        <v>133350.07488000329</v>
      </c>
    </row>
    <row r="167" spans="1:16">
      <c r="A167" s="31">
        <v>40664</v>
      </c>
      <c r="C167" s="6">
        <v>159</v>
      </c>
      <c r="D167" s="29">
        <f t="shared" si="42"/>
        <v>15972</v>
      </c>
      <c r="E167" s="29">
        <f t="shared" si="47"/>
        <v>2539548</v>
      </c>
      <c r="F167" s="29">
        <f t="shared" si="43"/>
        <v>-335452</v>
      </c>
      <c r="G167" s="34">
        <f>+Inputs!$D$3</f>
        <v>0.37951000000000001</v>
      </c>
      <c r="I167" s="27">
        <f t="shared" si="48"/>
        <v>2875000</v>
      </c>
      <c r="K167" s="27">
        <f t="shared" si="44"/>
        <v>15972</v>
      </c>
      <c r="L167" s="27">
        <f t="shared" si="49"/>
        <v>2539548</v>
      </c>
      <c r="M167" s="27">
        <f t="shared" si="45"/>
        <v>6061.5337200000004</v>
      </c>
      <c r="N167" s="27">
        <f t="shared" si="46"/>
        <v>6061.5337200000004</v>
      </c>
      <c r="O167" s="27">
        <f t="shared" si="50"/>
        <v>-127288.54116000328</v>
      </c>
      <c r="P167" s="27">
        <f t="shared" si="51"/>
        <v>127288.54116000328</v>
      </c>
    </row>
    <row r="168" spans="1:16">
      <c r="A168" s="30">
        <v>40695</v>
      </c>
      <c r="C168" s="6">
        <v>160</v>
      </c>
      <c r="D168" s="29">
        <f t="shared" si="42"/>
        <v>15972</v>
      </c>
      <c r="E168" s="29">
        <f t="shared" si="47"/>
        <v>2555520</v>
      </c>
      <c r="F168" s="29">
        <f t="shared" si="43"/>
        <v>-319480</v>
      </c>
      <c r="G168" s="34">
        <f>+Inputs!$D$3</f>
        <v>0.37951000000000001</v>
      </c>
      <c r="I168" s="27">
        <f t="shared" si="48"/>
        <v>2875000</v>
      </c>
      <c r="K168" s="27">
        <f t="shared" si="44"/>
        <v>15972</v>
      </c>
      <c r="L168" s="27">
        <f t="shared" si="49"/>
        <v>2555520</v>
      </c>
      <c r="M168" s="27">
        <f t="shared" si="45"/>
        <v>6061.5337200000004</v>
      </c>
      <c r="N168" s="27">
        <f t="shared" si="46"/>
        <v>6061.5337200000004</v>
      </c>
      <c r="O168" s="27">
        <f t="shared" si="50"/>
        <v>-121227.00744000328</v>
      </c>
      <c r="P168" s="27">
        <f t="shared" si="51"/>
        <v>121227.00744000328</v>
      </c>
    </row>
    <row r="169" spans="1:16">
      <c r="A169" s="31">
        <v>40725</v>
      </c>
      <c r="C169" s="6">
        <v>161</v>
      </c>
      <c r="D169" s="29">
        <f t="shared" ref="D169:D187" si="52">ROUND(-(+$B$9/180)*1,0)</f>
        <v>15972</v>
      </c>
      <c r="E169" s="29">
        <f t="shared" si="47"/>
        <v>2571492</v>
      </c>
      <c r="F169" s="29">
        <f t="shared" ref="F169:F188" si="53">$B$9+E169</f>
        <v>-303508</v>
      </c>
      <c r="G169" s="34">
        <f>+Inputs!$D$3</f>
        <v>0.37951000000000001</v>
      </c>
      <c r="I169" s="27">
        <f t="shared" si="48"/>
        <v>2875000</v>
      </c>
      <c r="K169" s="27">
        <f t="shared" ref="K169:K188" si="54">D169</f>
        <v>15972</v>
      </c>
      <c r="L169" s="27">
        <f t="shared" si="49"/>
        <v>2571492</v>
      </c>
      <c r="M169" s="27">
        <f t="shared" ref="M169:M188" si="55">K169*G169</f>
        <v>6061.5337200000004</v>
      </c>
      <c r="N169" s="27">
        <f t="shared" ref="N169:N188" si="56">M169-J169</f>
        <v>6061.5337200000004</v>
      </c>
      <c r="O169" s="27">
        <f t="shared" si="50"/>
        <v>-115165.47372000327</v>
      </c>
      <c r="P169" s="27">
        <f t="shared" si="51"/>
        <v>115165.47372000327</v>
      </c>
    </row>
    <row r="170" spans="1:16">
      <c r="A170" s="30">
        <v>40756</v>
      </c>
      <c r="C170" s="6">
        <v>162</v>
      </c>
      <c r="D170" s="29">
        <f t="shared" si="52"/>
        <v>15972</v>
      </c>
      <c r="E170" s="29">
        <f t="shared" ref="E170:E188" si="57">+E169+D170</f>
        <v>2587464</v>
      </c>
      <c r="F170" s="29">
        <f t="shared" si="53"/>
        <v>-287536</v>
      </c>
      <c r="G170" s="34">
        <f>+Inputs!$D$3</f>
        <v>0.37951000000000001</v>
      </c>
      <c r="I170" s="27">
        <f t="shared" ref="I170:I188" si="58">+I169+H170</f>
        <v>2875000</v>
      </c>
      <c r="K170" s="27">
        <f t="shared" si="54"/>
        <v>15972</v>
      </c>
      <c r="L170" s="27">
        <f t="shared" ref="L170:L188" si="59">+L169+K170</f>
        <v>2587464</v>
      </c>
      <c r="M170" s="27">
        <f t="shared" si="55"/>
        <v>6061.5337200000004</v>
      </c>
      <c r="N170" s="27">
        <f t="shared" si="56"/>
        <v>6061.5337200000004</v>
      </c>
      <c r="O170" s="27">
        <f t="shared" ref="O170:O188" si="60">+O169+N170</f>
        <v>-109103.94000000326</v>
      </c>
      <c r="P170" s="27">
        <f t="shared" ref="P170:P188" si="61">P169-N170</f>
        <v>109103.94000000326</v>
      </c>
    </row>
    <row r="171" spans="1:16">
      <c r="A171" s="31">
        <v>40787</v>
      </c>
      <c r="C171" s="6">
        <v>163</v>
      </c>
      <c r="D171" s="29">
        <f t="shared" si="52"/>
        <v>15972</v>
      </c>
      <c r="E171" s="29">
        <f t="shared" si="57"/>
        <v>2603436</v>
      </c>
      <c r="F171" s="29">
        <f t="shared" si="53"/>
        <v>-271564</v>
      </c>
      <c r="G171" s="34">
        <f>+Inputs!$D$3</f>
        <v>0.37951000000000001</v>
      </c>
      <c r="I171" s="27">
        <f t="shared" si="58"/>
        <v>2875000</v>
      </c>
      <c r="K171" s="27">
        <f t="shared" si="54"/>
        <v>15972</v>
      </c>
      <c r="L171" s="27">
        <f t="shared" si="59"/>
        <v>2603436</v>
      </c>
      <c r="M171" s="27">
        <f t="shared" si="55"/>
        <v>6061.5337200000004</v>
      </c>
      <c r="N171" s="27">
        <f t="shared" si="56"/>
        <v>6061.5337200000004</v>
      </c>
      <c r="O171" s="27">
        <f t="shared" si="60"/>
        <v>-103042.40628000326</v>
      </c>
      <c r="P171" s="27">
        <f t="shared" si="61"/>
        <v>103042.40628000326</v>
      </c>
    </row>
    <row r="172" spans="1:16">
      <c r="A172" s="30">
        <v>40817</v>
      </c>
      <c r="C172" s="6">
        <v>164</v>
      </c>
      <c r="D172" s="29">
        <f t="shared" si="52"/>
        <v>15972</v>
      </c>
      <c r="E172" s="29">
        <f t="shared" si="57"/>
        <v>2619408</v>
      </c>
      <c r="F172" s="29">
        <f t="shared" si="53"/>
        <v>-255592</v>
      </c>
      <c r="G172" s="34">
        <f>+Inputs!$D$3</f>
        <v>0.37951000000000001</v>
      </c>
      <c r="I172" s="27">
        <f t="shared" si="58"/>
        <v>2875000</v>
      </c>
      <c r="K172" s="27">
        <f t="shared" si="54"/>
        <v>15972</v>
      </c>
      <c r="L172" s="27">
        <f t="shared" si="59"/>
        <v>2619408</v>
      </c>
      <c r="M172" s="27">
        <f t="shared" si="55"/>
        <v>6061.5337200000004</v>
      </c>
      <c r="N172" s="27">
        <f t="shared" si="56"/>
        <v>6061.5337200000004</v>
      </c>
      <c r="O172" s="27">
        <f t="shared" si="60"/>
        <v>-96980.872560003249</v>
      </c>
      <c r="P172" s="27">
        <f t="shared" si="61"/>
        <v>96980.872560003249</v>
      </c>
    </row>
    <row r="173" spans="1:16">
      <c r="A173" s="31">
        <v>40848</v>
      </c>
      <c r="C173" s="6">
        <v>165</v>
      </c>
      <c r="D173" s="29">
        <f t="shared" si="52"/>
        <v>15972</v>
      </c>
      <c r="E173" s="29">
        <f t="shared" si="57"/>
        <v>2635380</v>
      </c>
      <c r="F173" s="29">
        <f t="shared" si="53"/>
        <v>-239620</v>
      </c>
      <c r="G173" s="34">
        <f>+Inputs!$D$3</f>
        <v>0.37951000000000001</v>
      </c>
      <c r="I173" s="27">
        <f t="shared" si="58"/>
        <v>2875000</v>
      </c>
      <c r="K173" s="27">
        <f t="shared" si="54"/>
        <v>15972</v>
      </c>
      <c r="L173" s="27">
        <f t="shared" si="59"/>
        <v>2635380</v>
      </c>
      <c r="M173" s="27">
        <f t="shared" si="55"/>
        <v>6061.5337200000004</v>
      </c>
      <c r="N173" s="27">
        <f t="shared" si="56"/>
        <v>6061.5337200000004</v>
      </c>
      <c r="O173" s="27">
        <f t="shared" si="60"/>
        <v>-90919.338840003242</v>
      </c>
      <c r="P173" s="27">
        <f t="shared" si="61"/>
        <v>90919.338840003242</v>
      </c>
    </row>
    <row r="174" spans="1:16">
      <c r="A174" s="30">
        <v>40878</v>
      </c>
      <c r="C174" s="6">
        <v>166</v>
      </c>
      <c r="D174" s="29">
        <f t="shared" si="52"/>
        <v>15972</v>
      </c>
      <c r="E174" s="29">
        <f t="shared" si="57"/>
        <v>2651352</v>
      </c>
      <c r="F174" s="29">
        <f t="shared" si="53"/>
        <v>-223648</v>
      </c>
      <c r="G174" s="34">
        <f>+Inputs!$D$3</f>
        <v>0.37951000000000001</v>
      </c>
      <c r="I174" s="27">
        <f t="shared" si="58"/>
        <v>2875000</v>
      </c>
      <c r="K174" s="27">
        <f t="shared" si="54"/>
        <v>15972</v>
      </c>
      <c r="L174" s="27">
        <f t="shared" si="59"/>
        <v>2651352</v>
      </c>
      <c r="M174" s="27">
        <f t="shared" si="55"/>
        <v>6061.5337200000004</v>
      </c>
      <c r="N174" s="27">
        <f t="shared" si="56"/>
        <v>6061.5337200000004</v>
      </c>
      <c r="O174" s="27">
        <f t="shared" si="60"/>
        <v>-84857.805120003235</v>
      </c>
      <c r="P174" s="27">
        <f t="shared" si="61"/>
        <v>84857.805120003235</v>
      </c>
    </row>
    <row r="175" spans="1:16">
      <c r="A175" s="31">
        <v>40909</v>
      </c>
      <c r="C175" s="6">
        <v>167</v>
      </c>
      <c r="D175" s="29">
        <f t="shared" si="52"/>
        <v>15972</v>
      </c>
      <c r="E175" s="29">
        <f t="shared" si="57"/>
        <v>2667324</v>
      </c>
      <c r="F175" s="29">
        <f t="shared" si="53"/>
        <v>-207676</v>
      </c>
      <c r="G175" s="34">
        <f>+Inputs!$D$3</f>
        <v>0.37951000000000001</v>
      </c>
      <c r="I175" s="27">
        <f t="shared" si="58"/>
        <v>2875000</v>
      </c>
      <c r="K175" s="27">
        <f t="shared" si="54"/>
        <v>15972</v>
      </c>
      <c r="L175" s="27">
        <f t="shared" si="59"/>
        <v>2667324</v>
      </c>
      <c r="M175" s="27">
        <f t="shared" si="55"/>
        <v>6061.5337200000004</v>
      </c>
      <c r="N175" s="27">
        <f t="shared" si="56"/>
        <v>6061.5337200000004</v>
      </c>
      <c r="O175" s="27">
        <f t="shared" si="60"/>
        <v>-78796.271400003228</v>
      </c>
      <c r="P175" s="27">
        <f t="shared" si="61"/>
        <v>78796.271400003228</v>
      </c>
    </row>
    <row r="176" spans="1:16">
      <c r="A176" s="30">
        <v>40940</v>
      </c>
      <c r="C176" s="6">
        <v>168</v>
      </c>
      <c r="D176" s="29">
        <f t="shared" si="52"/>
        <v>15972</v>
      </c>
      <c r="E176" s="29">
        <f t="shared" si="57"/>
        <v>2683296</v>
      </c>
      <c r="F176" s="29">
        <f t="shared" si="53"/>
        <v>-191704</v>
      </c>
      <c r="G176" s="34">
        <f>+Inputs!$D$3</f>
        <v>0.37951000000000001</v>
      </c>
      <c r="I176" s="27">
        <f t="shared" si="58"/>
        <v>2875000</v>
      </c>
      <c r="K176" s="27">
        <f t="shared" si="54"/>
        <v>15972</v>
      </c>
      <c r="L176" s="27">
        <f t="shared" si="59"/>
        <v>2683296</v>
      </c>
      <c r="M176" s="27">
        <f t="shared" si="55"/>
        <v>6061.5337200000004</v>
      </c>
      <c r="N176" s="27">
        <f t="shared" si="56"/>
        <v>6061.5337200000004</v>
      </c>
      <c r="O176" s="27">
        <f t="shared" si="60"/>
        <v>-72734.737680003222</v>
      </c>
      <c r="P176" s="27">
        <f t="shared" si="61"/>
        <v>72734.737680003222</v>
      </c>
    </row>
    <row r="177" spans="1:20">
      <c r="A177" s="31">
        <v>40969</v>
      </c>
      <c r="C177" s="6">
        <v>169</v>
      </c>
      <c r="D177" s="29">
        <f t="shared" si="52"/>
        <v>15972</v>
      </c>
      <c r="E177" s="29">
        <f t="shared" si="57"/>
        <v>2699268</v>
      </c>
      <c r="F177" s="29">
        <f t="shared" si="53"/>
        <v>-175732</v>
      </c>
      <c r="G177" s="34">
        <f>+Inputs!$D$3</f>
        <v>0.37951000000000001</v>
      </c>
      <c r="I177" s="27">
        <f t="shared" si="58"/>
        <v>2875000</v>
      </c>
      <c r="K177" s="27">
        <f t="shared" si="54"/>
        <v>15972</v>
      </c>
      <c r="L177" s="27">
        <f t="shared" si="59"/>
        <v>2699268</v>
      </c>
      <c r="M177" s="27">
        <f t="shared" si="55"/>
        <v>6061.5337200000004</v>
      </c>
      <c r="N177" s="27">
        <f t="shared" si="56"/>
        <v>6061.5337200000004</v>
      </c>
      <c r="O177" s="27">
        <f t="shared" si="60"/>
        <v>-66673.203960003215</v>
      </c>
      <c r="P177" s="27">
        <f t="shared" si="61"/>
        <v>66673.203960003215</v>
      </c>
    </row>
    <row r="178" spans="1:20">
      <c r="A178" s="30">
        <v>41000</v>
      </c>
      <c r="C178" s="6">
        <v>170</v>
      </c>
      <c r="D178" s="29">
        <f t="shared" si="52"/>
        <v>15972</v>
      </c>
      <c r="E178" s="29">
        <f t="shared" si="57"/>
        <v>2715240</v>
      </c>
      <c r="F178" s="29">
        <f t="shared" si="53"/>
        <v>-159760</v>
      </c>
      <c r="G178" s="34">
        <f>+Inputs!$D$3</f>
        <v>0.37951000000000001</v>
      </c>
      <c r="I178" s="27">
        <f t="shared" si="58"/>
        <v>2875000</v>
      </c>
      <c r="K178" s="27">
        <f t="shared" si="54"/>
        <v>15972</v>
      </c>
      <c r="L178" s="27">
        <f t="shared" si="59"/>
        <v>2715240</v>
      </c>
      <c r="M178" s="27">
        <f t="shared" si="55"/>
        <v>6061.5337200000004</v>
      </c>
      <c r="N178" s="27">
        <f t="shared" si="56"/>
        <v>6061.5337200000004</v>
      </c>
      <c r="O178" s="27">
        <f t="shared" si="60"/>
        <v>-60611.670240003215</v>
      </c>
      <c r="P178" s="27">
        <f t="shared" si="61"/>
        <v>60611.670240003215</v>
      </c>
    </row>
    <row r="179" spans="1:20">
      <c r="A179" s="31">
        <v>41030</v>
      </c>
      <c r="C179" s="6">
        <v>171</v>
      </c>
      <c r="D179" s="29">
        <f t="shared" si="52"/>
        <v>15972</v>
      </c>
      <c r="E179" s="29">
        <f t="shared" si="57"/>
        <v>2731212</v>
      </c>
      <c r="F179" s="29">
        <f t="shared" si="53"/>
        <v>-143788</v>
      </c>
      <c r="G179" s="34">
        <f>+Inputs!$D$3</f>
        <v>0.37951000000000001</v>
      </c>
      <c r="I179" s="27">
        <f t="shared" si="58"/>
        <v>2875000</v>
      </c>
      <c r="K179" s="27">
        <f t="shared" si="54"/>
        <v>15972</v>
      </c>
      <c r="L179" s="27">
        <f t="shared" si="59"/>
        <v>2731212</v>
      </c>
      <c r="M179" s="27">
        <f t="shared" si="55"/>
        <v>6061.5337200000004</v>
      </c>
      <c r="N179" s="27">
        <f t="shared" si="56"/>
        <v>6061.5337200000004</v>
      </c>
      <c r="O179" s="27">
        <f t="shared" si="60"/>
        <v>-54550.136520003216</v>
      </c>
      <c r="P179" s="27">
        <f t="shared" si="61"/>
        <v>54550.136520003216</v>
      </c>
    </row>
    <row r="180" spans="1:20">
      <c r="A180" s="30">
        <v>41061</v>
      </c>
      <c r="C180" s="6">
        <v>172</v>
      </c>
      <c r="D180" s="29">
        <f t="shared" si="52"/>
        <v>15972</v>
      </c>
      <c r="E180" s="29">
        <f t="shared" si="57"/>
        <v>2747184</v>
      </c>
      <c r="F180" s="29">
        <f t="shared" si="53"/>
        <v>-127816</v>
      </c>
      <c r="G180" s="34">
        <f>+Inputs!$D$3</f>
        <v>0.37951000000000001</v>
      </c>
      <c r="I180" s="27">
        <f t="shared" si="58"/>
        <v>2875000</v>
      </c>
      <c r="K180" s="27">
        <f t="shared" si="54"/>
        <v>15972</v>
      </c>
      <c r="L180" s="27">
        <f t="shared" si="59"/>
        <v>2747184</v>
      </c>
      <c r="M180" s="27">
        <f t="shared" si="55"/>
        <v>6061.5337200000004</v>
      </c>
      <c r="N180" s="27">
        <f t="shared" si="56"/>
        <v>6061.5337200000004</v>
      </c>
      <c r="O180" s="27">
        <f t="shared" si="60"/>
        <v>-48488.602800003217</v>
      </c>
      <c r="P180" s="27">
        <f t="shared" si="61"/>
        <v>48488.602800003217</v>
      </c>
    </row>
    <row r="181" spans="1:20">
      <c r="A181" s="31">
        <v>41091</v>
      </c>
      <c r="C181" s="6">
        <v>173</v>
      </c>
      <c r="D181" s="29">
        <f t="shared" si="52"/>
        <v>15972</v>
      </c>
      <c r="E181" s="29">
        <f t="shared" si="57"/>
        <v>2763156</v>
      </c>
      <c r="F181" s="29">
        <f t="shared" si="53"/>
        <v>-111844</v>
      </c>
      <c r="G181" s="34">
        <f>+Inputs!$D$3</f>
        <v>0.37951000000000001</v>
      </c>
      <c r="I181" s="27">
        <f t="shared" si="58"/>
        <v>2875000</v>
      </c>
      <c r="K181" s="27">
        <f t="shared" si="54"/>
        <v>15972</v>
      </c>
      <c r="L181" s="27">
        <f t="shared" si="59"/>
        <v>2763156</v>
      </c>
      <c r="M181" s="27">
        <f t="shared" si="55"/>
        <v>6061.5337200000004</v>
      </c>
      <c r="N181" s="27">
        <f t="shared" si="56"/>
        <v>6061.5337200000004</v>
      </c>
      <c r="O181" s="27">
        <f t="shared" si="60"/>
        <v>-42427.069080003217</v>
      </c>
      <c r="P181" s="27">
        <f t="shared" si="61"/>
        <v>42427.069080003217</v>
      </c>
    </row>
    <row r="182" spans="1:20">
      <c r="A182" s="30">
        <v>41122</v>
      </c>
      <c r="C182" s="6">
        <v>174</v>
      </c>
      <c r="D182" s="29">
        <f t="shared" si="52"/>
        <v>15972</v>
      </c>
      <c r="E182" s="29">
        <f t="shared" si="57"/>
        <v>2779128</v>
      </c>
      <c r="F182" s="29">
        <f t="shared" si="53"/>
        <v>-95872</v>
      </c>
      <c r="G182" s="34">
        <f>+Inputs!$D$3</f>
        <v>0.37951000000000001</v>
      </c>
      <c r="I182" s="27">
        <f t="shared" si="58"/>
        <v>2875000</v>
      </c>
      <c r="K182" s="27">
        <f t="shared" si="54"/>
        <v>15972</v>
      </c>
      <c r="L182" s="27">
        <f t="shared" si="59"/>
        <v>2779128</v>
      </c>
      <c r="M182" s="27">
        <f t="shared" si="55"/>
        <v>6061.5337200000004</v>
      </c>
      <c r="N182" s="27">
        <f t="shared" si="56"/>
        <v>6061.5337200000004</v>
      </c>
      <c r="O182" s="27">
        <f t="shared" si="60"/>
        <v>-36365.535360003218</v>
      </c>
      <c r="P182" s="27">
        <f t="shared" si="61"/>
        <v>36365.535360003218</v>
      </c>
    </row>
    <row r="183" spans="1:20">
      <c r="A183" s="31">
        <v>41153</v>
      </c>
      <c r="C183" s="6">
        <v>175</v>
      </c>
      <c r="D183" s="29">
        <f t="shared" si="52"/>
        <v>15972</v>
      </c>
      <c r="E183" s="29">
        <f t="shared" si="57"/>
        <v>2795100</v>
      </c>
      <c r="F183" s="29">
        <f t="shared" si="53"/>
        <v>-79900</v>
      </c>
      <c r="G183" s="34">
        <f>+Inputs!$D$3</f>
        <v>0.37951000000000001</v>
      </c>
      <c r="I183" s="27">
        <f t="shared" si="58"/>
        <v>2875000</v>
      </c>
      <c r="K183" s="27">
        <f t="shared" si="54"/>
        <v>15972</v>
      </c>
      <c r="L183" s="27">
        <f t="shared" si="59"/>
        <v>2795100</v>
      </c>
      <c r="M183" s="27">
        <f t="shared" si="55"/>
        <v>6061.5337200000004</v>
      </c>
      <c r="N183" s="27">
        <f t="shared" si="56"/>
        <v>6061.5337200000004</v>
      </c>
      <c r="O183" s="27">
        <f t="shared" si="60"/>
        <v>-30304.001640003218</v>
      </c>
      <c r="P183" s="27">
        <f t="shared" si="61"/>
        <v>30304.001640003218</v>
      </c>
    </row>
    <row r="184" spans="1:20">
      <c r="A184" s="30">
        <v>41183</v>
      </c>
      <c r="C184" s="6">
        <v>176</v>
      </c>
      <c r="D184" s="29">
        <f t="shared" si="52"/>
        <v>15972</v>
      </c>
      <c r="E184" s="29">
        <f t="shared" si="57"/>
        <v>2811072</v>
      </c>
      <c r="F184" s="29">
        <f t="shared" si="53"/>
        <v>-63928</v>
      </c>
      <c r="G184" s="34">
        <f>+Inputs!$D$3</f>
        <v>0.37951000000000001</v>
      </c>
      <c r="I184" s="27">
        <f t="shared" si="58"/>
        <v>2875000</v>
      </c>
      <c r="K184" s="27">
        <f t="shared" si="54"/>
        <v>15972</v>
      </c>
      <c r="L184" s="27">
        <f t="shared" si="59"/>
        <v>2811072</v>
      </c>
      <c r="M184" s="27">
        <f t="shared" si="55"/>
        <v>6061.5337200000004</v>
      </c>
      <c r="N184" s="27">
        <f t="shared" si="56"/>
        <v>6061.5337200000004</v>
      </c>
      <c r="O184" s="27">
        <f t="shared" si="60"/>
        <v>-24242.467920003219</v>
      </c>
      <c r="P184" s="27">
        <f t="shared" si="61"/>
        <v>24242.467920003219</v>
      </c>
    </row>
    <row r="185" spans="1:20">
      <c r="A185" s="31">
        <v>41214</v>
      </c>
      <c r="C185" s="6">
        <v>177</v>
      </c>
      <c r="D185" s="29">
        <f t="shared" si="52"/>
        <v>15972</v>
      </c>
      <c r="E185" s="29">
        <f t="shared" si="57"/>
        <v>2827044</v>
      </c>
      <c r="F185" s="29">
        <f t="shared" si="53"/>
        <v>-47956</v>
      </c>
      <c r="G185" s="34">
        <f>+Inputs!$D$3</f>
        <v>0.37951000000000001</v>
      </c>
      <c r="I185" s="27">
        <f t="shared" si="58"/>
        <v>2875000</v>
      </c>
      <c r="K185" s="27">
        <f t="shared" si="54"/>
        <v>15972</v>
      </c>
      <c r="L185" s="27">
        <f t="shared" si="59"/>
        <v>2827044</v>
      </c>
      <c r="M185" s="27">
        <f t="shared" si="55"/>
        <v>6061.5337200000004</v>
      </c>
      <c r="N185" s="27">
        <f t="shared" si="56"/>
        <v>6061.5337200000004</v>
      </c>
      <c r="O185" s="27">
        <f t="shared" si="60"/>
        <v>-18180.934200003219</v>
      </c>
      <c r="P185" s="27">
        <f t="shared" si="61"/>
        <v>18180.934200003219</v>
      </c>
    </row>
    <row r="186" spans="1:20">
      <c r="A186" s="30">
        <v>41244</v>
      </c>
      <c r="C186" s="6">
        <v>178</v>
      </c>
      <c r="D186" s="29">
        <f t="shared" si="52"/>
        <v>15972</v>
      </c>
      <c r="E186" s="29">
        <f t="shared" si="57"/>
        <v>2843016</v>
      </c>
      <c r="F186" s="29">
        <f t="shared" si="53"/>
        <v>-31984</v>
      </c>
      <c r="G186" s="34">
        <f>+Inputs!$D$3</f>
        <v>0.37951000000000001</v>
      </c>
      <c r="I186" s="27">
        <f t="shared" si="58"/>
        <v>2875000</v>
      </c>
      <c r="K186" s="27">
        <f t="shared" si="54"/>
        <v>15972</v>
      </c>
      <c r="L186" s="27">
        <f t="shared" si="59"/>
        <v>2843016</v>
      </c>
      <c r="M186" s="27">
        <f t="shared" si="55"/>
        <v>6061.5337200000004</v>
      </c>
      <c r="N186" s="27">
        <f t="shared" si="56"/>
        <v>6061.5337200000004</v>
      </c>
      <c r="O186" s="27">
        <f t="shared" si="60"/>
        <v>-12119.40048000322</v>
      </c>
      <c r="P186" s="27">
        <f t="shared" si="61"/>
        <v>12119.40048000322</v>
      </c>
    </row>
    <row r="187" spans="1:20">
      <c r="A187" s="31">
        <v>41275</v>
      </c>
      <c r="C187" s="6">
        <v>179</v>
      </c>
      <c r="D187" s="29">
        <f t="shared" si="52"/>
        <v>15972</v>
      </c>
      <c r="E187" s="29">
        <f t="shared" si="57"/>
        <v>2858988</v>
      </c>
      <c r="F187" s="29">
        <f t="shared" si="53"/>
        <v>-16012</v>
      </c>
      <c r="G187" s="34">
        <f>+Inputs!$D$3</f>
        <v>0.37951000000000001</v>
      </c>
      <c r="I187" s="27">
        <f t="shared" si="58"/>
        <v>2875000</v>
      </c>
      <c r="K187" s="27">
        <f t="shared" si="54"/>
        <v>15972</v>
      </c>
      <c r="L187" s="27">
        <f t="shared" si="59"/>
        <v>2858988</v>
      </c>
      <c r="M187" s="27">
        <f t="shared" si="55"/>
        <v>6061.5337200000004</v>
      </c>
      <c r="N187" s="27">
        <f t="shared" si="56"/>
        <v>6061.5337200000004</v>
      </c>
      <c r="O187" s="27">
        <f t="shared" si="60"/>
        <v>-6057.8667600032195</v>
      </c>
      <c r="P187" s="27">
        <f t="shared" si="61"/>
        <v>6057.8667600032195</v>
      </c>
    </row>
    <row r="188" spans="1:20">
      <c r="A188" s="30">
        <v>41306</v>
      </c>
      <c r="C188" s="6">
        <v>180</v>
      </c>
      <c r="D188" s="29">
        <f>-F187</f>
        <v>16012</v>
      </c>
      <c r="E188" s="29">
        <f t="shared" si="57"/>
        <v>2875000</v>
      </c>
      <c r="F188" s="29">
        <f t="shared" si="53"/>
        <v>0</v>
      </c>
      <c r="G188" s="34">
        <f>+Inputs!$D$3</f>
        <v>0.37951000000000001</v>
      </c>
      <c r="I188" s="27">
        <f t="shared" si="58"/>
        <v>2875000</v>
      </c>
      <c r="K188" s="27">
        <f t="shared" si="54"/>
        <v>16012</v>
      </c>
      <c r="L188" s="27">
        <f t="shared" si="59"/>
        <v>2875000</v>
      </c>
      <c r="M188" s="27">
        <f t="shared" si="55"/>
        <v>6076.7141200000005</v>
      </c>
      <c r="N188" s="27">
        <f t="shared" si="56"/>
        <v>6076.7141200000005</v>
      </c>
      <c r="O188" s="27">
        <f t="shared" si="60"/>
        <v>18.847359996781051</v>
      </c>
      <c r="P188" s="27">
        <f t="shared" si="61"/>
        <v>-18.847359996781051</v>
      </c>
    </row>
    <row r="189" spans="1:20">
      <c r="A189" s="30"/>
      <c r="G189" s="28"/>
    </row>
    <row r="190" spans="1:20">
      <c r="A190" s="8" t="s">
        <v>43</v>
      </c>
      <c r="B190" s="33">
        <f>SUM(B9:B189)</f>
        <v>-2875000</v>
      </c>
      <c r="D190" s="33">
        <f>SUM(D9:D189)</f>
        <v>2875000</v>
      </c>
      <c r="G190" s="28"/>
      <c r="H190" s="33">
        <f>SUM(H9:H189)</f>
        <v>2875000</v>
      </c>
      <c r="I190" s="33"/>
      <c r="J190" s="33">
        <f>SUM(J9:J189)</f>
        <v>1091062.5</v>
      </c>
      <c r="K190" s="33">
        <f>SUM(K9:K189)</f>
        <v>2875000</v>
      </c>
      <c r="L190" s="33"/>
      <c r="M190" s="33">
        <f>SUM(M9:M189)</f>
        <v>1091081.3473599958</v>
      </c>
      <c r="N190" s="33">
        <f>SUM(N9:N189)</f>
        <v>18.847359996781051</v>
      </c>
      <c r="O190" s="33">
        <f>SUM(O9:O189)</f>
        <v>-97650330.965480432</v>
      </c>
      <c r="P190" s="33">
        <f>SUM(P9:P189)</f>
        <v>97650330.965480432</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36.xml><?xml version="1.0" encoding="utf-8"?>
<worksheet xmlns="http://schemas.openxmlformats.org/spreadsheetml/2006/main" xmlns:r="http://schemas.openxmlformats.org/officeDocument/2006/relationships">
  <sheetPr transitionEvaluation="1" codeName="Sheet39">
    <pageSetUpPr autoPageBreaks="0" fitToPage="1"/>
  </sheetPr>
  <dimension ref="A1:AE193"/>
  <sheetViews>
    <sheetView defaultGridColor="0" topLeftCell="R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10.109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105</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35886</v>
      </c>
      <c r="B9" s="32">
        <v>-6262308</v>
      </c>
      <c r="C9" s="6">
        <v>1</v>
      </c>
      <c r="D9" s="29">
        <f t="shared" ref="D9:D40" si="0">ROUND(-(+$B$9/180)*1,0)</f>
        <v>34791</v>
      </c>
      <c r="E9" s="29">
        <f>+D9</f>
        <v>34791</v>
      </c>
      <c r="F9" s="29">
        <f t="shared" ref="F9:F40" si="1">$B$9+E9</f>
        <v>-6227517</v>
      </c>
      <c r="G9" s="34">
        <f>+Inputs!$D$2</f>
        <v>0.3795</v>
      </c>
      <c r="H9" s="27">
        <f>-B9</f>
        <v>6262308</v>
      </c>
      <c r="I9" s="27">
        <f>+H9</f>
        <v>6262308</v>
      </c>
      <c r="J9" s="27">
        <f>H9*G9</f>
        <v>2376545.8859999999</v>
      </c>
      <c r="K9" s="27">
        <f t="shared" ref="K9:K40" si="2">D9</f>
        <v>34791</v>
      </c>
      <c r="L9" s="27">
        <f>+K9</f>
        <v>34791</v>
      </c>
      <c r="M9" s="27">
        <f t="shared" ref="M9:M40" si="3">K9*G9</f>
        <v>13203.184499999999</v>
      </c>
      <c r="N9" s="27">
        <f t="shared" ref="N9:N40" si="4">M9-J9</f>
        <v>-2363342.7015</v>
      </c>
      <c r="O9" s="27">
        <f>+N9</f>
        <v>-2363342.7015</v>
      </c>
      <c r="P9" s="27">
        <f>-SUM(N9)</f>
        <v>2363342.7015</v>
      </c>
      <c r="Q9" s="38">
        <f>VLOOKUP(Q8,A36:P215,5)</f>
        <v>4905531</v>
      </c>
      <c r="R9" s="38">
        <f>VLOOKUP(R8,A36:P215,5)</f>
        <v>5323023</v>
      </c>
      <c r="S9" s="38">
        <f>+R9-Q9</f>
        <v>417492</v>
      </c>
      <c r="T9" s="35" t="s">
        <v>64</v>
      </c>
      <c r="U9" s="161">
        <f>-IF(TYPE(VLOOKUP(U8,$A$9:$P$188,6,FALSE))=16,0,VLOOKUP(U8,$A$9:$P$188,6,FALSE))</f>
        <v>1739478</v>
      </c>
      <c r="V9" s="161">
        <f>-IF(TYPE(VLOOKUP(V8,$A$9:$P$188,6,FALSE))=16,0,VLOOKUP(V8,$A$9:$P$188,6,FALSE))</f>
        <v>1704687</v>
      </c>
      <c r="W9" s="161">
        <f t="shared" ref="W9:AE9" si="5">-IF(TYPE(VLOOKUP(W8,$A$9:$P$188,6,FALSE))=16,0,VLOOKUP(W8,$A$9:$P$188,6,FALSE))</f>
        <v>1669896</v>
      </c>
      <c r="X9" s="161">
        <f t="shared" si="5"/>
        <v>1635105</v>
      </c>
      <c r="Y9" s="161">
        <f t="shared" si="5"/>
        <v>1600314</v>
      </c>
      <c r="Z9" s="161">
        <f t="shared" si="5"/>
        <v>1565523</v>
      </c>
      <c r="AA9" s="161">
        <f t="shared" si="5"/>
        <v>1530732</v>
      </c>
      <c r="AB9" s="161">
        <f t="shared" si="5"/>
        <v>1495941</v>
      </c>
      <c r="AC9" s="161">
        <f t="shared" si="5"/>
        <v>1461150</v>
      </c>
      <c r="AD9" s="161">
        <f t="shared" si="5"/>
        <v>1426359</v>
      </c>
      <c r="AE9" s="161">
        <f t="shared" si="5"/>
        <v>1391568</v>
      </c>
    </row>
    <row r="10" spans="1:31">
      <c r="A10" s="30">
        <v>35916</v>
      </c>
      <c r="B10" s="9"/>
      <c r="C10" s="6">
        <v>2</v>
      </c>
      <c r="D10" s="29">
        <f t="shared" si="0"/>
        <v>34791</v>
      </c>
      <c r="E10" s="29">
        <f t="shared" ref="E10:E41" si="6">+E9+D10</f>
        <v>69582</v>
      </c>
      <c r="F10" s="29">
        <f t="shared" si="1"/>
        <v>-6192726</v>
      </c>
      <c r="G10" s="34">
        <f>+Inputs!$D$2</f>
        <v>0.3795</v>
      </c>
      <c r="H10" s="2"/>
      <c r="I10" s="27">
        <f t="shared" ref="I10:I41" si="7">+I9+H10</f>
        <v>6262308</v>
      </c>
      <c r="J10" s="27"/>
      <c r="K10" s="27">
        <f t="shared" si="2"/>
        <v>34791</v>
      </c>
      <c r="L10" s="27">
        <f t="shared" ref="L10:L41" si="8">+L9+K10</f>
        <v>69582</v>
      </c>
      <c r="M10" s="27">
        <f t="shared" si="3"/>
        <v>13203.184499999999</v>
      </c>
      <c r="N10" s="27">
        <f t="shared" si="4"/>
        <v>13203.184499999999</v>
      </c>
      <c r="O10" s="27">
        <f t="shared" ref="O10:O41" si="9">+O9+N10</f>
        <v>-2350139.517</v>
      </c>
      <c r="P10" s="27">
        <f t="shared" ref="P10:P41" si="10">P9-N10</f>
        <v>2350139.517</v>
      </c>
      <c r="Q10" s="38">
        <f>VLOOKUP(Q8,A36:P215,15)</f>
        <v>-514869.03870000271</v>
      </c>
      <c r="R10" s="38">
        <f>VLOOKUP(R8,A36:P215,15)</f>
        <v>-356426.64978000289</v>
      </c>
      <c r="S10" s="38">
        <f>+R10-Q10</f>
        <v>158442.38891999982</v>
      </c>
      <c r="T10" s="36" t="s">
        <v>69</v>
      </c>
    </row>
    <row r="11" spans="1:31">
      <c r="A11" s="31">
        <v>35947</v>
      </c>
      <c r="B11" s="5"/>
      <c r="C11" s="6">
        <v>3</v>
      </c>
      <c r="D11" s="29">
        <f t="shared" si="0"/>
        <v>34791</v>
      </c>
      <c r="E11" s="29">
        <f t="shared" si="6"/>
        <v>104373</v>
      </c>
      <c r="F11" s="29">
        <f t="shared" si="1"/>
        <v>-6157935</v>
      </c>
      <c r="G11" s="34">
        <f>+Inputs!$D$2</f>
        <v>0.3795</v>
      </c>
      <c r="H11" s="2"/>
      <c r="I11" s="27">
        <f t="shared" si="7"/>
        <v>6262308</v>
      </c>
      <c r="J11" s="27"/>
      <c r="K11" s="27">
        <f t="shared" si="2"/>
        <v>34791</v>
      </c>
      <c r="L11" s="27">
        <f t="shared" si="8"/>
        <v>104373</v>
      </c>
      <c r="M11" s="27">
        <f t="shared" si="3"/>
        <v>13203.184499999999</v>
      </c>
      <c r="N11" s="27">
        <f t="shared" si="4"/>
        <v>13203.184499999999</v>
      </c>
      <c r="O11" s="27">
        <f t="shared" si="9"/>
        <v>-2336936.3325</v>
      </c>
      <c r="P11" s="27">
        <f t="shared" si="10"/>
        <v>2336936.3325</v>
      </c>
      <c r="Q11" s="38">
        <f>+VLOOKUP(Q8,A36:P215,16)</f>
        <v>514869.03870000271</v>
      </c>
      <c r="R11" s="38">
        <f>+VLOOKUP(R8,A36:P215,16)</f>
        <v>356426.64978000289</v>
      </c>
      <c r="S11" s="38">
        <f>(+Q11+R11)/2</f>
        <v>435647.8442400028</v>
      </c>
      <c r="T11" s="36" t="s">
        <v>113</v>
      </c>
      <c r="U11" s="161">
        <f>IF(TYPE(VLOOKUP(U8,$A$9:$P$188,16,FALSE))=16,0,VLOOKUP(U8,$A$9:$P$188,16,FALSE))</f>
        <v>660107.89521000255</v>
      </c>
      <c r="V11" s="161">
        <f t="shared" ref="V11:AE11" si="11">IF(TYPE(VLOOKUP(V8,$A$9:$P$188,16,FALSE))=16,0,VLOOKUP(V8,$A$9:$P$188,16,FALSE))</f>
        <v>646904.36280000256</v>
      </c>
      <c r="W11" s="161">
        <f t="shared" si="11"/>
        <v>633700.83039000258</v>
      </c>
      <c r="X11" s="161">
        <f t="shared" si="11"/>
        <v>620497.29798000259</v>
      </c>
      <c r="Y11" s="161">
        <f t="shared" si="11"/>
        <v>607293.76557000261</v>
      </c>
      <c r="Z11" s="161">
        <f t="shared" si="11"/>
        <v>594090.23316000262</v>
      </c>
      <c r="AA11" s="161">
        <f t="shared" si="11"/>
        <v>580886.70075000264</v>
      </c>
      <c r="AB11" s="161">
        <f t="shared" si="11"/>
        <v>567683.16834000265</v>
      </c>
      <c r="AC11" s="161">
        <f t="shared" si="11"/>
        <v>554479.63593000267</v>
      </c>
      <c r="AD11" s="161">
        <f t="shared" si="11"/>
        <v>541276.10352000268</v>
      </c>
      <c r="AE11" s="161">
        <f t="shared" si="11"/>
        <v>528072.5711100027</v>
      </c>
    </row>
    <row r="12" spans="1:31">
      <c r="A12" s="30">
        <v>35977</v>
      </c>
      <c r="B12" s="3"/>
      <c r="C12" s="6">
        <v>4</v>
      </c>
      <c r="D12" s="29">
        <f t="shared" si="0"/>
        <v>34791</v>
      </c>
      <c r="E12" s="29">
        <f t="shared" si="6"/>
        <v>139164</v>
      </c>
      <c r="F12" s="29">
        <f t="shared" si="1"/>
        <v>-6123144</v>
      </c>
      <c r="G12" s="34">
        <f>+Inputs!$D$2</f>
        <v>0.3795</v>
      </c>
      <c r="H12" s="2"/>
      <c r="I12" s="27">
        <f t="shared" si="7"/>
        <v>6262308</v>
      </c>
      <c r="J12" s="27"/>
      <c r="K12" s="27">
        <f t="shared" si="2"/>
        <v>34791</v>
      </c>
      <c r="L12" s="27">
        <f t="shared" si="8"/>
        <v>139164</v>
      </c>
      <c r="M12" s="27">
        <f t="shared" si="3"/>
        <v>13203.184499999999</v>
      </c>
      <c r="N12" s="27">
        <f t="shared" si="4"/>
        <v>13203.184499999999</v>
      </c>
      <c r="O12" s="27">
        <f t="shared" si="9"/>
        <v>-2323733.148</v>
      </c>
      <c r="P12" s="27">
        <f t="shared" si="10"/>
        <v>2323733.148</v>
      </c>
      <c r="Q12" s="39"/>
      <c r="R12" s="40"/>
      <c r="S12" s="40"/>
      <c r="T12" s="36"/>
    </row>
    <row r="13" spans="1:31">
      <c r="A13" s="31">
        <v>36008</v>
      </c>
      <c r="B13" s="3"/>
      <c r="C13" s="6">
        <v>5</v>
      </c>
      <c r="D13" s="29">
        <f t="shared" si="0"/>
        <v>34791</v>
      </c>
      <c r="E13" s="29">
        <f t="shared" si="6"/>
        <v>173955</v>
      </c>
      <c r="F13" s="29">
        <f t="shared" si="1"/>
        <v>-6088353</v>
      </c>
      <c r="G13" s="34">
        <f>+Inputs!$D$2</f>
        <v>0.3795</v>
      </c>
      <c r="H13" s="2"/>
      <c r="I13" s="27">
        <f t="shared" si="7"/>
        <v>6262308</v>
      </c>
      <c r="J13" s="27"/>
      <c r="K13" s="27">
        <f t="shared" si="2"/>
        <v>34791</v>
      </c>
      <c r="L13" s="27">
        <f t="shared" si="8"/>
        <v>173955</v>
      </c>
      <c r="M13" s="27">
        <f t="shared" si="3"/>
        <v>13203.184499999999</v>
      </c>
      <c r="N13" s="27">
        <f t="shared" si="4"/>
        <v>13203.184499999999</v>
      </c>
      <c r="O13" s="27">
        <f t="shared" si="9"/>
        <v>-2310529.9635000001</v>
      </c>
      <c r="P13" s="27">
        <f t="shared" si="10"/>
        <v>2310529.9635000001</v>
      </c>
      <c r="Q13" s="38">
        <f>VLOOKUP(Q8,A36:P215,9)</f>
        <v>6262308</v>
      </c>
      <c r="R13" s="38">
        <f>VLOOKUP(R8,A36:P215,9)</f>
        <v>6262308</v>
      </c>
      <c r="S13" s="38">
        <f>+R13-Q13</f>
        <v>0</v>
      </c>
      <c r="T13" s="36" t="s">
        <v>70</v>
      </c>
    </row>
    <row r="14" spans="1:31">
      <c r="A14" s="30">
        <v>36039</v>
      </c>
      <c r="B14" s="3"/>
      <c r="C14" s="6">
        <v>6</v>
      </c>
      <c r="D14" s="29">
        <f t="shared" si="0"/>
        <v>34791</v>
      </c>
      <c r="E14" s="29">
        <f t="shared" si="6"/>
        <v>208746</v>
      </c>
      <c r="F14" s="29">
        <f t="shared" si="1"/>
        <v>-6053562</v>
      </c>
      <c r="G14" s="34">
        <f>+Inputs!$D$2</f>
        <v>0.3795</v>
      </c>
      <c r="H14" s="2"/>
      <c r="I14" s="27">
        <f t="shared" si="7"/>
        <v>6262308</v>
      </c>
      <c r="J14" s="27"/>
      <c r="K14" s="27">
        <f t="shared" si="2"/>
        <v>34791</v>
      </c>
      <c r="L14" s="27">
        <f t="shared" si="8"/>
        <v>208746</v>
      </c>
      <c r="M14" s="27">
        <f t="shared" si="3"/>
        <v>13203.184499999999</v>
      </c>
      <c r="N14" s="27">
        <f t="shared" si="4"/>
        <v>13203.184499999999</v>
      </c>
      <c r="O14" s="27">
        <f t="shared" si="9"/>
        <v>-2297326.7790000001</v>
      </c>
      <c r="P14" s="27">
        <f t="shared" si="10"/>
        <v>2297326.7790000001</v>
      </c>
      <c r="Q14" s="38">
        <f>VLOOKUP(Q8,A36:P215,12)</f>
        <v>4905531</v>
      </c>
      <c r="R14" s="38">
        <f>VLOOKUP(R8,A36:P215,12)</f>
        <v>5323023</v>
      </c>
      <c r="S14" s="38">
        <f>+R14-Q14</f>
        <v>417492</v>
      </c>
      <c r="T14" s="37" t="s">
        <v>93</v>
      </c>
    </row>
    <row r="15" spans="1:31">
      <c r="A15" s="31">
        <v>36069</v>
      </c>
      <c r="B15" s="3"/>
      <c r="C15" s="6">
        <v>7</v>
      </c>
      <c r="D15" s="29">
        <f t="shared" si="0"/>
        <v>34791</v>
      </c>
      <c r="E15" s="29">
        <f t="shared" si="6"/>
        <v>243537</v>
      </c>
      <c r="F15" s="29">
        <f t="shared" si="1"/>
        <v>-6018771</v>
      </c>
      <c r="G15" s="34">
        <f>+Inputs!$D$2</f>
        <v>0.3795</v>
      </c>
      <c r="H15" s="2"/>
      <c r="I15" s="27">
        <f t="shared" si="7"/>
        <v>6262308</v>
      </c>
      <c r="J15" s="27"/>
      <c r="K15" s="27">
        <f t="shared" si="2"/>
        <v>34791</v>
      </c>
      <c r="L15" s="27">
        <f t="shared" si="8"/>
        <v>243537</v>
      </c>
      <c r="M15" s="27">
        <f t="shared" si="3"/>
        <v>13203.184499999999</v>
      </c>
      <c r="N15" s="27">
        <f t="shared" si="4"/>
        <v>13203.184499999999</v>
      </c>
      <c r="O15" s="27">
        <f t="shared" si="9"/>
        <v>-2284123.5945000001</v>
      </c>
      <c r="P15" s="27">
        <f t="shared" si="10"/>
        <v>2284123.5945000001</v>
      </c>
    </row>
    <row r="16" spans="1:31">
      <c r="A16" s="30">
        <v>36100</v>
      </c>
      <c r="B16" s="3"/>
      <c r="C16" s="6">
        <v>8</v>
      </c>
      <c r="D16" s="29">
        <f t="shared" si="0"/>
        <v>34791</v>
      </c>
      <c r="E16" s="29">
        <f t="shared" si="6"/>
        <v>278328</v>
      </c>
      <c r="F16" s="29">
        <f t="shared" si="1"/>
        <v>-5983980</v>
      </c>
      <c r="G16" s="34">
        <f>+Inputs!$D$2</f>
        <v>0.3795</v>
      </c>
      <c r="H16" s="2"/>
      <c r="I16" s="27">
        <f t="shared" si="7"/>
        <v>6262308</v>
      </c>
      <c r="J16" s="27"/>
      <c r="K16" s="27">
        <f t="shared" si="2"/>
        <v>34791</v>
      </c>
      <c r="L16" s="27">
        <f t="shared" si="8"/>
        <v>278328</v>
      </c>
      <c r="M16" s="27">
        <f t="shared" si="3"/>
        <v>13203.184499999999</v>
      </c>
      <c r="N16" s="27">
        <f t="shared" si="4"/>
        <v>13203.184499999999</v>
      </c>
      <c r="O16" s="27">
        <f t="shared" si="9"/>
        <v>-2270920.41</v>
      </c>
      <c r="P16" s="27">
        <f t="shared" si="10"/>
        <v>2270920.41</v>
      </c>
      <c r="Q16" s="4"/>
      <c r="R16" s="4"/>
      <c r="S16" s="4"/>
    </row>
    <row r="17" spans="1:19">
      <c r="A17" s="31">
        <v>36130</v>
      </c>
      <c r="B17" s="3"/>
      <c r="C17" s="6">
        <v>9</v>
      </c>
      <c r="D17" s="29">
        <f t="shared" si="0"/>
        <v>34791</v>
      </c>
      <c r="E17" s="29">
        <f t="shared" si="6"/>
        <v>313119</v>
      </c>
      <c r="F17" s="29">
        <f t="shared" si="1"/>
        <v>-5949189</v>
      </c>
      <c r="G17" s="34">
        <f>+Inputs!$D$2</f>
        <v>0.3795</v>
      </c>
      <c r="H17" s="2"/>
      <c r="I17" s="27">
        <f t="shared" si="7"/>
        <v>6262308</v>
      </c>
      <c r="J17" s="27"/>
      <c r="K17" s="27">
        <f t="shared" si="2"/>
        <v>34791</v>
      </c>
      <c r="L17" s="27">
        <f t="shared" si="8"/>
        <v>313119</v>
      </c>
      <c r="M17" s="27">
        <f t="shared" si="3"/>
        <v>13203.184499999999</v>
      </c>
      <c r="N17" s="27">
        <f t="shared" si="4"/>
        <v>13203.184499999999</v>
      </c>
      <c r="O17" s="27">
        <f t="shared" si="9"/>
        <v>-2257717.2255000002</v>
      </c>
      <c r="P17" s="27">
        <f t="shared" si="10"/>
        <v>2257717.2255000002</v>
      </c>
      <c r="Q17" s="4"/>
      <c r="R17" s="4"/>
      <c r="S17" s="4"/>
    </row>
    <row r="18" spans="1:19">
      <c r="A18" s="30">
        <v>36161</v>
      </c>
      <c r="B18" s="3"/>
      <c r="C18" s="6">
        <v>10</v>
      </c>
      <c r="D18" s="29">
        <f t="shared" si="0"/>
        <v>34791</v>
      </c>
      <c r="E18" s="29">
        <f t="shared" si="6"/>
        <v>347910</v>
      </c>
      <c r="F18" s="29">
        <f t="shared" si="1"/>
        <v>-5914398</v>
      </c>
      <c r="G18" s="34">
        <f>+Inputs!$D$2</f>
        <v>0.3795</v>
      </c>
      <c r="H18" s="2"/>
      <c r="I18" s="27">
        <f t="shared" si="7"/>
        <v>6262308</v>
      </c>
      <c r="J18" s="27"/>
      <c r="K18" s="27">
        <f t="shared" si="2"/>
        <v>34791</v>
      </c>
      <c r="L18" s="27">
        <f t="shared" si="8"/>
        <v>347910</v>
      </c>
      <c r="M18" s="27">
        <f t="shared" si="3"/>
        <v>13203.184499999999</v>
      </c>
      <c r="N18" s="27">
        <f t="shared" si="4"/>
        <v>13203.184499999999</v>
      </c>
      <c r="O18" s="27">
        <f t="shared" si="9"/>
        <v>-2244514.0410000002</v>
      </c>
      <c r="P18" s="27">
        <f t="shared" si="10"/>
        <v>2244514.0410000002</v>
      </c>
      <c r="Q18" s="4"/>
      <c r="R18" s="4"/>
      <c r="S18" s="4"/>
    </row>
    <row r="19" spans="1:19">
      <c r="A19" s="31">
        <v>36192</v>
      </c>
      <c r="B19" s="3"/>
      <c r="C19" s="6">
        <v>11</v>
      </c>
      <c r="D19" s="29">
        <f t="shared" si="0"/>
        <v>34791</v>
      </c>
      <c r="E19" s="29">
        <f t="shared" si="6"/>
        <v>382701</v>
      </c>
      <c r="F19" s="29">
        <f t="shared" si="1"/>
        <v>-5879607</v>
      </c>
      <c r="G19" s="34">
        <f>+Inputs!$D$2</f>
        <v>0.3795</v>
      </c>
      <c r="H19" s="2"/>
      <c r="I19" s="27">
        <f t="shared" si="7"/>
        <v>6262308</v>
      </c>
      <c r="J19" s="27"/>
      <c r="K19" s="27">
        <f t="shared" si="2"/>
        <v>34791</v>
      </c>
      <c r="L19" s="27">
        <f t="shared" si="8"/>
        <v>382701</v>
      </c>
      <c r="M19" s="27">
        <f t="shared" si="3"/>
        <v>13203.184499999999</v>
      </c>
      <c r="N19" s="27">
        <f t="shared" si="4"/>
        <v>13203.184499999999</v>
      </c>
      <c r="O19" s="27">
        <f t="shared" si="9"/>
        <v>-2231310.8565000002</v>
      </c>
      <c r="P19" s="27">
        <f t="shared" si="10"/>
        <v>2231310.8565000002</v>
      </c>
      <c r="Q19" s="4"/>
      <c r="R19" s="4"/>
      <c r="S19" s="4"/>
    </row>
    <row r="20" spans="1:19">
      <c r="A20" s="30">
        <v>36220</v>
      </c>
      <c r="B20" s="3"/>
      <c r="C20" s="6">
        <v>12</v>
      </c>
      <c r="D20" s="29">
        <f t="shared" si="0"/>
        <v>34791</v>
      </c>
      <c r="E20" s="29">
        <f t="shared" si="6"/>
        <v>417492</v>
      </c>
      <c r="F20" s="29">
        <f t="shared" si="1"/>
        <v>-5844816</v>
      </c>
      <c r="G20" s="34">
        <f>+Inputs!$D$2</f>
        <v>0.3795</v>
      </c>
      <c r="H20" s="2"/>
      <c r="I20" s="27">
        <f t="shared" si="7"/>
        <v>6262308</v>
      </c>
      <c r="J20" s="27"/>
      <c r="K20" s="27">
        <f t="shared" si="2"/>
        <v>34791</v>
      </c>
      <c r="L20" s="27">
        <f t="shared" si="8"/>
        <v>417492</v>
      </c>
      <c r="M20" s="27">
        <f t="shared" si="3"/>
        <v>13203.184499999999</v>
      </c>
      <c r="N20" s="27">
        <f t="shared" si="4"/>
        <v>13203.184499999999</v>
      </c>
      <c r="O20" s="27">
        <f t="shared" si="9"/>
        <v>-2218107.6720000003</v>
      </c>
      <c r="P20" s="27">
        <f t="shared" si="10"/>
        <v>2218107.6720000003</v>
      </c>
      <c r="Q20" s="4"/>
      <c r="R20" s="4"/>
      <c r="S20" s="4"/>
    </row>
    <row r="21" spans="1:19">
      <c r="A21" s="31">
        <v>36251</v>
      </c>
      <c r="B21" s="3"/>
      <c r="C21" s="6">
        <v>13</v>
      </c>
      <c r="D21" s="29">
        <f t="shared" si="0"/>
        <v>34791</v>
      </c>
      <c r="E21" s="29">
        <f t="shared" si="6"/>
        <v>452283</v>
      </c>
      <c r="F21" s="29">
        <f t="shared" si="1"/>
        <v>-5810025</v>
      </c>
      <c r="G21" s="34">
        <f>+Inputs!$D$2</f>
        <v>0.3795</v>
      </c>
      <c r="H21" s="2"/>
      <c r="I21" s="27">
        <f t="shared" si="7"/>
        <v>6262308</v>
      </c>
      <c r="J21" s="27"/>
      <c r="K21" s="27">
        <f t="shared" si="2"/>
        <v>34791</v>
      </c>
      <c r="L21" s="27">
        <f t="shared" si="8"/>
        <v>452283</v>
      </c>
      <c r="M21" s="27">
        <f t="shared" si="3"/>
        <v>13203.184499999999</v>
      </c>
      <c r="N21" s="27">
        <f t="shared" si="4"/>
        <v>13203.184499999999</v>
      </c>
      <c r="O21" s="27">
        <f t="shared" si="9"/>
        <v>-2204904.4875000003</v>
      </c>
      <c r="P21" s="27">
        <f t="shared" si="10"/>
        <v>2204904.4875000003</v>
      </c>
      <c r="Q21" s="4"/>
      <c r="R21" s="4"/>
      <c r="S21" s="4"/>
    </row>
    <row r="22" spans="1:19">
      <c r="A22" s="30">
        <v>36281</v>
      </c>
      <c r="B22" s="3"/>
      <c r="C22" s="6">
        <v>14</v>
      </c>
      <c r="D22" s="29">
        <f t="shared" si="0"/>
        <v>34791</v>
      </c>
      <c r="E22" s="29">
        <f t="shared" si="6"/>
        <v>487074</v>
      </c>
      <c r="F22" s="29">
        <f t="shared" si="1"/>
        <v>-5775234</v>
      </c>
      <c r="G22" s="34">
        <f>+Inputs!$D$2</f>
        <v>0.3795</v>
      </c>
      <c r="H22" s="2"/>
      <c r="I22" s="27">
        <f t="shared" si="7"/>
        <v>6262308</v>
      </c>
      <c r="J22" s="27"/>
      <c r="K22" s="27">
        <f t="shared" si="2"/>
        <v>34791</v>
      </c>
      <c r="L22" s="27">
        <f t="shared" si="8"/>
        <v>487074</v>
      </c>
      <c r="M22" s="27">
        <f t="shared" si="3"/>
        <v>13203.184499999999</v>
      </c>
      <c r="N22" s="27">
        <f t="shared" si="4"/>
        <v>13203.184499999999</v>
      </c>
      <c r="O22" s="27">
        <f t="shared" si="9"/>
        <v>-2191701.3030000003</v>
      </c>
      <c r="P22" s="27">
        <f t="shared" si="10"/>
        <v>2191701.3030000003</v>
      </c>
      <c r="Q22" s="4"/>
      <c r="R22" s="4"/>
      <c r="S22" s="4"/>
    </row>
    <row r="23" spans="1:19">
      <c r="A23" s="31">
        <v>36312</v>
      </c>
      <c r="B23" s="3"/>
      <c r="C23" s="6">
        <v>15</v>
      </c>
      <c r="D23" s="29">
        <f t="shared" si="0"/>
        <v>34791</v>
      </c>
      <c r="E23" s="29">
        <f t="shared" si="6"/>
        <v>521865</v>
      </c>
      <c r="F23" s="29">
        <f t="shared" si="1"/>
        <v>-5740443</v>
      </c>
      <c r="G23" s="34">
        <f>+Inputs!$D$2</f>
        <v>0.3795</v>
      </c>
      <c r="H23" s="2"/>
      <c r="I23" s="27">
        <f t="shared" si="7"/>
        <v>6262308</v>
      </c>
      <c r="J23" s="27"/>
      <c r="K23" s="27">
        <f t="shared" si="2"/>
        <v>34791</v>
      </c>
      <c r="L23" s="27">
        <f t="shared" si="8"/>
        <v>521865</v>
      </c>
      <c r="M23" s="27">
        <f t="shared" si="3"/>
        <v>13203.184499999999</v>
      </c>
      <c r="N23" s="27">
        <f t="shared" si="4"/>
        <v>13203.184499999999</v>
      </c>
      <c r="O23" s="27">
        <f t="shared" si="9"/>
        <v>-2178498.1185000003</v>
      </c>
      <c r="P23" s="27">
        <f t="shared" si="10"/>
        <v>2178498.1185000003</v>
      </c>
      <c r="Q23" s="4"/>
      <c r="R23" s="4"/>
      <c r="S23" s="4"/>
    </row>
    <row r="24" spans="1:19">
      <c r="A24" s="30">
        <v>36342</v>
      </c>
      <c r="B24" s="3"/>
      <c r="C24" s="6">
        <v>16</v>
      </c>
      <c r="D24" s="29">
        <f t="shared" si="0"/>
        <v>34791</v>
      </c>
      <c r="E24" s="29">
        <f t="shared" si="6"/>
        <v>556656</v>
      </c>
      <c r="F24" s="29">
        <f t="shared" si="1"/>
        <v>-5705652</v>
      </c>
      <c r="G24" s="34">
        <f>+Inputs!$D$2</f>
        <v>0.3795</v>
      </c>
      <c r="H24" s="2"/>
      <c r="I24" s="27">
        <f t="shared" si="7"/>
        <v>6262308</v>
      </c>
      <c r="J24" s="27"/>
      <c r="K24" s="27">
        <f t="shared" si="2"/>
        <v>34791</v>
      </c>
      <c r="L24" s="27">
        <f t="shared" si="8"/>
        <v>556656</v>
      </c>
      <c r="M24" s="27">
        <f t="shared" si="3"/>
        <v>13203.184499999999</v>
      </c>
      <c r="N24" s="27">
        <f t="shared" si="4"/>
        <v>13203.184499999999</v>
      </c>
      <c r="O24" s="27">
        <f t="shared" si="9"/>
        <v>-2165294.9340000004</v>
      </c>
      <c r="P24" s="27">
        <f t="shared" si="10"/>
        <v>2165294.9340000004</v>
      </c>
      <c r="Q24" s="4"/>
      <c r="R24" s="4"/>
      <c r="S24" s="4"/>
    </row>
    <row r="25" spans="1:19">
      <c r="A25" s="31">
        <v>36373</v>
      </c>
      <c r="B25" s="3"/>
      <c r="C25" s="6">
        <v>17</v>
      </c>
      <c r="D25" s="29">
        <f t="shared" si="0"/>
        <v>34791</v>
      </c>
      <c r="E25" s="29">
        <f t="shared" si="6"/>
        <v>591447</v>
      </c>
      <c r="F25" s="29">
        <f t="shared" si="1"/>
        <v>-5670861</v>
      </c>
      <c r="G25" s="34">
        <f>+Inputs!$D$2</f>
        <v>0.3795</v>
      </c>
      <c r="H25" s="2"/>
      <c r="I25" s="27">
        <f t="shared" si="7"/>
        <v>6262308</v>
      </c>
      <c r="J25" s="27"/>
      <c r="K25" s="27">
        <f t="shared" si="2"/>
        <v>34791</v>
      </c>
      <c r="L25" s="27">
        <f t="shared" si="8"/>
        <v>591447</v>
      </c>
      <c r="M25" s="27">
        <f t="shared" si="3"/>
        <v>13203.184499999999</v>
      </c>
      <c r="N25" s="27">
        <f t="shared" si="4"/>
        <v>13203.184499999999</v>
      </c>
      <c r="O25" s="27">
        <f t="shared" si="9"/>
        <v>-2152091.7495000004</v>
      </c>
      <c r="P25" s="27">
        <f t="shared" si="10"/>
        <v>2152091.7495000004</v>
      </c>
      <c r="Q25" s="4"/>
      <c r="R25" s="4"/>
      <c r="S25" s="4"/>
    </row>
    <row r="26" spans="1:19">
      <c r="A26" s="30">
        <v>36404</v>
      </c>
      <c r="B26" s="3"/>
      <c r="C26" s="6">
        <v>18</v>
      </c>
      <c r="D26" s="29">
        <f t="shared" si="0"/>
        <v>34791</v>
      </c>
      <c r="E26" s="29">
        <f t="shared" si="6"/>
        <v>626238</v>
      </c>
      <c r="F26" s="29">
        <f t="shared" si="1"/>
        <v>-5636070</v>
      </c>
      <c r="G26" s="34">
        <f>+Inputs!$D$2</f>
        <v>0.3795</v>
      </c>
      <c r="H26" s="2"/>
      <c r="I26" s="27">
        <f t="shared" si="7"/>
        <v>6262308</v>
      </c>
      <c r="J26" s="27"/>
      <c r="K26" s="27">
        <f t="shared" si="2"/>
        <v>34791</v>
      </c>
      <c r="L26" s="27">
        <f t="shared" si="8"/>
        <v>626238</v>
      </c>
      <c r="M26" s="27">
        <f t="shared" si="3"/>
        <v>13203.184499999999</v>
      </c>
      <c r="N26" s="27">
        <f t="shared" si="4"/>
        <v>13203.184499999999</v>
      </c>
      <c r="O26" s="27">
        <f t="shared" si="9"/>
        <v>-2138888.5650000004</v>
      </c>
      <c r="P26" s="27">
        <f t="shared" si="10"/>
        <v>2138888.5650000004</v>
      </c>
      <c r="Q26" s="4"/>
      <c r="R26" s="4"/>
      <c r="S26" s="4"/>
    </row>
    <row r="27" spans="1:19">
      <c r="A27" s="31">
        <v>36434</v>
      </c>
      <c r="B27" s="3"/>
      <c r="C27" s="6">
        <v>19</v>
      </c>
      <c r="D27" s="29">
        <f t="shared" si="0"/>
        <v>34791</v>
      </c>
      <c r="E27" s="29">
        <f t="shared" si="6"/>
        <v>661029</v>
      </c>
      <c r="F27" s="29">
        <f t="shared" si="1"/>
        <v>-5601279</v>
      </c>
      <c r="G27" s="34">
        <f>+Inputs!$D$2</f>
        <v>0.3795</v>
      </c>
      <c r="H27" s="2"/>
      <c r="I27" s="27">
        <f t="shared" si="7"/>
        <v>6262308</v>
      </c>
      <c r="J27" s="27"/>
      <c r="K27" s="27">
        <f t="shared" si="2"/>
        <v>34791</v>
      </c>
      <c r="L27" s="27">
        <f t="shared" si="8"/>
        <v>661029</v>
      </c>
      <c r="M27" s="27">
        <f t="shared" si="3"/>
        <v>13203.184499999999</v>
      </c>
      <c r="N27" s="27">
        <f t="shared" si="4"/>
        <v>13203.184499999999</v>
      </c>
      <c r="O27" s="27">
        <f t="shared" si="9"/>
        <v>-2125685.3805000004</v>
      </c>
      <c r="P27" s="27">
        <f t="shared" si="10"/>
        <v>2125685.3805000004</v>
      </c>
      <c r="Q27" s="4"/>
      <c r="R27" s="4"/>
      <c r="S27" s="4"/>
    </row>
    <row r="28" spans="1:19">
      <c r="A28" s="30">
        <v>36465</v>
      </c>
      <c r="B28" s="3"/>
      <c r="C28" s="6">
        <v>20</v>
      </c>
      <c r="D28" s="29">
        <f t="shared" si="0"/>
        <v>34791</v>
      </c>
      <c r="E28" s="29">
        <f t="shared" si="6"/>
        <v>695820</v>
      </c>
      <c r="F28" s="29">
        <f t="shared" si="1"/>
        <v>-5566488</v>
      </c>
      <c r="G28" s="34">
        <f>+Inputs!$D$2</f>
        <v>0.3795</v>
      </c>
      <c r="H28" s="2"/>
      <c r="I28" s="27">
        <f t="shared" si="7"/>
        <v>6262308</v>
      </c>
      <c r="J28" s="27"/>
      <c r="K28" s="27">
        <f t="shared" si="2"/>
        <v>34791</v>
      </c>
      <c r="L28" s="27">
        <f t="shared" si="8"/>
        <v>695820</v>
      </c>
      <c r="M28" s="27">
        <f t="shared" si="3"/>
        <v>13203.184499999999</v>
      </c>
      <c r="N28" s="27">
        <f t="shared" si="4"/>
        <v>13203.184499999999</v>
      </c>
      <c r="O28" s="27">
        <f t="shared" si="9"/>
        <v>-2112482.1960000005</v>
      </c>
      <c r="P28" s="27">
        <f t="shared" si="10"/>
        <v>2112482.1960000005</v>
      </c>
      <c r="Q28" s="4"/>
      <c r="R28" s="4"/>
      <c r="S28" s="4"/>
    </row>
    <row r="29" spans="1:19">
      <c r="A29" s="31">
        <v>36495</v>
      </c>
      <c r="B29" s="3"/>
      <c r="C29" s="6">
        <v>21</v>
      </c>
      <c r="D29" s="29">
        <f t="shared" si="0"/>
        <v>34791</v>
      </c>
      <c r="E29" s="29">
        <f t="shared" si="6"/>
        <v>730611</v>
      </c>
      <c r="F29" s="29">
        <f t="shared" si="1"/>
        <v>-5531697</v>
      </c>
      <c r="G29" s="34">
        <f>+Inputs!$D$2</f>
        <v>0.3795</v>
      </c>
      <c r="H29" s="2"/>
      <c r="I29" s="27">
        <f t="shared" si="7"/>
        <v>6262308</v>
      </c>
      <c r="J29" s="27"/>
      <c r="K29" s="27">
        <f t="shared" si="2"/>
        <v>34791</v>
      </c>
      <c r="L29" s="27">
        <f t="shared" si="8"/>
        <v>730611</v>
      </c>
      <c r="M29" s="27">
        <f t="shared" si="3"/>
        <v>13203.184499999999</v>
      </c>
      <c r="N29" s="27">
        <f t="shared" si="4"/>
        <v>13203.184499999999</v>
      </c>
      <c r="O29" s="27">
        <f t="shared" si="9"/>
        <v>-2099279.0115000005</v>
      </c>
      <c r="P29" s="27">
        <f t="shared" si="10"/>
        <v>2099279.0115000005</v>
      </c>
      <c r="Q29" s="4"/>
      <c r="R29" s="4"/>
      <c r="S29" s="4"/>
    </row>
    <row r="30" spans="1:19">
      <c r="A30" s="30">
        <v>36526</v>
      </c>
      <c r="B30" s="3"/>
      <c r="C30" s="6">
        <v>22</v>
      </c>
      <c r="D30" s="29">
        <f t="shared" si="0"/>
        <v>34791</v>
      </c>
      <c r="E30" s="29">
        <f t="shared" si="6"/>
        <v>765402</v>
      </c>
      <c r="F30" s="29">
        <f t="shared" si="1"/>
        <v>-5496906</v>
      </c>
      <c r="G30" s="34">
        <f>+Inputs!$D$2</f>
        <v>0.3795</v>
      </c>
      <c r="H30" s="2"/>
      <c r="I30" s="27">
        <f t="shared" si="7"/>
        <v>6262308</v>
      </c>
      <c r="J30" s="27"/>
      <c r="K30" s="27">
        <f t="shared" si="2"/>
        <v>34791</v>
      </c>
      <c r="L30" s="27">
        <f t="shared" si="8"/>
        <v>765402</v>
      </c>
      <c r="M30" s="27">
        <f t="shared" si="3"/>
        <v>13203.184499999999</v>
      </c>
      <c r="N30" s="27">
        <f t="shared" si="4"/>
        <v>13203.184499999999</v>
      </c>
      <c r="O30" s="27">
        <f t="shared" si="9"/>
        <v>-2086075.8270000005</v>
      </c>
      <c r="P30" s="27">
        <f t="shared" si="10"/>
        <v>2086075.8270000005</v>
      </c>
      <c r="Q30" s="125"/>
    </row>
    <row r="31" spans="1:19">
      <c r="A31" s="31">
        <v>36557</v>
      </c>
      <c r="B31" s="3"/>
      <c r="C31" s="6">
        <v>23</v>
      </c>
      <c r="D31" s="29">
        <f t="shared" si="0"/>
        <v>34791</v>
      </c>
      <c r="E31" s="29">
        <f t="shared" si="6"/>
        <v>800193</v>
      </c>
      <c r="F31" s="29">
        <f t="shared" si="1"/>
        <v>-5462115</v>
      </c>
      <c r="G31" s="34">
        <f>+Inputs!$D$2</f>
        <v>0.3795</v>
      </c>
      <c r="H31" s="2"/>
      <c r="I31" s="27">
        <f t="shared" si="7"/>
        <v>6262308</v>
      </c>
      <c r="J31" s="27"/>
      <c r="K31" s="27">
        <f t="shared" si="2"/>
        <v>34791</v>
      </c>
      <c r="L31" s="27">
        <f t="shared" si="8"/>
        <v>800193</v>
      </c>
      <c r="M31" s="27">
        <f t="shared" si="3"/>
        <v>13203.184499999999</v>
      </c>
      <c r="N31" s="27">
        <f t="shared" si="4"/>
        <v>13203.184499999999</v>
      </c>
      <c r="O31" s="27">
        <f t="shared" si="9"/>
        <v>-2072872.6425000005</v>
      </c>
      <c r="P31" s="27">
        <f t="shared" si="10"/>
        <v>2072872.6425000005</v>
      </c>
      <c r="Q31" s="125"/>
    </row>
    <row r="32" spans="1:19">
      <c r="A32" s="30">
        <v>36586</v>
      </c>
      <c r="B32" s="3"/>
      <c r="C32" s="6">
        <v>24</v>
      </c>
      <c r="D32" s="29">
        <f t="shared" si="0"/>
        <v>34791</v>
      </c>
      <c r="E32" s="29">
        <f t="shared" si="6"/>
        <v>834984</v>
      </c>
      <c r="F32" s="29">
        <f t="shared" si="1"/>
        <v>-5427324</v>
      </c>
      <c r="G32" s="34">
        <f>+Inputs!$D$2</f>
        <v>0.3795</v>
      </c>
      <c r="H32" s="2"/>
      <c r="I32" s="27">
        <f t="shared" si="7"/>
        <v>6262308</v>
      </c>
      <c r="J32" s="27"/>
      <c r="K32" s="27">
        <f t="shared" si="2"/>
        <v>34791</v>
      </c>
      <c r="L32" s="27">
        <f t="shared" si="8"/>
        <v>834984</v>
      </c>
      <c r="M32" s="27">
        <f t="shared" si="3"/>
        <v>13203.184499999999</v>
      </c>
      <c r="N32" s="27">
        <f t="shared" si="4"/>
        <v>13203.184499999999</v>
      </c>
      <c r="O32" s="27">
        <f t="shared" si="9"/>
        <v>-2059669.4580000006</v>
      </c>
      <c r="P32" s="27">
        <f t="shared" si="10"/>
        <v>2059669.4580000006</v>
      </c>
      <c r="Q32" s="125"/>
    </row>
    <row r="33" spans="1:21">
      <c r="A33" s="31">
        <v>36617</v>
      </c>
      <c r="B33" s="3"/>
      <c r="C33" s="6">
        <v>25</v>
      </c>
      <c r="D33" s="29">
        <f t="shared" si="0"/>
        <v>34791</v>
      </c>
      <c r="E33" s="29">
        <f t="shared" si="6"/>
        <v>869775</v>
      </c>
      <c r="F33" s="29">
        <f t="shared" si="1"/>
        <v>-5392533</v>
      </c>
      <c r="G33" s="34">
        <f>+Inputs!$D$2</f>
        <v>0.3795</v>
      </c>
      <c r="H33" s="2"/>
      <c r="I33" s="27">
        <f t="shared" si="7"/>
        <v>6262308</v>
      </c>
      <c r="J33" s="27"/>
      <c r="K33" s="27">
        <f t="shared" si="2"/>
        <v>34791</v>
      </c>
      <c r="L33" s="27">
        <f t="shared" si="8"/>
        <v>869775</v>
      </c>
      <c r="M33" s="27">
        <f t="shared" si="3"/>
        <v>13203.184499999999</v>
      </c>
      <c r="N33" s="27">
        <f t="shared" si="4"/>
        <v>13203.184499999999</v>
      </c>
      <c r="O33" s="27">
        <f t="shared" si="9"/>
        <v>-2046466.2735000006</v>
      </c>
      <c r="P33" s="27">
        <f t="shared" si="10"/>
        <v>2046466.2735000006</v>
      </c>
      <c r="Q33" s="125"/>
    </row>
    <row r="34" spans="1:21">
      <c r="A34" s="30">
        <v>36647</v>
      </c>
      <c r="B34" s="3"/>
      <c r="C34" s="6">
        <v>26</v>
      </c>
      <c r="D34" s="29">
        <f t="shared" si="0"/>
        <v>34791</v>
      </c>
      <c r="E34" s="29">
        <f t="shared" si="6"/>
        <v>904566</v>
      </c>
      <c r="F34" s="29">
        <f t="shared" si="1"/>
        <v>-5357742</v>
      </c>
      <c r="G34" s="34">
        <f>+Inputs!$D$2</f>
        <v>0.3795</v>
      </c>
      <c r="H34" s="2"/>
      <c r="I34" s="27">
        <f t="shared" si="7"/>
        <v>6262308</v>
      </c>
      <c r="J34" s="27"/>
      <c r="K34" s="27">
        <f t="shared" si="2"/>
        <v>34791</v>
      </c>
      <c r="L34" s="27">
        <f t="shared" si="8"/>
        <v>904566</v>
      </c>
      <c r="M34" s="27">
        <f t="shared" si="3"/>
        <v>13203.184499999999</v>
      </c>
      <c r="N34" s="27">
        <f t="shared" si="4"/>
        <v>13203.184499999999</v>
      </c>
      <c r="O34" s="27">
        <f t="shared" si="9"/>
        <v>-2033263.0890000006</v>
      </c>
      <c r="P34" s="27">
        <f t="shared" si="10"/>
        <v>2033263.0890000006</v>
      </c>
      <c r="Q34" s="125"/>
    </row>
    <row r="35" spans="1:21">
      <c r="A35" s="31">
        <v>36678</v>
      </c>
      <c r="B35" s="3"/>
      <c r="C35" s="6">
        <v>27</v>
      </c>
      <c r="D35" s="29">
        <f t="shared" si="0"/>
        <v>34791</v>
      </c>
      <c r="E35" s="29">
        <f t="shared" si="6"/>
        <v>939357</v>
      </c>
      <c r="F35" s="29">
        <f t="shared" si="1"/>
        <v>-5322951</v>
      </c>
      <c r="G35" s="34">
        <f>+Inputs!$D$2</f>
        <v>0.3795</v>
      </c>
      <c r="H35" s="2"/>
      <c r="I35" s="27">
        <f t="shared" si="7"/>
        <v>6262308</v>
      </c>
      <c r="J35" s="27"/>
      <c r="K35" s="27">
        <f t="shared" si="2"/>
        <v>34791</v>
      </c>
      <c r="L35" s="27">
        <f t="shared" si="8"/>
        <v>939357</v>
      </c>
      <c r="M35" s="27">
        <f t="shared" si="3"/>
        <v>13203.184499999999</v>
      </c>
      <c r="N35" s="27">
        <f t="shared" si="4"/>
        <v>13203.184499999999</v>
      </c>
      <c r="O35" s="27">
        <f t="shared" si="9"/>
        <v>-2020059.9045000006</v>
      </c>
      <c r="P35" s="27">
        <f t="shared" si="10"/>
        <v>2020059.9045000006</v>
      </c>
    </row>
    <row r="36" spans="1:21">
      <c r="A36" s="30">
        <v>36708</v>
      </c>
      <c r="B36" s="3"/>
      <c r="C36" s="6">
        <v>28</v>
      </c>
      <c r="D36" s="29">
        <f t="shared" si="0"/>
        <v>34791</v>
      </c>
      <c r="E36" s="29">
        <f t="shared" si="6"/>
        <v>974148</v>
      </c>
      <c r="F36" s="29">
        <f t="shared" si="1"/>
        <v>-5288160</v>
      </c>
      <c r="G36" s="34">
        <f>+Inputs!$D$2</f>
        <v>0.3795</v>
      </c>
      <c r="H36" s="2"/>
      <c r="I36" s="27">
        <f t="shared" si="7"/>
        <v>6262308</v>
      </c>
      <c r="J36" s="27"/>
      <c r="K36" s="27">
        <f t="shared" si="2"/>
        <v>34791</v>
      </c>
      <c r="L36" s="27">
        <f t="shared" si="8"/>
        <v>974148</v>
      </c>
      <c r="M36" s="27">
        <f t="shared" si="3"/>
        <v>13203.184499999999</v>
      </c>
      <c r="N36" s="27">
        <f t="shared" si="4"/>
        <v>13203.184499999999</v>
      </c>
      <c r="O36" s="27">
        <f t="shared" si="9"/>
        <v>-2006856.7200000007</v>
      </c>
      <c r="P36" s="27">
        <f t="shared" si="10"/>
        <v>2006856.7200000007</v>
      </c>
    </row>
    <row r="37" spans="1:21">
      <c r="A37" s="31">
        <v>36739</v>
      </c>
      <c r="B37" s="3"/>
      <c r="C37" s="6">
        <v>29</v>
      </c>
      <c r="D37" s="29">
        <f t="shared" si="0"/>
        <v>34791</v>
      </c>
      <c r="E37" s="29">
        <f t="shared" si="6"/>
        <v>1008939</v>
      </c>
      <c r="F37" s="29">
        <f t="shared" si="1"/>
        <v>-5253369</v>
      </c>
      <c r="G37" s="34">
        <f>+Inputs!$D$2</f>
        <v>0.3795</v>
      </c>
      <c r="H37" s="2"/>
      <c r="I37" s="27">
        <f t="shared" si="7"/>
        <v>6262308</v>
      </c>
      <c r="J37" s="27"/>
      <c r="K37" s="27">
        <f t="shared" si="2"/>
        <v>34791</v>
      </c>
      <c r="L37" s="27">
        <f t="shared" si="8"/>
        <v>1008939</v>
      </c>
      <c r="M37" s="27">
        <f t="shared" si="3"/>
        <v>13203.184499999999</v>
      </c>
      <c r="N37" s="27">
        <f t="shared" si="4"/>
        <v>13203.184499999999</v>
      </c>
      <c r="O37" s="27">
        <f t="shared" si="9"/>
        <v>-1993653.5355000007</v>
      </c>
      <c r="P37" s="27">
        <f t="shared" si="10"/>
        <v>1993653.5355000007</v>
      </c>
    </row>
    <row r="38" spans="1:21">
      <c r="A38" s="30">
        <v>36770</v>
      </c>
      <c r="B38" s="3"/>
      <c r="C38" s="6">
        <v>30</v>
      </c>
      <c r="D38" s="29">
        <f t="shared" si="0"/>
        <v>34791</v>
      </c>
      <c r="E38" s="29">
        <f t="shared" si="6"/>
        <v>1043730</v>
      </c>
      <c r="F38" s="29">
        <f t="shared" si="1"/>
        <v>-5218578</v>
      </c>
      <c r="G38" s="34">
        <f>+Inputs!$D$2</f>
        <v>0.3795</v>
      </c>
      <c r="H38" s="2"/>
      <c r="I38" s="27">
        <f t="shared" si="7"/>
        <v>6262308</v>
      </c>
      <c r="J38" s="27"/>
      <c r="K38" s="27">
        <f t="shared" si="2"/>
        <v>34791</v>
      </c>
      <c r="L38" s="27">
        <f t="shared" si="8"/>
        <v>1043730</v>
      </c>
      <c r="M38" s="27">
        <f t="shared" si="3"/>
        <v>13203.184499999999</v>
      </c>
      <c r="N38" s="27">
        <f t="shared" si="4"/>
        <v>13203.184499999999</v>
      </c>
      <c r="O38" s="27">
        <f t="shared" si="9"/>
        <v>-1980450.3510000007</v>
      </c>
      <c r="P38" s="27">
        <f t="shared" si="10"/>
        <v>1980450.3510000007</v>
      </c>
    </row>
    <row r="39" spans="1:21">
      <c r="A39" s="31">
        <v>36800</v>
      </c>
      <c r="B39" s="2"/>
      <c r="C39" s="6">
        <v>31</v>
      </c>
      <c r="D39" s="29">
        <f t="shared" si="0"/>
        <v>34791</v>
      </c>
      <c r="E39" s="29">
        <f t="shared" si="6"/>
        <v>1078521</v>
      </c>
      <c r="F39" s="29">
        <f t="shared" si="1"/>
        <v>-5183787</v>
      </c>
      <c r="G39" s="34">
        <f>+Inputs!$D$2</f>
        <v>0.3795</v>
      </c>
      <c r="H39" s="2"/>
      <c r="I39" s="27">
        <f t="shared" si="7"/>
        <v>6262308</v>
      </c>
      <c r="J39" s="27"/>
      <c r="K39" s="27">
        <f t="shared" si="2"/>
        <v>34791</v>
      </c>
      <c r="L39" s="27">
        <f t="shared" si="8"/>
        <v>1078521</v>
      </c>
      <c r="M39" s="27">
        <f t="shared" si="3"/>
        <v>13203.184499999999</v>
      </c>
      <c r="N39" s="27">
        <f t="shared" si="4"/>
        <v>13203.184499999999</v>
      </c>
      <c r="O39" s="27">
        <f t="shared" si="9"/>
        <v>-1967247.1665000007</v>
      </c>
      <c r="P39" s="27">
        <f t="shared" si="10"/>
        <v>1967247.1665000007</v>
      </c>
    </row>
    <row r="40" spans="1:21">
      <c r="A40" s="30">
        <v>36831</v>
      </c>
      <c r="B40" s="2"/>
      <c r="C40" s="6">
        <v>32</v>
      </c>
      <c r="D40" s="29">
        <f t="shared" si="0"/>
        <v>34791</v>
      </c>
      <c r="E40" s="29">
        <f t="shared" si="6"/>
        <v>1113312</v>
      </c>
      <c r="F40" s="29">
        <f t="shared" si="1"/>
        <v>-5148996</v>
      </c>
      <c r="G40" s="34">
        <f>+Inputs!$D$2</f>
        <v>0.3795</v>
      </c>
      <c r="H40" s="2"/>
      <c r="I40" s="27">
        <f t="shared" si="7"/>
        <v>6262308</v>
      </c>
      <c r="J40" s="2"/>
      <c r="K40" s="27">
        <f t="shared" si="2"/>
        <v>34791</v>
      </c>
      <c r="L40" s="27">
        <f t="shared" si="8"/>
        <v>1113312</v>
      </c>
      <c r="M40" s="27">
        <f t="shared" si="3"/>
        <v>13203.184499999999</v>
      </c>
      <c r="N40" s="27">
        <f t="shared" si="4"/>
        <v>13203.184499999999</v>
      </c>
      <c r="O40" s="27">
        <f t="shared" si="9"/>
        <v>-1954043.9820000008</v>
      </c>
      <c r="P40" s="27">
        <f t="shared" si="10"/>
        <v>1954043.9820000008</v>
      </c>
    </row>
    <row r="41" spans="1:21">
      <c r="A41" s="31">
        <v>36861</v>
      </c>
      <c r="C41" s="6">
        <v>33</v>
      </c>
      <c r="D41" s="29">
        <f t="shared" ref="D41:D72" si="12">ROUND(-(+$B$9/180)*1,0)</f>
        <v>34791</v>
      </c>
      <c r="E41" s="29">
        <f t="shared" si="6"/>
        <v>1148103</v>
      </c>
      <c r="F41" s="29">
        <f t="shared" ref="F41:F72" si="13">$B$9+E41</f>
        <v>-5114205</v>
      </c>
      <c r="G41" s="34">
        <f>+Inputs!$D$2</f>
        <v>0.3795</v>
      </c>
      <c r="I41" s="27">
        <f t="shared" si="7"/>
        <v>6262308</v>
      </c>
      <c r="K41" s="27">
        <f t="shared" ref="K41:K72" si="14">D41</f>
        <v>34791</v>
      </c>
      <c r="L41" s="27">
        <f t="shared" si="8"/>
        <v>1148103</v>
      </c>
      <c r="M41" s="27">
        <f t="shared" ref="M41:M72" si="15">K41*G41</f>
        <v>13203.184499999999</v>
      </c>
      <c r="N41" s="27">
        <f t="shared" ref="N41:N72" si="16">M41-J41</f>
        <v>13203.184499999999</v>
      </c>
      <c r="O41" s="27">
        <f t="shared" si="9"/>
        <v>-1940840.7975000008</v>
      </c>
      <c r="P41" s="27">
        <f t="shared" si="10"/>
        <v>1940840.7975000008</v>
      </c>
    </row>
    <row r="42" spans="1:21">
      <c r="A42" s="30">
        <v>36892</v>
      </c>
      <c r="C42" s="6">
        <v>34</v>
      </c>
      <c r="D42" s="29">
        <f t="shared" si="12"/>
        <v>34791</v>
      </c>
      <c r="E42" s="29">
        <f t="shared" ref="E42:E73" si="17">+E41+D42</f>
        <v>1182894</v>
      </c>
      <c r="F42" s="29">
        <f t="shared" si="13"/>
        <v>-5079414</v>
      </c>
      <c r="G42" s="34">
        <f>+Inputs!$D$2</f>
        <v>0.3795</v>
      </c>
      <c r="I42" s="27">
        <f t="shared" ref="I42:I73" si="18">+I41+H42</f>
        <v>6262308</v>
      </c>
      <c r="K42" s="27">
        <f t="shared" si="14"/>
        <v>34791</v>
      </c>
      <c r="L42" s="27">
        <f t="shared" ref="L42:L73" si="19">+L41+K42</f>
        <v>1182894</v>
      </c>
      <c r="M42" s="27">
        <f t="shared" si="15"/>
        <v>13203.184499999999</v>
      </c>
      <c r="N42" s="27">
        <f t="shared" si="16"/>
        <v>13203.184499999999</v>
      </c>
      <c r="O42" s="27">
        <f t="shared" ref="O42:O73" si="20">+O41+N42</f>
        <v>-1927637.6130000008</v>
      </c>
      <c r="P42" s="27">
        <f t="shared" ref="P42:P73" si="21">P41-N42</f>
        <v>1927637.6130000008</v>
      </c>
    </row>
    <row r="43" spans="1:21">
      <c r="A43" s="31">
        <v>36923</v>
      </c>
      <c r="C43" s="6">
        <v>35</v>
      </c>
      <c r="D43" s="29">
        <f t="shared" si="12"/>
        <v>34791</v>
      </c>
      <c r="E43" s="29">
        <f t="shared" si="17"/>
        <v>1217685</v>
      </c>
      <c r="F43" s="29">
        <f t="shared" si="13"/>
        <v>-5044623</v>
      </c>
      <c r="G43" s="34">
        <f>+Inputs!$D$2</f>
        <v>0.3795</v>
      </c>
      <c r="I43" s="27">
        <f t="shared" si="18"/>
        <v>6262308</v>
      </c>
      <c r="K43" s="27">
        <f t="shared" si="14"/>
        <v>34791</v>
      </c>
      <c r="L43" s="27">
        <f t="shared" si="19"/>
        <v>1217685</v>
      </c>
      <c r="M43" s="27">
        <f t="shared" si="15"/>
        <v>13203.184499999999</v>
      </c>
      <c r="N43" s="27">
        <f t="shared" si="16"/>
        <v>13203.184499999999</v>
      </c>
      <c r="O43" s="27">
        <f t="shared" si="20"/>
        <v>-1914434.4285000009</v>
      </c>
      <c r="P43" s="27">
        <f t="shared" si="21"/>
        <v>1914434.4285000009</v>
      </c>
    </row>
    <row r="44" spans="1:21">
      <c r="A44" s="30">
        <v>36951</v>
      </c>
      <c r="C44" s="6">
        <v>36</v>
      </c>
      <c r="D44" s="29">
        <f t="shared" si="12"/>
        <v>34791</v>
      </c>
      <c r="E44" s="29">
        <f t="shared" si="17"/>
        <v>1252476</v>
      </c>
      <c r="F44" s="29">
        <f t="shared" si="13"/>
        <v>-5009832</v>
      </c>
      <c r="G44" s="34">
        <f>+Inputs!$D$2</f>
        <v>0.3795</v>
      </c>
      <c r="I44" s="27">
        <f t="shared" si="18"/>
        <v>6262308</v>
      </c>
      <c r="K44" s="27">
        <f t="shared" si="14"/>
        <v>34791</v>
      </c>
      <c r="L44" s="27">
        <f t="shared" si="19"/>
        <v>1252476</v>
      </c>
      <c r="M44" s="27">
        <f t="shared" si="15"/>
        <v>13203.184499999999</v>
      </c>
      <c r="N44" s="27">
        <f t="shared" si="16"/>
        <v>13203.184499999999</v>
      </c>
      <c r="O44" s="27">
        <f t="shared" si="20"/>
        <v>-1901231.2440000009</v>
      </c>
      <c r="P44" s="27">
        <f t="shared" si="21"/>
        <v>1901231.2440000009</v>
      </c>
      <c r="U44" s="108"/>
    </row>
    <row r="45" spans="1:21">
      <c r="A45" s="31">
        <v>36982</v>
      </c>
      <c r="C45" s="6">
        <v>37</v>
      </c>
      <c r="D45" s="29">
        <f t="shared" si="12"/>
        <v>34791</v>
      </c>
      <c r="E45" s="29">
        <f t="shared" si="17"/>
        <v>1287267</v>
      </c>
      <c r="F45" s="29">
        <f t="shared" si="13"/>
        <v>-4975041</v>
      </c>
      <c r="G45" s="34">
        <f>+Inputs!$D$2</f>
        <v>0.3795</v>
      </c>
      <c r="I45" s="27">
        <f t="shared" si="18"/>
        <v>6262308</v>
      </c>
      <c r="K45" s="27">
        <f t="shared" si="14"/>
        <v>34791</v>
      </c>
      <c r="L45" s="27">
        <f t="shared" si="19"/>
        <v>1287267</v>
      </c>
      <c r="M45" s="27">
        <f t="shared" si="15"/>
        <v>13203.184499999999</v>
      </c>
      <c r="N45" s="27">
        <f t="shared" si="16"/>
        <v>13203.184499999999</v>
      </c>
      <c r="O45" s="27">
        <f t="shared" si="20"/>
        <v>-1888028.0595000009</v>
      </c>
      <c r="P45" s="27">
        <f t="shared" si="21"/>
        <v>1888028.0595000009</v>
      </c>
      <c r="U45" s="108"/>
    </row>
    <row r="46" spans="1:21">
      <c r="A46" s="30">
        <v>37012</v>
      </c>
      <c r="C46" s="6">
        <v>38</v>
      </c>
      <c r="D46" s="29">
        <f t="shared" si="12"/>
        <v>34791</v>
      </c>
      <c r="E46" s="29">
        <f t="shared" si="17"/>
        <v>1322058</v>
      </c>
      <c r="F46" s="29">
        <f t="shared" si="13"/>
        <v>-4940250</v>
      </c>
      <c r="G46" s="34">
        <f>+Inputs!$D$2</f>
        <v>0.3795</v>
      </c>
      <c r="I46" s="27">
        <f t="shared" si="18"/>
        <v>6262308</v>
      </c>
      <c r="K46" s="27">
        <f t="shared" si="14"/>
        <v>34791</v>
      </c>
      <c r="L46" s="27">
        <f t="shared" si="19"/>
        <v>1322058</v>
      </c>
      <c r="M46" s="27">
        <f t="shared" si="15"/>
        <v>13203.184499999999</v>
      </c>
      <c r="N46" s="27">
        <f t="shared" si="16"/>
        <v>13203.184499999999</v>
      </c>
      <c r="O46" s="27">
        <f t="shared" si="20"/>
        <v>-1874824.8750000009</v>
      </c>
      <c r="P46" s="27">
        <f t="shared" si="21"/>
        <v>1874824.8750000009</v>
      </c>
      <c r="U46" s="108"/>
    </row>
    <row r="47" spans="1:21">
      <c r="A47" s="31">
        <v>37043</v>
      </c>
      <c r="C47" s="6">
        <v>39</v>
      </c>
      <c r="D47" s="29">
        <f t="shared" si="12"/>
        <v>34791</v>
      </c>
      <c r="E47" s="29">
        <f t="shared" si="17"/>
        <v>1356849</v>
      </c>
      <c r="F47" s="29">
        <f t="shared" si="13"/>
        <v>-4905459</v>
      </c>
      <c r="G47" s="34">
        <f>+Inputs!$D$2</f>
        <v>0.3795</v>
      </c>
      <c r="I47" s="27">
        <f t="shared" si="18"/>
        <v>6262308</v>
      </c>
      <c r="K47" s="27">
        <f t="shared" si="14"/>
        <v>34791</v>
      </c>
      <c r="L47" s="27">
        <f t="shared" si="19"/>
        <v>1356849</v>
      </c>
      <c r="M47" s="27">
        <f t="shared" si="15"/>
        <v>13203.184499999999</v>
      </c>
      <c r="N47" s="27">
        <f t="shared" si="16"/>
        <v>13203.184499999999</v>
      </c>
      <c r="O47" s="27">
        <f t="shared" si="20"/>
        <v>-1861621.690500001</v>
      </c>
      <c r="P47" s="27">
        <f t="shared" si="21"/>
        <v>1861621.690500001</v>
      </c>
      <c r="U47" s="108"/>
    </row>
    <row r="48" spans="1:21">
      <c r="A48" s="30">
        <v>37073</v>
      </c>
      <c r="C48" s="6">
        <v>40</v>
      </c>
      <c r="D48" s="29">
        <f t="shared" si="12"/>
        <v>34791</v>
      </c>
      <c r="E48" s="29">
        <f t="shared" si="17"/>
        <v>1391640</v>
      </c>
      <c r="F48" s="29">
        <f t="shared" si="13"/>
        <v>-4870668</v>
      </c>
      <c r="G48" s="34">
        <f>+Inputs!$D$2</f>
        <v>0.3795</v>
      </c>
      <c r="I48" s="27">
        <f t="shared" si="18"/>
        <v>6262308</v>
      </c>
      <c r="K48" s="27">
        <f t="shared" si="14"/>
        <v>34791</v>
      </c>
      <c r="L48" s="27">
        <f t="shared" si="19"/>
        <v>1391640</v>
      </c>
      <c r="M48" s="27">
        <f t="shared" si="15"/>
        <v>13203.184499999999</v>
      </c>
      <c r="N48" s="27">
        <f t="shared" si="16"/>
        <v>13203.184499999999</v>
      </c>
      <c r="O48" s="27">
        <f t="shared" si="20"/>
        <v>-1848418.506000001</v>
      </c>
      <c r="P48" s="27">
        <f t="shared" si="21"/>
        <v>1848418.506000001</v>
      </c>
      <c r="U48" s="108"/>
    </row>
    <row r="49" spans="1:21">
      <c r="A49" s="31">
        <v>37104</v>
      </c>
      <c r="C49" s="6">
        <v>41</v>
      </c>
      <c r="D49" s="29">
        <f t="shared" si="12"/>
        <v>34791</v>
      </c>
      <c r="E49" s="29">
        <f t="shared" si="17"/>
        <v>1426431</v>
      </c>
      <c r="F49" s="29">
        <f t="shared" si="13"/>
        <v>-4835877</v>
      </c>
      <c r="G49" s="34">
        <f>+Inputs!$D$2</f>
        <v>0.3795</v>
      </c>
      <c r="I49" s="27">
        <f t="shared" si="18"/>
        <v>6262308</v>
      </c>
      <c r="K49" s="27">
        <f t="shared" si="14"/>
        <v>34791</v>
      </c>
      <c r="L49" s="27">
        <f t="shared" si="19"/>
        <v>1426431</v>
      </c>
      <c r="M49" s="27">
        <f t="shared" si="15"/>
        <v>13203.184499999999</v>
      </c>
      <c r="N49" s="27">
        <f t="shared" si="16"/>
        <v>13203.184499999999</v>
      </c>
      <c r="O49" s="27">
        <f t="shared" si="20"/>
        <v>-1835215.321500001</v>
      </c>
      <c r="P49" s="27">
        <f t="shared" si="21"/>
        <v>1835215.321500001</v>
      </c>
      <c r="U49" s="108"/>
    </row>
    <row r="50" spans="1:21">
      <c r="A50" s="30">
        <v>37135</v>
      </c>
      <c r="C50" s="6">
        <v>42</v>
      </c>
      <c r="D50" s="29">
        <f t="shared" si="12"/>
        <v>34791</v>
      </c>
      <c r="E50" s="29">
        <f t="shared" si="17"/>
        <v>1461222</v>
      </c>
      <c r="F50" s="29">
        <f t="shared" si="13"/>
        <v>-4801086</v>
      </c>
      <c r="G50" s="34">
        <f>+Inputs!$D$2</f>
        <v>0.3795</v>
      </c>
      <c r="I50" s="27">
        <f t="shared" si="18"/>
        <v>6262308</v>
      </c>
      <c r="K50" s="27">
        <f t="shared" si="14"/>
        <v>34791</v>
      </c>
      <c r="L50" s="27">
        <f t="shared" si="19"/>
        <v>1461222</v>
      </c>
      <c r="M50" s="27">
        <f t="shared" si="15"/>
        <v>13203.184499999999</v>
      </c>
      <c r="N50" s="27">
        <f t="shared" si="16"/>
        <v>13203.184499999999</v>
      </c>
      <c r="O50" s="27">
        <f t="shared" si="20"/>
        <v>-1822012.137000001</v>
      </c>
      <c r="P50" s="27">
        <f t="shared" si="21"/>
        <v>1822012.137000001</v>
      </c>
      <c r="U50" s="108"/>
    </row>
    <row r="51" spans="1:21">
      <c r="A51" s="31">
        <v>37165</v>
      </c>
      <c r="C51" s="6">
        <v>43</v>
      </c>
      <c r="D51" s="29">
        <f t="shared" si="12"/>
        <v>34791</v>
      </c>
      <c r="E51" s="29">
        <f t="shared" si="17"/>
        <v>1496013</v>
      </c>
      <c r="F51" s="29">
        <f t="shared" si="13"/>
        <v>-4766295</v>
      </c>
      <c r="G51" s="34">
        <f>+Inputs!$D$2</f>
        <v>0.3795</v>
      </c>
      <c r="I51" s="27">
        <f t="shared" si="18"/>
        <v>6262308</v>
      </c>
      <c r="K51" s="27">
        <f t="shared" si="14"/>
        <v>34791</v>
      </c>
      <c r="L51" s="27">
        <f t="shared" si="19"/>
        <v>1496013</v>
      </c>
      <c r="M51" s="27">
        <f t="shared" si="15"/>
        <v>13203.184499999999</v>
      </c>
      <c r="N51" s="27">
        <f t="shared" si="16"/>
        <v>13203.184499999999</v>
      </c>
      <c r="O51" s="27">
        <f t="shared" si="20"/>
        <v>-1808808.9525000011</v>
      </c>
      <c r="P51" s="27">
        <f t="shared" si="21"/>
        <v>1808808.9525000011</v>
      </c>
      <c r="U51" s="108"/>
    </row>
    <row r="52" spans="1:21">
      <c r="A52" s="30">
        <v>37196</v>
      </c>
      <c r="C52" s="6">
        <v>44</v>
      </c>
      <c r="D52" s="29">
        <f t="shared" si="12"/>
        <v>34791</v>
      </c>
      <c r="E52" s="29">
        <f t="shared" si="17"/>
        <v>1530804</v>
      </c>
      <c r="F52" s="29">
        <f t="shared" si="13"/>
        <v>-4731504</v>
      </c>
      <c r="G52" s="34">
        <f>+Inputs!$D$2</f>
        <v>0.3795</v>
      </c>
      <c r="I52" s="27">
        <f t="shared" si="18"/>
        <v>6262308</v>
      </c>
      <c r="K52" s="27">
        <f t="shared" si="14"/>
        <v>34791</v>
      </c>
      <c r="L52" s="27">
        <f t="shared" si="19"/>
        <v>1530804</v>
      </c>
      <c r="M52" s="27">
        <f t="shared" si="15"/>
        <v>13203.184499999999</v>
      </c>
      <c r="N52" s="27">
        <f t="shared" si="16"/>
        <v>13203.184499999999</v>
      </c>
      <c r="O52" s="27">
        <f t="shared" si="20"/>
        <v>-1795605.7680000011</v>
      </c>
      <c r="P52" s="27">
        <f t="shared" si="21"/>
        <v>1795605.7680000011</v>
      </c>
      <c r="U52" s="108"/>
    </row>
    <row r="53" spans="1:21">
      <c r="A53" s="31">
        <v>37226</v>
      </c>
      <c r="C53" s="6">
        <v>45</v>
      </c>
      <c r="D53" s="29">
        <f t="shared" si="12"/>
        <v>34791</v>
      </c>
      <c r="E53" s="29">
        <f t="shared" si="17"/>
        <v>1565595</v>
      </c>
      <c r="F53" s="29">
        <f t="shared" si="13"/>
        <v>-4696713</v>
      </c>
      <c r="G53" s="34">
        <f>+Inputs!$D$2</f>
        <v>0.3795</v>
      </c>
      <c r="I53" s="27">
        <f t="shared" si="18"/>
        <v>6262308</v>
      </c>
      <c r="K53" s="27">
        <f t="shared" si="14"/>
        <v>34791</v>
      </c>
      <c r="L53" s="27">
        <f t="shared" si="19"/>
        <v>1565595</v>
      </c>
      <c r="M53" s="27">
        <f t="shared" si="15"/>
        <v>13203.184499999999</v>
      </c>
      <c r="N53" s="27">
        <f t="shared" si="16"/>
        <v>13203.184499999999</v>
      </c>
      <c r="O53" s="27">
        <f t="shared" si="20"/>
        <v>-1782402.5835000011</v>
      </c>
      <c r="P53" s="27">
        <f t="shared" si="21"/>
        <v>1782402.5835000011</v>
      </c>
      <c r="U53" s="108"/>
    </row>
    <row r="54" spans="1:21">
      <c r="A54" s="30">
        <v>37257</v>
      </c>
      <c r="C54" s="6">
        <v>46</v>
      </c>
      <c r="D54" s="29">
        <f t="shared" si="12"/>
        <v>34791</v>
      </c>
      <c r="E54" s="29">
        <f t="shared" si="17"/>
        <v>1600386</v>
      </c>
      <c r="F54" s="29">
        <f t="shared" si="13"/>
        <v>-4661922</v>
      </c>
      <c r="G54" s="34">
        <f>+Inputs!$D$2</f>
        <v>0.3795</v>
      </c>
      <c r="I54" s="27">
        <f t="shared" si="18"/>
        <v>6262308</v>
      </c>
      <c r="K54" s="27">
        <f t="shared" si="14"/>
        <v>34791</v>
      </c>
      <c r="L54" s="27">
        <f t="shared" si="19"/>
        <v>1600386</v>
      </c>
      <c r="M54" s="27">
        <f t="shared" si="15"/>
        <v>13203.184499999999</v>
      </c>
      <c r="N54" s="27">
        <f t="shared" si="16"/>
        <v>13203.184499999999</v>
      </c>
      <c r="O54" s="27">
        <f t="shared" si="20"/>
        <v>-1769199.3990000011</v>
      </c>
      <c r="P54" s="27">
        <f t="shared" si="21"/>
        <v>1769199.3990000011</v>
      </c>
      <c r="U54" s="108"/>
    </row>
    <row r="55" spans="1:21">
      <c r="A55" s="31">
        <v>37288</v>
      </c>
      <c r="C55" s="6">
        <v>47</v>
      </c>
      <c r="D55" s="29">
        <f t="shared" si="12"/>
        <v>34791</v>
      </c>
      <c r="E55" s="29">
        <f t="shared" si="17"/>
        <v>1635177</v>
      </c>
      <c r="F55" s="29">
        <f t="shared" si="13"/>
        <v>-4627131</v>
      </c>
      <c r="G55" s="34">
        <f>+Inputs!$D$2</f>
        <v>0.3795</v>
      </c>
      <c r="I55" s="27">
        <f t="shared" si="18"/>
        <v>6262308</v>
      </c>
      <c r="K55" s="27">
        <f t="shared" si="14"/>
        <v>34791</v>
      </c>
      <c r="L55" s="27">
        <f t="shared" si="19"/>
        <v>1635177</v>
      </c>
      <c r="M55" s="27">
        <f t="shared" si="15"/>
        <v>13203.184499999999</v>
      </c>
      <c r="N55" s="27">
        <f t="shared" si="16"/>
        <v>13203.184499999999</v>
      </c>
      <c r="O55" s="27">
        <f t="shared" si="20"/>
        <v>-1755996.2145000012</v>
      </c>
      <c r="P55" s="27">
        <f t="shared" si="21"/>
        <v>1755996.2145000012</v>
      </c>
      <c r="U55" s="108"/>
    </row>
    <row r="56" spans="1:21">
      <c r="A56" s="30">
        <v>37316</v>
      </c>
      <c r="C56" s="6">
        <v>48</v>
      </c>
      <c r="D56" s="29">
        <f t="shared" si="12"/>
        <v>34791</v>
      </c>
      <c r="E56" s="29">
        <f t="shared" si="17"/>
        <v>1669968</v>
      </c>
      <c r="F56" s="29">
        <f t="shared" si="13"/>
        <v>-4592340</v>
      </c>
      <c r="G56" s="34">
        <f>+Inputs!$D$2</f>
        <v>0.3795</v>
      </c>
      <c r="I56" s="27">
        <f t="shared" si="18"/>
        <v>6262308</v>
      </c>
      <c r="K56" s="27">
        <f t="shared" si="14"/>
        <v>34791</v>
      </c>
      <c r="L56" s="27">
        <f t="shared" si="19"/>
        <v>1669968</v>
      </c>
      <c r="M56" s="27">
        <f t="shared" si="15"/>
        <v>13203.184499999999</v>
      </c>
      <c r="N56" s="27">
        <f t="shared" si="16"/>
        <v>13203.184499999999</v>
      </c>
      <c r="O56" s="27">
        <f t="shared" si="20"/>
        <v>-1742793.0300000012</v>
      </c>
      <c r="P56" s="27">
        <f t="shared" si="21"/>
        <v>1742793.0300000012</v>
      </c>
    </row>
    <row r="57" spans="1:21">
      <c r="A57" s="31">
        <v>37347</v>
      </c>
      <c r="C57" s="6">
        <v>49</v>
      </c>
      <c r="D57" s="29">
        <f t="shared" si="12"/>
        <v>34791</v>
      </c>
      <c r="E57" s="29">
        <f t="shared" si="17"/>
        <v>1704759</v>
      </c>
      <c r="F57" s="29">
        <f t="shared" si="13"/>
        <v>-4557549</v>
      </c>
      <c r="G57" s="34">
        <f>+Inputs!$D$2</f>
        <v>0.3795</v>
      </c>
      <c r="I57" s="27">
        <f t="shared" si="18"/>
        <v>6262308</v>
      </c>
      <c r="K57" s="27">
        <f t="shared" si="14"/>
        <v>34791</v>
      </c>
      <c r="L57" s="27">
        <f t="shared" si="19"/>
        <v>1704759</v>
      </c>
      <c r="M57" s="27">
        <f t="shared" si="15"/>
        <v>13203.184499999999</v>
      </c>
      <c r="N57" s="27">
        <f t="shared" si="16"/>
        <v>13203.184499999999</v>
      </c>
      <c r="O57" s="27">
        <f t="shared" si="20"/>
        <v>-1729589.8455000012</v>
      </c>
      <c r="P57" s="27">
        <f t="shared" si="21"/>
        <v>1729589.8455000012</v>
      </c>
    </row>
    <row r="58" spans="1:21">
      <c r="A58" s="30">
        <v>37377</v>
      </c>
      <c r="C58" s="6">
        <v>50</v>
      </c>
      <c r="D58" s="29">
        <f t="shared" si="12"/>
        <v>34791</v>
      </c>
      <c r="E58" s="29">
        <f t="shared" si="17"/>
        <v>1739550</v>
      </c>
      <c r="F58" s="29">
        <f t="shared" si="13"/>
        <v>-4522758</v>
      </c>
      <c r="G58" s="34">
        <f>+Inputs!$D$2</f>
        <v>0.3795</v>
      </c>
      <c r="I58" s="27">
        <f t="shared" si="18"/>
        <v>6262308</v>
      </c>
      <c r="K58" s="27">
        <f t="shared" si="14"/>
        <v>34791</v>
      </c>
      <c r="L58" s="27">
        <f t="shared" si="19"/>
        <v>1739550</v>
      </c>
      <c r="M58" s="27">
        <f t="shared" si="15"/>
        <v>13203.184499999999</v>
      </c>
      <c r="N58" s="27">
        <f t="shared" si="16"/>
        <v>13203.184499999999</v>
      </c>
      <c r="O58" s="27">
        <f t="shared" si="20"/>
        <v>-1716386.6610000012</v>
      </c>
      <c r="P58" s="27">
        <f t="shared" si="21"/>
        <v>1716386.6610000012</v>
      </c>
    </row>
    <row r="59" spans="1:21">
      <c r="A59" s="31">
        <v>37408</v>
      </c>
      <c r="C59" s="6">
        <v>51</v>
      </c>
      <c r="D59" s="29">
        <f t="shared" si="12"/>
        <v>34791</v>
      </c>
      <c r="E59" s="29">
        <f t="shared" si="17"/>
        <v>1774341</v>
      </c>
      <c r="F59" s="29">
        <f t="shared" si="13"/>
        <v>-4487967</v>
      </c>
      <c r="G59" s="34">
        <f>+Inputs!$D$2</f>
        <v>0.3795</v>
      </c>
      <c r="I59" s="27">
        <f t="shared" si="18"/>
        <v>6262308</v>
      </c>
      <c r="K59" s="27">
        <f t="shared" si="14"/>
        <v>34791</v>
      </c>
      <c r="L59" s="27">
        <f t="shared" si="19"/>
        <v>1774341</v>
      </c>
      <c r="M59" s="27">
        <f t="shared" si="15"/>
        <v>13203.184499999999</v>
      </c>
      <c r="N59" s="27">
        <f t="shared" si="16"/>
        <v>13203.184499999999</v>
      </c>
      <c r="O59" s="27">
        <f t="shared" si="20"/>
        <v>-1703183.4765000013</v>
      </c>
      <c r="P59" s="27">
        <f t="shared" si="21"/>
        <v>1703183.4765000013</v>
      </c>
    </row>
    <row r="60" spans="1:21">
      <c r="A60" s="30">
        <v>37438</v>
      </c>
      <c r="C60" s="6">
        <v>52</v>
      </c>
      <c r="D60" s="29">
        <f t="shared" si="12"/>
        <v>34791</v>
      </c>
      <c r="E60" s="29">
        <f t="shared" si="17"/>
        <v>1809132</v>
      </c>
      <c r="F60" s="29">
        <f t="shared" si="13"/>
        <v>-4453176</v>
      </c>
      <c r="G60" s="34">
        <f>+Inputs!$D$2</f>
        <v>0.3795</v>
      </c>
      <c r="I60" s="27">
        <f t="shared" si="18"/>
        <v>6262308</v>
      </c>
      <c r="K60" s="27">
        <f t="shared" si="14"/>
        <v>34791</v>
      </c>
      <c r="L60" s="27">
        <f t="shared" si="19"/>
        <v>1809132</v>
      </c>
      <c r="M60" s="27">
        <f t="shared" si="15"/>
        <v>13203.184499999999</v>
      </c>
      <c r="N60" s="27">
        <f t="shared" si="16"/>
        <v>13203.184499999999</v>
      </c>
      <c r="O60" s="27">
        <f t="shared" si="20"/>
        <v>-1689980.2920000013</v>
      </c>
      <c r="P60" s="27">
        <f t="shared" si="21"/>
        <v>1689980.2920000013</v>
      </c>
    </row>
    <row r="61" spans="1:21">
      <c r="A61" s="31">
        <v>37469</v>
      </c>
      <c r="C61" s="6">
        <v>53</v>
      </c>
      <c r="D61" s="29">
        <f t="shared" si="12"/>
        <v>34791</v>
      </c>
      <c r="E61" s="29">
        <f t="shared" si="17"/>
        <v>1843923</v>
      </c>
      <c r="F61" s="29">
        <f t="shared" si="13"/>
        <v>-4418385</v>
      </c>
      <c r="G61" s="34">
        <f>+Inputs!$D$2</f>
        <v>0.3795</v>
      </c>
      <c r="I61" s="27">
        <f t="shared" si="18"/>
        <v>6262308</v>
      </c>
      <c r="K61" s="27">
        <f t="shared" si="14"/>
        <v>34791</v>
      </c>
      <c r="L61" s="27">
        <f t="shared" si="19"/>
        <v>1843923</v>
      </c>
      <c r="M61" s="27">
        <f t="shared" si="15"/>
        <v>13203.184499999999</v>
      </c>
      <c r="N61" s="27">
        <f t="shared" si="16"/>
        <v>13203.184499999999</v>
      </c>
      <c r="O61" s="27">
        <f t="shared" si="20"/>
        <v>-1676777.1075000013</v>
      </c>
      <c r="P61" s="27">
        <f t="shared" si="21"/>
        <v>1676777.1075000013</v>
      </c>
    </row>
    <row r="62" spans="1:21">
      <c r="A62" s="30">
        <v>37500</v>
      </c>
      <c r="C62" s="6">
        <v>54</v>
      </c>
      <c r="D62" s="29">
        <f t="shared" si="12"/>
        <v>34791</v>
      </c>
      <c r="E62" s="29">
        <f t="shared" si="17"/>
        <v>1878714</v>
      </c>
      <c r="F62" s="29">
        <f t="shared" si="13"/>
        <v>-4383594</v>
      </c>
      <c r="G62" s="34">
        <f>+Inputs!$D$2</f>
        <v>0.3795</v>
      </c>
      <c r="I62" s="27">
        <f t="shared" si="18"/>
        <v>6262308</v>
      </c>
      <c r="K62" s="27">
        <f t="shared" si="14"/>
        <v>34791</v>
      </c>
      <c r="L62" s="27">
        <f t="shared" si="19"/>
        <v>1878714</v>
      </c>
      <c r="M62" s="27">
        <f t="shared" si="15"/>
        <v>13203.184499999999</v>
      </c>
      <c r="N62" s="27">
        <f t="shared" si="16"/>
        <v>13203.184499999999</v>
      </c>
      <c r="O62" s="27">
        <f t="shared" si="20"/>
        <v>-1663573.9230000013</v>
      </c>
      <c r="P62" s="27">
        <f t="shared" si="21"/>
        <v>1663573.9230000013</v>
      </c>
    </row>
    <row r="63" spans="1:21">
      <c r="A63" s="31">
        <v>37530</v>
      </c>
      <c r="C63" s="6">
        <v>55</v>
      </c>
      <c r="D63" s="29">
        <f t="shared" si="12"/>
        <v>34791</v>
      </c>
      <c r="E63" s="29">
        <f t="shared" si="17"/>
        <v>1913505</v>
      </c>
      <c r="F63" s="29">
        <f t="shared" si="13"/>
        <v>-4348803</v>
      </c>
      <c r="G63" s="34">
        <f>+Inputs!$D$2</f>
        <v>0.3795</v>
      </c>
      <c r="I63" s="27">
        <f t="shared" si="18"/>
        <v>6262308</v>
      </c>
      <c r="K63" s="27">
        <f t="shared" si="14"/>
        <v>34791</v>
      </c>
      <c r="L63" s="27">
        <f t="shared" si="19"/>
        <v>1913505</v>
      </c>
      <c r="M63" s="27">
        <f t="shared" si="15"/>
        <v>13203.184499999999</v>
      </c>
      <c r="N63" s="27">
        <f t="shared" si="16"/>
        <v>13203.184499999999</v>
      </c>
      <c r="O63" s="27">
        <f t="shared" si="20"/>
        <v>-1650370.7385000014</v>
      </c>
      <c r="P63" s="27">
        <f t="shared" si="21"/>
        <v>1650370.7385000014</v>
      </c>
    </row>
    <row r="64" spans="1:21">
      <c r="A64" s="30">
        <v>37561</v>
      </c>
      <c r="C64" s="6">
        <v>56</v>
      </c>
      <c r="D64" s="29">
        <f t="shared" si="12"/>
        <v>34791</v>
      </c>
      <c r="E64" s="29">
        <f t="shared" si="17"/>
        <v>1948296</v>
      </c>
      <c r="F64" s="29">
        <f t="shared" si="13"/>
        <v>-4314012</v>
      </c>
      <c r="G64" s="34">
        <f>+Inputs!$D$2</f>
        <v>0.3795</v>
      </c>
      <c r="I64" s="27">
        <f t="shared" si="18"/>
        <v>6262308</v>
      </c>
      <c r="K64" s="27">
        <f t="shared" si="14"/>
        <v>34791</v>
      </c>
      <c r="L64" s="27">
        <f t="shared" si="19"/>
        <v>1948296</v>
      </c>
      <c r="M64" s="27">
        <f t="shared" si="15"/>
        <v>13203.184499999999</v>
      </c>
      <c r="N64" s="27">
        <f t="shared" si="16"/>
        <v>13203.184499999999</v>
      </c>
      <c r="O64" s="27">
        <f t="shared" si="20"/>
        <v>-1637167.5540000014</v>
      </c>
      <c r="P64" s="27">
        <f t="shared" si="21"/>
        <v>1637167.5540000014</v>
      </c>
    </row>
    <row r="65" spans="1:16">
      <c r="A65" s="31">
        <v>37591</v>
      </c>
      <c r="C65" s="6">
        <v>57</v>
      </c>
      <c r="D65" s="29">
        <f t="shared" si="12"/>
        <v>34791</v>
      </c>
      <c r="E65" s="29">
        <f t="shared" si="17"/>
        <v>1983087</v>
      </c>
      <c r="F65" s="29">
        <f t="shared" si="13"/>
        <v>-4279221</v>
      </c>
      <c r="G65" s="34">
        <f>+Inputs!$D$2</f>
        <v>0.3795</v>
      </c>
      <c r="I65" s="27">
        <f t="shared" si="18"/>
        <v>6262308</v>
      </c>
      <c r="K65" s="27">
        <f t="shared" si="14"/>
        <v>34791</v>
      </c>
      <c r="L65" s="27">
        <f t="shared" si="19"/>
        <v>1983087</v>
      </c>
      <c r="M65" s="27">
        <f t="shared" si="15"/>
        <v>13203.184499999999</v>
      </c>
      <c r="N65" s="27">
        <f t="shared" si="16"/>
        <v>13203.184499999999</v>
      </c>
      <c r="O65" s="27">
        <f t="shared" si="20"/>
        <v>-1623964.3695000014</v>
      </c>
      <c r="P65" s="27">
        <f t="shared" si="21"/>
        <v>1623964.3695000014</v>
      </c>
    </row>
    <row r="66" spans="1:16">
      <c r="A66" s="30">
        <v>37622</v>
      </c>
      <c r="C66" s="6">
        <v>58</v>
      </c>
      <c r="D66" s="29">
        <f t="shared" si="12"/>
        <v>34791</v>
      </c>
      <c r="E66" s="29">
        <f t="shared" si="17"/>
        <v>2017878</v>
      </c>
      <c r="F66" s="29">
        <f t="shared" si="13"/>
        <v>-4244430</v>
      </c>
      <c r="G66" s="34">
        <f>+Inputs!$D$2</f>
        <v>0.3795</v>
      </c>
      <c r="I66" s="27">
        <f t="shared" si="18"/>
        <v>6262308</v>
      </c>
      <c r="K66" s="27">
        <f t="shared" si="14"/>
        <v>34791</v>
      </c>
      <c r="L66" s="27">
        <f t="shared" si="19"/>
        <v>2017878</v>
      </c>
      <c r="M66" s="27">
        <f t="shared" si="15"/>
        <v>13203.184499999999</v>
      </c>
      <c r="N66" s="27">
        <f t="shared" si="16"/>
        <v>13203.184499999999</v>
      </c>
      <c r="O66" s="27">
        <f t="shared" si="20"/>
        <v>-1610761.1850000015</v>
      </c>
      <c r="P66" s="27">
        <f t="shared" si="21"/>
        <v>1610761.1850000015</v>
      </c>
    </row>
    <row r="67" spans="1:16">
      <c r="A67" s="31">
        <v>37653</v>
      </c>
      <c r="C67" s="6">
        <v>59</v>
      </c>
      <c r="D67" s="29">
        <f t="shared" si="12"/>
        <v>34791</v>
      </c>
      <c r="E67" s="29">
        <f t="shared" si="17"/>
        <v>2052669</v>
      </c>
      <c r="F67" s="29">
        <f t="shared" si="13"/>
        <v>-4209639</v>
      </c>
      <c r="G67" s="34">
        <f>+Inputs!$D$2</f>
        <v>0.3795</v>
      </c>
      <c r="I67" s="27">
        <f t="shared" si="18"/>
        <v>6262308</v>
      </c>
      <c r="K67" s="27">
        <f t="shared" si="14"/>
        <v>34791</v>
      </c>
      <c r="L67" s="27">
        <f t="shared" si="19"/>
        <v>2052669</v>
      </c>
      <c r="M67" s="27">
        <f t="shared" si="15"/>
        <v>13203.184499999999</v>
      </c>
      <c r="N67" s="27">
        <f t="shared" si="16"/>
        <v>13203.184499999999</v>
      </c>
      <c r="O67" s="27">
        <f t="shared" si="20"/>
        <v>-1597558.0005000015</v>
      </c>
      <c r="P67" s="27">
        <f t="shared" si="21"/>
        <v>1597558.0005000015</v>
      </c>
    </row>
    <row r="68" spans="1:16">
      <c r="A68" s="30">
        <v>37681</v>
      </c>
      <c r="C68" s="6">
        <v>60</v>
      </c>
      <c r="D68" s="29">
        <f t="shared" si="12"/>
        <v>34791</v>
      </c>
      <c r="E68" s="29">
        <f t="shared" si="17"/>
        <v>2087460</v>
      </c>
      <c r="F68" s="29">
        <f t="shared" si="13"/>
        <v>-4174848</v>
      </c>
      <c r="G68" s="34">
        <f>+Inputs!$D$2</f>
        <v>0.3795</v>
      </c>
      <c r="I68" s="27">
        <f t="shared" si="18"/>
        <v>6262308</v>
      </c>
      <c r="K68" s="27">
        <f t="shared" si="14"/>
        <v>34791</v>
      </c>
      <c r="L68" s="27">
        <f t="shared" si="19"/>
        <v>2087460</v>
      </c>
      <c r="M68" s="27">
        <f t="shared" si="15"/>
        <v>13203.184499999999</v>
      </c>
      <c r="N68" s="27">
        <f t="shared" si="16"/>
        <v>13203.184499999999</v>
      </c>
      <c r="O68" s="27">
        <f t="shared" si="20"/>
        <v>-1584354.8160000015</v>
      </c>
      <c r="P68" s="27">
        <f t="shared" si="21"/>
        <v>1584354.8160000015</v>
      </c>
    </row>
    <row r="69" spans="1:16">
      <c r="A69" s="31">
        <v>37712</v>
      </c>
      <c r="C69" s="6">
        <v>61</v>
      </c>
      <c r="D69" s="29">
        <f t="shared" si="12"/>
        <v>34791</v>
      </c>
      <c r="E69" s="29">
        <f t="shared" si="17"/>
        <v>2122251</v>
      </c>
      <c r="F69" s="29">
        <f t="shared" si="13"/>
        <v>-4140057</v>
      </c>
      <c r="G69" s="34">
        <f>+Inputs!$D$2</f>
        <v>0.3795</v>
      </c>
      <c r="I69" s="27">
        <f t="shared" si="18"/>
        <v>6262308</v>
      </c>
      <c r="K69" s="27">
        <f t="shared" si="14"/>
        <v>34791</v>
      </c>
      <c r="L69" s="27">
        <f t="shared" si="19"/>
        <v>2122251</v>
      </c>
      <c r="M69" s="27">
        <f t="shared" si="15"/>
        <v>13203.184499999999</v>
      </c>
      <c r="N69" s="27">
        <f t="shared" si="16"/>
        <v>13203.184499999999</v>
      </c>
      <c r="O69" s="27">
        <f t="shared" si="20"/>
        <v>-1571151.6315000015</v>
      </c>
      <c r="P69" s="27">
        <f t="shared" si="21"/>
        <v>1571151.6315000015</v>
      </c>
    </row>
    <row r="70" spans="1:16">
      <c r="A70" s="30">
        <v>37742</v>
      </c>
      <c r="C70" s="6">
        <v>62</v>
      </c>
      <c r="D70" s="29">
        <f t="shared" si="12"/>
        <v>34791</v>
      </c>
      <c r="E70" s="29">
        <f t="shared" si="17"/>
        <v>2157042</v>
      </c>
      <c r="F70" s="29">
        <f t="shared" si="13"/>
        <v>-4105266</v>
      </c>
      <c r="G70" s="34">
        <f>+Inputs!$D$3</f>
        <v>0.37951000000000001</v>
      </c>
      <c r="I70" s="27">
        <f t="shared" si="18"/>
        <v>6262308</v>
      </c>
      <c r="K70" s="27">
        <f t="shared" si="14"/>
        <v>34791</v>
      </c>
      <c r="L70" s="27">
        <f t="shared" si="19"/>
        <v>2157042</v>
      </c>
      <c r="M70" s="27">
        <f t="shared" si="15"/>
        <v>13203.53241</v>
      </c>
      <c r="N70" s="27">
        <f t="shared" si="16"/>
        <v>13203.53241</v>
      </c>
      <c r="O70" s="27">
        <f t="shared" si="20"/>
        <v>-1557948.0990900015</v>
      </c>
      <c r="P70" s="27">
        <f t="shared" si="21"/>
        <v>1557948.0990900015</v>
      </c>
    </row>
    <row r="71" spans="1:16">
      <c r="A71" s="31">
        <v>37773</v>
      </c>
      <c r="C71" s="6">
        <v>63</v>
      </c>
      <c r="D71" s="29">
        <f t="shared" si="12"/>
        <v>34791</v>
      </c>
      <c r="E71" s="29">
        <f t="shared" si="17"/>
        <v>2191833</v>
      </c>
      <c r="F71" s="29">
        <f t="shared" si="13"/>
        <v>-4070475</v>
      </c>
      <c r="G71" s="34">
        <f>+Inputs!$D$3</f>
        <v>0.37951000000000001</v>
      </c>
      <c r="I71" s="27">
        <f t="shared" si="18"/>
        <v>6262308</v>
      </c>
      <c r="K71" s="27">
        <f t="shared" si="14"/>
        <v>34791</v>
      </c>
      <c r="L71" s="27">
        <f t="shared" si="19"/>
        <v>2191833</v>
      </c>
      <c r="M71" s="27">
        <f t="shared" si="15"/>
        <v>13203.53241</v>
      </c>
      <c r="N71" s="27">
        <f t="shared" si="16"/>
        <v>13203.53241</v>
      </c>
      <c r="O71" s="27">
        <f t="shared" si="20"/>
        <v>-1544744.5666800016</v>
      </c>
      <c r="P71" s="27">
        <f t="shared" si="21"/>
        <v>1544744.5666800016</v>
      </c>
    </row>
    <row r="72" spans="1:16">
      <c r="A72" s="30">
        <v>37803</v>
      </c>
      <c r="C72" s="6">
        <v>64</v>
      </c>
      <c r="D72" s="29">
        <f t="shared" si="12"/>
        <v>34791</v>
      </c>
      <c r="E72" s="29">
        <f t="shared" si="17"/>
        <v>2226624</v>
      </c>
      <c r="F72" s="29">
        <f t="shared" si="13"/>
        <v>-4035684</v>
      </c>
      <c r="G72" s="34">
        <f>+Inputs!$D$3</f>
        <v>0.37951000000000001</v>
      </c>
      <c r="I72" s="27">
        <f t="shared" si="18"/>
        <v>6262308</v>
      </c>
      <c r="K72" s="27">
        <f t="shared" si="14"/>
        <v>34791</v>
      </c>
      <c r="L72" s="27">
        <f t="shared" si="19"/>
        <v>2226624</v>
      </c>
      <c r="M72" s="27">
        <f t="shared" si="15"/>
        <v>13203.53241</v>
      </c>
      <c r="N72" s="27">
        <f t="shared" si="16"/>
        <v>13203.53241</v>
      </c>
      <c r="O72" s="27">
        <f t="shared" si="20"/>
        <v>-1531541.0342700016</v>
      </c>
      <c r="P72" s="27">
        <f t="shared" si="21"/>
        <v>1531541.0342700016</v>
      </c>
    </row>
    <row r="73" spans="1:16">
      <c r="A73" s="31">
        <v>37834</v>
      </c>
      <c r="C73" s="6">
        <v>65</v>
      </c>
      <c r="D73" s="29">
        <f t="shared" ref="D73:D104" si="22">ROUND(-(+$B$9/180)*1,0)</f>
        <v>34791</v>
      </c>
      <c r="E73" s="29">
        <f t="shared" si="17"/>
        <v>2261415</v>
      </c>
      <c r="F73" s="29">
        <f t="shared" ref="F73:F104" si="23">$B$9+E73</f>
        <v>-4000893</v>
      </c>
      <c r="G73" s="34">
        <f>+Inputs!$D$3</f>
        <v>0.37951000000000001</v>
      </c>
      <c r="I73" s="27">
        <f t="shared" si="18"/>
        <v>6262308</v>
      </c>
      <c r="K73" s="27">
        <f t="shared" ref="K73:K104" si="24">D73</f>
        <v>34791</v>
      </c>
      <c r="L73" s="27">
        <f t="shared" si="19"/>
        <v>2261415</v>
      </c>
      <c r="M73" s="27">
        <f t="shared" ref="M73:M104" si="25">K73*G73</f>
        <v>13203.53241</v>
      </c>
      <c r="N73" s="27">
        <f t="shared" ref="N73:N104" si="26">M73-J73</f>
        <v>13203.53241</v>
      </c>
      <c r="O73" s="27">
        <f t="shared" si="20"/>
        <v>-1518337.5018600016</v>
      </c>
      <c r="P73" s="27">
        <f t="shared" si="21"/>
        <v>1518337.5018600016</v>
      </c>
    </row>
    <row r="74" spans="1:16">
      <c r="A74" s="30">
        <v>37865</v>
      </c>
      <c r="C74" s="6">
        <v>66</v>
      </c>
      <c r="D74" s="29">
        <f t="shared" si="22"/>
        <v>34791</v>
      </c>
      <c r="E74" s="29">
        <f t="shared" ref="E74:E105" si="27">+E73+D74</f>
        <v>2296206</v>
      </c>
      <c r="F74" s="29">
        <f t="shared" si="23"/>
        <v>-3966102</v>
      </c>
      <c r="G74" s="34">
        <f>+Inputs!$D$3</f>
        <v>0.37951000000000001</v>
      </c>
      <c r="I74" s="27">
        <f t="shared" ref="I74:I105" si="28">+I73+H74</f>
        <v>6262308</v>
      </c>
      <c r="K74" s="27">
        <f t="shared" si="24"/>
        <v>34791</v>
      </c>
      <c r="L74" s="27">
        <f t="shared" ref="L74:L105" si="29">+L73+K74</f>
        <v>2296206</v>
      </c>
      <c r="M74" s="27">
        <f t="shared" si="25"/>
        <v>13203.53241</v>
      </c>
      <c r="N74" s="27">
        <f t="shared" si="26"/>
        <v>13203.53241</v>
      </c>
      <c r="O74" s="27">
        <f t="shared" ref="O74:O105" si="30">+O73+N74</f>
        <v>-1505133.9694500016</v>
      </c>
      <c r="P74" s="27">
        <f t="shared" ref="P74:P105" si="31">P73-N74</f>
        <v>1505133.9694500016</v>
      </c>
    </row>
    <row r="75" spans="1:16">
      <c r="A75" s="31">
        <v>37895</v>
      </c>
      <c r="C75" s="6">
        <v>67</v>
      </c>
      <c r="D75" s="29">
        <f t="shared" si="22"/>
        <v>34791</v>
      </c>
      <c r="E75" s="29">
        <f t="shared" si="27"/>
        <v>2330997</v>
      </c>
      <c r="F75" s="29">
        <f t="shared" si="23"/>
        <v>-3931311</v>
      </c>
      <c r="G75" s="34">
        <f>+Inputs!$D$3</f>
        <v>0.37951000000000001</v>
      </c>
      <c r="I75" s="27">
        <f t="shared" si="28"/>
        <v>6262308</v>
      </c>
      <c r="K75" s="27">
        <f t="shared" si="24"/>
        <v>34791</v>
      </c>
      <c r="L75" s="27">
        <f t="shared" si="29"/>
        <v>2330997</v>
      </c>
      <c r="M75" s="27">
        <f t="shared" si="25"/>
        <v>13203.53241</v>
      </c>
      <c r="N75" s="27">
        <f t="shared" si="26"/>
        <v>13203.53241</v>
      </c>
      <c r="O75" s="27">
        <f t="shared" si="30"/>
        <v>-1491930.4370400016</v>
      </c>
      <c r="P75" s="27">
        <f t="shared" si="31"/>
        <v>1491930.4370400016</v>
      </c>
    </row>
    <row r="76" spans="1:16">
      <c r="A76" s="30">
        <v>37926</v>
      </c>
      <c r="C76" s="6">
        <v>68</v>
      </c>
      <c r="D76" s="29">
        <f t="shared" si="22"/>
        <v>34791</v>
      </c>
      <c r="E76" s="29">
        <f t="shared" si="27"/>
        <v>2365788</v>
      </c>
      <c r="F76" s="29">
        <f t="shared" si="23"/>
        <v>-3896520</v>
      </c>
      <c r="G76" s="34">
        <f>+Inputs!$D$3</f>
        <v>0.37951000000000001</v>
      </c>
      <c r="I76" s="27">
        <f t="shared" si="28"/>
        <v>6262308</v>
      </c>
      <c r="K76" s="27">
        <f t="shared" si="24"/>
        <v>34791</v>
      </c>
      <c r="L76" s="27">
        <f t="shared" si="29"/>
        <v>2365788</v>
      </c>
      <c r="M76" s="27">
        <f t="shared" si="25"/>
        <v>13203.53241</v>
      </c>
      <c r="N76" s="27">
        <f t="shared" si="26"/>
        <v>13203.53241</v>
      </c>
      <c r="O76" s="27">
        <f t="shared" si="30"/>
        <v>-1478726.9046300016</v>
      </c>
      <c r="P76" s="27">
        <f t="shared" si="31"/>
        <v>1478726.9046300016</v>
      </c>
    </row>
    <row r="77" spans="1:16">
      <c r="A77" s="31">
        <v>37956</v>
      </c>
      <c r="C77" s="6">
        <v>69</v>
      </c>
      <c r="D77" s="29">
        <f t="shared" si="22"/>
        <v>34791</v>
      </c>
      <c r="E77" s="29">
        <f t="shared" si="27"/>
        <v>2400579</v>
      </c>
      <c r="F77" s="29">
        <f t="shared" si="23"/>
        <v>-3861729</v>
      </c>
      <c r="G77" s="34">
        <f>+Inputs!$D$3</f>
        <v>0.37951000000000001</v>
      </c>
      <c r="I77" s="27">
        <f t="shared" si="28"/>
        <v>6262308</v>
      </c>
      <c r="K77" s="27">
        <f t="shared" si="24"/>
        <v>34791</v>
      </c>
      <c r="L77" s="27">
        <f t="shared" si="29"/>
        <v>2400579</v>
      </c>
      <c r="M77" s="27">
        <f t="shared" si="25"/>
        <v>13203.53241</v>
      </c>
      <c r="N77" s="27">
        <f t="shared" si="26"/>
        <v>13203.53241</v>
      </c>
      <c r="O77" s="27">
        <f t="shared" si="30"/>
        <v>-1465523.3722200016</v>
      </c>
      <c r="P77" s="27">
        <f t="shared" si="31"/>
        <v>1465523.3722200016</v>
      </c>
    </row>
    <row r="78" spans="1:16">
      <c r="A78" s="30">
        <v>37987</v>
      </c>
      <c r="C78" s="6">
        <v>70</v>
      </c>
      <c r="D78" s="29">
        <f t="shared" si="22"/>
        <v>34791</v>
      </c>
      <c r="E78" s="29">
        <f t="shared" si="27"/>
        <v>2435370</v>
      </c>
      <c r="F78" s="29">
        <f t="shared" si="23"/>
        <v>-3826938</v>
      </c>
      <c r="G78" s="34">
        <f>+Inputs!$D$3</f>
        <v>0.37951000000000001</v>
      </c>
      <c r="I78" s="27">
        <f t="shared" si="28"/>
        <v>6262308</v>
      </c>
      <c r="K78" s="27">
        <f t="shared" si="24"/>
        <v>34791</v>
      </c>
      <c r="L78" s="27">
        <f t="shared" si="29"/>
        <v>2435370</v>
      </c>
      <c r="M78" s="27">
        <f t="shared" si="25"/>
        <v>13203.53241</v>
      </c>
      <c r="N78" s="27">
        <f t="shared" si="26"/>
        <v>13203.53241</v>
      </c>
      <c r="O78" s="27">
        <f t="shared" si="30"/>
        <v>-1452319.8398100017</v>
      </c>
      <c r="P78" s="27">
        <f t="shared" si="31"/>
        <v>1452319.8398100017</v>
      </c>
    </row>
    <row r="79" spans="1:16">
      <c r="A79" s="31">
        <v>38018</v>
      </c>
      <c r="C79" s="6">
        <v>71</v>
      </c>
      <c r="D79" s="29">
        <f t="shared" si="22"/>
        <v>34791</v>
      </c>
      <c r="E79" s="29">
        <f t="shared" si="27"/>
        <v>2470161</v>
      </c>
      <c r="F79" s="29">
        <f t="shared" si="23"/>
        <v>-3792147</v>
      </c>
      <c r="G79" s="34">
        <f>+Inputs!$D$3</f>
        <v>0.37951000000000001</v>
      </c>
      <c r="I79" s="27">
        <f t="shared" si="28"/>
        <v>6262308</v>
      </c>
      <c r="K79" s="27">
        <f t="shared" si="24"/>
        <v>34791</v>
      </c>
      <c r="L79" s="27">
        <f t="shared" si="29"/>
        <v>2470161</v>
      </c>
      <c r="M79" s="27">
        <f t="shared" si="25"/>
        <v>13203.53241</v>
      </c>
      <c r="N79" s="27">
        <f t="shared" si="26"/>
        <v>13203.53241</v>
      </c>
      <c r="O79" s="27">
        <f t="shared" si="30"/>
        <v>-1439116.3074000017</v>
      </c>
      <c r="P79" s="27">
        <f t="shared" si="31"/>
        <v>1439116.3074000017</v>
      </c>
    </row>
    <row r="80" spans="1:16">
      <c r="A80" s="30">
        <v>38047</v>
      </c>
      <c r="C80" s="6">
        <v>72</v>
      </c>
      <c r="D80" s="29">
        <f t="shared" si="22"/>
        <v>34791</v>
      </c>
      <c r="E80" s="29">
        <f t="shared" si="27"/>
        <v>2504952</v>
      </c>
      <c r="F80" s="29">
        <f t="shared" si="23"/>
        <v>-3757356</v>
      </c>
      <c r="G80" s="34">
        <f>+Inputs!$D$3</f>
        <v>0.37951000000000001</v>
      </c>
      <c r="I80" s="27">
        <f t="shared" si="28"/>
        <v>6262308</v>
      </c>
      <c r="K80" s="27">
        <f t="shared" si="24"/>
        <v>34791</v>
      </c>
      <c r="L80" s="27">
        <f t="shared" si="29"/>
        <v>2504952</v>
      </c>
      <c r="M80" s="27">
        <f t="shared" si="25"/>
        <v>13203.53241</v>
      </c>
      <c r="N80" s="27">
        <f t="shared" si="26"/>
        <v>13203.53241</v>
      </c>
      <c r="O80" s="27">
        <f t="shared" si="30"/>
        <v>-1425912.7749900017</v>
      </c>
      <c r="P80" s="27">
        <f t="shared" si="31"/>
        <v>1425912.7749900017</v>
      </c>
    </row>
    <row r="81" spans="1:16">
      <c r="A81" s="31">
        <v>38078</v>
      </c>
      <c r="C81" s="6">
        <v>73</v>
      </c>
      <c r="D81" s="29">
        <f t="shared" si="22"/>
        <v>34791</v>
      </c>
      <c r="E81" s="29">
        <f t="shared" si="27"/>
        <v>2539743</v>
      </c>
      <c r="F81" s="29">
        <f t="shared" si="23"/>
        <v>-3722565</v>
      </c>
      <c r="G81" s="34">
        <f>+Inputs!$D$3</f>
        <v>0.37951000000000001</v>
      </c>
      <c r="I81" s="27">
        <f t="shared" si="28"/>
        <v>6262308</v>
      </c>
      <c r="K81" s="27">
        <f t="shared" si="24"/>
        <v>34791</v>
      </c>
      <c r="L81" s="27">
        <f t="shared" si="29"/>
        <v>2539743</v>
      </c>
      <c r="M81" s="27">
        <f t="shared" si="25"/>
        <v>13203.53241</v>
      </c>
      <c r="N81" s="27">
        <f t="shared" si="26"/>
        <v>13203.53241</v>
      </c>
      <c r="O81" s="27">
        <f t="shared" si="30"/>
        <v>-1412709.2425800017</v>
      </c>
      <c r="P81" s="27">
        <f t="shared" si="31"/>
        <v>1412709.2425800017</v>
      </c>
    </row>
    <row r="82" spans="1:16">
      <c r="A82" s="30">
        <v>38108</v>
      </c>
      <c r="C82" s="6">
        <v>74</v>
      </c>
      <c r="D82" s="29">
        <f t="shared" si="22"/>
        <v>34791</v>
      </c>
      <c r="E82" s="29">
        <f t="shared" si="27"/>
        <v>2574534</v>
      </c>
      <c r="F82" s="29">
        <f t="shared" si="23"/>
        <v>-3687774</v>
      </c>
      <c r="G82" s="34">
        <f>+Inputs!$D$3</f>
        <v>0.37951000000000001</v>
      </c>
      <c r="I82" s="27">
        <f t="shared" si="28"/>
        <v>6262308</v>
      </c>
      <c r="K82" s="27">
        <f t="shared" si="24"/>
        <v>34791</v>
      </c>
      <c r="L82" s="27">
        <f t="shared" si="29"/>
        <v>2574534</v>
      </c>
      <c r="M82" s="27">
        <f t="shared" si="25"/>
        <v>13203.53241</v>
      </c>
      <c r="N82" s="27">
        <f t="shared" si="26"/>
        <v>13203.53241</v>
      </c>
      <c r="O82" s="27">
        <f t="shared" si="30"/>
        <v>-1399505.7101700017</v>
      </c>
      <c r="P82" s="27">
        <f t="shared" si="31"/>
        <v>1399505.7101700017</v>
      </c>
    </row>
    <row r="83" spans="1:16">
      <c r="A83" s="31">
        <v>38139</v>
      </c>
      <c r="C83" s="6">
        <v>75</v>
      </c>
      <c r="D83" s="29">
        <f t="shared" si="22"/>
        <v>34791</v>
      </c>
      <c r="E83" s="29">
        <f t="shared" si="27"/>
        <v>2609325</v>
      </c>
      <c r="F83" s="29">
        <f t="shared" si="23"/>
        <v>-3652983</v>
      </c>
      <c r="G83" s="34">
        <f>+Inputs!$D$3</f>
        <v>0.37951000000000001</v>
      </c>
      <c r="I83" s="27">
        <f t="shared" si="28"/>
        <v>6262308</v>
      </c>
      <c r="K83" s="27">
        <f t="shared" si="24"/>
        <v>34791</v>
      </c>
      <c r="L83" s="27">
        <f t="shared" si="29"/>
        <v>2609325</v>
      </c>
      <c r="M83" s="27">
        <f t="shared" si="25"/>
        <v>13203.53241</v>
      </c>
      <c r="N83" s="27">
        <f t="shared" si="26"/>
        <v>13203.53241</v>
      </c>
      <c r="O83" s="27">
        <f t="shared" si="30"/>
        <v>-1386302.1777600017</v>
      </c>
      <c r="P83" s="27">
        <f t="shared" si="31"/>
        <v>1386302.1777600017</v>
      </c>
    </row>
    <row r="84" spans="1:16">
      <c r="A84" s="30">
        <v>38169</v>
      </c>
      <c r="C84" s="6">
        <v>76</v>
      </c>
      <c r="D84" s="29">
        <f t="shared" si="22"/>
        <v>34791</v>
      </c>
      <c r="E84" s="29">
        <f t="shared" si="27"/>
        <v>2644116</v>
      </c>
      <c r="F84" s="29">
        <f t="shared" si="23"/>
        <v>-3618192</v>
      </c>
      <c r="G84" s="34">
        <f>+Inputs!$D$3</f>
        <v>0.37951000000000001</v>
      </c>
      <c r="I84" s="27">
        <f t="shared" si="28"/>
        <v>6262308</v>
      </c>
      <c r="K84" s="27">
        <f t="shared" si="24"/>
        <v>34791</v>
      </c>
      <c r="L84" s="27">
        <f t="shared" si="29"/>
        <v>2644116</v>
      </c>
      <c r="M84" s="27">
        <f t="shared" si="25"/>
        <v>13203.53241</v>
      </c>
      <c r="N84" s="27">
        <f t="shared" si="26"/>
        <v>13203.53241</v>
      </c>
      <c r="O84" s="27">
        <f t="shared" si="30"/>
        <v>-1373098.6453500018</v>
      </c>
      <c r="P84" s="27">
        <f t="shared" si="31"/>
        <v>1373098.6453500018</v>
      </c>
    </row>
    <row r="85" spans="1:16">
      <c r="A85" s="31">
        <v>38200</v>
      </c>
      <c r="C85" s="6">
        <v>77</v>
      </c>
      <c r="D85" s="29">
        <f t="shared" si="22"/>
        <v>34791</v>
      </c>
      <c r="E85" s="29">
        <f t="shared" si="27"/>
        <v>2678907</v>
      </c>
      <c r="F85" s="29">
        <f t="shared" si="23"/>
        <v>-3583401</v>
      </c>
      <c r="G85" s="34">
        <f>+Inputs!$D$3</f>
        <v>0.37951000000000001</v>
      </c>
      <c r="I85" s="27">
        <f t="shared" si="28"/>
        <v>6262308</v>
      </c>
      <c r="K85" s="27">
        <f t="shared" si="24"/>
        <v>34791</v>
      </c>
      <c r="L85" s="27">
        <f t="shared" si="29"/>
        <v>2678907</v>
      </c>
      <c r="M85" s="27">
        <f t="shared" si="25"/>
        <v>13203.53241</v>
      </c>
      <c r="N85" s="27">
        <f t="shared" si="26"/>
        <v>13203.53241</v>
      </c>
      <c r="O85" s="27">
        <f t="shared" si="30"/>
        <v>-1359895.1129400018</v>
      </c>
      <c r="P85" s="27">
        <f t="shared" si="31"/>
        <v>1359895.1129400018</v>
      </c>
    </row>
    <row r="86" spans="1:16">
      <c r="A86" s="30">
        <v>38231</v>
      </c>
      <c r="C86" s="6">
        <v>78</v>
      </c>
      <c r="D86" s="29">
        <f t="shared" si="22"/>
        <v>34791</v>
      </c>
      <c r="E86" s="29">
        <f t="shared" si="27"/>
        <v>2713698</v>
      </c>
      <c r="F86" s="29">
        <f t="shared" si="23"/>
        <v>-3548610</v>
      </c>
      <c r="G86" s="34">
        <f>+Inputs!$D$3</f>
        <v>0.37951000000000001</v>
      </c>
      <c r="I86" s="27">
        <f t="shared" si="28"/>
        <v>6262308</v>
      </c>
      <c r="K86" s="27">
        <f t="shared" si="24"/>
        <v>34791</v>
      </c>
      <c r="L86" s="27">
        <f t="shared" si="29"/>
        <v>2713698</v>
      </c>
      <c r="M86" s="27">
        <f t="shared" si="25"/>
        <v>13203.53241</v>
      </c>
      <c r="N86" s="27">
        <f t="shared" si="26"/>
        <v>13203.53241</v>
      </c>
      <c r="O86" s="27">
        <f t="shared" si="30"/>
        <v>-1346691.5805300018</v>
      </c>
      <c r="P86" s="27">
        <f t="shared" si="31"/>
        <v>1346691.5805300018</v>
      </c>
    </row>
    <row r="87" spans="1:16">
      <c r="A87" s="31">
        <v>38261</v>
      </c>
      <c r="C87" s="6">
        <v>79</v>
      </c>
      <c r="D87" s="29">
        <f t="shared" si="22"/>
        <v>34791</v>
      </c>
      <c r="E87" s="29">
        <f t="shared" si="27"/>
        <v>2748489</v>
      </c>
      <c r="F87" s="29">
        <f t="shared" si="23"/>
        <v>-3513819</v>
      </c>
      <c r="G87" s="34">
        <f>+Inputs!$D$3</f>
        <v>0.37951000000000001</v>
      </c>
      <c r="I87" s="27">
        <f t="shared" si="28"/>
        <v>6262308</v>
      </c>
      <c r="K87" s="27">
        <f t="shared" si="24"/>
        <v>34791</v>
      </c>
      <c r="L87" s="27">
        <f t="shared" si="29"/>
        <v>2748489</v>
      </c>
      <c r="M87" s="27">
        <f t="shared" si="25"/>
        <v>13203.53241</v>
      </c>
      <c r="N87" s="27">
        <f t="shared" si="26"/>
        <v>13203.53241</v>
      </c>
      <c r="O87" s="27">
        <f t="shared" si="30"/>
        <v>-1333488.0481200018</v>
      </c>
      <c r="P87" s="27">
        <f t="shared" si="31"/>
        <v>1333488.0481200018</v>
      </c>
    </row>
    <row r="88" spans="1:16">
      <c r="A88" s="30">
        <v>38292</v>
      </c>
      <c r="C88" s="6">
        <v>80</v>
      </c>
      <c r="D88" s="29">
        <f t="shared" si="22"/>
        <v>34791</v>
      </c>
      <c r="E88" s="29">
        <f t="shared" si="27"/>
        <v>2783280</v>
      </c>
      <c r="F88" s="29">
        <f t="shared" si="23"/>
        <v>-3479028</v>
      </c>
      <c r="G88" s="34">
        <f>+Inputs!$D$3</f>
        <v>0.37951000000000001</v>
      </c>
      <c r="I88" s="27">
        <f t="shared" si="28"/>
        <v>6262308</v>
      </c>
      <c r="K88" s="27">
        <f t="shared" si="24"/>
        <v>34791</v>
      </c>
      <c r="L88" s="27">
        <f t="shared" si="29"/>
        <v>2783280</v>
      </c>
      <c r="M88" s="27">
        <f t="shared" si="25"/>
        <v>13203.53241</v>
      </c>
      <c r="N88" s="27">
        <f t="shared" si="26"/>
        <v>13203.53241</v>
      </c>
      <c r="O88" s="27">
        <f t="shared" si="30"/>
        <v>-1320284.5157100018</v>
      </c>
      <c r="P88" s="27">
        <f t="shared" si="31"/>
        <v>1320284.5157100018</v>
      </c>
    </row>
    <row r="89" spans="1:16">
      <c r="A89" s="31">
        <v>38322</v>
      </c>
      <c r="C89" s="6">
        <v>81</v>
      </c>
      <c r="D89" s="29">
        <f t="shared" si="22"/>
        <v>34791</v>
      </c>
      <c r="E89" s="29">
        <f t="shared" si="27"/>
        <v>2818071</v>
      </c>
      <c r="F89" s="29">
        <f t="shared" si="23"/>
        <v>-3444237</v>
      </c>
      <c r="G89" s="34">
        <f>+Inputs!$D$3</f>
        <v>0.37951000000000001</v>
      </c>
      <c r="I89" s="27">
        <f t="shared" si="28"/>
        <v>6262308</v>
      </c>
      <c r="K89" s="27">
        <f t="shared" si="24"/>
        <v>34791</v>
      </c>
      <c r="L89" s="27">
        <f t="shared" si="29"/>
        <v>2818071</v>
      </c>
      <c r="M89" s="27">
        <f t="shared" si="25"/>
        <v>13203.53241</v>
      </c>
      <c r="N89" s="27">
        <f t="shared" si="26"/>
        <v>13203.53241</v>
      </c>
      <c r="O89" s="27">
        <f t="shared" si="30"/>
        <v>-1307080.9833000018</v>
      </c>
      <c r="P89" s="27">
        <f t="shared" si="31"/>
        <v>1307080.9833000018</v>
      </c>
    </row>
    <row r="90" spans="1:16">
      <c r="A90" s="30">
        <v>38353</v>
      </c>
      <c r="C90" s="6">
        <v>82</v>
      </c>
      <c r="D90" s="29">
        <f t="shared" si="22"/>
        <v>34791</v>
      </c>
      <c r="E90" s="29">
        <f t="shared" si="27"/>
        <v>2852862</v>
      </c>
      <c r="F90" s="29">
        <f t="shared" si="23"/>
        <v>-3409446</v>
      </c>
      <c r="G90" s="34">
        <f>+Inputs!$D$3</f>
        <v>0.37951000000000001</v>
      </c>
      <c r="I90" s="27">
        <f t="shared" si="28"/>
        <v>6262308</v>
      </c>
      <c r="K90" s="27">
        <f t="shared" si="24"/>
        <v>34791</v>
      </c>
      <c r="L90" s="27">
        <f t="shared" si="29"/>
        <v>2852862</v>
      </c>
      <c r="M90" s="27">
        <f t="shared" si="25"/>
        <v>13203.53241</v>
      </c>
      <c r="N90" s="27">
        <f t="shared" si="26"/>
        <v>13203.53241</v>
      </c>
      <c r="O90" s="27">
        <f t="shared" si="30"/>
        <v>-1293877.4508900018</v>
      </c>
      <c r="P90" s="27">
        <f t="shared" si="31"/>
        <v>1293877.4508900018</v>
      </c>
    </row>
    <row r="91" spans="1:16">
      <c r="A91" s="31">
        <v>38384</v>
      </c>
      <c r="C91" s="6">
        <v>83</v>
      </c>
      <c r="D91" s="29">
        <f t="shared" si="22"/>
        <v>34791</v>
      </c>
      <c r="E91" s="29">
        <f t="shared" si="27"/>
        <v>2887653</v>
      </c>
      <c r="F91" s="29">
        <f t="shared" si="23"/>
        <v>-3374655</v>
      </c>
      <c r="G91" s="34">
        <f>+Inputs!$D$3</f>
        <v>0.37951000000000001</v>
      </c>
      <c r="I91" s="27">
        <f t="shared" si="28"/>
        <v>6262308</v>
      </c>
      <c r="K91" s="27">
        <f t="shared" si="24"/>
        <v>34791</v>
      </c>
      <c r="L91" s="27">
        <f t="shared" si="29"/>
        <v>2887653</v>
      </c>
      <c r="M91" s="27">
        <f t="shared" si="25"/>
        <v>13203.53241</v>
      </c>
      <c r="N91" s="27">
        <f t="shared" si="26"/>
        <v>13203.53241</v>
      </c>
      <c r="O91" s="27">
        <f t="shared" si="30"/>
        <v>-1280673.9184800019</v>
      </c>
      <c r="P91" s="27">
        <f t="shared" si="31"/>
        <v>1280673.9184800019</v>
      </c>
    </row>
    <row r="92" spans="1:16">
      <c r="A92" s="30">
        <v>38412</v>
      </c>
      <c r="C92" s="6">
        <v>84</v>
      </c>
      <c r="D92" s="29">
        <f t="shared" si="22"/>
        <v>34791</v>
      </c>
      <c r="E92" s="29">
        <f t="shared" si="27"/>
        <v>2922444</v>
      </c>
      <c r="F92" s="29">
        <f t="shared" si="23"/>
        <v>-3339864</v>
      </c>
      <c r="G92" s="34">
        <f>+Inputs!$D$3</f>
        <v>0.37951000000000001</v>
      </c>
      <c r="I92" s="27">
        <f t="shared" si="28"/>
        <v>6262308</v>
      </c>
      <c r="K92" s="27">
        <f t="shared" si="24"/>
        <v>34791</v>
      </c>
      <c r="L92" s="27">
        <f t="shared" si="29"/>
        <v>2922444</v>
      </c>
      <c r="M92" s="27">
        <f t="shared" si="25"/>
        <v>13203.53241</v>
      </c>
      <c r="N92" s="27">
        <f t="shared" si="26"/>
        <v>13203.53241</v>
      </c>
      <c r="O92" s="27">
        <f t="shared" si="30"/>
        <v>-1267470.3860700019</v>
      </c>
      <c r="P92" s="27">
        <f t="shared" si="31"/>
        <v>1267470.3860700019</v>
      </c>
    </row>
    <row r="93" spans="1:16">
      <c r="A93" s="31">
        <v>38443</v>
      </c>
      <c r="C93" s="6">
        <v>85</v>
      </c>
      <c r="D93" s="29">
        <f t="shared" si="22"/>
        <v>34791</v>
      </c>
      <c r="E93" s="29">
        <f t="shared" si="27"/>
        <v>2957235</v>
      </c>
      <c r="F93" s="29">
        <f t="shared" si="23"/>
        <v>-3305073</v>
      </c>
      <c r="G93" s="34">
        <f>+Inputs!$D$3</f>
        <v>0.37951000000000001</v>
      </c>
      <c r="I93" s="27">
        <f t="shared" si="28"/>
        <v>6262308</v>
      </c>
      <c r="K93" s="27">
        <f t="shared" si="24"/>
        <v>34791</v>
      </c>
      <c r="L93" s="27">
        <f t="shared" si="29"/>
        <v>2957235</v>
      </c>
      <c r="M93" s="27">
        <f t="shared" si="25"/>
        <v>13203.53241</v>
      </c>
      <c r="N93" s="27">
        <f t="shared" si="26"/>
        <v>13203.53241</v>
      </c>
      <c r="O93" s="27">
        <f t="shared" si="30"/>
        <v>-1254266.8536600019</v>
      </c>
      <c r="P93" s="27">
        <f t="shared" si="31"/>
        <v>1254266.8536600019</v>
      </c>
    </row>
    <row r="94" spans="1:16">
      <c r="A94" s="30">
        <v>38473</v>
      </c>
      <c r="C94" s="6">
        <v>86</v>
      </c>
      <c r="D94" s="29">
        <f t="shared" si="22"/>
        <v>34791</v>
      </c>
      <c r="E94" s="29">
        <f t="shared" si="27"/>
        <v>2992026</v>
      </c>
      <c r="F94" s="29">
        <f t="shared" si="23"/>
        <v>-3270282</v>
      </c>
      <c r="G94" s="34">
        <f>+Inputs!$D$3</f>
        <v>0.37951000000000001</v>
      </c>
      <c r="I94" s="27">
        <f t="shared" si="28"/>
        <v>6262308</v>
      </c>
      <c r="K94" s="27">
        <f t="shared" si="24"/>
        <v>34791</v>
      </c>
      <c r="L94" s="27">
        <f t="shared" si="29"/>
        <v>2992026</v>
      </c>
      <c r="M94" s="27">
        <f t="shared" si="25"/>
        <v>13203.53241</v>
      </c>
      <c r="N94" s="27">
        <f t="shared" si="26"/>
        <v>13203.53241</v>
      </c>
      <c r="O94" s="27">
        <f t="shared" si="30"/>
        <v>-1241063.3212500019</v>
      </c>
      <c r="P94" s="27">
        <f t="shared" si="31"/>
        <v>1241063.3212500019</v>
      </c>
    </row>
    <row r="95" spans="1:16">
      <c r="A95" s="31">
        <v>38504</v>
      </c>
      <c r="C95" s="6">
        <v>87</v>
      </c>
      <c r="D95" s="29">
        <f t="shared" si="22"/>
        <v>34791</v>
      </c>
      <c r="E95" s="29">
        <f t="shared" si="27"/>
        <v>3026817</v>
      </c>
      <c r="F95" s="29">
        <f t="shared" si="23"/>
        <v>-3235491</v>
      </c>
      <c r="G95" s="34">
        <f>+Inputs!$D$3</f>
        <v>0.37951000000000001</v>
      </c>
      <c r="I95" s="27">
        <f t="shared" si="28"/>
        <v>6262308</v>
      </c>
      <c r="K95" s="27">
        <f t="shared" si="24"/>
        <v>34791</v>
      </c>
      <c r="L95" s="27">
        <f t="shared" si="29"/>
        <v>3026817</v>
      </c>
      <c r="M95" s="27">
        <f t="shared" si="25"/>
        <v>13203.53241</v>
      </c>
      <c r="N95" s="27">
        <f t="shared" si="26"/>
        <v>13203.53241</v>
      </c>
      <c r="O95" s="27">
        <f t="shared" si="30"/>
        <v>-1227859.7888400019</v>
      </c>
      <c r="P95" s="27">
        <f t="shared" si="31"/>
        <v>1227859.7888400019</v>
      </c>
    </row>
    <row r="96" spans="1:16">
      <c r="A96" s="30">
        <v>38534</v>
      </c>
      <c r="C96" s="6">
        <v>88</v>
      </c>
      <c r="D96" s="29">
        <f t="shared" si="22"/>
        <v>34791</v>
      </c>
      <c r="E96" s="29">
        <f t="shared" si="27"/>
        <v>3061608</v>
      </c>
      <c r="F96" s="29">
        <f t="shared" si="23"/>
        <v>-3200700</v>
      </c>
      <c r="G96" s="34">
        <f>+Inputs!$D$3</f>
        <v>0.37951000000000001</v>
      </c>
      <c r="I96" s="27">
        <f t="shared" si="28"/>
        <v>6262308</v>
      </c>
      <c r="K96" s="27">
        <f t="shared" si="24"/>
        <v>34791</v>
      </c>
      <c r="L96" s="27">
        <f t="shared" si="29"/>
        <v>3061608</v>
      </c>
      <c r="M96" s="27">
        <f t="shared" si="25"/>
        <v>13203.53241</v>
      </c>
      <c r="N96" s="27">
        <f t="shared" si="26"/>
        <v>13203.53241</v>
      </c>
      <c r="O96" s="27">
        <f t="shared" si="30"/>
        <v>-1214656.2564300019</v>
      </c>
      <c r="P96" s="27">
        <f t="shared" si="31"/>
        <v>1214656.2564300019</v>
      </c>
    </row>
    <row r="97" spans="1:16">
      <c r="A97" s="31">
        <v>38565</v>
      </c>
      <c r="C97" s="6">
        <v>89</v>
      </c>
      <c r="D97" s="29">
        <f t="shared" si="22"/>
        <v>34791</v>
      </c>
      <c r="E97" s="29">
        <f t="shared" si="27"/>
        <v>3096399</v>
      </c>
      <c r="F97" s="29">
        <f t="shared" si="23"/>
        <v>-3165909</v>
      </c>
      <c r="G97" s="34">
        <f>+Inputs!$D$3</f>
        <v>0.37951000000000001</v>
      </c>
      <c r="I97" s="27">
        <f t="shared" si="28"/>
        <v>6262308</v>
      </c>
      <c r="K97" s="27">
        <f t="shared" si="24"/>
        <v>34791</v>
      </c>
      <c r="L97" s="27">
        <f t="shared" si="29"/>
        <v>3096399</v>
      </c>
      <c r="M97" s="27">
        <f t="shared" si="25"/>
        <v>13203.53241</v>
      </c>
      <c r="N97" s="27">
        <f t="shared" si="26"/>
        <v>13203.53241</v>
      </c>
      <c r="O97" s="27">
        <f t="shared" si="30"/>
        <v>-1201452.7240200019</v>
      </c>
      <c r="P97" s="27">
        <f t="shared" si="31"/>
        <v>1201452.7240200019</v>
      </c>
    </row>
    <row r="98" spans="1:16">
      <c r="A98" s="30">
        <v>38596</v>
      </c>
      <c r="C98" s="6">
        <v>90</v>
      </c>
      <c r="D98" s="29">
        <f t="shared" si="22"/>
        <v>34791</v>
      </c>
      <c r="E98" s="29">
        <f t="shared" si="27"/>
        <v>3131190</v>
      </c>
      <c r="F98" s="29">
        <f t="shared" si="23"/>
        <v>-3131118</v>
      </c>
      <c r="G98" s="34">
        <f>+Inputs!$D$3</f>
        <v>0.37951000000000001</v>
      </c>
      <c r="I98" s="27">
        <f t="shared" si="28"/>
        <v>6262308</v>
      </c>
      <c r="K98" s="27">
        <f t="shared" si="24"/>
        <v>34791</v>
      </c>
      <c r="L98" s="27">
        <f t="shared" si="29"/>
        <v>3131190</v>
      </c>
      <c r="M98" s="27">
        <f t="shared" si="25"/>
        <v>13203.53241</v>
      </c>
      <c r="N98" s="27">
        <f t="shared" si="26"/>
        <v>13203.53241</v>
      </c>
      <c r="O98" s="27">
        <f t="shared" si="30"/>
        <v>-1188249.191610002</v>
      </c>
      <c r="P98" s="27">
        <f t="shared" si="31"/>
        <v>1188249.191610002</v>
      </c>
    </row>
    <row r="99" spans="1:16">
      <c r="A99" s="31">
        <v>38626</v>
      </c>
      <c r="C99" s="6">
        <v>91</v>
      </c>
      <c r="D99" s="29">
        <f t="shared" si="22"/>
        <v>34791</v>
      </c>
      <c r="E99" s="29">
        <f t="shared" si="27"/>
        <v>3165981</v>
      </c>
      <c r="F99" s="29">
        <f t="shared" si="23"/>
        <v>-3096327</v>
      </c>
      <c r="G99" s="34">
        <f>+Inputs!$D$3</f>
        <v>0.37951000000000001</v>
      </c>
      <c r="I99" s="27">
        <f t="shared" si="28"/>
        <v>6262308</v>
      </c>
      <c r="K99" s="27">
        <f t="shared" si="24"/>
        <v>34791</v>
      </c>
      <c r="L99" s="27">
        <f t="shared" si="29"/>
        <v>3165981</v>
      </c>
      <c r="M99" s="27">
        <f t="shared" si="25"/>
        <v>13203.53241</v>
      </c>
      <c r="N99" s="27">
        <f t="shared" si="26"/>
        <v>13203.53241</v>
      </c>
      <c r="O99" s="27">
        <f t="shared" si="30"/>
        <v>-1175045.659200002</v>
      </c>
      <c r="P99" s="27">
        <f t="shared" si="31"/>
        <v>1175045.659200002</v>
      </c>
    </row>
    <row r="100" spans="1:16">
      <c r="A100" s="30">
        <v>38657</v>
      </c>
      <c r="C100" s="6">
        <v>92</v>
      </c>
      <c r="D100" s="29">
        <f t="shared" si="22"/>
        <v>34791</v>
      </c>
      <c r="E100" s="29">
        <f t="shared" si="27"/>
        <v>3200772</v>
      </c>
      <c r="F100" s="29">
        <f t="shared" si="23"/>
        <v>-3061536</v>
      </c>
      <c r="G100" s="34">
        <f>+Inputs!$D$3</f>
        <v>0.37951000000000001</v>
      </c>
      <c r="I100" s="27">
        <f t="shared" si="28"/>
        <v>6262308</v>
      </c>
      <c r="K100" s="27">
        <f t="shared" si="24"/>
        <v>34791</v>
      </c>
      <c r="L100" s="27">
        <f t="shared" si="29"/>
        <v>3200772</v>
      </c>
      <c r="M100" s="27">
        <f t="shared" si="25"/>
        <v>13203.53241</v>
      </c>
      <c r="N100" s="27">
        <f t="shared" si="26"/>
        <v>13203.53241</v>
      </c>
      <c r="O100" s="27">
        <f t="shared" si="30"/>
        <v>-1161842.126790002</v>
      </c>
      <c r="P100" s="27">
        <f t="shared" si="31"/>
        <v>1161842.126790002</v>
      </c>
    </row>
    <row r="101" spans="1:16">
      <c r="A101" s="31">
        <v>38687</v>
      </c>
      <c r="C101" s="6">
        <v>93</v>
      </c>
      <c r="D101" s="29">
        <f t="shared" si="22"/>
        <v>34791</v>
      </c>
      <c r="E101" s="29">
        <f t="shared" si="27"/>
        <v>3235563</v>
      </c>
      <c r="F101" s="29">
        <f t="shared" si="23"/>
        <v>-3026745</v>
      </c>
      <c r="G101" s="34">
        <f>+Inputs!$D$3</f>
        <v>0.37951000000000001</v>
      </c>
      <c r="I101" s="27">
        <f t="shared" si="28"/>
        <v>6262308</v>
      </c>
      <c r="K101" s="27">
        <f t="shared" si="24"/>
        <v>34791</v>
      </c>
      <c r="L101" s="27">
        <f t="shared" si="29"/>
        <v>3235563</v>
      </c>
      <c r="M101" s="27">
        <f t="shared" si="25"/>
        <v>13203.53241</v>
      </c>
      <c r="N101" s="27">
        <f t="shared" si="26"/>
        <v>13203.53241</v>
      </c>
      <c r="O101" s="27">
        <f t="shared" si="30"/>
        <v>-1148638.594380002</v>
      </c>
      <c r="P101" s="27">
        <f t="shared" si="31"/>
        <v>1148638.594380002</v>
      </c>
    </row>
    <row r="102" spans="1:16">
      <c r="A102" s="30">
        <v>38718</v>
      </c>
      <c r="C102" s="6">
        <v>94</v>
      </c>
      <c r="D102" s="29">
        <f t="shared" si="22"/>
        <v>34791</v>
      </c>
      <c r="E102" s="29">
        <f t="shared" si="27"/>
        <v>3270354</v>
      </c>
      <c r="F102" s="29">
        <f t="shared" si="23"/>
        <v>-2991954</v>
      </c>
      <c r="G102" s="34">
        <f>+Inputs!$D$3</f>
        <v>0.37951000000000001</v>
      </c>
      <c r="I102" s="27">
        <f t="shared" si="28"/>
        <v>6262308</v>
      </c>
      <c r="K102" s="27">
        <f t="shared" si="24"/>
        <v>34791</v>
      </c>
      <c r="L102" s="27">
        <f t="shared" si="29"/>
        <v>3270354</v>
      </c>
      <c r="M102" s="27">
        <f t="shared" si="25"/>
        <v>13203.53241</v>
      </c>
      <c r="N102" s="27">
        <f t="shared" si="26"/>
        <v>13203.53241</v>
      </c>
      <c r="O102" s="27">
        <f t="shared" si="30"/>
        <v>-1135435.061970002</v>
      </c>
      <c r="P102" s="27">
        <f t="shared" si="31"/>
        <v>1135435.061970002</v>
      </c>
    </row>
    <row r="103" spans="1:16">
      <c r="A103" s="31">
        <v>38749</v>
      </c>
      <c r="C103" s="6">
        <v>95</v>
      </c>
      <c r="D103" s="29">
        <f t="shared" si="22"/>
        <v>34791</v>
      </c>
      <c r="E103" s="29">
        <f t="shared" si="27"/>
        <v>3305145</v>
      </c>
      <c r="F103" s="29">
        <f t="shared" si="23"/>
        <v>-2957163</v>
      </c>
      <c r="G103" s="34">
        <f>+Inputs!$D$3</f>
        <v>0.37951000000000001</v>
      </c>
      <c r="I103" s="27">
        <f t="shared" si="28"/>
        <v>6262308</v>
      </c>
      <c r="K103" s="27">
        <f t="shared" si="24"/>
        <v>34791</v>
      </c>
      <c r="L103" s="27">
        <f t="shared" si="29"/>
        <v>3305145</v>
      </c>
      <c r="M103" s="27">
        <f t="shared" si="25"/>
        <v>13203.53241</v>
      </c>
      <c r="N103" s="27">
        <f t="shared" si="26"/>
        <v>13203.53241</v>
      </c>
      <c r="O103" s="27">
        <f t="shared" si="30"/>
        <v>-1122231.529560002</v>
      </c>
      <c r="P103" s="27">
        <f t="shared" si="31"/>
        <v>1122231.529560002</v>
      </c>
    </row>
    <row r="104" spans="1:16">
      <c r="A104" s="30">
        <v>38777</v>
      </c>
      <c r="C104" s="6">
        <v>96</v>
      </c>
      <c r="D104" s="29">
        <f t="shared" si="22"/>
        <v>34791</v>
      </c>
      <c r="E104" s="29">
        <f t="shared" si="27"/>
        <v>3339936</v>
      </c>
      <c r="F104" s="29">
        <f t="shared" si="23"/>
        <v>-2922372</v>
      </c>
      <c r="G104" s="34">
        <f>+Inputs!$D$3</f>
        <v>0.37951000000000001</v>
      </c>
      <c r="I104" s="27">
        <f t="shared" si="28"/>
        <v>6262308</v>
      </c>
      <c r="K104" s="27">
        <f t="shared" si="24"/>
        <v>34791</v>
      </c>
      <c r="L104" s="27">
        <f t="shared" si="29"/>
        <v>3339936</v>
      </c>
      <c r="M104" s="27">
        <f t="shared" si="25"/>
        <v>13203.53241</v>
      </c>
      <c r="N104" s="27">
        <f t="shared" si="26"/>
        <v>13203.53241</v>
      </c>
      <c r="O104" s="27">
        <f t="shared" si="30"/>
        <v>-1109027.997150002</v>
      </c>
      <c r="P104" s="27">
        <f t="shared" si="31"/>
        <v>1109027.997150002</v>
      </c>
    </row>
    <row r="105" spans="1:16">
      <c r="A105" s="31">
        <v>38808</v>
      </c>
      <c r="C105" s="6">
        <v>97</v>
      </c>
      <c r="D105" s="29">
        <f t="shared" ref="D105:D136" si="32">ROUND(-(+$B$9/180)*1,0)</f>
        <v>34791</v>
      </c>
      <c r="E105" s="29">
        <f t="shared" si="27"/>
        <v>3374727</v>
      </c>
      <c r="F105" s="29">
        <f t="shared" ref="F105:F136" si="33">$B$9+E105</f>
        <v>-2887581</v>
      </c>
      <c r="G105" s="34">
        <f>+Inputs!$D$3</f>
        <v>0.37951000000000001</v>
      </c>
      <c r="I105" s="27">
        <f t="shared" si="28"/>
        <v>6262308</v>
      </c>
      <c r="K105" s="27">
        <f t="shared" ref="K105:K136" si="34">D105</f>
        <v>34791</v>
      </c>
      <c r="L105" s="27">
        <f t="shared" si="29"/>
        <v>3374727</v>
      </c>
      <c r="M105" s="27">
        <f t="shared" ref="M105:M136" si="35">K105*G105</f>
        <v>13203.53241</v>
      </c>
      <c r="N105" s="27">
        <f t="shared" ref="N105:N136" si="36">M105-J105</f>
        <v>13203.53241</v>
      </c>
      <c r="O105" s="27">
        <f t="shared" si="30"/>
        <v>-1095824.4647400021</v>
      </c>
      <c r="P105" s="27">
        <f t="shared" si="31"/>
        <v>1095824.4647400021</v>
      </c>
    </row>
    <row r="106" spans="1:16">
      <c r="A106" s="30">
        <v>38838</v>
      </c>
      <c r="C106" s="6">
        <v>98</v>
      </c>
      <c r="D106" s="29">
        <f t="shared" si="32"/>
        <v>34791</v>
      </c>
      <c r="E106" s="29">
        <f t="shared" ref="E106:E137" si="37">+E105+D106</f>
        <v>3409518</v>
      </c>
      <c r="F106" s="29">
        <f t="shared" si="33"/>
        <v>-2852790</v>
      </c>
      <c r="G106" s="34">
        <f>+Inputs!$D$3</f>
        <v>0.37951000000000001</v>
      </c>
      <c r="I106" s="27">
        <f t="shared" ref="I106:I137" si="38">+I105+H106</f>
        <v>6262308</v>
      </c>
      <c r="K106" s="27">
        <f t="shared" si="34"/>
        <v>34791</v>
      </c>
      <c r="L106" s="27">
        <f t="shared" ref="L106:L137" si="39">+L105+K106</f>
        <v>3409518</v>
      </c>
      <c r="M106" s="27">
        <f t="shared" si="35"/>
        <v>13203.53241</v>
      </c>
      <c r="N106" s="27">
        <f t="shared" si="36"/>
        <v>13203.53241</v>
      </c>
      <c r="O106" s="27">
        <f t="shared" ref="O106:O137" si="40">+O105+N106</f>
        <v>-1082620.9323300021</v>
      </c>
      <c r="P106" s="27">
        <f t="shared" ref="P106:P137" si="41">P105-N106</f>
        <v>1082620.9323300021</v>
      </c>
    </row>
    <row r="107" spans="1:16">
      <c r="A107" s="31">
        <v>38869</v>
      </c>
      <c r="C107" s="6">
        <v>99</v>
      </c>
      <c r="D107" s="29">
        <f t="shared" si="32"/>
        <v>34791</v>
      </c>
      <c r="E107" s="29">
        <f t="shared" si="37"/>
        <v>3444309</v>
      </c>
      <c r="F107" s="29">
        <f t="shared" si="33"/>
        <v>-2817999</v>
      </c>
      <c r="G107" s="34">
        <f>+Inputs!$D$3</f>
        <v>0.37951000000000001</v>
      </c>
      <c r="I107" s="27">
        <f t="shared" si="38"/>
        <v>6262308</v>
      </c>
      <c r="K107" s="27">
        <f t="shared" si="34"/>
        <v>34791</v>
      </c>
      <c r="L107" s="27">
        <f t="shared" si="39"/>
        <v>3444309</v>
      </c>
      <c r="M107" s="27">
        <f t="shared" si="35"/>
        <v>13203.53241</v>
      </c>
      <c r="N107" s="27">
        <f t="shared" si="36"/>
        <v>13203.53241</v>
      </c>
      <c r="O107" s="27">
        <f t="shared" si="40"/>
        <v>-1069417.3999200021</v>
      </c>
      <c r="P107" s="27">
        <f t="shared" si="41"/>
        <v>1069417.3999200021</v>
      </c>
    </row>
    <row r="108" spans="1:16">
      <c r="A108" s="30">
        <v>38899</v>
      </c>
      <c r="C108" s="6">
        <v>100</v>
      </c>
      <c r="D108" s="29">
        <f t="shared" si="32"/>
        <v>34791</v>
      </c>
      <c r="E108" s="29">
        <f t="shared" si="37"/>
        <v>3479100</v>
      </c>
      <c r="F108" s="29">
        <f t="shared" si="33"/>
        <v>-2783208</v>
      </c>
      <c r="G108" s="34">
        <f>+Inputs!$D$3</f>
        <v>0.37951000000000001</v>
      </c>
      <c r="I108" s="27">
        <f t="shared" si="38"/>
        <v>6262308</v>
      </c>
      <c r="K108" s="27">
        <f t="shared" si="34"/>
        <v>34791</v>
      </c>
      <c r="L108" s="27">
        <f t="shared" si="39"/>
        <v>3479100</v>
      </c>
      <c r="M108" s="27">
        <f t="shared" si="35"/>
        <v>13203.53241</v>
      </c>
      <c r="N108" s="27">
        <f t="shared" si="36"/>
        <v>13203.53241</v>
      </c>
      <c r="O108" s="27">
        <f t="shared" si="40"/>
        <v>-1056213.8675100021</v>
      </c>
      <c r="P108" s="27">
        <f t="shared" si="41"/>
        <v>1056213.8675100021</v>
      </c>
    </row>
    <row r="109" spans="1:16">
      <c r="A109" s="31">
        <v>38930</v>
      </c>
      <c r="C109" s="6">
        <v>101</v>
      </c>
      <c r="D109" s="29">
        <f t="shared" si="32"/>
        <v>34791</v>
      </c>
      <c r="E109" s="29">
        <f t="shared" si="37"/>
        <v>3513891</v>
      </c>
      <c r="F109" s="29">
        <f t="shared" si="33"/>
        <v>-2748417</v>
      </c>
      <c r="G109" s="34">
        <f>+Inputs!$D$3</f>
        <v>0.37951000000000001</v>
      </c>
      <c r="I109" s="27">
        <f t="shared" si="38"/>
        <v>6262308</v>
      </c>
      <c r="K109" s="27">
        <f t="shared" si="34"/>
        <v>34791</v>
      </c>
      <c r="L109" s="27">
        <f t="shared" si="39"/>
        <v>3513891</v>
      </c>
      <c r="M109" s="27">
        <f t="shared" si="35"/>
        <v>13203.53241</v>
      </c>
      <c r="N109" s="27">
        <f t="shared" si="36"/>
        <v>13203.53241</v>
      </c>
      <c r="O109" s="27">
        <f t="shared" si="40"/>
        <v>-1043010.3351000021</v>
      </c>
      <c r="P109" s="27">
        <f t="shared" si="41"/>
        <v>1043010.3351000021</v>
      </c>
    </row>
    <row r="110" spans="1:16">
      <c r="A110" s="30">
        <v>38961</v>
      </c>
      <c r="C110" s="6">
        <v>102</v>
      </c>
      <c r="D110" s="29">
        <f t="shared" si="32"/>
        <v>34791</v>
      </c>
      <c r="E110" s="29">
        <f t="shared" si="37"/>
        <v>3548682</v>
      </c>
      <c r="F110" s="29">
        <f t="shared" si="33"/>
        <v>-2713626</v>
      </c>
      <c r="G110" s="34">
        <f>+Inputs!$D$3</f>
        <v>0.37951000000000001</v>
      </c>
      <c r="I110" s="27">
        <f t="shared" si="38"/>
        <v>6262308</v>
      </c>
      <c r="K110" s="27">
        <f t="shared" si="34"/>
        <v>34791</v>
      </c>
      <c r="L110" s="27">
        <f t="shared" si="39"/>
        <v>3548682</v>
      </c>
      <c r="M110" s="27">
        <f t="shared" si="35"/>
        <v>13203.53241</v>
      </c>
      <c r="N110" s="27">
        <f t="shared" si="36"/>
        <v>13203.53241</v>
      </c>
      <c r="O110" s="27">
        <f t="shared" si="40"/>
        <v>-1029806.8026900021</v>
      </c>
      <c r="P110" s="27">
        <f t="shared" si="41"/>
        <v>1029806.8026900021</v>
      </c>
    </row>
    <row r="111" spans="1:16">
      <c r="A111" s="31">
        <v>38991</v>
      </c>
      <c r="C111" s="6">
        <v>103</v>
      </c>
      <c r="D111" s="29">
        <f t="shared" si="32"/>
        <v>34791</v>
      </c>
      <c r="E111" s="29">
        <f t="shared" si="37"/>
        <v>3583473</v>
      </c>
      <c r="F111" s="29">
        <f t="shared" si="33"/>
        <v>-2678835</v>
      </c>
      <c r="G111" s="34">
        <f>+Inputs!$D$3</f>
        <v>0.37951000000000001</v>
      </c>
      <c r="I111" s="27">
        <f t="shared" si="38"/>
        <v>6262308</v>
      </c>
      <c r="K111" s="27">
        <f t="shared" si="34"/>
        <v>34791</v>
      </c>
      <c r="L111" s="27">
        <f t="shared" si="39"/>
        <v>3583473</v>
      </c>
      <c r="M111" s="27">
        <f t="shared" si="35"/>
        <v>13203.53241</v>
      </c>
      <c r="N111" s="27">
        <f t="shared" si="36"/>
        <v>13203.53241</v>
      </c>
      <c r="O111" s="27">
        <f t="shared" si="40"/>
        <v>-1016603.2702800022</v>
      </c>
      <c r="P111" s="27">
        <f t="shared" si="41"/>
        <v>1016603.2702800022</v>
      </c>
    </row>
    <row r="112" spans="1:16">
      <c r="A112" s="30">
        <v>39022</v>
      </c>
      <c r="C112" s="6">
        <v>104</v>
      </c>
      <c r="D112" s="29">
        <f t="shared" si="32"/>
        <v>34791</v>
      </c>
      <c r="E112" s="29">
        <f t="shared" si="37"/>
        <v>3618264</v>
      </c>
      <c r="F112" s="29">
        <f t="shared" si="33"/>
        <v>-2644044</v>
      </c>
      <c r="G112" s="34">
        <f>+Inputs!$D$3</f>
        <v>0.37951000000000001</v>
      </c>
      <c r="I112" s="27">
        <f t="shared" si="38"/>
        <v>6262308</v>
      </c>
      <c r="K112" s="27">
        <f t="shared" si="34"/>
        <v>34791</v>
      </c>
      <c r="L112" s="27">
        <f t="shared" si="39"/>
        <v>3618264</v>
      </c>
      <c r="M112" s="27">
        <f t="shared" si="35"/>
        <v>13203.53241</v>
      </c>
      <c r="N112" s="27">
        <f t="shared" si="36"/>
        <v>13203.53241</v>
      </c>
      <c r="O112" s="27">
        <f t="shared" si="40"/>
        <v>-1003399.7378700022</v>
      </c>
      <c r="P112" s="27">
        <f t="shared" si="41"/>
        <v>1003399.7378700022</v>
      </c>
    </row>
    <row r="113" spans="1:16">
      <c r="A113" s="31">
        <v>39052</v>
      </c>
      <c r="C113" s="6">
        <v>105</v>
      </c>
      <c r="D113" s="29">
        <f t="shared" si="32"/>
        <v>34791</v>
      </c>
      <c r="E113" s="29">
        <f t="shared" si="37"/>
        <v>3653055</v>
      </c>
      <c r="F113" s="29">
        <f t="shared" si="33"/>
        <v>-2609253</v>
      </c>
      <c r="G113" s="34">
        <f>+Inputs!$D$3</f>
        <v>0.37951000000000001</v>
      </c>
      <c r="I113" s="27">
        <f t="shared" si="38"/>
        <v>6262308</v>
      </c>
      <c r="K113" s="27">
        <f t="shared" si="34"/>
        <v>34791</v>
      </c>
      <c r="L113" s="27">
        <f t="shared" si="39"/>
        <v>3653055</v>
      </c>
      <c r="M113" s="27">
        <f t="shared" si="35"/>
        <v>13203.53241</v>
      </c>
      <c r="N113" s="27">
        <f t="shared" si="36"/>
        <v>13203.53241</v>
      </c>
      <c r="O113" s="27">
        <f t="shared" si="40"/>
        <v>-990196.20546000218</v>
      </c>
      <c r="P113" s="27">
        <f t="shared" si="41"/>
        <v>990196.20546000218</v>
      </c>
    </row>
    <row r="114" spans="1:16">
      <c r="A114" s="30">
        <v>39083</v>
      </c>
      <c r="C114" s="6">
        <v>106</v>
      </c>
      <c r="D114" s="29">
        <f t="shared" si="32"/>
        <v>34791</v>
      </c>
      <c r="E114" s="29">
        <f t="shared" si="37"/>
        <v>3687846</v>
      </c>
      <c r="F114" s="29">
        <f t="shared" si="33"/>
        <v>-2574462</v>
      </c>
      <c r="G114" s="34">
        <f>+Inputs!$D$3</f>
        <v>0.37951000000000001</v>
      </c>
      <c r="I114" s="27">
        <f t="shared" si="38"/>
        <v>6262308</v>
      </c>
      <c r="K114" s="27">
        <f t="shared" si="34"/>
        <v>34791</v>
      </c>
      <c r="L114" s="27">
        <f t="shared" si="39"/>
        <v>3687846</v>
      </c>
      <c r="M114" s="27">
        <f t="shared" si="35"/>
        <v>13203.53241</v>
      </c>
      <c r="N114" s="27">
        <f t="shared" si="36"/>
        <v>13203.53241</v>
      </c>
      <c r="O114" s="27">
        <f t="shared" si="40"/>
        <v>-976992.67305000219</v>
      </c>
      <c r="P114" s="27">
        <f t="shared" si="41"/>
        <v>976992.67305000219</v>
      </c>
    </row>
    <row r="115" spans="1:16">
      <c r="A115" s="31">
        <v>39114</v>
      </c>
      <c r="C115" s="6">
        <v>107</v>
      </c>
      <c r="D115" s="29">
        <f t="shared" si="32"/>
        <v>34791</v>
      </c>
      <c r="E115" s="29">
        <f t="shared" si="37"/>
        <v>3722637</v>
      </c>
      <c r="F115" s="29">
        <f t="shared" si="33"/>
        <v>-2539671</v>
      </c>
      <c r="G115" s="34">
        <f>+Inputs!$D$3</f>
        <v>0.37951000000000001</v>
      </c>
      <c r="I115" s="27">
        <f t="shared" si="38"/>
        <v>6262308</v>
      </c>
      <c r="K115" s="27">
        <f t="shared" si="34"/>
        <v>34791</v>
      </c>
      <c r="L115" s="27">
        <f t="shared" si="39"/>
        <v>3722637</v>
      </c>
      <c r="M115" s="27">
        <f t="shared" si="35"/>
        <v>13203.53241</v>
      </c>
      <c r="N115" s="27">
        <f t="shared" si="36"/>
        <v>13203.53241</v>
      </c>
      <c r="O115" s="27">
        <f t="shared" si="40"/>
        <v>-963789.14064000221</v>
      </c>
      <c r="P115" s="27">
        <f t="shared" si="41"/>
        <v>963789.14064000221</v>
      </c>
    </row>
    <row r="116" spans="1:16">
      <c r="A116" s="30">
        <v>39142</v>
      </c>
      <c r="C116" s="6">
        <v>108</v>
      </c>
      <c r="D116" s="29">
        <f t="shared" si="32"/>
        <v>34791</v>
      </c>
      <c r="E116" s="29">
        <f t="shared" si="37"/>
        <v>3757428</v>
      </c>
      <c r="F116" s="29">
        <f t="shared" si="33"/>
        <v>-2504880</v>
      </c>
      <c r="G116" s="34">
        <f>+Inputs!$D$3</f>
        <v>0.37951000000000001</v>
      </c>
      <c r="I116" s="27">
        <f t="shared" si="38"/>
        <v>6262308</v>
      </c>
      <c r="K116" s="27">
        <f t="shared" si="34"/>
        <v>34791</v>
      </c>
      <c r="L116" s="27">
        <f t="shared" si="39"/>
        <v>3757428</v>
      </c>
      <c r="M116" s="27">
        <f t="shared" si="35"/>
        <v>13203.53241</v>
      </c>
      <c r="N116" s="27">
        <f t="shared" si="36"/>
        <v>13203.53241</v>
      </c>
      <c r="O116" s="27">
        <f t="shared" si="40"/>
        <v>-950585.60823000222</v>
      </c>
      <c r="P116" s="27">
        <f t="shared" si="41"/>
        <v>950585.60823000222</v>
      </c>
    </row>
    <row r="117" spans="1:16">
      <c r="A117" s="31">
        <v>39173</v>
      </c>
      <c r="C117" s="6">
        <v>109</v>
      </c>
      <c r="D117" s="29">
        <f t="shared" si="32"/>
        <v>34791</v>
      </c>
      <c r="E117" s="29">
        <f t="shared" si="37"/>
        <v>3792219</v>
      </c>
      <c r="F117" s="29">
        <f t="shared" si="33"/>
        <v>-2470089</v>
      </c>
      <c r="G117" s="34">
        <f>+Inputs!$D$3</f>
        <v>0.37951000000000001</v>
      </c>
      <c r="I117" s="27">
        <f t="shared" si="38"/>
        <v>6262308</v>
      </c>
      <c r="K117" s="27">
        <f t="shared" si="34"/>
        <v>34791</v>
      </c>
      <c r="L117" s="27">
        <f t="shared" si="39"/>
        <v>3792219</v>
      </c>
      <c r="M117" s="27">
        <f t="shared" si="35"/>
        <v>13203.53241</v>
      </c>
      <c r="N117" s="27">
        <f t="shared" si="36"/>
        <v>13203.53241</v>
      </c>
      <c r="O117" s="27">
        <f t="shared" si="40"/>
        <v>-937382.07582000224</v>
      </c>
      <c r="P117" s="27">
        <f t="shared" si="41"/>
        <v>937382.07582000224</v>
      </c>
    </row>
    <row r="118" spans="1:16">
      <c r="A118" s="30">
        <v>39203</v>
      </c>
      <c r="C118" s="6">
        <v>110</v>
      </c>
      <c r="D118" s="29">
        <f t="shared" si="32"/>
        <v>34791</v>
      </c>
      <c r="E118" s="29">
        <f t="shared" si="37"/>
        <v>3827010</v>
      </c>
      <c r="F118" s="29">
        <f t="shared" si="33"/>
        <v>-2435298</v>
      </c>
      <c r="G118" s="34">
        <f>+Inputs!$D$3</f>
        <v>0.37951000000000001</v>
      </c>
      <c r="I118" s="27">
        <f t="shared" si="38"/>
        <v>6262308</v>
      </c>
      <c r="K118" s="27">
        <f t="shared" si="34"/>
        <v>34791</v>
      </c>
      <c r="L118" s="27">
        <f t="shared" si="39"/>
        <v>3827010</v>
      </c>
      <c r="M118" s="27">
        <f t="shared" si="35"/>
        <v>13203.53241</v>
      </c>
      <c r="N118" s="27">
        <f t="shared" si="36"/>
        <v>13203.53241</v>
      </c>
      <c r="O118" s="27">
        <f t="shared" si="40"/>
        <v>-924178.54341000225</v>
      </c>
      <c r="P118" s="27">
        <f t="shared" si="41"/>
        <v>924178.54341000225</v>
      </c>
    </row>
    <row r="119" spans="1:16">
      <c r="A119" s="31">
        <v>39234</v>
      </c>
      <c r="C119" s="6">
        <v>111</v>
      </c>
      <c r="D119" s="29">
        <f t="shared" si="32"/>
        <v>34791</v>
      </c>
      <c r="E119" s="29">
        <f t="shared" si="37"/>
        <v>3861801</v>
      </c>
      <c r="F119" s="29">
        <f t="shared" si="33"/>
        <v>-2400507</v>
      </c>
      <c r="G119" s="34">
        <f>+Inputs!$D$3</f>
        <v>0.37951000000000001</v>
      </c>
      <c r="I119" s="27">
        <f t="shared" si="38"/>
        <v>6262308</v>
      </c>
      <c r="K119" s="27">
        <f t="shared" si="34"/>
        <v>34791</v>
      </c>
      <c r="L119" s="27">
        <f t="shared" si="39"/>
        <v>3861801</v>
      </c>
      <c r="M119" s="27">
        <f t="shared" si="35"/>
        <v>13203.53241</v>
      </c>
      <c r="N119" s="27">
        <f t="shared" si="36"/>
        <v>13203.53241</v>
      </c>
      <c r="O119" s="27">
        <f t="shared" si="40"/>
        <v>-910975.01100000227</v>
      </c>
      <c r="P119" s="27">
        <f t="shared" si="41"/>
        <v>910975.01100000227</v>
      </c>
    </row>
    <row r="120" spans="1:16">
      <c r="A120" s="30">
        <v>39264</v>
      </c>
      <c r="C120" s="6">
        <v>112</v>
      </c>
      <c r="D120" s="29">
        <f t="shared" si="32"/>
        <v>34791</v>
      </c>
      <c r="E120" s="29">
        <f t="shared" si="37"/>
        <v>3896592</v>
      </c>
      <c r="F120" s="29">
        <f t="shared" si="33"/>
        <v>-2365716</v>
      </c>
      <c r="G120" s="34">
        <f>+Inputs!$D$3</f>
        <v>0.37951000000000001</v>
      </c>
      <c r="I120" s="27">
        <f t="shared" si="38"/>
        <v>6262308</v>
      </c>
      <c r="K120" s="27">
        <f t="shared" si="34"/>
        <v>34791</v>
      </c>
      <c r="L120" s="27">
        <f t="shared" si="39"/>
        <v>3896592</v>
      </c>
      <c r="M120" s="27">
        <f t="shared" si="35"/>
        <v>13203.53241</v>
      </c>
      <c r="N120" s="27">
        <f t="shared" si="36"/>
        <v>13203.53241</v>
      </c>
      <c r="O120" s="27">
        <f t="shared" si="40"/>
        <v>-897771.47859000228</v>
      </c>
      <c r="P120" s="27">
        <f t="shared" si="41"/>
        <v>897771.47859000228</v>
      </c>
    </row>
    <row r="121" spans="1:16">
      <c r="A121" s="31">
        <v>39295</v>
      </c>
      <c r="C121" s="6">
        <v>113</v>
      </c>
      <c r="D121" s="29">
        <f t="shared" si="32"/>
        <v>34791</v>
      </c>
      <c r="E121" s="29">
        <f t="shared" si="37"/>
        <v>3931383</v>
      </c>
      <c r="F121" s="29">
        <f t="shared" si="33"/>
        <v>-2330925</v>
      </c>
      <c r="G121" s="34">
        <f>+Inputs!$D$3</f>
        <v>0.37951000000000001</v>
      </c>
      <c r="I121" s="27">
        <f t="shared" si="38"/>
        <v>6262308</v>
      </c>
      <c r="K121" s="27">
        <f t="shared" si="34"/>
        <v>34791</v>
      </c>
      <c r="L121" s="27">
        <f t="shared" si="39"/>
        <v>3931383</v>
      </c>
      <c r="M121" s="27">
        <f t="shared" si="35"/>
        <v>13203.53241</v>
      </c>
      <c r="N121" s="27">
        <f t="shared" si="36"/>
        <v>13203.53241</v>
      </c>
      <c r="O121" s="27">
        <f t="shared" si="40"/>
        <v>-884567.9461800023</v>
      </c>
      <c r="P121" s="27">
        <f t="shared" si="41"/>
        <v>884567.9461800023</v>
      </c>
    </row>
    <row r="122" spans="1:16">
      <c r="A122" s="30">
        <v>39326</v>
      </c>
      <c r="C122" s="6">
        <v>114</v>
      </c>
      <c r="D122" s="29">
        <f t="shared" si="32"/>
        <v>34791</v>
      </c>
      <c r="E122" s="29">
        <f t="shared" si="37"/>
        <v>3966174</v>
      </c>
      <c r="F122" s="29">
        <f t="shared" si="33"/>
        <v>-2296134</v>
      </c>
      <c r="G122" s="34">
        <f>+Inputs!$D$3</f>
        <v>0.37951000000000001</v>
      </c>
      <c r="I122" s="27">
        <f t="shared" si="38"/>
        <v>6262308</v>
      </c>
      <c r="K122" s="27">
        <f t="shared" si="34"/>
        <v>34791</v>
      </c>
      <c r="L122" s="27">
        <f t="shared" si="39"/>
        <v>3966174</v>
      </c>
      <c r="M122" s="27">
        <f t="shared" si="35"/>
        <v>13203.53241</v>
      </c>
      <c r="N122" s="27">
        <f t="shared" si="36"/>
        <v>13203.53241</v>
      </c>
      <c r="O122" s="27">
        <f t="shared" si="40"/>
        <v>-871364.41377000231</v>
      </c>
      <c r="P122" s="27">
        <f t="shared" si="41"/>
        <v>871364.41377000231</v>
      </c>
    </row>
    <row r="123" spans="1:16">
      <c r="A123" s="31">
        <v>39356</v>
      </c>
      <c r="C123" s="6">
        <v>115</v>
      </c>
      <c r="D123" s="29">
        <f t="shared" si="32"/>
        <v>34791</v>
      </c>
      <c r="E123" s="29">
        <f t="shared" si="37"/>
        <v>4000965</v>
      </c>
      <c r="F123" s="29">
        <f t="shared" si="33"/>
        <v>-2261343</v>
      </c>
      <c r="G123" s="34">
        <f>+Inputs!$D$3</f>
        <v>0.37951000000000001</v>
      </c>
      <c r="I123" s="27">
        <f t="shared" si="38"/>
        <v>6262308</v>
      </c>
      <c r="K123" s="27">
        <f t="shared" si="34"/>
        <v>34791</v>
      </c>
      <c r="L123" s="27">
        <f t="shared" si="39"/>
        <v>4000965</v>
      </c>
      <c r="M123" s="27">
        <f t="shared" si="35"/>
        <v>13203.53241</v>
      </c>
      <c r="N123" s="27">
        <f t="shared" si="36"/>
        <v>13203.53241</v>
      </c>
      <c r="O123" s="27">
        <f t="shared" si="40"/>
        <v>-858160.88136000233</v>
      </c>
      <c r="P123" s="27">
        <f t="shared" si="41"/>
        <v>858160.88136000233</v>
      </c>
    </row>
    <row r="124" spans="1:16">
      <c r="A124" s="30">
        <v>39387</v>
      </c>
      <c r="C124" s="6">
        <v>116</v>
      </c>
      <c r="D124" s="29">
        <f t="shared" si="32"/>
        <v>34791</v>
      </c>
      <c r="E124" s="29">
        <f t="shared" si="37"/>
        <v>4035756</v>
      </c>
      <c r="F124" s="29">
        <f t="shared" si="33"/>
        <v>-2226552</v>
      </c>
      <c r="G124" s="34">
        <f>+Inputs!$D$3</f>
        <v>0.37951000000000001</v>
      </c>
      <c r="I124" s="27">
        <f t="shared" si="38"/>
        <v>6262308</v>
      </c>
      <c r="K124" s="27">
        <f t="shared" si="34"/>
        <v>34791</v>
      </c>
      <c r="L124" s="27">
        <f t="shared" si="39"/>
        <v>4035756</v>
      </c>
      <c r="M124" s="27">
        <f t="shared" si="35"/>
        <v>13203.53241</v>
      </c>
      <c r="N124" s="27">
        <f t="shared" si="36"/>
        <v>13203.53241</v>
      </c>
      <c r="O124" s="27">
        <f t="shared" si="40"/>
        <v>-844957.34895000234</v>
      </c>
      <c r="P124" s="27">
        <f t="shared" si="41"/>
        <v>844957.34895000234</v>
      </c>
    </row>
    <row r="125" spans="1:16">
      <c r="A125" s="31">
        <v>39417</v>
      </c>
      <c r="C125" s="6">
        <v>117</v>
      </c>
      <c r="D125" s="29">
        <f t="shared" si="32"/>
        <v>34791</v>
      </c>
      <c r="E125" s="29">
        <f t="shared" si="37"/>
        <v>4070547</v>
      </c>
      <c r="F125" s="29">
        <f t="shared" si="33"/>
        <v>-2191761</v>
      </c>
      <c r="G125" s="34">
        <f>+Inputs!$D$3</f>
        <v>0.37951000000000001</v>
      </c>
      <c r="I125" s="27">
        <f t="shared" si="38"/>
        <v>6262308</v>
      </c>
      <c r="K125" s="27">
        <f t="shared" si="34"/>
        <v>34791</v>
      </c>
      <c r="L125" s="27">
        <f t="shared" si="39"/>
        <v>4070547</v>
      </c>
      <c r="M125" s="27">
        <f t="shared" si="35"/>
        <v>13203.53241</v>
      </c>
      <c r="N125" s="27">
        <f t="shared" si="36"/>
        <v>13203.53241</v>
      </c>
      <c r="O125" s="27">
        <f t="shared" si="40"/>
        <v>-831753.81654000236</v>
      </c>
      <c r="P125" s="27">
        <f t="shared" si="41"/>
        <v>831753.81654000236</v>
      </c>
    </row>
    <row r="126" spans="1:16">
      <c r="A126" s="30">
        <v>39448</v>
      </c>
      <c r="C126" s="6">
        <v>118</v>
      </c>
      <c r="D126" s="29">
        <f t="shared" si="32"/>
        <v>34791</v>
      </c>
      <c r="E126" s="29">
        <f t="shared" si="37"/>
        <v>4105338</v>
      </c>
      <c r="F126" s="29">
        <f t="shared" si="33"/>
        <v>-2156970</v>
      </c>
      <c r="G126" s="34">
        <f>+Inputs!$D$3</f>
        <v>0.37951000000000001</v>
      </c>
      <c r="I126" s="27">
        <f t="shared" si="38"/>
        <v>6262308</v>
      </c>
      <c r="K126" s="27">
        <f t="shared" si="34"/>
        <v>34791</v>
      </c>
      <c r="L126" s="27">
        <f t="shared" si="39"/>
        <v>4105338</v>
      </c>
      <c r="M126" s="27">
        <f t="shared" si="35"/>
        <v>13203.53241</v>
      </c>
      <c r="N126" s="27">
        <f t="shared" si="36"/>
        <v>13203.53241</v>
      </c>
      <c r="O126" s="27">
        <f t="shared" si="40"/>
        <v>-818550.28413000237</v>
      </c>
      <c r="P126" s="27">
        <f t="shared" si="41"/>
        <v>818550.28413000237</v>
      </c>
    </row>
    <row r="127" spans="1:16">
      <c r="A127" s="31">
        <v>39479</v>
      </c>
      <c r="C127" s="6">
        <v>119</v>
      </c>
      <c r="D127" s="29">
        <f t="shared" si="32"/>
        <v>34791</v>
      </c>
      <c r="E127" s="29">
        <f t="shared" si="37"/>
        <v>4140129</v>
      </c>
      <c r="F127" s="29">
        <f t="shared" si="33"/>
        <v>-2122179</v>
      </c>
      <c r="G127" s="34">
        <f>+Inputs!$D$3</f>
        <v>0.37951000000000001</v>
      </c>
      <c r="I127" s="27">
        <f t="shared" si="38"/>
        <v>6262308</v>
      </c>
      <c r="K127" s="27">
        <f t="shared" si="34"/>
        <v>34791</v>
      </c>
      <c r="L127" s="27">
        <f t="shared" si="39"/>
        <v>4140129</v>
      </c>
      <c r="M127" s="27">
        <f t="shared" si="35"/>
        <v>13203.53241</v>
      </c>
      <c r="N127" s="27">
        <f t="shared" si="36"/>
        <v>13203.53241</v>
      </c>
      <c r="O127" s="27">
        <f t="shared" si="40"/>
        <v>-805346.75172000239</v>
      </c>
      <c r="P127" s="27">
        <f t="shared" si="41"/>
        <v>805346.75172000239</v>
      </c>
    </row>
    <row r="128" spans="1:16">
      <c r="A128" s="30">
        <v>39508</v>
      </c>
      <c r="C128" s="6">
        <v>120</v>
      </c>
      <c r="D128" s="29">
        <f t="shared" si="32"/>
        <v>34791</v>
      </c>
      <c r="E128" s="29">
        <f t="shared" si="37"/>
        <v>4174920</v>
      </c>
      <c r="F128" s="29">
        <f t="shared" si="33"/>
        <v>-2087388</v>
      </c>
      <c r="G128" s="34">
        <f>+Inputs!$D$3</f>
        <v>0.37951000000000001</v>
      </c>
      <c r="I128" s="27">
        <f t="shared" si="38"/>
        <v>6262308</v>
      </c>
      <c r="K128" s="27">
        <f t="shared" si="34"/>
        <v>34791</v>
      </c>
      <c r="L128" s="27">
        <f t="shared" si="39"/>
        <v>4174920</v>
      </c>
      <c r="M128" s="27">
        <f t="shared" si="35"/>
        <v>13203.53241</v>
      </c>
      <c r="N128" s="27">
        <f t="shared" si="36"/>
        <v>13203.53241</v>
      </c>
      <c r="O128" s="27">
        <f t="shared" si="40"/>
        <v>-792143.2193100024</v>
      </c>
      <c r="P128" s="27">
        <f t="shared" si="41"/>
        <v>792143.2193100024</v>
      </c>
    </row>
    <row r="129" spans="1:16">
      <c r="A129" s="31">
        <v>39539</v>
      </c>
      <c r="C129" s="6">
        <v>121</v>
      </c>
      <c r="D129" s="29">
        <f t="shared" si="32"/>
        <v>34791</v>
      </c>
      <c r="E129" s="29">
        <f t="shared" si="37"/>
        <v>4209711</v>
      </c>
      <c r="F129" s="29">
        <f t="shared" si="33"/>
        <v>-2052597</v>
      </c>
      <c r="G129" s="34">
        <f>+Inputs!$D$3</f>
        <v>0.37951000000000001</v>
      </c>
      <c r="I129" s="27">
        <f t="shared" si="38"/>
        <v>6262308</v>
      </c>
      <c r="K129" s="27">
        <f t="shared" si="34"/>
        <v>34791</v>
      </c>
      <c r="L129" s="27">
        <f t="shared" si="39"/>
        <v>4209711</v>
      </c>
      <c r="M129" s="27">
        <f t="shared" si="35"/>
        <v>13203.53241</v>
      </c>
      <c r="N129" s="27">
        <f t="shared" si="36"/>
        <v>13203.53241</v>
      </c>
      <c r="O129" s="27">
        <f t="shared" si="40"/>
        <v>-778939.68690000242</v>
      </c>
      <c r="P129" s="27">
        <f t="shared" si="41"/>
        <v>778939.68690000242</v>
      </c>
    </row>
    <row r="130" spans="1:16">
      <c r="A130" s="30">
        <v>39569</v>
      </c>
      <c r="C130" s="6">
        <v>122</v>
      </c>
      <c r="D130" s="29">
        <f t="shared" si="32"/>
        <v>34791</v>
      </c>
      <c r="E130" s="29">
        <f t="shared" si="37"/>
        <v>4244502</v>
      </c>
      <c r="F130" s="29">
        <f t="shared" si="33"/>
        <v>-2017806</v>
      </c>
      <c r="G130" s="34">
        <f>+Inputs!$D$3</f>
        <v>0.37951000000000001</v>
      </c>
      <c r="I130" s="27">
        <f t="shared" si="38"/>
        <v>6262308</v>
      </c>
      <c r="K130" s="27">
        <f t="shared" si="34"/>
        <v>34791</v>
      </c>
      <c r="L130" s="27">
        <f t="shared" si="39"/>
        <v>4244502</v>
      </c>
      <c r="M130" s="27">
        <f t="shared" si="35"/>
        <v>13203.53241</v>
      </c>
      <c r="N130" s="27">
        <f t="shared" si="36"/>
        <v>13203.53241</v>
      </c>
      <c r="O130" s="27">
        <f t="shared" si="40"/>
        <v>-765736.15449000243</v>
      </c>
      <c r="P130" s="27">
        <f t="shared" si="41"/>
        <v>765736.15449000243</v>
      </c>
    </row>
    <row r="131" spans="1:16">
      <c r="A131" s="31">
        <v>39600</v>
      </c>
      <c r="C131" s="6">
        <v>123</v>
      </c>
      <c r="D131" s="29">
        <f t="shared" si="32"/>
        <v>34791</v>
      </c>
      <c r="E131" s="29">
        <f t="shared" si="37"/>
        <v>4279293</v>
      </c>
      <c r="F131" s="29">
        <f t="shared" si="33"/>
        <v>-1983015</v>
      </c>
      <c r="G131" s="34">
        <f>+Inputs!$D$3</f>
        <v>0.37951000000000001</v>
      </c>
      <c r="I131" s="27">
        <f t="shared" si="38"/>
        <v>6262308</v>
      </c>
      <c r="K131" s="27">
        <f t="shared" si="34"/>
        <v>34791</v>
      </c>
      <c r="L131" s="27">
        <f t="shared" si="39"/>
        <v>4279293</v>
      </c>
      <c r="M131" s="27">
        <f t="shared" si="35"/>
        <v>13203.53241</v>
      </c>
      <c r="N131" s="27">
        <f t="shared" si="36"/>
        <v>13203.53241</v>
      </c>
      <c r="O131" s="27">
        <f t="shared" si="40"/>
        <v>-752532.62208000245</v>
      </c>
      <c r="P131" s="27">
        <f t="shared" si="41"/>
        <v>752532.62208000245</v>
      </c>
    </row>
    <row r="132" spans="1:16">
      <c r="A132" s="30">
        <v>39630</v>
      </c>
      <c r="C132" s="6">
        <v>124</v>
      </c>
      <c r="D132" s="29">
        <f t="shared" si="32"/>
        <v>34791</v>
      </c>
      <c r="E132" s="29">
        <f t="shared" si="37"/>
        <v>4314084</v>
      </c>
      <c r="F132" s="29">
        <f t="shared" si="33"/>
        <v>-1948224</v>
      </c>
      <c r="G132" s="34">
        <f>+Inputs!$D$3</f>
        <v>0.37951000000000001</v>
      </c>
      <c r="I132" s="27">
        <f t="shared" si="38"/>
        <v>6262308</v>
      </c>
      <c r="K132" s="27">
        <f t="shared" si="34"/>
        <v>34791</v>
      </c>
      <c r="L132" s="27">
        <f t="shared" si="39"/>
        <v>4314084</v>
      </c>
      <c r="M132" s="27">
        <f t="shared" si="35"/>
        <v>13203.53241</v>
      </c>
      <c r="N132" s="27">
        <f t="shared" si="36"/>
        <v>13203.53241</v>
      </c>
      <c r="O132" s="27">
        <f t="shared" si="40"/>
        <v>-739329.08967000246</v>
      </c>
      <c r="P132" s="27">
        <f t="shared" si="41"/>
        <v>739329.08967000246</v>
      </c>
    </row>
    <row r="133" spans="1:16">
      <c r="A133" s="31">
        <v>39661</v>
      </c>
      <c r="C133" s="6">
        <v>125</v>
      </c>
      <c r="D133" s="29">
        <f t="shared" si="32"/>
        <v>34791</v>
      </c>
      <c r="E133" s="29">
        <f t="shared" si="37"/>
        <v>4348875</v>
      </c>
      <c r="F133" s="29">
        <f t="shared" si="33"/>
        <v>-1913433</v>
      </c>
      <c r="G133" s="34">
        <f>+Inputs!$D$3</f>
        <v>0.37951000000000001</v>
      </c>
      <c r="I133" s="27">
        <f t="shared" si="38"/>
        <v>6262308</v>
      </c>
      <c r="K133" s="27">
        <f t="shared" si="34"/>
        <v>34791</v>
      </c>
      <c r="L133" s="27">
        <f t="shared" si="39"/>
        <v>4348875</v>
      </c>
      <c r="M133" s="27">
        <f t="shared" si="35"/>
        <v>13203.53241</v>
      </c>
      <c r="N133" s="27">
        <f t="shared" si="36"/>
        <v>13203.53241</v>
      </c>
      <c r="O133" s="27">
        <f t="shared" si="40"/>
        <v>-726125.55726000248</v>
      </c>
      <c r="P133" s="27">
        <f t="shared" si="41"/>
        <v>726125.55726000248</v>
      </c>
    </row>
    <row r="134" spans="1:16">
      <c r="A134" s="30">
        <v>39692</v>
      </c>
      <c r="C134" s="6">
        <v>126</v>
      </c>
      <c r="D134" s="29">
        <f t="shared" si="32"/>
        <v>34791</v>
      </c>
      <c r="E134" s="29">
        <f t="shared" si="37"/>
        <v>4383666</v>
      </c>
      <c r="F134" s="29">
        <f t="shared" si="33"/>
        <v>-1878642</v>
      </c>
      <c r="G134" s="34">
        <f>+Inputs!$D$3</f>
        <v>0.37951000000000001</v>
      </c>
      <c r="I134" s="27">
        <f t="shared" si="38"/>
        <v>6262308</v>
      </c>
      <c r="K134" s="27">
        <f t="shared" si="34"/>
        <v>34791</v>
      </c>
      <c r="L134" s="27">
        <f t="shared" si="39"/>
        <v>4383666</v>
      </c>
      <c r="M134" s="27">
        <f t="shared" si="35"/>
        <v>13203.53241</v>
      </c>
      <c r="N134" s="27">
        <f t="shared" si="36"/>
        <v>13203.53241</v>
      </c>
      <c r="O134" s="27">
        <f t="shared" si="40"/>
        <v>-712922.02485000249</v>
      </c>
      <c r="P134" s="27">
        <f t="shared" si="41"/>
        <v>712922.02485000249</v>
      </c>
    </row>
    <row r="135" spans="1:16">
      <c r="A135" s="31">
        <v>39722</v>
      </c>
      <c r="C135" s="6">
        <v>127</v>
      </c>
      <c r="D135" s="29">
        <f t="shared" si="32"/>
        <v>34791</v>
      </c>
      <c r="E135" s="29">
        <f t="shared" si="37"/>
        <v>4418457</v>
      </c>
      <c r="F135" s="29">
        <f t="shared" si="33"/>
        <v>-1843851</v>
      </c>
      <c r="G135" s="34">
        <f>+Inputs!$D$3</f>
        <v>0.37951000000000001</v>
      </c>
      <c r="I135" s="27">
        <f t="shared" si="38"/>
        <v>6262308</v>
      </c>
      <c r="K135" s="27">
        <f t="shared" si="34"/>
        <v>34791</v>
      </c>
      <c r="L135" s="27">
        <f t="shared" si="39"/>
        <v>4418457</v>
      </c>
      <c r="M135" s="27">
        <f t="shared" si="35"/>
        <v>13203.53241</v>
      </c>
      <c r="N135" s="27">
        <f t="shared" si="36"/>
        <v>13203.53241</v>
      </c>
      <c r="O135" s="27">
        <f t="shared" si="40"/>
        <v>-699718.4924400025</v>
      </c>
      <c r="P135" s="27">
        <f t="shared" si="41"/>
        <v>699718.4924400025</v>
      </c>
    </row>
    <row r="136" spans="1:16">
      <c r="A136" s="30">
        <v>39753</v>
      </c>
      <c r="C136" s="6">
        <v>128</v>
      </c>
      <c r="D136" s="29">
        <f t="shared" si="32"/>
        <v>34791</v>
      </c>
      <c r="E136" s="29">
        <f t="shared" si="37"/>
        <v>4453248</v>
      </c>
      <c r="F136" s="29">
        <f t="shared" si="33"/>
        <v>-1809060</v>
      </c>
      <c r="G136" s="34">
        <f>+Inputs!$D$3</f>
        <v>0.37951000000000001</v>
      </c>
      <c r="I136" s="27">
        <f t="shared" si="38"/>
        <v>6262308</v>
      </c>
      <c r="K136" s="27">
        <f t="shared" si="34"/>
        <v>34791</v>
      </c>
      <c r="L136" s="27">
        <f t="shared" si="39"/>
        <v>4453248</v>
      </c>
      <c r="M136" s="27">
        <f t="shared" si="35"/>
        <v>13203.53241</v>
      </c>
      <c r="N136" s="27">
        <f t="shared" si="36"/>
        <v>13203.53241</v>
      </c>
      <c r="O136" s="27">
        <f t="shared" si="40"/>
        <v>-686514.96003000252</v>
      </c>
      <c r="P136" s="27">
        <f t="shared" si="41"/>
        <v>686514.96003000252</v>
      </c>
    </row>
    <row r="137" spans="1:16">
      <c r="A137" s="31">
        <v>39783</v>
      </c>
      <c r="C137" s="6">
        <v>129</v>
      </c>
      <c r="D137" s="29">
        <f t="shared" ref="D137:D168" si="42">ROUND(-(+$B$9/180)*1,0)</f>
        <v>34791</v>
      </c>
      <c r="E137" s="29">
        <f t="shared" si="37"/>
        <v>4488039</v>
      </c>
      <c r="F137" s="29">
        <f t="shared" ref="F137:F168" si="43">$B$9+E137</f>
        <v>-1774269</v>
      </c>
      <c r="G137" s="34">
        <f>+Inputs!$D$3</f>
        <v>0.37951000000000001</v>
      </c>
      <c r="I137" s="27">
        <f t="shared" si="38"/>
        <v>6262308</v>
      </c>
      <c r="K137" s="27">
        <f t="shared" ref="K137:K168" si="44">D137</f>
        <v>34791</v>
      </c>
      <c r="L137" s="27">
        <f t="shared" si="39"/>
        <v>4488039</v>
      </c>
      <c r="M137" s="27">
        <f t="shared" ref="M137:M168" si="45">K137*G137</f>
        <v>13203.53241</v>
      </c>
      <c r="N137" s="27">
        <f t="shared" ref="N137:N168" si="46">M137-J137</f>
        <v>13203.53241</v>
      </c>
      <c r="O137" s="27">
        <f t="shared" si="40"/>
        <v>-673311.42762000253</v>
      </c>
      <c r="P137" s="27">
        <f t="shared" si="41"/>
        <v>673311.42762000253</v>
      </c>
    </row>
    <row r="138" spans="1:16">
      <c r="A138" s="30">
        <v>39814</v>
      </c>
      <c r="C138" s="6">
        <v>130</v>
      </c>
      <c r="D138" s="29">
        <f t="shared" si="42"/>
        <v>34791</v>
      </c>
      <c r="E138" s="29">
        <f t="shared" ref="E138:E169" si="47">+E137+D138</f>
        <v>4522830</v>
      </c>
      <c r="F138" s="29">
        <f t="shared" si="43"/>
        <v>-1739478</v>
      </c>
      <c r="G138" s="34">
        <f>+Inputs!$D$3</f>
        <v>0.37951000000000001</v>
      </c>
      <c r="I138" s="27">
        <f t="shared" ref="I138:I169" si="48">+I137+H138</f>
        <v>6262308</v>
      </c>
      <c r="K138" s="27">
        <f t="shared" si="44"/>
        <v>34791</v>
      </c>
      <c r="L138" s="27">
        <f t="shared" ref="L138:L169" si="49">+L137+K138</f>
        <v>4522830</v>
      </c>
      <c r="M138" s="27">
        <f t="shared" si="45"/>
        <v>13203.53241</v>
      </c>
      <c r="N138" s="27">
        <f t="shared" si="46"/>
        <v>13203.53241</v>
      </c>
      <c r="O138" s="27">
        <f t="shared" ref="O138:O169" si="50">+O137+N138</f>
        <v>-660107.89521000255</v>
      </c>
      <c r="P138" s="27">
        <f t="shared" ref="P138:P169" si="51">P137-N138</f>
        <v>660107.89521000255</v>
      </c>
    </row>
    <row r="139" spans="1:16">
      <c r="A139" s="31">
        <v>39845</v>
      </c>
      <c r="C139" s="6">
        <v>131</v>
      </c>
      <c r="D139" s="29">
        <f t="shared" si="42"/>
        <v>34791</v>
      </c>
      <c r="E139" s="29">
        <f t="shared" si="47"/>
        <v>4557621</v>
      </c>
      <c r="F139" s="29">
        <f t="shared" si="43"/>
        <v>-1704687</v>
      </c>
      <c r="G139" s="34">
        <f>+Inputs!$D$3</f>
        <v>0.37951000000000001</v>
      </c>
      <c r="I139" s="27">
        <f t="shared" si="48"/>
        <v>6262308</v>
      </c>
      <c r="K139" s="27">
        <f t="shared" si="44"/>
        <v>34791</v>
      </c>
      <c r="L139" s="27">
        <f t="shared" si="49"/>
        <v>4557621</v>
      </c>
      <c r="M139" s="27">
        <f t="shared" si="45"/>
        <v>13203.53241</v>
      </c>
      <c r="N139" s="27">
        <f t="shared" si="46"/>
        <v>13203.53241</v>
      </c>
      <c r="O139" s="27">
        <f t="shared" si="50"/>
        <v>-646904.36280000256</v>
      </c>
      <c r="P139" s="27">
        <f t="shared" si="51"/>
        <v>646904.36280000256</v>
      </c>
    </row>
    <row r="140" spans="1:16">
      <c r="A140" s="30">
        <v>39873</v>
      </c>
      <c r="C140" s="6">
        <v>132</v>
      </c>
      <c r="D140" s="29">
        <f t="shared" si="42"/>
        <v>34791</v>
      </c>
      <c r="E140" s="29">
        <f t="shared" si="47"/>
        <v>4592412</v>
      </c>
      <c r="F140" s="29">
        <f t="shared" si="43"/>
        <v>-1669896</v>
      </c>
      <c r="G140" s="34">
        <f>+Inputs!$D$3</f>
        <v>0.37951000000000001</v>
      </c>
      <c r="I140" s="27">
        <f t="shared" si="48"/>
        <v>6262308</v>
      </c>
      <c r="K140" s="27">
        <f t="shared" si="44"/>
        <v>34791</v>
      </c>
      <c r="L140" s="27">
        <f t="shared" si="49"/>
        <v>4592412</v>
      </c>
      <c r="M140" s="27">
        <f t="shared" si="45"/>
        <v>13203.53241</v>
      </c>
      <c r="N140" s="27">
        <f t="shared" si="46"/>
        <v>13203.53241</v>
      </c>
      <c r="O140" s="27">
        <f t="shared" si="50"/>
        <v>-633700.83039000258</v>
      </c>
      <c r="P140" s="27">
        <f t="shared" si="51"/>
        <v>633700.83039000258</v>
      </c>
    </row>
    <row r="141" spans="1:16">
      <c r="A141" s="31">
        <v>39904</v>
      </c>
      <c r="C141" s="6">
        <v>133</v>
      </c>
      <c r="D141" s="29">
        <f t="shared" si="42"/>
        <v>34791</v>
      </c>
      <c r="E141" s="29">
        <f t="shared" si="47"/>
        <v>4627203</v>
      </c>
      <c r="F141" s="29">
        <f t="shared" si="43"/>
        <v>-1635105</v>
      </c>
      <c r="G141" s="34">
        <f>+Inputs!$D$3</f>
        <v>0.37951000000000001</v>
      </c>
      <c r="I141" s="27">
        <f t="shared" si="48"/>
        <v>6262308</v>
      </c>
      <c r="K141" s="27">
        <f t="shared" si="44"/>
        <v>34791</v>
      </c>
      <c r="L141" s="27">
        <f t="shared" si="49"/>
        <v>4627203</v>
      </c>
      <c r="M141" s="27">
        <f t="shared" si="45"/>
        <v>13203.53241</v>
      </c>
      <c r="N141" s="27">
        <f t="shared" si="46"/>
        <v>13203.53241</v>
      </c>
      <c r="O141" s="27">
        <f t="shared" si="50"/>
        <v>-620497.29798000259</v>
      </c>
      <c r="P141" s="27">
        <f t="shared" si="51"/>
        <v>620497.29798000259</v>
      </c>
    </row>
    <row r="142" spans="1:16">
      <c r="A142" s="30">
        <v>39934</v>
      </c>
      <c r="C142" s="6">
        <v>134</v>
      </c>
      <c r="D142" s="29">
        <f t="shared" si="42"/>
        <v>34791</v>
      </c>
      <c r="E142" s="29">
        <f t="shared" si="47"/>
        <v>4661994</v>
      </c>
      <c r="F142" s="29">
        <f t="shared" si="43"/>
        <v>-1600314</v>
      </c>
      <c r="G142" s="34">
        <f>+Inputs!$D$3</f>
        <v>0.37951000000000001</v>
      </c>
      <c r="I142" s="27">
        <f t="shared" si="48"/>
        <v>6262308</v>
      </c>
      <c r="K142" s="27">
        <f t="shared" si="44"/>
        <v>34791</v>
      </c>
      <c r="L142" s="27">
        <f t="shared" si="49"/>
        <v>4661994</v>
      </c>
      <c r="M142" s="27">
        <f t="shared" si="45"/>
        <v>13203.53241</v>
      </c>
      <c r="N142" s="27">
        <f t="shared" si="46"/>
        <v>13203.53241</v>
      </c>
      <c r="O142" s="27">
        <f t="shared" si="50"/>
        <v>-607293.76557000261</v>
      </c>
      <c r="P142" s="27">
        <f t="shared" si="51"/>
        <v>607293.76557000261</v>
      </c>
    </row>
    <row r="143" spans="1:16">
      <c r="A143" s="31">
        <v>39965</v>
      </c>
      <c r="C143" s="6">
        <v>135</v>
      </c>
      <c r="D143" s="29">
        <f t="shared" si="42"/>
        <v>34791</v>
      </c>
      <c r="E143" s="29">
        <f t="shared" si="47"/>
        <v>4696785</v>
      </c>
      <c r="F143" s="29">
        <f t="shared" si="43"/>
        <v>-1565523</v>
      </c>
      <c r="G143" s="34">
        <f>+Inputs!$D$3</f>
        <v>0.37951000000000001</v>
      </c>
      <c r="I143" s="27">
        <f t="shared" si="48"/>
        <v>6262308</v>
      </c>
      <c r="K143" s="27">
        <f t="shared" si="44"/>
        <v>34791</v>
      </c>
      <c r="L143" s="27">
        <f t="shared" si="49"/>
        <v>4696785</v>
      </c>
      <c r="M143" s="27">
        <f t="shared" si="45"/>
        <v>13203.53241</v>
      </c>
      <c r="N143" s="27">
        <f t="shared" si="46"/>
        <v>13203.53241</v>
      </c>
      <c r="O143" s="27">
        <f t="shared" si="50"/>
        <v>-594090.23316000262</v>
      </c>
      <c r="P143" s="27">
        <f t="shared" si="51"/>
        <v>594090.23316000262</v>
      </c>
    </row>
    <row r="144" spans="1:16">
      <c r="A144" s="30">
        <v>39995</v>
      </c>
      <c r="C144" s="6">
        <v>136</v>
      </c>
      <c r="D144" s="29">
        <f t="shared" si="42"/>
        <v>34791</v>
      </c>
      <c r="E144" s="29">
        <f t="shared" si="47"/>
        <v>4731576</v>
      </c>
      <c r="F144" s="29">
        <f t="shared" si="43"/>
        <v>-1530732</v>
      </c>
      <c r="G144" s="34">
        <f>+Inputs!$D$3</f>
        <v>0.37951000000000001</v>
      </c>
      <c r="I144" s="27">
        <f t="shared" si="48"/>
        <v>6262308</v>
      </c>
      <c r="K144" s="27">
        <f t="shared" si="44"/>
        <v>34791</v>
      </c>
      <c r="L144" s="27">
        <f t="shared" si="49"/>
        <v>4731576</v>
      </c>
      <c r="M144" s="27">
        <f t="shared" si="45"/>
        <v>13203.53241</v>
      </c>
      <c r="N144" s="27">
        <f t="shared" si="46"/>
        <v>13203.53241</v>
      </c>
      <c r="O144" s="27">
        <f t="shared" si="50"/>
        <v>-580886.70075000264</v>
      </c>
      <c r="P144" s="27">
        <f t="shared" si="51"/>
        <v>580886.70075000264</v>
      </c>
    </row>
    <row r="145" spans="1:16">
      <c r="A145" s="31">
        <v>40026</v>
      </c>
      <c r="C145" s="6">
        <v>137</v>
      </c>
      <c r="D145" s="29">
        <f t="shared" si="42"/>
        <v>34791</v>
      </c>
      <c r="E145" s="29">
        <f t="shared" si="47"/>
        <v>4766367</v>
      </c>
      <c r="F145" s="29">
        <f t="shared" si="43"/>
        <v>-1495941</v>
      </c>
      <c r="G145" s="34">
        <f>+Inputs!$D$3</f>
        <v>0.37951000000000001</v>
      </c>
      <c r="I145" s="27">
        <f t="shared" si="48"/>
        <v>6262308</v>
      </c>
      <c r="K145" s="27">
        <f t="shared" si="44"/>
        <v>34791</v>
      </c>
      <c r="L145" s="27">
        <f t="shared" si="49"/>
        <v>4766367</v>
      </c>
      <c r="M145" s="27">
        <f t="shared" si="45"/>
        <v>13203.53241</v>
      </c>
      <c r="N145" s="27">
        <f t="shared" si="46"/>
        <v>13203.53241</v>
      </c>
      <c r="O145" s="27">
        <f t="shared" si="50"/>
        <v>-567683.16834000265</v>
      </c>
      <c r="P145" s="27">
        <f t="shared" si="51"/>
        <v>567683.16834000265</v>
      </c>
    </row>
    <row r="146" spans="1:16">
      <c r="A146" s="30">
        <v>40057</v>
      </c>
      <c r="C146" s="6">
        <v>138</v>
      </c>
      <c r="D146" s="29">
        <f t="shared" si="42"/>
        <v>34791</v>
      </c>
      <c r="E146" s="29">
        <f t="shared" si="47"/>
        <v>4801158</v>
      </c>
      <c r="F146" s="29">
        <f t="shared" si="43"/>
        <v>-1461150</v>
      </c>
      <c r="G146" s="34">
        <f>+Inputs!$D$3</f>
        <v>0.37951000000000001</v>
      </c>
      <c r="I146" s="27">
        <f t="shared" si="48"/>
        <v>6262308</v>
      </c>
      <c r="K146" s="27">
        <f t="shared" si="44"/>
        <v>34791</v>
      </c>
      <c r="L146" s="27">
        <f t="shared" si="49"/>
        <v>4801158</v>
      </c>
      <c r="M146" s="27">
        <f t="shared" si="45"/>
        <v>13203.53241</v>
      </c>
      <c r="N146" s="27">
        <f t="shared" si="46"/>
        <v>13203.53241</v>
      </c>
      <c r="O146" s="27">
        <f t="shared" si="50"/>
        <v>-554479.63593000267</v>
      </c>
      <c r="P146" s="27">
        <f t="shared" si="51"/>
        <v>554479.63593000267</v>
      </c>
    </row>
    <row r="147" spans="1:16">
      <c r="A147" s="31">
        <v>40087</v>
      </c>
      <c r="C147" s="6">
        <v>139</v>
      </c>
      <c r="D147" s="29">
        <f t="shared" si="42"/>
        <v>34791</v>
      </c>
      <c r="E147" s="29">
        <f t="shared" si="47"/>
        <v>4835949</v>
      </c>
      <c r="F147" s="29">
        <f t="shared" si="43"/>
        <v>-1426359</v>
      </c>
      <c r="G147" s="34">
        <f>+Inputs!$D$3</f>
        <v>0.37951000000000001</v>
      </c>
      <c r="I147" s="27">
        <f t="shared" si="48"/>
        <v>6262308</v>
      </c>
      <c r="K147" s="27">
        <f t="shared" si="44"/>
        <v>34791</v>
      </c>
      <c r="L147" s="27">
        <f t="shared" si="49"/>
        <v>4835949</v>
      </c>
      <c r="M147" s="27">
        <f t="shared" si="45"/>
        <v>13203.53241</v>
      </c>
      <c r="N147" s="27">
        <f t="shared" si="46"/>
        <v>13203.53241</v>
      </c>
      <c r="O147" s="27">
        <f t="shared" si="50"/>
        <v>-541276.10352000268</v>
      </c>
      <c r="P147" s="27">
        <f t="shared" si="51"/>
        <v>541276.10352000268</v>
      </c>
    </row>
    <row r="148" spans="1:16">
      <c r="A148" s="30">
        <v>40118</v>
      </c>
      <c r="C148" s="6">
        <v>140</v>
      </c>
      <c r="D148" s="29">
        <f t="shared" si="42"/>
        <v>34791</v>
      </c>
      <c r="E148" s="29">
        <f t="shared" si="47"/>
        <v>4870740</v>
      </c>
      <c r="F148" s="29">
        <f t="shared" si="43"/>
        <v>-1391568</v>
      </c>
      <c r="G148" s="34">
        <f>+Inputs!$D$3</f>
        <v>0.37951000000000001</v>
      </c>
      <c r="I148" s="27">
        <f t="shared" si="48"/>
        <v>6262308</v>
      </c>
      <c r="K148" s="27">
        <f t="shared" si="44"/>
        <v>34791</v>
      </c>
      <c r="L148" s="27">
        <f t="shared" si="49"/>
        <v>4870740</v>
      </c>
      <c r="M148" s="27">
        <f t="shared" si="45"/>
        <v>13203.53241</v>
      </c>
      <c r="N148" s="27">
        <f t="shared" si="46"/>
        <v>13203.53241</v>
      </c>
      <c r="O148" s="27">
        <f t="shared" si="50"/>
        <v>-528072.5711100027</v>
      </c>
      <c r="P148" s="27">
        <f t="shared" si="51"/>
        <v>528072.5711100027</v>
      </c>
    </row>
    <row r="149" spans="1:16">
      <c r="A149" s="31">
        <v>40148</v>
      </c>
      <c r="C149" s="6">
        <v>141</v>
      </c>
      <c r="D149" s="29">
        <f t="shared" si="42"/>
        <v>34791</v>
      </c>
      <c r="E149" s="29">
        <f t="shared" si="47"/>
        <v>4905531</v>
      </c>
      <c r="F149" s="29">
        <f t="shared" si="43"/>
        <v>-1356777</v>
      </c>
      <c r="G149" s="34">
        <f>+Inputs!$D$3</f>
        <v>0.37951000000000001</v>
      </c>
      <c r="I149" s="27">
        <f t="shared" si="48"/>
        <v>6262308</v>
      </c>
      <c r="K149" s="27">
        <f t="shared" si="44"/>
        <v>34791</v>
      </c>
      <c r="L149" s="27">
        <f t="shared" si="49"/>
        <v>4905531</v>
      </c>
      <c r="M149" s="27">
        <f t="shared" si="45"/>
        <v>13203.53241</v>
      </c>
      <c r="N149" s="27">
        <f t="shared" si="46"/>
        <v>13203.53241</v>
      </c>
      <c r="O149" s="27">
        <f t="shared" si="50"/>
        <v>-514869.03870000271</v>
      </c>
      <c r="P149" s="27">
        <f t="shared" si="51"/>
        <v>514869.03870000271</v>
      </c>
    </row>
    <row r="150" spans="1:16">
      <c r="A150" s="30">
        <v>40179</v>
      </c>
      <c r="C150" s="6">
        <v>142</v>
      </c>
      <c r="D150" s="29">
        <f t="shared" si="42"/>
        <v>34791</v>
      </c>
      <c r="E150" s="29">
        <f t="shared" si="47"/>
        <v>4940322</v>
      </c>
      <c r="F150" s="29">
        <f t="shared" si="43"/>
        <v>-1321986</v>
      </c>
      <c r="G150" s="34">
        <f>+Inputs!$D$3</f>
        <v>0.37951000000000001</v>
      </c>
      <c r="I150" s="27">
        <f t="shared" si="48"/>
        <v>6262308</v>
      </c>
      <c r="K150" s="27">
        <f t="shared" si="44"/>
        <v>34791</v>
      </c>
      <c r="L150" s="27">
        <f t="shared" si="49"/>
        <v>4940322</v>
      </c>
      <c r="M150" s="27">
        <f t="shared" si="45"/>
        <v>13203.53241</v>
      </c>
      <c r="N150" s="27">
        <f t="shared" si="46"/>
        <v>13203.53241</v>
      </c>
      <c r="O150" s="27">
        <f t="shared" si="50"/>
        <v>-501665.50629000273</v>
      </c>
      <c r="P150" s="27">
        <f t="shared" si="51"/>
        <v>501665.50629000273</v>
      </c>
    </row>
    <row r="151" spans="1:16">
      <c r="A151" s="31">
        <v>40210</v>
      </c>
      <c r="C151" s="6">
        <v>143</v>
      </c>
      <c r="D151" s="29">
        <f t="shared" si="42"/>
        <v>34791</v>
      </c>
      <c r="E151" s="29">
        <f t="shared" si="47"/>
        <v>4975113</v>
      </c>
      <c r="F151" s="29">
        <f t="shared" si="43"/>
        <v>-1287195</v>
      </c>
      <c r="G151" s="34">
        <f>+Inputs!$D$3</f>
        <v>0.37951000000000001</v>
      </c>
      <c r="I151" s="27">
        <f t="shared" si="48"/>
        <v>6262308</v>
      </c>
      <c r="K151" s="27">
        <f t="shared" si="44"/>
        <v>34791</v>
      </c>
      <c r="L151" s="27">
        <f t="shared" si="49"/>
        <v>4975113</v>
      </c>
      <c r="M151" s="27">
        <f t="shared" si="45"/>
        <v>13203.53241</v>
      </c>
      <c r="N151" s="27">
        <f t="shared" si="46"/>
        <v>13203.53241</v>
      </c>
      <c r="O151" s="27">
        <f t="shared" si="50"/>
        <v>-488461.97388000274</v>
      </c>
      <c r="P151" s="27">
        <f t="shared" si="51"/>
        <v>488461.97388000274</v>
      </c>
    </row>
    <row r="152" spans="1:16">
      <c r="A152" s="30">
        <v>40238</v>
      </c>
      <c r="C152" s="6">
        <v>144</v>
      </c>
      <c r="D152" s="29">
        <f t="shared" si="42"/>
        <v>34791</v>
      </c>
      <c r="E152" s="29">
        <f t="shared" si="47"/>
        <v>5009904</v>
      </c>
      <c r="F152" s="29">
        <f t="shared" si="43"/>
        <v>-1252404</v>
      </c>
      <c r="G152" s="34">
        <f>+Inputs!$D$3</f>
        <v>0.37951000000000001</v>
      </c>
      <c r="I152" s="27">
        <f t="shared" si="48"/>
        <v>6262308</v>
      </c>
      <c r="K152" s="27">
        <f t="shared" si="44"/>
        <v>34791</v>
      </c>
      <c r="L152" s="27">
        <f t="shared" si="49"/>
        <v>5009904</v>
      </c>
      <c r="M152" s="27">
        <f t="shared" si="45"/>
        <v>13203.53241</v>
      </c>
      <c r="N152" s="27">
        <f t="shared" si="46"/>
        <v>13203.53241</v>
      </c>
      <c r="O152" s="27">
        <f t="shared" si="50"/>
        <v>-475258.44147000276</v>
      </c>
      <c r="P152" s="27">
        <f t="shared" si="51"/>
        <v>475258.44147000276</v>
      </c>
    </row>
    <row r="153" spans="1:16">
      <c r="A153" s="31">
        <v>40269</v>
      </c>
      <c r="C153" s="6">
        <v>145</v>
      </c>
      <c r="D153" s="29">
        <f t="shared" si="42"/>
        <v>34791</v>
      </c>
      <c r="E153" s="29">
        <f t="shared" si="47"/>
        <v>5044695</v>
      </c>
      <c r="F153" s="29">
        <f t="shared" si="43"/>
        <v>-1217613</v>
      </c>
      <c r="G153" s="34">
        <f>+Inputs!$D$3</f>
        <v>0.37951000000000001</v>
      </c>
      <c r="I153" s="27">
        <f t="shared" si="48"/>
        <v>6262308</v>
      </c>
      <c r="K153" s="27">
        <f t="shared" si="44"/>
        <v>34791</v>
      </c>
      <c r="L153" s="27">
        <f t="shared" si="49"/>
        <v>5044695</v>
      </c>
      <c r="M153" s="27">
        <f t="shared" si="45"/>
        <v>13203.53241</v>
      </c>
      <c r="N153" s="27">
        <f t="shared" si="46"/>
        <v>13203.53241</v>
      </c>
      <c r="O153" s="27">
        <f t="shared" si="50"/>
        <v>-462054.90906000277</v>
      </c>
      <c r="P153" s="27">
        <f t="shared" si="51"/>
        <v>462054.90906000277</v>
      </c>
    </row>
    <row r="154" spans="1:16">
      <c r="A154" s="30">
        <v>40299</v>
      </c>
      <c r="C154" s="6">
        <v>146</v>
      </c>
      <c r="D154" s="29">
        <f t="shared" si="42"/>
        <v>34791</v>
      </c>
      <c r="E154" s="29">
        <f t="shared" si="47"/>
        <v>5079486</v>
      </c>
      <c r="F154" s="29">
        <f t="shared" si="43"/>
        <v>-1182822</v>
      </c>
      <c r="G154" s="34">
        <f>+Inputs!$D$3</f>
        <v>0.37951000000000001</v>
      </c>
      <c r="I154" s="27">
        <f t="shared" si="48"/>
        <v>6262308</v>
      </c>
      <c r="K154" s="27">
        <f t="shared" si="44"/>
        <v>34791</v>
      </c>
      <c r="L154" s="27">
        <f t="shared" si="49"/>
        <v>5079486</v>
      </c>
      <c r="M154" s="27">
        <f t="shared" si="45"/>
        <v>13203.53241</v>
      </c>
      <c r="N154" s="27">
        <f t="shared" si="46"/>
        <v>13203.53241</v>
      </c>
      <c r="O154" s="27">
        <f t="shared" si="50"/>
        <v>-448851.37665000279</v>
      </c>
      <c r="P154" s="27">
        <f t="shared" si="51"/>
        <v>448851.37665000279</v>
      </c>
    </row>
    <row r="155" spans="1:16">
      <c r="A155" s="31">
        <v>40330</v>
      </c>
      <c r="C155" s="6">
        <v>147</v>
      </c>
      <c r="D155" s="29">
        <f t="shared" si="42"/>
        <v>34791</v>
      </c>
      <c r="E155" s="29">
        <f t="shared" si="47"/>
        <v>5114277</v>
      </c>
      <c r="F155" s="29">
        <f t="shared" si="43"/>
        <v>-1148031</v>
      </c>
      <c r="G155" s="34">
        <f>+Inputs!$D$3</f>
        <v>0.37951000000000001</v>
      </c>
      <c r="I155" s="27">
        <f t="shared" si="48"/>
        <v>6262308</v>
      </c>
      <c r="K155" s="27">
        <f t="shared" si="44"/>
        <v>34791</v>
      </c>
      <c r="L155" s="27">
        <f t="shared" si="49"/>
        <v>5114277</v>
      </c>
      <c r="M155" s="27">
        <f t="shared" si="45"/>
        <v>13203.53241</v>
      </c>
      <c r="N155" s="27">
        <f t="shared" si="46"/>
        <v>13203.53241</v>
      </c>
      <c r="O155" s="27">
        <f t="shared" si="50"/>
        <v>-435647.8442400028</v>
      </c>
      <c r="P155" s="27">
        <f t="shared" si="51"/>
        <v>435647.8442400028</v>
      </c>
    </row>
    <row r="156" spans="1:16">
      <c r="A156" s="30">
        <v>40360</v>
      </c>
      <c r="C156" s="6">
        <v>148</v>
      </c>
      <c r="D156" s="29">
        <f t="shared" si="42"/>
        <v>34791</v>
      </c>
      <c r="E156" s="29">
        <f t="shared" si="47"/>
        <v>5149068</v>
      </c>
      <c r="F156" s="29">
        <f t="shared" si="43"/>
        <v>-1113240</v>
      </c>
      <c r="G156" s="34">
        <f>+Inputs!$D$3</f>
        <v>0.37951000000000001</v>
      </c>
      <c r="I156" s="27">
        <f t="shared" si="48"/>
        <v>6262308</v>
      </c>
      <c r="K156" s="27">
        <f t="shared" si="44"/>
        <v>34791</v>
      </c>
      <c r="L156" s="27">
        <f t="shared" si="49"/>
        <v>5149068</v>
      </c>
      <c r="M156" s="27">
        <f t="shared" si="45"/>
        <v>13203.53241</v>
      </c>
      <c r="N156" s="27">
        <f t="shared" si="46"/>
        <v>13203.53241</v>
      </c>
      <c r="O156" s="27">
        <f t="shared" si="50"/>
        <v>-422444.31183000281</v>
      </c>
      <c r="P156" s="27">
        <f t="shared" si="51"/>
        <v>422444.31183000281</v>
      </c>
    </row>
    <row r="157" spans="1:16">
      <c r="A157" s="31">
        <v>40391</v>
      </c>
      <c r="C157" s="6">
        <v>149</v>
      </c>
      <c r="D157" s="29">
        <f t="shared" si="42"/>
        <v>34791</v>
      </c>
      <c r="E157" s="29">
        <f t="shared" si="47"/>
        <v>5183859</v>
      </c>
      <c r="F157" s="29">
        <f t="shared" si="43"/>
        <v>-1078449</v>
      </c>
      <c r="G157" s="34">
        <f>+Inputs!$D$3</f>
        <v>0.37951000000000001</v>
      </c>
      <c r="I157" s="27">
        <f t="shared" si="48"/>
        <v>6262308</v>
      </c>
      <c r="K157" s="27">
        <f t="shared" si="44"/>
        <v>34791</v>
      </c>
      <c r="L157" s="27">
        <f t="shared" si="49"/>
        <v>5183859</v>
      </c>
      <c r="M157" s="27">
        <f t="shared" si="45"/>
        <v>13203.53241</v>
      </c>
      <c r="N157" s="27">
        <f t="shared" si="46"/>
        <v>13203.53241</v>
      </c>
      <c r="O157" s="27">
        <f t="shared" si="50"/>
        <v>-409240.77942000283</v>
      </c>
      <c r="P157" s="27">
        <f t="shared" si="51"/>
        <v>409240.77942000283</v>
      </c>
    </row>
    <row r="158" spans="1:16">
      <c r="A158" s="30">
        <v>40422</v>
      </c>
      <c r="C158" s="6">
        <v>150</v>
      </c>
      <c r="D158" s="29">
        <f t="shared" si="42"/>
        <v>34791</v>
      </c>
      <c r="E158" s="29">
        <f t="shared" si="47"/>
        <v>5218650</v>
      </c>
      <c r="F158" s="29">
        <f t="shared" si="43"/>
        <v>-1043658</v>
      </c>
      <c r="G158" s="34">
        <f>+Inputs!$D$3</f>
        <v>0.37951000000000001</v>
      </c>
      <c r="I158" s="27">
        <f t="shared" si="48"/>
        <v>6262308</v>
      </c>
      <c r="K158" s="27">
        <f t="shared" si="44"/>
        <v>34791</v>
      </c>
      <c r="L158" s="27">
        <f t="shared" si="49"/>
        <v>5218650</v>
      </c>
      <c r="M158" s="27">
        <f t="shared" si="45"/>
        <v>13203.53241</v>
      </c>
      <c r="N158" s="27">
        <f t="shared" si="46"/>
        <v>13203.53241</v>
      </c>
      <c r="O158" s="27">
        <f t="shared" si="50"/>
        <v>-396037.24701000284</v>
      </c>
      <c r="P158" s="27">
        <f t="shared" si="51"/>
        <v>396037.24701000284</v>
      </c>
    </row>
    <row r="159" spans="1:16">
      <c r="A159" s="31">
        <v>40452</v>
      </c>
      <c r="C159" s="6">
        <v>151</v>
      </c>
      <c r="D159" s="29">
        <f t="shared" si="42"/>
        <v>34791</v>
      </c>
      <c r="E159" s="29">
        <f t="shared" si="47"/>
        <v>5253441</v>
      </c>
      <c r="F159" s="29">
        <f t="shared" si="43"/>
        <v>-1008867</v>
      </c>
      <c r="G159" s="34">
        <f>+Inputs!$D$3</f>
        <v>0.37951000000000001</v>
      </c>
      <c r="I159" s="27">
        <f t="shared" si="48"/>
        <v>6262308</v>
      </c>
      <c r="K159" s="27">
        <f t="shared" si="44"/>
        <v>34791</v>
      </c>
      <c r="L159" s="27">
        <f t="shared" si="49"/>
        <v>5253441</v>
      </c>
      <c r="M159" s="27">
        <f t="shared" si="45"/>
        <v>13203.53241</v>
      </c>
      <c r="N159" s="27">
        <f t="shared" si="46"/>
        <v>13203.53241</v>
      </c>
      <c r="O159" s="27">
        <f t="shared" si="50"/>
        <v>-382833.71460000286</v>
      </c>
      <c r="P159" s="27">
        <f t="shared" si="51"/>
        <v>382833.71460000286</v>
      </c>
    </row>
    <row r="160" spans="1:16">
      <c r="A160" s="30">
        <v>40483</v>
      </c>
      <c r="C160" s="6">
        <v>152</v>
      </c>
      <c r="D160" s="29">
        <f t="shared" si="42"/>
        <v>34791</v>
      </c>
      <c r="E160" s="29">
        <f t="shared" si="47"/>
        <v>5288232</v>
      </c>
      <c r="F160" s="29">
        <f t="shared" si="43"/>
        <v>-974076</v>
      </c>
      <c r="G160" s="34">
        <f>+Inputs!$D$3</f>
        <v>0.37951000000000001</v>
      </c>
      <c r="I160" s="27">
        <f t="shared" si="48"/>
        <v>6262308</v>
      </c>
      <c r="K160" s="27">
        <f t="shared" si="44"/>
        <v>34791</v>
      </c>
      <c r="L160" s="27">
        <f t="shared" si="49"/>
        <v>5288232</v>
      </c>
      <c r="M160" s="27">
        <f t="shared" si="45"/>
        <v>13203.53241</v>
      </c>
      <c r="N160" s="27">
        <f t="shared" si="46"/>
        <v>13203.53241</v>
      </c>
      <c r="O160" s="27">
        <f t="shared" si="50"/>
        <v>-369630.18219000287</v>
      </c>
      <c r="P160" s="27">
        <f t="shared" si="51"/>
        <v>369630.18219000287</v>
      </c>
    </row>
    <row r="161" spans="1:16">
      <c r="A161" s="31">
        <v>40513</v>
      </c>
      <c r="C161" s="6">
        <v>153</v>
      </c>
      <c r="D161" s="29">
        <f t="shared" si="42"/>
        <v>34791</v>
      </c>
      <c r="E161" s="29">
        <f t="shared" si="47"/>
        <v>5323023</v>
      </c>
      <c r="F161" s="29">
        <f t="shared" si="43"/>
        <v>-939285</v>
      </c>
      <c r="G161" s="34">
        <f>+Inputs!$D$3</f>
        <v>0.37951000000000001</v>
      </c>
      <c r="I161" s="27">
        <f t="shared" si="48"/>
        <v>6262308</v>
      </c>
      <c r="K161" s="27">
        <f t="shared" si="44"/>
        <v>34791</v>
      </c>
      <c r="L161" s="27">
        <f t="shared" si="49"/>
        <v>5323023</v>
      </c>
      <c r="M161" s="27">
        <f t="shared" si="45"/>
        <v>13203.53241</v>
      </c>
      <c r="N161" s="27">
        <f t="shared" si="46"/>
        <v>13203.53241</v>
      </c>
      <c r="O161" s="27">
        <f t="shared" si="50"/>
        <v>-356426.64978000289</v>
      </c>
      <c r="P161" s="27">
        <f t="shared" si="51"/>
        <v>356426.64978000289</v>
      </c>
    </row>
    <row r="162" spans="1:16">
      <c r="A162" s="30">
        <v>40544</v>
      </c>
      <c r="C162" s="6">
        <v>154</v>
      </c>
      <c r="D162" s="29">
        <f t="shared" si="42"/>
        <v>34791</v>
      </c>
      <c r="E162" s="29">
        <f t="shared" si="47"/>
        <v>5357814</v>
      </c>
      <c r="F162" s="29">
        <f t="shared" si="43"/>
        <v>-904494</v>
      </c>
      <c r="G162" s="34">
        <f>+Inputs!$D$3</f>
        <v>0.37951000000000001</v>
      </c>
      <c r="I162" s="27">
        <f t="shared" si="48"/>
        <v>6262308</v>
      </c>
      <c r="K162" s="27">
        <f t="shared" si="44"/>
        <v>34791</v>
      </c>
      <c r="L162" s="27">
        <f t="shared" si="49"/>
        <v>5357814</v>
      </c>
      <c r="M162" s="27">
        <f t="shared" si="45"/>
        <v>13203.53241</v>
      </c>
      <c r="N162" s="27">
        <f t="shared" si="46"/>
        <v>13203.53241</v>
      </c>
      <c r="O162" s="27">
        <f t="shared" si="50"/>
        <v>-343223.1173700029</v>
      </c>
      <c r="P162" s="27">
        <f t="shared" si="51"/>
        <v>343223.1173700029</v>
      </c>
    </row>
    <row r="163" spans="1:16">
      <c r="A163" s="31">
        <v>40575</v>
      </c>
      <c r="C163" s="6">
        <v>155</v>
      </c>
      <c r="D163" s="29">
        <f t="shared" si="42"/>
        <v>34791</v>
      </c>
      <c r="E163" s="29">
        <f t="shared" si="47"/>
        <v>5392605</v>
      </c>
      <c r="F163" s="29">
        <f t="shared" si="43"/>
        <v>-869703</v>
      </c>
      <c r="G163" s="34">
        <f>+Inputs!$D$3</f>
        <v>0.37951000000000001</v>
      </c>
      <c r="I163" s="27">
        <f t="shared" si="48"/>
        <v>6262308</v>
      </c>
      <c r="K163" s="27">
        <f t="shared" si="44"/>
        <v>34791</v>
      </c>
      <c r="L163" s="27">
        <f t="shared" si="49"/>
        <v>5392605</v>
      </c>
      <c r="M163" s="27">
        <f t="shared" si="45"/>
        <v>13203.53241</v>
      </c>
      <c r="N163" s="27">
        <f t="shared" si="46"/>
        <v>13203.53241</v>
      </c>
      <c r="O163" s="27">
        <f t="shared" si="50"/>
        <v>-330019.58496000292</v>
      </c>
      <c r="P163" s="27">
        <f t="shared" si="51"/>
        <v>330019.58496000292</v>
      </c>
    </row>
    <row r="164" spans="1:16">
      <c r="A164" s="30">
        <v>40603</v>
      </c>
      <c r="C164" s="6">
        <v>156</v>
      </c>
      <c r="D164" s="29">
        <f t="shared" si="42"/>
        <v>34791</v>
      </c>
      <c r="E164" s="29">
        <f t="shared" si="47"/>
        <v>5427396</v>
      </c>
      <c r="F164" s="29">
        <f t="shared" si="43"/>
        <v>-834912</v>
      </c>
      <c r="G164" s="34">
        <f>+Inputs!$D$3</f>
        <v>0.37951000000000001</v>
      </c>
      <c r="I164" s="27">
        <f t="shared" si="48"/>
        <v>6262308</v>
      </c>
      <c r="K164" s="27">
        <f t="shared" si="44"/>
        <v>34791</v>
      </c>
      <c r="L164" s="27">
        <f t="shared" si="49"/>
        <v>5427396</v>
      </c>
      <c r="M164" s="27">
        <f t="shared" si="45"/>
        <v>13203.53241</v>
      </c>
      <c r="N164" s="27">
        <f t="shared" si="46"/>
        <v>13203.53241</v>
      </c>
      <c r="O164" s="27">
        <f t="shared" si="50"/>
        <v>-316816.05255000293</v>
      </c>
      <c r="P164" s="27">
        <f t="shared" si="51"/>
        <v>316816.05255000293</v>
      </c>
    </row>
    <row r="165" spans="1:16">
      <c r="A165" s="31">
        <v>40634</v>
      </c>
      <c r="C165" s="6">
        <v>157</v>
      </c>
      <c r="D165" s="29">
        <f t="shared" si="42"/>
        <v>34791</v>
      </c>
      <c r="E165" s="29">
        <f t="shared" si="47"/>
        <v>5462187</v>
      </c>
      <c r="F165" s="29">
        <f t="shared" si="43"/>
        <v>-800121</v>
      </c>
      <c r="G165" s="34">
        <f>+Inputs!$D$3</f>
        <v>0.37951000000000001</v>
      </c>
      <c r="I165" s="27">
        <f t="shared" si="48"/>
        <v>6262308</v>
      </c>
      <c r="K165" s="27">
        <f t="shared" si="44"/>
        <v>34791</v>
      </c>
      <c r="L165" s="27">
        <f t="shared" si="49"/>
        <v>5462187</v>
      </c>
      <c r="M165" s="27">
        <f t="shared" si="45"/>
        <v>13203.53241</v>
      </c>
      <c r="N165" s="27">
        <f t="shared" si="46"/>
        <v>13203.53241</v>
      </c>
      <c r="O165" s="27">
        <f t="shared" si="50"/>
        <v>-303612.52014000295</v>
      </c>
      <c r="P165" s="27">
        <f t="shared" si="51"/>
        <v>303612.52014000295</v>
      </c>
    </row>
    <row r="166" spans="1:16">
      <c r="A166" s="30">
        <v>40664</v>
      </c>
      <c r="C166" s="6">
        <v>158</v>
      </c>
      <c r="D166" s="29">
        <f t="shared" si="42"/>
        <v>34791</v>
      </c>
      <c r="E166" s="29">
        <f t="shared" si="47"/>
        <v>5496978</v>
      </c>
      <c r="F166" s="29">
        <f t="shared" si="43"/>
        <v>-765330</v>
      </c>
      <c r="G166" s="34">
        <f>+Inputs!$D$3</f>
        <v>0.37951000000000001</v>
      </c>
      <c r="I166" s="27">
        <f t="shared" si="48"/>
        <v>6262308</v>
      </c>
      <c r="K166" s="27">
        <f t="shared" si="44"/>
        <v>34791</v>
      </c>
      <c r="L166" s="27">
        <f t="shared" si="49"/>
        <v>5496978</v>
      </c>
      <c r="M166" s="27">
        <f t="shared" si="45"/>
        <v>13203.53241</v>
      </c>
      <c r="N166" s="27">
        <f t="shared" si="46"/>
        <v>13203.53241</v>
      </c>
      <c r="O166" s="27">
        <f t="shared" si="50"/>
        <v>-290408.98773000296</v>
      </c>
      <c r="P166" s="27">
        <f t="shared" si="51"/>
        <v>290408.98773000296</v>
      </c>
    </row>
    <row r="167" spans="1:16">
      <c r="A167" s="31">
        <v>40695</v>
      </c>
      <c r="C167" s="6">
        <v>159</v>
      </c>
      <c r="D167" s="29">
        <f t="shared" si="42"/>
        <v>34791</v>
      </c>
      <c r="E167" s="29">
        <f t="shared" si="47"/>
        <v>5531769</v>
      </c>
      <c r="F167" s="29">
        <f t="shared" si="43"/>
        <v>-730539</v>
      </c>
      <c r="G167" s="34">
        <f>+Inputs!$D$3</f>
        <v>0.37951000000000001</v>
      </c>
      <c r="I167" s="27">
        <f t="shared" si="48"/>
        <v>6262308</v>
      </c>
      <c r="K167" s="27">
        <f t="shared" si="44"/>
        <v>34791</v>
      </c>
      <c r="L167" s="27">
        <f t="shared" si="49"/>
        <v>5531769</v>
      </c>
      <c r="M167" s="27">
        <f t="shared" si="45"/>
        <v>13203.53241</v>
      </c>
      <c r="N167" s="27">
        <f t="shared" si="46"/>
        <v>13203.53241</v>
      </c>
      <c r="O167" s="27">
        <f t="shared" si="50"/>
        <v>-277205.45532000298</v>
      </c>
      <c r="P167" s="27">
        <f t="shared" si="51"/>
        <v>277205.45532000298</v>
      </c>
    </row>
    <row r="168" spans="1:16">
      <c r="A168" s="30">
        <v>40725</v>
      </c>
      <c r="C168" s="6">
        <v>160</v>
      </c>
      <c r="D168" s="29">
        <f t="shared" si="42"/>
        <v>34791</v>
      </c>
      <c r="E168" s="29">
        <f t="shared" si="47"/>
        <v>5566560</v>
      </c>
      <c r="F168" s="29">
        <f t="shared" si="43"/>
        <v>-695748</v>
      </c>
      <c r="G168" s="34">
        <f>+Inputs!$D$3</f>
        <v>0.37951000000000001</v>
      </c>
      <c r="I168" s="27">
        <f t="shared" si="48"/>
        <v>6262308</v>
      </c>
      <c r="K168" s="27">
        <f t="shared" si="44"/>
        <v>34791</v>
      </c>
      <c r="L168" s="27">
        <f t="shared" si="49"/>
        <v>5566560</v>
      </c>
      <c r="M168" s="27">
        <f t="shared" si="45"/>
        <v>13203.53241</v>
      </c>
      <c r="N168" s="27">
        <f t="shared" si="46"/>
        <v>13203.53241</v>
      </c>
      <c r="O168" s="27">
        <f t="shared" si="50"/>
        <v>-264001.92291000299</v>
      </c>
      <c r="P168" s="27">
        <f t="shared" si="51"/>
        <v>264001.92291000299</v>
      </c>
    </row>
    <row r="169" spans="1:16">
      <c r="A169" s="31">
        <v>40756</v>
      </c>
      <c r="C169" s="6">
        <v>161</v>
      </c>
      <c r="D169" s="29">
        <f t="shared" ref="D169:D187" si="52">ROUND(-(+$B$9/180)*1,0)</f>
        <v>34791</v>
      </c>
      <c r="E169" s="29">
        <f t="shared" si="47"/>
        <v>5601351</v>
      </c>
      <c r="F169" s="29">
        <f t="shared" ref="F169:F188" si="53">$B$9+E169</f>
        <v>-660957</v>
      </c>
      <c r="G169" s="34">
        <f>+Inputs!$D$3</f>
        <v>0.37951000000000001</v>
      </c>
      <c r="I169" s="27">
        <f t="shared" si="48"/>
        <v>6262308</v>
      </c>
      <c r="K169" s="27">
        <f t="shared" ref="K169:K188" si="54">D169</f>
        <v>34791</v>
      </c>
      <c r="L169" s="27">
        <f t="shared" si="49"/>
        <v>5601351</v>
      </c>
      <c r="M169" s="27">
        <f t="shared" ref="M169:M188" si="55">K169*G169</f>
        <v>13203.53241</v>
      </c>
      <c r="N169" s="27">
        <f t="shared" ref="N169:N188" si="56">M169-J169</f>
        <v>13203.53241</v>
      </c>
      <c r="O169" s="27">
        <f t="shared" si="50"/>
        <v>-250798.39050000301</v>
      </c>
      <c r="P169" s="27">
        <f t="shared" si="51"/>
        <v>250798.39050000301</v>
      </c>
    </row>
    <row r="170" spans="1:16">
      <c r="A170" s="30">
        <v>40787</v>
      </c>
      <c r="C170" s="6">
        <v>162</v>
      </c>
      <c r="D170" s="29">
        <f t="shared" si="52"/>
        <v>34791</v>
      </c>
      <c r="E170" s="29">
        <f t="shared" ref="E170:E188" si="57">+E169+D170</f>
        <v>5636142</v>
      </c>
      <c r="F170" s="29">
        <f t="shared" si="53"/>
        <v>-626166</v>
      </c>
      <c r="G170" s="34">
        <f>+Inputs!$D$3</f>
        <v>0.37951000000000001</v>
      </c>
      <c r="I170" s="27">
        <f t="shared" ref="I170:I188" si="58">+I169+H170</f>
        <v>6262308</v>
      </c>
      <c r="K170" s="27">
        <f t="shared" si="54"/>
        <v>34791</v>
      </c>
      <c r="L170" s="27">
        <f t="shared" ref="L170:L188" si="59">+L169+K170</f>
        <v>5636142</v>
      </c>
      <c r="M170" s="27">
        <f t="shared" si="55"/>
        <v>13203.53241</v>
      </c>
      <c r="N170" s="27">
        <f t="shared" si="56"/>
        <v>13203.53241</v>
      </c>
      <c r="O170" s="27">
        <f t="shared" ref="O170:O188" si="60">+O169+N170</f>
        <v>-237594.85809000302</v>
      </c>
      <c r="P170" s="27">
        <f t="shared" ref="P170:P188" si="61">P169-N170</f>
        <v>237594.85809000302</v>
      </c>
    </row>
    <row r="171" spans="1:16">
      <c r="A171" s="31">
        <v>40817</v>
      </c>
      <c r="C171" s="6">
        <v>163</v>
      </c>
      <c r="D171" s="29">
        <f t="shared" si="52"/>
        <v>34791</v>
      </c>
      <c r="E171" s="29">
        <f t="shared" si="57"/>
        <v>5670933</v>
      </c>
      <c r="F171" s="29">
        <f t="shared" si="53"/>
        <v>-591375</v>
      </c>
      <c r="G171" s="34">
        <f>+Inputs!$D$3</f>
        <v>0.37951000000000001</v>
      </c>
      <c r="I171" s="27">
        <f t="shared" si="58"/>
        <v>6262308</v>
      </c>
      <c r="K171" s="27">
        <f t="shared" si="54"/>
        <v>34791</v>
      </c>
      <c r="L171" s="27">
        <f t="shared" si="59"/>
        <v>5670933</v>
      </c>
      <c r="M171" s="27">
        <f t="shared" si="55"/>
        <v>13203.53241</v>
      </c>
      <c r="N171" s="27">
        <f t="shared" si="56"/>
        <v>13203.53241</v>
      </c>
      <c r="O171" s="27">
        <f t="shared" si="60"/>
        <v>-224391.32568000304</v>
      </c>
      <c r="P171" s="27">
        <f t="shared" si="61"/>
        <v>224391.32568000304</v>
      </c>
    </row>
    <row r="172" spans="1:16">
      <c r="A172" s="30">
        <v>40848</v>
      </c>
      <c r="C172" s="6">
        <v>164</v>
      </c>
      <c r="D172" s="29">
        <f t="shared" si="52"/>
        <v>34791</v>
      </c>
      <c r="E172" s="29">
        <f t="shared" si="57"/>
        <v>5705724</v>
      </c>
      <c r="F172" s="29">
        <f t="shared" si="53"/>
        <v>-556584</v>
      </c>
      <c r="G172" s="34">
        <f>+Inputs!$D$3</f>
        <v>0.37951000000000001</v>
      </c>
      <c r="I172" s="27">
        <f t="shared" si="58"/>
        <v>6262308</v>
      </c>
      <c r="K172" s="27">
        <f t="shared" si="54"/>
        <v>34791</v>
      </c>
      <c r="L172" s="27">
        <f t="shared" si="59"/>
        <v>5705724</v>
      </c>
      <c r="M172" s="27">
        <f t="shared" si="55"/>
        <v>13203.53241</v>
      </c>
      <c r="N172" s="27">
        <f t="shared" si="56"/>
        <v>13203.53241</v>
      </c>
      <c r="O172" s="27">
        <f t="shared" si="60"/>
        <v>-211187.79327000305</v>
      </c>
      <c r="P172" s="27">
        <f t="shared" si="61"/>
        <v>211187.79327000305</v>
      </c>
    </row>
    <row r="173" spans="1:16">
      <c r="A173" s="31">
        <v>40878</v>
      </c>
      <c r="C173" s="6">
        <v>165</v>
      </c>
      <c r="D173" s="29">
        <f t="shared" si="52"/>
        <v>34791</v>
      </c>
      <c r="E173" s="29">
        <f t="shared" si="57"/>
        <v>5740515</v>
      </c>
      <c r="F173" s="29">
        <f t="shared" si="53"/>
        <v>-521793</v>
      </c>
      <c r="G173" s="34">
        <f>+Inputs!$D$3</f>
        <v>0.37951000000000001</v>
      </c>
      <c r="I173" s="27">
        <f t="shared" si="58"/>
        <v>6262308</v>
      </c>
      <c r="K173" s="27">
        <f t="shared" si="54"/>
        <v>34791</v>
      </c>
      <c r="L173" s="27">
        <f t="shared" si="59"/>
        <v>5740515</v>
      </c>
      <c r="M173" s="27">
        <f t="shared" si="55"/>
        <v>13203.53241</v>
      </c>
      <c r="N173" s="27">
        <f t="shared" si="56"/>
        <v>13203.53241</v>
      </c>
      <c r="O173" s="27">
        <f t="shared" si="60"/>
        <v>-197984.26086000307</v>
      </c>
      <c r="P173" s="27">
        <f t="shared" si="61"/>
        <v>197984.26086000307</v>
      </c>
    </row>
    <row r="174" spans="1:16">
      <c r="A174" s="30">
        <v>40909</v>
      </c>
      <c r="C174" s="6">
        <v>166</v>
      </c>
      <c r="D174" s="29">
        <f t="shared" si="52"/>
        <v>34791</v>
      </c>
      <c r="E174" s="29">
        <f t="shared" si="57"/>
        <v>5775306</v>
      </c>
      <c r="F174" s="29">
        <f t="shared" si="53"/>
        <v>-487002</v>
      </c>
      <c r="G174" s="34">
        <f>+Inputs!$D$3</f>
        <v>0.37951000000000001</v>
      </c>
      <c r="I174" s="27">
        <f t="shared" si="58"/>
        <v>6262308</v>
      </c>
      <c r="K174" s="27">
        <f t="shared" si="54"/>
        <v>34791</v>
      </c>
      <c r="L174" s="27">
        <f t="shared" si="59"/>
        <v>5775306</v>
      </c>
      <c r="M174" s="27">
        <f t="shared" si="55"/>
        <v>13203.53241</v>
      </c>
      <c r="N174" s="27">
        <f t="shared" si="56"/>
        <v>13203.53241</v>
      </c>
      <c r="O174" s="27">
        <f t="shared" si="60"/>
        <v>-184780.72845000308</v>
      </c>
      <c r="P174" s="27">
        <f t="shared" si="61"/>
        <v>184780.72845000308</v>
      </c>
    </row>
    <row r="175" spans="1:16">
      <c r="A175" s="31">
        <v>40940</v>
      </c>
      <c r="C175" s="6">
        <v>167</v>
      </c>
      <c r="D175" s="29">
        <f t="shared" si="52"/>
        <v>34791</v>
      </c>
      <c r="E175" s="29">
        <f t="shared" si="57"/>
        <v>5810097</v>
      </c>
      <c r="F175" s="29">
        <f t="shared" si="53"/>
        <v>-452211</v>
      </c>
      <c r="G175" s="34">
        <f>+Inputs!$D$3</f>
        <v>0.37951000000000001</v>
      </c>
      <c r="I175" s="27">
        <f t="shared" si="58"/>
        <v>6262308</v>
      </c>
      <c r="K175" s="27">
        <f t="shared" si="54"/>
        <v>34791</v>
      </c>
      <c r="L175" s="27">
        <f t="shared" si="59"/>
        <v>5810097</v>
      </c>
      <c r="M175" s="27">
        <f t="shared" si="55"/>
        <v>13203.53241</v>
      </c>
      <c r="N175" s="27">
        <f t="shared" si="56"/>
        <v>13203.53241</v>
      </c>
      <c r="O175" s="27">
        <f t="shared" si="60"/>
        <v>-171577.19604000309</v>
      </c>
      <c r="P175" s="27">
        <f t="shared" si="61"/>
        <v>171577.19604000309</v>
      </c>
    </row>
    <row r="176" spans="1:16">
      <c r="A176" s="30">
        <v>40969</v>
      </c>
      <c r="C176" s="6">
        <v>168</v>
      </c>
      <c r="D176" s="29">
        <f t="shared" si="52"/>
        <v>34791</v>
      </c>
      <c r="E176" s="29">
        <f t="shared" si="57"/>
        <v>5844888</v>
      </c>
      <c r="F176" s="29">
        <f t="shared" si="53"/>
        <v>-417420</v>
      </c>
      <c r="G176" s="34">
        <f>+Inputs!$D$3</f>
        <v>0.37951000000000001</v>
      </c>
      <c r="I176" s="27">
        <f t="shared" si="58"/>
        <v>6262308</v>
      </c>
      <c r="K176" s="27">
        <f t="shared" si="54"/>
        <v>34791</v>
      </c>
      <c r="L176" s="27">
        <f t="shared" si="59"/>
        <v>5844888</v>
      </c>
      <c r="M176" s="27">
        <f t="shared" si="55"/>
        <v>13203.53241</v>
      </c>
      <c r="N176" s="27">
        <f t="shared" si="56"/>
        <v>13203.53241</v>
      </c>
      <c r="O176" s="27">
        <f t="shared" si="60"/>
        <v>-158373.66363000311</v>
      </c>
      <c r="P176" s="27">
        <f t="shared" si="61"/>
        <v>158373.66363000311</v>
      </c>
    </row>
    <row r="177" spans="1:20">
      <c r="A177" s="31">
        <v>41000</v>
      </c>
      <c r="C177" s="6">
        <v>169</v>
      </c>
      <c r="D177" s="29">
        <f t="shared" si="52"/>
        <v>34791</v>
      </c>
      <c r="E177" s="29">
        <f t="shared" si="57"/>
        <v>5879679</v>
      </c>
      <c r="F177" s="29">
        <f t="shared" si="53"/>
        <v>-382629</v>
      </c>
      <c r="G177" s="34">
        <f>+Inputs!$D$3</f>
        <v>0.37951000000000001</v>
      </c>
      <c r="I177" s="27">
        <f t="shared" si="58"/>
        <v>6262308</v>
      </c>
      <c r="K177" s="27">
        <f t="shared" si="54"/>
        <v>34791</v>
      </c>
      <c r="L177" s="27">
        <f t="shared" si="59"/>
        <v>5879679</v>
      </c>
      <c r="M177" s="27">
        <f t="shared" si="55"/>
        <v>13203.53241</v>
      </c>
      <c r="N177" s="27">
        <f t="shared" si="56"/>
        <v>13203.53241</v>
      </c>
      <c r="O177" s="27">
        <f t="shared" si="60"/>
        <v>-145170.13122000312</v>
      </c>
      <c r="P177" s="27">
        <f t="shared" si="61"/>
        <v>145170.13122000312</v>
      </c>
    </row>
    <row r="178" spans="1:20">
      <c r="A178" s="30">
        <v>41030</v>
      </c>
      <c r="C178" s="6">
        <v>170</v>
      </c>
      <c r="D178" s="29">
        <f t="shared" si="52"/>
        <v>34791</v>
      </c>
      <c r="E178" s="29">
        <f t="shared" si="57"/>
        <v>5914470</v>
      </c>
      <c r="F178" s="29">
        <f t="shared" si="53"/>
        <v>-347838</v>
      </c>
      <c r="G178" s="34">
        <f>+Inputs!$D$3</f>
        <v>0.37951000000000001</v>
      </c>
      <c r="I178" s="27">
        <f t="shared" si="58"/>
        <v>6262308</v>
      </c>
      <c r="K178" s="27">
        <f t="shared" si="54"/>
        <v>34791</v>
      </c>
      <c r="L178" s="27">
        <f t="shared" si="59"/>
        <v>5914470</v>
      </c>
      <c r="M178" s="27">
        <f t="shared" si="55"/>
        <v>13203.53241</v>
      </c>
      <c r="N178" s="27">
        <f t="shared" si="56"/>
        <v>13203.53241</v>
      </c>
      <c r="O178" s="27">
        <f t="shared" si="60"/>
        <v>-131966.59881000314</v>
      </c>
      <c r="P178" s="27">
        <f t="shared" si="61"/>
        <v>131966.59881000314</v>
      </c>
    </row>
    <row r="179" spans="1:20">
      <c r="A179" s="31">
        <v>41061</v>
      </c>
      <c r="C179" s="6">
        <v>171</v>
      </c>
      <c r="D179" s="29">
        <f t="shared" si="52"/>
        <v>34791</v>
      </c>
      <c r="E179" s="29">
        <f t="shared" si="57"/>
        <v>5949261</v>
      </c>
      <c r="F179" s="29">
        <f t="shared" si="53"/>
        <v>-313047</v>
      </c>
      <c r="G179" s="34">
        <f>+Inputs!$D$3</f>
        <v>0.37951000000000001</v>
      </c>
      <c r="I179" s="27">
        <f t="shared" si="58"/>
        <v>6262308</v>
      </c>
      <c r="K179" s="27">
        <f t="shared" si="54"/>
        <v>34791</v>
      </c>
      <c r="L179" s="27">
        <f t="shared" si="59"/>
        <v>5949261</v>
      </c>
      <c r="M179" s="27">
        <f t="shared" si="55"/>
        <v>13203.53241</v>
      </c>
      <c r="N179" s="27">
        <f t="shared" si="56"/>
        <v>13203.53241</v>
      </c>
      <c r="O179" s="27">
        <f t="shared" si="60"/>
        <v>-118763.06640000314</v>
      </c>
      <c r="P179" s="27">
        <f t="shared" si="61"/>
        <v>118763.06640000314</v>
      </c>
    </row>
    <row r="180" spans="1:20">
      <c r="A180" s="30">
        <v>41091</v>
      </c>
      <c r="C180" s="6">
        <v>172</v>
      </c>
      <c r="D180" s="29">
        <f t="shared" si="52"/>
        <v>34791</v>
      </c>
      <c r="E180" s="29">
        <f t="shared" si="57"/>
        <v>5984052</v>
      </c>
      <c r="F180" s="29">
        <f t="shared" si="53"/>
        <v>-278256</v>
      </c>
      <c r="G180" s="34">
        <f>+Inputs!$D$3</f>
        <v>0.37951000000000001</v>
      </c>
      <c r="I180" s="27">
        <f t="shared" si="58"/>
        <v>6262308</v>
      </c>
      <c r="K180" s="27">
        <f t="shared" si="54"/>
        <v>34791</v>
      </c>
      <c r="L180" s="27">
        <f t="shared" si="59"/>
        <v>5984052</v>
      </c>
      <c r="M180" s="27">
        <f t="shared" si="55"/>
        <v>13203.53241</v>
      </c>
      <c r="N180" s="27">
        <f t="shared" si="56"/>
        <v>13203.53241</v>
      </c>
      <c r="O180" s="27">
        <f t="shared" si="60"/>
        <v>-105559.53399000314</v>
      </c>
      <c r="P180" s="27">
        <f t="shared" si="61"/>
        <v>105559.53399000314</v>
      </c>
    </row>
    <row r="181" spans="1:20">
      <c r="A181" s="31">
        <v>41122</v>
      </c>
      <c r="C181" s="6">
        <v>173</v>
      </c>
      <c r="D181" s="29">
        <f t="shared" si="52"/>
        <v>34791</v>
      </c>
      <c r="E181" s="29">
        <f t="shared" si="57"/>
        <v>6018843</v>
      </c>
      <c r="F181" s="29">
        <f t="shared" si="53"/>
        <v>-243465</v>
      </c>
      <c r="G181" s="34">
        <f>+Inputs!$D$3</f>
        <v>0.37951000000000001</v>
      </c>
      <c r="I181" s="27">
        <f t="shared" si="58"/>
        <v>6262308</v>
      </c>
      <c r="K181" s="27">
        <f t="shared" si="54"/>
        <v>34791</v>
      </c>
      <c r="L181" s="27">
        <f t="shared" si="59"/>
        <v>6018843</v>
      </c>
      <c r="M181" s="27">
        <f t="shared" si="55"/>
        <v>13203.53241</v>
      </c>
      <c r="N181" s="27">
        <f t="shared" si="56"/>
        <v>13203.53241</v>
      </c>
      <c r="O181" s="27">
        <f t="shared" si="60"/>
        <v>-92356.00158000314</v>
      </c>
      <c r="P181" s="27">
        <f t="shared" si="61"/>
        <v>92356.00158000314</v>
      </c>
    </row>
    <row r="182" spans="1:20">
      <c r="A182" s="30">
        <v>41153</v>
      </c>
      <c r="C182" s="6">
        <v>174</v>
      </c>
      <c r="D182" s="29">
        <f t="shared" si="52"/>
        <v>34791</v>
      </c>
      <c r="E182" s="29">
        <f t="shared" si="57"/>
        <v>6053634</v>
      </c>
      <c r="F182" s="29">
        <f t="shared" si="53"/>
        <v>-208674</v>
      </c>
      <c r="G182" s="34">
        <f>+Inputs!$D$3</f>
        <v>0.37951000000000001</v>
      </c>
      <c r="I182" s="27">
        <f t="shared" si="58"/>
        <v>6262308</v>
      </c>
      <c r="K182" s="27">
        <f t="shared" si="54"/>
        <v>34791</v>
      </c>
      <c r="L182" s="27">
        <f t="shared" si="59"/>
        <v>6053634</v>
      </c>
      <c r="M182" s="27">
        <f t="shared" si="55"/>
        <v>13203.53241</v>
      </c>
      <c r="N182" s="27">
        <f t="shared" si="56"/>
        <v>13203.53241</v>
      </c>
      <c r="O182" s="27">
        <f t="shared" si="60"/>
        <v>-79152.46917000314</v>
      </c>
      <c r="P182" s="27">
        <f t="shared" si="61"/>
        <v>79152.46917000314</v>
      </c>
    </row>
    <row r="183" spans="1:20">
      <c r="A183" s="31">
        <v>41183</v>
      </c>
      <c r="C183" s="6">
        <v>175</v>
      </c>
      <c r="D183" s="29">
        <f t="shared" si="52"/>
        <v>34791</v>
      </c>
      <c r="E183" s="29">
        <f t="shared" si="57"/>
        <v>6088425</v>
      </c>
      <c r="F183" s="29">
        <f t="shared" si="53"/>
        <v>-173883</v>
      </c>
      <c r="G183" s="34">
        <f>+Inputs!$D$3</f>
        <v>0.37951000000000001</v>
      </c>
      <c r="I183" s="27">
        <f t="shared" si="58"/>
        <v>6262308</v>
      </c>
      <c r="K183" s="27">
        <f t="shared" si="54"/>
        <v>34791</v>
      </c>
      <c r="L183" s="27">
        <f t="shared" si="59"/>
        <v>6088425</v>
      </c>
      <c r="M183" s="27">
        <f t="shared" si="55"/>
        <v>13203.53241</v>
      </c>
      <c r="N183" s="27">
        <f t="shared" si="56"/>
        <v>13203.53241</v>
      </c>
      <c r="O183" s="27">
        <f t="shared" si="60"/>
        <v>-65948.93676000314</v>
      </c>
      <c r="P183" s="27">
        <f t="shared" si="61"/>
        <v>65948.93676000314</v>
      </c>
    </row>
    <row r="184" spans="1:20">
      <c r="A184" s="30">
        <v>41214</v>
      </c>
      <c r="C184" s="6">
        <v>176</v>
      </c>
      <c r="D184" s="29">
        <f t="shared" si="52"/>
        <v>34791</v>
      </c>
      <c r="E184" s="29">
        <f t="shared" si="57"/>
        <v>6123216</v>
      </c>
      <c r="F184" s="29">
        <f t="shared" si="53"/>
        <v>-139092</v>
      </c>
      <c r="G184" s="34">
        <f>+Inputs!$D$3</f>
        <v>0.37951000000000001</v>
      </c>
      <c r="I184" s="27">
        <f t="shared" si="58"/>
        <v>6262308</v>
      </c>
      <c r="K184" s="27">
        <f t="shared" si="54"/>
        <v>34791</v>
      </c>
      <c r="L184" s="27">
        <f t="shared" si="59"/>
        <v>6123216</v>
      </c>
      <c r="M184" s="27">
        <f t="shared" si="55"/>
        <v>13203.53241</v>
      </c>
      <c r="N184" s="27">
        <f t="shared" si="56"/>
        <v>13203.53241</v>
      </c>
      <c r="O184" s="27">
        <f t="shared" si="60"/>
        <v>-52745.40435000314</v>
      </c>
      <c r="P184" s="27">
        <f t="shared" si="61"/>
        <v>52745.40435000314</v>
      </c>
    </row>
    <row r="185" spans="1:20">
      <c r="A185" s="31">
        <v>41244</v>
      </c>
      <c r="C185" s="6">
        <v>177</v>
      </c>
      <c r="D185" s="29">
        <f t="shared" si="52"/>
        <v>34791</v>
      </c>
      <c r="E185" s="29">
        <f t="shared" si="57"/>
        <v>6158007</v>
      </c>
      <c r="F185" s="29">
        <f t="shared" si="53"/>
        <v>-104301</v>
      </c>
      <c r="G185" s="34">
        <f>+Inputs!$D$3</f>
        <v>0.37951000000000001</v>
      </c>
      <c r="I185" s="27">
        <f t="shared" si="58"/>
        <v>6262308</v>
      </c>
      <c r="K185" s="27">
        <f t="shared" si="54"/>
        <v>34791</v>
      </c>
      <c r="L185" s="27">
        <f t="shared" si="59"/>
        <v>6158007</v>
      </c>
      <c r="M185" s="27">
        <f t="shared" si="55"/>
        <v>13203.53241</v>
      </c>
      <c r="N185" s="27">
        <f t="shared" si="56"/>
        <v>13203.53241</v>
      </c>
      <c r="O185" s="27">
        <f t="shared" si="60"/>
        <v>-39541.87194000314</v>
      </c>
      <c r="P185" s="27">
        <f t="shared" si="61"/>
        <v>39541.87194000314</v>
      </c>
    </row>
    <row r="186" spans="1:20">
      <c r="A186" s="30">
        <v>41275</v>
      </c>
      <c r="C186" s="6">
        <v>178</v>
      </c>
      <c r="D186" s="29">
        <f t="shared" si="52"/>
        <v>34791</v>
      </c>
      <c r="E186" s="29">
        <f t="shared" si="57"/>
        <v>6192798</v>
      </c>
      <c r="F186" s="29">
        <f t="shared" si="53"/>
        <v>-69510</v>
      </c>
      <c r="G186" s="34">
        <f>+Inputs!$D$3</f>
        <v>0.37951000000000001</v>
      </c>
      <c r="I186" s="27">
        <f t="shared" si="58"/>
        <v>6262308</v>
      </c>
      <c r="K186" s="27">
        <f t="shared" si="54"/>
        <v>34791</v>
      </c>
      <c r="L186" s="27">
        <f t="shared" si="59"/>
        <v>6192798</v>
      </c>
      <c r="M186" s="27">
        <f t="shared" si="55"/>
        <v>13203.53241</v>
      </c>
      <c r="N186" s="27">
        <f t="shared" si="56"/>
        <v>13203.53241</v>
      </c>
      <c r="O186" s="27">
        <f t="shared" si="60"/>
        <v>-26338.339530003141</v>
      </c>
      <c r="P186" s="27">
        <f t="shared" si="61"/>
        <v>26338.339530003141</v>
      </c>
    </row>
    <row r="187" spans="1:20">
      <c r="A187" s="31">
        <v>41306</v>
      </c>
      <c r="C187" s="6">
        <v>179</v>
      </c>
      <c r="D187" s="29">
        <f t="shared" si="52"/>
        <v>34791</v>
      </c>
      <c r="E187" s="29">
        <f t="shared" si="57"/>
        <v>6227589</v>
      </c>
      <c r="F187" s="29">
        <f t="shared" si="53"/>
        <v>-34719</v>
      </c>
      <c r="G187" s="34">
        <f>+Inputs!$D$3</f>
        <v>0.37951000000000001</v>
      </c>
      <c r="I187" s="27">
        <f t="shared" si="58"/>
        <v>6262308</v>
      </c>
      <c r="K187" s="27">
        <f t="shared" si="54"/>
        <v>34791</v>
      </c>
      <c r="L187" s="27">
        <f t="shared" si="59"/>
        <v>6227589</v>
      </c>
      <c r="M187" s="27">
        <f t="shared" si="55"/>
        <v>13203.53241</v>
      </c>
      <c r="N187" s="27">
        <f t="shared" si="56"/>
        <v>13203.53241</v>
      </c>
      <c r="O187" s="27">
        <f t="shared" si="60"/>
        <v>-13134.807120003141</v>
      </c>
      <c r="P187" s="27">
        <f t="shared" si="61"/>
        <v>13134.807120003141</v>
      </c>
    </row>
    <row r="188" spans="1:20">
      <c r="A188" s="30">
        <v>41334</v>
      </c>
      <c r="C188" s="6">
        <v>180</v>
      </c>
      <c r="D188" s="29">
        <f>-F187</f>
        <v>34719</v>
      </c>
      <c r="E188" s="29">
        <f t="shared" si="57"/>
        <v>6262308</v>
      </c>
      <c r="F188" s="29">
        <f t="shared" si="53"/>
        <v>0</v>
      </c>
      <c r="G188" s="34">
        <f>+Inputs!$D$3</f>
        <v>0.37951000000000001</v>
      </c>
      <c r="I188" s="27">
        <f t="shared" si="58"/>
        <v>6262308</v>
      </c>
      <c r="K188" s="27">
        <f t="shared" si="54"/>
        <v>34719</v>
      </c>
      <c r="L188" s="27">
        <f t="shared" si="59"/>
        <v>6262308</v>
      </c>
      <c r="M188" s="27">
        <f t="shared" si="55"/>
        <v>13176.207690000001</v>
      </c>
      <c r="N188" s="27">
        <f t="shared" si="56"/>
        <v>13176.207690000001</v>
      </c>
      <c r="O188" s="27">
        <f t="shared" si="60"/>
        <v>41.400569996860213</v>
      </c>
      <c r="P188" s="27">
        <f t="shared" si="61"/>
        <v>-41.400569996860213</v>
      </c>
    </row>
    <row r="189" spans="1:20">
      <c r="A189" s="30"/>
      <c r="G189" s="28"/>
    </row>
    <row r="190" spans="1:20">
      <c r="A190" s="8" t="s">
        <v>43</v>
      </c>
      <c r="B190" s="33">
        <f>SUM(B9:B189)</f>
        <v>-6262308</v>
      </c>
      <c r="D190" s="33">
        <f>SUM(D9:D189)</f>
        <v>6262308</v>
      </c>
      <c r="G190" s="28"/>
      <c r="H190" s="33">
        <f>SUM(H9:H189)</f>
        <v>6262308</v>
      </c>
      <c r="I190" s="33"/>
      <c r="J190" s="33">
        <f>SUM(J9:J189)</f>
        <v>2376545.8859999999</v>
      </c>
      <c r="K190" s="33">
        <f>SUM(K9:K189)</f>
        <v>6262308</v>
      </c>
      <c r="L190" s="33"/>
      <c r="M190" s="33">
        <f>SUM(M9:M189)</f>
        <v>2376587.2865699977</v>
      </c>
      <c r="N190" s="33">
        <f>SUM(N9:N189)</f>
        <v>41.400569996860213</v>
      </c>
      <c r="O190" s="33">
        <f>SUM(O9:O189)</f>
        <v>-212695927.22232035</v>
      </c>
      <c r="P190" s="33">
        <f>SUM(P9:P189)</f>
        <v>212695927.22232035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37.xml><?xml version="1.0" encoding="utf-8"?>
<worksheet xmlns="http://schemas.openxmlformats.org/spreadsheetml/2006/main" xmlns:r="http://schemas.openxmlformats.org/officeDocument/2006/relationships">
  <sheetPr transitionEvaluation="1" codeName="Sheet40">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4414062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35916</v>
      </c>
      <c r="B9" s="32">
        <v>-271483</v>
      </c>
      <c r="C9" s="6">
        <v>1</v>
      </c>
      <c r="D9" s="29">
        <f t="shared" ref="D9:D40" si="0">ROUND(-(+$B$9/180)*1,0)</f>
        <v>1508</v>
      </c>
      <c r="E9" s="29">
        <f>+D9</f>
        <v>1508</v>
      </c>
      <c r="F9" s="29">
        <f t="shared" ref="F9:F40" si="1">$B$9+E9</f>
        <v>-269975</v>
      </c>
      <c r="G9" s="34">
        <f>+Inputs!$D$2</f>
        <v>0.3795</v>
      </c>
      <c r="H9" s="27">
        <f>-B9</f>
        <v>271483</v>
      </c>
      <c r="I9" s="27">
        <f>+H9</f>
        <v>271483</v>
      </c>
      <c r="J9" s="27">
        <f>H9*G9</f>
        <v>103027.7985</v>
      </c>
      <c r="K9" s="27">
        <f t="shared" ref="K9:K40" si="2">D9</f>
        <v>1508</v>
      </c>
      <c r="L9" s="27">
        <f>+K9</f>
        <v>1508</v>
      </c>
      <c r="M9" s="27">
        <f t="shared" ref="M9:M40" si="3">K9*G9</f>
        <v>572.28600000000006</v>
      </c>
      <c r="N9" s="27">
        <f t="shared" ref="N9:N40" si="4">M9-J9</f>
        <v>-102455.51250000001</v>
      </c>
      <c r="O9" s="27">
        <f>+N9</f>
        <v>-102455.51250000001</v>
      </c>
      <c r="P9" s="27">
        <f>-SUM(N9)</f>
        <v>102455.51250000001</v>
      </c>
      <c r="Q9" s="38">
        <f>VLOOKUP(Q8,A36:P215,5)</f>
        <v>211120</v>
      </c>
      <c r="R9" s="38">
        <f>VLOOKUP(R8,A36:P215,5)</f>
        <v>229216</v>
      </c>
      <c r="S9" s="38">
        <f>+R9-Q9</f>
        <v>18096</v>
      </c>
      <c r="T9" s="35" t="s">
        <v>64</v>
      </c>
      <c r="U9" s="161">
        <f>-IF(TYPE(VLOOKUP(U8,$A$9:$P$188,6,FALSE))=16,0,VLOOKUP(U8,$A$9:$P$188,6,FALSE))</f>
        <v>76951</v>
      </c>
      <c r="V9" s="161">
        <f>-IF(TYPE(VLOOKUP(V8,$A$9:$P$188,6,FALSE))=16,0,VLOOKUP(V8,$A$9:$P$188,6,FALSE))</f>
        <v>75443</v>
      </c>
      <c r="W9" s="161">
        <f t="shared" ref="W9:AE9" si="5">-IF(TYPE(VLOOKUP(W8,$A$9:$P$188,6,FALSE))=16,0,VLOOKUP(W8,$A$9:$P$188,6,FALSE))</f>
        <v>73935</v>
      </c>
      <c r="X9" s="161">
        <f t="shared" si="5"/>
        <v>72427</v>
      </c>
      <c r="Y9" s="161">
        <f t="shared" si="5"/>
        <v>70919</v>
      </c>
      <c r="Z9" s="161">
        <f t="shared" si="5"/>
        <v>69411</v>
      </c>
      <c r="AA9" s="161">
        <f t="shared" si="5"/>
        <v>67903</v>
      </c>
      <c r="AB9" s="161">
        <f t="shared" si="5"/>
        <v>66395</v>
      </c>
      <c r="AC9" s="161">
        <f t="shared" si="5"/>
        <v>64887</v>
      </c>
      <c r="AD9" s="161">
        <f t="shared" si="5"/>
        <v>63379</v>
      </c>
      <c r="AE9" s="161">
        <f t="shared" si="5"/>
        <v>61871</v>
      </c>
    </row>
    <row r="10" spans="1:31">
      <c r="A10" s="30">
        <v>35947</v>
      </c>
      <c r="B10" s="9"/>
      <c r="C10" s="6">
        <v>2</v>
      </c>
      <c r="D10" s="29">
        <f t="shared" si="0"/>
        <v>1508</v>
      </c>
      <c r="E10" s="29">
        <f t="shared" ref="E10:E41" si="6">+E9+D10</f>
        <v>3016</v>
      </c>
      <c r="F10" s="29">
        <f t="shared" si="1"/>
        <v>-268467</v>
      </c>
      <c r="G10" s="34">
        <f>+Inputs!$D$2</f>
        <v>0.3795</v>
      </c>
      <c r="H10" s="2"/>
      <c r="I10" s="27">
        <f t="shared" ref="I10:I41" si="7">+I9+H10</f>
        <v>271483</v>
      </c>
      <c r="J10" s="27"/>
      <c r="K10" s="27">
        <f t="shared" si="2"/>
        <v>1508</v>
      </c>
      <c r="L10" s="27">
        <f t="shared" ref="L10:L41" si="8">+L9+K10</f>
        <v>3016</v>
      </c>
      <c r="M10" s="27">
        <f t="shared" si="3"/>
        <v>572.28600000000006</v>
      </c>
      <c r="N10" s="27">
        <f t="shared" si="4"/>
        <v>572.28600000000006</v>
      </c>
      <c r="O10" s="27">
        <f t="shared" ref="O10:O41" si="9">+O9+N10</f>
        <v>-101883.22650000002</v>
      </c>
      <c r="P10" s="27">
        <f t="shared" ref="P10:P41" si="10">P9-N10</f>
        <v>101883.22650000002</v>
      </c>
      <c r="Q10" s="38">
        <f>VLOOKUP(Q8,A36:P215,15)</f>
        <v>-22906.552100000539</v>
      </c>
      <c r="R10" s="38">
        <f>VLOOKUP(R8,A36:P215,15)</f>
        <v>-16038.939140000528</v>
      </c>
      <c r="S10" s="38">
        <f>+R10-Q10</f>
        <v>6867.6129600000113</v>
      </c>
      <c r="T10" s="36" t="s">
        <v>69</v>
      </c>
    </row>
    <row r="11" spans="1:31">
      <c r="A11" s="31">
        <v>35977</v>
      </c>
      <c r="B11" s="5"/>
      <c r="C11" s="6">
        <v>3</v>
      </c>
      <c r="D11" s="29">
        <f t="shared" si="0"/>
        <v>1508</v>
      </c>
      <c r="E11" s="29">
        <f t="shared" si="6"/>
        <v>4524</v>
      </c>
      <c r="F11" s="29">
        <f t="shared" si="1"/>
        <v>-266959</v>
      </c>
      <c r="G11" s="34">
        <f>+Inputs!$D$2</f>
        <v>0.3795</v>
      </c>
      <c r="H11" s="2"/>
      <c r="I11" s="27">
        <f t="shared" si="7"/>
        <v>271483</v>
      </c>
      <c r="J11" s="27"/>
      <c r="K11" s="27">
        <f t="shared" si="2"/>
        <v>1508</v>
      </c>
      <c r="L11" s="27">
        <f t="shared" si="8"/>
        <v>4524</v>
      </c>
      <c r="M11" s="27">
        <f t="shared" si="3"/>
        <v>572.28600000000006</v>
      </c>
      <c r="N11" s="27">
        <f t="shared" si="4"/>
        <v>572.28600000000006</v>
      </c>
      <c r="O11" s="27">
        <f t="shared" si="9"/>
        <v>-101310.94050000003</v>
      </c>
      <c r="P11" s="27">
        <f t="shared" si="10"/>
        <v>101310.94050000003</v>
      </c>
      <c r="Q11" s="38">
        <f>+VLOOKUP(Q8,A36:P215,16)</f>
        <v>22906.552100000539</v>
      </c>
      <c r="R11" s="38">
        <f>+VLOOKUP(R8,A36:P215,16)</f>
        <v>16038.939140000528</v>
      </c>
      <c r="S11" s="38">
        <f>(+Q11+R11)/2</f>
        <v>19472.745620000533</v>
      </c>
      <c r="T11" s="36" t="s">
        <v>113</v>
      </c>
      <c r="U11" s="161">
        <f>IF(TYPE(VLOOKUP(U8,$A$9:$P$188,16,FALSE))=16,0,VLOOKUP(U8,$A$9:$P$188,16,FALSE))</f>
        <v>29201.863980000551</v>
      </c>
      <c r="V11" s="161">
        <f t="shared" ref="V11:AE11" si="11">IF(TYPE(VLOOKUP(V8,$A$9:$P$188,16,FALSE))=16,0,VLOOKUP(V8,$A$9:$P$188,16,FALSE))</f>
        <v>28629.56290000055</v>
      </c>
      <c r="W11" s="161">
        <f t="shared" si="11"/>
        <v>28057.261820000549</v>
      </c>
      <c r="X11" s="161">
        <f t="shared" si="11"/>
        <v>27484.960740000548</v>
      </c>
      <c r="Y11" s="161">
        <f t="shared" si="11"/>
        <v>26912.659660000547</v>
      </c>
      <c r="Z11" s="161">
        <f t="shared" si="11"/>
        <v>26340.358580000546</v>
      </c>
      <c r="AA11" s="161">
        <f t="shared" si="11"/>
        <v>25768.057500000545</v>
      </c>
      <c r="AB11" s="161">
        <f t="shared" si="11"/>
        <v>25195.756420000544</v>
      </c>
      <c r="AC11" s="161">
        <f t="shared" si="11"/>
        <v>24623.455340000542</v>
      </c>
      <c r="AD11" s="161">
        <f t="shared" si="11"/>
        <v>24051.154260000541</v>
      </c>
      <c r="AE11" s="161">
        <f t="shared" si="11"/>
        <v>23478.85318000054</v>
      </c>
    </row>
    <row r="12" spans="1:31">
      <c r="A12" s="30">
        <v>36008</v>
      </c>
      <c r="B12" s="3"/>
      <c r="C12" s="6">
        <v>4</v>
      </c>
      <c r="D12" s="29">
        <f t="shared" si="0"/>
        <v>1508</v>
      </c>
      <c r="E12" s="29">
        <f t="shared" si="6"/>
        <v>6032</v>
      </c>
      <c r="F12" s="29">
        <f t="shared" si="1"/>
        <v>-265451</v>
      </c>
      <c r="G12" s="34">
        <f>+Inputs!$D$2</f>
        <v>0.3795</v>
      </c>
      <c r="H12" s="2"/>
      <c r="I12" s="27">
        <f t="shared" si="7"/>
        <v>271483</v>
      </c>
      <c r="J12" s="27"/>
      <c r="K12" s="27">
        <f t="shared" si="2"/>
        <v>1508</v>
      </c>
      <c r="L12" s="27">
        <f t="shared" si="8"/>
        <v>6032</v>
      </c>
      <c r="M12" s="27">
        <f t="shared" si="3"/>
        <v>572.28600000000006</v>
      </c>
      <c r="N12" s="27">
        <f t="shared" si="4"/>
        <v>572.28600000000006</v>
      </c>
      <c r="O12" s="27">
        <f t="shared" si="9"/>
        <v>-100738.65450000003</v>
      </c>
      <c r="P12" s="27">
        <f t="shared" si="10"/>
        <v>100738.65450000003</v>
      </c>
      <c r="Q12" s="39"/>
      <c r="R12" s="40"/>
      <c r="S12" s="40"/>
      <c r="T12" s="36"/>
    </row>
    <row r="13" spans="1:31">
      <c r="A13" s="31">
        <v>36039</v>
      </c>
      <c r="B13" s="3"/>
      <c r="C13" s="6">
        <v>5</v>
      </c>
      <c r="D13" s="29">
        <f t="shared" si="0"/>
        <v>1508</v>
      </c>
      <c r="E13" s="29">
        <f t="shared" si="6"/>
        <v>7540</v>
      </c>
      <c r="F13" s="29">
        <f t="shared" si="1"/>
        <v>-263943</v>
      </c>
      <c r="G13" s="34">
        <f>+Inputs!$D$2</f>
        <v>0.3795</v>
      </c>
      <c r="H13" s="2"/>
      <c r="I13" s="27">
        <f t="shared" si="7"/>
        <v>271483</v>
      </c>
      <c r="J13" s="27"/>
      <c r="K13" s="27">
        <f t="shared" si="2"/>
        <v>1508</v>
      </c>
      <c r="L13" s="27">
        <f t="shared" si="8"/>
        <v>7540</v>
      </c>
      <c r="M13" s="27">
        <f t="shared" si="3"/>
        <v>572.28600000000006</v>
      </c>
      <c r="N13" s="27">
        <f t="shared" si="4"/>
        <v>572.28600000000006</v>
      </c>
      <c r="O13" s="27">
        <f t="shared" si="9"/>
        <v>-100166.36850000004</v>
      </c>
      <c r="P13" s="27">
        <f t="shared" si="10"/>
        <v>100166.36850000004</v>
      </c>
      <c r="Q13" s="38">
        <f>VLOOKUP(Q8,A36:P215,9)</f>
        <v>271483</v>
      </c>
      <c r="R13" s="38">
        <f>VLOOKUP(R8,A36:P215,9)</f>
        <v>271483</v>
      </c>
      <c r="S13" s="38">
        <f>+R13-Q13</f>
        <v>0</v>
      </c>
      <c r="T13" s="36" t="s">
        <v>70</v>
      </c>
    </row>
    <row r="14" spans="1:31">
      <c r="A14" s="30">
        <v>36069</v>
      </c>
      <c r="B14" s="3"/>
      <c r="C14" s="6">
        <v>6</v>
      </c>
      <c r="D14" s="29">
        <f t="shared" si="0"/>
        <v>1508</v>
      </c>
      <c r="E14" s="29">
        <f t="shared" si="6"/>
        <v>9048</v>
      </c>
      <c r="F14" s="29">
        <f t="shared" si="1"/>
        <v>-262435</v>
      </c>
      <c r="G14" s="34">
        <f>+Inputs!$D$2</f>
        <v>0.3795</v>
      </c>
      <c r="H14" s="2"/>
      <c r="I14" s="27">
        <f t="shared" si="7"/>
        <v>271483</v>
      </c>
      <c r="J14" s="27"/>
      <c r="K14" s="27">
        <f t="shared" si="2"/>
        <v>1508</v>
      </c>
      <c r="L14" s="27">
        <f t="shared" si="8"/>
        <v>9048</v>
      </c>
      <c r="M14" s="27">
        <f t="shared" si="3"/>
        <v>572.28600000000006</v>
      </c>
      <c r="N14" s="27">
        <f t="shared" si="4"/>
        <v>572.28600000000006</v>
      </c>
      <c r="O14" s="27">
        <f t="shared" si="9"/>
        <v>-99594.082500000048</v>
      </c>
      <c r="P14" s="27">
        <f t="shared" si="10"/>
        <v>99594.082500000048</v>
      </c>
      <c r="Q14" s="38">
        <f>VLOOKUP(Q8,A36:P215,12)</f>
        <v>211120</v>
      </c>
      <c r="R14" s="38">
        <f>VLOOKUP(R8,A36:P215,12)</f>
        <v>229216</v>
      </c>
      <c r="S14" s="38">
        <f>+R14-Q14</f>
        <v>18096</v>
      </c>
      <c r="T14" s="37" t="s">
        <v>93</v>
      </c>
    </row>
    <row r="15" spans="1:31">
      <c r="A15" s="31">
        <v>36100</v>
      </c>
      <c r="B15" s="3"/>
      <c r="C15" s="6">
        <v>7</v>
      </c>
      <c r="D15" s="29">
        <f t="shared" si="0"/>
        <v>1508</v>
      </c>
      <c r="E15" s="29">
        <f t="shared" si="6"/>
        <v>10556</v>
      </c>
      <c r="F15" s="29">
        <f t="shared" si="1"/>
        <v>-260927</v>
      </c>
      <c r="G15" s="34">
        <f>+Inputs!$D$2</f>
        <v>0.3795</v>
      </c>
      <c r="H15" s="2"/>
      <c r="I15" s="27">
        <f t="shared" si="7"/>
        <v>271483</v>
      </c>
      <c r="J15" s="27"/>
      <c r="K15" s="27">
        <f t="shared" si="2"/>
        <v>1508</v>
      </c>
      <c r="L15" s="27">
        <f t="shared" si="8"/>
        <v>10556</v>
      </c>
      <c r="M15" s="27">
        <f t="shared" si="3"/>
        <v>572.28600000000006</v>
      </c>
      <c r="N15" s="27">
        <f t="shared" si="4"/>
        <v>572.28600000000006</v>
      </c>
      <c r="O15" s="27">
        <f t="shared" si="9"/>
        <v>-99021.796500000055</v>
      </c>
      <c r="P15" s="27">
        <f t="shared" si="10"/>
        <v>99021.796500000055</v>
      </c>
    </row>
    <row r="16" spans="1:31">
      <c r="A16" s="30">
        <v>36130</v>
      </c>
      <c r="B16" s="3"/>
      <c r="C16" s="6">
        <v>8</v>
      </c>
      <c r="D16" s="29">
        <f t="shared" si="0"/>
        <v>1508</v>
      </c>
      <c r="E16" s="29">
        <f t="shared" si="6"/>
        <v>12064</v>
      </c>
      <c r="F16" s="29">
        <f t="shared" si="1"/>
        <v>-259419</v>
      </c>
      <c r="G16" s="34">
        <f>+Inputs!$D$2</f>
        <v>0.3795</v>
      </c>
      <c r="H16" s="2"/>
      <c r="I16" s="27">
        <f t="shared" si="7"/>
        <v>271483</v>
      </c>
      <c r="J16" s="27"/>
      <c r="K16" s="27">
        <f t="shared" si="2"/>
        <v>1508</v>
      </c>
      <c r="L16" s="27">
        <f t="shared" si="8"/>
        <v>12064</v>
      </c>
      <c r="M16" s="27">
        <f t="shared" si="3"/>
        <v>572.28600000000006</v>
      </c>
      <c r="N16" s="27">
        <f t="shared" si="4"/>
        <v>572.28600000000006</v>
      </c>
      <c r="O16" s="27">
        <f t="shared" si="9"/>
        <v>-98449.510500000062</v>
      </c>
      <c r="P16" s="27">
        <f t="shared" si="10"/>
        <v>98449.510500000062</v>
      </c>
      <c r="Q16" s="4"/>
      <c r="R16" s="4"/>
      <c r="S16" s="4"/>
    </row>
    <row r="17" spans="1:19">
      <c r="A17" s="31">
        <v>36161</v>
      </c>
      <c r="B17" s="3"/>
      <c r="C17" s="6">
        <v>9</v>
      </c>
      <c r="D17" s="29">
        <f t="shared" si="0"/>
        <v>1508</v>
      </c>
      <c r="E17" s="29">
        <f t="shared" si="6"/>
        <v>13572</v>
      </c>
      <c r="F17" s="29">
        <f t="shared" si="1"/>
        <v>-257911</v>
      </c>
      <c r="G17" s="34">
        <f>+Inputs!$D$2</f>
        <v>0.3795</v>
      </c>
      <c r="H17" s="2"/>
      <c r="I17" s="27">
        <f t="shared" si="7"/>
        <v>271483</v>
      </c>
      <c r="J17" s="27"/>
      <c r="K17" s="27">
        <f t="shared" si="2"/>
        <v>1508</v>
      </c>
      <c r="L17" s="27">
        <f t="shared" si="8"/>
        <v>13572</v>
      </c>
      <c r="M17" s="27">
        <f t="shared" si="3"/>
        <v>572.28600000000006</v>
      </c>
      <c r="N17" s="27">
        <f t="shared" si="4"/>
        <v>572.28600000000006</v>
      </c>
      <c r="O17" s="27">
        <f t="shared" si="9"/>
        <v>-97877.224500000069</v>
      </c>
      <c r="P17" s="27">
        <f t="shared" si="10"/>
        <v>97877.224500000069</v>
      </c>
      <c r="Q17" s="4"/>
      <c r="R17" s="4"/>
      <c r="S17" s="4"/>
    </row>
    <row r="18" spans="1:19">
      <c r="A18" s="30">
        <v>36192</v>
      </c>
      <c r="B18" s="3"/>
      <c r="C18" s="6">
        <v>10</v>
      </c>
      <c r="D18" s="29">
        <f t="shared" si="0"/>
        <v>1508</v>
      </c>
      <c r="E18" s="29">
        <f t="shared" si="6"/>
        <v>15080</v>
      </c>
      <c r="F18" s="29">
        <f t="shared" si="1"/>
        <v>-256403</v>
      </c>
      <c r="G18" s="34">
        <f>+Inputs!$D$2</f>
        <v>0.3795</v>
      </c>
      <c r="H18" s="2"/>
      <c r="I18" s="27">
        <f t="shared" si="7"/>
        <v>271483</v>
      </c>
      <c r="J18" s="27"/>
      <c r="K18" s="27">
        <f t="shared" si="2"/>
        <v>1508</v>
      </c>
      <c r="L18" s="27">
        <f t="shared" si="8"/>
        <v>15080</v>
      </c>
      <c r="M18" s="27">
        <f t="shared" si="3"/>
        <v>572.28600000000006</v>
      </c>
      <c r="N18" s="27">
        <f t="shared" si="4"/>
        <v>572.28600000000006</v>
      </c>
      <c r="O18" s="27">
        <f t="shared" si="9"/>
        <v>-97304.938500000077</v>
      </c>
      <c r="P18" s="27">
        <f t="shared" si="10"/>
        <v>97304.938500000077</v>
      </c>
      <c r="Q18" s="4"/>
      <c r="R18" s="4"/>
      <c r="S18" s="4"/>
    </row>
    <row r="19" spans="1:19">
      <c r="A19" s="31">
        <v>36220</v>
      </c>
      <c r="B19" s="3"/>
      <c r="C19" s="6">
        <v>11</v>
      </c>
      <c r="D19" s="29">
        <f t="shared" si="0"/>
        <v>1508</v>
      </c>
      <c r="E19" s="29">
        <f t="shared" si="6"/>
        <v>16588</v>
      </c>
      <c r="F19" s="29">
        <f t="shared" si="1"/>
        <v>-254895</v>
      </c>
      <c r="G19" s="34">
        <f>+Inputs!$D$2</f>
        <v>0.3795</v>
      </c>
      <c r="H19" s="2"/>
      <c r="I19" s="27">
        <f t="shared" si="7"/>
        <v>271483</v>
      </c>
      <c r="J19" s="27"/>
      <c r="K19" s="27">
        <f t="shared" si="2"/>
        <v>1508</v>
      </c>
      <c r="L19" s="27">
        <f t="shared" si="8"/>
        <v>16588</v>
      </c>
      <c r="M19" s="27">
        <f t="shared" si="3"/>
        <v>572.28600000000006</v>
      </c>
      <c r="N19" s="27">
        <f t="shared" si="4"/>
        <v>572.28600000000006</v>
      </c>
      <c r="O19" s="27">
        <f t="shared" si="9"/>
        <v>-96732.652500000084</v>
      </c>
      <c r="P19" s="27">
        <f t="shared" si="10"/>
        <v>96732.652500000084</v>
      </c>
      <c r="Q19" s="4"/>
      <c r="R19" s="4"/>
      <c r="S19" s="4"/>
    </row>
    <row r="20" spans="1:19">
      <c r="A20" s="30">
        <v>36251</v>
      </c>
      <c r="B20" s="3"/>
      <c r="C20" s="6">
        <v>12</v>
      </c>
      <c r="D20" s="29">
        <f t="shared" si="0"/>
        <v>1508</v>
      </c>
      <c r="E20" s="29">
        <f t="shared" si="6"/>
        <v>18096</v>
      </c>
      <c r="F20" s="29">
        <f t="shared" si="1"/>
        <v>-253387</v>
      </c>
      <c r="G20" s="34">
        <f>+Inputs!$D$2</f>
        <v>0.3795</v>
      </c>
      <c r="H20" s="2"/>
      <c r="I20" s="27">
        <f t="shared" si="7"/>
        <v>271483</v>
      </c>
      <c r="J20" s="27"/>
      <c r="K20" s="27">
        <f t="shared" si="2"/>
        <v>1508</v>
      </c>
      <c r="L20" s="27">
        <f t="shared" si="8"/>
        <v>18096</v>
      </c>
      <c r="M20" s="27">
        <f t="shared" si="3"/>
        <v>572.28600000000006</v>
      </c>
      <c r="N20" s="27">
        <f t="shared" si="4"/>
        <v>572.28600000000006</v>
      </c>
      <c r="O20" s="27">
        <f t="shared" si="9"/>
        <v>-96160.366500000091</v>
      </c>
      <c r="P20" s="27">
        <f t="shared" si="10"/>
        <v>96160.366500000091</v>
      </c>
      <c r="Q20" s="4"/>
      <c r="R20" s="4"/>
      <c r="S20" s="4"/>
    </row>
    <row r="21" spans="1:19">
      <c r="A21" s="31">
        <v>36281</v>
      </c>
      <c r="B21" s="3"/>
      <c r="C21" s="6">
        <v>13</v>
      </c>
      <c r="D21" s="29">
        <f t="shared" si="0"/>
        <v>1508</v>
      </c>
      <c r="E21" s="29">
        <f t="shared" si="6"/>
        <v>19604</v>
      </c>
      <c r="F21" s="29">
        <f t="shared" si="1"/>
        <v>-251879</v>
      </c>
      <c r="G21" s="34">
        <f>+Inputs!$D$2</f>
        <v>0.3795</v>
      </c>
      <c r="H21" s="2"/>
      <c r="I21" s="27">
        <f t="shared" si="7"/>
        <v>271483</v>
      </c>
      <c r="J21" s="27"/>
      <c r="K21" s="27">
        <f t="shared" si="2"/>
        <v>1508</v>
      </c>
      <c r="L21" s="27">
        <f t="shared" si="8"/>
        <v>19604</v>
      </c>
      <c r="M21" s="27">
        <f t="shared" si="3"/>
        <v>572.28600000000006</v>
      </c>
      <c r="N21" s="27">
        <f t="shared" si="4"/>
        <v>572.28600000000006</v>
      </c>
      <c r="O21" s="27">
        <f t="shared" si="9"/>
        <v>-95588.080500000098</v>
      </c>
      <c r="P21" s="27">
        <f t="shared" si="10"/>
        <v>95588.080500000098</v>
      </c>
      <c r="Q21" s="4"/>
      <c r="R21" s="4"/>
      <c r="S21" s="4"/>
    </row>
    <row r="22" spans="1:19">
      <c r="A22" s="30">
        <v>36312</v>
      </c>
      <c r="B22" s="3"/>
      <c r="C22" s="6">
        <v>14</v>
      </c>
      <c r="D22" s="29">
        <f t="shared" si="0"/>
        <v>1508</v>
      </c>
      <c r="E22" s="29">
        <f t="shared" si="6"/>
        <v>21112</v>
      </c>
      <c r="F22" s="29">
        <f t="shared" si="1"/>
        <v>-250371</v>
      </c>
      <c r="G22" s="34">
        <f>+Inputs!$D$2</f>
        <v>0.3795</v>
      </c>
      <c r="H22" s="2"/>
      <c r="I22" s="27">
        <f t="shared" si="7"/>
        <v>271483</v>
      </c>
      <c r="J22" s="27"/>
      <c r="K22" s="27">
        <f t="shared" si="2"/>
        <v>1508</v>
      </c>
      <c r="L22" s="27">
        <f t="shared" si="8"/>
        <v>21112</v>
      </c>
      <c r="M22" s="27">
        <f t="shared" si="3"/>
        <v>572.28600000000006</v>
      </c>
      <c r="N22" s="27">
        <f t="shared" si="4"/>
        <v>572.28600000000006</v>
      </c>
      <c r="O22" s="27">
        <f t="shared" si="9"/>
        <v>-95015.794500000105</v>
      </c>
      <c r="P22" s="27">
        <f t="shared" si="10"/>
        <v>95015.794500000105</v>
      </c>
      <c r="Q22" s="4"/>
      <c r="R22" s="4"/>
      <c r="S22" s="4"/>
    </row>
    <row r="23" spans="1:19">
      <c r="A23" s="31">
        <v>36342</v>
      </c>
      <c r="B23" s="3"/>
      <c r="C23" s="6">
        <v>15</v>
      </c>
      <c r="D23" s="29">
        <f t="shared" si="0"/>
        <v>1508</v>
      </c>
      <c r="E23" s="29">
        <f t="shared" si="6"/>
        <v>22620</v>
      </c>
      <c r="F23" s="29">
        <f t="shared" si="1"/>
        <v>-248863</v>
      </c>
      <c r="G23" s="34">
        <f>+Inputs!$D$2</f>
        <v>0.3795</v>
      </c>
      <c r="H23" s="2"/>
      <c r="I23" s="27">
        <f t="shared" si="7"/>
        <v>271483</v>
      </c>
      <c r="J23" s="27"/>
      <c r="K23" s="27">
        <f t="shared" si="2"/>
        <v>1508</v>
      </c>
      <c r="L23" s="27">
        <f t="shared" si="8"/>
        <v>22620</v>
      </c>
      <c r="M23" s="27">
        <f t="shared" si="3"/>
        <v>572.28600000000006</v>
      </c>
      <c r="N23" s="27">
        <f t="shared" si="4"/>
        <v>572.28600000000006</v>
      </c>
      <c r="O23" s="27">
        <f t="shared" si="9"/>
        <v>-94443.508500000113</v>
      </c>
      <c r="P23" s="27">
        <f t="shared" si="10"/>
        <v>94443.508500000113</v>
      </c>
      <c r="Q23" s="4"/>
      <c r="R23" s="4"/>
      <c r="S23" s="4"/>
    </row>
    <row r="24" spans="1:19">
      <c r="A24" s="30">
        <v>36373</v>
      </c>
      <c r="B24" s="3"/>
      <c r="C24" s="6">
        <v>16</v>
      </c>
      <c r="D24" s="29">
        <f t="shared" si="0"/>
        <v>1508</v>
      </c>
      <c r="E24" s="29">
        <f t="shared" si="6"/>
        <v>24128</v>
      </c>
      <c r="F24" s="29">
        <f t="shared" si="1"/>
        <v>-247355</v>
      </c>
      <c r="G24" s="34">
        <f>+Inputs!$D$2</f>
        <v>0.3795</v>
      </c>
      <c r="H24" s="2"/>
      <c r="I24" s="27">
        <f t="shared" si="7"/>
        <v>271483</v>
      </c>
      <c r="J24" s="27"/>
      <c r="K24" s="27">
        <f t="shared" si="2"/>
        <v>1508</v>
      </c>
      <c r="L24" s="27">
        <f t="shared" si="8"/>
        <v>24128</v>
      </c>
      <c r="M24" s="27">
        <f t="shared" si="3"/>
        <v>572.28600000000006</v>
      </c>
      <c r="N24" s="27">
        <f t="shared" si="4"/>
        <v>572.28600000000006</v>
      </c>
      <c r="O24" s="27">
        <f t="shared" si="9"/>
        <v>-93871.22250000012</v>
      </c>
      <c r="P24" s="27">
        <f t="shared" si="10"/>
        <v>93871.22250000012</v>
      </c>
      <c r="Q24" s="4"/>
      <c r="R24" s="4"/>
      <c r="S24" s="4"/>
    </row>
    <row r="25" spans="1:19">
      <c r="A25" s="31">
        <v>36404</v>
      </c>
      <c r="B25" s="3"/>
      <c r="C25" s="6">
        <v>17</v>
      </c>
      <c r="D25" s="29">
        <f t="shared" si="0"/>
        <v>1508</v>
      </c>
      <c r="E25" s="29">
        <f t="shared" si="6"/>
        <v>25636</v>
      </c>
      <c r="F25" s="29">
        <f t="shared" si="1"/>
        <v>-245847</v>
      </c>
      <c r="G25" s="34">
        <f>+Inputs!$D$2</f>
        <v>0.3795</v>
      </c>
      <c r="H25" s="2"/>
      <c r="I25" s="27">
        <f t="shared" si="7"/>
        <v>271483</v>
      </c>
      <c r="J25" s="27"/>
      <c r="K25" s="27">
        <f t="shared" si="2"/>
        <v>1508</v>
      </c>
      <c r="L25" s="27">
        <f t="shared" si="8"/>
        <v>25636</v>
      </c>
      <c r="M25" s="27">
        <f t="shared" si="3"/>
        <v>572.28600000000006</v>
      </c>
      <c r="N25" s="27">
        <f t="shared" si="4"/>
        <v>572.28600000000006</v>
      </c>
      <c r="O25" s="27">
        <f t="shared" si="9"/>
        <v>-93298.936500000127</v>
      </c>
      <c r="P25" s="27">
        <f t="shared" si="10"/>
        <v>93298.936500000127</v>
      </c>
      <c r="Q25" s="4"/>
      <c r="R25" s="4"/>
      <c r="S25" s="4"/>
    </row>
    <row r="26" spans="1:19">
      <c r="A26" s="30">
        <v>36434</v>
      </c>
      <c r="B26" s="3"/>
      <c r="C26" s="6">
        <v>18</v>
      </c>
      <c r="D26" s="29">
        <f t="shared" si="0"/>
        <v>1508</v>
      </c>
      <c r="E26" s="29">
        <f t="shared" si="6"/>
        <v>27144</v>
      </c>
      <c r="F26" s="29">
        <f t="shared" si="1"/>
        <v>-244339</v>
      </c>
      <c r="G26" s="34">
        <f>+Inputs!$D$2</f>
        <v>0.3795</v>
      </c>
      <c r="H26" s="2"/>
      <c r="I26" s="27">
        <f t="shared" si="7"/>
        <v>271483</v>
      </c>
      <c r="J26" s="27"/>
      <c r="K26" s="27">
        <f t="shared" si="2"/>
        <v>1508</v>
      </c>
      <c r="L26" s="27">
        <f t="shared" si="8"/>
        <v>27144</v>
      </c>
      <c r="M26" s="27">
        <f t="shared" si="3"/>
        <v>572.28600000000006</v>
      </c>
      <c r="N26" s="27">
        <f t="shared" si="4"/>
        <v>572.28600000000006</v>
      </c>
      <c r="O26" s="27">
        <f t="shared" si="9"/>
        <v>-92726.650500000134</v>
      </c>
      <c r="P26" s="27">
        <f t="shared" si="10"/>
        <v>92726.650500000134</v>
      </c>
      <c r="Q26" s="4"/>
      <c r="R26" s="4"/>
      <c r="S26" s="4"/>
    </row>
    <row r="27" spans="1:19">
      <c r="A27" s="31">
        <v>36465</v>
      </c>
      <c r="B27" s="3"/>
      <c r="C27" s="6">
        <v>19</v>
      </c>
      <c r="D27" s="29">
        <f t="shared" si="0"/>
        <v>1508</v>
      </c>
      <c r="E27" s="29">
        <f t="shared" si="6"/>
        <v>28652</v>
      </c>
      <c r="F27" s="29">
        <f t="shared" si="1"/>
        <v>-242831</v>
      </c>
      <c r="G27" s="34">
        <f>+Inputs!$D$2</f>
        <v>0.3795</v>
      </c>
      <c r="H27" s="2"/>
      <c r="I27" s="27">
        <f t="shared" si="7"/>
        <v>271483</v>
      </c>
      <c r="J27" s="27"/>
      <c r="K27" s="27">
        <f t="shared" si="2"/>
        <v>1508</v>
      </c>
      <c r="L27" s="27">
        <f t="shared" si="8"/>
        <v>28652</v>
      </c>
      <c r="M27" s="27">
        <f t="shared" si="3"/>
        <v>572.28600000000006</v>
      </c>
      <c r="N27" s="27">
        <f t="shared" si="4"/>
        <v>572.28600000000006</v>
      </c>
      <c r="O27" s="27">
        <f t="shared" si="9"/>
        <v>-92154.364500000142</v>
      </c>
      <c r="P27" s="27">
        <f t="shared" si="10"/>
        <v>92154.364500000142</v>
      </c>
      <c r="Q27" s="4"/>
      <c r="R27" s="4"/>
      <c r="S27" s="4"/>
    </row>
    <row r="28" spans="1:19">
      <c r="A28" s="30">
        <v>36495</v>
      </c>
      <c r="B28" s="3"/>
      <c r="C28" s="6">
        <v>20</v>
      </c>
      <c r="D28" s="29">
        <f t="shared" si="0"/>
        <v>1508</v>
      </c>
      <c r="E28" s="29">
        <f t="shared" si="6"/>
        <v>30160</v>
      </c>
      <c r="F28" s="29">
        <f t="shared" si="1"/>
        <v>-241323</v>
      </c>
      <c r="G28" s="34">
        <f>+Inputs!$D$2</f>
        <v>0.3795</v>
      </c>
      <c r="H28" s="2"/>
      <c r="I28" s="27">
        <f t="shared" si="7"/>
        <v>271483</v>
      </c>
      <c r="J28" s="27"/>
      <c r="K28" s="27">
        <f t="shared" si="2"/>
        <v>1508</v>
      </c>
      <c r="L28" s="27">
        <f t="shared" si="8"/>
        <v>30160</v>
      </c>
      <c r="M28" s="27">
        <f t="shared" si="3"/>
        <v>572.28600000000006</v>
      </c>
      <c r="N28" s="27">
        <f t="shared" si="4"/>
        <v>572.28600000000006</v>
      </c>
      <c r="O28" s="27">
        <f t="shared" si="9"/>
        <v>-91582.078500000149</v>
      </c>
      <c r="P28" s="27">
        <f t="shared" si="10"/>
        <v>91582.078500000149</v>
      </c>
      <c r="Q28" s="4"/>
      <c r="R28" s="4"/>
      <c r="S28" s="4"/>
    </row>
    <row r="29" spans="1:19">
      <c r="A29" s="31">
        <v>36526</v>
      </c>
      <c r="B29" s="3"/>
      <c r="C29" s="6">
        <v>21</v>
      </c>
      <c r="D29" s="29">
        <f t="shared" si="0"/>
        <v>1508</v>
      </c>
      <c r="E29" s="29">
        <f t="shared" si="6"/>
        <v>31668</v>
      </c>
      <c r="F29" s="29">
        <f t="shared" si="1"/>
        <v>-239815</v>
      </c>
      <c r="G29" s="34">
        <f>+Inputs!$D$2</f>
        <v>0.3795</v>
      </c>
      <c r="H29" s="2"/>
      <c r="I29" s="27">
        <f t="shared" si="7"/>
        <v>271483</v>
      </c>
      <c r="J29" s="27"/>
      <c r="K29" s="27">
        <f t="shared" si="2"/>
        <v>1508</v>
      </c>
      <c r="L29" s="27">
        <f t="shared" si="8"/>
        <v>31668</v>
      </c>
      <c r="M29" s="27">
        <f t="shared" si="3"/>
        <v>572.28600000000006</v>
      </c>
      <c r="N29" s="27">
        <f t="shared" si="4"/>
        <v>572.28600000000006</v>
      </c>
      <c r="O29" s="27">
        <f t="shared" si="9"/>
        <v>-91009.792500000156</v>
      </c>
      <c r="P29" s="27">
        <f t="shared" si="10"/>
        <v>91009.792500000156</v>
      </c>
      <c r="Q29" s="4"/>
      <c r="R29" s="4"/>
      <c r="S29" s="4"/>
    </row>
    <row r="30" spans="1:19">
      <c r="A30" s="30">
        <v>36557</v>
      </c>
      <c r="B30" s="3"/>
      <c r="C30" s="6">
        <v>22</v>
      </c>
      <c r="D30" s="29">
        <f t="shared" si="0"/>
        <v>1508</v>
      </c>
      <c r="E30" s="29">
        <f t="shared" si="6"/>
        <v>33176</v>
      </c>
      <c r="F30" s="29">
        <f t="shared" si="1"/>
        <v>-238307</v>
      </c>
      <c r="G30" s="34">
        <f>+Inputs!$D$2</f>
        <v>0.3795</v>
      </c>
      <c r="H30" s="2"/>
      <c r="I30" s="27">
        <f t="shared" si="7"/>
        <v>271483</v>
      </c>
      <c r="J30" s="27"/>
      <c r="K30" s="27">
        <f t="shared" si="2"/>
        <v>1508</v>
      </c>
      <c r="L30" s="27">
        <f t="shared" si="8"/>
        <v>33176</v>
      </c>
      <c r="M30" s="27">
        <f t="shared" si="3"/>
        <v>572.28600000000006</v>
      </c>
      <c r="N30" s="27">
        <f t="shared" si="4"/>
        <v>572.28600000000006</v>
      </c>
      <c r="O30" s="27">
        <f t="shared" si="9"/>
        <v>-90437.506500000163</v>
      </c>
      <c r="P30" s="27">
        <f t="shared" si="10"/>
        <v>90437.506500000163</v>
      </c>
      <c r="Q30" s="125"/>
    </row>
    <row r="31" spans="1:19">
      <c r="A31" s="31">
        <v>36586</v>
      </c>
      <c r="B31" s="3"/>
      <c r="C31" s="6">
        <v>23</v>
      </c>
      <c r="D31" s="29">
        <f t="shared" si="0"/>
        <v>1508</v>
      </c>
      <c r="E31" s="29">
        <f t="shared" si="6"/>
        <v>34684</v>
      </c>
      <c r="F31" s="29">
        <f t="shared" si="1"/>
        <v>-236799</v>
      </c>
      <c r="G31" s="34">
        <f>+Inputs!$D$2</f>
        <v>0.3795</v>
      </c>
      <c r="H31" s="2"/>
      <c r="I31" s="27">
        <f t="shared" si="7"/>
        <v>271483</v>
      </c>
      <c r="J31" s="27"/>
      <c r="K31" s="27">
        <f t="shared" si="2"/>
        <v>1508</v>
      </c>
      <c r="L31" s="27">
        <f t="shared" si="8"/>
        <v>34684</v>
      </c>
      <c r="M31" s="27">
        <f t="shared" si="3"/>
        <v>572.28600000000006</v>
      </c>
      <c r="N31" s="27">
        <f t="shared" si="4"/>
        <v>572.28600000000006</v>
      </c>
      <c r="O31" s="27">
        <f t="shared" si="9"/>
        <v>-89865.22050000017</v>
      </c>
      <c r="P31" s="27">
        <f t="shared" si="10"/>
        <v>89865.22050000017</v>
      </c>
      <c r="Q31" s="125"/>
    </row>
    <row r="32" spans="1:19">
      <c r="A32" s="30">
        <v>36617</v>
      </c>
      <c r="B32" s="3"/>
      <c r="C32" s="6">
        <v>24</v>
      </c>
      <c r="D32" s="29">
        <f t="shared" si="0"/>
        <v>1508</v>
      </c>
      <c r="E32" s="29">
        <f t="shared" si="6"/>
        <v>36192</v>
      </c>
      <c r="F32" s="29">
        <f t="shared" si="1"/>
        <v>-235291</v>
      </c>
      <c r="G32" s="34">
        <f>+Inputs!$D$2</f>
        <v>0.3795</v>
      </c>
      <c r="H32" s="2"/>
      <c r="I32" s="27">
        <f t="shared" si="7"/>
        <v>271483</v>
      </c>
      <c r="J32" s="27"/>
      <c r="K32" s="27">
        <f t="shared" si="2"/>
        <v>1508</v>
      </c>
      <c r="L32" s="27">
        <f t="shared" si="8"/>
        <v>36192</v>
      </c>
      <c r="M32" s="27">
        <f t="shared" si="3"/>
        <v>572.28600000000006</v>
      </c>
      <c r="N32" s="27">
        <f t="shared" si="4"/>
        <v>572.28600000000006</v>
      </c>
      <c r="O32" s="27">
        <f t="shared" si="9"/>
        <v>-89292.934500000178</v>
      </c>
      <c r="P32" s="27">
        <f t="shared" si="10"/>
        <v>89292.934500000178</v>
      </c>
      <c r="Q32" s="125"/>
    </row>
    <row r="33" spans="1:21">
      <c r="A33" s="31">
        <v>36647</v>
      </c>
      <c r="B33" s="3"/>
      <c r="C33" s="6">
        <v>25</v>
      </c>
      <c r="D33" s="29">
        <f t="shared" si="0"/>
        <v>1508</v>
      </c>
      <c r="E33" s="29">
        <f t="shared" si="6"/>
        <v>37700</v>
      </c>
      <c r="F33" s="29">
        <f t="shared" si="1"/>
        <v>-233783</v>
      </c>
      <c r="G33" s="34">
        <f>+Inputs!$D$2</f>
        <v>0.3795</v>
      </c>
      <c r="H33" s="2"/>
      <c r="I33" s="27">
        <f t="shared" si="7"/>
        <v>271483</v>
      </c>
      <c r="J33" s="27"/>
      <c r="K33" s="27">
        <f t="shared" si="2"/>
        <v>1508</v>
      </c>
      <c r="L33" s="27">
        <f t="shared" si="8"/>
        <v>37700</v>
      </c>
      <c r="M33" s="27">
        <f t="shared" si="3"/>
        <v>572.28600000000006</v>
      </c>
      <c r="N33" s="27">
        <f t="shared" si="4"/>
        <v>572.28600000000006</v>
      </c>
      <c r="O33" s="27">
        <f t="shared" si="9"/>
        <v>-88720.648500000185</v>
      </c>
      <c r="P33" s="27">
        <f t="shared" si="10"/>
        <v>88720.648500000185</v>
      </c>
      <c r="Q33" s="125"/>
    </row>
    <row r="34" spans="1:21">
      <c r="A34" s="30">
        <v>36678</v>
      </c>
      <c r="B34" s="3"/>
      <c r="C34" s="6">
        <v>26</v>
      </c>
      <c r="D34" s="29">
        <f t="shared" si="0"/>
        <v>1508</v>
      </c>
      <c r="E34" s="29">
        <f t="shared" si="6"/>
        <v>39208</v>
      </c>
      <c r="F34" s="29">
        <f t="shared" si="1"/>
        <v>-232275</v>
      </c>
      <c r="G34" s="34">
        <f>+Inputs!$D$2</f>
        <v>0.3795</v>
      </c>
      <c r="H34" s="2"/>
      <c r="I34" s="27">
        <f t="shared" si="7"/>
        <v>271483</v>
      </c>
      <c r="J34" s="27"/>
      <c r="K34" s="27">
        <f t="shared" si="2"/>
        <v>1508</v>
      </c>
      <c r="L34" s="27">
        <f t="shared" si="8"/>
        <v>39208</v>
      </c>
      <c r="M34" s="27">
        <f t="shared" si="3"/>
        <v>572.28600000000006</v>
      </c>
      <c r="N34" s="27">
        <f t="shared" si="4"/>
        <v>572.28600000000006</v>
      </c>
      <c r="O34" s="27">
        <f t="shared" si="9"/>
        <v>-88148.362500000192</v>
      </c>
      <c r="P34" s="27">
        <f t="shared" si="10"/>
        <v>88148.362500000192</v>
      </c>
      <c r="Q34" s="125"/>
    </row>
    <row r="35" spans="1:21">
      <c r="A35" s="31">
        <v>36708</v>
      </c>
      <c r="B35" s="3"/>
      <c r="C35" s="6">
        <v>27</v>
      </c>
      <c r="D35" s="29">
        <f t="shared" si="0"/>
        <v>1508</v>
      </c>
      <c r="E35" s="29">
        <f t="shared" si="6"/>
        <v>40716</v>
      </c>
      <c r="F35" s="29">
        <f t="shared" si="1"/>
        <v>-230767</v>
      </c>
      <c r="G35" s="34">
        <f>+Inputs!$D$2</f>
        <v>0.3795</v>
      </c>
      <c r="H35" s="2"/>
      <c r="I35" s="27">
        <f t="shared" si="7"/>
        <v>271483</v>
      </c>
      <c r="J35" s="27"/>
      <c r="K35" s="27">
        <f t="shared" si="2"/>
        <v>1508</v>
      </c>
      <c r="L35" s="27">
        <f t="shared" si="8"/>
        <v>40716</v>
      </c>
      <c r="M35" s="27">
        <f t="shared" si="3"/>
        <v>572.28600000000006</v>
      </c>
      <c r="N35" s="27">
        <f t="shared" si="4"/>
        <v>572.28600000000006</v>
      </c>
      <c r="O35" s="27">
        <f t="shared" si="9"/>
        <v>-87576.076500000199</v>
      </c>
      <c r="P35" s="27">
        <f t="shared" si="10"/>
        <v>87576.076500000199</v>
      </c>
    </row>
    <row r="36" spans="1:21">
      <c r="A36" s="30">
        <v>36739</v>
      </c>
      <c r="B36" s="3"/>
      <c r="C36" s="6">
        <v>28</v>
      </c>
      <c r="D36" s="29">
        <f t="shared" si="0"/>
        <v>1508</v>
      </c>
      <c r="E36" s="29">
        <f t="shared" si="6"/>
        <v>42224</v>
      </c>
      <c r="F36" s="29">
        <f t="shared" si="1"/>
        <v>-229259</v>
      </c>
      <c r="G36" s="34">
        <f>+Inputs!$D$2</f>
        <v>0.3795</v>
      </c>
      <c r="H36" s="2"/>
      <c r="I36" s="27">
        <f t="shared" si="7"/>
        <v>271483</v>
      </c>
      <c r="J36" s="27"/>
      <c r="K36" s="27">
        <f t="shared" si="2"/>
        <v>1508</v>
      </c>
      <c r="L36" s="27">
        <f t="shared" si="8"/>
        <v>42224</v>
      </c>
      <c r="M36" s="27">
        <f t="shared" si="3"/>
        <v>572.28600000000006</v>
      </c>
      <c r="N36" s="27">
        <f t="shared" si="4"/>
        <v>572.28600000000006</v>
      </c>
      <c r="O36" s="27">
        <f t="shared" si="9"/>
        <v>-87003.790500000207</v>
      </c>
      <c r="P36" s="27">
        <f t="shared" si="10"/>
        <v>87003.790500000207</v>
      </c>
    </row>
    <row r="37" spans="1:21">
      <c r="A37" s="31">
        <v>36770</v>
      </c>
      <c r="B37" s="3"/>
      <c r="C37" s="6">
        <v>29</v>
      </c>
      <c r="D37" s="29">
        <f t="shared" si="0"/>
        <v>1508</v>
      </c>
      <c r="E37" s="29">
        <f t="shared" si="6"/>
        <v>43732</v>
      </c>
      <c r="F37" s="29">
        <f t="shared" si="1"/>
        <v>-227751</v>
      </c>
      <c r="G37" s="34">
        <f>+Inputs!$D$2</f>
        <v>0.3795</v>
      </c>
      <c r="H37" s="2"/>
      <c r="I37" s="27">
        <f t="shared" si="7"/>
        <v>271483</v>
      </c>
      <c r="J37" s="27"/>
      <c r="K37" s="27">
        <f t="shared" si="2"/>
        <v>1508</v>
      </c>
      <c r="L37" s="27">
        <f t="shared" si="8"/>
        <v>43732</v>
      </c>
      <c r="M37" s="27">
        <f t="shared" si="3"/>
        <v>572.28600000000006</v>
      </c>
      <c r="N37" s="27">
        <f t="shared" si="4"/>
        <v>572.28600000000006</v>
      </c>
      <c r="O37" s="27">
        <f t="shared" si="9"/>
        <v>-86431.504500000214</v>
      </c>
      <c r="P37" s="27">
        <f t="shared" si="10"/>
        <v>86431.504500000214</v>
      </c>
    </row>
    <row r="38" spans="1:21">
      <c r="A38" s="30">
        <v>36800</v>
      </c>
      <c r="B38" s="3"/>
      <c r="C38" s="6">
        <v>30</v>
      </c>
      <c r="D38" s="29">
        <f t="shared" si="0"/>
        <v>1508</v>
      </c>
      <c r="E38" s="29">
        <f t="shared" si="6"/>
        <v>45240</v>
      </c>
      <c r="F38" s="29">
        <f t="shared" si="1"/>
        <v>-226243</v>
      </c>
      <c r="G38" s="34">
        <f>+Inputs!$D$2</f>
        <v>0.3795</v>
      </c>
      <c r="H38" s="2"/>
      <c r="I38" s="27">
        <f t="shared" si="7"/>
        <v>271483</v>
      </c>
      <c r="J38" s="27"/>
      <c r="K38" s="27">
        <f t="shared" si="2"/>
        <v>1508</v>
      </c>
      <c r="L38" s="27">
        <f t="shared" si="8"/>
        <v>45240</v>
      </c>
      <c r="M38" s="27">
        <f t="shared" si="3"/>
        <v>572.28600000000006</v>
      </c>
      <c r="N38" s="27">
        <f t="shared" si="4"/>
        <v>572.28600000000006</v>
      </c>
      <c r="O38" s="27">
        <f t="shared" si="9"/>
        <v>-85859.218500000221</v>
      </c>
      <c r="P38" s="27">
        <f t="shared" si="10"/>
        <v>85859.218500000221</v>
      </c>
    </row>
    <row r="39" spans="1:21">
      <c r="A39" s="31">
        <v>36831</v>
      </c>
      <c r="B39" s="2"/>
      <c r="C39" s="6">
        <v>31</v>
      </c>
      <c r="D39" s="29">
        <f t="shared" si="0"/>
        <v>1508</v>
      </c>
      <c r="E39" s="29">
        <f t="shared" si="6"/>
        <v>46748</v>
      </c>
      <c r="F39" s="29">
        <f t="shared" si="1"/>
        <v>-224735</v>
      </c>
      <c r="G39" s="34">
        <f>+Inputs!$D$2</f>
        <v>0.3795</v>
      </c>
      <c r="H39" s="2"/>
      <c r="I39" s="27">
        <f t="shared" si="7"/>
        <v>271483</v>
      </c>
      <c r="J39" s="27"/>
      <c r="K39" s="27">
        <f t="shared" si="2"/>
        <v>1508</v>
      </c>
      <c r="L39" s="27">
        <f t="shared" si="8"/>
        <v>46748</v>
      </c>
      <c r="M39" s="27">
        <f t="shared" si="3"/>
        <v>572.28600000000006</v>
      </c>
      <c r="N39" s="27">
        <f t="shared" si="4"/>
        <v>572.28600000000006</v>
      </c>
      <c r="O39" s="27">
        <f t="shared" si="9"/>
        <v>-85286.932500000228</v>
      </c>
      <c r="P39" s="27">
        <f t="shared" si="10"/>
        <v>85286.932500000228</v>
      </c>
    </row>
    <row r="40" spans="1:21">
      <c r="A40" s="30">
        <v>36861</v>
      </c>
      <c r="B40" s="2"/>
      <c r="C40" s="6">
        <v>32</v>
      </c>
      <c r="D40" s="29">
        <f t="shared" si="0"/>
        <v>1508</v>
      </c>
      <c r="E40" s="29">
        <f t="shared" si="6"/>
        <v>48256</v>
      </c>
      <c r="F40" s="29">
        <f t="shared" si="1"/>
        <v>-223227</v>
      </c>
      <c r="G40" s="34">
        <f>+Inputs!$D$2</f>
        <v>0.3795</v>
      </c>
      <c r="H40" s="2"/>
      <c r="I40" s="27">
        <f t="shared" si="7"/>
        <v>271483</v>
      </c>
      <c r="J40" s="2"/>
      <c r="K40" s="27">
        <f t="shared" si="2"/>
        <v>1508</v>
      </c>
      <c r="L40" s="27">
        <f t="shared" si="8"/>
        <v>48256</v>
      </c>
      <c r="M40" s="27">
        <f t="shared" si="3"/>
        <v>572.28600000000006</v>
      </c>
      <c r="N40" s="27">
        <f t="shared" si="4"/>
        <v>572.28600000000006</v>
      </c>
      <c r="O40" s="27">
        <f t="shared" si="9"/>
        <v>-84714.646500000235</v>
      </c>
      <c r="P40" s="27">
        <f t="shared" si="10"/>
        <v>84714.646500000235</v>
      </c>
    </row>
    <row r="41" spans="1:21">
      <c r="A41" s="31">
        <v>36892</v>
      </c>
      <c r="C41" s="6">
        <v>33</v>
      </c>
      <c r="D41" s="29">
        <f t="shared" ref="D41:D72" si="12">ROUND(-(+$B$9/180)*1,0)</f>
        <v>1508</v>
      </c>
      <c r="E41" s="29">
        <f t="shared" si="6"/>
        <v>49764</v>
      </c>
      <c r="F41" s="29">
        <f t="shared" ref="F41:F72" si="13">$B$9+E41</f>
        <v>-221719</v>
      </c>
      <c r="G41" s="34">
        <f>+Inputs!$D$2</f>
        <v>0.3795</v>
      </c>
      <c r="I41" s="27">
        <f t="shared" si="7"/>
        <v>271483</v>
      </c>
      <c r="K41" s="27">
        <f t="shared" ref="K41:K72" si="14">D41</f>
        <v>1508</v>
      </c>
      <c r="L41" s="27">
        <f t="shared" si="8"/>
        <v>49764</v>
      </c>
      <c r="M41" s="27">
        <f t="shared" ref="M41:M72" si="15">K41*G41</f>
        <v>572.28600000000006</v>
      </c>
      <c r="N41" s="27">
        <f t="shared" ref="N41:N72" si="16">M41-J41</f>
        <v>572.28600000000006</v>
      </c>
      <c r="O41" s="27">
        <f t="shared" si="9"/>
        <v>-84142.360500000243</v>
      </c>
      <c r="P41" s="27">
        <f t="shared" si="10"/>
        <v>84142.360500000243</v>
      </c>
    </row>
    <row r="42" spans="1:21">
      <c r="A42" s="30">
        <v>36923</v>
      </c>
      <c r="C42" s="6">
        <v>34</v>
      </c>
      <c r="D42" s="29">
        <f t="shared" si="12"/>
        <v>1508</v>
      </c>
      <c r="E42" s="29">
        <f t="shared" ref="E42:E73" si="17">+E41+D42</f>
        <v>51272</v>
      </c>
      <c r="F42" s="29">
        <f t="shared" si="13"/>
        <v>-220211</v>
      </c>
      <c r="G42" s="34">
        <f>+Inputs!$D$2</f>
        <v>0.3795</v>
      </c>
      <c r="I42" s="27">
        <f t="shared" ref="I42:I73" si="18">+I41+H42</f>
        <v>271483</v>
      </c>
      <c r="K42" s="27">
        <f t="shared" si="14"/>
        <v>1508</v>
      </c>
      <c r="L42" s="27">
        <f t="shared" ref="L42:L73" si="19">+L41+K42</f>
        <v>51272</v>
      </c>
      <c r="M42" s="27">
        <f t="shared" si="15"/>
        <v>572.28600000000006</v>
      </c>
      <c r="N42" s="27">
        <f t="shared" si="16"/>
        <v>572.28600000000006</v>
      </c>
      <c r="O42" s="27">
        <f t="shared" ref="O42:O73" si="20">+O41+N42</f>
        <v>-83570.07450000025</v>
      </c>
      <c r="P42" s="27">
        <f t="shared" ref="P42:P73" si="21">P41-N42</f>
        <v>83570.07450000025</v>
      </c>
    </row>
    <row r="43" spans="1:21">
      <c r="A43" s="31">
        <v>36951</v>
      </c>
      <c r="C43" s="6">
        <v>35</v>
      </c>
      <c r="D43" s="29">
        <f t="shared" si="12"/>
        <v>1508</v>
      </c>
      <c r="E43" s="29">
        <f t="shared" si="17"/>
        <v>52780</v>
      </c>
      <c r="F43" s="29">
        <f t="shared" si="13"/>
        <v>-218703</v>
      </c>
      <c r="G43" s="34">
        <f>+Inputs!$D$2</f>
        <v>0.3795</v>
      </c>
      <c r="I43" s="27">
        <f t="shared" si="18"/>
        <v>271483</v>
      </c>
      <c r="K43" s="27">
        <f t="shared" si="14"/>
        <v>1508</v>
      </c>
      <c r="L43" s="27">
        <f t="shared" si="19"/>
        <v>52780</v>
      </c>
      <c r="M43" s="27">
        <f t="shared" si="15"/>
        <v>572.28600000000006</v>
      </c>
      <c r="N43" s="27">
        <f t="shared" si="16"/>
        <v>572.28600000000006</v>
      </c>
      <c r="O43" s="27">
        <f t="shared" si="20"/>
        <v>-82997.788500000257</v>
      </c>
      <c r="P43" s="27">
        <f t="shared" si="21"/>
        <v>82997.788500000257</v>
      </c>
    </row>
    <row r="44" spans="1:21">
      <c r="A44" s="30">
        <v>36982</v>
      </c>
      <c r="C44" s="6">
        <v>36</v>
      </c>
      <c r="D44" s="29">
        <f t="shared" si="12"/>
        <v>1508</v>
      </c>
      <c r="E44" s="29">
        <f t="shared" si="17"/>
        <v>54288</v>
      </c>
      <c r="F44" s="29">
        <f t="shared" si="13"/>
        <v>-217195</v>
      </c>
      <c r="G44" s="34">
        <f>+Inputs!$D$2</f>
        <v>0.3795</v>
      </c>
      <c r="I44" s="27">
        <f t="shared" si="18"/>
        <v>271483</v>
      </c>
      <c r="K44" s="27">
        <f t="shared" si="14"/>
        <v>1508</v>
      </c>
      <c r="L44" s="27">
        <f t="shared" si="19"/>
        <v>54288</v>
      </c>
      <c r="M44" s="27">
        <f t="shared" si="15"/>
        <v>572.28600000000006</v>
      </c>
      <c r="N44" s="27">
        <f t="shared" si="16"/>
        <v>572.28600000000006</v>
      </c>
      <c r="O44" s="27">
        <f t="shared" si="20"/>
        <v>-82425.502500000264</v>
      </c>
      <c r="P44" s="27">
        <f t="shared" si="21"/>
        <v>82425.502500000264</v>
      </c>
      <c r="U44" s="108"/>
    </row>
    <row r="45" spans="1:21">
      <c r="A45" s="31">
        <v>37012</v>
      </c>
      <c r="C45" s="6">
        <v>37</v>
      </c>
      <c r="D45" s="29">
        <f t="shared" si="12"/>
        <v>1508</v>
      </c>
      <c r="E45" s="29">
        <f t="shared" si="17"/>
        <v>55796</v>
      </c>
      <c r="F45" s="29">
        <f t="shared" si="13"/>
        <v>-215687</v>
      </c>
      <c r="G45" s="34">
        <f>+Inputs!$D$2</f>
        <v>0.3795</v>
      </c>
      <c r="I45" s="27">
        <f t="shared" si="18"/>
        <v>271483</v>
      </c>
      <c r="K45" s="27">
        <f t="shared" si="14"/>
        <v>1508</v>
      </c>
      <c r="L45" s="27">
        <f t="shared" si="19"/>
        <v>55796</v>
      </c>
      <c r="M45" s="27">
        <f t="shared" si="15"/>
        <v>572.28600000000006</v>
      </c>
      <c r="N45" s="27">
        <f t="shared" si="16"/>
        <v>572.28600000000006</v>
      </c>
      <c r="O45" s="27">
        <f t="shared" si="20"/>
        <v>-81853.216500000271</v>
      </c>
      <c r="P45" s="27">
        <f t="shared" si="21"/>
        <v>81853.216500000271</v>
      </c>
      <c r="U45" s="108"/>
    </row>
    <row r="46" spans="1:21">
      <c r="A46" s="30">
        <v>37043</v>
      </c>
      <c r="C46" s="6">
        <v>38</v>
      </c>
      <c r="D46" s="29">
        <f t="shared" si="12"/>
        <v>1508</v>
      </c>
      <c r="E46" s="29">
        <f t="shared" si="17"/>
        <v>57304</v>
      </c>
      <c r="F46" s="29">
        <f t="shared" si="13"/>
        <v>-214179</v>
      </c>
      <c r="G46" s="34">
        <f>+Inputs!$D$2</f>
        <v>0.3795</v>
      </c>
      <c r="I46" s="27">
        <f t="shared" si="18"/>
        <v>271483</v>
      </c>
      <c r="K46" s="27">
        <f t="shared" si="14"/>
        <v>1508</v>
      </c>
      <c r="L46" s="27">
        <f t="shared" si="19"/>
        <v>57304</v>
      </c>
      <c r="M46" s="27">
        <f t="shared" si="15"/>
        <v>572.28600000000006</v>
      </c>
      <c r="N46" s="27">
        <f t="shared" si="16"/>
        <v>572.28600000000006</v>
      </c>
      <c r="O46" s="27">
        <f t="shared" si="20"/>
        <v>-81280.930500000279</v>
      </c>
      <c r="P46" s="27">
        <f t="shared" si="21"/>
        <v>81280.930500000279</v>
      </c>
      <c r="U46" s="108"/>
    </row>
    <row r="47" spans="1:21">
      <c r="A47" s="31">
        <v>37073</v>
      </c>
      <c r="C47" s="6">
        <v>39</v>
      </c>
      <c r="D47" s="29">
        <f t="shared" si="12"/>
        <v>1508</v>
      </c>
      <c r="E47" s="29">
        <f t="shared" si="17"/>
        <v>58812</v>
      </c>
      <c r="F47" s="29">
        <f t="shared" si="13"/>
        <v>-212671</v>
      </c>
      <c r="G47" s="34">
        <f>+Inputs!$D$2</f>
        <v>0.3795</v>
      </c>
      <c r="I47" s="27">
        <f t="shared" si="18"/>
        <v>271483</v>
      </c>
      <c r="K47" s="27">
        <f t="shared" si="14"/>
        <v>1508</v>
      </c>
      <c r="L47" s="27">
        <f t="shared" si="19"/>
        <v>58812</v>
      </c>
      <c r="M47" s="27">
        <f t="shared" si="15"/>
        <v>572.28600000000006</v>
      </c>
      <c r="N47" s="27">
        <f t="shared" si="16"/>
        <v>572.28600000000006</v>
      </c>
      <c r="O47" s="27">
        <f t="shared" si="20"/>
        <v>-80708.644500000286</v>
      </c>
      <c r="P47" s="27">
        <f t="shared" si="21"/>
        <v>80708.644500000286</v>
      </c>
      <c r="U47" s="108"/>
    </row>
    <row r="48" spans="1:21">
      <c r="A48" s="30">
        <v>37104</v>
      </c>
      <c r="C48" s="6">
        <v>40</v>
      </c>
      <c r="D48" s="29">
        <f t="shared" si="12"/>
        <v>1508</v>
      </c>
      <c r="E48" s="29">
        <f t="shared" si="17"/>
        <v>60320</v>
      </c>
      <c r="F48" s="29">
        <f t="shared" si="13"/>
        <v>-211163</v>
      </c>
      <c r="G48" s="34">
        <f>+Inputs!$D$2</f>
        <v>0.3795</v>
      </c>
      <c r="I48" s="27">
        <f t="shared" si="18"/>
        <v>271483</v>
      </c>
      <c r="K48" s="27">
        <f t="shared" si="14"/>
        <v>1508</v>
      </c>
      <c r="L48" s="27">
        <f t="shared" si="19"/>
        <v>60320</v>
      </c>
      <c r="M48" s="27">
        <f t="shared" si="15"/>
        <v>572.28600000000006</v>
      </c>
      <c r="N48" s="27">
        <f t="shared" si="16"/>
        <v>572.28600000000006</v>
      </c>
      <c r="O48" s="27">
        <f t="shared" si="20"/>
        <v>-80136.358500000293</v>
      </c>
      <c r="P48" s="27">
        <f t="shared" si="21"/>
        <v>80136.358500000293</v>
      </c>
      <c r="U48" s="108"/>
    </row>
    <row r="49" spans="1:21">
      <c r="A49" s="31">
        <v>37135</v>
      </c>
      <c r="C49" s="6">
        <v>41</v>
      </c>
      <c r="D49" s="29">
        <f t="shared" si="12"/>
        <v>1508</v>
      </c>
      <c r="E49" s="29">
        <f t="shared" si="17"/>
        <v>61828</v>
      </c>
      <c r="F49" s="29">
        <f t="shared" si="13"/>
        <v>-209655</v>
      </c>
      <c r="G49" s="34">
        <f>+Inputs!$D$2</f>
        <v>0.3795</v>
      </c>
      <c r="I49" s="27">
        <f t="shared" si="18"/>
        <v>271483</v>
      </c>
      <c r="K49" s="27">
        <f t="shared" si="14"/>
        <v>1508</v>
      </c>
      <c r="L49" s="27">
        <f t="shared" si="19"/>
        <v>61828</v>
      </c>
      <c r="M49" s="27">
        <f t="shared" si="15"/>
        <v>572.28600000000006</v>
      </c>
      <c r="N49" s="27">
        <f t="shared" si="16"/>
        <v>572.28600000000006</v>
      </c>
      <c r="O49" s="27">
        <f t="shared" si="20"/>
        <v>-79564.0725000003</v>
      </c>
      <c r="P49" s="27">
        <f t="shared" si="21"/>
        <v>79564.0725000003</v>
      </c>
      <c r="U49" s="108"/>
    </row>
    <row r="50" spans="1:21">
      <c r="A50" s="30">
        <v>37165</v>
      </c>
      <c r="C50" s="6">
        <v>42</v>
      </c>
      <c r="D50" s="29">
        <f t="shared" si="12"/>
        <v>1508</v>
      </c>
      <c r="E50" s="29">
        <f t="shared" si="17"/>
        <v>63336</v>
      </c>
      <c r="F50" s="29">
        <f t="shared" si="13"/>
        <v>-208147</v>
      </c>
      <c r="G50" s="34">
        <f>+Inputs!$D$2</f>
        <v>0.3795</v>
      </c>
      <c r="I50" s="27">
        <f t="shared" si="18"/>
        <v>271483</v>
      </c>
      <c r="K50" s="27">
        <f t="shared" si="14"/>
        <v>1508</v>
      </c>
      <c r="L50" s="27">
        <f t="shared" si="19"/>
        <v>63336</v>
      </c>
      <c r="M50" s="27">
        <f t="shared" si="15"/>
        <v>572.28600000000006</v>
      </c>
      <c r="N50" s="27">
        <f t="shared" si="16"/>
        <v>572.28600000000006</v>
      </c>
      <c r="O50" s="27">
        <f t="shared" si="20"/>
        <v>-78991.786500000308</v>
      </c>
      <c r="P50" s="27">
        <f t="shared" si="21"/>
        <v>78991.786500000308</v>
      </c>
      <c r="U50" s="108"/>
    </row>
    <row r="51" spans="1:21">
      <c r="A51" s="31">
        <v>37196</v>
      </c>
      <c r="C51" s="6">
        <v>43</v>
      </c>
      <c r="D51" s="29">
        <f t="shared" si="12"/>
        <v>1508</v>
      </c>
      <c r="E51" s="29">
        <f t="shared" si="17"/>
        <v>64844</v>
      </c>
      <c r="F51" s="29">
        <f t="shared" si="13"/>
        <v>-206639</v>
      </c>
      <c r="G51" s="34">
        <f>+Inputs!$D$2</f>
        <v>0.3795</v>
      </c>
      <c r="I51" s="27">
        <f t="shared" si="18"/>
        <v>271483</v>
      </c>
      <c r="K51" s="27">
        <f t="shared" si="14"/>
        <v>1508</v>
      </c>
      <c r="L51" s="27">
        <f t="shared" si="19"/>
        <v>64844</v>
      </c>
      <c r="M51" s="27">
        <f t="shared" si="15"/>
        <v>572.28600000000006</v>
      </c>
      <c r="N51" s="27">
        <f t="shared" si="16"/>
        <v>572.28600000000006</v>
      </c>
      <c r="O51" s="27">
        <f t="shared" si="20"/>
        <v>-78419.500500000315</v>
      </c>
      <c r="P51" s="27">
        <f t="shared" si="21"/>
        <v>78419.500500000315</v>
      </c>
      <c r="U51" s="108"/>
    </row>
    <row r="52" spans="1:21">
      <c r="A52" s="30">
        <v>37226</v>
      </c>
      <c r="C52" s="6">
        <v>44</v>
      </c>
      <c r="D52" s="29">
        <f t="shared" si="12"/>
        <v>1508</v>
      </c>
      <c r="E52" s="29">
        <f t="shared" si="17"/>
        <v>66352</v>
      </c>
      <c r="F52" s="29">
        <f t="shared" si="13"/>
        <v>-205131</v>
      </c>
      <c r="G52" s="34">
        <f>+Inputs!$D$2</f>
        <v>0.3795</v>
      </c>
      <c r="I52" s="27">
        <f t="shared" si="18"/>
        <v>271483</v>
      </c>
      <c r="K52" s="27">
        <f t="shared" si="14"/>
        <v>1508</v>
      </c>
      <c r="L52" s="27">
        <f t="shared" si="19"/>
        <v>66352</v>
      </c>
      <c r="M52" s="27">
        <f t="shared" si="15"/>
        <v>572.28600000000006</v>
      </c>
      <c r="N52" s="27">
        <f t="shared" si="16"/>
        <v>572.28600000000006</v>
      </c>
      <c r="O52" s="27">
        <f t="shared" si="20"/>
        <v>-77847.214500000322</v>
      </c>
      <c r="P52" s="27">
        <f t="shared" si="21"/>
        <v>77847.214500000322</v>
      </c>
      <c r="U52" s="108"/>
    </row>
    <row r="53" spans="1:21">
      <c r="A53" s="31">
        <v>37257</v>
      </c>
      <c r="C53" s="6">
        <v>45</v>
      </c>
      <c r="D53" s="29">
        <f t="shared" si="12"/>
        <v>1508</v>
      </c>
      <c r="E53" s="29">
        <f t="shared" si="17"/>
        <v>67860</v>
      </c>
      <c r="F53" s="29">
        <f t="shared" si="13"/>
        <v>-203623</v>
      </c>
      <c r="G53" s="34">
        <f>+Inputs!$D$2</f>
        <v>0.3795</v>
      </c>
      <c r="I53" s="27">
        <f t="shared" si="18"/>
        <v>271483</v>
      </c>
      <c r="K53" s="27">
        <f t="shared" si="14"/>
        <v>1508</v>
      </c>
      <c r="L53" s="27">
        <f t="shared" si="19"/>
        <v>67860</v>
      </c>
      <c r="M53" s="27">
        <f t="shared" si="15"/>
        <v>572.28600000000006</v>
      </c>
      <c r="N53" s="27">
        <f t="shared" si="16"/>
        <v>572.28600000000006</v>
      </c>
      <c r="O53" s="27">
        <f t="shared" si="20"/>
        <v>-77274.928500000329</v>
      </c>
      <c r="P53" s="27">
        <f t="shared" si="21"/>
        <v>77274.928500000329</v>
      </c>
      <c r="U53" s="108"/>
    </row>
    <row r="54" spans="1:21">
      <c r="A54" s="30">
        <v>37288</v>
      </c>
      <c r="C54" s="6">
        <v>46</v>
      </c>
      <c r="D54" s="29">
        <f t="shared" si="12"/>
        <v>1508</v>
      </c>
      <c r="E54" s="29">
        <f t="shared" si="17"/>
        <v>69368</v>
      </c>
      <c r="F54" s="29">
        <f t="shared" si="13"/>
        <v>-202115</v>
      </c>
      <c r="G54" s="34">
        <f>+Inputs!$D$2</f>
        <v>0.3795</v>
      </c>
      <c r="I54" s="27">
        <f t="shared" si="18"/>
        <v>271483</v>
      </c>
      <c r="K54" s="27">
        <f t="shared" si="14"/>
        <v>1508</v>
      </c>
      <c r="L54" s="27">
        <f t="shared" si="19"/>
        <v>69368</v>
      </c>
      <c r="M54" s="27">
        <f t="shared" si="15"/>
        <v>572.28600000000006</v>
      </c>
      <c r="N54" s="27">
        <f t="shared" si="16"/>
        <v>572.28600000000006</v>
      </c>
      <c r="O54" s="27">
        <f t="shared" si="20"/>
        <v>-76702.642500000336</v>
      </c>
      <c r="P54" s="27">
        <f t="shared" si="21"/>
        <v>76702.642500000336</v>
      </c>
      <c r="U54" s="108"/>
    </row>
    <row r="55" spans="1:21">
      <c r="A55" s="31">
        <v>37316</v>
      </c>
      <c r="C55" s="6">
        <v>47</v>
      </c>
      <c r="D55" s="29">
        <f t="shared" si="12"/>
        <v>1508</v>
      </c>
      <c r="E55" s="29">
        <f t="shared" si="17"/>
        <v>70876</v>
      </c>
      <c r="F55" s="29">
        <f t="shared" si="13"/>
        <v>-200607</v>
      </c>
      <c r="G55" s="34">
        <f>+Inputs!$D$2</f>
        <v>0.3795</v>
      </c>
      <c r="I55" s="27">
        <f t="shared" si="18"/>
        <v>271483</v>
      </c>
      <c r="K55" s="27">
        <f t="shared" si="14"/>
        <v>1508</v>
      </c>
      <c r="L55" s="27">
        <f t="shared" si="19"/>
        <v>70876</v>
      </c>
      <c r="M55" s="27">
        <f t="shared" si="15"/>
        <v>572.28600000000006</v>
      </c>
      <c r="N55" s="27">
        <f t="shared" si="16"/>
        <v>572.28600000000006</v>
      </c>
      <c r="O55" s="27">
        <f t="shared" si="20"/>
        <v>-76130.356500000344</v>
      </c>
      <c r="P55" s="27">
        <f t="shared" si="21"/>
        <v>76130.356500000344</v>
      </c>
      <c r="U55" s="108"/>
    </row>
    <row r="56" spans="1:21">
      <c r="A56" s="30">
        <v>37347</v>
      </c>
      <c r="C56" s="6">
        <v>48</v>
      </c>
      <c r="D56" s="29">
        <f t="shared" si="12"/>
        <v>1508</v>
      </c>
      <c r="E56" s="29">
        <f t="shared" si="17"/>
        <v>72384</v>
      </c>
      <c r="F56" s="29">
        <f t="shared" si="13"/>
        <v>-199099</v>
      </c>
      <c r="G56" s="34">
        <f>+Inputs!$D$2</f>
        <v>0.3795</v>
      </c>
      <c r="I56" s="27">
        <f t="shared" si="18"/>
        <v>271483</v>
      </c>
      <c r="K56" s="27">
        <f t="shared" si="14"/>
        <v>1508</v>
      </c>
      <c r="L56" s="27">
        <f t="shared" si="19"/>
        <v>72384</v>
      </c>
      <c r="M56" s="27">
        <f t="shared" si="15"/>
        <v>572.28600000000006</v>
      </c>
      <c r="N56" s="27">
        <f t="shared" si="16"/>
        <v>572.28600000000006</v>
      </c>
      <c r="O56" s="27">
        <f t="shared" si="20"/>
        <v>-75558.070500000351</v>
      </c>
      <c r="P56" s="27">
        <f t="shared" si="21"/>
        <v>75558.070500000351</v>
      </c>
    </row>
    <row r="57" spans="1:21">
      <c r="A57" s="31">
        <v>37377</v>
      </c>
      <c r="C57" s="6">
        <v>49</v>
      </c>
      <c r="D57" s="29">
        <f t="shared" si="12"/>
        <v>1508</v>
      </c>
      <c r="E57" s="29">
        <f t="shared" si="17"/>
        <v>73892</v>
      </c>
      <c r="F57" s="29">
        <f t="shared" si="13"/>
        <v>-197591</v>
      </c>
      <c r="G57" s="34">
        <f>+Inputs!$D$2</f>
        <v>0.3795</v>
      </c>
      <c r="I57" s="27">
        <f t="shared" si="18"/>
        <v>271483</v>
      </c>
      <c r="K57" s="27">
        <f t="shared" si="14"/>
        <v>1508</v>
      </c>
      <c r="L57" s="27">
        <f t="shared" si="19"/>
        <v>73892</v>
      </c>
      <c r="M57" s="27">
        <f t="shared" si="15"/>
        <v>572.28600000000006</v>
      </c>
      <c r="N57" s="27">
        <f t="shared" si="16"/>
        <v>572.28600000000006</v>
      </c>
      <c r="O57" s="27">
        <f t="shared" si="20"/>
        <v>-74985.784500000358</v>
      </c>
      <c r="P57" s="27">
        <f t="shared" si="21"/>
        <v>74985.784500000358</v>
      </c>
    </row>
    <row r="58" spans="1:21">
      <c r="A58" s="30">
        <v>37408</v>
      </c>
      <c r="C58" s="6">
        <v>50</v>
      </c>
      <c r="D58" s="29">
        <f t="shared" si="12"/>
        <v>1508</v>
      </c>
      <c r="E58" s="29">
        <f t="shared" si="17"/>
        <v>75400</v>
      </c>
      <c r="F58" s="29">
        <f t="shared" si="13"/>
        <v>-196083</v>
      </c>
      <c r="G58" s="34">
        <f>+Inputs!$D$2</f>
        <v>0.3795</v>
      </c>
      <c r="I58" s="27">
        <f t="shared" si="18"/>
        <v>271483</v>
      </c>
      <c r="K58" s="27">
        <f t="shared" si="14"/>
        <v>1508</v>
      </c>
      <c r="L58" s="27">
        <f t="shared" si="19"/>
        <v>75400</v>
      </c>
      <c r="M58" s="27">
        <f t="shared" si="15"/>
        <v>572.28600000000006</v>
      </c>
      <c r="N58" s="27">
        <f t="shared" si="16"/>
        <v>572.28600000000006</v>
      </c>
      <c r="O58" s="27">
        <f t="shared" si="20"/>
        <v>-74413.498500000365</v>
      </c>
      <c r="P58" s="27">
        <f t="shared" si="21"/>
        <v>74413.498500000365</v>
      </c>
    </row>
    <row r="59" spans="1:21">
      <c r="A59" s="31">
        <v>37438</v>
      </c>
      <c r="C59" s="6">
        <v>51</v>
      </c>
      <c r="D59" s="29">
        <f t="shared" si="12"/>
        <v>1508</v>
      </c>
      <c r="E59" s="29">
        <f t="shared" si="17"/>
        <v>76908</v>
      </c>
      <c r="F59" s="29">
        <f t="shared" si="13"/>
        <v>-194575</v>
      </c>
      <c r="G59" s="34">
        <f>+Inputs!$D$2</f>
        <v>0.3795</v>
      </c>
      <c r="I59" s="27">
        <f t="shared" si="18"/>
        <v>271483</v>
      </c>
      <c r="K59" s="27">
        <f t="shared" si="14"/>
        <v>1508</v>
      </c>
      <c r="L59" s="27">
        <f t="shared" si="19"/>
        <v>76908</v>
      </c>
      <c r="M59" s="27">
        <f t="shared" si="15"/>
        <v>572.28600000000006</v>
      </c>
      <c r="N59" s="27">
        <f t="shared" si="16"/>
        <v>572.28600000000006</v>
      </c>
      <c r="O59" s="27">
        <f t="shared" si="20"/>
        <v>-73841.212500000373</v>
      </c>
      <c r="P59" s="27">
        <f t="shared" si="21"/>
        <v>73841.212500000373</v>
      </c>
    </row>
    <row r="60" spans="1:21">
      <c r="A60" s="30">
        <v>37469</v>
      </c>
      <c r="C60" s="6">
        <v>52</v>
      </c>
      <c r="D60" s="29">
        <f t="shared" si="12"/>
        <v>1508</v>
      </c>
      <c r="E60" s="29">
        <f t="shared" si="17"/>
        <v>78416</v>
      </c>
      <c r="F60" s="29">
        <f t="shared" si="13"/>
        <v>-193067</v>
      </c>
      <c r="G60" s="34">
        <f>+Inputs!$D$2</f>
        <v>0.3795</v>
      </c>
      <c r="I60" s="27">
        <f t="shared" si="18"/>
        <v>271483</v>
      </c>
      <c r="K60" s="27">
        <f t="shared" si="14"/>
        <v>1508</v>
      </c>
      <c r="L60" s="27">
        <f t="shared" si="19"/>
        <v>78416</v>
      </c>
      <c r="M60" s="27">
        <f t="shared" si="15"/>
        <v>572.28600000000006</v>
      </c>
      <c r="N60" s="27">
        <f t="shared" si="16"/>
        <v>572.28600000000006</v>
      </c>
      <c r="O60" s="27">
        <f t="shared" si="20"/>
        <v>-73268.92650000038</v>
      </c>
      <c r="P60" s="27">
        <f t="shared" si="21"/>
        <v>73268.92650000038</v>
      </c>
    </row>
    <row r="61" spans="1:21">
      <c r="A61" s="31">
        <v>37500</v>
      </c>
      <c r="C61" s="6">
        <v>53</v>
      </c>
      <c r="D61" s="29">
        <f t="shared" si="12"/>
        <v>1508</v>
      </c>
      <c r="E61" s="29">
        <f t="shared" si="17"/>
        <v>79924</v>
      </c>
      <c r="F61" s="29">
        <f t="shared" si="13"/>
        <v>-191559</v>
      </c>
      <c r="G61" s="34">
        <f>+Inputs!$D$2</f>
        <v>0.3795</v>
      </c>
      <c r="I61" s="27">
        <f t="shared" si="18"/>
        <v>271483</v>
      </c>
      <c r="K61" s="27">
        <f t="shared" si="14"/>
        <v>1508</v>
      </c>
      <c r="L61" s="27">
        <f t="shared" si="19"/>
        <v>79924</v>
      </c>
      <c r="M61" s="27">
        <f t="shared" si="15"/>
        <v>572.28600000000006</v>
      </c>
      <c r="N61" s="27">
        <f t="shared" si="16"/>
        <v>572.28600000000006</v>
      </c>
      <c r="O61" s="27">
        <f t="shared" si="20"/>
        <v>-72696.640500000387</v>
      </c>
      <c r="P61" s="27">
        <f t="shared" si="21"/>
        <v>72696.640500000387</v>
      </c>
    </row>
    <row r="62" spans="1:21">
      <c r="A62" s="30">
        <v>37530</v>
      </c>
      <c r="C62" s="6">
        <v>54</v>
      </c>
      <c r="D62" s="29">
        <f t="shared" si="12"/>
        <v>1508</v>
      </c>
      <c r="E62" s="29">
        <f t="shared" si="17"/>
        <v>81432</v>
      </c>
      <c r="F62" s="29">
        <f t="shared" si="13"/>
        <v>-190051</v>
      </c>
      <c r="G62" s="34">
        <f>+Inputs!$D$2</f>
        <v>0.3795</v>
      </c>
      <c r="I62" s="27">
        <f t="shared" si="18"/>
        <v>271483</v>
      </c>
      <c r="K62" s="27">
        <f t="shared" si="14"/>
        <v>1508</v>
      </c>
      <c r="L62" s="27">
        <f t="shared" si="19"/>
        <v>81432</v>
      </c>
      <c r="M62" s="27">
        <f t="shared" si="15"/>
        <v>572.28600000000006</v>
      </c>
      <c r="N62" s="27">
        <f t="shared" si="16"/>
        <v>572.28600000000006</v>
      </c>
      <c r="O62" s="27">
        <f t="shared" si="20"/>
        <v>-72124.354500000394</v>
      </c>
      <c r="P62" s="27">
        <f t="shared" si="21"/>
        <v>72124.354500000394</v>
      </c>
    </row>
    <row r="63" spans="1:21">
      <c r="A63" s="31">
        <v>37561</v>
      </c>
      <c r="C63" s="6">
        <v>55</v>
      </c>
      <c r="D63" s="29">
        <f t="shared" si="12"/>
        <v>1508</v>
      </c>
      <c r="E63" s="29">
        <f t="shared" si="17"/>
        <v>82940</v>
      </c>
      <c r="F63" s="29">
        <f t="shared" si="13"/>
        <v>-188543</v>
      </c>
      <c r="G63" s="34">
        <f>+Inputs!$D$2</f>
        <v>0.3795</v>
      </c>
      <c r="I63" s="27">
        <f t="shared" si="18"/>
        <v>271483</v>
      </c>
      <c r="K63" s="27">
        <f t="shared" si="14"/>
        <v>1508</v>
      </c>
      <c r="L63" s="27">
        <f t="shared" si="19"/>
        <v>82940</v>
      </c>
      <c r="M63" s="27">
        <f t="shared" si="15"/>
        <v>572.28600000000006</v>
      </c>
      <c r="N63" s="27">
        <f t="shared" si="16"/>
        <v>572.28600000000006</v>
      </c>
      <c r="O63" s="27">
        <f t="shared" si="20"/>
        <v>-71552.068500000401</v>
      </c>
      <c r="P63" s="27">
        <f t="shared" si="21"/>
        <v>71552.068500000401</v>
      </c>
    </row>
    <row r="64" spans="1:21">
      <c r="A64" s="30">
        <v>37591</v>
      </c>
      <c r="C64" s="6">
        <v>56</v>
      </c>
      <c r="D64" s="29">
        <f t="shared" si="12"/>
        <v>1508</v>
      </c>
      <c r="E64" s="29">
        <f t="shared" si="17"/>
        <v>84448</v>
      </c>
      <c r="F64" s="29">
        <f t="shared" si="13"/>
        <v>-187035</v>
      </c>
      <c r="G64" s="34">
        <f>+Inputs!$D$2</f>
        <v>0.3795</v>
      </c>
      <c r="I64" s="27">
        <f t="shared" si="18"/>
        <v>271483</v>
      </c>
      <c r="K64" s="27">
        <f t="shared" si="14"/>
        <v>1508</v>
      </c>
      <c r="L64" s="27">
        <f t="shared" si="19"/>
        <v>84448</v>
      </c>
      <c r="M64" s="27">
        <f t="shared" si="15"/>
        <v>572.28600000000006</v>
      </c>
      <c r="N64" s="27">
        <f t="shared" si="16"/>
        <v>572.28600000000006</v>
      </c>
      <c r="O64" s="27">
        <f t="shared" si="20"/>
        <v>-70979.782500000409</v>
      </c>
      <c r="P64" s="27">
        <f t="shared" si="21"/>
        <v>70979.782500000409</v>
      </c>
    </row>
    <row r="65" spans="1:16">
      <c r="A65" s="31">
        <v>37622</v>
      </c>
      <c r="C65" s="6">
        <v>57</v>
      </c>
      <c r="D65" s="29">
        <f t="shared" si="12"/>
        <v>1508</v>
      </c>
      <c r="E65" s="29">
        <f t="shared" si="17"/>
        <v>85956</v>
      </c>
      <c r="F65" s="29">
        <f t="shared" si="13"/>
        <v>-185527</v>
      </c>
      <c r="G65" s="34">
        <f>+Inputs!$D$2</f>
        <v>0.3795</v>
      </c>
      <c r="I65" s="27">
        <f t="shared" si="18"/>
        <v>271483</v>
      </c>
      <c r="K65" s="27">
        <f t="shared" si="14"/>
        <v>1508</v>
      </c>
      <c r="L65" s="27">
        <f t="shared" si="19"/>
        <v>85956</v>
      </c>
      <c r="M65" s="27">
        <f t="shared" si="15"/>
        <v>572.28600000000006</v>
      </c>
      <c r="N65" s="27">
        <f t="shared" si="16"/>
        <v>572.28600000000006</v>
      </c>
      <c r="O65" s="27">
        <f t="shared" si="20"/>
        <v>-70407.496500000416</v>
      </c>
      <c r="P65" s="27">
        <f t="shared" si="21"/>
        <v>70407.496500000416</v>
      </c>
    </row>
    <row r="66" spans="1:16">
      <c r="A66" s="30">
        <v>37653</v>
      </c>
      <c r="C66" s="6">
        <v>58</v>
      </c>
      <c r="D66" s="29">
        <f t="shared" si="12"/>
        <v>1508</v>
      </c>
      <c r="E66" s="29">
        <f t="shared" si="17"/>
        <v>87464</v>
      </c>
      <c r="F66" s="29">
        <f t="shared" si="13"/>
        <v>-184019</v>
      </c>
      <c r="G66" s="34">
        <f>+Inputs!$D$2</f>
        <v>0.3795</v>
      </c>
      <c r="I66" s="27">
        <f t="shared" si="18"/>
        <v>271483</v>
      </c>
      <c r="K66" s="27">
        <f t="shared" si="14"/>
        <v>1508</v>
      </c>
      <c r="L66" s="27">
        <f t="shared" si="19"/>
        <v>87464</v>
      </c>
      <c r="M66" s="27">
        <f t="shared" si="15"/>
        <v>572.28600000000006</v>
      </c>
      <c r="N66" s="27">
        <f t="shared" si="16"/>
        <v>572.28600000000006</v>
      </c>
      <c r="O66" s="27">
        <f t="shared" si="20"/>
        <v>-69835.210500000423</v>
      </c>
      <c r="P66" s="27">
        <f t="shared" si="21"/>
        <v>69835.210500000423</v>
      </c>
    </row>
    <row r="67" spans="1:16">
      <c r="A67" s="31">
        <v>37681</v>
      </c>
      <c r="C67" s="6">
        <v>59</v>
      </c>
      <c r="D67" s="29">
        <f t="shared" si="12"/>
        <v>1508</v>
      </c>
      <c r="E67" s="29">
        <f t="shared" si="17"/>
        <v>88972</v>
      </c>
      <c r="F67" s="29">
        <f t="shared" si="13"/>
        <v>-182511</v>
      </c>
      <c r="G67" s="34">
        <f>+Inputs!$D$2</f>
        <v>0.3795</v>
      </c>
      <c r="I67" s="27">
        <f t="shared" si="18"/>
        <v>271483</v>
      </c>
      <c r="K67" s="27">
        <f t="shared" si="14"/>
        <v>1508</v>
      </c>
      <c r="L67" s="27">
        <f t="shared" si="19"/>
        <v>88972</v>
      </c>
      <c r="M67" s="27">
        <f t="shared" si="15"/>
        <v>572.28600000000006</v>
      </c>
      <c r="N67" s="27">
        <f t="shared" si="16"/>
        <v>572.28600000000006</v>
      </c>
      <c r="O67" s="27">
        <f t="shared" si="20"/>
        <v>-69262.92450000043</v>
      </c>
      <c r="P67" s="27">
        <f t="shared" si="21"/>
        <v>69262.92450000043</v>
      </c>
    </row>
    <row r="68" spans="1:16">
      <c r="A68" s="30">
        <v>37712</v>
      </c>
      <c r="C68" s="6">
        <v>60</v>
      </c>
      <c r="D68" s="29">
        <f t="shared" si="12"/>
        <v>1508</v>
      </c>
      <c r="E68" s="29">
        <f t="shared" si="17"/>
        <v>90480</v>
      </c>
      <c r="F68" s="29">
        <f t="shared" si="13"/>
        <v>-181003</v>
      </c>
      <c r="G68" s="34">
        <f>+Inputs!$D$2</f>
        <v>0.3795</v>
      </c>
      <c r="I68" s="27">
        <f t="shared" si="18"/>
        <v>271483</v>
      </c>
      <c r="K68" s="27">
        <f t="shared" si="14"/>
        <v>1508</v>
      </c>
      <c r="L68" s="27">
        <f t="shared" si="19"/>
        <v>90480</v>
      </c>
      <c r="M68" s="27">
        <f t="shared" si="15"/>
        <v>572.28600000000006</v>
      </c>
      <c r="N68" s="27">
        <f t="shared" si="16"/>
        <v>572.28600000000006</v>
      </c>
      <c r="O68" s="27">
        <f t="shared" si="20"/>
        <v>-68690.638500000437</v>
      </c>
      <c r="P68" s="27">
        <f t="shared" si="21"/>
        <v>68690.638500000437</v>
      </c>
    </row>
    <row r="69" spans="1:16">
      <c r="A69" s="31">
        <v>37742</v>
      </c>
      <c r="C69" s="6">
        <v>61</v>
      </c>
      <c r="D69" s="29">
        <f t="shared" si="12"/>
        <v>1508</v>
      </c>
      <c r="E69" s="29">
        <f t="shared" si="17"/>
        <v>91988</v>
      </c>
      <c r="F69" s="29">
        <f t="shared" si="13"/>
        <v>-179495</v>
      </c>
      <c r="G69" s="34">
        <f>+Inputs!$D$3</f>
        <v>0.37951000000000001</v>
      </c>
      <c r="I69" s="27">
        <f t="shared" si="18"/>
        <v>271483</v>
      </c>
      <c r="K69" s="27">
        <f t="shared" si="14"/>
        <v>1508</v>
      </c>
      <c r="L69" s="27">
        <f t="shared" si="19"/>
        <v>91988</v>
      </c>
      <c r="M69" s="27">
        <f t="shared" si="15"/>
        <v>572.30108000000007</v>
      </c>
      <c r="N69" s="27">
        <f t="shared" si="16"/>
        <v>572.30108000000007</v>
      </c>
      <c r="O69" s="27">
        <f t="shared" si="20"/>
        <v>-68118.337420000433</v>
      </c>
      <c r="P69" s="27">
        <f t="shared" si="21"/>
        <v>68118.337420000433</v>
      </c>
    </row>
    <row r="70" spans="1:16">
      <c r="A70" s="30">
        <v>37773</v>
      </c>
      <c r="C70" s="6">
        <v>62</v>
      </c>
      <c r="D70" s="29">
        <f t="shared" si="12"/>
        <v>1508</v>
      </c>
      <c r="E70" s="29">
        <f t="shared" si="17"/>
        <v>93496</v>
      </c>
      <c r="F70" s="29">
        <f t="shared" si="13"/>
        <v>-177987</v>
      </c>
      <c r="G70" s="34">
        <f>+Inputs!$D$3</f>
        <v>0.37951000000000001</v>
      </c>
      <c r="I70" s="27">
        <f t="shared" si="18"/>
        <v>271483</v>
      </c>
      <c r="K70" s="27">
        <f t="shared" si="14"/>
        <v>1508</v>
      </c>
      <c r="L70" s="27">
        <f t="shared" si="19"/>
        <v>93496</v>
      </c>
      <c r="M70" s="27">
        <f t="shared" si="15"/>
        <v>572.30108000000007</v>
      </c>
      <c r="N70" s="27">
        <f t="shared" si="16"/>
        <v>572.30108000000007</v>
      </c>
      <c r="O70" s="27">
        <f t="shared" si="20"/>
        <v>-67546.036340000428</v>
      </c>
      <c r="P70" s="27">
        <f t="shared" si="21"/>
        <v>67546.036340000428</v>
      </c>
    </row>
    <row r="71" spans="1:16">
      <c r="A71" s="31">
        <v>37803</v>
      </c>
      <c r="C71" s="6">
        <v>63</v>
      </c>
      <c r="D71" s="29">
        <f t="shared" si="12"/>
        <v>1508</v>
      </c>
      <c r="E71" s="29">
        <f t="shared" si="17"/>
        <v>95004</v>
      </c>
      <c r="F71" s="29">
        <f t="shared" si="13"/>
        <v>-176479</v>
      </c>
      <c r="G71" s="34">
        <f>+Inputs!$D$3</f>
        <v>0.37951000000000001</v>
      </c>
      <c r="I71" s="27">
        <f t="shared" si="18"/>
        <v>271483</v>
      </c>
      <c r="K71" s="27">
        <f t="shared" si="14"/>
        <v>1508</v>
      </c>
      <c r="L71" s="27">
        <f t="shared" si="19"/>
        <v>95004</v>
      </c>
      <c r="M71" s="27">
        <f t="shared" si="15"/>
        <v>572.30108000000007</v>
      </c>
      <c r="N71" s="27">
        <f t="shared" si="16"/>
        <v>572.30108000000007</v>
      </c>
      <c r="O71" s="27">
        <f t="shared" si="20"/>
        <v>-66973.735260000423</v>
      </c>
      <c r="P71" s="27">
        <f t="shared" si="21"/>
        <v>66973.735260000423</v>
      </c>
    </row>
    <row r="72" spans="1:16">
      <c r="A72" s="30">
        <v>37834</v>
      </c>
      <c r="C72" s="6">
        <v>64</v>
      </c>
      <c r="D72" s="29">
        <f t="shared" si="12"/>
        <v>1508</v>
      </c>
      <c r="E72" s="29">
        <f t="shared" si="17"/>
        <v>96512</v>
      </c>
      <c r="F72" s="29">
        <f t="shared" si="13"/>
        <v>-174971</v>
      </c>
      <c r="G72" s="34">
        <f>+Inputs!$D$3</f>
        <v>0.37951000000000001</v>
      </c>
      <c r="I72" s="27">
        <f t="shared" si="18"/>
        <v>271483</v>
      </c>
      <c r="K72" s="27">
        <f t="shared" si="14"/>
        <v>1508</v>
      </c>
      <c r="L72" s="27">
        <f t="shared" si="19"/>
        <v>96512</v>
      </c>
      <c r="M72" s="27">
        <f t="shared" si="15"/>
        <v>572.30108000000007</v>
      </c>
      <c r="N72" s="27">
        <f t="shared" si="16"/>
        <v>572.30108000000007</v>
      </c>
      <c r="O72" s="27">
        <f t="shared" si="20"/>
        <v>-66401.434180000419</v>
      </c>
      <c r="P72" s="27">
        <f t="shared" si="21"/>
        <v>66401.434180000419</v>
      </c>
    </row>
    <row r="73" spans="1:16">
      <c r="A73" s="31">
        <v>37865</v>
      </c>
      <c r="C73" s="6">
        <v>65</v>
      </c>
      <c r="D73" s="29">
        <f t="shared" ref="D73:D104" si="22">ROUND(-(+$B$9/180)*1,0)</f>
        <v>1508</v>
      </c>
      <c r="E73" s="29">
        <f t="shared" si="17"/>
        <v>98020</v>
      </c>
      <c r="F73" s="29">
        <f t="shared" ref="F73:F104" si="23">$B$9+E73</f>
        <v>-173463</v>
      </c>
      <c r="G73" s="34">
        <f>+Inputs!$D$3</f>
        <v>0.37951000000000001</v>
      </c>
      <c r="I73" s="27">
        <f t="shared" si="18"/>
        <v>271483</v>
      </c>
      <c r="K73" s="27">
        <f t="shared" ref="K73:K104" si="24">D73</f>
        <v>1508</v>
      </c>
      <c r="L73" s="27">
        <f t="shared" si="19"/>
        <v>98020</v>
      </c>
      <c r="M73" s="27">
        <f t="shared" ref="M73:M104" si="25">K73*G73</f>
        <v>572.30108000000007</v>
      </c>
      <c r="N73" s="27">
        <f t="shared" ref="N73:N104" si="26">M73-J73</f>
        <v>572.30108000000007</v>
      </c>
      <c r="O73" s="27">
        <f t="shared" si="20"/>
        <v>-65829.133100000414</v>
      </c>
      <c r="P73" s="27">
        <f t="shared" si="21"/>
        <v>65829.133100000414</v>
      </c>
    </row>
    <row r="74" spans="1:16">
      <c r="A74" s="30">
        <v>37895</v>
      </c>
      <c r="C74" s="6">
        <v>66</v>
      </c>
      <c r="D74" s="29">
        <f t="shared" si="22"/>
        <v>1508</v>
      </c>
      <c r="E74" s="29">
        <f t="shared" ref="E74:E105" si="27">+E73+D74</f>
        <v>99528</v>
      </c>
      <c r="F74" s="29">
        <f t="shared" si="23"/>
        <v>-171955</v>
      </c>
      <c r="G74" s="34">
        <f>+Inputs!$D$3</f>
        <v>0.37951000000000001</v>
      </c>
      <c r="I74" s="27">
        <f t="shared" ref="I74:I105" si="28">+I73+H74</f>
        <v>271483</v>
      </c>
      <c r="K74" s="27">
        <f t="shared" si="24"/>
        <v>1508</v>
      </c>
      <c r="L74" s="27">
        <f t="shared" ref="L74:L105" si="29">+L73+K74</f>
        <v>99528</v>
      </c>
      <c r="M74" s="27">
        <f t="shared" si="25"/>
        <v>572.30108000000007</v>
      </c>
      <c r="N74" s="27">
        <f t="shared" si="26"/>
        <v>572.30108000000007</v>
      </c>
      <c r="O74" s="27">
        <f t="shared" ref="O74:O105" si="30">+O73+N74</f>
        <v>-65256.832020000416</v>
      </c>
      <c r="P74" s="27">
        <f t="shared" ref="P74:P105" si="31">P73-N74</f>
        <v>65256.832020000416</v>
      </c>
    </row>
    <row r="75" spans="1:16">
      <c r="A75" s="31">
        <v>37926</v>
      </c>
      <c r="C75" s="6">
        <v>67</v>
      </c>
      <c r="D75" s="29">
        <f t="shared" si="22"/>
        <v>1508</v>
      </c>
      <c r="E75" s="29">
        <f t="shared" si="27"/>
        <v>101036</v>
      </c>
      <c r="F75" s="29">
        <f t="shared" si="23"/>
        <v>-170447</v>
      </c>
      <c r="G75" s="34">
        <f>+Inputs!$D$3</f>
        <v>0.37951000000000001</v>
      </c>
      <c r="I75" s="27">
        <f t="shared" si="28"/>
        <v>271483</v>
      </c>
      <c r="K75" s="27">
        <f t="shared" si="24"/>
        <v>1508</v>
      </c>
      <c r="L75" s="27">
        <f t="shared" si="29"/>
        <v>101036</v>
      </c>
      <c r="M75" s="27">
        <f t="shared" si="25"/>
        <v>572.30108000000007</v>
      </c>
      <c r="N75" s="27">
        <f t="shared" si="26"/>
        <v>572.30108000000007</v>
      </c>
      <c r="O75" s="27">
        <f t="shared" si="30"/>
        <v>-64684.530940000419</v>
      </c>
      <c r="P75" s="27">
        <f t="shared" si="31"/>
        <v>64684.530940000419</v>
      </c>
    </row>
    <row r="76" spans="1:16">
      <c r="A76" s="30">
        <v>37956</v>
      </c>
      <c r="C76" s="6">
        <v>68</v>
      </c>
      <c r="D76" s="29">
        <f t="shared" si="22"/>
        <v>1508</v>
      </c>
      <c r="E76" s="29">
        <f t="shared" si="27"/>
        <v>102544</v>
      </c>
      <c r="F76" s="29">
        <f t="shared" si="23"/>
        <v>-168939</v>
      </c>
      <c r="G76" s="34">
        <f>+Inputs!$D$3</f>
        <v>0.37951000000000001</v>
      </c>
      <c r="I76" s="27">
        <f t="shared" si="28"/>
        <v>271483</v>
      </c>
      <c r="K76" s="27">
        <f t="shared" si="24"/>
        <v>1508</v>
      </c>
      <c r="L76" s="27">
        <f t="shared" si="29"/>
        <v>102544</v>
      </c>
      <c r="M76" s="27">
        <f t="shared" si="25"/>
        <v>572.30108000000007</v>
      </c>
      <c r="N76" s="27">
        <f t="shared" si="26"/>
        <v>572.30108000000007</v>
      </c>
      <c r="O76" s="27">
        <f t="shared" si="30"/>
        <v>-64112.229860000421</v>
      </c>
      <c r="P76" s="27">
        <f t="shared" si="31"/>
        <v>64112.229860000421</v>
      </c>
    </row>
    <row r="77" spans="1:16">
      <c r="A77" s="31">
        <v>37987</v>
      </c>
      <c r="C77" s="6">
        <v>69</v>
      </c>
      <c r="D77" s="29">
        <f t="shared" si="22"/>
        <v>1508</v>
      </c>
      <c r="E77" s="29">
        <f t="shared" si="27"/>
        <v>104052</v>
      </c>
      <c r="F77" s="29">
        <f t="shared" si="23"/>
        <v>-167431</v>
      </c>
      <c r="G77" s="34">
        <f>+Inputs!$D$3</f>
        <v>0.37951000000000001</v>
      </c>
      <c r="I77" s="27">
        <f t="shared" si="28"/>
        <v>271483</v>
      </c>
      <c r="K77" s="27">
        <f t="shared" si="24"/>
        <v>1508</v>
      </c>
      <c r="L77" s="27">
        <f t="shared" si="29"/>
        <v>104052</v>
      </c>
      <c r="M77" s="27">
        <f t="shared" si="25"/>
        <v>572.30108000000007</v>
      </c>
      <c r="N77" s="27">
        <f t="shared" si="26"/>
        <v>572.30108000000007</v>
      </c>
      <c r="O77" s="27">
        <f t="shared" si="30"/>
        <v>-63539.928780000424</v>
      </c>
      <c r="P77" s="27">
        <f t="shared" si="31"/>
        <v>63539.928780000424</v>
      </c>
    </row>
    <row r="78" spans="1:16">
      <c r="A78" s="30">
        <v>38018</v>
      </c>
      <c r="C78" s="6">
        <v>70</v>
      </c>
      <c r="D78" s="29">
        <f t="shared" si="22"/>
        <v>1508</v>
      </c>
      <c r="E78" s="29">
        <f t="shared" si="27"/>
        <v>105560</v>
      </c>
      <c r="F78" s="29">
        <f t="shared" si="23"/>
        <v>-165923</v>
      </c>
      <c r="G78" s="34">
        <f>+Inputs!$D$3</f>
        <v>0.37951000000000001</v>
      </c>
      <c r="I78" s="27">
        <f t="shared" si="28"/>
        <v>271483</v>
      </c>
      <c r="K78" s="27">
        <f t="shared" si="24"/>
        <v>1508</v>
      </c>
      <c r="L78" s="27">
        <f t="shared" si="29"/>
        <v>105560</v>
      </c>
      <c r="M78" s="27">
        <f t="shared" si="25"/>
        <v>572.30108000000007</v>
      </c>
      <c r="N78" s="27">
        <f t="shared" si="26"/>
        <v>572.30108000000007</v>
      </c>
      <c r="O78" s="27">
        <f t="shared" si="30"/>
        <v>-62967.627700000427</v>
      </c>
      <c r="P78" s="27">
        <f t="shared" si="31"/>
        <v>62967.627700000427</v>
      </c>
    </row>
    <row r="79" spans="1:16">
      <c r="A79" s="31">
        <v>38047</v>
      </c>
      <c r="C79" s="6">
        <v>71</v>
      </c>
      <c r="D79" s="29">
        <f t="shared" si="22"/>
        <v>1508</v>
      </c>
      <c r="E79" s="29">
        <f t="shared" si="27"/>
        <v>107068</v>
      </c>
      <c r="F79" s="29">
        <f t="shared" si="23"/>
        <v>-164415</v>
      </c>
      <c r="G79" s="34">
        <f>+Inputs!$D$3</f>
        <v>0.37951000000000001</v>
      </c>
      <c r="I79" s="27">
        <f t="shared" si="28"/>
        <v>271483</v>
      </c>
      <c r="K79" s="27">
        <f t="shared" si="24"/>
        <v>1508</v>
      </c>
      <c r="L79" s="27">
        <f t="shared" si="29"/>
        <v>107068</v>
      </c>
      <c r="M79" s="27">
        <f t="shared" si="25"/>
        <v>572.30108000000007</v>
      </c>
      <c r="N79" s="27">
        <f t="shared" si="26"/>
        <v>572.30108000000007</v>
      </c>
      <c r="O79" s="27">
        <f t="shared" si="30"/>
        <v>-62395.326620000429</v>
      </c>
      <c r="P79" s="27">
        <f t="shared" si="31"/>
        <v>62395.326620000429</v>
      </c>
    </row>
    <row r="80" spans="1:16">
      <c r="A80" s="30">
        <v>38078</v>
      </c>
      <c r="C80" s="6">
        <v>72</v>
      </c>
      <c r="D80" s="29">
        <f t="shared" si="22"/>
        <v>1508</v>
      </c>
      <c r="E80" s="29">
        <f t="shared" si="27"/>
        <v>108576</v>
      </c>
      <c r="F80" s="29">
        <f t="shared" si="23"/>
        <v>-162907</v>
      </c>
      <c r="G80" s="34">
        <f>+Inputs!$D$3</f>
        <v>0.37951000000000001</v>
      </c>
      <c r="I80" s="27">
        <f t="shared" si="28"/>
        <v>271483</v>
      </c>
      <c r="K80" s="27">
        <f t="shared" si="24"/>
        <v>1508</v>
      </c>
      <c r="L80" s="27">
        <f t="shared" si="29"/>
        <v>108576</v>
      </c>
      <c r="M80" s="27">
        <f t="shared" si="25"/>
        <v>572.30108000000007</v>
      </c>
      <c r="N80" s="27">
        <f t="shared" si="26"/>
        <v>572.30108000000007</v>
      </c>
      <c r="O80" s="27">
        <f t="shared" si="30"/>
        <v>-61823.025540000432</v>
      </c>
      <c r="P80" s="27">
        <f t="shared" si="31"/>
        <v>61823.025540000432</v>
      </c>
    </row>
    <row r="81" spans="1:16">
      <c r="A81" s="31">
        <v>38108</v>
      </c>
      <c r="C81" s="6">
        <v>73</v>
      </c>
      <c r="D81" s="29">
        <f t="shared" si="22"/>
        <v>1508</v>
      </c>
      <c r="E81" s="29">
        <f t="shared" si="27"/>
        <v>110084</v>
      </c>
      <c r="F81" s="29">
        <f t="shared" si="23"/>
        <v>-161399</v>
      </c>
      <c r="G81" s="34">
        <f>+Inputs!$D$3</f>
        <v>0.37951000000000001</v>
      </c>
      <c r="I81" s="27">
        <f t="shared" si="28"/>
        <v>271483</v>
      </c>
      <c r="K81" s="27">
        <f t="shared" si="24"/>
        <v>1508</v>
      </c>
      <c r="L81" s="27">
        <f t="shared" si="29"/>
        <v>110084</v>
      </c>
      <c r="M81" s="27">
        <f t="shared" si="25"/>
        <v>572.30108000000007</v>
      </c>
      <c r="N81" s="27">
        <f t="shared" si="26"/>
        <v>572.30108000000007</v>
      </c>
      <c r="O81" s="27">
        <f t="shared" si="30"/>
        <v>-61250.724460000434</v>
      </c>
      <c r="P81" s="27">
        <f t="shared" si="31"/>
        <v>61250.724460000434</v>
      </c>
    </row>
    <row r="82" spans="1:16">
      <c r="A82" s="30">
        <v>38139</v>
      </c>
      <c r="C82" s="6">
        <v>74</v>
      </c>
      <c r="D82" s="29">
        <f t="shared" si="22"/>
        <v>1508</v>
      </c>
      <c r="E82" s="29">
        <f t="shared" si="27"/>
        <v>111592</v>
      </c>
      <c r="F82" s="29">
        <f t="shared" si="23"/>
        <v>-159891</v>
      </c>
      <c r="G82" s="34">
        <f>+Inputs!$D$3</f>
        <v>0.37951000000000001</v>
      </c>
      <c r="I82" s="27">
        <f t="shared" si="28"/>
        <v>271483</v>
      </c>
      <c r="K82" s="27">
        <f t="shared" si="24"/>
        <v>1508</v>
      </c>
      <c r="L82" s="27">
        <f t="shared" si="29"/>
        <v>111592</v>
      </c>
      <c r="M82" s="27">
        <f t="shared" si="25"/>
        <v>572.30108000000007</v>
      </c>
      <c r="N82" s="27">
        <f t="shared" si="26"/>
        <v>572.30108000000007</v>
      </c>
      <c r="O82" s="27">
        <f t="shared" si="30"/>
        <v>-60678.423380000437</v>
      </c>
      <c r="P82" s="27">
        <f t="shared" si="31"/>
        <v>60678.423380000437</v>
      </c>
    </row>
    <row r="83" spans="1:16">
      <c r="A83" s="31">
        <v>38169</v>
      </c>
      <c r="C83" s="6">
        <v>75</v>
      </c>
      <c r="D83" s="29">
        <f t="shared" si="22"/>
        <v>1508</v>
      </c>
      <c r="E83" s="29">
        <f t="shared" si="27"/>
        <v>113100</v>
      </c>
      <c r="F83" s="29">
        <f t="shared" si="23"/>
        <v>-158383</v>
      </c>
      <c r="G83" s="34">
        <f>+Inputs!$D$3</f>
        <v>0.37951000000000001</v>
      </c>
      <c r="I83" s="27">
        <f t="shared" si="28"/>
        <v>271483</v>
      </c>
      <c r="K83" s="27">
        <f t="shared" si="24"/>
        <v>1508</v>
      </c>
      <c r="L83" s="27">
        <f t="shared" si="29"/>
        <v>113100</v>
      </c>
      <c r="M83" s="27">
        <f t="shared" si="25"/>
        <v>572.30108000000007</v>
      </c>
      <c r="N83" s="27">
        <f t="shared" si="26"/>
        <v>572.30108000000007</v>
      </c>
      <c r="O83" s="27">
        <f t="shared" si="30"/>
        <v>-60106.122300000439</v>
      </c>
      <c r="P83" s="27">
        <f t="shared" si="31"/>
        <v>60106.122300000439</v>
      </c>
    </row>
    <row r="84" spans="1:16">
      <c r="A84" s="30">
        <v>38200</v>
      </c>
      <c r="C84" s="6">
        <v>76</v>
      </c>
      <c r="D84" s="29">
        <f t="shared" si="22"/>
        <v>1508</v>
      </c>
      <c r="E84" s="29">
        <f t="shared" si="27"/>
        <v>114608</v>
      </c>
      <c r="F84" s="29">
        <f t="shared" si="23"/>
        <v>-156875</v>
      </c>
      <c r="G84" s="34">
        <f>+Inputs!$D$3</f>
        <v>0.37951000000000001</v>
      </c>
      <c r="I84" s="27">
        <f t="shared" si="28"/>
        <v>271483</v>
      </c>
      <c r="K84" s="27">
        <f t="shared" si="24"/>
        <v>1508</v>
      </c>
      <c r="L84" s="27">
        <f t="shared" si="29"/>
        <v>114608</v>
      </c>
      <c r="M84" s="27">
        <f t="shared" si="25"/>
        <v>572.30108000000007</v>
      </c>
      <c r="N84" s="27">
        <f t="shared" si="26"/>
        <v>572.30108000000007</v>
      </c>
      <c r="O84" s="27">
        <f t="shared" si="30"/>
        <v>-59533.821220000442</v>
      </c>
      <c r="P84" s="27">
        <f t="shared" si="31"/>
        <v>59533.821220000442</v>
      </c>
    </row>
    <row r="85" spans="1:16">
      <c r="A85" s="31">
        <v>38231</v>
      </c>
      <c r="C85" s="6">
        <v>77</v>
      </c>
      <c r="D85" s="29">
        <f t="shared" si="22"/>
        <v>1508</v>
      </c>
      <c r="E85" s="29">
        <f t="shared" si="27"/>
        <v>116116</v>
      </c>
      <c r="F85" s="29">
        <f t="shared" si="23"/>
        <v>-155367</v>
      </c>
      <c r="G85" s="34">
        <f>+Inputs!$D$3</f>
        <v>0.37951000000000001</v>
      </c>
      <c r="I85" s="27">
        <f t="shared" si="28"/>
        <v>271483</v>
      </c>
      <c r="K85" s="27">
        <f t="shared" si="24"/>
        <v>1508</v>
      </c>
      <c r="L85" s="27">
        <f t="shared" si="29"/>
        <v>116116</v>
      </c>
      <c r="M85" s="27">
        <f t="shared" si="25"/>
        <v>572.30108000000007</v>
      </c>
      <c r="N85" s="27">
        <f t="shared" si="26"/>
        <v>572.30108000000007</v>
      </c>
      <c r="O85" s="27">
        <f t="shared" si="30"/>
        <v>-58961.520140000444</v>
      </c>
      <c r="P85" s="27">
        <f t="shared" si="31"/>
        <v>58961.520140000444</v>
      </c>
    </row>
    <row r="86" spans="1:16">
      <c r="A86" s="30">
        <v>38261</v>
      </c>
      <c r="C86" s="6">
        <v>78</v>
      </c>
      <c r="D86" s="29">
        <f t="shared" si="22"/>
        <v>1508</v>
      </c>
      <c r="E86" s="29">
        <f t="shared" si="27"/>
        <v>117624</v>
      </c>
      <c r="F86" s="29">
        <f t="shared" si="23"/>
        <v>-153859</v>
      </c>
      <c r="G86" s="34">
        <f>+Inputs!$D$3</f>
        <v>0.37951000000000001</v>
      </c>
      <c r="I86" s="27">
        <f t="shared" si="28"/>
        <v>271483</v>
      </c>
      <c r="K86" s="27">
        <f t="shared" si="24"/>
        <v>1508</v>
      </c>
      <c r="L86" s="27">
        <f t="shared" si="29"/>
        <v>117624</v>
      </c>
      <c r="M86" s="27">
        <f t="shared" si="25"/>
        <v>572.30108000000007</v>
      </c>
      <c r="N86" s="27">
        <f t="shared" si="26"/>
        <v>572.30108000000007</v>
      </c>
      <c r="O86" s="27">
        <f t="shared" si="30"/>
        <v>-58389.219060000447</v>
      </c>
      <c r="P86" s="27">
        <f t="shared" si="31"/>
        <v>58389.219060000447</v>
      </c>
    </row>
    <row r="87" spans="1:16">
      <c r="A87" s="31">
        <v>38292</v>
      </c>
      <c r="C87" s="6">
        <v>79</v>
      </c>
      <c r="D87" s="29">
        <f t="shared" si="22"/>
        <v>1508</v>
      </c>
      <c r="E87" s="29">
        <f t="shared" si="27"/>
        <v>119132</v>
      </c>
      <c r="F87" s="29">
        <f t="shared" si="23"/>
        <v>-152351</v>
      </c>
      <c r="G87" s="34">
        <f>+Inputs!$D$3</f>
        <v>0.37951000000000001</v>
      </c>
      <c r="I87" s="27">
        <f t="shared" si="28"/>
        <v>271483</v>
      </c>
      <c r="K87" s="27">
        <f t="shared" si="24"/>
        <v>1508</v>
      </c>
      <c r="L87" s="27">
        <f t="shared" si="29"/>
        <v>119132</v>
      </c>
      <c r="M87" s="27">
        <f t="shared" si="25"/>
        <v>572.30108000000007</v>
      </c>
      <c r="N87" s="27">
        <f t="shared" si="26"/>
        <v>572.30108000000007</v>
      </c>
      <c r="O87" s="27">
        <f t="shared" si="30"/>
        <v>-57816.917980000449</v>
      </c>
      <c r="P87" s="27">
        <f t="shared" si="31"/>
        <v>57816.917980000449</v>
      </c>
    </row>
    <row r="88" spans="1:16">
      <c r="A88" s="30">
        <v>38322</v>
      </c>
      <c r="C88" s="6">
        <v>80</v>
      </c>
      <c r="D88" s="29">
        <f t="shared" si="22"/>
        <v>1508</v>
      </c>
      <c r="E88" s="29">
        <f t="shared" si="27"/>
        <v>120640</v>
      </c>
      <c r="F88" s="29">
        <f t="shared" si="23"/>
        <v>-150843</v>
      </c>
      <c r="G88" s="34">
        <f>+Inputs!$D$3</f>
        <v>0.37951000000000001</v>
      </c>
      <c r="I88" s="27">
        <f t="shared" si="28"/>
        <v>271483</v>
      </c>
      <c r="K88" s="27">
        <f t="shared" si="24"/>
        <v>1508</v>
      </c>
      <c r="L88" s="27">
        <f t="shared" si="29"/>
        <v>120640</v>
      </c>
      <c r="M88" s="27">
        <f t="shared" si="25"/>
        <v>572.30108000000007</v>
      </c>
      <c r="N88" s="27">
        <f t="shared" si="26"/>
        <v>572.30108000000007</v>
      </c>
      <c r="O88" s="27">
        <f t="shared" si="30"/>
        <v>-57244.616900000452</v>
      </c>
      <c r="P88" s="27">
        <f t="shared" si="31"/>
        <v>57244.616900000452</v>
      </c>
    </row>
    <row r="89" spans="1:16">
      <c r="A89" s="31">
        <v>38353</v>
      </c>
      <c r="C89" s="6">
        <v>81</v>
      </c>
      <c r="D89" s="29">
        <f t="shared" si="22"/>
        <v>1508</v>
      </c>
      <c r="E89" s="29">
        <f t="shared" si="27"/>
        <v>122148</v>
      </c>
      <c r="F89" s="29">
        <f t="shared" si="23"/>
        <v>-149335</v>
      </c>
      <c r="G89" s="34">
        <f>+Inputs!$D$3</f>
        <v>0.37951000000000001</v>
      </c>
      <c r="I89" s="27">
        <f t="shared" si="28"/>
        <v>271483</v>
      </c>
      <c r="K89" s="27">
        <f t="shared" si="24"/>
        <v>1508</v>
      </c>
      <c r="L89" s="27">
        <f t="shared" si="29"/>
        <v>122148</v>
      </c>
      <c r="M89" s="27">
        <f t="shared" si="25"/>
        <v>572.30108000000007</v>
      </c>
      <c r="N89" s="27">
        <f t="shared" si="26"/>
        <v>572.30108000000007</v>
      </c>
      <c r="O89" s="27">
        <f t="shared" si="30"/>
        <v>-56672.315820000455</v>
      </c>
      <c r="P89" s="27">
        <f t="shared" si="31"/>
        <v>56672.315820000455</v>
      </c>
    </row>
    <row r="90" spans="1:16">
      <c r="A90" s="30">
        <v>38384</v>
      </c>
      <c r="C90" s="6">
        <v>82</v>
      </c>
      <c r="D90" s="29">
        <f t="shared" si="22"/>
        <v>1508</v>
      </c>
      <c r="E90" s="29">
        <f t="shared" si="27"/>
        <v>123656</v>
      </c>
      <c r="F90" s="29">
        <f t="shared" si="23"/>
        <v>-147827</v>
      </c>
      <c r="G90" s="34">
        <f>+Inputs!$D$3</f>
        <v>0.37951000000000001</v>
      </c>
      <c r="I90" s="27">
        <f t="shared" si="28"/>
        <v>271483</v>
      </c>
      <c r="K90" s="27">
        <f t="shared" si="24"/>
        <v>1508</v>
      </c>
      <c r="L90" s="27">
        <f t="shared" si="29"/>
        <v>123656</v>
      </c>
      <c r="M90" s="27">
        <f t="shared" si="25"/>
        <v>572.30108000000007</v>
      </c>
      <c r="N90" s="27">
        <f t="shared" si="26"/>
        <v>572.30108000000007</v>
      </c>
      <c r="O90" s="27">
        <f t="shared" si="30"/>
        <v>-56100.014740000457</v>
      </c>
      <c r="P90" s="27">
        <f t="shared" si="31"/>
        <v>56100.014740000457</v>
      </c>
    </row>
    <row r="91" spans="1:16">
      <c r="A91" s="31">
        <v>38412</v>
      </c>
      <c r="C91" s="6">
        <v>83</v>
      </c>
      <c r="D91" s="29">
        <f t="shared" si="22"/>
        <v>1508</v>
      </c>
      <c r="E91" s="29">
        <f t="shared" si="27"/>
        <v>125164</v>
      </c>
      <c r="F91" s="29">
        <f t="shared" si="23"/>
        <v>-146319</v>
      </c>
      <c r="G91" s="34">
        <f>+Inputs!$D$3</f>
        <v>0.37951000000000001</v>
      </c>
      <c r="I91" s="27">
        <f t="shared" si="28"/>
        <v>271483</v>
      </c>
      <c r="K91" s="27">
        <f t="shared" si="24"/>
        <v>1508</v>
      </c>
      <c r="L91" s="27">
        <f t="shared" si="29"/>
        <v>125164</v>
      </c>
      <c r="M91" s="27">
        <f t="shared" si="25"/>
        <v>572.30108000000007</v>
      </c>
      <c r="N91" s="27">
        <f t="shared" si="26"/>
        <v>572.30108000000007</v>
      </c>
      <c r="O91" s="27">
        <f t="shared" si="30"/>
        <v>-55527.71366000046</v>
      </c>
      <c r="P91" s="27">
        <f t="shared" si="31"/>
        <v>55527.71366000046</v>
      </c>
    </row>
    <row r="92" spans="1:16">
      <c r="A92" s="30">
        <v>38443</v>
      </c>
      <c r="C92" s="6">
        <v>84</v>
      </c>
      <c r="D92" s="29">
        <f t="shared" si="22"/>
        <v>1508</v>
      </c>
      <c r="E92" s="29">
        <f t="shared" si="27"/>
        <v>126672</v>
      </c>
      <c r="F92" s="29">
        <f t="shared" si="23"/>
        <v>-144811</v>
      </c>
      <c r="G92" s="34">
        <f>+Inputs!$D$3</f>
        <v>0.37951000000000001</v>
      </c>
      <c r="I92" s="27">
        <f t="shared" si="28"/>
        <v>271483</v>
      </c>
      <c r="K92" s="27">
        <f t="shared" si="24"/>
        <v>1508</v>
      </c>
      <c r="L92" s="27">
        <f t="shared" si="29"/>
        <v>126672</v>
      </c>
      <c r="M92" s="27">
        <f t="shared" si="25"/>
        <v>572.30108000000007</v>
      </c>
      <c r="N92" s="27">
        <f t="shared" si="26"/>
        <v>572.30108000000007</v>
      </c>
      <c r="O92" s="27">
        <f t="shared" si="30"/>
        <v>-54955.412580000462</v>
      </c>
      <c r="P92" s="27">
        <f t="shared" si="31"/>
        <v>54955.412580000462</v>
      </c>
    </row>
    <row r="93" spans="1:16">
      <c r="A93" s="31">
        <v>38473</v>
      </c>
      <c r="C93" s="6">
        <v>85</v>
      </c>
      <c r="D93" s="29">
        <f t="shared" si="22"/>
        <v>1508</v>
      </c>
      <c r="E93" s="29">
        <f t="shared" si="27"/>
        <v>128180</v>
      </c>
      <c r="F93" s="29">
        <f t="shared" si="23"/>
        <v>-143303</v>
      </c>
      <c r="G93" s="34">
        <f>+Inputs!$D$3</f>
        <v>0.37951000000000001</v>
      </c>
      <c r="I93" s="27">
        <f t="shared" si="28"/>
        <v>271483</v>
      </c>
      <c r="K93" s="27">
        <f t="shared" si="24"/>
        <v>1508</v>
      </c>
      <c r="L93" s="27">
        <f t="shared" si="29"/>
        <v>128180</v>
      </c>
      <c r="M93" s="27">
        <f t="shared" si="25"/>
        <v>572.30108000000007</v>
      </c>
      <c r="N93" s="27">
        <f t="shared" si="26"/>
        <v>572.30108000000007</v>
      </c>
      <c r="O93" s="27">
        <f t="shared" si="30"/>
        <v>-54383.111500000465</v>
      </c>
      <c r="P93" s="27">
        <f t="shared" si="31"/>
        <v>54383.111500000465</v>
      </c>
    </row>
    <row r="94" spans="1:16">
      <c r="A94" s="30">
        <v>38504</v>
      </c>
      <c r="C94" s="6">
        <v>86</v>
      </c>
      <c r="D94" s="29">
        <f t="shared" si="22"/>
        <v>1508</v>
      </c>
      <c r="E94" s="29">
        <f t="shared" si="27"/>
        <v>129688</v>
      </c>
      <c r="F94" s="29">
        <f t="shared" si="23"/>
        <v>-141795</v>
      </c>
      <c r="G94" s="34">
        <f>+Inputs!$D$3</f>
        <v>0.37951000000000001</v>
      </c>
      <c r="I94" s="27">
        <f t="shared" si="28"/>
        <v>271483</v>
      </c>
      <c r="K94" s="27">
        <f t="shared" si="24"/>
        <v>1508</v>
      </c>
      <c r="L94" s="27">
        <f t="shared" si="29"/>
        <v>129688</v>
      </c>
      <c r="M94" s="27">
        <f t="shared" si="25"/>
        <v>572.30108000000007</v>
      </c>
      <c r="N94" s="27">
        <f t="shared" si="26"/>
        <v>572.30108000000007</v>
      </c>
      <c r="O94" s="27">
        <f t="shared" si="30"/>
        <v>-53810.810420000467</v>
      </c>
      <c r="P94" s="27">
        <f t="shared" si="31"/>
        <v>53810.810420000467</v>
      </c>
    </row>
    <row r="95" spans="1:16">
      <c r="A95" s="31">
        <v>38534</v>
      </c>
      <c r="C95" s="6">
        <v>87</v>
      </c>
      <c r="D95" s="29">
        <f t="shared" si="22"/>
        <v>1508</v>
      </c>
      <c r="E95" s="29">
        <f t="shared" si="27"/>
        <v>131196</v>
      </c>
      <c r="F95" s="29">
        <f t="shared" si="23"/>
        <v>-140287</v>
      </c>
      <c r="G95" s="34">
        <f>+Inputs!$D$3</f>
        <v>0.37951000000000001</v>
      </c>
      <c r="I95" s="27">
        <f t="shared" si="28"/>
        <v>271483</v>
      </c>
      <c r="K95" s="27">
        <f t="shared" si="24"/>
        <v>1508</v>
      </c>
      <c r="L95" s="27">
        <f t="shared" si="29"/>
        <v>131196</v>
      </c>
      <c r="M95" s="27">
        <f t="shared" si="25"/>
        <v>572.30108000000007</v>
      </c>
      <c r="N95" s="27">
        <f t="shared" si="26"/>
        <v>572.30108000000007</v>
      </c>
      <c r="O95" s="27">
        <f t="shared" si="30"/>
        <v>-53238.50934000047</v>
      </c>
      <c r="P95" s="27">
        <f t="shared" si="31"/>
        <v>53238.50934000047</v>
      </c>
    </row>
    <row r="96" spans="1:16">
      <c r="A96" s="30">
        <v>38565</v>
      </c>
      <c r="C96" s="6">
        <v>88</v>
      </c>
      <c r="D96" s="29">
        <f t="shared" si="22"/>
        <v>1508</v>
      </c>
      <c r="E96" s="29">
        <f t="shared" si="27"/>
        <v>132704</v>
      </c>
      <c r="F96" s="29">
        <f t="shared" si="23"/>
        <v>-138779</v>
      </c>
      <c r="G96" s="34">
        <f>+Inputs!$D$3</f>
        <v>0.37951000000000001</v>
      </c>
      <c r="I96" s="27">
        <f t="shared" si="28"/>
        <v>271483</v>
      </c>
      <c r="K96" s="27">
        <f t="shared" si="24"/>
        <v>1508</v>
      </c>
      <c r="L96" s="27">
        <f t="shared" si="29"/>
        <v>132704</v>
      </c>
      <c r="M96" s="27">
        <f t="shared" si="25"/>
        <v>572.30108000000007</v>
      </c>
      <c r="N96" s="27">
        <f t="shared" si="26"/>
        <v>572.30108000000007</v>
      </c>
      <c r="O96" s="27">
        <f t="shared" si="30"/>
        <v>-52666.208260000472</v>
      </c>
      <c r="P96" s="27">
        <f t="shared" si="31"/>
        <v>52666.208260000472</v>
      </c>
    </row>
    <row r="97" spans="1:16">
      <c r="A97" s="31">
        <v>38596</v>
      </c>
      <c r="C97" s="6">
        <v>89</v>
      </c>
      <c r="D97" s="29">
        <f t="shared" si="22"/>
        <v>1508</v>
      </c>
      <c r="E97" s="29">
        <f t="shared" si="27"/>
        <v>134212</v>
      </c>
      <c r="F97" s="29">
        <f t="shared" si="23"/>
        <v>-137271</v>
      </c>
      <c r="G97" s="34">
        <f>+Inputs!$D$3</f>
        <v>0.37951000000000001</v>
      </c>
      <c r="I97" s="27">
        <f t="shared" si="28"/>
        <v>271483</v>
      </c>
      <c r="K97" s="27">
        <f t="shared" si="24"/>
        <v>1508</v>
      </c>
      <c r="L97" s="27">
        <f t="shared" si="29"/>
        <v>134212</v>
      </c>
      <c r="M97" s="27">
        <f t="shared" si="25"/>
        <v>572.30108000000007</v>
      </c>
      <c r="N97" s="27">
        <f t="shared" si="26"/>
        <v>572.30108000000007</v>
      </c>
      <c r="O97" s="27">
        <f t="shared" si="30"/>
        <v>-52093.907180000475</v>
      </c>
      <c r="P97" s="27">
        <f t="shared" si="31"/>
        <v>52093.907180000475</v>
      </c>
    </row>
    <row r="98" spans="1:16">
      <c r="A98" s="30">
        <v>38626</v>
      </c>
      <c r="C98" s="6">
        <v>90</v>
      </c>
      <c r="D98" s="29">
        <f t="shared" si="22"/>
        <v>1508</v>
      </c>
      <c r="E98" s="29">
        <f t="shared" si="27"/>
        <v>135720</v>
      </c>
      <c r="F98" s="29">
        <f t="shared" si="23"/>
        <v>-135763</v>
      </c>
      <c r="G98" s="34">
        <f>+Inputs!$D$3</f>
        <v>0.37951000000000001</v>
      </c>
      <c r="I98" s="27">
        <f t="shared" si="28"/>
        <v>271483</v>
      </c>
      <c r="K98" s="27">
        <f t="shared" si="24"/>
        <v>1508</v>
      </c>
      <c r="L98" s="27">
        <f t="shared" si="29"/>
        <v>135720</v>
      </c>
      <c r="M98" s="27">
        <f t="shared" si="25"/>
        <v>572.30108000000007</v>
      </c>
      <c r="N98" s="27">
        <f t="shared" si="26"/>
        <v>572.30108000000007</v>
      </c>
      <c r="O98" s="27">
        <f t="shared" si="30"/>
        <v>-51521.606100000477</v>
      </c>
      <c r="P98" s="27">
        <f t="shared" si="31"/>
        <v>51521.606100000477</v>
      </c>
    </row>
    <row r="99" spans="1:16">
      <c r="A99" s="31">
        <v>38657</v>
      </c>
      <c r="C99" s="6">
        <v>91</v>
      </c>
      <c r="D99" s="29">
        <f t="shared" si="22"/>
        <v>1508</v>
      </c>
      <c r="E99" s="29">
        <f t="shared" si="27"/>
        <v>137228</v>
      </c>
      <c r="F99" s="29">
        <f t="shared" si="23"/>
        <v>-134255</v>
      </c>
      <c r="G99" s="34">
        <f>+Inputs!$D$3</f>
        <v>0.37951000000000001</v>
      </c>
      <c r="I99" s="27">
        <f t="shared" si="28"/>
        <v>271483</v>
      </c>
      <c r="K99" s="27">
        <f t="shared" si="24"/>
        <v>1508</v>
      </c>
      <c r="L99" s="27">
        <f t="shared" si="29"/>
        <v>137228</v>
      </c>
      <c r="M99" s="27">
        <f t="shared" si="25"/>
        <v>572.30108000000007</v>
      </c>
      <c r="N99" s="27">
        <f t="shared" si="26"/>
        <v>572.30108000000007</v>
      </c>
      <c r="O99" s="27">
        <f t="shared" si="30"/>
        <v>-50949.30502000048</v>
      </c>
      <c r="P99" s="27">
        <f t="shared" si="31"/>
        <v>50949.30502000048</v>
      </c>
    </row>
    <row r="100" spans="1:16">
      <c r="A100" s="30">
        <v>38687</v>
      </c>
      <c r="C100" s="6">
        <v>92</v>
      </c>
      <c r="D100" s="29">
        <f t="shared" si="22"/>
        <v>1508</v>
      </c>
      <c r="E100" s="29">
        <f t="shared" si="27"/>
        <v>138736</v>
      </c>
      <c r="F100" s="29">
        <f t="shared" si="23"/>
        <v>-132747</v>
      </c>
      <c r="G100" s="34">
        <f>+Inputs!$D$3</f>
        <v>0.37951000000000001</v>
      </c>
      <c r="I100" s="27">
        <f t="shared" si="28"/>
        <v>271483</v>
      </c>
      <c r="K100" s="27">
        <f t="shared" si="24"/>
        <v>1508</v>
      </c>
      <c r="L100" s="27">
        <f t="shared" si="29"/>
        <v>138736</v>
      </c>
      <c r="M100" s="27">
        <f t="shared" si="25"/>
        <v>572.30108000000007</v>
      </c>
      <c r="N100" s="27">
        <f t="shared" si="26"/>
        <v>572.30108000000007</v>
      </c>
      <c r="O100" s="27">
        <f t="shared" si="30"/>
        <v>-50377.003940000483</v>
      </c>
      <c r="P100" s="27">
        <f t="shared" si="31"/>
        <v>50377.003940000483</v>
      </c>
    </row>
    <row r="101" spans="1:16">
      <c r="A101" s="31">
        <v>38718</v>
      </c>
      <c r="C101" s="6">
        <v>93</v>
      </c>
      <c r="D101" s="29">
        <f t="shared" si="22"/>
        <v>1508</v>
      </c>
      <c r="E101" s="29">
        <f t="shared" si="27"/>
        <v>140244</v>
      </c>
      <c r="F101" s="29">
        <f t="shared" si="23"/>
        <v>-131239</v>
      </c>
      <c r="G101" s="34">
        <f>+Inputs!$D$3</f>
        <v>0.37951000000000001</v>
      </c>
      <c r="I101" s="27">
        <f t="shared" si="28"/>
        <v>271483</v>
      </c>
      <c r="K101" s="27">
        <f t="shared" si="24"/>
        <v>1508</v>
      </c>
      <c r="L101" s="27">
        <f t="shared" si="29"/>
        <v>140244</v>
      </c>
      <c r="M101" s="27">
        <f t="shared" si="25"/>
        <v>572.30108000000007</v>
      </c>
      <c r="N101" s="27">
        <f t="shared" si="26"/>
        <v>572.30108000000007</v>
      </c>
      <c r="O101" s="27">
        <f t="shared" si="30"/>
        <v>-49804.702860000485</v>
      </c>
      <c r="P101" s="27">
        <f t="shared" si="31"/>
        <v>49804.702860000485</v>
      </c>
    </row>
    <row r="102" spans="1:16">
      <c r="A102" s="30">
        <v>38749</v>
      </c>
      <c r="C102" s="6">
        <v>94</v>
      </c>
      <c r="D102" s="29">
        <f t="shared" si="22"/>
        <v>1508</v>
      </c>
      <c r="E102" s="29">
        <f t="shared" si="27"/>
        <v>141752</v>
      </c>
      <c r="F102" s="29">
        <f t="shared" si="23"/>
        <v>-129731</v>
      </c>
      <c r="G102" s="34">
        <f>+Inputs!$D$3</f>
        <v>0.37951000000000001</v>
      </c>
      <c r="I102" s="27">
        <f t="shared" si="28"/>
        <v>271483</v>
      </c>
      <c r="K102" s="27">
        <f t="shared" si="24"/>
        <v>1508</v>
      </c>
      <c r="L102" s="27">
        <f t="shared" si="29"/>
        <v>141752</v>
      </c>
      <c r="M102" s="27">
        <f t="shared" si="25"/>
        <v>572.30108000000007</v>
      </c>
      <c r="N102" s="27">
        <f t="shared" si="26"/>
        <v>572.30108000000007</v>
      </c>
      <c r="O102" s="27">
        <f t="shared" si="30"/>
        <v>-49232.401780000488</v>
      </c>
      <c r="P102" s="27">
        <f t="shared" si="31"/>
        <v>49232.401780000488</v>
      </c>
    </row>
    <row r="103" spans="1:16">
      <c r="A103" s="31">
        <v>38777</v>
      </c>
      <c r="C103" s="6">
        <v>95</v>
      </c>
      <c r="D103" s="29">
        <f t="shared" si="22"/>
        <v>1508</v>
      </c>
      <c r="E103" s="29">
        <f t="shared" si="27"/>
        <v>143260</v>
      </c>
      <c r="F103" s="29">
        <f t="shared" si="23"/>
        <v>-128223</v>
      </c>
      <c r="G103" s="34">
        <f>+Inputs!$D$3</f>
        <v>0.37951000000000001</v>
      </c>
      <c r="I103" s="27">
        <f t="shared" si="28"/>
        <v>271483</v>
      </c>
      <c r="K103" s="27">
        <f t="shared" si="24"/>
        <v>1508</v>
      </c>
      <c r="L103" s="27">
        <f t="shared" si="29"/>
        <v>143260</v>
      </c>
      <c r="M103" s="27">
        <f t="shared" si="25"/>
        <v>572.30108000000007</v>
      </c>
      <c r="N103" s="27">
        <f t="shared" si="26"/>
        <v>572.30108000000007</v>
      </c>
      <c r="O103" s="27">
        <f t="shared" si="30"/>
        <v>-48660.10070000049</v>
      </c>
      <c r="P103" s="27">
        <f t="shared" si="31"/>
        <v>48660.10070000049</v>
      </c>
    </row>
    <row r="104" spans="1:16">
      <c r="A104" s="30">
        <v>38808</v>
      </c>
      <c r="C104" s="6">
        <v>96</v>
      </c>
      <c r="D104" s="29">
        <f t="shared" si="22"/>
        <v>1508</v>
      </c>
      <c r="E104" s="29">
        <f t="shared" si="27"/>
        <v>144768</v>
      </c>
      <c r="F104" s="29">
        <f t="shared" si="23"/>
        <v>-126715</v>
      </c>
      <c r="G104" s="34">
        <f>+Inputs!$D$3</f>
        <v>0.37951000000000001</v>
      </c>
      <c r="I104" s="27">
        <f t="shared" si="28"/>
        <v>271483</v>
      </c>
      <c r="K104" s="27">
        <f t="shared" si="24"/>
        <v>1508</v>
      </c>
      <c r="L104" s="27">
        <f t="shared" si="29"/>
        <v>144768</v>
      </c>
      <c r="M104" s="27">
        <f t="shared" si="25"/>
        <v>572.30108000000007</v>
      </c>
      <c r="N104" s="27">
        <f t="shared" si="26"/>
        <v>572.30108000000007</v>
      </c>
      <c r="O104" s="27">
        <f t="shared" si="30"/>
        <v>-48087.799620000493</v>
      </c>
      <c r="P104" s="27">
        <f t="shared" si="31"/>
        <v>48087.799620000493</v>
      </c>
    </row>
    <row r="105" spans="1:16">
      <c r="A105" s="31">
        <v>38838</v>
      </c>
      <c r="C105" s="6">
        <v>97</v>
      </c>
      <c r="D105" s="29">
        <f t="shared" ref="D105:D136" si="32">ROUND(-(+$B$9/180)*1,0)</f>
        <v>1508</v>
      </c>
      <c r="E105" s="29">
        <f t="shared" si="27"/>
        <v>146276</v>
      </c>
      <c r="F105" s="29">
        <f t="shared" ref="F105:F136" si="33">$B$9+E105</f>
        <v>-125207</v>
      </c>
      <c r="G105" s="34">
        <f>+Inputs!$D$3</f>
        <v>0.37951000000000001</v>
      </c>
      <c r="I105" s="27">
        <f t="shared" si="28"/>
        <v>271483</v>
      </c>
      <c r="K105" s="27">
        <f t="shared" ref="K105:K136" si="34">D105</f>
        <v>1508</v>
      </c>
      <c r="L105" s="27">
        <f t="shared" si="29"/>
        <v>146276</v>
      </c>
      <c r="M105" s="27">
        <f t="shared" ref="M105:M136" si="35">K105*G105</f>
        <v>572.30108000000007</v>
      </c>
      <c r="N105" s="27">
        <f t="shared" ref="N105:N136" si="36">M105-J105</f>
        <v>572.30108000000007</v>
      </c>
      <c r="O105" s="27">
        <f t="shared" si="30"/>
        <v>-47515.498540000495</v>
      </c>
      <c r="P105" s="27">
        <f t="shared" si="31"/>
        <v>47515.498540000495</v>
      </c>
    </row>
    <row r="106" spans="1:16">
      <c r="A106" s="30">
        <v>38869</v>
      </c>
      <c r="C106" s="6">
        <v>98</v>
      </c>
      <c r="D106" s="29">
        <f t="shared" si="32"/>
        <v>1508</v>
      </c>
      <c r="E106" s="29">
        <f t="shared" ref="E106:E137" si="37">+E105+D106</f>
        <v>147784</v>
      </c>
      <c r="F106" s="29">
        <f t="shared" si="33"/>
        <v>-123699</v>
      </c>
      <c r="G106" s="34">
        <f>+Inputs!$D$3</f>
        <v>0.37951000000000001</v>
      </c>
      <c r="I106" s="27">
        <f t="shared" ref="I106:I137" si="38">+I105+H106</f>
        <v>271483</v>
      </c>
      <c r="K106" s="27">
        <f t="shared" si="34"/>
        <v>1508</v>
      </c>
      <c r="L106" s="27">
        <f t="shared" ref="L106:L137" si="39">+L105+K106</f>
        <v>147784</v>
      </c>
      <c r="M106" s="27">
        <f t="shared" si="35"/>
        <v>572.30108000000007</v>
      </c>
      <c r="N106" s="27">
        <f t="shared" si="36"/>
        <v>572.30108000000007</v>
      </c>
      <c r="O106" s="27">
        <f t="shared" ref="O106:O137" si="40">+O105+N106</f>
        <v>-46943.197460000498</v>
      </c>
      <c r="P106" s="27">
        <f t="shared" ref="P106:P137" si="41">P105-N106</f>
        <v>46943.197460000498</v>
      </c>
    </row>
    <row r="107" spans="1:16">
      <c r="A107" s="31">
        <v>38899</v>
      </c>
      <c r="C107" s="6">
        <v>99</v>
      </c>
      <c r="D107" s="29">
        <f t="shared" si="32"/>
        <v>1508</v>
      </c>
      <c r="E107" s="29">
        <f t="shared" si="37"/>
        <v>149292</v>
      </c>
      <c r="F107" s="29">
        <f t="shared" si="33"/>
        <v>-122191</v>
      </c>
      <c r="G107" s="34">
        <f>+Inputs!$D$3</f>
        <v>0.37951000000000001</v>
      </c>
      <c r="I107" s="27">
        <f t="shared" si="38"/>
        <v>271483</v>
      </c>
      <c r="K107" s="27">
        <f t="shared" si="34"/>
        <v>1508</v>
      </c>
      <c r="L107" s="27">
        <f t="shared" si="39"/>
        <v>149292</v>
      </c>
      <c r="M107" s="27">
        <f t="shared" si="35"/>
        <v>572.30108000000007</v>
      </c>
      <c r="N107" s="27">
        <f t="shared" si="36"/>
        <v>572.30108000000007</v>
      </c>
      <c r="O107" s="27">
        <f t="shared" si="40"/>
        <v>-46370.8963800005</v>
      </c>
      <c r="P107" s="27">
        <f t="shared" si="41"/>
        <v>46370.8963800005</v>
      </c>
    </row>
    <row r="108" spans="1:16">
      <c r="A108" s="30">
        <v>38930</v>
      </c>
      <c r="C108" s="6">
        <v>100</v>
      </c>
      <c r="D108" s="29">
        <f t="shared" si="32"/>
        <v>1508</v>
      </c>
      <c r="E108" s="29">
        <f t="shared" si="37"/>
        <v>150800</v>
      </c>
      <c r="F108" s="29">
        <f t="shared" si="33"/>
        <v>-120683</v>
      </c>
      <c r="G108" s="34">
        <f>+Inputs!$D$3</f>
        <v>0.37951000000000001</v>
      </c>
      <c r="I108" s="27">
        <f t="shared" si="38"/>
        <v>271483</v>
      </c>
      <c r="K108" s="27">
        <f t="shared" si="34"/>
        <v>1508</v>
      </c>
      <c r="L108" s="27">
        <f t="shared" si="39"/>
        <v>150800</v>
      </c>
      <c r="M108" s="27">
        <f t="shared" si="35"/>
        <v>572.30108000000007</v>
      </c>
      <c r="N108" s="27">
        <f t="shared" si="36"/>
        <v>572.30108000000007</v>
      </c>
      <c r="O108" s="27">
        <f t="shared" si="40"/>
        <v>-45798.595300000503</v>
      </c>
      <c r="P108" s="27">
        <f t="shared" si="41"/>
        <v>45798.595300000503</v>
      </c>
    </row>
    <row r="109" spans="1:16">
      <c r="A109" s="31">
        <v>38961</v>
      </c>
      <c r="C109" s="6">
        <v>101</v>
      </c>
      <c r="D109" s="29">
        <f t="shared" si="32"/>
        <v>1508</v>
      </c>
      <c r="E109" s="29">
        <f t="shared" si="37"/>
        <v>152308</v>
      </c>
      <c r="F109" s="29">
        <f t="shared" si="33"/>
        <v>-119175</v>
      </c>
      <c r="G109" s="34">
        <f>+Inputs!$D$3</f>
        <v>0.37951000000000001</v>
      </c>
      <c r="I109" s="27">
        <f t="shared" si="38"/>
        <v>271483</v>
      </c>
      <c r="K109" s="27">
        <f t="shared" si="34"/>
        <v>1508</v>
      </c>
      <c r="L109" s="27">
        <f t="shared" si="39"/>
        <v>152308</v>
      </c>
      <c r="M109" s="27">
        <f t="shared" si="35"/>
        <v>572.30108000000007</v>
      </c>
      <c r="N109" s="27">
        <f t="shared" si="36"/>
        <v>572.30108000000007</v>
      </c>
      <c r="O109" s="27">
        <f t="shared" si="40"/>
        <v>-45226.294220000505</v>
      </c>
      <c r="P109" s="27">
        <f t="shared" si="41"/>
        <v>45226.294220000505</v>
      </c>
    </row>
    <row r="110" spans="1:16">
      <c r="A110" s="30">
        <v>38991</v>
      </c>
      <c r="C110" s="6">
        <v>102</v>
      </c>
      <c r="D110" s="29">
        <f t="shared" si="32"/>
        <v>1508</v>
      </c>
      <c r="E110" s="29">
        <f t="shared" si="37"/>
        <v>153816</v>
      </c>
      <c r="F110" s="29">
        <f t="shared" si="33"/>
        <v>-117667</v>
      </c>
      <c r="G110" s="34">
        <f>+Inputs!$D$3</f>
        <v>0.37951000000000001</v>
      </c>
      <c r="I110" s="27">
        <f t="shared" si="38"/>
        <v>271483</v>
      </c>
      <c r="K110" s="27">
        <f t="shared" si="34"/>
        <v>1508</v>
      </c>
      <c r="L110" s="27">
        <f t="shared" si="39"/>
        <v>153816</v>
      </c>
      <c r="M110" s="27">
        <f t="shared" si="35"/>
        <v>572.30108000000007</v>
      </c>
      <c r="N110" s="27">
        <f t="shared" si="36"/>
        <v>572.30108000000007</v>
      </c>
      <c r="O110" s="27">
        <f t="shared" si="40"/>
        <v>-44653.993140000508</v>
      </c>
      <c r="P110" s="27">
        <f t="shared" si="41"/>
        <v>44653.993140000508</v>
      </c>
    </row>
    <row r="111" spans="1:16">
      <c r="A111" s="31">
        <v>39022</v>
      </c>
      <c r="C111" s="6">
        <v>103</v>
      </c>
      <c r="D111" s="29">
        <f t="shared" si="32"/>
        <v>1508</v>
      </c>
      <c r="E111" s="29">
        <f t="shared" si="37"/>
        <v>155324</v>
      </c>
      <c r="F111" s="29">
        <f t="shared" si="33"/>
        <v>-116159</v>
      </c>
      <c r="G111" s="34">
        <f>+Inputs!$D$3</f>
        <v>0.37951000000000001</v>
      </c>
      <c r="I111" s="27">
        <f t="shared" si="38"/>
        <v>271483</v>
      </c>
      <c r="K111" s="27">
        <f t="shared" si="34"/>
        <v>1508</v>
      </c>
      <c r="L111" s="27">
        <f t="shared" si="39"/>
        <v>155324</v>
      </c>
      <c r="M111" s="27">
        <f t="shared" si="35"/>
        <v>572.30108000000007</v>
      </c>
      <c r="N111" s="27">
        <f t="shared" si="36"/>
        <v>572.30108000000007</v>
      </c>
      <c r="O111" s="27">
        <f t="shared" si="40"/>
        <v>-44081.692060000511</v>
      </c>
      <c r="P111" s="27">
        <f t="shared" si="41"/>
        <v>44081.692060000511</v>
      </c>
    </row>
    <row r="112" spans="1:16">
      <c r="A112" s="30">
        <v>39052</v>
      </c>
      <c r="C112" s="6">
        <v>104</v>
      </c>
      <c r="D112" s="29">
        <f t="shared" si="32"/>
        <v>1508</v>
      </c>
      <c r="E112" s="29">
        <f t="shared" si="37"/>
        <v>156832</v>
      </c>
      <c r="F112" s="29">
        <f t="shared" si="33"/>
        <v>-114651</v>
      </c>
      <c r="G112" s="34">
        <f>+Inputs!$D$3</f>
        <v>0.37951000000000001</v>
      </c>
      <c r="I112" s="27">
        <f t="shared" si="38"/>
        <v>271483</v>
      </c>
      <c r="K112" s="27">
        <f t="shared" si="34"/>
        <v>1508</v>
      </c>
      <c r="L112" s="27">
        <f t="shared" si="39"/>
        <v>156832</v>
      </c>
      <c r="M112" s="27">
        <f t="shared" si="35"/>
        <v>572.30108000000007</v>
      </c>
      <c r="N112" s="27">
        <f t="shared" si="36"/>
        <v>572.30108000000007</v>
      </c>
      <c r="O112" s="27">
        <f t="shared" si="40"/>
        <v>-43509.390980000513</v>
      </c>
      <c r="P112" s="27">
        <f t="shared" si="41"/>
        <v>43509.390980000513</v>
      </c>
    </row>
    <row r="113" spans="1:16">
      <c r="A113" s="31">
        <v>39083</v>
      </c>
      <c r="C113" s="6">
        <v>105</v>
      </c>
      <c r="D113" s="29">
        <f t="shared" si="32"/>
        <v>1508</v>
      </c>
      <c r="E113" s="29">
        <f t="shared" si="37"/>
        <v>158340</v>
      </c>
      <c r="F113" s="29">
        <f t="shared" si="33"/>
        <v>-113143</v>
      </c>
      <c r="G113" s="34">
        <f>+Inputs!$D$3</f>
        <v>0.37951000000000001</v>
      </c>
      <c r="I113" s="27">
        <f t="shared" si="38"/>
        <v>271483</v>
      </c>
      <c r="K113" s="27">
        <f t="shared" si="34"/>
        <v>1508</v>
      </c>
      <c r="L113" s="27">
        <f t="shared" si="39"/>
        <v>158340</v>
      </c>
      <c r="M113" s="27">
        <f t="shared" si="35"/>
        <v>572.30108000000007</v>
      </c>
      <c r="N113" s="27">
        <f t="shared" si="36"/>
        <v>572.30108000000007</v>
      </c>
      <c r="O113" s="27">
        <f t="shared" si="40"/>
        <v>-42937.089900000516</v>
      </c>
      <c r="P113" s="27">
        <f t="shared" si="41"/>
        <v>42937.089900000516</v>
      </c>
    </row>
    <row r="114" spans="1:16">
      <c r="A114" s="30">
        <v>39114</v>
      </c>
      <c r="C114" s="6">
        <v>106</v>
      </c>
      <c r="D114" s="29">
        <f t="shared" si="32"/>
        <v>1508</v>
      </c>
      <c r="E114" s="29">
        <f t="shared" si="37"/>
        <v>159848</v>
      </c>
      <c r="F114" s="29">
        <f t="shared" si="33"/>
        <v>-111635</v>
      </c>
      <c r="G114" s="34">
        <f>+Inputs!$D$3</f>
        <v>0.37951000000000001</v>
      </c>
      <c r="I114" s="27">
        <f t="shared" si="38"/>
        <v>271483</v>
      </c>
      <c r="K114" s="27">
        <f t="shared" si="34"/>
        <v>1508</v>
      </c>
      <c r="L114" s="27">
        <f t="shared" si="39"/>
        <v>159848</v>
      </c>
      <c r="M114" s="27">
        <f t="shared" si="35"/>
        <v>572.30108000000007</v>
      </c>
      <c r="N114" s="27">
        <f t="shared" si="36"/>
        <v>572.30108000000007</v>
      </c>
      <c r="O114" s="27">
        <f t="shared" si="40"/>
        <v>-42364.788820000518</v>
      </c>
      <c r="P114" s="27">
        <f t="shared" si="41"/>
        <v>42364.788820000518</v>
      </c>
    </row>
    <row r="115" spans="1:16">
      <c r="A115" s="31">
        <v>39142</v>
      </c>
      <c r="C115" s="6">
        <v>107</v>
      </c>
      <c r="D115" s="29">
        <f t="shared" si="32"/>
        <v>1508</v>
      </c>
      <c r="E115" s="29">
        <f t="shared" si="37"/>
        <v>161356</v>
      </c>
      <c r="F115" s="29">
        <f t="shared" si="33"/>
        <v>-110127</v>
      </c>
      <c r="G115" s="34">
        <f>+Inputs!$D$3</f>
        <v>0.37951000000000001</v>
      </c>
      <c r="I115" s="27">
        <f t="shared" si="38"/>
        <v>271483</v>
      </c>
      <c r="K115" s="27">
        <f t="shared" si="34"/>
        <v>1508</v>
      </c>
      <c r="L115" s="27">
        <f t="shared" si="39"/>
        <v>161356</v>
      </c>
      <c r="M115" s="27">
        <f t="shared" si="35"/>
        <v>572.30108000000007</v>
      </c>
      <c r="N115" s="27">
        <f t="shared" si="36"/>
        <v>572.30108000000007</v>
      </c>
      <c r="O115" s="27">
        <f t="shared" si="40"/>
        <v>-41792.487740000521</v>
      </c>
      <c r="P115" s="27">
        <f t="shared" si="41"/>
        <v>41792.487740000521</v>
      </c>
    </row>
    <row r="116" spans="1:16">
      <c r="A116" s="30">
        <v>39173</v>
      </c>
      <c r="C116" s="6">
        <v>108</v>
      </c>
      <c r="D116" s="29">
        <f t="shared" si="32"/>
        <v>1508</v>
      </c>
      <c r="E116" s="29">
        <f t="shared" si="37"/>
        <v>162864</v>
      </c>
      <c r="F116" s="29">
        <f t="shared" si="33"/>
        <v>-108619</v>
      </c>
      <c r="G116" s="34">
        <f>+Inputs!$D$3</f>
        <v>0.37951000000000001</v>
      </c>
      <c r="I116" s="27">
        <f t="shared" si="38"/>
        <v>271483</v>
      </c>
      <c r="K116" s="27">
        <f t="shared" si="34"/>
        <v>1508</v>
      </c>
      <c r="L116" s="27">
        <f t="shared" si="39"/>
        <v>162864</v>
      </c>
      <c r="M116" s="27">
        <f t="shared" si="35"/>
        <v>572.30108000000007</v>
      </c>
      <c r="N116" s="27">
        <f t="shared" si="36"/>
        <v>572.30108000000007</v>
      </c>
      <c r="O116" s="27">
        <f t="shared" si="40"/>
        <v>-41220.186660000523</v>
      </c>
      <c r="P116" s="27">
        <f t="shared" si="41"/>
        <v>41220.186660000523</v>
      </c>
    </row>
    <row r="117" spans="1:16">
      <c r="A117" s="31">
        <v>39203</v>
      </c>
      <c r="C117" s="6">
        <v>109</v>
      </c>
      <c r="D117" s="29">
        <f t="shared" si="32"/>
        <v>1508</v>
      </c>
      <c r="E117" s="29">
        <f t="shared" si="37"/>
        <v>164372</v>
      </c>
      <c r="F117" s="29">
        <f t="shared" si="33"/>
        <v>-107111</v>
      </c>
      <c r="G117" s="34">
        <f>+Inputs!$D$3</f>
        <v>0.37951000000000001</v>
      </c>
      <c r="I117" s="27">
        <f t="shared" si="38"/>
        <v>271483</v>
      </c>
      <c r="K117" s="27">
        <f t="shared" si="34"/>
        <v>1508</v>
      </c>
      <c r="L117" s="27">
        <f t="shared" si="39"/>
        <v>164372</v>
      </c>
      <c r="M117" s="27">
        <f t="shared" si="35"/>
        <v>572.30108000000007</v>
      </c>
      <c r="N117" s="27">
        <f t="shared" si="36"/>
        <v>572.30108000000007</v>
      </c>
      <c r="O117" s="27">
        <f t="shared" si="40"/>
        <v>-40647.885580000526</v>
      </c>
      <c r="P117" s="27">
        <f t="shared" si="41"/>
        <v>40647.885580000526</v>
      </c>
    </row>
    <row r="118" spans="1:16">
      <c r="A118" s="30">
        <v>39234</v>
      </c>
      <c r="C118" s="6">
        <v>110</v>
      </c>
      <c r="D118" s="29">
        <f t="shared" si="32"/>
        <v>1508</v>
      </c>
      <c r="E118" s="29">
        <f t="shared" si="37"/>
        <v>165880</v>
      </c>
      <c r="F118" s="29">
        <f t="shared" si="33"/>
        <v>-105603</v>
      </c>
      <c r="G118" s="34">
        <f>+Inputs!$D$3</f>
        <v>0.37951000000000001</v>
      </c>
      <c r="I118" s="27">
        <f t="shared" si="38"/>
        <v>271483</v>
      </c>
      <c r="K118" s="27">
        <f t="shared" si="34"/>
        <v>1508</v>
      </c>
      <c r="L118" s="27">
        <f t="shared" si="39"/>
        <v>165880</v>
      </c>
      <c r="M118" s="27">
        <f t="shared" si="35"/>
        <v>572.30108000000007</v>
      </c>
      <c r="N118" s="27">
        <f t="shared" si="36"/>
        <v>572.30108000000007</v>
      </c>
      <c r="O118" s="27">
        <f t="shared" si="40"/>
        <v>-40075.584500000528</v>
      </c>
      <c r="P118" s="27">
        <f t="shared" si="41"/>
        <v>40075.584500000528</v>
      </c>
    </row>
    <row r="119" spans="1:16">
      <c r="A119" s="31">
        <v>39264</v>
      </c>
      <c r="C119" s="6">
        <v>111</v>
      </c>
      <c r="D119" s="29">
        <f t="shared" si="32"/>
        <v>1508</v>
      </c>
      <c r="E119" s="29">
        <f t="shared" si="37"/>
        <v>167388</v>
      </c>
      <c r="F119" s="29">
        <f t="shared" si="33"/>
        <v>-104095</v>
      </c>
      <c r="G119" s="34">
        <f>+Inputs!$D$3</f>
        <v>0.37951000000000001</v>
      </c>
      <c r="I119" s="27">
        <f t="shared" si="38"/>
        <v>271483</v>
      </c>
      <c r="K119" s="27">
        <f t="shared" si="34"/>
        <v>1508</v>
      </c>
      <c r="L119" s="27">
        <f t="shared" si="39"/>
        <v>167388</v>
      </c>
      <c r="M119" s="27">
        <f t="shared" si="35"/>
        <v>572.30108000000007</v>
      </c>
      <c r="N119" s="27">
        <f t="shared" si="36"/>
        <v>572.30108000000007</v>
      </c>
      <c r="O119" s="27">
        <f t="shared" si="40"/>
        <v>-39503.283420000531</v>
      </c>
      <c r="P119" s="27">
        <f t="shared" si="41"/>
        <v>39503.283420000531</v>
      </c>
    </row>
    <row r="120" spans="1:16">
      <c r="A120" s="30">
        <v>39295</v>
      </c>
      <c r="C120" s="6">
        <v>112</v>
      </c>
      <c r="D120" s="29">
        <f t="shared" si="32"/>
        <v>1508</v>
      </c>
      <c r="E120" s="29">
        <f t="shared" si="37"/>
        <v>168896</v>
      </c>
      <c r="F120" s="29">
        <f t="shared" si="33"/>
        <v>-102587</v>
      </c>
      <c r="G120" s="34">
        <f>+Inputs!$D$3</f>
        <v>0.37951000000000001</v>
      </c>
      <c r="I120" s="27">
        <f t="shared" si="38"/>
        <v>271483</v>
      </c>
      <c r="K120" s="27">
        <f t="shared" si="34"/>
        <v>1508</v>
      </c>
      <c r="L120" s="27">
        <f t="shared" si="39"/>
        <v>168896</v>
      </c>
      <c r="M120" s="27">
        <f t="shared" si="35"/>
        <v>572.30108000000007</v>
      </c>
      <c r="N120" s="27">
        <f t="shared" si="36"/>
        <v>572.30108000000007</v>
      </c>
      <c r="O120" s="27">
        <f t="shared" si="40"/>
        <v>-38930.982340000533</v>
      </c>
      <c r="P120" s="27">
        <f t="shared" si="41"/>
        <v>38930.982340000533</v>
      </c>
    </row>
    <row r="121" spans="1:16">
      <c r="A121" s="31">
        <v>39326</v>
      </c>
      <c r="C121" s="6">
        <v>113</v>
      </c>
      <c r="D121" s="29">
        <f t="shared" si="32"/>
        <v>1508</v>
      </c>
      <c r="E121" s="29">
        <f t="shared" si="37"/>
        <v>170404</v>
      </c>
      <c r="F121" s="29">
        <f t="shared" si="33"/>
        <v>-101079</v>
      </c>
      <c r="G121" s="34">
        <f>+Inputs!$D$3</f>
        <v>0.37951000000000001</v>
      </c>
      <c r="I121" s="27">
        <f t="shared" si="38"/>
        <v>271483</v>
      </c>
      <c r="K121" s="27">
        <f t="shared" si="34"/>
        <v>1508</v>
      </c>
      <c r="L121" s="27">
        <f t="shared" si="39"/>
        <v>170404</v>
      </c>
      <c r="M121" s="27">
        <f t="shared" si="35"/>
        <v>572.30108000000007</v>
      </c>
      <c r="N121" s="27">
        <f t="shared" si="36"/>
        <v>572.30108000000007</v>
      </c>
      <c r="O121" s="27">
        <f t="shared" si="40"/>
        <v>-38358.681260000536</v>
      </c>
      <c r="P121" s="27">
        <f t="shared" si="41"/>
        <v>38358.681260000536</v>
      </c>
    </row>
    <row r="122" spans="1:16">
      <c r="A122" s="30">
        <v>39356</v>
      </c>
      <c r="C122" s="6">
        <v>114</v>
      </c>
      <c r="D122" s="29">
        <f t="shared" si="32"/>
        <v>1508</v>
      </c>
      <c r="E122" s="29">
        <f t="shared" si="37"/>
        <v>171912</v>
      </c>
      <c r="F122" s="29">
        <f t="shared" si="33"/>
        <v>-99571</v>
      </c>
      <c r="G122" s="34">
        <f>+Inputs!$D$3</f>
        <v>0.37951000000000001</v>
      </c>
      <c r="I122" s="27">
        <f t="shared" si="38"/>
        <v>271483</v>
      </c>
      <c r="K122" s="27">
        <f t="shared" si="34"/>
        <v>1508</v>
      </c>
      <c r="L122" s="27">
        <f t="shared" si="39"/>
        <v>171912</v>
      </c>
      <c r="M122" s="27">
        <f t="shared" si="35"/>
        <v>572.30108000000007</v>
      </c>
      <c r="N122" s="27">
        <f t="shared" si="36"/>
        <v>572.30108000000007</v>
      </c>
      <c r="O122" s="27">
        <f t="shared" si="40"/>
        <v>-37786.380180000539</v>
      </c>
      <c r="P122" s="27">
        <f t="shared" si="41"/>
        <v>37786.380180000539</v>
      </c>
    </row>
    <row r="123" spans="1:16">
      <c r="A123" s="31">
        <v>39387</v>
      </c>
      <c r="C123" s="6">
        <v>115</v>
      </c>
      <c r="D123" s="29">
        <f t="shared" si="32"/>
        <v>1508</v>
      </c>
      <c r="E123" s="29">
        <f t="shared" si="37"/>
        <v>173420</v>
      </c>
      <c r="F123" s="29">
        <f t="shared" si="33"/>
        <v>-98063</v>
      </c>
      <c r="G123" s="34">
        <f>+Inputs!$D$3</f>
        <v>0.37951000000000001</v>
      </c>
      <c r="I123" s="27">
        <f t="shared" si="38"/>
        <v>271483</v>
      </c>
      <c r="K123" s="27">
        <f t="shared" si="34"/>
        <v>1508</v>
      </c>
      <c r="L123" s="27">
        <f t="shared" si="39"/>
        <v>173420</v>
      </c>
      <c r="M123" s="27">
        <f t="shared" si="35"/>
        <v>572.30108000000007</v>
      </c>
      <c r="N123" s="27">
        <f t="shared" si="36"/>
        <v>572.30108000000007</v>
      </c>
      <c r="O123" s="27">
        <f t="shared" si="40"/>
        <v>-37214.079100000541</v>
      </c>
      <c r="P123" s="27">
        <f t="shared" si="41"/>
        <v>37214.079100000541</v>
      </c>
    </row>
    <row r="124" spans="1:16">
      <c r="A124" s="30">
        <v>39417</v>
      </c>
      <c r="C124" s="6">
        <v>116</v>
      </c>
      <c r="D124" s="29">
        <f t="shared" si="32"/>
        <v>1508</v>
      </c>
      <c r="E124" s="29">
        <f t="shared" si="37"/>
        <v>174928</v>
      </c>
      <c r="F124" s="29">
        <f t="shared" si="33"/>
        <v>-96555</v>
      </c>
      <c r="G124" s="34">
        <f>+Inputs!$D$3</f>
        <v>0.37951000000000001</v>
      </c>
      <c r="I124" s="27">
        <f t="shared" si="38"/>
        <v>271483</v>
      </c>
      <c r="K124" s="27">
        <f t="shared" si="34"/>
        <v>1508</v>
      </c>
      <c r="L124" s="27">
        <f t="shared" si="39"/>
        <v>174928</v>
      </c>
      <c r="M124" s="27">
        <f t="shared" si="35"/>
        <v>572.30108000000007</v>
      </c>
      <c r="N124" s="27">
        <f t="shared" si="36"/>
        <v>572.30108000000007</v>
      </c>
      <c r="O124" s="27">
        <f t="shared" si="40"/>
        <v>-36641.778020000544</v>
      </c>
      <c r="P124" s="27">
        <f t="shared" si="41"/>
        <v>36641.778020000544</v>
      </c>
    </row>
    <row r="125" spans="1:16">
      <c r="A125" s="31">
        <v>39448</v>
      </c>
      <c r="C125" s="6">
        <v>117</v>
      </c>
      <c r="D125" s="29">
        <f t="shared" si="32"/>
        <v>1508</v>
      </c>
      <c r="E125" s="29">
        <f t="shared" si="37"/>
        <v>176436</v>
      </c>
      <c r="F125" s="29">
        <f t="shared" si="33"/>
        <v>-95047</v>
      </c>
      <c r="G125" s="34">
        <f>+Inputs!$D$3</f>
        <v>0.37951000000000001</v>
      </c>
      <c r="I125" s="27">
        <f t="shared" si="38"/>
        <v>271483</v>
      </c>
      <c r="K125" s="27">
        <f t="shared" si="34"/>
        <v>1508</v>
      </c>
      <c r="L125" s="27">
        <f t="shared" si="39"/>
        <v>176436</v>
      </c>
      <c r="M125" s="27">
        <f t="shared" si="35"/>
        <v>572.30108000000007</v>
      </c>
      <c r="N125" s="27">
        <f t="shared" si="36"/>
        <v>572.30108000000007</v>
      </c>
      <c r="O125" s="27">
        <f t="shared" si="40"/>
        <v>-36069.476940000546</v>
      </c>
      <c r="P125" s="27">
        <f t="shared" si="41"/>
        <v>36069.476940000546</v>
      </c>
    </row>
    <row r="126" spans="1:16">
      <c r="A126" s="30">
        <v>39479</v>
      </c>
      <c r="C126" s="6">
        <v>118</v>
      </c>
      <c r="D126" s="29">
        <f t="shared" si="32"/>
        <v>1508</v>
      </c>
      <c r="E126" s="29">
        <f t="shared" si="37"/>
        <v>177944</v>
      </c>
      <c r="F126" s="29">
        <f t="shared" si="33"/>
        <v>-93539</v>
      </c>
      <c r="G126" s="34">
        <f>+Inputs!$D$3</f>
        <v>0.37951000000000001</v>
      </c>
      <c r="I126" s="27">
        <f t="shared" si="38"/>
        <v>271483</v>
      </c>
      <c r="K126" s="27">
        <f t="shared" si="34"/>
        <v>1508</v>
      </c>
      <c r="L126" s="27">
        <f t="shared" si="39"/>
        <v>177944</v>
      </c>
      <c r="M126" s="27">
        <f t="shared" si="35"/>
        <v>572.30108000000007</v>
      </c>
      <c r="N126" s="27">
        <f t="shared" si="36"/>
        <v>572.30108000000007</v>
      </c>
      <c r="O126" s="27">
        <f t="shared" si="40"/>
        <v>-35497.175860000549</v>
      </c>
      <c r="P126" s="27">
        <f t="shared" si="41"/>
        <v>35497.175860000549</v>
      </c>
    </row>
    <row r="127" spans="1:16">
      <c r="A127" s="31">
        <v>39508</v>
      </c>
      <c r="C127" s="6">
        <v>119</v>
      </c>
      <c r="D127" s="29">
        <f t="shared" si="32"/>
        <v>1508</v>
      </c>
      <c r="E127" s="29">
        <f t="shared" si="37"/>
        <v>179452</v>
      </c>
      <c r="F127" s="29">
        <f t="shared" si="33"/>
        <v>-92031</v>
      </c>
      <c r="G127" s="34">
        <f>+Inputs!$D$3</f>
        <v>0.37951000000000001</v>
      </c>
      <c r="I127" s="27">
        <f t="shared" si="38"/>
        <v>271483</v>
      </c>
      <c r="K127" s="27">
        <f t="shared" si="34"/>
        <v>1508</v>
      </c>
      <c r="L127" s="27">
        <f t="shared" si="39"/>
        <v>179452</v>
      </c>
      <c r="M127" s="27">
        <f t="shared" si="35"/>
        <v>572.30108000000007</v>
      </c>
      <c r="N127" s="27">
        <f t="shared" si="36"/>
        <v>572.30108000000007</v>
      </c>
      <c r="O127" s="27">
        <f t="shared" si="40"/>
        <v>-34924.874780000551</v>
      </c>
      <c r="P127" s="27">
        <f t="shared" si="41"/>
        <v>34924.874780000551</v>
      </c>
    </row>
    <row r="128" spans="1:16">
      <c r="A128" s="30">
        <v>39539</v>
      </c>
      <c r="C128" s="6">
        <v>120</v>
      </c>
      <c r="D128" s="29">
        <f t="shared" si="32"/>
        <v>1508</v>
      </c>
      <c r="E128" s="29">
        <f t="shared" si="37"/>
        <v>180960</v>
      </c>
      <c r="F128" s="29">
        <f t="shared" si="33"/>
        <v>-90523</v>
      </c>
      <c r="G128" s="34">
        <f>+Inputs!$D$3</f>
        <v>0.37951000000000001</v>
      </c>
      <c r="I128" s="27">
        <f t="shared" si="38"/>
        <v>271483</v>
      </c>
      <c r="K128" s="27">
        <f t="shared" si="34"/>
        <v>1508</v>
      </c>
      <c r="L128" s="27">
        <f t="shared" si="39"/>
        <v>180960</v>
      </c>
      <c r="M128" s="27">
        <f t="shared" si="35"/>
        <v>572.30108000000007</v>
      </c>
      <c r="N128" s="27">
        <f t="shared" si="36"/>
        <v>572.30108000000007</v>
      </c>
      <c r="O128" s="27">
        <f t="shared" si="40"/>
        <v>-34352.573700000554</v>
      </c>
      <c r="P128" s="27">
        <f t="shared" si="41"/>
        <v>34352.573700000554</v>
      </c>
    </row>
    <row r="129" spans="1:16">
      <c r="A129" s="31">
        <v>39569</v>
      </c>
      <c r="C129" s="6">
        <v>121</v>
      </c>
      <c r="D129" s="29">
        <f t="shared" si="32"/>
        <v>1508</v>
      </c>
      <c r="E129" s="29">
        <f t="shared" si="37"/>
        <v>182468</v>
      </c>
      <c r="F129" s="29">
        <f t="shared" si="33"/>
        <v>-89015</v>
      </c>
      <c r="G129" s="34">
        <f>+Inputs!$D$3</f>
        <v>0.37951000000000001</v>
      </c>
      <c r="I129" s="27">
        <f t="shared" si="38"/>
        <v>271483</v>
      </c>
      <c r="K129" s="27">
        <f t="shared" si="34"/>
        <v>1508</v>
      </c>
      <c r="L129" s="27">
        <f t="shared" si="39"/>
        <v>182468</v>
      </c>
      <c r="M129" s="27">
        <f t="shared" si="35"/>
        <v>572.30108000000007</v>
      </c>
      <c r="N129" s="27">
        <f t="shared" si="36"/>
        <v>572.30108000000007</v>
      </c>
      <c r="O129" s="27">
        <f t="shared" si="40"/>
        <v>-33780.272620000556</v>
      </c>
      <c r="P129" s="27">
        <f t="shared" si="41"/>
        <v>33780.272620000556</v>
      </c>
    </row>
    <row r="130" spans="1:16">
      <c r="A130" s="30">
        <v>39600</v>
      </c>
      <c r="C130" s="6">
        <v>122</v>
      </c>
      <c r="D130" s="29">
        <f t="shared" si="32"/>
        <v>1508</v>
      </c>
      <c r="E130" s="29">
        <f t="shared" si="37"/>
        <v>183976</v>
      </c>
      <c r="F130" s="29">
        <f t="shared" si="33"/>
        <v>-87507</v>
      </c>
      <c r="G130" s="34">
        <f>+Inputs!$D$3</f>
        <v>0.37951000000000001</v>
      </c>
      <c r="I130" s="27">
        <f t="shared" si="38"/>
        <v>271483</v>
      </c>
      <c r="K130" s="27">
        <f t="shared" si="34"/>
        <v>1508</v>
      </c>
      <c r="L130" s="27">
        <f t="shared" si="39"/>
        <v>183976</v>
      </c>
      <c r="M130" s="27">
        <f t="shared" si="35"/>
        <v>572.30108000000007</v>
      </c>
      <c r="N130" s="27">
        <f t="shared" si="36"/>
        <v>572.30108000000007</v>
      </c>
      <c r="O130" s="27">
        <f t="shared" si="40"/>
        <v>-33207.971540000559</v>
      </c>
      <c r="P130" s="27">
        <f t="shared" si="41"/>
        <v>33207.971540000559</v>
      </c>
    </row>
    <row r="131" spans="1:16">
      <c r="A131" s="31">
        <v>39630</v>
      </c>
      <c r="C131" s="6">
        <v>123</v>
      </c>
      <c r="D131" s="29">
        <f t="shared" si="32"/>
        <v>1508</v>
      </c>
      <c r="E131" s="29">
        <f t="shared" si="37"/>
        <v>185484</v>
      </c>
      <c r="F131" s="29">
        <f t="shared" si="33"/>
        <v>-85999</v>
      </c>
      <c r="G131" s="34">
        <f>+Inputs!$D$3</f>
        <v>0.37951000000000001</v>
      </c>
      <c r="I131" s="27">
        <f t="shared" si="38"/>
        <v>271483</v>
      </c>
      <c r="K131" s="27">
        <f t="shared" si="34"/>
        <v>1508</v>
      </c>
      <c r="L131" s="27">
        <f t="shared" si="39"/>
        <v>185484</v>
      </c>
      <c r="M131" s="27">
        <f t="shared" si="35"/>
        <v>572.30108000000007</v>
      </c>
      <c r="N131" s="27">
        <f t="shared" si="36"/>
        <v>572.30108000000007</v>
      </c>
      <c r="O131" s="27">
        <f t="shared" si="40"/>
        <v>-32635.670460000558</v>
      </c>
      <c r="P131" s="27">
        <f t="shared" si="41"/>
        <v>32635.670460000558</v>
      </c>
    </row>
    <row r="132" spans="1:16">
      <c r="A132" s="30">
        <v>39661</v>
      </c>
      <c r="C132" s="6">
        <v>124</v>
      </c>
      <c r="D132" s="29">
        <f t="shared" si="32"/>
        <v>1508</v>
      </c>
      <c r="E132" s="29">
        <f t="shared" si="37"/>
        <v>186992</v>
      </c>
      <c r="F132" s="29">
        <f t="shared" si="33"/>
        <v>-84491</v>
      </c>
      <c r="G132" s="34">
        <f>+Inputs!$D$3</f>
        <v>0.37951000000000001</v>
      </c>
      <c r="I132" s="27">
        <f t="shared" si="38"/>
        <v>271483</v>
      </c>
      <c r="K132" s="27">
        <f t="shared" si="34"/>
        <v>1508</v>
      </c>
      <c r="L132" s="27">
        <f t="shared" si="39"/>
        <v>186992</v>
      </c>
      <c r="M132" s="27">
        <f t="shared" si="35"/>
        <v>572.30108000000007</v>
      </c>
      <c r="N132" s="27">
        <f t="shared" si="36"/>
        <v>572.30108000000007</v>
      </c>
      <c r="O132" s="27">
        <f t="shared" si="40"/>
        <v>-32063.369380000557</v>
      </c>
      <c r="P132" s="27">
        <f t="shared" si="41"/>
        <v>32063.369380000557</v>
      </c>
    </row>
    <row r="133" spans="1:16">
      <c r="A133" s="31">
        <v>39692</v>
      </c>
      <c r="C133" s="6">
        <v>125</v>
      </c>
      <c r="D133" s="29">
        <f t="shared" si="32"/>
        <v>1508</v>
      </c>
      <c r="E133" s="29">
        <f t="shared" si="37"/>
        <v>188500</v>
      </c>
      <c r="F133" s="29">
        <f t="shared" si="33"/>
        <v>-82983</v>
      </c>
      <c r="G133" s="34">
        <f>+Inputs!$D$3</f>
        <v>0.37951000000000001</v>
      </c>
      <c r="I133" s="27">
        <f t="shared" si="38"/>
        <v>271483</v>
      </c>
      <c r="K133" s="27">
        <f t="shared" si="34"/>
        <v>1508</v>
      </c>
      <c r="L133" s="27">
        <f t="shared" si="39"/>
        <v>188500</v>
      </c>
      <c r="M133" s="27">
        <f t="shared" si="35"/>
        <v>572.30108000000007</v>
      </c>
      <c r="N133" s="27">
        <f t="shared" si="36"/>
        <v>572.30108000000007</v>
      </c>
      <c r="O133" s="27">
        <f t="shared" si="40"/>
        <v>-31491.068300000556</v>
      </c>
      <c r="P133" s="27">
        <f t="shared" si="41"/>
        <v>31491.068300000556</v>
      </c>
    </row>
    <row r="134" spans="1:16">
      <c r="A134" s="30">
        <v>39722</v>
      </c>
      <c r="C134" s="6">
        <v>126</v>
      </c>
      <c r="D134" s="29">
        <f t="shared" si="32"/>
        <v>1508</v>
      </c>
      <c r="E134" s="29">
        <f t="shared" si="37"/>
        <v>190008</v>
      </c>
      <c r="F134" s="29">
        <f t="shared" si="33"/>
        <v>-81475</v>
      </c>
      <c r="G134" s="34">
        <f>+Inputs!$D$3</f>
        <v>0.37951000000000001</v>
      </c>
      <c r="I134" s="27">
        <f t="shared" si="38"/>
        <v>271483</v>
      </c>
      <c r="K134" s="27">
        <f t="shared" si="34"/>
        <v>1508</v>
      </c>
      <c r="L134" s="27">
        <f t="shared" si="39"/>
        <v>190008</v>
      </c>
      <c r="M134" s="27">
        <f t="shared" si="35"/>
        <v>572.30108000000007</v>
      </c>
      <c r="N134" s="27">
        <f t="shared" si="36"/>
        <v>572.30108000000007</v>
      </c>
      <c r="O134" s="27">
        <f t="shared" si="40"/>
        <v>-30918.767220000555</v>
      </c>
      <c r="P134" s="27">
        <f t="shared" si="41"/>
        <v>30918.767220000555</v>
      </c>
    </row>
    <row r="135" spans="1:16">
      <c r="A135" s="31">
        <v>39753</v>
      </c>
      <c r="C135" s="6">
        <v>127</v>
      </c>
      <c r="D135" s="29">
        <f t="shared" si="32"/>
        <v>1508</v>
      </c>
      <c r="E135" s="29">
        <f t="shared" si="37"/>
        <v>191516</v>
      </c>
      <c r="F135" s="29">
        <f t="shared" si="33"/>
        <v>-79967</v>
      </c>
      <c r="G135" s="34">
        <f>+Inputs!$D$3</f>
        <v>0.37951000000000001</v>
      </c>
      <c r="I135" s="27">
        <f t="shared" si="38"/>
        <v>271483</v>
      </c>
      <c r="K135" s="27">
        <f t="shared" si="34"/>
        <v>1508</v>
      </c>
      <c r="L135" s="27">
        <f t="shared" si="39"/>
        <v>191516</v>
      </c>
      <c r="M135" s="27">
        <f t="shared" si="35"/>
        <v>572.30108000000007</v>
      </c>
      <c r="N135" s="27">
        <f t="shared" si="36"/>
        <v>572.30108000000007</v>
      </c>
      <c r="O135" s="27">
        <f t="shared" si="40"/>
        <v>-30346.466140000553</v>
      </c>
      <c r="P135" s="27">
        <f t="shared" si="41"/>
        <v>30346.466140000553</v>
      </c>
    </row>
    <row r="136" spans="1:16">
      <c r="A136" s="30">
        <v>39783</v>
      </c>
      <c r="C136" s="6">
        <v>128</v>
      </c>
      <c r="D136" s="29">
        <f t="shared" si="32"/>
        <v>1508</v>
      </c>
      <c r="E136" s="29">
        <f t="shared" si="37"/>
        <v>193024</v>
      </c>
      <c r="F136" s="29">
        <f t="shared" si="33"/>
        <v>-78459</v>
      </c>
      <c r="G136" s="34">
        <f>+Inputs!$D$3</f>
        <v>0.37951000000000001</v>
      </c>
      <c r="I136" s="27">
        <f t="shared" si="38"/>
        <v>271483</v>
      </c>
      <c r="K136" s="27">
        <f t="shared" si="34"/>
        <v>1508</v>
      </c>
      <c r="L136" s="27">
        <f t="shared" si="39"/>
        <v>193024</v>
      </c>
      <c r="M136" s="27">
        <f t="shared" si="35"/>
        <v>572.30108000000007</v>
      </c>
      <c r="N136" s="27">
        <f t="shared" si="36"/>
        <v>572.30108000000007</v>
      </c>
      <c r="O136" s="27">
        <f t="shared" si="40"/>
        <v>-29774.165060000552</v>
      </c>
      <c r="P136" s="27">
        <f t="shared" si="41"/>
        <v>29774.165060000552</v>
      </c>
    </row>
    <row r="137" spans="1:16">
      <c r="A137" s="31">
        <v>39814</v>
      </c>
      <c r="C137" s="6">
        <v>129</v>
      </c>
      <c r="D137" s="29">
        <f t="shared" ref="D137:D168" si="42">ROUND(-(+$B$9/180)*1,0)</f>
        <v>1508</v>
      </c>
      <c r="E137" s="29">
        <f t="shared" si="37"/>
        <v>194532</v>
      </c>
      <c r="F137" s="29">
        <f t="shared" ref="F137:F168" si="43">$B$9+E137</f>
        <v>-76951</v>
      </c>
      <c r="G137" s="34">
        <f>+Inputs!$D$3</f>
        <v>0.37951000000000001</v>
      </c>
      <c r="I137" s="27">
        <f t="shared" si="38"/>
        <v>271483</v>
      </c>
      <c r="K137" s="27">
        <f t="shared" ref="K137:K168" si="44">D137</f>
        <v>1508</v>
      </c>
      <c r="L137" s="27">
        <f t="shared" si="39"/>
        <v>194532</v>
      </c>
      <c r="M137" s="27">
        <f t="shared" ref="M137:M168" si="45">K137*G137</f>
        <v>572.30108000000007</v>
      </c>
      <c r="N137" s="27">
        <f t="shared" ref="N137:N168" si="46">M137-J137</f>
        <v>572.30108000000007</v>
      </c>
      <c r="O137" s="27">
        <f t="shared" si="40"/>
        <v>-29201.863980000551</v>
      </c>
      <c r="P137" s="27">
        <f t="shared" si="41"/>
        <v>29201.863980000551</v>
      </c>
    </row>
    <row r="138" spans="1:16">
      <c r="A138" s="30">
        <v>39845</v>
      </c>
      <c r="C138" s="6">
        <v>130</v>
      </c>
      <c r="D138" s="29">
        <f t="shared" si="42"/>
        <v>1508</v>
      </c>
      <c r="E138" s="29">
        <f t="shared" ref="E138:E169" si="47">+E137+D138</f>
        <v>196040</v>
      </c>
      <c r="F138" s="29">
        <f t="shared" si="43"/>
        <v>-75443</v>
      </c>
      <c r="G138" s="34">
        <f>+Inputs!$D$3</f>
        <v>0.37951000000000001</v>
      </c>
      <c r="I138" s="27">
        <f t="shared" ref="I138:I169" si="48">+I137+H138</f>
        <v>271483</v>
      </c>
      <c r="K138" s="27">
        <f t="shared" si="44"/>
        <v>1508</v>
      </c>
      <c r="L138" s="27">
        <f t="shared" ref="L138:L169" si="49">+L137+K138</f>
        <v>196040</v>
      </c>
      <c r="M138" s="27">
        <f t="shared" si="45"/>
        <v>572.30108000000007</v>
      </c>
      <c r="N138" s="27">
        <f t="shared" si="46"/>
        <v>572.30108000000007</v>
      </c>
      <c r="O138" s="27">
        <f t="shared" ref="O138:O169" si="50">+O137+N138</f>
        <v>-28629.56290000055</v>
      </c>
      <c r="P138" s="27">
        <f t="shared" ref="P138:P169" si="51">P137-N138</f>
        <v>28629.56290000055</v>
      </c>
    </row>
    <row r="139" spans="1:16">
      <c r="A139" s="31">
        <v>39873</v>
      </c>
      <c r="C139" s="6">
        <v>131</v>
      </c>
      <c r="D139" s="29">
        <f t="shared" si="42"/>
        <v>1508</v>
      </c>
      <c r="E139" s="29">
        <f t="shared" si="47"/>
        <v>197548</v>
      </c>
      <c r="F139" s="29">
        <f t="shared" si="43"/>
        <v>-73935</v>
      </c>
      <c r="G139" s="34">
        <f>+Inputs!$D$3</f>
        <v>0.37951000000000001</v>
      </c>
      <c r="I139" s="27">
        <f t="shared" si="48"/>
        <v>271483</v>
      </c>
      <c r="K139" s="27">
        <f t="shared" si="44"/>
        <v>1508</v>
      </c>
      <c r="L139" s="27">
        <f t="shared" si="49"/>
        <v>197548</v>
      </c>
      <c r="M139" s="27">
        <f t="shared" si="45"/>
        <v>572.30108000000007</v>
      </c>
      <c r="N139" s="27">
        <f t="shared" si="46"/>
        <v>572.30108000000007</v>
      </c>
      <c r="O139" s="27">
        <f t="shared" si="50"/>
        <v>-28057.261820000549</v>
      </c>
      <c r="P139" s="27">
        <f t="shared" si="51"/>
        <v>28057.261820000549</v>
      </c>
    </row>
    <row r="140" spans="1:16">
      <c r="A140" s="30">
        <v>39904</v>
      </c>
      <c r="C140" s="6">
        <v>132</v>
      </c>
      <c r="D140" s="29">
        <f t="shared" si="42"/>
        <v>1508</v>
      </c>
      <c r="E140" s="29">
        <f t="shared" si="47"/>
        <v>199056</v>
      </c>
      <c r="F140" s="29">
        <f t="shared" si="43"/>
        <v>-72427</v>
      </c>
      <c r="G140" s="34">
        <f>+Inputs!$D$3</f>
        <v>0.37951000000000001</v>
      </c>
      <c r="I140" s="27">
        <f t="shared" si="48"/>
        <v>271483</v>
      </c>
      <c r="K140" s="27">
        <f t="shared" si="44"/>
        <v>1508</v>
      </c>
      <c r="L140" s="27">
        <f t="shared" si="49"/>
        <v>199056</v>
      </c>
      <c r="M140" s="27">
        <f t="shared" si="45"/>
        <v>572.30108000000007</v>
      </c>
      <c r="N140" s="27">
        <f t="shared" si="46"/>
        <v>572.30108000000007</v>
      </c>
      <c r="O140" s="27">
        <f t="shared" si="50"/>
        <v>-27484.960740000548</v>
      </c>
      <c r="P140" s="27">
        <f t="shared" si="51"/>
        <v>27484.960740000548</v>
      </c>
    </row>
    <row r="141" spans="1:16">
      <c r="A141" s="31">
        <v>39934</v>
      </c>
      <c r="C141" s="6">
        <v>133</v>
      </c>
      <c r="D141" s="29">
        <f t="shared" si="42"/>
        <v>1508</v>
      </c>
      <c r="E141" s="29">
        <f t="shared" si="47"/>
        <v>200564</v>
      </c>
      <c r="F141" s="29">
        <f t="shared" si="43"/>
        <v>-70919</v>
      </c>
      <c r="G141" s="34">
        <f>+Inputs!$D$3</f>
        <v>0.37951000000000001</v>
      </c>
      <c r="I141" s="27">
        <f t="shared" si="48"/>
        <v>271483</v>
      </c>
      <c r="K141" s="27">
        <f t="shared" si="44"/>
        <v>1508</v>
      </c>
      <c r="L141" s="27">
        <f t="shared" si="49"/>
        <v>200564</v>
      </c>
      <c r="M141" s="27">
        <f t="shared" si="45"/>
        <v>572.30108000000007</v>
      </c>
      <c r="N141" s="27">
        <f t="shared" si="46"/>
        <v>572.30108000000007</v>
      </c>
      <c r="O141" s="27">
        <f t="shared" si="50"/>
        <v>-26912.659660000547</v>
      </c>
      <c r="P141" s="27">
        <f t="shared" si="51"/>
        <v>26912.659660000547</v>
      </c>
    </row>
    <row r="142" spans="1:16">
      <c r="A142" s="30">
        <v>39965</v>
      </c>
      <c r="C142" s="6">
        <v>134</v>
      </c>
      <c r="D142" s="29">
        <f t="shared" si="42"/>
        <v>1508</v>
      </c>
      <c r="E142" s="29">
        <f t="shared" si="47"/>
        <v>202072</v>
      </c>
      <c r="F142" s="29">
        <f t="shared" si="43"/>
        <v>-69411</v>
      </c>
      <c r="G142" s="34">
        <f>+Inputs!$D$3</f>
        <v>0.37951000000000001</v>
      </c>
      <c r="I142" s="27">
        <f t="shared" si="48"/>
        <v>271483</v>
      </c>
      <c r="K142" s="27">
        <f t="shared" si="44"/>
        <v>1508</v>
      </c>
      <c r="L142" s="27">
        <f t="shared" si="49"/>
        <v>202072</v>
      </c>
      <c r="M142" s="27">
        <f t="shared" si="45"/>
        <v>572.30108000000007</v>
      </c>
      <c r="N142" s="27">
        <f t="shared" si="46"/>
        <v>572.30108000000007</v>
      </c>
      <c r="O142" s="27">
        <f t="shared" si="50"/>
        <v>-26340.358580000546</v>
      </c>
      <c r="P142" s="27">
        <f t="shared" si="51"/>
        <v>26340.358580000546</v>
      </c>
    </row>
    <row r="143" spans="1:16">
      <c r="A143" s="31">
        <v>39995</v>
      </c>
      <c r="C143" s="6">
        <v>135</v>
      </c>
      <c r="D143" s="29">
        <f t="shared" si="42"/>
        <v>1508</v>
      </c>
      <c r="E143" s="29">
        <f t="shared" si="47"/>
        <v>203580</v>
      </c>
      <c r="F143" s="29">
        <f t="shared" si="43"/>
        <v>-67903</v>
      </c>
      <c r="G143" s="34">
        <f>+Inputs!$D$3</f>
        <v>0.37951000000000001</v>
      </c>
      <c r="I143" s="27">
        <f t="shared" si="48"/>
        <v>271483</v>
      </c>
      <c r="K143" s="27">
        <f t="shared" si="44"/>
        <v>1508</v>
      </c>
      <c r="L143" s="27">
        <f t="shared" si="49"/>
        <v>203580</v>
      </c>
      <c r="M143" s="27">
        <f t="shared" si="45"/>
        <v>572.30108000000007</v>
      </c>
      <c r="N143" s="27">
        <f t="shared" si="46"/>
        <v>572.30108000000007</v>
      </c>
      <c r="O143" s="27">
        <f t="shared" si="50"/>
        <v>-25768.057500000545</v>
      </c>
      <c r="P143" s="27">
        <f t="shared" si="51"/>
        <v>25768.057500000545</v>
      </c>
    </row>
    <row r="144" spans="1:16">
      <c r="A144" s="30">
        <v>40026</v>
      </c>
      <c r="C144" s="6">
        <v>136</v>
      </c>
      <c r="D144" s="29">
        <f t="shared" si="42"/>
        <v>1508</v>
      </c>
      <c r="E144" s="29">
        <f t="shared" si="47"/>
        <v>205088</v>
      </c>
      <c r="F144" s="29">
        <f t="shared" si="43"/>
        <v>-66395</v>
      </c>
      <c r="G144" s="34">
        <f>+Inputs!$D$3</f>
        <v>0.37951000000000001</v>
      </c>
      <c r="I144" s="27">
        <f t="shared" si="48"/>
        <v>271483</v>
      </c>
      <c r="K144" s="27">
        <f t="shared" si="44"/>
        <v>1508</v>
      </c>
      <c r="L144" s="27">
        <f t="shared" si="49"/>
        <v>205088</v>
      </c>
      <c r="M144" s="27">
        <f t="shared" si="45"/>
        <v>572.30108000000007</v>
      </c>
      <c r="N144" s="27">
        <f t="shared" si="46"/>
        <v>572.30108000000007</v>
      </c>
      <c r="O144" s="27">
        <f t="shared" si="50"/>
        <v>-25195.756420000544</v>
      </c>
      <c r="P144" s="27">
        <f t="shared" si="51"/>
        <v>25195.756420000544</v>
      </c>
    </row>
    <row r="145" spans="1:16">
      <c r="A145" s="31">
        <v>40057</v>
      </c>
      <c r="C145" s="6">
        <v>137</v>
      </c>
      <c r="D145" s="29">
        <f t="shared" si="42"/>
        <v>1508</v>
      </c>
      <c r="E145" s="29">
        <f t="shared" si="47"/>
        <v>206596</v>
      </c>
      <c r="F145" s="29">
        <f t="shared" si="43"/>
        <v>-64887</v>
      </c>
      <c r="G145" s="34">
        <f>+Inputs!$D$3</f>
        <v>0.37951000000000001</v>
      </c>
      <c r="I145" s="27">
        <f t="shared" si="48"/>
        <v>271483</v>
      </c>
      <c r="K145" s="27">
        <f t="shared" si="44"/>
        <v>1508</v>
      </c>
      <c r="L145" s="27">
        <f t="shared" si="49"/>
        <v>206596</v>
      </c>
      <c r="M145" s="27">
        <f t="shared" si="45"/>
        <v>572.30108000000007</v>
      </c>
      <c r="N145" s="27">
        <f t="shared" si="46"/>
        <v>572.30108000000007</v>
      </c>
      <c r="O145" s="27">
        <f t="shared" si="50"/>
        <v>-24623.455340000542</v>
      </c>
      <c r="P145" s="27">
        <f t="shared" si="51"/>
        <v>24623.455340000542</v>
      </c>
    </row>
    <row r="146" spans="1:16">
      <c r="A146" s="30">
        <v>40087</v>
      </c>
      <c r="C146" s="6">
        <v>138</v>
      </c>
      <c r="D146" s="29">
        <f t="shared" si="42"/>
        <v>1508</v>
      </c>
      <c r="E146" s="29">
        <f t="shared" si="47"/>
        <v>208104</v>
      </c>
      <c r="F146" s="29">
        <f t="shared" si="43"/>
        <v>-63379</v>
      </c>
      <c r="G146" s="34">
        <f>+Inputs!$D$3</f>
        <v>0.37951000000000001</v>
      </c>
      <c r="I146" s="27">
        <f t="shared" si="48"/>
        <v>271483</v>
      </c>
      <c r="K146" s="27">
        <f t="shared" si="44"/>
        <v>1508</v>
      </c>
      <c r="L146" s="27">
        <f t="shared" si="49"/>
        <v>208104</v>
      </c>
      <c r="M146" s="27">
        <f t="shared" si="45"/>
        <v>572.30108000000007</v>
      </c>
      <c r="N146" s="27">
        <f t="shared" si="46"/>
        <v>572.30108000000007</v>
      </c>
      <c r="O146" s="27">
        <f t="shared" si="50"/>
        <v>-24051.154260000541</v>
      </c>
      <c r="P146" s="27">
        <f t="shared" si="51"/>
        <v>24051.154260000541</v>
      </c>
    </row>
    <row r="147" spans="1:16">
      <c r="A147" s="31">
        <v>40118</v>
      </c>
      <c r="C147" s="6">
        <v>139</v>
      </c>
      <c r="D147" s="29">
        <f t="shared" si="42"/>
        <v>1508</v>
      </c>
      <c r="E147" s="29">
        <f t="shared" si="47"/>
        <v>209612</v>
      </c>
      <c r="F147" s="29">
        <f t="shared" si="43"/>
        <v>-61871</v>
      </c>
      <c r="G147" s="34">
        <f>+Inputs!$D$3</f>
        <v>0.37951000000000001</v>
      </c>
      <c r="I147" s="27">
        <f t="shared" si="48"/>
        <v>271483</v>
      </c>
      <c r="K147" s="27">
        <f t="shared" si="44"/>
        <v>1508</v>
      </c>
      <c r="L147" s="27">
        <f t="shared" si="49"/>
        <v>209612</v>
      </c>
      <c r="M147" s="27">
        <f t="shared" si="45"/>
        <v>572.30108000000007</v>
      </c>
      <c r="N147" s="27">
        <f t="shared" si="46"/>
        <v>572.30108000000007</v>
      </c>
      <c r="O147" s="27">
        <f t="shared" si="50"/>
        <v>-23478.85318000054</v>
      </c>
      <c r="P147" s="27">
        <f t="shared" si="51"/>
        <v>23478.85318000054</v>
      </c>
    </row>
    <row r="148" spans="1:16">
      <c r="A148" s="30">
        <v>40148</v>
      </c>
      <c r="C148" s="6">
        <v>140</v>
      </c>
      <c r="D148" s="29">
        <f t="shared" si="42"/>
        <v>1508</v>
      </c>
      <c r="E148" s="29">
        <f t="shared" si="47"/>
        <v>211120</v>
      </c>
      <c r="F148" s="29">
        <f t="shared" si="43"/>
        <v>-60363</v>
      </c>
      <c r="G148" s="34">
        <f>+Inputs!$D$3</f>
        <v>0.37951000000000001</v>
      </c>
      <c r="I148" s="27">
        <f t="shared" si="48"/>
        <v>271483</v>
      </c>
      <c r="K148" s="27">
        <f t="shared" si="44"/>
        <v>1508</v>
      </c>
      <c r="L148" s="27">
        <f t="shared" si="49"/>
        <v>211120</v>
      </c>
      <c r="M148" s="27">
        <f t="shared" si="45"/>
        <v>572.30108000000007</v>
      </c>
      <c r="N148" s="27">
        <f t="shared" si="46"/>
        <v>572.30108000000007</v>
      </c>
      <c r="O148" s="27">
        <f t="shared" si="50"/>
        <v>-22906.552100000539</v>
      </c>
      <c r="P148" s="27">
        <f t="shared" si="51"/>
        <v>22906.552100000539</v>
      </c>
    </row>
    <row r="149" spans="1:16">
      <c r="A149" s="31">
        <v>40179</v>
      </c>
      <c r="C149" s="6">
        <v>141</v>
      </c>
      <c r="D149" s="29">
        <f t="shared" si="42"/>
        <v>1508</v>
      </c>
      <c r="E149" s="29">
        <f t="shared" si="47"/>
        <v>212628</v>
      </c>
      <c r="F149" s="29">
        <f t="shared" si="43"/>
        <v>-58855</v>
      </c>
      <c r="G149" s="34">
        <f>+Inputs!$D$3</f>
        <v>0.37951000000000001</v>
      </c>
      <c r="I149" s="27">
        <f t="shared" si="48"/>
        <v>271483</v>
      </c>
      <c r="K149" s="27">
        <f t="shared" si="44"/>
        <v>1508</v>
      </c>
      <c r="L149" s="27">
        <f t="shared" si="49"/>
        <v>212628</v>
      </c>
      <c r="M149" s="27">
        <f t="shared" si="45"/>
        <v>572.30108000000007</v>
      </c>
      <c r="N149" s="27">
        <f t="shared" si="46"/>
        <v>572.30108000000007</v>
      </c>
      <c r="O149" s="27">
        <f t="shared" si="50"/>
        <v>-22334.251020000538</v>
      </c>
      <c r="P149" s="27">
        <f t="shared" si="51"/>
        <v>22334.251020000538</v>
      </c>
    </row>
    <row r="150" spans="1:16">
      <c r="A150" s="30">
        <v>40210</v>
      </c>
      <c r="C150" s="6">
        <v>142</v>
      </c>
      <c r="D150" s="29">
        <f t="shared" si="42"/>
        <v>1508</v>
      </c>
      <c r="E150" s="29">
        <f t="shared" si="47"/>
        <v>214136</v>
      </c>
      <c r="F150" s="29">
        <f t="shared" si="43"/>
        <v>-57347</v>
      </c>
      <c r="G150" s="34">
        <f>+Inputs!$D$3</f>
        <v>0.37951000000000001</v>
      </c>
      <c r="I150" s="27">
        <f t="shared" si="48"/>
        <v>271483</v>
      </c>
      <c r="K150" s="27">
        <f t="shared" si="44"/>
        <v>1508</v>
      </c>
      <c r="L150" s="27">
        <f t="shared" si="49"/>
        <v>214136</v>
      </c>
      <c r="M150" s="27">
        <f t="shared" si="45"/>
        <v>572.30108000000007</v>
      </c>
      <c r="N150" s="27">
        <f t="shared" si="46"/>
        <v>572.30108000000007</v>
      </c>
      <c r="O150" s="27">
        <f t="shared" si="50"/>
        <v>-21761.949940000537</v>
      </c>
      <c r="P150" s="27">
        <f t="shared" si="51"/>
        <v>21761.949940000537</v>
      </c>
    </row>
    <row r="151" spans="1:16">
      <c r="A151" s="31">
        <v>40238</v>
      </c>
      <c r="C151" s="6">
        <v>143</v>
      </c>
      <c r="D151" s="29">
        <f t="shared" si="42"/>
        <v>1508</v>
      </c>
      <c r="E151" s="29">
        <f t="shared" si="47"/>
        <v>215644</v>
      </c>
      <c r="F151" s="29">
        <f t="shared" si="43"/>
        <v>-55839</v>
      </c>
      <c r="G151" s="34">
        <f>+Inputs!$D$3</f>
        <v>0.37951000000000001</v>
      </c>
      <c r="I151" s="27">
        <f t="shared" si="48"/>
        <v>271483</v>
      </c>
      <c r="K151" s="27">
        <f t="shared" si="44"/>
        <v>1508</v>
      </c>
      <c r="L151" s="27">
        <f t="shared" si="49"/>
        <v>215644</v>
      </c>
      <c r="M151" s="27">
        <f t="shared" si="45"/>
        <v>572.30108000000007</v>
      </c>
      <c r="N151" s="27">
        <f t="shared" si="46"/>
        <v>572.30108000000007</v>
      </c>
      <c r="O151" s="27">
        <f t="shared" si="50"/>
        <v>-21189.648860000536</v>
      </c>
      <c r="P151" s="27">
        <f t="shared" si="51"/>
        <v>21189.648860000536</v>
      </c>
    </row>
    <row r="152" spans="1:16">
      <c r="A152" s="30">
        <v>40269</v>
      </c>
      <c r="C152" s="6">
        <v>144</v>
      </c>
      <c r="D152" s="29">
        <f t="shared" si="42"/>
        <v>1508</v>
      </c>
      <c r="E152" s="29">
        <f t="shared" si="47"/>
        <v>217152</v>
      </c>
      <c r="F152" s="29">
        <f t="shared" si="43"/>
        <v>-54331</v>
      </c>
      <c r="G152" s="34">
        <f>+Inputs!$D$3</f>
        <v>0.37951000000000001</v>
      </c>
      <c r="I152" s="27">
        <f t="shared" si="48"/>
        <v>271483</v>
      </c>
      <c r="K152" s="27">
        <f t="shared" si="44"/>
        <v>1508</v>
      </c>
      <c r="L152" s="27">
        <f t="shared" si="49"/>
        <v>217152</v>
      </c>
      <c r="M152" s="27">
        <f t="shared" si="45"/>
        <v>572.30108000000007</v>
      </c>
      <c r="N152" s="27">
        <f t="shared" si="46"/>
        <v>572.30108000000007</v>
      </c>
      <c r="O152" s="27">
        <f t="shared" si="50"/>
        <v>-20617.347780000535</v>
      </c>
      <c r="P152" s="27">
        <f t="shared" si="51"/>
        <v>20617.347780000535</v>
      </c>
    </row>
    <row r="153" spans="1:16">
      <c r="A153" s="31">
        <v>40299</v>
      </c>
      <c r="C153" s="6">
        <v>145</v>
      </c>
      <c r="D153" s="29">
        <f t="shared" si="42"/>
        <v>1508</v>
      </c>
      <c r="E153" s="29">
        <f t="shared" si="47"/>
        <v>218660</v>
      </c>
      <c r="F153" s="29">
        <f t="shared" si="43"/>
        <v>-52823</v>
      </c>
      <c r="G153" s="34">
        <f>+Inputs!$D$3</f>
        <v>0.37951000000000001</v>
      </c>
      <c r="I153" s="27">
        <f t="shared" si="48"/>
        <v>271483</v>
      </c>
      <c r="K153" s="27">
        <f t="shared" si="44"/>
        <v>1508</v>
      </c>
      <c r="L153" s="27">
        <f t="shared" si="49"/>
        <v>218660</v>
      </c>
      <c r="M153" s="27">
        <f t="shared" si="45"/>
        <v>572.30108000000007</v>
      </c>
      <c r="N153" s="27">
        <f t="shared" si="46"/>
        <v>572.30108000000007</v>
      </c>
      <c r="O153" s="27">
        <f t="shared" si="50"/>
        <v>-20045.046700000534</v>
      </c>
      <c r="P153" s="27">
        <f t="shared" si="51"/>
        <v>20045.046700000534</v>
      </c>
    </row>
    <row r="154" spans="1:16">
      <c r="A154" s="30">
        <v>40330</v>
      </c>
      <c r="C154" s="6">
        <v>146</v>
      </c>
      <c r="D154" s="29">
        <f t="shared" si="42"/>
        <v>1508</v>
      </c>
      <c r="E154" s="29">
        <f t="shared" si="47"/>
        <v>220168</v>
      </c>
      <c r="F154" s="29">
        <f t="shared" si="43"/>
        <v>-51315</v>
      </c>
      <c r="G154" s="34">
        <f>+Inputs!$D$3</f>
        <v>0.37951000000000001</v>
      </c>
      <c r="I154" s="27">
        <f t="shared" si="48"/>
        <v>271483</v>
      </c>
      <c r="K154" s="27">
        <f t="shared" si="44"/>
        <v>1508</v>
      </c>
      <c r="L154" s="27">
        <f t="shared" si="49"/>
        <v>220168</v>
      </c>
      <c r="M154" s="27">
        <f t="shared" si="45"/>
        <v>572.30108000000007</v>
      </c>
      <c r="N154" s="27">
        <f t="shared" si="46"/>
        <v>572.30108000000007</v>
      </c>
      <c r="O154" s="27">
        <f t="shared" si="50"/>
        <v>-19472.745620000533</v>
      </c>
      <c r="P154" s="27">
        <f t="shared" si="51"/>
        <v>19472.745620000533</v>
      </c>
    </row>
    <row r="155" spans="1:16">
      <c r="A155" s="31">
        <v>40360</v>
      </c>
      <c r="C155" s="6">
        <v>147</v>
      </c>
      <c r="D155" s="29">
        <f t="shared" si="42"/>
        <v>1508</v>
      </c>
      <c r="E155" s="29">
        <f t="shared" si="47"/>
        <v>221676</v>
      </c>
      <c r="F155" s="29">
        <f t="shared" si="43"/>
        <v>-49807</v>
      </c>
      <c r="G155" s="34">
        <f>+Inputs!$D$3</f>
        <v>0.37951000000000001</v>
      </c>
      <c r="I155" s="27">
        <f t="shared" si="48"/>
        <v>271483</v>
      </c>
      <c r="K155" s="27">
        <f t="shared" si="44"/>
        <v>1508</v>
      </c>
      <c r="L155" s="27">
        <f t="shared" si="49"/>
        <v>221676</v>
      </c>
      <c r="M155" s="27">
        <f t="shared" si="45"/>
        <v>572.30108000000007</v>
      </c>
      <c r="N155" s="27">
        <f t="shared" si="46"/>
        <v>572.30108000000007</v>
      </c>
      <c r="O155" s="27">
        <f t="shared" si="50"/>
        <v>-18900.444540000532</v>
      </c>
      <c r="P155" s="27">
        <f t="shared" si="51"/>
        <v>18900.444540000532</v>
      </c>
    </row>
    <row r="156" spans="1:16">
      <c r="A156" s="30">
        <v>40391</v>
      </c>
      <c r="C156" s="6">
        <v>148</v>
      </c>
      <c r="D156" s="29">
        <f t="shared" si="42"/>
        <v>1508</v>
      </c>
      <c r="E156" s="29">
        <f t="shared" si="47"/>
        <v>223184</v>
      </c>
      <c r="F156" s="29">
        <f t="shared" si="43"/>
        <v>-48299</v>
      </c>
      <c r="G156" s="34">
        <f>+Inputs!$D$3</f>
        <v>0.37951000000000001</v>
      </c>
      <c r="I156" s="27">
        <f t="shared" si="48"/>
        <v>271483</v>
      </c>
      <c r="K156" s="27">
        <f t="shared" si="44"/>
        <v>1508</v>
      </c>
      <c r="L156" s="27">
        <f t="shared" si="49"/>
        <v>223184</v>
      </c>
      <c r="M156" s="27">
        <f t="shared" si="45"/>
        <v>572.30108000000007</v>
      </c>
      <c r="N156" s="27">
        <f t="shared" si="46"/>
        <v>572.30108000000007</v>
      </c>
      <c r="O156" s="27">
        <f t="shared" si="50"/>
        <v>-18328.14346000053</v>
      </c>
      <c r="P156" s="27">
        <f t="shared" si="51"/>
        <v>18328.14346000053</v>
      </c>
    </row>
    <row r="157" spans="1:16">
      <c r="A157" s="31">
        <v>40422</v>
      </c>
      <c r="C157" s="6">
        <v>149</v>
      </c>
      <c r="D157" s="29">
        <f t="shared" si="42"/>
        <v>1508</v>
      </c>
      <c r="E157" s="29">
        <f t="shared" si="47"/>
        <v>224692</v>
      </c>
      <c r="F157" s="29">
        <f t="shared" si="43"/>
        <v>-46791</v>
      </c>
      <c r="G157" s="34">
        <f>+Inputs!$D$3</f>
        <v>0.37951000000000001</v>
      </c>
      <c r="I157" s="27">
        <f t="shared" si="48"/>
        <v>271483</v>
      </c>
      <c r="K157" s="27">
        <f t="shared" si="44"/>
        <v>1508</v>
      </c>
      <c r="L157" s="27">
        <f t="shared" si="49"/>
        <v>224692</v>
      </c>
      <c r="M157" s="27">
        <f t="shared" si="45"/>
        <v>572.30108000000007</v>
      </c>
      <c r="N157" s="27">
        <f t="shared" si="46"/>
        <v>572.30108000000007</v>
      </c>
      <c r="O157" s="27">
        <f t="shared" si="50"/>
        <v>-17755.842380000529</v>
      </c>
      <c r="P157" s="27">
        <f t="shared" si="51"/>
        <v>17755.842380000529</v>
      </c>
    </row>
    <row r="158" spans="1:16">
      <c r="A158" s="30">
        <v>40452</v>
      </c>
      <c r="C158" s="6">
        <v>150</v>
      </c>
      <c r="D158" s="29">
        <f t="shared" si="42"/>
        <v>1508</v>
      </c>
      <c r="E158" s="29">
        <f t="shared" si="47"/>
        <v>226200</v>
      </c>
      <c r="F158" s="29">
        <f t="shared" si="43"/>
        <v>-45283</v>
      </c>
      <c r="G158" s="34">
        <f>+Inputs!$D$3</f>
        <v>0.37951000000000001</v>
      </c>
      <c r="I158" s="27">
        <f t="shared" si="48"/>
        <v>271483</v>
      </c>
      <c r="K158" s="27">
        <f t="shared" si="44"/>
        <v>1508</v>
      </c>
      <c r="L158" s="27">
        <f t="shared" si="49"/>
        <v>226200</v>
      </c>
      <c r="M158" s="27">
        <f t="shared" si="45"/>
        <v>572.30108000000007</v>
      </c>
      <c r="N158" s="27">
        <f t="shared" si="46"/>
        <v>572.30108000000007</v>
      </c>
      <c r="O158" s="27">
        <f t="shared" si="50"/>
        <v>-17183.541300000528</v>
      </c>
      <c r="P158" s="27">
        <f t="shared" si="51"/>
        <v>17183.541300000528</v>
      </c>
    </row>
    <row r="159" spans="1:16">
      <c r="A159" s="31">
        <v>40483</v>
      </c>
      <c r="C159" s="6">
        <v>151</v>
      </c>
      <c r="D159" s="29">
        <f t="shared" si="42"/>
        <v>1508</v>
      </c>
      <c r="E159" s="29">
        <f t="shared" si="47"/>
        <v>227708</v>
      </c>
      <c r="F159" s="29">
        <f t="shared" si="43"/>
        <v>-43775</v>
      </c>
      <c r="G159" s="34">
        <f>+Inputs!$D$3</f>
        <v>0.37951000000000001</v>
      </c>
      <c r="I159" s="27">
        <f t="shared" si="48"/>
        <v>271483</v>
      </c>
      <c r="K159" s="27">
        <f t="shared" si="44"/>
        <v>1508</v>
      </c>
      <c r="L159" s="27">
        <f t="shared" si="49"/>
        <v>227708</v>
      </c>
      <c r="M159" s="27">
        <f t="shared" si="45"/>
        <v>572.30108000000007</v>
      </c>
      <c r="N159" s="27">
        <f t="shared" si="46"/>
        <v>572.30108000000007</v>
      </c>
      <c r="O159" s="27">
        <f t="shared" si="50"/>
        <v>-16611.240220000527</v>
      </c>
      <c r="P159" s="27">
        <f t="shared" si="51"/>
        <v>16611.240220000527</v>
      </c>
    </row>
    <row r="160" spans="1:16">
      <c r="A160" s="30">
        <v>40513</v>
      </c>
      <c r="C160" s="6">
        <v>152</v>
      </c>
      <c r="D160" s="29">
        <f t="shared" si="42"/>
        <v>1508</v>
      </c>
      <c r="E160" s="29">
        <f t="shared" si="47"/>
        <v>229216</v>
      </c>
      <c r="F160" s="29">
        <f t="shared" si="43"/>
        <v>-42267</v>
      </c>
      <c r="G160" s="34">
        <f>+Inputs!$D$3</f>
        <v>0.37951000000000001</v>
      </c>
      <c r="I160" s="27">
        <f t="shared" si="48"/>
        <v>271483</v>
      </c>
      <c r="K160" s="27">
        <f t="shared" si="44"/>
        <v>1508</v>
      </c>
      <c r="L160" s="27">
        <f t="shared" si="49"/>
        <v>229216</v>
      </c>
      <c r="M160" s="27">
        <f t="shared" si="45"/>
        <v>572.30108000000007</v>
      </c>
      <c r="N160" s="27">
        <f t="shared" si="46"/>
        <v>572.30108000000007</v>
      </c>
      <c r="O160" s="27">
        <f t="shared" si="50"/>
        <v>-16038.939140000528</v>
      </c>
      <c r="P160" s="27">
        <f t="shared" si="51"/>
        <v>16038.939140000528</v>
      </c>
    </row>
    <row r="161" spans="1:16">
      <c r="A161" s="31">
        <v>40544</v>
      </c>
      <c r="C161" s="6">
        <v>153</v>
      </c>
      <c r="D161" s="29">
        <f t="shared" si="42"/>
        <v>1508</v>
      </c>
      <c r="E161" s="29">
        <f t="shared" si="47"/>
        <v>230724</v>
      </c>
      <c r="F161" s="29">
        <f t="shared" si="43"/>
        <v>-40759</v>
      </c>
      <c r="G161" s="34">
        <f>+Inputs!$D$3</f>
        <v>0.37951000000000001</v>
      </c>
      <c r="I161" s="27">
        <f t="shared" si="48"/>
        <v>271483</v>
      </c>
      <c r="K161" s="27">
        <f t="shared" si="44"/>
        <v>1508</v>
      </c>
      <c r="L161" s="27">
        <f t="shared" si="49"/>
        <v>230724</v>
      </c>
      <c r="M161" s="27">
        <f t="shared" si="45"/>
        <v>572.30108000000007</v>
      </c>
      <c r="N161" s="27">
        <f t="shared" si="46"/>
        <v>572.30108000000007</v>
      </c>
      <c r="O161" s="27">
        <f t="shared" si="50"/>
        <v>-15466.638060000529</v>
      </c>
      <c r="P161" s="27">
        <f t="shared" si="51"/>
        <v>15466.638060000529</v>
      </c>
    </row>
    <row r="162" spans="1:16">
      <c r="A162" s="30">
        <v>40575</v>
      </c>
      <c r="C162" s="6">
        <v>154</v>
      </c>
      <c r="D162" s="29">
        <f t="shared" si="42"/>
        <v>1508</v>
      </c>
      <c r="E162" s="29">
        <f t="shared" si="47"/>
        <v>232232</v>
      </c>
      <c r="F162" s="29">
        <f t="shared" si="43"/>
        <v>-39251</v>
      </c>
      <c r="G162" s="34">
        <f>+Inputs!$D$3</f>
        <v>0.37951000000000001</v>
      </c>
      <c r="I162" s="27">
        <f t="shared" si="48"/>
        <v>271483</v>
      </c>
      <c r="K162" s="27">
        <f t="shared" si="44"/>
        <v>1508</v>
      </c>
      <c r="L162" s="27">
        <f t="shared" si="49"/>
        <v>232232</v>
      </c>
      <c r="M162" s="27">
        <f t="shared" si="45"/>
        <v>572.30108000000007</v>
      </c>
      <c r="N162" s="27">
        <f t="shared" si="46"/>
        <v>572.30108000000007</v>
      </c>
      <c r="O162" s="27">
        <f t="shared" si="50"/>
        <v>-14894.336980000529</v>
      </c>
      <c r="P162" s="27">
        <f t="shared" si="51"/>
        <v>14894.336980000529</v>
      </c>
    </row>
    <row r="163" spans="1:16">
      <c r="A163" s="31">
        <v>40603</v>
      </c>
      <c r="C163" s="6">
        <v>155</v>
      </c>
      <c r="D163" s="29">
        <f t="shared" si="42"/>
        <v>1508</v>
      </c>
      <c r="E163" s="29">
        <f t="shared" si="47"/>
        <v>233740</v>
      </c>
      <c r="F163" s="29">
        <f t="shared" si="43"/>
        <v>-37743</v>
      </c>
      <c r="G163" s="34">
        <f>+Inputs!$D$3</f>
        <v>0.37951000000000001</v>
      </c>
      <c r="I163" s="27">
        <f t="shared" si="48"/>
        <v>271483</v>
      </c>
      <c r="K163" s="27">
        <f t="shared" si="44"/>
        <v>1508</v>
      </c>
      <c r="L163" s="27">
        <f t="shared" si="49"/>
        <v>233740</v>
      </c>
      <c r="M163" s="27">
        <f t="shared" si="45"/>
        <v>572.30108000000007</v>
      </c>
      <c r="N163" s="27">
        <f t="shared" si="46"/>
        <v>572.30108000000007</v>
      </c>
      <c r="O163" s="27">
        <f t="shared" si="50"/>
        <v>-14322.03590000053</v>
      </c>
      <c r="P163" s="27">
        <f t="shared" si="51"/>
        <v>14322.03590000053</v>
      </c>
    </row>
    <row r="164" spans="1:16">
      <c r="A164" s="30">
        <v>40634</v>
      </c>
      <c r="C164" s="6">
        <v>156</v>
      </c>
      <c r="D164" s="29">
        <f t="shared" si="42"/>
        <v>1508</v>
      </c>
      <c r="E164" s="29">
        <f t="shared" si="47"/>
        <v>235248</v>
      </c>
      <c r="F164" s="29">
        <f t="shared" si="43"/>
        <v>-36235</v>
      </c>
      <c r="G164" s="34">
        <f>+Inputs!$D$3</f>
        <v>0.37951000000000001</v>
      </c>
      <c r="I164" s="27">
        <f t="shared" si="48"/>
        <v>271483</v>
      </c>
      <c r="K164" s="27">
        <f t="shared" si="44"/>
        <v>1508</v>
      </c>
      <c r="L164" s="27">
        <f t="shared" si="49"/>
        <v>235248</v>
      </c>
      <c r="M164" s="27">
        <f t="shared" si="45"/>
        <v>572.30108000000007</v>
      </c>
      <c r="N164" s="27">
        <f t="shared" si="46"/>
        <v>572.30108000000007</v>
      </c>
      <c r="O164" s="27">
        <f t="shared" si="50"/>
        <v>-13749.734820000531</v>
      </c>
      <c r="P164" s="27">
        <f t="shared" si="51"/>
        <v>13749.734820000531</v>
      </c>
    </row>
    <row r="165" spans="1:16">
      <c r="A165" s="31">
        <v>40664</v>
      </c>
      <c r="C165" s="6">
        <v>157</v>
      </c>
      <c r="D165" s="29">
        <f t="shared" si="42"/>
        <v>1508</v>
      </c>
      <c r="E165" s="29">
        <f t="shared" si="47"/>
        <v>236756</v>
      </c>
      <c r="F165" s="29">
        <f t="shared" si="43"/>
        <v>-34727</v>
      </c>
      <c r="G165" s="34">
        <f>+Inputs!$D$3</f>
        <v>0.37951000000000001</v>
      </c>
      <c r="I165" s="27">
        <f t="shared" si="48"/>
        <v>271483</v>
      </c>
      <c r="K165" s="27">
        <f t="shared" si="44"/>
        <v>1508</v>
      </c>
      <c r="L165" s="27">
        <f t="shared" si="49"/>
        <v>236756</v>
      </c>
      <c r="M165" s="27">
        <f t="shared" si="45"/>
        <v>572.30108000000007</v>
      </c>
      <c r="N165" s="27">
        <f t="shared" si="46"/>
        <v>572.30108000000007</v>
      </c>
      <c r="O165" s="27">
        <f t="shared" si="50"/>
        <v>-13177.433740000532</v>
      </c>
      <c r="P165" s="27">
        <f t="shared" si="51"/>
        <v>13177.433740000532</v>
      </c>
    </row>
    <row r="166" spans="1:16">
      <c r="A166" s="30">
        <v>40695</v>
      </c>
      <c r="C166" s="6">
        <v>158</v>
      </c>
      <c r="D166" s="29">
        <f t="shared" si="42"/>
        <v>1508</v>
      </c>
      <c r="E166" s="29">
        <f t="shared" si="47"/>
        <v>238264</v>
      </c>
      <c r="F166" s="29">
        <f t="shared" si="43"/>
        <v>-33219</v>
      </c>
      <c r="G166" s="34">
        <f>+Inputs!$D$3</f>
        <v>0.37951000000000001</v>
      </c>
      <c r="I166" s="27">
        <f t="shared" si="48"/>
        <v>271483</v>
      </c>
      <c r="K166" s="27">
        <f t="shared" si="44"/>
        <v>1508</v>
      </c>
      <c r="L166" s="27">
        <f t="shared" si="49"/>
        <v>238264</v>
      </c>
      <c r="M166" s="27">
        <f t="shared" si="45"/>
        <v>572.30108000000007</v>
      </c>
      <c r="N166" s="27">
        <f t="shared" si="46"/>
        <v>572.30108000000007</v>
      </c>
      <c r="O166" s="27">
        <f t="shared" si="50"/>
        <v>-12605.132660000532</v>
      </c>
      <c r="P166" s="27">
        <f t="shared" si="51"/>
        <v>12605.132660000532</v>
      </c>
    </row>
    <row r="167" spans="1:16">
      <c r="A167" s="31">
        <v>40725</v>
      </c>
      <c r="C167" s="6">
        <v>159</v>
      </c>
      <c r="D167" s="29">
        <f t="shared" si="42"/>
        <v>1508</v>
      </c>
      <c r="E167" s="29">
        <f t="shared" si="47"/>
        <v>239772</v>
      </c>
      <c r="F167" s="29">
        <f t="shared" si="43"/>
        <v>-31711</v>
      </c>
      <c r="G167" s="34">
        <f>+Inputs!$D$3</f>
        <v>0.37951000000000001</v>
      </c>
      <c r="I167" s="27">
        <f t="shared" si="48"/>
        <v>271483</v>
      </c>
      <c r="K167" s="27">
        <f t="shared" si="44"/>
        <v>1508</v>
      </c>
      <c r="L167" s="27">
        <f t="shared" si="49"/>
        <v>239772</v>
      </c>
      <c r="M167" s="27">
        <f t="shared" si="45"/>
        <v>572.30108000000007</v>
      </c>
      <c r="N167" s="27">
        <f t="shared" si="46"/>
        <v>572.30108000000007</v>
      </c>
      <c r="O167" s="27">
        <f t="shared" si="50"/>
        <v>-12032.831580000533</v>
      </c>
      <c r="P167" s="27">
        <f t="shared" si="51"/>
        <v>12032.831580000533</v>
      </c>
    </row>
    <row r="168" spans="1:16">
      <c r="A168" s="30">
        <v>40756</v>
      </c>
      <c r="C168" s="6">
        <v>160</v>
      </c>
      <c r="D168" s="29">
        <f t="shared" si="42"/>
        <v>1508</v>
      </c>
      <c r="E168" s="29">
        <f t="shared" si="47"/>
        <v>241280</v>
      </c>
      <c r="F168" s="29">
        <f t="shared" si="43"/>
        <v>-30203</v>
      </c>
      <c r="G168" s="34">
        <f>+Inputs!$D$3</f>
        <v>0.37951000000000001</v>
      </c>
      <c r="I168" s="27">
        <f t="shared" si="48"/>
        <v>271483</v>
      </c>
      <c r="K168" s="27">
        <f t="shared" si="44"/>
        <v>1508</v>
      </c>
      <c r="L168" s="27">
        <f t="shared" si="49"/>
        <v>241280</v>
      </c>
      <c r="M168" s="27">
        <f t="shared" si="45"/>
        <v>572.30108000000007</v>
      </c>
      <c r="N168" s="27">
        <f t="shared" si="46"/>
        <v>572.30108000000007</v>
      </c>
      <c r="O168" s="27">
        <f t="shared" si="50"/>
        <v>-11460.530500000534</v>
      </c>
      <c r="P168" s="27">
        <f t="shared" si="51"/>
        <v>11460.530500000534</v>
      </c>
    </row>
    <row r="169" spans="1:16">
      <c r="A169" s="31">
        <v>40787</v>
      </c>
      <c r="C169" s="6">
        <v>161</v>
      </c>
      <c r="D169" s="29">
        <f t="shared" ref="D169:D187" si="52">ROUND(-(+$B$9/180)*1,0)</f>
        <v>1508</v>
      </c>
      <c r="E169" s="29">
        <f t="shared" si="47"/>
        <v>242788</v>
      </c>
      <c r="F169" s="29">
        <f t="shared" ref="F169:F188" si="53">$B$9+E169</f>
        <v>-28695</v>
      </c>
      <c r="G169" s="34">
        <f>+Inputs!$D$3</f>
        <v>0.37951000000000001</v>
      </c>
      <c r="I169" s="27">
        <f t="shared" si="48"/>
        <v>271483</v>
      </c>
      <c r="K169" s="27">
        <f t="shared" ref="K169:K188" si="54">D169</f>
        <v>1508</v>
      </c>
      <c r="L169" s="27">
        <f t="shared" si="49"/>
        <v>242788</v>
      </c>
      <c r="M169" s="27">
        <f t="shared" ref="M169:M188" si="55">K169*G169</f>
        <v>572.30108000000007</v>
      </c>
      <c r="N169" s="27">
        <f t="shared" ref="N169:N188" si="56">M169-J169</f>
        <v>572.30108000000007</v>
      </c>
      <c r="O169" s="27">
        <f t="shared" si="50"/>
        <v>-10888.229420000534</v>
      </c>
      <c r="P169" s="27">
        <f t="shared" si="51"/>
        <v>10888.229420000534</v>
      </c>
    </row>
    <row r="170" spans="1:16">
      <c r="A170" s="30">
        <v>40817</v>
      </c>
      <c r="C170" s="6">
        <v>162</v>
      </c>
      <c r="D170" s="29">
        <f t="shared" si="52"/>
        <v>1508</v>
      </c>
      <c r="E170" s="29">
        <f t="shared" ref="E170:E188" si="57">+E169+D170</f>
        <v>244296</v>
      </c>
      <c r="F170" s="29">
        <f t="shared" si="53"/>
        <v>-27187</v>
      </c>
      <c r="G170" s="34">
        <f>+Inputs!$D$3</f>
        <v>0.37951000000000001</v>
      </c>
      <c r="I170" s="27">
        <f t="shared" ref="I170:I188" si="58">+I169+H170</f>
        <v>271483</v>
      </c>
      <c r="K170" s="27">
        <f t="shared" si="54"/>
        <v>1508</v>
      </c>
      <c r="L170" s="27">
        <f t="shared" ref="L170:L188" si="59">+L169+K170</f>
        <v>244296</v>
      </c>
      <c r="M170" s="27">
        <f t="shared" si="55"/>
        <v>572.30108000000007</v>
      </c>
      <c r="N170" s="27">
        <f t="shared" si="56"/>
        <v>572.30108000000007</v>
      </c>
      <c r="O170" s="27">
        <f t="shared" ref="O170:O188" si="60">+O169+N170</f>
        <v>-10315.928340000535</v>
      </c>
      <c r="P170" s="27">
        <f t="shared" ref="P170:P188" si="61">P169-N170</f>
        <v>10315.928340000535</v>
      </c>
    </row>
    <row r="171" spans="1:16">
      <c r="A171" s="31">
        <v>40848</v>
      </c>
      <c r="C171" s="6">
        <v>163</v>
      </c>
      <c r="D171" s="29">
        <f t="shared" si="52"/>
        <v>1508</v>
      </c>
      <c r="E171" s="29">
        <f t="shared" si="57"/>
        <v>245804</v>
      </c>
      <c r="F171" s="29">
        <f t="shared" si="53"/>
        <v>-25679</v>
      </c>
      <c r="G171" s="34">
        <f>+Inputs!$D$3</f>
        <v>0.37951000000000001</v>
      </c>
      <c r="I171" s="27">
        <f t="shared" si="58"/>
        <v>271483</v>
      </c>
      <c r="K171" s="27">
        <f t="shared" si="54"/>
        <v>1508</v>
      </c>
      <c r="L171" s="27">
        <f t="shared" si="59"/>
        <v>245804</v>
      </c>
      <c r="M171" s="27">
        <f t="shared" si="55"/>
        <v>572.30108000000007</v>
      </c>
      <c r="N171" s="27">
        <f t="shared" si="56"/>
        <v>572.30108000000007</v>
      </c>
      <c r="O171" s="27">
        <f t="shared" si="60"/>
        <v>-9743.6272600005359</v>
      </c>
      <c r="P171" s="27">
        <f t="shared" si="61"/>
        <v>9743.6272600005359</v>
      </c>
    </row>
    <row r="172" spans="1:16">
      <c r="A172" s="30">
        <v>40878</v>
      </c>
      <c r="C172" s="6">
        <v>164</v>
      </c>
      <c r="D172" s="29">
        <f t="shared" si="52"/>
        <v>1508</v>
      </c>
      <c r="E172" s="29">
        <f t="shared" si="57"/>
        <v>247312</v>
      </c>
      <c r="F172" s="29">
        <f t="shared" si="53"/>
        <v>-24171</v>
      </c>
      <c r="G172" s="34">
        <f>+Inputs!$D$3</f>
        <v>0.37951000000000001</v>
      </c>
      <c r="I172" s="27">
        <f t="shared" si="58"/>
        <v>271483</v>
      </c>
      <c r="K172" s="27">
        <f t="shared" si="54"/>
        <v>1508</v>
      </c>
      <c r="L172" s="27">
        <f t="shared" si="59"/>
        <v>247312</v>
      </c>
      <c r="M172" s="27">
        <f t="shared" si="55"/>
        <v>572.30108000000007</v>
      </c>
      <c r="N172" s="27">
        <f t="shared" si="56"/>
        <v>572.30108000000007</v>
      </c>
      <c r="O172" s="27">
        <f t="shared" si="60"/>
        <v>-9171.3261800005366</v>
      </c>
      <c r="P172" s="27">
        <f t="shared" si="61"/>
        <v>9171.3261800005366</v>
      </c>
    </row>
    <row r="173" spans="1:16">
      <c r="A173" s="31">
        <v>40909</v>
      </c>
      <c r="C173" s="6">
        <v>165</v>
      </c>
      <c r="D173" s="29">
        <f t="shared" si="52"/>
        <v>1508</v>
      </c>
      <c r="E173" s="29">
        <f t="shared" si="57"/>
        <v>248820</v>
      </c>
      <c r="F173" s="29">
        <f t="shared" si="53"/>
        <v>-22663</v>
      </c>
      <c r="G173" s="34">
        <f>+Inputs!$D$3</f>
        <v>0.37951000000000001</v>
      </c>
      <c r="I173" s="27">
        <f t="shared" si="58"/>
        <v>271483</v>
      </c>
      <c r="K173" s="27">
        <f t="shared" si="54"/>
        <v>1508</v>
      </c>
      <c r="L173" s="27">
        <f t="shared" si="59"/>
        <v>248820</v>
      </c>
      <c r="M173" s="27">
        <f t="shared" si="55"/>
        <v>572.30108000000007</v>
      </c>
      <c r="N173" s="27">
        <f t="shared" si="56"/>
        <v>572.30108000000007</v>
      </c>
      <c r="O173" s="27">
        <f t="shared" si="60"/>
        <v>-8599.0251000005373</v>
      </c>
      <c r="P173" s="27">
        <f t="shared" si="61"/>
        <v>8599.0251000005373</v>
      </c>
    </row>
    <row r="174" spans="1:16">
      <c r="A174" s="30">
        <v>40940</v>
      </c>
      <c r="C174" s="6">
        <v>166</v>
      </c>
      <c r="D174" s="29">
        <f t="shared" si="52"/>
        <v>1508</v>
      </c>
      <c r="E174" s="29">
        <f t="shared" si="57"/>
        <v>250328</v>
      </c>
      <c r="F174" s="29">
        <f t="shared" si="53"/>
        <v>-21155</v>
      </c>
      <c r="G174" s="34">
        <f>+Inputs!$D$3</f>
        <v>0.37951000000000001</v>
      </c>
      <c r="I174" s="27">
        <f t="shared" si="58"/>
        <v>271483</v>
      </c>
      <c r="K174" s="27">
        <f t="shared" si="54"/>
        <v>1508</v>
      </c>
      <c r="L174" s="27">
        <f t="shared" si="59"/>
        <v>250328</v>
      </c>
      <c r="M174" s="27">
        <f t="shared" si="55"/>
        <v>572.30108000000007</v>
      </c>
      <c r="N174" s="27">
        <f t="shared" si="56"/>
        <v>572.30108000000007</v>
      </c>
      <c r="O174" s="27">
        <f t="shared" si="60"/>
        <v>-8026.7240200005372</v>
      </c>
      <c r="P174" s="27">
        <f t="shared" si="61"/>
        <v>8026.7240200005372</v>
      </c>
    </row>
    <row r="175" spans="1:16">
      <c r="A175" s="31">
        <v>40969</v>
      </c>
      <c r="C175" s="6">
        <v>167</v>
      </c>
      <c r="D175" s="29">
        <f t="shared" si="52"/>
        <v>1508</v>
      </c>
      <c r="E175" s="29">
        <f t="shared" si="57"/>
        <v>251836</v>
      </c>
      <c r="F175" s="29">
        <f t="shared" si="53"/>
        <v>-19647</v>
      </c>
      <c r="G175" s="34">
        <f>+Inputs!$D$3</f>
        <v>0.37951000000000001</v>
      </c>
      <c r="I175" s="27">
        <f t="shared" si="58"/>
        <v>271483</v>
      </c>
      <c r="K175" s="27">
        <f t="shared" si="54"/>
        <v>1508</v>
      </c>
      <c r="L175" s="27">
        <f t="shared" si="59"/>
        <v>251836</v>
      </c>
      <c r="M175" s="27">
        <f t="shared" si="55"/>
        <v>572.30108000000007</v>
      </c>
      <c r="N175" s="27">
        <f t="shared" si="56"/>
        <v>572.30108000000007</v>
      </c>
      <c r="O175" s="27">
        <f t="shared" si="60"/>
        <v>-7454.422940000537</v>
      </c>
      <c r="P175" s="27">
        <f t="shared" si="61"/>
        <v>7454.422940000537</v>
      </c>
    </row>
    <row r="176" spans="1:16">
      <c r="A176" s="30">
        <v>41000</v>
      </c>
      <c r="C176" s="6">
        <v>168</v>
      </c>
      <c r="D176" s="29">
        <f t="shared" si="52"/>
        <v>1508</v>
      </c>
      <c r="E176" s="29">
        <f t="shared" si="57"/>
        <v>253344</v>
      </c>
      <c r="F176" s="29">
        <f t="shared" si="53"/>
        <v>-18139</v>
      </c>
      <c r="G176" s="34">
        <f>+Inputs!$D$3</f>
        <v>0.37951000000000001</v>
      </c>
      <c r="I176" s="27">
        <f t="shared" si="58"/>
        <v>271483</v>
      </c>
      <c r="K176" s="27">
        <f t="shared" si="54"/>
        <v>1508</v>
      </c>
      <c r="L176" s="27">
        <f t="shared" si="59"/>
        <v>253344</v>
      </c>
      <c r="M176" s="27">
        <f t="shared" si="55"/>
        <v>572.30108000000007</v>
      </c>
      <c r="N176" s="27">
        <f t="shared" si="56"/>
        <v>572.30108000000007</v>
      </c>
      <c r="O176" s="27">
        <f t="shared" si="60"/>
        <v>-6882.1218600005368</v>
      </c>
      <c r="P176" s="27">
        <f t="shared" si="61"/>
        <v>6882.1218600005368</v>
      </c>
    </row>
    <row r="177" spans="1:20">
      <c r="A177" s="31">
        <v>41030</v>
      </c>
      <c r="C177" s="6">
        <v>169</v>
      </c>
      <c r="D177" s="29">
        <f t="shared" si="52"/>
        <v>1508</v>
      </c>
      <c r="E177" s="29">
        <f t="shared" si="57"/>
        <v>254852</v>
      </c>
      <c r="F177" s="29">
        <f t="shared" si="53"/>
        <v>-16631</v>
      </c>
      <c r="G177" s="34">
        <f>+Inputs!$D$3</f>
        <v>0.37951000000000001</v>
      </c>
      <c r="I177" s="27">
        <f t="shared" si="58"/>
        <v>271483</v>
      </c>
      <c r="K177" s="27">
        <f t="shared" si="54"/>
        <v>1508</v>
      </c>
      <c r="L177" s="27">
        <f t="shared" si="59"/>
        <v>254852</v>
      </c>
      <c r="M177" s="27">
        <f t="shared" si="55"/>
        <v>572.30108000000007</v>
      </c>
      <c r="N177" s="27">
        <f t="shared" si="56"/>
        <v>572.30108000000007</v>
      </c>
      <c r="O177" s="27">
        <f t="shared" si="60"/>
        <v>-6309.8207800005366</v>
      </c>
      <c r="P177" s="27">
        <f t="shared" si="61"/>
        <v>6309.8207800005366</v>
      </c>
    </row>
    <row r="178" spans="1:20">
      <c r="A178" s="30">
        <v>41061</v>
      </c>
      <c r="C178" s="6">
        <v>170</v>
      </c>
      <c r="D178" s="29">
        <f t="shared" si="52"/>
        <v>1508</v>
      </c>
      <c r="E178" s="29">
        <f t="shared" si="57"/>
        <v>256360</v>
      </c>
      <c r="F178" s="29">
        <f t="shared" si="53"/>
        <v>-15123</v>
      </c>
      <c r="G178" s="34">
        <f>+Inputs!$D$3</f>
        <v>0.37951000000000001</v>
      </c>
      <c r="I178" s="27">
        <f t="shared" si="58"/>
        <v>271483</v>
      </c>
      <c r="K178" s="27">
        <f t="shared" si="54"/>
        <v>1508</v>
      </c>
      <c r="L178" s="27">
        <f t="shared" si="59"/>
        <v>256360</v>
      </c>
      <c r="M178" s="27">
        <f t="shared" si="55"/>
        <v>572.30108000000007</v>
      </c>
      <c r="N178" s="27">
        <f t="shared" si="56"/>
        <v>572.30108000000007</v>
      </c>
      <c r="O178" s="27">
        <f t="shared" si="60"/>
        <v>-5737.5197000005364</v>
      </c>
      <c r="P178" s="27">
        <f t="shared" si="61"/>
        <v>5737.5197000005364</v>
      </c>
    </row>
    <row r="179" spans="1:20">
      <c r="A179" s="31">
        <v>41091</v>
      </c>
      <c r="C179" s="6">
        <v>171</v>
      </c>
      <c r="D179" s="29">
        <f t="shared" si="52"/>
        <v>1508</v>
      </c>
      <c r="E179" s="29">
        <f t="shared" si="57"/>
        <v>257868</v>
      </c>
      <c r="F179" s="29">
        <f t="shared" si="53"/>
        <v>-13615</v>
      </c>
      <c r="G179" s="34">
        <f>+Inputs!$D$3</f>
        <v>0.37951000000000001</v>
      </c>
      <c r="I179" s="27">
        <f t="shared" si="58"/>
        <v>271483</v>
      </c>
      <c r="K179" s="27">
        <f t="shared" si="54"/>
        <v>1508</v>
      </c>
      <c r="L179" s="27">
        <f t="shared" si="59"/>
        <v>257868</v>
      </c>
      <c r="M179" s="27">
        <f t="shared" si="55"/>
        <v>572.30108000000007</v>
      </c>
      <c r="N179" s="27">
        <f t="shared" si="56"/>
        <v>572.30108000000007</v>
      </c>
      <c r="O179" s="27">
        <f t="shared" si="60"/>
        <v>-5165.2186200005362</v>
      </c>
      <c r="P179" s="27">
        <f t="shared" si="61"/>
        <v>5165.2186200005362</v>
      </c>
    </row>
    <row r="180" spans="1:20">
      <c r="A180" s="30">
        <v>41122</v>
      </c>
      <c r="C180" s="6">
        <v>172</v>
      </c>
      <c r="D180" s="29">
        <f t="shared" si="52"/>
        <v>1508</v>
      </c>
      <c r="E180" s="29">
        <f t="shared" si="57"/>
        <v>259376</v>
      </c>
      <c r="F180" s="29">
        <f t="shared" si="53"/>
        <v>-12107</v>
      </c>
      <c r="G180" s="34">
        <f>+Inputs!$D$3</f>
        <v>0.37951000000000001</v>
      </c>
      <c r="I180" s="27">
        <f t="shared" si="58"/>
        <v>271483</v>
      </c>
      <c r="K180" s="27">
        <f t="shared" si="54"/>
        <v>1508</v>
      </c>
      <c r="L180" s="27">
        <f t="shared" si="59"/>
        <v>259376</v>
      </c>
      <c r="M180" s="27">
        <f t="shared" si="55"/>
        <v>572.30108000000007</v>
      </c>
      <c r="N180" s="27">
        <f t="shared" si="56"/>
        <v>572.30108000000007</v>
      </c>
      <c r="O180" s="27">
        <f t="shared" si="60"/>
        <v>-4592.9175400005361</v>
      </c>
      <c r="P180" s="27">
        <f t="shared" si="61"/>
        <v>4592.9175400005361</v>
      </c>
    </row>
    <row r="181" spans="1:20">
      <c r="A181" s="31">
        <v>41153</v>
      </c>
      <c r="C181" s="6">
        <v>173</v>
      </c>
      <c r="D181" s="29">
        <f t="shared" si="52"/>
        <v>1508</v>
      </c>
      <c r="E181" s="29">
        <f t="shared" si="57"/>
        <v>260884</v>
      </c>
      <c r="F181" s="29">
        <f t="shared" si="53"/>
        <v>-10599</v>
      </c>
      <c r="G181" s="34">
        <f>+Inputs!$D$3</f>
        <v>0.37951000000000001</v>
      </c>
      <c r="I181" s="27">
        <f t="shared" si="58"/>
        <v>271483</v>
      </c>
      <c r="K181" s="27">
        <f t="shared" si="54"/>
        <v>1508</v>
      </c>
      <c r="L181" s="27">
        <f t="shared" si="59"/>
        <v>260884</v>
      </c>
      <c r="M181" s="27">
        <f t="shared" si="55"/>
        <v>572.30108000000007</v>
      </c>
      <c r="N181" s="27">
        <f t="shared" si="56"/>
        <v>572.30108000000007</v>
      </c>
      <c r="O181" s="27">
        <f t="shared" si="60"/>
        <v>-4020.6164600005359</v>
      </c>
      <c r="P181" s="27">
        <f t="shared" si="61"/>
        <v>4020.6164600005359</v>
      </c>
    </row>
    <row r="182" spans="1:20">
      <c r="A182" s="30">
        <v>41183</v>
      </c>
      <c r="C182" s="6">
        <v>174</v>
      </c>
      <c r="D182" s="29">
        <f t="shared" si="52"/>
        <v>1508</v>
      </c>
      <c r="E182" s="29">
        <f t="shared" si="57"/>
        <v>262392</v>
      </c>
      <c r="F182" s="29">
        <f t="shared" si="53"/>
        <v>-9091</v>
      </c>
      <c r="G182" s="34">
        <f>+Inputs!$D$3</f>
        <v>0.37951000000000001</v>
      </c>
      <c r="I182" s="27">
        <f t="shared" si="58"/>
        <v>271483</v>
      </c>
      <c r="K182" s="27">
        <f t="shared" si="54"/>
        <v>1508</v>
      </c>
      <c r="L182" s="27">
        <f t="shared" si="59"/>
        <v>262392</v>
      </c>
      <c r="M182" s="27">
        <f t="shared" si="55"/>
        <v>572.30108000000007</v>
      </c>
      <c r="N182" s="27">
        <f t="shared" si="56"/>
        <v>572.30108000000007</v>
      </c>
      <c r="O182" s="27">
        <f t="shared" si="60"/>
        <v>-3448.3153800005357</v>
      </c>
      <c r="P182" s="27">
        <f t="shared" si="61"/>
        <v>3448.3153800005357</v>
      </c>
    </row>
    <row r="183" spans="1:20">
      <c r="A183" s="31">
        <v>41214</v>
      </c>
      <c r="C183" s="6">
        <v>175</v>
      </c>
      <c r="D183" s="29">
        <f t="shared" si="52"/>
        <v>1508</v>
      </c>
      <c r="E183" s="29">
        <f t="shared" si="57"/>
        <v>263900</v>
      </c>
      <c r="F183" s="29">
        <f t="shared" si="53"/>
        <v>-7583</v>
      </c>
      <c r="G183" s="34">
        <f>+Inputs!$D$3</f>
        <v>0.37951000000000001</v>
      </c>
      <c r="I183" s="27">
        <f t="shared" si="58"/>
        <v>271483</v>
      </c>
      <c r="K183" s="27">
        <f t="shared" si="54"/>
        <v>1508</v>
      </c>
      <c r="L183" s="27">
        <f t="shared" si="59"/>
        <v>263900</v>
      </c>
      <c r="M183" s="27">
        <f t="shared" si="55"/>
        <v>572.30108000000007</v>
      </c>
      <c r="N183" s="27">
        <f t="shared" si="56"/>
        <v>572.30108000000007</v>
      </c>
      <c r="O183" s="27">
        <f t="shared" si="60"/>
        <v>-2876.0143000005355</v>
      </c>
      <c r="P183" s="27">
        <f t="shared" si="61"/>
        <v>2876.0143000005355</v>
      </c>
    </row>
    <row r="184" spans="1:20">
      <c r="A184" s="30">
        <v>41244</v>
      </c>
      <c r="C184" s="6">
        <v>176</v>
      </c>
      <c r="D184" s="29">
        <f t="shared" si="52"/>
        <v>1508</v>
      </c>
      <c r="E184" s="29">
        <f t="shared" si="57"/>
        <v>265408</v>
      </c>
      <c r="F184" s="29">
        <f t="shared" si="53"/>
        <v>-6075</v>
      </c>
      <c r="G184" s="34">
        <f>+Inputs!$D$3</f>
        <v>0.37951000000000001</v>
      </c>
      <c r="I184" s="27">
        <f t="shared" si="58"/>
        <v>271483</v>
      </c>
      <c r="K184" s="27">
        <f t="shared" si="54"/>
        <v>1508</v>
      </c>
      <c r="L184" s="27">
        <f t="shared" si="59"/>
        <v>265408</v>
      </c>
      <c r="M184" s="27">
        <f t="shared" si="55"/>
        <v>572.30108000000007</v>
      </c>
      <c r="N184" s="27">
        <f t="shared" si="56"/>
        <v>572.30108000000007</v>
      </c>
      <c r="O184" s="27">
        <f t="shared" si="60"/>
        <v>-2303.7132200005353</v>
      </c>
      <c r="P184" s="27">
        <f t="shared" si="61"/>
        <v>2303.7132200005353</v>
      </c>
    </row>
    <row r="185" spans="1:20">
      <c r="A185" s="31">
        <v>41275</v>
      </c>
      <c r="C185" s="6">
        <v>177</v>
      </c>
      <c r="D185" s="29">
        <f t="shared" si="52"/>
        <v>1508</v>
      </c>
      <c r="E185" s="29">
        <f t="shared" si="57"/>
        <v>266916</v>
      </c>
      <c r="F185" s="29">
        <f t="shared" si="53"/>
        <v>-4567</v>
      </c>
      <c r="G185" s="34">
        <f>+Inputs!$D$3</f>
        <v>0.37951000000000001</v>
      </c>
      <c r="I185" s="27">
        <f t="shared" si="58"/>
        <v>271483</v>
      </c>
      <c r="K185" s="27">
        <f t="shared" si="54"/>
        <v>1508</v>
      </c>
      <c r="L185" s="27">
        <f t="shared" si="59"/>
        <v>266916</v>
      </c>
      <c r="M185" s="27">
        <f t="shared" si="55"/>
        <v>572.30108000000007</v>
      </c>
      <c r="N185" s="27">
        <f t="shared" si="56"/>
        <v>572.30108000000007</v>
      </c>
      <c r="O185" s="27">
        <f t="shared" si="60"/>
        <v>-1731.4121400005351</v>
      </c>
      <c r="P185" s="27">
        <f t="shared" si="61"/>
        <v>1731.4121400005351</v>
      </c>
    </row>
    <row r="186" spans="1:20">
      <c r="A186" s="30">
        <v>41306</v>
      </c>
      <c r="C186" s="6">
        <v>178</v>
      </c>
      <c r="D186" s="29">
        <f t="shared" si="52"/>
        <v>1508</v>
      </c>
      <c r="E186" s="29">
        <f t="shared" si="57"/>
        <v>268424</v>
      </c>
      <c r="F186" s="29">
        <f t="shared" si="53"/>
        <v>-3059</v>
      </c>
      <c r="G186" s="34">
        <f>+Inputs!$D$3</f>
        <v>0.37951000000000001</v>
      </c>
      <c r="I186" s="27">
        <f t="shared" si="58"/>
        <v>271483</v>
      </c>
      <c r="K186" s="27">
        <f t="shared" si="54"/>
        <v>1508</v>
      </c>
      <c r="L186" s="27">
        <f t="shared" si="59"/>
        <v>268424</v>
      </c>
      <c r="M186" s="27">
        <f t="shared" si="55"/>
        <v>572.30108000000007</v>
      </c>
      <c r="N186" s="27">
        <f t="shared" si="56"/>
        <v>572.30108000000007</v>
      </c>
      <c r="O186" s="27">
        <f t="shared" si="60"/>
        <v>-1159.111060000535</v>
      </c>
      <c r="P186" s="27">
        <f t="shared" si="61"/>
        <v>1159.111060000535</v>
      </c>
    </row>
    <row r="187" spans="1:20">
      <c r="A187" s="31">
        <v>41334</v>
      </c>
      <c r="C187" s="6">
        <v>179</v>
      </c>
      <c r="D187" s="29">
        <f t="shared" si="52"/>
        <v>1508</v>
      </c>
      <c r="E187" s="29">
        <f t="shared" si="57"/>
        <v>269932</v>
      </c>
      <c r="F187" s="29">
        <f t="shared" si="53"/>
        <v>-1551</v>
      </c>
      <c r="G187" s="34">
        <f>+Inputs!$D$3</f>
        <v>0.37951000000000001</v>
      </c>
      <c r="I187" s="27">
        <f t="shared" si="58"/>
        <v>271483</v>
      </c>
      <c r="K187" s="27">
        <f t="shared" si="54"/>
        <v>1508</v>
      </c>
      <c r="L187" s="27">
        <f t="shared" si="59"/>
        <v>269932</v>
      </c>
      <c r="M187" s="27">
        <f t="shared" si="55"/>
        <v>572.30108000000007</v>
      </c>
      <c r="N187" s="27">
        <f t="shared" si="56"/>
        <v>572.30108000000007</v>
      </c>
      <c r="O187" s="27">
        <f t="shared" si="60"/>
        <v>-586.80998000053489</v>
      </c>
      <c r="P187" s="27">
        <f t="shared" si="61"/>
        <v>586.80998000053489</v>
      </c>
    </row>
    <row r="188" spans="1:20">
      <c r="A188" s="30">
        <v>41365</v>
      </c>
      <c r="C188" s="6">
        <v>180</v>
      </c>
      <c r="D188" s="29">
        <f>-F187</f>
        <v>1551</v>
      </c>
      <c r="E188" s="29">
        <f t="shared" si="57"/>
        <v>271483</v>
      </c>
      <c r="F188" s="29">
        <f t="shared" si="53"/>
        <v>0</v>
      </c>
      <c r="G188" s="34">
        <f>+Inputs!$D$3</f>
        <v>0.37951000000000001</v>
      </c>
      <c r="I188" s="27">
        <f t="shared" si="58"/>
        <v>271483</v>
      </c>
      <c r="K188" s="27">
        <f t="shared" si="54"/>
        <v>1551</v>
      </c>
      <c r="L188" s="27">
        <f t="shared" si="59"/>
        <v>271483</v>
      </c>
      <c r="M188" s="27">
        <f t="shared" si="55"/>
        <v>588.62000999999998</v>
      </c>
      <c r="N188" s="27">
        <f t="shared" si="56"/>
        <v>588.62000999999998</v>
      </c>
      <c r="O188" s="27">
        <f t="shared" si="60"/>
        <v>1.8100299994650868</v>
      </c>
      <c r="P188" s="27">
        <f t="shared" si="61"/>
        <v>-1.8100299994650868</v>
      </c>
    </row>
    <row r="189" spans="1:20">
      <c r="A189" s="30"/>
      <c r="G189" s="28"/>
    </row>
    <row r="190" spans="1:20">
      <c r="A190" s="8" t="s">
        <v>43</v>
      </c>
      <c r="B190" s="33">
        <f>SUM(B9:B189)</f>
        <v>-271483</v>
      </c>
      <c r="D190" s="33">
        <f>SUM(D9:D189)</f>
        <v>271483</v>
      </c>
      <c r="G190" s="28"/>
      <c r="H190" s="33">
        <f>SUM(H9:H189)</f>
        <v>271483</v>
      </c>
      <c r="I190" s="33"/>
      <c r="J190" s="33">
        <f>SUM(J9:J189)</f>
        <v>103027.7985</v>
      </c>
      <c r="K190" s="33">
        <f>SUM(K9:K189)</f>
        <v>271483</v>
      </c>
      <c r="L190" s="33"/>
      <c r="M190" s="33">
        <f>SUM(M9:M189)</f>
        <v>103029.60853000017</v>
      </c>
      <c r="N190" s="33">
        <f>SUM(N9:N189)</f>
        <v>1.8100299994650868</v>
      </c>
      <c r="O190" s="33">
        <f>SUM(O9:O189)</f>
        <v>-9222338.9902700763</v>
      </c>
      <c r="P190" s="33">
        <f>SUM(P9:P189)</f>
        <v>9222338.9902700763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sheetPr transitionEvaluation="1" codeName="Sheet41">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35977</v>
      </c>
      <c r="B9" s="32">
        <v>-5701</v>
      </c>
      <c r="C9" s="6">
        <v>1</v>
      </c>
      <c r="D9" s="29">
        <f t="shared" ref="D9:D40" si="0">ROUND(-(+$B$9/180)*1,0)</f>
        <v>32</v>
      </c>
      <c r="E9" s="29">
        <f>+D9</f>
        <v>32</v>
      </c>
      <c r="F9" s="29">
        <f t="shared" ref="F9:F40" si="1">$B$9+E9</f>
        <v>-5669</v>
      </c>
      <c r="G9" s="34">
        <f>+Inputs!$D$2</f>
        <v>0.3795</v>
      </c>
      <c r="H9" s="27">
        <f>-B9</f>
        <v>5701</v>
      </c>
      <c r="I9" s="27">
        <f>+H9</f>
        <v>5701</v>
      </c>
      <c r="J9" s="27">
        <f>H9*G9</f>
        <v>2163.5295000000001</v>
      </c>
      <c r="K9" s="27">
        <f t="shared" ref="K9:K40" si="2">D9</f>
        <v>32</v>
      </c>
      <c r="L9" s="27">
        <f>+K9</f>
        <v>32</v>
      </c>
      <c r="M9" s="27">
        <f t="shared" ref="M9:M40" si="3">K9*G9</f>
        <v>12.144</v>
      </c>
      <c r="N9" s="27">
        <f t="shared" ref="N9:N40" si="4">M9-J9</f>
        <v>-2151.3855000000003</v>
      </c>
      <c r="O9" s="27">
        <f>+N9</f>
        <v>-2151.3855000000003</v>
      </c>
      <c r="P9" s="27">
        <f>-SUM(N9)</f>
        <v>2151.3855000000003</v>
      </c>
      <c r="Q9" s="38">
        <f>VLOOKUP(Q8,A36:P215,5)</f>
        <v>4416</v>
      </c>
      <c r="R9" s="38">
        <f>VLOOKUP(R8,A36:P215,5)</f>
        <v>4800</v>
      </c>
      <c r="S9" s="38">
        <f>+R9-Q9</f>
        <v>384</v>
      </c>
      <c r="T9" s="35" t="s">
        <v>64</v>
      </c>
      <c r="U9" s="161">
        <f>-IF(TYPE(VLOOKUP(U8,$A$9:$P$188,6,FALSE))=16,0,VLOOKUP(U8,$A$9:$P$188,6,FALSE))</f>
        <v>1637</v>
      </c>
      <c r="V9" s="161">
        <f>-IF(TYPE(VLOOKUP(V8,$A$9:$P$188,6,FALSE))=16,0,VLOOKUP(V8,$A$9:$P$188,6,FALSE))</f>
        <v>1605</v>
      </c>
      <c r="W9" s="161">
        <f t="shared" ref="W9:AE9" si="5">-IF(TYPE(VLOOKUP(W8,$A$9:$P$188,6,FALSE))=16,0,VLOOKUP(W8,$A$9:$P$188,6,FALSE))</f>
        <v>1573</v>
      </c>
      <c r="X9" s="161">
        <f t="shared" si="5"/>
        <v>1541</v>
      </c>
      <c r="Y9" s="161">
        <f t="shared" si="5"/>
        <v>1509</v>
      </c>
      <c r="Z9" s="161">
        <f t="shared" si="5"/>
        <v>1477</v>
      </c>
      <c r="AA9" s="161">
        <f t="shared" si="5"/>
        <v>1445</v>
      </c>
      <c r="AB9" s="161">
        <f t="shared" si="5"/>
        <v>1413</v>
      </c>
      <c r="AC9" s="161">
        <f t="shared" si="5"/>
        <v>1381</v>
      </c>
      <c r="AD9" s="161">
        <f t="shared" si="5"/>
        <v>1349</v>
      </c>
      <c r="AE9" s="161">
        <f t="shared" si="5"/>
        <v>1317</v>
      </c>
    </row>
    <row r="10" spans="1:31">
      <c r="A10" s="30">
        <v>36008</v>
      </c>
      <c r="B10" s="9"/>
      <c r="C10" s="6">
        <v>2</v>
      </c>
      <c r="D10" s="29">
        <f t="shared" si="0"/>
        <v>32</v>
      </c>
      <c r="E10" s="29">
        <f t="shared" ref="E10:E41" si="6">+E9+D10</f>
        <v>64</v>
      </c>
      <c r="F10" s="29">
        <f t="shared" si="1"/>
        <v>-5637</v>
      </c>
      <c r="G10" s="34">
        <f>+Inputs!$D$2</f>
        <v>0.3795</v>
      </c>
      <c r="H10" s="2"/>
      <c r="I10" s="27">
        <f t="shared" ref="I10:I41" si="7">+I9+H10</f>
        <v>5701</v>
      </c>
      <c r="J10" s="27"/>
      <c r="K10" s="27">
        <f t="shared" si="2"/>
        <v>32</v>
      </c>
      <c r="L10" s="27">
        <f t="shared" ref="L10:L41" si="8">+L9+K10</f>
        <v>64</v>
      </c>
      <c r="M10" s="27">
        <f t="shared" si="3"/>
        <v>12.144</v>
      </c>
      <c r="N10" s="27">
        <f t="shared" si="4"/>
        <v>12.144</v>
      </c>
      <c r="O10" s="27">
        <f t="shared" ref="O10:O41" si="9">+O9+N10</f>
        <v>-2139.2415000000005</v>
      </c>
      <c r="P10" s="27">
        <f t="shared" ref="P10:P41" si="10">P9-N10</f>
        <v>2139.2415000000005</v>
      </c>
      <c r="Q10" s="38">
        <f>VLOOKUP(Q8,A36:P215,15)</f>
        <v>-487.63189999999838</v>
      </c>
      <c r="R10" s="38">
        <f>VLOOKUP(R8,A36:P215,15)</f>
        <v>-341.90005999999846</v>
      </c>
      <c r="S10" s="38">
        <f>+R10-Q10</f>
        <v>145.73183999999992</v>
      </c>
      <c r="T10" s="36" t="s">
        <v>69</v>
      </c>
    </row>
    <row r="11" spans="1:31">
      <c r="A11" s="31">
        <v>36039</v>
      </c>
      <c r="B11" s="5"/>
      <c r="C11" s="6">
        <v>3</v>
      </c>
      <c r="D11" s="29">
        <f t="shared" si="0"/>
        <v>32</v>
      </c>
      <c r="E11" s="29">
        <f t="shared" si="6"/>
        <v>96</v>
      </c>
      <c r="F11" s="29">
        <f t="shared" si="1"/>
        <v>-5605</v>
      </c>
      <c r="G11" s="34">
        <f>+Inputs!$D$2</f>
        <v>0.3795</v>
      </c>
      <c r="H11" s="2"/>
      <c r="I11" s="27">
        <f t="shared" si="7"/>
        <v>5701</v>
      </c>
      <c r="J11" s="27"/>
      <c r="K11" s="27">
        <f t="shared" si="2"/>
        <v>32</v>
      </c>
      <c r="L11" s="27">
        <f t="shared" si="8"/>
        <v>96</v>
      </c>
      <c r="M11" s="27">
        <f t="shared" si="3"/>
        <v>12.144</v>
      </c>
      <c r="N11" s="27">
        <f t="shared" si="4"/>
        <v>12.144</v>
      </c>
      <c r="O11" s="27">
        <f t="shared" si="9"/>
        <v>-2127.0975000000008</v>
      </c>
      <c r="P11" s="27">
        <f t="shared" si="10"/>
        <v>2127.0975000000008</v>
      </c>
      <c r="Q11" s="38">
        <f>+VLOOKUP(Q8,A36:P215,16)</f>
        <v>487.63189999999838</v>
      </c>
      <c r="R11" s="38">
        <f>+VLOOKUP(R8,A36:P215,16)</f>
        <v>341.90005999999846</v>
      </c>
      <c r="S11" s="38">
        <f>(+Q11+R11)/2</f>
        <v>414.76597999999842</v>
      </c>
      <c r="T11" s="36" t="s">
        <v>113</v>
      </c>
      <c r="U11" s="161">
        <f>IF(TYPE(VLOOKUP(U8,$A$9:$P$188,16,FALSE))=16,0,VLOOKUP(U8,$A$9:$P$188,16,FALSE))</f>
        <v>621.21941999999831</v>
      </c>
      <c r="V11" s="161">
        <f t="shared" ref="V11:AE11" si="11">IF(TYPE(VLOOKUP(V8,$A$9:$P$188,16,FALSE))=16,0,VLOOKUP(V8,$A$9:$P$188,16,FALSE))</f>
        <v>609.07509999999832</v>
      </c>
      <c r="W11" s="161">
        <f t="shared" si="11"/>
        <v>596.93077999999832</v>
      </c>
      <c r="X11" s="161">
        <f t="shared" si="11"/>
        <v>584.78645999999833</v>
      </c>
      <c r="Y11" s="161">
        <f t="shared" si="11"/>
        <v>572.64213999999834</v>
      </c>
      <c r="Z11" s="161">
        <f t="shared" si="11"/>
        <v>560.49781999999834</v>
      </c>
      <c r="AA11" s="161">
        <f t="shared" si="11"/>
        <v>548.35349999999835</v>
      </c>
      <c r="AB11" s="161">
        <f t="shared" si="11"/>
        <v>536.20917999999836</v>
      </c>
      <c r="AC11" s="161">
        <f t="shared" si="11"/>
        <v>524.06485999999836</v>
      </c>
      <c r="AD11" s="161">
        <f t="shared" si="11"/>
        <v>511.92053999999837</v>
      </c>
      <c r="AE11" s="161">
        <f t="shared" si="11"/>
        <v>499.77621999999837</v>
      </c>
    </row>
    <row r="12" spans="1:31">
      <c r="A12" s="30">
        <v>36069</v>
      </c>
      <c r="B12" s="3"/>
      <c r="C12" s="6">
        <v>4</v>
      </c>
      <c r="D12" s="29">
        <f t="shared" si="0"/>
        <v>32</v>
      </c>
      <c r="E12" s="29">
        <f t="shared" si="6"/>
        <v>128</v>
      </c>
      <c r="F12" s="29">
        <f t="shared" si="1"/>
        <v>-5573</v>
      </c>
      <c r="G12" s="34">
        <f>+Inputs!$D$2</f>
        <v>0.3795</v>
      </c>
      <c r="H12" s="2"/>
      <c r="I12" s="27">
        <f t="shared" si="7"/>
        <v>5701</v>
      </c>
      <c r="J12" s="27"/>
      <c r="K12" s="27">
        <f t="shared" si="2"/>
        <v>32</v>
      </c>
      <c r="L12" s="27">
        <f t="shared" si="8"/>
        <v>128</v>
      </c>
      <c r="M12" s="27">
        <f t="shared" si="3"/>
        <v>12.144</v>
      </c>
      <c r="N12" s="27">
        <f t="shared" si="4"/>
        <v>12.144</v>
      </c>
      <c r="O12" s="27">
        <f t="shared" si="9"/>
        <v>-2114.953500000001</v>
      </c>
      <c r="P12" s="27">
        <f t="shared" si="10"/>
        <v>2114.953500000001</v>
      </c>
      <c r="Q12" s="39"/>
      <c r="R12" s="40"/>
      <c r="S12" s="40"/>
      <c r="T12" s="36"/>
    </row>
    <row r="13" spans="1:31">
      <c r="A13" s="31">
        <v>36100</v>
      </c>
      <c r="B13" s="3"/>
      <c r="C13" s="6">
        <v>5</v>
      </c>
      <c r="D13" s="29">
        <f t="shared" si="0"/>
        <v>32</v>
      </c>
      <c r="E13" s="29">
        <f t="shared" si="6"/>
        <v>160</v>
      </c>
      <c r="F13" s="29">
        <f t="shared" si="1"/>
        <v>-5541</v>
      </c>
      <c r="G13" s="34">
        <f>+Inputs!$D$2</f>
        <v>0.3795</v>
      </c>
      <c r="H13" s="2"/>
      <c r="I13" s="27">
        <f t="shared" si="7"/>
        <v>5701</v>
      </c>
      <c r="J13" s="27"/>
      <c r="K13" s="27">
        <f t="shared" si="2"/>
        <v>32</v>
      </c>
      <c r="L13" s="27">
        <f t="shared" si="8"/>
        <v>160</v>
      </c>
      <c r="M13" s="27">
        <f t="shared" si="3"/>
        <v>12.144</v>
      </c>
      <c r="N13" s="27">
        <f t="shared" si="4"/>
        <v>12.144</v>
      </c>
      <c r="O13" s="27">
        <f t="shared" si="9"/>
        <v>-2102.8095000000012</v>
      </c>
      <c r="P13" s="27">
        <f t="shared" si="10"/>
        <v>2102.8095000000012</v>
      </c>
      <c r="Q13" s="38">
        <f>VLOOKUP(Q8,A36:P215,9)</f>
        <v>5701</v>
      </c>
      <c r="R13" s="38">
        <f>VLOOKUP(R8,A36:P215,9)</f>
        <v>5701</v>
      </c>
      <c r="S13" s="38">
        <f>+R13-Q13</f>
        <v>0</v>
      </c>
      <c r="T13" s="36" t="s">
        <v>70</v>
      </c>
    </row>
    <row r="14" spans="1:31">
      <c r="A14" s="30">
        <v>36130</v>
      </c>
      <c r="B14" s="3"/>
      <c r="C14" s="6">
        <v>6</v>
      </c>
      <c r="D14" s="29">
        <f t="shared" si="0"/>
        <v>32</v>
      </c>
      <c r="E14" s="29">
        <f t="shared" si="6"/>
        <v>192</v>
      </c>
      <c r="F14" s="29">
        <f t="shared" si="1"/>
        <v>-5509</v>
      </c>
      <c r="G14" s="34">
        <f>+Inputs!$D$2</f>
        <v>0.3795</v>
      </c>
      <c r="H14" s="2"/>
      <c r="I14" s="27">
        <f t="shared" si="7"/>
        <v>5701</v>
      </c>
      <c r="J14" s="27"/>
      <c r="K14" s="27">
        <f t="shared" si="2"/>
        <v>32</v>
      </c>
      <c r="L14" s="27">
        <f t="shared" si="8"/>
        <v>192</v>
      </c>
      <c r="M14" s="27">
        <f t="shared" si="3"/>
        <v>12.144</v>
      </c>
      <c r="N14" s="27">
        <f t="shared" si="4"/>
        <v>12.144</v>
      </c>
      <c r="O14" s="27">
        <f t="shared" si="9"/>
        <v>-2090.6655000000014</v>
      </c>
      <c r="P14" s="27">
        <f t="shared" si="10"/>
        <v>2090.6655000000014</v>
      </c>
      <c r="Q14" s="38">
        <f>VLOOKUP(Q8,A36:P215,12)</f>
        <v>4416</v>
      </c>
      <c r="R14" s="38">
        <f>VLOOKUP(R8,A36:P215,12)</f>
        <v>4800</v>
      </c>
      <c r="S14" s="38">
        <f>+R14-Q14</f>
        <v>384</v>
      </c>
      <c r="T14" s="37" t="s">
        <v>93</v>
      </c>
    </row>
    <row r="15" spans="1:31">
      <c r="A15" s="31">
        <v>36161</v>
      </c>
      <c r="B15" s="3"/>
      <c r="C15" s="6">
        <v>7</v>
      </c>
      <c r="D15" s="29">
        <f t="shared" si="0"/>
        <v>32</v>
      </c>
      <c r="E15" s="29">
        <f t="shared" si="6"/>
        <v>224</v>
      </c>
      <c r="F15" s="29">
        <f t="shared" si="1"/>
        <v>-5477</v>
      </c>
      <c r="G15" s="34">
        <f>+Inputs!$D$2</f>
        <v>0.3795</v>
      </c>
      <c r="H15" s="2"/>
      <c r="I15" s="27">
        <f t="shared" si="7"/>
        <v>5701</v>
      </c>
      <c r="J15" s="27"/>
      <c r="K15" s="27">
        <f t="shared" si="2"/>
        <v>32</v>
      </c>
      <c r="L15" s="27">
        <f t="shared" si="8"/>
        <v>224</v>
      </c>
      <c r="M15" s="27">
        <f t="shared" si="3"/>
        <v>12.144</v>
      </c>
      <c r="N15" s="27">
        <f t="shared" si="4"/>
        <v>12.144</v>
      </c>
      <c r="O15" s="27">
        <f t="shared" si="9"/>
        <v>-2078.5215000000017</v>
      </c>
      <c r="P15" s="27">
        <f t="shared" si="10"/>
        <v>2078.5215000000017</v>
      </c>
    </row>
    <row r="16" spans="1:31">
      <c r="A16" s="30">
        <v>36192</v>
      </c>
      <c r="B16" s="3"/>
      <c r="C16" s="6">
        <v>8</v>
      </c>
      <c r="D16" s="29">
        <f t="shared" si="0"/>
        <v>32</v>
      </c>
      <c r="E16" s="29">
        <f t="shared" si="6"/>
        <v>256</v>
      </c>
      <c r="F16" s="29">
        <f t="shared" si="1"/>
        <v>-5445</v>
      </c>
      <c r="G16" s="34">
        <f>+Inputs!$D$2</f>
        <v>0.3795</v>
      </c>
      <c r="H16" s="2"/>
      <c r="I16" s="27">
        <f t="shared" si="7"/>
        <v>5701</v>
      </c>
      <c r="J16" s="27"/>
      <c r="K16" s="27">
        <f t="shared" si="2"/>
        <v>32</v>
      </c>
      <c r="L16" s="27">
        <f t="shared" si="8"/>
        <v>256</v>
      </c>
      <c r="M16" s="27">
        <f t="shared" si="3"/>
        <v>12.144</v>
      </c>
      <c r="N16" s="27">
        <f t="shared" si="4"/>
        <v>12.144</v>
      </c>
      <c r="O16" s="27">
        <f t="shared" si="9"/>
        <v>-2066.3775000000019</v>
      </c>
      <c r="P16" s="27">
        <f t="shared" si="10"/>
        <v>2066.3775000000019</v>
      </c>
      <c r="Q16" s="4"/>
      <c r="R16" s="4"/>
      <c r="S16" s="4"/>
    </row>
    <row r="17" spans="1:19">
      <c r="A17" s="31">
        <v>36220</v>
      </c>
      <c r="B17" s="3"/>
      <c r="C17" s="6">
        <v>9</v>
      </c>
      <c r="D17" s="29">
        <f t="shared" si="0"/>
        <v>32</v>
      </c>
      <c r="E17" s="29">
        <f t="shared" si="6"/>
        <v>288</v>
      </c>
      <c r="F17" s="29">
        <f t="shared" si="1"/>
        <v>-5413</v>
      </c>
      <c r="G17" s="34">
        <f>+Inputs!$D$2</f>
        <v>0.3795</v>
      </c>
      <c r="H17" s="2"/>
      <c r="I17" s="27">
        <f t="shared" si="7"/>
        <v>5701</v>
      </c>
      <c r="J17" s="27"/>
      <c r="K17" s="27">
        <f t="shared" si="2"/>
        <v>32</v>
      </c>
      <c r="L17" s="27">
        <f t="shared" si="8"/>
        <v>288</v>
      </c>
      <c r="M17" s="27">
        <f t="shared" si="3"/>
        <v>12.144</v>
      </c>
      <c r="N17" s="27">
        <f t="shared" si="4"/>
        <v>12.144</v>
      </c>
      <c r="O17" s="27">
        <f t="shared" si="9"/>
        <v>-2054.2335000000021</v>
      </c>
      <c r="P17" s="27">
        <f t="shared" si="10"/>
        <v>2054.2335000000021</v>
      </c>
      <c r="Q17" s="4"/>
      <c r="R17" s="4"/>
      <c r="S17" s="4"/>
    </row>
    <row r="18" spans="1:19">
      <c r="A18" s="30">
        <v>36251</v>
      </c>
      <c r="B18" s="3"/>
      <c r="C18" s="6">
        <v>10</v>
      </c>
      <c r="D18" s="29">
        <f t="shared" si="0"/>
        <v>32</v>
      </c>
      <c r="E18" s="29">
        <f t="shared" si="6"/>
        <v>320</v>
      </c>
      <c r="F18" s="29">
        <f t="shared" si="1"/>
        <v>-5381</v>
      </c>
      <c r="G18" s="34">
        <f>+Inputs!$D$2</f>
        <v>0.3795</v>
      </c>
      <c r="H18" s="2"/>
      <c r="I18" s="27">
        <f t="shared" si="7"/>
        <v>5701</v>
      </c>
      <c r="J18" s="27"/>
      <c r="K18" s="27">
        <f t="shared" si="2"/>
        <v>32</v>
      </c>
      <c r="L18" s="27">
        <f t="shared" si="8"/>
        <v>320</v>
      </c>
      <c r="M18" s="27">
        <f t="shared" si="3"/>
        <v>12.144</v>
      </c>
      <c r="N18" s="27">
        <f t="shared" si="4"/>
        <v>12.144</v>
      </c>
      <c r="O18" s="27">
        <f t="shared" si="9"/>
        <v>-2042.0895000000021</v>
      </c>
      <c r="P18" s="27">
        <f t="shared" si="10"/>
        <v>2042.0895000000021</v>
      </c>
      <c r="Q18" s="4"/>
      <c r="R18" s="4"/>
      <c r="S18" s="4"/>
    </row>
    <row r="19" spans="1:19">
      <c r="A19" s="31">
        <v>36281</v>
      </c>
      <c r="B19" s="3"/>
      <c r="C19" s="6">
        <v>11</v>
      </c>
      <c r="D19" s="29">
        <f t="shared" si="0"/>
        <v>32</v>
      </c>
      <c r="E19" s="29">
        <f t="shared" si="6"/>
        <v>352</v>
      </c>
      <c r="F19" s="29">
        <f t="shared" si="1"/>
        <v>-5349</v>
      </c>
      <c r="G19" s="34">
        <f>+Inputs!$D$2</f>
        <v>0.3795</v>
      </c>
      <c r="H19" s="2"/>
      <c r="I19" s="27">
        <f t="shared" si="7"/>
        <v>5701</v>
      </c>
      <c r="J19" s="27"/>
      <c r="K19" s="27">
        <f t="shared" si="2"/>
        <v>32</v>
      </c>
      <c r="L19" s="27">
        <f t="shared" si="8"/>
        <v>352</v>
      </c>
      <c r="M19" s="27">
        <f t="shared" si="3"/>
        <v>12.144</v>
      </c>
      <c r="N19" s="27">
        <f t="shared" si="4"/>
        <v>12.144</v>
      </c>
      <c r="O19" s="27">
        <f t="shared" si="9"/>
        <v>-2029.9455000000021</v>
      </c>
      <c r="P19" s="27">
        <f t="shared" si="10"/>
        <v>2029.9455000000021</v>
      </c>
      <c r="Q19" s="4"/>
      <c r="R19" s="4"/>
      <c r="S19" s="4"/>
    </row>
    <row r="20" spans="1:19">
      <c r="A20" s="30">
        <v>36312</v>
      </c>
      <c r="B20" s="3"/>
      <c r="C20" s="6">
        <v>12</v>
      </c>
      <c r="D20" s="29">
        <f t="shared" si="0"/>
        <v>32</v>
      </c>
      <c r="E20" s="29">
        <f t="shared" si="6"/>
        <v>384</v>
      </c>
      <c r="F20" s="29">
        <f t="shared" si="1"/>
        <v>-5317</v>
      </c>
      <c r="G20" s="34">
        <f>+Inputs!$D$2</f>
        <v>0.3795</v>
      </c>
      <c r="H20" s="2"/>
      <c r="I20" s="27">
        <f t="shared" si="7"/>
        <v>5701</v>
      </c>
      <c r="J20" s="27"/>
      <c r="K20" s="27">
        <f t="shared" si="2"/>
        <v>32</v>
      </c>
      <c r="L20" s="27">
        <f t="shared" si="8"/>
        <v>384</v>
      </c>
      <c r="M20" s="27">
        <f t="shared" si="3"/>
        <v>12.144</v>
      </c>
      <c r="N20" s="27">
        <f t="shared" si="4"/>
        <v>12.144</v>
      </c>
      <c r="O20" s="27">
        <f t="shared" si="9"/>
        <v>-2017.8015000000021</v>
      </c>
      <c r="P20" s="27">
        <f t="shared" si="10"/>
        <v>2017.8015000000021</v>
      </c>
      <c r="Q20" s="4"/>
      <c r="R20" s="4"/>
      <c r="S20" s="4"/>
    </row>
    <row r="21" spans="1:19">
      <c r="A21" s="31">
        <v>36342</v>
      </c>
      <c r="B21" s="3"/>
      <c r="C21" s="6">
        <v>13</v>
      </c>
      <c r="D21" s="29">
        <f t="shared" si="0"/>
        <v>32</v>
      </c>
      <c r="E21" s="29">
        <f t="shared" si="6"/>
        <v>416</v>
      </c>
      <c r="F21" s="29">
        <f t="shared" si="1"/>
        <v>-5285</v>
      </c>
      <c r="G21" s="34">
        <f>+Inputs!$D$2</f>
        <v>0.3795</v>
      </c>
      <c r="H21" s="2"/>
      <c r="I21" s="27">
        <f t="shared" si="7"/>
        <v>5701</v>
      </c>
      <c r="J21" s="27"/>
      <c r="K21" s="27">
        <f t="shared" si="2"/>
        <v>32</v>
      </c>
      <c r="L21" s="27">
        <f t="shared" si="8"/>
        <v>416</v>
      </c>
      <c r="M21" s="27">
        <f t="shared" si="3"/>
        <v>12.144</v>
      </c>
      <c r="N21" s="27">
        <f t="shared" si="4"/>
        <v>12.144</v>
      </c>
      <c r="O21" s="27">
        <f t="shared" si="9"/>
        <v>-2005.6575000000021</v>
      </c>
      <c r="P21" s="27">
        <f t="shared" si="10"/>
        <v>2005.6575000000021</v>
      </c>
      <c r="Q21" s="4"/>
      <c r="R21" s="4"/>
      <c r="S21" s="4"/>
    </row>
    <row r="22" spans="1:19">
      <c r="A22" s="30">
        <v>36373</v>
      </c>
      <c r="B22" s="3"/>
      <c r="C22" s="6">
        <v>14</v>
      </c>
      <c r="D22" s="29">
        <f t="shared" si="0"/>
        <v>32</v>
      </c>
      <c r="E22" s="29">
        <f t="shared" si="6"/>
        <v>448</v>
      </c>
      <c r="F22" s="29">
        <f t="shared" si="1"/>
        <v>-5253</v>
      </c>
      <c r="G22" s="34">
        <f>+Inputs!$D$2</f>
        <v>0.3795</v>
      </c>
      <c r="H22" s="2"/>
      <c r="I22" s="27">
        <f t="shared" si="7"/>
        <v>5701</v>
      </c>
      <c r="J22" s="27"/>
      <c r="K22" s="27">
        <f t="shared" si="2"/>
        <v>32</v>
      </c>
      <c r="L22" s="27">
        <f t="shared" si="8"/>
        <v>448</v>
      </c>
      <c r="M22" s="27">
        <f t="shared" si="3"/>
        <v>12.144</v>
      </c>
      <c r="N22" s="27">
        <f t="shared" si="4"/>
        <v>12.144</v>
      </c>
      <c r="O22" s="27">
        <f t="shared" si="9"/>
        <v>-1993.5135000000021</v>
      </c>
      <c r="P22" s="27">
        <f t="shared" si="10"/>
        <v>1993.5135000000021</v>
      </c>
      <c r="Q22" s="4"/>
      <c r="R22" s="4"/>
      <c r="S22" s="4"/>
    </row>
    <row r="23" spans="1:19">
      <c r="A23" s="31">
        <v>36404</v>
      </c>
      <c r="B23" s="3"/>
      <c r="C23" s="6">
        <v>15</v>
      </c>
      <c r="D23" s="29">
        <f t="shared" si="0"/>
        <v>32</v>
      </c>
      <c r="E23" s="29">
        <f t="shared" si="6"/>
        <v>480</v>
      </c>
      <c r="F23" s="29">
        <f t="shared" si="1"/>
        <v>-5221</v>
      </c>
      <c r="G23" s="34">
        <f>+Inputs!$D$2</f>
        <v>0.3795</v>
      </c>
      <c r="H23" s="2"/>
      <c r="I23" s="27">
        <f t="shared" si="7"/>
        <v>5701</v>
      </c>
      <c r="J23" s="27"/>
      <c r="K23" s="27">
        <f t="shared" si="2"/>
        <v>32</v>
      </c>
      <c r="L23" s="27">
        <f t="shared" si="8"/>
        <v>480</v>
      </c>
      <c r="M23" s="27">
        <f t="shared" si="3"/>
        <v>12.144</v>
      </c>
      <c r="N23" s="27">
        <f t="shared" si="4"/>
        <v>12.144</v>
      </c>
      <c r="O23" s="27">
        <f t="shared" si="9"/>
        <v>-1981.3695000000021</v>
      </c>
      <c r="P23" s="27">
        <f t="shared" si="10"/>
        <v>1981.3695000000021</v>
      </c>
      <c r="Q23" s="4"/>
      <c r="R23" s="4"/>
      <c r="S23" s="4"/>
    </row>
    <row r="24" spans="1:19">
      <c r="A24" s="30">
        <v>36434</v>
      </c>
      <c r="B24" s="3"/>
      <c r="C24" s="6">
        <v>16</v>
      </c>
      <c r="D24" s="29">
        <f t="shared" si="0"/>
        <v>32</v>
      </c>
      <c r="E24" s="29">
        <f t="shared" si="6"/>
        <v>512</v>
      </c>
      <c r="F24" s="29">
        <f t="shared" si="1"/>
        <v>-5189</v>
      </c>
      <c r="G24" s="34">
        <f>+Inputs!$D$2</f>
        <v>0.3795</v>
      </c>
      <c r="H24" s="2"/>
      <c r="I24" s="27">
        <f t="shared" si="7"/>
        <v>5701</v>
      </c>
      <c r="J24" s="27"/>
      <c r="K24" s="27">
        <f t="shared" si="2"/>
        <v>32</v>
      </c>
      <c r="L24" s="27">
        <f t="shared" si="8"/>
        <v>512</v>
      </c>
      <c r="M24" s="27">
        <f t="shared" si="3"/>
        <v>12.144</v>
      </c>
      <c r="N24" s="27">
        <f t="shared" si="4"/>
        <v>12.144</v>
      </c>
      <c r="O24" s="27">
        <f t="shared" si="9"/>
        <v>-1969.2255000000021</v>
      </c>
      <c r="P24" s="27">
        <f t="shared" si="10"/>
        <v>1969.2255000000021</v>
      </c>
      <c r="Q24" s="4"/>
      <c r="R24" s="4"/>
      <c r="S24" s="4"/>
    </row>
    <row r="25" spans="1:19">
      <c r="A25" s="31">
        <v>36465</v>
      </c>
      <c r="B25" s="3"/>
      <c r="C25" s="6">
        <v>17</v>
      </c>
      <c r="D25" s="29">
        <f t="shared" si="0"/>
        <v>32</v>
      </c>
      <c r="E25" s="29">
        <f t="shared" si="6"/>
        <v>544</v>
      </c>
      <c r="F25" s="29">
        <f t="shared" si="1"/>
        <v>-5157</v>
      </c>
      <c r="G25" s="34">
        <f>+Inputs!$D$2</f>
        <v>0.3795</v>
      </c>
      <c r="H25" s="2"/>
      <c r="I25" s="27">
        <f t="shared" si="7"/>
        <v>5701</v>
      </c>
      <c r="J25" s="27"/>
      <c r="K25" s="27">
        <f t="shared" si="2"/>
        <v>32</v>
      </c>
      <c r="L25" s="27">
        <f t="shared" si="8"/>
        <v>544</v>
      </c>
      <c r="M25" s="27">
        <f t="shared" si="3"/>
        <v>12.144</v>
      </c>
      <c r="N25" s="27">
        <f t="shared" si="4"/>
        <v>12.144</v>
      </c>
      <c r="O25" s="27">
        <f t="shared" si="9"/>
        <v>-1957.0815000000021</v>
      </c>
      <c r="P25" s="27">
        <f t="shared" si="10"/>
        <v>1957.0815000000021</v>
      </c>
      <c r="Q25" s="4"/>
      <c r="R25" s="4"/>
      <c r="S25" s="4"/>
    </row>
    <row r="26" spans="1:19">
      <c r="A26" s="30">
        <v>36495</v>
      </c>
      <c r="B26" s="3"/>
      <c r="C26" s="6">
        <v>18</v>
      </c>
      <c r="D26" s="29">
        <f t="shared" si="0"/>
        <v>32</v>
      </c>
      <c r="E26" s="29">
        <f t="shared" si="6"/>
        <v>576</v>
      </c>
      <c r="F26" s="29">
        <f t="shared" si="1"/>
        <v>-5125</v>
      </c>
      <c r="G26" s="34">
        <f>+Inputs!$D$2</f>
        <v>0.3795</v>
      </c>
      <c r="H26" s="2"/>
      <c r="I26" s="27">
        <f t="shared" si="7"/>
        <v>5701</v>
      </c>
      <c r="J26" s="27"/>
      <c r="K26" s="27">
        <f t="shared" si="2"/>
        <v>32</v>
      </c>
      <c r="L26" s="27">
        <f t="shared" si="8"/>
        <v>576</v>
      </c>
      <c r="M26" s="27">
        <f t="shared" si="3"/>
        <v>12.144</v>
      </c>
      <c r="N26" s="27">
        <f t="shared" si="4"/>
        <v>12.144</v>
      </c>
      <c r="O26" s="27">
        <f t="shared" si="9"/>
        <v>-1944.937500000002</v>
      </c>
      <c r="P26" s="27">
        <f t="shared" si="10"/>
        <v>1944.937500000002</v>
      </c>
      <c r="Q26" s="4"/>
      <c r="R26" s="4"/>
      <c r="S26" s="4"/>
    </row>
    <row r="27" spans="1:19">
      <c r="A27" s="31">
        <v>36526</v>
      </c>
      <c r="B27" s="3"/>
      <c r="C27" s="6">
        <v>19</v>
      </c>
      <c r="D27" s="29">
        <f t="shared" si="0"/>
        <v>32</v>
      </c>
      <c r="E27" s="29">
        <f t="shared" si="6"/>
        <v>608</v>
      </c>
      <c r="F27" s="29">
        <f t="shared" si="1"/>
        <v>-5093</v>
      </c>
      <c r="G27" s="34">
        <f>+Inputs!$D$2</f>
        <v>0.3795</v>
      </c>
      <c r="H27" s="2"/>
      <c r="I27" s="27">
        <f t="shared" si="7"/>
        <v>5701</v>
      </c>
      <c r="J27" s="27"/>
      <c r="K27" s="27">
        <f t="shared" si="2"/>
        <v>32</v>
      </c>
      <c r="L27" s="27">
        <f t="shared" si="8"/>
        <v>608</v>
      </c>
      <c r="M27" s="27">
        <f t="shared" si="3"/>
        <v>12.144</v>
      </c>
      <c r="N27" s="27">
        <f t="shared" si="4"/>
        <v>12.144</v>
      </c>
      <c r="O27" s="27">
        <f t="shared" si="9"/>
        <v>-1932.793500000002</v>
      </c>
      <c r="P27" s="27">
        <f t="shared" si="10"/>
        <v>1932.793500000002</v>
      </c>
      <c r="Q27" s="4"/>
      <c r="R27" s="4"/>
      <c r="S27" s="4"/>
    </row>
    <row r="28" spans="1:19">
      <c r="A28" s="30">
        <v>36557</v>
      </c>
      <c r="B28" s="3"/>
      <c r="C28" s="6">
        <v>20</v>
      </c>
      <c r="D28" s="29">
        <f t="shared" si="0"/>
        <v>32</v>
      </c>
      <c r="E28" s="29">
        <f t="shared" si="6"/>
        <v>640</v>
      </c>
      <c r="F28" s="29">
        <f t="shared" si="1"/>
        <v>-5061</v>
      </c>
      <c r="G28" s="34">
        <f>+Inputs!$D$2</f>
        <v>0.3795</v>
      </c>
      <c r="H28" s="2"/>
      <c r="I28" s="27">
        <f t="shared" si="7"/>
        <v>5701</v>
      </c>
      <c r="J28" s="27"/>
      <c r="K28" s="27">
        <f t="shared" si="2"/>
        <v>32</v>
      </c>
      <c r="L28" s="27">
        <f t="shared" si="8"/>
        <v>640</v>
      </c>
      <c r="M28" s="27">
        <f t="shared" si="3"/>
        <v>12.144</v>
      </c>
      <c r="N28" s="27">
        <f t="shared" si="4"/>
        <v>12.144</v>
      </c>
      <c r="O28" s="27">
        <f t="shared" si="9"/>
        <v>-1920.649500000002</v>
      </c>
      <c r="P28" s="27">
        <f t="shared" si="10"/>
        <v>1920.649500000002</v>
      </c>
      <c r="Q28" s="4"/>
      <c r="R28" s="4"/>
      <c r="S28" s="4"/>
    </row>
    <row r="29" spans="1:19">
      <c r="A29" s="31">
        <v>36586</v>
      </c>
      <c r="B29" s="3"/>
      <c r="C29" s="6">
        <v>21</v>
      </c>
      <c r="D29" s="29">
        <f t="shared" si="0"/>
        <v>32</v>
      </c>
      <c r="E29" s="29">
        <f t="shared" si="6"/>
        <v>672</v>
      </c>
      <c r="F29" s="29">
        <f t="shared" si="1"/>
        <v>-5029</v>
      </c>
      <c r="G29" s="34">
        <f>+Inputs!$D$2</f>
        <v>0.3795</v>
      </c>
      <c r="H29" s="2"/>
      <c r="I29" s="27">
        <f t="shared" si="7"/>
        <v>5701</v>
      </c>
      <c r="J29" s="27"/>
      <c r="K29" s="27">
        <f t="shared" si="2"/>
        <v>32</v>
      </c>
      <c r="L29" s="27">
        <f t="shared" si="8"/>
        <v>672</v>
      </c>
      <c r="M29" s="27">
        <f t="shared" si="3"/>
        <v>12.144</v>
      </c>
      <c r="N29" s="27">
        <f t="shared" si="4"/>
        <v>12.144</v>
      </c>
      <c r="O29" s="27">
        <f t="shared" si="9"/>
        <v>-1908.505500000002</v>
      </c>
      <c r="P29" s="27">
        <f t="shared" si="10"/>
        <v>1908.505500000002</v>
      </c>
      <c r="Q29" s="4"/>
      <c r="R29" s="4"/>
      <c r="S29" s="4"/>
    </row>
    <row r="30" spans="1:19">
      <c r="A30" s="30">
        <v>36617</v>
      </c>
      <c r="B30" s="3"/>
      <c r="C30" s="6">
        <v>22</v>
      </c>
      <c r="D30" s="29">
        <f t="shared" si="0"/>
        <v>32</v>
      </c>
      <c r="E30" s="29">
        <f t="shared" si="6"/>
        <v>704</v>
      </c>
      <c r="F30" s="29">
        <f t="shared" si="1"/>
        <v>-4997</v>
      </c>
      <c r="G30" s="34">
        <f>+Inputs!$D$2</f>
        <v>0.3795</v>
      </c>
      <c r="H30" s="2"/>
      <c r="I30" s="27">
        <f t="shared" si="7"/>
        <v>5701</v>
      </c>
      <c r="J30" s="27"/>
      <c r="K30" s="27">
        <f t="shared" si="2"/>
        <v>32</v>
      </c>
      <c r="L30" s="27">
        <f t="shared" si="8"/>
        <v>704</v>
      </c>
      <c r="M30" s="27">
        <f t="shared" si="3"/>
        <v>12.144</v>
      </c>
      <c r="N30" s="27">
        <f t="shared" si="4"/>
        <v>12.144</v>
      </c>
      <c r="O30" s="27">
        <f t="shared" si="9"/>
        <v>-1896.361500000002</v>
      </c>
      <c r="P30" s="27">
        <f t="shared" si="10"/>
        <v>1896.361500000002</v>
      </c>
      <c r="Q30" s="125"/>
    </row>
    <row r="31" spans="1:19">
      <c r="A31" s="31">
        <v>36647</v>
      </c>
      <c r="B31" s="3"/>
      <c r="C31" s="6">
        <v>23</v>
      </c>
      <c r="D31" s="29">
        <f t="shared" si="0"/>
        <v>32</v>
      </c>
      <c r="E31" s="29">
        <f t="shared" si="6"/>
        <v>736</v>
      </c>
      <c r="F31" s="29">
        <f t="shared" si="1"/>
        <v>-4965</v>
      </c>
      <c r="G31" s="34">
        <f>+Inputs!$D$2</f>
        <v>0.3795</v>
      </c>
      <c r="H31" s="2"/>
      <c r="I31" s="27">
        <f t="shared" si="7"/>
        <v>5701</v>
      </c>
      <c r="J31" s="27"/>
      <c r="K31" s="27">
        <f t="shared" si="2"/>
        <v>32</v>
      </c>
      <c r="L31" s="27">
        <f t="shared" si="8"/>
        <v>736</v>
      </c>
      <c r="M31" s="27">
        <f t="shared" si="3"/>
        <v>12.144</v>
      </c>
      <c r="N31" s="27">
        <f t="shared" si="4"/>
        <v>12.144</v>
      </c>
      <c r="O31" s="27">
        <f t="shared" si="9"/>
        <v>-1884.217500000002</v>
      </c>
      <c r="P31" s="27">
        <f t="shared" si="10"/>
        <v>1884.217500000002</v>
      </c>
      <c r="Q31" s="125"/>
    </row>
    <row r="32" spans="1:19">
      <c r="A32" s="30">
        <v>36678</v>
      </c>
      <c r="B32" s="3"/>
      <c r="C32" s="6">
        <v>24</v>
      </c>
      <c r="D32" s="29">
        <f t="shared" si="0"/>
        <v>32</v>
      </c>
      <c r="E32" s="29">
        <f t="shared" si="6"/>
        <v>768</v>
      </c>
      <c r="F32" s="29">
        <f t="shared" si="1"/>
        <v>-4933</v>
      </c>
      <c r="G32" s="34">
        <f>+Inputs!$D$2</f>
        <v>0.3795</v>
      </c>
      <c r="H32" s="2"/>
      <c r="I32" s="27">
        <f t="shared" si="7"/>
        <v>5701</v>
      </c>
      <c r="J32" s="27"/>
      <c r="K32" s="27">
        <f t="shared" si="2"/>
        <v>32</v>
      </c>
      <c r="L32" s="27">
        <f t="shared" si="8"/>
        <v>768</v>
      </c>
      <c r="M32" s="27">
        <f t="shared" si="3"/>
        <v>12.144</v>
      </c>
      <c r="N32" s="27">
        <f t="shared" si="4"/>
        <v>12.144</v>
      </c>
      <c r="O32" s="27">
        <f t="shared" si="9"/>
        <v>-1872.073500000002</v>
      </c>
      <c r="P32" s="27">
        <f t="shared" si="10"/>
        <v>1872.073500000002</v>
      </c>
      <c r="Q32" s="125"/>
    </row>
    <row r="33" spans="1:21">
      <c r="A33" s="31">
        <v>36708</v>
      </c>
      <c r="B33" s="3"/>
      <c r="C33" s="6">
        <v>25</v>
      </c>
      <c r="D33" s="29">
        <f t="shared" si="0"/>
        <v>32</v>
      </c>
      <c r="E33" s="29">
        <f t="shared" si="6"/>
        <v>800</v>
      </c>
      <c r="F33" s="29">
        <f t="shared" si="1"/>
        <v>-4901</v>
      </c>
      <c r="G33" s="34">
        <f>+Inputs!$D$2</f>
        <v>0.3795</v>
      </c>
      <c r="H33" s="2"/>
      <c r="I33" s="27">
        <f t="shared" si="7"/>
        <v>5701</v>
      </c>
      <c r="J33" s="27"/>
      <c r="K33" s="27">
        <f t="shared" si="2"/>
        <v>32</v>
      </c>
      <c r="L33" s="27">
        <f t="shared" si="8"/>
        <v>800</v>
      </c>
      <c r="M33" s="27">
        <f t="shared" si="3"/>
        <v>12.144</v>
      </c>
      <c r="N33" s="27">
        <f t="shared" si="4"/>
        <v>12.144</v>
      </c>
      <c r="O33" s="27">
        <f t="shared" si="9"/>
        <v>-1859.929500000002</v>
      </c>
      <c r="P33" s="27">
        <f t="shared" si="10"/>
        <v>1859.929500000002</v>
      </c>
      <c r="Q33" s="125"/>
    </row>
    <row r="34" spans="1:21">
      <c r="A34" s="30">
        <v>36739</v>
      </c>
      <c r="B34" s="3"/>
      <c r="C34" s="6">
        <v>26</v>
      </c>
      <c r="D34" s="29">
        <f t="shared" si="0"/>
        <v>32</v>
      </c>
      <c r="E34" s="29">
        <f t="shared" si="6"/>
        <v>832</v>
      </c>
      <c r="F34" s="29">
        <f t="shared" si="1"/>
        <v>-4869</v>
      </c>
      <c r="G34" s="34">
        <f>+Inputs!$D$2</f>
        <v>0.3795</v>
      </c>
      <c r="H34" s="2"/>
      <c r="I34" s="27">
        <f t="shared" si="7"/>
        <v>5701</v>
      </c>
      <c r="J34" s="27"/>
      <c r="K34" s="27">
        <f t="shared" si="2"/>
        <v>32</v>
      </c>
      <c r="L34" s="27">
        <f t="shared" si="8"/>
        <v>832</v>
      </c>
      <c r="M34" s="27">
        <f t="shared" si="3"/>
        <v>12.144</v>
      </c>
      <c r="N34" s="27">
        <f t="shared" si="4"/>
        <v>12.144</v>
      </c>
      <c r="O34" s="27">
        <f t="shared" si="9"/>
        <v>-1847.785500000002</v>
      </c>
      <c r="P34" s="27">
        <f t="shared" si="10"/>
        <v>1847.785500000002</v>
      </c>
      <c r="Q34" s="125"/>
    </row>
    <row r="35" spans="1:21">
      <c r="A35" s="31">
        <v>36770</v>
      </c>
      <c r="B35" s="3"/>
      <c r="C35" s="6">
        <v>27</v>
      </c>
      <c r="D35" s="29">
        <f t="shared" si="0"/>
        <v>32</v>
      </c>
      <c r="E35" s="29">
        <f t="shared" si="6"/>
        <v>864</v>
      </c>
      <c r="F35" s="29">
        <f t="shared" si="1"/>
        <v>-4837</v>
      </c>
      <c r="G35" s="34">
        <f>+Inputs!$D$2</f>
        <v>0.3795</v>
      </c>
      <c r="H35" s="2"/>
      <c r="I35" s="27">
        <f t="shared" si="7"/>
        <v>5701</v>
      </c>
      <c r="J35" s="27"/>
      <c r="K35" s="27">
        <f t="shared" si="2"/>
        <v>32</v>
      </c>
      <c r="L35" s="27">
        <f t="shared" si="8"/>
        <v>864</v>
      </c>
      <c r="M35" s="27">
        <f t="shared" si="3"/>
        <v>12.144</v>
      </c>
      <c r="N35" s="27">
        <f t="shared" si="4"/>
        <v>12.144</v>
      </c>
      <c r="O35" s="27">
        <f t="shared" si="9"/>
        <v>-1835.641500000002</v>
      </c>
      <c r="P35" s="27">
        <f t="shared" si="10"/>
        <v>1835.641500000002</v>
      </c>
    </row>
    <row r="36" spans="1:21">
      <c r="A36" s="30">
        <v>36800</v>
      </c>
      <c r="B36" s="3"/>
      <c r="C36" s="6">
        <v>28</v>
      </c>
      <c r="D36" s="29">
        <f t="shared" si="0"/>
        <v>32</v>
      </c>
      <c r="E36" s="29">
        <f t="shared" si="6"/>
        <v>896</v>
      </c>
      <c r="F36" s="29">
        <f t="shared" si="1"/>
        <v>-4805</v>
      </c>
      <c r="G36" s="34">
        <f>+Inputs!$D$2</f>
        <v>0.3795</v>
      </c>
      <c r="H36" s="2"/>
      <c r="I36" s="27">
        <f t="shared" si="7"/>
        <v>5701</v>
      </c>
      <c r="J36" s="27"/>
      <c r="K36" s="27">
        <f t="shared" si="2"/>
        <v>32</v>
      </c>
      <c r="L36" s="27">
        <f t="shared" si="8"/>
        <v>896</v>
      </c>
      <c r="M36" s="27">
        <f t="shared" si="3"/>
        <v>12.144</v>
      </c>
      <c r="N36" s="27">
        <f t="shared" si="4"/>
        <v>12.144</v>
      </c>
      <c r="O36" s="27">
        <f t="shared" si="9"/>
        <v>-1823.497500000002</v>
      </c>
      <c r="P36" s="27">
        <f t="shared" si="10"/>
        <v>1823.497500000002</v>
      </c>
    </row>
    <row r="37" spans="1:21">
      <c r="A37" s="31">
        <v>36831</v>
      </c>
      <c r="B37" s="3"/>
      <c r="C37" s="6">
        <v>29</v>
      </c>
      <c r="D37" s="29">
        <f t="shared" si="0"/>
        <v>32</v>
      </c>
      <c r="E37" s="29">
        <f t="shared" si="6"/>
        <v>928</v>
      </c>
      <c r="F37" s="29">
        <f t="shared" si="1"/>
        <v>-4773</v>
      </c>
      <c r="G37" s="34">
        <f>+Inputs!$D$2</f>
        <v>0.3795</v>
      </c>
      <c r="H37" s="2"/>
      <c r="I37" s="27">
        <f t="shared" si="7"/>
        <v>5701</v>
      </c>
      <c r="J37" s="27"/>
      <c r="K37" s="27">
        <f t="shared" si="2"/>
        <v>32</v>
      </c>
      <c r="L37" s="27">
        <f t="shared" si="8"/>
        <v>928</v>
      </c>
      <c r="M37" s="27">
        <f t="shared" si="3"/>
        <v>12.144</v>
      </c>
      <c r="N37" s="27">
        <f t="shared" si="4"/>
        <v>12.144</v>
      </c>
      <c r="O37" s="27">
        <f t="shared" si="9"/>
        <v>-1811.353500000002</v>
      </c>
      <c r="P37" s="27">
        <f t="shared" si="10"/>
        <v>1811.353500000002</v>
      </c>
    </row>
    <row r="38" spans="1:21">
      <c r="A38" s="30">
        <v>36861</v>
      </c>
      <c r="B38" s="3"/>
      <c r="C38" s="6">
        <v>30</v>
      </c>
      <c r="D38" s="29">
        <f t="shared" si="0"/>
        <v>32</v>
      </c>
      <c r="E38" s="29">
        <f t="shared" si="6"/>
        <v>960</v>
      </c>
      <c r="F38" s="29">
        <f t="shared" si="1"/>
        <v>-4741</v>
      </c>
      <c r="G38" s="34">
        <f>+Inputs!$D$2</f>
        <v>0.3795</v>
      </c>
      <c r="H38" s="2"/>
      <c r="I38" s="27">
        <f t="shared" si="7"/>
        <v>5701</v>
      </c>
      <c r="J38" s="27"/>
      <c r="K38" s="27">
        <f t="shared" si="2"/>
        <v>32</v>
      </c>
      <c r="L38" s="27">
        <f t="shared" si="8"/>
        <v>960</v>
      </c>
      <c r="M38" s="27">
        <f t="shared" si="3"/>
        <v>12.144</v>
      </c>
      <c r="N38" s="27">
        <f t="shared" si="4"/>
        <v>12.144</v>
      </c>
      <c r="O38" s="27">
        <f t="shared" si="9"/>
        <v>-1799.209500000002</v>
      </c>
      <c r="P38" s="27">
        <f t="shared" si="10"/>
        <v>1799.209500000002</v>
      </c>
    </row>
    <row r="39" spans="1:21">
      <c r="A39" s="31">
        <v>36892</v>
      </c>
      <c r="B39" s="2"/>
      <c r="C39" s="6">
        <v>31</v>
      </c>
      <c r="D39" s="29">
        <f t="shared" si="0"/>
        <v>32</v>
      </c>
      <c r="E39" s="29">
        <f t="shared" si="6"/>
        <v>992</v>
      </c>
      <c r="F39" s="29">
        <f t="shared" si="1"/>
        <v>-4709</v>
      </c>
      <c r="G39" s="34">
        <f>+Inputs!$D$2</f>
        <v>0.3795</v>
      </c>
      <c r="H39" s="2"/>
      <c r="I39" s="27">
        <f t="shared" si="7"/>
        <v>5701</v>
      </c>
      <c r="J39" s="27"/>
      <c r="K39" s="27">
        <f t="shared" si="2"/>
        <v>32</v>
      </c>
      <c r="L39" s="27">
        <f t="shared" si="8"/>
        <v>992</v>
      </c>
      <c r="M39" s="27">
        <f t="shared" si="3"/>
        <v>12.144</v>
      </c>
      <c r="N39" s="27">
        <f t="shared" si="4"/>
        <v>12.144</v>
      </c>
      <c r="O39" s="27">
        <f t="shared" si="9"/>
        <v>-1787.065500000002</v>
      </c>
      <c r="P39" s="27">
        <f t="shared" si="10"/>
        <v>1787.065500000002</v>
      </c>
    </row>
    <row r="40" spans="1:21">
      <c r="A40" s="30">
        <v>36923</v>
      </c>
      <c r="B40" s="2"/>
      <c r="C40" s="6">
        <v>32</v>
      </c>
      <c r="D40" s="29">
        <f t="shared" si="0"/>
        <v>32</v>
      </c>
      <c r="E40" s="29">
        <f t="shared" si="6"/>
        <v>1024</v>
      </c>
      <c r="F40" s="29">
        <f t="shared" si="1"/>
        <v>-4677</v>
      </c>
      <c r="G40" s="34">
        <f>+Inputs!$D$2</f>
        <v>0.3795</v>
      </c>
      <c r="H40" s="2"/>
      <c r="I40" s="27">
        <f t="shared" si="7"/>
        <v>5701</v>
      </c>
      <c r="J40" s="2"/>
      <c r="K40" s="27">
        <f t="shared" si="2"/>
        <v>32</v>
      </c>
      <c r="L40" s="27">
        <f t="shared" si="8"/>
        <v>1024</v>
      </c>
      <c r="M40" s="27">
        <f t="shared" si="3"/>
        <v>12.144</v>
      </c>
      <c r="N40" s="27">
        <f t="shared" si="4"/>
        <v>12.144</v>
      </c>
      <c r="O40" s="27">
        <f t="shared" si="9"/>
        <v>-1774.921500000002</v>
      </c>
      <c r="P40" s="27">
        <f t="shared" si="10"/>
        <v>1774.921500000002</v>
      </c>
    </row>
    <row r="41" spans="1:21">
      <c r="A41" s="31">
        <v>36951</v>
      </c>
      <c r="C41" s="6">
        <v>33</v>
      </c>
      <c r="D41" s="29">
        <f t="shared" ref="D41:D72" si="12">ROUND(-(+$B$9/180)*1,0)</f>
        <v>32</v>
      </c>
      <c r="E41" s="29">
        <f t="shared" si="6"/>
        <v>1056</v>
      </c>
      <c r="F41" s="29">
        <f t="shared" ref="F41:F72" si="13">$B$9+E41</f>
        <v>-4645</v>
      </c>
      <c r="G41" s="34">
        <f>+Inputs!$D$2</f>
        <v>0.3795</v>
      </c>
      <c r="I41" s="27">
        <f t="shared" si="7"/>
        <v>5701</v>
      </c>
      <c r="K41" s="27">
        <f t="shared" ref="K41:K72" si="14">D41</f>
        <v>32</v>
      </c>
      <c r="L41" s="27">
        <f t="shared" si="8"/>
        <v>1056</v>
      </c>
      <c r="M41" s="27">
        <f t="shared" ref="M41:M72" si="15">K41*G41</f>
        <v>12.144</v>
      </c>
      <c r="N41" s="27">
        <f t="shared" ref="N41:N72" si="16">M41-J41</f>
        <v>12.144</v>
      </c>
      <c r="O41" s="27">
        <f t="shared" si="9"/>
        <v>-1762.777500000002</v>
      </c>
      <c r="P41" s="27">
        <f t="shared" si="10"/>
        <v>1762.777500000002</v>
      </c>
    </row>
    <row r="42" spans="1:21">
      <c r="A42" s="30">
        <v>36982</v>
      </c>
      <c r="C42" s="6">
        <v>34</v>
      </c>
      <c r="D42" s="29">
        <f t="shared" si="12"/>
        <v>32</v>
      </c>
      <c r="E42" s="29">
        <f t="shared" ref="E42:E73" si="17">+E41+D42</f>
        <v>1088</v>
      </c>
      <c r="F42" s="29">
        <f t="shared" si="13"/>
        <v>-4613</v>
      </c>
      <c r="G42" s="34">
        <f>+Inputs!$D$2</f>
        <v>0.3795</v>
      </c>
      <c r="I42" s="27">
        <f t="shared" ref="I42:I73" si="18">+I41+H42</f>
        <v>5701</v>
      </c>
      <c r="K42" s="27">
        <f t="shared" si="14"/>
        <v>32</v>
      </c>
      <c r="L42" s="27">
        <f t="shared" ref="L42:L73" si="19">+L41+K42</f>
        <v>1088</v>
      </c>
      <c r="M42" s="27">
        <f t="shared" si="15"/>
        <v>12.144</v>
      </c>
      <c r="N42" s="27">
        <f t="shared" si="16"/>
        <v>12.144</v>
      </c>
      <c r="O42" s="27">
        <f t="shared" ref="O42:O73" si="20">+O41+N42</f>
        <v>-1750.633500000002</v>
      </c>
      <c r="P42" s="27">
        <f t="shared" ref="P42:P73" si="21">P41-N42</f>
        <v>1750.633500000002</v>
      </c>
    </row>
    <row r="43" spans="1:21">
      <c r="A43" s="31">
        <v>37012</v>
      </c>
      <c r="C43" s="6">
        <v>35</v>
      </c>
      <c r="D43" s="29">
        <f t="shared" si="12"/>
        <v>32</v>
      </c>
      <c r="E43" s="29">
        <f t="shared" si="17"/>
        <v>1120</v>
      </c>
      <c r="F43" s="29">
        <f t="shared" si="13"/>
        <v>-4581</v>
      </c>
      <c r="G43" s="34">
        <f>+Inputs!$D$2</f>
        <v>0.3795</v>
      </c>
      <c r="I43" s="27">
        <f t="shared" si="18"/>
        <v>5701</v>
      </c>
      <c r="K43" s="27">
        <f t="shared" si="14"/>
        <v>32</v>
      </c>
      <c r="L43" s="27">
        <f t="shared" si="19"/>
        <v>1120</v>
      </c>
      <c r="M43" s="27">
        <f t="shared" si="15"/>
        <v>12.144</v>
      </c>
      <c r="N43" s="27">
        <f t="shared" si="16"/>
        <v>12.144</v>
      </c>
      <c r="O43" s="27">
        <f t="shared" si="20"/>
        <v>-1738.489500000002</v>
      </c>
      <c r="P43" s="27">
        <f t="shared" si="21"/>
        <v>1738.489500000002</v>
      </c>
    </row>
    <row r="44" spans="1:21">
      <c r="A44" s="30">
        <v>37043</v>
      </c>
      <c r="C44" s="6">
        <v>36</v>
      </c>
      <c r="D44" s="29">
        <f t="shared" si="12"/>
        <v>32</v>
      </c>
      <c r="E44" s="29">
        <f t="shared" si="17"/>
        <v>1152</v>
      </c>
      <c r="F44" s="29">
        <f t="shared" si="13"/>
        <v>-4549</v>
      </c>
      <c r="G44" s="34">
        <f>+Inputs!$D$2</f>
        <v>0.3795</v>
      </c>
      <c r="I44" s="27">
        <f t="shared" si="18"/>
        <v>5701</v>
      </c>
      <c r="K44" s="27">
        <f t="shared" si="14"/>
        <v>32</v>
      </c>
      <c r="L44" s="27">
        <f t="shared" si="19"/>
        <v>1152</v>
      </c>
      <c r="M44" s="27">
        <f t="shared" si="15"/>
        <v>12.144</v>
      </c>
      <c r="N44" s="27">
        <f t="shared" si="16"/>
        <v>12.144</v>
      </c>
      <c r="O44" s="27">
        <f t="shared" si="20"/>
        <v>-1726.3455000000019</v>
      </c>
      <c r="P44" s="27">
        <f t="shared" si="21"/>
        <v>1726.3455000000019</v>
      </c>
      <c r="U44" s="108"/>
    </row>
    <row r="45" spans="1:21">
      <c r="A45" s="31">
        <v>37073</v>
      </c>
      <c r="C45" s="6">
        <v>37</v>
      </c>
      <c r="D45" s="29">
        <f t="shared" si="12"/>
        <v>32</v>
      </c>
      <c r="E45" s="29">
        <f t="shared" si="17"/>
        <v>1184</v>
      </c>
      <c r="F45" s="29">
        <f t="shared" si="13"/>
        <v>-4517</v>
      </c>
      <c r="G45" s="34">
        <f>+Inputs!$D$2</f>
        <v>0.3795</v>
      </c>
      <c r="I45" s="27">
        <f t="shared" si="18"/>
        <v>5701</v>
      </c>
      <c r="K45" s="27">
        <f t="shared" si="14"/>
        <v>32</v>
      </c>
      <c r="L45" s="27">
        <f t="shared" si="19"/>
        <v>1184</v>
      </c>
      <c r="M45" s="27">
        <f t="shared" si="15"/>
        <v>12.144</v>
      </c>
      <c r="N45" s="27">
        <f t="shared" si="16"/>
        <v>12.144</v>
      </c>
      <c r="O45" s="27">
        <f t="shared" si="20"/>
        <v>-1714.2015000000019</v>
      </c>
      <c r="P45" s="27">
        <f t="shared" si="21"/>
        <v>1714.2015000000019</v>
      </c>
      <c r="U45" s="108"/>
    </row>
    <row r="46" spans="1:21">
      <c r="A46" s="30">
        <v>37104</v>
      </c>
      <c r="C46" s="6">
        <v>38</v>
      </c>
      <c r="D46" s="29">
        <f t="shared" si="12"/>
        <v>32</v>
      </c>
      <c r="E46" s="29">
        <f t="shared" si="17"/>
        <v>1216</v>
      </c>
      <c r="F46" s="29">
        <f t="shared" si="13"/>
        <v>-4485</v>
      </c>
      <c r="G46" s="34">
        <f>+Inputs!$D$2</f>
        <v>0.3795</v>
      </c>
      <c r="I46" s="27">
        <f t="shared" si="18"/>
        <v>5701</v>
      </c>
      <c r="K46" s="27">
        <f t="shared" si="14"/>
        <v>32</v>
      </c>
      <c r="L46" s="27">
        <f t="shared" si="19"/>
        <v>1216</v>
      </c>
      <c r="M46" s="27">
        <f t="shared" si="15"/>
        <v>12.144</v>
      </c>
      <c r="N46" s="27">
        <f t="shared" si="16"/>
        <v>12.144</v>
      </c>
      <c r="O46" s="27">
        <f t="shared" si="20"/>
        <v>-1702.0575000000019</v>
      </c>
      <c r="P46" s="27">
        <f t="shared" si="21"/>
        <v>1702.0575000000019</v>
      </c>
      <c r="U46" s="108"/>
    </row>
    <row r="47" spans="1:21">
      <c r="A47" s="31">
        <v>37135</v>
      </c>
      <c r="C47" s="6">
        <v>39</v>
      </c>
      <c r="D47" s="29">
        <f t="shared" si="12"/>
        <v>32</v>
      </c>
      <c r="E47" s="29">
        <f t="shared" si="17"/>
        <v>1248</v>
      </c>
      <c r="F47" s="29">
        <f t="shared" si="13"/>
        <v>-4453</v>
      </c>
      <c r="G47" s="34">
        <f>+Inputs!$D$2</f>
        <v>0.3795</v>
      </c>
      <c r="I47" s="27">
        <f t="shared" si="18"/>
        <v>5701</v>
      </c>
      <c r="K47" s="27">
        <f t="shared" si="14"/>
        <v>32</v>
      </c>
      <c r="L47" s="27">
        <f t="shared" si="19"/>
        <v>1248</v>
      </c>
      <c r="M47" s="27">
        <f t="shared" si="15"/>
        <v>12.144</v>
      </c>
      <c r="N47" s="27">
        <f t="shared" si="16"/>
        <v>12.144</v>
      </c>
      <c r="O47" s="27">
        <f t="shared" si="20"/>
        <v>-1689.9135000000019</v>
      </c>
      <c r="P47" s="27">
        <f t="shared" si="21"/>
        <v>1689.9135000000019</v>
      </c>
      <c r="U47" s="108"/>
    </row>
    <row r="48" spans="1:21">
      <c r="A48" s="30">
        <v>37165</v>
      </c>
      <c r="C48" s="6">
        <v>40</v>
      </c>
      <c r="D48" s="29">
        <f t="shared" si="12"/>
        <v>32</v>
      </c>
      <c r="E48" s="29">
        <f t="shared" si="17"/>
        <v>1280</v>
      </c>
      <c r="F48" s="29">
        <f t="shared" si="13"/>
        <v>-4421</v>
      </c>
      <c r="G48" s="34">
        <f>+Inputs!$D$2</f>
        <v>0.3795</v>
      </c>
      <c r="I48" s="27">
        <f t="shared" si="18"/>
        <v>5701</v>
      </c>
      <c r="K48" s="27">
        <f t="shared" si="14"/>
        <v>32</v>
      </c>
      <c r="L48" s="27">
        <f t="shared" si="19"/>
        <v>1280</v>
      </c>
      <c r="M48" s="27">
        <f t="shared" si="15"/>
        <v>12.144</v>
      </c>
      <c r="N48" s="27">
        <f t="shared" si="16"/>
        <v>12.144</v>
      </c>
      <c r="O48" s="27">
        <f t="shared" si="20"/>
        <v>-1677.7695000000019</v>
      </c>
      <c r="P48" s="27">
        <f t="shared" si="21"/>
        <v>1677.7695000000019</v>
      </c>
      <c r="U48" s="108"/>
    </row>
    <row r="49" spans="1:21">
      <c r="A49" s="31">
        <v>37196</v>
      </c>
      <c r="C49" s="6">
        <v>41</v>
      </c>
      <c r="D49" s="29">
        <f t="shared" si="12"/>
        <v>32</v>
      </c>
      <c r="E49" s="29">
        <f t="shared" si="17"/>
        <v>1312</v>
      </c>
      <c r="F49" s="29">
        <f t="shared" si="13"/>
        <v>-4389</v>
      </c>
      <c r="G49" s="34">
        <f>+Inputs!$D$2</f>
        <v>0.3795</v>
      </c>
      <c r="I49" s="27">
        <f t="shared" si="18"/>
        <v>5701</v>
      </c>
      <c r="K49" s="27">
        <f t="shared" si="14"/>
        <v>32</v>
      </c>
      <c r="L49" s="27">
        <f t="shared" si="19"/>
        <v>1312</v>
      </c>
      <c r="M49" s="27">
        <f t="shared" si="15"/>
        <v>12.144</v>
      </c>
      <c r="N49" s="27">
        <f t="shared" si="16"/>
        <v>12.144</v>
      </c>
      <c r="O49" s="27">
        <f t="shared" si="20"/>
        <v>-1665.6255000000019</v>
      </c>
      <c r="P49" s="27">
        <f t="shared" si="21"/>
        <v>1665.6255000000019</v>
      </c>
      <c r="U49" s="108"/>
    </row>
    <row r="50" spans="1:21">
      <c r="A50" s="30">
        <v>37226</v>
      </c>
      <c r="C50" s="6">
        <v>42</v>
      </c>
      <c r="D50" s="29">
        <f t="shared" si="12"/>
        <v>32</v>
      </c>
      <c r="E50" s="29">
        <f t="shared" si="17"/>
        <v>1344</v>
      </c>
      <c r="F50" s="29">
        <f t="shared" si="13"/>
        <v>-4357</v>
      </c>
      <c r="G50" s="34">
        <f>+Inputs!$D$2</f>
        <v>0.3795</v>
      </c>
      <c r="I50" s="27">
        <f t="shared" si="18"/>
        <v>5701</v>
      </c>
      <c r="K50" s="27">
        <f t="shared" si="14"/>
        <v>32</v>
      </c>
      <c r="L50" s="27">
        <f t="shared" si="19"/>
        <v>1344</v>
      </c>
      <c r="M50" s="27">
        <f t="shared" si="15"/>
        <v>12.144</v>
      </c>
      <c r="N50" s="27">
        <f t="shared" si="16"/>
        <v>12.144</v>
      </c>
      <c r="O50" s="27">
        <f t="shared" si="20"/>
        <v>-1653.4815000000019</v>
      </c>
      <c r="P50" s="27">
        <f t="shared" si="21"/>
        <v>1653.4815000000019</v>
      </c>
      <c r="U50" s="108"/>
    </row>
    <row r="51" spans="1:21">
      <c r="A51" s="31">
        <v>37257</v>
      </c>
      <c r="C51" s="6">
        <v>43</v>
      </c>
      <c r="D51" s="29">
        <f t="shared" si="12"/>
        <v>32</v>
      </c>
      <c r="E51" s="29">
        <f t="shared" si="17"/>
        <v>1376</v>
      </c>
      <c r="F51" s="29">
        <f t="shared" si="13"/>
        <v>-4325</v>
      </c>
      <c r="G51" s="34">
        <f>+Inputs!$D$2</f>
        <v>0.3795</v>
      </c>
      <c r="I51" s="27">
        <f t="shared" si="18"/>
        <v>5701</v>
      </c>
      <c r="K51" s="27">
        <f t="shared" si="14"/>
        <v>32</v>
      </c>
      <c r="L51" s="27">
        <f t="shared" si="19"/>
        <v>1376</v>
      </c>
      <c r="M51" s="27">
        <f t="shared" si="15"/>
        <v>12.144</v>
      </c>
      <c r="N51" s="27">
        <f t="shared" si="16"/>
        <v>12.144</v>
      </c>
      <c r="O51" s="27">
        <f t="shared" si="20"/>
        <v>-1641.3375000000019</v>
      </c>
      <c r="P51" s="27">
        <f t="shared" si="21"/>
        <v>1641.3375000000019</v>
      </c>
      <c r="U51" s="108"/>
    </row>
    <row r="52" spans="1:21">
      <c r="A52" s="30">
        <v>37288</v>
      </c>
      <c r="C52" s="6">
        <v>44</v>
      </c>
      <c r="D52" s="29">
        <f t="shared" si="12"/>
        <v>32</v>
      </c>
      <c r="E52" s="29">
        <f t="shared" si="17"/>
        <v>1408</v>
      </c>
      <c r="F52" s="29">
        <f t="shared" si="13"/>
        <v>-4293</v>
      </c>
      <c r="G52" s="34">
        <f>+Inputs!$D$2</f>
        <v>0.3795</v>
      </c>
      <c r="I52" s="27">
        <f t="shared" si="18"/>
        <v>5701</v>
      </c>
      <c r="K52" s="27">
        <f t="shared" si="14"/>
        <v>32</v>
      </c>
      <c r="L52" s="27">
        <f t="shared" si="19"/>
        <v>1408</v>
      </c>
      <c r="M52" s="27">
        <f t="shared" si="15"/>
        <v>12.144</v>
      </c>
      <c r="N52" s="27">
        <f t="shared" si="16"/>
        <v>12.144</v>
      </c>
      <c r="O52" s="27">
        <f t="shared" si="20"/>
        <v>-1629.1935000000019</v>
      </c>
      <c r="P52" s="27">
        <f t="shared" si="21"/>
        <v>1629.1935000000019</v>
      </c>
      <c r="U52" s="108"/>
    </row>
    <row r="53" spans="1:21">
      <c r="A53" s="31">
        <v>37316</v>
      </c>
      <c r="C53" s="6">
        <v>45</v>
      </c>
      <c r="D53" s="29">
        <f t="shared" si="12"/>
        <v>32</v>
      </c>
      <c r="E53" s="29">
        <f t="shared" si="17"/>
        <v>1440</v>
      </c>
      <c r="F53" s="29">
        <f t="shared" si="13"/>
        <v>-4261</v>
      </c>
      <c r="G53" s="34">
        <f>+Inputs!$D$2</f>
        <v>0.3795</v>
      </c>
      <c r="I53" s="27">
        <f t="shared" si="18"/>
        <v>5701</v>
      </c>
      <c r="K53" s="27">
        <f t="shared" si="14"/>
        <v>32</v>
      </c>
      <c r="L53" s="27">
        <f t="shared" si="19"/>
        <v>1440</v>
      </c>
      <c r="M53" s="27">
        <f t="shared" si="15"/>
        <v>12.144</v>
      </c>
      <c r="N53" s="27">
        <f t="shared" si="16"/>
        <v>12.144</v>
      </c>
      <c r="O53" s="27">
        <f t="shared" si="20"/>
        <v>-1617.0495000000019</v>
      </c>
      <c r="P53" s="27">
        <f t="shared" si="21"/>
        <v>1617.0495000000019</v>
      </c>
      <c r="U53" s="108"/>
    </row>
    <row r="54" spans="1:21">
      <c r="A54" s="30">
        <v>37347</v>
      </c>
      <c r="C54" s="6">
        <v>46</v>
      </c>
      <c r="D54" s="29">
        <f t="shared" si="12"/>
        <v>32</v>
      </c>
      <c r="E54" s="29">
        <f t="shared" si="17"/>
        <v>1472</v>
      </c>
      <c r="F54" s="29">
        <f t="shared" si="13"/>
        <v>-4229</v>
      </c>
      <c r="G54" s="34">
        <f>+Inputs!$D$2</f>
        <v>0.3795</v>
      </c>
      <c r="I54" s="27">
        <f t="shared" si="18"/>
        <v>5701</v>
      </c>
      <c r="K54" s="27">
        <f t="shared" si="14"/>
        <v>32</v>
      </c>
      <c r="L54" s="27">
        <f t="shared" si="19"/>
        <v>1472</v>
      </c>
      <c r="M54" s="27">
        <f t="shared" si="15"/>
        <v>12.144</v>
      </c>
      <c r="N54" s="27">
        <f t="shared" si="16"/>
        <v>12.144</v>
      </c>
      <c r="O54" s="27">
        <f t="shared" si="20"/>
        <v>-1604.9055000000019</v>
      </c>
      <c r="P54" s="27">
        <f t="shared" si="21"/>
        <v>1604.9055000000019</v>
      </c>
      <c r="U54" s="108"/>
    </row>
    <row r="55" spans="1:21">
      <c r="A55" s="31">
        <v>37377</v>
      </c>
      <c r="C55" s="6">
        <v>47</v>
      </c>
      <c r="D55" s="29">
        <f t="shared" si="12"/>
        <v>32</v>
      </c>
      <c r="E55" s="29">
        <f t="shared" si="17"/>
        <v>1504</v>
      </c>
      <c r="F55" s="29">
        <f t="shared" si="13"/>
        <v>-4197</v>
      </c>
      <c r="G55" s="34">
        <f>+Inputs!$D$2</f>
        <v>0.3795</v>
      </c>
      <c r="I55" s="27">
        <f t="shared" si="18"/>
        <v>5701</v>
      </c>
      <c r="K55" s="27">
        <f t="shared" si="14"/>
        <v>32</v>
      </c>
      <c r="L55" s="27">
        <f t="shared" si="19"/>
        <v>1504</v>
      </c>
      <c r="M55" s="27">
        <f t="shared" si="15"/>
        <v>12.144</v>
      </c>
      <c r="N55" s="27">
        <f t="shared" si="16"/>
        <v>12.144</v>
      </c>
      <c r="O55" s="27">
        <f t="shared" si="20"/>
        <v>-1592.7615000000019</v>
      </c>
      <c r="P55" s="27">
        <f t="shared" si="21"/>
        <v>1592.7615000000019</v>
      </c>
      <c r="U55" s="108"/>
    </row>
    <row r="56" spans="1:21">
      <c r="A56" s="30">
        <v>37408</v>
      </c>
      <c r="C56" s="6">
        <v>48</v>
      </c>
      <c r="D56" s="29">
        <f t="shared" si="12"/>
        <v>32</v>
      </c>
      <c r="E56" s="29">
        <f t="shared" si="17"/>
        <v>1536</v>
      </c>
      <c r="F56" s="29">
        <f t="shared" si="13"/>
        <v>-4165</v>
      </c>
      <c r="G56" s="34">
        <f>+Inputs!$D$2</f>
        <v>0.3795</v>
      </c>
      <c r="I56" s="27">
        <f t="shared" si="18"/>
        <v>5701</v>
      </c>
      <c r="K56" s="27">
        <f t="shared" si="14"/>
        <v>32</v>
      </c>
      <c r="L56" s="27">
        <f t="shared" si="19"/>
        <v>1536</v>
      </c>
      <c r="M56" s="27">
        <f t="shared" si="15"/>
        <v>12.144</v>
      </c>
      <c r="N56" s="27">
        <f t="shared" si="16"/>
        <v>12.144</v>
      </c>
      <c r="O56" s="27">
        <f t="shared" si="20"/>
        <v>-1580.6175000000019</v>
      </c>
      <c r="P56" s="27">
        <f t="shared" si="21"/>
        <v>1580.6175000000019</v>
      </c>
    </row>
    <row r="57" spans="1:21">
      <c r="A57" s="31">
        <v>37438</v>
      </c>
      <c r="C57" s="6">
        <v>49</v>
      </c>
      <c r="D57" s="29">
        <f t="shared" si="12"/>
        <v>32</v>
      </c>
      <c r="E57" s="29">
        <f t="shared" si="17"/>
        <v>1568</v>
      </c>
      <c r="F57" s="29">
        <f t="shared" si="13"/>
        <v>-4133</v>
      </c>
      <c r="G57" s="34">
        <f>+Inputs!$D$2</f>
        <v>0.3795</v>
      </c>
      <c r="I57" s="27">
        <f t="shared" si="18"/>
        <v>5701</v>
      </c>
      <c r="K57" s="27">
        <f t="shared" si="14"/>
        <v>32</v>
      </c>
      <c r="L57" s="27">
        <f t="shared" si="19"/>
        <v>1568</v>
      </c>
      <c r="M57" s="27">
        <f t="shared" si="15"/>
        <v>12.144</v>
      </c>
      <c r="N57" s="27">
        <f t="shared" si="16"/>
        <v>12.144</v>
      </c>
      <c r="O57" s="27">
        <f t="shared" si="20"/>
        <v>-1568.4735000000019</v>
      </c>
      <c r="P57" s="27">
        <f t="shared" si="21"/>
        <v>1568.4735000000019</v>
      </c>
    </row>
    <row r="58" spans="1:21">
      <c r="A58" s="30">
        <v>37469</v>
      </c>
      <c r="C58" s="6">
        <v>50</v>
      </c>
      <c r="D58" s="29">
        <f t="shared" si="12"/>
        <v>32</v>
      </c>
      <c r="E58" s="29">
        <f t="shared" si="17"/>
        <v>1600</v>
      </c>
      <c r="F58" s="29">
        <f t="shared" si="13"/>
        <v>-4101</v>
      </c>
      <c r="G58" s="34">
        <f>+Inputs!$D$2</f>
        <v>0.3795</v>
      </c>
      <c r="I58" s="27">
        <f t="shared" si="18"/>
        <v>5701</v>
      </c>
      <c r="K58" s="27">
        <f t="shared" si="14"/>
        <v>32</v>
      </c>
      <c r="L58" s="27">
        <f t="shared" si="19"/>
        <v>1600</v>
      </c>
      <c r="M58" s="27">
        <f t="shared" si="15"/>
        <v>12.144</v>
      </c>
      <c r="N58" s="27">
        <f t="shared" si="16"/>
        <v>12.144</v>
      </c>
      <c r="O58" s="27">
        <f t="shared" si="20"/>
        <v>-1556.3295000000019</v>
      </c>
      <c r="P58" s="27">
        <f t="shared" si="21"/>
        <v>1556.3295000000019</v>
      </c>
    </row>
    <row r="59" spans="1:21">
      <c r="A59" s="31">
        <v>37500</v>
      </c>
      <c r="C59" s="6">
        <v>51</v>
      </c>
      <c r="D59" s="29">
        <f t="shared" si="12"/>
        <v>32</v>
      </c>
      <c r="E59" s="29">
        <f t="shared" si="17"/>
        <v>1632</v>
      </c>
      <c r="F59" s="29">
        <f t="shared" si="13"/>
        <v>-4069</v>
      </c>
      <c r="G59" s="34">
        <f>+Inputs!$D$2</f>
        <v>0.3795</v>
      </c>
      <c r="I59" s="27">
        <f t="shared" si="18"/>
        <v>5701</v>
      </c>
      <c r="K59" s="27">
        <f t="shared" si="14"/>
        <v>32</v>
      </c>
      <c r="L59" s="27">
        <f t="shared" si="19"/>
        <v>1632</v>
      </c>
      <c r="M59" s="27">
        <f t="shared" si="15"/>
        <v>12.144</v>
      </c>
      <c r="N59" s="27">
        <f t="shared" si="16"/>
        <v>12.144</v>
      </c>
      <c r="O59" s="27">
        <f t="shared" si="20"/>
        <v>-1544.1855000000019</v>
      </c>
      <c r="P59" s="27">
        <f t="shared" si="21"/>
        <v>1544.1855000000019</v>
      </c>
    </row>
    <row r="60" spans="1:21">
      <c r="A60" s="30">
        <v>37530</v>
      </c>
      <c r="C60" s="6">
        <v>52</v>
      </c>
      <c r="D60" s="29">
        <f t="shared" si="12"/>
        <v>32</v>
      </c>
      <c r="E60" s="29">
        <f t="shared" si="17"/>
        <v>1664</v>
      </c>
      <c r="F60" s="29">
        <f t="shared" si="13"/>
        <v>-4037</v>
      </c>
      <c r="G60" s="34">
        <f>+Inputs!$D$2</f>
        <v>0.3795</v>
      </c>
      <c r="I60" s="27">
        <f t="shared" si="18"/>
        <v>5701</v>
      </c>
      <c r="K60" s="27">
        <f t="shared" si="14"/>
        <v>32</v>
      </c>
      <c r="L60" s="27">
        <f t="shared" si="19"/>
        <v>1664</v>
      </c>
      <c r="M60" s="27">
        <f t="shared" si="15"/>
        <v>12.144</v>
      </c>
      <c r="N60" s="27">
        <f t="shared" si="16"/>
        <v>12.144</v>
      </c>
      <c r="O60" s="27">
        <f t="shared" si="20"/>
        <v>-1532.0415000000019</v>
      </c>
      <c r="P60" s="27">
        <f t="shared" si="21"/>
        <v>1532.0415000000019</v>
      </c>
    </row>
    <row r="61" spans="1:21">
      <c r="A61" s="31">
        <v>37561</v>
      </c>
      <c r="C61" s="6">
        <v>53</v>
      </c>
      <c r="D61" s="29">
        <f t="shared" si="12"/>
        <v>32</v>
      </c>
      <c r="E61" s="29">
        <f t="shared" si="17"/>
        <v>1696</v>
      </c>
      <c r="F61" s="29">
        <f t="shared" si="13"/>
        <v>-4005</v>
      </c>
      <c r="G61" s="34">
        <f>+Inputs!$D$2</f>
        <v>0.3795</v>
      </c>
      <c r="I61" s="27">
        <f t="shared" si="18"/>
        <v>5701</v>
      </c>
      <c r="K61" s="27">
        <f t="shared" si="14"/>
        <v>32</v>
      </c>
      <c r="L61" s="27">
        <f t="shared" si="19"/>
        <v>1696</v>
      </c>
      <c r="M61" s="27">
        <f t="shared" si="15"/>
        <v>12.144</v>
      </c>
      <c r="N61" s="27">
        <f t="shared" si="16"/>
        <v>12.144</v>
      </c>
      <c r="O61" s="27">
        <f t="shared" si="20"/>
        <v>-1519.8975000000019</v>
      </c>
      <c r="P61" s="27">
        <f t="shared" si="21"/>
        <v>1519.8975000000019</v>
      </c>
    </row>
    <row r="62" spans="1:21">
      <c r="A62" s="30">
        <v>37591</v>
      </c>
      <c r="C62" s="6">
        <v>54</v>
      </c>
      <c r="D62" s="29">
        <f t="shared" si="12"/>
        <v>32</v>
      </c>
      <c r="E62" s="29">
        <f t="shared" si="17"/>
        <v>1728</v>
      </c>
      <c r="F62" s="29">
        <f t="shared" si="13"/>
        <v>-3973</v>
      </c>
      <c r="G62" s="34">
        <f>+Inputs!$D$2</f>
        <v>0.3795</v>
      </c>
      <c r="I62" s="27">
        <f t="shared" si="18"/>
        <v>5701</v>
      </c>
      <c r="K62" s="27">
        <f t="shared" si="14"/>
        <v>32</v>
      </c>
      <c r="L62" s="27">
        <f t="shared" si="19"/>
        <v>1728</v>
      </c>
      <c r="M62" s="27">
        <f t="shared" si="15"/>
        <v>12.144</v>
      </c>
      <c r="N62" s="27">
        <f t="shared" si="16"/>
        <v>12.144</v>
      </c>
      <c r="O62" s="27">
        <f t="shared" si="20"/>
        <v>-1507.7535000000018</v>
      </c>
      <c r="P62" s="27">
        <f t="shared" si="21"/>
        <v>1507.7535000000018</v>
      </c>
    </row>
    <row r="63" spans="1:21">
      <c r="A63" s="31">
        <v>37622</v>
      </c>
      <c r="C63" s="6">
        <v>55</v>
      </c>
      <c r="D63" s="29">
        <f t="shared" si="12"/>
        <v>32</v>
      </c>
      <c r="E63" s="29">
        <f t="shared" si="17"/>
        <v>1760</v>
      </c>
      <c r="F63" s="29">
        <f t="shared" si="13"/>
        <v>-3941</v>
      </c>
      <c r="G63" s="34">
        <f>+Inputs!$D$2</f>
        <v>0.3795</v>
      </c>
      <c r="I63" s="27">
        <f t="shared" si="18"/>
        <v>5701</v>
      </c>
      <c r="K63" s="27">
        <f t="shared" si="14"/>
        <v>32</v>
      </c>
      <c r="L63" s="27">
        <f t="shared" si="19"/>
        <v>1760</v>
      </c>
      <c r="M63" s="27">
        <f t="shared" si="15"/>
        <v>12.144</v>
      </c>
      <c r="N63" s="27">
        <f t="shared" si="16"/>
        <v>12.144</v>
      </c>
      <c r="O63" s="27">
        <f t="shared" si="20"/>
        <v>-1495.6095000000018</v>
      </c>
      <c r="P63" s="27">
        <f t="shared" si="21"/>
        <v>1495.6095000000018</v>
      </c>
    </row>
    <row r="64" spans="1:21">
      <c r="A64" s="30">
        <v>37653</v>
      </c>
      <c r="C64" s="6">
        <v>56</v>
      </c>
      <c r="D64" s="29">
        <f t="shared" si="12"/>
        <v>32</v>
      </c>
      <c r="E64" s="29">
        <f t="shared" si="17"/>
        <v>1792</v>
      </c>
      <c r="F64" s="29">
        <f t="shared" si="13"/>
        <v>-3909</v>
      </c>
      <c r="G64" s="34">
        <f>+Inputs!$D$2</f>
        <v>0.3795</v>
      </c>
      <c r="I64" s="27">
        <f t="shared" si="18"/>
        <v>5701</v>
      </c>
      <c r="K64" s="27">
        <f t="shared" si="14"/>
        <v>32</v>
      </c>
      <c r="L64" s="27">
        <f t="shared" si="19"/>
        <v>1792</v>
      </c>
      <c r="M64" s="27">
        <f t="shared" si="15"/>
        <v>12.144</v>
      </c>
      <c r="N64" s="27">
        <f t="shared" si="16"/>
        <v>12.144</v>
      </c>
      <c r="O64" s="27">
        <f t="shared" si="20"/>
        <v>-1483.4655000000018</v>
      </c>
      <c r="P64" s="27">
        <f t="shared" si="21"/>
        <v>1483.4655000000018</v>
      </c>
    </row>
    <row r="65" spans="1:16">
      <c r="A65" s="31">
        <v>37681</v>
      </c>
      <c r="C65" s="6">
        <v>57</v>
      </c>
      <c r="D65" s="29">
        <f t="shared" si="12"/>
        <v>32</v>
      </c>
      <c r="E65" s="29">
        <f t="shared" si="17"/>
        <v>1824</v>
      </c>
      <c r="F65" s="29">
        <f t="shared" si="13"/>
        <v>-3877</v>
      </c>
      <c r="G65" s="34">
        <f>+Inputs!$D$2</f>
        <v>0.3795</v>
      </c>
      <c r="I65" s="27">
        <f t="shared" si="18"/>
        <v>5701</v>
      </c>
      <c r="K65" s="27">
        <f t="shared" si="14"/>
        <v>32</v>
      </c>
      <c r="L65" s="27">
        <f t="shared" si="19"/>
        <v>1824</v>
      </c>
      <c r="M65" s="27">
        <f t="shared" si="15"/>
        <v>12.144</v>
      </c>
      <c r="N65" s="27">
        <f t="shared" si="16"/>
        <v>12.144</v>
      </c>
      <c r="O65" s="27">
        <f t="shared" si="20"/>
        <v>-1471.3215000000018</v>
      </c>
      <c r="P65" s="27">
        <f t="shared" si="21"/>
        <v>1471.3215000000018</v>
      </c>
    </row>
    <row r="66" spans="1:16">
      <c r="A66" s="30">
        <v>37712</v>
      </c>
      <c r="C66" s="6">
        <v>58</v>
      </c>
      <c r="D66" s="29">
        <f t="shared" si="12"/>
        <v>32</v>
      </c>
      <c r="E66" s="29">
        <f t="shared" si="17"/>
        <v>1856</v>
      </c>
      <c r="F66" s="29">
        <f t="shared" si="13"/>
        <v>-3845</v>
      </c>
      <c r="G66" s="34">
        <f>+Inputs!$D$2</f>
        <v>0.3795</v>
      </c>
      <c r="I66" s="27">
        <f t="shared" si="18"/>
        <v>5701</v>
      </c>
      <c r="K66" s="27">
        <f t="shared" si="14"/>
        <v>32</v>
      </c>
      <c r="L66" s="27">
        <f t="shared" si="19"/>
        <v>1856</v>
      </c>
      <c r="M66" s="27">
        <f t="shared" si="15"/>
        <v>12.144</v>
      </c>
      <c r="N66" s="27">
        <f t="shared" si="16"/>
        <v>12.144</v>
      </c>
      <c r="O66" s="27">
        <f t="shared" si="20"/>
        <v>-1459.1775000000018</v>
      </c>
      <c r="P66" s="27">
        <f t="shared" si="21"/>
        <v>1459.1775000000018</v>
      </c>
    </row>
    <row r="67" spans="1:16">
      <c r="A67" s="31">
        <v>37742</v>
      </c>
      <c r="C67" s="6">
        <v>59</v>
      </c>
      <c r="D67" s="29">
        <f t="shared" si="12"/>
        <v>32</v>
      </c>
      <c r="E67" s="29">
        <f t="shared" si="17"/>
        <v>1888</v>
      </c>
      <c r="F67" s="29">
        <f t="shared" si="13"/>
        <v>-3813</v>
      </c>
      <c r="G67" s="34">
        <f>+Inputs!$D$3</f>
        <v>0.37951000000000001</v>
      </c>
      <c r="I67" s="27">
        <f t="shared" si="18"/>
        <v>5701</v>
      </c>
      <c r="K67" s="27">
        <f t="shared" si="14"/>
        <v>32</v>
      </c>
      <c r="L67" s="27">
        <f t="shared" si="19"/>
        <v>1888</v>
      </c>
      <c r="M67" s="27">
        <f t="shared" si="15"/>
        <v>12.14432</v>
      </c>
      <c r="N67" s="27">
        <f t="shared" si="16"/>
        <v>12.14432</v>
      </c>
      <c r="O67" s="27">
        <f t="shared" si="20"/>
        <v>-1447.0331800000017</v>
      </c>
      <c r="P67" s="27">
        <f t="shared" si="21"/>
        <v>1447.0331800000017</v>
      </c>
    </row>
    <row r="68" spans="1:16">
      <c r="A68" s="30">
        <v>37773</v>
      </c>
      <c r="C68" s="6">
        <v>60</v>
      </c>
      <c r="D68" s="29">
        <f t="shared" si="12"/>
        <v>32</v>
      </c>
      <c r="E68" s="29">
        <f t="shared" si="17"/>
        <v>1920</v>
      </c>
      <c r="F68" s="29">
        <f t="shared" si="13"/>
        <v>-3781</v>
      </c>
      <c r="G68" s="34">
        <f>+Inputs!$D$3</f>
        <v>0.37951000000000001</v>
      </c>
      <c r="I68" s="27">
        <f t="shared" si="18"/>
        <v>5701</v>
      </c>
      <c r="K68" s="27">
        <f t="shared" si="14"/>
        <v>32</v>
      </c>
      <c r="L68" s="27">
        <f t="shared" si="19"/>
        <v>1920</v>
      </c>
      <c r="M68" s="27">
        <f t="shared" si="15"/>
        <v>12.14432</v>
      </c>
      <c r="N68" s="27">
        <f t="shared" si="16"/>
        <v>12.14432</v>
      </c>
      <c r="O68" s="27">
        <f t="shared" si="20"/>
        <v>-1434.8888600000016</v>
      </c>
      <c r="P68" s="27">
        <f t="shared" si="21"/>
        <v>1434.8888600000016</v>
      </c>
    </row>
    <row r="69" spans="1:16">
      <c r="A69" s="31">
        <v>37803</v>
      </c>
      <c r="C69" s="6">
        <v>61</v>
      </c>
      <c r="D69" s="29">
        <f t="shared" si="12"/>
        <v>32</v>
      </c>
      <c r="E69" s="29">
        <f t="shared" si="17"/>
        <v>1952</v>
      </c>
      <c r="F69" s="29">
        <f t="shared" si="13"/>
        <v>-3749</v>
      </c>
      <c r="G69" s="34">
        <f>+Inputs!$D$3</f>
        <v>0.37951000000000001</v>
      </c>
      <c r="I69" s="27">
        <f t="shared" si="18"/>
        <v>5701</v>
      </c>
      <c r="K69" s="27">
        <f t="shared" si="14"/>
        <v>32</v>
      </c>
      <c r="L69" s="27">
        <f t="shared" si="19"/>
        <v>1952</v>
      </c>
      <c r="M69" s="27">
        <f t="shared" si="15"/>
        <v>12.14432</v>
      </c>
      <c r="N69" s="27">
        <f t="shared" si="16"/>
        <v>12.14432</v>
      </c>
      <c r="O69" s="27">
        <f t="shared" si="20"/>
        <v>-1422.7445400000015</v>
      </c>
      <c r="P69" s="27">
        <f t="shared" si="21"/>
        <v>1422.7445400000015</v>
      </c>
    </row>
    <row r="70" spans="1:16">
      <c r="A70" s="30">
        <v>37834</v>
      </c>
      <c r="C70" s="6">
        <v>62</v>
      </c>
      <c r="D70" s="29">
        <f t="shared" si="12"/>
        <v>32</v>
      </c>
      <c r="E70" s="29">
        <f t="shared" si="17"/>
        <v>1984</v>
      </c>
      <c r="F70" s="29">
        <f t="shared" si="13"/>
        <v>-3717</v>
      </c>
      <c r="G70" s="34">
        <f>+Inputs!$D$3</f>
        <v>0.37951000000000001</v>
      </c>
      <c r="I70" s="27">
        <f t="shared" si="18"/>
        <v>5701</v>
      </c>
      <c r="K70" s="27">
        <f t="shared" si="14"/>
        <v>32</v>
      </c>
      <c r="L70" s="27">
        <f t="shared" si="19"/>
        <v>1984</v>
      </c>
      <c r="M70" s="27">
        <f t="shared" si="15"/>
        <v>12.14432</v>
      </c>
      <c r="N70" s="27">
        <f t="shared" si="16"/>
        <v>12.14432</v>
      </c>
      <c r="O70" s="27">
        <f t="shared" si="20"/>
        <v>-1410.6002200000014</v>
      </c>
      <c r="P70" s="27">
        <f t="shared" si="21"/>
        <v>1410.6002200000014</v>
      </c>
    </row>
    <row r="71" spans="1:16">
      <c r="A71" s="31">
        <v>37865</v>
      </c>
      <c r="C71" s="6">
        <v>63</v>
      </c>
      <c r="D71" s="29">
        <f t="shared" si="12"/>
        <v>32</v>
      </c>
      <c r="E71" s="29">
        <f t="shared" si="17"/>
        <v>2016</v>
      </c>
      <c r="F71" s="29">
        <f t="shared" si="13"/>
        <v>-3685</v>
      </c>
      <c r="G71" s="34">
        <f>+Inputs!$D$3</f>
        <v>0.37951000000000001</v>
      </c>
      <c r="I71" s="27">
        <f t="shared" si="18"/>
        <v>5701</v>
      </c>
      <c r="K71" s="27">
        <f t="shared" si="14"/>
        <v>32</v>
      </c>
      <c r="L71" s="27">
        <f t="shared" si="19"/>
        <v>2016</v>
      </c>
      <c r="M71" s="27">
        <f t="shared" si="15"/>
        <v>12.14432</v>
      </c>
      <c r="N71" s="27">
        <f t="shared" si="16"/>
        <v>12.14432</v>
      </c>
      <c r="O71" s="27">
        <f t="shared" si="20"/>
        <v>-1398.4559000000013</v>
      </c>
      <c r="P71" s="27">
        <f t="shared" si="21"/>
        <v>1398.4559000000013</v>
      </c>
    </row>
    <row r="72" spans="1:16">
      <c r="A72" s="30">
        <v>37895</v>
      </c>
      <c r="C72" s="6">
        <v>64</v>
      </c>
      <c r="D72" s="29">
        <f t="shared" si="12"/>
        <v>32</v>
      </c>
      <c r="E72" s="29">
        <f t="shared" si="17"/>
        <v>2048</v>
      </c>
      <c r="F72" s="29">
        <f t="shared" si="13"/>
        <v>-3653</v>
      </c>
      <c r="G72" s="34">
        <f>+Inputs!$D$3</f>
        <v>0.37951000000000001</v>
      </c>
      <c r="I72" s="27">
        <f t="shared" si="18"/>
        <v>5701</v>
      </c>
      <c r="K72" s="27">
        <f t="shared" si="14"/>
        <v>32</v>
      </c>
      <c r="L72" s="27">
        <f t="shared" si="19"/>
        <v>2048</v>
      </c>
      <c r="M72" s="27">
        <f t="shared" si="15"/>
        <v>12.14432</v>
      </c>
      <c r="N72" s="27">
        <f t="shared" si="16"/>
        <v>12.14432</v>
      </c>
      <c r="O72" s="27">
        <f t="shared" si="20"/>
        <v>-1386.3115800000012</v>
      </c>
      <c r="P72" s="27">
        <f t="shared" si="21"/>
        <v>1386.3115800000012</v>
      </c>
    </row>
    <row r="73" spans="1:16">
      <c r="A73" s="31">
        <v>37926</v>
      </c>
      <c r="C73" s="6">
        <v>65</v>
      </c>
      <c r="D73" s="29">
        <f t="shared" ref="D73:D104" si="22">ROUND(-(+$B$9/180)*1,0)</f>
        <v>32</v>
      </c>
      <c r="E73" s="29">
        <f t="shared" si="17"/>
        <v>2080</v>
      </c>
      <c r="F73" s="29">
        <f t="shared" ref="F73:F104" si="23">$B$9+E73</f>
        <v>-3621</v>
      </c>
      <c r="G73" s="34">
        <f>+Inputs!$D$3</f>
        <v>0.37951000000000001</v>
      </c>
      <c r="I73" s="27">
        <f t="shared" si="18"/>
        <v>5701</v>
      </c>
      <c r="K73" s="27">
        <f t="shared" ref="K73:K104" si="24">D73</f>
        <v>32</v>
      </c>
      <c r="L73" s="27">
        <f t="shared" si="19"/>
        <v>2080</v>
      </c>
      <c r="M73" s="27">
        <f t="shared" ref="M73:M104" si="25">K73*G73</f>
        <v>12.14432</v>
      </c>
      <c r="N73" s="27">
        <f t="shared" ref="N73:N104" si="26">M73-J73</f>
        <v>12.14432</v>
      </c>
      <c r="O73" s="27">
        <f t="shared" si="20"/>
        <v>-1374.1672600000011</v>
      </c>
      <c r="P73" s="27">
        <f t="shared" si="21"/>
        <v>1374.1672600000011</v>
      </c>
    </row>
    <row r="74" spans="1:16">
      <c r="A74" s="30">
        <v>37956</v>
      </c>
      <c r="C74" s="6">
        <v>66</v>
      </c>
      <c r="D74" s="29">
        <f t="shared" si="22"/>
        <v>32</v>
      </c>
      <c r="E74" s="29">
        <f t="shared" ref="E74:E105" si="27">+E73+D74</f>
        <v>2112</v>
      </c>
      <c r="F74" s="29">
        <f t="shared" si="23"/>
        <v>-3589</v>
      </c>
      <c r="G74" s="34">
        <f>+Inputs!$D$3</f>
        <v>0.37951000000000001</v>
      </c>
      <c r="I74" s="27">
        <f t="shared" ref="I74:I105" si="28">+I73+H74</f>
        <v>5701</v>
      </c>
      <c r="K74" s="27">
        <f t="shared" si="24"/>
        <v>32</v>
      </c>
      <c r="L74" s="27">
        <f t="shared" ref="L74:L105" si="29">+L73+K74</f>
        <v>2112</v>
      </c>
      <c r="M74" s="27">
        <f t="shared" si="25"/>
        <v>12.14432</v>
      </c>
      <c r="N74" s="27">
        <f t="shared" si="26"/>
        <v>12.14432</v>
      </c>
      <c r="O74" s="27">
        <f t="shared" ref="O74:O105" si="30">+O73+N74</f>
        <v>-1362.022940000001</v>
      </c>
      <c r="P74" s="27">
        <f t="shared" ref="P74:P105" si="31">P73-N74</f>
        <v>1362.022940000001</v>
      </c>
    </row>
    <row r="75" spans="1:16">
      <c r="A75" s="31">
        <v>37987</v>
      </c>
      <c r="C75" s="6">
        <v>67</v>
      </c>
      <c r="D75" s="29">
        <f t="shared" si="22"/>
        <v>32</v>
      </c>
      <c r="E75" s="29">
        <f t="shared" si="27"/>
        <v>2144</v>
      </c>
      <c r="F75" s="29">
        <f t="shared" si="23"/>
        <v>-3557</v>
      </c>
      <c r="G75" s="34">
        <f>+Inputs!$D$3</f>
        <v>0.37951000000000001</v>
      </c>
      <c r="I75" s="27">
        <f t="shared" si="28"/>
        <v>5701</v>
      </c>
      <c r="K75" s="27">
        <f t="shared" si="24"/>
        <v>32</v>
      </c>
      <c r="L75" s="27">
        <f t="shared" si="29"/>
        <v>2144</v>
      </c>
      <c r="M75" s="27">
        <f t="shared" si="25"/>
        <v>12.14432</v>
      </c>
      <c r="N75" s="27">
        <f t="shared" si="26"/>
        <v>12.14432</v>
      </c>
      <c r="O75" s="27">
        <f t="shared" si="30"/>
        <v>-1349.8786200000009</v>
      </c>
      <c r="P75" s="27">
        <f t="shared" si="31"/>
        <v>1349.8786200000009</v>
      </c>
    </row>
    <row r="76" spans="1:16">
      <c r="A76" s="30">
        <v>38018</v>
      </c>
      <c r="C76" s="6">
        <v>68</v>
      </c>
      <c r="D76" s="29">
        <f t="shared" si="22"/>
        <v>32</v>
      </c>
      <c r="E76" s="29">
        <f t="shared" si="27"/>
        <v>2176</v>
      </c>
      <c r="F76" s="29">
        <f t="shared" si="23"/>
        <v>-3525</v>
      </c>
      <c r="G76" s="34">
        <f>+Inputs!$D$3</f>
        <v>0.37951000000000001</v>
      </c>
      <c r="I76" s="27">
        <f t="shared" si="28"/>
        <v>5701</v>
      </c>
      <c r="K76" s="27">
        <f t="shared" si="24"/>
        <v>32</v>
      </c>
      <c r="L76" s="27">
        <f t="shared" si="29"/>
        <v>2176</v>
      </c>
      <c r="M76" s="27">
        <f t="shared" si="25"/>
        <v>12.14432</v>
      </c>
      <c r="N76" s="27">
        <f t="shared" si="26"/>
        <v>12.14432</v>
      </c>
      <c r="O76" s="27">
        <f t="shared" si="30"/>
        <v>-1337.7343000000008</v>
      </c>
      <c r="P76" s="27">
        <f t="shared" si="31"/>
        <v>1337.7343000000008</v>
      </c>
    </row>
    <row r="77" spans="1:16">
      <c r="A77" s="31">
        <v>38047</v>
      </c>
      <c r="C77" s="6">
        <v>69</v>
      </c>
      <c r="D77" s="29">
        <f t="shared" si="22"/>
        <v>32</v>
      </c>
      <c r="E77" s="29">
        <f t="shared" si="27"/>
        <v>2208</v>
      </c>
      <c r="F77" s="29">
        <f t="shared" si="23"/>
        <v>-3493</v>
      </c>
      <c r="G77" s="34">
        <f>+Inputs!$D$3</f>
        <v>0.37951000000000001</v>
      </c>
      <c r="I77" s="27">
        <f t="shared" si="28"/>
        <v>5701</v>
      </c>
      <c r="K77" s="27">
        <f t="shared" si="24"/>
        <v>32</v>
      </c>
      <c r="L77" s="27">
        <f t="shared" si="29"/>
        <v>2208</v>
      </c>
      <c r="M77" s="27">
        <f t="shared" si="25"/>
        <v>12.14432</v>
      </c>
      <c r="N77" s="27">
        <f t="shared" si="26"/>
        <v>12.14432</v>
      </c>
      <c r="O77" s="27">
        <f t="shared" si="30"/>
        <v>-1325.5899800000007</v>
      </c>
      <c r="P77" s="27">
        <f t="shared" si="31"/>
        <v>1325.5899800000007</v>
      </c>
    </row>
    <row r="78" spans="1:16">
      <c r="A78" s="30">
        <v>38078</v>
      </c>
      <c r="C78" s="6">
        <v>70</v>
      </c>
      <c r="D78" s="29">
        <f t="shared" si="22"/>
        <v>32</v>
      </c>
      <c r="E78" s="29">
        <f t="shared" si="27"/>
        <v>2240</v>
      </c>
      <c r="F78" s="29">
        <f t="shared" si="23"/>
        <v>-3461</v>
      </c>
      <c r="G78" s="34">
        <f>+Inputs!$D$3</f>
        <v>0.37951000000000001</v>
      </c>
      <c r="I78" s="27">
        <f t="shared" si="28"/>
        <v>5701</v>
      </c>
      <c r="K78" s="27">
        <f t="shared" si="24"/>
        <v>32</v>
      </c>
      <c r="L78" s="27">
        <f t="shared" si="29"/>
        <v>2240</v>
      </c>
      <c r="M78" s="27">
        <f t="shared" si="25"/>
        <v>12.14432</v>
      </c>
      <c r="N78" s="27">
        <f t="shared" si="26"/>
        <v>12.14432</v>
      </c>
      <c r="O78" s="27">
        <f t="shared" si="30"/>
        <v>-1313.4456600000005</v>
      </c>
      <c r="P78" s="27">
        <f t="shared" si="31"/>
        <v>1313.4456600000005</v>
      </c>
    </row>
    <row r="79" spans="1:16">
      <c r="A79" s="31">
        <v>38108</v>
      </c>
      <c r="C79" s="6">
        <v>71</v>
      </c>
      <c r="D79" s="29">
        <f t="shared" si="22"/>
        <v>32</v>
      </c>
      <c r="E79" s="29">
        <f t="shared" si="27"/>
        <v>2272</v>
      </c>
      <c r="F79" s="29">
        <f t="shared" si="23"/>
        <v>-3429</v>
      </c>
      <c r="G79" s="34">
        <f>+Inputs!$D$3</f>
        <v>0.37951000000000001</v>
      </c>
      <c r="I79" s="27">
        <f t="shared" si="28"/>
        <v>5701</v>
      </c>
      <c r="K79" s="27">
        <f t="shared" si="24"/>
        <v>32</v>
      </c>
      <c r="L79" s="27">
        <f t="shared" si="29"/>
        <v>2272</v>
      </c>
      <c r="M79" s="27">
        <f t="shared" si="25"/>
        <v>12.14432</v>
      </c>
      <c r="N79" s="27">
        <f t="shared" si="26"/>
        <v>12.14432</v>
      </c>
      <c r="O79" s="27">
        <f t="shared" si="30"/>
        <v>-1301.3013400000004</v>
      </c>
      <c r="P79" s="27">
        <f t="shared" si="31"/>
        <v>1301.3013400000004</v>
      </c>
    </row>
    <row r="80" spans="1:16">
      <c r="A80" s="30">
        <v>38139</v>
      </c>
      <c r="C80" s="6">
        <v>72</v>
      </c>
      <c r="D80" s="29">
        <f t="shared" si="22"/>
        <v>32</v>
      </c>
      <c r="E80" s="29">
        <f t="shared" si="27"/>
        <v>2304</v>
      </c>
      <c r="F80" s="29">
        <f t="shared" si="23"/>
        <v>-3397</v>
      </c>
      <c r="G80" s="34">
        <f>+Inputs!$D$3</f>
        <v>0.37951000000000001</v>
      </c>
      <c r="I80" s="27">
        <f t="shared" si="28"/>
        <v>5701</v>
      </c>
      <c r="K80" s="27">
        <f t="shared" si="24"/>
        <v>32</v>
      </c>
      <c r="L80" s="27">
        <f t="shared" si="29"/>
        <v>2304</v>
      </c>
      <c r="M80" s="27">
        <f t="shared" si="25"/>
        <v>12.14432</v>
      </c>
      <c r="N80" s="27">
        <f t="shared" si="26"/>
        <v>12.14432</v>
      </c>
      <c r="O80" s="27">
        <f t="shared" si="30"/>
        <v>-1289.1570200000003</v>
      </c>
      <c r="P80" s="27">
        <f t="shared" si="31"/>
        <v>1289.1570200000003</v>
      </c>
    </row>
    <row r="81" spans="1:16">
      <c r="A81" s="31">
        <v>38169</v>
      </c>
      <c r="C81" s="6">
        <v>73</v>
      </c>
      <c r="D81" s="29">
        <f t="shared" si="22"/>
        <v>32</v>
      </c>
      <c r="E81" s="29">
        <f t="shared" si="27"/>
        <v>2336</v>
      </c>
      <c r="F81" s="29">
        <f t="shared" si="23"/>
        <v>-3365</v>
      </c>
      <c r="G81" s="34">
        <f>+Inputs!$D$3</f>
        <v>0.37951000000000001</v>
      </c>
      <c r="I81" s="27">
        <f t="shared" si="28"/>
        <v>5701</v>
      </c>
      <c r="K81" s="27">
        <f t="shared" si="24"/>
        <v>32</v>
      </c>
      <c r="L81" s="27">
        <f t="shared" si="29"/>
        <v>2336</v>
      </c>
      <c r="M81" s="27">
        <f t="shared" si="25"/>
        <v>12.14432</v>
      </c>
      <c r="N81" s="27">
        <f t="shared" si="26"/>
        <v>12.14432</v>
      </c>
      <c r="O81" s="27">
        <f t="shared" si="30"/>
        <v>-1277.0127000000002</v>
      </c>
      <c r="P81" s="27">
        <f t="shared" si="31"/>
        <v>1277.0127000000002</v>
      </c>
    </row>
    <row r="82" spans="1:16">
      <c r="A82" s="30">
        <v>38200</v>
      </c>
      <c r="C82" s="6">
        <v>74</v>
      </c>
      <c r="D82" s="29">
        <f t="shared" si="22"/>
        <v>32</v>
      </c>
      <c r="E82" s="29">
        <f t="shared" si="27"/>
        <v>2368</v>
      </c>
      <c r="F82" s="29">
        <f t="shared" si="23"/>
        <v>-3333</v>
      </c>
      <c r="G82" s="34">
        <f>+Inputs!$D$3</f>
        <v>0.37951000000000001</v>
      </c>
      <c r="I82" s="27">
        <f t="shared" si="28"/>
        <v>5701</v>
      </c>
      <c r="K82" s="27">
        <f t="shared" si="24"/>
        <v>32</v>
      </c>
      <c r="L82" s="27">
        <f t="shared" si="29"/>
        <v>2368</v>
      </c>
      <c r="M82" s="27">
        <f t="shared" si="25"/>
        <v>12.14432</v>
      </c>
      <c r="N82" s="27">
        <f t="shared" si="26"/>
        <v>12.14432</v>
      </c>
      <c r="O82" s="27">
        <f t="shared" si="30"/>
        <v>-1264.8683800000001</v>
      </c>
      <c r="P82" s="27">
        <f t="shared" si="31"/>
        <v>1264.8683800000001</v>
      </c>
    </row>
    <row r="83" spans="1:16">
      <c r="A83" s="31">
        <v>38231</v>
      </c>
      <c r="C83" s="6">
        <v>75</v>
      </c>
      <c r="D83" s="29">
        <f t="shared" si="22"/>
        <v>32</v>
      </c>
      <c r="E83" s="29">
        <f t="shared" si="27"/>
        <v>2400</v>
      </c>
      <c r="F83" s="29">
        <f t="shared" si="23"/>
        <v>-3301</v>
      </c>
      <c r="G83" s="34">
        <f>+Inputs!$D$3</f>
        <v>0.37951000000000001</v>
      </c>
      <c r="I83" s="27">
        <f t="shared" si="28"/>
        <v>5701</v>
      </c>
      <c r="K83" s="27">
        <f t="shared" si="24"/>
        <v>32</v>
      </c>
      <c r="L83" s="27">
        <f t="shared" si="29"/>
        <v>2400</v>
      </c>
      <c r="M83" s="27">
        <f t="shared" si="25"/>
        <v>12.14432</v>
      </c>
      <c r="N83" s="27">
        <f t="shared" si="26"/>
        <v>12.14432</v>
      </c>
      <c r="O83" s="27">
        <f t="shared" si="30"/>
        <v>-1252.72406</v>
      </c>
      <c r="P83" s="27">
        <f t="shared" si="31"/>
        <v>1252.72406</v>
      </c>
    </row>
    <row r="84" spans="1:16">
      <c r="A84" s="30">
        <v>38261</v>
      </c>
      <c r="C84" s="6">
        <v>76</v>
      </c>
      <c r="D84" s="29">
        <f t="shared" si="22"/>
        <v>32</v>
      </c>
      <c r="E84" s="29">
        <f t="shared" si="27"/>
        <v>2432</v>
      </c>
      <c r="F84" s="29">
        <f t="shared" si="23"/>
        <v>-3269</v>
      </c>
      <c r="G84" s="34">
        <f>+Inputs!$D$3</f>
        <v>0.37951000000000001</v>
      </c>
      <c r="I84" s="27">
        <f t="shared" si="28"/>
        <v>5701</v>
      </c>
      <c r="K84" s="27">
        <f t="shared" si="24"/>
        <v>32</v>
      </c>
      <c r="L84" s="27">
        <f t="shared" si="29"/>
        <v>2432</v>
      </c>
      <c r="M84" s="27">
        <f t="shared" si="25"/>
        <v>12.14432</v>
      </c>
      <c r="N84" s="27">
        <f t="shared" si="26"/>
        <v>12.14432</v>
      </c>
      <c r="O84" s="27">
        <f t="shared" si="30"/>
        <v>-1240.5797399999999</v>
      </c>
      <c r="P84" s="27">
        <f t="shared" si="31"/>
        <v>1240.5797399999999</v>
      </c>
    </row>
    <row r="85" spans="1:16">
      <c r="A85" s="31">
        <v>38292</v>
      </c>
      <c r="C85" s="6">
        <v>77</v>
      </c>
      <c r="D85" s="29">
        <f t="shared" si="22"/>
        <v>32</v>
      </c>
      <c r="E85" s="29">
        <f t="shared" si="27"/>
        <v>2464</v>
      </c>
      <c r="F85" s="29">
        <f t="shared" si="23"/>
        <v>-3237</v>
      </c>
      <c r="G85" s="34">
        <f>+Inputs!$D$3</f>
        <v>0.37951000000000001</v>
      </c>
      <c r="I85" s="27">
        <f t="shared" si="28"/>
        <v>5701</v>
      </c>
      <c r="K85" s="27">
        <f t="shared" si="24"/>
        <v>32</v>
      </c>
      <c r="L85" s="27">
        <f t="shared" si="29"/>
        <v>2464</v>
      </c>
      <c r="M85" s="27">
        <f t="shared" si="25"/>
        <v>12.14432</v>
      </c>
      <c r="N85" s="27">
        <f t="shared" si="26"/>
        <v>12.14432</v>
      </c>
      <c r="O85" s="27">
        <f t="shared" si="30"/>
        <v>-1228.4354199999998</v>
      </c>
      <c r="P85" s="27">
        <f t="shared" si="31"/>
        <v>1228.4354199999998</v>
      </c>
    </row>
    <row r="86" spans="1:16">
      <c r="A86" s="30">
        <v>38322</v>
      </c>
      <c r="C86" s="6">
        <v>78</v>
      </c>
      <c r="D86" s="29">
        <f t="shared" si="22"/>
        <v>32</v>
      </c>
      <c r="E86" s="29">
        <f t="shared" si="27"/>
        <v>2496</v>
      </c>
      <c r="F86" s="29">
        <f t="shared" si="23"/>
        <v>-3205</v>
      </c>
      <c r="G86" s="34">
        <f>+Inputs!$D$3</f>
        <v>0.37951000000000001</v>
      </c>
      <c r="I86" s="27">
        <f t="shared" si="28"/>
        <v>5701</v>
      </c>
      <c r="K86" s="27">
        <f t="shared" si="24"/>
        <v>32</v>
      </c>
      <c r="L86" s="27">
        <f t="shared" si="29"/>
        <v>2496</v>
      </c>
      <c r="M86" s="27">
        <f t="shared" si="25"/>
        <v>12.14432</v>
      </c>
      <c r="N86" s="27">
        <f t="shared" si="26"/>
        <v>12.14432</v>
      </c>
      <c r="O86" s="27">
        <f t="shared" si="30"/>
        <v>-1216.2910999999997</v>
      </c>
      <c r="P86" s="27">
        <f t="shared" si="31"/>
        <v>1216.2910999999997</v>
      </c>
    </row>
    <row r="87" spans="1:16">
      <c r="A87" s="31">
        <v>38353</v>
      </c>
      <c r="C87" s="6">
        <v>79</v>
      </c>
      <c r="D87" s="29">
        <f t="shared" si="22"/>
        <v>32</v>
      </c>
      <c r="E87" s="29">
        <f t="shared" si="27"/>
        <v>2528</v>
      </c>
      <c r="F87" s="29">
        <f t="shared" si="23"/>
        <v>-3173</v>
      </c>
      <c r="G87" s="34">
        <f>+Inputs!$D$3</f>
        <v>0.37951000000000001</v>
      </c>
      <c r="I87" s="27">
        <f t="shared" si="28"/>
        <v>5701</v>
      </c>
      <c r="K87" s="27">
        <f t="shared" si="24"/>
        <v>32</v>
      </c>
      <c r="L87" s="27">
        <f t="shared" si="29"/>
        <v>2528</v>
      </c>
      <c r="M87" s="27">
        <f t="shared" si="25"/>
        <v>12.14432</v>
      </c>
      <c r="N87" s="27">
        <f t="shared" si="26"/>
        <v>12.14432</v>
      </c>
      <c r="O87" s="27">
        <f t="shared" si="30"/>
        <v>-1204.1467799999996</v>
      </c>
      <c r="P87" s="27">
        <f t="shared" si="31"/>
        <v>1204.1467799999996</v>
      </c>
    </row>
    <row r="88" spans="1:16">
      <c r="A88" s="30">
        <v>38384</v>
      </c>
      <c r="C88" s="6">
        <v>80</v>
      </c>
      <c r="D88" s="29">
        <f t="shared" si="22"/>
        <v>32</v>
      </c>
      <c r="E88" s="29">
        <f t="shared" si="27"/>
        <v>2560</v>
      </c>
      <c r="F88" s="29">
        <f t="shared" si="23"/>
        <v>-3141</v>
      </c>
      <c r="G88" s="34">
        <f>+Inputs!$D$3</f>
        <v>0.37951000000000001</v>
      </c>
      <c r="I88" s="27">
        <f t="shared" si="28"/>
        <v>5701</v>
      </c>
      <c r="K88" s="27">
        <f t="shared" si="24"/>
        <v>32</v>
      </c>
      <c r="L88" s="27">
        <f t="shared" si="29"/>
        <v>2560</v>
      </c>
      <c r="M88" s="27">
        <f t="shared" si="25"/>
        <v>12.14432</v>
      </c>
      <c r="N88" s="27">
        <f t="shared" si="26"/>
        <v>12.14432</v>
      </c>
      <c r="O88" s="27">
        <f t="shared" si="30"/>
        <v>-1192.0024599999995</v>
      </c>
      <c r="P88" s="27">
        <f t="shared" si="31"/>
        <v>1192.0024599999995</v>
      </c>
    </row>
    <row r="89" spans="1:16">
      <c r="A89" s="31">
        <v>38412</v>
      </c>
      <c r="C89" s="6">
        <v>81</v>
      </c>
      <c r="D89" s="29">
        <f t="shared" si="22"/>
        <v>32</v>
      </c>
      <c r="E89" s="29">
        <f t="shared" si="27"/>
        <v>2592</v>
      </c>
      <c r="F89" s="29">
        <f t="shared" si="23"/>
        <v>-3109</v>
      </c>
      <c r="G89" s="34">
        <f>+Inputs!$D$3</f>
        <v>0.37951000000000001</v>
      </c>
      <c r="I89" s="27">
        <f t="shared" si="28"/>
        <v>5701</v>
      </c>
      <c r="K89" s="27">
        <f t="shared" si="24"/>
        <v>32</v>
      </c>
      <c r="L89" s="27">
        <f t="shared" si="29"/>
        <v>2592</v>
      </c>
      <c r="M89" s="27">
        <f t="shared" si="25"/>
        <v>12.14432</v>
      </c>
      <c r="N89" s="27">
        <f t="shared" si="26"/>
        <v>12.14432</v>
      </c>
      <c r="O89" s="27">
        <f t="shared" si="30"/>
        <v>-1179.8581399999994</v>
      </c>
      <c r="P89" s="27">
        <f t="shared" si="31"/>
        <v>1179.8581399999994</v>
      </c>
    </row>
    <row r="90" spans="1:16">
      <c r="A90" s="30">
        <v>38443</v>
      </c>
      <c r="C90" s="6">
        <v>82</v>
      </c>
      <c r="D90" s="29">
        <f t="shared" si="22"/>
        <v>32</v>
      </c>
      <c r="E90" s="29">
        <f t="shared" si="27"/>
        <v>2624</v>
      </c>
      <c r="F90" s="29">
        <f t="shared" si="23"/>
        <v>-3077</v>
      </c>
      <c r="G90" s="34">
        <f>+Inputs!$D$3</f>
        <v>0.37951000000000001</v>
      </c>
      <c r="I90" s="27">
        <f t="shared" si="28"/>
        <v>5701</v>
      </c>
      <c r="K90" s="27">
        <f t="shared" si="24"/>
        <v>32</v>
      </c>
      <c r="L90" s="27">
        <f t="shared" si="29"/>
        <v>2624</v>
      </c>
      <c r="M90" s="27">
        <f t="shared" si="25"/>
        <v>12.14432</v>
      </c>
      <c r="N90" s="27">
        <f t="shared" si="26"/>
        <v>12.14432</v>
      </c>
      <c r="O90" s="27">
        <f t="shared" si="30"/>
        <v>-1167.7138199999993</v>
      </c>
      <c r="P90" s="27">
        <f t="shared" si="31"/>
        <v>1167.7138199999993</v>
      </c>
    </row>
    <row r="91" spans="1:16">
      <c r="A91" s="31">
        <v>38473</v>
      </c>
      <c r="C91" s="6">
        <v>83</v>
      </c>
      <c r="D91" s="29">
        <f t="shared" si="22"/>
        <v>32</v>
      </c>
      <c r="E91" s="29">
        <f t="shared" si="27"/>
        <v>2656</v>
      </c>
      <c r="F91" s="29">
        <f t="shared" si="23"/>
        <v>-3045</v>
      </c>
      <c r="G91" s="34">
        <f>+Inputs!$D$3</f>
        <v>0.37951000000000001</v>
      </c>
      <c r="I91" s="27">
        <f t="shared" si="28"/>
        <v>5701</v>
      </c>
      <c r="K91" s="27">
        <f t="shared" si="24"/>
        <v>32</v>
      </c>
      <c r="L91" s="27">
        <f t="shared" si="29"/>
        <v>2656</v>
      </c>
      <c r="M91" s="27">
        <f t="shared" si="25"/>
        <v>12.14432</v>
      </c>
      <c r="N91" s="27">
        <f t="shared" si="26"/>
        <v>12.14432</v>
      </c>
      <c r="O91" s="27">
        <f t="shared" si="30"/>
        <v>-1155.5694999999992</v>
      </c>
      <c r="P91" s="27">
        <f t="shared" si="31"/>
        <v>1155.5694999999992</v>
      </c>
    </row>
    <row r="92" spans="1:16">
      <c r="A92" s="30">
        <v>38504</v>
      </c>
      <c r="C92" s="6">
        <v>84</v>
      </c>
      <c r="D92" s="29">
        <f t="shared" si="22"/>
        <v>32</v>
      </c>
      <c r="E92" s="29">
        <f t="shared" si="27"/>
        <v>2688</v>
      </c>
      <c r="F92" s="29">
        <f t="shared" si="23"/>
        <v>-3013</v>
      </c>
      <c r="G92" s="34">
        <f>+Inputs!$D$3</f>
        <v>0.37951000000000001</v>
      </c>
      <c r="I92" s="27">
        <f t="shared" si="28"/>
        <v>5701</v>
      </c>
      <c r="K92" s="27">
        <f t="shared" si="24"/>
        <v>32</v>
      </c>
      <c r="L92" s="27">
        <f t="shared" si="29"/>
        <v>2688</v>
      </c>
      <c r="M92" s="27">
        <f t="shared" si="25"/>
        <v>12.14432</v>
      </c>
      <c r="N92" s="27">
        <f t="shared" si="26"/>
        <v>12.14432</v>
      </c>
      <c r="O92" s="27">
        <f t="shared" si="30"/>
        <v>-1143.425179999999</v>
      </c>
      <c r="P92" s="27">
        <f t="shared" si="31"/>
        <v>1143.425179999999</v>
      </c>
    </row>
    <row r="93" spans="1:16">
      <c r="A93" s="31">
        <v>38534</v>
      </c>
      <c r="C93" s="6">
        <v>85</v>
      </c>
      <c r="D93" s="29">
        <f t="shared" si="22"/>
        <v>32</v>
      </c>
      <c r="E93" s="29">
        <f t="shared" si="27"/>
        <v>2720</v>
      </c>
      <c r="F93" s="29">
        <f t="shared" si="23"/>
        <v>-2981</v>
      </c>
      <c r="G93" s="34">
        <f>+Inputs!$D$3</f>
        <v>0.37951000000000001</v>
      </c>
      <c r="I93" s="27">
        <f t="shared" si="28"/>
        <v>5701</v>
      </c>
      <c r="K93" s="27">
        <f t="shared" si="24"/>
        <v>32</v>
      </c>
      <c r="L93" s="27">
        <f t="shared" si="29"/>
        <v>2720</v>
      </c>
      <c r="M93" s="27">
        <f t="shared" si="25"/>
        <v>12.14432</v>
      </c>
      <c r="N93" s="27">
        <f t="shared" si="26"/>
        <v>12.14432</v>
      </c>
      <c r="O93" s="27">
        <f t="shared" si="30"/>
        <v>-1131.2808599999989</v>
      </c>
      <c r="P93" s="27">
        <f t="shared" si="31"/>
        <v>1131.2808599999989</v>
      </c>
    </row>
    <row r="94" spans="1:16">
      <c r="A94" s="30">
        <v>38565</v>
      </c>
      <c r="C94" s="6">
        <v>86</v>
      </c>
      <c r="D94" s="29">
        <f t="shared" si="22"/>
        <v>32</v>
      </c>
      <c r="E94" s="29">
        <f t="shared" si="27"/>
        <v>2752</v>
      </c>
      <c r="F94" s="29">
        <f t="shared" si="23"/>
        <v>-2949</v>
      </c>
      <c r="G94" s="34">
        <f>+Inputs!$D$3</f>
        <v>0.37951000000000001</v>
      </c>
      <c r="I94" s="27">
        <f t="shared" si="28"/>
        <v>5701</v>
      </c>
      <c r="K94" s="27">
        <f t="shared" si="24"/>
        <v>32</v>
      </c>
      <c r="L94" s="27">
        <f t="shared" si="29"/>
        <v>2752</v>
      </c>
      <c r="M94" s="27">
        <f t="shared" si="25"/>
        <v>12.14432</v>
      </c>
      <c r="N94" s="27">
        <f t="shared" si="26"/>
        <v>12.14432</v>
      </c>
      <c r="O94" s="27">
        <f t="shared" si="30"/>
        <v>-1119.1365399999988</v>
      </c>
      <c r="P94" s="27">
        <f t="shared" si="31"/>
        <v>1119.1365399999988</v>
      </c>
    </row>
    <row r="95" spans="1:16">
      <c r="A95" s="31">
        <v>38596</v>
      </c>
      <c r="C95" s="6">
        <v>87</v>
      </c>
      <c r="D95" s="29">
        <f t="shared" si="22"/>
        <v>32</v>
      </c>
      <c r="E95" s="29">
        <f t="shared" si="27"/>
        <v>2784</v>
      </c>
      <c r="F95" s="29">
        <f t="shared" si="23"/>
        <v>-2917</v>
      </c>
      <c r="G95" s="34">
        <f>+Inputs!$D$3</f>
        <v>0.37951000000000001</v>
      </c>
      <c r="I95" s="27">
        <f t="shared" si="28"/>
        <v>5701</v>
      </c>
      <c r="K95" s="27">
        <f t="shared" si="24"/>
        <v>32</v>
      </c>
      <c r="L95" s="27">
        <f t="shared" si="29"/>
        <v>2784</v>
      </c>
      <c r="M95" s="27">
        <f t="shared" si="25"/>
        <v>12.14432</v>
      </c>
      <c r="N95" s="27">
        <f t="shared" si="26"/>
        <v>12.14432</v>
      </c>
      <c r="O95" s="27">
        <f t="shared" si="30"/>
        <v>-1106.9922199999987</v>
      </c>
      <c r="P95" s="27">
        <f t="shared" si="31"/>
        <v>1106.9922199999987</v>
      </c>
    </row>
    <row r="96" spans="1:16">
      <c r="A96" s="30">
        <v>38626</v>
      </c>
      <c r="C96" s="6">
        <v>88</v>
      </c>
      <c r="D96" s="29">
        <f t="shared" si="22"/>
        <v>32</v>
      </c>
      <c r="E96" s="29">
        <f t="shared" si="27"/>
        <v>2816</v>
      </c>
      <c r="F96" s="29">
        <f t="shared" si="23"/>
        <v>-2885</v>
      </c>
      <c r="G96" s="34">
        <f>+Inputs!$D$3</f>
        <v>0.37951000000000001</v>
      </c>
      <c r="I96" s="27">
        <f t="shared" si="28"/>
        <v>5701</v>
      </c>
      <c r="K96" s="27">
        <f t="shared" si="24"/>
        <v>32</v>
      </c>
      <c r="L96" s="27">
        <f t="shared" si="29"/>
        <v>2816</v>
      </c>
      <c r="M96" s="27">
        <f t="shared" si="25"/>
        <v>12.14432</v>
      </c>
      <c r="N96" s="27">
        <f t="shared" si="26"/>
        <v>12.14432</v>
      </c>
      <c r="O96" s="27">
        <f t="shared" si="30"/>
        <v>-1094.8478999999986</v>
      </c>
      <c r="P96" s="27">
        <f t="shared" si="31"/>
        <v>1094.8478999999986</v>
      </c>
    </row>
    <row r="97" spans="1:16">
      <c r="A97" s="31">
        <v>38657</v>
      </c>
      <c r="C97" s="6">
        <v>89</v>
      </c>
      <c r="D97" s="29">
        <f t="shared" si="22"/>
        <v>32</v>
      </c>
      <c r="E97" s="29">
        <f t="shared" si="27"/>
        <v>2848</v>
      </c>
      <c r="F97" s="29">
        <f t="shared" si="23"/>
        <v>-2853</v>
      </c>
      <c r="G97" s="34">
        <f>+Inputs!$D$3</f>
        <v>0.37951000000000001</v>
      </c>
      <c r="I97" s="27">
        <f t="shared" si="28"/>
        <v>5701</v>
      </c>
      <c r="K97" s="27">
        <f t="shared" si="24"/>
        <v>32</v>
      </c>
      <c r="L97" s="27">
        <f t="shared" si="29"/>
        <v>2848</v>
      </c>
      <c r="M97" s="27">
        <f t="shared" si="25"/>
        <v>12.14432</v>
      </c>
      <c r="N97" s="27">
        <f t="shared" si="26"/>
        <v>12.14432</v>
      </c>
      <c r="O97" s="27">
        <f t="shared" si="30"/>
        <v>-1082.7035799999985</v>
      </c>
      <c r="P97" s="27">
        <f t="shared" si="31"/>
        <v>1082.7035799999985</v>
      </c>
    </row>
    <row r="98" spans="1:16">
      <c r="A98" s="30">
        <v>38687</v>
      </c>
      <c r="C98" s="6">
        <v>90</v>
      </c>
      <c r="D98" s="29">
        <f t="shared" si="22"/>
        <v>32</v>
      </c>
      <c r="E98" s="29">
        <f t="shared" si="27"/>
        <v>2880</v>
      </c>
      <c r="F98" s="29">
        <f t="shared" si="23"/>
        <v>-2821</v>
      </c>
      <c r="G98" s="34">
        <f>+Inputs!$D$3</f>
        <v>0.37951000000000001</v>
      </c>
      <c r="I98" s="27">
        <f t="shared" si="28"/>
        <v>5701</v>
      </c>
      <c r="K98" s="27">
        <f t="shared" si="24"/>
        <v>32</v>
      </c>
      <c r="L98" s="27">
        <f t="shared" si="29"/>
        <v>2880</v>
      </c>
      <c r="M98" s="27">
        <f t="shared" si="25"/>
        <v>12.14432</v>
      </c>
      <c r="N98" s="27">
        <f t="shared" si="26"/>
        <v>12.14432</v>
      </c>
      <c r="O98" s="27">
        <f t="shared" si="30"/>
        <v>-1070.5592599999984</v>
      </c>
      <c r="P98" s="27">
        <f t="shared" si="31"/>
        <v>1070.5592599999984</v>
      </c>
    </row>
    <row r="99" spans="1:16">
      <c r="A99" s="31">
        <v>38718</v>
      </c>
      <c r="C99" s="6">
        <v>91</v>
      </c>
      <c r="D99" s="29">
        <f t="shared" si="22"/>
        <v>32</v>
      </c>
      <c r="E99" s="29">
        <f t="shared" si="27"/>
        <v>2912</v>
      </c>
      <c r="F99" s="29">
        <f t="shared" si="23"/>
        <v>-2789</v>
      </c>
      <c r="G99" s="34">
        <f>+Inputs!$D$3</f>
        <v>0.37951000000000001</v>
      </c>
      <c r="I99" s="27">
        <f t="shared" si="28"/>
        <v>5701</v>
      </c>
      <c r="K99" s="27">
        <f t="shared" si="24"/>
        <v>32</v>
      </c>
      <c r="L99" s="27">
        <f t="shared" si="29"/>
        <v>2912</v>
      </c>
      <c r="M99" s="27">
        <f t="shared" si="25"/>
        <v>12.14432</v>
      </c>
      <c r="N99" s="27">
        <f t="shared" si="26"/>
        <v>12.14432</v>
      </c>
      <c r="O99" s="27">
        <f t="shared" si="30"/>
        <v>-1058.4149399999983</v>
      </c>
      <c r="P99" s="27">
        <f t="shared" si="31"/>
        <v>1058.4149399999983</v>
      </c>
    </row>
    <row r="100" spans="1:16">
      <c r="A100" s="30">
        <v>38749</v>
      </c>
      <c r="C100" s="6">
        <v>92</v>
      </c>
      <c r="D100" s="29">
        <f t="shared" si="22"/>
        <v>32</v>
      </c>
      <c r="E100" s="29">
        <f t="shared" si="27"/>
        <v>2944</v>
      </c>
      <c r="F100" s="29">
        <f t="shared" si="23"/>
        <v>-2757</v>
      </c>
      <c r="G100" s="34">
        <f>+Inputs!$D$3</f>
        <v>0.37951000000000001</v>
      </c>
      <c r="I100" s="27">
        <f t="shared" si="28"/>
        <v>5701</v>
      </c>
      <c r="K100" s="27">
        <f t="shared" si="24"/>
        <v>32</v>
      </c>
      <c r="L100" s="27">
        <f t="shared" si="29"/>
        <v>2944</v>
      </c>
      <c r="M100" s="27">
        <f t="shared" si="25"/>
        <v>12.14432</v>
      </c>
      <c r="N100" s="27">
        <f t="shared" si="26"/>
        <v>12.14432</v>
      </c>
      <c r="O100" s="27">
        <f t="shared" si="30"/>
        <v>-1046.2706199999982</v>
      </c>
      <c r="P100" s="27">
        <f t="shared" si="31"/>
        <v>1046.2706199999982</v>
      </c>
    </row>
    <row r="101" spans="1:16">
      <c r="A101" s="31">
        <v>38777</v>
      </c>
      <c r="C101" s="6">
        <v>93</v>
      </c>
      <c r="D101" s="29">
        <f t="shared" si="22"/>
        <v>32</v>
      </c>
      <c r="E101" s="29">
        <f t="shared" si="27"/>
        <v>2976</v>
      </c>
      <c r="F101" s="29">
        <f t="shared" si="23"/>
        <v>-2725</v>
      </c>
      <c r="G101" s="34">
        <f>+Inputs!$D$3</f>
        <v>0.37951000000000001</v>
      </c>
      <c r="I101" s="27">
        <f t="shared" si="28"/>
        <v>5701</v>
      </c>
      <c r="K101" s="27">
        <f t="shared" si="24"/>
        <v>32</v>
      </c>
      <c r="L101" s="27">
        <f t="shared" si="29"/>
        <v>2976</v>
      </c>
      <c r="M101" s="27">
        <f t="shared" si="25"/>
        <v>12.14432</v>
      </c>
      <c r="N101" s="27">
        <f t="shared" si="26"/>
        <v>12.14432</v>
      </c>
      <c r="O101" s="27">
        <f t="shared" si="30"/>
        <v>-1034.1262999999981</v>
      </c>
      <c r="P101" s="27">
        <f t="shared" si="31"/>
        <v>1034.1262999999981</v>
      </c>
    </row>
    <row r="102" spans="1:16">
      <c r="A102" s="30">
        <v>38808</v>
      </c>
      <c r="C102" s="6">
        <v>94</v>
      </c>
      <c r="D102" s="29">
        <f t="shared" si="22"/>
        <v>32</v>
      </c>
      <c r="E102" s="29">
        <f t="shared" si="27"/>
        <v>3008</v>
      </c>
      <c r="F102" s="29">
        <f t="shared" si="23"/>
        <v>-2693</v>
      </c>
      <c r="G102" s="34">
        <f>+Inputs!$D$3</f>
        <v>0.37951000000000001</v>
      </c>
      <c r="I102" s="27">
        <f t="shared" si="28"/>
        <v>5701</v>
      </c>
      <c r="K102" s="27">
        <f t="shared" si="24"/>
        <v>32</v>
      </c>
      <c r="L102" s="27">
        <f t="shared" si="29"/>
        <v>3008</v>
      </c>
      <c r="M102" s="27">
        <f t="shared" si="25"/>
        <v>12.14432</v>
      </c>
      <c r="N102" s="27">
        <f t="shared" si="26"/>
        <v>12.14432</v>
      </c>
      <c r="O102" s="27">
        <f t="shared" si="30"/>
        <v>-1021.9819799999981</v>
      </c>
      <c r="P102" s="27">
        <f t="shared" si="31"/>
        <v>1021.9819799999981</v>
      </c>
    </row>
    <row r="103" spans="1:16">
      <c r="A103" s="31">
        <v>38838</v>
      </c>
      <c r="C103" s="6">
        <v>95</v>
      </c>
      <c r="D103" s="29">
        <f t="shared" si="22"/>
        <v>32</v>
      </c>
      <c r="E103" s="29">
        <f t="shared" si="27"/>
        <v>3040</v>
      </c>
      <c r="F103" s="29">
        <f t="shared" si="23"/>
        <v>-2661</v>
      </c>
      <c r="G103" s="34">
        <f>+Inputs!$D$3</f>
        <v>0.37951000000000001</v>
      </c>
      <c r="I103" s="27">
        <f t="shared" si="28"/>
        <v>5701</v>
      </c>
      <c r="K103" s="27">
        <f t="shared" si="24"/>
        <v>32</v>
      </c>
      <c r="L103" s="27">
        <f t="shared" si="29"/>
        <v>3040</v>
      </c>
      <c r="M103" s="27">
        <f t="shared" si="25"/>
        <v>12.14432</v>
      </c>
      <c r="N103" s="27">
        <f t="shared" si="26"/>
        <v>12.14432</v>
      </c>
      <c r="O103" s="27">
        <f t="shared" si="30"/>
        <v>-1009.8376599999981</v>
      </c>
      <c r="P103" s="27">
        <f t="shared" si="31"/>
        <v>1009.8376599999981</v>
      </c>
    </row>
    <row r="104" spans="1:16">
      <c r="A104" s="30">
        <v>38869</v>
      </c>
      <c r="C104" s="6">
        <v>96</v>
      </c>
      <c r="D104" s="29">
        <f t="shared" si="22"/>
        <v>32</v>
      </c>
      <c r="E104" s="29">
        <f t="shared" si="27"/>
        <v>3072</v>
      </c>
      <c r="F104" s="29">
        <f t="shared" si="23"/>
        <v>-2629</v>
      </c>
      <c r="G104" s="34">
        <f>+Inputs!$D$3</f>
        <v>0.37951000000000001</v>
      </c>
      <c r="I104" s="27">
        <f t="shared" si="28"/>
        <v>5701</v>
      </c>
      <c r="K104" s="27">
        <f t="shared" si="24"/>
        <v>32</v>
      </c>
      <c r="L104" s="27">
        <f t="shared" si="29"/>
        <v>3072</v>
      </c>
      <c r="M104" s="27">
        <f t="shared" si="25"/>
        <v>12.14432</v>
      </c>
      <c r="N104" s="27">
        <f t="shared" si="26"/>
        <v>12.14432</v>
      </c>
      <c r="O104" s="27">
        <f t="shared" si="30"/>
        <v>-997.6933399999981</v>
      </c>
      <c r="P104" s="27">
        <f t="shared" si="31"/>
        <v>997.6933399999981</v>
      </c>
    </row>
    <row r="105" spans="1:16">
      <c r="A105" s="31">
        <v>38899</v>
      </c>
      <c r="C105" s="6">
        <v>97</v>
      </c>
      <c r="D105" s="29">
        <f t="shared" ref="D105:D136" si="32">ROUND(-(+$B$9/180)*1,0)</f>
        <v>32</v>
      </c>
      <c r="E105" s="29">
        <f t="shared" si="27"/>
        <v>3104</v>
      </c>
      <c r="F105" s="29">
        <f t="shared" ref="F105:F136" si="33">$B$9+E105</f>
        <v>-2597</v>
      </c>
      <c r="G105" s="34">
        <f>+Inputs!$D$3</f>
        <v>0.37951000000000001</v>
      </c>
      <c r="I105" s="27">
        <f t="shared" si="28"/>
        <v>5701</v>
      </c>
      <c r="K105" s="27">
        <f t="shared" ref="K105:K136" si="34">D105</f>
        <v>32</v>
      </c>
      <c r="L105" s="27">
        <f t="shared" si="29"/>
        <v>3104</v>
      </c>
      <c r="M105" s="27">
        <f t="shared" ref="M105:M136" si="35">K105*G105</f>
        <v>12.14432</v>
      </c>
      <c r="N105" s="27">
        <f t="shared" ref="N105:N136" si="36">M105-J105</f>
        <v>12.14432</v>
      </c>
      <c r="O105" s="27">
        <f t="shared" si="30"/>
        <v>-985.54901999999811</v>
      </c>
      <c r="P105" s="27">
        <f t="shared" si="31"/>
        <v>985.54901999999811</v>
      </c>
    </row>
    <row r="106" spans="1:16">
      <c r="A106" s="30">
        <v>38930</v>
      </c>
      <c r="C106" s="6">
        <v>98</v>
      </c>
      <c r="D106" s="29">
        <f t="shared" si="32"/>
        <v>32</v>
      </c>
      <c r="E106" s="29">
        <f t="shared" ref="E106:E137" si="37">+E105+D106</f>
        <v>3136</v>
      </c>
      <c r="F106" s="29">
        <f t="shared" si="33"/>
        <v>-2565</v>
      </c>
      <c r="G106" s="34">
        <f>+Inputs!$D$3</f>
        <v>0.37951000000000001</v>
      </c>
      <c r="I106" s="27">
        <f t="shared" ref="I106:I137" si="38">+I105+H106</f>
        <v>5701</v>
      </c>
      <c r="K106" s="27">
        <f t="shared" si="34"/>
        <v>32</v>
      </c>
      <c r="L106" s="27">
        <f t="shared" ref="L106:L137" si="39">+L105+K106</f>
        <v>3136</v>
      </c>
      <c r="M106" s="27">
        <f t="shared" si="35"/>
        <v>12.14432</v>
      </c>
      <c r="N106" s="27">
        <f t="shared" si="36"/>
        <v>12.14432</v>
      </c>
      <c r="O106" s="27">
        <f t="shared" ref="O106:O137" si="40">+O105+N106</f>
        <v>-973.40469999999812</v>
      </c>
      <c r="P106" s="27">
        <f t="shared" ref="P106:P137" si="41">P105-N106</f>
        <v>973.40469999999812</v>
      </c>
    </row>
    <row r="107" spans="1:16">
      <c r="A107" s="31">
        <v>38961</v>
      </c>
      <c r="C107" s="6">
        <v>99</v>
      </c>
      <c r="D107" s="29">
        <f t="shared" si="32"/>
        <v>32</v>
      </c>
      <c r="E107" s="29">
        <f t="shared" si="37"/>
        <v>3168</v>
      </c>
      <c r="F107" s="29">
        <f t="shared" si="33"/>
        <v>-2533</v>
      </c>
      <c r="G107" s="34">
        <f>+Inputs!$D$3</f>
        <v>0.37951000000000001</v>
      </c>
      <c r="I107" s="27">
        <f t="shared" si="38"/>
        <v>5701</v>
      </c>
      <c r="K107" s="27">
        <f t="shared" si="34"/>
        <v>32</v>
      </c>
      <c r="L107" s="27">
        <f t="shared" si="39"/>
        <v>3168</v>
      </c>
      <c r="M107" s="27">
        <f t="shared" si="35"/>
        <v>12.14432</v>
      </c>
      <c r="N107" s="27">
        <f t="shared" si="36"/>
        <v>12.14432</v>
      </c>
      <c r="O107" s="27">
        <f t="shared" si="40"/>
        <v>-961.26037999999812</v>
      </c>
      <c r="P107" s="27">
        <f t="shared" si="41"/>
        <v>961.26037999999812</v>
      </c>
    </row>
    <row r="108" spans="1:16">
      <c r="A108" s="30">
        <v>38991</v>
      </c>
      <c r="C108" s="6">
        <v>100</v>
      </c>
      <c r="D108" s="29">
        <f t="shared" si="32"/>
        <v>32</v>
      </c>
      <c r="E108" s="29">
        <f t="shared" si="37"/>
        <v>3200</v>
      </c>
      <c r="F108" s="29">
        <f t="shared" si="33"/>
        <v>-2501</v>
      </c>
      <c r="G108" s="34">
        <f>+Inputs!$D$3</f>
        <v>0.37951000000000001</v>
      </c>
      <c r="I108" s="27">
        <f t="shared" si="38"/>
        <v>5701</v>
      </c>
      <c r="K108" s="27">
        <f t="shared" si="34"/>
        <v>32</v>
      </c>
      <c r="L108" s="27">
        <f t="shared" si="39"/>
        <v>3200</v>
      </c>
      <c r="M108" s="27">
        <f t="shared" si="35"/>
        <v>12.14432</v>
      </c>
      <c r="N108" s="27">
        <f t="shared" si="36"/>
        <v>12.14432</v>
      </c>
      <c r="O108" s="27">
        <f t="shared" si="40"/>
        <v>-949.11605999999813</v>
      </c>
      <c r="P108" s="27">
        <f t="shared" si="41"/>
        <v>949.11605999999813</v>
      </c>
    </row>
    <row r="109" spans="1:16">
      <c r="A109" s="31">
        <v>39022</v>
      </c>
      <c r="C109" s="6">
        <v>101</v>
      </c>
      <c r="D109" s="29">
        <f t="shared" si="32"/>
        <v>32</v>
      </c>
      <c r="E109" s="29">
        <f t="shared" si="37"/>
        <v>3232</v>
      </c>
      <c r="F109" s="29">
        <f t="shared" si="33"/>
        <v>-2469</v>
      </c>
      <c r="G109" s="34">
        <f>+Inputs!$D$3</f>
        <v>0.37951000000000001</v>
      </c>
      <c r="I109" s="27">
        <f t="shared" si="38"/>
        <v>5701</v>
      </c>
      <c r="K109" s="27">
        <f t="shared" si="34"/>
        <v>32</v>
      </c>
      <c r="L109" s="27">
        <f t="shared" si="39"/>
        <v>3232</v>
      </c>
      <c r="M109" s="27">
        <f t="shared" si="35"/>
        <v>12.14432</v>
      </c>
      <c r="N109" s="27">
        <f t="shared" si="36"/>
        <v>12.14432</v>
      </c>
      <c r="O109" s="27">
        <f t="shared" si="40"/>
        <v>-936.97173999999814</v>
      </c>
      <c r="P109" s="27">
        <f t="shared" si="41"/>
        <v>936.97173999999814</v>
      </c>
    </row>
    <row r="110" spans="1:16">
      <c r="A110" s="30">
        <v>39052</v>
      </c>
      <c r="C110" s="6">
        <v>102</v>
      </c>
      <c r="D110" s="29">
        <f t="shared" si="32"/>
        <v>32</v>
      </c>
      <c r="E110" s="29">
        <f t="shared" si="37"/>
        <v>3264</v>
      </c>
      <c r="F110" s="29">
        <f t="shared" si="33"/>
        <v>-2437</v>
      </c>
      <c r="G110" s="34">
        <f>+Inputs!$D$3</f>
        <v>0.37951000000000001</v>
      </c>
      <c r="I110" s="27">
        <f t="shared" si="38"/>
        <v>5701</v>
      </c>
      <c r="K110" s="27">
        <f t="shared" si="34"/>
        <v>32</v>
      </c>
      <c r="L110" s="27">
        <f t="shared" si="39"/>
        <v>3264</v>
      </c>
      <c r="M110" s="27">
        <f t="shared" si="35"/>
        <v>12.14432</v>
      </c>
      <c r="N110" s="27">
        <f t="shared" si="36"/>
        <v>12.14432</v>
      </c>
      <c r="O110" s="27">
        <f t="shared" si="40"/>
        <v>-924.82741999999814</v>
      </c>
      <c r="P110" s="27">
        <f t="shared" si="41"/>
        <v>924.82741999999814</v>
      </c>
    </row>
    <row r="111" spans="1:16">
      <c r="A111" s="31">
        <v>39083</v>
      </c>
      <c r="C111" s="6">
        <v>103</v>
      </c>
      <c r="D111" s="29">
        <f t="shared" si="32"/>
        <v>32</v>
      </c>
      <c r="E111" s="29">
        <f t="shared" si="37"/>
        <v>3296</v>
      </c>
      <c r="F111" s="29">
        <f t="shared" si="33"/>
        <v>-2405</v>
      </c>
      <c r="G111" s="34">
        <f>+Inputs!$D$3</f>
        <v>0.37951000000000001</v>
      </c>
      <c r="I111" s="27">
        <f t="shared" si="38"/>
        <v>5701</v>
      </c>
      <c r="K111" s="27">
        <f t="shared" si="34"/>
        <v>32</v>
      </c>
      <c r="L111" s="27">
        <f t="shared" si="39"/>
        <v>3296</v>
      </c>
      <c r="M111" s="27">
        <f t="shared" si="35"/>
        <v>12.14432</v>
      </c>
      <c r="N111" s="27">
        <f t="shared" si="36"/>
        <v>12.14432</v>
      </c>
      <c r="O111" s="27">
        <f t="shared" si="40"/>
        <v>-912.68309999999815</v>
      </c>
      <c r="P111" s="27">
        <f t="shared" si="41"/>
        <v>912.68309999999815</v>
      </c>
    </row>
    <row r="112" spans="1:16">
      <c r="A112" s="30">
        <v>39114</v>
      </c>
      <c r="C112" s="6">
        <v>104</v>
      </c>
      <c r="D112" s="29">
        <f t="shared" si="32"/>
        <v>32</v>
      </c>
      <c r="E112" s="29">
        <f t="shared" si="37"/>
        <v>3328</v>
      </c>
      <c r="F112" s="29">
        <f t="shared" si="33"/>
        <v>-2373</v>
      </c>
      <c r="G112" s="34">
        <f>+Inputs!$D$3</f>
        <v>0.37951000000000001</v>
      </c>
      <c r="I112" s="27">
        <f t="shared" si="38"/>
        <v>5701</v>
      </c>
      <c r="K112" s="27">
        <f t="shared" si="34"/>
        <v>32</v>
      </c>
      <c r="L112" s="27">
        <f t="shared" si="39"/>
        <v>3328</v>
      </c>
      <c r="M112" s="27">
        <f t="shared" si="35"/>
        <v>12.14432</v>
      </c>
      <c r="N112" s="27">
        <f t="shared" si="36"/>
        <v>12.14432</v>
      </c>
      <c r="O112" s="27">
        <f t="shared" si="40"/>
        <v>-900.53877999999816</v>
      </c>
      <c r="P112" s="27">
        <f t="shared" si="41"/>
        <v>900.53877999999816</v>
      </c>
    </row>
    <row r="113" spans="1:16">
      <c r="A113" s="31">
        <v>39142</v>
      </c>
      <c r="C113" s="6">
        <v>105</v>
      </c>
      <c r="D113" s="29">
        <f t="shared" si="32"/>
        <v>32</v>
      </c>
      <c r="E113" s="29">
        <f t="shared" si="37"/>
        <v>3360</v>
      </c>
      <c r="F113" s="29">
        <f t="shared" si="33"/>
        <v>-2341</v>
      </c>
      <c r="G113" s="34">
        <f>+Inputs!$D$3</f>
        <v>0.37951000000000001</v>
      </c>
      <c r="I113" s="27">
        <f t="shared" si="38"/>
        <v>5701</v>
      </c>
      <c r="K113" s="27">
        <f t="shared" si="34"/>
        <v>32</v>
      </c>
      <c r="L113" s="27">
        <f t="shared" si="39"/>
        <v>3360</v>
      </c>
      <c r="M113" s="27">
        <f t="shared" si="35"/>
        <v>12.14432</v>
      </c>
      <c r="N113" s="27">
        <f t="shared" si="36"/>
        <v>12.14432</v>
      </c>
      <c r="O113" s="27">
        <f t="shared" si="40"/>
        <v>-888.39445999999816</v>
      </c>
      <c r="P113" s="27">
        <f t="shared" si="41"/>
        <v>888.39445999999816</v>
      </c>
    </row>
    <row r="114" spans="1:16">
      <c r="A114" s="30">
        <v>39173</v>
      </c>
      <c r="C114" s="6">
        <v>106</v>
      </c>
      <c r="D114" s="29">
        <f t="shared" si="32"/>
        <v>32</v>
      </c>
      <c r="E114" s="29">
        <f t="shared" si="37"/>
        <v>3392</v>
      </c>
      <c r="F114" s="29">
        <f t="shared" si="33"/>
        <v>-2309</v>
      </c>
      <c r="G114" s="34">
        <f>+Inputs!$D$3</f>
        <v>0.37951000000000001</v>
      </c>
      <c r="I114" s="27">
        <f t="shared" si="38"/>
        <v>5701</v>
      </c>
      <c r="K114" s="27">
        <f t="shared" si="34"/>
        <v>32</v>
      </c>
      <c r="L114" s="27">
        <f t="shared" si="39"/>
        <v>3392</v>
      </c>
      <c r="M114" s="27">
        <f t="shared" si="35"/>
        <v>12.14432</v>
      </c>
      <c r="N114" s="27">
        <f t="shared" si="36"/>
        <v>12.14432</v>
      </c>
      <c r="O114" s="27">
        <f t="shared" si="40"/>
        <v>-876.25013999999817</v>
      </c>
      <c r="P114" s="27">
        <f t="shared" si="41"/>
        <v>876.25013999999817</v>
      </c>
    </row>
    <row r="115" spans="1:16">
      <c r="A115" s="31">
        <v>39203</v>
      </c>
      <c r="C115" s="6">
        <v>107</v>
      </c>
      <c r="D115" s="29">
        <f t="shared" si="32"/>
        <v>32</v>
      </c>
      <c r="E115" s="29">
        <f t="shared" si="37"/>
        <v>3424</v>
      </c>
      <c r="F115" s="29">
        <f t="shared" si="33"/>
        <v>-2277</v>
      </c>
      <c r="G115" s="34">
        <f>+Inputs!$D$3</f>
        <v>0.37951000000000001</v>
      </c>
      <c r="I115" s="27">
        <f t="shared" si="38"/>
        <v>5701</v>
      </c>
      <c r="K115" s="27">
        <f t="shared" si="34"/>
        <v>32</v>
      </c>
      <c r="L115" s="27">
        <f t="shared" si="39"/>
        <v>3424</v>
      </c>
      <c r="M115" s="27">
        <f t="shared" si="35"/>
        <v>12.14432</v>
      </c>
      <c r="N115" s="27">
        <f t="shared" si="36"/>
        <v>12.14432</v>
      </c>
      <c r="O115" s="27">
        <f t="shared" si="40"/>
        <v>-864.10581999999818</v>
      </c>
      <c r="P115" s="27">
        <f t="shared" si="41"/>
        <v>864.10581999999818</v>
      </c>
    </row>
    <row r="116" spans="1:16">
      <c r="A116" s="30">
        <v>39234</v>
      </c>
      <c r="C116" s="6">
        <v>108</v>
      </c>
      <c r="D116" s="29">
        <f t="shared" si="32"/>
        <v>32</v>
      </c>
      <c r="E116" s="29">
        <f t="shared" si="37"/>
        <v>3456</v>
      </c>
      <c r="F116" s="29">
        <f t="shared" si="33"/>
        <v>-2245</v>
      </c>
      <c r="G116" s="34">
        <f>+Inputs!$D$3</f>
        <v>0.37951000000000001</v>
      </c>
      <c r="I116" s="27">
        <f t="shared" si="38"/>
        <v>5701</v>
      </c>
      <c r="K116" s="27">
        <f t="shared" si="34"/>
        <v>32</v>
      </c>
      <c r="L116" s="27">
        <f t="shared" si="39"/>
        <v>3456</v>
      </c>
      <c r="M116" s="27">
        <f t="shared" si="35"/>
        <v>12.14432</v>
      </c>
      <c r="N116" s="27">
        <f t="shared" si="36"/>
        <v>12.14432</v>
      </c>
      <c r="O116" s="27">
        <f t="shared" si="40"/>
        <v>-851.96149999999818</v>
      </c>
      <c r="P116" s="27">
        <f t="shared" si="41"/>
        <v>851.96149999999818</v>
      </c>
    </row>
    <row r="117" spans="1:16">
      <c r="A117" s="31">
        <v>39264</v>
      </c>
      <c r="C117" s="6">
        <v>109</v>
      </c>
      <c r="D117" s="29">
        <f t="shared" si="32"/>
        <v>32</v>
      </c>
      <c r="E117" s="29">
        <f t="shared" si="37"/>
        <v>3488</v>
      </c>
      <c r="F117" s="29">
        <f t="shared" si="33"/>
        <v>-2213</v>
      </c>
      <c r="G117" s="34">
        <f>+Inputs!$D$3</f>
        <v>0.37951000000000001</v>
      </c>
      <c r="I117" s="27">
        <f t="shared" si="38"/>
        <v>5701</v>
      </c>
      <c r="K117" s="27">
        <f t="shared" si="34"/>
        <v>32</v>
      </c>
      <c r="L117" s="27">
        <f t="shared" si="39"/>
        <v>3488</v>
      </c>
      <c r="M117" s="27">
        <f t="shared" si="35"/>
        <v>12.14432</v>
      </c>
      <c r="N117" s="27">
        <f t="shared" si="36"/>
        <v>12.14432</v>
      </c>
      <c r="O117" s="27">
        <f t="shared" si="40"/>
        <v>-839.81717999999819</v>
      </c>
      <c r="P117" s="27">
        <f t="shared" si="41"/>
        <v>839.81717999999819</v>
      </c>
    </row>
    <row r="118" spans="1:16">
      <c r="A118" s="30">
        <v>39295</v>
      </c>
      <c r="C118" s="6">
        <v>110</v>
      </c>
      <c r="D118" s="29">
        <f t="shared" si="32"/>
        <v>32</v>
      </c>
      <c r="E118" s="29">
        <f t="shared" si="37"/>
        <v>3520</v>
      </c>
      <c r="F118" s="29">
        <f t="shared" si="33"/>
        <v>-2181</v>
      </c>
      <c r="G118" s="34">
        <f>+Inputs!$D$3</f>
        <v>0.37951000000000001</v>
      </c>
      <c r="I118" s="27">
        <f t="shared" si="38"/>
        <v>5701</v>
      </c>
      <c r="K118" s="27">
        <f t="shared" si="34"/>
        <v>32</v>
      </c>
      <c r="L118" s="27">
        <f t="shared" si="39"/>
        <v>3520</v>
      </c>
      <c r="M118" s="27">
        <f t="shared" si="35"/>
        <v>12.14432</v>
      </c>
      <c r="N118" s="27">
        <f t="shared" si="36"/>
        <v>12.14432</v>
      </c>
      <c r="O118" s="27">
        <f t="shared" si="40"/>
        <v>-827.6728599999982</v>
      </c>
      <c r="P118" s="27">
        <f t="shared" si="41"/>
        <v>827.6728599999982</v>
      </c>
    </row>
    <row r="119" spans="1:16">
      <c r="A119" s="31">
        <v>39326</v>
      </c>
      <c r="C119" s="6">
        <v>111</v>
      </c>
      <c r="D119" s="29">
        <f t="shared" si="32"/>
        <v>32</v>
      </c>
      <c r="E119" s="29">
        <f t="shared" si="37"/>
        <v>3552</v>
      </c>
      <c r="F119" s="29">
        <f t="shared" si="33"/>
        <v>-2149</v>
      </c>
      <c r="G119" s="34">
        <f>+Inputs!$D$3</f>
        <v>0.37951000000000001</v>
      </c>
      <c r="I119" s="27">
        <f t="shared" si="38"/>
        <v>5701</v>
      </c>
      <c r="K119" s="27">
        <f t="shared" si="34"/>
        <v>32</v>
      </c>
      <c r="L119" s="27">
        <f t="shared" si="39"/>
        <v>3552</v>
      </c>
      <c r="M119" s="27">
        <f t="shared" si="35"/>
        <v>12.14432</v>
      </c>
      <c r="N119" s="27">
        <f t="shared" si="36"/>
        <v>12.14432</v>
      </c>
      <c r="O119" s="27">
        <f t="shared" si="40"/>
        <v>-815.5285399999982</v>
      </c>
      <c r="P119" s="27">
        <f t="shared" si="41"/>
        <v>815.5285399999982</v>
      </c>
    </row>
    <row r="120" spans="1:16">
      <c r="A120" s="30">
        <v>39356</v>
      </c>
      <c r="C120" s="6">
        <v>112</v>
      </c>
      <c r="D120" s="29">
        <f t="shared" si="32"/>
        <v>32</v>
      </c>
      <c r="E120" s="29">
        <f t="shared" si="37"/>
        <v>3584</v>
      </c>
      <c r="F120" s="29">
        <f t="shared" si="33"/>
        <v>-2117</v>
      </c>
      <c r="G120" s="34">
        <f>+Inputs!$D$3</f>
        <v>0.37951000000000001</v>
      </c>
      <c r="I120" s="27">
        <f t="shared" si="38"/>
        <v>5701</v>
      </c>
      <c r="K120" s="27">
        <f t="shared" si="34"/>
        <v>32</v>
      </c>
      <c r="L120" s="27">
        <f t="shared" si="39"/>
        <v>3584</v>
      </c>
      <c r="M120" s="27">
        <f t="shared" si="35"/>
        <v>12.14432</v>
      </c>
      <c r="N120" s="27">
        <f t="shared" si="36"/>
        <v>12.14432</v>
      </c>
      <c r="O120" s="27">
        <f t="shared" si="40"/>
        <v>-803.38421999999821</v>
      </c>
      <c r="P120" s="27">
        <f t="shared" si="41"/>
        <v>803.38421999999821</v>
      </c>
    </row>
    <row r="121" spans="1:16">
      <c r="A121" s="31">
        <v>39387</v>
      </c>
      <c r="C121" s="6">
        <v>113</v>
      </c>
      <c r="D121" s="29">
        <f t="shared" si="32"/>
        <v>32</v>
      </c>
      <c r="E121" s="29">
        <f t="shared" si="37"/>
        <v>3616</v>
      </c>
      <c r="F121" s="29">
        <f t="shared" si="33"/>
        <v>-2085</v>
      </c>
      <c r="G121" s="34">
        <f>+Inputs!$D$3</f>
        <v>0.37951000000000001</v>
      </c>
      <c r="I121" s="27">
        <f t="shared" si="38"/>
        <v>5701</v>
      </c>
      <c r="K121" s="27">
        <f t="shared" si="34"/>
        <v>32</v>
      </c>
      <c r="L121" s="27">
        <f t="shared" si="39"/>
        <v>3616</v>
      </c>
      <c r="M121" s="27">
        <f t="shared" si="35"/>
        <v>12.14432</v>
      </c>
      <c r="N121" s="27">
        <f t="shared" si="36"/>
        <v>12.14432</v>
      </c>
      <c r="O121" s="27">
        <f t="shared" si="40"/>
        <v>-791.23989999999822</v>
      </c>
      <c r="P121" s="27">
        <f t="shared" si="41"/>
        <v>791.23989999999822</v>
      </c>
    </row>
    <row r="122" spans="1:16">
      <c r="A122" s="30">
        <v>39417</v>
      </c>
      <c r="C122" s="6">
        <v>114</v>
      </c>
      <c r="D122" s="29">
        <f t="shared" si="32"/>
        <v>32</v>
      </c>
      <c r="E122" s="29">
        <f t="shared" si="37"/>
        <v>3648</v>
      </c>
      <c r="F122" s="29">
        <f t="shared" si="33"/>
        <v>-2053</v>
      </c>
      <c r="G122" s="34">
        <f>+Inputs!$D$3</f>
        <v>0.37951000000000001</v>
      </c>
      <c r="I122" s="27">
        <f t="shared" si="38"/>
        <v>5701</v>
      </c>
      <c r="K122" s="27">
        <f t="shared" si="34"/>
        <v>32</v>
      </c>
      <c r="L122" s="27">
        <f t="shared" si="39"/>
        <v>3648</v>
      </c>
      <c r="M122" s="27">
        <f t="shared" si="35"/>
        <v>12.14432</v>
      </c>
      <c r="N122" s="27">
        <f t="shared" si="36"/>
        <v>12.14432</v>
      </c>
      <c r="O122" s="27">
        <f t="shared" si="40"/>
        <v>-779.09557999999822</v>
      </c>
      <c r="P122" s="27">
        <f t="shared" si="41"/>
        <v>779.09557999999822</v>
      </c>
    </row>
    <row r="123" spans="1:16">
      <c r="A123" s="31">
        <v>39448</v>
      </c>
      <c r="C123" s="6">
        <v>115</v>
      </c>
      <c r="D123" s="29">
        <f t="shared" si="32"/>
        <v>32</v>
      </c>
      <c r="E123" s="29">
        <f t="shared" si="37"/>
        <v>3680</v>
      </c>
      <c r="F123" s="29">
        <f t="shared" si="33"/>
        <v>-2021</v>
      </c>
      <c r="G123" s="34">
        <f>+Inputs!$D$3</f>
        <v>0.37951000000000001</v>
      </c>
      <c r="I123" s="27">
        <f t="shared" si="38"/>
        <v>5701</v>
      </c>
      <c r="K123" s="27">
        <f t="shared" si="34"/>
        <v>32</v>
      </c>
      <c r="L123" s="27">
        <f t="shared" si="39"/>
        <v>3680</v>
      </c>
      <c r="M123" s="27">
        <f t="shared" si="35"/>
        <v>12.14432</v>
      </c>
      <c r="N123" s="27">
        <f t="shared" si="36"/>
        <v>12.14432</v>
      </c>
      <c r="O123" s="27">
        <f t="shared" si="40"/>
        <v>-766.95125999999823</v>
      </c>
      <c r="P123" s="27">
        <f t="shared" si="41"/>
        <v>766.95125999999823</v>
      </c>
    </row>
    <row r="124" spans="1:16">
      <c r="A124" s="30">
        <v>39479</v>
      </c>
      <c r="C124" s="6">
        <v>116</v>
      </c>
      <c r="D124" s="29">
        <f t="shared" si="32"/>
        <v>32</v>
      </c>
      <c r="E124" s="29">
        <f t="shared" si="37"/>
        <v>3712</v>
      </c>
      <c r="F124" s="29">
        <f t="shared" si="33"/>
        <v>-1989</v>
      </c>
      <c r="G124" s="34">
        <f>+Inputs!$D$3</f>
        <v>0.37951000000000001</v>
      </c>
      <c r="I124" s="27">
        <f t="shared" si="38"/>
        <v>5701</v>
      </c>
      <c r="K124" s="27">
        <f t="shared" si="34"/>
        <v>32</v>
      </c>
      <c r="L124" s="27">
        <f t="shared" si="39"/>
        <v>3712</v>
      </c>
      <c r="M124" s="27">
        <f t="shared" si="35"/>
        <v>12.14432</v>
      </c>
      <c r="N124" s="27">
        <f t="shared" si="36"/>
        <v>12.14432</v>
      </c>
      <c r="O124" s="27">
        <f t="shared" si="40"/>
        <v>-754.80693999999824</v>
      </c>
      <c r="P124" s="27">
        <f t="shared" si="41"/>
        <v>754.80693999999824</v>
      </c>
    </row>
    <row r="125" spans="1:16">
      <c r="A125" s="31">
        <v>39508</v>
      </c>
      <c r="C125" s="6">
        <v>117</v>
      </c>
      <c r="D125" s="29">
        <f t="shared" si="32"/>
        <v>32</v>
      </c>
      <c r="E125" s="29">
        <f t="shared" si="37"/>
        <v>3744</v>
      </c>
      <c r="F125" s="29">
        <f t="shared" si="33"/>
        <v>-1957</v>
      </c>
      <c r="G125" s="34">
        <f>+Inputs!$D$3</f>
        <v>0.37951000000000001</v>
      </c>
      <c r="I125" s="27">
        <f t="shared" si="38"/>
        <v>5701</v>
      </c>
      <c r="K125" s="27">
        <f t="shared" si="34"/>
        <v>32</v>
      </c>
      <c r="L125" s="27">
        <f t="shared" si="39"/>
        <v>3744</v>
      </c>
      <c r="M125" s="27">
        <f t="shared" si="35"/>
        <v>12.14432</v>
      </c>
      <c r="N125" s="27">
        <f t="shared" si="36"/>
        <v>12.14432</v>
      </c>
      <c r="O125" s="27">
        <f t="shared" si="40"/>
        <v>-742.66261999999824</v>
      </c>
      <c r="P125" s="27">
        <f t="shared" si="41"/>
        <v>742.66261999999824</v>
      </c>
    </row>
    <row r="126" spans="1:16">
      <c r="A126" s="30">
        <v>39539</v>
      </c>
      <c r="C126" s="6">
        <v>118</v>
      </c>
      <c r="D126" s="29">
        <f t="shared" si="32"/>
        <v>32</v>
      </c>
      <c r="E126" s="29">
        <f t="shared" si="37"/>
        <v>3776</v>
      </c>
      <c r="F126" s="29">
        <f t="shared" si="33"/>
        <v>-1925</v>
      </c>
      <c r="G126" s="34">
        <f>+Inputs!$D$3</f>
        <v>0.37951000000000001</v>
      </c>
      <c r="I126" s="27">
        <f t="shared" si="38"/>
        <v>5701</v>
      </c>
      <c r="K126" s="27">
        <f t="shared" si="34"/>
        <v>32</v>
      </c>
      <c r="L126" s="27">
        <f t="shared" si="39"/>
        <v>3776</v>
      </c>
      <c r="M126" s="27">
        <f t="shared" si="35"/>
        <v>12.14432</v>
      </c>
      <c r="N126" s="27">
        <f t="shared" si="36"/>
        <v>12.14432</v>
      </c>
      <c r="O126" s="27">
        <f t="shared" si="40"/>
        <v>-730.51829999999825</v>
      </c>
      <c r="P126" s="27">
        <f t="shared" si="41"/>
        <v>730.51829999999825</v>
      </c>
    </row>
    <row r="127" spans="1:16">
      <c r="A127" s="31">
        <v>39569</v>
      </c>
      <c r="C127" s="6">
        <v>119</v>
      </c>
      <c r="D127" s="29">
        <f t="shared" si="32"/>
        <v>32</v>
      </c>
      <c r="E127" s="29">
        <f t="shared" si="37"/>
        <v>3808</v>
      </c>
      <c r="F127" s="29">
        <f t="shared" si="33"/>
        <v>-1893</v>
      </c>
      <c r="G127" s="34">
        <f>+Inputs!$D$3</f>
        <v>0.37951000000000001</v>
      </c>
      <c r="I127" s="27">
        <f t="shared" si="38"/>
        <v>5701</v>
      </c>
      <c r="K127" s="27">
        <f t="shared" si="34"/>
        <v>32</v>
      </c>
      <c r="L127" s="27">
        <f t="shared" si="39"/>
        <v>3808</v>
      </c>
      <c r="M127" s="27">
        <f t="shared" si="35"/>
        <v>12.14432</v>
      </c>
      <c r="N127" s="27">
        <f t="shared" si="36"/>
        <v>12.14432</v>
      </c>
      <c r="O127" s="27">
        <f t="shared" si="40"/>
        <v>-718.37397999999826</v>
      </c>
      <c r="P127" s="27">
        <f t="shared" si="41"/>
        <v>718.37397999999826</v>
      </c>
    </row>
    <row r="128" spans="1:16">
      <c r="A128" s="30">
        <v>39600</v>
      </c>
      <c r="C128" s="6">
        <v>120</v>
      </c>
      <c r="D128" s="29">
        <f t="shared" si="32"/>
        <v>32</v>
      </c>
      <c r="E128" s="29">
        <f t="shared" si="37"/>
        <v>3840</v>
      </c>
      <c r="F128" s="29">
        <f t="shared" si="33"/>
        <v>-1861</v>
      </c>
      <c r="G128" s="34">
        <f>+Inputs!$D$3</f>
        <v>0.37951000000000001</v>
      </c>
      <c r="I128" s="27">
        <f t="shared" si="38"/>
        <v>5701</v>
      </c>
      <c r="K128" s="27">
        <f t="shared" si="34"/>
        <v>32</v>
      </c>
      <c r="L128" s="27">
        <f t="shared" si="39"/>
        <v>3840</v>
      </c>
      <c r="M128" s="27">
        <f t="shared" si="35"/>
        <v>12.14432</v>
      </c>
      <c r="N128" s="27">
        <f t="shared" si="36"/>
        <v>12.14432</v>
      </c>
      <c r="O128" s="27">
        <f t="shared" si="40"/>
        <v>-706.22965999999826</v>
      </c>
      <c r="P128" s="27">
        <f t="shared" si="41"/>
        <v>706.22965999999826</v>
      </c>
    </row>
    <row r="129" spans="1:16">
      <c r="A129" s="31">
        <v>39630</v>
      </c>
      <c r="C129" s="6">
        <v>121</v>
      </c>
      <c r="D129" s="29">
        <f t="shared" si="32"/>
        <v>32</v>
      </c>
      <c r="E129" s="29">
        <f t="shared" si="37"/>
        <v>3872</v>
      </c>
      <c r="F129" s="29">
        <f t="shared" si="33"/>
        <v>-1829</v>
      </c>
      <c r="G129" s="34">
        <f>+Inputs!$D$3</f>
        <v>0.37951000000000001</v>
      </c>
      <c r="I129" s="27">
        <f t="shared" si="38"/>
        <v>5701</v>
      </c>
      <c r="K129" s="27">
        <f t="shared" si="34"/>
        <v>32</v>
      </c>
      <c r="L129" s="27">
        <f t="shared" si="39"/>
        <v>3872</v>
      </c>
      <c r="M129" s="27">
        <f t="shared" si="35"/>
        <v>12.14432</v>
      </c>
      <c r="N129" s="27">
        <f t="shared" si="36"/>
        <v>12.14432</v>
      </c>
      <c r="O129" s="27">
        <f t="shared" si="40"/>
        <v>-694.08533999999827</v>
      </c>
      <c r="P129" s="27">
        <f t="shared" si="41"/>
        <v>694.08533999999827</v>
      </c>
    </row>
    <row r="130" spans="1:16">
      <c r="A130" s="30">
        <v>39661</v>
      </c>
      <c r="C130" s="6">
        <v>122</v>
      </c>
      <c r="D130" s="29">
        <f t="shared" si="32"/>
        <v>32</v>
      </c>
      <c r="E130" s="29">
        <f t="shared" si="37"/>
        <v>3904</v>
      </c>
      <c r="F130" s="29">
        <f t="shared" si="33"/>
        <v>-1797</v>
      </c>
      <c r="G130" s="34">
        <f>+Inputs!$D$3</f>
        <v>0.37951000000000001</v>
      </c>
      <c r="I130" s="27">
        <f t="shared" si="38"/>
        <v>5701</v>
      </c>
      <c r="K130" s="27">
        <f t="shared" si="34"/>
        <v>32</v>
      </c>
      <c r="L130" s="27">
        <f t="shared" si="39"/>
        <v>3904</v>
      </c>
      <c r="M130" s="27">
        <f t="shared" si="35"/>
        <v>12.14432</v>
      </c>
      <c r="N130" s="27">
        <f t="shared" si="36"/>
        <v>12.14432</v>
      </c>
      <c r="O130" s="27">
        <f t="shared" si="40"/>
        <v>-681.94101999999828</v>
      </c>
      <c r="P130" s="27">
        <f t="shared" si="41"/>
        <v>681.94101999999828</v>
      </c>
    </row>
    <row r="131" spans="1:16">
      <c r="A131" s="31">
        <v>39692</v>
      </c>
      <c r="C131" s="6">
        <v>123</v>
      </c>
      <c r="D131" s="29">
        <f t="shared" si="32"/>
        <v>32</v>
      </c>
      <c r="E131" s="29">
        <f t="shared" si="37"/>
        <v>3936</v>
      </c>
      <c r="F131" s="29">
        <f t="shared" si="33"/>
        <v>-1765</v>
      </c>
      <c r="G131" s="34">
        <f>+Inputs!$D$3</f>
        <v>0.37951000000000001</v>
      </c>
      <c r="I131" s="27">
        <f t="shared" si="38"/>
        <v>5701</v>
      </c>
      <c r="K131" s="27">
        <f t="shared" si="34"/>
        <v>32</v>
      </c>
      <c r="L131" s="27">
        <f t="shared" si="39"/>
        <v>3936</v>
      </c>
      <c r="M131" s="27">
        <f t="shared" si="35"/>
        <v>12.14432</v>
      </c>
      <c r="N131" s="27">
        <f t="shared" si="36"/>
        <v>12.14432</v>
      </c>
      <c r="O131" s="27">
        <f t="shared" si="40"/>
        <v>-669.79669999999828</v>
      </c>
      <c r="P131" s="27">
        <f t="shared" si="41"/>
        <v>669.79669999999828</v>
      </c>
    </row>
    <row r="132" spans="1:16">
      <c r="A132" s="30">
        <v>39722</v>
      </c>
      <c r="C132" s="6">
        <v>124</v>
      </c>
      <c r="D132" s="29">
        <f t="shared" si="32"/>
        <v>32</v>
      </c>
      <c r="E132" s="29">
        <f t="shared" si="37"/>
        <v>3968</v>
      </c>
      <c r="F132" s="29">
        <f t="shared" si="33"/>
        <v>-1733</v>
      </c>
      <c r="G132" s="34">
        <f>+Inputs!$D$3</f>
        <v>0.37951000000000001</v>
      </c>
      <c r="I132" s="27">
        <f t="shared" si="38"/>
        <v>5701</v>
      </c>
      <c r="K132" s="27">
        <f t="shared" si="34"/>
        <v>32</v>
      </c>
      <c r="L132" s="27">
        <f t="shared" si="39"/>
        <v>3968</v>
      </c>
      <c r="M132" s="27">
        <f t="shared" si="35"/>
        <v>12.14432</v>
      </c>
      <c r="N132" s="27">
        <f t="shared" si="36"/>
        <v>12.14432</v>
      </c>
      <c r="O132" s="27">
        <f t="shared" si="40"/>
        <v>-657.65237999999829</v>
      </c>
      <c r="P132" s="27">
        <f t="shared" si="41"/>
        <v>657.65237999999829</v>
      </c>
    </row>
    <row r="133" spans="1:16">
      <c r="A133" s="31">
        <v>39753</v>
      </c>
      <c r="C133" s="6">
        <v>125</v>
      </c>
      <c r="D133" s="29">
        <f t="shared" si="32"/>
        <v>32</v>
      </c>
      <c r="E133" s="29">
        <f t="shared" si="37"/>
        <v>4000</v>
      </c>
      <c r="F133" s="29">
        <f t="shared" si="33"/>
        <v>-1701</v>
      </c>
      <c r="G133" s="34">
        <f>+Inputs!$D$3</f>
        <v>0.37951000000000001</v>
      </c>
      <c r="I133" s="27">
        <f t="shared" si="38"/>
        <v>5701</v>
      </c>
      <c r="K133" s="27">
        <f t="shared" si="34"/>
        <v>32</v>
      </c>
      <c r="L133" s="27">
        <f t="shared" si="39"/>
        <v>4000</v>
      </c>
      <c r="M133" s="27">
        <f t="shared" si="35"/>
        <v>12.14432</v>
      </c>
      <c r="N133" s="27">
        <f t="shared" si="36"/>
        <v>12.14432</v>
      </c>
      <c r="O133" s="27">
        <f t="shared" si="40"/>
        <v>-645.5080599999983</v>
      </c>
      <c r="P133" s="27">
        <f t="shared" si="41"/>
        <v>645.5080599999983</v>
      </c>
    </row>
    <row r="134" spans="1:16">
      <c r="A134" s="30">
        <v>39783</v>
      </c>
      <c r="C134" s="6">
        <v>126</v>
      </c>
      <c r="D134" s="29">
        <f t="shared" si="32"/>
        <v>32</v>
      </c>
      <c r="E134" s="29">
        <f t="shared" si="37"/>
        <v>4032</v>
      </c>
      <c r="F134" s="29">
        <f t="shared" si="33"/>
        <v>-1669</v>
      </c>
      <c r="G134" s="34">
        <f>+Inputs!$D$3</f>
        <v>0.37951000000000001</v>
      </c>
      <c r="I134" s="27">
        <f t="shared" si="38"/>
        <v>5701</v>
      </c>
      <c r="K134" s="27">
        <f t="shared" si="34"/>
        <v>32</v>
      </c>
      <c r="L134" s="27">
        <f t="shared" si="39"/>
        <v>4032</v>
      </c>
      <c r="M134" s="27">
        <f t="shared" si="35"/>
        <v>12.14432</v>
      </c>
      <c r="N134" s="27">
        <f t="shared" si="36"/>
        <v>12.14432</v>
      </c>
      <c r="O134" s="27">
        <f t="shared" si="40"/>
        <v>-633.3637399999983</v>
      </c>
      <c r="P134" s="27">
        <f t="shared" si="41"/>
        <v>633.3637399999983</v>
      </c>
    </row>
    <row r="135" spans="1:16">
      <c r="A135" s="31">
        <v>39814</v>
      </c>
      <c r="C135" s="6">
        <v>127</v>
      </c>
      <c r="D135" s="29">
        <f t="shared" si="32"/>
        <v>32</v>
      </c>
      <c r="E135" s="29">
        <f t="shared" si="37"/>
        <v>4064</v>
      </c>
      <c r="F135" s="29">
        <f t="shared" si="33"/>
        <v>-1637</v>
      </c>
      <c r="G135" s="34">
        <f>+Inputs!$D$3</f>
        <v>0.37951000000000001</v>
      </c>
      <c r="I135" s="27">
        <f t="shared" si="38"/>
        <v>5701</v>
      </c>
      <c r="K135" s="27">
        <f t="shared" si="34"/>
        <v>32</v>
      </c>
      <c r="L135" s="27">
        <f t="shared" si="39"/>
        <v>4064</v>
      </c>
      <c r="M135" s="27">
        <f t="shared" si="35"/>
        <v>12.14432</v>
      </c>
      <c r="N135" s="27">
        <f t="shared" si="36"/>
        <v>12.14432</v>
      </c>
      <c r="O135" s="27">
        <f t="shared" si="40"/>
        <v>-621.21941999999831</v>
      </c>
      <c r="P135" s="27">
        <f t="shared" si="41"/>
        <v>621.21941999999831</v>
      </c>
    </row>
    <row r="136" spans="1:16">
      <c r="A136" s="30">
        <v>39845</v>
      </c>
      <c r="C136" s="6">
        <v>128</v>
      </c>
      <c r="D136" s="29">
        <f t="shared" si="32"/>
        <v>32</v>
      </c>
      <c r="E136" s="29">
        <f t="shared" si="37"/>
        <v>4096</v>
      </c>
      <c r="F136" s="29">
        <f t="shared" si="33"/>
        <v>-1605</v>
      </c>
      <c r="G136" s="34">
        <f>+Inputs!$D$3</f>
        <v>0.37951000000000001</v>
      </c>
      <c r="I136" s="27">
        <f t="shared" si="38"/>
        <v>5701</v>
      </c>
      <c r="K136" s="27">
        <f t="shared" si="34"/>
        <v>32</v>
      </c>
      <c r="L136" s="27">
        <f t="shared" si="39"/>
        <v>4096</v>
      </c>
      <c r="M136" s="27">
        <f t="shared" si="35"/>
        <v>12.14432</v>
      </c>
      <c r="N136" s="27">
        <f t="shared" si="36"/>
        <v>12.14432</v>
      </c>
      <c r="O136" s="27">
        <f t="shared" si="40"/>
        <v>-609.07509999999832</v>
      </c>
      <c r="P136" s="27">
        <f t="shared" si="41"/>
        <v>609.07509999999832</v>
      </c>
    </row>
    <row r="137" spans="1:16">
      <c r="A137" s="31">
        <v>39873</v>
      </c>
      <c r="C137" s="6">
        <v>129</v>
      </c>
      <c r="D137" s="29">
        <f t="shared" ref="D137:D168" si="42">ROUND(-(+$B$9/180)*1,0)</f>
        <v>32</v>
      </c>
      <c r="E137" s="29">
        <f t="shared" si="37"/>
        <v>4128</v>
      </c>
      <c r="F137" s="29">
        <f t="shared" ref="F137:F168" si="43">$B$9+E137</f>
        <v>-1573</v>
      </c>
      <c r="G137" s="34">
        <f>+Inputs!$D$3</f>
        <v>0.37951000000000001</v>
      </c>
      <c r="I137" s="27">
        <f t="shared" si="38"/>
        <v>5701</v>
      </c>
      <c r="K137" s="27">
        <f t="shared" ref="K137:K168" si="44">D137</f>
        <v>32</v>
      </c>
      <c r="L137" s="27">
        <f t="shared" si="39"/>
        <v>4128</v>
      </c>
      <c r="M137" s="27">
        <f t="shared" ref="M137:M168" si="45">K137*G137</f>
        <v>12.14432</v>
      </c>
      <c r="N137" s="27">
        <f t="shared" ref="N137:N168" si="46">M137-J137</f>
        <v>12.14432</v>
      </c>
      <c r="O137" s="27">
        <f t="shared" si="40"/>
        <v>-596.93077999999832</v>
      </c>
      <c r="P137" s="27">
        <f t="shared" si="41"/>
        <v>596.93077999999832</v>
      </c>
    </row>
    <row r="138" spans="1:16">
      <c r="A138" s="30">
        <v>39904</v>
      </c>
      <c r="C138" s="6">
        <v>130</v>
      </c>
      <c r="D138" s="29">
        <f t="shared" si="42"/>
        <v>32</v>
      </c>
      <c r="E138" s="29">
        <f t="shared" ref="E138:E169" si="47">+E137+D138</f>
        <v>4160</v>
      </c>
      <c r="F138" s="29">
        <f t="shared" si="43"/>
        <v>-1541</v>
      </c>
      <c r="G138" s="34">
        <f>+Inputs!$D$3</f>
        <v>0.37951000000000001</v>
      </c>
      <c r="I138" s="27">
        <f t="shared" ref="I138:I169" si="48">+I137+H138</f>
        <v>5701</v>
      </c>
      <c r="K138" s="27">
        <f t="shared" si="44"/>
        <v>32</v>
      </c>
      <c r="L138" s="27">
        <f t="shared" ref="L138:L169" si="49">+L137+K138</f>
        <v>4160</v>
      </c>
      <c r="M138" s="27">
        <f t="shared" si="45"/>
        <v>12.14432</v>
      </c>
      <c r="N138" s="27">
        <f t="shared" si="46"/>
        <v>12.14432</v>
      </c>
      <c r="O138" s="27">
        <f t="shared" ref="O138:O169" si="50">+O137+N138</f>
        <v>-584.78645999999833</v>
      </c>
      <c r="P138" s="27">
        <f t="shared" ref="P138:P169" si="51">P137-N138</f>
        <v>584.78645999999833</v>
      </c>
    </row>
    <row r="139" spans="1:16">
      <c r="A139" s="31">
        <v>39934</v>
      </c>
      <c r="C139" s="6">
        <v>131</v>
      </c>
      <c r="D139" s="29">
        <f t="shared" si="42"/>
        <v>32</v>
      </c>
      <c r="E139" s="29">
        <f t="shared" si="47"/>
        <v>4192</v>
      </c>
      <c r="F139" s="29">
        <f t="shared" si="43"/>
        <v>-1509</v>
      </c>
      <c r="G139" s="34">
        <f>+Inputs!$D$3</f>
        <v>0.37951000000000001</v>
      </c>
      <c r="I139" s="27">
        <f t="shared" si="48"/>
        <v>5701</v>
      </c>
      <c r="K139" s="27">
        <f t="shared" si="44"/>
        <v>32</v>
      </c>
      <c r="L139" s="27">
        <f t="shared" si="49"/>
        <v>4192</v>
      </c>
      <c r="M139" s="27">
        <f t="shared" si="45"/>
        <v>12.14432</v>
      </c>
      <c r="N139" s="27">
        <f t="shared" si="46"/>
        <v>12.14432</v>
      </c>
      <c r="O139" s="27">
        <f t="shared" si="50"/>
        <v>-572.64213999999834</v>
      </c>
      <c r="P139" s="27">
        <f t="shared" si="51"/>
        <v>572.64213999999834</v>
      </c>
    </row>
    <row r="140" spans="1:16">
      <c r="A140" s="30">
        <v>39965</v>
      </c>
      <c r="C140" s="6">
        <v>132</v>
      </c>
      <c r="D140" s="29">
        <f t="shared" si="42"/>
        <v>32</v>
      </c>
      <c r="E140" s="29">
        <f t="shared" si="47"/>
        <v>4224</v>
      </c>
      <c r="F140" s="29">
        <f t="shared" si="43"/>
        <v>-1477</v>
      </c>
      <c r="G140" s="34">
        <f>+Inputs!$D$3</f>
        <v>0.37951000000000001</v>
      </c>
      <c r="I140" s="27">
        <f t="shared" si="48"/>
        <v>5701</v>
      </c>
      <c r="K140" s="27">
        <f t="shared" si="44"/>
        <v>32</v>
      </c>
      <c r="L140" s="27">
        <f t="shared" si="49"/>
        <v>4224</v>
      </c>
      <c r="M140" s="27">
        <f t="shared" si="45"/>
        <v>12.14432</v>
      </c>
      <c r="N140" s="27">
        <f t="shared" si="46"/>
        <v>12.14432</v>
      </c>
      <c r="O140" s="27">
        <f t="shared" si="50"/>
        <v>-560.49781999999834</v>
      </c>
      <c r="P140" s="27">
        <f t="shared" si="51"/>
        <v>560.49781999999834</v>
      </c>
    </row>
    <row r="141" spans="1:16">
      <c r="A141" s="31">
        <v>39995</v>
      </c>
      <c r="C141" s="6">
        <v>133</v>
      </c>
      <c r="D141" s="29">
        <f t="shared" si="42"/>
        <v>32</v>
      </c>
      <c r="E141" s="29">
        <f t="shared" si="47"/>
        <v>4256</v>
      </c>
      <c r="F141" s="29">
        <f t="shared" si="43"/>
        <v>-1445</v>
      </c>
      <c r="G141" s="34">
        <f>+Inputs!$D$3</f>
        <v>0.37951000000000001</v>
      </c>
      <c r="I141" s="27">
        <f t="shared" si="48"/>
        <v>5701</v>
      </c>
      <c r="K141" s="27">
        <f t="shared" si="44"/>
        <v>32</v>
      </c>
      <c r="L141" s="27">
        <f t="shared" si="49"/>
        <v>4256</v>
      </c>
      <c r="M141" s="27">
        <f t="shared" si="45"/>
        <v>12.14432</v>
      </c>
      <c r="N141" s="27">
        <f t="shared" si="46"/>
        <v>12.14432</v>
      </c>
      <c r="O141" s="27">
        <f t="shared" si="50"/>
        <v>-548.35349999999835</v>
      </c>
      <c r="P141" s="27">
        <f t="shared" si="51"/>
        <v>548.35349999999835</v>
      </c>
    </row>
    <row r="142" spans="1:16">
      <c r="A142" s="30">
        <v>40026</v>
      </c>
      <c r="C142" s="6">
        <v>134</v>
      </c>
      <c r="D142" s="29">
        <f t="shared" si="42"/>
        <v>32</v>
      </c>
      <c r="E142" s="29">
        <f t="shared" si="47"/>
        <v>4288</v>
      </c>
      <c r="F142" s="29">
        <f t="shared" si="43"/>
        <v>-1413</v>
      </c>
      <c r="G142" s="34">
        <f>+Inputs!$D$3</f>
        <v>0.37951000000000001</v>
      </c>
      <c r="I142" s="27">
        <f t="shared" si="48"/>
        <v>5701</v>
      </c>
      <c r="K142" s="27">
        <f t="shared" si="44"/>
        <v>32</v>
      </c>
      <c r="L142" s="27">
        <f t="shared" si="49"/>
        <v>4288</v>
      </c>
      <c r="M142" s="27">
        <f t="shared" si="45"/>
        <v>12.14432</v>
      </c>
      <c r="N142" s="27">
        <f t="shared" si="46"/>
        <v>12.14432</v>
      </c>
      <c r="O142" s="27">
        <f t="shared" si="50"/>
        <v>-536.20917999999836</v>
      </c>
      <c r="P142" s="27">
        <f t="shared" si="51"/>
        <v>536.20917999999836</v>
      </c>
    </row>
    <row r="143" spans="1:16">
      <c r="A143" s="31">
        <v>40057</v>
      </c>
      <c r="C143" s="6">
        <v>135</v>
      </c>
      <c r="D143" s="29">
        <f t="shared" si="42"/>
        <v>32</v>
      </c>
      <c r="E143" s="29">
        <f t="shared" si="47"/>
        <v>4320</v>
      </c>
      <c r="F143" s="29">
        <f t="shared" si="43"/>
        <v>-1381</v>
      </c>
      <c r="G143" s="34">
        <f>+Inputs!$D$3</f>
        <v>0.37951000000000001</v>
      </c>
      <c r="I143" s="27">
        <f t="shared" si="48"/>
        <v>5701</v>
      </c>
      <c r="K143" s="27">
        <f t="shared" si="44"/>
        <v>32</v>
      </c>
      <c r="L143" s="27">
        <f t="shared" si="49"/>
        <v>4320</v>
      </c>
      <c r="M143" s="27">
        <f t="shared" si="45"/>
        <v>12.14432</v>
      </c>
      <c r="N143" s="27">
        <f t="shared" si="46"/>
        <v>12.14432</v>
      </c>
      <c r="O143" s="27">
        <f t="shared" si="50"/>
        <v>-524.06485999999836</v>
      </c>
      <c r="P143" s="27">
        <f t="shared" si="51"/>
        <v>524.06485999999836</v>
      </c>
    </row>
    <row r="144" spans="1:16">
      <c r="A144" s="30">
        <v>40087</v>
      </c>
      <c r="C144" s="6">
        <v>136</v>
      </c>
      <c r="D144" s="29">
        <f t="shared" si="42"/>
        <v>32</v>
      </c>
      <c r="E144" s="29">
        <f t="shared" si="47"/>
        <v>4352</v>
      </c>
      <c r="F144" s="29">
        <f t="shared" si="43"/>
        <v>-1349</v>
      </c>
      <c r="G144" s="34">
        <f>+Inputs!$D$3</f>
        <v>0.37951000000000001</v>
      </c>
      <c r="I144" s="27">
        <f t="shared" si="48"/>
        <v>5701</v>
      </c>
      <c r="K144" s="27">
        <f t="shared" si="44"/>
        <v>32</v>
      </c>
      <c r="L144" s="27">
        <f t="shared" si="49"/>
        <v>4352</v>
      </c>
      <c r="M144" s="27">
        <f t="shared" si="45"/>
        <v>12.14432</v>
      </c>
      <c r="N144" s="27">
        <f t="shared" si="46"/>
        <v>12.14432</v>
      </c>
      <c r="O144" s="27">
        <f t="shared" si="50"/>
        <v>-511.92053999999837</v>
      </c>
      <c r="P144" s="27">
        <f t="shared" si="51"/>
        <v>511.92053999999837</v>
      </c>
    </row>
    <row r="145" spans="1:16">
      <c r="A145" s="31">
        <v>40118</v>
      </c>
      <c r="C145" s="6">
        <v>137</v>
      </c>
      <c r="D145" s="29">
        <f t="shared" si="42"/>
        <v>32</v>
      </c>
      <c r="E145" s="29">
        <f t="shared" si="47"/>
        <v>4384</v>
      </c>
      <c r="F145" s="29">
        <f t="shared" si="43"/>
        <v>-1317</v>
      </c>
      <c r="G145" s="34">
        <f>+Inputs!$D$3</f>
        <v>0.37951000000000001</v>
      </c>
      <c r="I145" s="27">
        <f t="shared" si="48"/>
        <v>5701</v>
      </c>
      <c r="K145" s="27">
        <f t="shared" si="44"/>
        <v>32</v>
      </c>
      <c r="L145" s="27">
        <f t="shared" si="49"/>
        <v>4384</v>
      </c>
      <c r="M145" s="27">
        <f t="shared" si="45"/>
        <v>12.14432</v>
      </c>
      <c r="N145" s="27">
        <f t="shared" si="46"/>
        <v>12.14432</v>
      </c>
      <c r="O145" s="27">
        <f t="shared" si="50"/>
        <v>-499.77621999999837</v>
      </c>
      <c r="P145" s="27">
        <f t="shared" si="51"/>
        <v>499.77621999999837</v>
      </c>
    </row>
    <row r="146" spans="1:16">
      <c r="A146" s="30">
        <v>40148</v>
      </c>
      <c r="C146" s="6">
        <v>138</v>
      </c>
      <c r="D146" s="29">
        <f t="shared" si="42"/>
        <v>32</v>
      </c>
      <c r="E146" s="29">
        <f t="shared" si="47"/>
        <v>4416</v>
      </c>
      <c r="F146" s="29">
        <f t="shared" si="43"/>
        <v>-1285</v>
      </c>
      <c r="G146" s="34">
        <f>+Inputs!$D$3</f>
        <v>0.37951000000000001</v>
      </c>
      <c r="I146" s="27">
        <f t="shared" si="48"/>
        <v>5701</v>
      </c>
      <c r="K146" s="27">
        <f t="shared" si="44"/>
        <v>32</v>
      </c>
      <c r="L146" s="27">
        <f t="shared" si="49"/>
        <v>4416</v>
      </c>
      <c r="M146" s="27">
        <f t="shared" si="45"/>
        <v>12.14432</v>
      </c>
      <c r="N146" s="27">
        <f t="shared" si="46"/>
        <v>12.14432</v>
      </c>
      <c r="O146" s="27">
        <f t="shared" si="50"/>
        <v>-487.63189999999838</v>
      </c>
      <c r="P146" s="27">
        <f t="shared" si="51"/>
        <v>487.63189999999838</v>
      </c>
    </row>
    <row r="147" spans="1:16">
      <c r="A147" s="31">
        <v>40179</v>
      </c>
      <c r="C147" s="6">
        <v>139</v>
      </c>
      <c r="D147" s="29">
        <f t="shared" si="42"/>
        <v>32</v>
      </c>
      <c r="E147" s="29">
        <f t="shared" si="47"/>
        <v>4448</v>
      </c>
      <c r="F147" s="29">
        <f t="shared" si="43"/>
        <v>-1253</v>
      </c>
      <c r="G147" s="34">
        <f>+Inputs!$D$3</f>
        <v>0.37951000000000001</v>
      </c>
      <c r="I147" s="27">
        <f t="shared" si="48"/>
        <v>5701</v>
      </c>
      <c r="K147" s="27">
        <f t="shared" si="44"/>
        <v>32</v>
      </c>
      <c r="L147" s="27">
        <f t="shared" si="49"/>
        <v>4448</v>
      </c>
      <c r="M147" s="27">
        <f t="shared" si="45"/>
        <v>12.14432</v>
      </c>
      <c r="N147" s="27">
        <f t="shared" si="46"/>
        <v>12.14432</v>
      </c>
      <c r="O147" s="27">
        <f t="shared" si="50"/>
        <v>-475.48757999999839</v>
      </c>
      <c r="P147" s="27">
        <f t="shared" si="51"/>
        <v>475.48757999999839</v>
      </c>
    </row>
    <row r="148" spans="1:16">
      <c r="A148" s="30">
        <v>40210</v>
      </c>
      <c r="C148" s="6">
        <v>140</v>
      </c>
      <c r="D148" s="29">
        <f t="shared" si="42"/>
        <v>32</v>
      </c>
      <c r="E148" s="29">
        <f t="shared" si="47"/>
        <v>4480</v>
      </c>
      <c r="F148" s="29">
        <f t="shared" si="43"/>
        <v>-1221</v>
      </c>
      <c r="G148" s="34">
        <f>+Inputs!$D$3</f>
        <v>0.37951000000000001</v>
      </c>
      <c r="I148" s="27">
        <f t="shared" si="48"/>
        <v>5701</v>
      </c>
      <c r="K148" s="27">
        <f t="shared" si="44"/>
        <v>32</v>
      </c>
      <c r="L148" s="27">
        <f t="shared" si="49"/>
        <v>4480</v>
      </c>
      <c r="M148" s="27">
        <f t="shared" si="45"/>
        <v>12.14432</v>
      </c>
      <c r="N148" s="27">
        <f t="shared" si="46"/>
        <v>12.14432</v>
      </c>
      <c r="O148" s="27">
        <f t="shared" si="50"/>
        <v>-463.34325999999839</v>
      </c>
      <c r="P148" s="27">
        <f t="shared" si="51"/>
        <v>463.34325999999839</v>
      </c>
    </row>
    <row r="149" spans="1:16">
      <c r="A149" s="31">
        <v>40238</v>
      </c>
      <c r="C149" s="6">
        <v>141</v>
      </c>
      <c r="D149" s="29">
        <f t="shared" si="42"/>
        <v>32</v>
      </c>
      <c r="E149" s="29">
        <f t="shared" si="47"/>
        <v>4512</v>
      </c>
      <c r="F149" s="29">
        <f t="shared" si="43"/>
        <v>-1189</v>
      </c>
      <c r="G149" s="34">
        <f>+Inputs!$D$3</f>
        <v>0.37951000000000001</v>
      </c>
      <c r="I149" s="27">
        <f t="shared" si="48"/>
        <v>5701</v>
      </c>
      <c r="K149" s="27">
        <f t="shared" si="44"/>
        <v>32</v>
      </c>
      <c r="L149" s="27">
        <f t="shared" si="49"/>
        <v>4512</v>
      </c>
      <c r="M149" s="27">
        <f t="shared" si="45"/>
        <v>12.14432</v>
      </c>
      <c r="N149" s="27">
        <f t="shared" si="46"/>
        <v>12.14432</v>
      </c>
      <c r="O149" s="27">
        <f t="shared" si="50"/>
        <v>-451.1989399999984</v>
      </c>
      <c r="P149" s="27">
        <f t="shared" si="51"/>
        <v>451.1989399999984</v>
      </c>
    </row>
    <row r="150" spans="1:16">
      <c r="A150" s="30">
        <v>40269</v>
      </c>
      <c r="C150" s="6">
        <v>142</v>
      </c>
      <c r="D150" s="29">
        <f t="shared" si="42"/>
        <v>32</v>
      </c>
      <c r="E150" s="29">
        <f t="shared" si="47"/>
        <v>4544</v>
      </c>
      <c r="F150" s="29">
        <f t="shared" si="43"/>
        <v>-1157</v>
      </c>
      <c r="G150" s="34">
        <f>+Inputs!$D$3</f>
        <v>0.37951000000000001</v>
      </c>
      <c r="I150" s="27">
        <f t="shared" si="48"/>
        <v>5701</v>
      </c>
      <c r="K150" s="27">
        <f t="shared" si="44"/>
        <v>32</v>
      </c>
      <c r="L150" s="27">
        <f t="shared" si="49"/>
        <v>4544</v>
      </c>
      <c r="M150" s="27">
        <f t="shared" si="45"/>
        <v>12.14432</v>
      </c>
      <c r="N150" s="27">
        <f t="shared" si="46"/>
        <v>12.14432</v>
      </c>
      <c r="O150" s="27">
        <f t="shared" si="50"/>
        <v>-439.05461999999841</v>
      </c>
      <c r="P150" s="27">
        <f t="shared" si="51"/>
        <v>439.05461999999841</v>
      </c>
    </row>
    <row r="151" spans="1:16">
      <c r="A151" s="31">
        <v>40299</v>
      </c>
      <c r="C151" s="6">
        <v>143</v>
      </c>
      <c r="D151" s="29">
        <f t="shared" si="42"/>
        <v>32</v>
      </c>
      <c r="E151" s="29">
        <f t="shared" si="47"/>
        <v>4576</v>
      </c>
      <c r="F151" s="29">
        <f t="shared" si="43"/>
        <v>-1125</v>
      </c>
      <c r="G151" s="34">
        <f>+Inputs!$D$3</f>
        <v>0.37951000000000001</v>
      </c>
      <c r="I151" s="27">
        <f t="shared" si="48"/>
        <v>5701</v>
      </c>
      <c r="K151" s="27">
        <f t="shared" si="44"/>
        <v>32</v>
      </c>
      <c r="L151" s="27">
        <f t="shared" si="49"/>
        <v>4576</v>
      </c>
      <c r="M151" s="27">
        <f t="shared" si="45"/>
        <v>12.14432</v>
      </c>
      <c r="N151" s="27">
        <f t="shared" si="46"/>
        <v>12.14432</v>
      </c>
      <c r="O151" s="27">
        <f t="shared" si="50"/>
        <v>-426.91029999999841</v>
      </c>
      <c r="P151" s="27">
        <f t="shared" si="51"/>
        <v>426.91029999999841</v>
      </c>
    </row>
    <row r="152" spans="1:16">
      <c r="A152" s="30">
        <v>40330</v>
      </c>
      <c r="C152" s="6">
        <v>144</v>
      </c>
      <c r="D152" s="29">
        <f t="shared" si="42"/>
        <v>32</v>
      </c>
      <c r="E152" s="29">
        <f t="shared" si="47"/>
        <v>4608</v>
      </c>
      <c r="F152" s="29">
        <f t="shared" si="43"/>
        <v>-1093</v>
      </c>
      <c r="G152" s="34">
        <f>+Inputs!$D$3</f>
        <v>0.37951000000000001</v>
      </c>
      <c r="I152" s="27">
        <f t="shared" si="48"/>
        <v>5701</v>
      </c>
      <c r="K152" s="27">
        <f t="shared" si="44"/>
        <v>32</v>
      </c>
      <c r="L152" s="27">
        <f t="shared" si="49"/>
        <v>4608</v>
      </c>
      <c r="M152" s="27">
        <f t="shared" si="45"/>
        <v>12.14432</v>
      </c>
      <c r="N152" s="27">
        <f t="shared" si="46"/>
        <v>12.14432</v>
      </c>
      <c r="O152" s="27">
        <f t="shared" si="50"/>
        <v>-414.76597999999842</v>
      </c>
      <c r="P152" s="27">
        <f t="shared" si="51"/>
        <v>414.76597999999842</v>
      </c>
    </row>
    <row r="153" spans="1:16">
      <c r="A153" s="31">
        <v>40360</v>
      </c>
      <c r="C153" s="6">
        <v>145</v>
      </c>
      <c r="D153" s="29">
        <f t="shared" si="42"/>
        <v>32</v>
      </c>
      <c r="E153" s="29">
        <f t="shared" si="47"/>
        <v>4640</v>
      </c>
      <c r="F153" s="29">
        <f t="shared" si="43"/>
        <v>-1061</v>
      </c>
      <c r="G153" s="34">
        <f>+Inputs!$D$3</f>
        <v>0.37951000000000001</v>
      </c>
      <c r="I153" s="27">
        <f t="shared" si="48"/>
        <v>5701</v>
      </c>
      <c r="K153" s="27">
        <f t="shared" si="44"/>
        <v>32</v>
      </c>
      <c r="L153" s="27">
        <f t="shared" si="49"/>
        <v>4640</v>
      </c>
      <c r="M153" s="27">
        <f t="shared" si="45"/>
        <v>12.14432</v>
      </c>
      <c r="N153" s="27">
        <f t="shared" si="46"/>
        <v>12.14432</v>
      </c>
      <c r="O153" s="27">
        <f t="shared" si="50"/>
        <v>-402.62165999999843</v>
      </c>
      <c r="P153" s="27">
        <f t="shared" si="51"/>
        <v>402.62165999999843</v>
      </c>
    </row>
    <row r="154" spans="1:16">
      <c r="A154" s="30">
        <v>40391</v>
      </c>
      <c r="C154" s="6">
        <v>146</v>
      </c>
      <c r="D154" s="29">
        <f t="shared" si="42"/>
        <v>32</v>
      </c>
      <c r="E154" s="29">
        <f t="shared" si="47"/>
        <v>4672</v>
      </c>
      <c r="F154" s="29">
        <f t="shared" si="43"/>
        <v>-1029</v>
      </c>
      <c r="G154" s="34">
        <f>+Inputs!$D$3</f>
        <v>0.37951000000000001</v>
      </c>
      <c r="I154" s="27">
        <f t="shared" si="48"/>
        <v>5701</v>
      </c>
      <c r="K154" s="27">
        <f t="shared" si="44"/>
        <v>32</v>
      </c>
      <c r="L154" s="27">
        <f t="shared" si="49"/>
        <v>4672</v>
      </c>
      <c r="M154" s="27">
        <f t="shared" si="45"/>
        <v>12.14432</v>
      </c>
      <c r="N154" s="27">
        <f t="shared" si="46"/>
        <v>12.14432</v>
      </c>
      <c r="O154" s="27">
        <f t="shared" si="50"/>
        <v>-390.47733999999843</v>
      </c>
      <c r="P154" s="27">
        <f t="shared" si="51"/>
        <v>390.47733999999843</v>
      </c>
    </row>
    <row r="155" spans="1:16">
      <c r="A155" s="31">
        <v>40422</v>
      </c>
      <c r="C155" s="6">
        <v>147</v>
      </c>
      <c r="D155" s="29">
        <f t="shared" si="42"/>
        <v>32</v>
      </c>
      <c r="E155" s="29">
        <f t="shared" si="47"/>
        <v>4704</v>
      </c>
      <c r="F155" s="29">
        <f t="shared" si="43"/>
        <v>-997</v>
      </c>
      <c r="G155" s="34">
        <f>+Inputs!$D$3</f>
        <v>0.37951000000000001</v>
      </c>
      <c r="I155" s="27">
        <f t="shared" si="48"/>
        <v>5701</v>
      </c>
      <c r="K155" s="27">
        <f t="shared" si="44"/>
        <v>32</v>
      </c>
      <c r="L155" s="27">
        <f t="shared" si="49"/>
        <v>4704</v>
      </c>
      <c r="M155" s="27">
        <f t="shared" si="45"/>
        <v>12.14432</v>
      </c>
      <c r="N155" s="27">
        <f t="shared" si="46"/>
        <v>12.14432</v>
      </c>
      <c r="O155" s="27">
        <f t="shared" si="50"/>
        <v>-378.33301999999844</v>
      </c>
      <c r="P155" s="27">
        <f t="shared" si="51"/>
        <v>378.33301999999844</v>
      </c>
    </row>
    <row r="156" spans="1:16">
      <c r="A156" s="30">
        <v>40452</v>
      </c>
      <c r="C156" s="6">
        <v>148</v>
      </c>
      <c r="D156" s="29">
        <f t="shared" si="42"/>
        <v>32</v>
      </c>
      <c r="E156" s="29">
        <f t="shared" si="47"/>
        <v>4736</v>
      </c>
      <c r="F156" s="29">
        <f t="shared" si="43"/>
        <v>-965</v>
      </c>
      <c r="G156" s="34">
        <f>+Inputs!$D$3</f>
        <v>0.37951000000000001</v>
      </c>
      <c r="I156" s="27">
        <f t="shared" si="48"/>
        <v>5701</v>
      </c>
      <c r="K156" s="27">
        <f t="shared" si="44"/>
        <v>32</v>
      </c>
      <c r="L156" s="27">
        <f t="shared" si="49"/>
        <v>4736</v>
      </c>
      <c r="M156" s="27">
        <f t="shared" si="45"/>
        <v>12.14432</v>
      </c>
      <c r="N156" s="27">
        <f t="shared" si="46"/>
        <v>12.14432</v>
      </c>
      <c r="O156" s="27">
        <f t="shared" si="50"/>
        <v>-366.18869999999845</v>
      </c>
      <c r="P156" s="27">
        <f t="shared" si="51"/>
        <v>366.18869999999845</v>
      </c>
    </row>
    <row r="157" spans="1:16">
      <c r="A157" s="31">
        <v>40483</v>
      </c>
      <c r="C157" s="6">
        <v>149</v>
      </c>
      <c r="D157" s="29">
        <f t="shared" si="42"/>
        <v>32</v>
      </c>
      <c r="E157" s="29">
        <f t="shared" si="47"/>
        <v>4768</v>
      </c>
      <c r="F157" s="29">
        <f t="shared" si="43"/>
        <v>-933</v>
      </c>
      <c r="G157" s="34">
        <f>+Inputs!$D$3</f>
        <v>0.37951000000000001</v>
      </c>
      <c r="I157" s="27">
        <f t="shared" si="48"/>
        <v>5701</v>
      </c>
      <c r="K157" s="27">
        <f t="shared" si="44"/>
        <v>32</v>
      </c>
      <c r="L157" s="27">
        <f t="shared" si="49"/>
        <v>4768</v>
      </c>
      <c r="M157" s="27">
        <f t="shared" si="45"/>
        <v>12.14432</v>
      </c>
      <c r="N157" s="27">
        <f t="shared" si="46"/>
        <v>12.14432</v>
      </c>
      <c r="O157" s="27">
        <f t="shared" si="50"/>
        <v>-354.04437999999845</v>
      </c>
      <c r="P157" s="27">
        <f t="shared" si="51"/>
        <v>354.04437999999845</v>
      </c>
    </row>
    <row r="158" spans="1:16">
      <c r="A158" s="30">
        <v>40513</v>
      </c>
      <c r="C158" s="6">
        <v>150</v>
      </c>
      <c r="D158" s="29">
        <f t="shared" si="42"/>
        <v>32</v>
      </c>
      <c r="E158" s="29">
        <f t="shared" si="47"/>
        <v>4800</v>
      </c>
      <c r="F158" s="29">
        <f t="shared" si="43"/>
        <v>-901</v>
      </c>
      <c r="G158" s="34">
        <f>+Inputs!$D$3</f>
        <v>0.37951000000000001</v>
      </c>
      <c r="I158" s="27">
        <f t="shared" si="48"/>
        <v>5701</v>
      </c>
      <c r="K158" s="27">
        <f t="shared" si="44"/>
        <v>32</v>
      </c>
      <c r="L158" s="27">
        <f t="shared" si="49"/>
        <v>4800</v>
      </c>
      <c r="M158" s="27">
        <f t="shared" si="45"/>
        <v>12.14432</v>
      </c>
      <c r="N158" s="27">
        <f t="shared" si="46"/>
        <v>12.14432</v>
      </c>
      <c r="O158" s="27">
        <f t="shared" si="50"/>
        <v>-341.90005999999846</v>
      </c>
      <c r="P158" s="27">
        <f t="shared" si="51"/>
        <v>341.90005999999846</v>
      </c>
    </row>
    <row r="159" spans="1:16">
      <c r="A159" s="31">
        <v>40544</v>
      </c>
      <c r="C159" s="6">
        <v>151</v>
      </c>
      <c r="D159" s="29">
        <f t="shared" si="42"/>
        <v>32</v>
      </c>
      <c r="E159" s="29">
        <f t="shared" si="47"/>
        <v>4832</v>
      </c>
      <c r="F159" s="29">
        <f t="shared" si="43"/>
        <v>-869</v>
      </c>
      <c r="G159" s="34">
        <f>+Inputs!$D$3</f>
        <v>0.37951000000000001</v>
      </c>
      <c r="I159" s="27">
        <f t="shared" si="48"/>
        <v>5701</v>
      </c>
      <c r="K159" s="27">
        <f t="shared" si="44"/>
        <v>32</v>
      </c>
      <c r="L159" s="27">
        <f t="shared" si="49"/>
        <v>4832</v>
      </c>
      <c r="M159" s="27">
        <f t="shared" si="45"/>
        <v>12.14432</v>
      </c>
      <c r="N159" s="27">
        <f t="shared" si="46"/>
        <v>12.14432</v>
      </c>
      <c r="O159" s="27">
        <f t="shared" si="50"/>
        <v>-329.75573999999847</v>
      </c>
      <c r="P159" s="27">
        <f t="shared" si="51"/>
        <v>329.75573999999847</v>
      </c>
    </row>
    <row r="160" spans="1:16">
      <c r="A160" s="30">
        <v>40575</v>
      </c>
      <c r="C160" s="6">
        <v>152</v>
      </c>
      <c r="D160" s="29">
        <f t="shared" si="42"/>
        <v>32</v>
      </c>
      <c r="E160" s="29">
        <f t="shared" si="47"/>
        <v>4864</v>
      </c>
      <c r="F160" s="29">
        <f t="shared" si="43"/>
        <v>-837</v>
      </c>
      <c r="G160" s="34">
        <f>+Inputs!$D$3</f>
        <v>0.37951000000000001</v>
      </c>
      <c r="I160" s="27">
        <f t="shared" si="48"/>
        <v>5701</v>
      </c>
      <c r="K160" s="27">
        <f t="shared" si="44"/>
        <v>32</v>
      </c>
      <c r="L160" s="27">
        <f t="shared" si="49"/>
        <v>4864</v>
      </c>
      <c r="M160" s="27">
        <f t="shared" si="45"/>
        <v>12.14432</v>
      </c>
      <c r="N160" s="27">
        <f t="shared" si="46"/>
        <v>12.14432</v>
      </c>
      <c r="O160" s="27">
        <f t="shared" si="50"/>
        <v>-317.61141999999847</v>
      </c>
      <c r="P160" s="27">
        <f t="shared" si="51"/>
        <v>317.61141999999847</v>
      </c>
    </row>
    <row r="161" spans="1:16">
      <c r="A161" s="31">
        <v>40603</v>
      </c>
      <c r="C161" s="6">
        <v>153</v>
      </c>
      <c r="D161" s="29">
        <f t="shared" si="42"/>
        <v>32</v>
      </c>
      <c r="E161" s="29">
        <f t="shared" si="47"/>
        <v>4896</v>
      </c>
      <c r="F161" s="29">
        <f t="shared" si="43"/>
        <v>-805</v>
      </c>
      <c r="G161" s="34">
        <f>+Inputs!$D$3</f>
        <v>0.37951000000000001</v>
      </c>
      <c r="I161" s="27">
        <f t="shared" si="48"/>
        <v>5701</v>
      </c>
      <c r="K161" s="27">
        <f t="shared" si="44"/>
        <v>32</v>
      </c>
      <c r="L161" s="27">
        <f t="shared" si="49"/>
        <v>4896</v>
      </c>
      <c r="M161" s="27">
        <f t="shared" si="45"/>
        <v>12.14432</v>
      </c>
      <c r="N161" s="27">
        <f t="shared" si="46"/>
        <v>12.14432</v>
      </c>
      <c r="O161" s="27">
        <f t="shared" si="50"/>
        <v>-305.46709999999848</v>
      </c>
      <c r="P161" s="27">
        <f t="shared" si="51"/>
        <v>305.46709999999848</v>
      </c>
    </row>
    <row r="162" spans="1:16">
      <c r="A162" s="30">
        <v>40634</v>
      </c>
      <c r="C162" s="6">
        <v>154</v>
      </c>
      <c r="D162" s="29">
        <f t="shared" si="42"/>
        <v>32</v>
      </c>
      <c r="E162" s="29">
        <f t="shared" si="47"/>
        <v>4928</v>
      </c>
      <c r="F162" s="29">
        <f t="shared" si="43"/>
        <v>-773</v>
      </c>
      <c r="G162" s="34">
        <f>+Inputs!$D$3</f>
        <v>0.37951000000000001</v>
      </c>
      <c r="I162" s="27">
        <f t="shared" si="48"/>
        <v>5701</v>
      </c>
      <c r="K162" s="27">
        <f t="shared" si="44"/>
        <v>32</v>
      </c>
      <c r="L162" s="27">
        <f t="shared" si="49"/>
        <v>4928</v>
      </c>
      <c r="M162" s="27">
        <f t="shared" si="45"/>
        <v>12.14432</v>
      </c>
      <c r="N162" s="27">
        <f t="shared" si="46"/>
        <v>12.14432</v>
      </c>
      <c r="O162" s="27">
        <f t="shared" si="50"/>
        <v>-293.32277999999849</v>
      </c>
      <c r="P162" s="27">
        <f t="shared" si="51"/>
        <v>293.32277999999849</v>
      </c>
    </row>
    <row r="163" spans="1:16">
      <c r="A163" s="31">
        <v>40664</v>
      </c>
      <c r="C163" s="6">
        <v>155</v>
      </c>
      <c r="D163" s="29">
        <f t="shared" si="42"/>
        <v>32</v>
      </c>
      <c r="E163" s="29">
        <f t="shared" si="47"/>
        <v>4960</v>
      </c>
      <c r="F163" s="29">
        <f t="shared" si="43"/>
        <v>-741</v>
      </c>
      <c r="G163" s="34">
        <f>+Inputs!$D$3</f>
        <v>0.37951000000000001</v>
      </c>
      <c r="I163" s="27">
        <f t="shared" si="48"/>
        <v>5701</v>
      </c>
      <c r="K163" s="27">
        <f t="shared" si="44"/>
        <v>32</v>
      </c>
      <c r="L163" s="27">
        <f t="shared" si="49"/>
        <v>4960</v>
      </c>
      <c r="M163" s="27">
        <f t="shared" si="45"/>
        <v>12.14432</v>
      </c>
      <c r="N163" s="27">
        <f t="shared" si="46"/>
        <v>12.14432</v>
      </c>
      <c r="O163" s="27">
        <f t="shared" si="50"/>
        <v>-281.17845999999849</v>
      </c>
      <c r="P163" s="27">
        <f t="shared" si="51"/>
        <v>281.17845999999849</v>
      </c>
    </row>
    <row r="164" spans="1:16">
      <c r="A164" s="30">
        <v>40695</v>
      </c>
      <c r="C164" s="6">
        <v>156</v>
      </c>
      <c r="D164" s="29">
        <f t="shared" si="42"/>
        <v>32</v>
      </c>
      <c r="E164" s="29">
        <f t="shared" si="47"/>
        <v>4992</v>
      </c>
      <c r="F164" s="29">
        <f t="shared" si="43"/>
        <v>-709</v>
      </c>
      <c r="G164" s="34">
        <f>+Inputs!$D$3</f>
        <v>0.37951000000000001</v>
      </c>
      <c r="I164" s="27">
        <f t="shared" si="48"/>
        <v>5701</v>
      </c>
      <c r="K164" s="27">
        <f t="shared" si="44"/>
        <v>32</v>
      </c>
      <c r="L164" s="27">
        <f t="shared" si="49"/>
        <v>4992</v>
      </c>
      <c r="M164" s="27">
        <f t="shared" si="45"/>
        <v>12.14432</v>
      </c>
      <c r="N164" s="27">
        <f t="shared" si="46"/>
        <v>12.14432</v>
      </c>
      <c r="O164" s="27">
        <f t="shared" si="50"/>
        <v>-269.0341399999985</v>
      </c>
      <c r="P164" s="27">
        <f t="shared" si="51"/>
        <v>269.0341399999985</v>
      </c>
    </row>
    <row r="165" spans="1:16">
      <c r="A165" s="31">
        <v>40725</v>
      </c>
      <c r="C165" s="6">
        <v>157</v>
      </c>
      <c r="D165" s="29">
        <f t="shared" si="42"/>
        <v>32</v>
      </c>
      <c r="E165" s="29">
        <f t="shared" si="47"/>
        <v>5024</v>
      </c>
      <c r="F165" s="29">
        <f t="shared" si="43"/>
        <v>-677</v>
      </c>
      <c r="G165" s="34">
        <f>+Inputs!$D$3</f>
        <v>0.37951000000000001</v>
      </c>
      <c r="I165" s="27">
        <f t="shared" si="48"/>
        <v>5701</v>
      </c>
      <c r="K165" s="27">
        <f t="shared" si="44"/>
        <v>32</v>
      </c>
      <c r="L165" s="27">
        <f t="shared" si="49"/>
        <v>5024</v>
      </c>
      <c r="M165" s="27">
        <f t="shared" si="45"/>
        <v>12.14432</v>
      </c>
      <c r="N165" s="27">
        <f t="shared" si="46"/>
        <v>12.14432</v>
      </c>
      <c r="O165" s="27">
        <f t="shared" si="50"/>
        <v>-256.88981999999851</v>
      </c>
      <c r="P165" s="27">
        <f t="shared" si="51"/>
        <v>256.88981999999851</v>
      </c>
    </row>
    <row r="166" spans="1:16">
      <c r="A166" s="30">
        <v>40756</v>
      </c>
      <c r="C166" s="6">
        <v>158</v>
      </c>
      <c r="D166" s="29">
        <f t="shared" si="42"/>
        <v>32</v>
      </c>
      <c r="E166" s="29">
        <f t="shared" si="47"/>
        <v>5056</v>
      </c>
      <c r="F166" s="29">
        <f t="shared" si="43"/>
        <v>-645</v>
      </c>
      <c r="G166" s="34">
        <f>+Inputs!$D$3</f>
        <v>0.37951000000000001</v>
      </c>
      <c r="I166" s="27">
        <f t="shared" si="48"/>
        <v>5701</v>
      </c>
      <c r="K166" s="27">
        <f t="shared" si="44"/>
        <v>32</v>
      </c>
      <c r="L166" s="27">
        <f t="shared" si="49"/>
        <v>5056</v>
      </c>
      <c r="M166" s="27">
        <f t="shared" si="45"/>
        <v>12.14432</v>
      </c>
      <c r="N166" s="27">
        <f t="shared" si="46"/>
        <v>12.14432</v>
      </c>
      <c r="O166" s="27">
        <f t="shared" si="50"/>
        <v>-244.74549999999851</v>
      </c>
      <c r="P166" s="27">
        <f t="shared" si="51"/>
        <v>244.74549999999851</v>
      </c>
    </row>
    <row r="167" spans="1:16">
      <c r="A167" s="31">
        <v>40787</v>
      </c>
      <c r="C167" s="6">
        <v>159</v>
      </c>
      <c r="D167" s="29">
        <f t="shared" si="42"/>
        <v>32</v>
      </c>
      <c r="E167" s="29">
        <f t="shared" si="47"/>
        <v>5088</v>
      </c>
      <c r="F167" s="29">
        <f t="shared" si="43"/>
        <v>-613</v>
      </c>
      <c r="G167" s="34">
        <f>+Inputs!$D$3</f>
        <v>0.37951000000000001</v>
      </c>
      <c r="I167" s="27">
        <f t="shared" si="48"/>
        <v>5701</v>
      </c>
      <c r="K167" s="27">
        <f t="shared" si="44"/>
        <v>32</v>
      </c>
      <c r="L167" s="27">
        <f t="shared" si="49"/>
        <v>5088</v>
      </c>
      <c r="M167" s="27">
        <f t="shared" si="45"/>
        <v>12.14432</v>
      </c>
      <c r="N167" s="27">
        <f t="shared" si="46"/>
        <v>12.14432</v>
      </c>
      <c r="O167" s="27">
        <f t="shared" si="50"/>
        <v>-232.60117999999852</v>
      </c>
      <c r="P167" s="27">
        <f t="shared" si="51"/>
        <v>232.60117999999852</v>
      </c>
    </row>
    <row r="168" spans="1:16">
      <c r="A168" s="30">
        <v>40817</v>
      </c>
      <c r="C168" s="6">
        <v>160</v>
      </c>
      <c r="D168" s="29">
        <f t="shared" si="42"/>
        <v>32</v>
      </c>
      <c r="E168" s="29">
        <f t="shared" si="47"/>
        <v>5120</v>
      </c>
      <c r="F168" s="29">
        <f t="shared" si="43"/>
        <v>-581</v>
      </c>
      <c r="G168" s="34">
        <f>+Inputs!$D$3</f>
        <v>0.37951000000000001</v>
      </c>
      <c r="I168" s="27">
        <f t="shared" si="48"/>
        <v>5701</v>
      </c>
      <c r="K168" s="27">
        <f t="shared" si="44"/>
        <v>32</v>
      </c>
      <c r="L168" s="27">
        <f t="shared" si="49"/>
        <v>5120</v>
      </c>
      <c r="M168" s="27">
        <f t="shared" si="45"/>
        <v>12.14432</v>
      </c>
      <c r="N168" s="27">
        <f t="shared" si="46"/>
        <v>12.14432</v>
      </c>
      <c r="O168" s="27">
        <f t="shared" si="50"/>
        <v>-220.45685999999853</v>
      </c>
      <c r="P168" s="27">
        <f t="shared" si="51"/>
        <v>220.45685999999853</v>
      </c>
    </row>
    <row r="169" spans="1:16">
      <c r="A169" s="31">
        <v>40848</v>
      </c>
      <c r="C169" s="6">
        <v>161</v>
      </c>
      <c r="D169" s="29">
        <f t="shared" ref="D169:D187" si="52">ROUND(-(+$B$9/180)*1,0)</f>
        <v>32</v>
      </c>
      <c r="E169" s="29">
        <f t="shared" si="47"/>
        <v>5152</v>
      </c>
      <c r="F169" s="29">
        <f t="shared" ref="F169:F188" si="53">$B$9+E169</f>
        <v>-549</v>
      </c>
      <c r="G169" s="34">
        <f>+Inputs!$D$3</f>
        <v>0.37951000000000001</v>
      </c>
      <c r="I169" s="27">
        <f t="shared" si="48"/>
        <v>5701</v>
      </c>
      <c r="K169" s="27">
        <f t="shared" ref="K169:K188" si="54">D169</f>
        <v>32</v>
      </c>
      <c r="L169" s="27">
        <f t="shared" si="49"/>
        <v>5152</v>
      </c>
      <c r="M169" s="27">
        <f t="shared" ref="M169:M188" si="55">K169*G169</f>
        <v>12.14432</v>
      </c>
      <c r="N169" s="27">
        <f t="shared" ref="N169:N188" si="56">M169-J169</f>
        <v>12.14432</v>
      </c>
      <c r="O169" s="27">
        <f t="shared" si="50"/>
        <v>-208.31253999999853</v>
      </c>
      <c r="P169" s="27">
        <f t="shared" si="51"/>
        <v>208.31253999999853</v>
      </c>
    </row>
    <row r="170" spans="1:16">
      <c r="A170" s="30">
        <v>40878</v>
      </c>
      <c r="C170" s="6">
        <v>162</v>
      </c>
      <c r="D170" s="29">
        <f t="shared" si="52"/>
        <v>32</v>
      </c>
      <c r="E170" s="29">
        <f t="shared" ref="E170:E188" si="57">+E169+D170</f>
        <v>5184</v>
      </c>
      <c r="F170" s="29">
        <f t="shared" si="53"/>
        <v>-517</v>
      </c>
      <c r="G170" s="34">
        <f>+Inputs!$D$3</f>
        <v>0.37951000000000001</v>
      </c>
      <c r="I170" s="27">
        <f t="shared" ref="I170:I188" si="58">+I169+H170</f>
        <v>5701</v>
      </c>
      <c r="K170" s="27">
        <f t="shared" si="54"/>
        <v>32</v>
      </c>
      <c r="L170" s="27">
        <f t="shared" ref="L170:L188" si="59">+L169+K170</f>
        <v>5184</v>
      </c>
      <c r="M170" s="27">
        <f t="shared" si="55"/>
        <v>12.14432</v>
      </c>
      <c r="N170" s="27">
        <f t="shared" si="56"/>
        <v>12.14432</v>
      </c>
      <c r="O170" s="27">
        <f t="shared" ref="O170:O188" si="60">+O169+N170</f>
        <v>-196.16821999999854</v>
      </c>
      <c r="P170" s="27">
        <f t="shared" ref="P170:P188" si="61">P169-N170</f>
        <v>196.16821999999854</v>
      </c>
    </row>
    <row r="171" spans="1:16">
      <c r="A171" s="31">
        <v>40909</v>
      </c>
      <c r="C171" s="6">
        <v>163</v>
      </c>
      <c r="D171" s="29">
        <f t="shared" si="52"/>
        <v>32</v>
      </c>
      <c r="E171" s="29">
        <f t="shared" si="57"/>
        <v>5216</v>
      </c>
      <c r="F171" s="29">
        <f t="shared" si="53"/>
        <v>-485</v>
      </c>
      <c r="G171" s="34">
        <f>+Inputs!$D$3</f>
        <v>0.37951000000000001</v>
      </c>
      <c r="I171" s="27">
        <f t="shared" si="58"/>
        <v>5701</v>
      </c>
      <c r="K171" s="27">
        <f t="shared" si="54"/>
        <v>32</v>
      </c>
      <c r="L171" s="27">
        <f t="shared" si="59"/>
        <v>5216</v>
      </c>
      <c r="M171" s="27">
        <f t="shared" si="55"/>
        <v>12.14432</v>
      </c>
      <c r="N171" s="27">
        <f t="shared" si="56"/>
        <v>12.14432</v>
      </c>
      <c r="O171" s="27">
        <f t="shared" si="60"/>
        <v>-184.02389999999855</v>
      </c>
      <c r="P171" s="27">
        <f t="shared" si="61"/>
        <v>184.02389999999855</v>
      </c>
    </row>
    <row r="172" spans="1:16">
      <c r="A172" s="30">
        <v>40940</v>
      </c>
      <c r="C172" s="6">
        <v>164</v>
      </c>
      <c r="D172" s="29">
        <f t="shared" si="52"/>
        <v>32</v>
      </c>
      <c r="E172" s="29">
        <f t="shared" si="57"/>
        <v>5248</v>
      </c>
      <c r="F172" s="29">
        <f t="shared" si="53"/>
        <v>-453</v>
      </c>
      <c r="G172" s="34">
        <f>+Inputs!$D$3</f>
        <v>0.37951000000000001</v>
      </c>
      <c r="I172" s="27">
        <f t="shared" si="58"/>
        <v>5701</v>
      </c>
      <c r="K172" s="27">
        <f t="shared" si="54"/>
        <v>32</v>
      </c>
      <c r="L172" s="27">
        <f t="shared" si="59"/>
        <v>5248</v>
      </c>
      <c r="M172" s="27">
        <f t="shared" si="55"/>
        <v>12.14432</v>
      </c>
      <c r="N172" s="27">
        <f t="shared" si="56"/>
        <v>12.14432</v>
      </c>
      <c r="O172" s="27">
        <f t="shared" si="60"/>
        <v>-171.87957999999855</v>
      </c>
      <c r="P172" s="27">
        <f t="shared" si="61"/>
        <v>171.87957999999855</v>
      </c>
    </row>
    <row r="173" spans="1:16">
      <c r="A173" s="31">
        <v>40969</v>
      </c>
      <c r="C173" s="6">
        <v>165</v>
      </c>
      <c r="D173" s="29">
        <f t="shared" si="52"/>
        <v>32</v>
      </c>
      <c r="E173" s="29">
        <f t="shared" si="57"/>
        <v>5280</v>
      </c>
      <c r="F173" s="29">
        <f t="shared" si="53"/>
        <v>-421</v>
      </c>
      <c r="G173" s="34">
        <f>+Inputs!$D$3</f>
        <v>0.37951000000000001</v>
      </c>
      <c r="I173" s="27">
        <f t="shared" si="58"/>
        <v>5701</v>
      </c>
      <c r="K173" s="27">
        <f t="shared" si="54"/>
        <v>32</v>
      </c>
      <c r="L173" s="27">
        <f t="shared" si="59"/>
        <v>5280</v>
      </c>
      <c r="M173" s="27">
        <f t="shared" si="55"/>
        <v>12.14432</v>
      </c>
      <c r="N173" s="27">
        <f t="shared" si="56"/>
        <v>12.14432</v>
      </c>
      <c r="O173" s="27">
        <f t="shared" si="60"/>
        <v>-159.73525999999856</v>
      </c>
      <c r="P173" s="27">
        <f t="shared" si="61"/>
        <v>159.73525999999856</v>
      </c>
    </row>
    <row r="174" spans="1:16">
      <c r="A174" s="30">
        <v>41000</v>
      </c>
      <c r="C174" s="6">
        <v>166</v>
      </c>
      <c r="D174" s="29">
        <f t="shared" si="52"/>
        <v>32</v>
      </c>
      <c r="E174" s="29">
        <f t="shared" si="57"/>
        <v>5312</v>
      </c>
      <c r="F174" s="29">
        <f t="shared" si="53"/>
        <v>-389</v>
      </c>
      <c r="G174" s="34">
        <f>+Inputs!$D$3</f>
        <v>0.37951000000000001</v>
      </c>
      <c r="I174" s="27">
        <f t="shared" si="58"/>
        <v>5701</v>
      </c>
      <c r="K174" s="27">
        <f t="shared" si="54"/>
        <v>32</v>
      </c>
      <c r="L174" s="27">
        <f t="shared" si="59"/>
        <v>5312</v>
      </c>
      <c r="M174" s="27">
        <f t="shared" si="55"/>
        <v>12.14432</v>
      </c>
      <c r="N174" s="27">
        <f t="shared" si="56"/>
        <v>12.14432</v>
      </c>
      <c r="O174" s="27">
        <f t="shared" si="60"/>
        <v>-147.59093999999857</v>
      </c>
      <c r="P174" s="27">
        <f t="shared" si="61"/>
        <v>147.59093999999857</v>
      </c>
    </row>
    <row r="175" spans="1:16">
      <c r="A175" s="31">
        <v>41030</v>
      </c>
      <c r="C175" s="6">
        <v>167</v>
      </c>
      <c r="D175" s="29">
        <f t="shared" si="52"/>
        <v>32</v>
      </c>
      <c r="E175" s="29">
        <f t="shared" si="57"/>
        <v>5344</v>
      </c>
      <c r="F175" s="29">
        <f t="shared" si="53"/>
        <v>-357</v>
      </c>
      <c r="G175" s="34">
        <f>+Inputs!$D$3</f>
        <v>0.37951000000000001</v>
      </c>
      <c r="I175" s="27">
        <f t="shared" si="58"/>
        <v>5701</v>
      </c>
      <c r="K175" s="27">
        <f t="shared" si="54"/>
        <v>32</v>
      </c>
      <c r="L175" s="27">
        <f t="shared" si="59"/>
        <v>5344</v>
      </c>
      <c r="M175" s="27">
        <f t="shared" si="55"/>
        <v>12.14432</v>
      </c>
      <c r="N175" s="27">
        <f t="shared" si="56"/>
        <v>12.14432</v>
      </c>
      <c r="O175" s="27">
        <f t="shared" si="60"/>
        <v>-135.44661999999857</v>
      </c>
      <c r="P175" s="27">
        <f t="shared" si="61"/>
        <v>135.44661999999857</v>
      </c>
    </row>
    <row r="176" spans="1:16">
      <c r="A176" s="30">
        <v>41061</v>
      </c>
      <c r="C176" s="6">
        <v>168</v>
      </c>
      <c r="D176" s="29">
        <f t="shared" si="52"/>
        <v>32</v>
      </c>
      <c r="E176" s="29">
        <f t="shared" si="57"/>
        <v>5376</v>
      </c>
      <c r="F176" s="29">
        <f t="shared" si="53"/>
        <v>-325</v>
      </c>
      <c r="G176" s="34">
        <f>+Inputs!$D$3</f>
        <v>0.37951000000000001</v>
      </c>
      <c r="I176" s="27">
        <f t="shared" si="58"/>
        <v>5701</v>
      </c>
      <c r="K176" s="27">
        <f t="shared" si="54"/>
        <v>32</v>
      </c>
      <c r="L176" s="27">
        <f t="shared" si="59"/>
        <v>5376</v>
      </c>
      <c r="M176" s="27">
        <f t="shared" si="55"/>
        <v>12.14432</v>
      </c>
      <c r="N176" s="27">
        <f t="shared" si="56"/>
        <v>12.14432</v>
      </c>
      <c r="O176" s="27">
        <f t="shared" si="60"/>
        <v>-123.30229999999858</v>
      </c>
      <c r="P176" s="27">
        <f t="shared" si="61"/>
        <v>123.30229999999858</v>
      </c>
    </row>
    <row r="177" spans="1:20">
      <c r="A177" s="31">
        <v>41091</v>
      </c>
      <c r="C177" s="6">
        <v>169</v>
      </c>
      <c r="D177" s="29">
        <f t="shared" si="52"/>
        <v>32</v>
      </c>
      <c r="E177" s="29">
        <f t="shared" si="57"/>
        <v>5408</v>
      </c>
      <c r="F177" s="29">
        <f t="shared" si="53"/>
        <v>-293</v>
      </c>
      <c r="G177" s="34">
        <f>+Inputs!$D$3</f>
        <v>0.37951000000000001</v>
      </c>
      <c r="I177" s="27">
        <f t="shared" si="58"/>
        <v>5701</v>
      </c>
      <c r="K177" s="27">
        <f t="shared" si="54"/>
        <v>32</v>
      </c>
      <c r="L177" s="27">
        <f t="shared" si="59"/>
        <v>5408</v>
      </c>
      <c r="M177" s="27">
        <f t="shared" si="55"/>
        <v>12.14432</v>
      </c>
      <c r="N177" s="27">
        <f t="shared" si="56"/>
        <v>12.14432</v>
      </c>
      <c r="O177" s="27">
        <f t="shared" si="60"/>
        <v>-111.15797999999859</v>
      </c>
      <c r="P177" s="27">
        <f t="shared" si="61"/>
        <v>111.15797999999859</v>
      </c>
    </row>
    <row r="178" spans="1:20">
      <c r="A178" s="30">
        <v>41122</v>
      </c>
      <c r="C178" s="6">
        <v>170</v>
      </c>
      <c r="D178" s="29">
        <f t="shared" si="52"/>
        <v>32</v>
      </c>
      <c r="E178" s="29">
        <f t="shared" si="57"/>
        <v>5440</v>
      </c>
      <c r="F178" s="29">
        <f t="shared" si="53"/>
        <v>-261</v>
      </c>
      <c r="G178" s="34">
        <f>+Inputs!$D$3</f>
        <v>0.37951000000000001</v>
      </c>
      <c r="I178" s="27">
        <f t="shared" si="58"/>
        <v>5701</v>
      </c>
      <c r="K178" s="27">
        <f t="shared" si="54"/>
        <v>32</v>
      </c>
      <c r="L178" s="27">
        <f t="shared" si="59"/>
        <v>5440</v>
      </c>
      <c r="M178" s="27">
        <f t="shared" si="55"/>
        <v>12.14432</v>
      </c>
      <c r="N178" s="27">
        <f t="shared" si="56"/>
        <v>12.14432</v>
      </c>
      <c r="O178" s="27">
        <f t="shared" si="60"/>
        <v>-99.013659999998595</v>
      </c>
      <c r="P178" s="27">
        <f t="shared" si="61"/>
        <v>99.013659999998595</v>
      </c>
    </row>
    <row r="179" spans="1:20">
      <c r="A179" s="31">
        <v>41153</v>
      </c>
      <c r="C179" s="6">
        <v>171</v>
      </c>
      <c r="D179" s="29">
        <f t="shared" si="52"/>
        <v>32</v>
      </c>
      <c r="E179" s="29">
        <f t="shared" si="57"/>
        <v>5472</v>
      </c>
      <c r="F179" s="29">
        <f t="shared" si="53"/>
        <v>-229</v>
      </c>
      <c r="G179" s="34">
        <f>+Inputs!$D$3</f>
        <v>0.37951000000000001</v>
      </c>
      <c r="I179" s="27">
        <f t="shared" si="58"/>
        <v>5701</v>
      </c>
      <c r="K179" s="27">
        <f t="shared" si="54"/>
        <v>32</v>
      </c>
      <c r="L179" s="27">
        <f t="shared" si="59"/>
        <v>5472</v>
      </c>
      <c r="M179" s="27">
        <f t="shared" si="55"/>
        <v>12.14432</v>
      </c>
      <c r="N179" s="27">
        <f t="shared" si="56"/>
        <v>12.14432</v>
      </c>
      <c r="O179" s="27">
        <f t="shared" si="60"/>
        <v>-86.869339999998601</v>
      </c>
      <c r="P179" s="27">
        <f t="shared" si="61"/>
        <v>86.869339999998601</v>
      </c>
    </row>
    <row r="180" spans="1:20">
      <c r="A180" s="30">
        <v>41183</v>
      </c>
      <c r="C180" s="6">
        <v>172</v>
      </c>
      <c r="D180" s="29">
        <f t="shared" si="52"/>
        <v>32</v>
      </c>
      <c r="E180" s="29">
        <f t="shared" si="57"/>
        <v>5504</v>
      </c>
      <c r="F180" s="29">
        <f t="shared" si="53"/>
        <v>-197</v>
      </c>
      <c r="G180" s="34">
        <f>+Inputs!$D$3</f>
        <v>0.37951000000000001</v>
      </c>
      <c r="I180" s="27">
        <f t="shared" si="58"/>
        <v>5701</v>
      </c>
      <c r="K180" s="27">
        <f t="shared" si="54"/>
        <v>32</v>
      </c>
      <c r="L180" s="27">
        <f t="shared" si="59"/>
        <v>5504</v>
      </c>
      <c r="M180" s="27">
        <f t="shared" si="55"/>
        <v>12.14432</v>
      </c>
      <c r="N180" s="27">
        <f t="shared" si="56"/>
        <v>12.14432</v>
      </c>
      <c r="O180" s="27">
        <f t="shared" si="60"/>
        <v>-74.725019999998608</v>
      </c>
      <c r="P180" s="27">
        <f t="shared" si="61"/>
        <v>74.725019999998608</v>
      </c>
    </row>
    <row r="181" spans="1:20">
      <c r="A181" s="31">
        <v>41214</v>
      </c>
      <c r="C181" s="6">
        <v>173</v>
      </c>
      <c r="D181" s="29">
        <f t="shared" si="52"/>
        <v>32</v>
      </c>
      <c r="E181" s="29">
        <f t="shared" si="57"/>
        <v>5536</v>
      </c>
      <c r="F181" s="29">
        <f t="shared" si="53"/>
        <v>-165</v>
      </c>
      <c r="G181" s="34">
        <f>+Inputs!$D$3</f>
        <v>0.37951000000000001</v>
      </c>
      <c r="I181" s="27">
        <f t="shared" si="58"/>
        <v>5701</v>
      </c>
      <c r="K181" s="27">
        <f t="shared" si="54"/>
        <v>32</v>
      </c>
      <c r="L181" s="27">
        <f t="shared" si="59"/>
        <v>5536</v>
      </c>
      <c r="M181" s="27">
        <f t="shared" si="55"/>
        <v>12.14432</v>
      </c>
      <c r="N181" s="27">
        <f t="shared" si="56"/>
        <v>12.14432</v>
      </c>
      <c r="O181" s="27">
        <f t="shared" si="60"/>
        <v>-62.580699999998608</v>
      </c>
      <c r="P181" s="27">
        <f t="shared" si="61"/>
        <v>62.580699999998608</v>
      </c>
    </row>
    <row r="182" spans="1:20">
      <c r="A182" s="30">
        <v>41244</v>
      </c>
      <c r="C182" s="6">
        <v>174</v>
      </c>
      <c r="D182" s="29">
        <f t="shared" si="52"/>
        <v>32</v>
      </c>
      <c r="E182" s="29">
        <f t="shared" si="57"/>
        <v>5568</v>
      </c>
      <c r="F182" s="29">
        <f t="shared" si="53"/>
        <v>-133</v>
      </c>
      <c r="G182" s="34">
        <f>+Inputs!$D$3</f>
        <v>0.37951000000000001</v>
      </c>
      <c r="I182" s="27">
        <f t="shared" si="58"/>
        <v>5701</v>
      </c>
      <c r="K182" s="27">
        <f t="shared" si="54"/>
        <v>32</v>
      </c>
      <c r="L182" s="27">
        <f t="shared" si="59"/>
        <v>5568</v>
      </c>
      <c r="M182" s="27">
        <f t="shared" si="55"/>
        <v>12.14432</v>
      </c>
      <c r="N182" s="27">
        <f t="shared" si="56"/>
        <v>12.14432</v>
      </c>
      <c r="O182" s="27">
        <f t="shared" si="60"/>
        <v>-50.436379999998607</v>
      </c>
      <c r="P182" s="27">
        <f t="shared" si="61"/>
        <v>50.436379999998607</v>
      </c>
    </row>
    <row r="183" spans="1:20">
      <c r="A183" s="31">
        <v>41275</v>
      </c>
      <c r="C183" s="6">
        <v>175</v>
      </c>
      <c r="D183" s="29">
        <f t="shared" si="52"/>
        <v>32</v>
      </c>
      <c r="E183" s="29">
        <f t="shared" si="57"/>
        <v>5600</v>
      </c>
      <c r="F183" s="29">
        <f t="shared" si="53"/>
        <v>-101</v>
      </c>
      <c r="G183" s="34">
        <f>+Inputs!$D$3</f>
        <v>0.37951000000000001</v>
      </c>
      <c r="I183" s="27">
        <f t="shared" si="58"/>
        <v>5701</v>
      </c>
      <c r="K183" s="27">
        <f t="shared" si="54"/>
        <v>32</v>
      </c>
      <c r="L183" s="27">
        <f t="shared" si="59"/>
        <v>5600</v>
      </c>
      <c r="M183" s="27">
        <f t="shared" si="55"/>
        <v>12.14432</v>
      </c>
      <c r="N183" s="27">
        <f t="shared" si="56"/>
        <v>12.14432</v>
      </c>
      <c r="O183" s="27">
        <f t="shared" si="60"/>
        <v>-38.292059999998607</v>
      </c>
      <c r="P183" s="27">
        <f t="shared" si="61"/>
        <v>38.292059999998607</v>
      </c>
    </row>
    <row r="184" spans="1:20">
      <c r="A184" s="30">
        <v>41306</v>
      </c>
      <c r="C184" s="6">
        <v>176</v>
      </c>
      <c r="D184" s="29">
        <f t="shared" si="52"/>
        <v>32</v>
      </c>
      <c r="E184" s="29">
        <f t="shared" si="57"/>
        <v>5632</v>
      </c>
      <c r="F184" s="29">
        <f t="shared" si="53"/>
        <v>-69</v>
      </c>
      <c r="G184" s="34">
        <f>+Inputs!$D$3</f>
        <v>0.37951000000000001</v>
      </c>
      <c r="I184" s="27">
        <f t="shared" si="58"/>
        <v>5701</v>
      </c>
      <c r="K184" s="27">
        <f t="shared" si="54"/>
        <v>32</v>
      </c>
      <c r="L184" s="27">
        <f t="shared" si="59"/>
        <v>5632</v>
      </c>
      <c r="M184" s="27">
        <f t="shared" si="55"/>
        <v>12.14432</v>
      </c>
      <c r="N184" s="27">
        <f t="shared" si="56"/>
        <v>12.14432</v>
      </c>
      <c r="O184" s="27">
        <f t="shared" si="60"/>
        <v>-26.147739999998606</v>
      </c>
      <c r="P184" s="27">
        <f t="shared" si="61"/>
        <v>26.147739999998606</v>
      </c>
    </row>
    <row r="185" spans="1:20">
      <c r="A185" s="31">
        <v>41334</v>
      </c>
      <c r="C185" s="6">
        <v>177</v>
      </c>
      <c r="D185" s="29">
        <f t="shared" si="52"/>
        <v>32</v>
      </c>
      <c r="E185" s="29">
        <f t="shared" si="57"/>
        <v>5664</v>
      </c>
      <c r="F185" s="29">
        <f t="shared" si="53"/>
        <v>-37</v>
      </c>
      <c r="G185" s="34">
        <f>+Inputs!$D$3</f>
        <v>0.37951000000000001</v>
      </c>
      <c r="I185" s="27">
        <f t="shared" si="58"/>
        <v>5701</v>
      </c>
      <c r="K185" s="27">
        <f t="shared" si="54"/>
        <v>32</v>
      </c>
      <c r="L185" s="27">
        <f t="shared" si="59"/>
        <v>5664</v>
      </c>
      <c r="M185" s="27">
        <f t="shared" si="55"/>
        <v>12.14432</v>
      </c>
      <c r="N185" s="27">
        <f t="shared" si="56"/>
        <v>12.14432</v>
      </c>
      <c r="O185" s="27">
        <f t="shared" si="60"/>
        <v>-14.003419999998606</v>
      </c>
      <c r="P185" s="27">
        <f t="shared" si="61"/>
        <v>14.003419999998606</v>
      </c>
    </row>
    <row r="186" spans="1:20">
      <c r="A186" s="30">
        <v>41365</v>
      </c>
      <c r="C186" s="6">
        <v>178</v>
      </c>
      <c r="D186" s="29">
        <f t="shared" si="52"/>
        <v>32</v>
      </c>
      <c r="E186" s="29">
        <f t="shared" si="57"/>
        <v>5696</v>
      </c>
      <c r="F186" s="29">
        <f t="shared" si="53"/>
        <v>-5</v>
      </c>
      <c r="G186" s="34">
        <f>+Inputs!$D$3</f>
        <v>0.37951000000000001</v>
      </c>
      <c r="I186" s="27">
        <f t="shared" si="58"/>
        <v>5701</v>
      </c>
      <c r="K186" s="27">
        <f t="shared" si="54"/>
        <v>32</v>
      </c>
      <c r="L186" s="27">
        <f t="shared" si="59"/>
        <v>5696</v>
      </c>
      <c r="M186" s="27">
        <f t="shared" si="55"/>
        <v>12.14432</v>
      </c>
      <c r="N186" s="27">
        <f t="shared" si="56"/>
        <v>12.14432</v>
      </c>
      <c r="O186" s="27">
        <f t="shared" si="60"/>
        <v>-1.8590999999986053</v>
      </c>
      <c r="P186" s="27">
        <f t="shared" si="61"/>
        <v>1.8590999999986053</v>
      </c>
    </row>
    <row r="187" spans="1:20">
      <c r="A187" s="31">
        <v>41395</v>
      </c>
      <c r="C187" s="6">
        <v>179</v>
      </c>
      <c r="D187" s="29">
        <f t="shared" si="52"/>
        <v>32</v>
      </c>
      <c r="E187" s="29">
        <f t="shared" si="57"/>
        <v>5728</v>
      </c>
      <c r="F187" s="29">
        <f t="shared" si="53"/>
        <v>27</v>
      </c>
      <c r="G187" s="34">
        <f>+Inputs!$D$3</f>
        <v>0.37951000000000001</v>
      </c>
      <c r="I187" s="27">
        <f t="shared" si="58"/>
        <v>5701</v>
      </c>
      <c r="K187" s="27">
        <f t="shared" si="54"/>
        <v>32</v>
      </c>
      <c r="L187" s="27">
        <f t="shared" si="59"/>
        <v>5728</v>
      </c>
      <c r="M187" s="27">
        <f t="shared" si="55"/>
        <v>12.14432</v>
      </c>
      <c r="N187" s="27">
        <f t="shared" si="56"/>
        <v>12.14432</v>
      </c>
      <c r="O187" s="27">
        <f t="shared" si="60"/>
        <v>10.285220000001395</v>
      </c>
      <c r="P187" s="27">
        <f t="shared" si="61"/>
        <v>-10.285220000001395</v>
      </c>
    </row>
    <row r="188" spans="1:20">
      <c r="A188" s="30">
        <v>41426</v>
      </c>
      <c r="C188" s="6">
        <v>180</v>
      </c>
      <c r="D188" s="29">
        <f>-F187</f>
        <v>-27</v>
      </c>
      <c r="E188" s="29">
        <f t="shared" si="57"/>
        <v>5701</v>
      </c>
      <c r="F188" s="29">
        <f t="shared" si="53"/>
        <v>0</v>
      </c>
      <c r="G188" s="34">
        <f>+Inputs!$D$3</f>
        <v>0.37951000000000001</v>
      </c>
      <c r="I188" s="27">
        <f t="shared" si="58"/>
        <v>5701</v>
      </c>
      <c r="K188" s="27">
        <f t="shared" si="54"/>
        <v>-27</v>
      </c>
      <c r="L188" s="27">
        <f t="shared" si="59"/>
        <v>5701</v>
      </c>
      <c r="M188" s="27">
        <f t="shared" si="55"/>
        <v>-10.24677</v>
      </c>
      <c r="N188" s="27">
        <f t="shared" si="56"/>
        <v>-10.24677</v>
      </c>
      <c r="O188" s="27">
        <f t="shared" si="60"/>
        <v>3.8450000001395424E-2</v>
      </c>
      <c r="P188" s="27">
        <f t="shared" si="61"/>
        <v>-3.8450000001395424E-2</v>
      </c>
    </row>
    <row r="189" spans="1:20">
      <c r="A189" s="30"/>
      <c r="G189" s="28"/>
    </row>
    <row r="190" spans="1:20">
      <c r="A190" s="8" t="s">
        <v>43</v>
      </c>
      <c r="B190" s="33">
        <f>SUM(B9:B189)</f>
        <v>-5701</v>
      </c>
      <c r="D190" s="33">
        <f>SUM(D9:D189)</f>
        <v>5701</v>
      </c>
      <c r="G190" s="28"/>
      <c r="H190" s="33">
        <f>SUM(H9:H189)</f>
        <v>5701</v>
      </c>
      <c r="I190" s="33"/>
      <c r="J190" s="33">
        <f>SUM(J9:J189)</f>
        <v>2163.5295000000001</v>
      </c>
      <c r="K190" s="33">
        <f>SUM(K9:K189)</f>
        <v>5701</v>
      </c>
      <c r="L190" s="33"/>
      <c r="M190" s="33">
        <f>SUM(M9:M189)</f>
        <v>2163.5679500000074</v>
      </c>
      <c r="N190" s="33">
        <f>SUM(N9:N189)</f>
        <v>3.8450000001395424E-2</v>
      </c>
      <c r="O190" s="33">
        <f>SUM(O9:O189)</f>
        <v>-191629.54012999998</v>
      </c>
      <c r="P190" s="33">
        <f>SUM(P9:P189)</f>
        <v>191629.54012999998</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39.xml><?xml version="1.0" encoding="utf-8"?>
<worksheet xmlns="http://schemas.openxmlformats.org/spreadsheetml/2006/main" xmlns:r="http://schemas.openxmlformats.org/officeDocument/2006/relationships">
  <sheetPr transitionEvaluation="1" codeName="Sheet42">
    <pageSetUpPr autoPageBreaks="0" fitToPage="1"/>
  </sheetPr>
  <dimension ref="A1:AE193"/>
  <sheetViews>
    <sheetView defaultGridColor="0" topLeftCell="W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36008</v>
      </c>
      <c r="B9" s="32">
        <v>-4049</v>
      </c>
      <c r="C9" s="6">
        <v>1</v>
      </c>
      <c r="D9" s="29">
        <f t="shared" ref="D9:D40" si="0">ROUND(-(+$B$9/180)*1,0)</f>
        <v>22</v>
      </c>
      <c r="E9" s="29">
        <f>+D9</f>
        <v>22</v>
      </c>
      <c r="F9" s="29">
        <f t="shared" ref="F9:F40" si="1">$B$9+E9</f>
        <v>-4027</v>
      </c>
      <c r="G9" s="34">
        <f>+Inputs!$D$2</f>
        <v>0.3795</v>
      </c>
      <c r="H9" s="27">
        <f>-B9</f>
        <v>4049</v>
      </c>
      <c r="I9" s="27">
        <f>+H9</f>
        <v>4049</v>
      </c>
      <c r="J9" s="27">
        <f>H9*G9</f>
        <v>1536.5955000000001</v>
      </c>
      <c r="K9" s="27">
        <f t="shared" ref="K9:K40" si="2">D9</f>
        <v>22</v>
      </c>
      <c r="L9" s="27">
        <f>+K9</f>
        <v>22</v>
      </c>
      <c r="M9" s="27">
        <f t="shared" ref="M9:M40" si="3">K9*G9</f>
        <v>8.3490000000000002</v>
      </c>
      <c r="N9" s="27">
        <f t="shared" ref="N9:N40" si="4">M9-J9</f>
        <v>-1528.2465000000002</v>
      </c>
      <c r="O9" s="27">
        <f>+N9</f>
        <v>-1528.2465000000002</v>
      </c>
      <c r="P9" s="27">
        <f>-SUM(N9)</f>
        <v>1528.2465000000002</v>
      </c>
      <c r="Q9" s="38">
        <f>VLOOKUP(Q8,A36:P215,5)</f>
        <v>3014</v>
      </c>
      <c r="R9" s="38">
        <f>VLOOKUP(R8,A36:P215,5)</f>
        <v>3278</v>
      </c>
      <c r="S9" s="38">
        <f>+R9-Q9</f>
        <v>264</v>
      </c>
      <c r="T9" s="35" t="s">
        <v>64</v>
      </c>
      <c r="U9" s="161">
        <f>-IF(TYPE(VLOOKUP(U8,$A$9:$P$188,6,FALSE))=16,0,VLOOKUP(U8,$A$9:$P$188,6,FALSE))</f>
        <v>1277</v>
      </c>
      <c r="V9" s="161">
        <f>-IF(TYPE(VLOOKUP(V8,$A$9:$P$188,6,FALSE))=16,0,VLOOKUP(V8,$A$9:$P$188,6,FALSE))</f>
        <v>1255</v>
      </c>
      <c r="W9" s="161">
        <f t="shared" ref="W9:AE9" si="5">-IF(TYPE(VLOOKUP(W8,$A$9:$P$188,6,FALSE))=16,0,VLOOKUP(W8,$A$9:$P$188,6,FALSE))</f>
        <v>1233</v>
      </c>
      <c r="X9" s="161">
        <f t="shared" si="5"/>
        <v>1211</v>
      </c>
      <c r="Y9" s="161">
        <f t="shared" si="5"/>
        <v>1189</v>
      </c>
      <c r="Z9" s="161">
        <f t="shared" si="5"/>
        <v>1167</v>
      </c>
      <c r="AA9" s="161">
        <f t="shared" si="5"/>
        <v>1145</v>
      </c>
      <c r="AB9" s="161">
        <f t="shared" si="5"/>
        <v>1123</v>
      </c>
      <c r="AC9" s="161">
        <f t="shared" si="5"/>
        <v>1101</v>
      </c>
      <c r="AD9" s="161">
        <f t="shared" si="5"/>
        <v>1079</v>
      </c>
      <c r="AE9" s="161">
        <f t="shared" si="5"/>
        <v>1057</v>
      </c>
    </row>
    <row r="10" spans="1:31">
      <c r="A10" s="30">
        <v>36039</v>
      </c>
      <c r="B10" s="9"/>
      <c r="C10" s="6">
        <v>2</v>
      </c>
      <c r="D10" s="29">
        <f t="shared" si="0"/>
        <v>22</v>
      </c>
      <c r="E10" s="29">
        <f t="shared" ref="E10:E41" si="6">+E9+D10</f>
        <v>44</v>
      </c>
      <c r="F10" s="29">
        <f t="shared" si="1"/>
        <v>-4005</v>
      </c>
      <c r="G10" s="34">
        <f>+Inputs!$D$2</f>
        <v>0.3795</v>
      </c>
      <c r="H10" s="2"/>
      <c r="I10" s="27">
        <f t="shared" ref="I10:I41" si="7">+I9+H10</f>
        <v>4049</v>
      </c>
      <c r="J10" s="27"/>
      <c r="K10" s="27">
        <f t="shared" si="2"/>
        <v>22</v>
      </c>
      <c r="L10" s="27">
        <f t="shared" ref="L10:L41" si="8">+L9+K10</f>
        <v>44</v>
      </c>
      <c r="M10" s="27">
        <f t="shared" si="3"/>
        <v>8.3490000000000002</v>
      </c>
      <c r="N10" s="27">
        <f t="shared" si="4"/>
        <v>8.3490000000000002</v>
      </c>
      <c r="O10" s="27">
        <f t="shared" ref="O10:O41" si="9">+O9+N10</f>
        <v>-1519.8975000000003</v>
      </c>
      <c r="P10" s="27">
        <f t="shared" ref="P10:P41" si="10">P9-N10</f>
        <v>1519.8975000000003</v>
      </c>
      <c r="Q10" s="38">
        <f>VLOOKUP(Q8,A36:P215,15)</f>
        <v>-392.764900000007</v>
      </c>
      <c r="R10" s="38">
        <f>VLOOKUP(R8,A36:P215,15)</f>
        <v>-292.57426000000697</v>
      </c>
      <c r="S10" s="38">
        <f>+R10-Q10</f>
        <v>100.19064000000003</v>
      </c>
      <c r="T10" s="36" t="s">
        <v>69</v>
      </c>
    </row>
    <row r="11" spans="1:31">
      <c r="A11" s="31">
        <v>36069</v>
      </c>
      <c r="B11" s="5"/>
      <c r="C11" s="6">
        <v>3</v>
      </c>
      <c r="D11" s="29">
        <f t="shared" si="0"/>
        <v>22</v>
      </c>
      <c r="E11" s="29">
        <f t="shared" si="6"/>
        <v>66</v>
      </c>
      <c r="F11" s="29">
        <f t="shared" si="1"/>
        <v>-3983</v>
      </c>
      <c r="G11" s="34">
        <f>+Inputs!$D$2</f>
        <v>0.3795</v>
      </c>
      <c r="H11" s="2"/>
      <c r="I11" s="27">
        <f t="shared" si="7"/>
        <v>4049</v>
      </c>
      <c r="J11" s="27"/>
      <c r="K11" s="27">
        <f t="shared" si="2"/>
        <v>22</v>
      </c>
      <c r="L11" s="27">
        <f t="shared" si="8"/>
        <v>66</v>
      </c>
      <c r="M11" s="27">
        <f t="shared" si="3"/>
        <v>8.3490000000000002</v>
      </c>
      <c r="N11" s="27">
        <f t="shared" si="4"/>
        <v>8.3490000000000002</v>
      </c>
      <c r="O11" s="27">
        <f t="shared" si="9"/>
        <v>-1511.5485000000003</v>
      </c>
      <c r="P11" s="27">
        <f t="shared" si="10"/>
        <v>1511.5485000000003</v>
      </c>
      <c r="Q11" s="38">
        <f>+VLOOKUP(Q8,A36:P215,16)</f>
        <v>392.764900000007</v>
      </c>
      <c r="R11" s="38">
        <f>+VLOOKUP(R8,A36:P215,16)</f>
        <v>292.57426000000697</v>
      </c>
      <c r="S11" s="38">
        <f>(+Q11+R11)/2</f>
        <v>342.66958000000699</v>
      </c>
      <c r="T11" s="36" t="s">
        <v>113</v>
      </c>
      <c r="U11" s="161">
        <f>IF(TYPE(VLOOKUP(U8,$A$9:$P$188,16,FALSE))=16,0,VLOOKUP(U8,$A$9:$P$188,16,FALSE))</f>
        <v>484.60632000000703</v>
      </c>
      <c r="V11" s="161">
        <f t="shared" ref="V11:AE11" si="11">IF(TYPE(VLOOKUP(V8,$A$9:$P$188,16,FALSE))=16,0,VLOOKUP(V8,$A$9:$P$188,16,FALSE))</f>
        <v>476.25710000000703</v>
      </c>
      <c r="W11" s="161">
        <f t="shared" si="11"/>
        <v>467.90788000000703</v>
      </c>
      <c r="X11" s="161">
        <f t="shared" si="11"/>
        <v>459.55866000000702</v>
      </c>
      <c r="Y11" s="161">
        <f t="shared" si="11"/>
        <v>451.20944000000702</v>
      </c>
      <c r="Z11" s="161">
        <f t="shared" si="11"/>
        <v>442.86022000000702</v>
      </c>
      <c r="AA11" s="161">
        <f t="shared" si="11"/>
        <v>434.51100000000702</v>
      </c>
      <c r="AB11" s="161">
        <f t="shared" si="11"/>
        <v>426.16178000000701</v>
      </c>
      <c r="AC11" s="161">
        <f t="shared" si="11"/>
        <v>417.81256000000701</v>
      </c>
      <c r="AD11" s="161">
        <f t="shared" si="11"/>
        <v>409.46334000000701</v>
      </c>
      <c r="AE11" s="161">
        <f t="shared" si="11"/>
        <v>401.11412000000701</v>
      </c>
    </row>
    <row r="12" spans="1:31">
      <c r="A12" s="30">
        <v>36100</v>
      </c>
      <c r="B12" s="3"/>
      <c r="C12" s="6">
        <v>4</v>
      </c>
      <c r="D12" s="29">
        <f t="shared" si="0"/>
        <v>22</v>
      </c>
      <c r="E12" s="29">
        <f t="shared" si="6"/>
        <v>88</v>
      </c>
      <c r="F12" s="29">
        <f t="shared" si="1"/>
        <v>-3961</v>
      </c>
      <c r="G12" s="34">
        <f>+Inputs!$D$2</f>
        <v>0.3795</v>
      </c>
      <c r="H12" s="2"/>
      <c r="I12" s="27">
        <f t="shared" si="7"/>
        <v>4049</v>
      </c>
      <c r="J12" s="27"/>
      <c r="K12" s="27">
        <f t="shared" si="2"/>
        <v>22</v>
      </c>
      <c r="L12" s="27">
        <f t="shared" si="8"/>
        <v>88</v>
      </c>
      <c r="M12" s="27">
        <f t="shared" si="3"/>
        <v>8.3490000000000002</v>
      </c>
      <c r="N12" s="27">
        <f t="shared" si="4"/>
        <v>8.3490000000000002</v>
      </c>
      <c r="O12" s="27">
        <f t="shared" si="9"/>
        <v>-1503.1995000000004</v>
      </c>
      <c r="P12" s="27">
        <f t="shared" si="10"/>
        <v>1503.1995000000004</v>
      </c>
      <c r="Q12" s="39"/>
      <c r="R12" s="40"/>
      <c r="S12" s="40"/>
      <c r="T12" s="36"/>
    </row>
    <row r="13" spans="1:31">
      <c r="A13" s="31">
        <v>36130</v>
      </c>
      <c r="B13" s="3"/>
      <c r="C13" s="6">
        <v>5</v>
      </c>
      <c r="D13" s="29">
        <f t="shared" si="0"/>
        <v>22</v>
      </c>
      <c r="E13" s="29">
        <f t="shared" si="6"/>
        <v>110</v>
      </c>
      <c r="F13" s="29">
        <f t="shared" si="1"/>
        <v>-3939</v>
      </c>
      <c r="G13" s="34">
        <f>+Inputs!$D$2</f>
        <v>0.3795</v>
      </c>
      <c r="H13" s="2"/>
      <c r="I13" s="27">
        <f t="shared" si="7"/>
        <v>4049</v>
      </c>
      <c r="J13" s="27"/>
      <c r="K13" s="27">
        <f t="shared" si="2"/>
        <v>22</v>
      </c>
      <c r="L13" s="27">
        <f t="shared" si="8"/>
        <v>110</v>
      </c>
      <c r="M13" s="27">
        <f t="shared" si="3"/>
        <v>8.3490000000000002</v>
      </c>
      <c r="N13" s="27">
        <f t="shared" si="4"/>
        <v>8.3490000000000002</v>
      </c>
      <c r="O13" s="27">
        <f t="shared" si="9"/>
        <v>-1494.8505000000005</v>
      </c>
      <c r="P13" s="27">
        <f t="shared" si="10"/>
        <v>1494.8505000000005</v>
      </c>
      <c r="Q13" s="38">
        <f>VLOOKUP(Q8,A36:P215,9)</f>
        <v>4049</v>
      </c>
      <c r="R13" s="38">
        <f>VLOOKUP(R8,A36:P215,9)</f>
        <v>4049</v>
      </c>
      <c r="S13" s="38">
        <f>+R13-Q13</f>
        <v>0</v>
      </c>
      <c r="T13" s="36" t="s">
        <v>70</v>
      </c>
    </row>
    <row r="14" spans="1:31">
      <c r="A14" s="30">
        <v>36161</v>
      </c>
      <c r="B14" s="3"/>
      <c r="C14" s="6">
        <v>6</v>
      </c>
      <c r="D14" s="29">
        <f t="shared" si="0"/>
        <v>22</v>
      </c>
      <c r="E14" s="29">
        <f t="shared" si="6"/>
        <v>132</v>
      </c>
      <c r="F14" s="29">
        <f t="shared" si="1"/>
        <v>-3917</v>
      </c>
      <c r="G14" s="34">
        <f>+Inputs!$D$2</f>
        <v>0.3795</v>
      </c>
      <c r="H14" s="2"/>
      <c r="I14" s="27">
        <f t="shared" si="7"/>
        <v>4049</v>
      </c>
      <c r="J14" s="27"/>
      <c r="K14" s="27">
        <f t="shared" si="2"/>
        <v>22</v>
      </c>
      <c r="L14" s="27">
        <f t="shared" si="8"/>
        <v>132</v>
      </c>
      <c r="M14" s="27">
        <f t="shared" si="3"/>
        <v>8.3490000000000002</v>
      </c>
      <c r="N14" s="27">
        <f t="shared" si="4"/>
        <v>8.3490000000000002</v>
      </c>
      <c r="O14" s="27">
        <f t="shared" si="9"/>
        <v>-1486.5015000000005</v>
      </c>
      <c r="P14" s="27">
        <f t="shared" si="10"/>
        <v>1486.5015000000005</v>
      </c>
      <c r="Q14" s="38">
        <f>VLOOKUP(Q8,A36:P215,12)</f>
        <v>3014</v>
      </c>
      <c r="R14" s="38">
        <f>VLOOKUP(R8,A36:P215,12)</f>
        <v>3278</v>
      </c>
      <c r="S14" s="38">
        <f>+R14-Q14</f>
        <v>264</v>
      </c>
      <c r="T14" s="37" t="s">
        <v>93</v>
      </c>
    </row>
    <row r="15" spans="1:31">
      <c r="A15" s="31">
        <v>36192</v>
      </c>
      <c r="B15" s="3"/>
      <c r="C15" s="6">
        <v>7</v>
      </c>
      <c r="D15" s="29">
        <f t="shared" si="0"/>
        <v>22</v>
      </c>
      <c r="E15" s="29">
        <f t="shared" si="6"/>
        <v>154</v>
      </c>
      <c r="F15" s="29">
        <f t="shared" si="1"/>
        <v>-3895</v>
      </c>
      <c r="G15" s="34">
        <f>+Inputs!$D$2</f>
        <v>0.3795</v>
      </c>
      <c r="H15" s="2"/>
      <c r="I15" s="27">
        <f t="shared" si="7"/>
        <v>4049</v>
      </c>
      <c r="J15" s="27"/>
      <c r="K15" s="27">
        <f t="shared" si="2"/>
        <v>22</v>
      </c>
      <c r="L15" s="27">
        <f t="shared" si="8"/>
        <v>154</v>
      </c>
      <c r="M15" s="27">
        <f t="shared" si="3"/>
        <v>8.3490000000000002</v>
      </c>
      <c r="N15" s="27">
        <f t="shared" si="4"/>
        <v>8.3490000000000002</v>
      </c>
      <c r="O15" s="27">
        <f t="shared" si="9"/>
        <v>-1478.1525000000006</v>
      </c>
      <c r="P15" s="27">
        <f t="shared" si="10"/>
        <v>1478.1525000000006</v>
      </c>
    </row>
    <row r="16" spans="1:31">
      <c r="A16" s="30">
        <v>36220</v>
      </c>
      <c r="B16" s="3"/>
      <c r="C16" s="6">
        <v>8</v>
      </c>
      <c r="D16" s="29">
        <f t="shared" si="0"/>
        <v>22</v>
      </c>
      <c r="E16" s="29">
        <f t="shared" si="6"/>
        <v>176</v>
      </c>
      <c r="F16" s="29">
        <f t="shared" si="1"/>
        <v>-3873</v>
      </c>
      <c r="G16" s="34">
        <f>+Inputs!$D$2</f>
        <v>0.3795</v>
      </c>
      <c r="H16" s="2"/>
      <c r="I16" s="27">
        <f t="shared" si="7"/>
        <v>4049</v>
      </c>
      <c r="J16" s="27"/>
      <c r="K16" s="27">
        <f t="shared" si="2"/>
        <v>22</v>
      </c>
      <c r="L16" s="27">
        <f t="shared" si="8"/>
        <v>176</v>
      </c>
      <c r="M16" s="27">
        <f t="shared" si="3"/>
        <v>8.3490000000000002</v>
      </c>
      <c r="N16" s="27">
        <f t="shared" si="4"/>
        <v>8.3490000000000002</v>
      </c>
      <c r="O16" s="27">
        <f t="shared" si="9"/>
        <v>-1469.8035000000007</v>
      </c>
      <c r="P16" s="27">
        <f t="shared" si="10"/>
        <v>1469.8035000000007</v>
      </c>
      <c r="Q16" s="4"/>
      <c r="R16" s="4"/>
      <c r="S16" s="4"/>
    </row>
    <row r="17" spans="1:19">
      <c r="A17" s="31">
        <v>36251</v>
      </c>
      <c r="B17" s="3"/>
      <c r="C17" s="6">
        <v>9</v>
      </c>
      <c r="D17" s="29">
        <f t="shared" si="0"/>
        <v>22</v>
      </c>
      <c r="E17" s="29">
        <f t="shared" si="6"/>
        <v>198</v>
      </c>
      <c r="F17" s="29">
        <f t="shared" si="1"/>
        <v>-3851</v>
      </c>
      <c r="G17" s="34">
        <f>+Inputs!$D$2</f>
        <v>0.3795</v>
      </c>
      <c r="H17" s="2"/>
      <c r="I17" s="27">
        <f t="shared" si="7"/>
        <v>4049</v>
      </c>
      <c r="J17" s="27"/>
      <c r="K17" s="27">
        <f t="shared" si="2"/>
        <v>22</v>
      </c>
      <c r="L17" s="27">
        <f t="shared" si="8"/>
        <v>198</v>
      </c>
      <c r="M17" s="27">
        <f t="shared" si="3"/>
        <v>8.3490000000000002</v>
      </c>
      <c r="N17" s="27">
        <f t="shared" si="4"/>
        <v>8.3490000000000002</v>
      </c>
      <c r="O17" s="27">
        <f t="shared" si="9"/>
        <v>-1461.4545000000007</v>
      </c>
      <c r="P17" s="27">
        <f t="shared" si="10"/>
        <v>1461.4545000000007</v>
      </c>
      <c r="Q17" s="4"/>
      <c r="R17" s="4"/>
      <c r="S17" s="4"/>
    </row>
    <row r="18" spans="1:19">
      <c r="A18" s="30">
        <v>36281</v>
      </c>
      <c r="B18" s="3"/>
      <c r="C18" s="6">
        <v>10</v>
      </c>
      <c r="D18" s="29">
        <f t="shared" si="0"/>
        <v>22</v>
      </c>
      <c r="E18" s="29">
        <f t="shared" si="6"/>
        <v>220</v>
      </c>
      <c r="F18" s="29">
        <f t="shared" si="1"/>
        <v>-3829</v>
      </c>
      <c r="G18" s="34">
        <f>+Inputs!$D$2</f>
        <v>0.3795</v>
      </c>
      <c r="H18" s="2"/>
      <c r="I18" s="27">
        <f t="shared" si="7"/>
        <v>4049</v>
      </c>
      <c r="J18" s="27"/>
      <c r="K18" s="27">
        <f t="shared" si="2"/>
        <v>22</v>
      </c>
      <c r="L18" s="27">
        <f t="shared" si="8"/>
        <v>220</v>
      </c>
      <c r="M18" s="27">
        <f t="shared" si="3"/>
        <v>8.3490000000000002</v>
      </c>
      <c r="N18" s="27">
        <f t="shared" si="4"/>
        <v>8.3490000000000002</v>
      </c>
      <c r="O18" s="27">
        <f t="shared" si="9"/>
        <v>-1453.1055000000008</v>
      </c>
      <c r="P18" s="27">
        <f t="shared" si="10"/>
        <v>1453.1055000000008</v>
      </c>
      <c r="Q18" s="4"/>
      <c r="R18" s="4"/>
      <c r="S18" s="4"/>
    </row>
    <row r="19" spans="1:19">
      <c r="A19" s="31">
        <v>36312</v>
      </c>
      <c r="B19" s="3"/>
      <c r="C19" s="6">
        <v>11</v>
      </c>
      <c r="D19" s="29">
        <f t="shared" si="0"/>
        <v>22</v>
      </c>
      <c r="E19" s="29">
        <f t="shared" si="6"/>
        <v>242</v>
      </c>
      <c r="F19" s="29">
        <f t="shared" si="1"/>
        <v>-3807</v>
      </c>
      <c r="G19" s="34">
        <f>+Inputs!$D$2</f>
        <v>0.3795</v>
      </c>
      <c r="H19" s="2"/>
      <c r="I19" s="27">
        <f t="shared" si="7"/>
        <v>4049</v>
      </c>
      <c r="J19" s="27"/>
      <c r="K19" s="27">
        <f t="shared" si="2"/>
        <v>22</v>
      </c>
      <c r="L19" s="27">
        <f t="shared" si="8"/>
        <v>242</v>
      </c>
      <c r="M19" s="27">
        <f t="shared" si="3"/>
        <v>8.3490000000000002</v>
      </c>
      <c r="N19" s="27">
        <f t="shared" si="4"/>
        <v>8.3490000000000002</v>
      </c>
      <c r="O19" s="27">
        <f t="shared" si="9"/>
        <v>-1444.7565000000009</v>
      </c>
      <c r="P19" s="27">
        <f t="shared" si="10"/>
        <v>1444.7565000000009</v>
      </c>
      <c r="Q19" s="4"/>
      <c r="R19" s="4"/>
      <c r="S19" s="4"/>
    </row>
    <row r="20" spans="1:19">
      <c r="A20" s="30">
        <v>36342</v>
      </c>
      <c r="B20" s="3"/>
      <c r="C20" s="6">
        <v>12</v>
      </c>
      <c r="D20" s="29">
        <f t="shared" si="0"/>
        <v>22</v>
      </c>
      <c r="E20" s="29">
        <f t="shared" si="6"/>
        <v>264</v>
      </c>
      <c r="F20" s="29">
        <f t="shared" si="1"/>
        <v>-3785</v>
      </c>
      <c r="G20" s="34">
        <f>+Inputs!$D$2</f>
        <v>0.3795</v>
      </c>
      <c r="H20" s="2"/>
      <c r="I20" s="27">
        <f t="shared" si="7"/>
        <v>4049</v>
      </c>
      <c r="J20" s="27"/>
      <c r="K20" s="27">
        <f t="shared" si="2"/>
        <v>22</v>
      </c>
      <c r="L20" s="27">
        <f t="shared" si="8"/>
        <v>264</v>
      </c>
      <c r="M20" s="27">
        <f t="shared" si="3"/>
        <v>8.3490000000000002</v>
      </c>
      <c r="N20" s="27">
        <f t="shared" si="4"/>
        <v>8.3490000000000002</v>
      </c>
      <c r="O20" s="27">
        <f t="shared" si="9"/>
        <v>-1436.4075000000009</v>
      </c>
      <c r="P20" s="27">
        <f t="shared" si="10"/>
        <v>1436.4075000000009</v>
      </c>
      <c r="Q20" s="4"/>
      <c r="R20" s="4"/>
      <c r="S20" s="4"/>
    </row>
    <row r="21" spans="1:19">
      <c r="A21" s="31">
        <v>36373</v>
      </c>
      <c r="B21" s="3"/>
      <c r="C21" s="6">
        <v>13</v>
      </c>
      <c r="D21" s="29">
        <f t="shared" si="0"/>
        <v>22</v>
      </c>
      <c r="E21" s="29">
        <f t="shared" si="6"/>
        <v>286</v>
      </c>
      <c r="F21" s="29">
        <f t="shared" si="1"/>
        <v>-3763</v>
      </c>
      <c r="G21" s="34">
        <f>+Inputs!$D$2</f>
        <v>0.3795</v>
      </c>
      <c r="H21" s="2"/>
      <c r="I21" s="27">
        <f t="shared" si="7"/>
        <v>4049</v>
      </c>
      <c r="J21" s="27"/>
      <c r="K21" s="27">
        <f t="shared" si="2"/>
        <v>22</v>
      </c>
      <c r="L21" s="27">
        <f t="shared" si="8"/>
        <v>286</v>
      </c>
      <c r="M21" s="27">
        <f t="shared" si="3"/>
        <v>8.3490000000000002</v>
      </c>
      <c r="N21" s="27">
        <f t="shared" si="4"/>
        <v>8.3490000000000002</v>
      </c>
      <c r="O21" s="27">
        <f t="shared" si="9"/>
        <v>-1428.058500000001</v>
      </c>
      <c r="P21" s="27">
        <f t="shared" si="10"/>
        <v>1428.058500000001</v>
      </c>
      <c r="Q21" s="4"/>
      <c r="R21" s="4"/>
      <c r="S21" s="4"/>
    </row>
    <row r="22" spans="1:19">
      <c r="A22" s="30">
        <v>36404</v>
      </c>
      <c r="B22" s="3"/>
      <c r="C22" s="6">
        <v>14</v>
      </c>
      <c r="D22" s="29">
        <f t="shared" si="0"/>
        <v>22</v>
      </c>
      <c r="E22" s="29">
        <f t="shared" si="6"/>
        <v>308</v>
      </c>
      <c r="F22" s="29">
        <f t="shared" si="1"/>
        <v>-3741</v>
      </c>
      <c r="G22" s="34">
        <f>+Inputs!$D$2</f>
        <v>0.3795</v>
      </c>
      <c r="H22" s="2"/>
      <c r="I22" s="27">
        <f t="shared" si="7"/>
        <v>4049</v>
      </c>
      <c r="J22" s="27"/>
      <c r="K22" s="27">
        <f t="shared" si="2"/>
        <v>22</v>
      </c>
      <c r="L22" s="27">
        <f t="shared" si="8"/>
        <v>308</v>
      </c>
      <c r="M22" s="27">
        <f t="shared" si="3"/>
        <v>8.3490000000000002</v>
      </c>
      <c r="N22" s="27">
        <f t="shared" si="4"/>
        <v>8.3490000000000002</v>
      </c>
      <c r="O22" s="27">
        <f t="shared" si="9"/>
        <v>-1419.7095000000011</v>
      </c>
      <c r="P22" s="27">
        <f t="shared" si="10"/>
        <v>1419.7095000000011</v>
      </c>
      <c r="Q22" s="4"/>
      <c r="R22" s="4"/>
      <c r="S22" s="4"/>
    </row>
    <row r="23" spans="1:19">
      <c r="A23" s="31">
        <v>36434</v>
      </c>
      <c r="B23" s="3"/>
      <c r="C23" s="6">
        <v>15</v>
      </c>
      <c r="D23" s="29">
        <f t="shared" si="0"/>
        <v>22</v>
      </c>
      <c r="E23" s="29">
        <f t="shared" si="6"/>
        <v>330</v>
      </c>
      <c r="F23" s="29">
        <f t="shared" si="1"/>
        <v>-3719</v>
      </c>
      <c r="G23" s="34">
        <f>+Inputs!$D$2</f>
        <v>0.3795</v>
      </c>
      <c r="H23" s="2"/>
      <c r="I23" s="27">
        <f t="shared" si="7"/>
        <v>4049</v>
      </c>
      <c r="J23" s="27"/>
      <c r="K23" s="27">
        <f t="shared" si="2"/>
        <v>22</v>
      </c>
      <c r="L23" s="27">
        <f t="shared" si="8"/>
        <v>330</v>
      </c>
      <c r="M23" s="27">
        <f t="shared" si="3"/>
        <v>8.3490000000000002</v>
      </c>
      <c r="N23" s="27">
        <f t="shared" si="4"/>
        <v>8.3490000000000002</v>
      </c>
      <c r="O23" s="27">
        <f t="shared" si="9"/>
        <v>-1411.3605000000011</v>
      </c>
      <c r="P23" s="27">
        <f t="shared" si="10"/>
        <v>1411.3605000000011</v>
      </c>
      <c r="Q23" s="4"/>
      <c r="R23" s="4"/>
      <c r="S23" s="4"/>
    </row>
    <row r="24" spans="1:19">
      <c r="A24" s="30">
        <v>36465</v>
      </c>
      <c r="B24" s="3"/>
      <c r="C24" s="6">
        <v>16</v>
      </c>
      <c r="D24" s="29">
        <f t="shared" si="0"/>
        <v>22</v>
      </c>
      <c r="E24" s="29">
        <f t="shared" si="6"/>
        <v>352</v>
      </c>
      <c r="F24" s="29">
        <f t="shared" si="1"/>
        <v>-3697</v>
      </c>
      <c r="G24" s="34">
        <f>+Inputs!$D$2</f>
        <v>0.3795</v>
      </c>
      <c r="H24" s="2"/>
      <c r="I24" s="27">
        <f t="shared" si="7"/>
        <v>4049</v>
      </c>
      <c r="J24" s="27"/>
      <c r="K24" s="27">
        <f t="shared" si="2"/>
        <v>22</v>
      </c>
      <c r="L24" s="27">
        <f t="shared" si="8"/>
        <v>352</v>
      </c>
      <c r="M24" s="27">
        <f t="shared" si="3"/>
        <v>8.3490000000000002</v>
      </c>
      <c r="N24" s="27">
        <f t="shared" si="4"/>
        <v>8.3490000000000002</v>
      </c>
      <c r="O24" s="27">
        <f t="shared" si="9"/>
        <v>-1403.0115000000012</v>
      </c>
      <c r="P24" s="27">
        <f t="shared" si="10"/>
        <v>1403.0115000000012</v>
      </c>
      <c r="Q24" s="4"/>
      <c r="R24" s="4"/>
      <c r="S24" s="4"/>
    </row>
    <row r="25" spans="1:19">
      <c r="A25" s="31">
        <v>36495</v>
      </c>
      <c r="B25" s="3"/>
      <c r="C25" s="6">
        <v>17</v>
      </c>
      <c r="D25" s="29">
        <f t="shared" si="0"/>
        <v>22</v>
      </c>
      <c r="E25" s="29">
        <f t="shared" si="6"/>
        <v>374</v>
      </c>
      <c r="F25" s="29">
        <f t="shared" si="1"/>
        <v>-3675</v>
      </c>
      <c r="G25" s="34">
        <f>+Inputs!$D$2</f>
        <v>0.3795</v>
      </c>
      <c r="H25" s="2"/>
      <c r="I25" s="27">
        <f t="shared" si="7"/>
        <v>4049</v>
      </c>
      <c r="J25" s="27"/>
      <c r="K25" s="27">
        <f t="shared" si="2"/>
        <v>22</v>
      </c>
      <c r="L25" s="27">
        <f t="shared" si="8"/>
        <v>374</v>
      </c>
      <c r="M25" s="27">
        <f t="shared" si="3"/>
        <v>8.3490000000000002</v>
      </c>
      <c r="N25" s="27">
        <f t="shared" si="4"/>
        <v>8.3490000000000002</v>
      </c>
      <c r="O25" s="27">
        <f t="shared" si="9"/>
        <v>-1394.6625000000013</v>
      </c>
      <c r="P25" s="27">
        <f t="shared" si="10"/>
        <v>1394.6625000000013</v>
      </c>
      <c r="Q25" s="4"/>
      <c r="R25" s="4"/>
      <c r="S25" s="4"/>
    </row>
    <row r="26" spans="1:19">
      <c r="A26" s="30">
        <v>36526</v>
      </c>
      <c r="B26" s="3"/>
      <c r="C26" s="6">
        <v>18</v>
      </c>
      <c r="D26" s="29">
        <f t="shared" si="0"/>
        <v>22</v>
      </c>
      <c r="E26" s="29">
        <f t="shared" si="6"/>
        <v>396</v>
      </c>
      <c r="F26" s="29">
        <f t="shared" si="1"/>
        <v>-3653</v>
      </c>
      <c r="G26" s="34">
        <f>+Inputs!$D$2</f>
        <v>0.3795</v>
      </c>
      <c r="H26" s="2"/>
      <c r="I26" s="27">
        <f t="shared" si="7"/>
        <v>4049</v>
      </c>
      <c r="J26" s="27"/>
      <c r="K26" s="27">
        <f t="shared" si="2"/>
        <v>22</v>
      </c>
      <c r="L26" s="27">
        <f t="shared" si="8"/>
        <v>396</v>
      </c>
      <c r="M26" s="27">
        <f t="shared" si="3"/>
        <v>8.3490000000000002</v>
      </c>
      <c r="N26" s="27">
        <f t="shared" si="4"/>
        <v>8.3490000000000002</v>
      </c>
      <c r="O26" s="27">
        <f t="shared" si="9"/>
        <v>-1386.3135000000013</v>
      </c>
      <c r="P26" s="27">
        <f t="shared" si="10"/>
        <v>1386.3135000000013</v>
      </c>
      <c r="Q26" s="4"/>
      <c r="R26" s="4"/>
      <c r="S26" s="4"/>
    </row>
    <row r="27" spans="1:19">
      <c r="A27" s="31">
        <v>36557</v>
      </c>
      <c r="B27" s="3"/>
      <c r="C27" s="6">
        <v>19</v>
      </c>
      <c r="D27" s="29">
        <f t="shared" si="0"/>
        <v>22</v>
      </c>
      <c r="E27" s="29">
        <f t="shared" si="6"/>
        <v>418</v>
      </c>
      <c r="F27" s="29">
        <f t="shared" si="1"/>
        <v>-3631</v>
      </c>
      <c r="G27" s="34">
        <f>+Inputs!$D$2</f>
        <v>0.3795</v>
      </c>
      <c r="H27" s="2"/>
      <c r="I27" s="27">
        <f t="shared" si="7"/>
        <v>4049</v>
      </c>
      <c r="J27" s="27"/>
      <c r="K27" s="27">
        <f t="shared" si="2"/>
        <v>22</v>
      </c>
      <c r="L27" s="27">
        <f t="shared" si="8"/>
        <v>418</v>
      </c>
      <c r="M27" s="27">
        <f t="shared" si="3"/>
        <v>8.3490000000000002</v>
      </c>
      <c r="N27" s="27">
        <f t="shared" si="4"/>
        <v>8.3490000000000002</v>
      </c>
      <c r="O27" s="27">
        <f t="shared" si="9"/>
        <v>-1377.9645000000014</v>
      </c>
      <c r="P27" s="27">
        <f t="shared" si="10"/>
        <v>1377.9645000000014</v>
      </c>
      <c r="Q27" s="4"/>
      <c r="R27" s="4"/>
      <c r="S27" s="4"/>
    </row>
    <row r="28" spans="1:19">
      <c r="A28" s="30">
        <v>36586</v>
      </c>
      <c r="B28" s="3"/>
      <c r="C28" s="6">
        <v>20</v>
      </c>
      <c r="D28" s="29">
        <f t="shared" si="0"/>
        <v>22</v>
      </c>
      <c r="E28" s="29">
        <f t="shared" si="6"/>
        <v>440</v>
      </c>
      <c r="F28" s="29">
        <f t="shared" si="1"/>
        <v>-3609</v>
      </c>
      <c r="G28" s="34">
        <f>+Inputs!$D$2</f>
        <v>0.3795</v>
      </c>
      <c r="H28" s="2"/>
      <c r="I28" s="27">
        <f t="shared" si="7"/>
        <v>4049</v>
      </c>
      <c r="J28" s="27"/>
      <c r="K28" s="27">
        <f t="shared" si="2"/>
        <v>22</v>
      </c>
      <c r="L28" s="27">
        <f t="shared" si="8"/>
        <v>440</v>
      </c>
      <c r="M28" s="27">
        <f t="shared" si="3"/>
        <v>8.3490000000000002</v>
      </c>
      <c r="N28" s="27">
        <f t="shared" si="4"/>
        <v>8.3490000000000002</v>
      </c>
      <c r="O28" s="27">
        <f t="shared" si="9"/>
        <v>-1369.6155000000015</v>
      </c>
      <c r="P28" s="27">
        <f t="shared" si="10"/>
        <v>1369.6155000000015</v>
      </c>
      <c r="Q28" s="4"/>
      <c r="R28" s="4"/>
      <c r="S28" s="4"/>
    </row>
    <row r="29" spans="1:19">
      <c r="A29" s="31">
        <v>36617</v>
      </c>
      <c r="B29" s="3"/>
      <c r="C29" s="6">
        <v>21</v>
      </c>
      <c r="D29" s="29">
        <f t="shared" si="0"/>
        <v>22</v>
      </c>
      <c r="E29" s="29">
        <f t="shared" si="6"/>
        <v>462</v>
      </c>
      <c r="F29" s="29">
        <f t="shared" si="1"/>
        <v>-3587</v>
      </c>
      <c r="G29" s="34">
        <f>+Inputs!$D$2</f>
        <v>0.3795</v>
      </c>
      <c r="H29" s="2"/>
      <c r="I29" s="27">
        <f t="shared" si="7"/>
        <v>4049</v>
      </c>
      <c r="J29" s="27"/>
      <c r="K29" s="27">
        <f t="shared" si="2"/>
        <v>22</v>
      </c>
      <c r="L29" s="27">
        <f t="shared" si="8"/>
        <v>462</v>
      </c>
      <c r="M29" s="27">
        <f t="shared" si="3"/>
        <v>8.3490000000000002</v>
      </c>
      <c r="N29" s="27">
        <f t="shared" si="4"/>
        <v>8.3490000000000002</v>
      </c>
      <c r="O29" s="27">
        <f t="shared" si="9"/>
        <v>-1361.2665000000015</v>
      </c>
      <c r="P29" s="27">
        <f t="shared" si="10"/>
        <v>1361.2665000000015</v>
      </c>
      <c r="Q29" s="4"/>
      <c r="R29" s="4"/>
      <c r="S29" s="4"/>
    </row>
    <row r="30" spans="1:19">
      <c r="A30" s="30">
        <v>36647</v>
      </c>
      <c r="B30" s="3"/>
      <c r="C30" s="6">
        <v>22</v>
      </c>
      <c r="D30" s="29">
        <f t="shared" si="0"/>
        <v>22</v>
      </c>
      <c r="E30" s="29">
        <f t="shared" si="6"/>
        <v>484</v>
      </c>
      <c r="F30" s="29">
        <f t="shared" si="1"/>
        <v>-3565</v>
      </c>
      <c r="G30" s="34">
        <f>+Inputs!$D$2</f>
        <v>0.3795</v>
      </c>
      <c r="H30" s="2"/>
      <c r="I30" s="27">
        <f t="shared" si="7"/>
        <v>4049</v>
      </c>
      <c r="J30" s="27"/>
      <c r="K30" s="27">
        <f t="shared" si="2"/>
        <v>22</v>
      </c>
      <c r="L30" s="27">
        <f t="shared" si="8"/>
        <v>484</v>
      </c>
      <c r="M30" s="27">
        <f t="shared" si="3"/>
        <v>8.3490000000000002</v>
      </c>
      <c r="N30" s="27">
        <f t="shared" si="4"/>
        <v>8.3490000000000002</v>
      </c>
      <c r="O30" s="27">
        <f t="shared" si="9"/>
        <v>-1352.9175000000016</v>
      </c>
      <c r="P30" s="27">
        <f t="shared" si="10"/>
        <v>1352.9175000000016</v>
      </c>
      <c r="Q30" s="125"/>
    </row>
    <row r="31" spans="1:19">
      <c r="A31" s="31">
        <v>36678</v>
      </c>
      <c r="B31" s="3"/>
      <c r="C31" s="6">
        <v>23</v>
      </c>
      <c r="D31" s="29">
        <f t="shared" si="0"/>
        <v>22</v>
      </c>
      <c r="E31" s="29">
        <f t="shared" si="6"/>
        <v>506</v>
      </c>
      <c r="F31" s="29">
        <f t="shared" si="1"/>
        <v>-3543</v>
      </c>
      <c r="G31" s="34">
        <f>+Inputs!$D$2</f>
        <v>0.3795</v>
      </c>
      <c r="H31" s="2"/>
      <c r="I31" s="27">
        <f t="shared" si="7"/>
        <v>4049</v>
      </c>
      <c r="J31" s="27"/>
      <c r="K31" s="27">
        <f t="shared" si="2"/>
        <v>22</v>
      </c>
      <c r="L31" s="27">
        <f t="shared" si="8"/>
        <v>506</v>
      </c>
      <c r="M31" s="27">
        <f t="shared" si="3"/>
        <v>8.3490000000000002</v>
      </c>
      <c r="N31" s="27">
        <f t="shared" si="4"/>
        <v>8.3490000000000002</v>
      </c>
      <c r="O31" s="27">
        <f t="shared" si="9"/>
        <v>-1344.5685000000017</v>
      </c>
      <c r="P31" s="27">
        <f t="shared" si="10"/>
        <v>1344.5685000000017</v>
      </c>
      <c r="Q31" s="125"/>
    </row>
    <row r="32" spans="1:19">
      <c r="A32" s="30">
        <v>36708</v>
      </c>
      <c r="B32" s="3"/>
      <c r="C32" s="6">
        <v>24</v>
      </c>
      <c r="D32" s="29">
        <f t="shared" si="0"/>
        <v>22</v>
      </c>
      <c r="E32" s="29">
        <f t="shared" si="6"/>
        <v>528</v>
      </c>
      <c r="F32" s="29">
        <f t="shared" si="1"/>
        <v>-3521</v>
      </c>
      <c r="G32" s="34">
        <f>+Inputs!$D$2</f>
        <v>0.3795</v>
      </c>
      <c r="H32" s="2"/>
      <c r="I32" s="27">
        <f t="shared" si="7"/>
        <v>4049</v>
      </c>
      <c r="J32" s="27"/>
      <c r="K32" s="27">
        <f t="shared" si="2"/>
        <v>22</v>
      </c>
      <c r="L32" s="27">
        <f t="shared" si="8"/>
        <v>528</v>
      </c>
      <c r="M32" s="27">
        <f t="shared" si="3"/>
        <v>8.3490000000000002</v>
      </c>
      <c r="N32" s="27">
        <f t="shared" si="4"/>
        <v>8.3490000000000002</v>
      </c>
      <c r="O32" s="27">
        <f t="shared" si="9"/>
        <v>-1336.2195000000017</v>
      </c>
      <c r="P32" s="27">
        <f t="shared" si="10"/>
        <v>1336.2195000000017</v>
      </c>
      <c r="Q32" s="125"/>
    </row>
    <row r="33" spans="1:21">
      <c r="A33" s="31">
        <v>36739</v>
      </c>
      <c r="B33" s="3"/>
      <c r="C33" s="6">
        <v>25</v>
      </c>
      <c r="D33" s="29">
        <f t="shared" si="0"/>
        <v>22</v>
      </c>
      <c r="E33" s="29">
        <f t="shared" si="6"/>
        <v>550</v>
      </c>
      <c r="F33" s="29">
        <f t="shared" si="1"/>
        <v>-3499</v>
      </c>
      <c r="G33" s="34">
        <f>+Inputs!$D$2</f>
        <v>0.3795</v>
      </c>
      <c r="H33" s="2"/>
      <c r="I33" s="27">
        <f t="shared" si="7"/>
        <v>4049</v>
      </c>
      <c r="J33" s="27"/>
      <c r="K33" s="27">
        <f t="shared" si="2"/>
        <v>22</v>
      </c>
      <c r="L33" s="27">
        <f t="shared" si="8"/>
        <v>550</v>
      </c>
      <c r="M33" s="27">
        <f t="shared" si="3"/>
        <v>8.3490000000000002</v>
      </c>
      <c r="N33" s="27">
        <f t="shared" si="4"/>
        <v>8.3490000000000002</v>
      </c>
      <c r="O33" s="27">
        <f t="shared" si="9"/>
        <v>-1327.8705000000018</v>
      </c>
      <c r="P33" s="27">
        <f t="shared" si="10"/>
        <v>1327.8705000000018</v>
      </c>
      <c r="Q33" s="125"/>
    </row>
    <row r="34" spans="1:21">
      <c r="A34" s="30">
        <v>36770</v>
      </c>
      <c r="B34" s="3"/>
      <c r="C34" s="6">
        <v>26</v>
      </c>
      <c r="D34" s="29">
        <f t="shared" si="0"/>
        <v>22</v>
      </c>
      <c r="E34" s="29">
        <f t="shared" si="6"/>
        <v>572</v>
      </c>
      <c r="F34" s="29">
        <f t="shared" si="1"/>
        <v>-3477</v>
      </c>
      <c r="G34" s="34">
        <f>+Inputs!$D$2</f>
        <v>0.3795</v>
      </c>
      <c r="H34" s="2"/>
      <c r="I34" s="27">
        <f t="shared" si="7"/>
        <v>4049</v>
      </c>
      <c r="J34" s="27"/>
      <c r="K34" s="27">
        <f t="shared" si="2"/>
        <v>22</v>
      </c>
      <c r="L34" s="27">
        <f t="shared" si="8"/>
        <v>572</v>
      </c>
      <c r="M34" s="27">
        <f t="shared" si="3"/>
        <v>8.3490000000000002</v>
      </c>
      <c r="N34" s="27">
        <f t="shared" si="4"/>
        <v>8.3490000000000002</v>
      </c>
      <c r="O34" s="27">
        <f t="shared" si="9"/>
        <v>-1319.5215000000019</v>
      </c>
      <c r="P34" s="27">
        <f t="shared" si="10"/>
        <v>1319.5215000000019</v>
      </c>
      <c r="Q34" s="125"/>
    </row>
    <row r="35" spans="1:21">
      <c r="A35" s="31">
        <v>36800</v>
      </c>
      <c r="B35" s="3"/>
      <c r="C35" s="6">
        <v>27</v>
      </c>
      <c r="D35" s="29">
        <f t="shared" si="0"/>
        <v>22</v>
      </c>
      <c r="E35" s="29">
        <f t="shared" si="6"/>
        <v>594</v>
      </c>
      <c r="F35" s="29">
        <f t="shared" si="1"/>
        <v>-3455</v>
      </c>
      <c r="G35" s="34">
        <f>+Inputs!$D$2</f>
        <v>0.3795</v>
      </c>
      <c r="H35" s="2"/>
      <c r="I35" s="27">
        <f t="shared" si="7"/>
        <v>4049</v>
      </c>
      <c r="J35" s="27"/>
      <c r="K35" s="27">
        <f t="shared" si="2"/>
        <v>22</v>
      </c>
      <c r="L35" s="27">
        <f t="shared" si="8"/>
        <v>594</v>
      </c>
      <c r="M35" s="27">
        <f t="shared" si="3"/>
        <v>8.3490000000000002</v>
      </c>
      <c r="N35" s="27">
        <f t="shared" si="4"/>
        <v>8.3490000000000002</v>
      </c>
      <c r="O35" s="27">
        <f t="shared" si="9"/>
        <v>-1311.1725000000019</v>
      </c>
      <c r="P35" s="27">
        <f t="shared" si="10"/>
        <v>1311.1725000000019</v>
      </c>
    </row>
    <row r="36" spans="1:21">
      <c r="A36" s="30">
        <v>36831</v>
      </c>
      <c r="B36" s="3"/>
      <c r="C36" s="6">
        <v>28</v>
      </c>
      <c r="D36" s="29">
        <f t="shared" si="0"/>
        <v>22</v>
      </c>
      <c r="E36" s="29">
        <f t="shared" si="6"/>
        <v>616</v>
      </c>
      <c r="F36" s="29">
        <f t="shared" si="1"/>
        <v>-3433</v>
      </c>
      <c r="G36" s="34">
        <f>+Inputs!$D$2</f>
        <v>0.3795</v>
      </c>
      <c r="H36" s="2"/>
      <c r="I36" s="27">
        <f t="shared" si="7"/>
        <v>4049</v>
      </c>
      <c r="J36" s="27"/>
      <c r="K36" s="27">
        <f t="shared" si="2"/>
        <v>22</v>
      </c>
      <c r="L36" s="27">
        <f t="shared" si="8"/>
        <v>616</v>
      </c>
      <c r="M36" s="27">
        <f t="shared" si="3"/>
        <v>8.3490000000000002</v>
      </c>
      <c r="N36" s="27">
        <f t="shared" si="4"/>
        <v>8.3490000000000002</v>
      </c>
      <c r="O36" s="27">
        <f t="shared" si="9"/>
        <v>-1302.823500000002</v>
      </c>
      <c r="P36" s="27">
        <f t="shared" si="10"/>
        <v>1302.823500000002</v>
      </c>
    </row>
    <row r="37" spans="1:21">
      <c r="A37" s="31">
        <v>36861</v>
      </c>
      <c r="B37" s="3"/>
      <c r="C37" s="6">
        <v>29</v>
      </c>
      <c r="D37" s="29">
        <f t="shared" si="0"/>
        <v>22</v>
      </c>
      <c r="E37" s="29">
        <f t="shared" si="6"/>
        <v>638</v>
      </c>
      <c r="F37" s="29">
        <f t="shared" si="1"/>
        <v>-3411</v>
      </c>
      <c r="G37" s="34">
        <f>+Inputs!$D$2</f>
        <v>0.3795</v>
      </c>
      <c r="H37" s="2"/>
      <c r="I37" s="27">
        <f t="shared" si="7"/>
        <v>4049</v>
      </c>
      <c r="J37" s="27"/>
      <c r="K37" s="27">
        <f t="shared" si="2"/>
        <v>22</v>
      </c>
      <c r="L37" s="27">
        <f t="shared" si="8"/>
        <v>638</v>
      </c>
      <c r="M37" s="27">
        <f t="shared" si="3"/>
        <v>8.3490000000000002</v>
      </c>
      <c r="N37" s="27">
        <f t="shared" si="4"/>
        <v>8.3490000000000002</v>
      </c>
      <c r="O37" s="27">
        <f t="shared" si="9"/>
        <v>-1294.4745000000021</v>
      </c>
      <c r="P37" s="27">
        <f t="shared" si="10"/>
        <v>1294.4745000000021</v>
      </c>
    </row>
    <row r="38" spans="1:21">
      <c r="A38" s="30">
        <v>36892</v>
      </c>
      <c r="B38" s="3"/>
      <c r="C38" s="6">
        <v>30</v>
      </c>
      <c r="D38" s="29">
        <f t="shared" si="0"/>
        <v>22</v>
      </c>
      <c r="E38" s="29">
        <f t="shared" si="6"/>
        <v>660</v>
      </c>
      <c r="F38" s="29">
        <f t="shared" si="1"/>
        <v>-3389</v>
      </c>
      <c r="G38" s="34">
        <f>+Inputs!$D$2</f>
        <v>0.3795</v>
      </c>
      <c r="H38" s="2"/>
      <c r="I38" s="27">
        <f t="shared" si="7"/>
        <v>4049</v>
      </c>
      <c r="J38" s="27"/>
      <c r="K38" s="27">
        <f t="shared" si="2"/>
        <v>22</v>
      </c>
      <c r="L38" s="27">
        <f t="shared" si="8"/>
        <v>660</v>
      </c>
      <c r="M38" s="27">
        <f t="shared" si="3"/>
        <v>8.3490000000000002</v>
      </c>
      <c r="N38" s="27">
        <f t="shared" si="4"/>
        <v>8.3490000000000002</v>
      </c>
      <c r="O38" s="27">
        <f t="shared" si="9"/>
        <v>-1286.1255000000021</v>
      </c>
      <c r="P38" s="27">
        <f t="shared" si="10"/>
        <v>1286.1255000000021</v>
      </c>
    </row>
    <row r="39" spans="1:21">
      <c r="A39" s="31">
        <v>36923</v>
      </c>
      <c r="B39" s="2"/>
      <c r="C39" s="6">
        <v>31</v>
      </c>
      <c r="D39" s="29">
        <f t="shared" si="0"/>
        <v>22</v>
      </c>
      <c r="E39" s="29">
        <f t="shared" si="6"/>
        <v>682</v>
      </c>
      <c r="F39" s="29">
        <f t="shared" si="1"/>
        <v>-3367</v>
      </c>
      <c r="G39" s="34">
        <f>+Inputs!$D$2</f>
        <v>0.3795</v>
      </c>
      <c r="H39" s="2"/>
      <c r="I39" s="27">
        <f t="shared" si="7"/>
        <v>4049</v>
      </c>
      <c r="J39" s="27"/>
      <c r="K39" s="27">
        <f t="shared" si="2"/>
        <v>22</v>
      </c>
      <c r="L39" s="27">
        <f t="shared" si="8"/>
        <v>682</v>
      </c>
      <c r="M39" s="27">
        <f t="shared" si="3"/>
        <v>8.3490000000000002</v>
      </c>
      <c r="N39" s="27">
        <f t="shared" si="4"/>
        <v>8.3490000000000002</v>
      </c>
      <c r="O39" s="27">
        <f t="shared" si="9"/>
        <v>-1277.7765000000022</v>
      </c>
      <c r="P39" s="27">
        <f t="shared" si="10"/>
        <v>1277.7765000000022</v>
      </c>
    </row>
    <row r="40" spans="1:21">
      <c r="A40" s="30">
        <v>36951</v>
      </c>
      <c r="B40" s="2"/>
      <c r="C40" s="6">
        <v>32</v>
      </c>
      <c r="D40" s="29">
        <f t="shared" si="0"/>
        <v>22</v>
      </c>
      <c r="E40" s="29">
        <f t="shared" si="6"/>
        <v>704</v>
      </c>
      <c r="F40" s="29">
        <f t="shared" si="1"/>
        <v>-3345</v>
      </c>
      <c r="G40" s="34">
        <f>+Inputs!$D$2</f>
        <v>0.3795</v>
      </c>
      <c r="H40" s="2"/>
      <c r="I40" s="27">
        <f t="shared" si="7"/>
        <v>4049</v>
      </c>
      <c r="J40" s="2"/>
      <c r="K40" s="27">
        <f t="shared" si="2"/>
        <v>22</v>
      </c>
      <c r="L40" s="27">
        <f t="shared" si="8"/>
        <v>704</v>
      </c>
      <c r="M40" s="27">
        <f t="shared" si="3"/>
        <v>8.3490000000000002</v>
      </c>
      <c r="N40" s="27">
        <f t="shared" si="4"/>
        <v>8.3490000000000002</v>
      </c>
      <c r="O40" s="27">
        <f t="shared" si="9"/>
        <v>-1269.4275000000023</v>
      </c>
      <c r="P40" s="27">
        <f t="shared" si="10"/>
        <v>1269.4275000000023</v>
      </c>
    </row>
    <row r="41" spans="1:21">
      <c r="A41" s="31">
        <v>36982</v>
      </c>
      <c r="C41" s="6">
        <v>33</v>
      </c>
      <c r="D41" s="29">
        <f t="shared" ref="D41:D72" si="12">ROUND(-(+$B$9/180)*1,0)</f>
        <v>22</v>
      </c>
      <c r="E41" s="29">
        <f t="shared" si="6"/>
        <v>726</v>
      </c>
      <c r="F41" s="29">
        <f t="shared" ref="F41:F72" si="13">$B$9+E41</f>
        <v>-3323</v>
      </c>
      <c r="G41" s="34">
        <f>+Inputs!$D$2</f>
        <v>0.3795</v>
      </c>
      <c r="I41" s="27">
        <f t="shared" si="7"/>
        <v>4049</v>
      </c>
      <c r="K41" s="27">
        <f t="shared" ref="K41:K72" si="14">D41</f>
        <v>22</v>
      </c>
      <c r="L41" s="27">
        <f t="shared" si="8"/>
        <v>726</v>
      </c>
      <c r="M41" s="27">
        <f t="shared" ref="M41:M72" si="15">K41*G41</f>
        <v>8.3490000000000002</v>
      </c>
      <c r="N41" s="27">
        <f t="shared" ref="N41:N72" si="16">M41-J41</f>
        <v>8.3490000000000002</v>
      </c>
      <c r="O41" s="27">
        <f t="shared" si="9"/>
        <v>-1261.0785000000024</v>
      </c>
      <c r="P41" s="27">
        <f t="shared" si="10"/>
        <v>1261.0785000000024</v>
      </c>
    </row>
    <row r="42" spans="1:21">
      <c r="A42" s="30">
        <v>37012</v>
      </c>
      <c r="C42" s="6">
        <v>34</v>
      </c>
      <c r="D42" s="29">
        <f t="shared" si="12"/>
        <v>22</v>
      </c>
      <c r="E42" s="29">
        <f t="shared" ref="E42:E73" si="17">+E41+D42</f>
        <v>748</v>
      </c>
      <c r="F42" s="29">
        <f t="shared" si="13"/>
        <v>-3301</v>
      </c>
      <c r="G42" s="34">
        <f>+Inputs!$D$2</f>
        <v>0.3795</v>
      </c>
      <c r="I42" s="27">
        <f t="shared" ref="I42:I73" si="18">+I41+H42</f>
        <v>4049</v>
      </c>
      <c r="K42" s="27">
        <f t="shared" si="14"/>
        <v>22</v>
      </c>
      <c r="L42" s="27">
        <f t="shared" ref="L42:L73" si="19">+L41+K42</f>
        <v>748</v>
      </c>
      <c r="M42" s="27">
        <f t="shared" si="15"/>
        <v>8.3490000000000002</v>
      </c>
      <c r="N42" s="27">
        <f t="shared" si="16"/>
        <v>8.3490000000000002</v>
      </c>
      <c r="O42" s="27">
        <f t="shared" ref="O42:O73" si="20">+O41+N42</f>
        <v>-1252.7295000000024</v>
      </c>
      <c r="P42" s="27">
        <f t="shared" ref="P42:P73" si="21">P41-N42</f>
        <v>1252.7295000000024</v>
      </c>
    </row>
    <row r="43" spans="1:21">
      <c r="A43" s="31">
        <v>37043</v>
      </c>
      <c r="C43" s="6">
        <v>35</v>
      </c>
      <c r="D43" s="29">
        <f t="shared" si="12"/>
        <v>22</v>
      </c>
      <c r="E43" s="29">
        <f t="shared" si="17"/>
        <v>770</v>
      </c>
      <c r="F43" s="29">
        <f t="shared" si="13"/>
        <v>-3279</v>
      </c>
      <c r="G43" s="34">
        <f>+Inputs!$D$2</f>
        <v>0.3795</v>
      </c>
      <c r="I43" s="27">
        <f t="shared" si="18"/>
        <v>4049</v>
      </c>
      <c r="K43" s="27">
        <f t="shared" si="14"/>
        <v>22</v>
      </c>
      <c r="L43" s="27">
        <f t="shared" si="19"/>
        <v>770</v>
      </c>
      <c r="M43" s="27">
        <f t="shared" si="15"/>
        <v>8.3490000000000002</v>
      </c>
      <c r="N43" s="27">
        <f t="shared" si="16"/>
        <v>8.3490000000000002</v>
      </c>
      <c r="O43" s="27">
        <f t="shared" si="20"/>
        <v>-1244.3805000000025</v>
      </c>
      <c r="P43" s="27">
        <f t="shared" si="21"/>
        <v>1244.3805000000025</v>
      </c>
    </row>
    <row r="44" spans="1:21">
      <c r="A44" s="30">
        <v>37073</v>
      </c>
      <c r="C44" s="6">
        <v>36</v>
      </c>
      <c r="D44" s="29">
        <f t="shared" si="12"/>
        <v>22</v>
      </c>
      <c r="E44" s="29">
        <f t="shared" si="17"/>
        <v>792</v>
      </c>
      <c r="F44" s="29">
        <f t="shared" si="13"/>
        <v>-3257</v>
      </c>
      <c r="G44" s="34">
        <f>+Inputs!$D$2</f>
        <v>0.3795</v>
      </c>
      <c r="I44" s="27">
        <f t="shared" si="18"/>
        <v>4049</v>
      </c>
      <c r="K44" s="27">
        <f t="shared" si="14"/>
        <v>22</v>
      </c>
      <c r="L44" s="27">
        <f t="shared" si="19"/>
        <v>792</v>
      </c>
      <c r="M44" s="27">
        <f t="shared" si="15"/>
        <v>8.3490000000000002</v>
      </c>
      <c r="N44" s="27">
        <f t="shared" si="16"/>
        <v>8.3490000000000002</v>
      </c>
      <c r="O44" s="27">
        <f t="shared" si="20"/>
        <v>-1236.0315000000026</v>
      </c>
      <c r="P44" s="27">
        <f t="shared" si="21"/>
        <v>1236.0315000000026</v>
      </c>
      <c r="U44" s="108"/>
    </row>
    <row r="45" spans="1:21">
      <c r="A45" s="31">
        <v>37104</v>
      </c>
      <c r="C45" s="6">
        <v>37</v>
      </c>
      <c r="D45" s="29">
        <f t="shared" si="12"/>
        <v>22</v>
      </c>
      <c r="E45" s="29">
        <f t="shared" si="17"/>
        <v>814</v>
      </c>
      <c r="F45" s="29">
        <f t="shared" si="13"/>
        <v>-3235</v>
      </c>
      <c r="G45" s="34">
        <f>+Inputs!$D$2</f>
        <v>0.3795</v>
      </c>
      <c r="I45" s="27">
        <f t="shared" si="18"/>
        <v>4049</v>
      </c>
      <c r="K45" s="27">
        <f t="shared" si="14"/>
        <v>22</v>
      </c>
      <c r="L45" s="27">
        <f t="shared" si="19"/>
        <v>814</v>
      </c>
      <c r="M45" s="27">
        <f t="shared" si="15"/>
        <v>8.3490000000000002</v>
      </c>
      <c r="N45" s="27">
        <f t="shared" si="16"/>
        <v>8.3490000000000002</v>
      </c>
      <c r="O45" s="27">
        <f t="shared" si="20"/>
        <v>-1227.6825000000026</v>
      </c>
      <c r="P45" s="27">
        <f t="shared" si="21"/>
        <v>1227.6825000000026</v>
      </c>
      <c r="U45" s="108"/>
    </row>
    <row r="46" spans="1:21">
      <c r="A46" s="30">
        <v>37135</v>
      </c>
      <c r="C46" s="6">
        <v>38</v>
      </c>
      <c r="D46" s="29">
        <f t="shared" si="12"/>
        <v>22</v>
      </c>
      <c r="E46" s="29">
        <f t="shared" si="17"/>
        <v>836</v>
      </c>
      <c r="F46" s="29">
        <f t="shared" si="13"/>
        <v>-3213</v>
      </c>
      <c r="G46" s="34">
        <f>+Inputs!$D$2</f>
        <v>0.3795</v>
      </c>
      <c r="I46" s="27">
        <f t="shared" si="18"/>
        <v>4049</v>
      </c>
      <c r="K46" s="27">
        <f t="shared" si="14"/>
        <v>22</v>
      </c>
      <c r="L46" s="27">
        <f t="shared" si="19"/>
        <v>836</v>
      </c>
      <c r="M46" s="27">
        <f t="shared" si="15"/>
        <v>8.3490000000000002</v>
      </c>
      <c r="N46" s="27">
        <f t="shared" si="16"/>
        <v>8.3490000000000002</v>
      </c>
      <c r="O46" s="27">
        <f t="shared" si="20"/>
        <v>-1219.3335000000027</v>
      </c>
      <c r="P46" s="27">
        <f t="shared" si="21"/>
        <v>1219.3335000000027</v>
      </c>
      <c r="U46" s="108"/>
    </row>
    <row r="47" spans="1:21">
      <c r="A47" s="31">
        <v>37165</v>
      </c>
      <c r="C47" s="6">
        <v>39</v>
      </c>
      <c r="D47" s="29">
        <f t="shared" si="12"/>
        <v>22</v>
      </c>
      <c r="E47" s="29">
        <f t="shared" si="17"/>
        <v>858</v>
      </c>
      <c r="F47" s="29">
        <f t="shared" si="13"/>
        <v>-3191</v>
      </c>
      <c r="G47" s="34">
        <f>+Inputs!$D$2</f>
        <v>0.3795</v>
      </c>
      <c r="I47" s="27">
        <f t="shared" si="18"/>
        <v>4049</v>
      </c>
      <c r="K47" s="27">
        <f t="shared" si="14"/>
        <v>22</v>
      </c>
      <c r="L47" s="27">
        <f t="shared" si="19"/>
        <v>858</v>
      </c>
      <c r="M47" s="27">
        <f t="shared" si="15"/>
        <v>8.3490000000000002</v>
      </c>
      <c r="N47" s="27">
        <f t="shared" si="16"/>
        <v>8.3490000000000002</v>
      </c>
      <c r="O47" s="27">
        <f t="shared" si="20"/>
        <v>-1210.9845000000028</v>
      </c>
      <c r="P47" s="27">
        <f t="shared" si="21"/>
        <v>1210.9845000000028</v>
      </c>
      <c r="U47" s="108"/>
    </row>
    <row r="48" spans="1:21">
      <c r="A48" s="30">
        <v>37196</v>
      </c>
      <c r="C48" s="6">
        <v>40</v>
      </c>
      <c r="D48" s="29">
        <f t="shared" si="12"/>
        <v>22</v>
      </c>
      <c r="E48" s="29">
        <f t="shared" si="17"/>
        <v>880</v>
      </c>
      <c r="F48" s="29">
        <f t="shared" si="13"/>
        <v>-3169</v>
      </c>
      <c r="G48" s="34">
        <f>+Inputs!$D$2</f>
        <v>0.3795</v>
      </c>
      <c r="I48" s="27">
        <f t="shared" si="18"/>
        <v>4049</v>
      </c>
      <c r="K48" s="27">
        <f t="shared" si="14"/>
        <v>22</v>
      </c>
      <c r="L48" s="27">
        <f t="shared" si="19"/>
        <v>880</v>
      </c>
      <c r="M48" s="27">
        <f t="shared" si="15"/>
        <v>8.3490000000000002</v>
      </c>
      <c r="N48" s="27">
        <f t="shared" si="16"/>
        <v>8.3490000000000002</v>
      </c>
      <c r="O48" s="27">
        <f t="shared" si="20"/>
        <v>-1202.6355000000028</v>
      </c>
      <c r="P48" s="27">
        <f t="shared" si="21"/>
        <v>1202.6355000000028</v>
      </c>
      <c r="U48" s="108"/>
    </row>
    <row r="49" spans="1:21">
      <c r="A49" s="31">
        <v>37226</v>
      </c>
      <c r="C49" s="6">
        <v>41</v>
      </c>
      <c r="D49" s="29">
        <f t="shared" si="12"/>
        <v>22</v>
      </c>
      <c r="E49" s="29">
        <f t="shared" si="17"/>
        <v>902</v>
      </c>
      <c r="F49" s="29">
        <f t="shared" si="13"/>
        <v>-3147</v>
      </c>
      <c r="G49" s="34">
        <f>+Inputs!$D$2</f>
        <v>0.3795</v>
      </c>
      <c r="I49" s="27">
        <f t="shared" si="18"/>
        <v>4049</v>
      </c>
      <c r="K49" s="27">
        <f t="shared" si="14"/>
        <v>22</v>
      </c>
      <c r="L49" s="27">
        <f t="shared" si="19"/>
        <v>902</v>
      </c>
      <c r="M49" s="27">
        <f t="shared" si="15"/>
        <v>8.3490000000000002</v>
      </c>
      <c r="N49" s="27">
        <f t="shared" si="16"/>
        <v>8.3490000000000002</v>
      </c>
      <c r="O49" s="27">
        <f t="shared" si="20"/>
        <v>-1194.2865000000029</v>
      </c>
      <c r="P49" s="27">
        <f t="shared" si="21"/>
        <v>1194.2865000000029</v>
      </c>
      <c r="U49" s="108"/>
    </row>
    <row r="50" spans="1:21">
      <c r="A50" s="30">
        <v>37257</v>
      </c>
      <c r="C50" s="6">
        <v>42</v>
      </c>
      <c r="D50" s="29">
        <f t="shared" si="12"/>
        <v>22</v>
      </c>
      <c r="E50" s="29">
        <f t="shared" si="17"/>
        <v>924</v>
      </c>
      <c r="F50" s="29">
        <f t="shared" si="13"/>
        <v>-3125</v>
      </c>
      <c r="G50" s="34">
        <f>+Inputs!$D$2</f>
        <v>0.3795</v>
      </c>
      <c r="I50" s="27">
        <f t="shared" si="18"/>
        <v>4049</v>
      </c>
      <c r="K50" s="27">
        <f t="shared" si="14"/>
        <v>22</v>
      </c>
      <c r="L50" s="27">
        <f t="shared" si="19"/>
        <v>924</v>
      </c>
      <c r="M50" s="27">
        <f t="shared" si="15"/>
        <v>8.3490000000000002</v>
      </c>
      <c r="N50" s="27">
        <f t="shared" si="16"/>
        <v>8.3490000000000002</v>
      </c>
      <c r="O50" s="27">
        <f t="shared" si="20"/>
        <v>-1185.937500000003</v>
      </c>
      <c r="P50" s="27">
        <f t="shared" si="21"/>
        <v>1185.937500000003</v>
      </c>
      <c r="U50" s="108"/>
    </row>
    <row r="51" spans="1:21">
      <c r="A51" s="31">
        <v>37288</v>
      </c>
      <c r="C51" s="6">
        <v>43</v>
      </c>
      <c r="D51" s="29">
        <f t="shared" si="12"/>
        <v>22</v>
      </c>
      <c r="E51" s="29">
        <f t="shared" si="17"/>
        <v>946</v>
      </c>
      <c r="F51" s="29">
        <f t="shared" si="13"/>
        <v>-3103</v>
      </c>
      <c r="G51" s="34">
        <f>+Inputs!$D$2</f>
        <v>0.3795</v>
      </c>
      <c r="I51" s="27">
        <f t="shared" si="18"/>
        <v>4049</v>
      </c>
      <c r="K51" s="27">
        <f t="shared" si="14"/>
        <v>22</v>
      </c>
      <c r="L51" s="27">
        <f t="shared" si="19"/>
        <v>946</v>
      </c>
      <c r="M51" s="27">
        <f t="shared" si="15"/>
        <v>8.3490000000000002</v>
      </c>
      <c r="N51" s="27">
        <f t="shared" si="16"/>
        <v>8.3490000000000002</v>
      </c>
      <c r="O51" s="27">
        <f t="shared" si="20"/>
        <v>-1177.588500000003</v>
      </c>
      <c r="P51" s="27">
        <f t="shared" si="21"/>
        <v>1177.588500000003</v>
      </c>
      <c r="U51" s="108"/>
    </row>
    <row r="52" spans="1:21">
      <c r="A52" s="30">
        <v>37316</v>
      </c>
      <c r="C52" s="6">
        <v>44</v>
      </c>
      <c r="D52" s="29">
        <f t="shared" si="12"/>
        <v>22</v>
      </c>
      <c r="E52" s="29">
        <f t="shared" si="17"/>
        <v>968</v>
      </c>
      <c r="F52" s="29">
        <f t="shared" si="13"/>
        <v>-3081</v>
      </c>
      <c r="G52" s="34">
        <f>+Inputs!$D$2</f>
        <v>0.3795</v>
      </c>
      <c r="I52" s="27">
        <f t="shared" si="18"/>
        <v>4049</v>
      </c>
      <c r="K52" s="27">
        <f t="shared" si="14"/>
        <v>22</v>
      </c>
      <c r="L52" s="27">
        <f t="shared" si="19"/>
        <v>968</v>
      </c>
      <c r="M52" s="27">
        <f t="shared" si="15"/>
        <v>8.3490000000000002</v>
      </c>
      <c r="N52" s="27">
        <f t="shared" si="16"/>
        <v>8.3490000000000002</v>
      </c>
      <c r="O52" s="27">
        <f t="shared" si="20"/>
        <v>-1169.2395000000031</v>
      </c>
      <c r="P52" s="27">
        <f t="shared" si="21"/>
        <v>1169.2395000000031</v>
      </c>
      <c r="U52" s="108"/>
    </row>
    <row r="53" spans="1:21">
      <c r="A53" s="31">
        <v>37347</v>
      </c>
      <c r="C53" s="6">
        <v>45</v>
      </c>
      <c r="D53" s="29">
        <f t="shared" si="12"/>
        <v>22</v>
      </c>
      <c r="E53" s="29">
        <f t="shared" si="17"/>
        <v>990</v>
      </c>
      <c r="F53" s="29">
        <f t="shared" si="13"/>
        <v>-3059</v>
      </c>
      <c r="G53" s="34">
        <f>+Inputs!$D$2</f>
        <v>0.3795</v>
      </c>
      <c r="I53" s="27">
        <f t="shared" si="18"/>
        <v>4049</v>
      </c>
      <c r="K53" s="27">
        <f t="shared" si="14"/>
        <v>22</v>
      </c>
      <c r="L53" s="27">
        <f t="shared" si="19"/>
        <v>990</v>
      </c>
      <c r="M53" s="27">
        <f t="shared" si="15"/>
        <v>8.3490000000000002</v>
      </c>
      <c r="N53" s="27">
        <f t="shared" si="16"/>
        <v>8.3490000000000002</v>
      </c>
      <c r="O53" s="27">
        <f t="shared" si="20"/>
        <v>-1160.8905000000032</v>
      </c>
      <c r="P53" s="27">
        <f t="shared" si="21"/>
        <v>1160.8905000000032</v>
      </c>
      <c r="U53" s="108"/>
    </row>
    <row r="54" spans="1:21">
      <c r="A54" s="30">
        <v>37377</v>
      </c>
      <c r="C54" s="6">
        <v>46</v>
      </c>
      <c r="D54" s="29">
        <f t="shared" si="12"/>
        <v>22</v>
      </c>
      <c r="E54" s="29">
        <f t="shared" si="17"/>
        <v>1012</v>
      </c>
      <c r="F54" s="29">
        <f t="shared" si="13"/>
        <v>-3037</v>
      </c>
      <c r="G54" s="34">
        <f>+Inputs!$D$2</f>
        <v>0.3795</v>
      </c>
      <c r="I54" s="27">
        <f t="shared" si="18"/>
        <v>4049</v>
      </c>
      <c r="K54" s="27">
        <f t="shared" si="14"/>
        <v>22</v>
      </c>
      <c r="L54" s="27">
        <f t="shared" si="19"/>
        <v>1012</v>
      </c>
      <c r="M54" s="27">
        <f t="shared" si="15"/>
        <v>8.3490000000000002</v>
      </c>
      <c r="N54" s="27">
        <f t="shared" si="16"/>
        <v>8.3490000000000002</v>
      </c>
      <c r="O54" s="27">
        <f t="shared" si="20"/>
        <v>-1152.5415000000032</v>
      </c>
      <c r="P54" s="27">
        <f t="shared" si="21"/>
        <v>1152.5415000000032</v>
      </c>
      <c r="U54" s="108"/>
    </row>
    <row r="55" spans="1:21">
      <c r="A55" s="31">
        <v>37408</v>
      </c>
      <c r="C55" s="6">
        <v>47</v>
      </c>
      <c r="D55" s="29">
        <f t="shared" si="12"/>
        <v>22</v>
      </c>
      <c r="E55" s="29">
        <f t="shared" si="17"/>
        <v>1034</v>
      </c>
      <c r="F55" s="29">
        <f t="shared" si="13"/>
        <v>-3015</v>
      </c>
      <c r="G55" s="34">
        <f>+Inputs!$D$2</f>
        <v>0.3795</v>
      </c>
      <c r="I55" s="27">
        <f t="shared" si="18"/>
        <v>4049</v>
      </c>
      <c r="K55" s="27">
        <f t="shared" si="14"/>
        <v>22</v>
      </c>
      <c r="L55" s="27">
        <f t="shared" si="19"/>
        <v>1034</v>
      </c>
      <c r="M55" s="27">
        <f t="shared" si="15"/>
        <v>8.3490000000000002</v>
      </c>
      <c r="N55" s="27">
        <f t="shared" si="16"/>
        <v>8.3490000000000002</v>
      </c>
      <c r="O55" s="27">
        <f t="shared" si="20"/>
        <v>-1144.1925000000033</v>
      </c>
      <c r="P55" s="27">
        <f t="shared" si="21"/>
        <v>1144.1925000000033</v>
      </c>
      <c r="U55" s="108"/>
    </row>
    <row r="56" spans="1:21">
      <c r="A56" s="30">
        <v>37438</v>
      </c>
      <c r="C56" s="6">
        <v>48</v>
      </c>
      <c r="D56" s="29">
        <f t="shared" si="12"/>
        <v>22</v>
      </c>
      <c r="E56" s="29">
        <f t="shared" si="17"/>
        <v>1056</v>
      </c>
      <c r="F56" s="29">
        <f t="shared" si="13"/>
        <v>-2993</v>
      </c>
      <c r="G56" s="34">
        <f>+Inputs!$D$2</f>
        <v>0.3795</v>
      </c>
      <c r="I56" s="27">
        <f t="shared" si="18"/>
        <v>4049</v>
      </c>
      <c r="K56" s="27">
        <f t="shared" si="14"/>
        <v>22</v>
      </c>
      <c r="L56" s="27">
        <f t="shared" si="19"/>
        <v>1056</v>
      </c>
      <c r="M56" s="27">
        <f t="shared" si="15"/>
        <v>8.3490000000000002</v>
      </c>
      <c r="N56" s="27">
        <f t="shared" si="16"/>
        <v>8.3490000000000002</v>
      </c>
      <c r="O56" s="27">
        <f t="shared" si="20"/>
        <v>-1135.8435000000034</v>
      </c>
      <c r="P56" s="27">
        <f t="shared" si="21"/>
        <v>1135.8435000000034</v>
      </c>
    </row>
    <row r="57" spans="1:21">
      <c r="A57" s="31">
        <v>37469</v>
      </c>
      <c r="C57" s="6">
        <v>49</v>
      </c>
      <c r="D57" s="29">
        <f t="shared" si="12"/>
        <v>22</v>
      </c>
      <c r="E57" s="29">
        <f t="shared" si="17"/>
        <v>1078</v>
      </c>
      <c r="F57" s="29">
        <f t="shared" si="13"/>
        <v>-2971</v>
      </c>
      <c r="G57" s="34">
        <f>+Inputs!$D$2</f>
        <v>0.3795</v>
      </c>
      <c r="I57" s="27">
        <f t="shared" si="18"/>
        <v>4049</v>
      </c>
      <c r="K57" s="27">
        <f t="shared" si="14"/>
        <v>22</v>
      </c>
      <c r="L57" s="27">
        <f t="shared" si="19"/>
        <v>1078</v>
      </c>
      <c r="M57" s="27">
        <f t="shared" si="15"/>
        <v>8.3490000000000002</v>
      </c>
      <c r="N57" s="27">
        <f t="shared" si="16"/>
        <v>8.3490000000000002</v>
      </c>
      <c r="O57" s="27">
        <f t="shared" si="20"/>
        <v>-1127.4945000000034</v>
      </c>
      <c r="P57" s="27">
        <f t="shared" si="21"/>
        <v>1127.4945000000034</v>
      </c>
    </row>
    <row r="58" spans="1:21">
      <c r="A58" s="30">
        <v>37500</v>
      </c>
      <c r="C58" s="6">
        <v>50</v>
      </c>
      <c r="D58" s="29">
        <f t="shared" si="12"/>
        <v>22</v>
      </c>
      <c r="E58" s="29">
        <f t="shared" si="17"/>
        <v>1100</v>
      </c>
      <c r="F58" s="29">
        <f t="shared" si="13"/>
        <v>-2949</v>
      </c>
      <c r="G58" s="34">
        <f>+Inputs!$D$2</f>
        <v>0.3795</v>
      </c>
      <c r="I58" s="27">
        <f t="shared" si="18"/>
        <v>4049</v>
      </c>
      <c r="K58" s="27">
        <f t="shared" si="14"/>
        <v>22</v>
      </c>
      <c r="L58" s="27">
        <f t="shared" si="19"/>
        <v>1100</v>
      </c>
      <c r="M58" s="27">
        <f t="shared" si="15"/>
        <v>8.3490000000000002</v>
      </c>
      <c r="N58" s="27">
        <f t="shared" si="16"/>
        <v>8.3490000000000002</v>
      </c>
      <c r="O58" s="27">
        <f t="shared" si="20"/>
        <v>-1119.1455000000035</v>
      </c>
      <c r="P58" s="27">
        <f t="shared" si="21"/>
        <v>1119.1455000000035</v>
      </c>
    </row>
    <row r="59" spans="1:21">
      <c r="A59" s="31">
        <v>37530</v>
      </c>
      <c r="C59" s="6">
        <v>51</v>
      </c>
      <c r="D59" s="29">
        <f t="shared" si="12"/>
        <v>22</v>
      </c>
      <c r="E59" s="29">
        <f t="shared" si="17"/>
        <v>1122</v>
      </c>
      <c r="F59" s="29">
        <f t="shared" si="13"/>
        <v>-2927</v>
      </c>
      <c r="G59" s="34">
        <f>+Inputs!$D$2</f>
        <v>0.3795</v>
      </c>
      <c r="I59" s="27">
        <f t="shared" si="18"/>
        <v>4049</v>
      </c>
      <c r="K59" s="27">
        <f t="shared" si="14"/>
        <v>22</v>
      </c>
      <c r="L59" s="27">
        <f t="shared" si="19"/>
        <v>1122</v>
      </c>
      <c r="M59" s="27">
        <f t="shared" si="15"/>
        <v>8.3490000000000002</v>
      </c>
      <c r="N59" s="27">
        <f t="shared" si="16"/>
        <v>8.3490000000000002</v>
      </c>
      <c r="O59" s="27">
        <f t="shared" si="20"/>
        <v>-1110.7965000000036</v>
      </c>
      <c r="P59" s="27">
        <f t="shared" si="21"/>
        <v>1110.7965000000036</v>
      </c>
    </row>
    <row r="60" spans="1:21">
      <c r="A60" s="30">
        <v>37561</v>
      </c>
      <c r="C60" s="6">
        <v>52</v>
      </c>
      <c r="D60" s="29">
        <f t="shared" si="12"/>
        <v>22</v>
      </c>
      <c r="E60" s="29">
        <f t="shared" si="17"/>
        <v>1144</v>
      </c>
      <c r="F60" s="29">
        <f t="shared" si="13"/>
        <v>-2905</v>
      </c>
      <c r="G60" s="34">
        <f>+Inputs!$D$2</f>
        <v>0.3795</v>
      </c>
      <c r="I60" s="27">
        <f t="shared" si="18"/>
        <v>4049</v>
      </c>
      <c r="K60" s="27">
        <f t="shared" si="14"/>
        <v>22</v>
      </c>
      <c r="L60" s="27">
        <f t="shared" si="19"/>
        <v>1144</v>
      </c>
      <c r="M60" s="27">
        <f t="shared" si="15"/>
        <v>8.3490000000000002</v>
      </c>
      <c r="N60" s="27">
        <f t="shared" si="16"/>
        <v>8.3490000000000002</v>
      </c>
      <c r="O60" s="27">
        <f t="shared" si="20"/>
        <v>-1102.4475000000036</v>
      </c>
      <c r="P60" s="27">
        <f t="shared" si="21"/>
        <v>1102.4475000000036</v>
      </c>
    </row>
    <row r="61" spans="1:21">
      <c r="A61" s="31">
        <v>37591</v>
      </c>
      <c r="C61" s="6">
        <v>53</v>
      </c>
      <c r="D61" s="29">
        <f t="shared" si="12"/>
        <v>22</v>
      </c>
      <c r="E61" s="29">
        <f t="shared" si="17"/>
        <v>1166</v>
      </c>
      <c r="F61" s="29">
        <f t="shared" si="13"/>
        <v>-2883</v>
      </c>
      <c r="G61" s="34">
        <f>+Inputs!$D$2</f>
        <v>0.3795</v>
      </c>
      <c r="I61" s="27">
        <f t="shared" si="18"/>
        <v>4049</v>
      </c>
      <c r="K61" s="27">
        <f t="shared" si="14"/>
        <v>22</v>
      </c>
      <c r="L61" s="27">
        <f t="shared" si="19"/>
        <v>1166</v>
      </c>
      <c r="M61" s="27">
        <f t="shared" si="15"/>
        <v>8.3490000000000002</v>
      </c>
      <c r="N61" s="27">
        <f t="shared" si="16"/>
        <v>8.3490000000000002</v>
      </c>
      <c r="O61" s="27">
        <f t="shared" si="20"/>
        <v>-1094.0985000000037</v>
      </c>
      <c r="P61" s="27">
        <f t="shared" si="21"/>
        <v>1094.0985000000037</v>
      </c>
    </row>
    <row r="62" spans="1:21">
      <c r="A62" s="30">
        <v>37622</v>
      </c>
      <c r="C62" s="6">
        <v>54</v>
      </c>
      <c r="D62" s="29">
        <f t="shared" si="12"/>
        <v>22</v>
      </c>
      <c r="E62" s="29">
        <f t="shared" si="17"/>
        <v>1188</v>
      </c>
      <c r="F62" s="29">
        <f t="shared" si="13"/>
        <v>-2861</v>
      </c>
      <c r="G62" s="34">
        <f>+Inputs!$D$2</f>
        <v>0.3795</v>
      </c>
      <c r="I62" s="27">
        <f t="shared" si="18"/>
        <v>4049</v>
      </c>
      <c r="K62" s="27">
        <f t="shared" si="14"/>
        <v>22</v>
      </c>
      <c r="L62" s="27">
        <f t="shared" si="19"/>
        <v>1188</v>
      </c>
      <c r="M62" s="27">
        <f t="shared" si="15"/>
        <v>8.3490000000000002</v>
      </c>
      <c r="N62" s="27">
        <f t="shared" si="16"/>
        <v>8.3490000000000002</v>
      </c>
      <c r="O62" s="27">
        <f t="shared" si="20"/>
        <v>-1085.7495000000038</v>
      </c>
      <c r="P62" s="27">
        <f t="shared" si="21"/>
        <v>1085.7495000000038</v>
      </c>
    </row>
    <row r="63" spans="1:21">
      <c r="A63" s="31">
        <v>37653</v>
      </c>
      <c r="C63" s="6">
        <v>55</v>
      </c>
      <c r="D63" s="29">
        <f t="shared" si="12"/>
        <v>22</v>
      </c>
      <c r="E63" s="29">
        <f t="shared" si="17"/>
        <v>1210</v>
      </c>
      <c r="F63" s="29">
        <f t="shared" si="13"/>
        <v>-2839</v>
      </c>
      <c r="G63" s="34">
        <f>+Inputs!$D$2</f>
        <v>0.3795</v>
      </c>
      <c r="I63" s="27">
        <f t="shared" si="18"/>
        <v>4049</v>
      </c>
      <c r="K63" s="27">
        <f t="shared" si="14"/>
        <v>22</v>
      </c>
      <c r="L63" s="27">
        <f t="shared" si="19"/>
        <v>1210</v>
      </c>
      <c r="M63" s="27">
        <f t="shared" si="15"/>
        <v>8.3490000000000002</v>
      </c>
      <c r="N63" s="27">
        <f t="shared" si="16"/>
        <v>8.3490000000000002</v>
      </c>
      <c r="O63" s="27">
        <f t="shared" si="20"/>
        <v>-1077.4005000000038</v>
      </c>
      <c r="P63" s="27">
        <f t="shared" si="21"/>
        <v>1077.4005000000038</v>
      </c>
    </row>
    <row r="64" spans="1:21">
      <c r="A64" s="30">
        <v>37681</v>
      </c>
      <c r="C64" s="6">
        <v>56</v>
      </c>
      <c r="D64" s="29">
        <f t="shared" si="12"/>
        <v>22</v>
      </c>
      <c r="E64" s="29">
        <f t="shared" si="17"/>
        <v>1232</v>
      </c>
      <c r="F64" s="29">
        <f t="shared" si="13"/>
        <v>-2817</v>
      </c>
      <c r="G64" s="34">
        <f>+Inputs!$D$2</f>
        <v>0.3795</v>
      </c>
      <c r="I64" s="27">
        <f t="shared" si="18"/>
        <v>4049</v>
      </c>
      <c r="K64" s="27">
        <f t="shared" si="14"/>
        <v>22</v>
      </c>
      <c r="L64" s="27">
        <f t="shared" si="19"/>
        <v>1232</v>
      </c>
      <c r="M64" s="27">
        <f t="shared" si="15"/>
        <v>8.3490000000000002</v>
      </c>
      <c r="N64" s="27">
        <f t="shared" si="16"/>
        <v>8.3490000000000002</v>
      </c>
      <c r="O64" s="27">
        <f t="shared" si="20"/>
        <v>-1069.0515000000039</v>
      </c>
      <c r="P64" s="27">
        <f t="shared" si="21"/>
        <v>1069.0515000000039</v>
      </c>
    </row>
    <row r="65" spans="1:16">
      <c r="A65" s="31">
        <v>37712</v>
      </c>
      <c r="C65" s="6">
        <v>57</v>
      </c>
      <c r="D65" s="29">
        <f t="shared" si="12"/>
        <v>22</v>
      </c>
      <c r="E65" s="29">
        <f t="shared" si="17"/>
        <v>1254</v>
      </c>
      <c r="F65" s="29">
        <f t="shared" si="13"/>
        <v>-2795</v>
      </c>
      <c r="G65" s="34">
        <f>+Inputs!$D$2</f>
        <v>0.3795</v>
      </c>
      <c r="I65" s="27">
        <f t="shared" si="18"/>
        <v>4049</v>
      </c>
      <c r="K65" s="27">
        <f t="shared" si="14"/>
        <v>22</v>
      </c>
      <c r="L65" s="27">
        <f t="shared" si="19"/>
        <v>1254</v>
      </c>
      <c r="M65" s="27">
        <f t="shared" si="15"/>
        <v>8.3490000000000002</v>
      </c>
      <c r="N65" s="27">
        <f t="shared" si="16"/>
        <v>8.3490000000000002</v>
      </c>
      <c r="O65" s="27">
        <f t="shared" si="20"/>
        <v>-1060.702500000004</v>
      </c>
      <c r="P65" s="27">
        <f t="shared" si="21"/>
        <v>1060.702500000004</v>
      </c>
    </row>
    <row r="66" spans="1:16">
      <c r="A66" s="30">
        <v>37742</v>
      </c>
      <c r="C66" s="6">
        <v>58</v>
      </c>
      <c r="D66" s="29">
        <f t="shared" si="12"/>
        <v>22</v>
      </c>
      <c r="E66" s="29">
        <f t="shared" si="17"/>
        <v>1276</v>
      </c>
      <c r="F66" s="29">
        <f t="shared" si="13"/>
        <v>-2773</v>
      </c>
      <c r="G66" s="34">
        <f>+Inputs!$D$3</f>
        <v>0.37951000000000001</v>
      </c>
      <c r="I66" s="27">
        <f t="shared" si="18"/>
        <v>4049</v>
      </c>
      <c r="K66" s="27">
        <f t="shared" si="14"/>
        <v>22</v>
      </c>
      <c r="L66" s="27">
        <f t="shared" si="19"/>
        <v>1276</v>
      </c>
      <c r="M66" s="27">
        <f t="shared" si="15"/>
        <v>8.3492200000000008</v>
      </c>
      <c r="N66" s="27">
        <f t="shared" si="16"/>
        <v>8.3492200000000008</v>
      </c>
      <c r="O66" s="27">
        <f t="shared" si="20"/>
        <v>-1052.3532800000039</v>
      </c>
      <c r="P66" s="27">
        <f t="shared" si="21"/>
        <v>1052.3532800000039</v>
      </c>
    </row>
    <row r="67" spans="1:16">
      <c r="A67" s="31">
        <v>37773</v>
      </c>
      <c r="C67" s="6">
        <v>59</v>
      </c>
      <c r="D67" s="29">
        <f t="shared" si="12"/>
        <v>22</v>
      </c>
      <c r="E67" s="29">
        <f t="shared" si="17"/>
        <v>1298</v>
      </c>
      <c r="F67" s="29">
        <f t="shared" si="13"/>
        <v>-2751</v>
      </c>
      <c r="G67" s="34">
        <f>+Inputs!$D$3</f>
        <v>0.37951000000000001</v>
      </c>
      <c r="I67" s="27">
        <f t="shared" si="18"/>
        <v>4049</v>
      </c>
      <c r="K67" s="27">
        <f t="shared" si="14"/>
        <v>22</v>
      </c>
      <c r="L67" s="27">
        <f t="shared" si="19"/>
        <v>1298</v>
      </c>
      <c r="M67" s="27">
        <f t="shared" si="15"/>
        <v>8.3492200000000008</v>
      </c>
      <c r="N67" s="27">
        <f t="shared" si="16"/>
        <v>8.3492200000000008</v>
      </c>
      <c r="O67" s="27">
        <f t="shared" si="20"/>
        <v>-1044.0040600000038</v>
      </c>
      <c r="P67" s="27">
        <f t="shared" si="21"/>
        <v>1044.0040600000038</v>
      </c>
    </row>
    <row r="68" spans="1:16">
      <c r="A68" s="30">
        <v>37803</v>
      </c>
      <c r="C68" s="6">
        <v>60</v>
      </c>
      <c r="D68" s="29">
        <f t="shared" si="12"/>
        <v>22</v>
      </c>
      <c r="E68" s="29">
        <f t="shared" si="17"/>
        <v>1320</v>
      </c>
      <c r="F68" s="29">
        <f t="shared" si="13"/>
        <v>-2729</v>
      </c>
      <c r="G68" s="34">
        <f>+Inputs!$D$3</f>
        <v>0.37951000000000001</v>
      </c>
      <c r="I68" s="27">
        <f t="shared" si="18"/>
        <v>4049</v>
      </c>
      <c r="K68" s="27">
        <f t="shared" si="14"/>
        <v>22</v>
      </c>
      <c r="L68" s="27">
        <f t="shared" si="19"/>
        <v>1320</v>
      </c>
      <c r="M68" s="27">
        <f t="shared" si="15"/>
        <v>8.3492200000000008</v>
      </c>
      <c r="N68" s="27">
        <f t="shared" si="16"/>
        <v>8.3492200000000008</v>
      </c>
      <c r="O68" s="27">
        <f t="shared" si="20"/>
        <v>-1035.6548400000038</v>
      </c>
      <c r="P68" s="27">
        <f t="shared" si="21"/>
        <v>1035.6548400000038</v>
      </c>
    </row>
    <row r="69" spans="1:16">
      <c r="A69" s="31">
        <v>37834</v>
      </c>
      <c r="C69" s="6">
        <v>61</v>
      </c>
      <c r="D69" s="29">
        <f t="shared" si="12"/>
        <v>22</v>
      </c>
      <c r="E69" s="29">
        <f t="shared" si="17"/>
        <v>1342</v>
      </c>
      <c r="F69" s="29">
        <f t="shared" si="13"/>
        <v>-2707</v>
      </c>
      <c r="G69" s="34">
        <f>+Inputs!$D$3</f>
        <v>0.37951000000000001</v>
      </c>
      <c r="I69" s="27">
        <f t="shared" si="18"/>
        <v>4049</v>
      </c>
      <c r="K69" s="27">
        <f t="shared" si="14"/>
        <v>22</v>
      </c>
      <c r="L69" s="27">
        <f t="shared" si="19"/>
        <v>1342</v>
      </c>
      <c r="M69" s="27">
        <f t="shared" si="15"/>
        <v>8.3492200000000008</v>
      </c>
      <c r="N69" s="27">
        <f t="shared" si="16"/>
        <v>8.3492200000000008</v>
      </c>
      <c r="O69" s="27">
        <f t="shared" si="20"/>
        <v>-1027.3056200000037</v>
      </c>
      <c r="P69" s="27">
        <f t="shared" si="21"/>
        <v>1027.3056200000037</v>
      </c>
    </row>
    <row r="70" spans="1:16">
      <c r="A70" s="30">
        <v>37865</v>
      </c>
      <c r="C70" s="6">
        <v>62</v>
      </c>
      <c r="D70" s="29">
        <f t="shared" si="12"/>
        <v>22</v>
      </c>
      <c r="E70" s="29">
        <f t="shared" si="17"/>
        <v>1364</v>
      </c>
      <c r="F70" s="29">
        <f t="shared" si="13"/>
        <v>-2685</v>
      </c>
      <c r="G70" s="34">
        <f>+Inputs!$D$3</f>
        <v>0.37951000000000001</v>
      </c>
      <c r="I70" s="27">
        <f t="shared" si="18"/>
        <v>4049</v>
      </c>
      <c r="K70" s="27">
        <f t="shared" si="14"/>
        <v>22</v>
      </c>
      <c r="L70" s="27">
        <f t="shared" si="19"/>
        <v>1364</v>
      </c>
      <c r="M70" s="27">
        <f t="shared" si="15"/>
        <v>8.3492200000000008</v>
      </c>
      <c r="N70" s="27">
        <f t="shared" si="16"/>
        <v>8.3492200000000008</v>
      </c>
      <c r="O70" s="27">
        <f t="shared" si="20"/>
        <v>-1018.9564000000038</v>
      </c>
      <c r="P70" s="27">
        <f t="shared" si="21"/>
        <v>1018.9564000000038</v>
      </c>
    </row>
    <row r="71" spans="1:16">
      <c r="A71" s="31">
        <v>37895</v>
      </c>
      <c r="C71" s="6">
        <v>63</v>
      </c>
      <c r="D71" s="29">
        <f t="shared" si="12"/>
        <v>22</v>
      </c>
      <c r="E71" s="29">
        <f t="shared" si="17"/>
        <v>1386</v>
      </c>
      <c r="F71" s="29">
        <f t="shared" si="13"/>
        <v>-2663</v>
      </c>
      <c r="G71" s="34">
        <f>+Inputs!$D$3</f>
        <v>0.37951000000000001</v>
      </c>
      <c r="I71" s="27">
        <f t="shared" si="18"/>
        <v>4049</v>
      </c>
      <c r="K71" s="27">
        <f t="shared" si="14"/>
        <v>22</v>
      </c>
      <c r="L71" s="27">
        <f t="shared" si="19"/>
        <v>1386</v>
      </c>
      <c r="M71" s="27">
        <f t="shared" si="15"/>
        <v>8.3492200000000008</v>
      </c>
      <c r="N71" s="27">
        <f t="shared" si="16"/>
        <v>8.3492200000000008</v>
      </c>
      <c r="O71" s="27">
        <f t="shared" si="20"/>
        <v>-1010.6071800000038</v>
      </c>
      <c r="P71" s="27">
        <f t="shared" si="21"/>
        <v>1010.6071800000038</v>
      </c>
    </row>
    <row r="72" spans="1:16">
      <c r="A72" s="30">
        <v>37926</v>
      </c>
      <c r="C72" s="6">
        <v>64</v>
      </c>
      <c r="D72" s="29">
        <f t="shared" si="12"/>
        <v>22</v>
      </c>
      <c r="E72" s="29">
        <f t="shared" si="17"/>
        <v>1408</v>
      </c>
      <c r="F72" s="29">
        <f t="shared" si="13"/>
        <v>-2641</v>
      </c>
      <c r="G72" s="34">
        <f>+Inputs!$D$3</f>
        <v>0.37951000000000001</v>
      </c>
      <c r="I72" s="27">
        <f t="shared" si="18"/>
        <v>4049</v>
      </c>
      <c r="K72" s="27">
        <f t="shared" si="14"/>
        <v>22</v>
      </c>
      <c r="L72" s="27">
        <f t="shared" si="19"/>
        <v>1408</v>
      </c>
      <c r="M72" s="27">
        <f t="shared" si="15"/>
        <v>8.3492200000000008</v>
      </c>
      <c r="N72" s="27">
        <f t="shared" si="16"/>
        <v>8.3492200000000008</v>
      </c>
      <c r="O72" s="27">
        <f t="shared" si="20"/>
        <v>-1002.2579600000039</v>
      </c>
      <c r="P72" s="27">
        <f t="shared" si="21"/>
        <v>1002.2579600000039</v>
      </c>
    </row>
    <row r="73" spans="1:16">
      <c r="A73" s="31">
        <v>37956</v>
      </c>
      <c r="C73" s="6">
        <v>65</v>
      </c>
      <c r="D73" s="29">
        <f t="shared" ref="D73:D104" si="22">ROUND(-(+$B$9/180)*1,0)</f>
        <v>22</v>
      </c>
      <c r="E73" s="29">
        <f t="shared" si="17"/>
        <v>1430</v>
      </c>
      <c r="F73" s="29">
        <f t="shared" ref="F73:F104" si="23">$B$9+E73</f>
        <v>-2619</v>
      </c>
      <c r="G73" s="34">
        <f>+Inputs!$D$3</f>
        <v>0.37951000000000001</v>
      </c>
      <c r="I73" s="27">
        <f t="shared" si="18"/>
        <v>4049</v>
      </c>
      <c r="K73" s="27">
        <f t="shared" ref="K73:K104" si="24">D73</f>
        <v>22</v>
      </c>
      <c r="L73" s="27">
        <f t="shared" si="19"/>
        <v>1430</v>
      </c>
      <c r="M73" s="27">
        <f t="shared" ref="M73:M104" si="25">K73*G73</f>
        <v>8.3492200000000008</v>
      </c>
      <c r="N73" s="27">
        <f t="shared" ref="N73:N104" si="26">M73-J73</f>
        <v>8.3492200000000008</v>
      </c>
      <c r="O73" s="27">
        <f t="shared" si="20"/>
        <v>-993.90874000000395</v>
      </c>
      <c r="P73" s="27">
        <f t="shared" si="21"/>
        <v>993.90874000000395</v>
      </c>
    </row>
    <row r="74" spans="1:16">
      <c r="A74" s="30">
        <v>37987</v>
      </c>
      <c r="C74" s="6">
        <v>66</v>
      </c>
      <c r="D74" s="29">
        <f t="shared" si="22"/>
        <v>22</v>
      </c>
      <c r="E74" s="29">
        <f t="shared" ref="E74:E105" si="27">+E73+D74</f>
        <v>1452</v>
      </c>
      <c r="F74" s="29">
        <f t="shared" si="23"/>
        <v>-2597</v>
      </c>
      <c r="G74" s="34">
        <f>+Inputs!$D$3</f>
        <v>0.37951000000000001</v>
      </c>
      <c r="I74" s="27">
        <f t="shared" ref="I74:I105" si="28">+I73+H74</f>
        <v>4049</v>
      </c>
      <c r="K74" s="27">
        <f t="shared" si="24"/>
        <v>22</v>
      </c>
      <c r="L74" s="27">
        <f t="shared" ref="L74:L105" si="29">+L73+K74</f>
        <v>1452</v>
      </c>
      <c r="M74" s="27">
        <f t="shared" si="25"/>
        <v>8.3492200000000008</v>
      </c>
      <c r="N74" s="27">
        <f t="shared" si="26"/>
        <v>8.3492200000000008</v>
      </c>
      <c r="O74" s="27">
        <f t="shared" ref="O74:O105" si="30">+O73+N74</f>
        <v>-985.559520000004</v>
      </c>
      <c r="P74" s="27">
        <f t="shared" ref="P74:P105" si="31">P73-N74</f>
        <v>985.559520000004</v>
      </c>
    </row>
    <row r="75" spans="1:16">
      <c r="A75" s="31">
        <v>38018</v>
      </c>
      <c r="C75" s="6">
        <v>67</v>
      </c>
      <c r="D75" s="29">
        <f t="shared" si="22"/>
        <v>22</v>
      </c>
      <c r="E75" s="29">
        <f t="shared" si="27"/>
        <v>1474</v>
      </c>
      <c r="F75" s="29">
        <f t="shared" si="23"/>
        <v>-2575</v>
      </c>
      <c r="G75" s="34">
        <f>+Inputs!$D$3</f>
        <v>0.37951000000000001</v>
      </c>
      <c r="I75" s="27">
        <f t="shared" si="28"/>
        <v>4049</v>
      </c>
      <c r="K75" s="27">
        <f t="shared" si="24"/>
        <v>22</v>
      </c>
      <c r="L75" s="27">
        <f t="shared" si="29"/>
        <v>1474</v>
      </c>
      <c r="M75" s="27">
        <f t="shared" si="25"/>
        <v>8.3492200000000008</v>
      </c>
      <c r="N75" s="27">
        <f t="shared" si="26"/>
        <v>8.3492200000000008</v>
      </c>
      <c r="O75" s="27">
        <f t="shared" si="30"/>
        <v>-977.21030000000405</v>
      </c>
      <c r="P75" s="27">
        <f t="shared" si="31"/>
        <v>977.21030000000405</v>
      </c>
    </row>
    <row r="76" spans="1:16">
      <c r="A76" s="30">
        <v>38047</v>
      </c>
      <c r="C76" s="6">
        <v>68</v>
      </c>
      <c r="D76" s="29">
        <f t="shared" si="22"/>
        <v>22</v>
      </c>
      <c r="E76" s="29">
        <f t="shared" si="27"/>
        <v>1496</v>
      </c>
      <c r="F76" s="29">
        <f t="shared" si="23"/>
        <v>-2553</v>
      </c>
      <c r="G76" s="34">
        <f>+Inputs!$D$3</f>
        <v>0.37951000000000001</v>
      </c>
      <c r="I76" s="27">
        <f t="shared" si="28"/>
        <v>4049</v>
      </c>
      <c r="K76" s="27">
        <f t="shared" si="24"/>
        <v>22</v>
      </c>
      <c r="L76" s="27">
        <f t="shared" si="29"/>
        <v>1496</v>
      </c>
      <c r="M76" s="27">
        <f t="shared" si="25"/>
        <v>8.3492200000000008</v>
      </c>
      <c r="N76" s="27">
        <f t="shared" si="26"/>
        <v>8.3492200000000008</v>
      </c>
      <c r="O76" s="27">
        <f t="shared" si="30"/>
        <v>-968.86108000000411</v>
      </c>
      <c r="P76" s="27">
        <f t="shared" si="31"/>
        <v>968.86108000000411</v>
      </c>
    </row>
    <row r="77" spans="1:16">
      <c r="A77" s="31">
        <v>38078</v>
      </c>
      <c r="C77" s="6">
        <v>69</v>
      </c>
      <c r="D77" s="29">
        <f t="shared" si="22"/>
        <v>22</v>
      </c>
      <c r="E77" s="29">
        <f t="shared" si="27"/>
        <v>1518</v>
      </c>
      <c r="F77" s="29">
        <f t="shared" si="23"/>
        <v>-2531</v>
      </c>
      <c r="G77" s="34">
        <f>+Inputs!$D$3</f>
        <v>0.37951000000000001</v>
      </c>
      <c r="I77" s="27">
        <f t="shared" si="28"/>
        <v>4049</v>
      </c>
      <c r="K77" s="27">
        <f t="shared" si="24"/>
        <v>22</v>
      </c>
      <c r="L77" s="27">
        <f t="shared" si="29"/>
        <v>1518</v>
      </c>
      <c r="M77" s="27">
        <f t="shared" si="25"/>
        <v>8.3492200000000008</v>
      </c>
      <c r="N77" s="27">
        <f t="shared" si="26"/>
        <v>8.3492200000000008</v>
      </c>
      <c r="O77" s="27">
        <f t="shared" si="30"/>
        <v>-960.51186000000416</v>
      </c>
      <c r="P77" s="27">
        <f t="shared" si="31"/>
        <v>960.51186000000416</v>
      </c>
    </row>
    <row r="78" spans="1:16">
      <c r="A78" s="30">
        <v>38108</v>
      </c>
      <c r="C78" s="6">
        <v>70</v>
      </c>
      <c r="D78" s="29">
        <f t="shared" si="22"/>
        <v>22</v>
      </c>
      <c r="E78" s="29">
        <f t="shared" si="27"/>
        <v>1540</v>
      </c>
      <c r="F78" s="29">
        <f t="shared" si="23"/>
        <v>-2509</v>
      </c>
      <c r="G78" s="34">
        <f>+Inputs!$D$3</f>
        <v>0.37951000000000001</v>
      </c>
      <c r="I78" s="27">
        <f t="shared" si="28"/>
        <v>4049</v>
      </c>
      <c r="K78" s="27">
        <f t="shared" si="24"/>
        <v>22</v>
      </c>
      <c r="L78" s="27">
        <f t="shared" si="29"/>
        <v>1540</v>
      </c>
      <c r="M78" s="27">
        <f t="shared" si="25"/>
        <v>8.3492200000000008</v>
      </c>
      <c r="N78" s="27">
        <f t="shared" si="26"/>
        <v>8.3492200000000008</v>
      </c>
      <c r="O78" s="27">
        <f t="shared" si="30"/>
        <v>-952.16264000000422</v>
      </c>
      <c r="P78" s="27">
        <f t="shared" si="31"/>
        <v>952.16264000000422</v>
      </c>
    </row>
    <row r="79" spans="1:16">
      <c r="A79" s="31">
        <v>38139</v>
      </c>
      <c r="C79" s="6">
        <v>71</v>
      </c>
      <c r="D79" s="29">
        <f t="shared" si="22"/>
        <v>22</v>
      </c>
      <c r="E79" s="29">
        <f t="shared" si="27"/>
        <v>1562</v>
      </c>
      <c r="F79" s="29">
        <f t="shared" si="23"/>
        <v>-2487</v>
      </c>
      <c r="G79" s="34">
        <f>+Inputs!$D$3</f>
        <v>0.37951000000000001</v>
      </c>
      <c r="I79" s="27">
        <f t="shared" si="28"/>
        <v>4049</v>
      </c>
      <c r="K79" s="27">
        <f t="shared" si="24"/>
        <v>22</v>
      </c>
      <c r="L79" s="27">
        <f t="shared" si="29"/>
        <v>1562</v>
      </c>
      <c r="M79" s="27">
        <f t="shared" si="25"/>
        <v>8.3492200000000008</v>
      </c>
      <c r="N79" s="27">
        <f t="shared" si="26"/>
        <v>8.3492200000000008</v>
      </c>
      <c r="O79" s="27">
        <f t="shared" si="30"/>
        <v>-943.81342000000427</v>
      </c>
      <c r="P79" s="27">
        <f t="shared" si="31"/>
        <v>943.81342000000427</v>
      </c>
    </row>
    <row r="80" spans="1:16">
      <c r="A80" s="30">
        <v>38169</v>
      </c>
      <c r="C80" s="6">
        <v>72</v>
      </c>
      <c r="D80" s="29">
        <f t="shared" si="22"/>
        <v>22</v>
      </c>
      <c r="E80" s="29">
        <f t="shared" si="27"/>
        <v>1584</v>
      </c>
      <c r="F80" s="29">
        <f t="shared" si="23"/>
        <v>-2465</v>
      </c>
      <c r="G80" s="34">
        <f>+Inputs!$D$3</f>
        <v>0.37951000000000001</v>
      </c>
      <c r="I80" s="27">
        <f t="shared" si="28"/>
        <v>4049</v>
      </c>
      <c r="K80" s="27">
        <f t="shared" si="24"/>
        <v>22</v>
      </c>
      <c r="L80" s="27">
        <f t="shared" si="29"/>
        <v>1584</v>
      </c>
      <c r="M80" s="27">
        <f t="shared" si="25"/>
        <v>8.3492200000000008</v>
      </c>
      <c r="N80" s="27">
        <f t="shared" si="26"/>
        <v>8.3492200000000008</v>
      </c>
      <c r="O80" s="27">
        <f t="shared" si="30"/>
        <v>-935.46420000000433</v>
      </c>
      <c r="P80" s="27">
        <f t="shared" si="31"/>
        <v>935.46420000000433</v>
      </c>
    </row>
    <row r="81" spans="1:16">
      <c r="A81" s="31">
        <v>38200</v>
      </c>
      <c r="C81" s="6">
        <v>73</v>
      </c>
      <c r="D81" s="29">
        <f t="shared" si="22"/>
        <v>22</v>
      </c>
      <c r="E81" s="29">
        <f t="shared" si="27"/>
        <v>1606</v>
      </c>
      <c r="F81" s="29">
        <f t="shared" si="23"/>
        <v>-2443</v>
      </c>
      <c r="G81" s="34">
        <f>+Inputs!$D$3</f>
        <v>0.37951000000000001</v>
      </c>
      <c r="I81" s="27">
        <f t="shared" si="28"/>
        <v>4049</v>
      </c>
      <c r="K81" s="27">
        <f t="shared" si="24"/>
        <v>22</v>
      </c>
      <c r="L81" s="27">
        <f t="shared" si="29"/>
        <v>1606</v>
      </c>
      <c r="M81" s="27">
        <f t="shared" si="25"/>
        <v>8.3492200000000008</v>
      </c>
      <c r="N81" s="27">
        <f t="shared" si="26"/>
        <v>8.3492200000000008</v>
      </c>
      <c r="O81" s="27">
        <f t="shared" si="30"/>
        <v>-927.11498000000438</v>
      </c>
      <c r="P81" s="27">
        <f t="shared" si="31"/>
        <v>927.11498000000438</v>
      </c>
    </row>
    <row r="82" spans="1:16">
      <c r="A82" s="30">
        <v>38231</v>
      </c>
      <c r="C82" s="6">
        <v>74</v>
      </c>
      <c r="D82" s="29">
        <f t="shared" si="22"/>
        <v>22</v>
      </c>
      <c r="E82" s="29">
        <f t="shared" si="27"/>
        <v>1628</v>
      </c>
      <c r="F82" s="29">
        <f t="shared" si="23"/>
        <v>-2421</v>
      </c>
      <c r="G82" s="34">
        <f>+Inputs!$D$3</f>
        <v>0.37951000000000001</v>
      </c>
      <c r="I82" s="27">
        <f t="shared" si="28"/>
        <v>4049</v>
      </c>
      <c r="K82" s="27">
        <f t="shared" si="24"/>
        <v>22</v>
      </c>
      <c r="L82" s="27">
        <f t="shared" si="29"/>
        <v>1628</v>
      </c>
      <c r="M82" s="27">
        <f t="shared" si="25"/>
        <v>8.3492200000000008</v>
      </c>
      <c r="N82" s="27">
        <f t="shared" si="26"/>
        <v>8.3492200000000008</v>
      </c>
      <c r="O82" s="27">
        <f t="shared" si="30"/>
        <v>-918.76576000000443</v>
      </c>
      <c r="P82" s="27">
        <f t="shared" si="31"/>
        <v>918.76576000000443</v>
      </c>
    </row>
    <row r="83" spans="1:16">
      <c r="A83" s="31">
        <v>38261</v>
      </c>
      <c r="C83" s="6">
        <v>75</v>
      </c>
      <c r="D83" s="29">
        <f t="shared" si="22"/>
        <v>22</v>
      </c>
      <c r="E83" s="29">
        <f t="shared" si="27"/>
        <v>1650</v>
      </c>
      <c r="F83" s="29">
        <f t="shared" si="23"/>
        <v>-2399</v>
      </c>
      <c r="G83" s="34">
        <f>+Inputs!$D$3</f>
        <v>0.37951000000000001</v>
      </c>
      <c r="I83" s="27">
        <f t="shared" si="28"/>
        <v>4049</v>
      </c>
      <c r="K83" s="27">
        <f t="shared" si="24"/>
        <v>22</v>
      </c>
      <c r="L83" s="27">
        <f t="shared" si="29"/>
        <v>1650</v>
      </c>
      <c r="M83" s="27">
        <f t="shared" si="25"/>
        <v>8.3492200000000008</v>
      </c>
      <c r="N83" s="27">
        <f t="shared" si="26"/>
        <v>8.3492200000000008</v>
      </c>
      <c r="O83" s="27">
        <f t="shared" si="30"/>
        <v>-910.41654000000449</v>
      </c>
      <c r="P83" s="27">
        <f t="shared" si="31"/>
        <v>910.41654000000449</v>
      </c>
    </row>
    <row r="84" spans="1:16">
      <c r="A84" s="30">
        <v>38292</v>
      </c>
      <c r="C84" s="6">
        <v>76</v>
      </c>
      <c r="D84" s="29">
        <f t="shared" si="22"/>
        <v>22</v>
      </c>
      <c r="E84" s="29">
        <f t="shared" si="27"/>
        <v>1672</v>
      </c>
      <c r="F84" s="29">
        <f t="shared" si="23"/>
        <v>-2377</v>
      </c>
      <c r="G84" s="34">
        <f>+Inputs!$D$3</f>
        <v>0.37951000000000001</v>
      </c>
      <c r="I84" s="27">
        <f t="shared" si="28"/>
        <v>4049</v>
      </c>
      <c r="K84" s="27">
        <f t="shared" si="24"/>
        <v>22</v>
      </c>
      <c r="L84" s="27">
        <f t="shared" si="29"/>
        <v>1672</v>
      </c>
      <c r="M84" s="27">
        <f t="shared" si="25"/>
        <v>8.3492200000000008</v>
      </c>
      <c r="N84" s="27">
        <f t="shared" si="26"/>
        <v>8.3492200000000008</v>
      </c>
      <c r="O84" s="27">
        <f t="shared" si="30"/>
        <v>-902.06732000000454</v>
      </c>
      <c r="P84" s="27">
        <f t="shared" si="31"/>
        <v>902.06732000000454</v>
      </c>
    </row>
    <row r="85" spans="1:16">
      <c r="A85" s="31">
        <v>38322</v>
      </c>
      <c r="C85" s="6">
        <v>77</v>
      </c>
      <c r="D85" s="29">
        <f t="shared" si="22"/>
        <v>22</v>
      </c>
      <c r="E85" s="29">
        <f t="shared" si="27"/>
        <v>1694</v>
      </c>
      <c r="F85" s="29">
        <f t="shared" si="23"/>
        <v>-2355</v>
      </c>
      <c r="G85" s="34">
        <f>+Inputs!$D$3</f>
        <v>0.37951000000000001</v>
      </c>
      <c r="I85" s="27">
        <f t="shared" si="28"/>
        <v>4049</v>
      </c>
      <c r="K85" s="27">
        <f t="shared" si="24"/>
        <v>22</v>
      </c>
      <c r="L85" s="27">
        <f t="shared" si="29"/>
        <v>1694</v>
      </c>
      <c r="M85" s="27">
        <f t="shared" si="25"/>
        <v>8.3492200000000008</v>
      </c>
      <c r="N85" s="27">
        <f t="shared" si="26"/>
        <v>8.3492200000000008</v>
      </c>
      <c r="O85" s="27">
        <f t="shared" si="30"/>
        <v>-893.7181000000046</v>
      </c>
      <c r="P85" s="27">
        <f t="shared" si="31"/>
        <v>893.7181000000046</v>
      </c>
    </row>
    <row r="86" spans="1:16">
      <c r="A86" s="30">
        <v>38353</v>
      </c>
      <c r="C86" s="6">
        <v>78</v>
      </c>
      <c r="D86" s="29">
        <f t="shared" si="22"/>
        <v>22</v>
      </c>
      <c r="E86" s="29">
        <f t="shared" si="27"/>
        <v>1716</v>
      </c>
      <c r="F86" s="29">
        <f t="shared" si="23"/>
        <v>-2333</v>
      </c>
      <c r="G86" s="34">
        <f>+Inputs!$D$3</f>
        <v>0.37951000000000001</v>
      </c>
      <c r="I86" s="27">
        <f t="shared" si="28"/>
        <v>4049</v>
      </c>
      <c r="K86" s="27">
        <f t="shared" si="24"/>
        <v>22</v>
      </c>
      <c r="L86" s="27">
        <f t="shared" si="29"/>
        <v>1716</v>
      </c>
      <c r="M86" s="27">
        <f t="shared" si="25"/>
        <v>8.3492200000000008</v>
      </c>
      <c r="N86" s="27">
        <f t="shared" si="26"/>
        <v>8.3492200000000008</v>
      </c>
      <c r="O86" s="27">
        <f t="shared" si="30"/>
        <v>-885.36888000000465</v>
      </c>
      <c r="P86" s="27">
        <f t="shared" si="31"/>
        <v>885.36888000000465</v>
      </c>
    </row>
    <row r="87" spans="1:16">
      <c r="A87" s="31">
        <v>38384</v>
      </c>
      <c r="C87" s="6">
        <v>79</v>
      </c>
      <c r="D87" s="29">
        <f t="shared" si="22"/>
        <v>22</v>
      </c>
      <c r="E87" s="29">
        <f t="shared" si="27"/>
        <v>1738</v>
      </c>
      <c r="F87" s="29">
        <f t="shared" si="23"/>
        <v>-2311</v>
      </c>
      <c r="G87" s="34">
        <f>+Inputs!$D$3</f>
        <v>0.37951000000000001</v>
      </c>
      <c r="I87" s="27">
        <f t="shared" si="28"/>
        <v>4049</v>
      </c>
      <c r="K87" s="27">
        <f t="shared" si="24"/>
        <v>22</v>
      </c>
      <c r="L87" s="27">
        <f t="shared" si="29"/>
        <v>1738</v>
      </c>
      <c r="M87" s="27">
        <f t="shared" si="25"/>
        <v>8.3492200000000008</v>
      </c>
      <c r="N87" s="27">
        <f t="shared" si="26"/>
        <v>8.3492200000000008</v>
      </c>
      <c r="O87" s="27">
        <f t="shared" si="30"/>
        <v>-877.01966000000471</v>
      </c>
      <c r="P87" s="27">
        <f t="shared" si="31"/>
        <v>877.01966000000471</v>
      </c>
    </row>
    <row r="88" spans="1:16">
      <c r="A88" s="30">
        <v>38412</v>
      </c>
      <c r="C88" s="6">
        <v>80</v>
      </c>
      <c r="D88" s="29">
        <f t="shared" si="22"/>
        <v>22</v>
      </c>
      <c r="E88" s="29">
        <f t="shared" si="27"/>
        <v>1760</v>
      </c>
      <c r="F88" s="29">
        <f t="shared" si="23"/>
        <v>-2289</v>
      </c>
      <c r="G88" s="34">
        <f>+Inputs!$D$3</f>
        <v>0.37951000000000001</v>
      </c>
      <c r="I88" s="27">
        <f t="shared" si="28"/>
        <v>4049</v>
      </c>
      <c r="K88" s="27">
        <f t="shared" si="24"/>
        <v>22</v>
      </c>
      <c r="L88" s="27">
        <f t="shared" si="29"/>
        <v>1760</v>
      </c>
      <c r="M88" s="27">
        <f t="shared" si="25"/>
        <v>8.3492200000000008</v>
      </c>
      <c r="N88" s="27">
        <f t="shared" si="26"/>
        <v>8.3492200000000008</v>
      </c>
      <c r="O88" s="27">
        <f t="shared" si="30"/>
        <v>-868.67044000000476</v>
      </c>
      <c r="P88" s="27">
        <f t="shared" si="31"/>
        <v>868.67044000000476</v>
      </c>
    </row>
    <row r="89" spans="1:16">
      <c r="A89" s="31">
        <v>38443</v>
      </c>
      <c r="C89" s="6">
        <v>81</v>
      </c>
      <c r="D89" s="29">
        <f t="shared" si="22"/>
        <v>22</v>
      </c>
      <c r="E89" s="29">
        <f t="shared" si="27"/>
        <v>1782</v>
      </c>
      <c r="F89" s="29">
        <f t="shared" si="23"/>
        <v>-2267</v>
      </c>
      <c r="G89" s="34">
        <f>+Inputs!$D$3</f>
        <v>0.37951000000000001</v>
      </c>
      <c r="I89" s="27">
        <f t="shared" si="28"/>
        <v>4049</v>
      </c>
      <c r="K89" s="27">
        <f t="shared" si="24"/>
        <v>22</v>
      </c>
      <c r="L89" s="27">
        <f t="shared" si="29"/>
        <v>1782</v>
      </c>
      <c r="M89" s="27">
        <f t="shared" si="25"/>
        <v>8.3492200000000008</v>
      </c>
      <c r="N89" s="27">
        <f t="shared" si="26"/>
        <v>8.3492200000000008</v>
      </c>
      <c r="O89" s="27">
        <f t="shared" si="30"/>
        <v>-860.32122000000481</v>
      </c>
      <c r="P89" s="27">
        <f t="shared" si="31"/>
        <v>860.32122000000481</v>
      </c>
    </row>
    <row r="90" spans="1:16">
      <c r="A90" s="30">
        <v>38473</v>
      </c>
      <c r="C90" s="6">
        <v>82</v>
      </c>
      <c r="D90" s="29">
        <f t="shared" si="22"/>
        <v>22</v>
      </c>
      <c r="E90" s="29">
        <f t="shared" si="27"/>
        <v>1804</v>
      </c>
      <c r="F90" s="29">
        <f t="shared" si="23"/>
        <v>-2245</v>
      </c>
      <c r="G90" s="34">
        <f>+Inputs!$D$3</f>
        <v>0.37951000000000001</v>
      </c>
      <c r="I90" s="27">
        <f t="shared" si="28"/>
        <v>4049</v>
      </c>
      <c r="K90" s="27">
        <f t="shared" si="24"/>
        <v>22</v>
      </c>
      <c r="L90" s="27">
        <f t="shared" si="29"/>
        <v>1804</v>
      </c>
      <c r="M90" s="27">
        <f t="shared" si="25"/>
        <v>8.3492200000000008</v>
      </c>
      <c r="N90" s="27">
        <f t="shared" si="26"/>
        <v>8.3492200000000008</v>
      </c>
      <c r="O90" s="27">
        <f t="shared" si="30"/>
        <v>-851.97200000000487</v>
      </c>
      <c r="P90" s="27">
        <f t="shared" si="31"/>
        <v>851.97200000000487</v>
      </c>
    </row>
    <row r="91" spans="1:16">
      <c r="A91" s="31">
        <v>38504</v>
      </c>
      <c r="C91" s="6">
        <v>83</v>
      </c>
      <c r="D91" s="29">
        <f t="shared" si="22"/>
        <v>22</v>
      </c>
      <c r="E91" s="29">
        <f t="shared" si="27"/>
        <v>1826</v>
      </c>
      <c r="F91" s="29">
        <f t="shared" si="23"/>
        <v>-2223</v>
      </c>
      <c r="G91" s="34">
        <f>+Inputs!$D$3</f>
        <v>0.37951000000000001</v>
      </c>
      <c r="I91" s="27">
        <f t="shared" si="28"/>
        <v>4049</v>
      </c>
      <c r="K91" s="27">
        <f t="shared" si="24"/>
        <v>22</v>
      </c>
      <c r="L91" s="27">
        <f t="shared" si="29"/>
        <v>1826</v>
      </c>
      <c r="M91" s="27">
        <f t="shared" si="25"/>
        <v>8.3492200000000008</v>
      </c>
      <c r="N91" s="27">
        <f t="shared" si="26"/>
        <v>8.3492200000000008</v>
      </c>
      <c r="O91" s="27">
        <f t="shared" si="30"/>
        <v>-843.62278000000492</v>
      </c>
      <c r="P91" s="27">
        <f t="shared" si="31"/>
        <v>843.62278000000492</v>
      </c>
    </row>
    <row r="92" spans="1:16">
      <c r="A92" s="30">
        <v>38534</v>
      </c>
      <c r="C92" s="6">
        <v>84</v>
      </c>
      <c r="D92" s="29">
        <f t="shared" si="22"/>
        <v>22</v>
      </c>
      <c r="E92" s="29">
        <f t="shared" si="27"/>
        <v>1848</v>
      </c>
      <c r="F92" s="29">
        <f t="shared" si="23"/>
        <v>-2201</v>
      </c>
      <c r="G92" s="34">
        <f>+Inputs!$D$3</f>
        <v>0.37951000000000001</v>
      </c>
      <c r="I92" s="27">
        <f t="shared" si="28"/>
        <v>4049</v>
      </c>
      <c r="K92" s="27">
        <f t="shared" si="24"/>
        <v>22</v>
      </c>
      <c r="L92" s="27">
        <f t="shared" si="29"/>
        <v>1848</v>
      </c>
      <c r="M92" s="27">
        <f t="shared" si="25"/>
        <v>8.3492200000000008</v>
      </c>
      <c r="N92" s="27">
        <f t="shared" si="26"/>
        <v>8.3492200000000008</v>
      </c>
      <c r="O92" s="27">
        <f t="shared" si="30"/>
        <v>-835.27356000000498</v>
      </c>
      <c r="P92" s="27">
        <f t="shared" si="31"/>
        <v>835.27356000000498</v>
      </c>
    </row>
    <row r="93" spans="1:16">
      <c r="A93" s="31">
        <v>38565</v>
      </c>
      <c r="C93" s="6">
        <v>85</v>
      </c>
      <c r="D93" s="29">
        <f t="shared" si="22"/>
        <v>22</v>
      </c>
      <c r="E93" s="29">
        <f t="shared" si="27"/>
        <v>1870</v>
      </c>
      <c r="F93" s="29">
        <f t="shared" si="23"/>
        <v>-2179</v>
      </c>
      <c r="G93" s="34">
        <f>+Inputs!$D$3</f>
        <v>0.37951000000000001</v>
      </c>
      <c r="I93" s="27">
        <f t="shared" si="28"/>
        <v>4049</v>
      </c>
      <c r="K93" s="27">
        <f t="shared" si="24"/>
        <v>22</v>
      </c>
      <c r="L93" s="27">
        <f t="shared" si="29"/>
        <v>1870</v>
      </c>
      <c r="M93" s="27">
        <f t="shared" si="25"/>
        <v>8.3492200000000008</v>
      </c>
      <c r="N93" s="27">
        <f t="shared" si="26"/>
        <v>8.3492200000000008</v>
      </c>
      <c r="O93" s="27">
        <f t="shared" si="30"/>
        <v>-826.92434000000503</v>
      </c>
      <c r="P93" s="27">
        <f t="shared" si="31"/>
        <v>826.92434000000503</v>
      </c>
    </row>
    <row r="94" spans="1:16">
      <c r="A94" s="30">
        <v>38596</v>
      </c>
      <c r="C94" s="6">
        <v>86</v>
      </c>
      <c r="D94" s="29">
        <f t="shared" si="22"/>
        <v>22</v>
      </c>
      <c r="E94" s="29">
        <f t="shared" si="27"/>
        <v>1892</v>
      </c>
      <c r="F94" s="29">
        <f t="shared" si="23"/>
        <v>-2157</v>
      </c>
      <c r="G94" s="34">
        <f>+Inputs!$D$3</f>
        <v>0.37951000000000001</v>
      </c>
      <c r="I94" s="27">
        <f t="shared" si="28"/>
        <v>4049</v>
      </c>
      <c r="K94" s="27">
        <f t="shared" si="24"/>
        <v>22</v>
      </c>
      <c r="L94" s="27">
        <f t="shared" si="29"/>
        <v>1892</v>
      </c>
      <c r="M94" s="27">
        <f t="shared" si="25"/>
        <v>8.3492200000000008</v>
      </c>
      <c r="N94" s="27">
        <f t="shared" si="26"/>
        <v>8.3492200000000008</v>
      </c>
      <c r="O94" s="27">
        <f t="shared" si="30"/>
        <v>-818.57512000000509</v>
      </c>
      <c r="P94" s="27">
        <f t="shared" si="31"/>
        <v>818.57512000000509</v>
      </c>
    </row>
    <row r="95" spans="1:16">
      <c r="A95" s="31">
        <v>38626</v>
      </c>
      <c r="C95" s="6">
        <v>87</v>
      </c>
      <c r="D95" s="29">
        <f t="shared" si="22"/>
        <v>22</v>
      </c>
      <c r="E95" s="29">
        <f t="shared" si="27"/>
        <v>1914</v>
      </c>
      <c r="F95" s="29">
        <f t="shared" si="23"/>
        <v>-2135</v>
      </c>
      <c r="G95" s="34">
        <f>+Inputs!$D$3</f>
        <v>0.37951000000000001</v>
      </c>
      <c r="I95" s="27">
        <f t="shared" si="28"/>
        <v>4049</v>
      </c>
      <c r="K95" s="27">
        <f t="shared" si="24"/>
        <v>22</v>
      </c>
      <c r="L95" s="27">
        <f t="shared" si="29"/>
        <v>1914</v>
      </c>
      <c r="M95" s="27">
        <f t="shared" si="25"/>
        <v>8.3492200000000008</v>
      </c>
      <c r="N95" s="27">
        <f t="shared" si="26"/>
        <v>8.3492200000000008</v>
      </c>
      <c r="O95" s="27">
        <f t="shared" si="30"/>
        <v>-810.22590000000514</v>
      </c>
      <c r="P95" s="27">
        <f t="shared" si="31"/>
        <v>810.22590000000514</v>
      </c>
    </row>
    <row r="96" spans="1:16">
      <c r="A96" s="30">
        <v>38657</v>
      </c>
      <c r="C96" s="6">
        <v>88</v>
      </c>
      <c r="D96" s="29">
        <f t="shared" si="22"/>
        <v>22</v>
      </c>
      <c r="E96" s="29">
        <f t="shared" si="27"/>
        <v>1936</v>
      </c>
      <c r="F96" s="29">
        <f t="shared" si="23"/>
        <v>-2113</v>
      </c>
      <c r="G96" s="34">
        <f>+Inputs!$D$3</f>
        <v>0.37951000000000001</v>
      </c>
      <c r="I96" s="27">
        <f t="shared" si="28"/>
        <v>4049</v>
      </c>
      <c r="K96" s="27">
        <f t="shared" si="24"/>
        <v>22</v>
      </c>
      <c r="L96" s="27">
        <f t="shared" si="29"/>
        <v>1936</v>
      </c>
      <c r="M96" s="27">
        <f t="shared" si="25"/>
        <v>8.3492200000000008</v>
      </c>
      <c r="N96" s="27">
        <f t="shared" si="26"/>
        <v>8.3492200000000008</v>
      </c>
      <c r="O96" s="27">
        <f t="shared" si="30"/>
        <v>-801.87668000000519</v>
      </c>
      <c r="P96" s="27">
        <f t="shared" si="31"/>
        <v>801.87668000000519</v>
      </c>
    </row>
    <row r="97" spans="1:16">
      <c r="A97" s="31">
        <v>38687</v>
      </c>
      <c r="C97" s="6">
        <v>89</v>
      </c>
      <c r="D97" s="29">
        <f t="shared" si="22"/>
        <v>22</v>
      </c>
      <c r="E97" s="29">
        <f t="shared" si="27"/>
        <v>1958</v>
      </c>
      <c r="F97" s="29">
        <f t="shared" si="23"/>
        <v>-2091</v>
      </c>
      <c r="G97" s="34">
        <f>+Inputs!$D$3</f>
        <v>0.37951000000000001</v>
      </c>
      <c r="I97" s="27">
        <f t="shared" si="28"/>
        <v>4049</v>
      </c>
      <c r="K97" s="27">
        <f t="shared" si="24"/>
        <v>22</v>
      </c>
      <c r="L97" s="27">
        <f t="shared" si="29"/>
        <v>1958</v>
      </c>
      <c r="M97" s="27">
        <f t="shared" si="25"/>
        <v>8.3492200000000008</v>
      </c>
      <c r="N97" s="27">
        <f t="shared" si="26"/>
        <v>8.3492200000000008</v>
      </c>
      <c r="O97" s="27">
        <f t="shared" si="30"/>
        <v>-793.52746000000525</v>
      </c>
      <c r="P97" s="27">
        <f t="shared" si="31"/>
        <v>793.52746000000525</v>
      </c>
    </row>
    <row r="98" spans="1:16">
      <c r="A98" s="30">
        <v>38718</v>
      </c>
      <c r="C98" s="6">
        <v>90</v>
      </c>
      <c r="D98" s="29">
        <f t="shared" si="22"/>
        <v>22</v>
      </c>
      <c r="E98" s="29">
        <f t="shared" si="27"/>
        <v>1980</v>
      </c>
      <c r="F98" s="29">
        <f t="shared" si="23"/>
        <v>-2069</v>
      </c>
      <c r="G98" s="34">
        <f>+Inputs!$D$3</f>
        <v>0.37951000000000001</v>
      </c>
      <c r="I98" s="27">
        <f t="shared" si="28"/>
        <v>4049</v>
      </c>
      <c r="K98" s="27">
        <f t="shared" si="24"/>
        <v>22</v>
      </c>
      <c r="L98" s="27">
        <f t="shared" si="29"/>
        <v>1980</v>
      </c>
      <c r="M98" s="27">
        <f t="shared" si="25"/>
        <v>8.3492200000000008</v>
      </c>
      <c r="N98" s="27">
        <f t="shared" si="26"/>
        <v>8.3492200000000008</v>
      </c>
      <c r="O98" s="27">
        <f t="shared" si="30"/>
        <v>-785.1782400000053</v>
      </c>
      <c r="P98" s="27">
        <f t="shared" si="31"/>
        <v>785.1782400000053</v>
      </c>
    </row>
    <row r="99" spans="1:16">
      <c r="A99" s="31">
        <v>38749</v>
      </c>
      <c r="C99" s="6">
        <v>91</v>
      </c>
      <c r="D99" s="29">
        <f t="shared" si="22"/>
        <v>22</v>
      </c>
      <c r="E99" s="29">
        <f t="shared" si="27"/>
        <v>2002</v>
      </c>
      <c r="F99" s="29">
        <f t="shared" si="23"/>
        <v>-2047</v>
      </c>
      <c r="G99" s="34">
        <f>+Inputs!$D$3</f>
        <v>0.37951000000000001</v>
      </c>
      <c r="I99" s="27">
        <f t="shared" si="28"/>
        <v>4049</v>
      </c>
      <c r="K99" s="27">
        <f t="shared" si="24"/>
        <v>22</v>
      </c>
      <c r="L99" s="27">
        <f t="shared" si="29"/>
        <v>2002</v>
      </c>
      <c r="M99" s="27">
        <f t="shared" si="25"/>
        <v>8.3492200000000008</v>
      </c>
      <c r="N99" s="27">
        <f t="shared" si="26"/>
        <v>8.3492200000000008</v>
      </c>
      <c r="O99" s="27">
        <f t="shared" si="30"/>
        <v>-776.82902000000536</v>
      </c>
      <c r="P99" s="27">
        <f t="shared" si="31"/>
        <v>776.82902000000536</v>
      </c>
    </row>
    <row r="100" spans="1:16">
      <c r="A100" s="30">
        <v>38777</v>
      </c>
      <c r="C100" s="6">
        <v>92</v>
      </c>
      <c r="D100" s="29">
        <f t="shared" si="22"/>
        <v>22</v>
      </c>
      <c r="E100" s="29">
        <f t="shared" si="27"/>
        <v>2024</v>
      </c>
      <c r="F100" s="29">
        <f t="shared" si="23"/>
        <v>-2025</v>
      </c>
      <c r="G100" s="34">
        <f>+Inputs!$D$3</f>
        <v>0.37951000000000001</v>
      </c>
      <c r="I100" s="27">
        <f t="shared" si="28"/>
        <v>4049</v>
      </c>
      <c r="K100" s="27">
        <f t="shared" si="24"/>
        <v>22</v>
      </c>
      <c r="L100" s="27">
        <f t="shared" si="29"/>
        <v>2024</v>
      </c>
      <c r="M100" s="27">
        <f t="shared" si="25"/>
        <v>8.3492200000000008</v>
      </c>
      <c r="N100" s="27">
        <f t="shared" si="26"/>
        <v>8.3492200000000008</v>
      </c>
      <c r="O100" s="27">
        <f t="shared" si="30"/>
        <v>-768.47980000000541</v>
      </c>
      <c r="P100" s="27">
        <f t="shared" si="31"/>
        <v>768.47980000000541</v>
      </c>
    </row>
    <row r="101" spans="1:16">
      <c r="A101" s="31">
        <v>38808</v>
      </c>
      <c r="C101" s="6">
        <v>93</v>
      </c>
      <c r="D101" s="29">
        <f t="shared" si="22"/>
        <v>22</v>
      </c>
      <c r="E101" s="29">
        <f t="shared" si="27"/>
        <v>2046</v>
      </c>
      <c r="F101" s="29">
        <f t="shared" si="23"/>
        <v>-2003</v>
      </c>
      <c r="G101" s="34">
        <f>+Inputs!$D$3</f>
        <v>0.37951000000000001</v>
      </c>
      <c r="I101" s="27">
        <f t="shared" si="28"/>
        <v>4049</v>
      </c>
      <c r="K101" s="27">
        <f t="shared" si="24"/>
        <v>22</v>
      </c>
      <c r="L101" s="27">
        <f t="shared" si="29"/>
        <v>2046</v>
      </c>
      <c r="M101" s="27">
        <f t="shared" si="25"/>
        <v>8.3492200000000008</v>
      </c>
      <c r="N101" s="27">
        <f t="shared" si="26"/>
        <v>8.3492200000000008</v>
      </c>
      <c r="O101" s="27">
        <f t="shared" si="30"/>
        <v>-760.13058000000547</v>
      </c>
      <c r="P101" s="27">
        <f t="shared" si="31"/>
        <v>760.13058000000547</v>
      </c>
    </row>
    <row r="102" spans="1:16">
      <c r="A102" s="30">
        <v>38838</v>
      </c>
      <c r="C102" s="6">
        <v>94</v>
      </c>
      <c r="D102" s="29">
        <f t="shared" si="22"/>
        <v>22</v>
      </c>
      <c r="E102" s="29">
        <f t="shared" si="27"/>
        <v>2068</v>
      </c>
      <c r="F102" s="29">
        <f t="shared" si="23"/>
        <v>-1981</v>
      </c>
      <c r="G102" s="34">
        <f>+Inputs!$D$3</f>
        <v>0.37951000000000001</v>
      </c>
      <c r="I102" s="27">
        <f t="shared" si="28"/>
        <v>4049</v>
      </c>
      <c r="K102" s="27">
        <f t="shared" si="24"/>
        <v>22</v>
      </c>
      <c r="L102" s="27">
        <f t="shared" si="29"/>
        <v>2068</v>
      </c>
      <c r="M102" s="27">
        <f t="shared" si="25"/>
        <v>8.3492200000000008</v>
      </c>
      <c r="N102" s="27">
        <f t="shared" si="26"/>
        <v>8.3492200000000008</v>
      </c>
      <c r="O102" s="27">
        <f t="shared" si="30"/>
        <v>-751.78136000000552</v>
      </c>
      <c r="P102" s="27">
        <f t="shared" si="31"/>
        <v>751.78136000000552</v>
      </c>
    </row>
    <row r="103" spans="1:16">
      <c r="A103" s="31">
        <v>38869</v>
      </c>
      <c r="C103" s="6">
        <v>95</v>
      </c>
      <c r="D103" s="29">
        <f t="shared" si="22"/>
        <v>22</v>
      </c>
      <c r="E103" s="29">
        <f t="shared" si="27"/>
        <v>2090</v>
      </c>
      <c r="F103" s="29">
        <f t="shared" si="23"/>
        <v>-1959</v>
      </c>
      <c r="G103" s="34">
        <f>+Inputs!$D$3</f>
        <v>0.37951000000000001</v>
      </c>
      <c r="I103" s="27">
        <f t="shared" si="28"/>
        <v>4049</v>
      </c>
      <c r="K103" s="27">
        <f t="shared" si="24"/>
        <v>22</v>
      </c>
      <c r="L103" s="27">
        <f t="shared" si="29"/>
        <v>2090</v>
      </c>
      <c r="M103" s="27">
        <f t="shared" si="25"/>
        <v>8.3492200000000008</v>
      </c>
      <c r="N103" s="27">
        <f t="shared" si="26"/>
        <v>8.3492200000000008</v>
      </c>
      <c r="O103" s="27">
        <f t="shared" si="30"/>
        <v>-743.43214000000557</v>
      </c>
      <c r="P103" s="27">
        <f t="shared" si="31"/>
        <v>743.43214000000557</v>
      </c>
    </row>
    <row r="104" spans="1:16">
      <c r="A104" s="30">
        <v>38899</v>
      </c>
      <c r="C104" s="6">
        <v>96</v>
      </c>
      <c r="D104" s="29">
        <f t="shared" si="22"/>
        <v>22</v>
      </c>
      <c r="E104" s="29">
        <f t="shared" si="27"/>
        <v>2112</v>
      </c>
      <c r="F104" s="29">
        <f t="shared" si="23"/>
        <v>-1937</v>
      </c>
      <c r="G104" s="34">
        <f>+Inputs!$D$3</f>
        <v>0.37951000000000001</v>
      </c>
      <c r="I104" s="27">
        <f t="shared" si="28"/>
        <v>4049</v>
      </c>
      <c r="K104" s="27">
        <f t="shared" si="24"/>
        <v>22</v>
      </c>
      <c r="L104" s="27">
        <f t="shared" si="29"/>
        <v>2112</v>
      </c>
      <c r="M104" s="27">
        <f t="shared" si="25"/>
        <v>8.3492200000000008</v>
      </c>
      <c r="N104" s="27">
        <f t="shared" si="26"/>
        <v>8.3492200000000008</v>
      </c>
      <c r="O104" s="27">
        <f t="shared" si="30"/>
        <v>-735.08292000000563</v>
      </c>
      <c r="P104" s="27">
        <f t="shared" si="31"/>
        <v>735.08292000000563</v>
      </c>
    </row>
    <row r="105" spans="1:16">
      <c r="A105" s="31">
        <v>38930</v>
      </c>
      <c r="C105" s="6">
        <v>97</v>
      </c>
      <c r="D105" s="29">
        <f t="shared" ref="D105:D136" si="32">ROUND(-(+$B$9/180)*1,0)</f>
        <v>22</v>
      </c>
      <c r="E105" s="29">
        <f t="shared" si="27"/>
        <v>2134</v>
      </c>
      <c r="F105" s="29">
        <f t="shared" ref="F105:F136" si="33">$B$9+E105</f>
        <v>-1915</v>
      </c>
      <c r="G105" s="34">
        <f>+Inputs!$D$3</f>
        <v>0.37951000000000001</v>
      </c>
      <c r="I105" s="27">
        <f t="shared" si="28"/>
        <v>4049</v>
      </c>
      <c r="K105" s="27">
        <f t="shared" ref="K105:K136" si="34">D105</f>
        <v>22</v>
      </c>
      <c r="L105" s="27">
        <f t="shared" si="29"/>
        <v>2134</v>
      </c>
      <c r="M105" s="27">
        <f t="shared" ref="M105:M136" si="35">K105*G105</f>
        <v>8.3492200000000008</v>
      </c>
      <c r="N105" s="27">
        <f t="shared" ref="N105:N136" si="36">M105-J105</f>
        <v>8.3492200000000008</v>
      </c>
      <c r="O105" s="27">
        <f t="shared" si="30"/>
        <v>-726.73370000000568</v>
      </c>
      <c r="P105" s="27">
        <f t="shared" si="31"/>
        <v>726.73370000000568</v>
      </c>
    </row>
    <row r="106" spans="1:16">
      <c r="A106" s="30">
        <v>38961</v>
      </c>
      <c r="C106" s="6">
        <v>98</v>
      </c>
      <c r="D106" s="29">
        <f t="shared" si="32"/>
        <v>22</v>
      </c>
      <c r="E106" s="29">
        <f t="shared" ref="E106:E137" si="37">+E105+D106</f>
        <v>2156</v>
      </c>
      <c r="F106" s="29">
        <f t="shared" si="33"/>
        <v>-1893</v>
      </c>
      <c r="G106" s="34">
        <f>+Inputs!$D$3</f>
        <v>0.37951000000000001</v>
      </c>
      <c r="I106" s="27">
        <f t="shared" ref="I106:I137" si="38">+I105+H106</f>
        <v>4049</v>
      </c>
      <c r="K106" s="27">
        <f t="shared" si="34"/>
        <v>22</v>
      </c>
      <c r="L106" s="27">
        <f t="shared" ref="L106:L137" si="39">+L105+K106</f>
        <v>2156</v>
      </c>
      <c r="M106" s="27">
        <f t="shared" si="35"/>
        <v>8.3492200000000008</v>
      </c>
      <c r="N106" s="27">
        <f t="shared" si="36"/>
        <v>8.3492200000000008</v>
      </c>
      <c r="O106" s="27">
        <f t="shared" ref="O106:O137" si="40">+O105+N106</f>
        <v>-718.38448000000574</v>
      </c>
      <c r="P106" s="27">
        <f t="shared" ref="P106:P137" si="41">P105-N106</f>
        <v>718.38448000000574</v>
      </c>
    </row>
    <row r="107" spans="1:16">
      <c r="A107" s="31">
        <v>38991</v>
      </c>
      <c r="C107" s="6">
        <v>99</v>
      </c>
      <c r="D107" s="29">
        <f t="shared" si="32"/>
        <v>22</v>
      </c>
      <c r="E107" s="29">
        <f t="shared" si="37"/>
        <v>2178</v>
      </c>
      <c r="F107" s="29">
        <f t="shared" si="33"/>
        <v>-1871</v>
      </c>
      <c r="G107" s="34">
        <f>+Inputs!$D$3</f>
        <v>0.37951000000000001</v>
      </c>
      <c r="I107" s="27">
        <f t="shared" si="38"/>
        <v>4049</v>
      </c>
      <c r="K107" s="27">
        <f t="shared" si="34"/>
        <v>22</v>
      </c>
      <c r="L107" s="27">
        <f t="shared" si="39"/>
        <v>2178</v>
      </c>
      <c r="M107" s="27">
        <f t="shared" si="35"/>
        <v>8.3492200000000008</v>
      </c>
      <c r="N107" s="27">
        <f t="shared" si="36"/>
        <v>8.3492200000000008</v>
      </c>
      <c r="O107" s="27">
        <f t="shared" si="40"/>
        <v>-710.03526000000579</v>
      </c>
      <c r="P107" s="27">
        <f t="shared" si="41"/>
        <v>710.03526000000579</v>
      </c>
    </row>
    <row r="108" spans="1:16">
      <c r="A108" s="30">
        <v>39022</v>
      </c>
      <c r="C108" s="6">
        <v>100</v>
      </c>
      <c r="D108" s="29">
        <f t="shared" si="32"/>
        <v>22</v>
      </c>
      <c r="E108" s="29">
        <f t="shared" si="37"/>
        <v>2200</v>
      </c>
      <c r="F108" s="29">
        <f t="shared" si="33"/>
        <v>-1849</v>
      </c>
      <c r="G108" s="34">
        <f>+Inputs!$D$3</f>
        <v>0.37951000000000001</v>
      </c>
      <c r="I108" s="27">
        <f t="shared" si="38"/>
        <v>4049</v>
      </c>
      <c r="K108" s="27">
        <f t="shared" si="34"/>
        <v>22</v>
      </c>
      <c r="L108" s="27">
        <f t="shared" si="39"/>
        <v>2200</v>
      </c>
      <c r="M108" s="27">
        <f t="shared" si="35"/>
        <v>8.3492200000000008</v>
      </c>
      <c r="N108" s="27">
        <f t="shared" si="36"/>
        <v>8.3492200000000008</v>
      </c>
      <c r="O108" s="27">
        <f t="shared" si="40"/>
        <v>-701.68604000000585</v>
      </c>
      <c r="P108" s="27">
        <f t="shared" si="41"/>
        <v>701.68604000000585</v>
      </c>
    </row>
    <row r="109" spans="1:16">
      <c r="A109" s="31">
        <v>39052</v>
      </c>
      <c r="C109" s="6">
        <v>101</v>
      </c>
      <c r="D109" s="29">
        <f t="shared" si="32"/>
        <v>22</v>
      </c>
      <c r="E109" s="29">
        <f t="shared" si="37"/>
        <v>2222</v>
      </c>
      <c r="F109" s="29">
        <f t="shared" si="33"/>
        <v>-1827</v>
      </c>
      <c r="G109" s="34">
        <f>+Inputs!$D$3</f>
        <v>0.37951000000000001</v>
      </c>
      <c r="I109" s="27">
        <f t="shared" si="38"/>
        <v>4049</v>
      </c>
      <c r="K109" s="27">
        <f t="shared" si="34"/>
        <v>22</v>
      </c>
      <c r="L109" s="27">
        <f t="shared" si="39"/>
        <v>2222</v>
      </c>
      <c r="M109" s="27">
        <f t="shared" si="35"/>
        <v>8.3492200000000008</v>
      </c>
      <c r="N109" s="27">
        <f t="shared" si="36"/>
        <v>8.3492200000000008</v>
      </c>
      <c r="O109" s="27">
        <f t="shared" si="40"/>
        <v>-693.3368200000059</v>
      </c>
      <c r="P109" s="27">
        <f t="shared" si="41"/>
        <v>693.3368200000059</v>
      </c>
    </row>
    <row r="110" spans="1:16">
      <c r="A110" s="30">
        <v>39083</v>
      </c>
      <c r="C110" s="6">
        <v>102</v>
      </c>
      <c r="D110" s="29">
        <f t="shared" si="32"/>
        <v>22</v>
      </c>
      <c r="E110" s="29">
        <f t="shared" si="37"/>
        <v>2244</v>
      </c>
      <c r="F110" s="29">
        <f t="shared" si="33"/>
        <v>-1805</v>
      </c>
      <c r="G110" s="34">
        <f>+Inputs!$D$3</f>
        <v>0.37951000000000001</v>
      </c>
      <c r="I110" s="27">
        <f t="shared" si="38"/>
        <v>4049</v>
      </c>
      <c r="K110" s="27">
        <f t="shared" si="34"/>
        <v>22</v>
      </c>
      <c r="L110" s="27">
        <f t="shared" si="39"/>
        <v>2244</v>
      </c>
      <c r="M110" s="27">
        <f t="shared" si="35"/>
        <v>8.3492200000000008</v>
      </c>
      <c r="N110" s="27">
        <f t="shared" si="36"/>
        <v>8.3492200000000008</v>
      </c>
      <c r="O110" s="27">
        <f t="shared" si="40"/>
        <v>-684.98760000000595</v>
      </c>
      <c r="P110" s="27">
        <f t="shared" si="41"/>
        <v>684.98760000000595</v>
      </c>
    </row>
    <row r="111" spans="1:16">
      <c r="A111" s="31">
        <v>39114</v>
      </c>
      <c r="C111" s="6">
        <v>103</v>
      </c>
      <c r="D111" s="29">
        <f t="shared" si="32"/>
        <v>22</v>
      </c>
      <c r="E111" s="29">
        <f t="shared" si="37"/>
        <v>2266</v>
      </c>
      <c r="F111" s="29">
        <f t="shared" si="33"/>
        <v>-1783</v>
      </c>
      <c r="G111" s="34">
        <f>+Inputs!$D$3</f>
        <v>0.37951000000000001</v>
      </c>
      <c r="I111" s="27">
        <f t="shared" si="38"/>
        <v>4049</v>
      </c>
      <c r="K111" s="27">
        <f t="shared" si="34"/>
        <v>22</v>
      </c>
      <c r="L111" s="27">
        <f t="shared" si="39"/>
        <v>2266</v>
      </c>
      <c r="M111" s="27">
        <f t="shared" si="35"/>
        <v>8.3492200000000008</v>
      </c>
      <c r="N111" s="27">
        <f t="shared" si="36"/>
        <v>8.3492200000000008</v>
      </c>
      <c r="O111" s="27">
        <f t="shared" si="40"/>
        <v>-676.63838000000601</v>
      </c>
      <c r="P111" s="27">
        <f t="shared" si="41"/>
        <v>676.63838000000601</v>
      </c>
    </row>
    <row r="112" spans="1:16">
      <c r="A112" s="30">
        <v>39142</v>
      </c>
      <c r="C112" s="6">
        <v>104</v>
      </c>
      <c r="D112" s="29">
        <f t="shared" si="32"/>
        <v>22</v>
      </c>
      <c r="E112" s="29">
        <f t="shared" si="37"/>
        <v>2288</v>
      </c>
      <c r="F112" s="29">
        <f t="shared" si="33"/>
        <v>-1761</v>
      </c>
      <c r="G112" s="34">
        <f>+Inputs!$D$3</f>
        <v>0.37951000000000001</v>
      </c>
      <c r="I112" s="27">
        <f t="shared" si="38"/>
        <v>4049</v>
      </c>
      <c r="K112" s="27">
        <f t="shared" si="34"/>
        <v>22</v>
      </c>
      <c r="L112" s="27">
        <f t="shared" si="39"/>
        <v>2288</v>
      </c>
      <c r="M112" s="27">
        <f t="shared" si="35"/>
        <v>8.3492200000000008</v>
      </c>
      <c r="N112" s="27">
        <f t="shared" si="36"/>
        <v>8.3492200000000008</v>
      </c>
      <c r="O112" s="27">
        <f t="shared" si="40"/>
        <v>-668.28916000000606</v>
      </c>
      <c r="P112" s="27">
        <f t="shared" si="41"/>
        <v>668.28916000000606</v>
      </c>
    </row>
    <row r="113" spans="1:16">
      <c r="A113" s="31">
        <v>39173</v>
      </c>
      <c r="C113" s="6">
        <v>105</v>
      </c>
      <c r="D113" s="29">
        <f t="shared" si="32"/>
        <v>22</v>
      </c>
      <c r="E113" s="29">
        <f t="shared" si="37"/>
        <v>2310</v>
      </c>
      <c r="F113" s="29">
        <f t="shared" si="33"/>
        <v>-1739</v>
      </c>
      <c r="G113" s="34">
        <f>+Inputs!$D$3</f>
        <v>0.37951000000000001</v>
      </c>
      <c r="I113" s="27">
        <f t="shared" si="38"/>
        <v>4049</v>
      </c>
      <c r="K113" s="27">
        <f t="shared" si="34"/>
        <v>22</v>
      </c>
      <c r="L113" s="27">
        <f t="shared" si="39"/>
        <v>2310</v>
      </c>
      <c r="M113" s="27">
        <f t="shared" si="35"/>
        <v>8.3492200000000008</v>
      </c>
      <c r="N113" s="27">
        <f t="shared" si="36"/>
        <v>8.3492200000000008</v>
      </c>
      <c r="O113" s="27">
        <f t="shared" si="40"/>
        <v>-659.93994000000612</v>
      </c>
      <c r="P113" s="27">
        <f t="shared" si="41"/>
        <v>659.93994000000612</v>
      </c>
    </row>
    <row r="114" spans="1:16">
      <c r="A114" s="30">
        <v>39203</v>
      </c>
      <c r="C114" s="6">
        <v>106</v>
      </c>
      <c r="D114" s="29">
        <f t="shared" si="32"/>
        <v>22</v>
      </c>
      <c r="E114" s="29">
        <f t="shared" si="37"/>
        <v>2332</v>
      </c>
      <c r="F114" s="29">
        <f t="shared" si="33"/>
        <v>-1717</v>
      </c>
      <c r="G114" s="34">
        <f>+Inputs!$D$3</f>
        <v>0.37951000000000001</v>
      </c>
      <c r="I114" s="27">
        <f t="shared" si="38"/>
        <v>4049</v>
      </c>
      <c r="K114" s="27">
        <f t="shared" si="34"/>
        <v>22</v>
      </c>
      <c r="L114" s="27">
        <f t="shared" si="39"/>
        <v>2332</v>
      </c>
      <c r="M114" s="27">
        <f t="shared" si="35"/>
        <v>8.3492200000000008</v>
      </c>
      <c r="N114" s="27">
        <f t="shared" si="36"/>
        <v>8.3492200000000008</v>
      </c>
      <c r="O114" s="27">
        <f t="shared" si="40"/>
        <v>-651.59072000000617</v>
      </c>
      <c r="P114" s="27">
        <f t="shared" si="41"/>
        <v>651.59072000000617</v>
      </c>
    </row>
    <row r="115" spans="1:16">
      <c r="A115" s="31">
        <v>39234</v>
      </c>
      <c r="C115" s="6">
        <v>107</v>
      </c>
      <c r="D115" s="29">
        <f t="shared" si="32"/>
        <v>22</v>
      </c>
      <c r="E115" s="29">
        <f t="shared" si="37"/>
        <v>2354</v>
      </c>
      <c r="F115" s="29">
        <f t="shared" si="33"/>
        <v>-1695</v>
      </c>
      <c r="G115" s="34">
        <f>+Inputs!$D$3</f>
        <v>0.37951000000000001</v>
      </c>
      <c r="I115" s="27">
        <f t="shared" si="38"/>
        <v>4049</v>
      </c>
      <c r="K115" s="27">
        <f t="shared" si="34"/>
        <v>22</v>
      </c>
      <c r="L115" s="27">
        <f t="shared" si="39"/>
        <v>2354</v>
      </c>
      <c r="M115" s="27">
        <f t="shared" si="35"/>
        <v>8.3492200000000008</v>
      </c>
      <c r="N115" s="27">
        <f t="shared" si="36"/>
        <v>8.3492200000000008</v>
      </c>
      <c r="O115" s="27">
        <f t="shared" si="40"/>
        <v>-643.24150000000623</v>
      </c>
      <c r="P115" s="27">
        <f t="shared" si="41"/>
        <v>643.24150000000623</v>
      </c>
    </row>
    <row r="116" spans="1:16">
      <c r="A116" s="30">
        <v>39264</v>
      </c>
      <c r="C116" s="6">
        <v>108</v>
      </c>
      <c r="D116" s="29">
        <f t="shared" si="32"/>
        <v>22</v>
      </c>
      <c r="E116" s="29">
        <f t="shared" si="37"/>
        <v>2376</v>
      </c>
      <c r="F116" s="29">
        <f t="shared" si="33"/>
        <v>-1673</v>
      </c>
      <c r="G116" s="34">
        <f>+Inputs!$D$3</f>
        <v>0.37951000000000001</v>
      </c>
      <c r="I116" s="27">
        <f t="shared" si="38"/>
        <v>4049</v>
      </c>
      <c r="K116" s="27">
        <f t="shared" si="34"/>
        <v>22</v>
      </c>
      <c r="L116" s="27">
        <f t="shared" si="39"/>
        <v>2376</v>
      </c>
      <c r="M116" s="27">
        <f t="shared" si="35"/>
        <v>8.3492200000000008</v>
      </c>
      <c r="N116" s="27">
        <f t="shared" si="36"/>
        <v>8.3492200000000008</v>
      </c>
      <c r="O116" s="27">
        <f t="shared" si="40"/>
        <v>-634.89228000000628</v>
      </c>
      <c r="P116" s="27">
        <f t="shared" si="41"/>
        <v>634.89228000000628</v>
      </c>
    </row>
    <row r="117" spans="1:16">
      <c r="A117" s="31">
        <v>39295</v>
      </c>
      <c r="C117" s="6">
        <v>109</v>
      </c>
      <c r="D117" s="29">
        <f t="shared" si="32"/>
        <v>22</v>
      </c>
      <c r="E117" s="29">
        <f t="shared" si="37"/>
        <v>2398</v>
      </c>
      <c r="F117" s="29">
        <f t="shared" si="33"/>
        <v>-1651</v>
      </c>
      <c r="G117" s="34">
        <f>+Inputs!$D$3</f>
        <v>0.37951000000000001</v>
      </c>
      <c r="I117" s="27">
        <f t="shared" si="38"/>
        <v>4049</v>
      </c>
      <c r="K117" s="27">
        <f t="shared" si="34"/>
        <v>22</v>
      </c>
      <c r="L117" s="27">
        <f t="shared" si="39"/>
        <v>2398</v>
      </c>
      <c r="M117" s="27">
        <f t="shared" si="35"/>
        <v>8.3492200000000008</v>
      </c>
      <c r="N117" s="27">
        <f t="shared" si="36"/>
        <v>8.3492200000000008</v>
      </c>
      <c r="O117" s="27">
        <f t="shared" si="40"/>
        <v>-626.54306000000634</v>
      </c>
      <c r="P117" s="27">
        <f t="shared" si="41"/>
        <v>626.54306000000634</v>
      </c>
    </row>
    <row r="118" spans="1:16">
      <c r="A118" s="30">
        <v>39326</v>
      </c>
      <c r="C118" s="6">
        <v>110</v>
      </c>
      <c r="D118" s="29">
        <f t="shared" si="32"/>
        <v>22</v>
      </c>
      <c r="E118" s="29">
        <f t="shared" si="37"/>
        <v>2420</v>
      </c>
      <c r="F118" s="29">
        <f t="shared" si="33"/>
        <v>-1629</v>
      </c>
      <c r="G118" s="34">
        <f>+Inputs!$D$3</f>
        <v>0.37951000000000001</v>
      </c>
      <c r="I118" s="27">
        <f t="shared" si="38"/>
        <v>4049</v>
      </c>
      <c r="K118" s="27">
        <f t="shared" si="34"/>
        <v>22</v>
      </c>
      <c r="L118" s="27">
        <f t="shared" si="39"/>
        <v>2420</v>
      </c>
      <c r="M118" s="27">
        <f t="shared" si="35"/>
        <v>8.3492200000000008</v>
      </c>
      <c r="N118" s="27">
        <f t="shared" si="36"/>
        <v>8.3492200000000008</v>
      </c>
      <c r="O118" s="27">
        <f t="shared" si="40"/>
        <v>-618.19384000000639</v>
      </c>
      <c r="P118" s="27">
        <f t="shared" si="41"/>
        <v>618.19384000000639</v>
      </c>
    </row>
    <row r="119" spans="1:16">
      <c r="A119" s="31">
        <v>39356</v>
      </c>
      <c r="C119" s="6">
        <v>111</v>
      </c>
      <c r="D119" s="29">
        <f t="shared" si="32"/>
        <v>22</v>
      </c>
      <c r="E119" s="29">
        <f t="shared" si="37"/>
        <v>2442</v>
      </c>
      <c r="F119" s="29">
        <f t="shared" si="33"/>
        <v>-1607</v>
      </c>
      <c r="G119" s="34">
        <f>+Inputs!$D$3</f>
        <v>0.37951000000000001</v>
      </c>
      <c r="I119" s="27">
        <f t="shared" si="38"/>
        <v>4049</v>
      </c>
      <c r="K119" s="27">
        <f t="shared" si="34"/>
        <v>22</v>
      </c>
      <c r="L119" s="27">
        <f t="shared" si="39"/>
        <v>2442</v>
      </c>
      <c r="M119" s="27">
        <f t="shared" si="35"/>
        <v>8.3492200000000008</v>
      </c>
      <c r="N119" s="27">
        <f t="shared" si="36"/>
        <v>8.3492200000000008</v>
      </c>
      <c r="O119" s="27">
        <f t="shared" si="40"/>
        <v>-609.84462000000644</v>
      </c>
      <c r="P119" s="27">
        <f t="shared" si="41"/>
        <v>609.84462000000644</v>
      </c>
    </row>
    <row r="120" spans="1:16">
      <c r="A120" s="30">
        <v>39387</v>
      </c>
      <c r="C120" s="6">
        <v>112</v>
      </c>
      <c r="D120" s="29">
        <f t="shared" si="32"/>
        <v>22</v>
      </c>
      <c r="E120" s="29">
        <f t="shared" si="37"/>
        <v>2464</v>
      </c>
      <c r="F120" s="29">
        <f t="shared" si="33"/>
        <v>-1585</v>
      </c>
      <c r="G120" s="34">
        <f>+Inputs!$D$3</f>
        <v>0.37951000000000001</v>
      </c>
      <c r="I120" s="27">
        <f t="shared" si="38"/>
        <v>4049</v>
      </c>
      <c r="K120" s="27">
        <f t="shared" si="34"/>
        <v>22</v>
      </c>
      <c r="L120" s="27">
        <f t="shared" si="39"/>
        <v>2464</v>
      </c>
      <c r="M120" s="27">
        <f t="shared" si="35"/>
        <v>8.3492200000000008</v>
      </c>
      <c r="N120" s="27">
        <f t="shared" si="36"/>
        <v>8.3492200000000008</v>
      </c>
      <c r="O120" s="27">
        <f t="shared" si="40"/>
        <v>-601.4954000000065</v>
      </c>
      <c r="P120" s="27">
        <f t="shared" si="41"/>
        <v>601.4954000000065</v>
      </c>
    </row>
    <row r="121" spans="1:16">
      <c r="A121" s="31">
        <v>39417</v>
      </c>
      <c r="C121" s="6">
        <v>113</v>
      </c>
      <c r="D121" s="29">
        <f t="shared" si="32"/>
        <v>22</v>
      </c>
      <c r="E121" s="29">
        <f t="shared" si="37"/>
        <v>2486</v>
      </c>
      <c r="F121" s="29">
        <f t="shared" si="33"/>
        <v>-1563</v>
      </c>
      <c r="G121" s="34">
        <f>+Inputs!$D$3</f>
        <v>0.37951000000000001</v>
      </c>
      <c r="I121" s="27">
        <f t="shared" si="38"/>
        <v>4049</v>
      </c>
      <c r="K121" s="27">
        <f t="shared" si="34"/>
        <v>22</v>
      </c>
      <c r="L121" s="27">
        <f t="shared" si="39"/>
        <v>2486</v>
      </c>
      <c r="M121" s="27">
        <f t="shared" si="35"/>
        <v>8.3492200000000008</v>
      </c>
      <c r="N121" s="27">
        <f t="shared" si="36"/>
        <v>8.3492200000000008</v>
      </c>
      <c r="O121" s="27">
        <f t="shared" si="40"/>
        <v>-593.14618000000655</v>
      </c>
      <c r="P121" s="27">
        <f t="shared" si="41"/>
        <v>593.14618000000655</v>
      </c>
    </row>
    <row r="122" spans="1:16">
      <c r="A122" s="30">
        <v>39448</v>
      </c>
      <c r="C122" s="6">
        <v>114</v>
      </c>
      <c r="D122" s="29">
        <f t="shared" si="32"/>
        <v>22</v>
      </c>
      <c r="E122" s="29">
        <f t="shared" si="37"/>
        <v>2508</v>
      </c>
      <c r="F122" s="29">
        <f t="shared" si="33"/>
        <v>-1541</v>
      </c>
      <c r="G122" s="34">
        <f>+Inputs!$D$3</f>
        <v>0.37951000000000001</v>
      </c>
      <c r="I122" s="27">
        <f t="shared" si="38"/>
        <v>4049</v>
      </c>
      <c r="K122" s="27">
        <f t="shared" si="34"/>
        <v>22</v>
      </c>
      <c r="L122" s="27">
        <f t="shared" si="39"/>
        <v>2508</v>
      </c>
      <c r="M122" s="27">
        <f t="shared" si="35"/>
        <v>8.3492200000000008</v>
      </c>
      <c r="N122" s="27">
        <f t="shared" si="36"/>
        <v>8.3492200000000008</v>
      </c>
      <c r="O122" s="27">
        <f t="shared" si="40"/>
        <v>-584.79696000000661</v>
      </c>
      <c r="P122" s="27">
        <f t="shared" si="41"/>
        <v>584.79696000000661</v>
      </c>
    </row>
    <row r="123" spans="1:16">
      <c r="A123" s="31">
        <v>39479</v>
      </c>
      <c r="C123" s="6">
        <v>115</v>
      </c>
      <c r="D123" s="29">
        <f t="shared" si="32"/>
        <v>22</v>
      </c>
      <c r="E123" s="29">
        <f t="shared" si="37"/>
        <v>2530</v>
      </c>
      <c r="F123" s="29">
        <f t="shared" si="33"/>
        <v>-1519</v>
      </c>
      <c r="G123" s="34">
        <f>+Inputs!$D$3</f>
        <v>0.37951000000000001</v>
      </c>
      <c r="I123" s="27">
        <f t="shared" si="38"/>
        <v>4049</v>
      </c>
      <c r="K123" s="27">
        <f t="shared" si="34"/>
        <v>22</v>
      </c>
      <c r="L123" s="27">
        <f t="shared" si="39"/>
        <v>2530</v>
      </c>
      <c r="M123" s="27">
        <f t="shared" si="35"/>
        <v>8.3492200000000008</v>
      </c>
      <c r="N123" s="27">
        <f t="shared" si="36"/>
        <v>8.3492200000000008</v>
      </c>
      <c r="O123" s="27">
        <f t="shared" si="40"/>
        <v>-576.44774000000666</v>
      </c>
      <c r="P123" s="27">
        <f t="shared" si="41"/>
        <v>576.44774000000666</v>
      </c>
    </row>
    <row r="124" spans="1:16">
      <c r="A124" s="30">
        <v>39508</v>
      </c>
      <c r="C124" s="6">
        <v>116</v>
      </c>
      <c r="D124" s="29">
        <f t="shared" si="32"/>
        <v>22</v>
      </c>
      <c r="E124" s="29">
        <f t="shared" si="37"/>
        <v>2552</v>
      </c>
      <c r="F124" s="29">
        <f t="shared" si="33"/>
        <v>-1497</v>
      </c>
      <c r="G124" s="34">
        <f>+Inputs!$D$3</f>
        <v>0.37951000000000001</v>
      </c>
      <c r="I124" s="27">
        <f t="shared" si="38"/>
        <v>4049</v>
      </c>
      <c r="K124" s="27">
        <f t="shared" si="34"/>
        <v>22</v>
      </c>
      <c r="L124" s="27">
        <f t="shared" si="39"/>
        <v>2552</v>
      </c>
      <c r="M124" s="27">
        <f t="shared" si="35"/>
        <v>8.3492200000000008</v>
      </c>
      <c r="N124" s="27">
        <f t="shared" si="36"/>
        <v>8.3492200000000008</v>
      </c>
      <c r="O124" s="27">
        <f t="shared" si="40"/>
        <v>-568.09852000000672</v>
      </c>
      <c r="P124" s="27">
        <f t="shared" si="41"/>
        <v>568.09852000000672</v>
      </c>
    </row>
    <row r="125" spans="1:16">
      <c r="A125" s="31">
        <v>39539</v>
      </c>
      <c r="C125" s="6">
        <v>117</v>
      </c>
      <c r="D125" s="29">
        <f t="shared" si="32"/>
        <v>22</v>
      </c>
      <c r="E125" s="29">
        <f t="shared" si="37"/>
        <v>2574</v>
      </c>
      <c r="F125" s="29">
        <f t="shared" si="33"/>
        <v>-1475</v>
      </c>
      <c r="G125" s="34">
        <f>+Inputs!$D$3</f>
        <v>0.37951000000000001</v>
      </c>
      <c r="I125" s="27">
        <f t="shared" si="38"/>
        <v>4049</v>
      </c>
      <c r="K125" s="27">
        <f t="shared" si="34"/>
        <v>22</v>
      </c>
      <c r="L125" s="27">
        <f t="shared" si="39"/>
        <v>2574</v>
      </c>
      <c r="M125" s="27">
        <f t="shared" si="35"/>
        <v>8.3492200000000008</v>
      </c>
      <c r="N125" s="27">
        <f t="shared" si="36"/>
        <v>8.3492200000000008</v>
      </c>
      <c r="O125" s="27">
        <f t="shared" si="40"/>
        <v>-559.74930000000677</v>
      </c>
      <c r="P125" s="27">
        <f t="shared" si="41"/>
        <v>559.74930000000677</v>
      </c>
    </row>
    <row r="126" spans="1:16">
      <c r="A126" s="30">
        <v>39569</v>
      </c>
      <c r="C126" s="6">
        <v>118</v>
      </c>
      <c r="D126" s="29">
        <f t="shared" si="32"/>
        <v>22</v>
      </c>
      <c r="E126" s="29">
        <f t="shared" si="37"/>
        <v>2596</v>
      </c>
      <c r="F126" s="29">
        <f t="shared" si="33"/>
        <v>-1453</v>
      </c>
      <c r="G126" s="34">
        <f>+Inputs!$D$3</f>
        <v>0.37951000000000001</v>
      </c>
      <c r="I126" s="27">
        <f t="shared" si="38"/>
        <v>4049</v>
      </c>
      <c r="K126" s="27">
        <f t="shared" si="34"/>
        <v>22</v>
      </c>
      <c r="L126" s="27">
        <f t="shared" si="39"/>
        <v>2596</v>
      </c>
      <c r="M126" s="27">
        <f t="shared" si="35"/>
        <v>8.3492200000000008</v>
      </c>
      <c r="N126" s="27">
        <f t="shared" si="36"/>
        <v>8.3492200000000008</v>
      </c>
      <c r="O126" s="27">
        <f t="shared" si="40"/>
        <v>-551.40008000000682</v>
      </c>
      <c r="P126" s="27">
        <f t="shared" si="41"/>
        <v>551.40008000000682</v>
      </c>
    </row>
    <row r="127" spans="1:16">
      <c r="A127" s="31">
        <v>39600</v>
      </c>
      <c r="C127" s="6">
        <v>119</v>
      </c>
      <c r="D127" s="29">
        <f t="shared" si="32"/>
        <v>22</v>
      </c>
      <c r="E127" s="29">
        <f t="shared" si="37"/>
        <v>2618</v>
      </c>
      <c r="F127" s="29">
        <f t="shared" si="33"/>
        <v>-1431</v>
      </c>
      <c r="G127" s="34">
        <f>+Inputs!$D$3</f>
        <v>0.37951000000000001</v>
      </c>
      <c r="I127" s="27">
        <f t="shared" si="38"/>
        <v>4049</v>
      </c>
      <c r="K127" s="27">
        <f t="shared" si="34"/>
        <v>22</v>
      </c>
      <c r="L127" s="27">
        <f t="shared" si="39"/>
        <v>2618</v>
      </c>
      <c r="M127" s="27">
        <f t="shared" si="35"/>
        <v>8.3492200000000008</v>
      </c>
      <c r="N127" s="27">
        <f t="shared" si="36"/>
        <v>8.3492200000000008</v>
      </c>
      <c r="O127" s="27">
        <f t="shared" si="40"/>
        <v>-543.05086000000688</v>
      </c>
      <c r="P127" s="27">
        <f t="shared" si="41"/>
        <v>543.05086000000688</v>
      </c>
    </row>
    <row r="128" spans="1:16">
      <c r="A128" s="30">
        <v>39630</v>
      </c>
      <c r="C128" s="6">
        <v>120</v>
      </c>
      <c r="D128" s="29">
        <f t="shared" si="32"/>
        <v>22</v>
      </c>
      <c r="E128" s="29">
        <f t="shared" si="37"/>
        <v>2640</v>
      </c>
      <c r="F128" s="29">
        <f t="shared" si="33"/>
        <v>-1409</v>
      </c>
      <c r="G128" s="34">
        <f>+Inputs!$D$3</f>
        <v>0.37951000000000001</v>
      </c>
      <c r="I128" s="27">
        <f t="shared" si="38"/>
        <v>4049</v>
      </c>
      <c r="K128" s="27">
        <f t="shared" si="34"/>
        <v>22</v>
      </c>
      <c r="L128" s="27">
        <f t="shared" si="39"/>
        <v>2640</v>
      </c>
      <c r="M128" s="27">
        <f t="shared" si="35"/>
        <v>8.3492200000000008</v>
      </c>
      <c r="N128" s="27">
        <f t="shared" si="36"/>
        <v>8.3492200000000008</v>
      </c>
      <c r="O128" s="27">
        <f t="shared" si="40"/>
        <v>-534.70164000000693</v>
      </c>
      <c r="P128" s="27">
        <f t="shared" si="41"/>
        <v>534.70164000000693</v>
      </c>
    </row>
    <row r="129" spans="1:16">
      <c r="A129" s="31">
        <v>39661</v>
      </c>
      <c r="C129" s="6">
        <v>121</v>
      </c>
      <c r="D129" s="29">
        <f t="shared" si="32"/>
        <v>22</v>
      </c>
      <c r="E129" s="29">
        <f t="shared" si="37"/>
        <v>2662</v>
      </c>
      <c r="F129" s="29">
        <f t="shared" si="33"/>
        <v>-1387</v>
      </c>
      <c r="G129" s="34">
        <f>+Inputs!$D$3</f>
        <v>0.37951000000000001</v>
      </c>
      <c r="I129" s="27">
        <f t="shared" si="38"/>
        <v>4049</v>
      </c>
      <c r="K129" s="27">
        <f t="shared" si="34"/>
        <v>22</v>
      </c>
      <c r="L129" s="27">
        <f t="shared" si="39"/>
        <v>2662</v>
      </c>
      <c r="M129" s="27">
        <f t="shared" si="35"/>
        <v>8.3492200000000008</v>
      </c>
      <c r="N129" s="27">
        <f t="shared" si="36"/>
        <v>8.3492200000000008</v>
      </c>
      <c r="O129" s="27">
        <f t="shared" si="40"/>
        <v>-526.35242000000699</v>
      </c>
      <c r="P129" s="27">
        <f t="shared" si="41"/>
        <v>526.35242000000699</v>
      </c>
    </row>
    <row r="130" spans="1:16">
      <c r="A130" s="30">
        <v>39692</v>
      </c>
      <c r="C130" s="6">
        <v>122</v>
      </c>
      <c r="D130" s="29">
        <f t="shared" si="32"/>
        <v>22</v>
      </c>
      <c r="E130" s="29">
        <f t="shared" si="37"/>
        <v>2684</v>
      </c>
      <c r="F130" s="29">
        <f t="shared" si="33"/>
        <v>-1365</v>
      </c>
      <c r="G130" s="34">
        <f>+Inputs!$D$3</f>
        <v>0.37951000000000001</v>
      </c>
      <c r="I130" s="27">
        <f t="shared" si="38"/>
        <v>4049</v>
      </c>
      <c r="K130" s="27">
        <f t="shared" si="34"/>
        <v>22</v>
      </c>
      <c r="L130" s="27">
        <f t="shared" si="39"/>
        <v>2684</v>
      </c>
      <c r="M130" s="27">
        <f t="shared" si="35"/>
        <v>8.3492200000000008</v>
      </c>
      <c r="N130" s="27">
        <f t="shared" si="36"/>
        <v>8.3492200000000008</v>
      </c>
      <c r="O130" s="27">
        <f t="shared" si="40"/>
        <v>-518.00320000000704</v>
      </c>
      <c r="P130" s="27">
        <f t="shared" si="41"/>
        <v>518.00320000000704</v>
      </c>
    </row>
    <row r="131" spans="1:16">
      <c r="A131" s="31">
        <v>39722</v>
      </c>
      <c r="C131" s="6">
        <v>123</v>
      </c>
      <c r="D131" s="29">
        <f t="shared" si="32"/>
        <v>22</v>
      </c>
      <c r="E131" s="29">
        <f t="shared" si="37"/>
        <v>2706</v>
      </c>
      <c r="F131" s="29">
        <f t="shared" si="33"/>
        <v>-1343</v>
      </c>
      <c r="G131" s="34">
        <f>+Inputs!$D$3</f>
        <v>0.37951000000000001</v>
      </c>
      <c r="I131" s="27">
        <f t="shared" si="38"/>
        <v>4049</v>
      </c>
      <c r="K131" s="27">
        <f t="shared" si="34"/>
        <v>22</v>
      </c>
      <c r="L131" s="27">
        <f t="shared" si="39"/>
        <v>2706</v>
      </c>
      <c r="M131" s="27">
        <f t="shared" si="35"/>
        <v>8.3492200000000008</v>
      </c>
      <c r="N131" s="27">
        <f t="shared" si="36"/>
        <v>8.3492200000000008</v>
      </c>
      <c r="O131" s="27">
        <f t="shared" si="40"/>
        <v>-509.65398000000704</v>
      </c>
      <c r="P131" s="27">
        <f t="shared" si="41"/>
        <v>509.65398000000704</v>
      </c>
    </row>
    <row r="132" spans="1:16">
      <c r="A132" s="30">
        <v>39753</v>
      </c>
      <c r="C132" s="6">
        <v>124</v>
      </c>
      <c r="D132" s="29">
        <f t="shared" si="32"/>
        <v>22</v>
      </c>
      <c r="E132" s="29">
        <f t="shared" si="37"/>
        <v>2728</v>
      </c>
      <c r="F132" s="29">
        <f t="shared" si="33"/>
        <v>-1321</v>
      </c>
      <c r="G132" s="34">
        <f>+Inputs!$D$3</f>
        <v>0.37951000000000001</v>
      </c>
      <c r="I132" s="27">
        <f t="shared" si="38"/>
        <v>4049</v>
      </c>
      <c r="K132" s="27">
        <f t="shared" si="34"/>
        <v>22</v>
      </c>
      <c r="L132" s="27">
        <f t="shared" si="39"/>
        <v>2728</v>
      </c>
      <c r="M132" s="27">
        <f t="shared" si="35"/>
        <v>8.3492200000000008</v>
      </c>
      <c r="N132" s="27">
        <f t="shared" si="36"/>
        <v>8.3492200000000008</v>
      </c>
      <c r="O132" s="27">
        <f t="shared" si="40"/>
        <v>-501.30476000000704</v>
      </c>
      <c r="P132" s="27">
        <f t="shared" si="41"/>
        <v>501.30476000000704</v>
      </c>
    </row>
    <row r="133" spans="1:16">
      <c r="A133" s="31">
        <v>39783</v>
      </c>
      <c r="C133" s="6">
        <v>125</v>
      </c>
      <c r="D133" s="29">
        <f t="shared" si="32"/>
        <v>22</v>
      </c>
      <c r="E133" s="29">
        <f t="shared" si="37"/>
        <v>2750</v>
      </c>
      <c r="F133" s="29">
        <f t="shared" si="33"/>
        <v>-1299</v>
      </c>
      <c r="G133" s="34">
        <f>+Inputs!$D$3</f>
        <v>0.37951000000000001</v>
      </c>
      <c r="I133" s="27">
        <f t="shared" si="38"/>
        <v>4049</v>
      </c>
      <c r="K133" s="27">
        <f t="shared" si="34"/>
        <v>22</v>
      </c>
      <c r="L133" s="27">
        <f t="shared" si="39"/>
        <v>2750</v>
      </c>
      <c r="M133" s="27">
        <f t="shared" si="35"/>
        <v>8.3492200000000008</v>
      </c>
      <c r="N133" s="27">
        <f t="shared" si="36"/>
        <v>8.3492200000000008</v>
      </c>
      <c r="O133" s="27">
        <f t="shared" si="40"/>
        <v>-492.95554000000703</v>
      </c>
      <c r="P133" s="27">
        <f t="shared" si="41"/>
        <v>492.95554000000703</v>
      </c>
    </row>
    <row r="134" spans="1:16">
      <c r="A134" s="30">
        <v>39814</v>
      </c>
      <c r="C134" s="6">
        <v>126</v>
      </c>
      <c r="D134" s="29">
        <f t="shared" si="32"/>
        <v>22</v>
      </c>
      <c r="E134" s="29">
        <f t="shared" si="37"/>
        <v>2772</v>
      </c>
      <c r="F134" s="29">
        <f t="shared" si="33"/>
        <v>-1277</v>
      </c>
      <c r="G134" s="34">
        <f>+Inputs!$D$3</f>
        <v>0.37951000000000001</v>
      </c>
      <c r="I134" s="27">
        <f t="shared" si="38"/>
        <v>4049</v>
      </c>
      <c r="K134" s="27">
        <f t="shared" si="34"/>
        <v>22</v>
      </c>
      <c r="L134" s="27">
        <f t="shared" si="39"/>
        <v>2772</v>
      </c>
      <c r="M134" s="27">
        <f t="shared" si="35"/>
        <v>8.3492200000000008</v>
      </c>
      <c r="N134" s="27">
        <f t="shared" si="36"/>
        <v>8.3492200000000008</v>
      </c>
      <c r="O134" s="27">
        <f t="shared" si="40"/>
        <v>-484.60632000000703</v>
      </c>
      <c r="P134" s="27">
        <f t="shared" si="41"/>
        <v>484.60632000000703</v>
      </c>
    </row>
    <row r="135" spans="1:16">
      <c r="A135" s="31">
        <v>39845</v>
      </c>
      <c r="C135" s="6">
        <v>127</v>
      </c>
      <c r="D135" s="29">
        <f t="shared" si="32"/>
        <v>22</v>
      </c>
      <c r="E135" s="29">
        <f t="shared" si="37"/>
        <v>2794</v>
      </c>
      <c r="F135" s="29">
        <f t="shared" si="33"/>
        <v>-1255</v>
      </c>
      <c r="G135" s="34">
        <f>+Inputs!$D$3</f>
        <v>0.37951000000000001</v>
      </c>
      <c r="I135" s="27">
        <f t="shared" si="38"/>
        <v>4049</v>
      </c>
      <c r="K135" s="27">
        <f t="shared" si="34"/>
        <v>22</v>
      </c>
      <c r="L135" s="27">
        <f t="shared" si="39"/>
        <v>2794</v>
      </c>
      <c r="M135" s="27">
        <f t="shared" si="35"/>
        <v>8.3492200000000008</v>
      </c>
      <c r="N135" s="27">
        <f t="shared" si="36"/>
        <v>8.3492200000000008</v>
      </c>
      <c r="O135" s="27">
        <f t="shared" si="40"/>
        <v>-476.25710000000703</v>
      </c>
      <c r="P135" s="27">
        <f t="shared" si="41"/>
        <v>476.25710000000703</v>
      </c>
    </row>
    <row r="136" spans="1:16">
      <c r="A136" s="30">
        <v>39873</v>
      </c>
      <c r="C136" s="6">
        <v>128</v>
      </c>
      <c r="D136" s="29">
        <f t="shared" si="32"/>
        <v>22</v>
      </c>
      <c r="E136" s="29">
        <f t="shared" si="37"/>
        <v>2816</v>
      </c>
      <c r="F136" s="29">
        <f t="shared" si="33"/>
        <v>-1233</v>
      </c>
      <c r="G136" s="34">
        <f>+Inputs!$D$3</f>
        <v>0.37951000000000001</v>
      </c>
      <c r="I136" s="27">
        <f t="shared" si="38"/>
        <v>4049</v>
      </c>
      <c r="K136" s="27">
        <f t="shared" si="34"/>
        <v>22</v>
      </c>
      <c r="L136" s="27">
        <f t="shared" si="39"/>
        <v>2816</v>
      </c>
      <c r="M136" s="27">
        <f t="shared" si="35"/>
        <v>8.3492200000000008</v>
      </c>
      <c r="N136" s="27">
        <f t="shared" si="36"/>
        <v>8.3492200000000008</v>
      </c>
      <c r="O136" s="27">
        <f t="shared" si="40"/>
        <v>-467.90788000000703</v>
      </c>
      <c r="P136" s="27">
        <f t="shared" si="41"/>
        <v>467.90788000000703</v>
      </c>
    </row>
    <row r="137" spans="1:16">
      <c r="A137" s="31">
        <v>39904</v>
      </c>
      <c r="C137" s="6">
        <v>129</v>
      </c>
      <c r="D137" s="29">
        <f t="shared" ref="D137:D168" si="42">ROUND(-(+$B$9/180)*1,0)</f>
        <v>22</v>
      </c>
      <c r="E137" s="29">
        <f t="shared" si="37"/>
        <v>2838</v>
      </c>
      <c r="F137" s="29">
        <f t="shared" ref="F137:F168" si="43">$B$9+E137</f>
        <v>-1211</v>
      </c>
      <c r="G137" s="34">
        <f>+Inputs!$D$3</f>
        <v>0.37951000000000001</v>
      </c>
      <c r="I137" s="27">
        <f t="shared" si="38"/>
        <v>4049</v>
      </c>
      <c r="K137" s="27">
        <f t="shared" ref="K137:K168" si="44">D137</f>
        <v>22</v>
      </c>
      <c r="L137" s="27">
        <f t="shared" si="39"/>
        <v>2838</v>
      </c>
      <c r="M137" s="27">
        <f t="shared" ref="M137:M168" si="45">K137*G137</f>
        <v>8.3492200000000008</v>
      </c>
      <c r="N137" s="27">
        <f t="shared" ref="N137:N168" si="46">M137-J137</f>
        <v>8.3492200000000008</v>
      </c>
      <c r="O137" s="27">
        <f t="shared" si="40"/>
        <v>-459.55866000000702</v>
      </c>
      <c r="P137" s="27">
        <f t="shared" si="41"/>
        <v>459.55866000000702</v>
      </c>
    </row>
    <row r="138" spans="1:16">
      <c r="A138" s="30">
        <v>39934</v>
      </c>
      <c r="C138" s="6">
        <v>130</v>
      </c>
      <c r="D138" s="29">
        <f t="shared" si="42"/>
        <v>22</v>
      </c>
      <c r="E138" s="29">
        <f t="shared" ref="E138:E169" si="47">+E137+D138</f>
        <v>2860</v>
      </c>
      <c r="F138" s="29">
        <f t="shared" si="43"/>
        <v>-1189</v>
      </c>
      <c r="G138" s="34">
        <f>+Inputs!$D$3</f>
        <v>0.37951000000000001</v>
      </c>
      <c r="I138" s="27">
        <f t="shared" ref="I138:I169" si="48">+I137+H138</f>
        <v>4049</v>
      </c>
      <c r="K138" s="27">
        <f t="shared" si="44"/>
        <v>22</v>
      </c>
      <c r="L138" s="27">
        <f t="shared" ref="L138:L169" si="49">+L137+K138</f>
        <v>2860</v>
      </c>
      <c r="M138" s="27">
        <f t="shared" si="45"/>
        <v>8.3492200000000008</v>
      </c>
      <c r="N138" s="27">
        <f t="shared" si="46"/>
        <v>8.3492200000000008</v>
      </c>
      <c r="O138" s="27">
        <f t="shared" ref="O138:O169" si="50">+O137+N138</f>
        <v>-451.20944000000702</v>
      </c>
      <c r="P138" s="27">
        <f t="shared" ref="P138:P169" si="51">P137-N138</f>
        <v>451.20944000000702</v>
      </c>
    </row>
    <row r="139" spans="1:16">
      <c r="A139" s="31">
        <v>39965</v>
      </c>
      <c r="C139" s="6">
        <v>131</v>
      </c>
      <c r="D139" s="29">
        <f t="shared" si="42"/>
        <v>22</v>
      </c>
      <c r="E139" s="29">
        <f t="shared" si="47"/>
        <v>2882</v>
      </c>
      <c r="F139" s="29">
        <f t="shared" si="43"/>
        <v>-1167</v>
      </c>
      <c r="G139" s="34">
        <f>+Inputs!$D$3</f>
        <v>0.37951000000000001</v>
      </c>
      <c r="I139" s="27">
        <f t="shared" si="48"/>
        <v>4049</v>
      </c>
      <c r="K139" s="27">
        <f t="shared" si="44"/>
        <v>22</v>
      </c>
      <c r="L139" s="27">
        <f t="shared" si="49"/>
        <v>2882</v>
      </c>
      <c r="M139" s="27">
        <f t="shared" si="45"/>
        <v>8.3492200000000008</v>
      </c>
      <c r="N139" s="27">
        <f t="shared" si="46"/>
        <v>8.3492200000000008</v>
      </c>
      <c r="O139" s="27">
        <f t="shared" si="50"/>
        <v>-442.86022000000702</v>
      </c>
      <c r="P139" s="27">
        <f t="shared" si="51"/>
        <v>442.86022000000702</v>
      </c>
    </row>
    <row r="140" spans="1:16">
      <c r="A140" s="30">
        <v>39995</v>
      </c>
      <c r="C140" s="6">
        <v>132</v>
      </c>
      <c r="D140" s="29">
        <f t="shared" si="42"/>
        <v>22</v>
      </c>
      <c r="E140" s="29">
        <f t="shared" si="47"/>
        <v>2904</v>
      </c>
      <c r="F140" s="29">
        <f t="shared" si="43"/>
        <v>-1145</v>
      </c>
      <c r="G140" s="34">
        <f>+Inputs!$D$3</f>
        <v>0.37951000000000001</v>
      </c>
      <c r="I140" s="27">
        <f t="shared" si="48"/>
        <v>4049</v>
      </c>
      <c r="K140" s="27">
        <f t="shared" si="44"/>
        <v>22</v>
      </c>
      <c r="L140" s="27">
        <f t="shared" si="49"/>
        <v>2904</v>
      </c>
      <c r="M140" s="27">
        <f t="shared" si="45"/>
        <v>8.3492200000000008</v>
      </c>
      <c r="N140" s="27">
        <f t="shared" si="46"/>
        <v>8.3492200000000008</v>
      </c>
      <c r="O140" s="27">
        <f t="shared" si="50"/>
        <v>-434.51100000000702</v>
      </c>
      <c r="P140" s="27">
        <f t="shared" si="51"/>
        <v>434.51100000000702</v>
      </c>
    </row>
    <row r="141" spans="1:16">
      <c r="A141" s="31">
        <v>40026</v>
      </c>
      <c r="C141" s="6">
        <v>133</v>
      </c>
      <c r="D141" s="29">
        <f t="shared" si="42"/>
        <v>22</v>
      </c>
      <c r="E141" s="29">
        <f t="shared" si="47"/>
        <v>2926</v>
      </c>
      <c r="F141" s="29">
        <f t="shared" si="43"/>
        <v>-1123</v>
      </c>
      <c r="G141" s="34">
        <f>+Inputs!$D$3</f>
        <v>0.37951000000000001</v>
      </c>
      <c r="I141" s="27">
        <f t="shared" si="48"/>
        <v>4049</v>
      </c>
      <c r="K141" s="27">
        <f t="shared" si="44"/>
        <v>22</v>
      </c>
      <c r="L141" s="27">
        <f t="shared" si="49"/>
        <v>2926</v>
      </c>
      <c r="M141" s="27">
        <f t="shared" si="45"/>
        <v>8.3492200000000008</v>
      </c>
      <c r="N141" s="27">
        <f t="shared" si="46"/>
        <v>8.3492200000000008</v>
      </c>
      <c r="O141" s="27">
        <f t="shared" si="50"/>
        <v>-426.16178000000701</v>
      </c>
      <c r="P141" s="27">
        <f t="shared" si="51"/>
        <v>426.16178000000701</v>
      </c>
    </row>
    <row r="142" spans="1:16">
      <c r="A142" s="30">
        <v>40057</v>
      </c>
      <c r="C142" s="6">
        <v>134</v>
      </c>
      <c r="D142" s="29">
        <f t="shared" si="42"/>
        <v>22</v>
      </c>
      <c r="E142" s="29">
        <f t="shared" si="47"/>
        <v>2948</v>
      </c>
      <c r="F142" s="29">
        <f t="shared" si="43"/>
        <v>-1101</v>
      </c>
      <c r="G142" s="34">
        <f>+Inputs!$D$3</f>
        <v>0.37951000000000001</v>
      </c>
      <c r="I142" s="27">
        <f t="shared" si="48"/>
        <v>4049</v>
      </c>
      <c r="K142" s="27">
        <f t="shared" si="44"/>
        <v>22</v>
      </c>
      <c r="L142" s="27">
        <f t="shared" si="49"/>
        <v>2948</v>
      </c>
      <c r="M142" s="27">
        <f t="shared" si="45"/>
        <v>8.3492200000000008</v>
      </c>
      <c r="N142" s="27">
        <f t="shared" si="46"/>
        <v>8.3492200000000008</v>
      </c>
      <c r="O142" s="27">
        <f t="shared" si="50"/>
        <v>-417.81256000000701</v>
      </c>
      <c r="P142" s="27">
        <f t="shared" si="51"/>
        <v>417.81256000000701</v>
      </c>
    </row>
    <row r="143" spans="1:16">
      <c r="A143" s="31">
        <v>40087</v>
      </c>
      <c r="C143" s="6">
        <v>135</v>
      </c>
      <c r="D143" s="29">
        <f t="shared" si="42"/>
        <v>22</v>
      </c>
      <c r="E143" s="29">
        <f t="shared" si="47"/>
        <v>2970</v>
      </c>
      <c r="F143" s="29">
        <f t="shared" si="43"/>
        <v>-1079</v>
      </c>
      <c r="G143" s="34">
        <f>+Inputs!$D$3</f>
        <v>0.37951000000000001</v>
      </c>
      <c r="I143" s="27">
        <f t="shared" si="48"/>
        <v>4049</v>
      </c>
      <c r="K143" s="27">
        <f t="shared" si="44"/>
        <v>22</v>
      </c>
      <c r="L143" s="27">
        <f t="shared" si="49"/>
        <v>2970</v>
      </c>
      <c r="M143" s="27">
        <f t="shared" si="45"/>
        <v>8.3492200000000008</v>
      </c>
      <c r="N143" s="27">
        <f t="shared" si="46"/>
        <v>8.3492200000000008</v>
      </c>
      <c r="O143" s="27">
        <f t="shared" si="50"/>
        <v>-409.46334000000701</v>
      </c>
      <c r="P143" s="27">
        <f t="shared" si="51"/>
        <v>409.46334000000701</v>
      </c>
    </row>
    <row r="144" spans="1:16">
      <c r="A144" s="30">
        <v>40118</v>
      </c>
      <c r="C144" s="6">
        <v>136</v>
      </c>
      <c r="D144" s="29">
        <f t="shared" si="42"/>
        <v>22</v>
      </c>
      <c r="E144" s="29">
        <f t="shared" si="47"/>
        <v>2992</v>
      </c>
      <c r="F144" s="29">
        <f t="shared" si="43"/>
        <v>-1057</v>
      </c>
      <c r="G144" s="34">
        <f>+Inputs!$D$3</f>
        <v>0.37951000000000001</v>
      </c>
      <c r="I144" s="27">
        <f t="shared" si="48"/>
        <v>4049</v>
      </c>
      <c r="K144" s="27">
        <f t="shared" si="44"/>
        <v>22</v>
      </c>
      <c r="L144" s="27">
        <f t="shared" si="49"/>
        <v>2992</v>
      </c>
      <c r="M144" s="27">
        <f t="shared" si="45"/>
        <v>8.3492200000000008</v>
      </c>
      <c r="N144" s="27">
        <f t="shared" si="46"/>
        <v>8.3492200000000008</v>
      </c>
      <c r="O144" s="27">
        <f t="shared" si="50"/>
        <v>-401.11412000000701</v>
      </c>
      <c r="P144" s="27">
        <f t="shared" si="51"/>
        <v>401.11412000000701</v>
      </c>
    </row>
    <row r="145" spans="1:16">
      <c r="A145" s="31">
        <v>40148</v>
      </c>
      <c r="C145" s="6">
        <v>137</v>
      </c>
      <c r="D145" s="29">
        <f t="shared" si="42"/>
        <v>22</v>
      </c>
      <c r="E145" s="29">
        <f t="shared" si="47"/>
        <v>3014</v>
      </c>
      <c r="F145" s="29">
        <f t="shared" si="43"/>
        <v>-1035</v>
      </c>
      <c r="G145" s="34">
        <f>+Inputs!$D$3</f>
        <v>0.37951000000000001</v>
      </c>
      <c r="I145" s="27">
        <f t="shared" si="48"/>
        <v>4049</v>
      </c>
      <c r="K145" s="27">
        <f t="shared" si="44"/>
        <v>22</v>
      </c>
      <c r="L145" s="27">
        <f t="shared" si="49"/>
        <v>3014</v>
      </c>
      <c r="M145" s="27">
        <f t="shared" si="45"/>
        <v>8.3492200000000008</v>
      </c>
      <c r="N145" s="27">
        <f t="shared" si="46"/>
        <v>8.3492200000000008</v>
      </c>
      <c r="O145" s="27">
        <f t="shared" si="50"/>
        <v>-392.764900000007</v>
      </c>
      <c r="P145" s="27">
        <f t="shared" si="51"/>
        <v>392.764900000007</v>
      </c>
    </row>
    <row r="146" spans="1:16">
      <c r="A146" s="30">
        <v>40179</v>
      </c>
      <c r="C146" s="6">
        <v>138</v>
      </c>
      <c r="D146" s="29">
        <f t="shared" si="42"/>
        <v>22</v>
      </c>
      <c r="E146" s="29">
        <f t="shared" si="47"/>
        <v>3036</v>
      </c>
      <c r="F146" s="29">
        <f t="shared" si="43"/>
        <v>-1013</v>
      </c>
      <c r="G146" s="34">
        <f>+Inputs!$D$3</f>
        <v>0.37951000000000001</v>
      </c>
      <c r="I146" s="27">
        <f t="shared" si="48"/>
        <v>4049</v>
      </c>
      <c r="K146" s="27">
        <f t="shared" si="44"/>
        <v>22</v>
      </c>
      <c r="L146" s="27">
        <f t="shared" si="49"/>
        <v>3036</v>
      </c>
      <c r="M146" s="27">
        <f t="shared" si="45"/>
        <v>8.3492200000000008</v>
      </c>
      <c r="N146" s="27">
        <f t="shared" si="46"/>
        <v>8.3492200000000008</v>
      </c>
      <c r="O146" s="27">
        <f t="shared" si="50"/>
        <v>-384.415680000007</v>
      </c>
      <c r="P146" s="27">
        <f t="shared" si="51"/>
        <v>384.415680000007</v>
      </c>
    </row>
    <row r="147" spans="1:16">
      <c r="A147" s="31">
        <v>40210</v>
      </c>
      <c r="C147" s="6">
        <v>139</v>
      </c>
      <c r="D147" s="29">
        <f t="shared" si="42"/>
        <v>22</v>
      </c>
      <c r="E147" s="29">
        <f t="shared" si="47"/>
        <v>3058</v>
      </c>
      <c r="F147" s="29">
        <f t="shared" si="43"/>
        <v>-991</v>
      </c>
      <c r="G147" s="34">
        <f>+Inputs!$D$3</f>
        <v>0.37951000000000001</v>
      </c>
      <c r="I147" s="27">
        <f t="shared" si="48"/>
        <v>4049</v>
      </c>
      <c r="K147" s="27">
        <f t="shared" si="44"/>
        <v>22</v>
      </c>
      <c r="L147" s="27">
        <f t="shared" si="49"/>
        <v>3058</v>
      </c>
      <c r="M147" s="27">
        <f t="shared" si="45"/>
        <v>8.3492200000000008</v>
      </c>
      <c r="N147" s="27">
        <f t="shared" si="46"/>
        <v>8.3492200000000008</v>
      </c>
      <c r="O147" s="27">
        <f t="shared" si="50"/>
        <v>-376.066460000007</v>
      </c>
      <c r="P147" s="27">
        <f t="shared" si="51"/>
        <v>376.066460000007</v>
      </c>
    </row>
    <row r="148" spans="1:16">
      <c r="A148" s="30">
        <v>40238</v>
      </c>
      <c r="C148" s="6">
        <v>140</v>
      </c>
      <c r="D148" s="29">
        <f t="shared" si="42"/>
        <v>22</v>
      </c>
      <c r="E148" s="29">
        <f t="shared" si="47"/>
        <v>3080</v>
      </c>
      <c r="F148" s="29">
        <f t="shared" si="43"/>
        <v>-969</v>
      </c>
      <c r="G148" s="34">
        <f>+Inputs!$D$3</f>
        <v>0.37951000000000001</v>
      </c>
      <c r="I148" s="27">
        <f t="shared" si="48"/>
        <v>4049</v>
      </c>
      <c r="K148" s="27">
        <f t="shared" si="44"/>
        <v>22</v>
      </c>
      <c r="L148" s="27">
        <f t="shared" si="49"/>
        <v>3080</v>
      </c>
      <c r="M148" s="27">
        <f t="shared" si="45"/>
        <v>8.3492200000000008</v>
      </c>
      <c r="N148" s="27">
        <f t="shared" si="46"/>
        <v>8.3492200000000008</v>
      </c>
      <c r="O148" s="27">
        <f t="shared" si="50"/>
        <v>-367.717240000007</v>
      </c>
      <c r="P148" s="27">
        <f t="shared" si="51"/>
        <v>367.717240000007</v>
      </c>
    </row>
    <row r="149" spans="1:16">
      <c r="A149" s="31">
        <v>40269</v>
      </c>
      <c r="C149" s="6">
        <v>141</v>
      </c>
      <c r="D149" s="29">
        <f t="shared" si="42"/>
        <v>22</v>
      </c>
      <c r="E149" s="29">
        <f t="shared" si="47"/>
        <v>3102</v>
      </c>
      <c r="F149" s="29">
        <f t="shared" si="43"/>
        <v>-947</v>
      </c>
      <c r="G149" s="34">
        <f>+Inputs!$D$3</f>
        <v>0.37951000000000001</v>
      </c>
      <c r="I149" s="27">
        <f t="shared" si="48"/>
        <v>4049</v>
      </c>
      <c r="K149" s="27">
        <f t="shared" si="44"/>
        <v>22</v>
      </c>
      <c r="L149" s="27">
        <f t="shared" si="49"/>
        <v>3102</v>
      </c>
      <c r="M149" s="27">
        <f t="shared" si="45"/>
        <v>8.3492200000000008</v>
      </c>
      <c r="N149" s="27">
        <f t="shared" si="46"/>
        <v>8.3492200000000008</v>
      </c>
      <c r="O149" s="27">
        <f t="shared" si="50"/>
        <v>-359.36802000000699</v>
      </c>
      <c r="P149" s="27">
        <f t="shared" si="51"/>
        <v>359.36802000000699</v>
      </c>
    </row>
    <row r="150" spans="1:16">
      <c r="A150" s="30">
        <v>40299</v>
      </c>
      <c r="C150" s="6">
        <v>142</v>
      </c>
      <c r="D150" s="29">
        <f t="shared" si="42"/>
        <v>22</v>
      </c>
      <c r="E150" s="29">
        <f t="shared" si="47"/>
        <v>3124</v>
      </c>
      <c r="F150" s="29">
        <f t="shared" si="43"/>
        <v>-925</v>
      </c>
      <c r="G150" s="34">
        <f>+Inputs!$D$3</f>
        <v>0.37951000000000001</v>
      </c>
      <c r="I150" s="27">
        <f t="shared" si="48"/>
        <v>4049</v>
      </c>
      <c r="K150" s="27">
        <f t="shared" si="44"/>
        <v>22</v>
      </c>
      <c r="L150" s="27">
        <f t="shared" si="49"/>
        <v>3124</v>
      </c>
      <c r="M150" s="27">
        <f t="shared" si="45"/>
        <v>8.3492200000000008</v>
      </c>
      <c r="N150" s="27">
        <f t="shared" si="46"/>
        <v>8.3492200000000008</v>
      </c>
      <c r="O150" s="27">
        <f t="shared" si="50"/>
        <v>-351.01880000000699</v>
      </c>
      <c r="P150" s="27">
        <f t="shared" si="51"/>
        <v>351.01880000000699</v>
      </c>
    </row>
    <row r="151" spans="1:16">
      <c r="A151" s="31">
        <v>40330</v>
      </c>
      <c r="C151" s="6">
        <v>143</v>
      </c>
      <c r="D151" s="29">
        <f t="shared" si="42"/>
        <v>22</v>
      </c>
      <c r="E151" s="29">
        <f t="shared" si="47"/>
        <v>3146</v>
      </c>
      <c r="F151" s="29">
        <f t="shared" si="43"/>
        <v>-903</v>
      </c>
      <c r="G151" s="34">
        <f>+Inputs!$D$3</f>
        <v>0.37951000000000001</v>
      </c>
      <c r="I151" s="27">
        <f t="shared" si="48"/>
        <v>4049</v>
      </c>
      <c r="K151" s="27">
        <f t="shared" si="44"/>
        <v>22</v>
      </c>
      <c r="L151" s="27">
        <f t="shared" si="49"/>
        <v>3146</v>
      </c>
      <c r="M151" s="27">
        <f t="shared" si="45"/>
        <v>8.3492200000000008</v>
      </c>
      <c r="N151" s="27">
        <f t="shared" si="46"/>
        <v>8.3492200000000008</v>
      </c>
      <c r="O151" s="27">
        <f t="shared" si="50"/>
        <v>-342.66958000000699</v>
      </c>
      <c r="P151" s="27">
        <f t="shared" si="51"/>
        <v>342.66958000000699</v>
      </c>
    </row>
    <row r="152" spans="1:16">
      <c r="A152" s="30">
        <v>40360</v>
      </c>
      <c r="C152" s="6">
        <v>144</v>
      </c>
      <c r="D152" s="29">
        <f t="shared" si="42"/>
        <v>22</v>
      </c>
      <c r="E152" s="29">
        <f t="shared" si="47"/>
        <v>3168</v>
      </c>
      <c r="F152" s="29">
        <f t="shared" si="43"/>
        <v>-881</v>
      </c>
      <c r="G152" s="34">
        <f>+Inputs!$D$3</f>
        <v>0.37951000000000001</v>
      </c>
      <c r="I152" s="27">
        <f t="shared" si="48"/>
        <v>4049</v>
      </c>
      <c r="K152" s="27">
        <f t="shared" si="44"/>
        <v>22</v>
      </c>
      <c r="L152" s="27">
        <f t="shared" si="49"/>
        <v>3168</v>
      </c>
      <c r="M152" s="27">
        <f t="shared" si="45"/>
        <v>8.3492200000000008</v>
      </c>
      <c r="N152" s="27">
        <f t="shared" si="46"/>
        <v>8.3492200000000008</v>
      </c>
      <c r="O152" s="27">
        <f t="shared" si="50"/>
        <v>-334.32036000000699</v>
      </c>
      <c r="P152" s="27">
        <f t="shared" si="51"/>
        <v>334.32036000000699</v>
      </c>
    </row>
    <row r="153" spans="1:16">
      <c r="A153" s="31">
        <v>40391</v>
      </c>
      <c r="C153" s="6">
        <v>145</v>
      </c>
      <c r="D153" s="29">
        <f t="shared" si="42"/>
        <v>22</v>
      </c>
      <c r="E153" s="29">
        <f t="shared" si="47"/>
        <v>3190</v>
      </c>
      <c r="F153" s="29">
        <f t="shared" si="43"/>
        <v>-859</v>
      </c>
      <c r="G153" s="34">
        <f>+Inputs!$D$3</f>
        <v>0.37951000000000001</v>
      </c>
      <c r="I153" s="27">
        <f t="shared" si="48"/>
        <v>4049</v>
      </c>
      <c r="K153" s="27">
        <f t="shared" si="44"/>
        <v>22</v>
      </c>
      <c r="L153" s="27">
        <f t="shared" si="49"/>
        <v>3190</v>
      </c>
      <c r="M153" s="27">
        <f t="shared" si="45"/>
        <v>8.3492200000000008</v>
      </c>
      <c r="N153" s="27">
        <f t="shared" si="46"/>
        <v>8.3492200000000008</v>
      </c>
      <c r="O153" s="27">
        <f t="shared" si="50"/>
        <v>-325.97114000000698</v>
      </c>
      <c r="P153" s="27">
        <f t="shared" si="51"/>
        <v>325.97114000000698</v>
      </c>
    </row>
    <row r="154" spans="1:16">
      <c r="A154" s="30">
        <v>40422</v>
      </c>
      <c r="C154" s="6">
        <v>146</v>
      </c>
      <c r="D154" s="29">
        <f t="shared" si="42"/>
        <v>22</v>
      </c>
      <c r="E154" s="29">
        <f t="shared" si="47"/>
        <v>3212</v>
      </c>
      <c r="F154" s="29">
        <f t="shared" si="43"/>
        <v>-837</v>
      </c>
      <c r="G154" s="34">
        <f>+Inputs!$D$3</f>
        <v>0.37951000000000001</v>
      </c>
      <c r="I154" s="27">
        <f t="shared" si="48"/>
        <v>4049</v>
      </c>
      <c r="K154" s="27">
        <f t="shared" si="44"/>
        <v>22</v>
      </c>
      <c r="L154" s="27">
        <f t="shared" si="49"/>
        <v>3212</v>
      </c>
      <c r="M154" s="27">
        <f t="shared" si="45"/>
        <v>8.3492200000000008</v>
      </c>
      <c r="N154" s="27">
        <f t="shared" si="46"/>
        <v>8.3492200000000008</v>
      </c>
      <c r="O154" s="27">
        <f t="shared" si="50"/>
        <v>-317.62192000000698</v>
      </c>
      <c r="P154" s="27">
        <f t="shared" si="51"/>
        <v>317.62192000000698</v>
      </c>
    </row>
    <row r="155" spans="1:16">
      <c r="A155" s="31">
        <v>40452</v>
      </c>
      <c r="C155" s="6">
        <v>147</v>
      </c>
      <c r="D155" s="29">
        <f t="shared" si="42"/>
        <v>22</v>
      </c>
      <c r="E155" s="29">
        <f t="shared" si="47"/>
        <v>3234</v>
      </c>
      <c r="F155" s="29">
        <f t="shared" si="43"/>
        <v>-815</v>
      </c>
      <c r="G155" s="34">
        <f>+Inputs!$D$3</f>
        <v>0.37951000000000001</v>
      </c>
      <c r="I155" s="27">
        <f t="shared" si="48"/>
        <v>4049</v>
      </c>
      <c r="K155" s="27">
        <f t="shared" si="44"/>
        <v>22</v>
      </c>
      <c r="L155" s="27">
        <f t="shared" si="49"/>
        <v>3234</v>
      </c>
      <c r="M155" s="27">
        <f t="shared" si="45"/>
        <v>8.3492200000000008</v>
      </c>
      <c r="N155" s="27">
        <f t="shared" si="46"/>
        <v>8.3492200000000008</v>
      </c>
      <c r="O155" s="27">
        <f t="shared" si="50"/>
        <v>-309.27270000000698</v>
      </c>
      <c r="P155" s="27">
        <f t="shared" si="51"/>
        <v>309.27270000000698</v>
      </c>
    </row>
    <row r="156" spans="1:16">
      <c r="A156" s="30">
        <v>40483</v>
      </c>
      <c r="C156" s="6">
        <v>148</v>
      </c>
      <c r="D156" s="29">
        <f t="shared" si="42"/>
        <v>22</v>
      </c>
      <c r="E156" s="29">
        <f t="shared" si="47"/>
        <v>3256</v>
      </c>
      <c r="F156" s="29">
        <f t="shared" si="43"/>
        <v>-793</v>
      </c>
      <c r="G156" s="34">
        <f>+Inputs!$D$3</f>
        <v>0.37951000000000001</v>
      </c>
      <c r="I156" s="27">
        <f t="shared" si="48"/>
        <v>4049</v>
      </c>
      <c r="K156" s="27">
        <f t="shared" si="44"/>
        <v>22</v>
      </c>
      <c r="L156" s="27">
        <f t="shared" si="49"/>
        <v>3256</v>
      </c>
      <c r="M156" s="27">
        <f t="shared" si="45"/>
        <v>8.3492200000000008</v>
      </c>
      <c r="N156" s="27">
        <f t="shared" si="46"/>
        <v>8.3492200000000008</v>
      </c>
      <c r="O156" s="27">
        <f t="shared" si="50"/>
        <v>-300.92348000000698</v>
      </c>
      <c r="P156" s="27">
        <f t="shared" si="51"/>
        <v>300.92348000000698</v>
      </c>
    </row>
    <row r="157" spans="1:16">
      <c r="A157" s="31">
        <v>40513</v>
      </c>
      <c r="C157" s="6">
        <v>149</v>
      </c>
      <c r="D157" s="29">
        <f t="shared" si="42"/>
        <v>22</v>
      </c>
      <c r="E157" s="29">
        <f t="shared" si="47"/>
        <v>3278</v>
      </c>
      <c r="F157" s="29">
        <f t="shared" si="43"/>
        <v>-771</v>
      </c>
      <c r="G157" s="34">
        <f>+Inputs!$D$3</f>
        <v>0.37951000000000001</v>
      </c>
      <c r="I157" s="27">
        <f t="shared" si="48"/>
        <v>4049</v>
      </c>
      <c r="K157" s="27">
        <f t="shared" si="44"/>
        <v>22</v>
      </c>
      <c r="L157" s="27">
        <f t="shared" si="49"/>
        <v>3278</v>
      </c>
      <c r="M157" s="27">
        <f t="shared" si="45"/>
        <v>8.3492200000000008</v>
      </c>
      <c r="N157" s="27">
        <f t="shared" si="46"/>
        <v>8.3492200000000008</v>
      </c>
      <c r="O157" s="27">
        <f t="shared" si="50"/>
        <v>-292.57426000000697</v>
      </c>
      <c r="P157" s="27">
        <f t="shared" si="51"/>
        <v>292.57426000000697</v>
      </c>
    </row>
    <row r="158" spans="1:16">
      <c r="A158" s="30">
        <v>40544</v>
      </c>
      <c r="C158" s="6">
        <v>150</v>
      </c>
      <c r="D158" s="29">
        <f t="shared" si="42"/>
        <v>22</v>
      </c>
      <c r="E158" s="29">
        <f t="shared" si="47"/>
        <v>3300</v>
      </c>
      <c r="F158" s="29">
        <f t="shared" si="43"/>
        <v>-749</v>
      </c>
      <c r="G158" s="34">
        <f>+Inputs!$D$3</f>
        <v>0.37951000000000001</v>
      </c>
      <c r="I158" s="27">
        <f t="shared" si="48"/>
        <v>4049</v>
      </c>
      <c r="K158" s="27">
        <f t="shared" si="44"/>
        <v>22</v>
      </c>
      <c r="L158" s="27">
        <f t="shared" si="49"/>
        <v>3300</v>
      </c>
      <c r="M158" s="27">
        <f t="shared" si="45"/>
        <v>8.3492200000000008</v>
      </c>
      <c r="N158" s="27">
        <f t="shared" si="46"/>
        <v>8.3492200000000008</v>
      </c>
      <c r="O158" s="27">
        <f t="shared" si="50"/>
        <v>-284.22504000000697</v>
      </c>
      <c r="P158" s="27">
        <f t="shared" si="51"/>
        <v>284.22504000000697</v>
      </c>
    </row>
    <row r="159" spans="1:16">
      <c r="A159" s="31">
        <v>40575</v>
      </c>
      <c r="C159" s="6">
        <v>151</v>
      </c>
      <c r="D159" s="29">
        <f t="shared" si="42"/>
        <v>22</v>
      </c>
      <c r="E159" s="29">
        <f t="shared" si="47"/>
        <v>3322</v>
      </c>
      <c r="F159" s="29">
        <f t="shared" si="43"/>
        <v>-727</v>
      </c>
      <c r="G159" s="34">
        <f>+Inputs!$D$3</f>
        <v>0.37951000000000001</v>
      </c>
      <c r="I159" s="27">
        <f t="shared" si="48"/>
        <v>4049</v>
      </c>
      <c r="K159" s="27">
        <f t="shared" si="44"/>
        <v>22</v>
      </c>
      <c r="L159" s="27">
        <f t="shared" si="49"/>
        <v>3322</v>
      </c>
      <c r="M159" s="27">
        <f t="shared" si="45"/>
        <v>8.3492200000000008</v>
      </c>
      <c r="N159" s="27">
        <f t="shared" si="46"/>
        <v>8.3492200000000008</v>
      </c>
      <c r="O159" s="27">
        <f t="shared" si="50"/>
        <v>-275.87582000000697</v>
      </c>
      <c r="P159" s="27">
        <f t="shared" si="51"/>
        <v>275.87582000000697</v>
      </c>
    </row>
    <row r="160" spans="1:16">
      <c r="A160" s="30">
        <v>40603</v>
      </c>
      <c r="C160" s="6">
        <v>152</v>
      </c>
      <c r="D160" s="29">
        <f t="shared" si="42"/>
        <v>22</v>
      </c>
      <c r="E160" s="29">
        <f t="shared" si="47"/>
        <v>3344</v>
      </c>
      <c r="F160" s="29">
        <f t="shared" si="43"/>
        <v>-705</v>
      </c>
      <c r="G160" s="34">
        <f>+Inputs!$D$3</f>
        <v>0.37951000000000001</v>
      </c>
      <c r="I160" s="27">
        <f t="shared" si="48"/>
        <v>4049</v>
      </c>
      <c r="K160" s="27">
        <f t="shared" si="44"/>
        <v>22</v>
      </c>
      <c r="L160" s="27">
        <f t="shared" si="49"/>
        <v>3344</v>
      </c>
      <c r="M160" s="27">
        <f t="shared" si="45"/>
        <v>8.3492200000000008</v>
      </c>
      <c r="N160" s="27">
        <f t="shared" si="46"/>
        <v>8.3492200000000008</v>
      </c>
      <c r="O160" s="27">
        <f t="shared" si="50"/>
        <v>-267.52660000000697</v>
      </c>
      <c r="P160" s="27">
        <f t="shared" si="51"/>
        <v>267.52660000000697</v>
      </c>
    </row>
    <row r="161" spans="1:16">
      <c r="A161" s="31">
        <v>40634</v>
      </c>
      <c r="C161" s="6">
        <v>153</v>
      </c>
      <c r="D161" s="29">
        <f t="shared" si="42"/>
        <v>22</v>
      </c>
      <c r="E161" s="29">
        <f t="shared" si="47"/>
        <v>3366</v>
      </c>
      <c r="F161" s="29">
        <f t="shared" si="43"/>
        <v>-683</v>
      </c>
      <c r="G161" s="34">
        <f>+Inputs!$D$3</f>
        <v>0.37951000000000001</v>
      </c>
      <c r="I161" s="27">
        <f t="shared" si="48"/>
        <v>4049</v>
      </c>
      <c r="K161" s="27">
        <f t="shared" si="44"/>
        <v>22</v>
      </c>
      <c r="L161" s="27">
        <f t="shared" si="49"/>
        <v>3366</v>
      </c>
      <c r="M161" s="27">
        <f t="shared" si="45"/>
        <v>8.3492200000000008</v>
      </c>
      <c r="N161" s="27">
        <f t="shared" si="46"/>
        <v>8.3492200000000008</v>
      </c>
      <c r="O161" s="27">
        <f t="shared" si="50"/>
        <v>-259.17738000000696</v>
      </c>
      <c r="P161" s="27">
        <f t="shared" si="51"/>
        <v>259.17738000000696</v>
      </c>
    </row>
    <row r="162" spans="1:16">
      <c r="A162" s="30">
        <v>40664</v>
      </c>
      <c r="C162" s="6">
        <v>154</v>
      </c>
      <c r="D162" s="29">
        <f t="shared" si="42"/>
        <v>22</v>
      </c>
      <c r="E162" s="29">
        <f t="shared" si="47"/>
        <v>3388</v>
      </c>
      <c r="F162" s="29">
        <f t="shared" si="43"/>
        <v>-661</v>
      </c>
      <c r="G162" s="34">
        <f>+Inputs!$D$3</f>
        <v>0.37951000000000001</v>
      </c>
      <c r="I162" s="27">
        <f t="shared" si="48"/>
        <v>4049</v>
      </c>
      <c r="K162" s="27">
        <f t="shared" si="44"/>
        <v>22</v>
      </c>
      <c r="L162" s="27">
        <f t="shared" si="49"/>
        <v>3388</v>
      </c>
      <c r="M162" s="27">
        <f t="shared" si="45"/>
        <v>8.3492200000000008</v>
      </c>
      <c r="N162" s="27">
        <f t="shared" si="46"/>
        <v>8.3492200000000008</v>
      </c>
      <c r="O162" s="27">
        <f t="shared" si="50"/>
        <v>-250.82816000000696</v>
      </c>
      <c r="P162" s="27">
        <f t="shared" si="51"/>
        <v>250.82816000000696</v>
      </c>
    </row>
    <row r="163" spans="1:16">
      <c r="A163" s="31">
        <v>40695</v>
      </c>
      <c r="C163" s="6">
        <v>155</v>
      </c>
      <c r="D163" s="29">
        <f t="shared" si="42"/>
        <v>22</v>
      </c>
      <c r="E163" s="29">
        <f t="shared" si="47"/>
        <v>3410</v>
      </c>
      <c r="F163" s="29">
        <f t="shared" si="43"/>
        <v>-639</v>
      </c>
      <c r="G163" s="34">
        <f>+Inputs!$D$3</f>
        <v>0.37951000000000001</v>
      </c>
      <c r="I163" s="27">
        <f t="shared" si="48"/>
        <v>4049</v>
      </c>
      <c r="K163" s="27">
        <f t="shared" si="44"/>
        <v>22</v>
      </c>
      <c r="L163" s="27">
        <f t="shared" si="49"/>
        <v>3410</v>
      </c>
      <c r="M163" s="27">
        <f t="shared" si="45"/>
        <v>8.3492200000000008</v>
      </c>
      <c r="N163" s="27">
        <f t="shared" si="46"/>
        <v>8.3492200000000008</v>
      </c>
      <c r="O163" s="27">
        <f t="shared" si="50"/>
        <v>-242.47894000000696</v>
      </c>
      <c r="P163" s="27">
        <f t="shared" si="51"/>
        <v>242.47894000000696</v>
      </c>
    </row>
    <row r="164" spans="1:16">
      <c r="A164" s="30">
        <v>40725</v>
      </c>
      <c r="C164" s="6">
        <v>156</v>
      </c>
      <c r="D164" s="29">
        <f t="shared" si="42"/>
        <v>22</v>
      </c>
      <c r="E164" s="29">
        <f t="shared" si="47"/>
        <v>3432</v>
      </c>
      <c r="F164" s="29">
        <f t="shared" si="43"/>
        <v>-617</v>
      </c>
      <c r="G164" s="34">
        <f>+Inputs!$D$3</f>
        <v>0.37951000000000001</v>
      </c>
      <c r="I164" s="27">
        <f t="shared" si="48"/>
        <v>4049</v>
      </c>
      <c r="K164" s="27">
        <f t="shared" si="44"/>
        <v>22</v>
      </c>
      <c r="L164" s="27">
        <f t="shared" si="49"/>
        <v>3432</v>
      </c>
      <c r="M164" s="27">
        <f t="shared" si="45"/>
        <v>8.3492200000000008</v>
      </c>
      <c r="N164" s="27">
        <f t="shared" si="46"/>
        <v>8.3492200000000008</v>
      </c>
      <c r="O164" s="27">
        <f t="shared" si="50"/>
        <v>-234.12972000000696</v>
      </c>
      <c r="P164" s="27">
        <f t="shared" si="51"/>
        <v>234.12972000000696</v>
      </c>
    </row>
    <row r="165" spans="1:16">
      <c r="A165" s="31">
        <v>40756</v>
      </c>
      <c r="C165" s="6">
        <v>157</v>
      </c>
      <c r="D165" s="29">
        <f t="shared" si="42"/>
        <v>22</v>
      </c>
      <c r="E165" s="29">
        <f t="shared" si="47"/>
        <v>3454</v>
      </c>
      <c r="F165" s="29">
        <f t="shared" si="43"/>
        <v>-595</v>
      </c>
      <c r="G165" s="34">
        <f>+Inputs!$D$3</f>
        <v>0.37951000000000001</v>
      </c>
      <c r="I165" s="27">
        <f t="shared" si="48"/>
        <v>4049</v>
      </c>
      <c r="K165" s="27">
        <f t="shared" si="44"/>
        <v>22</v>
      </c>
      <c r="L165" s="27">
        <f t="shared" si="49"/>
        <v>3454</v>
      </c>
      <c r="M165" s="27">
        <f t="shared" si="45"/>
        <v>8.3492200000000008</v>
      </c>
      <c r="N165" s="27">
        <f t="shared" si="46"/>
        <v>8.3492200000000008</v>
      </c>
      <c r="O165" s="27">
        <f t="shared" si="50"/>
        <v>-225.78050000000695</v>
      </c>
      <c r="P165" s="27">
        <f t="shared" si="51"/>
        <v>225.78050000000695</v>
      </c>
    </row>
    <row r="166" spans="1:16">
      <c r="A166" s="30">
        <v>40787</v>
      </c>
      <c r="C166" s="6">
        <v>158</v>
      </c>
      <c r="D166" s="29">
        <f t="shared" si="42"/>
        <v>22</v>
      </c>
      <c r="E166" s="29">
        <f t="shared" si="47"/>
        <v>3476</v>
      </c>
      <c r="F166" s="29">
        <f t="shared" si="43"/>
        <v>-573</v>
      </c>
      <c r="G166" s="34">
        <f>+Inputs!$D$3</f>
        <v>0.37951000000000001</v>
      </c>
      <c r="I166" s="27">
        <f t="shared" si="48"/>
        <v>4049</v>
      </c>
      <c r="K166" s="27">
        <f t="shared" si="44"/>
        <v>22</v>
      </c>
      <c r="L166" s="27">
        <f t="shared" si="49"/>
        <v>3476</v>
      </c>
      <c r="M166" s="27">
        <f t="shared" si="45"/>
        <v>8.3492200000000008</v>
      </c>
      <c r="N166" s="27">
        <f t="shared" si="46"/>
        <v>8.3492200000000008</v>
      </c>
      <c r="O166" s="27">
        <f t="shared" si="50"/>
        <v>-217.43128000000695</v>
      </c>
      <c r="P166" s="27">
        <f t="shared" si="51"/>
        <v>217.43128000000695</v>
      </c>
    </row>
    <row r="167" spans="1:16">
      <c r="A167" s="31">
        <v>40817</v>
      </c>
      <c r="C167" s="6">
        <v>159</v>
      </c>
      <c r="D167" s="29">
        <f t="shared" si="42"/>
        <v>22</v>
      </c>
      <c r="E167" s="29">
        <f t="shared" si="47"/>
        <v>3498</v>
      </c>
      <c r="F167" s="29">
        <f t="shared" si="43"/>
        <v>-551</v>
      </c>
      <c r="G167" s="34">
        <f>+Inputs!$D$3</f>
        <v>0.37951000000000001</v>
      </c>
      <c r="I167" s="27">
        <f t="shared" si="48"/>
        <v>4049</v>
      </c>
      <c r="K167" s="27">
        <f t="shared" si="44"/>
        <v>22</v>
      </c>
      <c r="L167" s="27">
        <f t="shared" si="49"/>
        <v>3498</v>
      </c>
      <c r="M167" s="27">
        <f t="shared" si="45"/>
        <v>8.3492200000000008</v>
      </c>
      <c r="N167" s="27">
        <f t="shared" si="46"/>
        <v>8.3492200000000008</v>
      </c>
      <c r="O167" s="27">
        <f t="shared" si="50"/>
        <v>-209.08206000000695</v>
      </c>
      <c r="P167" s="27">
        <f t="shared" si="51"/>
        <v>209.08206000000695</v>
      </c>
    </row>
    <row r="168" spans="1:16">
      <c r="A168" s="30">
        <v>40848</v>
      </c>
      <c r="C168" s="6">
        <v>160</v>
      </c>
      <c r="D168" s="29">
        <f t="shared" si="42"/>
        <v>22</v>
      </c>
      <c r="E168" s="29">
        <f t="shared" si="47"/>
        <v>3520</v>
      </c>
      <c r="F168" s="29">
        <f t="shared" si="43"/>
        <v>-529</v>
      </c>
      <c r="G168" s="34">
        <f>+Inputs!$D$3</f>
        <v>0.37951000000000001</v>
      </c>
      <c r="I168" s="27">
        <f t="shared" si="48"/>
        <v>4049</v>
      </c>
      <c r="K168" s="27">
        <f t="shared" si="44"/>
        <v>22</v>
      </c>
      <c r="L168" s="27">
        <f t="shared" si="49"/>
        <v>3520</v>
      </c>
      <c r="M168" s="27">
        <f t="shared" si="45"/>
        <v>8.3492200000000008</v>
      </c>
      <c r="N168" s="27">
        <f t="shared" si="46"/>
        <v>8.3492200000000008</v>
      </c>
      <c r="O168" s="27">
        <f t="shared" si="50"/>
        <v>-200.73284000000695</v>
      </c>
      <c r="P168" s="27">
        <f t="shared" si="51"/>
        <v>200.73284000000695</v>
      </c>
    </row>
    <row r="169" spans="1:16">
      <c r="A169" s="31">
        <v>40878</v>
      </c>
      <c r="C169" s="6">
        <v>161</v>
      </c>
      <c r="D169" s="29">
        <f t="shared" ref="D169:D187" si="52">ROUND(-(+$B$9/180)*1,0)</f>
        <v>22</v>
      </c>
      <c r="E169" s="29">
        <f t="shared" si="47"/>
        <v>3542</v>
      </c>
      <c r="F169" s="29">
        <f t="shared" ref="F169:F188" si="53">$B$9+E169</f>
        <v>-507</v>
      </c>
      <c r="G169" s="34">
        <f>+Inputs!$D$3</f>
        <v>0.37951000000000001</v>
      </c>
      <c r="I169" s="27">
        <f t="shared" si="48"/>
        <v>4049</v>
      </c>
      <c r="K169" s="27">
        <f t="shared" ref="K169:K188" si="54">D169</f>
        <v>22</v>
      </c>
      <c r="L169" s="27">
        <f t="shared" si="49"/>
        <v>3542</v>
      </c>
      <c r="M169" s="27">
        <f t="shared" ref="M169:M188" si="55">K169*G169</f>
        <v>8.3492200000000008</v>
      </c>
      <c r="N169" s="27">
        <f t="shared" ref="N169:N188" si="56">M169-J169</f>
        <v>8.3492200000000008</v>
      </c>
      <c r="O169" s="27">
        <f t="shared" si="50"/>
        <v>-192.38362000000694</v>
      </c>
      <c r="P169" s="27">
        <f t="shared" si="51"/>
        <v>192.38362000000694</v>
      </c>
    </row>
    <row r="170" spans="1:16">
      <c r="A170" s="30">
        <v>40909</v>
      </c>
      <c r="C170" s="6">
        <v>162</v>
      </c>
      <c r="D170" s="29">
        <f t="shared" si="52"/>
        <v>22</v>
      </c>
      <c r="E170" s="29">
        <f t="shared" ref="E170:E188" si="57">+E169+D170</f>
        <v>3564</v>
      </c>
      <c r="F170" s="29">
        <f t="shared" si="53"/>
        <v>-485</v>
      </c>
      <c r="G170" s="34">
        <f>+Inputs!$D$3</f>
        <v>0.37951000000000001</v>
      </c>
      <c r="I170" s="27">
        <f t="shared" ref="I170:I188" si="58">+I169+H170</f>
        <v>4049</v>
      </c>
      <c r="K170" s="27">
        <f t="shared" si="54"/>
        <v>22</v>
      </c>
      <c r="L170" s="27">
        <f t="shared" ref="L170:L188" si="59">+L169+K170</f>
        <v>3564</v>
      </c>
      <c r="M170" s="27">
        <f t="shared" si="55"/>
        <v>8.3492200000000008</v>
      </c>
      <c r="N170" s="27">
        <f t="shared" si="56"/>
        <v>8.3492200000000008</v>
      </c>
      <c r="O170" s="27">
        <f t="shared" ref="O170:O188" si="60">+O169+N170</f>
        <v>-184.03440000000694</v>
      </c>
      <c r="P170" s="27">
        <f t="shared" ref="P170:P188" si="61">P169-N170</f>
        <v>184.03440000000694</v>
      </c>
    </row>
    <row r="171" spans="1:16">
      <c r="A171" s="31">
        <v>40940</v>
      </c>
      <c r="C171" s="6">
        <v>163</v>
      </c>
      <c r="D171" s="29">
        <f t="shared" si="52"/>
        <v>22</v>
      </c>
      <c r="E171" s="29">
        <f t="shared" si="57"/>
        <v>3586</v>
      </c>
      <c r="F171" s="29">
        <f t="shared" si="53"/>
        <v>-463</v>
      </c>
      <c r="G171" s="34">
        <f>+Inputs!$D$3</f>
        <v>0.37951000000000001</v>
      </c>
      <c r="I171" s="27">
        <f t="shared" si="58"/>
        <v>4049</v>
      </c>
      <c r="K171" s="27">
        <f t="shared" si="54"/>
        <v>22</v>
      </c>
      <c r="L171" s="27">
        <f t="shared" si="59"/>
        <v>3586</v>
      </c>
      <c r="M171" s="27">
        <f t="shared" si="55"/>
        <v>8.3492200000000008</v>
      </c>
      <c r="N171" s="27">
        <f t="shared" si="56"/>
        <v>8.3492200000000008</v>
      </c>
      <c r="O171" s="27">
        <f t="shared" si="60"/>
        <v>-175.68518000000694</v>
      </c>
      <c r="P171" s="27">
        <f t="shared" si="61"/>
        <v>175.68518000000694</v>
      </c>
    </row>
    <row r="172" spans="1:16">
      <c r="A172" s="30">
        <v>40969</v>
      </c>
      <c r="C172" s="6">
        <v>164</v>
      </c>
      <c r="D172" s="29">
        <f t="shared" si="52"/>
        <v>22</v>
      </c>
      <c r="E172" s="29">
        <f t="shared" si="57"/>
        <v>3608</v>
      </c>
      <c r="F172" s="29">
        <f t="shared" si="53"/>
        <v>-441</v>
      </c>
      <c r="G172" s="34">
        <f>+Inputs!$D$3</f>
        <v>0.37951000000000001</v>
      </c>
      <c r="I172" s="27">
        <f t="shared" si="58"/>
        <v>4049</v>
      </c>
      <c r="K172" s="27">
        <f t="shared" si="54"/>
        <v>22</v>
      </c>
      <c r="L172" s="27">
        <f t="shared" si="59"/>
        <v>3608</v>
      </c>
      <c r="M172" s="27">
        <f t="shared" si="55"/>
        <v>8.3492200000000008</v>
      </c>
      <c r="N172" s="27">
        <f t="shared" si="56"/>
        <v>8.3492200000000008</v>
      </c>
      <c r="O172" s="27">
        <f t="shared" si="60"/>
        <v>-167.33596000000693</v>
      </c>
      <c r="P172" s="27">
        <f t="shared" si="61"/>
        <v>167.33596000000693</v>
      </c>
    </row>
    <row r="173" spans="1:16">
      <c r="A173" s="31">
        <v>41000</v>
      </c>
      <c r="C173" s="6">
        <v>165</v>
      </c>
      <c r="D173" s="29">
        <f t="shared" si="52"/>
        <v>22</v>
      </c>
      <c r="E173" s="29">
        <f t="shared" si="57"/>
        <v>3630</v>
      </c>
      <c r="F173" s="29">
        <f t="shared" si="53"/>
        <v>-419</v>
      </c>
      <c r="G173" s="34">
        <f>+Inputs!$D$3</f>
        <v>0.37951000000000001</v>
      </c>
      <c r="I173" s="27">
        <f t="shared" si="58"/>
        <v>4049</v>
      </c>
      <c r="K173" s="27">
        <f t="shared" si="54"/>
        <v>22</v>
      </c>
      <c r="L173" s="27">
        <f t="shared" si="59"/>
        <v>3630</v>
      </c>
      <c r="M173" s="27">
        <f t="shared" si="55"/>
        <v>8.3492200000000008</v>
      </c>
      <c r="N173" s="27">
        <f t="shared" si="56"/>
        <v>8.3492200000000008</v>
      </c>
      <c r="O173" s="27">
        <f t="shared" si="60"/>
        <v>-158.98674000000693</v>
      </c>
      <c r="P173" s="27">
        <f t="shared" si="61"/>
        <v>158.98674000000693</v>
      </c>
    </row>
    <row r="174" spans="1:16">
      <c r="A174" s="30">
        <v>41030</v>
      </c>
      <c r="C174" s="6">
        <v>166</v>
      </c>
      <c r="D174" s="29">
        <f t="shared" si="52"/>
        <v>22</v>
      </c>
      <c r="E174" s="29">
        <f t="shared" si="57"/>
        <v>3652</v>
      </c>
      <c r="F174" s="29">
        <f t="shared" si="53"/>
        <v>-397</v>
      </c>
      <c r="G174" s="34">
        <f>+Inputs!$D$3</f>
        <v>0.37951000000000001</v>
      </c>
      <c r="I174" s="27">
        <f t="shared" si="58"/>
        <v>4049</v>
      </c>
      <c r="K174" s="27">
        <f t="shared" si="54"/>
        <v>22</v>
      </c>
      <c r="L174" s="27">
        <f t="shared" si="59"/>
        <v>3652</v>
      </c>
      <c r="M174" s="27">
        <f t="shared" si="55"/>
        <v>8.3492200000000008</v>
      </c>
      <c r="N174" s="27">
        <f t="shared" si="56"/>
        <v>8.3492200000000008</v>
      </c>
      <c r="O174" s="27">
        <f t="shared" si="60"/>
        <v>-150.63752000000693</v>
      </c>
      <c r="P174" s="27">
        <f t="shared" si="61"/>
        <v>150.63752000000693</v>
      </c>
    </row>
    <row r="175" spans="1:16">
      <c r="A175" s="31">
        <v>41061</v>
      </c>
      <c r="C175" s="6">
        <v>167</v>
      </c>
      <c r="D175" s="29">
        <f t="shared" si="52"/>
        <v>22</v>
      </c>
      <c r="E175" s="29">
        <f t="shared" si="57"/>
        <v>3674</v>
      </c>
      <c r="F175" s="29">
        <f t="shared" si="53"/>
        <v>-375</v>
      </c>
      <c r="G175" s="34">
        <f>+Inputs!$D$3</f>
        <v>0.37951000000000001</v>
      </c>
      <c r="I175" s="27">
        <f t="shared" si="58"/>
        <v>4049</v>
      </c>
      <c r="K175" s="27">
        <f t="shared" si="54"/>
        <v>22</v>
      </c>
      <c r="L175" s="27">
        <f t="shared" si="59"/>
        <v>3674</v>
      </c>
      <c r="M175" s="27">
        <f t="shared" si="55"/>
        <v>8.3492200000000008</v>
      </c>
      <c r="N175" s="27">
        <f t="shared" si="56"/>
        <v>8.3492200000000008</v>
      </c>
      <c r="O175" s="27">
        <f t="shared" si="60"/>
        <v>-142.28830000000693</v>
      </c>
      <c r="P175" s="27">
        <f t="shared" si="61"/>
        <v>142.28830000000693</v>
      </c>
    </row>
    <row r="176" spans="1:16">
      <c r="A176" s="30">
        <v>41091</v>
      </c>
      <c r="C176" s="6">
        <v>168</v>
      </c>
      <c r="D176" s="29">
        <f t="shared" si="52"/>
        <v>22</v>
      </c>
      <c r="E176" s="29">
        <f t="shared" si="57"/>
        <v>3696</v>
      </c>
      <c r="F176" s="29">
        <f t="shared" si="53"/>
        <v>-353</v>
      </c>
      <c r="G176" s="34">
        <f>+Inputs!$D$3</f>
        <v>0.37951000000000001</v>
      </c>
      <c r="I176" s="27">
        <f t="shared" si="58"/>
        <v>4049</v>
      </c>
      <c r="K176" s="27">
        <f t="shared" si="54"/>
        <v>22</v>
      </c>
      <c r="L176" s="27">
        <f t="shared" si="59"/>
        <v>3696</v>
      </c>
      <c r="M176" s="27">
        <f t="shared" si="55"/>
        <v>8.3492200000000008</v>
      </c>
      <c r="N176" s="27">
        <f t="shared" si="56"/>
        <v>8.3492200000000008</v>
      </c>
      <c r="O176" s="27">
        <f t="shared" si="60"/>
        <v>-133.93908000000692</v>
      </c>
      <c r="P176" s="27">
        <f t="shared" si="61"/>
        <v>133.93908000000692</v>
      </c>
    </row>
    <row r="177" spans="1:20">
      <c r="A177" s="31">
        <v>41122</v>
      </c>
      <c r="C177" s="6">
        <v>169</v>
      </c>
      <c r="D177" s="29">
        <f t="shared" si="52"/>
        <v>22</v>
      </c>
      <c r="E177" s="29">
        <f t="shared" si="57"/>
        <v>3718</v>
      </c>
      <c r="F177" s="29">
        <f t="shared" si="53"/>
        <v>-331</v>
      </c>
      <c r="G177" s="34">
        <f>+Inputs!$D$3</f>
        <v>0.37951000000000001</v>
      </c>
      <c r="I177" s="27">
        <f t="shared" si="58"/>
        <v>4049</v>
      </c>
      <c r="K177" s="27">
        <f t="shared" si="54"/>
        <v>22</v>
      </c>
      <c r="L177" s="27">
        <f t="shared" si="59"/>
        <v>3718</v>
      </c>
      <c r="M177" s="27">
        <f t="shared" si="55"/>
        <v>8.3492200000000008</v>
      </c>
      <c r="N177" s="27">
        <f t="shared" si="56"/>
        <v>8.3492200000000008</v>
      </c>
      <c r="O177" s="27">
        <f t="shared" si="60"/>
        <v>-125.58986000000692</v>
      </c>
      <c r="P177" s="27">
        <f t="shared" si="61"/>
        <v>125.58986000000692</v>
      </c>
    </row>
    <row r="178" spans="1:20">
      <c r="A178" s="30">
        <v>41153</v>
      </c>
      <c r="C178" s="6">
        <v>170</v>
      </c>
      <c r="D178" s="29">
        <f t="shared" si="52"/>
        <v>22</v>
      </c>
      <c r="E178" s="29">
        <f t="shared" si="57"/>
        <v>3740</v>
      </c>
      <c r="F178" s="29">
        <f t="shared" si="53"/>
        <v>-309</v>
      </c>
      <c r="G178" s="34">
        <f>+Inputs!$D$3</f>
        <v>0.37951000000000001</v>
      </c>
      <c r="I178" s="27">
        <f t="shared" si="58"/>
        <v>4049</v>
      </c>
      <c r="K178" s="27">
        <f t="shared" si="54"/>
        <v>22</v>
      </c>
      <c r="L178" s="27">
        <f t="shared" si="59"/>
        <v>3740</v>
      </c>
      <c r="M178" s="27">
        <f t="shared" si="55"/>
        <v>8.3492200000000008</v>
      </c>
      <c r="N178" s="27">
        <f t="shared" si="56"/>
        <v>8.3492200000000008</v>
      </c>
      <c r="O178" s="27">
        <f t="shared" si="60"/>
        <v>-117.24064000000692</v>
      </c>
      <c r="P178" s="27">
        <f t="shared" si="61"/>
        <v>117.24064000000692</v>
      </c>
    </row>
    <row r="179" spans="1:20">
      <c r="A179" s="31">
        <v>41183</v>
      </c>
      <c r="C179" s="6">
        <v>171</v>
      </c>
      <c r="D179" s="29">
        <f t="shared" si="52"/>
        <v>22</v>
      </c>
      <c r="E179" s="29">
        <f t="shared" si="57"/>
        <v>3762</v>
      </c>
      <c r="F179" s="29">
        <f t="shared" si="53"/>
        <v>-287</v>
      </c>
      <c r="G179" s="34">
        <f>+Inputs!$D$3</f>
        <v>0.37951000000000001</v>
      </c>
      <c r="I179" s="27">
        <f t="shared" si="58"/>
        <v>4049</v>
      </c>
      <c r="K179" s="27">
        <f t="shared" si="54"/>
        <v>22</v>
      </c>
      <c r="L179" s="27">
        <f t="shared" si="59"/>
        <v>3762</v>
      </c>
      <c r="M179" s="27">
        <f t="shared" si="55"/>
        <v>8.3492200000000008</v>
      </c>
      <c r="N179" s="27">
        <f t="shared" si="56"/>
        <v>8.3492200000000008</v>
      </c>
      <c r="O179" s="27">
        <f t="shared" si="60"/>
        <v>-108.89142000000692</v>
      </c>
      <c r="P179" s="27">
        <f t="shared" si="61"/>
        <v>108.89142000000692</v>
      </c>
    </row>
    <row r="180" spans="1:20">
      <c r="A180" s="30">
        <v>41214</v>
      </c>
      <c r="C180" s="6">
        <v>172</v>
      </c>
      <c r="D180" s="29">
        <f t="shared" si="52"/>
        <v>22</v>
      </c>
      <c r="E180" s="29">
        <f t="shared" si="57"/>
        <v>3784</v>
      </c>
      <c r="F180" s="29">
        <f t="shared" si="53"/>
        <v>-265</v>
      </c>
      <c r="G180" s="34">
        <f>+Inputs!$D$3</f>
        <v>0.37951000000000001</v>
      </c>
      <c r="I180" s="27">
        <f t="shared" si="58"/>
        <v>4049</v>
      </c>
      <c r="K180" s="27">
        <f t="shared" si="54"/>
        <v>22</v>
      </c>
      <c r="L180" s="27">
        <f t="shared" si="59"/>
        <v>3784</v>
      </c>
      <c r="M180" s="27">
        <f t="shared" si="55"/>
        <v>8.3492200000000008</v>
      </c>
      <c r="N180" s="27">
        <f t="shared" si="56"/>
        <v>8.3492200000000008</v>
      </c>
      <c r="O180" s="27">
        <f t="shared" si="60"/>
        <v>-100.54220000000691</v>
      </c>
      <c r="P180" s="27">
        <f t="shared" si="61"/>
        <v>100.54220000000691</v>
      </c>
    </row>
    <row r="181" spans="1:20">
      <c r="A181" s="31">
        <v>41244</v>
      </c>
      <c r="C181" s="6">
        <v>173</v>
      </c>
      <c r="D181" s="29">
        <f t="shared" si="52"/>
        <v>22</v>
      </c>
      <c r="E181" s="29">
        <f t="shared" si="57"/>
        <v>3806</v>
      </c>
      <c r="F181" s="29">
        <f t="shared" si="53"/>
        <v>-243</v>
      </c>
      <c r="G181" s="34">
        <f>+Inputs!$D$3</f>
        <v>0.37951000000000001</v>
      </c>
      <c r="I181" s="27">
        <f t="shared" si="58"/>
        <v>4049</v>
      </c>
      <c r="K181" s="27">
        <f t="shared" si="54"/>
        <v>22</v>
      </c>
      <c r="L181" s="27">
        <f t="shared" si="59"/>
        <v>3806</v>
      </c>
      <c r="M181" s="27">
        <f t="shared" si="55"/>
        <v>8.3492200000000008</v>
      </c>
      <c r="N181" s="27">
        <f t="shared" si="56"/>
        <v>8.3492200000000008</v>
      </c>
      <c r="O181" s="27">
        <f t="shared" si="60"/>
        <v>-92.192980000006912</v>
      </c>
      <c r="P181" s="27">
        <f t="shared" si="61"/>
        <v>92.192980000006912</v>
      </c>
    </row>
    <row r="182" spans="1:20">
      <c r="A182" s="30">
        <v>41275</v>
      </c>
      <c r="C182" s="6">
        <v>174</v>
      </c>
      <c r="D182" s="29">
        <f t="shared" si="52"/>
        <v>22</v>
      </c>
      <c r="E182" s="29">
        <f t="shared" si="57"/>
        <v>3828</v>
      </c>
      <c r="F182" s="29">
        <f t="shared" si="53"/>
        <v>-221</v>
      </c>
      <c r="G182" s="34">
        <f>+Inputs!$D$3</f>
        <v>0.37951000000000001</v>
      </c>
      <c r="I182" s="27">
        <f t="shared" si="58"/>
        <v>4049</v>
      </c>
      <c r="K182" s="27">
        <f t="shared" si="54"/>
        <v>22</v>
      </c>
      <c r="L182" s="27">
        <f t="shared" si="59"/>
        <v>3828</v>
      </c>
      <c r="M182" s="27">
        <f t="shared" si="55"/>
        <v>8.3492200000000008</v>
      </c>
      <c r="N182" s="27">
        <f t="shared" si="56"/>
        <v>8.3492200000000008</v>
      </c>
      <c r="O182" s="27">
        <f t="shared" si="60"/>
        <v>-83.84376000000691</v>
      </c>
      <c r="P182" s="27">
        <f t="shared" si="61"/>
        <v>83.84376000000691</v>
      </c>
    </row>
    <row r="183" spans="1:20">
      <c r="A183" s="31">
        <v>41306</v>
      </c>
      <c r="C183" s="6">
        <v>175</v>
      </c>
      <c r="D183" s="29">
        <f t="shared" si="52"/>
        <v>22</v>
      </c>
      <c r="E183" s="29">
        <f t="shared" si="57"/>
        <v>3850</v>
      </c>
      <c r="F183" s="29">
        <f t="shared" si="53"/>
        <v>-199</v>
      </c>
      <c r="G183" s="34">
        <f>+Inputs!$D$3</f>
        <v>0.37951000000000001</v>
      </c>
      <c r="I183" s="27">
        <f t="shared" si="58"/>
        <v>4049</v>
      </c>
      <c r="K183" s="27">
        <f t="shared" si="54"/>
        <v>22</v>
      </c>
      <c r="L183" s="27">
        <f t="shared" si="59"/>
        <v>3850</v>
      </c>
      <c r="M183" s="27">
        <f t="shared" si="55"/>
        <v>8.3492200000000008</v>
      </c>
      <c r="N183" s="27">
        <f t="shared" si="56"/>
        <v>8.3492200000000008</v>
      </c>
      <c r="O183" s="27">
        <f t="shared" si="60"/>
        <v>-75.494540000006907</v>
      </c>
      <c r="P183" s="27">
        <f t="shared" si="61"/>
        <v>75.494540000006907</v>
      </c>
    </row>
    <row r="184" spans="1:20">
      <c r="A184" s="30">
        <v>41334</v>
      </c>
      <c r="C184" s="6">
        <v>176</v>
      </c>
      <c r="D184" s="29">
        <f t="shared" si="52"/>
        <v>22</v>
      </c>
      <c r="E184" s="29">
        <f t="shared" si="57"/>
        <v>3872</v>
      </c>
      <c r="F184" s="29">
        <f t="shared" si="53"/>
        <v>-177</v>
      </c>
      <c r="G184" s="34">
        <f>+Inputs!$D$3</f>
        <v>0.37951000000000001</v>
      </c>
      <c r="I184" s="27">
        <f t="shared" si="58"/>
        <v>4049</v>
      </c>
      <c r="K184" s="27">
        <f t="shared" si="54"/>
        <v>22</v>
      </c>
      <c r="L184" s="27">
        <f t="shared" si="59"/>
        <v>3872</v>
      </c>
      <c r="M184" s="27">
        <f t="shared" si="55"/>
        <v>8.3492200000000008</v>
      </c>
      <c r="N184" s="27">
        <f t="shared" si="56"/>
        <v>8.3492200000000008</v>
      </c>
      <c r="O184" s="27">
        <f t="shared" si="60"/>
        <v>-67.145320000006905</v>
      </c>
      <c r="P184" s="27">
        <f t="shared" si="61"/>
        <v>67.145320000006905</v>
      </c>
    </row>
    <row r="185" spans="1:20">
      <c r="A185" s="31">
        <v>41365</v>
      </c>
      <c r="C185" s="6">
        <v>177</v>
      </c>
      <c r="D185" s="29">
        <f t="shared" si="52"/>
        <v>22</v>
      </c>
      <c r="E185" s="29">
        <f t="shared" si="57"/>
        <v>3894</v>
      </c>
      <c r="F185" s="29">
        <f t="shared" si="53"/>
        <v>-155</v>
      </c>
      <c r="G185" s="34">
        <f>+Inputs!$D$3</f>
        <v>0.37951000000000001</v>
      </c>
      <c r="I185" s="27">
        <f t="shared" si="58"/>
        <v>4049</v>
      </c>
      <c r="K185" s="27">
        <f t="shared" si="54"/>
        <v>22</v>
      </c>
      <c r="L185" s="27">
        <f t="shared" si="59"/>
        <v>3894</v>
      </c>
      <c r="M185" s="27">
        <f t="shared" si="55"/>
        <v>8.3492200000000008</v>
      </c>
      <c r="N185" s="27">
        <f t="shared" si="56"/>
        <v>8.3492200000000008</v>
      </c>
      <c r="O185" s="27">
        <f t="shared" si="60"/>
        <v>-58.796100000006902</v>
      </c>
      <c r="P185" s="27">
        <f t="shared" si="61"/>
        <v>58.796100000006902</v>
      </c>
    </row>
    <row r="186" spans="1:20">
      <c r="A186" s="30">
        <v>41395</v>
      </c>
      <c r="C186" s="6">
        <v>178</v>
      </c>
      <c r="D186" s="29">
        <f t="shared" si="52"/>
        <v>22</v>
      </c>
      <c r="E186" s="29">
        <f t="shared" si="57"/>
        <v>3916</v>
      </c>
      <c r="F186" s="29">
        <f t="shared" si="53"/>
        <v>-133</v>
      </c>
      <c r="G186" s="34">
        <f>+Inputs!$D$3</f>
        <v>0.37951000000000001</v>
      </c>
      <c r="I186" s="27">
        <f t="shared" si="58"/>
        <v>4049</v>
      </c>
      <c r="K186" s="27">
        <f t="shared" si="54"/>
        <v>22</v>
      </c>
      <c r="L186" s="27">
        <f t="shared" si="59"/>
        <v>3916</v>
      </c>
      <c r="M186" s="27">
        <f t="shared" si="55"/>
        <v>8.3492200000000008</v>
      </c>
      <c r="N186" s="27">
        <f t="shared" si="56"/>
        <v>8.3492200000000008</v>
      </c>
      <c r="O186" s="27">
        <f t="shared" si="60"/>
        <v>-50.4468800000069</v>
      </c>
      <c r="P186" s="27">
        <f t="shared" si="61"/>
        <v>50.4468800000069</v>
      </c>
    </row>
    <row r="187" spans="1:20">
      <c r="A187" s="31">
        <v>41426</v>
      </c>
      <c r="C187" s="6">
        <v>179</v>
      </c>
      <c r="D187" s="29">
        <f t="shared" si="52"/>
        <v>22</v>
      </c>
      <c r="E187" s="29">
        <f t="shared" si="57"/>
        <v>3938</v>
      </c>
      <c r="F187" s="29">
        <f t="shared" si="53"/>
        <v>-111</v>
      </c>
      <c r="G187" s="34">
        <f>+Inputs!$D$3</f>
        <v>0.37951000000000001</v>
      </c>
      <c r="I187" s="27">
        <f t="shared" si="58"/>
        <v>4049</v>
      </c>
      <c r="K187" s="27">
        <f t="shared" si="54"/>
        <v>22</v>
      </c>
      <c r="L187" s="27">
        <f t="shared" si="59"/>
        <v>3938</v>
      </c>
      <c r="M187" s="27">
        <f t="shared" si="55"/>
        <v>8.3492200000000008</v>
      </c>
      <c r="N187" s="27">
        <f t="shared" si="56"/>
        <v>8.3492200000000008</v>
      </c>
      <c r="O187" s="27">
        <f t="shared" si="60"/>
        <v>-42.097660000006897</v>
      </c>
      <c r="P187" s="27">
        <f t="shared" si="61"/>
        <v>42.097660000006897</v>
      </c>
    </row>
    <row r="188" spans="1:20">
      <c r="A188" s="30">
        <v>41456</v>
      </c>
      <c r="C188" s="6">
        <v>180</v>
      </c>
      <c r="D188" s="29">
        <f>-F187</f>
        <v>111</v>
      </c>
      <c r="E188" s="29">
        <f t="shared" si="57"/>
        <v>4049</v>
      </c>
      <c r="F188" s="29">
        <f t="shared" si="53"/>
        <v>0</v>
      </c>
      <c r="G188" s="34">
        <f>+Inputs!$D$3</f>
        <v>0.37951000000000001</v>
      </c>
      <c r="I188" s="27">
        <f t="shared" si="58"/>
        <v>4049</v>
      </c>
      <c r="K188" s="27">
        <f t="shared" si="54"/>
        <v>111</v>
      </c>
      <c r="L188" s="27">
        <f t="shared" si="59"/>
        <v>4049</v>
      </c>
      <c r="M188" s="27">
        <f t="shared" si="55"/>
        <v>42.125610000000002</v>
      </c>
      <c r="N188" s="27">
        <f t="shared" si="56"/>
        <v>42.125610000000002</v>
      </c>
      <c r="O188" s="27">
        <f t="shared" si="60"/>
        <v>2.7949999993104768E-2</v>
      </c>
      <c r="P188" s="27">
        <f t="shared" si="61"/>
        <v>-2.7949999993104768E-2</v>
      </c>
    </row>
    <row r="189" spans="1:20">
      <c r="A189" s="30"/>
      <c r="G189" s="28"/>
    </row>
    <row r="190" spans="1:20">
      <c r="A190" s="8" t="s">
        <v>43</v>
      </c>
      <c r="B190" s="33">
        <f>SUM(B9:B189)</f>
        <v>-4049</v>
      </c>
      <c r="D190" s="33">
        <f>SUM(D9:D189)</f>
        <v>4049</v>
      </c>
      <c r="G190" s="28"/>
      <c r="H190" s="33">
        <f>SUM(H9:H189)</f>
        <v>4049</v>
      </c>
      <c r="I190" s="33"/>
      <c r="J190" s="33">
        <f>SUM(J9:J189)</f>
        <v>1536.5955000000001</v>
      </c>
      <c r="K190" s="33">
        <f>SUM(K9:K189)</f>
        <v>4049</v>
      </c>
      <c r="L190" s="33"/>
      <c r="M190" s="33">
        <f>SUM(M9:M189)</f>
        <v>1536.6234499999998</v>
      </c>
      <c r="N190" s="33">
        <f>SUM(N9:N189)</f>
        <v>2.7949999993104768E-2</v>
      </c>
      <c r="O190" s="33">
        <f>SUM(O9:O189)</f>
        <v>-140546.52589000083</v>
      </c>
      <c r="P190" s="33">
        <f>SUM(P9:P189)</f>
        <v>140546.52589000083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RowHeight="15"/>
  <cols>
    <col min="1" max="16384" width="8.88671875" style="243"/>
  </cols>
  <sheetData/>
  <pageMargins left="0.75" right="0.75" top="1" bottom="1" header="0.5" footer="0.5"/>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transitionEvaluation="1" codeName="Sheet43">
    <pageSetUpPr autoPageBreaks="0" fitToPage="1"/>
  </sheetPr>
  <dimension ref="A1:AE193"/>
  <sheetViews>
    <sheetView defaultGridColor="0" topLeftCell="V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36312</v>
      </c>
      <c r="B9" s="32">
        <v>-426713</v>
      </c>
      <c r="C9" s="6">
        <v>1</v>
      </c>
      <c r="D9" s="29">
        <f t="shared" ref="D9:D40" si="0">ROUND(-(+$B$9/180)*1,0)</f>
        <v>2371</v>
      </c>
      <c r="E9" s="29">
        <f>+D9</f>
        <v>2371</v>
      </c>
      <c r="F9" s="29">
        <f t="shared" ref="F9:F40" si="1">$B$9+E9</f>
        <v>-424342</v>
      </c>
      <c r="G9" s="34">
        <f>+Inputs!$D$2</f>
        <v>0.3795</v>
      </c>
      <c r="H9" s="27">
        <f>-B9</f>
        <v>426713</v>
      </c>
      <c r="I9" s="27">
        <f>+H9</f>
        <v>426713</v>
      </c>
      <c r="J9" s="27">
        <f>H9*G9</f>
        <v>161937.58350000001</v>
      </c>
      <c r="K9" s="27">
        <f t="shared" ref="K9:K40" si="2">D9</f>
        <v>2371</v>
      </c>
      <c r="L9" s="27">
        <f>+K9</f>
        <v>2371</v>
      </c>
      <c r="M9" s="27">
        <f t="shared" ref="M9:M40" si="3">K9*G9</f>
        <v>899.79449999999997</v>
      </c>
      <c r="N9" s="27">
        <f t="shared" ref="N9:N40" si="4">M9-J9</f>
        <v>-161037.78900000002</v>
      </c>
      <c r="O9" s="27">
        <f>+N9</f>
        <v>-161037.78900000002</v>
      </c>
      <c r="P9" s="27">
        <f>-SUM(N9)</f>
        <v>161037.78900000002</v>
      </c>
      <c r="Q9" s="38">
        <f>VLOOKUP(Q8,A36:P215,5)</f>
        <v>301117</v>
      </c>
      <c r="R9" s="38">
        <f>VLOOKUP(R8,A36:P215,5)</f>
        <v>329569</v>
      </c>
      <c r="S9" s="38">
        <f>+R9-Q9</f>
        <v>28452</v>
      </c>
      <c r="T9" s="35" t="s">
        <v>64</v>
      </c>
      <c r="U9" s="161">
        <f>-IF(TYPE(VLOOKUP(U8,$A$9:$P$188,6,FALSE))=16,0,VLOOKUP(U8,$A$9:$P$188,6,FALSE))</f>
        <v>151677</v>
      </c>
      <c r="V9" s="161">
        <f>-IF(TYPE(VLOOKUP(V8,$A$9:$P$188,6,FALSE))=16,0,VLOOKUP(V8,$A$9:$P$188,6,FALSE))</f>
        <v>149306</v>
      </c>
      <c r="W9" s="161">
        <f t="shared" ref="W9:AE9" si="5">-IF(TYPE(VLOOKUP(W8,$A$9:$P$188,6,FALSE))=16,0,VLOOKUP(W8,$A$9:$P$188,6,FALSE))</f>
        <v>146935</v>
      </c>
      <c r="X9" s="161">
        <f t="shared" si="5"/>
        <v>144564</v>
      </c>
      <c r="Y9" s="161">
        <f t="shared" si="5"/>
        <v>142193</v>
      </c>
      <c r="Z9" s="161">
        <f t="shared" si="5"/>
        <v>139822</v>
      </c>
      <c r="AA9" s="161">
        <f t="shared" si="5"/>
        <v>137451</v>
      </c>
      <c r="AB9" s="161">
        <f t="shared" si="5"/>
        <v>135080</v>
      </c>
      <c r="AC9" s="161">
        <f t="shared" si="5"/>
        <v>132709</v>
      </c>
      <c r="AD9" s="161">
        <f t="shared" si="5"/>
        <v>130338</v>
      </c>
      <c r="AE9" s="161">
        <f t="shared" si="5"/>
        <v>127967</v>
      </c>
    </row>
    <row r="10" spans="1:31">
      <c r="A10" s="30">
        <v>36342</v>
      </c>
      <c r="B10" s="9"/>
      <c r="C10" s="6">
        <v>2</v>
      </c>
      <c r="D10" s="29">
        <f t="shared" si="0"/>
        <v>2371</v>
      </c>
      <c r="E10" s="29">
        <f t="shared" ref="E10:E41" si="6">+E9+D10</f>
        <v>4742</v>
      </c>
      <c r="F10" s="29">
        <f t="shared" si="1"/>
        <v>-421971</v>
      </c>
      <c r="G10" s="34">
        <f>+Inputs!$D$2</f>
        <v>0.3795</v>
      </c>
      <c r="H10" s="2"/>
      <c r="I10" s="27">
        <f t="shared" ref="I10:I41" si="7">+I9+H10</f>
        <v>426713</v>
      </c>
      <c r="J10" s="27"/>
      <c r="K10" s="27">
        <f t="shared" si="2"/>
        <v>2371</v>
      </c>
      <c r="L10" s="27">
        <f t="shared" ref="L10:L41" si="8">+L9+K10</f>
        <v>4742</v>
      </c>
      <c r="M10" s="27">
        <f t="shared" si="3"/>
        <v>899.79449999999997</v>
      </c>
      <c r="N10" s="27">
        <f t="shared" si="4"/>
        <v>899.79449999999997</v>
      </c>
      <c r="O10" s="27">
        <f t="shared" ref="O10:O41" si="9">+O9+N10</f>
        <v>-160137.99450000003</v>
      </c>
      <c r="P10" s="27">
        <f t="shared" ref="P10:P41" si="10">P9-N10</f>
        <v>160137.99450000003</v>
      </c>
      <c r="Q10" s="38">
        <f>VLOOKUP(Q8,A36:P215,15)</f>
        <v>-47661.785200000522</v>
      </c>
      <c r="R10" s="38">
        <f>VLOOKUP(R8,A36:P215,15)</f>
        <v>-36863.966680000551</v>
      </c>
      <c r="S10" s="38">
        <f>+R10-Q10</f>
        <v>10797.818519999972</v>
      </c>
      <c r="T10" s="36" t="s">
        <v>69</v>
      </c>
    </row>
    <row r="11" spans="1:31">
      <c r="A11" s="31">
        <v>36373</v>
      </c>
      <c r="B11" s="5"/>
      <c r="C11" s="6">
        <v>3</v>
      </c>
      <c r="D11" s="29">
        <f t="shared" si="0"/>
        <v>2371</v>
      </c>
      <c r="E11" s="29">
        <f t="shared" si="6"/>
        <v>7113</v>
      </c>
      <c r="F11" s="29">
        <f t="shared" si="1"/>
        <v>-419600</v>
      </c>
      <c r="G11" s="34">
        <f>+Inputs!$D$2</f>
        <v>0.3795</v>
      </c>
      <c r="H11" s="2"/>
      <c r="I11" s="27">
        <f t="shared" si="7"/>
        <v>426713</v>
      </c>
      <c r="J11" s="27"/>
      <c r="K11" s="27">
        <f t="shared" si="2"/>
        <v>2371</v>
      </c>
      <c r="L11" s="27">
        <f t="shared" si="8"/>
        <v>7113</v>
      </c>
      <c r="M11" s="27">
        <f t="shared" si="3"/>
        <v>899.79449999999997</v>
      </c>
      <c r="N11" s="27">
        <f t="shared" si="4"/>
        <v>899.79449999999997</v>
      </c>
      <c r="O11" s="27">
        <f t="shared" si="9"/>
        <v>-159238.20000000004</v>
      </c>
      <c r="P11" s="27">
        <f t="shared" si="10"/>
        <v>159238.20000000004</v>
      </c>
      <c r="Q11" s="38">
        <f>+VLOOKUP(Q8,A36:P215,16)</f>
        <v>47661.785200000522</v>
      </c>
      <c r="R11" s="38">
        <f>+VLOOKUP(R8,A36:P215,16)</f>
        <v>36863.966680000551</v>
      </c>
      <c r="S11" s="38">
        <f>(+Q11+R11)/2</f>
        <v>42262.875940000537</v>
      </c>
      <c r="T11" s="36" t="s">
        <v>113</v>
      </c>
      <c r="U11" s="161">
        <f>IF(TYPE(VLOOKUP(U8,$A$9:$P$188,16,FALSE))=16,0,VLOOKUP(U8,$A$9:$P$188,16,FALSE))</f>
        <v>57559.785510000496</v>
      </c>
      <c r="V11" s="161">
        <f t="shared" ref="V11:AE11" si="11">IF(TYPE(VLOOKUP(V8,$A$9:$P$188,16,FALSE))=16,0,VLOOKUP(V8,$A$9:$P$188,16,FALSE))</f>
        <v>56659.967300000499</v>
      </c>
      <c r="W11" s="161">
        <f t="shared" si="11"/>
        <v>55760.149090000501</v>
      </c>
      <c r="X11" s="161">
        <f t="shared" si="11"/>
        <v>54860.330880000503</v>
      </c>
      <c r="Y11" s="161">
        <f t="shared" si="11"/>
        <v>53960.512670000506</v>
      </c>
      <c r="Z11" s="161">
        <f t="shared" si="11"/>
        <v>53060.694460000508</v>
      </c>
      <c r="AA11" s="161">
        <f t="shared" si="11"/>
        <v>52160.87625000051</v>
      </c>
      <c r="AB11" s="161">
        <f t="shared" si="11"/>
        <v>51261.058040000513</v>
      </c>
      <c r="AC11" s="161">
        <f t="shared" si="11"/>
        <v>50361.239830000515</v>
      </c>
      <c r="AD11" s="161">
        <f t="shared" si="11"/>
        <v>49461.421620000518</v>
      </c>
      <c r="AE11" s="161">
        <f t="shared" si="11"/>
        <v>48561.60341000052</v>
      </c>
    </row>
    <row r="12" spans="1:31">
      <c r="A12" s="30">
        <v>36404</v>
      </c>
      <c r="B12" s="3"/>
      <c r="C12" s="6">
        <v>4</v>
      </c>
      <c r="D12" s="29">
        <f t="shared" si="0"/>
        <v>2371</v>
      </c>
      <c r="E12" s="29">
        <f t="shared" si="6"/>
        <v>9484</v>
      </c>
      <c r="F12" s="29">
        <f t="shared" si="1"/>
        <v>-417229</v>
      </c>
      <c r="G12" s="34">
        <f>+Inputs!$D$2</f>
        <v>0.3795</v>
      </c>
      <c r="H12" s="2"/>
      <c r="I12" s="27">
        <f t="shared" si="7"/>
        <v>426713</v>
      </c>
      <c r="J12" s="27"/>
      <c r="K12" s="27">
        <f t="shared" si="2"/>
        <v>2371</v>
      </c>
      <c r="L12" s="27">
        <f t="shared" si="8"/>
        <v>9484</v>
      </c>
      <c r="M12" s="27">
        <f t="shared" si="3"/>
        <v>899.79449999999997</v>
      </c>
      <c r="N12" s="27">
        <f t="shared" si="4"/>
        <v>899.79449999999997</v>
      </c>
      <c r="O12" s="27">
        <f t="shared" si="9"/>
        <v>-158338.40550000005</v>
      </c>
      <c r="P12" s="27">
        <f t="shared" si="10"/>
        <v>158338.40550000005</v>
      </c>
      <c r="Q12" s="39"/>
      <c r="R12" s="40"/>
      <c r="S12" s="40"/>
      <c r="T12" s="36"/>
    </row>
    <row r="13" spans="1:31">
      <c r="A13" s="31">
        <v>36434</v>
      </c>
      <c r="B13" s="3"/>
      <c r="C13" s="6">
        <v>5</v>
      </c>
      <c r="D13" s="29">
        <f t="shared" si="0"/>
        <v>2371</v>
      </c>
      <c r="E13" s="29">
        <f t="shared" si="6"/>
        <v>11855</v>
      </c>
      <c r="F13" s="29">
        <f t="shared" si="1"/>
        <v>-414858</v>
      </c>
      <c r="G13" s="34">
        <f>+Inputs!$D$2</f>
        <v>0.3795</v>
      </c>
      <c r="H13" s="2"/>
      <c r="I13" s="27">
        <f t="shared" si="7"/>
        <v>426713</v>
      </c>
      <c r="J13" s="27"/>
      <c r="K13" s="27">
        <f t="shared" si="2"/>
        <v>2371</v>
      </c>
      <c r="L13" s="27">
        <f t="shared" si="8"/>
        <v>11855</v>
      </c>
      <c r="M13" s="27">
        <f t="shared" si="3"/>
        <v>899.79449999999997</v>
      </c>
      <c r="N13" s="27">
        <f t="shared" si="4"/>
        <v>899.79449999999997</v>
      </c>
      <c r="O13" s="27">
        <f t="shared" si="9"/>
        <v>-157438.61100000006</v>
      </c>
      <c r="P13" s="27">
        <f t="shared" si="10"/>
        <v>157438.61100000006</v>
      </c>
      <c r="Q13" s="38">
        <f>VLOOKUP(Q8,A36:P215,9)</f>
        <v>426713</v>
      </c>
      <c r="R13" s="38">
        <f>VLOOKUP(R8,A36:P215,9)</f>
        <v>426713</v>
      </c>
      <c r="S13" s="38">
        <f>+R13-Q13</f>
        <v>0</v>
      </c>
      <c r="T13" s="36" t="s">
        <v>70</v>
      </c>
    </row>
    <row r="14" spans="1:31">
      <c r="A14" s="30">
        <v>36465</v>
      </c>
      <c r="B14" s="3"/>
      <c r="C14" s="6">
        <v>6</v>
      </c>
      <c r="D14" s="29">
        <f t="shared" si="0"/>
        <v>2371</v>
      </c>
      <c r="E14" s="29">
        <f t="shared" si="6"/>
        <v>14226</v>
      </c>
      <c r="F14" s="29">
        <f t="shared" si="1"/>
        <v>-412487</v>
      </c>
      <c r="G14" s="34">
        <f>+Inputs!$D$2</f>
        <v>0.3795</v>
      </c>
      <c r="H14" s="2"/>
      <c r="I14" s="27">
        <f t="shared" si="7"/>
        <v>426713</v>
      </c>
      <c r="J14" s="27"/>
      <c r="K14" s="27">
        <f t="shared" si="2"/>
        <v>2371</v>
      </c>
      <c r="L14" s="27">
        <f t="shared" si="8"/>
        <v>14226</v>
      </c>
      <c r="M14" s="27">
        <f t="shared" si="3"/>
        <v>899.79449999999997</v>
      </c>
      <c r="N14" s="27">
        <f t="shared" si="4"/>
        <v>899.79449999999997</v>
      </c>
      <c r="O14" s="27">
        <f t="shared" si="9"/>
        <v>-156538.81650000007</v>
      </c>
      <c r="P14" s="27">
        <f t="shared" si="10"/>
        <v>156538.81650000007</v>
      </c>
      <c r="Q14" s="38">
        <f>VLOOKUP(Q8,A36:P215,12)</f>
        <v>301117</v>
      </c>
      <c r="R14" s="38">
        <f>VLOOKUP(R8,A36:P215,12)</f>
        <v>329569</v>
      </c>
      <c r="S14" s="38">
        <f>+R14-Q14</f>
        <v>28452</v>
      </c>
      <c r="T14" s="37" t="s">
        <v>93</v>
      </c>
    </row>
    <row r="15" spans="1:31">
      <c r="A15" s="31">
        <v>36495</v>
      </c>
      <c r="B15" s="3"/>
      <c r="C15" s="6">
        <v>7</v>
      </c>
      <c r="D15" s="29">
        <f t="shared" si="0"/>
        <v>2371</v>
      </c>
      <c r="E15" s="29">
        <f t="shared" si="6"/>
        <v>16597</v>
      </c>
      <c r="F15" s="29">
        <f t="shared" si="1"/>
        <v>-410116</v>
      </c>
      <c r="G15" s="34">
        <f>+Inputs!$D$2</f>
        <v>0.3795</v>
      </c>
      <c r="H15" s="2"/>
      <c r="I15" s="27">
        <f t="shared" si="7"/>
        <v>426713</v>
      </c>
      <c r="J15" s="27"/>
      <c r="K15" s="27">
        <f t="shared" si="2"/>
        <v>2371</v>
      </c>
      <c r="L15" s="27">
        <f t="shared" si="8"/>
        <v>16597</v>
      </c>
      <c r="M15" s="27">
        <f t="shared" si="3"/>
        <v>899.79449999999997</v>
      </c>
      <c r="N15" s="27">
        <f t="shared" si="4"/>
        <v>899.79449999999997</v>
      </c>
      <c r="O15" s="27">
        <f t="shared" si="9"/>
        <v>-155639.02200000008</v>
      </c>
      <c r="P15" s="27">
        <f t="shared" si="10"/>
        <v>155639.02200000008</v>
      </c>
    </row>
    <row r="16" spans="1:31">
      <c r="A16" s="30">
        <v>36526</v>
      </c>
      <c r="B16" s="3"/>
      <c r="C16" s="6">
        <v>8</v>
      </c>
      <c r="D16" s="29">
        <f t="shared" si="0"/>
        <v>2371</v>
      </c>
      <c r="E16" s="29">
        <f t="shared" si="6"/>
        <v>18968</v>
      </c>
      <c r="F16" s="29">
        <f t="shared" si="1"/>
        <v>-407745</v>
      </c>
      <c r="G16" s="34">
        <f>+Inputs!$D$2</f>
        <v>0.3795</v>
      </c>
      <c r="H16" s="2"/>
      <c r="I16" s="27">
        <f t="shared" si="7"/>
        <v>426713</v>
      </c>
      <c r="J16" s="27"/>
      <c r="K16" s="27">
        <f t="shared" si="2"/>
        <v>2371</v>
      </c>
      <c r="L16" s="27">
        <f t="shared" si="8"/>
        <v>18968</v>
      </c>
      <c r="M16" s="27">
        <f t="shared" si="3"/>
        <v>899.79449999999997</v>
      </c>
      <c r="N16" s="27">
        <f t="shared" si="4"/>
        <v>899.79449999999997</v>
      </c>
      <c r="O16" s="27">
        <f t="shared" si="9"/>
        <v>-154739.2275000001</v>
      </c>
      <c r="P16" s="27">
        <f t="shared" si="10"/>
        <v>154739.2275000001</v>
      </c>
      <c r="Q16" s="4"/>
      <c r="R16" s="4"/>
      <c r="S16" s="4"/>
    </row>
    <row r="17" spans="1:19">
      <c r="A17" s="31">
        <v>36557</v>
      </c>
      <c r="B17" s="3"/>
      <c r="C17" s="6">
        <v>9</v>
      </c>
      <c r="D17" s="29">
        <f t="shared" si="0"/>
        <v>2371</v>
      </c>
      <c r="E17" s="29">
        <f t="shared" si="6"/>
        <v>21339</v>
      </c>
      <c r="F17" s="29">
        <f t="shared" si="1"/>
        <v>-405374</v>
      </c>
      <c r="G17" s="34">
        <f>+Inputs!$D$2</f>
        <v>0.3795</v>
      </c>
      <c r="H17" s="2"/>
      <c r="I17" s="27">
        <f t="shared" si="7"/>
        <v>426713</v>
      </c>
      <c r="J17" s="27"/>
      <c r="K17" s="27">
        <f t="shared" si="2"/>
        <v>2371</v>
      </c>
      <c r="L17" s="27">
        <f t="shared" si="8"/>
        <v>21339</v>
      </c>
      <c r="M17" s="27">
        <f t="shared" si="3"/>
        <v>899.79449999999997</v>
      </c>
      <c r="N17" s="27">
        <f t="shared" si="4"/>
        <v>899.79449999999997</v>
      </c>
      <c r="O17" s="27">
        <f t="shared" si="9"/>
        <v>-153839.43300000011</v>
      </c>
      <c r="P17" s="27">
        <f t="shared" si="10"/>
        <v>153839.43300000011</v>
      </c>
      <c r="Q17" s="4"/>
      <c r="R17" s="4"/>
      <c r="S17" s="4"/>
    </row>
    <row r="18" spans="1:19">
      <c r="A18" s="30">
        <v>36586</v>
      </c>
      <c r="B18" s="3"/>
      <c r="C18" s="6">
        <v>10</v>
      </c>
      <c r="D18" s="29">
        <f t="shared" si="0"/>
        <v>2371</v>
      </c>
      <c r="E18" s="29">
        <f t="shared" si="6"/>
        <v>23710</v>
      </c>
      <c r="F18" s="29">
        <f t="shared" si="1"/>
        <v>-403003</v>
      </c>
      <c r="G18" s="34">
        <f>+Inputs!$D$2</f>
        <v>0.3795</v>
      </c>
      <c r="H18" s="2"/>
      <c r="I18" s="27">
        <f t="shared" si="7"/>
        <v>426713</v>
      </c>
      <c r="J18" s="27"/>
      <c r="K18" s="27">
        <f t="shared" si="2"/>
        <v>2371</v>
      </c>
      <c r="L18" s="27">
        <f t="shared" si="8"/>
        <v>23710</v>
      </c>
      <c r="M18" s="27">
        <f t="shared" si="3"/>
        <v>899.79449999999997</v>
      </c>
      <c r="N18" s="27">
        <f t="shared" si="4"/>
        <v>899.79449999999997</v>
      </c>
      <c r="O18" s="27">
        <f t="shared" si="9"/>
        <v>-152939.63850000012</v>
      </c>
      <c r="P18" s="27">
        <f t="shared" si="10"/>
        <v>152939.63850000012</v>
      </c>
      <c r="Q18" s="4"/>
      <c r="R18" s="4"/>
      <c r="S18" s="4"/>
    </row>
    <row r="19" spans="1:19">
      <c r="A19" s="31">
        <v>36617</v>
      </c>
      <c r="B19" s="3"/>
      <c r="C19" s="6">
        <v>11</v>
      </c>
      <c r="D19" s="29">
        <f t="shared" si="0"/>
        <v>2371</v>
      </c>
      <c r="E19" s="29">
        <f t="shared" si="6"/>
        <v>26081</v>
      </c>
      <c r="F19" s="29">
        <f t="shared" si="1"/>
        <v>-400632</v>
      </c>
      <c r="G19" s="34">
        <f>+Inputs!$D$2</f>
        <v>0.3795</v>
      </c>
      <c r="H19" s="2"/>
      <c r="I19" s="27">
        <f t="shared" si="7"/>
        <v>426713</v>
      </c>
      <c r="J19" s="27"/>
      <c r="K19" s="27">
        <f t="shared" si="2"/>
        <v>2371</v>
      </c>
      <c r="L19" s="27">
        <f t="shared" si="8"/>
        <v>26081</v>
      </c>
      <c r="M19" s="27">
        <f t="shared" si="3"/>
        <v>899.79449999999997</v>
      </c>
      <c r="N19" s="27">
        <f t="shared" si="4"/>
        <v>899.79449999999997</v>
      </c>
      <c r="O19" s="27">
        <f t="shared" si="9"/>
        <v>-152039.84400000013</v>
      </c>
      <c r="P19" s="27">
        <f t="shared" si="10"/>
        <v>152039.84400000013</v>
      </c>
      <c r="Q19" s="4"/>
      <c r="R19" s="4"/>
      <c r="S19" s="4"/>
    </row>
    <row r="20" spans="1:19">
      <c r="A20" s="30">
        <v>36647</v>
      </c>
      <c r="B20" s="3"/>
      <c r="C20" s="6">
        <v>12</v>
      </c>
      <c r="D20" s="29">
        <f t="shared" si="0"/>
        <v>2371</v>
      </c>
      <c r="E20" s="29">
        <f t="shared" si="6"/>
        <v>28452</v>
      </c>
      <c r="F20" s="29">
        <f t="shared" si="1"/>
        <v>-398261</v>
      </c>
      <c r="G20" s="34">
        <f>+Inputs!$D$2</f>
        <v>0.3795</v>
      </c>
      <c r="H20" s="2"/>
      <c r="I20" s="27">
        <f t="shared" si="7"/>
        <v>426713</v>
      </c>
      <c r="J20" s="27"/>
      <c r="K20" s="27">
        <f t="shared" si="2"/>
        <v>2371</v>
      </c>
      <c r="L20" s="27">
        <f t="shared" si="8"/>
        <v>28452</v>
      </c>
      <c r="M20" s="27">
        <f t="shared" si="3"/>
        <v>899.79449999999997</v>
      </c>
      <c r="N20" s="27">
        <f t="shared" si="4"/>
        <v>899.79449999999997</v>
      </c>
      <c r="O20" s="27">
        <f t="shared" si="9"/>
        <v>-151140.04950000014</v>
      </c>
      <c r="P20" s="27">
        <f t="shared" si="10"/>
        <v>151140.04950000014</v>
      </c>
      <c r="Q20" s="4"/>
      <c r="R20" s="4"/>
      <c r="S20" s="4"/>
    </row>
    <row r="21" spans="1:19">
      <c r="A21" s="31">
        <v>36678</v>
      </c>
      <c r="B21" s="3"/>
      <c r="C21" s="6">
        <v>13</v>
      </c>
      <c r="D21" s="29">
        <f t="shared" si="0"/>
        <v>2371</v>
      </c>
      <c r="E21" s="29">
        <f t="shared" si="6"/>
        <v>30823</v>
      </c>
      <c r="F21" s="29">
        <f t="shared" si="1"/>
        <v>-395890</v>
      </c>
      <c r="G21" s="34">
        <f>+Inputs!$D$2</f>
        <v>0.3795</v>
      </c>
      <c r="H21" s="2"/>
      <c r="I21" s="27">
        <f t="shared" si="7"/>
        <v>426713</v>
      </c>
      <c r="J21" s="27"/>
      <c r="K21" s="27">
        <f t="shared" si="2"/>
        <v>2371</v>
      </c>
      <c r="L21" s="27">
        <f t="shared" si="8"/>
        <v>30823</v>
      </c>
      <c r="M21" s="27">
        <f t="shared" si="3"/>
        <v>899.79449999999997</v>
      </c>
      <c r="N21" s="27">
        <f t="shared" si="4"/>
        <v>899.79449999999997</v>
      </c>
      <c r="O21" s="27">
        <f t="shared" si="9"/>
        <v>-150240.25500000015</v>
      </c>
      <c r="P21" s="27">
        <f t="shared" si="10"/>
        <v>150240.25500000015</v>
      </c>
      <c r="Q21" s="4"/>
      <c r="R21" s="4"/>
      <c r="S21" s="4"/>
    </row>
    <row r="22" spans="1:19">
      <c r="A22" s="30">
        <v>36708</v>
      </c>
      <c r="B22" s="3"/>
      <c r="C22" s="6">
        <v>14</v>
      </c>
      <c r="D22" s="29">
        <f t="shared" si="0"/>
        <v>2371</v>
      </c>
      <c r="E22" s="29">
        <f t="shared" si="6"/>
        <v>33194</v>
      </c>
      <c r="F22" s="29">
        <f t="shared" si="1"/>
        <v>-393519</v>
      </c>
      <c r="G22" s="34">
        <f>+Inputs!$D$2</f>
        <v>0.3795</v>
      </c>
      <c r="H22" s="2"/>
      <c r="I22" s="27">
        <f t="shared" si="7"/>
        <v>426713</v>
      </c>
      <c r="J22" s="27"/>
      <c r="K22" s="27">
        <f t="shared" si="2"/>
        <v>2371</v>
      </c>
      <c r="L22" s="27">
        <f t="shared" si="8"/>
        <v>33194</v>
      </c>
      <c r="M22" s="27">
        <f t="shared" si="3"/>
        <v>899.79449999999997</v>
      </c>
      <c r="N22" s="27">
        <f t="shared" si="4"/>
        <v>899.79449999999997</v>
      </c>
      <c r="O22" s="27">
        <f t="shared" si="9"/>
        <v>-149340.46050000016</v>
      </c>
      <c r="P22" s="27">
        <f t="shared" si="10"/>
        <v>149340.46050000016</v>
      </c>
      <c r="Q22" s="4"/>
      <c r="R22" s="4"/>
      <c r="S22" s="4"/>
    </row>
    <row r="23" spans="1:19">
      <c r="A23" s="31">
        <v>36739</v>
      </c>
      <c r="B23" s="3"/>
      <c r="C23" s="6">
        <v>15</v>
      </c>
      <c r="D23" s="29">
        <f t="shared" si="0"/>
        <v>2371</v>
      </c>
      <c r="E23" s="29">
        <f t="shared" si="6"/>
        <v>35565</v>
      </c>
      <c r="F23" s="29">
        <f t="shared" si="1"/>
        <v>-391148</v>
      </c>
      <c r="G23" s="34">
        <f>+Inputs!$D$2</f>
        <v>0.3795</v>
      </c>
      <c r="H23" s="2"/>
      <c r="I23" s="27">
        <f t="shared" si="7"/>
        <v>426713</v>
      </c>
      <c r="J23" s="27"/>
      <c r="K23" s="27">
        <f t="shared" si="2"/>
        <v>2371</v>
      </c>
      <c r="L23" s="27">
        <f t="shared" si="8"/>
        <v>35565</v>
      </c>
      <c r="M23" s="27">
        <f t="shared" si="3"/>
        <v>899.79449999999997</v>
      </c>
      <c r="N23" s="27">
        <f t="shared" si="4"/>
        <v>899.79449999999997</v>
      </c>
      <c r="O23" s="27">
        <f t="shared" si="9"/>
        <v>-148440.66600000017</v>
      </c>
      <c r="P23" s="27">
        <f t="shared" si="10"/>
        <v>148440.66600000017</v>
      </c>
      <c r="Q23" s="4"/>
      <c r="R23" s="4"/>
      <c r="S23" s="4"/>
    </row>
    <row r="24" spans="1:19">
      <c r="A24" s="30">
        <v>36770</v>
      </c>
      <c r="B24" s="3"/>
      <c r="C24" s="6">
        <v>16</v>
      </c>
      <c r="D24" s="29">
        <f t="shared" si="0"/>
        <v>2371</v>
      </c>
      <c r="E24" s="29">
        <f t="shared" si="6"/>
        <v>37936</v>
      </c>
      <c r="F24" s="29">
        <f t="shared" si="1"/>
        <v>-388777</v>
      </c>
      <c r="G24" s="34">
        <f>+Inputs!$D$2</f>
        <v>0.3795</v>
      </c>
      <c r="H24" s="2"/>
      <c r="I24" s="27">
        <f t="shared" si="7"/>
        <v>426713</v>
      </c>
      <c r="J24" s="27"/>
      <c r="K24" s="27">
        <f t="shared" si="2"/>
        <v>2371</v>
      </c>
      <c r="L24" s="27">
        <f t="shared" si="8"/>
        <v>37936</v>
      </c>
      <c r="M24" s="27">
        <f t="shared" si="3"/>
        <v>899.79449999999997</v>
      </c>
      <c r="N24" s="27">
        <f t="shared" si="4"/>
        <v>899.79449999999997</v>
      </c>
      <c r="O24" s="27">
        <f t="shared" si="9"/>
        <v>-147540.87150000018</v>
      </c>
      <c r="P24" s="27">
        <f t="shared" si="10"/>
        <v>147540.87150000018</v>
      </c>
      <c r="Q24" s="4"/>
      <c r="R24" s="4"/>
      <c r="S24" s="4"/>
    </row>
    <row r="25" spans="1:19">
      <c r="A25" s="31">
        <v>36800</v>
      </c>
      <c r="B25" s="3"/>
      <c r="C25" s="6">
        <v>17</v>
      </c>
      <c r="D25" s="29">
        <f t="shared" si="0"/>
        <v>2371</v>
      </c>
      <c r="E25" s="29">
        <f t="shared" si="6"/>
        <v>40307</v>
      </c>
      <c r="F25" s="29">
        <f t="shared" si="1"/>
        <v>-386406</v>
      </c>
      <c r="G25" s="34">
        <f>+Inputs!$D$2</f>
        <v>0.3795</v>
      </c>
      <c r="H25" s="2"/>
      <c r="I25" s="27">
        <f t="shared" si="7"/>
        <v>426713</v>
      </c>
      <c r="J25" s="27"/>
      <c r="K25" s="27">
        <f t="shared" si="2"/>
        <v>2371</v>
      </c>
      <c r="L25" s="27">
        <f t="shared" si="8"/>
        <v>40307</v>
      </c>
      <c r="M25" s="27">
        <f t="shared" si="3"/>
        <v>899.79449999999997</v>
      </c>
      <c r="N25" s="27">
        <f t="shared" si="4"/>
        <v>899.79449999999997</v>
      </c>
      <c r="O25" s="27">
        <f t="shared" si="9"/>
        <v>-146641.07700000019</v>
      </c>
      <c r="P25" s="27">
        <f t="shared" si="10"/>
        <v>146641.07700000019</v>
      </c>
      <c r="Q25" s="4"/>
      <c r="R25" s="4"/>
      <c r="S25" s="4"/>
    </row>
    <row r="26" spans="1:19">
      <c r="A26" s="30">
        <v>36831</v>
      </c>
      <c r="B26" s="3"/>
      <c r="C26" s="6">
        <v>18</v>
      </c>
      <c r="D26" s="29">
        <f t="shared" si="0"/>
        <v>2371</v>
      </c>
      <c r="E26" s="29">
        <f t="shared" si="6"/>
        <v>42678</v>
      </c>
      <c r="F26" s="29">
        <f t="shared" si="1"/>
        <v>-384035</v>
      </c>
      <c r="G26" s="34">
        <f>+Inputs!$D$2</f>
        <v>0.3795</v>
      </c>
      <c r="H26" s="2"/>
      <c r="I26" s="27">
        <f t="shared" si="7"/>
        <v>426713</v>
      </c>
      <c r="J26" s="27"/>
      <c r="K26" s="27">
        <f t="shared" si="2"/>
        <v>2371</v>
      </c>
      <c r="L26" s="27">
        <f t="shared" si="8"/>
        <v>42678</v>
      </c>
      <c r="M26" s="27">
        <f t="shared" si="3"/>
        <v>899.79449999999997</v>
      </c>
      <c r="N26" s="27">
        <f t="shared" si="4"/>
        <v>899.79449999999997</v>
      </c>
      <c r="O26" s="27">
        <f t="shared" si="9"/>
        <v>-145741.2825000002</v>
      </c>
      <c r="P26" s="27">
        <f t="shared" si="10"/>
        <v>145741.2825000002</v>
      </c>
      <c r="Q26" s="4"/>
      <c r="R26" s="4"/>
      <c r="S26" s="4"/>
    </row>
    <row r="27" spans="1:19">
      <c r="A27" s="31">
        <v>36861</v>
      </c>
      <c r="B27" s="3"/>
      <c r="C27" s="6">
        <v>19</v>
      </c>
      <c r="D27" s="29">
        <f t="shared" si="0"/>
        <v>2371</v>
      </c>
      <c r="E27" s="29">
        <f t="shared" si="6"/>
        <v>45049</v>
      </c>
      <c r="F27" s="29">
        <f t="shared" si="1"/>
        <v>-381664</v>
      </c>
      <c r="G27" s="34">
        <f>+Inputs!$D$2</f>
        <v>0.3795</v>
      </c>
      <c r="H27" s="2"/>
      <c r="I27" s="27">
        <f t="shared" si="7"/>
        <v>426713</v>
      </c>
      <c r="J27" s="27"/>
      <c r="K27" s="27">
        <f t="shared" si="2"/>
        <v>2371</v>
      </c>
      <c r="L27" s="27">
        <f t="shared" si="8"/>
        <v>45049</v>
      </c>
      <c r="M27" s="27">
        <f t="shared" si="3"/>
        <v>899.79449999999997</v>
      </c>
      <c r="N27" s="27">
        <f t="shared" si="4"/>
        <v>899.79449999999997</v>
      </c>
      <c r="O27" s="27">
        <f t="shared" si="9"/>
        <v>-144841.48800000022</v>
      </c>
      <c r="P27" s="27">
        <f t="shared" si="10"/>
        <v>144841.48800000022</v>
      </c>
      <c r="Q27" s="4"/>
      <c r="R27" s="4"/>
      <c r="S27" s="4"/>
    </row>
    <row r="28" spans="1:19">
      <c r="A28" s="30">
        <v>36892</v>
      </c>
      <c r="B28" s="3"/>
      <c r="C28" s="6">
        <v>20</v>
      </c>
      <c r="D28" s="29">
        <f t="shared" si="0"/>
        <v>2371</v>
      </c>
      <c r="E28" s="29">
        <f t="shared" si="6"/>
        <v>47420</v>
      </c>
      <c r="F28" s="29">
        <f t="shared" si="1"/>
        <v>-379293</v>
      </c>
      <c r="G28" s="34">
        <f>+Inputs!$D$2</f>
        <v>0.3795</v>
      </c>
      <c r="H28" s="2"/>
      <c r="I28" s="27">
        <f t="shared" si="7"/>
        <v>426713</v>
      </c>
      <c r="J28" s="27"/>
      <c r="K28" s="27">
        <f t="shared" si="2"/>
        <v>2371</v>
      </c>
      <c r="L28" s="27">
        <f t="shared" si="8"/>
        <v>47420</v>
      </c>
      <c r="M28" s="27">
        <f t="shared" si="3"/>
        <v>899.79449999999997</v>
      </c>
      <c r="N28" s="27">
        <f t="shared" si="4"/>
        <v>899.79449999999997</v>
      </c>
      <c r="O28" s="27">
        <f t="shared" si="9"/>
        <v>-143941.69350000023</v>
      </c>
      <c r="P28" s="27">
        <f t="shared" si="10"/>
        <v>143941.69350000023</v>
      </c>
      <c r="Q28" s="4"/>
      <c r="R28" s="4"/>
      <c r="S28" s="4"/>
    </row>
    <row r="29" spans="1:19">
      <c r="A29" s="31">
        <v>36923</v>
      </c>
      <c r="B29" s="3"/>
      <c r="C29" s="6">
        <v>21</v>
      </c>
      <c r="D29" s="29">
        <f t="shared" si="0"/>
        <v>2371</v>
      </c>
      <c r="E29" s="29">
        <f t="shared" si="6"/>
        <v>49791</v>
      </c>
      <c r="F29" s="29">
        <f t="shared" si="1"/>
        <v>-376922</v>
      </c>
      <c r="G29" s="34">
        <f>+Inputs!$D$2</f>
        <v>0.3795</v>
      </c>
      <c r="H29" s="2"/>
      <c r="I29" s="27">
        <f t="shared" si="7"/>
        <v>426713</v>
      </c>
      <c r="J29" s="27"/>
      <c r="K29" s="27">
        <f t="shared" si="2"/>
        <v>2371</v>
      </c>
      <c r="L29" s="27">
        <f t="shared" si="8"/>
        <v>49791</v>
      </c>
      <c r="M29" s="27">
        <f t="shared" si="3"/>
        <v>899.79449999999997</v>
      </c>
      <c r="N29" s="27">
        <f t="shared" si="4"/>
        <v>899.79449999999997</v>
      </c>
      <c r="O29" s="27">
        <f t="shared" si="9"/>
        <v>-143041.89900000024</v>
      </c>
      <c r="P29" s="27">
        <f t="shared" si="10"/>
        <v>143041.89900000024</v>
      </c>
      <c r="Q29" s="4"/>
      <c r="R29" s="4"/>
      <c r="S29" s="4"/>
    </row>
    <row r="30" spans="1:19">
      <c r="A30" s="30">
        <v>36951</v>
      </c>
      <c r="B30" s="3"/>
      <c r="C30" s="6">
        <v>22</v>
      </c>
      <c r="D30" s="29">
        <f t="shared" si="0"/>
        <v>2371</v>
      </c>
      <c r="E30" s="29">
        <f t="shared" si="6"/>
        <v>52162</v>
      </c>
      <c r="F30" s="29">
        <f t="shared" si="1"/>
        <v>-374551</v>
      </c>
      <c r="G30" s="34">
        <f>+Inputs!$D$2</f>
        <v>0.3795</v>
      </c>
      <c r="H30" s="2"/>
      <c r="I30" s="27">
        <f t="shared" si="7"/>
        <v>426713</v>
      </c>
      <c r="J30" s="27"/>
      <c r="K30" s="27">
        <f t="shared" si="2"/>
        <v>2371</v>
      </c>
      <c r="L30" s="27">
        <f t="shared" si="8"/>
        <v>52162</v>
      </c>
      <c r="M30" s="27">
        <f t="shared" si="3"/>
        <v>899.79449999999997</v>
      </c>
      <c r="N30" s="27">
        <f t="shared" si="4"/>
        <v>899.79449999999997</v>
      </c>
      <c r="O30" s="27">
        <f t="shared" si="9"/>
        <v>-142142.10450000025</v>
      </c>
      <c r="P30" s="27">
        <f t="shared" si="10"/>
        <v>142142.10450000025</v>
      </c>
      <c r="Q30" s="125"/>
    </row>
    <row r="31" spans="1:19">
      <c r="A31" s="31">
        <v>36982</v>
      </c>
      <c r="B31" s="3"/>
      <c r="C31" s="6">
        <v>23</v>
      </c>
      <c r="D31" s="29">
        <f t="shared" si="0"/>
        <v>2371</v>
      </c>
      <c r="E31" s="29">
        <f t="shared" si="6"/>
        <v>54533</v>
      </c>
      <c r="F31" s="29">
        <f t="shared" si="1"/>
        <v>-372180</v>
      </c>
      <c r="G31" s="34">
        <f>+Inputs!$D$2</f>
        <v>0.3795</v>
      </c>
      <c r="H31" s="2"/>
      <c r="I31" s="27">
        <f t="shared" si="7"/>
        <v>426713</v>
      </c>
      <c r="J31" s="27"/>
      <c r="K31" s="27">
        <f t="shared" si="2"/>
        <v>2371</v>
      </c>
      <c r="L31" s="27">
        <f t="shared" si="8"/>
        <v>54533</v>
      </c>
      <c r="M31" s="27">
        <f t="shared" si="3"/>
        <v>899.79449999999997</v>
      </c>
      <c r="N31" s="27">
        <f t="shared" si="4"/>
        <v>899.79449999999997</v>
      </c>
      <c r="O31" s="27">
        <f t="shared" si="9"/>
        <v>-141242.31000000026</v>
      </c>
      <c r="P31" s="27">
        <f t="shared" si="10"/>
        <v>141242.31000000026</v>
      </c>
      <c r="Q31" s="125"/>
    </row>
    <row r="32" spans="1:19">
      <c r="A32" s="30">
        <v>37012</v>
      </c>
      <c r="B32" s="3"/>
      <c r="C32" s="6">
        <v>24</v>
      </c>
      <c r="D32" s="29">
        <f t="shared" si="0"/>
        <v>2371</v>
      </c>
      <c r="E32" s="29">
        <f t="shared" si="6"/>
        <v>56904</v>
      </c>
      <c r="F32" s="29">
        <f t="shared" si="1"/>
        <v>-369809</v>
      </c>
      <c r="G32" s="34">
        <f>+Inputs!$D$2</f>
        <v>0.3795</v>
      </c>
      <c r="H32" s="2"/>
      <c r="I32" s="27">
        <f t="shared" si="7"/>
        <v>426713</v>
      </c>
      <c r="J32" s="27"/>
      <c r="K32" s="27">
        <f t="shared" si="2"/>
        <v>2371</v>
      </c>
      <c r="L32" s="27">
        <f t="shared" si="8"/>
        <v>56904</v>
      </c>
      <c r="M32" s="27">
        <f t="shared" si="3"/>
        <v>899.79449999999997</v>
      </c>
      <c r="N32" s="27">
        <f t="shared" si="4"/>
        <v>899.79449999999997</v>
      </c>
      <c r="O32" s="27">
        <f t="shared" si="9"/>
        <v>-140342.51550000027</v>
      </c>
      <c r="P32" s="27">
        <f t="shared" si="10"/>
        <v>140342.51550000027</v>
      </c>
      <c r="Q32" s="125"/>
    </row>
    <row r="33" spans="1:21">
      <c r="A33" s="31">
        <v>37043</v>
      </c>
      <c r="B33" s="3"/>
      <c r="C33" s="6">
        <v>25</v>
      </c>
      <c r="D33" s="29">
        <f t="shared" si="0"/>
        <v>2371</v>
      </c>
      <c r="E33" s="29">
        <f t="shared" si="6"/>
        <v>59275</v>
      </c>
      <c r="F33" s="29">
        <f t="shared" si="1"/>
        <v>-367438</v>
      </c>
      <c r="G33" s="34">
        <f>+Inputs!$D$2</f>
        <v>0.3795</v>
      </c>
      <c r="H33" s="2"/>
      <c r="I33" s="27">
        <f t="shared" si="7"/>
        <v>426713</v>
      </c>
      <c r="J33" s="27"/>
      <c r="K33" s="27">
        <f t="shared" si="2"/>
        <v>2371</v>
      </c>
      <c r="L33" s="27">
        <f t="shared" si="8"/>
        <v>59275</v>
      </c>
      <c r="M33" s="27">
        <f t="shared" si="3"/>
        <v>899.79449999999997</v>
      </c>
      <c r="N33" s="27">
        <f t="shared" si="4"/>
        <v>899.79449999999997</v>
      </c>
      <c r="O33" s="27">
        <f t="shared" si="9"/>
        <v>-139442.72100000028</v>
      </c>
      <c r="P33" s="27">
        <f t="shared" si="10"/>
        <v>139442.72100000028</v>
      </c>
      <c r="Q33" s="125"/>
    </row>
    <row r="34" spans="1:21">
      <c r="A34" s="30">
        <v>37073</v>
      </c>
      <c r="B34" s="3"/>
      <c r="C34" s="6">
        <v>26</v>
      </c>
      <c r="D34" s="29">
        <f t="shared" si="0"/>
        <v>2371</v>
      </c>
      <c r="E34" s="29">
        <f t="shared" si="6"/>
        <v>61646</v>
      </c>
      <c r="F34" s="29">
        <f t="shared" si="1"/>
        <v>-365067</v>
      </c>
      <c r="G34" s="34">
        <f>+Inputs!$D$2</f>
        <v>0.3795</v>
      </c>
      <c r="H34" s="2"/>
      <c r="I34" s="27">
        <f t="shared" si="7"/>
        <v>426713</v>
      </c>
      <c r="J34" s="27"/>
      <c r="K34" s="27">
        <f t="shared" si="2"/>
        <v>2371</v>
      </c>
      <c r="L34" s="27">
        <f t="shared" si="8"/>
        <v>61646</v>
      </c>
      <c r="M34" s="27">
        <f t="shared" si="3"/>
        <v>899.79449999999997</v>
      </c>
      <c r="N34" s="27">
        <f t="shared" si="4"/>
        <v>899.79449999999997</v>
      </c>
      <c r="O34" s="27">
        <f t="shared" si="9"/>
        <v>-138542.92650000029</v>
      </c>
      <c r="P34" s="27">
        <f t="shared" si="10"/>
        <v>138542.92650000029</v>
      </c>
      <c r="Q34" s="125"/>
    </row>
    <row r="35" spans="1:21">
      <c r="A35" s="31">
        <v>37104</v>
      </c>
      <c r="B35" s="3"/>
      <c r="C35" s="6">
        <v>27</v>
      </c>
      <c r="D35" s="29">
        <f t="shared" si="0"/>
        <v>2371</v>
      </c>
      <c r="E35" s="29">
        <f t="shared" si="6"/>
        <v>64017</v>
      </c>
      <c r="F35" s="29">
        <f t="shared" si="1"/>
        <v>-362696</v>
      </c>
      <c r="G35" s="34">
        <f>+Inputs!$D$2</f>
        <v>0.3795</v>
      </c>
      <c r="H35" s="2"/>
      <c r="I35" s="27">
        <f t="shared" si="7"/>
        <v>426713</v>
      </c>
      <c r="J35" s="27"/>
      <c r="K35" s="27">
        <f t="shared" si="2"/>
        <v>2371</v>
      </c>
      <c r="L35" s="27">
        <f t="shared" si="8"/>
        <v>64017</v>
      </c>
      <c r="M35" s="27">
        <f t="shared" si="3"/>
        <v>899.79449999999997</v>
      </c>
      <c r="N35" s="27">
        <f t="shared" si="4"/>
        <v>899.79449999999997</v>
      </c>
      <c r="O35" s="27">
        <f t="shared" si="9"/>
        <v>-137643.1320000003</v>
      </c>
      <c r="P35" s="27">
        <f t="shared" si="10"/>
        <v>137643.1320000003</v>
      </c>
    </row>
    <row r="36" spans="1:21">
      <c r="A36" s="30">
        <v>37135</v>
      </c>
      <c r="B36" s="3"/>
      <c r="C36" s="6">
        <v>28</v>
      </c>
      <c r="D36" s="29">
        <f t="shared" si="0"/>
        <v>2371</v>
      </c>
      <c r="E36" s="29">
        <f t="shared" si="6"/>
        <v>66388</v>
      </c>
      <c r="F36" s="29">
        <f t="shared" si="1"/>
        <v>-360325</v>
      </c>
      <c r="G36" s="34">
        <f>+Inputs!$D$2</f>
        <v>0.3795</v>
      </c>
      <c r="H36" s="2"/>
      <c r="I36" s="27">
        <f t="shared" si="7"/>
        <v>426713</v>
      </c>
      <c r="J36" s="27"/>
      <c r="K36" s="27">
        <f t="shared" si="2"/>
        <v>2371</v>
      </c>
      <c r="L36" s="27">
        <f t="shared" si="8"/>
        <v>66388</v>
      </c>
      <c r="M36" s="27">
        <f t="shared" si="3"/>
        <v>899.79449999999997</v>
      </c>
      <c r="N36" s="27">
        <f t="shared" si="4"/>
        <v>899.79449999999997</v>
      </c>
      <c r="O36" s="27">
        <f t="shared" si="9"/>
        <v>-136743.33750000031</v>
      </c>
      <c r="P36" s="27">
        <f t="shared" si="10"/>
        <v>136743.33750000031</v>
      </c>
    </row>
    <row r="37" spans="1:21">
      <c r="A37" s="31">
        <v>37165</v>
      </c>
      <c r="B37" s="3"/>
      <c r="C37" s="6">
        <v>29</v>
      </c>
      <c r="D37" s="29">
        <f t="shared" si="0"/>
        <v>2371</v>
      </c>
      <c r="E37" s="29">
        <f t="shared" si="6"/>
        <v>68759</v>
      </c>
      <c r="F37" s="29">
        <f t="shared" si="1"/>
        <v>-357954</v>
      </c>
      <c r="G37" s="34">
        <f>+Inputs!$D$2</f>
        <v>0.3795</v>
      </c>
      <c r="H37" s="2"/>
      <c r="I37" s="27">
        <f t="shared" si="7"/>
        <v>426713</v>
      </c>
      <c r="J37" s="27"/>
      <c r="K37" s="27">
        <f t="shared" si="2"/>
        <v>2371</v>
      </c>
      <c r="L37" s="27">
        <f t="shared" si="8"/>
        <v>68759</v>
      </c>
      <c r="M37" s="27">
        <f t="shared" si="3"/>
        <v>899.79449999999997</v>
      </c>
      <c r="N37" s="27">
        <f t="shared" si="4"/>
        <v>899.79449999999997</v>
      </c>
      <c r="O37" s="27">
        <f t="shared" si="9"/>
        <v>-135843.54300000033</v>
      </c>
      <c r="P37" s="27">
        <f t="shared" si="10"/>
        <v>135843.54300000033</v>
      </c>
    </row>
    <row r="38" spans="1:21">
      <c r="A38" s="30">
        <v>37196</v>
      </c>
      <c r="B38" s="3"/>
      <c r="C38" s="6">
        <v>30</v>
      </c>
      <c r="D38" s="29">
        <f t="shared" si="0"/>
        <v>2371</v>
      </c>
      <c r="E38" s="29">
        <f t="shared" si="6"/>
        <v>71130</v>
      </c>
      <c r="F38" s="29">
        <f t="shared" si="1"/>
        <v>-355583</v>
      </c>
      <c r="G38" s="34">
        <f>+Inputs!$D$2</f>
        <v>0.3795</v>
      </c>
      <c r="H38" s="2"/>
      <c r="I38" s="27">
        <f t="shared" si="7"/>
        <v>426713</v>
      </c>
      <c r="J38" s="27"/>
      <c r="K38" s="27">
        <f t="shared" si="2"/>
        <v>2371</v>
      </c>
      <c r="L38" s="27">
        <f t="shared" si="8"/>
        <v>71130</v>
      </c>
      <c r="M38" s="27">
        <f t="shared" si="3"/>
        <v>899.79449999999997</v>
      </c>
      <c r="N38" s="27">
        <f t="shared" si="4"/>
        <v>899.79449999999997</v>
      </c>
      <c r="O38" s="27">
        <f t="shared" si="9"/>
        <v>-134943.74850000034</v>
      </c>
      <c r="P38" s="27">
        <f t="shared" si="10"/>
        <v>134943.74850000034</v>
      </c>
    </row>
    <row r="39" spans="1:21">
      <c r="A39" s="31">
        <v>37226</v>
      </c>
      <c r="B39" s="2"/>
      <c r="C39" s="6">
        <v>31</v>
      </c>
      <c r="D39" s="29">
        <f t="shared" si="0"/>
        <v>2371</v>
      </c>
      <c r="E39" s="29">
        <f t="shared" si="6"/>
        <v>73501</v>
      </c>
      <c r="F39" s="29">
        <f t="shared" si="1"/>
        <v>-353212</v>
      </c>
      <c r="G39" s="34">
        <f>+Inputs!$D$2</f>
        <v>0.3795</v>
      </c>
      <c r="H39" s="2"/>
      <c r="I39" s="27">
        <f t="shared" si="7"/>
        <v>426713</v>
      </c>
      <c r="J39" s="27"/>
      <c r="K39" s="27">
        <f t="shared" si="2"/>
        <v>2371</v>
      </c>
      <c r="L39" s="27">
        <f t="shared" si="8"/>
        <v>73501</v>
      </c>
      <c r="M39" s="27">
        <f t="shared" si="3"/>
        <v>899.79449999999997</v>
      </c>
      <c r="N39" s="27">
        <f t="shared" si="4"/>
        <v>899.79449999999997</v>
      </c>
      <c r="O39" s="27">
        <f t="shared" si="9"/>
        <v>-134043.95400000035</v>
      </c>
      <c r="P39" s="27">
        <f t="shared" si="10"/>
        <v>134043.95400000035</v>
      </c>
    </row>
    <row r="40" spans="1:21">
      <c r="A40" s="30">
        <v>37257</v>
      </c>
      <c r="B40" s="2"/>
      <c r="C40" s="6">
        <v>32</v>
      </c>
      <c r="D40" s="29">
        <f t="shared" si="0"/>
        <v>2371</v>
      </c>
      <c r="E40" s="29">
        <f t="shared" si="6"/>
        <v>75872</v>
      </c>
      <c r="F40" s="29">
        <f t="shared" si="1"/>
        <v>-350841</v>
      </c>
      <c r="G40" s="34">
        <f>+Inputs!$D$2</f>
        <v>0.3795</v>
      </c>
      <c r="H40" s="2"/>
      <c r="I40" s="27">
        <f t="shared" si="7"/>
        <v>426713</v>
      </c>
      <c r="J40" s="2"/>
      <c r="K40" s="27">
        <f t="shared" si="2"/>
        <v>2371</v>
      </c>
      <c r="L40" s="27">
        <f t="shared" si="8"/>
        <v>75872</v>
      </c>
      <c r="M40" s="27">
        <f t="shared" si="3"/>
        <v>899.79449999999997</v>
      </c>
      <c r="N40" s="27">
        <f t="shared" si="4"/>
        <v>899.79449999999997</v>
      </c>
      <c r="O40" s="27">
        <f t="shared" si="9"/>
        <v>-133144.15950000036</v>
      </c>
      <c r="P40" s="27">
        <f t="shared" si="10"/>
        <v>133144.15950000036</v>
      </c>
    </row>
    <row r="41" spans="1:21">
      <c r="A41" s="31">
        <v>37288</v>
      </c>
      <c r="C41" s="6">
        <v>33</v>
      </c>
      <c r="D41" s="29">
        <f t="shared" ref="D41:D72" si="12">ROUND(-(+$B$9/180)*1,0)</f>
        <v>2371</v>
      </c>
      <c r="E41" s="29">
        <f t="shared" si="6"/>
        <v>78243</v>
      </c>
      <c r="F41" s="29">
        <f t="shared" ref="F41:F72" si="13">$B$9+E41</f>
        <v>-348470</v>
      </c>
      <c r="G41" s="34">
        <f>+Inputs!$D$2</f>
        <v>0.3795</v>
      </c>
      <c r="I41" s="27">
        <f t="shared" si="7"/>
        <v>426713</v>
      </c>
      <c r="K41" s="27">
        <f t="shared" ref="K41:K72" si="14">D41</f>
        <v>2371</v>
      </c>
      <c r="L41" s="27">
        <f t="shared" si="8"/>
        <v>78243</v>
      </c>
      <c r="M41" s="27">
        <f t="shared" ref="M41:M72" si="15">K41*G41</f>
        <v>899.79449999999997</v>
      </c>
      <c r="N41" s="27">
        <f t="shared" ref="N41:N72" si="16">M41-J41</f>
        <v>899.79449999999997</v>
      </c>
      <c r="O41" s="27">
        <f t="shared" si="9"/>
        <v>-132244.36500000037</v>
      </c>
      <c r="P41" s="27">
        <f t="shared" si="10"/>
        <v>132244.36500000037</v>
      </c>
    </row>
    <row r="42" spans="1:21">
      <c r="A42" s="30">
        <v>37316</v>
      </c>
      <c r="C42" s="6">
        <v>34</v>
      </c>
      <c r="D42" s="29">
        <f t="shared" si="12"/>
        <v>2371</v>
      </c>
      <c r="E42" s="29">
        <f t="shared" ref="E42:E73" si="17">+E41+D42</f>
        <v>80614</v>
      </c>
      <c r="F42" s="29">
        <f t="shared" si="13"/>
        <v>-346099</v>
      </c>
      <c r="G42" s="34">
        <f>+Inputs!$D$2</f>
        <v>0.3795</v>
      </c>
      <c r="I42" s="27">
        <f t="shared" ref="I42:I73" si="18">+I41+H42</f>
        <v>426713</v>
      </c>
      <c r="K42" s="27">
        <f t="shared" si="14"/>
        <v>2371</v>
      </c>
      <c r="L42" s="27">
        <f t="shared" ref="L42:L73" si="19">+L41+K42</f>
        <v>80614</v>
      </c>
      <c r="M42" s="27">
        <f t="shared" si="15"/>
        <v>899.79449999999997</v>
      </c>
      <c r="N42" s="27">
        <f t="shared" si="16"/>
        <v>899.79449999999997</v>
      </c>
      <c r="O42" s="27">
        <f t="shared" ref="O42:O73" si="20">+O41+N42</f>
        <v>-131344.57050000038</v>
      </c>
      <c r="P42" s="27">
        <f t="shared" ref="P42:P73" si="21">P41-N42</f>
        <v>131344.57050000038</v>
      </c>
    </row>
    <row r="43" spans="1:21">
      <c r="A43" s="31">
        <v>37347</v>
      </c>
      <c r="C43" s="6">
        <v>35</v>
      </c>
      <c r="D43" s="29">
        <f t="shared" si="12"/>
        <v>2371</v>
      </c>
      <c r="E43" s="29">
        <f t="shared" si="17"/>
        <v>82985</v>
      </c>
      <c r="F43" s="29">
        <f t="shared" si="13"/>
        <v>-343728</v>
      </c>
      <c r="G43" s="34">
        <f>+Inputs!$D$2</f>
        <v>0.3795</v>
      </c>
      <c r="I43" s="27">
        <f t="shared" si="18"/>
        <v>426713</v>
      </c>
      <c r="K43" s="27">
        <f t="shared" si="14"/>
        <v>2371</v>
      </c>
      <c r="L43" s="27">
        <f t="shared" si="19"/>
        <v>82985</v>
      </c>
      <c r="M43" s="27">
        <f t="shared" si="15"/>
        <v>899.79449999999997</v>
      </c>
      <c r="N43" s="27">
        <f t="shared" si="16"/>
        <v>899.79449999999997</v>
      </c>
      <c r="O43" s="27">
        <f t="shared" si="20"/>
        <v>-130444.77600000038</v>
      </c>
      <c r="P43" s="27">
        <f t="shared" si="21"/>
        <v>130444.77600000038</v>
      </c>
    </row>
    <row r="44" spans="1:21">
      <c r="A44" s="30">
        <v>37377</v>
      </c>
      <c r="C44" s="6">
        <v>36</v>
      </c>
      <c r="D44" s="29">
        <f t="shared" si="12"/>
        <v>2371</v>
      </c>
      <c r="E44" s="29">
        <f t="shared" si="17"/>
        <v>85356</v>
      </c>
      <c r="F44" s="29">
        <f t="shared" si="13"/>
        <v>-341357</v>
      </c>
      <c r="G44" s="34">
        <f>+Inputs!$D$2</f>
        <v>0.3795</v>
      </c>
      <c r="I44" s="27">
        <f t="shared" si="18"/>
        <v>426713</v>
      </c>
      <c r="K44" s="27">
        <f t="shared" si="14"/>
        <v>2371</v>
      </c>
      <c r="L44" s="27">
        <f t="shared" si="19"/>
        <v>85356</v>
      </c>
      <c r="M44" s="27">
        <f t="shared" si="15"/>
        <v>899.79449999999997</v>
      </c>
      <c r="N44" s="27">
        <f t="shared" si="16"/>
        <v>899.79449999999997</v>
      </c>
      <c r="O44" s="27">
        <f t="shared" si="20"/>
        <v>-129544.98150000037</v>
      </c>
      <c r="P44" s="27">
        <f t="shared" si="21"/>
        <v>129544.98150000037</v>
      </c>
      <c r="U44" s="108"/>
    </row>
    <row r="45" spans="1:21">
      <c r="A45" s="31">
        <v>37408</v>
      </c>
      <c r="C45" s="6">
        <v>37</v>
      </c>
      <c r="D45" s="29">
        <f t="shared" si="12"/>
        <v>2371</v>
      </c>
      <c r="E45" s="29">
        <f t="shared" si="17"/>
        <v>87727</v>
      </c>
      <c r="F45" s="29">
        <f t="shared" si="13"/>
        <v>-338986</v>
      </c>
      <c r="G45" s="34">
        <f>+Inputs!$D$2</f>
        <v>0.3795</v>
      </c>
      <c r="I45" s="27">
        <f t="shared" si="18"/>
        <v>426713</v>
      </c>
      <c r="K45" s="27">
        <f t="shared" si="14"/>
        <v>2371</v>
      </c>
      <c r="L45" s="27">
        <f t="shared" si="19"/>
        <v>87727</v>
      </c>
      <c r="M45" s="27">
        <f t="shared" si="15"/>
        <v>899.79449999999997</v>
      </c>
      <c r="N45" s="27">
        <f t="shared" si="16"/>
        <v>899.79449999999997</v>
      </c>
      <c r="O45" s="27">
        <f t="shared" si="20"/>
        <v>-128645.18700000037</v>
      </c>
      <c r="P45" s="27">
        <f t="shared" si="21"/>
        <v>128645.18700000037</v>
      </c>
      <c r="U45" s="108"/>
    </row>
    <row r="46" spans="1:21">
      <c r="A46" s="30">
        <v>37438</v>
      </c>
      <c r="C46" s="6">
        <v>38</v>
      </c>
      <c r="D46" s="29">
        <f t="shared" si="12"/>
        <v>2371</v>
      </c>
      <c r="E46" s="29">
        <f t="shared" si="17"/>
        <v>90098</v>
      </c>
      <c r="F46" s="29">
        <f t="shared" si="13"/>
        <v>-336615</v>
      </c>
      <c r="G46" s="34">
        <f>+Inputs!$D$2</f>
        <v>0.3795</v>
      </c>
      <c r="I46" s="27">
        <f t="shared" si="18"/>
        <v>426713</v>
      </c>
      <c r="K46" s="27">
        <f t="shared" si="14"/>
        <v>2371</v>
      </c>
      <c r="L46" s="27">
        <f t="shared" si="19"/>
        <v>90098</v>
      </c>
      <c r="M46" s="27">
        <f t="shared" si="15"/>
        <v>899.79449999999997</v>
      </c>
      <c r="N46" s="27">
        <f t="shared" si="16"/>
        <v>899.79449999999997</v>
      </c>
      <c r="O46" s="27">
        <f t="shared" si="20"/>
        <v>-127745.39250000037</v>
      </c>
      <c r="P46" s="27">
        <f t="shared" si="21"/>
        <v>127745.39250000037</v>
      </c>
      <c r="U46" s="108"/>
    </row>
    <row r="47" spans="1:21">
      <c r="A47" s="31">
        <v>37469</v>
      </c>
      <c r="C47" s="6">
        <v>39</v>
      </c>
      <c r="D47" s="29">
        <f t="shared" si="12"/>
        <v>2371</v>
      </c>
      <c r="E47" s="29">
        <f t="shared" si="17"/>
        <v>92469</v>
      </c>
      <c r="F47" s="29">
        <f t="shared" si="13"/>
        <v>-334244</v>
      </c>
      <c r="G47" s="34">
        <f>+Inputs!$D$2</f>
        <v>0.3795</v>
      </c>
      <c r="I47" s="27">
        <f t="shared" si="18"/>
        <v>426713</v>
      </c>
      <c r="K47" s="27">
        <f t="shared" si="14"/>
        <v>2371</v>
      </c>
      <c r="L47" s="27">
        <f t="shared" si="19"/>
        <v>92469</v>
      </c>
      <c r="M47" s="27">
        <f t="shared" si="15"/>
        <v>899.79449999999997</v>
      </c>
      <c r="N47" s="27">
        <f t="shared" si="16"/>
        <v>899.79449999999997</v>
      </c>
      <c r="O47" s="27">
        <f t="shared" si="20"/>
        <v>-126845.59800000036</v>
      </c>
      <c r="P47" s="27">
        <f t="shared" si="21"/>
        <v>126845.59800000036</v>
      </c>
      <c r="U47" s="108"/>
    </row>
    <row r="48" spans="1:21">
      <c r="A48" s="30">
        <v>37500</v>
      </c>
      <c r="C48" s="6">
        <v>40</v>
      </c>
      <c r="D48" s="29">
        <f t="shared" si="12"/>
        <v>2371</v>
      </c>
      <c r="E48" s="29">
        <f t="shared" si="17"/>
        <v>94840</v>
      </c>
      <c r="F48" s="29">
        <f t="shared" si="13"/>
        <v>-331873</v>
      </c>
      <c r="G48" s="34">
        <f>+Inputs!$D$2</f>
        <v>0.3795</v>
      </c>
      <c r="I48" s="27">
        <f t="shared" si="18"/>
        <v>426713</v>
      </c>
      <c r="K48" s="27">
        <f t="shared" si="14"/>
        <v>2371</v>
      </c>
      <c r="L48" s="27">
        <f t="shared" si="19"/>
        <v>94840</v>
      </c>
      <c r="M48" s="27">
        <f t="shared" si="15"/>
        <v>899.79449999999997</v>
      </c>
      <c r="N48" s="27">
        <f t="shared" si="16"/>
        <v>899.79449999999997</v>
      </c>
      <c r="O48" s="27">
        <f t="shared" si="20"/>
        <v>-125945.80350000036</v>
      </c>
      <c r="P48" s="27">
        <f t="shared" si="21"/>
        <v>125945.80350000036</v>
      </c>
      <c r="U48" s="108"/>
    </row>
    <row r="49" spans="1:21">
      <c r="A49" s="31">
        <v>37530</v>
      </c>
      <c r="C49" s="6">
        <v>41</v>
      </c>
      <c r="D49" s="29">
        <f t="shared" si="12"/>
        <v>2371</v>
      </c>
      <c r="E49" s="29">
        <f t="shared" si="17"/>
        <v>97211</v>
      </c>
      <c r="F49" s="29">
        <f t="shared" si="13"/>
        <v>-329502</v>
      </c>
      <c r="G49" s="34">
        <f>+Inputs!$D$2</f>
        <v>0.3795</v>
      </c>
      <c r="I49" s="27">
        <f t="shared" si="18"/>
        <v>426713</v>
      </c>
      <c r="K49" s="27">
        <f t="shared" si="14"/>
        <v>2371</v>
      </c>
      <c r="L49" s="27">
        <f t="shared" si="19"/>
        <v>97211</v>
      </c>
      <c r="M49" s="27">
        <f t="shared" si="15"/>
        <v>899.79449999999997</v>
      </c>
      <c r="N49" s="27">
        <f t="shared" si="16"/>
        <v>899.79449999999997</v>
      </c>
      <c r="O49" s="27">
        <f t="shared" si="20"/>
        <v>-125046.00900000035</v>
      </c>
      <c r="P49" s="27">
        <f t="shared" si="21"/>
        <v>125046.00900000035</v>
      </c>
      <c r="U49" s="108"/>
    </row>
    <row r="50" spans="1:21">
      <c r="A50" s="30">
        <v>37561</v>
      </c>
      <c r="C50" s="6">
        <v>42</v>
      </c>
      <c r="D50" s="29">
        <f t="shared" si="12"/>
        <v>2371</v>
      </c>
      <c r="E50" s="29">
        <f t="shared" si="17"/>
        <v>99582</v>
      </c>
      <c r="F50" s="29">
        <f t="shared" si="13"/>
        <v>-327131</v>
      </c>
      <c r="G50" s="34">
        <f>+Inputs!$D$2</f>
        <v>0.3795</v>
      </c>
      <c r="I50" s="27">
        <f t="shared" si="18"/>
        <v>426713</v>
      </c>
      <c r="K50" s="27">
        <f t="shared" si="14"/>
        <v>2371</v>
      </c>
      <c r="L50" s="27">
        <f t="shared" si="19"/>
        <v>99582</v>
      </c>
      <c r="M50" s="27">
        <f t="shared" si="15"/>
        <v>899.79449999999997</v>
      </c>
      <c r="N50" s="27">
        <f t="shared" si="16"/>
        <v>899.79449999999997</v>
      </c>
      <c r="O50" s="27">
        <f t="shared" si="20"/>
        <v>-124146.21450000035</v>
      </c>
      <c r="P50" s="27">
        <f t="shared" si="21"/>
        <v>124146.21450000035</v>
      </c>
      <c r="U50" s="108"/>
    </row>
    <row r="51" spans="1:21">
      <c r="A51" s="31">
        <v>37591</v>
      </c>
      <c r="C51" s="6">
        <v>43</v>
      </c>
      <c r="D51" s="29">
        <f t="shared" si="12"/>
        <v>2371</v>
      </c>
      <c r="E51" s="29">
        <f t="shared" si="17"/>
        <v>101953</v>
      </c>
      <c r="F51" s="29">
        <f t="shared" si="13"/>
        <v>-324760</v>
      </c>
      <c r="G51" s="34">
        <f>+Inputs!$D$2</f>
        <v>0.3795</v>
      </c>
      <c r="I51" s="27">
        <f t="shared" si="18"/>
        <v>426713</v>
      </c>
      <c r="K51" s="27">
        <f t="shared" si="14"/>
        <v>2371</v>
      </c>
      <c r="L51" s="27">
        <f t="shared" si="19"/>
        <v>101953</v>
      </c>
      <c r="M51" s="27">
        <f t="shared" si="15"/>
        <v>899.79449999999997</v>
      </c>
      <c r="N51" s="27">
        <f t="shared" si="16"/>
        <v>899.79449999999997</v>
      </c>
      <c r="O51" s="27">
        <f t="shared" si="20"/>
        <v>-123246.42000000035</v>
      </c>
      <c r="P51" s="27">
        <f t="shared" si="21"/>
        <v>123246.42000000035</v>
      </c>
      <c r="U51" s="108"/>
    </row>
    <row r="52" spans="1:21">
      <c r="A52" s="30">
        <v>37622</v>
      </c>
      <c r="C52" s="6">
        <v>44</v>
      </c>
      <c r="D52" s="29">
        <f t="shared" si="12"/>
        <v>2371</v>
      </c>
      <c r="E52" s="29">
        <f t="shared" si="17"/>
        <v>104324</v>
      </c>
      <c r="F52" s="29">
        <f t="shared" si="13"/>
        <v>-322389</v>
      </c>
      <c r="G52" s="34">
        <f>+Inputs!$D$2</f>
        <v>0.3795</v>
      </c>
      <c r="I52" s="27">
        <f t="shared" si="18"/>
        <v>426713</v>
      </c>
      <c r="K52" s="27">
        <f t="shared" si="14"/>
        <v>2371</v>
      </c>
      <c r="L52" s="27">
        <f t="shared" si="19"/>
        <v>104324</v>
      </c>
      <c r="M52" s="27">
        <f t="shared" si="15"/>
        <v>899.79449999999997</v>
      </c>
      <c r="N52" s="27">
        <f t="shared" si="16"/>
        <v>899.79449999999997</v>
      </c>
      <c r="O52" s="27">
        <f t="shared" si="20"/>
        <v>-122346.62550000034</v>
      </c>
      <c r="P52" s="27">
        <f t="shared" si="21"/>
        <v>122346.62550000034</v>
      </c>
      <c r="U52" s="108"/>
    </row>
    <row r="53" spans="1:21">
      <c r="A53" s="31">
        <v>37653</v>
      </c>
      <c r="C53" s="6">
        <v>45</v>
      </c>
      <c r="D53" s="29">
        <f t="shared" si="12"/>
        <v>2371</v>
      </c>
      <c r="E53" s="29">
        <f t="shared" si="17"/>
        <v>106695</v>
      </c>
      <c r="F53" s="29">
        <f t="shared" si="13"/>
        <v>-320018</v>
      </c>
      <c r="G53" s="34">
        <f>+Inputs!$D$2</f>
        <v>0.3795</v>
      </c>
      <c r="I53" s="27">
        <f t="shared" si="18"/>
        <v>426713</v>
      </c>
      <c r="K53" s="27">
        <f t="shared" si="14"/>
        <v>2371</v>
      </c>
      <c r="L53" s="27">
        <f t="shared" si="19"/>
        <v>106695</v>
      </c>
      <c r="M53" s="27">
        <f t="shared" si="15"/>
        <v>899.79449999999997</v>
      </c>
      <c r="N53" s="27">
        <f t="shared" si="16"/>
        <v>899.79449999999997</v>
      </c>
      <c r="O53" s="27">
        <f t="shared" si="20"/>
        <v>-121446.83100000034</v>
      </c>
      <c r="P53" s="27">
        <f t="shared" si="21"/>
        <v>121446.83100000034</v>
      </c>
      <c r="U53" s="108"/>
    </row>
    <row r="54" spans="1:21">
      <c r="A54" s="30">
        <v>37681</v>
      </c>
      <c r="C54" s="6">
        <v>46</v>
      </c>
      <c r="D54" s="29">
        <f t="shared" si="12"/>
        <v>2371</v>
      </c>
      <c r="E54" s="29">
        <f t="shared" si="17"/>
        <v>109066</v>
      </c>
      <c r="F54" s="29">
        <f t="shared" si="13"/>
        <v>-317647</v>
      </c>
      <c r="G54" s="34">
        <f>+Inputs!$D$2</f>
        <v>0.3795</v>
      </c>
      <c r="I54" s="27">
        <f t="shared" si="18"/>
        <v>426713</v>
      </c>
      <c r="K54" s="27">
        <f t="shared" si="14"/>
        <v>2371</v>
      </c>
      <c r="L54" s="27">
        <f t="shared" si="19"/>
        <v>109066</v>
      </c>
      <c r="M54" s="27">
        <f t="shared" si="15"/>
        <v>899.79449999999997</v>
      </c>
      <c r="N54" s="27">
        <f t="shared" si="16"/>
        <v>899.79449999999997</v>
      </c>
      <c r="O54" s="27">
        <f t="shared" si="20"/>
        <v>-120547.03650000034</v>
      </c>
      <c r="P54" s="27">
        <f t="shared" si="21"/>
        <v>120547.03650000034</v>
      </c>
      <c r="U54" s="108"/>
    </row>
    <row r="55" spans="1:21">
      <c r="A55" s="31">
        <v>37712</v>
      </c>
      <c r="C55" s="6">
        <v>47</v>
      </c>
      <c r="D55" s="29">
        <f t="shared" si="12"/>
        <v>2371</v>
      </c>
      <c r="E55" s="29">
        <f t="shared" si="17"/>
        <v>111437</v>
      </c>
      <c r="F55" s="29">
        <f t="shared" si="13"/>
        <v>-315276</v>
      </c>
      <c r="G55" s="34">
        <f>+Inputs!$D$2</f>
        <v>0.3795</v>
      </c>
      <c r="I55" s="27">
        <f t="shared" si="18"/>
        <v>426713</v>
      </c>
      <c r="K55" s="27">
        <f t="shared" si="14"/>
        <v>2371</v>
      </c>
      <c r="L55" s="27">
        <f t="shared" si="19"/>
        <v>111437</v>
      </c>
      <c r="M55" s="27">
        <f t="shared" si="15"/>
        <v>899.79449999999997</v>
      </c>
      <c r="N55" s="27">
        <f t="shared" si="16"/>
        <v>899.79449999999997</v>
      </c>
      <c r="O55" s="27">
        <f t="shared" si="20"/>
        <v>-119647.24200000033</v>
      </c>
      <c r="P55" s="27">
        <f t="shared" si="21"/>
        <v>119647.24200000033</v>
      </c>
      <c r="U55" s="108"/>
    </row>
    <row r="56" spans="1:21">
      <c r="A56" s="30">
        <v>37742</v>
      </c>
      <c r="C56" s="6">
        <v>48</v>
      </c>
      <c r="D56" s="29">
        <f t="shared" si="12"/>
        <v>2371</v>
      </c>
      <c r="E56" s="29">
        <f t="shared" si="17"/>
        <v>113808</v>
      </c>
      <c r="F56" s="29">
        <f t="shared" si="13"/>
        <v>-312905</v>
      </c>
      <c r="G56" s="34">
        <f>+Inputs!$D$3</f>
        <v>0.37951000000000001</v>
      </c>
      <c r="I56" s="27">
        <f t="shared" si="18"/>
        <v>426713</v>
      </c>
      <c r="K56" s="27">
        <f t="shared" si="14"/>
        <v>2371</v>
      </c>
      <c r="L56" s="27">
        <f t="shared" si="19"/>
        <v>113808</v>
      </c>
      <c r="M56" s="27">
        <f t="shared" si="15"/>
        <v>899.81821000000002</v>
      </c>
      <c r="N56" s="27">
        <f t="shared" si="16"/>
        <v>899.81821000000002</v>
      </c>
      <c r="O56" s="27">
        <f t="shared" si="20"/>
        <v>-118747.42379000034</v>
      </c>
      <c r="P56" s="27">
        <f t="shared" si="21"/>
        <v>118747.42379000034</v>
      </c>
    </row>
    <row r="57" spans="1:21">
      <c r="A57" s="31">
        <v>37773</v>
      </c>
      <c r="C57" s="6">
        <v>49</v>
      </c>
      <c r="D57" s="29">
        <f t="shared" si="12"/>
        <v>2371</v>
      </c>
      <c r="E57" s="29">
        <f t="shared" si="17"/>
        <v>116179</v>
      </c>
      <c r="F57" s="29">
        <f t="shared" si="13"/>
        <v>-310534</v>
      </c>
      <c r="G57" s="34">
        <f>+Inputs!$D$3</f>
        <v>0.37951000000000001</v>
      </c>
      <c r="I57" s="27">
        <f t="shared" si="18"/>
        <v>426713</v>
      </c>
      <c r="K57" s="27">
        <f t="shared" si="14"/>
        <v>2371</v>
      </c>
      <c r="L57" s="27">
        <f t="shared" si="19"/>
        <v>116179</v>
      </c>
      <c r="M57" s="27">
        <f t="shared" si="15"/>
        <v>899.81821000000002</v>
      </c>
      <c r="N57" s="27">
        <f t="shared" si="16"/>
        <v>899.81821000000002</v>
      </c>
      <c r="O57" s="27">
        <f t="shared" si="20"/>
        <v>-117847.60558000034</v>
      </c>
      <c r="P57" s="27">
        <f t="shared" si="21"/>
        <v>117847.60558000034</v>
      </c>
    </row>
    <row r="58" spans="1:21">
      <c r="A58" s="30">
        <v>37803</v>
      </c>
      <c r="C58" s="6">
        <v>50</v>
      </c>
      <c r="D58" s="29">
        <f t="shared" si="12"/>
        <v>2371</v>
      </c>
      <c r="E58" s="29">
        <f t="shared" si="17"/>
        <v>118550</v>
      </c>
      <c r="F58" s="29">
        <f t="shared" si="13"/>
        <v>-308163</v>
      </c>
      <c r="G58" s="34">
        <f>+Inputs!$D$3</f>
        <v>0.37951000000000001</v>
      </c>
      <c r="I58" s="27">
        <f t="shared" si="18"/>
        <v>426713</v>
      </c>
      <c r="K58" s="27">
        <f t="shared" si="14"/>
        <v>2371</v>
      </c>
      <c r="L58" s="27">
        <f t="shared" si="19"/>
        <v>118550</v>
      </c>
      <c r="M58" s="27">
        <f t="shared" si="15"/>
        <v>899.81821000000002</v>
      </c>
      <c r="N58" s="27">
        <f t="shared" si="16"/>
        <v>899.81821000000002</v>
      </c>
      <c r="O58" s="27">
        <f t="shared" si="20"/>
        <v>-116947.78737000034</v>
      </c>
      <c r="P58" s="27">
        <f t="shared" si="21"/>
        <v>116947.78737000034</v>
      </c>
    </row>
    <row r="59" spans="1:21">
      <c r="A59" s="31">
        <v>37834</v>
      </c>
      <c r="C59" s="6">
        <v>51</v>
      </c>
      <c r="D59" s="29">
        <f t="shared" si="12"/>
        <v>2371</v>
      </c>
      <c r="E59" s="29">
        <f t="shared" si="17"/>
        <v>120921</v>
      </c>
      <c r="F59" s="29">
        <f t="shared" si="13"/>
        <v>-305792</v>
      </c>
      <c r="G59" s="34">
        <f>+Inputs!$D$3</f>
        <v>0.37951000000000001</v>
      </c>
      <c r="I59" s="27">
        <f t="shared" si="18"/>
        <v>426713</v>
      </c>
      <c r="K59" s="27">
        <f t="shared" si="14"/>
        <v>2371</v>
      </c>
      <c r="L59" s="27">
        <f t="shared" si="19"/>
        <v>120921</v>
      </c>
      <c r="M59" s="27">
        <f t="shared" si="15"/>
        <v>899.81821000000002</v>
      </c>
      <c r="N59" s="27">
        <f t="shared" si="16"/>
        <v>899.81821000000002</v>
      </c>
      <c r="O59" s="27">
        <f t="shared" si="20"/>
        <v>-116047.96916000034</v>
      </c>
      <c r="P59" s="27">
        <f t="shared" si="21"/>
        <v>116047.96916000034</v>
      </c>
    </row>
    <row r="60" spans="1:21">
      <c r="A60" s="30">
        <v>37865</v>
      </c>
      <c r="C60" s="6">
        <v>52</v>
      </c>
      <c r="D60" s="29">
        <f t="shared" si="12"/>
        <v>2371</v>
      </c>
      <c r="E60" s="29">
        <f t="shared" si="17"/>
        <v>123292</v>
      </c>
      <c r="F60" s="29">
        <f t="shared" si="13"/>
        <v>-303421</v>
      </c>
      <c r="G60" s="34">
        <f>+Inputs!$D$3</f>
        <v>0.37951000000000001</v>
      </c>
      <c r="I60" s="27">
        <f t="shared" si="18"/>
        <v>426713</v>
      </c>
      <c r="K60" s="27">
        <f t="shared" si="14"/>
        <v>2371</v>
      </c>
      <c r="L60" s="27">
        <f t="shared" si="19"/>
        <v>123292</v>
      </c>
      <c r="M60" s="27">
        <f t="shared" si="15"/>
        <v>899.81821000000002</v>
      </c>
      <c r="N60" s="27">
        <f t="shared" si="16"/>
        <v>899.81821000000002</v>
      </c>
      <c r="O60" s="27">
        <f t="shared" si="20"/>
        <v>-115148.15095000034</v>
      </c>
      <c r="P60" s="27">
        <f t="shared" si="21"/>
        <v>115148.15095000034</v>
      </c>
    </row>
    <row r="61" spans="1:21">
      <c r="A61" s="31">
        <v>37895</v>
      </c>
      <c r="C61" s="6">
        <v>53</v>
      </c>
      <c r="D61" s="29">
        <f t="shared" si="12"/>
        <v>2371</v>
      </c>
      <c r="E61" s="29">
        <f t="shared" si="17"/>
        <v>125663</v>
      </c>
      <c r="F61" s="29">
        <f t="shared" si="13"/>
        <v>-301050</v>
      </c>
      <c r="G61" s="34">
        <f>+Inputs!$D$3</f>
        <v>0.37951000000000001</v>
      </c>
      <c r="I61" s="27">
        <f t="shared" si="18"/>
        <v>426713</v>
      </c>
      <c r="K61" s="27">
        <f t="shared" si="14"/>
        <v>2371</v>
      </c>
      <c r="L61" s="27">
        <f t="shared" si="19"/>
        <v>125663</v>
      </c>
      <c r="M61" s="27">
        <f t="shared" si="15"/>
        <v>899.81821000000002</v>
      </c>
      <c r="N61" s="27">
        <f t="shared" si="16"/>
        <v>899.81821000000002</v>
      </c>
      <c r="O61" s="27">
        <f t="shared" si="20"/>
        <v>-114248.33274000035</v>
      </c>
      <c r="P61" s="27">
        <f t="shared" si="21"/>
        <v>114248.33274000035</v>
      </c>
    </row>
    <row r="62" spans="1:21">
      <c r="A62" s="30">
        <v>37926</v>
      </c>
      <c r="C62" s="6">
        <v>54</v>
      </c>
      <c r="D62" s="29">
        <f t="shared" si="12"/>
        <v>2371</v>
      </c>
      <c r="E62" s="29">
        <f t="shared" si="17"/>
        <v>128034</v>
      </c>
      <c r="F62" s="29">
        <f t="shared" si="13"/>
        <v>-298679</v>
      </c>
      <c r="G62" s="34">
        <f>+Inputs!$D$3</f>
        <v>0.37951000000000001</v>
      </c>
      <c r="I62" s="27">
        <f t="shared" si="18"/>
        <v>426713</v>
      </c>
      <c r="K62" s="27">
        <f t="shared" si="14"/>
        <v>2371</v>
      </c>
      <c r="L62" s="27">
        <f t="shared" si="19"/>
        <v>128034</v>
      </c>
      <c r="M62" s="27">
        <f t="shared" si="15"/>
        <v>899.81821000000002</v>
      </c>
      <c r="N62" s="27">
        <f t="shared" si="16"/>
        <v>899.81821000000002</v>
      </c>
      <c r="O62" s="27">
        <f t="shared" si="20"/>
        <v>-113348.51453000035</v>
      </c>
      <c r="P62" s="27">
        <f t="shared" si="21"/>
        <v>113348.51453000035</v>
      </c>
    </row>
    <row r="63" spans="1:21">
      <c r="A63" s="31">
        <v>37956</v>
      </c>
      <c r="C63" s="6">
        <v>55</v>
      </c>
      <c r="D63" s="29">
        <f t="shared" si="12"/>
        <v>2371</v>
      </c>
      <c r="E63" s="29">
        <f t="shared" si="17"/>
        <v>130405</v>
      </c>
      <c r="F63" s="29">
        <f t="shared" si="13"/>
        <v>-296308</v>
      </c>
      <c r="G63" s="34">
        <f>+Inputs!$D$3</f>
        <v>0.37951000000000001</v>
      </c>
      <c r="I63" s="27">
        <f t="shared" si="18"/>
        <v>426713</v>
      </c>
      <c r="K63" s="27">
        <f t="shared" si="14"/>
        <v>2371</v>
      </c>
      <c r="L63" s="27">
        <f t="shared" si="19"/>
        <v>130405</v>
      </c>
      <c r="M63" s="27">
        <f t="shared" si="15"/>
        <v>899.81821000000002</v>
      </c>
      <c r="N63" s="27">
        <f t="shared" si="16"/>
        <v>899.81821000000002</v>
      </c>
      <c r="O63" s="27">
        <f t="shared" si="20"/>
        <v>-112448.69632000035</v>
      </c>
      <c r="P63" s="27">
        <f t="shared" si="21"/>
        <v>112448.69632000035</v>
      </c>
    </row>
    <row r="64" spans="1:21">
      <c r="A64" s="30">
        <v>37987</v>
      </c>
      <c r="C64" s="6">
        <v>56</v>
      </c>
      <c r="D64" s="29">
        <f t="shared" si="12"/>
        <v>2371</v>
      </c>
      <c r="E64" s="29">
        <f t="shared" si="17"/>
        <v>132776</v>
      </c>
      <c r="F64" s="29">
        <f t="shared" si="13"/>
        <v>-293937</v>
      </c>
      <c r="G64" s="34">
        <f>+Inputs!$D$3</f>
        <v>0.37951000000000001</v>
      </c>
      <c r="I64" s="27">
        <f t="shared" si="18"/>
        <v>426713</v>
      </c>
      <c r="K64" s="27">
        <f t="shared" si="14"/>
        <v>2371</v>
      </c>
      <c r="L64" s="27">
        <f t="shared" si="19"/>
        <v>132776</v>
      </c>
      <c r="M64" s="27">
        <f t="shared" si="15"/>
        <v>899.81821000000002</v>
      </c>
      <c r="N64" s="27">
        <f t="shared" si="16"/>
        <v>899.81821000000002</v>
      </c>
      <c r="O64" s="27">
        <f t="shared" si="20"/>
        <v>-111548.87811000035</v>
      </c>
      <c r="P64" s="27">
        <f t="shared" si="21"/>
        <v>111548.87811000035</v>
      </c>
    </row>
    <row r="65" spans="1:16">
      <c r="A65" s="31">
        <v>38018</v>
      </c>
      <c r="C65" s="6">
        <v>57</v>
      </c>
      <c r="D65" s="29">
        <f t="shared" si="12"/>
        <v>2371</v>
      </c>
      <c r="E65" s="29">
        <f t="shared" si="17"/>
        <v>135147</v>
      </c>
      <c r="F65" s="29">
        <f t="shared" si="13"/>
        <v>-291566</v>
      </c>
      <c r="G65" s="34">
        <f>+Inputs!$D$3</f>
        <v>0.37951000000000001</v>
      </c>
      <c r="I65" s="27">
        <f t="shared" si="18"/>
        <v>426713</v>
      </c>
      <c r="K65" s="27">
        <f t="shared" si="14"/>
        <v>2371</v>
      </c>
      <c r="L65" s="27">
        <f t="shared" si="19"/>
        <v>135147</v>
      </c>
      <c r="M65" s="27">
        <f t="shared" si="15"/>
        <v>899.81821000000002</v>
      </c>
      <c r="N65" s="27">
        <f t="shared" si="16"/>
        <v>899.81821000000002</v>
      </c>
      <c r="O65" s="27">
        <f t="shared" si="20"/>
        <v>-110649.05990000036</v>
      </c>
      <c r="P65" s="27">
        <f t="shared" si="21"/>
        <v>110649.05990000036</v>
      </c>
    </row>
    <row r="66" spans="1:16">
      <c r="A66" s="30">
        <v>38047</v>
      </c>
      <c r="C66" s="6">
        <v>58</v>
      </c>
      <c r="D66" s="29">
        <f t="shared" si="12"/>
        <v>2371</v>
      </c>
      <c r="E66" s="29">
        <f t="shared" si="17"/>
        <v>137518</v>
      </c>
      <c r="F66" s="29">
        <f t="shared" si="13"/>
        <v>-289195</v>
      </c>
      <c r="G66" s="34">
        <f>+Inputs!$D$3</f>
        <v>0.37951000000000001</v>
      </c>
      <c r="I66" s="27">
        <f t="shared" si="18"/>
        <v>426713</v>
      </c>
      <c r="K66" s="27">
        <f t="shared" si="14"/>
        <v>2371</v>
      </c>
      <c r="L66" s="27">
        <f t="shared" si="19"/>
        <v>137518</v>
      </c>
      <c r="M66" s="27">
        <f t="shared" si="15"/>
        <v>899.81821000000002</v>
      </c>
      <c r="N66" s="27">
        <f t="shared" si="16"/>
        <v>899.81821000000002</v>
      </c>
      <c r="O66" s="27">
        <f t="shared" si="20"/>
        <v>-109749.24169000036</v>
      </c>
      <c r="P66" s="27">
        <f t="shared" si="21"/>
        <v>109749.24169000036</v>
      </c>
    </row>
    <row r="67" spans="1:16">
      <c r="A67" s="31">
        <v>38078</v>
      </c>
      <c r="C67" s="6">
        <v>59</v>
      </c>
      <c r="D67" s="29">
        <f t="shared" si="12"/>
        <v>2371</v>
      </c>
      <c r="E67" s="29">
        <f t="shared" si="17"/>
        <v>139889</v>
      </c>
      <c r="F67" s="29">
        <f t="shared" si="13"/>
        <v>-286824</v>
      </c>
      <c r="G67" s="34">
        <f>+Inputs!$D$3</f>
        <v>0.37951000000000001</v>
      </c>
      <c r="I67" s="27">
        <f t="shared" si="18"/>
        <v>426713</v>
      </c>
      <c r="K67" s="27">
        <f t="shared" si="14"/>
        <v>2371</v>
      </c>
      <c r="L67" s="27">
        <f t="shared" si="19"/>
        <v>139889</v>
      </c>
      <c r="M67" s="27">
        <f t="shared" si="15"/>
        <v>899.81821000000002</v>
      </c>
      <c r="N67" s="27">
        <f t="shared" si="16"/>
        <v>899.81821000000002</v>
      </c>
      <c r="O67" s="27">
        <f t="shared" si="20"/>
        <v>-108849.42348000036</v>
      </c>
      <c r="P67" s="27">
        <f t="shared" si="21"/>
        <v>108849.42348000036</v>
      </c>
    </row>
    <row r="68" spans="1:16">
      <c r="A68" s="30">
        <v>38108</v>
      </c>
      <c r="C68" s="6">
        <v>60</v>
      </c>
      <c r="D68" s="29">
        <f t="shared" si="12"/>
        <v>2371</v>
      </c>
      <c r="E68" s="29">
        <f t="shared" si="17"/>
        <v>142260</v>
      </c>
      <c r="F68" s="29">
        <f t="shared" si="13"/>
        <v>-284453</v>
      </c>
      <c r="G68" s="34">
        <f>+Inputs!$D$3</f>
        <v>0.37951000000000001</v>
      </c>
      <c r="I68" s="27">
        <f t="shared" si="18"/>
        <v>426713</v>
      </c>
      <c r="K68" s="27">
        <f t="shared" si="14"/>
        <v>2371</v>
      </c>
      <c r="L68" s="27">
        <f t="shared" si="19"/>
        <v>142260</v>
      </c>
      <c r="M68" s="27">
        <f t="shared" si="15"/>
        <v>899.81821000000002</v>
      </c>
      <c r="N68" s="27">
        <f t="shared" si="16"/>
        <v>899.81821000000002</v>
      </c>
      <c r="O68" s="27">
        <f t="shared" si="20"/>
        <v>-107949.60527000036</v>
      </c>
      <c r="P68" s="27">
        <f t="shared" si="21"/>
        <v>107949.60527000036</v>
      </c>
    </row>
    <row r="69" spans="1:16">
      <c r="A69" s="31">
        <v>38139</v>
      </c>
      <c r="C69" s="6">
        <v>61</v>
      </c>
      <c r="D69" s="29">
        <f t="shared" si="12"/>
        <v>2371</v>
      </c>
      <c r="E69" s="29">
        <f t="shared" si="17"/>
        <v>144631</v>
      </c>
      <c r="F69" s="29">
        <f t="shared" si="13"/>
        <v>-282082</v>
      </c>
      <c r="G69" s="34">
        <f>+Inputs!$D$3</f>
        <v>0.37951000000000001</v>
      </c>
      <c r="I69" s="27">
        <f t="shared" si="18"/>
        <v>426713</v>
      </c>
      <c r="K69" s="27">
        <f t="shared" si="14"/>
        <v>2371</v>
      </c>
      <c r="L69" s="27">
        <f t="shared" si="19"/>
        <v>144631</v>
      </c>
      <c r="M69" s="27">
        <f t="shared" si="15"/>
        <v>899.81821000000002</v>
      </c>
      <c r="N69" s="27">
        <f t="shared" si="16"/>
        <v>899.81821000000002</v>
      </c>
      <c r="O69" s="27">
        <f t="shared" si="20"/>
        <v>-107049.78706000037</v>
      </c>
      <c r="P69" s="27">
        <f t="shared" si="21"/>
        <v>107049.78706000037</v>
      </c>
    </row>
    <row r="70" spans="1:16">
      <c r="A70" s="30">
        <v>38169</v>
      </c>
      <c r="C70" s="6">
        <v>62</v>
      </c>
      <c r="D70" s="29">
        <f t="shared" si="12"/>
        <v>2371</v>
      </c>
      <c r="E70" s="29">
        <f t="shared" si="17"/>
        <v>147002</v>
      </c>
      <c r="F70" s="29">
        <f t="shared" si="13"/>
        <v>-279711</v>
      </c>
      <c r="G70" s="34">
        <f>+Inputs!$D$3</f>
        <v>0.37951000000000001</v>
      </c>
      <c r="I70" s="27">
        <f t="shared" si="18"/>
        <v>426713</v>
      </c>
      <c r="K70" s="27">
        <f t="shared" si="14"/>
        <v>2371</v>
      </c>
      <c r="L70" s="27">
        <f t="shared" si="19"/>
        <v>147002</v>
      </c>
      <c r="M70" s="27">
        <f t="shared" si="15"/>
        <v>899.81821000000002</v>
      </c>
      <c r="N70" s="27">
        <f t="shared" si="16"/>
        <v>899.81821000000002</v>
      </c>
      <c r="O70" s="27">
        <f t="shared" si="20"/>
        <v>-106149.96885000037</v>
      </c>
      <c r="P70" s="27">
        <f t="shared" si="21"/>
        <v>106149.96885000037</v>
      </c>
    </row>
    <row r="71" spans="1:16">
      <c r="A71" s="31">
        <v>38200</v>
      </c>
      <c r="C71" s="6">
        <v>63</v>
      </c>
      <c r="D71" s="29">
        <f t="shared" si="12"/>
        <v>2371</v>
      </c>
      <c r="E71" s="29">
        <f t="shared" si="17"/>
        <v>149373</v>
      </c>
      <c r="F71" s="29">
        <f t="shared" si="13"/>
        <v>-277340</v>
      </c>
      <c r="G71" s="34">
        <f>+Inputs!$D$3</f>
        <v>0.37951000000000001</v>
      </c>
      <c r="I71" s="27">
        <f t="shared" si="18"/>
        <v>426713</v>
      </c>
      <c r="K71" s="27">
        <f t="shared" si="14"/>
        <v>2371</v>
      </c>
      <c r="L71" s="27">
        <f t="shared" si="19"/>
        <v>149373</v>
      </c>
      <c r="M71" s="27">
        <f t="shared" si="15"/>
        <v>899.81821000000002</v>
      </c>
      <c r="N71" s="27">
        <f t="shared" si="16"/>
        <v>899.81821000000002</v>
      </c>
      <c r="O71" s="27">
        <f t="shared" si="20"/>
        <v>-105250.15064000037</v>
      </c>
      <c r="P71" s="27">
        <f t="shared" si="21"/>
        <v>105250.15064000037</v>
      </c>
    </row>
    <row r="72" spans="1:16">
      <c r="A72" s="30">
        <v>38231</v>
      </c>
      <c r="C72" s="6">
        <v>64</v>
      </c>
      <c r="D72" s="29">
        <f t="shared" si="12"/>
        <v>2371</v>
      </c>
      <c r="E72" s="29">
        <f t="shared" si="17"/>
        <v>151744</v>
      </c>
      <c r="F72" s="29">
        <f t="shared" si="13"/>
        <v>-274969</v>
      </c>
      <c r="G72" s="34">
        <f>+Inputs!$D$3</f>
        <v>0.37951000000000001</v>
      </c>
      <c r="I72" s="27">
        <f t="shared" si="18"/>
        <v>426713</v>
      </c>
      <c r="K72" s="27">
        <f t="shared" si="14"/>
        <v>2371</v>
      </c>
      <c r="L72" s="27">
        <f t="shared" si="19"/>
        <v>151744</v>
      </c>
      <c r="M72" s="27">
        <f t="shared" si="15"/>
        <v>899.81821000000002</v>
      </c>
      <c r="N72" s="27">
        <f t="shared" si="16"/>
        <v>899.81821000000002</v>
      </c>
      <c r="O72" s="27">
        <f t="shared" si="20"/>
        <v>-104350.33243000037</v>
      </c>
      <c r="P72" s="27">
        <f t="shared" si="21"/>
        <v>104350.33243000037</v>
      </c>
    </row>
    <row r="73" spans="1:16">
      <c r="A73" s="31">
        <v>38261</v>
      </c>
      <c r="C73" s="6">
        <v>65</v>
      </c>
      <c r="D73" s="29">
        <f t="shared" ref="D73:D104" si="22">ROUND(-(+$B$9/180)*1,0)</f>
        <v>2371</v>
      </c>
      <c r="E73" s="29">
        <f t="shared" si="17"/>
        <v>154115</v>
      </c>
      <c r="F73" s="29">
        <f t="shared" ref="F73:F104" si="23">$B$9+E73</f>
        <v>-272598</v>
      </c>
      <c r="G73" s="34">
        <f>+Inputs!$D$3</f>
        <v>0.37951000000000001</v>
      </c>
      <c r="I73" s="27">
        <f t="shared" si="18"/>
        <v>426713</v>
      </c>
      <c r="K73" s="27">
        <f t="shared" ref="K73:K104" si="24">D73</f>
        <v>2371</v>
      </c>
      <c r="L73" s="27">
        <f t="shared" si="19"/>
        <v>154115</v>
      </c>
      <c r="M73" s="27">
        <f t="shared" ref="M73:M104" si="25">K73*G73</f>
        <v>899.81821000000002</v>
      </c>
      <c r="N73" s="27">
        <f t="shared" ref="N73:N104" si="26">M73-J73</f>
        <v>899.81821000000002</v>
      </c>
      <c r="O73" s="27">
        <f t="shared" si="20"/>
        <v>-103450.51422000038</v>
      </c>
      <c r="P73" s="27">
        <f t="shared" si="21"/>
        <v>103450.51422000038</v>
      </c>
    </row>
    <row r="74" spans="1:16">
      <c r="A74" s="30">
        <v>38292</v>
      </c>
      <c r="C74" s="6">
        <v>66</v>
      </c>
      <c r="D74" s="29">
        <f t="shared" si="22"/>
        <v>2371</v>
      </c>
      <c r="E74" s="29">
        <f t="shared" ref="E74:E105" si="27">+E73+D74</f>
        <v>156486</v>
      </c>
      <c r="F74" s="29">
        <f t="shared" si="23"/>
        <v>-270227</v>
      </c>
      <c r="G74" s="34">
        <f>+Inputs!$D$3</f>
        <v>0.37951000000000001</v>
      </c>
      <c r="I74" s="27">
        <f t="shared" ref="I74:I105" si="28">+I73+H74</f>
        <v>426713</v>
      </c>
      <c r="K74" s="27">
        <f t="shared" si="24"/>
        <v>2371</v>
      </c>
      <c r="L74" s="27">
        <f t="shared" ref="L74:L105" si="29">+L73+K74</f>
        <v>156486</v>
      </c>
      <c r="M74" s="27">
        <f t="shared" si="25"/>
        <v>899.81821000000002</v>
      </c>
      <c r="N74" s="27">
        <f t="shared" si="26"/>
        <v>899.81821000000002</v>
      </c>
      <c r="O74" s="27">
        <f t="shared" ref="O74:O105" si="30">+O73+N74</f>
        <v>-102550.69601000038</v>
      </c>
      <c r="P74" s="27">
        <f t="shared" ref="P74:P105" si="31">P73-N74</f>
        <v>102550.69601000038</v>
      </c>
    </row>
    <row r="75" spans="1:16">
      <c r="A75" s="31">
        <v>38322</v>
      </c>
      <c r="C75" s="6">
        <v>67</v>
      </c>
      <c r="D75" s="29">
        <f t="shared" si="22"/>
        <v>2371</v>
      </c>
      <c r="E75" s="29">
        <f t="shared" si="27"/>
        <v>158857</v>
      </c>
      <c r="F75" s="29">
        <f t="shared" si="23"/>
        <v>-267856</v>
      </c>
      <c r="G75" s="34">
        <f>+Inputs!$D$3</f>
        <v>0.37951000000000001</v>
      </c>
      <c r="I75" s="27">
        <f t="shared" si="28"/>
        <v>426713</v>
      </c>
      <c r="K75" s="27">
        <f t="shared" si="24"/>
        <v>2371</v>
      </c>
      <c r="L75" s="27">
        <f t="shared" si="29"/>
        <v>158857</v>
      </c>
      <c r="M75" s="27">
        <f t="shared" si="25"/>
        <v>899.81821000000002</v>
      </c>
      <c r="N75" s="27">
        <f t="shared" si="26"/>
        <v>899.81821000000002</v>
      </c>
      <c r="O75" s="27">
        <f t="shared" si="30"/>
        <v>-101650.87780000038</v>
      </c>
      <c r="P75" s="27">
        <f t="shared" si="31"/>
        <v>101650.87780000038</v>
      </c>
    </row>
    <row r="76" spans="1:16">
      <c r="A76" s="30">
        <v>38353</v>
      </c>
      <c r="C76" s="6">
        <v>68</v>
      </c>
      <c r="D76" s="29">
        <f t="shared" si="22"/>
        <v>2371</v>
      </c>
      <c r="E76" s="29">
        <f t="shared" si="27"/>
        <v>161228</v>
      </c>
      <c r="F76" s="29">
        <f t="shared" si="23"/>
        <v>-265485</v>
      </c>
      <c r="G76" s="34">
        <f>+Inputs!$D$3</f>
        <v>0.37951000000000001</v>
      </c>
      <c r="I76" s="27">
        <f t="shared" si="28"/>
        <v>426713</v>
      </c>
      <c r="K76" s="27">
        <f t="shared" si="24"/>
        <v>2371</v>
      </c>
      <c r="L76" s="27">
        <f t="shared" si="29"/>
        <v>161228</v>
      </c>
      <c r="M76" s="27">
        <f t="shared" si="25"/>
        <v>899.81821000000002</v>
      </c>
      <c r="N76" s="27">
        <f t="shared" si="26"/>
        <v>899.81821000000002</v>
      </c>
      <c r="O76" s="27">
        <f t="shared" si="30"/>
        <v>-100751.05959000038</v>
      </c>
      <c r="P76" s="27">
        <f t="shared" si="31"/>
        <v>100751.05959000038</v>
      </c>
    </row>
    <row r="77" spans="1:16">
      <c r="A77" s="31">
        <v>38384</v>
      </c>
      <c r="C77" s="6">
        <v>69</v>
      </c>
      <c r="D77" s="29">
        <f t="shared" si="22"/>
        <v>2371</v>
      </c>
      <c r="E77" s="29">
        <f t="shared" si="27"/>
        <v>163599</v>
      </c>
      <c r="F77" s="29">
        <f t="shared" si="23"/>
        <v>-263114</v>
      </c>
      <c r="G77" s="34">
        <f>+Inputs!$D$3</f>
        <v>0.37951000000000001</v>
      </c>
      <c r="I77" s="27">
        <f t="shared" si="28"/>
        <v>426713</v>
      </c>
      <c r="K77" s="27">
        <f t="shared" si="24"/>
        <v>2371</v>
      </c>
      <c r="L77" s="27">
        <f t="shared" si="29"/>
        <v>163599</v>
      </c>
      <c r="M77" s="27">
        <f t="shared" si="25"/>
        <v>899.81821000000002</v>
      </c>
      <c r="N77" s="27">
        <f t="shared" si="26"/>
        <v>899.81821000000002</v>
      </c>
      <c r="O77" s="27">
        <f t="shared" si="30"/>
        <v>-99851.241380000385</v>
      </c>
      <c r="P77" s="27">
        <f t="shared" si="31"/>
        <v>99851.241380000385</v>
      </c>
    </row>
    <row r="78" spans="1:16">
      <c r="A78" s="30">
        <v>38412</v>
      </c>
      <c r="C78" s="6">
        <v>70</v>
      </c>
      <c r="D78" s="29">
        <f t="shared" si="22"/>
        <v>2371</v>
      </c>
      <c r="E78" s="29">
        <f t="shared" si="27"/>
        <v>165970</v>
      </c>
      <c r="F78" s="29">
        <f t="shared" si="23"/>
        <v>-260743</v>
      </c>
      <c r="G78" s="34">
        <f>+Inputs!$D$3</f>
        <v>0.37951000000000001</v>
      </c>
      <c r="I78" s="27">
        <f t="shared" si="28"/>
        <v>426713</v>
      </c>
      <c r="K78" s="27">
        <f t="shared" si="24"/>
        <v>2371</v>
      </c>
      <c r="L78" s="27">
        <f t="shared" si="29"/>
        <v>165970</v>
      </c>
      <c r="M78" s="27">
        <f t="shared" si="25"/>
        <v>899.81821000000002</v>
      </c>
      <c r="N78" s="27">
        <f t="shared" si="26"/>
        <v>899.81821000000002</v>
      </c>
      <c r="O78" s="27">
        <f t="shared" si="30"/>
        <v>-98951.423170000387</v>
      </c>
      <c r="P78" s="27">
        <f t="shared" si="31"/>
        <v>98951.423170000387</v>
      </c>
    </row>
    <row r="79" spans="1:16">
      <c r="A79" s="31">
        <v>38443</v>
      </c>
      <c r="C79" s="6">
        <v>71</v>
      </c>
      <c r="D79" s="29">
        <f t="shared" si="22"/>
        <v>2371</v>
      </c>
      <c r="E79" s="29">
        <f t="shared" si="27"/>
        <v>168341</v>
      </c>
      <c r="F79" s="29">
        <f t="shared" si="23"/>
        <v>-258372</v>
      </c>
      <c r="G79" s="34">
        <f>+Inputs!$D$3</f>
        <v>0.37951000000000001</v>
      </c>
      <c r="I79" s="27">
        <f t="shared" si="28"/>
        <v>426713</v>
      </c>
      <c r="K79" s="27">
        <f t="shared" si="24"/>
        <v>2371</v>
      </c>
      <c r="L79" s="27">
        <f t="shared" si="29"/>
        <v>168341</v>
      </c>
      <c r="M79" s="27">
        <f t="shared" si="25"/>
        <v>899.81821000000002</v>
      </c>
      <c r="N79" s="27">
        <f t="shared" si="26"/>
        <v>899.81821000000002</v>
      </c>
      <c r="O79" s="27">
        <f t="shared" si="30"/>
        <v>-98051.60496000039</v>
      </c>
      <c r="P79" s="27">
        <f t="shared" si="31"/>
        <v>98051.60496000039</v>
      </c>
    </row>
    <row r="80" spans="1:16">
      <c r="A80" s="30">
        <v>38473</v>
      </c>
      <c r="C80" s="6">
        <v>72</v>
      </c>
      <c r="D80" s="29">
        <f t="shared" si="22"/>
        <v>2371</v>
      </c>
      <c r="E80" s="29">
        <f t="shared" si="27"/>
        <v>170712</v>
      </c>
      <c r="F80" s="29">
        <f t="shared" si="23"/>
        <v>-256001</v>
      </c>
      <c r="G80" s="34">
        <f>+Inputs!$D$3</f>
        <v>0.37951000000000001</v>
      </c>
      <c r="I80" s="27">
        <f t="shared" si="28"/>
        <v>426713</v>
      </c>
      <c r="K80" s="27">
        <f t="shared" si="24"/>
        <v>2371</v>
      </c>
      <c r="L80" s="27">
        <f t="shared" si="29"/>
        <v>170712</v>
      </c>
      <c r="M80" s="27">
        <f t="shared" si="25"/>
        <v>899.81821000000002</v>
      </c>
      <c r="N80" s="27">
        <f t="shared" si="26"/>
        <v>899.81821000000002</v>
      </c>
      <c r="O80" s="27">
        <f t="shared" si="30"/>
        <v>-97151.786750000392</v>
      </c>
      <c r="P80" s="27">
        <f t="shared" si="31"/>
        <v>97151.786750000392</v>
      </c>
    </row>
    <row r="81" spans="1:16">
      <c r="A81" s="31">
        <v>38504</v>
      </c>
      <c r="C81" s="6">
        <v>73</v>
      </c>
      <c r="D81" s="29">
        <f t="shared" si="22"/>
        <v>2371</v>
      </c>
      <c r="E81" s="29">
        <f t="shared" si="27"/>
        <v>173083</v>
      </c>
      <c r="F81" s="29">
        <f t="shared" si="23"/>
        <v>-253630</v>
      </c>
      <c r="G81" s="34">
        <f>+Inputs!$D$3</f>
        <v>0.37951000000000001</v>
      </c>
      <c r="I81" s="27">
        <f t="shared" si="28"/>
        <v>426713</v>
      </c>
      <c r="K81" s="27">
        <f t="shared" si="24"/>
        <v>2371</v>
      </c>
      <c r="L81" s="27">
        <f t="shared" si="29"/>
        <v>173083</v>
      </c>
      <c r="M81" s="27">
        <f t="shared" si="25"/>
        <v>899.81821000000002</v>
      </c>
      <c r="N81" s="27">
        <f t="shared" si="26"/>
        <v>899.81821000000002</v>
      </c>
      <c r="O81" s="27">
        <f t="shared" si="30"/>
        <v>-96251.968540000395</v>
      </c>
      <c r="P81" s="27">
        <f t="shared" si="31"/>
        <v>96251.968540000395</v>
      </c>
    </row>
    <row r="82" spans="1:16">
      <c r="A82" s="30">
        <v>38534</v>
      </c>
      <c r="C82" s="6">
        <v>74</v>
      </c>
      <c r="D82" s="29">
        <f t="shared" si="22"/>
        <v>2371</v>
      </c>
      <c r="E82" s="29">
        <f t="shared" si="27"/>
        <v>175454</v>
      </c>
      <c r="F82" s="29">
        <f t="shared" si="23"/>
        <v>-251259</v>
      </c>
      <c r="G82" s="34">
        <f>+Inputs!$D$3</f>
        <v>0.37951000000000001</v>
      </c>
      <c r="I82" s="27">
        <f t="shared" si="28"/>
        <v>426713</v>
      </c>
      <c r="K82" s="27">
        <f t="shared" si="24"/>
        <v>2371</v>
      </c>
      <c r="L82" s="27">
        <f t="shared" si="29"/>
        <v>175454</v>
      </c>
      <c r="M82" s="27">
        <f t="shared" si="25"/>
        <v>899.81821000000002</v>
      </c>
      <c r="N82" s="27">
        <f t="shared" si="26"/>
        <v>899.81821000000002</v>
      </c>
      <c r="O82" s="27">
        <f t="shared" si="30"/>
        <v>-95352.150330000397</v>
      </c>
      <c r="P82" s="27">
        <f t="shared" si="31"/>
        <v>95352.150330000397</v>
      </c>
    </row>
    <row r="83" spans="1:16">
      <c r="A83" s="31">
        <v>38565</v>
      </c>
      <c r="C83" s="6">
        <v>75</v>
      </c>
      <c r="D83" s="29">
        <f t="shared" si="22"/>
        <v>2371</v>
      </c>
      <c r="E83" s="29">
        <f t="shared" si="27"/>
        <v>177825</v>
      </c>
      <c r="F83" s="29">
        <f t="shared" si="23"/>
        <v>-248888</v>
      </c>
      <c r="G83" s="34">
        <f>+Inputs!$D$3</f>
        <v>0.37951000000000001</v>
      </c>
      <c r="I83" s="27">
        <f t="shared" si="28"/>
        <v>426713</v>
      </c>
      <c r="K83" s="27">
        <f t="shared" si="24"/>
        <v>2371</v>
      </c>
      <c r="L83" s="27">
        <f t="shared" si="29"/>
        <v>177825</v>
      </c>
      <c r="M83" s="27">
        <f t="shared" si="25"/>
        <v>899.81821000000002</v>
      </c>
      <c r="N83" s="27">
        <f t="shared" si="26"/>
        <v>899.81821000000002</v>
      </c>
      <c r="O83" s="27">
        <f t="shared" si="30"/>
        <v>-94452.332120000399</v>
      </c>
      <c r="P83" s="27">
        <f t="shared" si="31"/>
        <v>94452.332120000399</v>
      </c>
    </row>
    <row r="84" spans="1:16">
      <c r="A84" s="30">
        <v>38596</v>
      </c>
      <c r="C84" s="6">
        <v>76</v>
      </c>
      <c r="D84" s="29">
        <f t="shared" si="22"/>
        <v>2371</v>
      </c>
      <c r="E84" s="29">
        <f t="shared" si="27"/>
        <v>180196</v>
      </c>
      <c r="F84" s="29">
        <f t="shared" si="23"/>
        <v>-246517</v>
      </c>
      <c r="G84" s="34">
        <f>+Inputs!$D$3</f>
        <v>0.37951000000000001</v>
      </c>
      <c r="I84" s="27">
        <f t="shared" si="28"/>
        <v>426713</v>
      </c>
      <c r="K84" s="27">
        <f t="shared" si="24"/>
        <v>2371</v>
      </c>
      <c r="L84" s="27">
        <f t="shared" si="29"/>
        <v>180196</v>
      </c>
      <c r="M84" s="27">
        <f t="shared" si="25"/>
        <v>899.81821000000002</v>
      </c>
      <c r="N84" s="27">
        <f t="shared" si="26"/>
        <v>899.81821000000002</v>
      </c>
      <c r="O84" s="27">
        <f t="shared" si="30"/>
        <v>-93552.513910000402</v>
      </c>
      <c r="P84" s="27">
        <f t="shared" si="31"/>
        <v>93552.513910000402</v>
      </c>
    </row>
    <row r="85" spans="1:16">
      <c r="A85" s="31">
        <v>38626</v>
      </c>
      <c r="C85" s="6">
        <v>77</v>
      </c>
      <c r="D85" s="29">
        <f t="shared" si="22"/>
        <v>2371</v>
      </c>
      <c r="E85" s="29">
        <f t="shared" si="27"/>
        <v>182567</v>
      </c>
      <c r="F85" s="29">
        <f t="shared" si="23"/>
        <v>-244146</v>
      </c>
      <c r="G85" s="34">
        <f>+Inputs!$D$3</f>
        <v>0.37951000000000001</v>
      </c>
      <c r="I85" s="27">
        <f t="shared" si="28"/>
        <v>426713</v>
      </c>
      <c r="K85" s="27">
        <f t="shared" si="24"/>
        <v>2371</v>
      </c>
      <c r="L85" s="27">
        <f t="shared" si="29"/>
        <v>182567</v>
      </c>
      <c r="M85" s="27">
        <f t="shared" si="25"/>
        <v>899.81821000000002</v>
      </c>
      <c r="N85" s="27">
        <f t="shared" si="26"/>
        <v>899.81821000000002</v>
      </c>
      <c r="O85" s="27">
        <f t="shared" si="30"/>
        <v>-92652.695700000404</v>
      </c>
      <c r="P85" s="27">
        <f t="shared" si="31"/>
        <v>92652.695700000404</v>
      </c>
    </row>
    <row r="86" spans="1:16">
      <c r="A86" s="30">
        <v>38657</v>
      </c>
      <c r="C86" s="6">
        <v>78</v>
      </c>
      <c r="D86" s="29">
        <f t="shared" si="22"/>
        <v>2371</v>
      </c>
      <c r="E86" s="29">
        <f t="shared" si="27"/>
        <v>184938</v>
      </c>
      <c r="F86" s="29">
        <f t="shared" si="23"/>
        <v>-241775</v>
      </c>
      <c r="G86" s="34">
        <f>+Inputs!$D$3</f>
        <v>0.37951000000000001</v>
      </c>
      <c r="I86" s="27">
        <f t="shared" si="28"/>
        <v>426713</v>
      </c>
      <c r="K86" s="27">
        <f t="shared" si="24"/>
        <v>2371</v>
      </c>
      <c r="L86" s="27">
        <f t="shared" si="29"/>
        <v>184938</v>
      </c>
      <c r="M86" s="27">
        <f t="shared" si="25"/>
        <v>899.81821000000002</v>
      </c>
      <c r="N86" s="27">
        <f t="shared" si="26"/>
        <v>899.81821000000002</v>
      </c>
      <c r="O86" s="27">
        <f t="shared" si="30"/>
        <v>-91752.877490000406</v>
      </c>
      <c r="P86" s="27">
        <f t="shared" si="31"/>
        <v>91752.877490000406</v>
      </c>
    </row>
    <row r="87" spans="1:16">
      <c r="A87" s="31">
        <v>38687</v>
      </c>
      <c r="C87" s="6">
        <v>79</v>
      </c>
      <c r="D87" s="29">
        <f t="shared" si="22"/>
        <v>2371</v>
      </c>
      <c r="E87" s="29">
        <f t="shared" si="27"/>
        <v>187309</v>
      </c>
      <c r="F87" s="29">
        <f t="shared" si="23"/>
        <v>-239404</v>
      </c>
      <c r="G87" s="34">
        <f>+Inputs!$D$3</f>
        <v>0.37951000000000001</v>
      </c>
      <c r="I87" s="27">
        <f t="shared" si="28"/>
        <v>426713</v>
      </c>
      <c r="K87" s="27">
        <f t="shared" si="24"/>
        <v>2371</v>
      </c>
      <c r="L87" s="27">
        <f t="shared" si="29"/>
        <v>187309</v>
      </c>
      <c r="M87" s="27">
        <f t="shared" si="25"/>
        <v>899.81821000000002</v>
      </c>
      <c r="N87" s="27">
        <f t="shared" si="26"/>
        <v>899.81821000000002</v>
      </c>
      <c r="O87" s="27">
        <f t="shared" si="30"/>
        <v>-90853.059280000409</v>
      </c>
      <c r="P87" s="27">
        <f t="shared" si="31"/>
        <v>90853.059280000409</v>
      </c>
    </row>
    <row r="88" spans="1:16">
      <c r="A88" s="30">
        <v>38718</v>
      </c>
      <c r="C88" s="6">
        <v>80</v>
      </c>
      <c r="D88" s="29">
        <f t="shared" si="22"/>
        <v>2371</v>
      </c>
      <c r="E88" s="29">
        <f t="shared" si="27"/>
        <v>189680</v>
      </c>
      <c r="F88" s="29">
        <f t="shared" si="23"/>
        <v>-237033</v>
      </c>
      <c r="G88" s="34">
        <f>+Inputs!$D$3</f>
        <v>0.37951000000000001</v>
      </c>
      <c r="I88" s="27">
        <f t="shared" si="28"/>
        <v>426713</v>
      </c>
      <c r="K88" s="27">
        <f t="shared" si="24"/>
        <v>2371</v>
      </c>
      <c r="L88" s="27">
        <f t="shared" si="29"/>
        <v>189680</v>
      </c>
      <c r="M88" s="27">
        <f t="shared" si="25"/>
        <v>899.81821000000002</v>
      </c>
      <c r="N88" s="27">
        <f t="shared" si="26"/>
        <v>899.81821000000002</v>
      </c>
      <c r="O88" s="27">
        <f t="shared" si="30"/>
        <v>-89953.241070000411</v>
      </c>
      <c r="P88" s="27">
        <f t="shared" si="31"/>
        <v>89953.241070000411</v>
      </c>
    </row>
    <row r="89" spans="1:16">
      <c r="A89" s="31">
        <v>38749</v>
      </c>
      <c r="C89" s="6">
        <v>81</v>
      </c>
      <c r="D89" s="29">
        <f t="shared" si="22"/>
        <v>2371</v>
      </c>
      <c r="E89" s="29">
        <f t="shared" si="27"/>
        <v>192051</v>
      </c>
      <c r="F89" s="29">
        <f t="shared" si="23"/>
        <v>-234662</v>
      </c>
      <c r="G89" s="34">
        <f>+Inputs!$D$3</f>
        <v>0.37951000000000001</v>
      </c>
      <c r="I89" s="27">
        <f t="shared" si="28"/>
        <v>426713</v>
      </c>
      <c r="K89" s="27">
        <f t="shared" si="24"/>
        <v>2371</v>
      </c>
      <c r="L89" s="27">
        <f t="shared" si="29"/>
        <v>192051</v>
      </c>
      <c r="M89" s="27">
        <f t="shared" si="25"/>
        <v>899.81821000000002</v>
      </c>
      <c r="N89" s="27">
        <f t="shared" si="26"/>
        <v>899.81821000000002</v>
      </c>
      <c r="O89" s="27">
        <f t="shared" si="30"/>
        <v>-89053.422860000413</v>
      </c>
      <c r="P89" s="27">
        <f t="shared" si="31"/>
        <v>89053.422860000413</v>
      </c>
    </row>
    <row r="90" spans="1:16">
      <c r="A90" s="30">
        <v>38777</v>
      </c>
      <c r="C90" s="6">
        <v>82</v>
      </c>
      <c r="D90" s="29">
        <f t="shared" si="22"/>
        <v>2371</v>
      </c>
      <c r="E90" s="29">
        <f t="shared" si="27"/>
        <v>194422</v>
      </c>
      <c r="F90" s="29">
        <f t="shared" si="23"/>
        <v>-232291</v>
      </c>
      <c r="G90" s="34">
        <f>+Inputs!$D$3</f>
        <v>0.37951000000000001</v>
      </c>
      <c r="I90" s="27">
        <f t="shared" si="28"/>
        <v>426713</v>
      </c>
      <c r="K90" s="27">
        <f t="shared" si="24"/>
        <v>2371</v>
      </c>
      <c r="L90" s="27">
        <f t="shared" si="29"/>
        <v>194422</v>
      </c>
      <c r="M90" s="27">
        <f t="shared" si="25"/>
        <v>899.81821000000002</v>
      </c>
      <c r="N90" s="27">
        <f t="shared" si="26"/>
        <v>899.81821000000002</v>
      </c>
      <c r="O90" s="27">
        <f t="shared" si="30"/>
        <v>-88153.604650000416</v>
      </c>
      <c r="P90" s="27">
        <f t="shared" si="31"/>
        <v>88153.604650000416</v>
      </c>
    </row>
    <row r="91" spans="1:16">
      <c r="A91" s="31">
        <v>38808</v>
      </c>
      <c r="C91" s="6">
        <v>83</v>
      </c>
      <c r="D91" s="29">
        <f t="shared" si="22"/>
        <v>2371</v>
      </c>
      <c r="E91" s="29">
        <f t="shared" si="27"/>
        <v>196793</v>
      </c>
      <c r="F91" s="29">
        <f t="shared" si="23"/>
        <v>-229920</v>
      </c>
      <c r="G91" s="34">
        <f>+Inputs!$D$3</f>
        <v>0.37951000000000001</v>
      </c>
      <c r="I91" s="27">
        <f t="shared" si="28"/>
        <v>426713</v>
      </c>
      <c r="K91" s="27">
        <f t="shared" si="24"/>
        <v>2371</v>
      </c>
      <c r="L91" s="27">
        <f t="shared" si="29"/>
        <v>196793</v>
      </c>
      <c r="M91" s="27">
        <f t="shared" si="25"/>
        <v>899.81821000000002</v>
      </c>
      <c r="N91" s="27">
        <f t="shared" si="26"/>
        <v>899.81821000000002</v>
      </c>
      <c r="O91" s="27">
        <f t="shared" si="30"/>
        <v>-87253.786440000418</v>
      </c>
      <c r="P91" s="27">
        <f t="shared" si="31"/>
        <v>87253.786440000418</v>
      </c>
    </row>
    <row r="92" spans="1:16">
      <c r="A92" s="30">
        <v>38838</v>
      </c>
      <c r="C92" s="6">
        <v>84</v>
      </c>
      <c r="D92" s="29">
        <f t="shared" si="22"/>
        <v>2371</v>
      </c>
      <c r="E92" s="29">
        <f t="shared" si="27"/>
        <v>199164</v>
      </c>
      <c r="F92" s="29">
        <f t="shared" si="23"/>
        <v>-227549</v>
      </c>
      <c r="G92" s="34">
        <f>+Inputs!$D$3</f>
        <v>0.37951000000000001</v>
      </c>
      <c r="I92" s="27">
        <f t="shared" si="28"/>
        <v>426713</v>
      </c>
      <c r="K92" s="27">
        <f t="shared" si="24"/>
        <v>2371</v>
      </c>
      <c r="L92" s="27">
        <f t="shared" si="29"/>
        <v>199164</v>
      </c>
      <c r="M92" s="27">
        <f t="shared" si="25"/>
        <v>899.81821000000002</v>
      </c>
      <c r="N92" s="27">
        <f t="shared" si="26"/>
        <v>899.81821000000002</v>
      </c>
      <c r="O92" s="27">
        <f t="shared" si="30"/>
        <v>-86353.968230000421</v>
      </c>
      <c r="P92" s="27">
        <f t="shared" si="31"/>
        <v>86353.968230000421</v>
      </c>
    </row>
    <row r="93" spans="1:16">
      <c r="A93" s="31">
        <v>38869</v>
      </c>
      <c r="C93" s="6">
        <v>85</v>
      </c>
      <c r="D93" s="29">
        <f t="shared" si="22"/>
        <v>2371</v>
      </c>
      <c r="E93" s="29">
        <f t="shared" si="27"/>
        <v>201535</v>
      </c>
      <c r="F93" s="29">
        <f t="shared" si="23"/>
        <v>-225178</v>
      </c>
      <c r="G93" s="34">
        <f>+Inputs!$D$3</f>
        <v>0.37951000000000001</v>
      </c>
      <c r="I93" s="27">
        <f t="shared" si="28"/>
        <v>426713</v>
      </c>
      <c r="K93" s="27">
        <f t="shared" si="24"/>
        <v>2371</v>
      </c>
      <c r="L93" s="27">
        <f t="shared" si="29"/>
        <v>201535</v>
      </c>
      <c r="M93" s="27">
        <f t="shared" si="25"/>
        <v>899.81821000000002</v>
      </c>
      <c r="N93" s="27">
        <f t="shared" si="26"/>
        <v>899.81821000000002</v>
      </c>
      <c r="O93" s="27">
        <f t="shared" si="30"/>
        <v>-85454.150020000423</v>
      </c>
      <c r="P93" s="27">
        <f t="shared" si="31"/>
        <v>85454.150020000423</v>
      </c>
    </row>
    <row r="94" spans="1:16">
      <c r="A94" s="30">
        <v>38899</v>
      </c>
      <c r="C94" s="6">
        <v>86</v>
      </c>
      <c r="D94" s="29">
        <f t="shared" si="22"/>
        <v>2371</v>
      </c>
      <c r="E94" s="29">
        <f t="shared" si="27"/>
        <v>203906</v>
      </c>
      <c r="F94" s="29">
        <f t="shared" si="23"/>
        <v>-222807</v>
      </c>
      <c r="G94" s="34">
        <f>+Inputs!$D$3</f>
        <v>0.37951000000000001</v>
      </c>
      <c r="I94" s="27">
        <f t="shared" si="28"/>
        <v>426713</v>
      </c>
      <c r="K94" s="27">
        <f t="shared" si="24"/>
        <v>2371</v>
      </c>
      <c r="L94" s="27">
        <f t="shared" si="29"/>
        <v>203906</v>
      </c>
      <c r="M94" s="27">
        <f t="shared" si="25"/>
        <v>899.81821000000002</v>
      </c>
      <c r="N94" s="27">
        <f t="shared" si="26"/>
        <v>899.81821000000002</v>
      </c>
      <c r="O94" s="27">
        <f t="shared" si="30"/>
        <v>-84554.331810000425</v>
      </c>
      <c r="P94" s="27">
        <f t="shared" si="31"/>
        <v>84554.331810000425</v>
      </c>
    </row>
    <row r="95" spans="1:16">
      <c r="A95" s="31">
        <v>38930</v>
      </c>
      <c r="C95" s="6">
        <v>87</v>
      </c>
      <c r="D95" s="29">
        <f t="shared" si="22"/>
        <v>2371</v>
      </c>
      <c r="E95" s="29">
        <f t="shared" si="27"/>
        <v>206277</v>
      </c>
      <c r="F95" s="29">
        <f t="shared" si="23"/>
        <v>-220436</v>
      </c>
      <c r="G95" s="34">
        <f>+Inputs!$D$3</f>
        <v>0.37951000000000001</v>
      </c>
      <c r="I95" s="27">
        <f t="shared" si="28"/>
        <v>426713</v>
      </c>
      <c r="K95" s="27">
        <f t="shared" si="24"/>
        <v>2371</v>
      </c>
      <c r="L95" s="27">
        <f t="shared" si="29"/>
        <v>206277</v>
      </c>
      <c r="M95" s="27">
        <f t="shared" si="25"/>
        <v>899.81821000000002</v>
      </c>
      <c r="N95" s="27">
        <f t="shared" si="26"/>
        <v>899.81821000000002</v>
      </c>
      <c r="O95" s="27">
        <f t="shared" si="30"/>
        <v>-83654.513600000428</v>
      </c>
      <c r="P95" s="27">
        <f t="shared" si="31"/>
        <v>83654.513600000428</v>
      </c>
    </row>
    <row r="96" spans="1:16">
      <c r="A96" s="30">
        <v>38961</v>
      </c>
      <c r="C96" s="6">
        <v>88</v>
      </c>
      <c r="D96" s="29">
        <f t="shared" si="22"/>
        <v>2371</v>
      </c>
      <c r="E96" s="29">
        <f t="shared" si="27"/>
        <v>208648</v>
      </c>
      <c r="F96" s="29">
        <f t="shared" si="23"/>
        <v>-218065</v>
      </c>
      <c r="G96" s="34">
        <f>+Inputs!$D$3</f>
        <v>0.37951000000000001</v>
      </c>
      <c r="I96" s="27">
        <f t="shared" si="28"/>
        <v>426713</v>
      </c>
      <c r="K96" s="27">
        <f t="shared" si="24"/>
        <v>2371</v>
      </c>
      <c r="L96" s="27">
        <f t="shared" si="29"/>
        <v>208648</v>
      </c>
      <c r="M96" s="27">
        <f t="shared" si="25"/>
        <v>899.81821000000002</v>
      </c>
      <c r="N96" s="27">
        <f t="shared" si="26"/>
        <v>899.81821000000002</v>
      </c>
      <c r="O96" s="27">
        <f t="shared" si="30"/>
        <v>-82754.69539000043</v>
      </c>
      <c r="P96" s="27">
        <f t="shared" si="31"/>
        <v>82754.69539000043</v>
      </c>
    </row>
    <row r="97" spans="1:16">
      <c r="A97" s="31">
        <v>38991</v>
      </c>
      <c r="C97" s="6">
        <v>89</v>
      </c>
      <c r="D97" s="29">
        <f t="shared" si="22"/>
        <v>2371</v>
      </c>
      <c r="E97" s="29">
        <f t="shared" si="27"/>
        <v>211019</v>
      </c>
      <c r="F97" s="29">
        <f t="shared" si="23"/>
        <v>-215694</v>
      </c>
      <c r="G97" s="34">
        <f>+Inputs!$D$3</f>
        <v>0.37951000000000001</v>
      </c>
      <c r="I97" s="27">
        <f t="shared" si="28"/>
        <v>426713</v>
      </c>
      <c r="K97" s="27">
        <f t="shared" si="24"/>
        <v>2371</v>
      </c>
      <c r="L97" s="27">
        <f t="shared" si="29"/>
        <v>211019</v>
      </c>
      <c r="M97" s="27">
        <f t="shared" si="25"/>
        <v>899.81821000000002</v>
      </c>
      <c r="N97" s="27">
        <f t="shared" si="26"/>
        <v>899.81821000000002</v>
      </c>
      <c r="O97" s="27">
        <f t="shared" si="30"/>
        <v>-81854.877180000432</v>
      </c>
      <c r="P97" s="27">
        <f t="shared" si="31"/>
        <v>81854.877180000432</v>
      </c>
    </row>
    <row r="98" spans="1:16">
      <c r="A98" s="30">
        <v>39022</v>
      </c>
      <c r="C98" s="6">
        <v>90</v>
      </c>
      <c r="D98" s="29">
        <f t="shared" si="22"/>
        <v>2371</v>
      </c>
      <c r="E98" s="29">
        <f t="shared" si="27"/>
        <v>213390</v>
      </c>
      <c r="F98" s="29">
        <f t="shared" si="23"/>
        <v>-213323</v>
      </c>
      <c r="G98" s="34">
        <f>+Inputs!$D$3</f>
        <v>0.37951000000000001</v>
      </c>
      <c r="I98" s="27">
        <f t="shared" si="28"/>
        <v>426713</v>
      </c>
      <c r="K98" s="27">
        <f t="shared" si="24"/>
        <v>2371</v>
      </c>
      <c r="L98" s="27">
        <f t="shared" si="29"/>
        <v>213390</v>
      </c>
      <c r="M98" s="27">
        <f t="shared" si="25"/>
        <v>899.81821000000002</v>
      </c>
      <c r="N98" s="27">
        <f t="shared" si="26"/>
        <v>899.81821000000002</v>
      </c>
      <c r="O98" s="27">
        <f t="shared" si="30"/>
        <v>-80955.058970000435</v>
      </c>
      <c r="P98" s="27">
        <f t="shared" si="31"/>
        <v>80955.058970000435</v>
      </c>
    </row>
    <row r="99" spans="1:16">
      <c r="A99" s="31">
        <v>39052</v>
      </c>
      <c r="C99" s="6">
        <v>91</v>
      </c>
      <c r="D99" s="29">
        <f t="shared" si="22"/>
        <v>2371</v>
      </c>
      <c r="E99" s="29">
        <f t="shared" si="27"/>
        <v>215761</v>
      </c>
      <c r="F99" s="29">
        <f t="shared" si="23"/>
        <v>-210952</v>
      </c>
      <c r="G99" s="34">
        <f>+Inputs!$D$3</f>
        <v>0.37951000000000001</v>
      </c>
      <c r="I99" s="27">
        <f t="shared" si="28"/>
        <v>426713</v>
      </c>
      <c r="K99" s="27">
        <f t="shared" si="24"/>
        <v>2371</v>
      </c>
      <c r="L99" s="27">
        <f t="shared" si="29"/>
        <v>215761</v>
      </c>
      <c r="M99" s="27">
        <f t="shared" si="25"/>
        <v>899.81821000000002</v>
      </c>
      <c r="N99" s="27">
        <f t="shared" si="26"/>
        <v>899.81821000000002</v>
      </c>
      <c r="O99" s="27">
        <f t="shared" si="30"/>
        <v>-80055.240760000437</v>
      </c>
      <c r="P99" s="27">
        <f t="shared" si="31"/>
        <v>80055.240760000437</v>
      </c>
    </row>
    <row r="100" spans="1:16">
      <c r="A100" s="30">
        <v>39083</v>
      </c>
      <c r="C100" s="6">
        <v>92</v>
      </c>
      <c r="D100" s="29">
        <f t="shared" si="22"/>
        <v>2371</v>
      </c>
      <c r="E100" s="29">
        <f t="shared" si="27"/>
        <v>218132</v>
      </c>
      <c r="F100" s="29">
        <f t="shared" si="23"/>
        <v>-208581</v>
      </c>
      <c r="G100" s="34">
        <f>+Inputs!$D$3</f>
        <v>0.37951000000000001</v>
      </c>
      <c r="I100" s="27">
        <f t="shared" si="28"/>
        <v>426713</v>
      </c>
      <c r="K100" s="27">
        <f t="shared" si="24"/>
        <v>2371</v>
      </c>
      <c r="L100" s="27">
        <f t="shared" si="29"/>
        <v>218132</v>
      </c>
      <c r="M100" s="27">
        <f t="shared" si="25"/>
        <v>899.81821000000002</v>
      </c>
      <c r="N100" s="27">
        <f t="shared" si="26"/>
        <v>899.81821000000002</v>
      </c>
      <c r="O100" s="27">
        <f t="shared" si="30"/>
        <v>-79155.42255000044</v>
      </c>
      <c r="P100" s="27">
        <f t="shared" si="31"/>
        <v>79155.42255000044</v>
      </c>
    </row>
    <row r="101" spans="1:16">
      <c r="A101" s="31">
        <v>39114</v>
      </c>
      <c r="C101" s="6">
        <v>93</v>
      </c>
      <c r="D101" s="29">
        <f t="shared" si="22"/>
        <v>2371</v>
      </c>
      <c r="E101" s="29">
        <f t="shared" si="27"/>
        <v>220503</v>
      </c>
      <c r="F101" s="29">
        <f t="shared" si="23"/>
        <v>-206210</v>
      </c>
      <c r="G101" s="34">
        <f>+Inputs!$D$3</f>
        <v>0.37951000000000001</v>
      </c>
      <c r="I101" s="27">
        <f t="shared" si="28"/>
        <v>426713</v>
      </c>
      <c r="K101" s="27">
        <f t="shared" si="24"/>
        <v>2371</v>
      </c>
      <c r="L101" s="27">
        <f t="shared" si="29"/>
        <v>220503</v>
      </c>
      <c r="M101" s="27">
        <f t="shared" si="25"/>
        <v>899.81821000000002</v>
      </c>
      <c r="N101" s="27">
        <f t="shared" si="26"/>
        <v>899.81821000000002</v>
      </c>
      <c r="O101" s="27">
        <f t="shared" si="30"/>
        <v>-78255.604340000442</v>
      </c>
      <c r="P101" s="27">
        <f t="shared" si="31"/>
        <v>78255.604340000442</v>
      </c>
    </row>
    <row r="102" spans="1:16">
      <c r="A102" s="30">
        <v>39142</v>
      </c>
      <c r="C102" s="6">
        <v>94</v>
      </c>
      <c r="D102" s="29">
        <f t="shared" si="22"/>
        <v>2371</v>
      </c>
      <c r="E102" s="29">
        <f t="shared" si="27"/>
        <v>222874</v>
      </c>
      <c r="F102" s="29">
        <f t="shared" si="23"/>
        <v>-203839</v>
      </c>
      <c r="G102" s="34">
        <f>+Inputs!$D$3</f>
        <v>0.37951000000000001</v>
      </c>
      <c r="I102" s="27">
        <f t="shared" si="28"/>
        <v>426713</v>
      </c>
      <c r="K102" s="27">
        <f t="shared" si="24"/>
        <v>2371</v>
      </c>
      <c r="L102" s="27">
        <f t="shared" si="29"/>
        <v>222874</v>
      </c>
      <c r="M102" s="27">
        <f t="shared" si="25"/>
        <v>899.81821000000002</v>
      </c>
      <c r="N102" s="27">
        <f t="shared" si="26"/>
        <v>899.81821000000002</v>
      </c>
      <c r="O102" s="27">
        <f t="shared" si="30"/>
        <v>-77355.786130000444</v>
      </c>
      <c r="P102" s="27">
        <f t="shared" si="31"/>
        <v>77355.786130000444</v>
      </c>
    </row>
    <row r="103" spans="1:16">
      <c r="A103" s="31">
        <v>39173</v>
      </c>
      <c r="C103" s="6">
        <v>95</v>
      </c>
      <c r="D103" s="29">
        <f t="shared" si="22"/>
        <v>2371</v>
      </c>
      <c r="E103" s="29">
        <f t="shared" si="27"/>
        <v>225245</v>
      </c>
      <c r="F103" s="29">
        <f t="shared" si="23"/>
        <v>-201468</v>
      </c>
      <c r="G103" s="34">
        <f>+Inputs!$D$3</f>
        <v>0.37951000000000001</v>
      </c>
      <c r="I103" s="27">
        <f t="shared" si="28"/>
        <v>426713</v>
      </c>
      <c r="K103" s="27">
        <f t="shared" si="24"/>
        <v>2371</v>
      </c>
      <c r="L103" s="27">
        <f t="shared" si="29"/>
        <v>225245</v>
      </c>
      <c r="M103" s="27">
        <f t="shared" si="25"/>
        <v>899.81821000000002</v>
      </c>
      <c r="N103" s="27">
        <f t="shared" si="26"/>
        <v>899.81821000000002</v>
      </c>
      <c r="O103" s="27">
        <f t="shared" si="30"/>
        <v>-76455.967920000447</v>
      </c>
      <c r="P103" s="27">
        <f t="shared" si="31"/>
        <v>76455.967920000447</v>
      </c>
    </row>
    <row r="104" spans="1:16">
      <c r="A104" s="30">
        <v>39203</v>
      </c>
      <c r="C104" s="6">
        <v>96</v>
      </c>
      <c r="D104" s="29">
        <f t="shared" si="22"/>
        <v>2371</v>
      </c>
      <c r="E104" s="29">
        <f t="shared" si="27"/>
        <v>227616</v>
      </c>
      <c r="F104" s="29">
        <f t="shared" si="23"/>
        <v>-199097</v>
      </c>
      <c r="G104" s="34">
        <f>+Inputs!$D$3</f>
        <v>0.37951000000000001</v>
      </c>
      <c r="I104" s="27">
        <f t="shared" si="28"/>
        <v>426713</v>
      </c>
      <c r="K104" s="27">
        <f t="shared" si="24"/>
        <v>2371</v>
      </c>
      <c r="L104" s="27">
        <f t="shared" si="29"/>
        <v>227616</v>
      </c>
      <c r="M104" s="27">
        <f t="shared" si="25"/>
        <v>899.81821000000002</v>
      </c>
      <c r="N104" s="27">
        <f t="shared" si="26"/>
        <v>899.81821000000002</v>
      </c>
      <c r="O104" s="27">
        <f t="shared" si="30"/>
        <v>-75556.149710000449</v>
      </c>
      <c r="P104" s="27">
        <f t="shared" si="31"/>
        <v>75556.149710000449</v>
      </c>
    </row>
    <row r="105" spans="1:16">
      <c r="A105" s="31">
        <v>39234</v>
      </c>
      <c r="C105" s="6">
        <v>97</v>
      </c>
      <c r="D105" s="29">
        <f t="shared" ref="D105:D136" si="32">ROUND(-(+$B$9/180)*1,0)</f>
        <v>2371</v>
      </c>
      <c r="E105" s="29">
        <f t="shared" si="27"/>
        <v>229987</v>
      </c>
      <c r="F105" s="29">
        <f t="shared" ref="F105:F136" si="33">$B$9+E105</f>
        <v>-196726</v>
      </c>
      <c r="G105" s="34">
        <f>+Inputs!$D$3</f>
        <v>0.37951000000000001</v>
      </c>
      <c r="I105" s="27">
        <f t="shared" si="28"/>
        <v>426713</v>
      </c>
      <c r="K105" s="27">
        <f t="shared" ref="K105:K136" si="34">D105</f>
        <v>2371</v>
      </c>
      <c r="L105" s="27">
        <f t="shared" si="29"/>
        <v>229987</v>
      </c>
      <c r="M105" s="27">
        <f t="shared" ref="M105:M136" si="35">K105*G105</f>
        <v>899.81821000000002</v>
      </c>
      <c r="N105" s="27">
        <f t="shared" ref="N105:N136" si="36">M105-J105</f>
        <v>899.81821000000002</v>
      </c>
      <c r="O105" s="27">
        <f t="shared" si="30"/>
        <v>-74656.331500000451</v>
      </c>
      <c r="P105" s="27">
        <f t="shared" si="31"/>
        <v>74656.331500000451</v>
      </c>
    </row>
    <row r="106" spans="1:16">
      <c r="A106" s="30">
        <v>39264</v>
      </c>
      <c r="C106" s="6">
        <v>98</v>
      </c>
      <c r="D106" s="29">
        <f t="shared" si="32"/>
        <v>2371</v>
      </c>
      <c r="E106" s="29">
        <f t="shared" ref="E106:E137" si="37">+E105+D106</f>
        <v>232358</v>
      </c>
      <c r="F106" s="29">
        <f t="shared" si="33"/>
        <v>-194355</v>
      </c>
      <c r="G106" s="34">
        <f>+Inputs!$D$3</f>
        <v>0.37951000000000001</v>
      </c>
      <c r="I106" s="27">
        <f t="shared" ref="I106:I137" si="38">+I105+H106</f>
        <v>426713</v>
      </c>
      <c r="K106" s="27">
        <f t="shared" si="34"/>
        <v>2371</v>
      </c>
      <c r="L106" s="27">
        <f t="shared" ref="L106:L137" si="39">+L105+K106</f>
        <v>232358</v>
      </c>
      <c r="M106" s="27">
        <f t="shared" si="35"/>
        <v>899.81821000000002</v>
      </c>
      <c r="N106" s="27">
        <f t="shared" si="36"/>
        <v>899.81821000000002</v>
      </c>
      <c r="O106" s="27">
        <f t="shared" ref="O106:O137" si="40">+O105+N106</f>
        <v>-73756.513290000454</v>
      </c>
      <c r="P106" s="27">
        <f t="shared" ref="P106:P137" si="41">P105-N106</f>
        <v>73756.513290000454</v>
      </c>
    </row>
    <row r="107" spans="1:16">
      <c r="A107" s="31">
        <v>39295</v>
      </c>
      <c r="C107" s="6">
        <v>99</v>
      </c>
      <c r="D107" s="29">
        <f t="shared" si="32"/>
        <v>2371</v>
      </c>
      <c r="E107" s="29">
        <f t="shared" si="37"/>
        <v>234729</v>
      </c>
      <c r="F107" s="29">
        <f t="shared" si="33"/>
        <v>-191984</v>
      </c>
      <c r="G107" s="34">
        <f>+Inputs!$D$3</f>
        <v>0.37951000000000001</v>
      </c>
      <c r="I107" s="27">
        <f t="shared" si="38"/>
        <v>426713</v>
      </c>
      <c r="K107" s="27">
        <f t="shared" si="34"/>
        <v>2371</v>
      </c>
      <c r="L107" s="27">
        <f t="shared" si="39"/>
        <v>234729</v>
      </c>
      <c r="M107" s="27">
        <f t="shared" si="35"/>
        <v>899.81821000000002</v>
      </c>
      <c r="N107" s="27">
        <f t="shared" si="36"/>
        <v>899.81821000000002</v>
      </c>
      <c r="O107" s="27">
        <f t="shared" si="40"/>
        <v>-72856.695080000456</v>
      </c>
      <c r="P107" s="27">
        <f t="shared" si="41"/>
        <v>72856.695080000456</v>
      </c>
    </row>
    <row r="108" spans="1:16">
      <c r="A108" s="30">
        <v>39326</v>
      </c>
      <c r="C108" s="6">
        <v>100</v>
      </c>
      <c r="D108" s="29">
        <f t="shared" si="32"/>
        <v>2371</v>
      </c>
      <c r="E108" s="29">
        <f t="shared" si="37"/>
        <v>237100</v>
      </c>
      <c r="F108" s="29">
        <f t="shared" si="33"/>
        <v>-189613</v>
      </c>
      <c r="G108" s="34">
        <f>+Inputs!$D$3</f>
        <v>0.37951000000000001</v>
      </c>
      <c r="I108" s="27">
        <f t="shared" si="38"/>
        <v>426713</v>
      </c>
      <c r="K108" s="27">
        <f t="shared" si="34"/>
        <v>2371</v>
      </c>
      <c r="L108" s="27">
        <f t="shared" si="39"/>
        <v>237100</v>
      </c>
      <c r="M108" s="27">
        <f t="shared" si="35"/>
        <v>899.81821000000002</v>
      </c>
      <c r="N108" s="27">
        <f t="shared" si="36"/>
        <v>899.81821000000002</v>
      </c>
      <c r="O108" s="27">
        <f t="shared" si="40"/>
        <v>-71956.876870000458</v>
      </c>
      <c r="P108" s="27">
        <f t="shared" si="41"/>
        <v>71956.876870000458</v>
      </c>
    </row>
    <row r="109" spans="1:16">
      <c r="A109" s="31">
        <v>39356</v>
      </c>
      <c r="C109" s="6">
        <v>101</v>
      </c>
      <c r="D109" s="29">
        <f t="shared" si="32"/>
        <v>2371</v>
      </c>
      <c r="E109" s="29">
        <f t="shared" si="37"/>
        <v>239471</v>
      </c>
      <c r="F109" s="29">
        <f t="shared" si="33"/>
        <v>-187242</v>
      </c>
      <c r="G109" s="34">
        <f>+Inputs!$D$3</f>
        <v>0.37951000000000001</v>
      </c>
      <c r="I109" s="27">
        <f t="shared" si="38"/>
        <v>426713</v>
      </c>
      <c r="K109" s="27">
        <f t="shared" si="34"/>
        <v>2371</v>
      </c>
      <c r="L109" s="27">
        <f t="shared" si="39"/>
        <v>239471</v>
      </c>
      <c r="M109" s="27">
        <f t="shared" si="35"/>
        <v>899.81821000000002</v>
      </c>
      <c r="N109" s="27">
        <f t="shared" si="36"/>
        <v>899.81821000000002</v>
      </c>
      <c r="O109" s="27">
        <f t="shared" si="40"/>
        <v>-71057.058660000461</v>
      </c>
      <c r="P109" s="27">
        <f t="shared" si="41"/>
        <v>71057.058660000461</v>
      </c>
    </row>
    <row r="110" spans="1:16">
      <c r="A110" s="30">
        <v>39387</v>
      </c>
      <c r="C110" s="6">
        <v>102</v>
      </c>
      <c r="D110" s="29">
        <f t="shared" si="32"/>
        <v>2371</v>
      </c>
      <c r="E110" s="29">
        <f t="shared" si="37"/>
        <v>241842</v>
      </c>
      <c r="F110" s="29">
        <f t="shared" si="33"/>
        <v>-184871</v>
      </c>
      <c r="G110" s="34">
        <f>+Inputs!$D$3</f>
        <v>0.37951000000000001</v>
      </c>
      <c r="I110" s="27">
        <f t="shared" si="38"/>
        <v>426713</v>
      </c>
      <c r="K110" s="27">
        <f t="shared" si="34"/>
        <v>2371</v>
      </c>
      <c r="L110" s="27">
        <f t="shared" si="39"/>
        <v>241842</v>
      </c>
      <c r="M110" s="27">
        <f t="shared" si="35"/>
        <v>899.81821000000002</v>
      </c>
      <c r="N110" s="27">
        <f t="shared" si="36"/>
        <v>899.81821000000002</v>
      </c>
      <c r="O110" s="27">
        <f t="shared" si="40"/>
        <v>-70157.240450000463</v>
      </c>
      <c r="P110" s="27">
        <f t="shared" si="41"/>
        <v>70157.240450000463</v>
      </c>
    </row>
    <row r="111" spans="1:16">
      <c r="A111" s="31">
        <v>39417</v>
      </c>
      <c r="C111" s="6">
        <v>103</v>
      </c>
      <c r="D111" s="29">
        <f t="shared" si="32"/>
        <v>2371</v>
      </c>
      <c r="E111" s="29">
        <f t="shared" si="37"/>
        <v>244213</v>
      </c>
      <c r="F111" s="29">
        <f t="shared" si="33"/>
        <v>-182500</v>
      </c>
      <c r="G111" s="34">
        <f>+Inputs!$D$3</f>
        <v>0.37951000000000001</v>
      </c>
      <c r="I111" s="27">
        <f t="shared" si="38"/>
        <v>426713</v>
      </c>
      <c r="K111" s="27">
        <f t="shared" si="34"/>
        <v>2371</v>
      </c>
      <c r="L111" s="27">
        <f t="shared" si="39"/>
        <v>244213</v>
      </c>
      <c r="M111" s="27">
        <f t="shared" si="35"/>
        <v>899.81821000000002</v>
      </c>
      <c r="N111" s="27">
        <f t="shared" si="36"/>
        <v>899.81821000000002</v>
      </c>
      <c r="O111" s="27">
        <f t="shared" si="40"/>
        <v>-69257.422240000466</v>
      </c>
      <c r="P111" s="27">
        <f t="shared" si="41"/>
        <v>69257.422240000466</v>
      </c>
    </row>
    <row r="112" spans="1:16">
      <c r="A112" s="30">
        <v>39448</v>
      </c>
      <c r="C112" s="6">
        <v>104</v>
      </c>
      <c r="D112" s="29">
        <f t="shared" si="32"/>
        <v>2371</v>
      </c>
      <c r="E112" s="29">
        <f t="shared" si="37"/>
        <v>246584</v>
      </c>
      <c r="F112" s="29">
        <f t="shared" si="33"/>
        <v>-180129</v>
      </c>
      <c r="G112" s="34">
        <f>+Inputs!$D$3</f>
        <v>0.37951000000000001</v>
      </c>
      <c r="I112" s="27">
        <f t="shared" si="38"/>
        <v>426713</v>
      </c>
      <c r="K112" s="27">
        <f t="shared" si="34"/>
        <v>2371</v>
      </c>
      <c r="L112" s="27">
        <f t="shared" si="39"/>
        <v>246584</v>
      </c>
      <c r="M112" s="27">
        <f t="shared" si="35"/>
        <v>899.81821000000002</v>
      </c>
      <c r="N112" s="27">
        <f t="shared" si="36"/>
        <v>899.81821000000002</v>
      </c>
      <c r="O112" s="27">
        <f t="shared" si="40"/>
        <v>-68357.604030000468</v>
      </c>
      <c r="P112" s="27">
        <f t="shared" si="41"/>
        <v>68357.604030000468</v>
      </c>
    </row>
    <row r="113" spans="1:16">
      <c r="A113" s="31">
        <v>39479</v>
      </c>
      <c r="C113" s="6">
        <v>105</v>
      </c>
      <c r="D113" s="29">
        <f t="shared" si="32"/>
        <v>2371</v>
      </c>
      <c r="E113" s="29">
        <f t="shared" si="37"/>
        <v>248955</v>
      </c>
      <c r="F113" s="29">
        <f t="shared" si="33"/>
        <v>-177758</v>
      </c>
      <c r="G113" s="34">
        <f>+Inputs!$D$3</f>
        <v>0.37951000000000001</v>
      </c>
      <c r="I113" s="27">
        <f t="shared" si="38"/>
        <v>426713</v>
      </c>
      <c r="K113" s="27">
        <f t="shared" si="34"/>
        <v>2371</v>
      </c>
      <c r="L113" s="27">
        <f t="shared" si="39"/>
        <v>248955</v>
      </c>
      <c r="M113" s="27">
        <f t="shared" si="35"/>
        <v>899.81821000000002</v>
      </c>
      <c r="N113" s="27">
        <f t="shared" si="36"/>
        <v>899.81821000000002</v>
      </c>
      <c r="O113" s="27">
        <f t="shared" si="40"/>
        <v>-67457.78582000047</v>
      </c>
      <c r="P113" s="27">
        <f t="shared" si="41"/>
        <v>67457.78582000047</v>
      </c>
    </row>
    <row r="114" spans="1:16">
      <c r="A114" s="30">
        <v>39508</v>
      </c>
      <c r="C114" s="6">
        <v>106</v>
      </c>
      <c r="D114" s="29">
        <f t="shared" si="32"/>
        <v>2371</v>
      </c>
      <c r="E114" s="29">
        <f t="shared" si="37"/>
        <v>251326</v>
      </c>
      <c r="F114" s="29">
        <f t="shared" si="33"/>
        <v>-175387</v>
      </c>
      <c r="G114" s="34">
        <f>+Inputs!$D$3</f>
        <v>0.37951000000000001</v>
      </c>
      <c r="I114" s="27">
        <f t="shared" si="38"/>
        <v>426713</v>
      </c>
      <c r="K114" s="27">
        <f t="shared" si="34"/>
        <v>2371</v>
      </c>
      <c r="L114" s="27">
        <f t="shared" si="39"/>
        <v>251326</v>
      </c>
      <c r="M114" s="27">
        <f t="shared" si="35"/>
        <v>899.81821000000002</v>
      </c>
      <c r="N114" s="27">
        <f t="shared" si="36"/>
        <v>899.81821000000002</v>
      </c>
      <c r="O114" s="27">
        <f t="shared" si="40"/>
        <v>-66557.967610000473</v>
      </c>
      <c r="P114" s="27">
        <f t="shared" si="41"/>
        <v>66557.967610000473</v>
      </c>
    </row>
    <row r="115" spans="1:16">
      <c r="A115" s="31">
        <v>39539</v>
      </c>
      <c r="C115" s="6">
        <v>107</v>
      </c>
      <c r="D115" s="29">
        <f t="shared" si="32"/>
        <v>2371</v>
      </c>
      <c r="E115" s="29">
        <f t="shared" si="37"/>
        <v>253697</v>
      </c>
      <c r="F115" s="29">
        <f t="shared" si="33"/>
        <v>-173016</v>
      </c>
      <c r="G115" s="34">
        <f>+Inputs!$D$3</f>
        <v>0.37951000000000001</v>
      </c>
      <c r="I115" s="27">
        <f t="shared" si="38"/>
        <v>426713</v>
      </c>
      <c r="K115" s="27">
        <f t="shared" si="34"/>
        <v>2371</v>
      </c>
      <c r="L115" s="27">
        <f t="shared" si="39"/>
        <v>253697</v>
      </c>
      <c r="M115" s="27">
        <f t="shared" si="35"/>
        <v>899.81821000000002</v>
      </c>
      <c r="N115" s="27">
        <f t="shared" si="36"/>
        <v>899.81821000000002</v>
      </c>
      <c r="O115" s="27">
        <f t="shared" si="40"/>
        <v>-65658.149400000475</v>
      </c>
      <c r="P115" s="27">
        <f t="shared" si="41"/>
        <v>65658.149400000475</v>
      </c>
    </row>
    <row r="116" spans="1:16">
      <c r="A116" s="30">
        <v>39569</v>
      </c>
      <c r="C116" s="6">
        <v>108</v>
      </c>
      <c r="D116" s="29">
        <f t="shared" si="32"/>
        <v>2371</v>
      </c>
      <c r="E116" s="29">
        <f t="shared" si="37"/>
        <v>256068</v>
      </c>
      <c r="F116" s="29">
        <f t="shared" si="33"/>
        <v>-170645</v>
      </c>
      <c r="G116" s="34">
        <f>+Inputs!$D$3</f>
        <v>0.37951000000000001</v>
      </c>
      <c r="I116" s="27">
        <f t="shared" si="38"/>
        <v>426713</v>
      </c>
      <c r="K116" s="27">
        <f t="shared" si="34"/>
        <v>2371</v>
      </c>
      <c r="L116" s="27">
        <f t="shared" si="39"/>
        <v>256068</v>
      </c>
      <c r="M116" s="27">
        <f t="shared" si="35"/>
        <v>899.81821000000002</v>
      </c>
      <c r="N116" s="27">
        <f t="shared" si="36"/>
        <v>899.81821000000002</v>
      </c>
      <c r="O116" s="27">
        <f t="shared" si="40"/>
        <v>-64758.331190000477</v>
      </c>
      <c r="P116" s="27">
        <f t="shared" si="41"/>
        <v>64758.331190000477</v>
      </c>
    </row>
    <row r="117" spans="1:16">
      <c r="A117" s="31">
        <v>39600</v>
      </c>
      <c r="C117" s="6">
        <v>109</v>
      </c>
      <c r="D117" s="29">
        <f t="shared" si="32"/>
        <v>2371</v>
      </c>
      <c r="E117" s="29">
        <f t="shared" si="37"/>
        <v>258439</v>
      </c>
      <c r="F117" s="29">
        <f t="shared" si="33"/>
        <v>-168274</v>
      </c>
      <c r="G117" s="34">
        <f>+Inputs!$D$3</f>
        <v>0.37951000000000001</v>
      </c>
      <c r="I117" s="27">
        <f t="shared" si="38"/>
        <v>426713</v>
      </c>
      <c r="K117" s="27">
        <f t="shared" si="34"/>
        <v>2371</v>
      </c>
      <c r="L117" s="27">
        <f t="shared" si="39"/>
        <v>258439</v>
      </c>
      <c r="M117" s="27">
        <f t="shared" si="35"/>
        <v>899.81821000000002</v>
      </c>
      <c r="N117" s="27">
        <f t="shared" si="36"/>
        <v>899.81821000000002</v>
      </c>
      <c r="O117" s="27">
        <f t="shared" si="40"/>
        <v>-63858.51298000048</v>
      </c>
      <c r="P117" s="27">
        <f t="shared" si="41"/>
        <v>63858.51298000048</v>
      </c>
    </row>
    <row r="118" spans="1:16">
      <c r="A118" s="30">
        <v>39630</v>
      </c>
      <c r="C118" s="6">
        <v>110</v>
      </c>
      <c r="D118" s="29">
        <f t="shared" si="32"/>
        <v>2371</v>
      </c>
      <c r="E118" s="29">
        <f t="shared" si="37"/>
        <v>260810</v>
      </c>
      <c r="F118" s="29">
        <f t="shared" si="33"/>
        <v>-165903</v>
      </c>
      <c r="G118" s="34">
        <f>+Inputs!$D$3</f>
        <v>0.37951000000000001</v>
      </c>
      <c r="I118" s="27">
        <f t="shared" si="38"/>
        <v>426713</v>
      </c>
      <c r="K118" s="27">
        <f t="shared" si="34"/>
        <v>2371</v>
      </c>
      <c r="L118" s="27">
        <f t="shared" si="39"/>
        <v>260810</v>
      </c>
      <c r="M118" s="27">
        <f t="shared" si="35"/>
        <v>899.81821000000002</v>
      </c>
      <c r="N118" s="27">
        <f t="shared" si="36"/>
        <v>899.81821000000002</v>
      </c>
      <c r="O118" s="27">
        <f t="shared" si="40"/>
        <v>-62958.694770000482</v>
      </c>
      <c r="P118" s="27">
        <f t="shared" si="41"/>
        <v>62958.694770000482</v>
      </c>
    </row>
    <row r="119" spans="1:16">
      <c r="A119" s="31">
        <v>39661</v>
      </c>
      <c r="C119" s="6">
        <v>111</v>
      </c>
      <c r="D119" s="29">
        <f t="shared" si="32"/>
        <v>2371</v>
      </c>
      <c r="E119" s="29">
        <f t="shared" si="37"/>
        <v>263181</v>
      </c>
      <c r="F119" s="29">
        <f t="shared" si="33"/>
        <v>-163532</v>
      </c>
      <c r="G119" s="34">
        <f>+Inputs!$D$3</f>
        <v>0.37951000000000001</v>
      </c>
      <c r="I119" s="27">
        <f t="shared" si="38"/>
        <v>426713</v>
      </c>
      <c r="K119" s="27">
        <f t="shared" si="34"/>
        <v>2371</v>
      </c>
      <c r="L119" s="27">
        <f t="shared" si="39"/>
        <v>263181</v>
      </c>
      <c r="M119" s="27">
        <f t="shared" si="35"/>
        <v>899.81821000000002</v>
      </c>
      <c r="N119" s="27">
        <f t="shared" si="36"/>
        <v>899.81821000000002</v>
      </c>
      <c r="O119" s="27">
        <f t="shared" si="40"/>
        <v>-62058.876560000484</v>
      </c>
      <c r="P119" s="27">
        <f t="shared" si="41"/>
        <v>62058.876560000484</v>
      </c>
    </row>
    <row r="120" spans="1:16">
      <c r="A120" s="30">
        <v>39692</v>
      </c>
      <c r="C120" s="6">
        <v>112</v>
      </c>
      <c r="D120" s="29">
        <f t="shared" si="32"/>
        <v>2371</v>
      </c>
      <c r="E120" s="29">
        <f t="shared" si="37"/>
        <v>265552</v>
      </c>
      <c r="F120" s="29">
        <f t="shared" si="33"/>
        <v>-161161</v>
      </c>
      <c r="G120" s="34">
        <f>+Inputs!$D$3</f>
        <v>0.37951000000000001</v>
      </c>
      <c r="I120" s="27">
        <f t="shared" si="38"/>
        <v>426713</v>
      </c>
      <c r="K120" s="27">
        <f t="shared" si="34"/>
        <v>2371</v>
      </c>
      <c r="L120" s="27">
        <f t="shared" si="39"/>
        <v>265552</v>
      </c>
      <c r="M120" s="27">
        <f t="shared" si="35"/>
        <v>899.81821000000002</v>
      </c>
      <c r="N120" s="27">
        <f t="shared" si="36"/>
        <v>899.81821000000002</v>
      </c>
      <c r="O120" s="27">
        <f t="shared" si="40"/>
        <v>-61159.058350000487</v>
      </c>
      <c r="P120" s="27">
        <f t="shared" si="41"/>
        <v>61159.058350000487</v>
      </c>
    </row>
    <row r="121" spans="1:16">
      <c r="A121" s="31">
        <v>39722</v>
      </c>
      <c r="C121" s="6">
        <v>113</v>
      </c>
      <c r="D121" s="29">
        <f t="shared" si="32"/>
        <v>2371</v>
      </c>
      <c r="E121" s="29">
        <f t="shared" si="37"/>
        <v>267923</v>
      </c>
      <c r="F121" s="29">
        <f t="shared" si="33"/>
        <v>-158790</v>
      </c>
      <c r="G121" s="34">
        <f>+Inputs!$D$3</f>
        <v>0.37951000000000001</v>
      </c>
      <c r="I121" s="27">
        <f t="shared" si="38"/>
        <v>426713</v>
      </c>
      <c r="K121" s="27">
        <f t="shared" si="34"/>
        <v>2371</v>
      </c>
      <c r="L121" s="27">
        <f t="shared" si="39"/>
        <v>267923</v>
      </c>
      <c r="M121" s="27">
        <f t="shared" si="35"/>
        <v>899.81821000000002</v>
      </c>
      <c r="N121" s="27">
        <f t="shared" si="36"/>
        <v>899.81821000000002</v>
      </c>
      <c r="O121" s="27">
        <f t="shared" si="40"/>
        <v>-60259.240140000489</v>
      </c>
      <c r="P121" s="27">
        <f t="shared" si="41"/>
        <v>60259.240140000489</v>
      </c>
    </row>
    <row r="122" spans="1:16">
      <c r="A122" s="30">
        <v>39753</v>
      </c>
      <c r="C122" s="6">
        <v>114</v>
      </c>
      <c r="D122" s="29">
        <f t="shared" si="32"/>
        <v>2371</v>
      </c>
      <c r="E122" s="29">
        <f t="shared" si="37"/>
        <v>270294</v>
      </c>
      <c r="F122" s="29">
        <f t="shared" si="33"/>
        <v>-156419</v>
      </c>
      <c r="G122" s="34">
        <f>+Inputs!$D$3</f>
        <v>0.37951000000000001</v>
      </c>
      <c r="I122" s="27">
        <f t="shared" si="38"/>
        <v>426713</v>
      </c>
      <c r="K122" s="27">
        <f t="shared" si="34"/>
        <v>2371</v>
      </c>
      <c r="L122" s="27">
        <f t="shared" si="39"/>
        <v>270294</v>
      </c>
      <c r="M122" s="27">
        <f t="shared" si="35"/>
        <v>899.81821000000002</v>
      </c>
      <c r="N122" s="27">
        <f t="shared" si="36"/>
        <v>899.81821000000002</v>
      </c>
      <c r="O122" s="27">
        <f t="shared" si="40"/>
        <v>-59359.421930000492</v>
      </c>
      <c r="P122" s="27">
        <f t="shared" si="41"/>
        <v>59359.421930000492</v>
      </c>
    </row>
    <row r="123" spans="1:16">
      <c r="A123" s="31">
        <v>39783</v>
      </c>
      <c r="C123" s="6">
        <v>115</v>
      </c>
      <c r="D123" s="29">
        <f t="shared" si="32"/>
        <v>2371</v>
      </c>
      <c r="E123" s="29">
        <f t="shared" si="37"/>
        <v>272665</v>
      </c>
      <c r="F123" s="29">
        <f t="shared" si="33"/>
        <v>-154048</v>
      </c>
      <c r="G123" s="34">
        <f>+Inputs!$D$3</f>
        <v>0.37951000000000001</v>
      </c>
      <c r="I123" s="27">
        <f t="shared" si="38"/>
        <v>426713</v>
      </c>
      <c r="K123" s="27">
        <f t="shared" si="34"/>
        <v>2371</v>
      </c>
      <c r="L123" s="27">
        <f t="shared" si="39"/>
        <v>272665</v>
      </c>
      <c r="M123" s="27">
        <f t="shared" si="35"/>
        <v>899.81821000000002</v>
      </c>
      <c r="N123" s="27">
        <f t="shared" si="36"/>
        <v>899.81821000000002</v>
      </c>
      <c r="O123" s="27">
        <f t="shared" si="40"/>
        <v>-58459.603720000494</v>
      </c>
      <c r="P123" s="27">
        <f t="shared" si="41"/>
        <v>58459.603720000494</v>
      </c>
    </row>
    <row r="124" spans="1:16">
      <c r="A124" s="30">
        <v>39814</v>
      </c>
      <c r="C124" s="6">
        <v>116</v>
      </c>
      <c r="D124" s="29">
        <f t="shared" si="32"/>
        <v>2371</v>
      </c>
      <c r="E124" s="29">
        <f t="shared" si="37"/>
        <v>275036</v>
      </c>
      <c r="F124" s="29">
        <f t="shared" si="33"/>
        <v>-151677</v>
      </c>
      <c r="G124" s="34">
        <f>+Inputs!$D$3</f>
        <v>0.37951000000000001</v>
      </c>
      <c r="I124" s="27">
        <f t="shared" si="38"/>
        <v>426713</v>
      </c>
      <c r="K124" s="27">
        <f t="shared" si="34"/>
        <v>2371</v>
      </c>
      <c r="L124" s="27">
        <f t="shared" si="39"/>
        <v>275036</v>
      </c>
      <c r="M124" s="27">
        <f t="shared" si="35"/>
        <v>899.81821000000002</v>
      </c>
      <c r="N124" s="27">
        <f t="shared" si="36"/>
        <v>899.81821000000002</v>
      </c>
      <c r="O124" s="27">
        <f t="shared" si="40"/>
        <v>-57559.785510000496</v>
      </c>
      <c r="P124" s="27">
        <f t="shared" si="41"/>
        <v>57559.785510000496</v>
      </c>
    </row>
    <row r="125" spans="1:16">
      <c r="A125" s="31">
        <v>39845</v>
      </c>
      <c r="C125" s="6">
        <v>117</v>
      </c>
      <c r="D125" s="29">
        <f t="shared" si="32"/>
        <v>2371</v>
      </c>
      <c r="E125" s="29">
        <f t="shared" si="37"/>
        <v>277407</v>
      </c>
      <c r="F125" s="29">
        <f t="shared" si="33"/>
        <v>-149306</v>
      </c>
      <c r="G125" s="34">
        <f>+Inputs!$D$3</f>
        <v>0.37951000000000001</v>
      </c>
      <c r="I125" s="27">
        <f t="shared" si="38"/>
        <v>426713</v>
      </c>
      <c r="K125" s="27">
        <f t="shared" si="34"/>
        <v>2371</v>
      </c>
      <c r="L125" s="27">
        <f t="shared" si="39"/>
        <v>277407</v>
      </c>
      <c r="M125" s="27">
        <f t="shared" si="35"/>
        <v>899.81821000000002</v>
      </c>
      <c r="N125" s="27">
        <f t="shared" si="36"/>
        <v>899.81821000000002</v>
      </c>
      <c r="O125" s="27">
        <f t="shared" si="40"/>
        <v>-56659.967300000499</v>
      </c>
      <c r="P125" s="27">
        <f t="shared" si="41"/>
        <v>56659.967300000499</v>
      </c>
    </row>
    <row r="126" spans="1:16">
      <c r="A126" s="30">
        <v>39873</v>
      </c>
      <c r="C126" s="6">
        <v>118</v>
      </c>
      <c r="D126" s="29">
        <f t="shared" si="32"/>
        <v>2371</v>
      </c>
      <c r="E126" s="29">
        <f t="shared" si="37"/>
        <v>279778</v>
      </c>
      <c r="F126" s="29">
        <f t="shared" si="33"/>
        <v>-146935</v>
      </c>
      <c r="G126" s="34">
        <f>+Inputs!$D$3</f>
        <v>0.37951000000000001</v>
      </c>
      <c r="I126" s="27">
        <f t="shared" si="38"/>
        <v>426713</v>
      </c>
      <c r="K126" s="27">
        <f t="shared" si="34"/>
        <v>2371</v>
      </c>
      <c r="L126" s="27">
        <f t="shared" si="39"/>
        <v>279778</v>
      </c>
      <c r="M126" s="27">
        <f t="shared" si="35"/>
        <v>899.81821000000002</v>
      </c>
      <c r="N126" s="27">
        <f t="shared" si="36"/>
        <v>899.81821000000002</v>
      </c>
      <c r="O126" s="27">
        <f t="shared" si="40"/>
        <v>-55760.149090000501</v>
      </c>
      <c r="P126" s="27">
        <f t="shared" si="41"/>
        <v>55760.149090000501</v>
      </c>
    </row>
    <row r="127" spans="1:16">
      <c r="A127" s="31">
        <v>39904</v>
      </c>
      <c r="C127" s="6">
        <v>119</v>
      </c>
      <c r="D127" s="29">
        <f t="shared" si="32"/>
        <v>2371</v>
      </c>
      <c r="E127" s="29">
        <f t="shared" si="37"/>
        <v>282149</v>
      </c>
      <c r="F127" s="29">
        <f t="shared" si="33"/>
        <v>-144564</v>
      </c>
      <c r="G127" s="34">
        <f>+Inputs!$D$3</f>
        <v>0.37951000000000001</v>
      </c>
      <c r="I127" s="27">
        <f t="shared" si="38"/>
        <v>426713</v>
      </c>
      <c r="K127" s="27">
        <f t="shared" si="34"/>
        <v>2371</v>
      </c>
      <c r="L127" s="27">
        <f t="shared" si="39"/>
        <v>282149</v>
      </c>
      <c r="M127" s="27">
        <f t="shared" si="35"/>
        <v>899.81821000000002</v>
      </c>
      <c r="N127" s="27">
        <f t="shared" si="36"/>
        <v>899.81821000000002</v>
      </c>
      <c r="O127" s="27">
        <f t="shared" si="40"/>
        <v>-54860.330880000503</v>
      </c>
      <c r="P127" s="27">
        <f t="shared" si="41"/>
        <v>54860.330880000503</v>
      </c>
    </row>
    <row r="128" spans="1:16">
      <c r="A128" s="30">
        <v>39934</v>
      </c>
      <c r="C128" s="6">
        <v>120</v>
      </c>
      <c r="D128" s="29">
        <f t="shared" si="32"/>
        <v>2371</v>
      </c>
      <c r="E128" s="29">
        <f t="shared" si="37"/>
        <v>284520</v>
      </c>
      <c r="F128" s="29">
        <f t="shared" si="33"/>
        <v>-142193</v>
      </c>
      <c r="G128" s="34">
        <f>+Inputs!$D$3</f>
        <v>0.37951000000000001</v>
      </c>
      <c r="I128" s="27">
        <f t="shared" si="38"/>
        <v>426713</v>
      </c>
      <c r="K128" s="27">
        <f t="shared" si="34"/>
        <v>2371</v>
      </c>
      <c r="L128" s="27">
        <f t="shared" si="39"/>
        <v>284520</v>
      </c>
      <c r="M128" s="27">
        <f t="shared" si="35"/>
        <v>899.81821000000002</v>
      </c>
      <c r="N128" s="27">
        <f t="shared" si="36"/>
        <v>899.81821000000002</v>
      </c>
      <c r="O128" s="27">
        <f t="shared" si="40"/>
        <v>-53960.512670000506</v>
      </c>
      <c r="P128" s="27">
        <f t="shared" si="41"/>
        <v>53960.512670000506</v>
      </c>
    </row>
    <row r="129" spans="1:16">
      <c r="A129" s="31">
        <v>39965</v>
      </c>
      <c r="C129" s="6">
        <v>121</v>
      </c>
      <c r="D129" s="29">
        <f t="shared" si="32"/>
        <v>2371</v>
      </c>
      <c r="E129" s="29">
        <f t="shared" si="37"/>
        <v>286891</v>
      </c>
      <c r="F129" s="29">
        <f t="shared" si="33"/>
        <v>-139822</v>
      </c>
      <c r="G129" s="34">
        <f>+Inputs!$D$3</f>
        <v>0.37951000000000001</v>
      </c>
      <c r="I129" s="27">
        <f t="shared" si="38"/>
        <v>426713</v>
      </c>
      <c r="K129" s="27">
        <f t="shared" si="34"/>
        <v>2371</v>
      </c>
      <c r="L129" s="27">
        <f t="shared" si="39"/>
        <v>286891</v>
      </c>
      <c r="M129" s="27">
        <f t="shared" si="35"/>
        <v>899.81821000000002</v>
      </c>
      <c r="N129" s="27">
        <f t="shared" si="36"/>
        <v>899.81821000000002</v>
      </c>
      <c r="O129" s="27">
        <f t="shared" si="40"/>
        <v>-53060.694460000508</v>
      </c>
      <c r="P129" s="27">
        <f t="shared" si="41"/>
        <v>53060.694460000508</v>
      </c>
    </row>
    <row r="130" spans="1:16">
      <c r="A130" s="30">
        <v>39995</v>
      </c>
      <c r="C130" s="6">
        <v>122</v>
      </c>
      <c r="D130" s="29">
        <f t="shared" si="32"/>
        <v>2371</v>
      </c>
      <c r="E130" s="29">
        <f t="shared" si="37"/>
        <v>289262</v>
      </c>
      <c r="F130" s="29">
        <f t="shared" si="33"/>
        <v>-137451</v>
      </c>
      <c r="G130" s="34">
        <f>+Inputs!$D$3</f>
        <v>0.37951000000000001</v>
      </c>
      <c r="I130" s="27">
        <f t="shared" si="38"/>
        <v>426713</v>
      </c>
      <c r="K130" s="27">
        <f t="shared" si="34"/>
        <v>2371</v>
      </c>
      <c r="L130" s="27">
        <f t="shared" si="39"/>
        <v>289262</v>
      </c>
      <c r="M130" s="27">
        <f t="shared" si="35"/>
        <v>899.81821000000002</v>
      </c>
      <c r="N130" s="27">
        <f t="shared" si="36"/>
        <v>899.81821000000002</v>
      </c>
      <c r="O130" s="27">
        <f t="shared" si="40"/>
        <v>-52160.87625000051</v>
      </c>
      <c r="P130" s="27">
        <f t="shared" si="41"/>
        <v>52160.87625000051</v>
      </c>
    </row>
    <row r="131" spans="1:16">
      <c r="A131" s="31">
        <v>40026</v>
      </c>
      <c r="C131" s="6">
        <v>123</v>
      </c>
      <c r="D131" s="29">
        <f t="shared" si="32"/>
        <v>2371</v>
      </c>
      <c r="E131" s="29">
        <f t="shared" si="37"/>
        <v>291633</v>
      </c>
      <c r="F131" s="29">
        <f t="shared" si="33"/>
        <v>-135080</v>
      </c>
      <c r="G131" s="34">
        <f>+Inputs!$D$3</f>
        <v>0.37951000000000001</v>
      </c>
      <c r="I131" s="27">
        <f t="shared" si="38"/>
        <v>426713</v>
      </c>
      <c r="K131" s="27">
        <f t="shared" si="34"/>
        <v>2371</v>
      </c>
      <c r="L131" s="27">
        <f t="shared" si="39"/>
        <v>291633</v>
      </c>
      <c r="M131" s="27">
        <f t="shared" si="35"/>
        <v>899.81821000000002</v>
      </c>
      <c r="N131" s="27">
        <f t="shared" si="36"/>
        <v>899.81821000000002</v>
      </c>
      <c r="O131" s="27">
        <f t="shared" si="40"/>
        <v>-51261.058040000513</v>
      </c>
      <c r="P131" s="27">
        <f t="shared" si="41"/>
        <v>51261.058040000513</v>
      </c>
    </row>
    <row r="132" spans="1:16">
      <c r="A132" s="30">
        <v>40057</v>
      </c>
      <c r="C132" s="6">
        <v>124</v>
      </c>
      <c r="D132" s="29">
        <f t="shared" si="32"/>
        <v>2371</v>
      </c>
      <c r="E132" s="29">
        <f t="shared" si="37"/>
        <v>294004</v>
      </c>
      <c r="F132" s="29">
        <f t="shared" si="33"/>
        <v>-132709</v>
      </c>
      <c r="G132" s="34">
        <f>+Inputs!$D$3</f>
        <v>0.37951000000000001</v>
      </c>
      <c r="I132" s="27">
        <f t="shared" si="38"/>
        <v>426713</v>
      </c>
      <c r="K132" s="27">
        <f t="shared" si="34"/>
        <v>2371</v>
      </c>
      <c r="L132" s="27">
        <f t="shared" si="39"/>
        <v>294004</v>
      </c>
      <c r="M132" s="27">
        <f t="shared" si="35"/>
        <v>899.81821000000002</v>
      </c>
      <c r="N132" s="27">
        <f t="shared" si="36"/>
        <v>899.81821000000002</v>
      </c>
      <c r="O132" s="27">
        <f t="shared" si="40"/>
        <v>-50361.239830000515</v>
      </c>
      <c r="P132" s="27">
        <f t="shared" si="41"/>
        <v>50361.239830000515</v>
      </c>
    </row>
    <row r="133" spans="1:16">
      <c r="A133" s="31">
        <v>40087</v>
      </c>
      <c r="C133" s="6">
        <v>125</v>
      </c>
      <c r="D133" s="29">
        <f t="shared" si="32"/>
        <v>2371</v>
      </c>
      <c r="E133" s="29">
        <f t="shared" si="37"/>
        <v>296375</v>
      </c>
      <c r="F133" s="29">
        <f t="shared" si="33"/>
        <v>-130338</v>
      </c>
      <c r="G133" s="34">
        <f>+Inputs!$D$3</f>
        <v>0.37951000000000001</v>
      </c>
      <c r="I133" s="27">
        <f t="shared" si="38"/>
        <v>426713</v>
      </c>
      <c r="K133" s="27">
        <f t="shared" si="34"/>
        <v>2371</v>
      </c>
      <c r="L133" s="27">
        <f t="shared" si="39"/>
        <v>296375</v>
      </c>
      <c r="M133" s="27">
        <f t="shared" si="35"/>
        <v>899.81821000000002</v>
      </c>
      <c r="N133" s="27">
        <f t="shared" si="36"/>
        <v>899.81821000000002</v>
      </c>
      <c r="O133" s="27">
        <f t="shared" si="40"/>
        <v>-49461.421620000518</v>
      </c>
      <c r="P133" s="27">
        <f t="shared" si="41"/>
        <v>49461.421620000518</v>
      </c>
    </row>
    <row r="134" spans="1:16">
      <c r="A134" s="30">
        <v>40118</v>
      </c>
      <c r="C134" s="6">
        <v>126</v>
      </c>
      <c r="D134" s="29">
        <f t="shared" si="32"/>
        <v>2371</v>
      </c>
      <c r="E134" s="29">
        <f t="shared" si="37"/>
        <v>298746</v>
      </c>
      <c r="F134" s="29">
        <f t="shared" si="33"/>
        <v>-127967</v>
      </c>
      <c r="G134" s="34">
        <f>+Inputs!$D$3</f>
        <v>0.37951000000000001</v>
      </c>
      <c r="I134" s="27">
        <f t="shared" si="38"/>
        <v>426713</v>
      </c>
      <c r="K134" s="27">
        <f t="shared" si="34"/>
        <v>2371</v>
      </c>
      <c r="L134" s="27">
        <f t="shared" si="39"/>
        <v>298746</v>
      </c>
      <c r="M134" s="27">
        <f t="shared" si="35"/>
        <v>899.81821000000002</v>
      </c>
      <c r="N134" s="27">
        <f t="shared" si="36"/>
        <v>899.81821000000002</v>
      </c>
      <c r="O134" s="27">
        <f t="shared" si="40"/>
        <v>-48561.60341000052</v>
      </c>
      <c r="P134" s="27">
        <f t="shared" si="41"/>
        <v>48561.60341000052</v>
      </c>
    </row>
    <row r="135" spans="1:16">
      <c r="A135" s="31">
        <v>40148</v>
      </c>
      <c r="C135" s="6">
        <v>127</v>
      </c>
      <c r="D135" s="29">
        <f t="shared" si="32"/>
        <v>2371</v>
      </c>
      <c r="E135" s="29">
        <f t="shared" si="37"/>
        <v>301117</v>
      </c>
      <c r="F135" s="29">
        <f t="shared" si="33"/>
        <v>-125596</v>
      </c>
      <c r="G135" s="34">
        <f>+Inputs!$D$3</f>
        <v>0.37951000000000001</v>
      </c>
      <c r="I135" s="27">
        <f t="shared" si="38"/>
        <v>426713</v>
      </c>
      <c r="K135" s="27">
        <f t="shared" si="34"/>
        <v>2371</v>
      </c>
      <c r="L135" s="27">
        <f t="shared" si="39"/>
        <v>301117</v>
      </c>
      <c r="M135" s="27">
        <f t="shared" si="35"/>
        <v>899.81821000000002</v>
      </c>
      <c r="N135" s="27">
        <f t="shared" si="36"/>
        <v>899.81821000000002</v>
      </c>
      <c r="O135" s="27">
        <f t="shared" si="40"/>
        <v>-47661.785200000522</v>
      </c>
      <c r="P135" s="27">
        <f t="shared" si="41"/>
        <v>47661.785200000522</v>
      </c>
    </row>
    <row r="136" spans="1:16">
      <c r="A136" s="30">
        <v>40179</v>
      </c>
      <c r="C136" s="6">
        <v>128</v>
      </c>
      <c r="D136" s="29">
        <f t="shared" si="32"/>
        <v>2371</v>
      </c>
      <c r="E136" s="29">
        <f t="shared" si="37"/>
        <v>303488</v>
      </c>
      <c r="F136" s="29">
        <f t="shared" si="33"/>
        <v>-123225</v>
      </c>
      <c r="G136" s="34">
        <f>+Inputs!$D$3</f>
        <v>0.37951000000000001</v>
      </c>
      <c r="I136" s="27">
        <f t="shared" si="38"/>
        <v>426713</v>
      </c>
      <c r="K136" s="27">
        <f t="shared" si="34"/>
        <v>2371</v>
      </c>
      <c r="L136" s="27">
        <f t="shared" si="39"/>
        <v>303488</v>
      </c>
      <c r="M136" s="27">
        <f t="shared" si="35"/>
        <v>899.81821000000002</v>
      </c>
      <c r="N136" s="27">
        <f t="shared" si="36"/>
        <v>899.81821000000002</v>
      </c>
      <c r="O136" s="27">
        <f t="shared" si="40"/>
        <v>-46761.966990000525</v>
      </c>
      <c r="P136" s="27">
        <f t="shared" si="41"/>
        <v>46761.966990000525</v>
      </c>
    </row>
    <row r="137" spans="1:16">
      <c r="A137" s="31">
        <v>40210</v>
      </c>
      <c r="C137" s="6">
        <v>129</v>
      </c>
      <c r="D137" s="29">
        <f t="shared" ref="D137:D168" si="42">ROUND(-(+$B$9/180)*1,0)</f>
        <v>2371</v>
      </c>
      <c r="E137" s="29">
        <f t="shared" si="37"/>
        <v>305859</v>
      </c>
      <c r="F137" s="29">
        <f t="shared" ref="F137:F168" si="43">$B$9+E137</f>
        <v>-120854</v>
      </c>
      <c r="G137" s="34">
        <f>+Inputs!$D$3</f>
        <v>0.37951000000000001</v>
      </c>
      <c r="I137" s="27">
        <f t="shared" si="38"/>
        <v>426713</v>
      </c>
      <c r="K137" s="27">
        <f t="shared" ref="K137:K168" si="44">D137</f>
        <v>2371</v>
      </c>
      <c r="L137" s="27">
        <f t="shared" si="39"/>
        <v>305859</v>
      </c>
      <c r="M137" s="27">
        <f t="shared" ref="M137:M168" si="45">K137*G137</f>
        <v>899.81821000000002</v>
      </c>
      <c r="N137" s="27">
        <f t="shared" ref="N137:N168" si="46">M137-J137</f>
        <v>899.81821000000002</v>
      </c>
      <c r="O137" s="27">
        <f t="shared" si="40"/>
        <v>-45862.148780000527</v>
      </c>
      <c r="P137" s="27">
        <f t="shared" si="41"/>
        <v>45862.148780000527</v>
      </c>
    </row>
    <row r="138" spans="1:16">
      <c r="A138" s="30">
        <v>40238</v>
      </c>
      <c r="C138" s="6">
        <v>130</v>
      </c>
      <c r="D138" s="29">
        <f t="shared" si="42"/>
        <v>2371</v>
      </c>
      <c r="E138" s="29">
        <f t="shared" ref="E138:E169" si="47">+E137+D138</f>
        <v>308230</v>
      </c>
      <c r="F138" s="29">
        <f t="shared" si="43"/>
        <v>-118483</v>
      </c>
      <c r="G138" s="34">
        <f>+Inputs!$D$3</f>
        <v>0.37951000000000001</v>
      </c>
      <c r="I138" s="27">
        <f t="shared" ref="I138:I169" si="48">+I137+H138</f>
        <v>426713</v>
      </c>
      <c r="K138" s="27">
        <f t="shared" si="44"/>
        <v>2371</v>
      </c>
      <c r="L138" s="27">
        <f t="shared" ref="L138:L169" si="49">+L137+K138</f>
        <v>308230</v>
      </c>
      <c r="M138" s="27">
        <f t="shared" si="45"/>
        <v>899.81821000000002</v>
      </c>
      <c r="N138" s="27">
        <f t="shared" si="46"/>
        <v>899.81821000000002</v>
      </c>
      <c r="O138" s="27">
        <f t="shared" ref="O138:O169" si="50">+O137+N138</f>
        <v>-44962.330570000529</v>
      </c>
      <c r="P138" s="27">
        <f t="shared" ref="P138:P169" si="51">P137-N138</f>
        <v>44962.330570000529</v>
      </c>
    </row>
    <row r="139" spans="1:16">
      <c r="A139" s="31">
        <v>40269</v>
      </c>
      <c r="C139" s="6">
        <v>131</v>
      </c>
      <c r="D139" s="29">
        <f t="shared" si="42"/>
        <v>2371</v>
      </c>
      <c r="E139" s="29">
        <f t="shared" si="47"/>
        <v>310601</v>
      </c>
      <c r="F139" s="29">
        <f t="shared" si="43"/>
        <v>-116112</v>
      </c>
      <c r="G139" s="34">
        <f>+Inputs!$D$3</f>
        <v>0.37951000000000001</v>
      </c>
      <c r="I139" s="27">
        <f t="shared" si="48"/>
        <v>426713</v>
      </c>
      <c r="K139" s="27">
        <f t="shared" si="44"/>
        <v>2371</v>
      </c>
      <c r="L139" s="27">
        <f t="shared" si="49"/>
        <v>310601</v>
      </c>
      <c r="M139" s="27">
        <f t="shared" si="45"/>
        <v>899.81821000000002</v>
      </c>
      <c r="N139" s="27">
        <f t="shared" si="46"/>
        <v>899.81821000000002</v>
      </c>
      <c r="O139" s="27">
        <f t="shared" si="50"/>
        <v>-44062.512360000532</v>
      </c>
      <c r="P139" s="27">
        <f t="shared" si="51"/>
        <v>44062.512360000532</v>
      </c>
    </row>
    <row r="140" spans="1:16">
      <c r="A140" s="30">
        <v>40299</v>
      </c>
      <c r="C140" s="6">
        <v>132</v>
      </c>
      <c r="D140" s="29">
        <f t="shared" si="42"/>
        <v>2371</v>
      </c>
      <c r="E140" s="29">
        <f t="shared" si="47"/>
        <v>312972</v>
      </c>
      <c r="F140" s="29">
        <f t="shared" si="43"/>
        <v>-113741</v>
      </c>
      <c r="G140" s="34">
        <f>+Inputs!$D$3</f>
        <v>0.37951000000000001</v>
      </c>
      <c r="I140" s="27">
        <f t="shared" si="48"/>
        <v>426713</v>
      </c>
      <c r="K140" s="27">
        <f t="shared" si="44"/>
        <v>2371</v>
      </c>
      <c r="L140" s="27">
        <f t="shared" si="49"/>
        <v>312972</v>
      </c>
      <c r="M140" s="27">
        <f t="shared" si="45"/>
        <v>899.81821000000002</v>
      </c>
      <c r="N140" s="27">
        <f t="shared" si="46"/>
        <v>899.81821000000002</v>
      </c>
      <c r="O140" s="27">
        <f t="shared" si="50"/>
        <v>-43162.694150000534</v>
      </c>
      <c r="P140" s="27">
        <f t="shared" si="51"/>
        <v>43162.694150000534</v>
      </c>
    </row>
    <row r="141" spans="1:16">
      <c r="A141" s="31">
        <v>40330</v>
      </c>
      <c r="C141" s="6">
        <v>133</v>
      </c>
      <c r="D141" s="29">
        <f t="shared" si="42"/>
        <v>2371</v>
      </c>
      <c r="E141" s="29">
        <f t="shared" si="47"/>
        <v>315343</v>
      </c>
      <c r="F141" s="29">
        <f t="shared" si="43"/>
        <v>-111370</v>
      </c>
      <c r="G141" s="34">
        <f>+Inputs!$D$3</f>
        <v>0.37951000000000001</v>
      </c>
      <c r="I141" s="27">
        <f t="shared" si="48"/>
        <v>426713</v>
      </c>
      <c r="K141" s="27">
        <f t="shared" si="44"/>
        <v>2371</v>
      </c>
      <c r="L141" s="27">
        <f t="shared" si="49"/>
        <v>315343</v>
      </c>
      <c r="M141" s="27">
        <f t="shared" si="45"/>
        <v>899.81821000000002</v>
      </c>
      <c r="N141" s="27">
        <f t="shared" si="46"/>
        <v>899.81821000000002</v>
      </c>
      <c r="O141" s="27">
        <f t="shared" si="50"/>
        <v>-42262.875940000537</v>
      </c>
      <c r="P141" s="27">
        <f t="shared" si="51"/>
        <v>42262.875940000537</v>
      </c>
    </row>
    <row r="142" spans="1:16">
      <c r="A142" s="30">
        <v>40360</v>
      </c>
      <c r="C142" s="6">
        <v>134</v>
      </c>
      <c r="D142" s="29">
        <f t="shared" si="42"/>
        <v>2371</v>
      </c>
      <c r="E142" s="29">
        <f t="shared" si="47"/>
        <v>317714</v>
      </c>
      <c r="F142" s="29">
        <f t="shared" si="43"/>
        <v>-108999</v>
      </c>
      <c r="G142" s="34">
        <f>+Inputs!$D$3</f>
        <v>0.37951000000000001</v>
      </c>
      <c r="I142" s="27">
        <f t="shared" si="48"/>
        <v>426713</v>
      </c>
      <c r="K142" s="27">
        <f t="shared" si="44"/>
        <v>2371</v>
      </c>
      <c r="L142" s="27">
        <f t="shared" si="49"/>
        <v>317714</v>
      </c>
      <c r="M142" s="27">
        <f t="shared" si="45"/>
        <v>899.81821000000002</v>
      </c>
      <c r="N142" s="27">
        <f t="shared" si="46"/>
        <v>899.81821000000002</v>
      </c>
      <c r="O142" s="27">
        <f t="shared" si="50"/>
        <v>-41363.057730000539</v>
      </c>
      <c r="P142" s="27">
        <f t="shared" si="51"/>
        <v>41363.057730000539</v>
      </c>
    </row>
    <row r="143" spans="1:16">
      <c r="A143" s="31">
        <v>40391</v>
      </c>
      <c r="C143" s="6">
        <v>135</v>
      </c>
      <c r="D143" s="29">
        <f t="shared" si="42"/>
        <v>2371</v>
      </c>
      <c r="E143" s="29">
        <f t="shared" si="47"/>
        <v>320085</v>
      </c>
      <c r="F143" s="29">
        <f t="shared" si="43"/>
        <v>-106628</v>
      </c>
      <c r="G143" s="34">
        <f>+Inputs!$D$3</f>
        <v>0.37951000000000001</v>
      </c>
      <c r="I143" s="27">
        <f t="shared" si="48"/>
        <v>426713</v>
      </c>
      <c r="K143" s="27">
        <f t="shared" si="44"/>
        <v>2371</v>
      </c>
      <c r="L143" s="27">
        <f t="shared" si="49"/>
        <v>320085</v>
      </c>
      <c r="M143" s="27">
        <f t="shared" si="45"/>
        <v>899.81821000000002</v>
      </c>
      <c r="N143" s="27">
        <f t="shared" si="46"/>
        <v>899.81821000000002</v>
      </c>
      <c r="O143" s="27">
        <f t="shared" si="50"/>
        <v>-40463.239520000541</v>
      </c>
      <c r="P143" s="27">
        <f t="shared" si="51"/>
        <v>40463.239520000541</v>
      </c>
    </row>
    <row r="144" spans="1:16">
      <c r="A144" s="30">
        <v>40422</v>
      </c>
      <c r="C144" s="6">
        <v>136</v>
      </c>
      <c r="D144" s="29">
        <f t="shared" si="42"/>
        <v>2371</v>
      </c>
      <c r="E144" s="29">
        <f t="shared" si="47"/>
        <v>322456</v>
      </c>
      <c r="F144" s="29">
        <f t="shared" si="43"/>
        <v>-104257</v>
      </c>
      <c r="G144" s="34">
        <f>+Inputs!$D$3</f>
        <v>0.37951000000000001</v>
      </c>
      <c r="I144" s="27">
        <f t="shared" si="48"/>
        <v>426713</v>
      </c>
      <c r="K144" s="27">
        <f t="shared" si="44"/>
        <v>2371</v>
      </c>
      <c r="L144" s="27">
        <f t="shared" si="49"/>
        <v>322456</v>
      </c>
      <c r="M144" s="27">
        <f t="shared" si="45"/>
        <v>899.81821000000002</v>
      </c>
      <c r="N144" s="27">
        <f t="shared" si="46"/>
        <v>899.81821000000002</v>
      </c>
      <c r="O144" s="27">
        <f t="shared" si="50"/>
        <v>-39563.421310000544</v>
      </c>
      <c r="P144" s="27">
        <f t="shared" si="51"/>
        <v>39563.421310000544</v>
      </c>
    </row>
    <row r="145" spans="1:16">
      <c r="A145" s="31">
        <v>40452</v>
      </c>
      <c r="C145" s="6">
        <v>137</v>
      </c>
      <c r="D145" s="29">
        <f t="shared" si="42"/>
        <v>2371</v>
      </c>
      <c r="E145" s="29">
        <f t="shared" si="47"/>
        <v>324827</v>
      </c>
      <c r="F145" s="29">
        <f t="shared" si="43"/>
        <v>-101886</v>
      </c>
      <c r="G145" s="34">
        <f>+Inputs!$D$3</f>
        <v>0.37951000000000001</v>
      </c>
      <c r="I145" s="27">
        <f t="shared" si="48"/>
        <v>426713</v>
      </c>
      <c r="K145" s="27">
        <f t="shared" si="44"/>
        <v>2371</v>
      </c>
      <c r="L145" s="27">
        <f t="shared" si="49"/>
        <v>324827</v>
      </c>
      <c r="M145" s="27">
        <f t="shared" si="45"/>
        <v>899.81821000000002</v>
      </c>
      <c r="N145" s="27">
        <f t="shared" si="46"/>
        <v>899.81821000000002</v>
      </c>
      <c r="O145" s="27">
        <f t="shared" si="50"/>
        <v>-38663.603100000546</v>
      </c>
      <c r="P145" s="27">
        <f t="shared" si="51"/>
        <v>38663.603100000546</v>
      </c>
    </row>
    <row r="146" spans="1:16">
      <c r="A146" s="30">
        <v>40483</v>
      </c>
      <c r="C146" s="6">
        <v>138</v>
      </c>
      <c r="D146" s="29">
        <f t="shared" si="42"/>
        <v>2371</v>
      </c>
      <c r="E146" s="29">
        <f t="shared" si="47"/>
        <v>327198</v>
      </c>
      <c r="F146" s="29">
        <f t="shared" si="43"/>
        <v>-99515</v>
      </c>
      <c r="G146" s="34">
        <f>+Inputs!$D$3</f>
        <v>0.37951000000000001</v>
      </c>
      <c r="I146" s="27">
        <f t="shared" si="48"/>
        <v>426713</v>
      </c>
      <c r="K146" s="27">
        <f t="shared" si="44"/>
        <v>2371</v>
      </c>
      <c r="L146" s="27">
        <f t="shared" si="49"/>
        <v>327198</v>
      </c>
      <c r="M146" s="27">
        <f t="shared" si="45"/>
        <v>899.81821000000002</v>
      </c>
      <c r="N146" s="27">
        <f t="shared" si="46"/>
        <v>899.81821000000002</v>
      </c>
      <c r="O146" s="27">
        <f t="shared" si="50"/>
        <v>-37763.784890000548</v>
      </c>
      <c r="P146" s="27">
        <f t="shared" si="51"/>
        <v>37763.784890000548</v>
      </c>
    </row>
    <row r="147" spans="1:16">
      <c r="A147" s="31">
        <v>40513</v>
      </c>
      <c r="C147" s="6">
        <v>139</v>
      </c>
      <c r="D147" s="29">
        <f t="shared" si="42"/>
        <v>2371</v>
      </c>
      <c r="E147" s="29">
        <f t="shared" si="47"/>
        <v>329569</v>
      </c>
      <c r="F147" s="29">
        <f t="shared" si="43"/>
        <v>-97144</v>
      </c>
      <c r="G147" s="34">
        <f>+Inputs!$D$3</f>
        <v>0.37951000000000001</v>
      </c>
      <c r="I147" s="27">
        <f t="shared" si="48"/>
        <v>426713</v>
      </c>
      <c r="K147" s="27">
        <f t="shared" si="44"/>
        <v>2371</v>
      </c>
      <c r="L147" s="27">
        <f t="shared" si="49"/>
        <v>329569</v>
      </c>
      <c r="M147" s="27">
        <f t="shared" si="45"/>
        <v>899.81821000000002</v>
      </c>
      <c r="N147" s="27">
        <f t="shared" si="46"/>
        <v>899.81821000000002</v>
      </c>
      <c r="O147" s="27">
        <f t="shared" si="50"/>
        <v>-36863.966680000551</v>
      </c>
      <c r="P147" s="27">
        <f t="shared" si="51"/>
        <v>36863.966680000551</v>
      </c>
    </row>
    <row r="148" spans="1:16">
      <c r="A148" s="30">
        <v>40544</v>
      </c>
      <c r="C148" s="6">
        <v>140</v>
      </c>
      <c r="D148" s="29">
        <f t="shared" si="42"/>
        <v>2371</v>
      </c>
      <c r="E148" s="29">
        <f t="shared" si="47"/>
        <v>331940</v>
      </c>
      <c r="F148" s="29">
        <f t="shared" si="43"/>
        <v>-94773</v>
      </c>
      <c r="G148" s="34">
        <f>+Inputs!$D$3</f>
        <v>0.37951000000000001</v>
      </c>
      <c r="I148" s="27">
        <f t="shared" si="48"/>
        <v>426713</v>
      </c>
      <c r="K148" s="27">
        <f t="shared" si="44"/>
        <v>2371</v>
      </c>
      <c r="L148" s="27">
        <f t="shared" si="49"/>
        <v>331940</v>
      </c>
      <c r="M148" s="27">
        <f t="shared" si="45"/>
        <v>899.81821000000002</v>
      </c>
      <c r="N148" s="27">
        <f t="shared" si="46"/>
        <v>899.81821000000002</v>
      </c>
      <c r="O148" s="27">
        <f t="shared" si="50"/>
        <v>-35964.148470000553</v>
      </c>
      <c r="P148" s="27">
        <f t="shared" si="51"/>
        <v>35964.148470000553</v>
      </c>
    </row>
    <row r="149" spans="1:16">
      <c r="A149" s="31">
        <v>40575</v>
      </c>
      <c r="C149" s="6">
        <v>141</v>
      </c>
      <c r="D149" s="29">
        <f t="shared" si="42"/>
        <v>2371</v>
      </c>
      <c r="E149" s="29">
        <f t="shared" si="47"/>
        <v>334311</v>
      </c>
      <c r="F149" s="29">
        <f t="shared" si="43"/>
        <v>-92402</v>
      </c>
      <c r="G149" s="34">
        <f>+Inputs!$D$3</f>
        <v>0.37951000000000001</v>
      </c>
      <c r="I149" s="27">
        <f t="shared" si="48"/>
        <v>426713</v>
      </c>
      <c r="K149" s="27">
        <f t="shared" si="44"/>
        <v>2371</v>
      </c>
      <c r="L149" s="27">
        <f t="shared" si="49"/>
        <v>334311</v>
      </c>
      <c r="M149" s="27">
        <f t="shared" si="45"/>
        <v>899.81821000000002</v>
      </c>
      <c r="N149" s="27">
        <f t="shared" si="46"/>
        <v>899.81821000000002</v>
      </c>
      <c r="O149" s="27">
        <f t="shared" si="50"/>
        <v>-35064.330260000555</v>
      </c>
      <c r="P149" s="27">
        <f t="shared" si="51"/>
        <v>35064.330260000555</v>
      </c>
    </row>
    <row r="150" spans="1:16">
      <c r="A150" s="30">
        <v>40603</v>
      </c>
      <c r="C150" s="6">
        <v>142</v>
      </c>
      <c r="D150" s="29">
        <f t="shared" si="42"/>
        <v>2371</v>
      </c>
      <c r="E150" s="29">
        <f t="shared" si="47"/>
        <v>336682</v>
      </c>
      <c r="F150" s="29">
        <f t="shared" si="43"/>
        <v>-90031</v>
      </c>
      <c r="G150" s="34">
        <f>+Inputs!$D$3</f>
        <v>0.37951000000000001</v>
      </c>
      <c r="I150" s="27">
        <f t="shared" si="48"/>
        <v>426713</v>
      </c>
      <c r="K150" s="27">
        <f t="shared" si="44"/>
        <v>2371</v>
      </c>
      <c r="L150" s="27">
        <f t="shared" si="49"/>
        <v>336682</v>
      </c>
      <c r="M150" s="27">
        <f t="shared" si="45"/>
        <v>899.81821000000002</v>
      </c>
      <c r="N150" s="27">
        <f t="shared" si="46"/>
        <v>899.81821000000002</v>
      </c>
      <c r="O150" s="27">
        <f t="shared" si="50"/>
        <v>-34164.512050000558</v>
      </c>
      <c r="P150" s="27">
        <f t="shared" si="51"/>
        <v>34164.512050000558</v>
      </c>
    </row>
    <row r="151" spans="1:16">
      <c r="A151" s="31">
        <v>40634</v>
      </c>
      <c r="C151" s="6">
        <v>143</v>
      </c>
      <c r="D151" s="29">
        <f t="shared" si="42"/>
        <v>2371</v>
      </c>
      <c r="E151" s="29">
        <f t="shared" si="47"/>
        <v>339053</v>
      </c>
      <c r="F151" s="29">
        <f t="shared" si="43"/>
        <v>-87660</v>
      </c>
      <c r="G151" s="34">
        <f>+Inputs!$D$3</f>
        <v>0.37951000000000001</v>
      </c>
      <c r="I151" s="27">
        <f t="shared" si="48"/>
        <v>426713</v>
      </c>
      <c r="K151" s="27">
        <f t="shared" si="44"/>
        <v>2371</v>
      </c>
      <c r="L151" s="27">
        <f t="shared" si="49"/>
        <v>339053</v>
      </c>
      <c r="M151" s="27">
        <f t="shared" si="45"/>
        <v>899.81821000000002</v>
      </c>
      <c r="N151" s="27">
        <f t="shared" si="46"/>
        <v>899.81821000000002</v>
      </c>
      <c r="O151" s="27">
        <f t="shared" si="50"/>
        <v>-33264.69384000056</v>
      </c>
      <c r="P151" s="27">
        <f t="shared" si="51"/>
        <v>33264.69384000056</v>
      </c>
    </row>
    <row r="152" spans="1:16">
      <c r="A152" s="30">
        <v>40664</v>
      </c>
      <c r="C152" s="6">
        <v>144</v>
      </c>
      <c r="D152" s="29">
        <f t="shared" si="42"/>
        <v>2371</v>
      </c>
      <c r="E152" s="29">
        <f t="shared" si="47"/>
        <v>341424</v>
      </c>
      <c r="F152" s="29">
        <f t="shared" si="43"/>
        <v>-85289</v>
      </c>
      <c r="G152" s="34">
        <f>+Inputs!$D$3</f>
        <v>0.37951000000000001</v>
      </c>
      <c r="I152" s="27">
        <f t="shared" si="48"/>
        <v>426713</v>
      </c>
      <c r="K152" s="27">
        <f t="shared" si="44"/>
        <v>2371</v>
      </c>
      <c r="L152" s="27">
        <f t="shared" si="49"/>
        <v>341424</v>
      </c>
      <c r="M152" s="27">
        <f t="shared" si="45"/>
        <v>899.81821000000002</v>
      </c>
      <c r="N152" s="27">
        <f t="shared" si="46"/>
        <v>899.81821000000002</v>
      </c>
      <c r="O152" s="27">
        <f t="shared" si="50"/>
        <v>-32364.875630000559</v>
      </c>
      <c r="P152" s="27">
        <f t="shared" si="51"/>
        <v>32364.875630000559</v>
      </c>
    </row>
    <row r="153" spans="1:16">
      <c r="A153" s="31">
        <v>40695</v>
      </c>
      <c r="C153" s="6">
        <v>145</v>
      </c>
      <c r="D153" s="29">
        <f t="shared" si="42"/>
        <v>2371</v>
      </c>
      <c r="E153" s="29">
        <f t="shared" si="47"/>
        <v>343795</v>
      </c>
      <c r="F153" s="29">
        <f t="shared" si="43"/>
        <v>-82918</v>
      </c>
      <c r="G153" s="34">
        <f>+Inputs!$D$3</f>
        <v>0.37951000000000001</v>
      </c>
      <c r="I153" s="27">
        <f t="shared" si="48"/>
        <v>426713</v>
      </c>
      <c r="K153" s="27">
        <f t="shared" si="44"/>
        <v>2371</v>
      </c>
      <c r="L153" s="27">
        <f t="shared" si="49"/>
        <v>343795</v>
      </c>
      <c r="M153" s="27">
        <f t="shared" si="45"/>
        <v>899.81821000000002</v>
      </c>
      <c r="N153" s="27">
        <f t="shared" si="46"/>
        <v>899.81821000000002</v>
      </c>
      <c r="O153" s="27">
        <f t="shared" si="50"/>
        <v>-31465.057420000558</v>
      </c>
      <c r="P153" s="27">
        <f t="shared" si="51"/>
        <v>31465.057420000558</v>
      </c>
    </row>
    <row r="154" spans="1:16">
      <c r="A154" s="30">
        <v>40725</v>
      </c>
      <c r="C154" s="6">
        <v>146</v>
      </c>
      <c r="D154" s="29">
        <f t="shared" si="42"/>
        <v>2371</v>
      </c>
      <c r="E154" s="29">
        <f t="shared" si="47"/>
        <v>346166</v>
      </c>
      <c r="F154" s="29">
        <f t="shared" si="43"/>
        <v>-80547</v>
      </c>
      <c r="G154" s="34">
        <f>+Inputs!$D$3</f>
        <v>0.37951000000000001</v>
      </c>
      <c r="I154" s="27">
        <f t="shared" si="48"/>
        <v>426713</v>
      </c>
      <c r="K154" s="27">
        <f t="shared" si="44"/>
        <v>2371</v>
      </c>
      <c r="L154" s="27">
        <f t="shared" si="49"/>
        <v>346166</v>
      </c>
      <c r="M154" s="27">
        <f t="shared" si="45"/>
        <v>899.81821000000002</v>
      </c>
      <c r="N154" s="27">
        <f t="shared" si="46"/>
        <v>899.81821000000002</v>
      </c>
      <c r="O154" s="27">
        <f t="shared" si="50"/>
        <v>-30565.239210000556</v>
      </c>
      <c r="P154" s="27">
        <f t="shared" si="51"/>
        <v>30565.239210000556</v>
      </c>
    </row>
    <row r="155" spans="1:16">
      <c r="A155" s="31">
        <v>40756</v>
      </c>
      <c r="C155" s="6">
        <v>147</v>
      </c>
      <c r="D155" s="29">
        <f t="shared" si="42"/>
        <v>2371</v>
      </c>
      <c r="E155" s="29">
        <f t="shared" si="47"/>
        <v>348537</v>
      </c>
      <c r="F155" s="29">
        <f t="shared" si="43"/>
        <v>-78176</v>
      </c>
      <c r="G155" s="34">
        <f>+Inputs!$D$3</f>
        <v>0.37951000000000001</v>
      </c>
      <c r="I155" s="27">
        <f t="shared" si="48"/>
        <v>426713</v>
      </c>
      <c r="K155" s="27">
        <f t="shared" si="44"/>
        <v>2371</v>
      </c>
      <c r="L155" s="27">
        <f t="shared" si="49"/>
        <v>348537</v>
      </c>
      <c r="M155" s="27">
        <f t="shared" si="45"/>
        <v>899.81821000000002</v>
      </c>
      <c r="N155" s="27">
        <f t="shared" si="46"/>
        <v>899.81821000000002</v>
      </c>
      <c r="O155" s="27">
        <f t="shared" si="50"/>
        <v>-29665.421000000555</v>
      </c>
      <c r="P155" s="27">
        <f t="shared" si="51"/>
        <v>29665.421000000555</v>
      </c>
    </row>
    <row r="156" spans="1:16">
      <c r="A156" s="30">
        <v>40787</v>
      </c>
      <c r="C156" s="6">
        <v>148</v>
      </c>
      <c r="D156" s="29">
        <f t="shared" si="42"/>
        <v>2371</v>
      </c>
      <c r="E156" s="29">
        <f t="shared" si="47"/>
        <v>350908</v>
      </c>
      <c r="F156" s="29">
        <f t="shared" si="43"/>
        <v>-75805</v>
      </c>
      <c r="G156" s="34">
        <f>+Inputs!$D$3</f>
        <v>0.37951000000000001</v>
      </c>
      <c r="I156" s="27">
        <f t="shared" si="48"/>
        <v>426713</v>
      </c>
      <c r="K156" s="27">
        <f t="shared" si="44"/>
        <v>2371</v>
      </c>
      <c r="L156" s="27">
        <f t="shared" si="49"/>
        <v>350908</v>
      </c>
      <c r="M156" s="27">
        <f t="shared" si="45"/>
        <v>899.81821000000002</v>
      </c>
      <c r="N156" s="27">
        <f t="shared" si="46"/>
        <v>899.81821000000002</v>
      </c>
      <c r="O156" s="27">
        <f t="shared" si="50"/>
        <v>-28765.602790000554</v>
      </c>
      <c r="P156" s="27">
        <f t="shared" si="51"/>
        <v>28765.602790000554</v>
      </c>
    </row>
    <row r="157" spans="1:16">
      <c r="A157" s="31">
        <v>40817</v>
      </c>
      <c r="C157" s="6">
        <v>149</v>
      </c>
      <c r="D157" s="29">
        <f t="shared" si="42"/>
        <v>2371</v>
      </c>
      <c r="E157" s="29">
        <f t="shared" si="47"/>
        <v>353279</v>
      </c>
      <c r="F157" s="29">
        <f t="shared" si="43"/>
        <v>-73434</v>
      </c>
      <c r="G157" s="34">
        <f>+Inputs!$D$3</f>
        <v>0.37951000000000001</v>
      </c>
      <c r="I157" s="27">
        <f t="shared" si="48"/>
        <v>426713</v>
      </c>
      <c r="K157" s="27">
        <f t="shared" si="44"/>
        <v>2371</v>
      </c>
      <c r="L157" s="27">
        <f t="shared" si="49"/>
        <v>353279</v>
      </c>
      <c r="M157" s="27">
        <f t="shared" si="45"/>
        <v>899.81821000000002</v>
      </c>
      <c r="N157" s="27">
        <f t="shared" si="46"/>
        <v>899.81821000000002</v>
      </c>
      <c r="O157" s="27">
        <f t="shared" si="50"/>
        <v>-27865.784580000553</v>
      </c>
      <c r="P157" s="27">
        <f t="shared" si="51"/>
        <v>27865.784580000553</v>
      </c>
    </row>
    <row r="158" spans="1:16">
      <c r="A158" s="30">
        <v>40848</v>
      </c>
      <c r="C158" s="6">
        <v>150</v>
      </c>
      <c r="D158" s="29">
        <f t="shared" si="42"/>
        <v>2371</v>
      </c>
      <c r="E158" s="29">
        <f t="shared" si="47"/>
        <v>355650</v>
      </c>
      <c r="F158" s="29">
        <f t="shared" si="43"/>
        <v>-71063</v>
      </c>
      <c r="G158" s="34">
        <f>+Inputs!$D$3</f>
        <v>0.37951000000000001</v>
      </c>
      <c r="I158" s="27">
        <f t="shared" si="48"/>
        <v>426713</v>
      </c>
      <c r="K158" s="27">
        <f t="shared" si="44"/>
        <v>2371</v>
      </c>
      <c r="L158" s="27">
        <f t="shared" si="49"/>
        <v>355650</v>
      </c>
      <c r="M158" s="27">
        <f t="shared" si="45"/>
        <v>899.81821000000002</v>
      </c>
      <c r="N158" s="27">
        <f t="shared" si="46"/>
        <v>899.81821000000002</v>
      </c>
      <c r="O158" s="27">
        <f t="shared" si="50"/>
        <v>-26965.966370000551</v>
      </c>
      <c r="P158" s="27">
        <f t="shared" si="51"/>
        <v>26965.966370000551</v>
      </c>
    </row>
    <row r="159" spans="1:16">
      <c r="A159" s="31">
        <v>40878</v>
      </c>
      <c r="C159" s="6">
        <v>151</v>
      </c>
      <c r="D159" s="29">
        <f t="shared" si="42"/>
        <v>2371</v>
      </c>
      <c r="E159" s="29">
        <f t="shared" si="47"/>
        <v>358021</v>
      </c>
      <c r="F159" s="29">
        <f t="shared" si="43"/>
        <v>-68692</v>
      </c>
      <c r="G159" s="34">
        <f>+Inputs!$D$3</f>
        <v>0.37951000000000001</v>
      </c>
      <c r="I159" s="27">
        <f t="shared" si="48"/>
        <v>426713</v>
      </c>
      <c r="K159" s="27">
        <f t="shared" si="44"/>
        <v>2371</v>
      </c>
      <c r="L159" s="27">
        <f t="shared" si="49"/>
        <v>358021</v>
      </c>
      <c r="M159" s="27">
        <f t="shared" si="45"/>
        <v>899.81821000000002</v>
      </c>
      <c r="N159" s="27">
        <f t="shared" si="46"/>
        <v>899.81821000000002</v>
      </c>
      <c r="O159" s="27">
        <f t="shared" si="50"/>
        <v>-26066.14816000055</v>
      </c>
      <c r="P159" s="27">
        <f t="shared" si="51"/>
        <v>26066.14816000055</v>
      </c>
    </row>
    <row r="160" spans="1:16">
      <c r="A160" s="30">
        <v>40909</v>
      </c>
      <c r="C160" s="6">
        <v>152</v>
      </c>
      <c r="D160" s="29">
        <f t="shared" si="42"/>
        <v>2371</v>
      </c>
      <c r="E160" s="29">
        <f t="shared" si="47"/>
        <v>360392</v>
      </c>
      <c r="F160" s="29">
        <f t="shared" si="43"/>
        <v>-66321</v>
      </c>
      <c r="G160" s="34">
        <f>+Inputs!$D$3</f>
        <v>0.37951000000000001</v>
      </c>
      <c r="I160" s="27">
        <f t="shared" si="48"/>
        <v>426713</v>
      </c>
      <c r="K160" s="27">
        <f t="shared" si="44"/>
        <v>2371</v>
      </c>
      <c r="L160" s="27">
        <f t="shared" si="49"/>
        <v>360392</v>
      </c>
      <c r="M160" s="27">
        <f t="shared" si="45"/>
        <v>899.81821000000002</v>
      </c>
      <c r="N160" s="27">
        <f t="shared" si="46"/>
        <v>899.81821000000002</v>
      </c>
      <c r="O160" s="27">
        <f t="shared" si="50"/>
        <v>-25166.329950000549</v>
      </c>
      <c r="P160" s="27">
        <f t="shared" si="51"/>
        <v>25166.329950000549</v>
      </c>
    </row>
    <row r="161" spans="1:16">
      <c r="A161" s="31">
        <v>40940</v>
      </c>
      <c r="C161" s="6">
        <v>153</v>
      </c>
      <c r="D161" s="29">
        <f t="shared" si="42"/>
        <v>2371</v>
      </c>
      <c r="E161" s="29">
        <f t="shared" si="47"/>
        <v>362763</v>
      </c>
      <c r="F161" s="29">
        <f t="shared" si="43"/>
        <v>-63950</v>
      </c>
      <c r="G161" s="34">
        <f>+Inputs!$D$3</f>
        <v>0.37951000000000001</v>
      </c>
      <c r="I161" s="27">
        <f t="shared" si="48"/>
        <v>426713</v>
      </c>
      <c r="K161" s="27">
        <f t="shared" si="44"/>
        <v>2371</v>
      </c>
      <c r="L161" s="27">
        <f t="shared" si="49"/>
        <v>362763</v>
      </c>
      <c r="M161" s="27">
        <f t="shared" si="45"/>
        <v>899.81821000000002</v>
      </c>
      <c r="N161" s="27">
        <f t="shared" si="46"/>
        <v>899.81821000000002</v>
      </c>
      <c r="O161" s="27">
        <f t="shared" si="50"/>
        <v>-24266.511740000547</v>
      </c>
      <c r="P161" s="27">
        <f t="shared" si="51"/>
        <v>24266.511740000547</v>
      </c>
    </row>
    <row r="162" spans="1:16">
      <c r="A162" s="30">
        <v>40969</v>
      </c>
      <c r="C162" s="6">
        <v>154</v>
      </c>
      <c r="D162" s="29">
        <f t="shared" si="42"/>
        <v>2371</v>
      </c>
      <c r="E162" s="29">
        <f t="shared" si="47"/>
        <v>365134</v>
      </c>
      <c r="F162" s="29">
        <f t="shared" si="43"/>
        <v>-61579</v>
      </c>
      <c r="G162" s="34">
        <f>+Inputs!$D$3</f>
        <v>0.37951000000000001</v>
      </c>
      <c r="I162" s="27">
        <f t="shared" si="48"/>
        <v>426713</v>
      </c>
      <c r="K162" s="27">
        <f t="shared" si="44"/>
        <v>2371</v>
      </c>
      <c r="L162" s="27">
        <f t="shared" si="49"/>
        <v>365134</v>
      </c>
      <c r="M162" s="27">
        <f t="shared" si="45"/>
        <v>899.81821000000002</v>
      </c>
      <c r="N162" s="27">
        <f t="shared" si="46"/>
        <v>899.81821000000002</v>
      </c>
      <c r="O162" s="27">
        <f t="shared" si="50"/>
        <v>-23366.693530000546</v>
      </c>
      <c r="P162" s="27">
        <f t="shared" si="51"/>
        <v>23366.693530000546</v>
      </c>
    </row>
    <row r="163" spans="1:16">
      <c r="A163" s="31">
        <v>41000</v>
      </c>
      <c r="C163" s="6">
        <v>155</v>
      </c>
      <c r="D163" s="29">
        <f t="shared" si="42"/>
        <v>2371</v>
      </c>
      <c r="E163" s="29">
        <f t="shared" si="47"/>
        <v>367505</v>
      </c>
      <c r="F163" s="29">
        <f t="shared" si="43"/>
        <v>-59208</v>
      </c>
      <c r="G163" s="34">
        <f>+Inputs!$D$3</f>
        <v>0.37951000000000001</v>
      </c>
      <c r="I163" s="27">
        <f t="shared" si="48"/>
        <v>426713</v>
      </c>
      <c r="K163" s="27">
        <f t="shared" si="44"/>
        <v>2371</v>
      </c>
      <c r="L163" s="27">
        <f t="shared" si="49"/>
        <v>367505</v>
      </c>
      <c r="M163" s="27">
        <f t="shared" si="45"/>
        <v>899.81821000000002</v>
      </c>
      <c r="N163" s="27">
        <f t="shared" si="46"/>
        <v>899.81821000000002</v>
      </c>
      <c r="O163" s="27">
        <f t="shared" si="50"/>
        <v>-22466.875320000545</v>
      </c>
      <c r="P163" s="27">
        <f t="shared" si="51"/>
        <v>22466.875320000545</v>
      </c>
    </row>
    <row r="164" spans="1:16">
      <c r="A164" s="30">
        <v>41030</v>
      </c>
      <c r="C164" s="6">
        <v>156</v>
      </c>
      <c r="D164" s="29">
        <f t="shared" si="42"/>
        <v>2371</v>
      </c>
      <c r="E164" s="29">
        <f t="shared" si="47"/>
        <v>369876</v>
      </c>
      <c r="F164" s="29">
        <f t="shared" si="43"/>
        <v>-56837</v>
      </c>
      <c r="G164" s="34">
        <f>+Inputs!$D$3</f>
        <v>0.37951000000000001</v>
      </c>
      <c r="I164" s="27">
        <f t="shared" si="48"/>
        <v>426713</v>
      </c>
      <c r="K164" s="27">
        <f t="shared" si="44"/>
        <v>2371</v>
      </c>
      <c r="L164" s="27">
        <f t="shared" si="49"/>
        <v>369876</v>
      </c>
      <c r="M164" s="27">
        <f t="shared" si="45"/>
        <v>899.81821000000002</v>
      </c>
      <c r="N164" s="27">
        <f t="shared" si="46"/>
        <v>899.81821000000002</v>
      </c>
      <c r="O164" s="27">
        <f t="shared" si="50"/>
        <v>-21567.057110000544</v>
      </c>
      <c r="P164" s="27">
        <f t="shared" si="51"/>
        <v>21567.057110000544</v>
      </c>
    </row>
    <row r="165" spans="1:16">
      <c r="A165" s="31">
        <v>41061</v>
      </c>
      <c r="C165" s="6">
        <v>157</v>
      </c>
      <c r="D165" s="29">
        <f t="shared" si="42"/>
        <v>2371</v>
      </c>
      <c r="E165" s="29">
        <f t="shared" si="47"/>
        <v>372247</v>
      </c>
      <c r="F165" s="29">
        <f t="shared" si="43"/>
        <v>-54466</v>
      </c>
      <c r="G165" s="34">
        <f>+Inputs!$D$3</f>
        <v>0.37951000000000001</v>
      </c>
      <c r="I165" s="27">
        <f t="shared" si="48"/>
        <v>426713</v>
      </c>
      <c r="K165" s="27">
        <f t="shared" si="44"/>
        <v>2371</v>
      </c>
      <c r="L165" s="27">
        <f t="shared" si="49"/>
        <v>372247</v>
      </c>
      <c r="M165" s="27">
        <f t="shared" si="45"/>
        <v>899.81821000000002</v>
      </c>
      <c r="N165" s="27">
        <f t="shared" si="46"/>
        <v>899.81821000000002</v>
      </c>
      <c r="O165" s="27">
        <f t="shared" si="50"/>
        <v>-20667.238900000542</v>
      </c>
      <c r="P165" s="27">
        <f t="shared" si="51"/>
        <v>20667.238900000542</v>
      </c>
    </row>
    <row r="166" spans="1:16">
      <c r="A166" s="30">
        <v>41091</v>
      </c>
      <c r="C166" s="6">
        <v>158</v>
      </c>
      <c r="D166" s="29">
        <f t="shared" si="42"/>
        <v>2371</v>
      </c>
      <c r="E166" s="29">
        <f t="shared" si="47"/>
        <v>374618</v>
      </c>
      <c r="F166" s="29">
        <f t="shared" si="43"/>
        <v>-52095</v>
      </c>
      <c r="G166" s="34">
        <f>+Inputs!$D$3</f>
        <v>0.37951000000000001</v>
      </c>
      <c r="I166" s="27">
        <f t="shared" si="48"/>
        <v>426713</v>
      </c>
      <c r="K166" s="27">
        <f t="shared" si="44"/>
        <v>2371</v>
      </c>
      <c r="L166" s="27">
        <f t="shared" si="49"/>
        <v>374618</v>
      </c>
      <c r="M166" s="27">
        <f t="shared" si="45"/>
        <v>899.81821000000002</v>
      </c>
      <c r="N166" s="27">
        <f t="shared" si="46"/>
        <v>899.81821000000002</v>
      </c>
      <c r="O166" s="27">
        <f t="shared" si="50"/>
        <v>-19767.420690000541</v>
      </c>
      <c r="P166" s="27">
        <f t="shared" si="51"/>
        <v>19767.420690000541</v>
      </c>
    </row>
    <row r="167" spans="1:16">
      <c r="A167" s="31">
        <v>41122</v>
      </c>
      <c r="C167" s="6">
        <v>159</v>
      </c>
      <c r="D167" s="29">
        <f t="shared" si="42"/>
        <v>2371</v>
      </c>
      <c r="E167" s="29">
        <f t="shared" si="47"/>
        <v>376989</v>
      </c>
      <c r="F167" s="29">
        <f t="shared" si="43"/>
        <v>-49724</v>
      </c>
      <c r="G167" s="34">
        <f>+Inputs!$D$3</f>
        <v>0.37951000000000001</v>
      </c>
      <c r="I167" s="27">
        <f t="shared" si="48"/>
        <v>426713</v>
      </c>
      <c r="K167" s="27">
        <f t="shared" si="44"/>
        <v>2371</v>
      </c>
      <c r="L167" s="27">
        <f t="shared" si="49"/>
        <v>376989</v>
      </c>
      <c r="M167" s="27">
        <f t="shared" si="45"/>
        <v>899.81821000000002</v>
      </c>
      <c r="N167" s="27">
        <f t="shared" si="46"/>
        <v>899.81821000000002</v>
      </c>
      <c r="O167" s="27">
        <f t="shared" si="50"/>
        <v>-18867.60248000054</v>
      </c>
      <c r="P167" s="27">
        <f t="shared" si="51"/>
        <v>18867.60248000054</v>
      </c>
    </row>
    <row r="168" spans="1:16">
      <c r="A168" s="30">
        <v>41153</v>
      </c>
      <c r="C168" s="6">
        <v>160</v>
      </c>
      <c r="D168" s="29">
        <f t="shared" si="42"/>
        <v>2371</v>
      </c>
      <c r="E168" s="29">
        <f t="shared" si="47"/>
        <v>379360</v>
      </c>
      <c r="F168" s="29">
        <f t="shared" si="43"/>
        <v>-47353</v>
      </c>
      <c r="G168" s="34">
        <f>+Inputs!$D$3</f>
        <v>0.37951000000000001</v>
      </c>
      <c r="I168" s="27">
        <f t="shared" si="48"/>
        <v>426713</v>
      </c>
      <c r="K168" s="27">
        <f t="shared" si="44"/>
        <v>2371</v>
      </c>
      <c r="L168" s="27">
        <f t="shared" si="49"/>
        <v>379360</v>
      </c>
      <c r="M168" s="27">
        <f t="shared" si="45"/>
        <v>899.81821000000002</v>
      </c>
      <c r="N168" s="27">
        <f t="shared" si="46"/>
        <v>899.81821000000002</v>
      </c>
      <c r="O168" s="27">
        <f t="shared" si="50"/>
        <v>-17967.784270000539</v>
      </c>
      <c r="P168" s="27">
        <f t="shared" si="51"/>
        <v>17967.784270000539</v>
      </c>
    </row>
    <row r="169" spans="1:16">
      <c r="A169" s="31">
        <v>41183</v>
      </c>
      <c r="C169" s="6">
        <v>161</v>
      </c>
      <c r="D169" s="29">
        <f t="shared" ref="D169:D187" si="52">ROUND(-(+$B$9/180)*1,0)</f>
        <v>2371</v>
      </c>
      <c r="E169" s="29">
        <f t="shared" si="47"/>
        <v>381731</v>
      </c>
      <c r="F169" s="29">
        <f t="shared" ref="F169:F188" si="53">$B$9+E169</f>
        <v>-44982</v>
      </c>
      <c r="G169" s="34">
        <f>+Inputs!$D$3</f>
        <v>0.37951000000000001</v>
      </c>
      <c r="I169" s="27">
        <f t="shared" si="48"/>
        <v>426713</v>
      </c>
      <c r="K169" s="27">
        <f t="shared" ref="K169:K188" si="54">D169</f>
        <v>2371</v>
      </c>
      <c r="L169" s="27">
        <f t="shared" si="49"/>
        <v>381731</v>
      </c>
      <c r="M169" s="27">
        <f t="shared" ref="M169:M188" si="55">K169*G169</f>
        <v>899.81821000000002</v>
      </c>
      <c r="N169" s="27">
        <f t="shared" ref="N169:N188" si="56">M169-J169</f>
        <v>899.81821000000002</v>
      </c>
      <c r="O169" s="27">
        <f t="shared" si="50"/>
        <v>-17067.966060000537</v>
      </c>
      <c r="P169" s="27">
        <f t="shared" si="51"/>
        <v>17067.966060000537</v>
      </c>
    </row>
    <row r="170" spans="1:16">
      <c r="A170" s="30">
        <v>41214</v>
      </c>
      <c r="C170" s="6">
        <v>162</v>
      </c>
      <c r="D170" s="29">
        <f t="shared" si="52"/>
        <v>2371</v>
      </c>
      <c r="E170" s="29">
        <f t="shared" ref="E170:E188" si="57">+E169+D170</f>
        <v>384102</v>
      </c>
      <c r="F170" s="29">
        <f t="shared" si="53"/>
        <v>-42611</v>
      </c>
      <c r="G170" s="34">
        <f>+Inputs!$D$3</f>
        <v>0.37951000000000001</v>
      </c>
      <c r="I170" s="27">
        <f t="shared" ref="I170:I188" si="58">+I169+H170</f>
        <v>426713</v>
      </c>
      <c r="K170" s="27">
        <f t="shared" si="54"/>
        <v>2371</v>
      </c>
      <c r="L170" s="27">
        <f t="shared" ref="L170:L188" si="59">+L169+K170</f>
        <v>384102</v>
      </c>
      <c r="M170" s="27">
        <f t="shared" si="55"/>
        <v>899.81821000000002</v>
      </c>
      <c r="N170" s="27">
        <f t="shared" si="56"/>
        <v>899.81821000000002</v>
      </c>
      <c r="O170" s="27">
        <f t="shared" ref="O170:O188" si="60">+O169+N170</f>
        <v>-16168.147850000538</v>
      </c>
      <c r="P170" s="27">
        <f t="shared" ref="P170:P188" si="61">P169-N170</f>
        <v>16168.147850000538</v>
      </c>
    </row>
    <row r="171" spans="1:16">
      <c r="A171" s="31">
        <v>41244</v>
      </c>
      <c r="C171" s="6">
        <v>163</v>
      </c>
      <c r="D171" s="29">
        <f t="shared" si="52"/>
        <v>2371</v>
      </c>
      <c r="E171" s="29">
        <f t="shared" si="57"/>
        <v>386473</v>
      </c>
      <c r="F171" s="29">
        <f t="shared" si="53"/>
        <v>-40240</v>
      </c>
      <c r="G171" s="34">
        <f>+Inputs!$D$3</f>
        <v>0.37951000000000001</v>
      </c>
      <c r="I171" s="27">
        <f t="shared" si="58"/>
        <v>426713</v>
      </c>
      <c r="K171" s="27">
        <f t="shared" si="54"/>
        <v>2371</v>
      </c>
      <c r="L171" s="27">
        <f t="shared" si="59"/>
        <v>386473</v>
      </c>
      <c r="M171" s="27">
        <f t="shared" si="55"/>
        <v>899.81821000000002</v>
      </c>
      <c r="N171" s="27">
        <f t="shared" si="56"/>
        <v>899.81821000000002</v>
      </c>
      <c r="O171" s="27">
        <f t="shared" si="60"/>
        <v>-15268.329640000538</v>
      </c>
      <c r="P171" s="27">
        <f t="shared" si="61"/>
        <v>15268.329640000538</v>
      </c>
    </row>
    <row r="172" spans="1:16">
      <c r="A172" s="30">
        <v>41275</v>
      </c>
      <c r="C172" s="6">
        <v>164</v>
      </c>
      <c r="D172" s="29">
        <f t="shared" si="52"/>
        <v>2371</v>
      </c>
      <c r="E172" s="29">
        <f t="shared" si="57"/>
        <v>388844</v>
      </c>
      <c r="F172" s="29">
        <f t="shared" si="53"/>
        <v>-37869</v>
      </c>
      <c r="G172" s="34">
        <f>+Inputs!$D$3</f>
        <v>0.37951000000000001</v>
      </c>
      <c r="I172" s="27">
        <f t="shared" si="58"/>
        <v>426713</v>
      </c>
      <c r="K172" s="27">
        <f t="shared" si="54"/>
        <v>2371</v>
      </c>
      <c r="L172" s="27">
        <f t="shared" si="59"/>
        <v>388844</v>
      </c>
      <c r="M172" s="27">
        <f t="shared" si="55"/>
        <v>899.81821000000002</v>
      </c>
      <c r="N172" s="27">
        <f t="shared" si="56"/>
        <v>899.81821000000002</v>
      </c>
      <c r="O172" s="27">
        <f t="shared" si="60"/>
        <v>-14368.511430000539</v>
      </c>
      <c r="P172" s="27">
        <f t="shared" si="61"/>
        <v>14368.511430000539</v>
      </c>
    </row>
    <row r="173" spans="1:16">
      <c r="A173" s="31">
        <v>41306</v>
      </c>
      <c r="C173" s="6">
        <v>165</v>
      </c>
      <c r="D173" s="29">
        <f t="shared" si="52"/>
        <v>2371</v>
      </c>
      <c r="E173" s="29">
        <f t="shared" si="57"/>
        <v>391215</v>
      </c>
      <c r="F173" s="29">
        <f t="shared" si="53"/>
        <v>-35498</v>
      </c>
      <c r="G173" s="34">
        <f>+Inputs!$D$3</f>
        <v>0.37951000000000001</v>
      </c>
      <c r="I173" s="27">
        <f t="shared" si="58"/>
        <v>426713</v>
      </c>
      <c r="K173" s="27">
        <f t="shared" si="54"/>
        <v>2371</v>
      </c>
      <c r="L173" s="27">
        <f t="shared" si="59"/>
        <v>391215</v>
      </c>
      <c r="M173" s="27">
        <f t="shared" si="55"/>
        <v>899.81821000000002</v>
      </c>
      <c r="N173" s="27">
        <f t="shared" si="56"/>
        <v>899.81821000000002</v>
      </c>
      <c r="O173" s="27">
        <f t="shared" si="60"/>
        <v>-13468.693220000539</v>
      </c>
      <c r="P173" s="27">
        <f t="shared" si="61"/>
        <v>13468.693220000539</v>
      </c>
    </row>
    <row r="174" spans="1:16">
      <c r="A174" s="30">
        <v>41334</v>
      </c>
      <c r="C174" s="6">
        <v>166</v>
      </c>
      <c r="D174" s="29">
        <f t="shared" si="52"/>
        <v>2371</v>
      </c>
      <c r="E174" s="29">
        <f t="shared" si="57"/>
        <v>393586</v>
      </c>
      <c r="F174" s="29">
        <f t="shared" si="53"/>
        <v>-33127</v>
      </c>
      <c r="G174" s="34">
        <f>+Inputs!$D$3</f>
        <v>0.37951000000000001</v>
      </c>
      <c r="I174" s="27">
        <f t="shared" si="58"/>
        <v>426713</v>
      </c>
      <c r="K174" s="27">
        <f t="shared" si="54"/>
        <v>2371</v>
      </c>
      <c r="L174" s="27">
        <f t="shared" si="59"/>
        <v>393586</v>
      </c>
      <c r="M174" s="27">
        <f t="shared" si="55"/>
        <v>899.81821000000002</v>
      </c>
      <c r="N174" s="27">
        <f t="shared" si="56"/>
        <v>899.81821000000002</v>
      </c>
      <c r="O174" s="27">
        <f t="shared" si="60"/>
        <v>-12568.87501000054</v>
      </c>
      <c r="P174" s="27">
        <f t="shared" si="61"/>
        <v>12568.87501000054</v>
      </c>
    </row>
    <row r="175" spans="1:16">
      <c r="A175" s="31">
        <v>41365</v>
      </c>
      <c r="C175" s="6">
        <v>167</v>
      </c>
      <c r="D175" s="29">
        <f t="shared" si="52"/>
        <v>2371</v>
      </c>
      <c r="E175" s="29">
        <f t="shared" si="57"/>
        <v>395957</v>
      </c>
      <c r="F175" s="29">
        <f t="shared" si="53"/>
        <v>-30756</v>
      </c>
      <c r="G175" s="34">
        <f>+Inputs!$D$3</f>
        <v>0.37951000000000001</v>
      </c>
      <c r="I175" s="27">
        <f t="shared" si="58"/>
        <v>426713</v>
      </c>
      <c r="K175" s="27">
        <f t="shared" si="54"/>
        <v>2371</v>
      </c>
      <c r="L175" s="27">
        <f t="shared" si="59"/>
        <v>395957</v>
      </c>
      <c r="M175" s="27">
        <f t="shared" si="55"/>
        <v>899.81821000000002</v>
      </c>
      <c r="N175" s="27">
        <f t="shared" si="56"/>
        <v>899.81821000000002</v>
      </c>
      <c r="O175" s="27">
        <f t="shared" si="60"/>
        <v>-11669.056800000541</v>
      </c>
      <c r="P175" s="27">
        <f t="shared" si="61"/>
        <v>11669.056800000541</v>
      </c>
    </row>
    <row r="176" spans="1:16">
      <c r="A176" s="30">
        <v>41395</v>
      </c>
      <c r="C176" s="6">
        <v>168</v>
      </c>
      <c r="D176" s="29">
        <f t="shared" si="52"/>
        <v>2371</v>
      </c>
      <c r="E176" s="29">
        <f t="shared" si="57"/>
        <v>398328</v>
      </c>
      <c r="F176" s="29">
        <f t="shared" si="53"/>
        <v>-28385</v>
      </c>
      <c r="G176" s="34">
        <f>+Inputs!$D$3</f>
        <v>0.37951000000000001</v>
      </c>
      <c r="I176" s="27">
        <f t="shared" si="58"/>
        <v>426713</v>
      </c>
      <c r="K176" s="27">
        <f t="shared" si="54"/>
        <v>2371</v>
      </c>
      <c r="L176" s="27">
        <f t="shared" si="59"/>
        <v>398328</v>
      </c>
      <c r="M176" s="27">
        <f t="shared" si="55"/>
        <v>899.81821000000002</v>
      </c>
      <c r="N176" s="27">
        <f t="shared" si="56"/>
        <v>899.81821000000002</v>
      </c>
      <c r="O176" s="27">
        <f t="shared" si="60"/>
        <v>-10769.238590000541</v>
      </c>
      <c r="P176" s="27">
        <f t="shared" si="61"/>
        <v>10769.238590000541</v>
      </c>
    </row>
    <row r="177" spans="1:20">
      <c r="A177" s="31">
        <v>41426</v>
      </c>
      <c r="C177" s="6">
        <v>169</v>
      </c>
      <c r="D177" s="29">
        <f t="shared" si="52"/>
        <v>2371</v>
      </c>
      <c r="E177" s="29">
        <f t="shared" si="57"/>
        <v>400699</v>
      </c>
      <c r="F177" s="29">
        <f t="shared" si="53"/>
        <v>-26014</v>
      </c>
      <c r="G177" s="34">
        <f>+Inputs!$D$3</f>
        <v>0.37951000000000001</v>
      </c>
      <c r="I177" s="27">
        <f t="shared" si="58"/>
        <v>426713</v>
      </c>
      <c r="K177" s="27">
        <f t="shared" si="54"/>
        <v>2371</v>
      </c>
      <c r="L177" s="27">
        <f t="shared" si="59"/>
        <v>400699</v>
      </c>
      <c r="M177" s="27">
        <f t="shared" si="55"/>
        <v>899.81821000000002</v>
      </c>
      <c r="N177" s="27">
        <f t="shared" si="56"/>
        <v>899.81821000000002</v>
      </c>
      <c r="O177" s="27">
        <f t="shared" si="60"/>
        <v>-9869.4203800005416</v>
      </c>
      <c r="P177" s="27">
        <f t="shared" si="61"/>
        <v>9869.4203800005416</v>
      </c>
    </row>
    <row r="178" spans="1:20">
      <c r="A178" s="30">
        <v>41456</v>
      </c>
      <c r="C178" s="6">
        <v>170</v>
      </c>
      <c r="D178" s="29">
        <f t="shared" si="52"/>
        <v>2371</v>
      </c>
      <c r="E178" s="29">
        <f t="shared" si="57"/>
        <v>403070</v>
      </c>
      <c r="F178" s="29">
        <f t="shared" si="53"/>
        <v>-23643</v>
      </c>
      <c r="G178" s="34">
        <f>+Inputs!$D$3</f>
        <v>0.37951000000000001</v>
      </c>
      <c r="I178" s="27">
        <f t="shared" si="58"/>
        <v>426713</v>
      </c>
      <c r="K178" s="27">
        <f t="shared" si="54"/>
        <v>2371</v>
      </c>
      <c r="L178" s="27">
        <f t="shared" si="59"/>
        <v>403070</v>
      </c>
      <c r="M178" s="27">
        <f t="shared" si="55"/>
        <v>899.81821000000002</v>
      </c>
      <c r="N178" s="27">
        <f t="shared" si="56"/>
        <v>899.81821000000002</v>
      </c>
      <c r="O178" s="27">
        <f t="shared" si="60"/>
        <v>-8969.6021700005422</v>
      </c>
      <c r="P178" s="27">
        <f t="shared" si="61"/>
        <v>8969.6021700005422</v>
      </c>
    </row>
    <row r="179" spans="1:20">
      <c r="A179" s="31">
        <v>41487</v>
      </c>
      <c r="C179" s="6">
        <v>171</v>
      </c>
      <c r="D179" s="29">
        <f t="shared" si="52"/>
        <v>2371</v>
      </c>
      <c r="E179" s="29">
        <f t="shared" si="57"/>
        <v>405441</v>
      </c>
      <c r="F179" s="29">
        <f t="shared" si="53"/>
        <v>-21272</v>
      </c>
      <c r="G179" s="34">
        <f>+Inputs!$D$3</f>
        <v>0.37951000000000001</v>
      </c>
      <c r="I179" s="27">
        <f t="shared" si="58"/>
        <v>426713</v>
      </c>
      <c r="K179" s="27">
        <f t="shared" si="54"/>
        <v>2371</v>
      </c>
      <c r="L179" s="27">
        <f t="shared" si="59"/>
        <v>405441</v>
      </c>
      <c r="M179" s="27">
        <f t="shared" si="55"/>
        <v>899.81821000000002</v>
      </c>
      <c r="N179" s="27">
        <f t="shared" si="56"/>
        <v>899.81821000000002</v>
      </c>
      <c r="O179" s="27">
        <f t="shared" si="60"/>
        <v>-8069.7839600005418</v>
      </c>
      <c r="P179" s="27">
        <f t="shared" si="61"/>
        <v>8069.7839600005418</v>
      </c>
    </row>
    <row r="180" spans="1:20">
      <c r="A180" s="30">
        <v>41518</v>
      </c>
      <c r="C180" s="6">
        <v>172</v>
      </c>
      <c r="D180" s="29">
        <f t="shared" si="52"/>
        <v>2371</v>
      </c>
      <c r="E180" s="29">
        <f t="shared" si="57"/>
        <v>407812</v>
      </c>
      <c r="F180" s="29">
        <f t="shared" si="53"/>
        <v>-18901</v>
      </c>
      <c r="G180" s="34">
        <f>+Inputs!$D$3</f>
        <v>0.37951000000000001</v>
      </c>
      <c r="I180" s="27">
        <f t="shared" si="58"/>
        <v>426713</v>
      </c>
      <c r="K180" s="27">
        <f t="shared" si="54"/>
        <v>2371</v>
      </c>
      <c r="L180" s="27">
        <f t="shared" si="59"/>
        <v>407812</v>
      </c>
      <c r="M180" s="27">
        <f t="shared" si="55"/>
        <v>899.81821000000002</v>
      </c>
      <c r="N180" s="27">
        <f t="shared" si="56"/>
        <v>899.81821000000002</v>
      </c>
      <c r="O180" s="27">
        <f t="shared" si="60"/>
        <v>-7169.9657500005414</v>
      </c>
      <c r="P180" s="27">
        <f t="shared" si="61"/>
        <v>7169.9657500005414</v>
      </c>
    </row>
    <row r="181" spans="1:20">
      <c r="A181" s="31">
        <v>41548</v>
      </c>
      <c r="C181" s="6">
        <v>173</v>
      </c>
      <c r="D181" s="29">
        <f t="shared" si="52"/>
        <v>2371</v>
      </c>
      <c r="E181" s="29">
        <f t="shared" si="57"/>
        <v>410183</v>
      </c>
      <c r="F181" s="29">
        <f t="shared" si="53"/>
        <v>-16530</v>
      </c>
      <c r="G181" s="34">
        <f>+Inputs!$D$3</f>
        <v>0.37951000000000001</v>
      </c>
      <c r="I181" s="27">
        <f t="shared" si="58"/>
        <v>426713</v>
      </c>
      <c r="K181" s="27">
        <f t="shared" si="54"/>
        <v>2371</v>
      </c>
      <c r="L181" s="27">
        <f t="shared" si="59"/>
        <v>410183</v>
      </c>
      <c r="M181" s="27">
        <f t="shared" si="55"/>
        <v>899.81821000000002</v>
      </c>
      <c r="N181" s="27">
        <f t="shared" si="56"/>
        <v>899.81821000000002</v>
      </c>
      <c r="O181" s="27">
        <f t="shared" si="60"/>
        <v>-6270.1475400005411</v>
      </c>
      <c r="P181" s="27">
        <f t="shared" si="61"/>
        <v>6270.1475400005411</v>
      </c>
    </row>
    <row r="182" spans="1:20">
      <c r="A182" s="30">
        <v>41579</v>
      </c>
      <c r="C182" s="6">
        <v>174</v>
      </c>
      <c r="D182" s="29">
        <f t="shared" si="52"/>
        <v>2371</v>
      </c>
      <c r="E182" s="29">
        <f t="shared" si="57"/>
        <v>412554</v>
      </c>
      <c r="F182" s="29">
        <f t="shared" si="53"/>
        <v>-14159</v>
      </c>
      <c r="G182" s="34">
        <f>+Inputs!$D$3</f>
        <v>0.37951000000000001</v>
      </c>
      <c r="I182" s="27">
        <f t="shared" si="58"/>
        <v>426713</v>
      </c>
      <c r="K182" s="27">
        <f t="shared" si="54"/>
        <v>2371</v>
      </c>
      <c r="L182" s="27">
        <f t="shared" si="59"/>
        <v>412554</v>
      </c>
      <c r="M182" s="27">
        <f t="shared" si="55"/>
        <v>899.81821000000002</v>
      </c>
      <c r="N182" s="27">
        <f t="shared" si="56"/>
        <v>899.81821000000002</v>
      </c>
      <c r="O182" s="27">
        <f t="shared" si="60"/>
        <v>-5370.3293300005407</v>
      </c>
      <c r="P182" s="27">
        <f t="shared" si="61"/>
        <v>5370.3293300005407</v>
      </c>
    </row>
    <row r="183" spans="1:20">
      <c r="A183" s="31">
        <v>41609</v>
      </c>
      <c r="C183" s="6">
        <v>175</v>
      </c>
      <c r="D183" s="29">
        <f t="shared" si="52"/>
        <v>2371</v>
      </c>
      <c r="E183" s="29">
        <f t="shared" si="57"/>
        <v>414925</v>
      </c>
      <c r="F183" s="29">
        <f t="shared" si="53"/>
        <v>-11788</v>
      </c>
      <c r="G183" s="34">
        <f>+Inputs!$D$3</f>
        <v>0.37951000000000001</v>
      </c>
      <c r="I183" s="27">
        <f t="shared" si="58"/>
        <v>426713</v>
      </c>
      <c r="K183" s="27">
        <f t="shared" si="54"/>
        <v>2371</v>
      </c>
      <c r="L183" s="27">
        <f t="shared" si="59"/>
        <v>414925</v>
      </c>
      <c r="M183" s="27">
        <f t="shared" si="55"/>
        <v>899.81821000000002</v>
      </c>
      <c r="N183" s="27">
        <f t="shared" si="56"/>
        <v>899.81821000000002</v>
      </c>
      <c r="O183" s="27">
        <f t="shared" si="60"/>
        <v>-4470.5111200005404</v>
      </c>
      <c r="P183" s="27">
        <f t="shared" si="61"/>
        <v>4470.5111200005404</v>
      </c>
    </row>
    <row r="184" spans="1:20">
      <c r="A184" s="30">
        <v>41640</v>
      </c>
      <c r="C184" s="6">
        <v>176</v>
      </c>
      <c r="D184" s="29">
        <f t="shared" si="52"/>
        <v>2371</v>
      </c>
      <c r="E184" s="29">
        <f t="shared" si="57"/>
        <v>417296</v>
      </c>
      <c r="F184" s="29">
        <f t="shared" si="53"/>
        <v>-9417</v>
      </c>
      <c r="G184" s="34">
        <f>+Inputs!$D$3</f>
        <v>0.37951000000000001</v>
      </c>
      <c r="I184" s="27">
        <f t="shared" si="58"/>
        <v>426713</v>
      </c>
      <c r="K184" s="27">
        <f t="shared" si="54"/>
        <v>2371</v>
      </c>
      <c r="L184" s="27">
        <f t="shared" si="59"/>
        <v>417296</v>
      </c>
      <c r="M184" s="27">
        <f t="shared" si="55"/>
        <v>899.81821000000002</v>
      </c>
      <c r="N184" s="27">
        <f t="shared" si="56"/>
        <v>899.81821000000002</v>
      </c>
      <c r="O184" s="27">
        <f t="shared" si="60"/>
        <v>-3570.6929100005405</v>
      </c>
      <c r="P184" s="27">
        <f t="shared" si="61"/>
        <v>3570.6929100005405</v>
      </c>
    </row>
    <row r="185" spans="1:20">
      <c r="A185" s="31">
        <v>41671</v>
      </c>
      <c r="C185" s="6">
        <v>177</v>
      </c>
      <c r="D185" s="29">
        <f t="shared" si="52"/>
        <v>2371</v>
      </c>
      <c r="E185" s="29">
        <f t="shared" si="57"/>
        <v>419667</v>
      </c>
      <c r="F185" s="29">
        <f t="shared" si="53"/>
        <v>-7046</v>
      </c>
      <c r="G185" s="34">
        <f>+Inputs!$D$3</f>
        <v>0.37951000000000001</v>
      </c>
      <c r="I185" s="27">
        <f t="shared" si="58"/>
        <v>426713</v>
      </c>
      <c r="K185" s="27">
        <f t="shared" si="54"/>
        <v>2371</v>
      </c>
      <c r="L185" s="27">
        <f t="shared" si="59"/>
        <v>419667</v>
      </c>
      <c r="M185" s="27">
        <f t="shared" si="55"/>
        <v>899.81821000000002</v>
      </c>
      <c r="N185" s="27">
        <f t="shared" si="56"/>
        <v>899.81821000000002</v>
      </c>
      <c r="O185" s="27">
        <f t="shared" si="60"/>
        <v>-2670.8747000005405</v>
      </c>
      <c r="P185" s="27">
        <f t="shared" si="61"/>
        <v>2670.8747000005405</v>
      </c>
    </row>
    <row r="186" spans="1:20">
      <c r="A186" s="30">
        <v>41699</v>
      </c>
      <c r="C186" s="6">
        <v>178</v>
      </c>
      <c r="D186" s="29">
        <f t="shared" si="52"/>
        <v>2371</v>
      </c>
      <c r="E186" s="29">
        <f t="shared" si="57"/>
        <v>422038</v>
      </c>
      <c r="F186" s="29">
        <f t="shared" si="53"/>
        <v>-4675</v>
      </c>
      <c r="G186" s="34">
        <f>+Inputs!$D$3</f>
        <v>0.37951000000000001</v>
      </c>
      <c r="I186" s="27">
        <f t="shared" si="58"/>
        <v>426713</v>
      </c>
      <c r="K186" s="27">
        <f t="shared" si="54"/>
        <v>2371</v>
      </c>
      <c r="L186" s="27">
        <f t="shared" si="59"/>
        <v>422038</v>
      </c>
      <c r="M186" s="27">
        <f t="shared" si="55"/>
        <v>899.81821000000002</v>
      </c>
      <c r="N186" s="27">
        <f t="shared" si="56"/>
        <v>899.81821000000002</v>
      </c>
      <c r="O186" s="27">
        <f t="shared" si="60"/>
        <v>-1771.0564900005406</v>
      </c>
      <c r="P186" s="27">
        <f t="shared" si="61"/>
        <v>1771.0564900005406</v>
      </c>
    </row>
    <row r="187" spans="1:20">
      <c r="A187" s="31">
        <v>41730</v>
      </c>
      <c r="C187" s="6">
        <v>179</v>
      </c>
      <c r="D187" s="29">
        <f t="shared" si="52"/>
        <v>2371</v>
      </c>
      <c r="E187" s="29">
        <f t="shared" si="57"/>
        <v>424409</v>
      </c>
      <c r="F187" s="29">
        <f t="shared" si="53"/>
        <v>-2304</v>
      </c>
      <c r="G187" s="34">
        <f>+Inputs!$D$3</f>
        <v>0.37951000000000001</v>
      </c>
      <c r="I187" s="27">
        <f t="shared" si="58"/>
        <v>426713</v>
      </c>
      <c r="K187" s="27">
        <f t="shared" si="54"/>
        <v>2371</v>
      </c>
      <c r="L187" s="27">
        <f t="shared" si="59"/>
        <v>424409</v>
      </c>
      <c r="M187" s="27">
        <f t="shared" si="55"/>
        <v>899.81821000000002</v>
      </c>
      <c r="N187" s="27">
        <f t="shared" si="56"/>
        <v>899.81821000000002</v>
      </c>
      <c r="O187" s="27">
        <f t="shared" si="60"/>
        <v>-871.23828000054061</v>
      </c>
      <c r="P187" s="27">
        <f t="shared" si="61"/>
        <v>871.23828000054061</v>
      </c>
    </row>
    <row r="188" spans="1:20">
      <c r="A188" s="30">
        <v>41760</v>
      </c>
      <c r="C188" s="6">
        <v>180</v>
      </c>
      <c r="D188" s="29">
        <f>-F187</f>
        <v>2304</v>
      </c>
      <c r="E188" s="29">
        <f t="shared" si="57"/>
        <v>426713</v>
      </c>
      <c r="F188" s="29">
        <f t="shared" si="53"/>
        <v>0</v>
      </c>
      <c r="G188" s="34">
        <f>+Inputs!$D$3</f>
        <v>0.37951000000000001</v>
      </c>
      <c r="I188" s="27">
        <f t="shared" si="58"/>
        <v>426713</v>
      </c>
      <c r="K188" s="27">
        <f t="shared" si="54"/>
        <v>2304</v>
      </c>
      <c r="L188" s="27">
        <f t="shared" si="59"/>
        <v>426713</v>
      </c>
      <c r="M188" s="27">
        <f t="shared" si="55"/>
        <v>874.39103999999998</v>
      </c>
      <c r="N188" s="27">
        <f t="shared" si="56"/>
        <v>874.39103999999998</v>
      </c>
      <c r="O188" s="27">
        <f t="shared" si="60"/>
        <v>3.1527599994593629</v>
      </c>
      <c r="P188" s="27">
        <f t="shared" si="61"/>
        <v>-3.1527599994593629</v>
      </c>
    </row>
    <row r="189" spans="1:20">
      <c r="A189" s="30"/>
      <c r="G189" s="28"/>
    </row>
    <row r="190" spans="1:20">
      <c r="A190" s="8" t="s">
        <v>43</v>
      </c>
      <c r="B190" s="33">
        <f>SUM(B9:B189)</f>
        <v>-426713</v>
      </c>
      <c r="D190" s="33">
        <f>SUM(D9:D189)</f>
        <v>426713</v>
      </c>
      <c r="G190" s="28"/>
      <c r="H190" s="33">
        <f>SUM(H9:H189)</f>
        <v>426713</v>
      </c>
      <c r="I190" s="33"/>
      <c r="J190" s="33">
        <f>SUM(J9:J189)</f>
        <v>161937.58350000001</v>
      </c>
      <c r="K190" s="33">
        <f>SUM(K9:K189)</f>
        <v>426713</v>
      </c>
      <c r="L190" s="33"/>
      <c r="M190" s="33">
        <f>SUM(M9:M189)</f>
        <v>161940.73625999971</v>
      </c>
      <c r="N190" s="33">
        <f>SUM(N9:N189)</f>
        <v>3.1527599994593629</v>
      </c>
      <c r="O190" s="33">
        <f>SUM(O9:O189)</f>
        <v>-14490926.772360077</v>
      </c>
      <c r="P190" s="33">
        <f>SUM(P9:P189)</f>
        <v>14490926.772360077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1.xml><?xml version="1.0" encoding="utf-8"?>
<worksheet xmlns="http://schemas.openxmlformats.org/spreadsheetml/2006/main" xmlns:r="http://schemas.openxmlformats.org/officeDocument/2006/relationships">
  <sheetPr transitionEvaluation="1" codeName="Sheet44">
    <pageSetUpPr autoPageBreaks="0" fitToPage="1"/>
  </sheetPr>
  <dimension ref="A1:AE193"/>
  <sheetViews>
    <sheetView defaultGridColor="0" topLeftCell="W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36342</v>
      </c>
      <c r="B9" s="32">
        <v>-7655</v>
      </c>
      <c r="C9" s="6">
        <v>1</v>
      </c>
      <c r="D9" s="29">
        <f t="shared" ref="D9:D40" si="0">ROUND(-(+$B$9/180)*1,0)</f>
        <v>43</v>
      </c>
      <c r="E9" s="29">
        <f>+D9</f>
        <v>43</v>
      </c>
      <c r="F9" s="29">
        <f t="shared" ref="F9:F40" si="1">$B$9+E9</f>
        <v>-7612</v>
      </c>
      <c r="G9" s="34">
        <f>+Inputs!$D$2</f>
        <v>0.3795</v>
      </c>
      <c r="H9" s="27">
        <f>-B9</f>
        <v>7655</v>
      </c>
      <c r="I9" s="27">
        <f>+H9</f>
        <v>7655</v>
      </c>
      <c r="J9" s="27">
        <f>H9*G9</f>
        <v>2905.0725000000002</v>
      </c>
      <c r="K9" s="27">
        <f t="shared" ref="K9:K40" si="2">D9</f>
        <v>43</v>
      </c>
      <c r="L9" s="27">
        <f>+K9</f>
        <v>43</v>
      </c>
      <c r="M9" s="27">
        <f t="shared" ref="M9:M40" si="3">K9*G9</f>
        <v>16.3185</v>
      </c>
      <c r="N9" s="27">
        <f t="shared" ref="N9:N40" si="4">M9-J9</f>
        <v>-2888.7540000000004</v>
      </c>
      <c r="O9" s="27">
        <f>+N9</f>
        <v>-2888.7540000000004</v>
      </c>
      <c r="P9" s="27">
        <f>-SUM(N9)</f>
        <v>2888.7540000000004</v>
      </c>
      <c r="Q9" s="38">
        <f>VLOOKUP(Q8,A36:P215,5)</f>
        <v>5418</v>
      </c>
      <c r="R9" s="38">
        <f>VLOOKUP(R8,A36:P215,5)</f>
        <v>5934</v>
      </c>
      <c r="S9" s="38">
        <f>+R9-Q9</f>
        <v>516</v>
      </c>
      <c r="T9" s="35" t="s">
        <v>64</v>
      </c>
      <c r="U9" s="161">
        <f>-IF(TYPE(VLOOKUP(U8,$A$9:$P$188,6,FALSE))=16,0,VLOOKUP(U8,$A$9:$P$188,6,FALSE))</f>
        <v>2710</v>
      </c>
      <c r="V9" s="161">
        <f>-IF(TYPE(VLOOKUP(V8,$A$9:$P$188,6,FALSE))=16,0,VLOOKUP(V8,$A$9:$P$188,6,FALSE))</f>
        <v>2667</v>
      </c>
      <c r="W9" s="161">
        <f t="shared" ref="W9:AE9" si="5">-IF(TYPE(VLOOKUP(W8,$A$9:$P$188,6,FALSE))=16,0,VLOOKUP(W8,$A$9:$P$188,6,FALSE))</f>
        <v>2624</v>
      </c>
      <c r="X9" s="161">
        <f t="shared" si="5"/>
        <v>2581</v>
      </c>
      <c r="Y9" s="161">
        <f t="shared" si="5"/>
        <v>2538</v>
      </c>
      <c r="Z9" s="161">
        <f t="shared" si="5"/>
        <v>2495</v>
      </c>
      <c r="AA9" s="161">
        <f t="shared" si="5"/>
        <v>2452</v>
      </c>
      <c r="AB9" s="161">
        <f t="shared" si="5"/>
        <v>2409</v>
      </c>
      <c r="AC9" s="161">
        <f t="shared" si="5"/>
        <v>2366</v>
      </c>
      <c r="AD9" s="161">
        <f t="shared" si="5"/>
        <v>2323</v>
      </c>
      <c r="AE9" s="161">
        <f t="shared" si="5"/>
        <v>2280</v>
      </c>
    </row>
    <row r="10" spans="1:31">
      <c r="A10" s="30">
        <v>36373</v>
      </c>
      <c r="B10" s="9"/>
      <c r="C10" s="6">
        <v>2</v>
      </c>
      <c r="D10" s="29">
        <f t="shared" si="0"/>
        <v>43</v>
      </c>
      <c r="E10" s="29">
        <f t="shared" ref="E10:E41" si="6">+E9+D10</f>
        <v>86</v>
      </c>
      <c r="F10" s="29">
        <f t="shared" si="1"/>
        <v>-7569</v>
      </c>
      <c r="G10" s="34">
        <f>+Inputs!$D$2</f>
        <v>0.3795</v>
      </c>
      <c r="H10" s="2"/>
      <c r="I10" s="27">
        <f t="shared" ref="I10:I41" si="7">+I9+H10</f>
        <v>7655</v>
      </c>
      <c r="J10" s="27"/>
      <c r="K10" s="27">
        <f t="shared" si="2"/>
        <v>43</v>
      </c>
      <c r="L10" s="27">
        <f t="shared" ref="L10:L41" si="8">+L9+K10</f>
        <v>86</v>
      </c>
      <c r="M10" s="27">
        <f t="shared" si="3"/>
        <v>16.3185</v>
      </c>
      <c r="N10" s="27">
        <f t="shared" si="4"/>
        <v>16.3185</v>
      </c>
      <c r="O10" s="27">
        <f t="shared" ref="O10:O41" si="9">+O9+N10</f>
        <v>-2872.4355000000005</v>
      </c>
      <c r="P10" s="27">
        <f t="shared" ref="P10:P41" si="10">P9-N10</f>
        <v>2872.4355000000005</v>
      </c>
      <c r="Q10" s="38">
        <f>VLOOKUP(Q8,A36:P215,15)</f>
        <v>-848.90710000001275</v>
      </c>
      <c r="R10" s="38">
        <f>VLOOKUP(R8,A36:P215,15)</f>
        <v>-653.07994000001247</v>
      </c>
      <c r="S10" s="38">
        <f>+R10-Q10</f>
        <v>195.82716000000028</v>
      </c>
      <c r="T10" s="36" t="s">
        <v>69</v>
      </c>
    </row>
    <row r="11" spans="1:31">
      <c r="A11" s="31">
        <v>36404</v>
      </c>
      <c r="B11" s="5"/>
      <c r="C11" s="6">
        <v>3</v>
      </c>
      <c r="D11" s="29">
        <f t="shared" si="0"/>
        <v>43</v>
      </c>
      <c r="E11" s="29">
        <f t="shared" si="6"/>
        <v>129</v>
      </c>
      <c r="F11" s="29">
        <f t="shared" si="1"/>
        <v>-7526</v>
      </c>
      <c r="G11" s="34">
        <f>+Inputs!$D$2</f>
        <v>0.3795</v>
      </c>
      <c r="H11" s="2"/>
      <c r="I11" s="27">
        <f t="shared" si="7"/>
        <v>7655</v>
      </c>
      <c r="J11" s="27"/>
      <c r="K11" s="27">
        <f t="shared" si="2"/>
        <v>43</v>
      </c>
      <c r="L11" s="27">
        <f t="shared" si="8"/>
        <v>129</v>
      </c>
      <c r="M11" s="27">
        <f t="shared" si="3"/>
        <v>16.3185</v>
      </c>
      <c r="N11" s="27">
        <f t="shared" si="4"/>
        <v>16.3185</v>
      </c>
      <c r="O11" s="27">
        <f t="shared" si="9"/>
        <v>-2856.1170000000006</v>
      </c>
      <c r="P11" s="27">
        <f t="shared" si="10"/>
        <v>2856.1170000000006</v>
      </c>
      <c r="Q11" s="38">
        <f>+VLOOKUP(Q8,A36:P215,16)</f>
        <v>848.90710000001275</v>
      </c>
      <c r="R11" s="38">
        <f>+VLOOKUP(R8,A36:P215,16)</f>
        <v>653.07994000001247</v>
      </c>
      <c r="S11" s="38">
        <f>(+Q11+R11)/2</f>
        <v>750.99352000001261</v>
      </c>
      <c r="T11" s="36" t="s">
        <v>113</v>
      </c>
      <c r="U11" s="161">
        <f>IF(TYPE(VLOOKUP(U8,$A$9:$P$188,16,FALSE))=16,0,VLOOKUP(U8,$A$9:$P$188,16,FALSE))</f>
        <v>1028.415330000013</v>
      </c>
      <c r="V11" s="161">
        <f t="shared" ref="V11:AE11" si="11">IF(TYPE(VLOOKUP(V8,$A$9:$P$188,16,FALSE))=16,0,VLOOKUP(V8,$A$9:$P$188,16,FALSE))</f>
        <v>1012.096400000013</v>
      </c>
      <c r="W11" s="161">
        <f t="shared" si="11"/>
        <v>995.77747000001295</v>
      </c>
      <c r="X11" s="161">
        <f t="shared" si="11"/>
        <v>979.45854000001293</v>
      </c>
      <c r="Y11" s="161">
        <f t="shared" si="11"/>
        <v>963.13961000001291</v>
      </c>
      <c r="Z11" s="161">
        <f t="shared" si="11"/>
        <v>946.82068000001289</v>
      </c>
      <c r="AA11" s="161">
        <f t="shared" si="11"/>
        <v>930.50175000001286</v>
      </c>
      <c r="AB11" s="161">
        <f t="shared" si="11"/>
        <v>914.18282000001284</v>
      </c>
      <c r="AC11" s="161">
        <f t="shared" si="11"/>
        <v>897.86389000001282</v>
      </c>
      <c r="AD11" s="161">
        <f t="shared" si="11"/>
        <v>881.54496000001279</v>
      </c>
      <c r="AE11" s="161">
        <f t="shared" si="11"/>
        <v>865.22603000001277</v>
      </c>
    </row>
    <row r="12" spans="1:31">
      <c r="A12" s="30">
        <v>36434</v>
      </c>
      <c r="B12" s="3"/>
      <c r="C12" s="6">
        <v>4</v>
      </c>
      <c r="D12" s="29">
        <f t="shared" si="0"/>
        <v>43</v>
      </c>
      <c r="E12" s="29">
        <f t="shared" si="6"/>
        <v>172</v>
      </c>
      <c r="F12" s="29">
        <f t="shared" si="1"/>
        <v>-7483</v>
      </c>
      <c r="G12" s="34">
        <f>+Inputs!$D$2</f>
        <v>0.3795</v>
      </c>
      <c r="H12" s="2"/>
      <c r="I12" s="27">
        <f t="shared" si="7"/>
        <v>7655</v>
      </c>
      <c r="J12" s="27"/>
      <c r="K12" s="27">
        <f t="shared" si="2"/>
        <v>43</v>
      </c>
      <c r="L12" s="27">
        <f t="shared" si="8"/>
        <v>172</v>
      </c>
      <c r="M12" s="27">
        <f t="shared" si="3"/>
        <v>16.3185</v>
      </c>
      <c r="N12" s="27">
        <f t="shared" si="4"/>
        <v>16.3185</v>
      </c>
      <c r="O12" s="27">
        <f t="shared" si="9"/>
        <v>-2839.7985000000008</v>
      </c>
      <c r="P12" s="27">
        <f t="shared" si="10"/>
        <v>2839.7985000000008</v>
      </c>
      <c r="Q12" s="39"/>
      <c r="R12" s="40"/>
      <c r="S12" s="40"/>
      <c r="T12" s="36"/>
    </row>
    <row r="13" spans="1:31">
      <c r="A13" s="31">
        <v>36465</v>
      </c>
      <c r="B13" s="3"/>
      <c r="C13" s="6">
        <v>5</v>
      </c>
      <c r="D13" s="29">
        <f t="shared" si="0"/>
        <v>43</v>
      </c>
      <c r="E13" s="29">
        <f t="shared" si="6"/>
        <v>215</v>
      </c>
      <c r="F13" s="29">
        <f t="shared" si="1"/>
        <v>-7440</v>
      </c>
      <c r="G13" s="34">
        <f>+Inputs!$D$2</f>
        <v>0.3795</v>
      </c>
      <c r="H13" s="2"/>
      <c r="I13" s="27">
        <f t="shared" si="7"/>
        <v>7655</v>
      </c>
      <c r="J13" s="27"/>
      <c r="K13" s="27">
        <f t="shared" si="2"/>
        <v>43</v>
      </c>
      <c r="L13" s="27">
        <f t="shared" si="8"/>
        <v>215</v>
      </c>
      <c r="M13" s="27">
        <f t="shared" si="3"/>
        <v>16.3185</v>
      </c>
      <c r="N13" s="27">
        <f t="shared" si="4"/>
        <v>16.3185</v>
      </c>
      <c r="O13" s="27">
        <f t="shared" si="9"/>
        <v>-2823.4800000000009</v>
      </c>
      <c r="P13" s="27">
        <f t="shared" si="10"/>
        <v>2823.4800000000009</v>
      </c>
      <c r="Q13" s="38">
        <f>VLOOKUP(Q8,A36:P215,9)</f>
        <v>7655</v>
      </c>
      <c r="R13" s="38">
        <f>VLOOKUP(R8,A36:P215,9)</f>
        <v>7655</v>
      </c>
      <c r="S13" s="38">
        <f>+R13-Q13</f>
        <v>0</v>
      </c>
      <c r="T13" s="36" t="s">
        <v>70</v>
      </c>
    </row>
    <row r="14" spans="1:31">
      <c r="A14" s="30">
        <v>36495</v>
      </c>
      <c r="B14" s="3"/>
      <c r="C14" s="6">
        <v>6</v>
      </c>
      <c r="D14" s="29">
        <f t="shared" si="0"/>
        <v>43</v>
      </c>
      <c r="E14" s="29">
        <f t="shared" si="6"/>
        <v>258</v>
      </c>
      <c r="F14" s="29">
        <f t="shared" si="1"/>
        <v>-7397</v>
      </c>
      <c r="G14" s="34">
        <f>+Inputs!$D$2</f>
        <v>0.3795</v>
      </c>
      <c r="H14" s="2"/>
      <c r="I14" s="27">
        <f t="shared" si="7"/>
        <v>7655</v>
      </c>
      <c r="J14" s="27"/>
      <c r="K14" s="27">
        <f t="shared" si="2"/>
        <v>43</v>
      </c>
      <c r="L14" s="27">
        <f t="shared" si="8"/>
        <v>258</v>
      </c>
      <c r="M14" s="27">
        <f t="shared" si="3"/>
        <v>16.3185</v>
      </c>
      <c r="N14" s="27">
        <f t="shared" si="4"/>
        <v>16.3185</v>
      </c>
      <c r="O14" s="27">
        <f t="shared" si="9"/>
        <v>-2807.1615000000011</v>
      </c>
      <c r="P14" s="27">
        <f t="shared" si="10"/>
        <v>2807.1615000000011</v>
      </c>
      <c r="Q14" s="38">
        <f>VLOOKUP(Q8,A36:P215,12)</f>
        <v>5418</v>
      </c>
      <c r="R14" s="38">
        <f>VLOOKUP(R8,A36:P215,12)</f>
        <v>5934</v>
      </c>
      <c r="S14" s="38">
        <f>+R14-Q14</f>
        <v>516</v>
      </c>
      <c r="T14" s="37" t="s">
        <v>93</v>
      </c>
    </row>
    <row r="15" spans="1:31">
      <c r="A15" s="31">
        <v>36526</v>
      </c>
      <c r="B15" s="3"/>
      <c r="C15" s="6">
        <v>7</v>
      </c>
      <c r="D15" s="29">
        <f t="shared" si="0"/>
        <v>43</v>
      </c>
      <c r="E15" s="29">
        <f t="shared" si="6"/>
        <v>301</v>
      </c>
      <c r="F15" s="29">
        <f t="shared" si="1"/>
        <v>-7354</v>
      </c>
      <c r="G15" s="34">
        <f>+Inputs!$D$2</f>
        <v>0.3795</v>
      </c>
      <c r="H15" s="2"/>
      <c r="I15" s="27">
        <f t="shared" si="7"/>
        <v>7655</v>
      </c>
      <c r="J15" s="27"/>
      <c r="K15" s="27">
        <f t="shared" si="2"/>
        <v>43</v>
      </c>
      <c r="L15" s="27">
        <f t="shared" si="8"/>
        <v>301</v>
      </c>
      <c r="M15" s="27">
        <f t="shared" si="3"/>
        <v>16.3185</v>
      </c>
      <c r="N15" s="27">
        <f t="shared" si="4"/>
        <v>16.3185</v>
      </c>
      <c r="O15" s="27">
        <f t="shared" si="9"/>
        <v>-2790.8430000000012</v>
      </c>
      <c r="P15" s="27">
        <f t="shared" si="10"/>
        <v>2790.8430000000012</v>
      </c>
    </row>
    <row r="16" spans="1:31">
      <c r="A16" s="30">
        <v>36557</v>
      </c>
      <c r="B16" s="3"/>
      <c r="C16" s="6">
        <v>8</v>
      </c>
      <c r="D16" s="29">
        <f t="shared" si="0"/>
        <v>43</v>
      </c>
      <c r="E16" s="29">
        <f t="shared" si="6"/>
        <v>344</v>
      </c>
      <c r="F16" s="29">
        <f t="shared" si="1"/>
        <v>-7311</v>
      </c>
      <c r="G16" s="34">
        <f>+Inputs!$D$2</f>
        <v>0.3795</v>
      </c>
      <c r="H16" s="2"/>
      <c r="I16" s="27">
        <f t="shared" si="7"/>
        <v>7655</v>
      </c>
      <c r="J16" s="27"/>
      <c r="K16" s="27">
        <f t="shared" si="2"/>
        <v>43</v>
      </c>
      <c r="L16" s="27">
        <f t="shared" si="8"/>
        <v>344</v>
      </c>
      <c r="M16" s="27">
        <f t="shared" si="3"/>
        <v>16.3185</v>
      </c>
      <c r="N16" s="27">
        <f t="shared" si="4"/>
        <v>16.3185</v>
      </c>
      <c r="O16" s="27">
        <f t="shared" si="9"/>
        <v>-2774.5245000000014</v>
      </c>
      <c r="P16" s="27">
        <f t="shared" si="10"/>
        <v>2774.5245000000014</v>
      </c>
      <c r="Q16" s="4"/>
      <c r="R16" s="4"/>
      <c r="S16" s="4"/>
    </row>
    <row r="17" spans="1:19">
      <c r="A17" s="31">
        <v>36586</v>
      </c>
      <c r="B17" s="3"/>
      <c r="C17" s="6">
        <v>9</v>
      </c>
      <c r="D17" s="29">
        <f t="shared" si="0"/>
        <v>43</v>
      </c>
      <c r="E17" s="29">
        <f t="shared" si="6"/>
        <v>387</v>
      </c>
      <c r="F17" s="29">
        <f t="shared" si="1"/>
        <v>-7268</v>
      </c>
      <c r="G17" s="34">
        <f>+Inputs!$D$2</f>
        <v>0.3795</v>
      </c>
      <c r="H17" s="2"/>
      <c r="I17" s="27">
        <f t="shared" si="7"/>
        <v>7655</v>
      </c>
      <c r="J17" s="27"/>
      <c r="K17" s="27">
        <f t="shared" si="2"/>
        <v>43</v>
      </c>
      <c r="L17" s="27">
        <f t="shared" si="8"/>
        <v>387</v>
      </c>
      <c r="M17" s="27">
        <f t="shared" si="3"/>
        <v>16.3185</v>
      </c>
      <c r="N17" s="27">
        <f t="shared" si="4"/>
        <v>16.3185</v>
      </c>
      <c r="O17" s="27">
        <f t="shared" si="9"/>
        <v>-2758.2060000000015</v>
      </c>
      <c r="P17" s="27">
        <f t="shared" si="10"/>
        <v>2758.2060000000015</v>
      </c>
      <c r="Q17" s="4"/>
      <c r="R17" s="4"/>
      <c r="S17" s="4"/>
    </row>
    <row r="18" spans="1:19">
      <c r="A18" s="30">
        <v>36617</v>
      </c>
      <c r="B18" s="3"/>
      <c r="C18" s="6">
        <v>10</v>
      </c>
      <c r="D18" s="29">
        <f t="shared" si="0"/>
        <v>43</v>
      </c>
      <c r="E18" s="29">
        <f t="shared" si="6"/>
        <v>430</v>
      </c>
      <c r="F18" s="29">
        <f t="shared" si="1"/>
        <v>-7225</v>
      </c>
      <c r="G18" s="34">
        <f>+Inputs!$D$2</f>
        <v>0.3795</v>
      </c>
      <c r="H18" s="2"/>
      <c r="I18" s="27">
        <f t="shared" si="7"/>
        <v>7655</v>
      </c>
      <c r="J18" s="27"/>
      <c r="K18" s="27">
        <f t="shared" si="2"/>
        <v>43</v>
      </c>
      <c r="L18" s="27">
        <f t="shared" si="8"/>
        <v>430</v>
      </c>
      <c r="M18" s="27">
        <f t="shared" si="3"/>
        <v>16.3185</v>
      </c>
      <c r="N18" s="27">
        <f t="shared" si="4"/>
        <v>16.3185</v>
      </c>
      <c r="O18" s="27">
        <f t="shared" si="9"/>
        <v>-2741.8875000000016</v>
      </c>
      <c r="P18" s="27">
        <f t="shared" si="10"/>
        <v>2741.8875000000016</v>
      </c>
      <c r="Q18" s="4"/>
      <c r="R18" s="4"/>
      <c r="S18" s="4"/>
    </row>
    <row r="19" spans="1:19">
      <c r="A19" s="31">
        <v>36647</v>
      </c>
      <c r="B19" s="3"/>
      <c r="C19" s="6">
        <v>11</v>
      </c>
      <c r="D19" s="29">
        <f t="shared" si="0"/>
        <v>43</v>
      </c>
      <c r="E19" s="29">
        <f t="shared" si="6"/>
        <v>473</v>
      </c>
      <c r="F19" s="29">
        <f t="shared" si="1"/>
        <v>-7182</v>
      </c>
      <c r="G19" s="34">
        <f>+Inputs!$D$2</f>
        <v>0.3795</v>
      </c>
      <c r="H19" s="2"/>
      <c r="I19" s="27">
        <f t="shared" si="7"/>
        <v>7655</v>
      </c>
      <c r="J19" s="27"/>
      <c r="K19" s="27">
        <f t="shared" si="2"/>
        <v>43</v>
      </c>
      <c r="L19" s="27">
        <f t="shared" si="8"/>
        <v>473</v>
      </c>
      <c r="M19" s="27">
        <f t="shared" si="3"/>
        <v>16.3185</v>
      </c>
      <c r="N19" s="27">
        <f t="shared" si="4"/>
        <v>16.3185</v>
      </c>
      <c r="O19" s="27">
        <f t="shared" si="9"/>
        <v>-2725.5690000000018</v>
      </c>
      <c r="P19" s="27">
        <f t="shared" si="10"/>
        <v>2725.5690000000018</v>
      </c>
      <c r="Q19" s="4"/>
      <c r="R19" s="4"/>
      <c r="S19" s="4"/>
    </row>
    <row r="20" spans="1:19">
      <c r="A20" s="30">
        <v>36678</v>
      </c>
      <c r="B20" s="3"/>
      <c r="C20" s="6">
        <v>12</v>
      </c>
      <c r="D20" s="29">
        <f t="shared" si="0"/>
        <v>43</v>
      </c>
      <c r="E20" s="29">
        <f t="shared" si="6"/>
        <v>516</v>
      </c>
      <c r="F20" s="29">
        <f t="shared" si="1"/>
        <v>-7139</v>
      </c>
      <c r="G20" s="34">
        <f>+Inputs!$D$2</f>
        <v>0.3795</v>
      </c>
      <c r="H20" s="2"/>
      <c r="I20" s="27">
        <f t="shared" si="7"/>
        <v>7655</v>
      </c>
      <c r="J20" s="27"/>
      <c r="K20" s="27">
        <f t="shared" si="2"/>
        <v>43</v>
      </c>
      <c r="L20" s="27">
        <f t="shared" si="8"/>
        <v>516</v>
      </c>
      <c r="M20" s="27">
        <f t="shared" si="3"/>
        <v>16.3185</v>
      </c>
      <c r="N20" s="27">
        <f t="shared" si="4"/>
        <v>16.3185</v>
      </c>
      <c r="O20" s="27">
        <f t="shared" si="9"/>
        <v>-2709.2505000000019</v>
      </c>
      <c r="P20" s="27">
        <f t="shared" si="10"/>
        <v>2709.2505000000019</v>
      </c>
      <c r="Q20" s="4"/>
      <c r="R20" s="4"/>
      <c r="S20" s="4"/>
    </row>
    <row r="21" spans="1:19">
      <c r="A21" s="31">
        <v>36708</v>
      </c>
      <c r="B21" s="3"/>
      <c r="C21" s="6">
        <v>13</v>
      </c>
      <c r="D21" s="29">
        <f t="shared" si="0"/>
        <v>43</v>
      </c>
      <c r="E21" s="29">
        <f t="shared" si="6"/>
        <v>559</v>
      </c>
      <c r="F21" s="29">
        <f t="shared" si="1"/>
        <v>-7096</v>
      </c>
      <c r="G21" s="34">
        <f>+Inputs!$D$2</f>
        <v>0.3795</v>
      </c>
      <c r="H21" s="2"/>
      <c r="I21" s="27">
        <f t="shared" si="7"/>
        <v>7655</v>
      </c>
      <c r="J21" s="27"/>
      <c r="K21" s="27">
        <f t="shared" si="2"/>
        <v>43</v>
      </c>
      <c r="L21" s="27">
        <f t="shared" si="8"/>
        <v>559</v>
      </c>
      <c r="M21" s="27">
        <f t="shared" si="3"/>
        <v>16.3185</v>
      </c>
      <c r="N21" s="27">
        <f t="shared" si="4"/>
        <v>16.3185</v>
      </c>
      <c r="O21" s="27">
        <f t="shared" si="9"/>
        <v>-2692.9320000000021</v>
      </c>
      <c r="P21" s="27">
        <f t="shared" si="10"/>
        <v>2692.9320000000021</v>
      </c>
      <c r="Q21" s="4"/>
      <c r="R21" s="4"/>
      <c r="S21" s="4"/>
    </row>
    <row r="22" spans="1:19">
      <c r="A22" s="30">
        <v>36739</v>
      </c>
      <c r="B22" s="3"/>
      <c r="C22" s="6">
        <v>14</v>
      </c>
      <c r="D22" s="29">
        <f t="shared" si="0"/>
        <v>43</v>
      </c>
      <c r="E22" s="29">
        <f t="shared" si="6"/>
        <v>602</v>
      </c>
      <c r="F22" s="29">
        <f t="shared" si="1"/>
        <v>-7053</v>
      </c>
      <c r="G22" s="34">
        <f>+Inputs!$D$2</f>
        <v>0.3795</v>
      </c>
      <c r="H22" s="2"/>
      <c r="I22" s="27">
        <f t="shared" si="7"/>
        <v>7655</v>
      </c>
      <c r="J22" s="27"/>
      <c r="K22" s="27">
        <f t="shared" si="2"/>
        <v>43</v>
      </c>
      <c r="L22" s="27">
        <f t="shared" si="8"/>
        <v>602</v>
      </c>
      <c r="M22" s="27">
        <f t="shared" si="3"/>
        <v>16.3185</v>
      </c>
      <c r="N22" s="27">
        <f t="shared" si="4"/>
        <v>16.3185</v>
      </c>
      <c r="O22" s="27">
        <f t="shared" si="9"/>
        <v>-2676.6135000000022</v>
      </c>
      <c r="P22" s="27">
        <f t="shared" si="10"/>
        <v>2676.6135000000022</v>
      </c>
      <c r="Q22" s="4"/>
      <c r="R22" s="4"/>
      <c r="S22" s="4"/>
    </row>
    <row r="23" spans="1:19">
      <c r="A23" s="31">
        <v>36770</v>
      </c>
      <c r="B23" s="3"/>
      <c r="C23" s="6">
        <v>15</v>
      </c>
      <c r="D23" s="29">
        <f t="shared" si="0"/>
        <v>43</v>
      </c>
      <c r="E23" s="29">
        <f t="shared" si="6"/>
        <v>645</v>
      </c>
      <c r="F23" s="29">
        <f t="shared" si="1"/>
        <v>-7010</v>
      </c>
      <c r="G23" s="34">
        <f>+Inputs!$D$2</f>
        <v>0.3795</v>
      </c>
      <c r="H23" s="2"/>
      <c r="I23" s="27">
        <f t="shared" si="7"/>
        <v>7655</v>
      </c>
      <c r="J23" s="27"/>
      <c r="K23" s="27">
        <f t="shared" si="2"/>
        <v>43</v>
      </c>
      <c r="L23" s="27">
        <f t="shared" si="8"/>
        <v>645</v>
      </c>
      <c r="M23" s="27">
        <f t="shared" si="3"/>
        <v>16.3185</v>
      </c>
      <c r="N23" s="27">
        <f t="shared" si="4"/>
        <v>16.3185</v>
      </c>
      <c r="O23" s="27">
        <f t="shared" si="9"/>
        <v>-2660.2950000000023</v>
      </c>
      <c r="P23" s="27">
        <f t="shared" si="10"/>
        <v>2660.2950000000023</v>
      </c>
      <c r="Q23" s="4"/>
      <c r="R23" s="4"/>
      <c r="S23" s="4"/>
    </row>
    <row r="24" spans="1:19">
      <c r="A24" s="30">
        <v>36800</v>
      </c>
      <c r="B24" s="3"/>
      <c r="C24" s="6">
        <v>16</v>
      </c>
      <c r="D24" s="29">
        <f t="shared" si="0"/>
        <v>43</v>
      </c>
      <c r="E24" s="29">
        <f t="shared" si="6"/>
        <v>688</v>
      </c>
      <c r="F24" s="29">
        <f t="shared" si="1"/>
        <v>-6967</v>
      </c>
      <c r="G24" s="34">
        <f>+Inputs!$D$2</f>
        <v>0.3795</v>
      </c>
      <c r="H24" s="2"/>
      <c r="I24" s="27">
        <f t="shared" si="7"/>
        <v>7655</v>
      </c>
      <c r="J24" s="27"/>
      <c r="K24" s="27">
        <f t="shared" si="2"/>
        <v>43</v>
      </c>
      <c r="L24" s="27">
        <f t="shared" si="8"/>
        <v>688</v>
      </c>
      <c r="M24" s="27">
        <f t="shared" si="3"/>
        <v>16.3185</v>
      </c>
      <c r="N24" s="27">
        <f t="shared" si="4"/>
        <v>16.3185</v>
      </c>
      <c r="O24" s="27">
        <f t="shared" si="9"/>
        <v>-2643.9765000000025</v>
      </c>
      <c r="P24" s="27">
        <f t="shared" si="10"/>
        <v>2643.9765000000025</v>
      </c>
      <c r="Q24" s="4"/>
      <c r="R24" s="4"/>
      <c r="S24" s="4"/>
    </row>
    <row r="25" spans="1:19">
      <c r="A25" s="31">
        <v>36831</v>
      </c>
      <c r="B25" s="3"/>
      <c r="C25" s="6">
        <v>17</v>
      </c>
      <c r="D25" s="29">
        <f t="shared" si="0"/>
        <v>43</v>
      </c>
      <c r="E25" s="29">
        <f t="shared" si="6"/>
        <v>731</v>
      </c>
      <c r="F25" s="29">
        <f t="shared" si="1"/>
        <v>-6924</v>
      </c>
      <c r="G25" s="34">
        <f>+Inputs!$D$2</f>
        <v>0.3795</v>
      </c>
      <c r="H25" s="2"/>
      <c r="I25" s="27">
        <f t="shared" si="7"/>
        <v>7655</v>
      </c>
      <c r="J25" s="27"/>
      <c r="K25" s="27">
        <f t="shared" si="2"/>
        <v>43</v>
      </c>
      <c r="L25" s="27">
        <f t="shared" si="8"/>
        <v>731</v>
      </c>
      <c r="M25" s="27">
        <f t="shared" si="3"/>
        <v>16.3185</v>
      </c>
      <c r="N25" s="27">
        <f t="shared" si="4"/>
        <v>16.3185</v>
      </c>
      <c r="O25" s="27">
        <f t="shared" si="9"/>
        <v>-2627.6580000000026</v>
      </c>
      <c r="P25" s="27">
        <f t="shared" si="10"/>
        <v>2627.6580000000026</v>
      </c>
      <c r="Q25" s="4"/>
      <c r="R25" s="4"/>
      <c r="S25" s="4"/>
    </row>
    <row r="26" spans="1:19">
      <c r="A26" s="30">
        <v>36861</v>
      </c>
      <c r="B26" s="3"/>
      <c r="C26" s="6">
        <v>18</v>
      </c>
      <c r="D26" s="29">
        <f t="shared" si="0"/>
        <v>43</v>
      </c>
      <c r="E26" s="29">
        <f t="shared" si="6"/>
        <v>774</v>
      </c>
      <c r="F26" s="29">
        <f t="shared" si="1"/>
        <v>-6881</v>
      </c>
      <c r="G26" s="34">
        <f>+Inputs!$D$2</f>
        <v>0.3795</v>
      </c>
      <c r="H26" s="2"/>
      <c r="I26" s="27">
        <f t="shared" si="7"/>
        <v>7655</v>
      </c>
      <c r="J26" s="27"/>
      <c r="K26" s="27">
        <f t="shared" si="2"/>
        <v>43</v>
      </c>
      <c r="L26" s="27">
        <f t="shared" si="8"/>
        <v>774</v>
      </c>
      <c r="M26" s="27">
        <f t="shared" si="3"/>
        <v>16.3185</v>
      </c>
      <c r="N26" s="27">
        <f t="shared" si="4"/>
        <v>16.3185</v>
      </c>
      <c r="O26" s="27">
        <f t="shared" si="9"/>
        <v>-2611.3395000000028</v>
      </c>
      <c r="P26" s="27">
        <f t="shared" si="10"/>
        <v>2611.3395000000028</v>
      </c>
      <c r="Q26" s="4"/>
      <c r="R26" s="4"/>
      <c r="S26" s="4"/>
    </row>
    <row r="27" spans="1:19">
      <c r="A27" s="31">
        <v>36892</v>
      </c>
      <c r="B27" s="3"/>
      <c r="C27" s="6">
        <v>19</v>
      </c>
      <c r="D27" s="29">
        <f t="shared" si="0"/>
        <v>43</v>
      </c>
      <c r="E27" s="29">
        <f t="shared" si="6"/>
        <v>817</v>
      </c>
      <c r="F27" s="29">
        <f t="shared" si="1"/>
        <v>-6838</v>
      </c>
      <c r="G27" s="34">
        <f>+Inputs!$D$2</f>
        <v>0.3795</v>
      </c>
      <c r="H27" s="2"/>
      <c r="I27" s="27">
        <f t="shared" si="7"/>
        <v>7655</v>
      </c>
      <c r="J27" s="27"/>
      <c r="K27" s="27">
        <f t="shared" si="2"/>
        <v>43</v>
      </c>
      <c r="L27" s="27">
        <f t="shared" si="8"/>
        <v>817</v>
      </c>
      <c r="M27" s="27">
        <f t="shared" si="3"/>
        <v>16.3185</v>
      </c>
      <c r="N27" s="27">
        <f t="shared" si="4"/>
        <v>16.3185</v>
      </c>
      <c r="O27" s="27">
        <f t="shared" si="9"/>
        <v>-2595.0210000000029</v>
      </c>
      <c r="P27" s="27">
        <f t="shared" si="10"/>
        <v>2595.0210000000029</v>
      </c>
      <c r="Q27" s="4"/>
      <c r="R27" s="4"/>
      <c r="S27" s="4"/>
    </row>
    <row r="28" spans="1:19">
      <c r="A28" s="30">
        <v>36923</v>
      </c>
      <c r="B28" s="3"/>
      <c r="C28" s="6">
        <v>20</v>
      </c>
      <c r="D28" s="29">
        <f t="shared" si="0"/>
        <v>43</v>
      </c>
      <c r="E28" s="29">
        <f t="shared" si="6"/>
        <v>860</v>
      </c>
      <c r="F28" s="29">
        <f t="shared" si="1"/>
        <v>-6795</v>
      </c>
      <c r="G28" s="34">
        <f>+Inputs!$D$2</f>
        <v>0.3795</v>
      </c>
      <c r="H28" s="2"/>
      <c r="I28" s="27">
        <f t="shared" si="7"/>
        <v>7655</v>
      </c>
      <c r="J28" s="27"/>
      <c r="K28" s="27">
        <f t="shared" si="2"/>
        <v>43</v>
      </c>
      <c r="L28" s="27">
        <f t="shared" si="8"/>
        <v>860</v>
      </c>
      <c r="M28" s="27">
        <f t="shared" si="3"/>
        <v>16.3185</v>
      </c>
      <c r="N28" s="27">
        <f t="shared" si="4"/>
        <v>16.3185</v>
      </c>
      <c r="O28" s="27">
        <f t="shared" si="9"/>
        <v>-2578.7025000000031</v>
      </c>
      <c r="P28" s="27">
        <f t="shared" si="10"/>
        <v>2578.7025000000031</v>
      </c>
      <c r="Q28" s="4"/>
      <c r="R28" s="4"/>
      <c r="S28" s="4"/>
    </row>
    <row r="29" spans="1:19">
      <c r="A29" s="31">
        <v>36951</v>
      </c>
      <c r="B29" s="3"/>
      <c r="C29" s="6">
        <v>21</v>
      </c>
      <c r="D29" s="29">
        <f t="shared" si="0"/>
        <v>43</v>
      </c>
      <c r="E29" s="29">
        <f t="shared" si="6"/>
        <v>903</v>
      </c>
      <c r="F29" s="29">
        <f t="shared" si="1"/>
        <v>-6752</v>
      </c>
      <c r="G29" s="34">
        <f>+Inputs!$D$2</f>
        <v>0.3795</v>
      </c>
      <c r="H29" s="2"/>
      <c r="I29" s="27">
        <f t="shared" si="7"/>
        <v>7655</v>
      </c>
      <c r="J29" s="27"/>
      <c r="K29" s="27">
        <f t="shared" si="2"/>
        <v>43</v>
      </c>
      <c r="L29" s="27">
        <f t="shared" si="8"/>
        <v>903</v>
      </c>
      <c r="M29" s="27">
        <f t="shared" si="3"/>
        <v>16.3185</v>
      </c>
      <c r="N29" s="27">
        <f t="shared" si="4"/>
        <v>16.3185</v>
      </c>
      <c r="O29" s="27">
        <f t="shared" si="9"/>
        <v>-2562.3840000000032</v>
      </c>
      <c r="P29" s="27">
        <f t="shared" si="10"/>
        <v>2562.3840000000032</v>
      </c>
      <c r="Q29" s="4"/>
      <c r="R29" s="4"/>
      <c r="S29" s="4"/>
    </row>
    <row r="30" spans="1:19">
      <c r="A30" s="30">
        <v>36982</v>
      </c>
      <c r="B30" s="3"/>
      <c r="C30" s="6">
        <v>22</v>
      </c>
      <c r="D30" s="29">
        <f t="shared" si="0"/>
        <v>43</v>
      </c>
      <c r="E30" s="29">
        <f t="shared" si="6"/>
        <v>946</v>
      </c>
      <c r="F30" s="29">
        <f t="shared" si="1"/>
        <v>-6709</v>
      </c>
      <c r="G30" s="34">
        <f>+Inputs!$D$2</f>
        <v>0.3795</v>
      </c>
      <c r="H30" s="2"/>
      <c r="I30" s="27">
        <f t="shared" si="7"/>
        <v>7655</v>
      </c>
      <c r="J30" s="27"/>
      <c r="K30" s="27">
        <f t="shared" si="2"/>
        <v>43</v>
      </c>
      <c r="L30" s="27">
        <f t="shared" si="8"/>
        <v>946</v>
      </c>
      <c r="M30" s="27">
        <f t="shared" si="3"/>
        <v>16.3185</v>
      </c>
      <c r="N30" s="27">
        <f t="shared" si="4"/>
        <v>16.3185</v>
      </c>
      <c r="O30" s="27">
        <f t="shared" si="9"/>
        <v>-2546.0655000000033</v>
      </c>
      <c r="P30" s="27">
        <f t="shared" si="10"/>
        <v>2546.0655000000033</v>
      </c>
      <c r="Q30" s="125"/>
    </row>
    <row r="31" spans="1:19">
      <c r="A31" s="31">
        <v>37012</v>
      </c>
      <c r="B31" s="3"/>
      <c r="C31" s="6">
        <v>23</v>
      </c>
      <c r="D31" s="29">
        <f t="shared" si="0"/>
        <v>43</v>
      </c>
      <c r="E31" s="29">
        <f t="shared" si="6"/>
        <v>989</v>
      </c>
      <c r="F31" s="29">
        <f t="shared" si="1"/>
        <v>-6666</v>
      </c>
      <c r="G31" s="34">
        <f>+Inputs!$D$2</f>
        <v>0.3795</v>
      </c>
      <c r="H31" s="2"/>
      <c r="I31" s="27">
        <f t="shared" si="7"/>
        <v>7655</v>
      </c>
      <c r="J31" s="27"/>
      <c r="K31" s="27">
        <f t="shared" si="2"/>
        <v>43</v>
      </c>
      <c r="L31" s="27">
        <f t="shared" si="8"/>
        <v>989</v>
      </c>
      <c r="M31" s="27">
        <f t="shared" si="3"/>
        <v>16.3185</v>
      </c>
      <c r="N31" s="27">
        <f t="shared" si="4"/>
        <v>16.3185</v>
      </c>
      <c r="O31" s="27">
        <f t="shared" si="9"/>
        <v>-2529.7470000000035</v>
      </c>
      <c r="P31" s="27">
        <f t="shared" si="10"/>
        <v>2529.7470000000035</v>
      </c>
      <c r="Q31" s="125"/>
    </row>
    <row r="32" spans="1:19">
      <c r="A32" s="30">
        <v>37043</v>
      </c>
      <c r="B32" s="3"/>
      <c r="C32" s="6">
        <v>24</v>
      </c>
      <c r="D32" s="29">
        <f t="shared" si="0"/>
        <v>43</v>
      </c>
      <c r="E32" s="29">
        <f t="shared" si="6"/>
        <v>1032</v>
      </c>
      <c r="F32" s="29">
        <f t="shared" si="1"/>
        <v>-6623</v>
      </c>
      <c r="G32" s="34">
        <f>+Inputs!$D$2</f>
        <v>0.3795</v>
      </c>
      <c r="H32" s="2"/>
      <c r="I32" s="27">
        <f t="shared" si="7"/>
        <v>7655</v>
      </c>
      <c r="J32" s="27"/>
      <c r="K32" s="27">
        <f t="shared" si="2"/>
        <v>43</v>
      </c>
      <c r="L32" s="27">
        <f t="shared" si="8"/>
        <v>1032</v>
      </c>
      <c r="M32" s="27">
        <f t="shared" si="3"/>
        <v>16.3185</v>
      </c>
      <c r="N32" s="27">
        <f t="shared" si="4"/>
        <v>16.3185</v>
      </c>
      <c r="O32" s="27">
        <f t="shared" si="9"/>
        <v>-2513.4285000000036</v>
      </c>
      <c r="P32" s="27">
        <f t="shared" si="10"/>
        <v>2513.4285000000036</v>
      </c>
      <c r="Q32" s="125"/>
    </row>
    <row r="33" spans="1:21">
      <c r="A33" s="31">
        <v>37073</v>
      </c>
      <c r="B33" s="3"/>
      <c r="C33" s="6">
        <v>25</v>
      </c>
      <c r="D33" s="29">
        <f t="shared" si="0"/>
        <v>43</v>
      </c>
      <c r="E33" s="29">
        <f t="shared" si="6"/>
        <v>1075</v>
      </c>
      <c r="F33" s="29">
        <f t="shared" si="1"/>
        <v>-6580</v>
      </c>
      <c r="G33" s="34">
        <f>+Inputs!$D$2</f>
        <v>0.3795</v>
      </c>
      <c r="H33" s="2"/>
      <c r="I33" s="27">
        <f t="shared" si="7"/>
        <v>7655</v>
      </c>
      <c r="J33" s="27"/>
      <c r="K33" s="27">
        <f t="shared" si="2"/>
        <v>43</v>
      </c>
      <c r="L33" s="27">
        <f t="shared" si="8"/>
        <v>1075</v>
      </c>
      <c r="M33" s="27">
        <f t="shared" si="3"/>
        <v>16.3185</v>
      </c>
      <c r="N33" s="27">
        <f t="shared" si="4"/>
        <v>16.3185</v>
      </c>
      <c r="O33" s="27">
        <f t="shared" si="9"/>
        <v>-2497.1100000000038</v>
      </c>
      <c r="P33" s="27">
        <f t="shared" si="10"/>
        <v>2497.1100000000038</v>
      </c>
      <c r="Q33" s="125"/>
    </row>
    <row r="34" spans="1:21">
      <c r="A34" s="30">
        <v>37104</v>
      </c>
      <c r="B34" s="3"/>
      <c r="C34" s="6">
        <v>26</v>
      </c>
      <c r="D34" s="29">
        <f t="shared" si="0"/>
        <v>43</v>
      </c>
      <c r="E34" s="29">
        <f t="shared" si="6"/>
        <v>1118</v>
      </c>
      <c r="F34" s="29">
        <f t="shared" si="1"/>
        <v>-6537</v>
      </c>
      <c r="G34" s="34">
        <f>+Inputs!$D$2</f>
        <v>0.3795</v>
      </c>
      <c r="H34" s="2"/>
      <c r="I34" s="27">
        <f t="shared" si="7"/>
        <v>7655</v>
      </c>
      <c r="J34" s="27"/>
      <c r="K34" s="27">
        <f t="shared" si="2"/>
        <v>43</v>
      </c>
      <c r="L34" s="27">
        <f t="shared" si="8"/>
        <v>1118</v>
      </c>
      <c r="M34" s="27">
        <f t="shared" si="3"/>
        <v>16.3185</v>
      </c>
      <c r="N34" s="27">
        <f t="shared" si="4"/>
        <v>16.3185</v>
      </c>
      <c r="O34" s="27">
        <f t="shared" si="9"/>
        <v>-2480.7915000000039</v>
      </c>
      <c r="P34" s="27">
        <f t="shared" si="10"/>
        <v>2480.7915000000039</v>
      </c>
      <c r="Q34" s="125"/>
    </row>
    <row r="35" spans="1:21">
      <c r="A35" s="31">
        <v>37135</v>
      </c>
      <c r="B35" s="3"/>
      <c r="C35" s="6">
        <v>27</v>
      </c>
      <c r="D35" s="29">
        <f t="shared" si="0"/>
        <v>43</v>
      </c>
      <c r="E35" s="29">
        <f t="shared" si="6"/>
        <v>1161</v>
      </c>
      <c r="F35" s="29">
        <f t="shared" si="1"/>
        <v>-6494</v>
      </c>
      <c r="G35" s="34">
        <f>+Inputs!$D$2</f>
        <v>0.3795</v>
      </c>
      <c r="H35" s="2"/>
      <c r="I35" s="27">
        <f t="shared" si="7"/>
        <v>7655</v>
      </c>
      <c r="J35" s="27"/>
      <c r="K35" s="27">
        <f t="shared" si="2"/>
        <v>43</v>
      </c>
      <c r="L35" s="27">
        <f t="shared" si="8"/>
        <v>1161</v>
      </c>
      <c r="M35" s="27">
        <f t="shared" si="3"/>
        <v>16.3185</v>
      </c>
      <c r="N35" s="27">
        <f t="shared" si="4"/>
        <v>16.3185</v>
      </c>
      <c r="O35" s="27">
        <f t="shared" si="9"/>
        <v>-2464.473000000004</v>
      </c>
      <c r="P35" s="27">
        <f t="shared" si="10"/>
        <v>2464.473000000004</v>
      </c>
    </row>
    <row r="36" spans="1:21">
      <c r="A36" s="30">
        <v>37165</v>
      </c>
      <c r="B36" s="3"/>
      <c r="C36" s="6">
        <v>28</v>
      </c>
      <c r="D36" s="29">
        <f t="shared" si="0"/>
        <v>43</v>
      </c>
      <c r="E36" s="29">
        <f t="shared" si="6"/>
        <v>1204</v>
      </c>
      <c r="F36" s="29">
        <f t="shared" si="1"/>
        <v>-6451</v>
      </c>
      <c r="G36" s="34">
        <f>+Inputs!$D$2</f>
        <v>0.3795</v>
      </c>
      <c r="H36" s="2"/>
      <c r="I36" s="27">
        <f t="shared" si="7"/>
        <v>7655</v>
      </c>
      <c r="J36" s="27"/>
      <c r="K36" s="27">
        <f t="shared" si="2"/>
        <v>43</v>
      </c>
      <c r="L36" s="27">
        <f t="shared" si="8"/>
        <v>1204</v>
      </c>
      <c r="M36" s="27">
        <f t="shared" si="3"/>
        <v>16.3185</v>
      </c>
      <c r="N36" s="27">
        <f t="shared" si="4"/>
        <v>16.3185</v>
      </c>
      <c r="O36" s="27">
        <f t="shared" si="9"/>
        <v>-2448.1545000000042</v>
      </c>
      <c r="P36" s="27">
        <f t="shared" si="10"/>
        <v>2448.1545000000042</v>
      </c>
    </row>
    <row r="37" spans="1:21">
      <c r="A37" s="31">
        <v>37196</v>
      </c>
      <c r="B37" s="3"/>
      <c r="C37" s="6">
        <v>29</v>
      </c>
      <c r="D37" s="29">
        <f t="shared" si="0"/>
        <v>43</v>
      </c>
      <c r="E37" s="29">
        <f t="shared" si="6"/>
        <v>1247</v>
      </c>
      <c r="F37" s="29">
        <f t="shared" si="1"/>
        <v>-6408</v>
      </c>
      <c r="G37" s="34">
        <f>+Inputs!$D$2</f>
        <v>0.3795</v>
      </c>
      <c r="H37" s="2"/>
      <c r="I37" s="27">
        <f t="shared" si="7"/>
        <v>7655</v>
      </c>
      <c r="J37" s="27"/>
      <c r="K37" s="27">
        <f t="shared" si="2"/>
        <v>43</v>
      </c>
      <c r="L37" s="27">
        <f t="shared" si="8"/>
        <v>1247</v>
      </c>
      <c r="M37" s="27">
        <f t="shared" si="3"/>
        <v>16.3185</v>
      </c>
      <c r="N37" s="27">
        <f t="shared" si="4"/>
        <v>16.3185</v>
      </c>
      <c r="O37" s="27">
        <f t="shared" si="9"/>
        <v>-2431.8360000000043</v>
      </c>
      <c r="P37" s="27">
        <f t="shared" si="10"/>
        <v>2431.8360000000043</v>
      </c>
    </row>
    <row r="38" spans="1:21">
      <c r="A38" s="30">
        <v>37226</v>
      </c>
      <c r="B38" s="3"/>
      <c r="C38" s="6">
        <v>30</v>
      </c>
      <c r="D38" s="29">
        <f t="shared" si="0"/>
        <v>43</v>
      </c>
      <c r="E38" s="29">
        <f t="shared" si="6"/>
        <v>1290</v>
      </c>
      <c r="F38" s="29">
        <f t="shared" si="1"/>
        <v>-6365</v>
      </c>
      <c r="G38" s="34">
        <f>+Inputs!$D$2</f>
        <v>0.3795</v>
      </c>
      <c r="H38" s="2"/>
      <c r="I38" s="27">
        <f t="shared" si="7"/>
        <v>7655</v>
      </c>
      <c r="J38" s="27"/>
      <c r="K38" s="27">
        <f t="shared" si="2"/>
        <v>43</v>
      </c>
      <c r="L38" s="27">
        <f t="shared" si="8"/>
        <v>1290</v>
      </c>
      <c r="M38" s="27">
        <f t="shared" si="3"/>
        <v>16.3185</v>
      </c>
      <c r="N38" s="27">
        <f t="shared" si="4"/>
        <v>16.3185</v>
      </c>
      <c r="O38" s="27">
        <f t="shared" si="9"/>
        <v>-2415.5175000000045</v>
      </c>
      <c r="P38" s="27">
        <f t="shared" si="10"/>
        <v>2415.5175000000045</v>
      </c>
    </row>
    <row r="39" spans="1:21">
      <c r="A39" s="31">
        <v>37257</v>
      </c>
      <c r="B39" s="2"/>
      <c r="C39" s="6">
        <v>31</v>
      </c>
      <c r="D39" s="29">
        <f t="shared" si="0"/>
        <v>43</v>
      </c>
      <c r="E39" s="29">
        <f t="shared" si="6"/>
        <v>1333</v>
      </c>
      <c r="F39" s="29">
        <f t="shared" si="1"/>
        <v>-6322</v>
      </c>
      <c r="G39" s="34">
        <f>+Inputs!$D$2</f>
        <v>0.3795</v>
      </c>
      <c r="H39" s="2"/>
      <c r="I39" s="27">
        <f t="shared" si="7"/>
        <v>7655</v>
      </c>
      <c r="J39" s="27"/>
      <c r="K39" s="27">
        <f t="shared" si="2"/>
        <v>43</v>
      </c>
      <c r="L39" s="27">
        <f t="shared" si="8"/>
        <v>1333</v>
      </c>
      <c r="M39" s="27">
        <f t="shared" si="3"/>
        <v>16.3185</v>
      </c>
      <c r="N39" s="27">
        <f t="shared" si="4"/>
        <v>16.3185</v>
      </c>
      <c r="O39" s="27">
        <f t="shared" si="9"/>
        <v>-2399.1990000000046</v>
      </c>
      <c r="P39" s="27">
        <f t="shared" si="10"/>
        <v>2399.1990000000046</v>
      </c>
    </row>
    <row r="40" spans="1:21">
      <c r="A40" s="30">
        <v>37288</v>
      </c>
      <c r="B40" s="2"/>
      <c r="C40" s="6">
        <v>32</v>
      </c>
      <c r="D40" s="29">
        <f t="shared" si="0"/>
        <v>43</v>
      </c>
      <c r="E40" s="29">
        <f t="shared" si="6"/>
        <v>1376</v>
      </c>
      <c r="F40" s="29">
        <f t="shared" si="1"/>
        <v>-6279</v>
      </c>
      <c r="G40" s="34">
        <f>+Inputs!$D$2</f>
        <v>0.3795</v>
      </c>
      <c r="H40" s="2"/>
      <c r="I40" s="27">
        <f t="shared" si="7"/>
        <v>7655</v>
      </c>
      <c r="J40" s="2"/>
      <c r="K40" s="27">
        <f t="shared" si="2"/>
        <v>43</v>
      </c>
      <c r="L40" s="27">
        <f t="shared" si="8"/>
        <v>1376</v>
      </c>
      <c r="M40" s="27">
        <f t="shared" si="3"/>
        <v>16.3185</v>
      </c>
      <c r="N40" s="27">
        <f t="shared" si="4"/>
        <v>16.3185</v>
      </c>
      <c r="O40" s="27">
        <f t="shared" si="9"/>
        <v>-2382.8805000000048</v>
      </c>
      <c r="P40" s="27">
        <f t="shared" si="10"/>
        <v>2382.8805000000048</v>
      </c>
    </row>
    <row r="41" spans="1:21">
      <c r="A41" s="31">
        <v>37316</v>
      </c>
      <c r="C41" s="6">
        <v>33</v>
      </c>
      <c r="D41" s="29">
        <f t="shared" ref="D41:D72" si="12">ROUND(-(+$B$9/180)*1,0)</f>
        <v>43</v>
      </c>
      <c r="E41" s="29">
        <f t="shared" si="6"/>
        <v>1419</v>
      </c>
      <c r="F41" s="29">
        <f t="shared" ref="F41:F72" si="13">$B$9+E41</f>
        <v>-6236</v>
      </c>
      <c r="G41" s="34">
        <f>+Inputs!$D$2</f>
        <v>0.3795</v>
      </c>
      <c r="I41" s="27">
        <f t="shared" si="7"/>
        <v>7655</v>
      </c>
      <c r="K41" s="27">
        <f t="shared" ref="K41:K72" si="14">D41</f>
        <v>43</v>
      </c>
      <c r="L41" s="27">
        <f t="shared" si="8"/>
        <v>1419</v>
      </c>
      <c r="M41" s="27">
        <f t="shared" ref="M41:M72" si="15">K41*G41</f>
        <v>16.3185</v>
      </c>
      <c r="N41" s="27">
        <f t="shared" ref="N41:N72" si="16">M41-J41</f>
        <v>16.3185</v>
      </c>
      <c r="O41" s="27">
        <f t="shared" si="9"/>
        <v>-2366.5620000000049</v>
      </c>
      <c r="P41" s="27">
        <f t="shared" si="10"/>
        <v>2366.5620000000049</v>
      </c>
    </row>
    <row r="42" spans="1:21">
      <c r="A42" s="30">
        <v>37347</v>
      </c>
      <c r="C42" s="6">
        <v>34</v>
      </c>
      <c r="D42" s="29">
        <f t="shared" si="12"/>
        <v>43</v>
      </c>
      <c r="E42" s="29">
        <f t="shared" ref="E42:E73" si="17">+E41+D42</f>
        <v>1462</v>
      </c>
      <c r="F42" s="29">
        <f t="shared" si="13"/>
        <v>-6193</v>
      </c>
      <c r="G42" s="34">
        <f>+Inputs!$D$2</f>
        <v>0.3795</v>
      </c>
      <c r="I42" s="27">
        <f t="shared" ref="I42:I73" si="18">+I41+H42</f>
        <v>7655</v>
      </c>
      <c r="K42" s="27">
        <f t="shared" si="14"/>
        <v>43</v>
      </c>
      <c r="L42" s="27">
        <f t="shared" ref="L42:L73" si="19">+L41+K42</f>
        <v>1462</v>
      </c>
      <c r="M42" s="27">
        <f t="shared" si="15"/>
        <v>16.3185</v>
      </c>
      <c r="N42" s="27">
        <f t="shared" si="16"/>
        <v>16.3185</v>
      </c>
      <c r="O42" s="27">
        <f t="shared" ref="O42:O73" si="20">+O41+N42</f>
        <v>-2350.243500000005</v>
      </c>
      <c r="P42" s="27">
        <f t="shared" ref="P42:P73" si="21">P41-N42</f>
        <v>2350.243500000005</v>
      </c>
    </row>
    <row r="43" spans="1:21">
      <c r="A43" s="31">
        <v>37377</v>
      </c>
      <c r="C43" s="6">
        <v>35</v>
      </c>
      <c r="D43" s="29">
        <f t="shared" si="12"/>
        <v>43</v>
      </c>
      <c r="E43" s="29">
        <f t="shared" si="17"/>
        <v>1505</v>
      </c>
      <c r="F43" s="29">
        <f t="shared" si="13"/>
        <v>-6150</v>
      </c>
      <c r="G43" s="34">
        <f>+Inputs!$D$2</f>
        <v>0.3795</v>
      </c>
      <c r="I43" s="27">
        <f t="shared" si="18"/>
        <v>7655</v>
      </c>
      <c r="K43" s="27">
        <f t="shared" si="14"/>
        <v>43</v>
      </c>
      <c r="L43" s="27">
        <f t="shared" si="19"/>
        <v>1505</v>
      </c>
      <c r="M43" s="27">
        <f t="shared" si="15"/>
        <v>16.3185</v>
      </c>
      <c r="N43" s="27">
        <f t="shared" si="16"/>
        <v>16.3185</v>
      </c>
      <c r="O43" s="27">
        <f t="shared" si="20"/>
        <v>-2333.9250000000052</v>
      </c>
      <c r="P43" s="27">
        <f t="shared" si="21"/>
        <v>2333.9250000000052</v>
      </c>
    </row>
    <row r="44" spans="1:21">
      <c r="A44" s="30">
        <v>37408</v>
      </c>
      <c r="C44" s="6">
        <v>36</v>
      </c>
      <c r="D44" s="29">
        <f t="shared" si="12"/>
        <v>43</v>
      </c>
      <c r="E44" s="29">
        <f t="shared" si="17"/>
        <v>1548</v>
      </c>
      <c r="F44" s="29">
        <f t="shared" si="13"/>
        <v>-6107</v>
      </c>
      <c r="G44" s="34">
        <f>+Inputs!$D$2</f>
        <v>0.3795</v>
      </c>
      <c r="I44" s="27">
        <f t="shared" si="18"/>
        <v>7655</v>
      </c>
      <c r="K44" s="27">
        <f t="shared" si="14"/>
        <v>43</v>
      </c>
      <c r="L44" s="27">
        <f t="shared" si="19"/>
        <v>1548</v>
      </c>
      <c r="M44" s="27">
        <f t="shared" si="15"/>
        <v>16.3185</v>
      </c>
      <c r="N44" s="27">
        <f t="shared" si="16"/>
        <v>16.3185</v>
      </c>
      <c r="O44" s="27">
        <f t="shared" si="20"/>
        <v>-2317.6065000000053</v>
      </c>
      <c r="P44" s="27">
        <f t="shared" si="21"/>
        <v>2317.6065000000053</v>
      </c>
      <c r="U44" s="108"/>
    </row>
    <row r="45" spans="1:21">
      <c r="A45" s="31">
        <v>37438</v>
      </c>
      <c r="C45" s="6">
        <v>37</v>
      </c>
      <c r="D45" s="29">
        <f t="shared" si="12"/>
        <v>43</v>
      </c>
      <c r="E45" s="29">
        <f t="shared" si="17"/>
        <v>1591</v>
      </c>
      <c r="F45" s="29">
        <f t="shared" si="13"/>
        <v>-6064</v>
      </c>
      <c r="G45" s="34">
        <f>+Inputs!$D$2</f>
        <v>0.3795</v>
      </c>
      <c r="I45" s="27">
        <f t="shared" si="18"/>
        <v>7655</v>
      </c>
      <c r="K45" s="27">
        <f t="shared" si="14"/>
        <v>43</v>
      </c>
      <c r="L45" s="27">
        <f t="shared" si="19"/>
        <v>1591</v>
      </c>
      <c r="M45" s="27">
        <f t="shared" si="15"/>
        <v>16.3185</v>
      </c>
      <c r="N45" s="27">
        <f t="shared" si="16"/>
        <v>16.3185</v>
      </c>
      <c r="O45" s="27">
        <f t="shared" si="20"/>
        <v>-2301.2880000000055</v>
      </c>
      <c r="P45" s="27">
        <f t="shared" si="21"/>
        <v>2301.2880000000055</v>
      </c>
      <c r="U45" s="108"/>
    </row>
    <row r="46" spans="1:21">
      <c r="A46" s="30">
        <v>37469</v>
      </c>
      <c r="C46" s="6">
        <v>38</v>
      </c>
      <c r="D46" s="29">
        <f t="shared" si="12"/>
        <v>43</v>
      </c>
      <c r="E46" s="29">
        <f t="shared" si="17"/>
        <v>1634</v>
      </c>
      <c r="F46" s="29">
        <f t="shared" si="13"/>
        <v>-6021</v>
      </c>
      <c r="G46" s="34">
        <f>+Inputs!$D$2</f>
        <v>0.3795</v>
      </c>
      <c r="I46" s="27">
        <f t="shared" si="18"/>
        <v>7655</v>
      </c>
      <c r="K46" s="27">
        <f t="shared" si="14"/>
        <v>43</v>
      </c>
      <c r="L46" s="27">
        <f t="shared" si="19"/>
        <v>1634</v>
      </c>
      <c r="M46" s="27">
        <f t="shared" si="15"/>
        <v>16.3185</v>
      </c>
      <c r="N46" s="27">
        <f t="shared" si="16"/>
        <v>16.3185</v>
      </c>
      <c r="O46" s="27">
        <f t="shared" si="20"/>
        <v>-2284.9695000000056</v>
      </c>
      <c r="P46" s="27">
        <f t="shared" si="21"/>
        <v>2284.9695000000056</v>
      </c>
      <c r="U46" s="108"/>
    </row>
    <row r="47" spans="1:21">
      <c r="A47" s="31">
        <v>37500</v>
      </c>
      <c r="C47" s="6">
        <v>39</v>
      </c>
      <c r="D47" s="29">
        <f t="shared" si="12"/>
        <v>43</v>
      </c>
      <c r="E47" s="29">
        <f t="shared" si="17"/>
        <v>1677</v>
      </c>
      <c r="F47" s="29">
        <f t="shared" si="13"/>
        <v>-5978</v>
      </c>
      <c r="G47" s="34">
        <f>+Inputs!$D$2</f>
        <v>0.3795</v>
      </c>
      <c r="I47" s="27">
        <f t="shared" si="18"/>
        <v>7655</v>
      </c>
      <c r="K47" s="27">
        <f t="shared" si="14"/>
        <v>43</v>
      </c>
      <c r="L47" s="27">
        <f t="shared" si="19"/>
        <v>1677</v>
      </c>
      <c r="M47" s="27">
        <f t="shared" si="15"/>
        <v>16.3185</v>
      </c>
      <c r="N47" s="27">
        <f t="shared" si="16"/>
        <v>16.3185</v>
      </c>
      <c r="O47" s="27">
        <f t="shared" si="20"/>
        <v>-2268.6510000000058</v>
      </c>
      <c r="P47" s="27">
        <f t="shared" si="21"/>
        <v>2268.6510000000058</v>
      </c>
      <c r="U47" s="108"/>
    </row>
    <row r="48" spans="1:21">
      <c r="A48" s="30">
        <v>37530</v>
      </c>
      <c r="C48" s="6">
        <v>40</v>
      </c>
      <c r="D48" s="29">
        <f t="shared" si="12"/>
        <v>43</v>
      </c>
      <c r="E48" s="29">
        <f t="shared" si="17"/>
        <v>1720</v>
      </c>
      <c r="F48" s="29">
        <f t="shared" si="13"/>
        <v>-5935</v>
      </c>
      <c r="G48" s="34">
        <f>+Inputs!$D$2</f>
        <v>0.3795</v>
      </c>
      <c r="I48" s="27">
        <f t="shared" si="18"/>
        <v>7655</v>
      </c>
      <c r="K48" s="27">
        <f t="shared" si="14"/>
        <v>43</v>
      </c>
      <c r="L48" s="27">
        <f t="shared" si="19"/>
        <v>1720</v>
      </c>
      <c r="M48" s="27">
        <f t="shared" si="15"/>
        <v>16.3185</v>
      </c>
      <c r="N48" s="27">
        <f t="shared" si="16"/>
        <v>16.3185</v>
      </c>
      <c r="O48" s="27">
        <f t="shared" si="20"/>
        <v>-2252.3325000000059</v>
      </c>
      <c r="P48" s="27">
        <f t="shared" si="21"/>
        <v>2252.3325000000059</v>
      </c>
      <c r="U48" s="108"/>
    </row>
    <row r="49" spans="1:21">
      <c r="A49" s="31">
        <v>37561</v>
      </c>
      <c r="C49" s="6">
        <v>41</v>
      </c>
      <c r="D49" s="29">
        <f t="shared" si="12"/>
        <v>43</v>
      </c>
      <c r="E49" s="29">
        <f t="shared" si="17"/>
        <v>1763</v>
      </c>
      <c r="F49" s="29">
        <f t="shared" si="13"/>
        <v>-5892</v>
      </c>
      <c r="G49" s="34">
        <f>+Inputs!$D$2</f>
        <v>0.3795</v>
      </c>
      <c r="I49" s="27">
        <f t="shared" si="18"/>
        <v>7655</v>
      </c>
      <c r="K49" s="27">
        <f t="shared" si="14"/>
        <v>43</v>
      </c>
      <c r="L49" s="27">
        <f t="shared" si="19"/>
        <v>1763</v>
      </c>
      <c r="M49" s="27">
        <f t="shared" si="15"/>
        <v>16.3185</v>
      </c>
      <c r="N49" s="27">
        <f t="shared" si="16"/>
        <v>16.3185</v>
      </c>
      <c r="O49" s="27">
        <f t="shared" si="20"/>
        <v>-2236.014000000006</v>
      </c>
      <c r="P49" s="27">
        <f t="shared" si="21"/>
        <v>2236.014000000006</v>
      </c>
      <c r="U49" s="108"/>
    </row>
    <row r="50" spans="1:21">
      <c r="A50" s="30">
        <v>37591</v>
      </c>
      <c r="C50" s="6">
        <v>42</v>
      </c>
      <c r="D50" s="29">
        <f t="shared" si="12"/>
        <v>43</v>
      </c>
      <c r="E50" s="29">
        <f t="shared" si="17"/>
        <v>1806</v>
      </c>
      <c r="F50" s="29">
        <f t="shared" si="13"/>
        <v>-5849</v>
      </c>
      <c r="G50" s="34">
        <f>+Inputs!$D$2</f>
        <v>0.3795</v>
      </c>
      <c r="I50" s="27">
        <f t="shared" si="18"/>
        <v>7655</v>
      </c>
      <c r="K50" s="27">
        <f t="shared" si="14"/>
        <v>43</v>
      </c>
      <c r="L50" s="27">
        <f t="shared" si="19"/>
        <v>1806</v>
      </c>
      <c r="M50" s="27">
        <f t="shared" si="15"/>
        <v>16.3185</v>
      </c>
      <c r="N50" s="27">
        <f t="shared" si="16"/>
        <v>16.3185</v>
      </c>
      <c r="O50" s="27">
        <f t="shared" si="20"/>
        <v>-2219.6955000000062</v>
      </c>
      <c r="P50" s="27">
        <f t="shared" si="21"/>
        <v>2219.6955000000062</v>
      </c>
      <c r="U50" s="108"/>
    </row>
    <row r="51" spans="1:21">
      <c r="A51" s="31">
        <v>37622</v>
      </c>
      <c r="C51" s="6">
        <v>43</v>
      </c>
      <c r="D51" s="29">
        <f t="shared" si="12"/>
        <v>43</v>
      </c>
      <c r="E51" s="29">
        <f t="shared" si="17"/>
        <v>1849</v>
      </c>
      <c r="F51" s="29">
        <f t="shared" si="13"/>
        <v>-5806</v>
      </c>
      <c r="G51" s="34">
        <f>+Inputs!$D$2</f>
        <v>0.3795</v>
      </c>
      <c r="I51" s="27">
        <f t="shared" si="18"/>
        <v>7655</v>
      </c>
      <c r="K51" s="27">
        <f t="shared" si="14"/>
        <v>43</v>
      </c>
      <c r="L51" s="27">
        <f t="shared" si="19"/>
        <v>1849</v>
      </c>
      <c r="M51" s="27">
        <f t="shared" si="15"/>
        <v>16.3185</v>
      </c>
      <c r="N51" s="27">
        <f t="shared" si="16"/>
        <v>16.3185</v>
      </c>
      <c r="O51" s="27">
        <f t="shared" si="20"/>
        <v>-2203.3770000000063</v>
      </c>
      <c r="P51" s="27">
        <f t="shared" si="21"/>
        <v>2203.3770000000063</v>
      </c>
      <c r="U51" s="108"/>
    </row>
    <row r="52" spans="1:21">
      <c r="A52" s="30">
        <v>37653</v>
      </c>
      <c r="C52" s="6">
        <v>44</v>
      </c>
      <c r="D52" s="29">
        <f t="shared" si="12"/>
        <v>43</v>
      </c>
      <c r="E52" s="29">
        <f t="shared" si="17"/>
        <v>1892</v>
      </c>
      <c r="F52" s="29">
        <f t="shared" si="13"/>
        <v>-5763</v>
      </c>
      <c r="G52" s="34">
        <f>+Inputs!$D$2</f>
        <v>0.3795</v>
      </c>
      <c r="I52" s="27">
        <f t="shared" si="18"/>
        <v>7655</v>
      </c>
      <c r="K52" s="27">
        <f t="shared" si="14"/>
        <v>43</v>
      </c>
      <c r="L52" s="27">
        <f t="shared" si="19"/>
        <v>1892</v>
      </c>
      <c r="M52" s="27">
        <f t="shared" si="15"/>
        <v>16.3185</v>
      </c>
      <c r="N52" s="27">
        <f t="shared" si="16"/>
        <v>16.3185</v>
      </c>
      <c r="O52" s="27">
        <f t="shared" si="20"/>
        <v>-2187.0585000000065</v>
      </c>
      <c r="P52" s="27">
        <f t="shared" si="21"/>
        <v>2187.0585000000065</v>
      </c>
      <c r="U52" s="108"/>
    </row>
    <row r="53" spans="1:21">
      <c r="A53" s="31">
        <v>37681</v>
      </c>
      <c r="C53" s="6">
        <v>45</v>
      </c>
      <c r="D53" s="29">
        <f t="shared" si="12"/>
        <v>43</v>
      </c>
      <c r="E53" s="29">
        <f t="shared" si="17"/>
        <v>1935</v>
      </c>
      <c r="F53" s="29">
        <f t="shared" si="13"/>
        <v>-5720</v>
      </c>
      <c r="G53" s="34">
        <f>+Inputs!$D$2</f>
        <v>0.3795</v>
      </c>
      <c r="I53" s="27">
        <f t="shared" si="18"/>
        <v>7655</v>
      </c>
      <c r="K53" s="27">
        <f t="shared" si="14"/>
        <v>43</v>
      </c>
      <c r="L53" s="27">
        <f t="shared" si="19"/>
        <v>1935</v>
      </c>
      <c r="M53" s="27">
        <f t="shared" si="15"/>
        <v>16.3185</v>
      </c>
      <c r="N53" s="27">
        <f t="shared" si="16"/>
        <v>16.3185</v>
      </c>
      <c r="O53" s="27">
        <f t="shared" si="20"/>
        <v>-2170.7400000000066</v>
      </c>
      <c r="P53" s="27">
        <f t="shared" si="21"/>
        <v>2170.7400000000066</v>
      </c>
      <c r="U53" s="108"/>
    </row>
    <row r="54" spans="1:21">
      <c r="A54" s="30">
        <v>37712</v>
      </c>
      <c r="C54" s="6">
        <v>46</v>
      </c>
      <c r="D54" s="29">
        <f t="shared" si="12"/>
        <v>43</v>
      </c>
      <c r="E54" s="29">
        <f t="shared" si="17"/>
        <v>1978</v>
      </c>
      <c r="F54" s="29">
        <f t="shared" si="13"/>
        <v>-5677</v>
      </c>
      <c r="G54" s="34">
        <f>+Inputs!$D$2</f>
        <v>0.3795</v>
      </c>
      <c r="I54" s="27">
        <f t="shared" si="18"/>
        <v>7655</v>
      </c>
      <c r="K54" s="27">
        <f t="shared" si="14"/>
        <v>43</v>
      </c>
      <c r="L54" s="27">
        <f t="shared" si="19"/>
        <v>1978</v>
      </c>
      <c r="M54" s="27">
        <f t="shared" si="15"/>
        <v>16.3185</v>
      </c>
      <c r="N54" s="27">
        <f t="shared" si="16"/>
        <v>16.3185</v>
      </c>
      <c r="O54" s="27">
        <f t="shared" si="20"/>
        <v>-2154.4215000000067</v>
      </c>
      <c r="P54" s="27">
        <f t="shared" si="21"/>
        <v>2154.4215000000067</v>
      </c>
      <c r="U54" s="108"/>
    </row>
    <row r="55" spans="1:21">
      <c r="A55" s="31">
        <v>37742</v>
      </c>
      <c r="C55" s="6">
        <v>47</v>
      </c>
      <c r="D55" s="29">
        <f t="shared" si="12"/>
        <v>43</v>
      </c>
      <c r="E55" s="29">
        <f t="shared" si="17"/>
        <v>2021</v>
      </c>
      <c r="F55" s="29">
        <f t="shared" si="13"/>
        <v>-5634</v>
      </c>
      <c r="G55" s="34">
        <f>+Inputs!$D$3</f>
        <v>0.37951000000000001</v>
      </c>
      <c r="I55" s="27">
        <f t="shared" si="18"/>
        <v>7655</v>
      </c>
      <c r="K55" s="27">
        <f t="shared" si="14"/>
        <v>43</v>
      </c>
      <c r="L55" s="27">
        <f t="shared" si="19"/>
        <v>2021</v>
      </c>
      <c r="M55" s="27">
        <f t="shared" si="15"/>
        <v>16.318930000000002</v>
      </c>
      <c r="N55" s="27">
        <f t="shared" si="16"/>
        <v>16.318930000000002</v>
      </c>
      <c r="O55" s="27">
        <f t="shared" si="20"/>
        <v>-2138.1025700000068</v>
      </c>
      <c r="P55" s="27">
        <f t="shared" si="21"/>
        <v>2138.1025700000068</v>
      </c>
      <c r="U55" s="108"/>
    </row>
    <row r="56" spans="1:21">
      <c r="A56" s="30">
        <v>37773</v>
      </c>
      <c r="C56" s="6">
        <v>48</v>
      </c>
      <c r="D56" s="29">
        <f t="shared" si="12"/>
        <v>43</v>
      </c>
      <c r="E56" s="29">
        <f t="shared" si="17"/>
        <v>2064</v>
      </c>
      <c r="F56" s="29">
        <f t="shared" si="13"/>
        <v>-5591</v>
      </c>
      <c r="G56" s="34">
        <f>+Inputs!$D$3</f>
        <v>0.37951000000000001</v>
      </c>
      <c r="I56" s="27">
        <f t="shared" si="18"/>
        <v>7655</v>
      </c>
      <c r="K56" s="27">
        <f t="shared" si="14"/>
        <v>43</v>
      </c>
      <c r="L56" s="27">
        <f t="shared" si="19"/>
        <v>2064</v>
      </c>
      <c r="M56" s="27">
        <f t="shared" si="15"/>
        <v>16.318930000000002</v>
      </c>
      <c r="N56" s="27">
        <f t="shared" si="16"/>
        <v>16.318930000000002</v>
      </c>
      <c r="O56" s="27">
        <f t="shared" si="20"/>
        <v>-2121.7836400000069</v>
      </c>
      <c r="P56" s="27">
        <f t="shared" si="21"/>
        <v>2121.7836400000069</v>
      </c>
    </row>
    <row r="57" spans="1:21">
      <c r="A57" s="31">
        <v>37803</v>
      </c>
      <c r="C57" s="6">
        <v>49</v>
      </c>
      <c r="D57" s="29">
        <f t="shared" si="12"/>
        <v>43</v>
      </c>
      <c r="E57" s="29">
        <f t="shared" si="17"/>
        <v>2107</v>
      </c>
      <c r="F57" s="29">
        <f t="shared" si="13"/>
        <v>-5548</v>
      </c>
      <c r="G57" s="34">
        <f>+Inputs!$D$3</f>
        <v>0.37951000000000001</v>
      </c>
      <c r="I57" s="27">
        <f t="shared" si="18"/>
        <v>7655</v>
      </c>
      <c r="K57" s="27">
        <f t="shared" si="14"/>
        <v>43</v>
      </c>
      <c r="L57" s="27">
        <f t="shared" si="19"/>
        <v>2107</v>
      </c>
      <c r="M57" s="27">
        <f t="shared" si="15"/>
        <v>16.318930000000002</v>
      </c>
      <c r="N57" s="27">
        <f t="shared" si="16"/>
        <v>16.318930000000002</v>
      </c>
      <c r="O57" s="27">
        <f t="shared" si="20"/>
        <v>-2105.464710000007</v>
      </c>
      <c r="P57" s="27">
        <f t="shared" si="21"/>
        <v>2105.464710000007</v>
      </c>
    </row>
    <row r="58" spans="1:21">
      <c r="A58" s="30">
        <v>37834</v>
      </c>
      <c r="C58" s="6">
        <v>50</v>
      </c>
      <c r="D58" s="29">
        <f t="shared" si="12"/>
        <v>43</v>
      </c>
      <c r="E58" s="29">
        <f t="shared" si="17"/>
        <v>2150</v>
      </c>
      <c r="F58" s="29">
        <f t="shared" si="13"/>
        <v>-5505</v>
      </c>
      <c r="G58" s="34">
        <f>+Inputs!$D$3</f>
        <v>0.37951000000000001</v>
      </c>
      <c r="I58" s="27">
        <f t="shared" si="18"/>
        <v>7655</v>
      </c>
      <c r="K58" s="27">
        <f t="shared" si="14"/>
        <v>43</v>
      </c>
      <c r="L58" s="27">
        <f t="shared" si="19"/>
        <v>2150</v>
      </c>
      <c r="M58" s="27">
        <f t="shared" si="15"/>
        <v>16.318930000000002</v>
      </c>
      <c r="N58" s="27">
        <f t="shared" si="16"/>
        <v>16.318930000000002</v>
      </c>
      <c r="O58" s="27">
        <f t="shared" si="20"/>
        <v>-2089.1457800000071</v>
      </c>
      <c r="P58" s="27">
        <f t="shared" si="21"/>
        <v>2089.1457800000071</v>
      </c>
    </row>
    <row r="59" spans="1:21">
      <c r="A59" s="31">
        <v>37865</v>
      </c>
      <c r="C59" s="6">
        <v>51</v>
      </c>
      <c r="D59" s="29">
        <f t="shared" si="12"/>
        <v>43</v>
      </c>
      <c r="E59" s="29">
        <f t="shared" si="17"/>
        <v>2193</v>
      </c>
      <c r="F59" s="29">
        <f t="shared" si="13"/>
        <v>-5462</v>
      </c>
      <c r="G59" s="34">
        <f>+Inputs!$D$3</f>
        <v>0.37951000000000001</v>
      </c>
      <c r="I59" s="27">
        <f t="shared" si="18"/>
        <v>7655</v>
      </c>
      <c r="K59" s="27">
        <f t="shared" si="14"/>
        <v>43</v>
      </c>
      <c r="L59" s="27">
        <f t="shared" si="19"/>
        <v>2193</v>
      </c>
      <c r="M59" s="27">
        <f t="shared" si="15"/>
        <v>16.318930000000002</v>
      </c>
      <c r="N59" s="27">
        <f t="shared" si="16"/>
        <v>16.318930000000002</v>
      </c>
      <c r="O59" s="27">
        <f t="shared" si="20"/>
        <v>-2072.8268500000072</v>
      </c>
      <c r="P59" s="27">
        <f t="shared" si="21"/>
        <v>2072.8268500000072</v>
      </c>
    </row>
    <row r="60" spans="1:21">
      <c r="A60" s="30">
        <v>37895</v>
      </c>
      <c r="C60" s="6">
        <v>52</v>
      </c>
      <c r="D60" s="29">
        <f t="shared" si="12"/>
        <v>43</v>
      </c>
      <c r="E60" s="29">
        <f t="shared" si="17"/>
        <v>2236</v>
      </c>
      <c r="F60" s="29">
        <f t="shared" si="13"/>
        <v>-5419</v>
      </c>
      <c r="G60" s="34">
        <f>+Inputs!$D$3</f>
        <v>0.37951000000000001</v>
      </c>
      <c r="I60" s="27">
        <f t="shared" si="18"/>
        <v>7655</v>
      </c>
      <c r="K60" s="27">
        <f t="shared" si="14"/>
        <v>43</v>
      </c>
      <c r="L60" s="27">
        <f t="shared" si="19"/>
        <v>2236</v>
      </c>
      <c r="M60" s="27">
        <f t="shared" si="15"/>
        <v>16.318930000000002</v>
      </c>
      <c r="N60" s="27">
        <f t="shared" si="16"/>
        <v>16.318930000000002</v>
      </c>
      <c r="O60" s="27">
        <f t="shared" si="20"/>
        <v>-2056.5079200000073</v>
      </c>
      <c r="P60" s="27">
        <f t="shared" si="21"/>
        <v>2056.5079200000073</v>
      </c>
    </row>
    <row r="61" spans="1:21">
      <c r="A61" s="31">
        <v>37926</v>
      </c>
      <c r="C61" s="6">
        <v>53</v>
      </c>
      <c r="D61" s="29">
        <f t="shared" si="12"/>
        <v>43</v>
      </c>
      <c r="E61" s="29">
        <f t="shared" si="17"/>
        <v>2279</v>
      </c>
      <c r="F61" s="29">
        <f t="shared" si="13"/>
        <v>-5376</v>
      </c>
      <c r="G61" s="34">
        <f>+Inputs!$D$3</f>
        <v>0.37951000000000001</v>
      </c>
      <c r="I61" s="27">
        <f t="shared" si="18"/>
        <v>7655</v>
      </c>
      <c r="K61" s="27">
        <f t="shared" si="14"/>
        <v>43</v>
      </c>
      <c r="L61" s="27">
        <f t="shared" si="19"/>
        <v>2279</v>
      </c>
      <c r="M61" s="27">
        <f t="shared" si="15"/>
        <v>16.318930000000002</v>
      </c>
      <c r="N61" s="27">
        <f t="shared" si="16"/>
        <v>16.318930000000002</v>
      </c>
      <c r="O61" s="27">
        <f t="shared" si="20"/>
        <v>-2040.1889900000074</v>
      </c>
      <c r="P61" s="27">
        <f t="shared" si="21"/>
        <v>2040.1889900000074</v>
      </c>
    </row>
    <row r="62" spans="1:21">
      <c r="A62" s="30">
        <v>37956</v>
      </c>
      <c r="C62" s="6">
        <v>54</v>
      </c>
      <c r="D62" s="29">
        <f t="shared" si="12"/>
        <v>43</v>
      </c>
      <c r="E62" s="29">
        <f t="shared" si="17"/>
        <v>2322</v>
      </c>
      <c r="F62" s="29">
        <f t="shared" si="13"/>
        <v>-5333</v>
      </c>
      <c r="G62" s="34">
        <f>+Inputs!$D$3</f>
        <v>0.37951000000000001</v>
      </c>
      <c r="I62" s="27">
        <f t="shared" si="18"/>
        <v>7655</v>
      </c>
      <c r="K62" s="27">
        <f t="shared" si="14"/>
        <v>43</v>
      </c>
      <c r="L62" s="27">
        <f t="shared" si="19"/>
        <v>2322</v>
      </c>
      <c r="M62" s="27">
        <f t="shared" si="15"/>
        <v>16.318930000000002</v>
      </c>
      <c r="N62" s="27">
        <f t="shared" si="16"/>
        <v>16.318930000000002</v>
      </c>
      <c r="O62" s="27">
        <f t="shared" si="20"/>
        <v>-2023.8700600000075</v>
      </c>
      <c r="P62" s="27">
        <f t="shared" si="21"/>
        <v>2023.8700600000075</v>
      </c>
    </row>
    <row r="63" spans="1:21">
      <c r="A63" s="31">
        <v>37987</v>
      </c>
      <c r="C63" s="6">
        <v>55</v>
      </c>
      <c r="D63" s="29">
        <f t="shared" si="12"/>
        <v>43</v>
      </c>
      <c r="E63" s="29">
        <f t="shared" si="17"/>
        <v>2365</v>
      </c>
      <c r="F63" s="29">
        <f t="shared" si="13"/>
        <v>-5290</v>
      </c>
      <c r="G63" s="34">
        <f>+Inputs!$D$3</f>
        <v>0.37951000000000001</v>
      </c>
      <c r="I63" s="27">
        <f t="shared" si="18"/>
        <v>7655</v>
      </c>
      <c r="K63" s="27">
        <f t="shared" si="14"/>
        <v>43</v>
      </c>
      <c r="L63" s="27">
        <f t="shared" si="19"/>
        <v>2365</v>
      </c>
      <c r="M63" s="27">
        <f t="shared" si="15"/>
        <v>16.318930000000002</v>
      </c>
      <c r="N63" s="27">
        <f t="shared" si="16"/>
        <v>16.318930000000002</v>
      </c>
      <c r="O63" s="27">
        <f t="shared" si="20"/>
        <v>-2007.5511300000076</v>
      </c>
      <c r="P63" s="27">
        <f t="shared" si="21"/>
        <v>2007.5511300000076</v>
      </c>
    </row>
    <row r="64" spans="1:21">
      <c r="A64" s="30">
        <v>38018</v>
      </c>
      <c r="C64" s="6">
        <v>56</v>
      </c>
      <c r="D64" s="29">
        <f t="shared" si="12"/>
        <v>43</v>
      </c>
      <c r="E64" s="29">
        <f t="shared" si="17"/>
        <v>2408</v>
      </c>
      <c r="F64" s="29">
        <f t="shared" si="13"/>
        <v>-5247</v>
      </c>
      <c r="G64" s="34">
        <f>+Inputs!$D$3</f>
        <v>0.37951000000000001</v>
      </c>
      <c r="I64" s="27">
        <f t="shared" si="18"/>
        <v>7655</v>
      </c>
      <c r="K64" s="27">
        <f t="shared" si="14"/>
        <v>43</v>
      </c>
      <c r="L64" s="27">
        <f t="shared" si="19"/>
        <v>2408</v>
      </c>
      <c r="M64" s="27">
        <f t="shared" si="15"/>
        <v>16.318930000000002</v>
      </c>
      <c r="N64" s="27">
        <f t="shared" si="16"/>
        <v>16.318930000000002</v>
      </c>
      <c r="O64" s="27">
        <f t="shared" si="20"/>
        <v>-1991.2322000000077</v>
      </c>
      <c r="P64" s="27">
        <f t="shared" si="21"/>
        <v>1991.2322000000077</v>
      </c>
    </row>
    <row r="65" spans="1:16">
      <c r="A65" s="31">
        <v>38047</v>
      </c>
      <c r="C65" s="6">
        <v>57</v>
      </c>
      <c r="D65" s="29">
        <f t="shared" si="12"/>
        <v>43</v>
      </c>
      <c r="E65" s="29">
        <f t="shared" si="17"/>
        <v>2451</v>
      </c>
      <c r="F65" s="29">
        <f t="shared" si="13"/>
        <v>-5204</v>
      </c>
      <c r="G65" s="34">
        <f>+Inputs!$D$3</f>
        <v>0.37951000000000001</v>
      </c>
      <c r="I65" s="27">
        <f t="shared" si="18"/>
        <v>7655</v>
      </c>
      <c r="K65" s="27">
        <f t="shared" si="14"/>
        <v>43</v>
      </c>
      <c r="L65" s="27">
        <f t="shared" si="19"/>
        <v>2451</v>
      </c>
      <c r="M65" s="27">
        <f t="shared" si="15"/>
        <v>16.318930000000002</v>
      </c>
      <c r="N65" s="27">
        <f t="shared" si="16"/>
        <v>16.318930000000002</v>
      </c>
      <c r="O65" s="27">
        <f t="shared" si="20"/>
        <v>-1974.9132700000077</v>
      </c>
      <c r="P65" s="27">
        <f t="shared" si="21"/>
        <v>1974.9132700000077</v>
      </c>
    </row>
    <row r="66" spans="1:16">
      <c r="A66" s="30">
        <v>38078</v>
      </c>
      <c r="C66" s="6">
        <v>58</v>
      </c>
      <c r="D66" s="29">
        <f t="shared" si="12"/>
        <v>43</v>
      </c>
      <c r="E66" s="29">
        <f t="shared" si="17"/>
        <v>2494</v>
      </c>
      <c r="F66" s="29">
        <f t="shared" si="13"/>
        <v>-5161</v>
      </c>
      <c r="G66" s="34">
        <f>+Inputs!$D$3</f>
        <v>0.37951000000000001</v>
      </c>
      <c r="I66" s="27">
        <f t="shared" si="18"/>
        <v>7655</v>
      </c>
      <c r="K66" s="27">
        <f t="shared" si="14"/>
        <v>43</v>
      </c>
      <c r="L66" s="27">
        <f t="shared" si="19"/>
        <v>2494</v>
      </c>
      <c r="M66" s="27">
        <f t="shared" si="15"/>
        <v>16.318930000000002</v>
      </c>
      <c r="N66" s="27">
        <f t="shared" si="16"/>
        <v>16.318930000000002</v>
      </c>
      <c r="O66" s="27">
        <f t="shared" si="20"/>
        <v>-1958.5943400000078</v>
      </c>
      <c r="P66" s="27">
        <f t="shared" si="21"/>
        <v>1958.5943400000078</v>
      </c>
    </row>
    <row r="67" spans="1:16">
      <c r="A67" s="31">
        <v>38108</v>
      </c>
      <c r="C67" s="6">
        <v>59</v>
      </c>
      <c r="D67" s="29">
        <f t="shared" si="12"/>
        <v>43</v>
      </c>
      <c r="E67" s="29">
        <f t="shared" si="17"/>
        <v>2537</v>
      </c>
      <c r="F67" s="29">
        <f t="shared" si="13"/>
        <v>-5118</v>
      </c>
      <c r="G67" s="34">
        <f>+Inputs!$D$3</f>
        <v>0.37951000000000001</v>
      </c>
      <c r="I67" s="27">
        <f t="shared" si="18"/>
        <v>7655</v>
      </c>
      <c r="K67" s="27">
        <f t="shared" si="14"/>
        <v>43</v>
      </c>
      <c r="L67" s="27">
        <f t="shared" si="19"/>
        <v>2537</v>
      </c>
      <c r="M67" s="27">
        <f t="shared" si="15"/>
        <v>16.318930000000002</v>
      </c>
      <c r="N67" s="27">
        <f t="shared" si="16"/>
        <v>16.318930000000002</v>
      </c>
      <c r="O67" s="27">
        <f t="shared" si="20"/>
        <v>-1942.2754100000079</v>
      </c>
      <c r="P67" s="27">
        <f t="shared" si="21"/>
        <v>1942.2754100000079</v>
      </c>
    </row>
    <row r="68" spans="1:16">
      <c r="A68" s="30">
        <v>38139</v>
      </c>
      <c r="C68" s="6">
        <v>60</v>
      </c>
      <c r="D68" s="29">
        <f t="shared" si="12"/>
        <v>43</v>
      </c>
      <c r="E68" s="29">
        <f t="shared" si="17"/>
        <v>2580</v>
      </c>
      <c r="F68" s="29">
        <f t="shared" si="13"/>
        <v>-5075</v>
      </c>
      <c r="G68" s="34">
        <f>+Inputs!$D$3</f>
        <v>0.37951000000000001</v>
      </c>
      <c r="I68" s="27">
        <f t="shared" si="18"/>
        <v>7655</v>
      </c>
      <c r="K68" s="27">
        <f t="shared" si="14"/>
        <v>43</v>
      </c>
      <c r="L68" s="27">
        <f t="shared" si="19"/>
        <v>2580</v>
      </c>
      <c r="M68" s="27">
        <f t="shared" si="15"/>
        <v>16.318930000000002</v>
      </c>
      <c r="N68" s="27">
        <f t="shared" si="16"/>
        <v>16.318930000000002</v>
      </c>
      <c r="O68" s="27">
        <f t="shared" si="20"/>
        <v>-1925.956480000008</v>
      </c>
      <c r="P68" s="27">
        <f t="shared" si="21"/>
        <v>1925.956480000008</v>
      </c>
    </row>
    <row r="69" spans="1:16">
      <c r="A69" s="31">
        <v>38169</v>
      </c>
      <c r="C69" s="6">
        <v>61</v>
      </c>
      <c r="D69" s="29">
        <f t="shared" si="12"/>
        <v>43</v>
      </c>
      <c r="E69" s="29">
        <f t="shared" si="17"/>
        <v>2623</v>
      </c>
      <c r="F69" s="29">
        <f t="shared" si="13"/>
        <v>-5032</v>
      </c>
      <c r="G69" s="34">
        <f>+Inputs!$D$3</f>
        <v>0.37951000000000001</v>
      </c>
      <c r="I69" s="27">
        <f t="shared" si="18"/>
        <v>7655</v>
      </c>
      <c r="K69" s="27">
        <f t="shared" si="14"/>
        <v>43</v>
      </c>
      <c r="L69" s="27">
        <f t="shared" si="19"/>
        <v>2623</v>
      </c>
      <c r="M69" s="27">
        <f t="shared" si="15"/>
        <v>16.318930000000002</v>
      </c>
      <c r="N69" s="27">
        <f t="shared" si="16"/>
        <v>16.318930000000002</v>
      </c>
      <c r="O69" s="27">
        <f t="shared" si="20"/>
        <v>-1909.6375500000081</v>
      </c>
      <c r="P69" s="27">
        <f t="shared" si="21"/>
        <v>1909.6375500000081</v>
      </c>
    </row>
    <row r="70" spans="1:16">
      <c r="A70" s="30">
        <v>38200</v>
      </c>
      <c r="C70" s="6">
        <v>62</v>
      </c>
      <c r="D70" s="29">
        <f t="shared" si="12"/>
        <v>43</v>
      </c>
      <c r="E70" s="29">
        <f t="shared" si="17"/>
        <v>2666</v>
      </c>
      <c r="F70" s="29">
        <f t="shared" si="13"/>
        <v>-4989</v>
      </c>
      <c r="G70" s="34">
        <f>+Inputs!$D$3</f>
        <v>0.37951000000000001</v>
      </c>
      <c r="I70" s="27">
        <f t="shared" si="18"/>
        <v>7655</v>
      </c>
      <c r="K70" s="27">
        <f t="shared" si="14"/>
        <v>43</v>
      </c>
      <c r="L70" s="27">
        <f t="shared" si="19"/>
        <v>2666</v>
      </c>
      <c r="M70" s="27">
        <f t="shared" si="15"/>
        <v>16.318930000000002</v>
      </c>
      <c r="N70" s="27">
        <f t="shared" si="16"/>
        <v>16.318930000000002</v>
      </c>
      <c r="O70" s="27">
        <f t="shared" si="20"/>
        <v>-1893.3186200000082</v>
      </c>
      <c r="P70" s="27">
        <f t="shared" si="21"/>
        <v>1893.3186200000082</v>
      </c>
    </row>
    <row r="71" spans="1:16">
      <c r="A71" s="31">
        <v>38231</v>
      </c>
      <c r="C71" s="6">
        <v>63</v>
      </c>
      <c r="D71" s="29">
        <f t="shared" si="12"/>
        <v>43</v>
      </c>
      <c r="E71" s="29">
        <f t="shared" si="17"/>
        <v>2709</v>
      </c>
      <c r="F71" s="29">
        <f t="shared" si="13"/>
        <v>-4946</v>
      </c>
      <c r="G71" s="34">
        <f>+Inputs!$D$3</f>
        <v>0.37951000000000001</v>
      </c>
      <c r="I71" s="27">
        <f t="shared" si="18"/>
        <v>7655</v>
      </c>
      <c r="K71" s="27">
        <f t="shared" si="14"/>
        <v>43</v>
      </c>
      <c r="L71" s="27">
        <f t="shared" si="19"/>
        <v>2709</v>
      </c>
      <c r="M71" s="27">
        <f t="shared" si="15"/>
        <v>16.318930000000002</v>
      </c>
      <c r="N71" s="27">
        <f t="shared" si="16"/>
        <v>16.318930000000002</v>
      </c>
      <c r="O71" s="27">
        <f t="shared" si="20"/>
        <v>-1876.9996900000083</v>
      </c>
      <c r="P71" s="27">
        <f t="shared" si="21"/>
        <v>1876.9996900000083</v>
      </c>
    </row>
    <row r="72" spans="1:16">
      <c r="A72" s="30">
        <v>38261</v>
      </c>
      <c r="C72" s="6">
        <v>64</v>
      </c>
      <c r="D72" s="29">
        <f t="shared" si="12"/>
        <v>43</v>
      </c>
      <c r="E72" s="29">
        <f t="shared" si="17"/>
        <v>2752</v>
      </c>
      <c r="F72" s="29">
        <f t="shared" si="13"/>
        <v>-4903</v>
      </c>
      <c r="G72" s="34">
        <f>+Inputs!$D$3</f>
        <v>0.37951000000000001</v>
      </c>
      <c r="I72" s="27">
        <f t="shared" si="18"/>
        <v>7655</v>
      </c>
      <c r="K72" s="27">
        <f t="shared" si="14"/>
        <v>43</v>
      </c>
      <c r="L72" s="27">
        <f t="shared" si="19"/>
        <v>2752</v>
      </c>
      <c r="M72" s="27">
        <f t="shared" si="15"/>
        <v>16.318930000000002</v>
      </c>
      <c r="N72" s="27">
        <f t="shared" si="16"/>
        <v>16.318930000000002</v>
      </c>
      <c r="O72" s="27">
        <f t="shared" si="20"/>
        <v>-1860.6807600000084</v>
      </c>
      <c r="P72" s="27">
        <f t="shared" si="21"/>
        <v>1860.6807600000084</v>
      </c>
    </row>
    <row r="73" spans="1:16">
      <c r="A73" s="31">
        <v>38292</v>
      </c>
      <c r="C73" s="6">
        <v>65</v>
      </c>
      <c r="D73" s="29">
        <f t="shared" ref="D73:D104" si="22">ROUND(-(+$B$9/180)*1,0)</f>
        <v>43</v>
      </c>
      <c r="E73" s="29">
        <f t="shared" si="17"/>
        <v>2795</v>
      </c>
      <c r="F73" s="29">
        <f t="shared" ref="F73:F104" si="23">$B$9+E73</f>
        <v>-4860</v>
      </c>
      <c r="G73" s="34">
        <f>+Inputs!$D$3</f>
        <v>0.37951000000000001</v>
      </c>
      <c r="I73" s="27">
        <f t="shared" si="18"/>
        <v>7655</v>
      </c>
      <c r="K73" s="27">
        <f t="shared" ref="K73:K104" si="24">D73</f>
        <v>43</v>
      </c>
      <c r="L73" s="27">
        <f t="shared" si="19"/>
        <v>2795</v>
      </c>
      <c r="M73" s="27">
        <f t="shared" ref="M73:M104" si="25">K73*G73</f>
        <v>16.318930000000002</v>
      </c>
      <c r="N73" s="27">
        <f t="shared" ref="N73:N104" si="26">M73-J73</f>
        <v>16.318930000000002</v>
      </c>
      <c r="O73" s="27">
        <f t="shared" si="20"/>
        <v>-1844.3618300000085</v>
      </c>
      <c r="P73" s="27">
        <f t="shared" si="21"/>
        <v>1844.3618300000085</v>
      </c>
    </row>
    <row r="74" spans="1:16">
      <c r="A74" s="30">
        <v>38322</v>
      </c>
      <c r="C74" s="6">
        <v>66</v>
      </c>
      <c r="D74" s="29">
        <f t="shared" si="22"/>
        <v>43</v>
      </c>
      <c r="E74" s="29">
        <f t="shared" ref="E74:E105" si="27">+E73+D74</f>
        <v>2838</v>
      </c>
      <c r="F74" s="29">
        <f t="shared" si="23"/>
        <v>-4817</v>
      </c>
      <c r="G74" s="34">
        <f>+Inputs!$D$3</f>
        <v>0.37951000000000001</v>
      </c>
      <c r="I74" s="27">
        <f t="shared" ref="I74:I105" si="28">+I73+H74</f>
        <v>7655</v>
      </c>
      <c r="K74" s="27">
        <f t="shared" si="24"/>
        <v>43</v>
      </c>
      <c r="L74" s="27">
        <f t="shared" ref="L74:L105" si="29">+L73+K74</f>
        <v>2838</v>
      </c>
      <c r="M74" s="27">
        <f t="shared" si="25"/>
        <v>16.318930000000002</v>
      </c>
      <c r="N74" s="27">
        <f t="shared" si="26"/>
        <v>16.318930000000002</v>
      </c>
      <c r="O74" s="27">
        <f t="shared" ref="O74:O105" si="30">+O73+N74</f>
        <v>-1828.0429000000086</v>
      </c>
      <c r="P74" s="27">
        <f t="shared" ref="P74:P105" si="31">P73-N74</f>
        <v>1828.0429000000086</v>
      </c>
    </row>
    <row r="75" spans="1:16">
      <c r="A75" s="31">
        <v>38353</v>
      </c>
      <c r="C75" s="6">
        <v>67</v>
      </c>
      <c r="D75" s="29">
        <f t="shared" si="22"/>
        <v>43</v>
      </c>
      <c r="E75" s="29">
        <f t="shared" si="27"/>
        <v>2881</v>
      </c>
      <c r="F75" s="29">
        <f t="shared" si="23"/>
        <v>-4774</v>
      </c>
      <c r="G75" s="34">
        <f>+Inputs!$D$3</f>
        <v>0.37951000000000001</v>
      </c>
      <c r="I75" s="27">
        <f t="shared" si="28"/>
        <v>7655</v>
      </c>
      <c r="K75" s="27">
        <f t="shared" si="24"/>
        <v>43</v>
      </c>
      <c r="L75" s="27">
        <f t="shared" si="29"/>
        <v>2881</v>
      </c>
      <c r="M75" s="27">
        <f t="shared" si="25"/>
        <v>16.318930000000002</v>
      </c>
      <c r="N75" s="27">
        <f t="shared" si="26"/>
        <v>16.318930000000002</v>
      </c>
      <c r="O75" s="27">
        <f t="shared" si="30"/>
        <v>-1811.7239700000086</v>
      </c>
      <c r="P75" s="27">
        <f t="shared" si="31"/>
        <v>1811.7239700000086</v>
      </c>
    </row>
    <row r="76" spans="1:16">
      <c r="A76" s="30">
        <v>38384</v>
      </c>
      <c r="C76" s="6">
        <v>68</v>
      </c>
      <c r="D76" s="29">
        <f t="shared" si="22"/>
        <v>43</v>
      </c>
      <c r="E76" s="29">
        <f t="shared" si="27"/>
        <v>2924</v>
      </c>
      <c r="F76" s="29">
        <f t="shared" si="23"/>
        <v>-4731</v>
      </c>
      <c r="G76" s="34">
        <f>+Inputs!$D$3</f>
        <v>0.37951000000000001</v>
      </c>
      <c r="I76" s="27">
        <f t="shared" si="28"/>
        <v>7655</v>
      </c>
      <c r="K76" s="27">
        <f t="shared" si="24"/>
        <v>43</v>
      </c>
      <c r="L76" s="27">
        <f t="shared" si="29"/>
        <v>2924</v>
      </c>
      <c r="M76" s="27">
        <f t="shared" si="25"/>
        <v>16.318930000000002</v>
      </c>
      <c r="N76" s="27">
        <f t="shared" si="26"/>
        <v>16.318930000000002</v>
      </c>
      <c r="O76" s="27">
        <f t="shared" si="30"/>
        <v>-1795.4050400000087</v>
      </c>
      <c r="P76" s="27">
        <f t="shared" si="31"/>
        <v>1795.4050400000087</v>
      </c>
    </row>
    <row r="77" spans="1:16">
      <c r="A77" s="31">
        <v>38412</v>
      </c>
      <c r="C77" s="6">
        <v>69</v>
      </c>
      <c r="D77" s="29">
        <f t="shared" si="22"/>
        <v>43</v>
      </c>
      <c r="E77" s="29">
        <f t="shared" si="27"/>
        <v>2967</v>
      </c>
      <c r="F77" s="29">
        <f t="shared" si="23"/>
        <v>-4688</v>
      </c>
      <c r="G77" s="34">
        <f>+Inputs!$D$3</f>
        <v>0.37951000000000001</v>
      </c>
      <c r="I77" s="27">
        <f t="shared" si="28"/>
        <v>7655</v>
      </c>
      <c r="K77" s="27">
        <f t="shared" si="24"/>
        <v>43</v>
      </c>
      <c r="L77" s="27">
        <f t="shared" si="29"/>
        <v>2967</v>
      </c>
      <c r="M77" s="27">
        <f t="shared" si="25"/>
        <v>16.318930000000002</v>
      </c>
      <c r="N77" s="27">
        <f t="shared" si="26"/>
        <v>16.318930000000002</v>
      </c>
      <c r="O77" s="27">
        <f t="shared" si="30"/>
        <v>-1779.0861100000088</v>
      </c>
      <c r="P77" s="27">
        <f t="shared" si="31"/>
        <v>1779.0861100000088</v>
      </c>
    </row>
    <row r="78" spans="1:16">
      <c r="A78" s="30">
        <v>38443</v>
      </c>
      <c r="C78" s="6">
        <v>70</v>
      </c>
      <c r="D78" s="29">
        <f t="shared" si="22"/>
        <v>43</v>
      </c>
      <c r="E78" s="29">
        <f t="shared" si="27"/>
        <v>3010</v>
      </c>
      <c r="F78" s="29">
        <f t="shared" si="23"/>
        <v>-4645</v>
      </c>
      <c r="G78" s="34">
        <f>+Inputs!$D$3</f>
        <v>0.37951000000000001</v>
      </c>
      <c r="I78" s="27">
        <f t="shared" si="28"/>
        <v>7655</v>
      </c>
      <c r="K78" s="27">
        <f t="shared" si="24"/>
        <v>43</v>
      </c>
      <c r="L78" s="27">
        <f t="shared" si="29"/>
        <v>3010</v>
      </c>
      <c r="M78" s="27">
        <f t="shared" si="25"/>
        <v>16.318930000000002</v>
      </c>
      <c r="N78" s="27">
        <f t="shared" si="26"/>
        <v>16.318930000000002</v>
      </c>
      <c r="O78" s="27">
        <f t="shared" si="30"/>
        <v>-1762.7671800000089</v>
      </c>
      <c r="P78" s="27">
        <f t="shared" si="31"/>
        <v>1762.7671800000089</v>
      </c>
    </row>
    <row r="79" spans="1:16">
      <c r="A79" s="31">
        <v>38473</v>
      </c>
      <c r="C79" s="6">
        <v>71</v>
      </c>
      <c r="D79" s="29">
        <f t="shared" si="22"/>
        <v>43</v>
      </c>
      <c r="E79" s="29">
        <f t="shared" si="27"/>
        <v>3053</v>
      </c>
      <c r="F79" s="29">
        <f t="shared" si="23"/>
        <v>-4602</v>
      </c>
      <c r="G79" s="34">
        <f>+Inputs!$D$3</f>
        <v>0.37951000000000001</v>
      </c>
      <c r="I79" s="27">
        <f t="shared" si="28"/>
        <v>7655</v>
      </c>
      <c r="K79" s="27">
        <f t="shared" si="24"/>
        <v>43</v>
      </c>
      <c r="L79" s="27">
        <f t="shared" si="29"/>
        <v>3053</v>
      </c>
      <c r="M79" s="27">
        <f t="shared" si="25"/>
        <v>16.318930000000002</v>
      </c>
      <c r="N79" s="27">
        <f t="shared" si="26"/>
        <v>16.318930000000002</v>
      </c>
      <c r="O79" s="27">
        <f t="shared" si="30"/>
        <v>-1746.448250000009</v>
      </c>
      <c r="P79" s="27">
        <f t="shared" si="31"/>
        <v>1746.448250000009</v>
      </c>
    </row>
    <row r="80" spans="1:16">
      <c r="A80" s="30">
        <v>38504</v>
      </c>
      <c r="C80" s="6">
        <v>72</v>
      </c>
      <c r="D80" s="29">
        <f t="shared" si="22"/>
        <v>43</v>
      </c>
      <c r="E80" s="29">
        <f t="shared" si="27"/>
        <v>3096</v>
      </c>
      <c r="F80" s="29">
        <f t="shared" si="23"/>
        <v>-4559</v>
      </c>
      <c r="G80" s="34">
        <f>+Inputs!$D$3</f>
        <v>0.37951000000000001</v>
      </c>
      <c r="I80" s="27">
        <f t="shared" si="28"/>
        <v>7655</v>
      </c>
      <c r="K80" s="27">
        <f t="shared" si="24"/>
        <v>43</v>
      </c>
      <c r="L80" s="27">
        <f t="shared" si="29"/>
        <v>3096</v>
      </c>
      <c r="M80" s="27">
        <f t="shared" si="25"/>
        <v>16.318930000000002</v>
      </c>
      <c r="N80" s="27">
        <f t="shared" si="26"/>
        <v>16.318930000000002</v>
      </c>
      <c r="O80" s="27">
        <f t="shared" si="30"/>
        <v>-1730.1293200000091</v>
      </c>
      <c r="P80" s="27">
        <f t="shared" si="31"/>
        <v>1730.1293200000091</v>
      </c>
    </row>
    <row r="81" spans="1:16">
      <c r="A81" s="31">
        <v>38534</v>
      </c>
      <c r="C81" s="6">
        <v>73</v>
      </c>
      <c r="D81" s="29">
        <f t="shared" si="22"/>
        <v>43</v>
      </c>
      <c r="E81" s="29">
        <f t="shared" si="27"/>
        <v>3139</v>
      </c>
      <c r="F81" s="29">
        <f t="shared" si="23"/>
        <v>-4516</v>
      </c>
      <c r="G81" s="34">
        <f>+Inputs!$D$3</f>
        <v>0.37951000000000001</v>
      </c>
      <c r="I81" s="27">
        <f t="shared" si="28"/>
        <v>7655</v>
      </c>
      <c r="K81" s="27">
        <f t="shared" si="24"/>
        <v>43</v>
      </c>
      <c r="L81" s="27">
        <f t="shared" si="29"/>
        <v>3139</v>
      </c>
      <c r="M81" s="27">
        <f t="shared" si="25"/>
        <v>16.318930000000002</v>
      </c>
      <c r="N81" s="27">
        <f t="shared" si="26"/>
        <v>16.318930000000002</v>
      </c>
      <c r="O81" s="27">
        <f t="shared" si="30"/>
        <v>-1713.8103900000092</v>
      </c>
      <c r="P81" s="27">
        <f t="shared" si="31"/>
        <v>1713.8103900000092</v>
      </c>
    </row>
    <row r="82" spans="1:16">
      <c r="A82" s="30">
        <v>38565</v>
      </c>
      <c r="C82" s="6">
        <v>74</v>
      </c>
      <c r="D82" s="29">
        <f t="shared" si="22"/>
        <v>43</v>
      </c>
      <c r="E82" s="29">
        <f t="shared" si="27"/>
        <v>3182</v>
      </c>
      <c r="F82" s="29">
        <f t="shared" si="23"/>
        <v>-4473</v>
      </c>
      <c r="G82" s="34">
        <f>+Inputs!$D$3</f>
        <v>0.37951000000000001</v>
      </c>
      <c r="I82" s="27">
        <f t="shared" si="28"/>
        <v>7655</v>
      </c>
      <c r="K82" s="27">
        <f t="shared" si="24"/>
        <v>43</v>
      </c>
      <c r="L82" s="27">
        <f t="shared" si="29"/>
        <v>3182</v>
      </c>
      <c r="M82" s="27">
        <f t="shared" si="25"/>
        <v>16.318930000000002</v>
      </c>
      <c r="N82" s="27">
        <f t="shared" si="26"/>
        <v>16.318930000000002</v>
      </c>
      <c r="O82" s="27">
        <f t="shared" si="30"/>
        <v>-1697.4914600000093</v>
      </c>
      <c r="P82" s="27">
        <f t="shared" si="31"/>
        <v>1697.4914600000093</v>
      </c>
    </row>
    <row r="83" spans="1:16">
      <c r="A83" s="31">
        <v>38596</v>
      </c>
      <c r="C83" s="6">
        <v>75</v>
      </c>
      <c r="D83" s="29">
        <f t="shared" si="22"/>
        <v>43</v>
      </c>
      <c r="E83" s="29">
        <f t="shared" si="27"/>
        <v>3225</v>
      </c>
      <c r="F83" s="29">
        <f t="shared" si="23"/>
        <v>-4430</v>
      </c>
      <c r="G83" s="34">
        <f>+Inputs!$D$3</f>
        <v>0.37951000000000001</v>
      </c>
      <c r="I83" s="27">
        <f t="shared" si="28"/>
        <v>7655</v>
      </c>
      <c r="K83" s="27">
        <f t="shared" si="24"/>
        <v>43</v>
      </c>
      <c r="L83" s="27">
        <f t="shared" si="29"/>
        <v>3225</v>
      </c>
      <c r="M83" s="27">
        <f t="shared" si="25"/>
        <v>16.318930000000002</v>
      </c>
      <c r="N83" s="27">
        <f t="shared" si="26"/>
        <v>16.318930000000002</v>
      </c>
      <c r="O83" s="27">
        <f t="shared" si="30"/>
        <v>-1681.1725300000094</v>
      </c>
      <c r="P83" s="27">
        <f t="shared" si="31"/>
        <v>1681.1725300000094</v>
      </c>
    </row>
    <row r="84" spans="1:16">
      <c r="A84" s="30">
        <v>38626</v>
      </c>
      <c r="C84" s="6">
        <v>76</v>
      </c>
      <c r="D84" s="29">
        <f t="shared" si="22"/>
        <v>43</v>
      </c>
      <c r="E84" s="29">
        <f t="shared" si="27"/>
        <v>3268</v>
      </c>
      <c r="F84" s="29">
        <f t="shared" si="23"/>
        <v>-4387</v>
      </c>
      <c r="G84" s="34">
        <f>+Inputs!$D$3</f>
        <v>0.37951000000000001</v>
      </c>
      <c r="I84" s="27">
        <f t="shared" si="28"/>
        <v>7655</v>
      </c>
      <c r="K84" s="27">
        <f t="shared" si="24"/>
        <v>43</v>
      </c>
      <c r="L84" s="27">
        <f t="shared" si="29"/>
        <v>3268</v>
      </c>
      <c r="M84" s="27">
        <f t="shared" si="25"/>
        <v>16.318930000000002</v>
      </c>
      <c r="N84" s="27">
        <f t="shared" si="26"/>
        <v>16.318930000000002</v>
      </c>
      <c r="O84" s="27">
        <f t="shared" si="30"/>
        <v>-1664.8536000000095</v>
      </c>
      <c r="P84" s="27">
        <f t="shared" si="31"/>
        <v>1664.8536000000095</v>
      </c>
    </row>
    <row r="85" spans="1:16">
      <c r="A85" s="31">
        <v>38657</v>
      </c>
      <c r="C85" s="6">
        <v>77</v>
      </c>
      <c r="D85" s="29">
        <f t="shared" si="22"/>
        <v>43</v>
      </c>
      <c r="E85" s="29">
        <f t="shared" si="27"/>
        <v>3311</v>
      </c>
      <c r="F85" s="29">
        <f t="shared" si="23"/>
        <v>-4344</v>
      </c>
      <c r="G85" s="34">
        <f>+Inputs!$D$3</f>
        <v>0.37951000000000001</v>
      </c>
      <c r="I85" s="27">
        <f t="shared" si="28"/>
        <v>7655</v>
      </c>
      <c r="K85" s="27">
        <f t="shared" si="24"/>
        <v>43</v>
      </c>
      <c r="L85" s="27">
        <f t="shared" si="29"/>
        <v>3311</v>
      </c>
      <c r="M85" s="27">
        <f t="shared" si="25"/>
        <v>16.318930000000002</v>
      </c>
      <c r="N85" s="27">
        <f t="shared" si="26"/>
        <v>16.318930000000002</v>
      </c>
      <c r="O85" s="27">
        <f t="shared" si="30"/>
        <v>-1648.5346700000096</v>
      </c>
      <c r="P85" s="27">
        <f t="shared" si="31"/>
        <v>1648.5346700000096</v>
      </c>
    </row>
    <row r="86" spans="1:16">
      <c r="A86" s="30">
        <v>38687</v>
      </c>
      <c r="C86" s="6">
        <v>78</v>
      </c>
      <c r="D86" s="29">
        <f t="shared" si="22"/>
        <v>43</v>
      </c>
      <c r="E86" s="29">
        <f t="shared" si="27"/>
        <v>3354</v>
      </c>
      <c r="F86" s="29">
        <f t="shared" si="23"/>
        <v>-4301</v>
      </c>
      <c r="G86" s="34">
        <f>+Inputs!$D$3</f>
        <v>0.37951000000000001</v>
      </c>
      <c r="I86" s="27">
        <f t="shared" si="28"/>
        <v>7655</v>
      </c>
      <c r="K86" s="27">
        <f t="shared" si="24"/>
        <v>43</v>
      </c>
      <c r="L86" s="27">
        <f t="shared" si="29"/>
        <v>3354</v>
      </c>
      <c r="M86" s="27">
        <f t="shared" si="25"/>
        <v>16.318930000000002</v>
      </c>
      <c r="N86" s="27">
        <f t="shared" si="26"/>
        <v>16.318930000000002</v>
      </c>
      <c r="O86" s="27">
        <f t="shared" si="30"/>
        <v>-1632.2157400000096</v>
      </c>
      <c r="P86" s="27">
        <f t="shared" si="31"/>
        <v>1632.2157400000096</v>
      </c>
    </row>
    <row r="87" spans="1:16">
      <c r="A87" s="31">
        <v>38718</v>
      </c>
      <c r="C87" s="6">
        <v>79</v>
      </c>
      <c r="D87" s="29">
        <f t="shared" si="22"/>
        <v>43</v>
      </c>
      <c r="E87" s="29">
        <f t="shared" si="27"/>
        <v>3397</v>
      </c>
      <c r="F87" s="29">
        <f t="shared" si="23"/>
        <v>-4258</v>
      </c>
      <c r="G87" s="34">
        <f>+Inputs!$D$3</f>
        <v>0.37951000000000001</v>
      </c>
      <c r="I87" s="27">
        <f t="shared" si="28"/>
        <v>7655</v>
      </c>
      <c r="K87" s="27">
        <f t="shared" si="24"/>
        <v>43</v>
      </c>
      <c r="L87" s="27">
        <f t="shared" si="29"/>
        <v>3397</v>
      </c>
      <c r="M87" s="27">
        <f t="shared" si="25"/>
        <v>16.318930000000002</v>
      </c>
      <c r="N87" s="27">
        <f t="shared" si="26"/>
        <v>16.318930000000002</v>
      </c>
      <c r="O87" s="27">
        <f t="shared" si="30"/>
        <v>-1615.8968100000097</v>
      </c>
      <c r="P87" s="27">
        <f t="shared" si="31"/>
        <v>1615.8968100000097</v>
      </c>
    </row>
    <row r="88" spans="1:16">
      <c r="A88" s="30">
        <v>38749</v>
      </c>
      <c r="C88" s="6">
        <v>80</v>
      </c>
      <c r="D88" s="29">
        <f t="shared" si="22"/>
        <v>43</v>
      </c>
      <c r="E88" s="29">
        <f t="shared" si="27"/>
        <v>3440</v>
      </c>
      <c r="F88" s="29">
        <f t="shared" si="23"/>
        <v>-4215</v>
      </c>
      <c r="G88" s="34">
        <f>+Inputs!$D$3</f>
        <v>0.37951000000000001</v>
      </c>
      <c r="I88" s="27">
        <f t="shared" si="28"/>
        <v>7655</v>
      </c>
      <c r="K88" s="27">
        <f t="shared" si="24"/>
        <v>43</v>
      </c>
      <c r="L88" s="27">
        <f t="shared" si="29"/>
        <v>3440</v>
      </c>
      <c r="M88" s="27">
        <f t="shared" si="25"/>
        <v>16.318930000000002</v>
      </c>
      <c r="N88" s="27">
        <f t="shared" si="26"/>
        <v>16.318930000000002</v>
      </c>
      <c r="O88" s="27">
        <f t="shared" si="30"/>
        <v>-1599.5778800000098</v>
      </c>
      <c r="P88" s="27">
        <f t="shared" si="31"/>
        <v>1599.5778800000098</v>
      </c>
    </row>
    <row r="89" spans="1:16">
      <c r="A89" s="31">
        <v>38777</v>
      </c>
      <c r="C89" s="6">
        <v>81</v>
      </c>
      <c r="D89" s="29">
        <f t="shared" si="22"/>
        <v>43</v>
      </c>
      <c r="E89" s="29">
        <f t="shared" si="27"/>
        <v>3483</v>
      </c>
      <c r="F89" s="29">
        <f t="shared" si="23"/>
        <v>-4172</v>
      </c>
      <c r="G89" s="34">
        <f>+Inputs!$D$3</f>
        <v>0.37951000000000001</v>
      </c>
      <c r="I89" s="27">
        <f t="shared" si="28"/>
        <v>7655</v>
      </c>
      <c r="K89" s="27">
        <f t="shared" si="24"/>
        <v>43</v>
      </c>
      <c r="L89" s="27">
        <f t="shared" si="29"/>
        <v>3483</v>
      </c>
      <c r="M89" s="27">
        <f t="shared" si="25"/>
        <v>16.318930000000002</v>
      </c>
      <c r="N89" s="27">
        <f t="shared" si="26"/>
        <v>16.318930000000002</v>
      </c>
      <c r="O89" s="27">
        <f t="shared" si="30"/>
        <v>-1583.2589500000099</v>
      </c>
      <c r="P89" s="27">
        <f t="shared" si="31"/>
        <v>1583.2589500000099</v>
      </c>
    </row>
    <row r="90" spans="1:16">
      <c r="A90" s="30">
        <v>38808</v>
      </c>
      <c r="C90" s="6">
        <v>82</v>
      </c>
      <c r="D90" s="29">
        <f t="shared" si="22"/>
        <v>43</v>
      </c>
      <c r="E90" s="29">
        <f t="shared" si="27"/>
        <v>3526</v>
      </c>
      <c r="F90" s="29">
        <f t="shared" si="23"/>
        <v>-4129</v>
      </c>
      <c r="G90" s="34">
        <f>+Inputs!$D$3</f>
        <v>0.37951000000000001</v>
      </c>
      <c r="I90" s="27">
        <f t="shared" si="28"/>
        <v>7655</v>
      </c>
      <c r="K90" s="27">
        <f t="shared" si="24"/>
        <v>43</v>
      </c>
      <c r="L90" s="27">
        <f t="shared" si="29"/>
        <v>3526</v>
      </c>
      <c r="M90" s="27">
        <f t="shared" si="25"/>
        <v>16.318930000000002</v>
      </c>
      <c r="N90" s="27">
        <f t="shared" si="26"/>
        <v>16.318930000000002</v>
      </c>
      <c r="O90" s="27">
        <f t="shared" si="30"/>
        <v>-1566.94002000001</v>
      </c>
      <c r="P90" s="27">
        <f t="shared" si="31"/>
        <v>1566.94002000001</v>
      </c>
    </row>
    <row r="91" spans="1:16">
      <c r="A91" s="31">
        <v>38838</v>
      </c>
      <c r="C91" s="6">
        <v>83</v>
      </c>
      <c r="D91" s="29">
        <f t="shared" si="22"/>
        <v>43</v>
      </c>
      <c r="E91" s="29">
        <f t="shared" si="27"/>
        <v>3569</v>
      </c>
      <c r="F91" s="29">
        <f t="shared" si="23"/>
        <v>-4086</v>
      </c>
      <c r="G91" s="34">
        <f>+Inputs!$D$3</f>
        <v>0.37951000000000001</v>
      </c>
      <c r="I91" s="27">
        <f t="shared" si="28"/>
        <v>7655</v>
      </c>
      <c r="K91" s="27">
        <f t="shared" si="24"/>
        <v>43</v>
      </c>
      <c r="L91" s="27">
        <f t="shared" si="29"/>
        <v>3569</v>
      </c>
      <c r="M91" s="27">
        <f t="shared" si="25"/>
        <v>16.318930000000002</v>
      </c>
      <c r="N91" s="27">
        <f t="shared" si="26"/>
        <v>16.318930000000002</v>
      </c>
      <c r="O91" s="27">
        <f t="shared" si="30"/>
        <v>-1550.6210900000101</v>
      </c>
      <c r="P91" s="27">
        <f t="shared" si="31"/>
        <v>1550.6210900000101</v>
      </c>
    </row>
    <row r="92" spans="1:16">
      <c r="A92" s="30">
        <v>38869</v>
      </c>
      <c r="C92" s="6">
        <v>84</v>
      </c>
      <c r="D92" s="29">
        <f t="shared" si="22"/>
        <v>43</v>
      </c>
      <c r="E92" s="29">
        <f t="shared" si="27"/>
        <v>3612</v>
      </c>
      <c r="F92" s="29">
        <f t="shared" si="23"/>
        <v>-4043</v>
      </c>
      <c r="G92" s="34">
        <f>+Inputs!$D$3</f>
        <v>0.37951000000000001</v>
      </c>
      <c r="I92" s="27">
        <f t="shared" si="28"/>
        <v>7655</v>
      </c>
      <c r="K92" s="27">
        <f t="shared" si="24"/>
        <v>43</v>
      </c>
      <c r="L92" s="27">
        <f t="shared" si="29"/>
        <v>3612</v>
      </c>
      <c r="M92" s="27">
        <f t="shared" si="25"/>
        <v>16.318930000000002</v>
      </c>
      <c r="N92" s="27">
        <f t="shared" si="26"/>
        <v>16.318930000000002</v>
      </c>
      <c r="O92" s="27">
        <f t="shared" si="30"/>
        <v>-1534.3021600000102</v>
      </c>
      <c r="P92" s="27">
        <f t="shared" si="31"/>
        <v>1534.3021600000102</v>
      </c>
    </row>
    <row r="93" spans="1:16">
      <c r="A93" s="31">
        <v>38899</v>
      </c>
      <c r="C93" s="6">
        <v>85</v>
      </c>
      <c r="D93" s="29">
        <f t="shared" si="22"/>
        <v>43</v>
      </c>
      <c r="E93" s="29">
        <f t="shared" si="27"/>
        <v>3655</v>
      </c>
      <c r="F93" s="29">
        <f t="shared" si="23"/>
        <v>-4000</v>
      </c>
      <c r="G93" s="34">
        <f>+Inputs!$D$3</f>
        <v>0.37951000000000001</v>
      </c>
      <c r="I93" s="27">
        <f t="shared" si="28"/>
        <v>7655</v>
      </c>
      <c r="K93" s="27">
        <f t="shared" si="24"/>
        <v>43</v>
      </c>
      <c r="L93" s="27">
        <f t="shared" si="29"/>
        <v>3655</v>
      </c>
      <c r="M93" s="27">
        <f t="shared" si="25"/>
        <v>16.318930000000002</v>
      </c>
      <c r="N93" s="27">
        <f t="shared" si="26"/>
        <v>16.318930000000002</v>
      </c>
      <c r="O93" s="27">
        <f t="shared" si="30"/>
        <v>-1517.9832300000103</v>
      </c>
      <c r="P93" s="27">
        <f t="shared" si="31"/>
        <v>1517.9832300000103</v>
      </c>
    </row>
    <row r="94" spans="1:16">
      <c r="A94" s="30">
        <v>38930</v>
      </c>
      <c r="C94" s="6">
        <v>86</v>
      </c>
      <c r="D94" s="29">
        <f t="shared" si="22"/>
        <v>43</v>
      </c>
      <c r="E94" s="29">
        <f t="shared" si="27"/>
        <v>3698</v>
      </c>
      <c r="F94" s="29">
        <f t="shared" si="23"/>
        <v>-3957</v>
      </c>
      <c r="G94" s="34">
        <f>+Inputs!$D$3</f>
        <v>0.37951000000000001</v>
      </c>
      <c r="I94" s="27">
        <f t="shared" si="28"/>
        <v>7655</v>
      </c>
      <c r="K94" s="27">
        <f t="shared" si="24"/>
        <v>43</v>
      </c>
      <c r="L94" s="27">
        <f t="shared" si="29"/>
        <v>3698</v>
      </c>
      <c r="M94" s="27">
        <f t="shared" si="25"/>
        <v>16.318930000000002</v>
      </c>
      <c r="N94" s="27">
        <f t="shared" si="26"/>
        <v>16.318930000000002</v>
      </c>
      <c r="O94" s="27">
        <f t="shared" si="30"/>
        <v>-1501.6643000000104</v>
      </c>
      <c r="P94" s="27">
        <f t="shared" si="31"/>
        <v>1501.6643000000104</v>
      </c>
    </row>
    <row r="95" spans="1:16">
      <c r="A95" s="31">
        <v>38961</v>
      </c>
      <c r="C95" s="6">
        <v>87</v>
      </c>
      <c r="D95" s="29">
        <f t="shared" si="22"/>
        <v>43</v>
      </c>
      <c r="E95" s="29">
        <f t="shared" si="27"/>
        <v>3741</v>
      </c>
      <c r="F95" s="29">
        <f t="shared" si="23"/>
        <v>-3914</v>
      </c>
      <c r="G95" s="34">
        <f>+Inputs!$D$3</f>
        <v>0.37951000000000001</v>
      </c>
      <c r="I95" s="27">
        <f t="shared" si="28"/>
        <v>7655</v>
      </c>
      <c r="K95" s="27">
        <f t="shared" si="24"/>
        <v>43</v>
      </c>
      <c r="L95" s="27">
        <f t="shared" si="29"/>
        <v>3741</v>
      </c>
      <c r="M95" s="27">
        <f t="shared" si="25"/>
        <v>16.318930000000002</v>
      </c>
      <c r="N95" s="27">
        <f t="shared" si="26"/>
        <v>16.318930000000002</v>
      </c>
      <c r="O95" s="27">
        <f t="shared" si="30"/>
        <v>-1485.3453700000105</v>
      </c>
      <c r="P95" s="27">
        <f t="shared" si="31"/>
        <v>1485.3453700000105</v>
      </c>
    </row>
    <row r="96" spans="1:16">
      <c r="A96" s="30">
        <v>38991</v>
      </c>
      <c r="C96" s="6">
        <v>88</v>
      </c>
      <c r="D96" s="29">
        <f t="shared" si="22"/>
        <v>43</v>
      </c>
      <c r="E96" s="29">
        <f t="shared" si="27"/>
        <v>3784</v>
      </c>
      <c r="F96" s="29">
        <f t="shared" si="23"/>
        <v>-3871</v>
      </c>
      <c r="G96" s="34">
        <f>+Inputs!$D$3</f>
        <v>0.37951000000000001</v>
      </c>
      <c r="I96" s="27">
        <f t="shared" si="28"/>
        <v>7655</v>
      </c>
      <c r="K96" s="27">
        <f t="shared" si="24"/>
        <v>43</v>
      </c>
      <c r="L96" s="27">
        <f t="shared" si="29"/>
        <v>3784</v>
      </c>
      <c r="M96" s="27">
        <f t="shared" si="25"/>
        <v>16.318930000000002</v>
      </c>
      <c r="N96" s="27">
        <f t="shared" si="26"/>
        <v>16.318930000000002</v>
      </c>
      <c r="O96" s="27">
        <f t="shared" si="30"/>
        <v>-1469.0264400000106</v>
      </c>
      <c r="P96" s="27">
        <f t="shared" si="31"/>
        <v>1469.0264400000106</v>
      </c>
    </row>
    <row r="97" spans="1:16">
      <c r="A97" s="31">
        <v>39022</v>
      </c>
      <c r="C97" s="6">
        <v>89</v>
      </c>
      <c r="D97" s="29">
        <f t="shared" si="22"/>
        <v>43</v>
      </c>
      <c r="E97" s="29">
        <f t="shared" si="27"/>
        <v>3827</v>
      </c>
      <c r="F97" s="29">
        <f t="shared" si="23"/>
        <v>-3828</v>
      </c>
      <c r="G97" s="34">
        <f>+Inputs!$D$3</f>
        <v>0.37951000000000001</v>
      </c>
      <c r="I97" s="27">
        <f t="shared" si="28"/>
        <v>7655</v>
      </c>
      <c r="K97" s="27">
        <f t="shared" si="24"/>
        <v>43</v>
      </c>
      <c r="L97" s="27">
        <f t="shared" si="29"/>
        <v>3827</v>
      </c>
      <c r="M97" s="27">
        <f t="shared" si="25"/>
        <v>16.318930000000002</v>
      </c>
      <c r="N97" s="27">
        <f t="shared" si="26"/>
        <v>16.318930000000002</v>
      </c>
      <c r="O97" s="27">
        <f t="shared" si="30"/>
        <v>-1452.7075100000106</v>
      </c>
      <c r="P97" s="27">
        <f t="shared" si="31"/>
        <v>1452.7075100000106</v>
      </c>
    </row>
    <row r="98" spans="1:16">
      <c r="A98" s="30">
        <v>39052</v>
      </c>
      <c r="C98" s="6">
        <v>90</v>
      </c>
      <c r="D98" s="29">
        <f t="shared" si="22"/>
        <v>43</v>
      </c>
      <c r="E98" s="29">
        <f t="shared" si="27"/>
        <v>3870</v>
      </c>
      <c r="F98" s="29">
        <f t="shared" si="23"/>
        <v>-3785</v>
      </c>
      <c r="G98" s="34">
        <f>+Inputs!$D$3</f>
        <v>0.37951000000000001</v>
      </c>
      <c r="I98" s="27">
        <f t="shared" si="28"/>
        <v>7655</v>
      </c>
      <c r="K98" s="27">
        <f t="shared" si="24"/>
        <v>43</v>
      </c>
      <c r="L98" s="27">
        <f t="shared" si="29"/>
        <v>3870</v>
      </c>
      <c r="M98" s="27">
        <f t="shared" si="25"/>
        <v>16.318930000000002</v>
      </c>
      <c r="N98" s="27">
        <f t="shared" si="26"/>
        <v>16.318930000000002</v>
      </c>
      <c r="O98" s="27">
        <f t="shared" si="30"/>
        <v>-1436.3885800000107</v>
      </c>
      <c r="P98" s="27">
        <f t="shared" si="31"/>
        <v>1436.3885800000107</v>
      </c>
    </row>
    <row r="99" spans="1:16">
      <c r="A99" s="31">
        <v>39083</v>
      </c>
      <c r="C99" s="6">
        <v>91</v>
      </c>
      <c r="D99" s="29">
        <f t="shared" si="22"/>
        <v>43</v>
      </c>
      <c r="E99" s="29">
        <f t="shared" si="27"/>
        <v>3913</v>
      </c>
      <c r="F99" s="29">
        <f t="shared" si="23"/>
        <v>-3742</v>
      </c>
      <c r="G99" s="34">
        <f>+Inputs!$D$3</f>
        <v>0.37951000000000001</v>
      </c>
      <c r="I99" s="27">
        <f t="shared" si="28"/>
        <v>7655</v>
      </c>
      <c r="K99" s="27">
        <f t="shared" si="24"/>
        <v>43</v>
      </c>
      <c r="L99" s="27">
        <f t="shared" si="29"/>
        <v>3913</v>
      </c>
      <c r="M99" s="27">
        <f t="shared" si="25"/>
        <v>16.318930000000002</v>
      </c>
      <c r="N99" s="27">
        <f t="shared" si="26"/>
        <v>16.318930000000002</v>
      </c>
      <c r="O99" s="27">
        <f t="shared" si="30"/>
        <v>-1420.0696500000108</v>
      </c>
      <c r="P99" s="27">
        <f t="shared" si="31"/>
        <v>1420.0696500000108</v>
      </c>
    </row>
    <row r="100" spans="1:16">
      <c r="A100" s="30">
        <v>39114</v>
      </c>
      <c r="C100" s="6">
        <v>92</v>
      </c>
      <c r="D100" s="29">
        <f t="shared" si="22"/>
        <v>43</v>
      </c>
      <c r="E100" s="29">
        <f t="shared" si="27"/>
        <v>3956</v>
      </c>
      <c r="F100" s="29">
        <f t="shared" si="23"/>
        <v>-3699</v>
      </c>
      <c r="G100" s="34">
        <f>+Inputs!$D$3</f>
        <v>0.37951000000000001</v>
      </c>
      <c r="I100" s="27">
        <f t="shared" si="28"/>
        <v>7655</v>
      </c>
      <c r="K100" s="27">
        <f t="shared" si="24"/>
        <v>43</v>
      </c>
      <c r="L100" s="27">
        <f t="shared" si="29"/>
        <v>3956</v>
      </c>
      <c r="M100" s="27">
        <f t="shared" si="25"/>
        <v>16.318930000000002</v>
      </c>
      <c r="N100" s="27">
        <f t="shared" si="26"/>
        <v>16.318930000000002</v>
      </c>
      <c r="O100" s="27">
        <f t="shared" si="30"/>
        <v>-1403.7507200000109</v>
      </c>
      <c r="P100" s="27">
        <f t="shared" si="31"/>
        <v>1403.7507200000109</v>
      </c>
    </row>
    <row r="101" spans="1:16">
      <c r="A101" s="31">
        <v>39142</v>
      </c>
      <c r="C101" s="6">
        <v>93</v>
      </c>
      <c r="D101" s="29">
        <f t="shared" si="22"/>
        <v>43</v>
      </c>
      <c r="E101" s="29">
        <f t="shared" si="27"/>
        <v>3999</v>
      </c>
      <c r="F101" s="29">
        <f t="shared" si="23"/>
        <v>-3656</v>
      </c>
      <c r="G101" s="34">
        <f>+Inputs!$D$3</f>
        <v>0.37951000000000001</v>
      </c>
      <c r="I101" s="27">
        <f t="shared" si="28"/>
        <v>7655</v>
      </c>
      <c r="K101" s="27">
        <f t="shared" si="24"/>
        <v>43</v>
      </c>
      <c r="L101" s="27">
        <f t="shared" si="29"/>
        <v>3999</v>
      </c>
      <c r="M101" s="27">
        <f t="shared" si="25"/>
        <v>16.318930000000002</v>
      </c>
      <c r="N101" s="27">
        <f t="shared" si="26"/>
        <v>16.318930000000002</v>
      </c>
      <c r="O101" s="27">
        <f t="shared" si="30"/>
        <v>-1387.431790000011</v>
      </c>
      <c r="P101" s="27">
        <f t="shared" si="31"/>
        <v>1387.431790000011</v>
      </c>
    </row>
    <row r="102" spans="1:16">
      <c r="A102" s="30">
        <v>39173</v>
      </c>
      <c r="C102" s="6">
        <v>94</v>
      </c>
      <c r="D102" s="29">
        <f t="shared" si="22"/>
        <v>43</v>
      </c>
      <c r="E102" s="29">
        <f t="shared" si="27"/>
        <v>4042</v>
      </c>
      <c r="F102" s="29">
        <f t="shared" si="23"/>
        <v>-3613</v>
      </c>
      <c r="G102" s="34">
        <f>+Inputs!$D$3</f>
        <v>0.37951000000000001</v>
      </c>
      <c r="I102" s="27">
        <f t="shared" si="28"/>
        <v>7655</v>
      </c>
      <c r="K102" s="27">
        <f t="shared" si="24"/>
        <v>43</v>
      </c>
      <c r="L102" s="27">
        <f t="shared" si="29"/>
        <v>4042</v>
      </c>
      <c r="M102" s="27">
        <f t="shared" si="25"/>
        <v>16.318930000000002</v>
      </c>
      <c r="N102" s="27">
        <f t="shared" si="26"/>
        <v>16.318930000000002</v>
      </c>
      <c r="O102" s="27">
        <f t="shared" si="30"/>
        <v>-1371.1128600000111</v>
      </c>
      <c r="P102" s="27">
        <f t="shared" si="31"/>
        <v>1371.1128600000111</v>
      </c>
    </row>
    <row r="103" spans="1:16">
      <c r="A103" s="31">
        <v>39203</v>
      </c>
      <c r="C103" s="6">
        <v>95</v>
      </c>
      <c r="D103" s="29">
        <f t="shared" si="22"/>
        <v>43</v>
      </c>
      <c r="E103" s="29">
        <f t="shared" si="27"/>
        <v>4085</v>
      </c>
      <c r="F103" s="29">
        <f t="shared" si="23"/>
        <v>-3570</v>
      </c>
      <c r="G103" s="34">
        <f>+Inputs!$D$3</f>
        <v>0.37951000000000001</v>
      </c>
      <c r="I103" s="27">
        <f t="shared" si="28"/>
        <v>7655</v>
      </c>
      <c r="K103" s="27">
        <f t="shared" si="24"/>
        <v>43</v>
      </c>
      <c r="L103" s="27">
        <f t="shared" si="29"/>
        <v>4085</v>
      </c>
      <c r="M103" s="27">
        <f t="shared" si="25"/>
        <v>16.318930000000002</v>
      </c>
      <c r="N103" s="27">
        <f t="shared" si="26"/>
        <v>16.318930000000002</v>
      </c>
      <c r="O103" s="27">
        <f t="shared" si="30"/>
        <v>-1354.7939300000112</v>
      </c>
      <c r="P103" s="27">
        <f t="shared" si="31"/>
        <v>1354.7939300000112</v>
      </c>
    </row>
    <row r="104" spans="1:16">
      <c r="A104" s="30">
        <v>39234</v>
      </c>
      <c r="C104" s="6">
        <v>96</v>
      </c>
      <c r="D104" s="29">
        <f t="shared" si="22"/>
        <v>43</v>
      </c>
      <c r="E104" s="29">
        <f t="shared" si="27"/>
        <v>4128</v>
      </c>
      <c r="F104" s="29">
        <f t="shared" si="23"/>
        <v>-3527</v>
      </c>
      <c r="G104" s="34">
        <f>+Inputs!$D$3</f>
        <v>0.37951000000000001</v>
      </c>
      <c r="I104" s="27">
        <f t="shared" si="28"/>
        <v>7655</v>
      </c>
      <c r="K104" s="27">
        <f t="shared" si="24"/>
        <v>43</v>
      </c>
      <c r="L104" s="27">
        <f t="shared" si="29"/>
        <v>4128</v>
      </c>
      <c r="M104" s="27">
        <f t="shared" si="25"/>
        <v>16.318930000000002</v>
      </c>
      <c r="N104" s="27">
        <f t="shared" si="26"/>
        <v>16.318930000000002</v>
      </c>
      <c r="O104" s="27">
        <f t="shared" si="30"/>
        <v>-1338.4750000000113</v>
      </c>
      <c r="P104" s="27">
        <f t="shared" si="31"/>
        <v>1338.4750000000113</v>
      </c>
    </row>
    <row r="105" spans="1:16">
      <c r="A105" s="31">
        <v>39264</v>
      </c>
      <c r="C105" s="6">
        <v>97</v>
      </c>
      <c r="D105" s="29">
        <f t="shared" ref="D105:D136" si="32">ROUND(-(+$B$9/180)*1,0)</f>
        <v>43</v>
      </c>
      <c r="E105" s="29">
        <f t="shared" si="27"/>
        <v>4171</v>
      </c>
      <c r="F105" s="29">
        <f t="shared" ref="F105:F136" si="33">$B$9+E105</f>
        <v>-3484</v>
      </c>
      <c r="G105" s="34">
        <f>+Inputs!$D$3</f>
        <v>0.37951000000000001</v>
      </c>
      <c r="I105" s="27">
        <f t="shared" si="28"/>
        <v>7655</v>
      </c>
      <c r="K105" s="27">
        <f t="shared" ref="K105:K136" si="34">D105</f>
        <v>43</v>
      </c>
      <c r="L105" s="27">
        <f t="shared" si="29"/>
        <v>4171</v>
      </c>
      <c r="M105" s="27">
        <f t="shared" ref="M105:M136" si="35">K105*G105</f>
        <v>16.318930000000002</v>
      </c>
      <c r="N105" s="27">
        <f t="shared" ref="N105:N136" si="36">M105-J105</f>
        <v>16.318930000000002</v>
      </c>
      <c r="O105" s="27">
        <f t="shared" si="30"/>
        <v>-1322.1560700000114</v>
      </c>
      <c r="P105" s="27">
        <f t="shared" si="31"/>
        <v>1322.1560700000114</v>
      </c>
    </row>
    <row r="106" spans="1:16">
      <c r="A106" s="30">
        <v>39295</v>
      </c>
      <c r="C106" s="6">
        <v>98</v>
      </c>
      <c r="D106" s="29">
        <f t="shared" si="32"/>
        <v>43</v>
      </c>
      <c r="E106" s="29">
        <f t="shared" ref="E106:E137" si="37">+E105+D106</f>
        <v>4214</v>
      </c>
      <c r="F106" s="29">
        <f t="shared" si="33"/>
        <v>-3441</v>
      </c>
      <c r="G106" s="34">
        <f>+Inputs!$D$3</f>
        <v>0.37951000000000001</v>
      </c>
      <c r="I106" s="27">
        <f t="shared" ref="I106:I137" si="38">+I105+H106</f>
        <v>7655</v>
      </c>
      <c r="K106" s="27">
        <f t="shared" si="34"/>
        <v>43</v>
      </c>
      <c r="L106" s="27">
        <f t="shared" ref="L106:L137" si="39">+L105+K106</f>
        <v>4214</v>
      </c>
      <c r="M106" s="27">
        <f t="shared" si="35"/>
        <v>16.318930000000002</v>
      </c>
      <c r="N106" s="27">
        <f t="shared" si="36"/>
        <v>16.318930000000002</v>
      </c>
      <c r="O106" s="27">
        <f t="shared" ref="O106:O137" si="40">+O105+N106</f>
        <v>-1305.8371400000115</v>
      </c>
      <c r="P106" s="27">
        <f t="shared" ref="P106:P137" si="41">P105-N106</f>
        <v>1305.8371400000115</v>
      </c>
    </row>
    <row r="107" spans="1:16">
      <c r="A107" s="31">
        <v>39326</v>
      </c>
      <c r="C107" s="6">
        <v>99</v>
      </c>
      <c r="D107" s="29">
        <f t="shared" si="32"/>
        <v>43</v>
      </c>
      <c r="E107" s="29">
        <f t="shared" si="37"/>
        <v>4257</v>
      </c>
      <c r="F107" s="29">
        <f t="shared" si="33"/>
        <v>-3398</v>
      </c>
      <c r="G107" s="34">
        <f>+Inputs!$D$3</f>
        <v>0.37951000000000001</v>
      </c>
      <c r="I107" s="27">
        <f t="shared" si="38"/>
        <v>7655</v>
      </c>
      <c r="K107" s="27">
        <f t="shared" si="34"/>
        <v>43</v>
      </c>
      <c r="L107" s="27">
        <f t="shared" si="39"/>
        <v>4257</v>
      </c>
      <c r="M107" s="27">
        <f t="shared" si="35"/>
        <v>16.318930000000002</v>
      </c>
      <c r="N107" s="27">
        <f t="shared" si="36"/>
        <v>16.318930000000002</v>
      </c>
      <c r="O107" s="27">
        <f t="shared" si="40"/>
        <v>-1289.5182100000115</v>
      </c>
      <c r="P107" s="27">
        <f t="shared" si="41"/>
        <v>1289.5182100000115</v>
      </c>
    </row>
    <row r="108" spans="1:16">
      <c r="A108" s="30">
        <v>39356</v>
      </c>
      <c r="C108" s="6">
        <v>100</v>
      </c>
      <c r="D108" s="29">
        <f t="shared" si="32"/>
        <v>43</v>
      </c>
      <c r="E108" s="29">
        <f t="shared" si="37"/>
        <v>4300</v>
      </c>
      <c r="F108" s="29">
        <f t="shared" si="33"/>
        <v>-3355</v>
      </c>
      <c r="G108" s="34">
        <f>+Inputs!$D$3</f>
        <v>0.37951000000000001</v>
      </c>
      <c r="I108" s="27">
        <f t="shared" si="38"/>
        <v>7655</v>
      </c>
      <c r="K108" s="27">
        <f t="shared" si="34"/>
        <v>43</v>
      </c>
      <c r="L108" s="27">
        <f t="shared" si="39"/>
        <v>4300</v>
      </c>
      <c r="M108" s="27">
        <f t="shared" si="35"/>
        <v>16.318930000000002</v>
      </c>
      <c r="N108" s="27">
        <f t="shared" si="36"/>
        <v>16.318930000000002</v>
      </c>
      <c r="O108" s="27">
        <f t="shared" si="40"/>
        <v>-1273.1992800000116</v>
      </c>
      <c r="P108" s="27">
        <f t="shared" si="41"/>
        <v>1273.1992800000116</v>
      </c>
    </row>
    <row r="109" spans="1:16">
      <c r="A109" s="31">
        <v>39387</v>
      </c>
      <c r="C109" s="6">
        <v>101</v>
      </c>
      <c r="D109" s="29">
        <f t="shared" si="32"/>
        <v>43</v>
      </c>
      <c r="E109" s="29">
        <f t="shared" si="37"/>
        <v>4343</v>
      </c>
      <c r="F109" s="29">
        <f t="shared" si="33"/>
        <v>-3312</v>
      </c>
      <c r="G109" s="34">
        <f>+Inputs!$D$3</f>
        <v>0.37951000000000001</v>
      </c>
      <c r="I109" s="27">
        <f t="shared" si="38"/>
        <v>7655</v>
      </c>
      <c r="K109" s="27">
        <f t="shared" si="34"/>
        <v>43</v>
      </c>
      <c r="L109" s="27">
        <f t="shared" si="39"/>
        <v>4343</v>
      </c>
      <c r="M109" s="27">
        <f t="shared" si="35"/>
        <v>16.318930000000002</v>
      </c>
      <c r="N109" s="27">
        <f t="shared" si="36"/>
        <v>16.318930000000002</v>
      </c>
      <c r="O109" s="27">
        <f t="shared" si="40"/>
        <v>-1256.8803500000117</v>
      </c>
      <c r="P109" s="27">
        <f t="shared" si="41"/>
        <v>1256.8803500000117</v>
      </c>
    </row>
    <row r="110" spans="1:16">
      <c r="A110" s="30">
        <v>39417</v>
      </c>
      <c r="C110" s="6">
        <v>102</v>
      </c>
      <c r="D110" s="29">
        <f t="shared" si="32"/>
        <v>43</v>
      </c>
      <c r="E110" s="29">
        <f t="shared" si="37"/>
        <v>4386</v>
      </c>
      <c r="F110" s="29">
        <f t="shared" si="33"/>
        <v>-3269</v>
      </c>
      <c r="G110" s="34">
        <f>+Inputs!$D$3</f>
        <v>0.37951000000000001</v>
      </c>
      <c r="I110" s="27">
        <f t="shared" si="38"/>
        <v>7655</v>
      </c>
      <c r="K110" s="27">
        <f t="shared" si="34"/>
        <v>43</v>
      </c>
      <c r="L110" s="27">
        <f t="shared" si="39"/>
        <v>4386</v>
      </c>
      <c r="M110" s="27">
        <f t="shared" si="35"/>
        <v>16.318930000000002</v>
      </c>
      <c r="N110" s="27">
        <f t="shared" si="36"/>
        <v>16.318930000000002</v>
      </c>
      <c r="O110" s="27">
        <f t="shared" si="40"/>
        <v>-1240.5614200000118</v>
      </c>
      <c r="P110" s="27">
        <f t="shared" si="41"/>
        <v>1240.5614200000118</v>
      </c>
    </row>
    <row r="111" spans="1:16">
      <c r="A111" s="31">
        <v>39448</v>
      </c>
      <c r="C111" s="6">
        <v>103</v>
      </c>
      <c r="D111" s="29">
        <f t="shared" si="32"/>
        <v>43</v>
      </c>
      <c r="E111" s="29">
        <f t="shared" si="37"/>
        <v>4429</v>
      </c>
      <c r="F111" s="29">
        <f t="shared" si="33"/>
        <v>-3226</v>
      </c>
      <c r="G111" s="34">
        <f>+Inputs!$D$3</f>
        <v>0.37951000000000001</v>
      </c>
      <c r="I111" s="27">
        <f t="shared" si="38"/>
        <v>7655</v>
      </c>
      <c r="K111" s="27">
        <f t="shared" si="34"/>
        <v>43</v>
      </c>
      <c r="L111" s="27">
        <f t="shared" si="39"/>
        <v>4429</v>
      </c>
      <c r="M111" s="27">
        <f t="shared" si="35"/>
        <v>16.318930000000002</v>
      </c>
      <c r="N111" s="27">
        <f t="shared" si="36"/>
        <v>16.318930000000002</v>
      </c>
      <c r="O111" s="27">
        <f t="shared" si="40"/>
        <v>-1224.2424900000119</v>
      </c>
      <c r="P111" s="27">
        <f t="shared" si="41"/>
        <v>1224.2424900000119</v>
      </c>
    </row>
    <row r="112" spans="1:16">
      <c r="A112" s="30">
        <v>39479</v>
      </c>
      <c r="C112" s="6">
        <v>104</v>
      </c>
      <c r="D112" s="29">
        <f t="shared" si="32"/>
        <v>43</v>
      </c>
      <c r="E112" s="29">
        <f t="shared" si="37"/>
        <v>4472</v>
      </c>
      <c r="F112" s="29">
        <f t="shared" si="33"/>
        <v>-3183</v>
      </c>
      <c r="G112" s="34">
        <f>+Inputs!$D$3</f>
        <v>0.37951000000000001</v>
      </c>
      <c r="I112" s="27">
        <f t="shared" si="38"/>
        <v>7655</v>
      </c>
      <c r="K112" s="27">
        <f t="shared" si="34"/>
        <v>43</v>
      </c>
      <c r="L112" s="27">
        <f t="shared" si="39"/>
        <v>4472</v>
      </c>
      <c r="M112" s="27">
        <f t="shared" si="35"/>
        <v>16.318930000000002</v>
      </c>
      <c r="N112" s="27">
        <f t="shared" si="36"/>
        <v>16.318930000000002</v>
      </c>
      <c r="O112" s="27">
        <f t="shared" si="40"/>
        <v>-1207.923560000012</v>
      </c>
      <c r="P112" s="27">
        <f t="shared" si="41"/>
        <v>1207.923560000012</v>
      </c>
    </row>
    <row r="113" spans="1:16">
      <c r="A113" s="31">
        <v>39508</v>
      </c>
      <c r="C113" s="6">
        <v>105</v>
      </c>
      <c r="D113" s="29">
        <f t="shared" si="32"/>
        <v>43</v>
      </c>
      <c r="E113" s="29">
        <f t="shared" si="37"/>
        <v>4515</v>
      </c>
      <c r="F113" s="29">
        <f t="shared" si="33"/>
        <v>-3140</v>
      </c>
      <c r="G113" s="34">
        <f>+Inputs!$D$3</f>
        <v>0.37951000000000001</v>
      </c>
      <c r="I113" s="27">
        <f t="shared" si="38"/>
        <v>7655</v>
      </c>
      <c r="K113" s="27">
        <f t="shared" si="34"/>
        <v>43</v>
      </c>
      <c r="L113" s="27">
        <f t="shared" si="39"/>
        <v>4515</v>
      </c>
      <c r="M113" s="27">
        <f t="shared" si="35"/>
        <v>16.318930000000002</v>
      </c>
      <c r="N113" s="27">
        <f t="shared" si="36"/>
        <v>16.318930000000002</v>
      </c>
      <c r="O113" s="27">
        <f t="shared" si="40"/>
        <v>-1191.6046300000121</v>
      </c>
      <c r="P113" s="27">
        <f t="shared" si="41"/>
        <v>1191.6046300000121</v>
      </c>
    </row>
    <row r="114" spans="1:16">
      <c r="A114" s="30">
        <v>39539</v>
      </c>
      <c r="C114" s="6">
        <v>106</v>
      </c>
      <c r="D114" s="29">
        <f t="shared" si="32"/>
        <v>43</v>
      </c>
      <c r="E114" s="29">
        <f t="shared" si="37"/>
        <v>4558</v>
      </c>
      <c r="F114" s="29">
        <f t="shared" si="33"/>
        <v>-3097</v>
      </c>
      <c r="G114" s="34">
        <f>+Inputs!$D$3</f>
        <v>0.37951000000000001</v>
      </c>
      <c r="I114" s="27">
        <f t="shared" si="38"/>
        <v>7655</v>
      </c>
      <c r="K114" s="27">
        <f t="shared" si="34"/>
        <v>43</v>
      </c>
      <c r="L114" s="27">
        <f t="shared" si="39"/>
        <v>4558</v>
      </c>
      <c r="M114" s="27">
        <f t="shared" si="35"/>
        <v>16.318930000000002</v>
      </c>
      <c r="N114" s="27">
        <f t="shared" si="36"/>
        <v>16.318930000000002</v>
      </c>
      <c r="O114" s="27">
        <f t="shared" si="40"/>
        <v>-1175.2857000000122</v>
      </c>
      <c r="P114" s="27">
        <f t="shared" si="41"/>
        <v>1175.2857000000122</v>
      </c>
    </row>
    <row r="115" spans="1:16">
      <c r="A115" s="31">
        <v>39569</v>
      </c>
      <c r="C115" s="6">
        <v>107</v>
      </c>
      <c r="D115" s="29">
        <f t="shared" si="32"/>
        <v>43</v>
      </c>
      <c r="E115" s="29">
        <f t="shared" si="37"/>
        <v>4601</v>
      </c>
      <c r="F115" s="29">
        <f t="shared" si="33"/>
        <v>-3054</v>
      </c>
      <c r="G115" s="34">
        <f>+Inputs!$D$3</f>
        <v>0.37951000000000001</v>
      </c>
      <c r="I115" s="27">
        <f t="shared" si="38"/>
        <v>7655</v>
      </c>
      <c r="K115" s="27">
        <f t="shared" si="34"/>
        <v>43</v>
      </c>
      <c r="L115" s="27">
        <f t="shared" si="39"/>
        <v>4601</v>
      </c>
      <c r="M115" s="27">
        <f t="shared" si="35"/>
        <v>16.318930000000002</v>
      </c>
      <c r="N115" s="27">
        <f t="shared" si="36"/>
        <v>16.318930000000002</v>
      </c>
      <c r="O115" s="27">
        <f t="shared" si="40"/>
        <v>-1158.9667700000123</v>
      </c>
      <c r="P115" s="27">
        <f t="shared" si="41"/>
        <v>1158.9667700000123</v>
      </c>
    </row>
    <row r="116" spans="1:16">
      <c r="A116" s="30">
        <v>39600</v>
      </c>
      <c r="C116" s="6">
        <v>108</v>
      </c>
      <c r="D116" s="29">
        <f t="shared" si="32"/>
        <v>43</v>
      </c>
      <c r="E116" s="29">
        <f t="shared" si="37"/>
        <v>4644</v>
      </c>
      <c r="F116" s="29">
        <f t="shared" si="33"/>
        <v>-3011</v>
      </c>
      <c r="G116" s="34">
        <f>+Inputs!$D$3</f>
        <v>0.37951000000000001</v>
      </c>
      <c r="I116" s="27">
        <f t="shared" si="38"/>
        <v>7655</v>
      </c>
      <c r="K116" s="27">
        <f t="shared" si="34"/>
        <v>43</v>
      </c>
      <c r="L116" s="27">
        <f t="shared" si="39"/>
        <v>4644</v>
      </c>
      <c r="M116" s="27">
        <f t="shared" si="35"/>
        <v>16.318930000000002</v>
      </c>
      <c r="N116" s="27">
        <f t="shared" si="36"/>
        <v>16.318930000000002</v>
      </c>
      <c r="O116" s="27">
        <f t="shared" si="40"/>
        <v>-1142.6478400000124</v>
      </c>
      <c r="P116" s="27">
        <f t="shared" si="41"/>
        <v>1142.6478400000124</v>
      </c>
    </row>
    <row r="117" spans="1:16">
      <c r="A117" s="31">
        <v>39630</v>
      </c>
      <c r="C117" s="6">
        <v>109</v>
      </c>
      <c r="D117" s="29">
        <f t="shared" si="32"/>
        <v>43</v>
      </c>
      <c r="E117" s="29">
        <f t="shared" si="37"/>
        <v>4687</v>
      </c>
      <c r="F117" s="29">
        <f t="shared" si="33"/>
        <v>-2968</v>
      </c>
      <c r="G117" s="34">
        <f>+Inputs!$D$3</f>
        <v>0.37951000000000001</v>
      </c>
      <c r="I117" s="27">
        <f t="shared" si="38"/>
        <v>7655</v>
      </c>
      <c r="K117" s="27">
        <f t="shared" si="34"/>
        <v>43</v>
      </c>
      <c r="L117" s="27">
        <f t="shared" si="39"/>
        <v>4687</v>
      </c>
      <c r="M117" s="27">
        <f t="shared" si="35"/>
        <v>16.318930000000002</v>
      </c>
      <c r="N117" s="27">
        <f t="shared" si="36"/>
        <v>16.318930000000002</v>
      </c>
      <c r="O117" s="27">
        <f t="shared" si="40"/>
        <v>-1126.3289100000125</v>
      </c>
      <c r="P117" s="27">
        <f t="shared" si="41"/>
        <v>1126.3289100000125</v>
      </c>
    </row>
    <row r="118" spans="1:16">
      <c r="A118" s="30">
        <v>39661</v>
      </c>
      <c r="C118" s="6">
        <v>110</v>
      </c>
      <c r="D118" s="29">
        <f t="shared" si="32"/>
        <v>43</v>
      </c>
      <c r="E118" s="29">
        <f t="shared" si="37"/>
        <v>4730</v>
      </c>
      <c r="F118" s="29">
        <f t="shared" si="33"/>
        <v>-2925</v>
      </c>
      <c r="G118" s="34">
        <f>+Inputs!$D$3</f>
        <v>0.37951000000000001</v>
      </c>
      <c r="I118" s="27">
        <f t="shared" si="38"/>
        <v>7655</v>
      </c>
      <c r="K118" s="27">
        <f t="shared" si="34"/>
        <v>43</v>
      </c>
      <c r="L118" s="27">
        <f t="shared" si="39"/>
        <v>4730</v>
      </c>
      <c r="M118" s="27">
        <f t="shared" si="35"/>
        <v>16.318930000000002</v>
      </c>
      <c r="N118" s="27">
        <f t="shared" si="36"/>
        <v>16.318930000000002</v>
      </c>
      <c r="O118" s="27">
        <f t="shared" si="40"/>
        <v>-1110.0099800000125</v>
      </c>
      <c r="P118" s="27">
        <f t="shared" si="41"/>
        <v>1110.0099800000125</v>
      </c>
    </row>
    <row r="119" spans="1:16">
      <c r="A119" s="31">
        <v>39692</v>
      </c>
      <c r="C119" s="6">
        <v>111</v>
      </c>
      <c r="D119" s="29">
        <f t="shared" si="32"/>
        <v>43</v>
      </c>
      <c r="E119" s="29">
        <f t="shared" si="37"/>
        <v>4773</v>
      </c>
      <c r="F119" s="29">
        <f t="shared" si="33"/>
        <v>-2882</v>
      </c>
      <c r="G119" s="34">
        <f>+Inputs!$D$3</f>
        <v>0.37951000000000001</v>
      </c>
      <c r="I119" s="27">
        <f t="shared" si="38"/>
        <v>7655</v>
      </c>
      <c r="K119" s="27">
        <f t="shared" si="34"/>
        <v>43</v>
      </c>
      <c r="L119" s="27">
        <f t="shared" si="39"/>
        <v>4773</v>
      </c>
      <c r="M119" s="27">
        <f t="shared" si="35"/>
        <v>16.318930000000002</v>
      </c>
      <c r="N119" s="27">
        <f t="shared" si="36"/>
        <v>16.318930000000002</v>
      </c>
      <c r="O119" s="27">
        <f t="shared" si="40"/>
        <v>-1093.6910500000126</v>
      </c>
      <c r="P119" s="27">
        <f t="shared" si="41"/>
        <v>1093.6910500000126</v>
      </c>
    </row>
    <row r="120" spans="1:16">
      <c r="A120" s="30">
        <v>39722</v>
      </c>
      <c r="C120" s="6">
        <v>112</v>
      </c>
      <c r="D120" s="29">
        <f t="shared" si="32"/>
        <v>43</v>
      </c>
      <c r="E120" s="29">
        <f t="shared" si="37"/>
        <v>4816</v>
      </c>
      <c r="F120" s="29">
        <f t="shared" si="33"/>
        <v>-2839</v>
      </c>
      <c r="G120" s="34">
        <f>+Inputs!$D$3</f>
        <v>0.37951000000000001</v>
      </c>
      <c r="I120" s="27">
        <f t="shared" si="38"/>
        <v>7655</v>
      </c>
      <c r="K120" s="27">
        <f t="shared" si="34"/>
        <v>43</v>
      </c>
      <c r="L120" s="27">
        <f t="shared" si="39"/>
        <v>4816</v>
      </c>
      <c r="M120" s="27">
        <f t="shared" si="35"/>
        <v>16.318930000000002</v>
      </c>
      <c r="N120" s="27">
        <f t="shared" si="36"/>
        <v>16.318930000000002</v>
      </c>
      <c r="O120" s="27">
        <f t="shared" si="40"/>
        <v>-1077.3721200000127</v>
      </c>
      <c r="P120" s="27">
        <f t="shared" si="41"/>
        <v>1077.3721200000127</v>
      </c>
    </row>
    <row r="121" spans="1:16">
      <c r="A121" s="31">
        <v>39753</v>
      </c>
      <c r="C121" s="6">
        <v>113</v>
      </c>
      <c r="D121" s="29">
        <f t="shared" si="32"/>
        <v>43</v>
      </c>
      <c r="E121" s="29">
        <f t="shared" si="37"/>
        <v>4859</v>
      </c>
      <c r="F121" s="29">
        <f t="shared" si="33"/>
        <v>-2796</v>
      </c>
      <c r="G121" s="34">
        <f>+Inputs!$D$3</f>
        <v>0.37951000000000001</v>
      </c>
      <c r="I121" s="27">
        <f t="shared" si="38"/>
        <v>7655</v>
      </c>
      <c r="K121" s="27">
        <f t="shared" si="34"/>
        <v>43</v>
      </c>
      <c r="L121" s="27">
        <f t="shared" si="39"/>
        <v>4859</v>
      </c>
      <c r="M121" s="27">
        <f t="shared" si="35"/>
        <v>16.318930000000002</v>
      </c>
      <c r="N121" s="27">
        <f t="shared" si="36"/>
        <v>16.318930000000002</v>
      </c>
      <c r="O121" s="27">
        <f t="shared" si="40"/>
        <v>-1061.0531900000128</v>
      </c>
      <c r="P121" s="27">
        <f t="shared" si="41"/>
        <v>1061.0531900000128</v>
      </c>
    </row>
    <row r="122" spans="1:16">
      <c r="A122" s="30">
        <v>39783</v>
      </c>
      <c r="C122" s="6">
        <v>114</v>
      </c>
      <c r="D122" s="29">
        <f t="shared" si="32"/>
        <v>43</v>
      </c>
      <c r="E122" s="29">
        <f t="shared" si="37"/>
        <v>4902</v>
      </c>
      <c r="F122" s="29">
        <f t="shared" si="33"/>
        <v>-2753</v>
      </c>
      <c r="G122" s="34">
        <f>+Inputs!$D$3</f>
        <v>0.37951000000000001</v>
      </c>
      <c r="I122" s="27">
        <f t="shared" si="38"/>
        <v>7655</v>
      </c>
      <c r="K122" s="27">
        <f t="shared" si="34"/>
        <v>43</v>
      </c>
      <c r="L122" s="27">
        <f t="shared" si="39"/>
        <v>4902</v>
      </c>
      <c r="M122" s="27">
        <f t="shared" si="35"/>
        <v>16.318930000000002</v>
      </c>
      <c r="N122" s="27">
        <f t="shared" si="36"/>
        <v>16.318930000000002</v>
      </c>
      <c r="O122" s="27">
        <f t="shared" si="40"/>
        <v>-1044.7342600000129</v>
      </c>
      <c r="P122" s="27">
        <f t="shared" si="41"/>
        <v>1044.7342600000129</v>
      </c>
    </row>
    <row r="123" spans="1:16">
      <c r="A123" s="31">
        <v>39814</v>
      </c>
      <c r="C123" s="6">
        <v>115</v>
      </c>
      <c r="D123" s="29">
        <f t="shared" si="32"/>
        <v>43</v>
      </c>
      <c r="E123" s="29">
        <f t="shared" si="37"/>
        <v>4945</v>
      </c>
      <c r="F123" s="29">
        <f t="shared" si="33"/>
        <v>-2710</v>
      </c>
      <c r="G123" s="34">
        <f>+Inputs!$D$3</f>
        <v>0.37951000000000001</v>
      </c>
      <c r="I123" s="27">
        <f t="shared" si="38"/>
        <v>7655</v>
      </c>
      <c r="K123" s="27">
        <f t="shared" si="34"/>
        <v>43</v>
      </c>
      <c r="L123" s="27">
        <f t="shared" si="39"/>
        <v>4945</v>
      </c>
      <c r="M123" s="27">
        <f t="shared" si="35"/>
        <v>16.318930000000002</v>
      </c>
      <c r="N123" s="27">
        <f t="shared" si="36"/>
        <v>16.318930000000002</v>
      </c>
      <c r="O123" s="27">
        <f t="shared" si="40"/>
        <v>-1028.415330000013</v>
      </c>
      <c r="P123" s="27">
        <f t="shared" si="41"/>
        <v>1028.415330000013</v>
      </c>
    </row>
    <row r="124" spans="1:16">
      <c r="A124" s="30">
        <v>39845</v>
      </c>
      <c r="C124" s="6">
        <v>116</v>
      </c>
      <c r="D124" s="29">
        <f t="shared" si="32"/>
        <v>43</v>
      </c>
      <c r="E124" s="29">
        <f t="shared" si="37"/>
        <v>4988</v>
      </c>
      <c r="F124" s="29">
        <f t="shared" si="33"/>
        <v>-2667</v>
      </c>
      <c r="G124" s="34">
        <f>+Inputs!$D$3</f>
        <v>0.37951000000000001</v>
      </c>
      <c r="I124" s="27">
        <f t="shared" si="38"/>
        <v>7655</v>
      </c>
      <c r="K124" s="27">
        <f t="shared" si="34"/>
        <v>43</v>
      </c>
      <c r="L124" s="27">
        <f t="shared" si="39"/>
        <v>4988</v>
      </c>
      <c r="M124" s="27">
        <f t="shared" si="35"/>
        <v>16.318930000000002</v>
      </c>
      <c r="N124" s="27">
        <f t="shared" si="36"/>
        <v>16.318930000000002</v>
      </c>
      <c r="O124" s="27">
        <f t="shared" si="40"/>
        <v>-1012.096400000013</v>
      </c>
      <c r="P124" s="27">
        <f t="shared" si="41"/>
        <v>1012.096400000013</v>
      </c>
    </row>
    <row r="125" spans="1:16">
      <c r="A125" s="31">
        <v>39873</v>
      </c>
      <c r="C125" s="6">
        <v>117</v>
      </c>
      <c r="D125" s="29">
        <f t="shared" si="32"/>
        <v>43</v>
      </c>
      <c r="E125" s="29">
        <f t="shared" si="37"/>
        <v>5031</v>
      </c>
      <c r="F125" s="29">
        <f t="shared" si="33"/>
        <v>-2624</v>
      </c>
      <c r="G125" s="34">
        <f>+Inputs!$D$3</f>
        <v>0.37951000000000001</v>
      </c>
      <c r="I125" s="27">
        <f t="shared" si="38"/>
        <v>7655</v>
      </c>
      <c r="K125" s="27">
        <f t="shared" si="34"/>
        <v>43</v>
      </c>
      <c r="L125" s="27">
        <f t="shared" si="39"/>
        <v>5031</v>
      </c>
      <c r="M125" s="27">
        <f t="shared" si="35"/>
        <v>16.318930000000002</v>
      </c>
      <c r="N125" s="27">
        <f t="shared" si="36"/>
        <v>16.318930000000002</v>
      </c>
      <c r="O125" s="27">
        <f t="shared" si="40"/>
        <v>-995.77747000001295</v>
      </c>
      <c r="P125" s="27">
        <f t="shared" si="41"/>
        <v>995.77747000001295</v>
      </c>
    </row>
    <row r="126" spans="1:16">
      <c r="A126" s="30">
        <v>39904</v>
      </c>
      <c r="C126" s="6">
        <v>118</v>
      </c>
      <c r="D126" s="29">
        <f t="shared" si="32"/>
        <v>43</v>
      </c>
      <c r="E126" s="29">
        <f t="shared" si="37"/>
        <v>5074</v>
      </c>
      <c r="F126" s="29">
        <f t="shared" si="33"/>
        <v>-2581</v>
      </c>
      <c r="G126" s="34">
        <f>+Inputs!$D$3</f>
        <v>0.37951000000000001</v>
      </c>
      <c r="I126" s="27">
        <f t="shared" si="38"/>
        <v>7655</v>
      </c>
      <c r="K126" s="27">
        <f t="shared" si="34"/>
        <v>43</v>
      </c>
      <c r="L126" s="27">
        <f t="shared" si="39"/>
        <v>5074</v>
      </c>
      <c r="M126" s="27">
        <f t="shared" si="35"/>
        <v>16.318930000000002</v>
      </c>
      <c r="N126" s="27">
        <f t="shared" si="36"/>
        <v>16.318930000000002</v>
      </c>
      <c r="O126" s="27">
        <f t="shared" si="40"/>
        <v>-979.45854000001293</v>
      </c>
      <c r="P126" s="27">
        <f t="shared" si="41"/>
        <v>979.45854000001293</v>
      </c>
    </row>
    <row r="127" spans="1:16">
      <c r="A127" s="31">
        <v>39934</v>
      </c>
      <c r="C127" s="6">
        <v>119</v>
      </c>
      <c r="D127" s="29">
        <f t="shared" si="32"/>
        <v>43</v>
      </c>
      <c r="E127" s="29">
        <f t="shared" si="37"/>
        <v>5117</v>
      </c>
      <c r="F127" s="29">
        <f t="shared" si="33"/>
        <v>-2538</v>
      </c>
      <c r="G127" s="34">
        <f>+Inputs!$D$3</f>
        <v>0.37951000000000001</v>
      </c>
      <c r="I127" s="27">
        <f t="shared" si="38"/>
        <v>7655</v>
      </c>
      <c r="K127" s="27">
        <f t="shared" si="34"/>
        <v>43</v>
      </c>
      <c r="L127" s="27">
        <f t="shared" si="39"/>
        <v>5117</v>
      </c>
      <c r="M127" s="27">
        <f t="shared" si="35"/>
        <v>16.318930000000002</v>
      </c>
      <c r="N127" s="27">
        <f t="shared" si="36"/>
        <v>16.318930000000002</v>
      </c>
      <c r="O127" s="27">
        <f t="shared" si="40"/>
        <v>-963.13961000001291</v>
      </c>
      <c r="P127" s="27">
        <f t="shared" si="41"/>
        <v>963.13961000001291</v>
      </c>
    </row>
    <row r="128" spans="1:16">
      <c r="A128" s="30">
        <v>39965</v>
      </c>
      <c r="C128" s="6">
        <v>120</v>
      </c>
      <c r="D128" s="29">
        <f t="shared" si="32"/>
        <v>43</v>
      </c>
      <c r="E128" s="29">
        <f t="shared" si="37"/>
        <v>5160</v>
      </c>
      <c r="F128" s="29">
        <f t="shared" si="33"/>
        <v>-2495</v>
      </c>
      <c r="G128" s="34">
        <f>+Inputs!$D$3</f>
        <v>0.37951000000000001</v>
      </c>
      <c r="I128" s="27">
        <f t="shared" si="38"/>
        <v>7655</v>
      </c>
      <c r="K128" s="27">
        <f t="shared" si="34"/>
        <v>43</v>
      </c>
      <c r="L128" s="27">
        <f t="shared" si="39"/>
        <v>5160</v>
      </c>
      <c r="M128" s="27">
        <f t="shared" si="35"/>
        <v>16.318930000000002</v>
      </c>
      <c r="N128" s="27">
        <f t="shared" si="36"/>
        <v>16.318930000000002</v>
      </c>
      <c r="O128" s="27">
        <f t="shared" si="40"/>
        <v>-946.82068000001289</v>
      </c>
      <c r="P128" s="27">
        <f t="shared" si="41"/>
        <v>946.82068000001289</v>
      </c>
    </row>
    <row r="129" spans="1:16">
      <c r="A129" s="31">
        <v>39995</v>
      </c>
      <c r="C129" s="6">
        <v>121</v>
      </c>
      <c r="D129" s="29">
        <f t="shared" si="32"/>
        <v>43</v>
      </c>
      <c r="E129" s="29">
        <f t="shared" si="37"/>
        <v>5203</v>
      </c>
      <c r="F129" s="29">
        <f t="shared" si="33"/>
        <v>-2452</v>
      </c>
      <c r="G129" s="34">
        <f>+Inputs!$D$3</f>
        <v>0.37951000000000001</v>
      </c>
      <c r="I129" s="27">
        <f t="shared" si="38"/>
        <v>7655</v>
      </c>
      <c r="K129" s="27">
        <f t="shared" si="34"/>
        <v>43</v>
      </c>
      <c r="L129" s="27">
        <f t="shared" si="39"/>
        <v>5203</v>
      </c>
      <c r="M129" s="27">
        <f t="shared" si="35"/>
        <v>16.318930000000002</v>
      </c>
      <c r="N129" s="27">
        <f t="shared" si="36"/>
        <v>16.318930000000002</v>
      </c>
      <c r="O129" s="27">
        <f t="shared" si="40"/>
        <v>-930.50175000001286</v>
      </c>
      <c r="P129" s="27">
        <f t="shared" si="41"/>
        <v>930.50175000001286</v>
      </c>
    </row>
    <row r="130" spans="1:16">
      <c r="A130" s="30">
        <v>40026</v>
      </c>
      <c r="C130" s="6">
        <v>122</v>
      </c>
      <c r="D130" s="29">
        <f t="shared" si="32"/>
        <v>43</v>
      </c>
      <c r="E130" s="29">
        <f t="shared" si="37"/>
        <v>5246</v>
      </c>
      <c r="F130" s="29">
        <f t="shared" si="33"/>
        <v>-2409</v>
      </c>
      <c r="G130" s="34">
        <f>+Inputs!$D$3</f>
        <v>0.37951000000000001</v>
      </c>
      <c r="I130" s="27">
        <f t="shared" si="38"/>
        <v>7655</v>
      </c>
      <c r="K130" s="27">
        <f t="shared" si="34"/>
        <v>43</v>
      </c>
      <c r="L130" s="27">
        <f t="shared" si="39"/>
        <v>5246</v>
      </c>
      <c r="M130" s="27">
        <f t="shared" si="35"/>
        <v>16.318930000000002</v>
      </c>
      <c r="N130" s="27">
        <f t="shared" si="36"/>
        <v>16.318930000000002</v>
      </c>
      <c r="O130" s="27">
        <f t="shared" si="40"/>
        <v>-914.18282000001284</v>
      </c>
      <c r="P130" s="27">
        <f t="shared" si="41"/>
        <v>914.18282000001284</v>
      </c>
    </row>
    <row r="131" spans="1:16">
      <c r="A131" s="31">
        <v>40057</v>
      </c>
      <c r="C131" s="6">
        <v>123</v>
      </c>
      <c r="D131" s="29">
        <f t="shared" si="32"/>
        <v>43</v>
      </c>
      <c r="E131" s="29">
        <f t="shared" si="37"/>
        <v>5289</v>
      </c>
      <c r="F131" s="29">
        <f t="shared" si="33"/>
        <v>-2366</v>
      </c>
      <c r="G131" s="34">
        <f>+Inputs!$D$3</f>
        <v>0.37951000000000001</v>
      </c>
      <c r="I131" s="27">
        <f t="shared" si="38"/>
        <v>7655</v>
      </c>
      <c r="K131" s="27">
        <f t="shared" si="34"/>
        <v>43</v>
      </c>
      <c r="L131" s="27">
        <f t="shared" si="39"/>
        <v>5289</v>
      </c>
      <c r="M131" s="27">
        <f t="shared" si="35"/>
        <v>16.318930000000002</v>
      </c>
      <c r="N131" s="27">
        <f t="shared" si="36"/>
        <v>16.318930000000002</v>
      </c>
      <c r="O131" s="27">
        <f t="shared" si="40"/>
        <v>-897.86389000001282</v>
      </c>
      <c r="P131" s="27">
        <f t="shared" si="41"/>
        <v>897.86389000001282</v>
      </c>
    </row>
    <row r="132" spans="1:16">
      <c r="A132" s="30">
        <v>40087</v>
      </c>
      <c r="C132" s="6">
        <v>124</v>
      </c>
      <c r="D132" s="29">
        <f t="shared" si="32"/>
        <v>43</v>
      </c>
      <c r="E132" s="29">
        <f t="shared" si="37"/>
        <v>5332</v>
      </c>
      <c r="F132" s="29">
        <f t="shared" si="33"/>
        <v>-2323</v>
      </c>
      <c r="G132" s="34">
        <f>+Inputs!$D$3</f>
        <v>0.37951000000000001</v>
      </c>
      <c r="I132" s="27">
        <f t="shared" si="38"/>
        <v>7655</v>
      </c>
      <c r="K132" s="27">
        <f t="shared" si="34"/>
        <v>43</v>
      </c>
      <c r="L132" s="27">
        <f t="shared" si="39"/>
        <v>5332</v>
      </c>
      <c r="M132" s="27">
        <f t="shared" si="35"/>
        <v>16.318930000000002</v>
      </c>
      <c r="N132" s="27">
        <f t="shared" si="36"/>
        <v>16.318930000000002</v>
      </c>
      <c r="O132" s="27">
        <f t="shared" si="40"/>
        <v>-881.54496000001279</v>
      </c>
      <c r="P132" s="27">
        <f t="shared" si="41"/>
        <v>881.54496000001279</v>
      </c>
    </row>
    <row r="133" spans="1:16">
      <c r="A133" s="31">
        <v>40118</v>
      </c>
      <c r="C133" s="6">
        <v>125</v>
      </c>
      <c r="D133" s="29">
        <f t="shared" si="32"/>
        <v>43</v>
      </c>
      <c r="E133" s="29">
        <f t="shared" si="37"/>
        <v>5375</v>
      </c>
      <c r="F133" s="29">
        <f t="shared" si="33"/>
        <v>-2280</v>
      </c>
      <c r="G133" s="34">
        <f>+Inputs!$D$3</f>
        <v>0.37951000000000001</v>
      </c>
      <c r="I133" s="27">
        <f t="shared" si="38"/>
        <v>7655</v>
      </c>
      <c r="K133" s="27">
        <f t="shared" si="34"/>
        <v>43</v>
      </c>
      <c r="L133" s="27">
        <f t="shared" si="39"/>
        <v>5375</v>
      </c>
      <c r="M133" s="27">
        <f t="shared" si="35"/>
        <v>16.318930000000002</v>
      </c>
      <c r="N133" s="27">
        <f t="shared" si="36"/>
        <v>16.318930000000002</v>
      </c>
      <c r="O133" s="27">
        <f t="shared" si="40"/>
        <v>-865.22603000001277</v>
      </c>
      <c r="P133" s="27">
        <f t="shared" si="41"/>
        <v>865.22603000001277</v>
      </c>
    </row>
    <row r="134" spans="1:16">
      <c r="A134" s="30">
        <v>40148</v>
      </c>
      <c r="C134" s="6">
        <v>126</v>
      </c>
      <c r="D134" s="29">
        <f t="shared" si="32"/>
        <v>43</v>
      </c>
      <c r="E134" s="29">
        <f t="shared" si="37"/>
        <v>5418</v>
      </c>
      <c r="F134" s="29">
        <f t="shared" si="33"/>
        <v>-2237</v>
      </c>
      <c r="G134" s="34">
        <f>+Inputs!$D$3</f>
        <v>0.37951000000000001</v>
      </c>
      <c r="I134" s="27">
        <f t="shared" si="38"/>
        <v>7655</v>
      </c>
      <c r="K134" s="27">
        <f t="shared" si="34"/>
        <v>43</v>
      </c>
      <c r="L134" s="27">
        <f t="shared" si="39"/>
        <v>5418</v>
      </c>
      <c r="M134" s="27">
        <f t="shared" si="35"/>
        <v>16.318930000000002</v>
      </c>
      <c r="N134" s="27">
        <f t="shared" si="36"/>
        <v>16.318930000000002</v>
      </c>
      <c r="O134" s="27">
        <f t="shared" si="40"/>
        <v>-848.90710000001275</v>
      </c>
      <c r="P134" s="27">
        <f t="shared" si="41"/>
        <v>848.90710000001275</v>
      </c>
    </row>
    <row r="135" spans="1:16">
      <c r="A135" s="31">
        <v>40179</v>
      </c>
      <c r="C135" s="6">
        <v>127</v>
      </c>
      <c r="D135" s="29">
        <f t="shared" si="32"/>
        <v>43</v>
      </c>
      <c r="E135" s="29">
        <f t="shared" si="37"/>
        <v>5461</v>
      </c>
      <c r="F135" s="29">
        <f t="shared" si="33"/>
        <v>-2194</v>
      </c>
      <c r="G135" s="34">
        <f>+Inputs!$D$3</f>
        <v>0.37951000000000001</v>
      </c>
      <c r="I135" s="27">
        <f t="shared" si="38"/>
        <v>7655</v>
      </c>
      <c r="K135" s="27">
        <f t="shared" si="34"/>
        <v>43</v>
      </c>
      <c r="L135" s="27">
        <f t="shared" si="39"/>
        <v>5461</v>
      </c>
      <c r="M135" s="27">
        <f t="shared" si="35"/>
        <v>16.318930000000002</v>
      </c>
      <c r="N135" s="27">
        <f t="shared" si="36"/>
        <v>16.318930000000002</v>
      </c>
      <c r="O135" s="27">
        <f t="shared" si="40"/>
        <v>-832.58817000001272</v>
      </c>
      <c r="P135" s="27">
        <f t="shared" si="41"/>
        <v>832.58817000001272</v>
      </c>
    </row>
    <row r="136" spans="1:16">
      <c r="A136" s="30">
        <v>40210</v>
      </c>
      <c r="C136" s="6">
        <v>128</v>
      </c>
      <c r="D136" s="29">
        <f t="shared" si="32"/>
        <v>43</v>
      </c>
      <c r="E136" s="29">
        <f t="shared" si="37"/>
        <v>5504</v>
      </c>
      <c r="F136" s="29">
        <f t="shared" si="33"/>
        <v>-2151</v>
      </c>
      <c r="G136" s="34">
        <f>+Inputs!$D$3</f>
        <v>0.37951000000000001</v>
      </c>
      <c r="I136" s="27">
        <f t="shared" si="38"/>
        <v>7655</v>
      </c>
      <c r="K136" s="27">
        <f t="shared" si="34"/>
        <v>43</v>
      </c>
      <c r="L136" s="27">
        <f t="shared" si="39"/>
        <v>5504</v>
      </c>
      <c r="M136" s="27">
        <f t="shared" si="35"/>
        <v>16.318930000000002</v>
      </c>
      <c r="N136" s="27">
        <f t="shared" si="36"/>
        <v>16.318930000000002</v>
      </c>
      <c r="O136" s="27">
        <f t="shared" si="40"/>
        <v>-816.2692400000127</v>
      </c>
      <c r="P136" s="27">
        <f t="shared" si="41"/>
        <v>816.2692400000127</v>
      </c>
    </row>
    <row r="137" spans="1:16">
      <c r="A137" s="31">
        <v>40238</v>
      </c>
      <c r="C137" s="6">
        <v>129</v>
      </c>
      <c r="D137" s="29">
        <f t="shared" ref="D137:D168" si="42">ROUND(-(+$B$9/180)*1,0)</f>
        <v>43</v>
      </c>
      <c r="E137" s="29">
        <f t="shared" si="37"/>
        <v>5547</v>
      </c>
      <c r="F137" s="29">
        <f t="shared" ref="F137:F168" si="43">$B$9+E137</f>
        <v>-2108</v>
      </c>
      <c r="G137" s="34">
        <f>+Inputs!$D$3</f>
        <v>0.37951000000000001</v>
      </c>
      <c r="I137" s="27">
        <f t="shared" si="38"/>
        <v>7655</v>
      </c>
      <c r="K137" s="27">
        <f t="shared" ref="K137:K168" si="44">D137</f>
        <v>43</v>
      </c>
      <c r="L137" s="27">
        <f t="shared" si="39"/>
        <v>5547</v>
      </c>
      <c r="M137" s="27">
        <f t="shared" ref="M137:M168" si="45">K137*G137</f>
        <v>16.318930000000002</v>
      </c>
      <c r="N137" s="27">
        <f t="shared" ref="N137:N168" si="46">M137-J137</f>
        <v>16.318930000000002</v>
      </c>
      <c r="O137" s="27">
        <f t="shared" si="40"/>
        <v>-799.95031000001268</v>
      </c>
      <c r="P137" s="27">
        <f t="shared" si="41"/>
        <v>799.95031000001268</v>
      </c>
    </row>
    <row r="138" spans="1:16">
      <c r="A138" s="30">
        <v>40269</v>
      </c>
      <c r="C138" s="6">
        <v>130</v>
      </c>
      <c r="D138" s="29">
        <f t="shared" si="42"/>
        <v>43</v>
      </c>
      <c r="E138" s="29">
        <f t="shared" ref="E138:E169" si="47">+E137+D138</f>
        <v>5590</v>
      </c>
      <c r="F138" s="29">
        <f t="shared" si="43"/>
        <v>-2065</v>
      </c>
      <c r="G138" s="34">
        <f>+Inputs!$D$3</f>
        <v>0.37951000000000001</v>
      </c>
      <c r="I138" s="27">
        <f t="shared" ref="I138:I169" si="48">+I137+H138</f>
        <v>7655</v>
      </c>
      <c r="K138" s="27">
        <f t="shared" si="44"/>
        <v>43</v>
      </c>
      <c r="L138" s="27">
        <f t="shared" ref="L138:L169" si="49">+L137+K138</f>
        <v>5590</v>
      </c>
      <c r="M138" s="27">
        <f t="shared" si="45"/>
        <v>16.318930000000002</v>
      </c>
      <c r="N138" s="27">
        <f t="shared" si="46"/>
        <v>16.318930000000002</v>
      </c>
      <c r="O138" s="27">
        <f t="shared" ref="O138:O169" si="50">+O137+N138</f>
        <v>-783.63138000001265</v>
      </c>
      <c r="P138" s="27">
        <f t="shared" ref="P138:P169" si="51">P137-N138</f>
        <v>783.63138000001265</v>
      </c>
    </row>
    <row r="139" spans="1:16">
      <c r="A139" s="31">
        <v>40299</v>
      </c>
      <c r="C139" s="6">
        <v>131</v>
      </c>
      <c r="D139" s="29">
        <f t="shared" si="42"/>
        <v>43</v>
      </c>
      <c r="E139" s="29">
        <f t="shared" si="47"/>
        <v>5633</v>
      </c>
      <c r="F139" s="29">
        <f t="shared" si="43"/>
        <v>-2022</v>
      </c>
      <c r="G139" s="34">
        <f>+Inputs!$D$3</f>
        <v>0.37951000000000001</v>
      </c>
      <c r="I139" s="27">
        <f t="shared" si="48"/>
        <v>7655</v>
      </c>
      <c r="K139" s="27">
        <f t="shared" si="44"/>
        <v>43</v>
      </c>
      <c r="L139" s="27">
        <f t="shared" si="49"/>
        <v>5633</v>
      </c>
      <c r="M139" s="27">
        <f t="shared" si="45"/>
        <v>16.318930000000002</v>
      </c>
      <c r="N139" s="27">
        <f t="shared" si="46"/>
        <v>16.318930000000002</v>
      </c>
      <c r="O139" s="27">
        <f t="shared" si="50"/>
        <v>-767.31245000001263</v>
      </c>
      <c r="P139" s="27">
        <f t="shared" si="51"/>
        <v>767.31245000001263</v>
      </c>
    </row>
    <row r="140" spans="1:16">
      <c r="A140" s="30">
        <v>40330</v>
      </c>
      <c r="C140" s="6">
        <v>132</v>
      </c>
      <c r="D140" s="29">
        <f t="shared" si="42"/>
        <v>43</v>
      </c>
      <c r="E140" s="29">
        <f t="shared" si="47"/>
        <v>5676</v>
      </c>
      <c r="F140" s="29">
        <f t="shared" si="43"/>
        <v>-1979</v>
      </c>
      <c r="G140" s="34">
        <f>+Inputs!$D$3</f>
        <v>0.37951000000000001</v>
      </c>
      <c r="I140" s="27">
        <f t="shared" si="48"/>
        <v>7655</v>
      </c>
      <c r="K140" s="27">
        <f t="shared" si="44"/>
        <v>43</v>
      </c>
      <c r="L140" s="27">
        <f t="shared" si="49"/>
        <v>5676</v>
      </c>
      <c r="M140" s="27">
        <f t="shared" si="45"/>
        <v>16.318930000000002</v>
      </c>
      <c r="N140" s="27">
        <f t="shared" si="46"/>
        <v>16.318930000000002</v>
      </c>
      <c r="O140" s="27">
        <f t="shared" si="50"/>
        <v>-750.99352000001261</v>
      </c>
      <c r="P140" s="27">
        <f t="shared" si="51"/>
        <v>750.99352000001261</v>
      </c>
    </row>
    <row r="141" spans="1:16">
      <c r="A141" s="31">
        <v>40360</v>
      </c>
      <c r="C141" s="6">
        <v>133</v>
      </c>
      <c r="D141" s="29">
        <f t="shared" si="42"/>
        <v>43</v>
      </c>
      <c r="E141" s="29">
        <f t="shared" si="47"/>
        <v>5719</v>
      </c>
      <c r="F141" s="29">
        <f t="shared" si="43"/>
        <v>-1936</v>
      </c>
      <c r="G141" s="34">
        <f>+Inputs!$D$3</f>
        <v>0.37951000000000001</v>
      </c>
      <c r="I141" s="27">
        <f t="shared" si="48"/>
        <v>7655</v>
      </c>
      <c r="K141" s="27">
        <f t="shared" si="44"/>
        <v>43</v>
      </c>
      <c r="L141" s="27">
        <f t="shared" si="49"/>
        <v>5719</v>
      </c>
      <c r="M141" s="27">
        <f t="shared" si="45"/>
        <v>16.318930000000002</v>
      </c>
      <c r="N141" s="27">
        <f t="shared" si="46"/>
        <v>16.318930000000002</v>
      </c>
      <c r="O141" s="27">
        <f t="shared" si="50"/>
        <v>-734.67459000001259</v>
      </c>
      <c r="P141" s="27">
        <f t="shared" si="51"/>
        <v>734.67459000001259</v>
      </c>
    </row>
    <row r="142" spans="1:16">
      <c r="A142" s="30">
        <v>40391</v>
      </c>
      <c r="C142" s="6">
        <v>134</v>
      </c>
      <c r="D142" s="29">
        <f t="shared" si="42"/>
        <v>43</v>
      </c>
      <c r="E142" s="29">
        <f t="shared" si="47"/>
        <v>5762</v>
      </c>
      <c r="F142" s="29">
        <f t="shared" si="43"/>
        <v>-1893</v>
      </c>
      <c r="G142" s="34">
        <f>+Inputs!$D$3</f>
        <v>0.37951000000000001</v>
      </c>
      <c r="I142" s="27">
        <f t="shared" si="48"/>
        <v>7655</v>
      </c>
      <c r="K142" s="27">
        <f t="shared" si="44"/>
        <v>43</v>
      </c>
      <c r="L142" s="27">
        <f t="shared" si="49"/>
        <v>5762</v>
      </c>
      <c r="M142" s="27">
        <f t="shared" si="45"/>
        <v>16.318930000000002</v>
      </c>
      <c r="N142" s="27">
        <f t="shared" si="46"/>
        <v>16.318930000000002</v>
      </c>
      <c r="O142" s="27">
        <f t="shared" si="50"/>
        <v>-718.35566000001256</v>
      </c>
      <c r="P142" s="27">
        <f t="shared" si="51"/>
        <v>718.35566000001256</v>
      </c>
    </row>
    <row r="143" spans="1:16">
      <c r="A143" s="31">
        <v>40422</v>
      </c>
      <c r="C143" s="6">
        <v>135</v>
      </c>
      <c r="D143" s="29">
        <f t="shared" si="42"/>
        <v>43</v>
      </c>
      <c r="E143" s="29">
        <f t="shared" si="47"/>
        <v>5805</v>
      </c>
      <c r="F143" s="29">
        <f t="shared" si="43"/>
        <v>-1850</v>
      </c>
      <c r="G143" s="34">
        <f>+Inputs!$D$3</f>
        <v>0.37951000000000001</v>
      </c>
      <c r="I143" s="27">
        <f t="shared" si="48"/>
        <v>7655</v>
      </c>
      <c r="K143" s="27">
        <f t="shared" si="44"/>
        <v>43</v>
      </c>
      <c r="L143" s="27">
        <f t="shared" si="49"/>
        <v>5805</v>
      </c>
      <c r="M143" s="27">
        <f t="shared" si="45"/>
        <v>16.318930000000002</v>
      </c>
      <c r="N143" s="27">
        <f t="shared" si="46"/>
        <v>16.318930000000002</v>
      </c>
      <c r="O143" s="27">
        <f t="shared" si="50"/>
        <v>-702.03673000001254</v>
      </c>
      <c r="P143" s="27">
        <f t="shared" si="51"/>
        <v>702.03673000001254</v>
      </c>
    </row>
    <row r="144" spans="1:16">
      <c r="A144" s="30">
        <v>40452</v>
      </c>
      <c r="C144" s="6">
        <v>136</v>
      </c>
      <c r="D144" s="29">
        <f t="shared" si="42"/>
        <v>43</v>
      </c>
      <c r="E144" s="29">
        <f t="shared" si="47"/>
        <v>5848</v>
      </c>
      <c r="F144" s="29">
        <f t="shared" si="43"/>
        <v>-1807</v>
      </c>
      <c r="G144" s="34">
        <f>+Inputs!$D$3</f>
        <v>0.37951000000000001</v>
      </c>
      <c r="I144" s="27">
        <f t="shared" si="48"/>
        <v>7655</v>
      </c>
      <c r="K144" s="27">
        <f t="shared" si="44"/>
        <v>43</v>
      </c>
      <c r="L144" s="27">
        <f t="shared" si="49"/>
        <v>5848</v>
      </c>
      <c r="M144" s="27">
        <f t="shared" si="45"/>
        <v>16.318930000000002</v>
      </c>
      <c r="N144" s="27">
        <f t="shared" si="46"/>
        <v>16.318930000000002</v>
      </c>
      <c r="O144" s="27">
        <f t="shared" si="50"/>
        <v>-685.71780000001252</v>
      </c>
      <c r="P144" s="27">
        <f t="shared" si="51"/>
        <v>685.71780000001252</v>
      </c>
    </row>
    <row r="145" spans="1:16">
      <c r="A145" s="31">
        <v>40483</v>
      </c>
      <c r="C145" s="6">
        <v>137</v>
      </c>
      <c r="D145" s="29">
        <f t="shared" si="42"/>
        <v>43</v>
      </c>
      <c r="E145" s="29">
        <f t="shared" si="47"/>
        <v>5891</v>
      </c>
      <c r="F145" s="29">
        <f t="shared" si="43"/>
        <v>-1764</v>
      </c>
      <c r="G145" s="34">
        <f>+Inputs!$D$3</f>
        <v>0.37951000000000001</v>
      </c>
      <c r="I145" s="27">
        <f t="shared" si="48"/>
        <v>7655</v>
      </c>
      <c r="K145" s="27">
        <f t="shared" si="44"/>
        <v>43</v>
      </c>
      <c r="L145" s="27">
        <f t="shared" si="49"/>
        <v>5891</v>
      </c>
      <c r="M145" s="27">
        <f t="shared" si="45"/>
        <v>16.318930000000002</v>
      </c>
      <c r="N145" s="27">
        <f t="shared" si="46"/>
        <v>16.318930000000002</v>
      </c>
      <c r="O145" s="27">
        <f t="shared" si="50"/>
        <v>-669.39887000001249</v>
      </c>
      <c r="P145" s="27">
        <f t="shared" si="51"/>
        <v>669.39887000001249</v>
      </c>
    </row>
    <row r="146" spans="1:16">
      <c r="A146" s="30">
        <v>40513</v>
      </c>
      <c r="C146" s="6">
        <v>138</v>
      </c>
      <c r="D146" s="29">
        <f t="shared" si="42"/>
        <v>43</v>
      </c>
      <c r="E146" s="29">
        <f t="shared" si="47"/>
        <v>5934</v>
      </c>
      <c r="F146" s="29">
        <f t="shared" si="43"/>
        <v>-1721</v>
      </c>
      <c r="G146" s="34">
        <f>+Inputs!$D$3</f>
        <v>0.37951000000000001</v>
      </c>
      <c r="I146" s="27">
        <f t="shared" si="48"/>
        <v>7655</v>
      </c>
      <c r="K146" s="27">
        <f t="shared" si="44"/>
        <v>43</v>
      </c>
      <c r="L146" s="27">
        <f t="shared" si="49"/>
        <v>5934</v>
      </c>
      <c r="M146" s="27">
        <f t="shared" si="45"/>
        <v>16.318930000000002</v>
      </c>
      <c r="N146" s="27">
        <f t="shared" si="46"/>
        <v>16.318930000000002</v>
      </c>
      <c r="O146" s="27">
        <f t="shared" si="50"/>
        <v>-653.07994000001247</v>
      </c>
      <c r="P146" s="27">
        <f t="shared" si="51"/>
        <v>653.07994000001247</v>
      </c>
    </row>
    <row r="147" spans="1:16">
      <c r="A147" s="31">
        <v>40544</v>
      </c>
      <c r="C147" s="6">
        <v>139</v>
      </c>
      <c r="D147" s="29">
        <f t="shared" si="42"/>
        <v>43</v>
      </c>
      <c r="E147" s="29">
        <f t="shared" si="47"/>
        <v>5977</v>
      </c>
      <c r="F147" s="29">
        <f t="shared" si="43"/>
        <v>-1678</v>
      </c>
      <c r="G147" s="34">
        <f>+Inputs!$D$3</f>
        <v>0.37951000000000001</v>
      </c>
      <c r="I147" s="27">
        <f t="shared" si="48"/>
        <v>7655</v>
      </c>
      <c r="K147" s="27">
        <f t="shared" si="44"/>
        <v>43</v>
      </c>
      <c r="L147" s="27">
        <f t="shared" si="49"/>
        <v>5977</v>
      </c>
      <c r="M147" s="27">
        <f t="shared" si="45"/>
        <v>16.318930000000002</v>
      </c>
      <c r="N147" s="27">
        <f t="shared" si="46"/>
        <v>16.318930000000002</v>
      </c>
      <c r="O147" s="27">
        <f t="shared" si="50"/>
        <v>-636.76101000001245</v>
      </c>
      <c r="P147" s="27">
        <f t="shared" si="51"/>
        <v>636.76101000001245</v>
      </c>
    </row>
    <row r="148" spans="1:16">
      <c r="A148" s="30">
        <v>40575</v>
      </c>
      <c r="C148" s="6">
        <v>140</v>
      </c>
      <c r="D148" s="29">
        <f t="shared" si="42"/>
        <v>43</v>
      </c>
      <c r="E148" s="29">
        <f t="shared" si="47"/>
        <v>6020</v>
      </c>
      <c r="F148" s="29">
        <f t="shared" si="43"/>
        <v>-1635</v>
      </c>
      <c r="G148" s="34">
        <f>+Inputs!$D$3</f>
        <v>0.37951000000000001</v>
      </c>
      <c r="I148" s="27">
        <f t="shared" si="48"/>
        <v>7655</v>
      </c>
      <c r="K148" s="27">
        <f t="shared" si="44"/>
        <v>43</v>
      </c>
      <c r="L148" s="27">
        <f t="shared" si="49"/>
        <v>6020</v>
      </c>
      <c r="M148" s="27">
        <f t="shared" si="45"/>
        <v>16.318930000000002</v>
      </c>
      <c r="N148" s="27">
        <f t="shared" si="46"/>
        <v>16.318930000000002</v>
      </c>
      <c r="O148" s="27">
        <f t="shared" si="50"/>
        <v>-620.44208000001242</v>
      </c>
      <c r="P148" s="27">
        <f t="shared" si="51"/>
        <v>620.44208000001242</v>
      </c>
    </row>
    <row r="149" spans="1:16">
      <c r="A149" s="31">
        <v>40603</v>
      </c>
      <c r="C149" s="6">
        <v>141</v>
      </c>
      <c r="D149" s="29">
        <f t="shared" si="42"/>
        <v>43</v>
      </c>
      <c r="E149" s="29">
        <f t="shared" si="47"/>
        <v>6063</v>
      </c>
      <c r="F149" s="29">
        <f t="shared" si="43"/>
        <v>-1592</v>
      </c>
      <c r="G149" s="34">
        <f>+Inputs!$D$3</f>
        <v>0.37951000000000001</v>
      </c>
      <c r="I149" s="27">
        <f t="shared" si="48"/>
        <v>7655</v>
      </c>
      <c r="K149" s="27">
        <f t="shared" si="44"/>
        <v>43</v>
      </c>
      <c r="L149" s="27">
        <f t="shared" si="49"/>
        <v>6063</v>
      </c>
      <c r="M149" s="27">
        <f t="shared" si="45"/>
        <v>16.318930000000002</v>
      </c>
      <c r="N149" s="27">
        <f t="shared" si="46"/>
        <v>16.318930000000002</v>
      </c>
      <c r="O149" s="27">
        <f t="shared" si="50"/>
        <v>-604.1231500000124</v>
      </c>
      <c r="P149" s="27">
        <f t="shared" si="51"/>
        <v>604.1231500000124</v>
      </c>
    </row>
    <row r="150" spans="1:16">
      <c r="A150" s="30">
        <v>40634</v>
      </c>
      <c r="C150" s="6">
        <v>142</v>
      </c>
      <c r="D150" s="29">
        <f t="shared" si="42"/>
        <v>43</v>
      </c>
      <c r="E150" s="29">
        <f t="shared" si="47"/>
        <v>6106</v>
      </c>
      <c r="F150" s="29">
        <f t="shared" si="43"/>
        <v>-1549</v>
      </c>
      <c r="G150" s="34">
        <f>+Inputs!$D$3</f>
        <v>0.37951000000000001</v>
      </c>
      <c r="I150" s="27">
        <f t="shared" si="48"/>
        <v>7655</v>
      </c>
      <c r="K150" s="27">
        <f t="shared" si="44"/>
        <v>43</v>
      </c>
      <c r="L150" s="27">
        <f t="shared" si="49"/>
        <v>6106</v>
      </c>
      <c r="M150" s="27">
        <f t="shared" si="45"/>
        <v>16.318930000000002</v>
      </c>
      <c r="N150" s="27">
        <f t="shared" si="46"/>
        <v>16.318930000000002</v>
      </c>
      <c r="O150" s="27">
        <f t="shared" si="50"/>
        <v>-587.80422000001238</v>
      </c>
      <c r="P150" s="27">
        <f t="shared" si="51"/>
        <v>587.80422000001238</v>
      </c>
    </row>
    <row r="151" spans="1:16">
      <c r="A151" s="31">
        <v>40664</v>
      </c>
      <c r="C151" s="6">
        <v>143</v>
      </c>
      <c r="D151" s="29">
        <f t="shared" si="42"/>
        <v>43</v>
      </c>
      <c r="E151" s="29">
        <f t="shared" si="47"/>
        <v>6149</v>
      </c>
      <c r="F151" s="29">
        <f t="shared" si="43"/>
        <v>-1506</v>
      </c>
      <c r="G151" s="34">
        <f>+Inputs!$D$3</f>
        <v>0.37951000000000001</v>
      </c>
      <c r="I151" s="27">
        <f t="shared" si="48"/>
        <v>7655</v>
      </c>
      <c r="K151" s="27">
        <f t="shared" si="44"/>
        <v>43</v>
      </c>
      <c r="L151" s="27">
        <f t="shared" si="49"/>
        <v>6149</v>
      </c>
      <c r="M151" s="27">
        <f t="shared" si="45"/>
        <v>16.318930000000002</v>
      </c>
      <c r="N151" s="27">
        <f t="shared" si="46"/>
        <v>16.318930000000002</v>
      </c>
      <c r="O151" s="27">
        <f t="shared" si="50"/>
        <v>-571.48529000001236</v>
      </c>
      <c r="P151" s="27">
        <f t="shared" si="51"/>
        <v>571.48529000001236</v>
      </c>
    </row>
    <row r="152" spans="1:16">
      <c r="A152" s="30">
        <v>40695</v>
      </c>
      <c r="C152" s="6">
        <v>144</v>
      </c>
      <c r="D152" s="29">
        <f t="shared" si="42"/>
        <v>43</v>
      </c>
      <c r="E152" s="29">
        <f t="shared" si="47"/>
        <v>6192</v>
      </c>
      <c r="F152" s="29">
        <f t="shared" si="43"/>
        <v>-1463</v>
      </c>
      <c r="G152" s="34">
        <f>+Inputs!$D$3</f>
        <v>0.37951000000000001</v>
      </c>
      <c r="I152" s="27">
        <f t="shared" si="48"/>
        <v>7655</v>
      </c>
      <c r="K152" s="27">
        <f t="shared" si="44"/>
        <v>43</v>
      </c>
      <c r="L152" s="27">
        <f t="shared" si="49"/>
        <v>6192</v>
      </c>
      <c r="M152" s="27">
        <f t="shared" si="45"/>
        <v>16.318930000000002</v>
      </c>
      <c r="N152" s="27">
        <f t="shared" si="46"/>
        <v>16.318930000000002</v>
      </c>
      <c r="O152" s="27">
        <f t="shared" si="50"/>
        <v>-555.16636000001233</v>
      </c>
      <c r="P152" s="27">
        <f t="shared" si="51"/>
        <v>555.16636000001233</v>
      </c>
    </row>
    <row r="153" spans="1:16">
      <c r="A153" s="31">
        <v>40725</v>
      </c>
      <c r="C153" s="6">
        <v>145</v>
      </c>
      <c r="D153" s="29">
        <f t="shared" si="42"/>
        <v>43</v>
      </c>
      <c r="E153" s="29">
        <f t="shared" si="47"/>
        <v>6235</v>
      </c>
      <c r="F153" s="29">
        <f t="shared" si="43"/>
        <v>-1420</v>
      </c>
      <c r="G153" s="34">
        <f>+Inputs!$D$3</f>
        <v>0.37951000000000001</v>
      </c>
      <c r="I153" s="27">
        <f t="shared" si="48"/>
        <v>7655</v>
      </c>
      <c r="K153" s="27">
        <f t="shared" si="44"/>
        <v>43</v>
      </c>
      <c r="L153" s="27">
        <f t="shared" si="49"/>
        <v>6235</v>
      </c>
      <c r="M153" s="27">
        <f t="shared" si="45"/>
        <v>16.318930000000002</v>
      </c>
      <c r="N153" s="27">
        <f t="shared" si="46"/>
        <v>16.318930000000002</v>
      </c>
      <c r="O153" s="27">
        <f t="shared" si="50"/>
        <v>-538.84743000001231</v>
      </c>
      <c r="P153" s="27">
        <f t="shared" si="51"/>
        <v>538.84743000001231</v>
      </c>
    </row>
    <row r="154" spans="1:16">
      <c r="A154" s="30">
        <v>40756</v>
      </c>
      <c r="C154" s="6">
        <v>146</v>
      </c>
      <c r="D154" s="29">
        <f t="shared" si="42"/>
        <v>43</v>
      </c>
      <c r="E154" s="29">
        <f t="shared" si="47"/>
        <v>6278</v>
      </c>
      <c r="F154" s="29">
        <f t="shared" si="43"/>
        <v>-1377</v>
      </c>
      <c r="G154" s="34">
        <f>+Inputs!$D$3</f>
        <v>0.37951000000000001</v>
      </c>
      <c r="I154" s="27">
        <f t="shared" si="48"/>
        <v>7655</v>
      </c>
      <c r="K154" s="27">
        <f t="shared" si="44"/>
        <v>43</v>
      </c>
      <c r="L154" s="27">
        <f t="shared" si="49"/>
        <v>6278</v>
      </c>
      <c r="M154" s="27">
        <f t="shared" si="45"/>
        <v>16.318930000000002</v>
      </c>
      <c r="N154" s="27">
        <f t="shared" si="46"/>
        <v>16.318930000000002</v>
      </c>
      <c r="O154" s="27">
        <f t="shared" si="50"/>
        <v>-522.52850000001229</v>
      </c>
      <c r="P154" s="27">
        <f t="shared" si="51"/>
        <v>522.52850000001229</v>
      </c>
    </row>
    <row r="155" spans="1:16">
      <c r="A155" s="31">
        <v>40787</v>
      </c>
      <c r="C155" s="6">
        <v>147</v>
      </c>
      <c r="D155" s="29">
        <f t="shared" si="42"/>
        <v>43</v>
      </c>
      <c r="E155" s="29">
        <f t="shared" si="47"/>
        <v>6321</v>
      </c>
      <c r="F155" s="29">
        <f t="shared" si="43"/>
        <v>-1334</v>
      </c>
      <c r="G155" s="34">
        <f>+Inputs!$D$3</f>
        <v>0.37951000000000001</v>
      </c>
      <c r="I155" s="27">
        <f t="shared" si="48"/>
        <v>7655</v>
      </c>
      <c r="K155" s="27">
        <f t="shared" si="44"/>
        <v>43</v>
      </c>
      <c r="L155" s="27">
        <f t="shared" si="49"/>
        <v>6321</v>
      </c>
      <c r="M155" s="27">
        <f t="shared" si="45"/>
        <v>16.318930000000002</v>
      </c>
      <c r="N155" s="27">
        <f t="shared" si="46"/>
        <v>16.318930000000002</v>
      </c>
      <c r="O155" s="27">
        <f t="shared" si="50"/>
        <v>-506.20957000001226</v>
      </c>
      <c r="P155" s="27">
        <f t="shared" si="51"/>
        <v>506.20957000001226</v>
      </c>
    </row>
    <row r="156" spans="1:16">
      <c r="A156" s="30">
        <v>40817</v>
      </c>
      <c r="C156" s="6">
        <v>148</v>
      </c>
      <c r="D156" s="29">
        <f t="shared" si="42"/>
        <v>43</v>
      </c>
      <c r="E156" s="29">
        <f t="shared" si="47"/>
        <v>6364</v>
      </c>
      <c r="F156" s="29">
        <f t="shared" si="43"/>
        <v>-1291</v>
      </c>
      <c r="G156" s="34">
        <f>+Inputs!$D$3</f>
        <v>0.37951000000000001</v>
      </c>
      <c r="I156" s="27">
        <f t="shared" si="48"/>
        <v>7655</v>
      </c>
      <c r="K156" s="27">
        <f t="shared" si="44"/>
        <v>43</v>
      </c>
      <c r="L156" s="27">
        <f t="shared" si="49"/>
        <v>6364</v>
      </c>
      <c r="M156" s="27">
        <f t="shared" si="45"/>
        <v>16.318930000000002</v>
      </c>
      <c r="N156" s="27">
        <f t="shared" si="46"/>
        <v>16.318930000000002</v>
      </c>
      <c r="O156" s="27">
        <f t="shared" si="50"/>
        <v>-489.89064000001224</v>
      </c>
      <c r="P156" s="27">
        <f t="shared" si="51"/>
        <v>489.89064000001224</v>
      </c>
    </row>
    <row r="157" spans="1:16">
      <c r="A157" s="31">
        <v>40848</v>
      </c>
      <c r="C157" s="6">
        <v>149</v>
      </c>
      <c r="D157" s="29">
        <f t="shared" si="42"/>
        <v>43</v>
      </c>
      <c r="E157" s="29">
        <f t="shared" si="47"/>
        <v>6407</v>
      </c>
      <c r="F157" s="29">
        <f t="shared" si="43"/>
        <v>-1248</v>
      </c>
      <c r="G157" s="34">
        <f>+Inputs!$D$3</f>
        <v>0.37951000000000001</v>
      </c>
      <c r="I157" s="27">
        <f t="shared" si="48"/>
        <v>7655</v>
      </c>
      <c r="K157" s="27">
        <f t="shared" si="44"/>
        <v>43</v>
      </c>
      <c r="L157" s="27">
        <f t="shared" si="49"/>
        <v>6407</v>
      </c>
      <c r="M157" s="27">
        <f t="shared" si="45"/>
        <v>16.318930000000002</v>
      </c>
      <c r="N157" s="27">
        <f t="shared" si="46"/>
        <v>16.318930000000002</v>
      </c>
      <c r="O157" s="27">
        <f t="shared" si="50"/>
        <v>-473.57171000001222</v>
      </c>
      <c r="P157" s="27">
        <f t="shared" si="51"/>
        <v>473.57171000001222</v>
      </c>
    </row>
    <row r="158" spans="1:16">
      <c r="A158" s="30">
        <v>40878</v>
      </c>
      <c r="C158" s="6">
        <v>150</v>
      </c>
      <c r="D158" s="29">
        <f t="shared" si="42"/>
        <v>43</v>
      </c>
      <c r="E158" s="29">
        <f t="shared" si="47"/>
        <v>6450</v>
      </c>
      <c r="F158" s="29">
        <f t="shared" si="43"/>
        <v>-1205</v>
      </c>
      <c r="G158" s="34">
        <f>+Inputs!$D$3</f>
        <v>0.37951000000000001</v>
      </c>
      <c r="I158" s="27">
        <f t="shared" si="48"/>
        <v>7655</v>
      </c>
      <c r="K158" s="27">
        <f t="shared" si="44"/>
        <v>43</v>
      </c>
      <c r="L158" s="27">
        <f t="shared" si="49"/>
        <v>6450</v>
      </c>
      <c r="M158" s="27">
        <f t="shared" si="45"/>
        <v>16.318930000000002</v>
      </c>
      <c r="N158" s="27">
        <f t="shared" si="46"/>
        <v>16.318930000000002</v>
      </c>
      <c r="O158" s="27">
        <f t="shared" si="50"/>
        <v>-457.25278000001219</v>
      </c>
      <c r="P158" s="27">
        <f t="shared" si="51"/>
        <v>457.25278000001219</v>
      </c>
    </row>
    <row r="159" spans="1:16">
      <c r="A159" s="31">
        <v>40909</v>
      </c>
      <c r="C159" s="6">
        <v>151</v>
      </c>
      <c r="D159" s="29">
        <f t="shared" si="42"/>
        <v>43</v>
      </c>
      <c r="E159" s="29">
        <f t="shared" si="47"/>
        <v>6493</v>
      </c>
      <c r="F159" s="29">
        <f t="shared" si="43"/>
        <v>-1162</v>
      </c>
      <c r="G159" s="34">
        <f>+Inputs!$D$3</f>
        <v>0.37951000000000001</v>
      </c>
      <c r="I159" s="27">
        <f t="shared" si="48"/>
        <v>7655</v>
      </c>
      <c r="K159" s="27">
        <f t="shared" si="44"/>
        <v>43</v>
      </c>
      <c r="L159" s="27">
        <f t="shared" si="49"/>
        <v>6493</v>
      </c>
      <c r="M159" s="27">
        <f t="shared" si="45"/>
        <v>16.318930000000002</v>
      </c>
      <c r="N159" s="27">
        <f t="shared" si="46"/>
        <v>16.318930000000002</v>
      </c>
      <c r="O159" s="27">
        <f t="shared" si="50"/>
        <v>-440.93385000001217</v>
      </c>
      <c r="P159" s="27">
        <f t="shared" si="51"/>
        <v>440.93385000001217</v>
      </c>
    </row>
    <row r="160" spans="1:16">
      <c r="A160" s="30">
        <v>40940</v>
      </c>
      <c r="C160" s="6">
        <v>152</v>
      </c>
      <c r="D160" s="29">
        <f t="shared" si="42"/>
        <v>43</v>
      </c>
      <c r="E160" s="29">
        <f t="shared" si="47"/>
        <v>6536</v>
      </c>
      <c r="F160" s="29">
        <f t="shared" si="43"/>
        <v>-1119</v>
      </c>
      <c r="G160" s="34">
        <f>+Inputs!$D$3</f>
        <v>0.37951000000000001</v>
      </c>
      <c r="I160" s="27">
        <f t="shared" si="48"/>
        <v>7655</v>
      </c>
      <c r="K160" s="27">
        <f t="shared" si="44"/>
        <v>43</v>
      </c>
      <c r="L160" s="27">
        <f t="shared" si="49"/>
        <v>6536</v>
      </c>
      <c r="M160" s="27">
        <f t="shared" si="45"/>
        <v>16.318930000000002</v>
      </c>
      <c r="N160" s="27">
        <f t="shared" si="46"/>
        <v>16.318930000000002</v>
      </c>
      <c r="O160" s="27">
        <f t="shared" si="50"/>
        <v>-424.61492000001215</v>
      </c>
      <c r="P160" s="27">
        <f t="shared" si="51"/>
        <v>424.61492000001215</v>
      </c>
    </row>
    <row r="161" spans="1:16">
      <c r="A161" s="31">
        <v>40969</v>
      </c>
      <c r="C161" s="6">
        <v>153</v>
      </c>
      <c r="D161" s="29">
        <f t="shared" si="42"/>
        <v>43</v>
      </c>
      <c r="E161" s="29">
        <f t="shared" si="47"/>
        <v>6579</v>
      </c>
      <c r="F161" s="29">
        <f t="shared" si="43"/>
        <v>-1076</v>
      </c>
      <c r="G161" s="34">
        <f>+Inputs!$D$3</f>
        <v>0.37951000000000001</v>
      </c>
      <c r="I161" s="27">
        <f t="shared" si="48"/>
        <v>7655</v>
      </c>
      <c r="K161" s="27">
        <f t="shared" si="44"/>
        <v>43</v>
      </c>
      <c r="L161" s="27">
        <f t="shared" si="49"/>
        <v>6579</v>
      </c>
      <c r="M161" s="27">
        <f t="shared" si="45"/>
        <v>16.318930000000002</v>
      </c>
      <c r="N161" s="27">
        <f t="shared" si="46"/>
        <v>16.318930000000002</v>
      </c>
      <c r="O161" s="27">
        <f t="shared" si="50"/>
        <v>-408.29599000001213</v>
      </c>
      <c r="P161" s="27">
        <f t="shared" si="51"/>
        <v>408.29599000001213</v>
      </c>
    </row>
    <row r="162" spans="1:16">
      <c r="A162" s="30">
        <v>41000</v>
      </c>
      <c r="C162" s="6">
        <v>154</v>
      </c>
      <c r="D162" s="29">
        <f t="shared" si="42"/>
        <v>43</v>
      </c>
      <c r="E162" s="29">
        <f t="shared" si="47"/>
        <v>6622</v>
      </c>
      <c r="F162" s="29">
        <f t="shared" si="43"/>
        <v>-1033</v>
      </c>
      <c r="G162" s="34">
        <f>+Inputs!$D$3</f>
        <v>0.37951000000000001</v>
      </c>
      <c r="I162" s="27">
        <f t="shared" si="48"/>
        <v>7655</v>
      </c>
      <c r="K162" s="27">
        <f t="shared" si="44"/>
        <v>43</v>
      </c>
      <c r="L162" s="27">
        <f t="shared" si="49"/>
        <v>6622</v>
      </c>
      <c r="M162" s="27">
        <f t="shared" si="45"/>
        <v>16.318930000000002</v>
      </c>
      <c r="N162" s="27">
        <f t="shared" si="46"/>
        <v>16.318930000000002</v>
      </c>
      <c r="O162" s="27">
        <f t="shared" si="50"/>
        <v>-391.9770600000121</v>
      </c>
      <c r="P162" s="27">
        <f t="shared" si="51"/>
        <v>391.9770600000121</v>
      </c>
    </row>
    <row r="163" spans="1:16">
      <c r="A163" s="31">
        <v>41030</v>
      </c>
      <c r="C163" s="6">
        <v>155</v>
      </c>
      <c r="D163" s="29">
        <f t="shared" si="42"/>
        <v>43</v>
      </c>
      <c r="E163" s="29">
        <f t="shared" si="47"/>
        <v>6665</v>
      </c>
      <c r="F163" s="29">
        <f t="shared" si="43"/>
        <v>-990</v>
      </c>
      <c r="G163" s="34">
        <f>+Inputs!$D$3</f>
        <v>0.37951000000000001</v>
      </c>
      <c r="I163" s="27">
        <f t="shared" si="48"/>
        <v>7655</v>
      </c>
      <c r="K163" s="27">
        <f t="shared" si="44"/>
        <v>43</v>
      </c>
      <c r="L163" s="27">
        <f t="shared" si="49"/>
        <v>6665</v>
      </c>
      <c r="M163" s="27">
        <f t="shared" si="45"/>
        <v>16.318930000000002</v>
      </c>
      <c r="N163" s="27">
        <f t="shared" si="46"/>
        <v>16.318930000000002</v>
      </c>
      <c r="O163" s="27">
        <f t="shared" si="50"/>
        <v>-375.65813000001208</v>
      </c>
      <c r="P163" s="27">
        <f t="shared" si="51"/>
        <v>375.65813000001208</v>
      </c>
    </row>
    <row r="164" spans="1:16">
      <c r="A164" s="30">
        <v>41061</v>
      </c>
      <c r="C164" s="6">
        <v>156</v>
      </c>
      <c r="D164" s="29">
        <f t="shared" si="42"/>
        <v>43</v>
      </c>
      <c r="E164" s="29">
        <f t="shared" si="47"/>
        <v>6708</v>
      </c>
      <c r="F164" s="29">
        <f t="shared" si="43"/>
        <v>-947</v>
      </c>
      <c r="G164" s="34">
        <f>+Inputs!$D$3</f>
        <v>0.37951000000000001</v>
      </c>
      <c r="I164" s="27">
        <f t="shared" si="48"/>
        <v>7655</v>
      </c>
      <c r="K164" s="27">
        <f t="shared" si="44"/>
        <v>43</v>
      </c>
      <c r="L164" s="27">
        <f t="shared" si="49"/>
        <v>6708</v>
      </c>
      <c r="M164" s="27">
        <f t="shared" si="45"/>
        <v>16.318930000000002</v>
      </c>
      <c r="N164" s="27">
        <f t="shared" si="46"/>
        <v>16.318930000000002</v>
      </c>
      <c r="O164" s="27">
        <f t="shared" si="50"/>
        <v>-359.33920000001206</v>
      </c>
      <c r="P164" s="27">
        <f t="shared" si="51"/>
        <v>359.33920000001206</v>
      </c>
    </row>
    <row r="165" spans="1:16">
      <c r="A165" s="31">
        <v>41091</v>
      </c>
      <c r="C165" s="6">
        <v>157</v>
      </c>
      <c r="D165" s="29">
        <f t="shared" si="42"/>
        <v>43</v>
      </c>
      <c r="E165" s="29">
        <f t="shared" si="47"/>
        <v>6751</v>
      </c>
      <c r="F165" s="29">
        <f t="shared" si="43"/>
        <v>-904</v>
      </c>
      <c r="G165" s="34">
        <f>+Inputs!$D$3</f>
        <v>0.37951000000000001</v>
      </c>
      <c r="I165" s="27">
        <f t="shared" si="48"/>
        <v>7655</v>
      </c>
      <c r="K165" s="27">
        <f t="shared" si="44"/>
        <v>43</v>
      </c>
      <c r="L165" s="27">
        <f t="shared" si="49"/>
        <v>6751</v>
      </c>
      <c r="M165" s="27">
        <f t="shared" si="45"/>
        <v>16.318930000000002</v>
      </c>
      <c r="N165" s="27">
        <f t="shared" si="46"/>
        <v>16.318930000000002</v>
      </c>
      <c r="O165" s="27">
        <f t="shared" si="50"/>
        <v>-343.02027000001203</v>
      </c>
      <c r="P165" s="27">
        <f t="shared" si="51"/>
        <v>343.02027000001203</v>
      </c>
    </row>
    <row r="166" spans="1:16">
      <c r="A166" s="30">
        <v>41122</v>
      </c>
      <c r="C166" s="6">
        <v>158</v>
      </c>
      <c r="D166" s="29">
        <f t="shared" si="42"/>
        <v>43</v>
      </c>
      <c r="E166" s="29">
        <f t="shared" si="47"/>
        <v>6794</v>
      </c>
      <c r="F166" s="29">
        <f t="shared" si="43"/>
        <v>-861</v>
      </c>
      <c r="G166" s="34">
        <f>+Inputs!$D$3</f>
        <v>0.37951000000000001</v>
      </c>
      <c r="I166" s="27">
        <f t="shared" si="48"/>
        <v>7655</v>
      </c>
      <c r="K166" s="27">
        <f t="shared" si="44"/>
        <v>43</v>
      </c>
      <c r="L166" s="27">
        <f t="shared" si="49"/>
        <v>6794</v>
      </c>
      <c r="M166" s="27">
        <f t="shared" si="45"/>
        <v>16.318930000000002</v>
      </c>
      <c r="N166" s="27">
        <f t="shared" si="46"/>
        <v>16.318930000000002</v>
      </c>
      <c r="O166" s="27">
        <f t="shared" si="50"/>
        <v>-326.70134000001201</v>
      </c>
      <c r="P166" s="27">
        <f t="shared" si="51"/>
        <v>326.70134000001201</v>
      </c>
    </row>
    <row r="167" spans="1:16">
      <c r="A167" s="31">
        <v>41153</v>
      </c>
      <c r="C167" s="6">
        <v>159</v>
      </c>
      <c r="D167" s="29">
        <f t="shared" si="42"/>
        <v>43</v>
      </c>
      <c r="E167" s="29">
        <f t="shared" si="47"/>
        <v>6837</v>
      </c>
      <c r="F167" s="29">
        <f t="shared" si="43"/>
        <v>-818</v>
      </c>
      <c r="G167" s="34">
        <f>+Inputs!$D$3</f>
        <v>0.37951000000000001</v>
      </c>
      <c r="I167" s="27">
        <f t="shared" si="48"/>
        <v>7655</v>
      </c>
      <c r="K167" s="27">
        <f t="shared" si="44"/>
        <v>43</v>
      </c>
      <c r="L167" s="27">
        <f t="shared" si="49"/>
        <v>6837</v>
      </c>
      <c r="M167" s="27">
        <f t="shared" si="45"/>
        <v>16.318930000000002</v>
      </c>
      <c r="N167" s="27">
        <f t="shared" si="46"/>
        <v>16.318930000000002</v>
      </c>
      <c r="O167" s="27">
        <f t="shared" si="50"/>
        <v>-310.38241000001199</v>
      </c>
      <c r="P167" s="27">
        <f t="shared" si="51"/>
        <v>310.38241000001199</v>
      </c>
    </row>
    <row r="168" spans="1:16">
      <c r="A168" s="30">
        <v>41183</v>
      </c>
      <c r="C168" s="6">
        <v>160</v>
      </c>
      <c r="D168" s="29">
        <f t="shared" si="42"/>
        <v>43</v>
      </c>
      <c r="E168" s="29">
        <f t="shared" si="47"/>
        <v>6880</v>
      </c>
      <c r="F168" s="29">
        <f t="shared" si="43"/>
        <v>-775</v>
      </c>
      <c r="G168" s="34">
        <f>+Inputs!$D$3</f>
        <v>0.37951000000000001</v>
      </c>
      <c r="I168" s="27">
        <f t="shared" si="48"/>
        <v>7655</v>
      </c>
      <c r="K168" s="27">
        <f t="shared" si="44"/>
        <v>43</v>
      </c>
      <c r="L168" s="27">
        <f t="shared" si="49"/>
        <v>6880</v>
      </c>
      <c r="M168" s="27">
        <f t="shared" si="45"/>
        <v>16.318930000000002</v>
      </c>
      <c r="N168" s="27">
        <f t="shared" si="46"/>
        <v>16.318930000000002</v>
      </c>
      <c r="O168" s="27">
        <f t="shared" si="50"/>
        <v>-294.06348000001196</v>
      </c>
      <c r="P168" s="27">
        <f t="shared" si="51"/>
        <v>294.06348000001196</v>
      </c>
    </row>
    <row r="169" spans="1:16">
      <c r="A169" s="31">
        <v>41214</v>
      </c>
      <c r="C169" s="6">
        <v>161</v>
      </c>
      <c r="D169" s="29">
        <f t="shared" ref="D169:D187" si="52">ROUND(-(+$B$9/180)*1,0)</f>
        <v>43</v>
      </c>
      <c r="E169" s="29">
        <f t="shared" si="47"/>
        <v>6923</v>
      </c>
      <c r="F169" s="29">
        <f t="shared" ref="F169:F188" si="53">$B$9+E169</f>
        <v>-732</v>
      </c>
      <c r="G169" s="34">
        <f>+Inputs!$D$3</f>
        <v>0.37951000000000001</v>
      </c>
      <c r="I169" s="27">
        <f t="shared" si="48"/>
        <v>7655</v>
      </c>
      <c r="K169" s="27">
        <f t="shared" ref="K169:K188" si="54">D169</f>
        <v>43</v>
      </c>
      <c r="L169" s="27">
        <f t="shared" si="49"/>
        <v>6923</v>
      </c>
      <c r="M169" s="27">
        <f t="shared" ref="M169:M188" si="55">K169*G169</f>
        <v>16.318930000000002</v>
      </c>
      <c r="N169" s="27">
        <f t="shared" ref="N169:N188" si="56">M169-J169</f>
        <v>16.318930000000002</v>
      </c>
      <c r="O169" s="27">
        <f t="shared" si="50"/>
        <v>-277.74455000001194</v>
      </c>
      <c r="P169" s="27">
        <f t="shared" si="51"/>
        <v>277.74455000001194</v>
      </c>
    </row>
    <row r="170" spans="1:16">
      <c r="A170" s="30">
        <v>41244</v>
      </c>
      <c r="C170" s="6">
        <v>162</v>
      </c>
      <c r="D170" s="29">
        <f t="shared" si="52"/>
        <v>43</v>
      </c>
      <c r="E170" s="29">
        <f t="shared" ref="E170:E188" si="57">+E169+D170</f>
        <v>6966</v>
      </c>
      <c r="F170" s="29">
        <f t="shared" si="53"/>
        <v>-689</v>
      </c>
      <c r="G170" s="34">
        <f>+Inputs!$D$3</f>
        <v>0.37951000000000001</v>
      </c>
      <c r="I170" s="27">
        <f t="shared" ref="I170:I188" si="58">+I169+H170</f>
        <v>7655</v>
      </c>
      <c r="K170" s="27">
        <f t="shared" si="54"/>
        <v>43</v>
      </c>
      <c r="L170" s="27">
        <f t="shared" ref="L170:L188" si="59">+L169+K170</f>
        <v>6966</v>
      </c>
      <c r="M170" s="27">
        <f t="shared" si="55"/>
        <v>16.318930000000002</v>
      </c>
      <c r="N170" s="27">
        <f t="shared" si="56"/>
        <v>16.318930000000002</v>
      </c>
      <c r="O170" s="27">
        <f t="shared" ref="O170:O188" si="60">+O169+N170</f>
        <v>-261.42562000001192</v>
      </c>
      <c r="P170" s="27">
        <f t="shared" ref="P170:P188" si="61">P169-N170</f>
        <v>261.42562000001192</v>
      </c>
    </row>
    <row r="171" spans="1:16">
      <c r="A171" s="31">
        <v>41275</v>
      </c>
      <c r="C171" s="6">
        <v>163</v>
      </c>
      <c r="D171" s="29">
        <f t="shared" si="52"/>
        <v>43</v>
      </c>
      <c r="E171" s="29">
        <f t="shared" si="57"/>
        <v>7009</v>
      </c>
      <c r="F171" s="29">
        <f t="shared" si="53"/>
        <v>-646</v>
      </c>
      <c r="G171" s="34">
        <f>+Inputs!$D$3</f>
        <v>0.37951000000000001</v>
      </c>
      <c r="I171" s="27">
        <f t="shared" si="58"/>
        <v>7655</v>
      </c>
      <c r="K171" s="27">
        <f t="shared" si="54"/>
        <v>43</v>
      </c>
      <c r="L171" s="27">
        <f t="shared" si="59"/>
        <v>7009</v>
      </c>
      <c r="M171" s="27">
        <f t="shared" si="55"/>
        <v>16.318930000000002</v>
      </c>
      <c r="N171" s="27">
        <f t="shared" si="56"/>
        <v>16.318930000000002</v>
      </c>
      <c r="O171" s="27">
        <f t="shared" si="60"/>
        <v>-245.10669000001192</v>
      </c>
      <c r="P171" s="27">
        <f t="shared" si="61"/>
        <v>245.10669000001192</v>
      </c>
    </row>
    <row r="172" spans="1:16">
      <c r="A172" s="30">
        <v>41306</v>
      </c>
      <c r="C172" s="6">
        <v>164</v>
      </c>
      <c r="D172" s="29">
        <f t="shared" si="52"/>
        <v>43</v>
      </c>
      <c r="E172" s="29">
        <f t="shared" si="57"/>
        <v>7052</v>
      </c>
      <c r="F172" s="29">
        <f t="shared" si="53"/>
        <v>-603</v>
      </c>
      <c r="G172" s="34">
        <f>+Inputs!$D$3</f>
        <v>0.37951000000000001</v>
      </c>
      <c r="I172" s="27">
        <f t="shared" si="58"/>
        <v>7655</v>
      </c>
      <c r="K172" s="27">
        <f t="shared" si="54"/>
        <v>43</v>
      </c>
      <c r="L172" s="27">
        <f t="shared" si="59"/>
        <v>7052</v>
      </c>
      <c r="M172" s="27">
        <f t="shared" si="55"/>
        <v>16.318930000000002</v>
      </c>
      <c r="N172" s="27">
        <f t="shared" si="56"/>
        <v>16.318930000000002</v>
      </c>
      <c r="O172" s="27">
        <f t="shared" si="60"/>
        <v>-228.78776000001193</v>
      </c>
      <c r="P172" s="27">
        <f t="shared" si="61"/>
        <v>228.78776000001193</v>
      </c>
    </row>
    <row r="173" spans="1:16">
      <c r="A173" s="31">
        <v>41334</v>
      </c>
      <c r="C173" s="6">
        <v>165</v>
      </c>
      <c r="D173" s="29">
        <f t="shared" si="52"/>
        <v>43</v>
      </c>
      <c r="E173" s="29">
        <f t="shared" si="57"/>
        <v>7095</v>
      </c>
      <c r="F173" s="29">
        <f t="shared" si="53"/>
        <v>-560</v>
      </c>
      <c r="G173" s="34">
        <f>+Inputs!$D$3</f>
        <v>0.37951000000000001</v>
      </c>
      <c r="I173" s="27">
        <f t="shared" si="58"/>
        <v>7655</v>
      </c>
      <c r="K173" s="27">
        <f t="shared" si="54"/>
        <v>43</v>
      </c>
      <c r="L173" s="27">
        <f t="shared" si="59"/>
        <v>7095</v>
      </c>
      <c r="M173" s="27">
        <f t="shared" si="55"/>
        <v>16.318930000000002</v>
      </c>
      <c r="N173" s="27">
        <f t="shared" si="56"/>
        <v>16.318930000000002</v>
      </c>
      <c r="O173" s="27">
        <f t="shared" si="60"/>
        <v>-212.46883000001193</v>
      </c>
      <c r="P173" s="27">
        <f t="shared" si="61"/>
        <v>212.46883000001193</v>
      </c>
    </row>
    <row r="174" spans="1:16">
      <c r="A174" s="30">
        <v>41365</v>
      </c>
      <c r="C174" s="6">
        <v>166</v>
      </c>
      <c r="D174" s="29">
        <f t="shared" si="52"/>
        <v>43</v>
      </c>
      <c r="E174" s="29">
        <f t="shared" si="57"/>
        <v>7138</v>
      </c>
      <c r="F174" s="29">
        <f t="shared" si="53"/>
        <v>-517</v>
      </c>
      <c r="G174" s="34">
        <f>+Inputs!$D$3</f>
        <v>0.37951000000000001</v>
      </c>
      <c r="I174" s="27">
        <f t="shared" si="58"/>
        <v>7655</v>
      </c>
      <c r="K174" s="27">
        <f t="shared" si="54"/>
        <v>43</v>
      </c>
      <c r="L174" s="27">
        <f t="shared" si="59"/>
        <v>7138</v>
      </c>
      <c r="M174" s="27">
        <f t="shared" si="55"/>
        <v>16.318930000000002</v>
      </c>
      <c r="N174" s="27">
        <f t="shared" si="56"/>
        <v>16.318930000000002</v>
      </c>
      <c r="O174" s="27">
        <f t="shared" si="60"/>
        <v>-196.14990000001194</v>
      </c>
      <c r="P174" s="27">
        <f t="shared" si="61"/>
        <v>196.14990000001194</v>
      </c>
    </row>
    <row r="175" spans="1:16">
      <c r="A175" s="31">
        <v>41395</v>
      </c>
      <c r="C175" s="6">
        <v>167</v>
      </c>
      <c r="D175" s="29">
        <f t="shared" si="52"/>
        <v>43</v>
      </c>
      <c r="E175" s="29">
        <f t="shared" si="57"/>
        <v>7181</v>
      </c>
      <c r="F175" s="29">
        <f t="shared" si="53"/>
        <v>-474</v>
      </c>
      <c r="G175" s="34">
        <f>+Inputs!$D$3</f>
        <v>0.37951000000000001</v>
      </c>
      <c r="I175" s="27">
        <f t="shared" si="58"/>
        <v>7655</v>
      </c>
      <c r="K175" s="27">
        <f t="shared" si="54"/>
        <v>43</v>
      </c>
      <c r="L175" s="27">
        <f t="shared" si="59"/>
        <v>7181</v>
      </c>
      <c r="M175" s="27">
        <f t="shared" si="55"/>
        <v>16.318930000000002</v>
      </c>
      <c r="N175" s="27">
        <f t="shared" si="56"/>
        <v>16.318930000000002</v>
      </c>
      <c r="O175" s="27">
        <f t="shared" si="60"/>
        <v>-179.83097000001194</v>
      </c>
      <c r="P175" s="27">
        <f t="shared" si="61"/>
        <v>179.83097000001194</v>
      </c>
    </row>
    <row r="176" spans="1:16">
      <c r="A176" s="30">
        <v>41426</v>
      </c>
      <c r="C176" s="6">
        <v>168</v>
      </c>
      <c r="D176" s="29">
        <f t="shared" si="52"/>
        <v>43</v>
      </c>
      <c r="E176" s="29">
        <f t="shared" si="57"/>
        <v>7224</v>
      </c>
      <c r="F176" s="29">
        <f t="shared" si="53"/>
        <v>-431</v>
      </c>
      <c r="G176" s="34">
        <f>+Inputs!$D$3</f>
        <v>0.37951000000000001</v>
      </c>
      <c r="I176" s="27">
        <f t="shared" si="58"/>
        <v>7655</v>
      </c>
      <c r="K176" s="27">
        <f t="shared" si="54"/>
        <v>43</v>
      </c>
      <c r="L176" s="27">
        <f t="shared" si="59"/>
        <v>7224</v>
      </c>
      <c r="M176" s="27">
        <f t="shared" si="55"/>
        <v>16.318930000000002</v>
      </c>
      <c r="N176" s="27">
        <f t="shared" si="56"/>
        <v>16.318930000000002</v>
      </c>
      <c r="O176" s="27">
        <f t="shared" si="60"/>
        <v>-163.51204000001195</v>
      </c>
      <c r="P176" s="27">
        <f t="shared" si="61"/>
        <v>163.51204000001195</v>
      </c>
    </row>
    <row r="177" spans="1:20">
      <c r="A177" s="31">
        <v>41456</v>
      </c>
      <c r="C177" s="6">
        <v>169</v>
      </c>
      <c r="D177" s="29">
        <f t="shared" si="52"/>
        <v>43</v>
      </c>
      <c r="E177" s="29">
        <f t="shared" si="57"/>
        <v>7267</v>
      </c>
      <c r="F177" s="29">
        <f t="shared" si="53"/>
        <v>-388</v>
      </c>
      <c r="G177" s="34">
        <f>+Inputs!$D$3</f>
        <v>0.37951000000000001</v>
      </c>
      <c r="I177" s="27">
        <f t="shared" si="58"/>
        <v>7655</v>
      </c>
      <c r="K177" s="27">
        <f t="shared" si="54"/>
        <v>43</v>
      </c>
      <c r="L177" s="27">
        <f t="shared" si="59"/>
        <v>7267</v>
      </c>
      <c r="M177" s="27">
        <f t="shared" si="55"/>
        <v>16.318930000000002</v>
      </c>
      <c r="N177" s="27">
        <f t="shared" si="56"/>
        <v>16.318930000000002</v>
      </c>
      <c r="O177" s="27">
        <f t="shared" si="60"/>
        <v>-147.19311000001196</v>
      </c>
      <c r="P177" s="27">
        <f t="shared" si="61"/>
        <v>147.19311000001196</v>
      </c>
    </row>
    <row r="178" spans="1:20">
      <c r="A178" s="30">
        <v>41487</v>
      </c>
      <c r="C178" s="6">
        <v>170</v>
      </c>
      <c r="D178" s="29">
        <f t="shared" si="52"/>
        <v>43</v>
      </c>
      <c r="E178" s="29">
        <f t="shared" si="57"/>
        <v>7310</v>
      </c>
      <c r="F178" s="29">
        <f t="shared" si="53"/>
        <v>-345</v>
      </c>
      <c r="G178" s="34">
        <f>+Inputs!$D$3</f>
        <v>0.37951000000000001</v>
      </c>
      <c r="I178" s="27">
        <f t="shared" si="58"/>
        <v>7655</v>
      </c>
      <c r="K178" s="27">
        <f t="shared" si="54"/>
        <v>43</v>
      </c>
      <c r="L178" s="27">
        <f t="shared" si="59"/>
        <v>7310</v>
      </c>
      <c r="M178" s="27">
        <f t="shared" si="55"/>
        <v>16.318930000000002</v>
      </c>
      <c r="N178" s="27">
        <f t="shared" si="56"/>
        <v>16.318930000000002</v>
      </c>
      <c r="O178" s="27">
        <f t="shared" si="60"/>
        <v>-130.87418000001196</v>
      </c>
      <c r="P178" s="27">
        <f t="shared" si="61"/>
        <v>130.87418000001196</v>
      </c>
    </row>
    <row r="179" spans="1:20">
      <c r="A179" s="31">
        <v>41518</v>
      </c>
      <c r="C179" s="6">
        <v>171</v>
      </c>
      <c r="D179" s="29">
        <f t="shared" si="52"/>
        <v>43</v>
      </c>
      <c r="E179" s="29">
        <f t="shared" si="57"/>
        <v>7353</v>
      </c>
      <c r="F179" s="29">
        <f t="shared" si="53"/>
        <v>-302</v>
      </c>
      <c r="G179" s="34">
        <f>+Inputs!$D$3</f>
        <v>0.37951000000000001</v>
      </c>
      <c r="I179" s="27">
        <f t="shared" si="58"/>
        <v>7655</v>
      </c>
      <c r="K179" s="27">
        <f t="shared" si="54"/>
        <v>43</v>
      </c>
      <c r="L179" s="27">
        <f t="shared" si="59"/>
        <v>7353</v>
      </c>
      <c r="M179" s="27">
        <f t="shared" si="55"/>
        <v>16.318930000000002</v>
      </c>
      <c r="N179" s="27">
        <f t="shared" si="56"/>
        <v>16.318930000000002</v>
      </c>
      <c r="O179" s="27">
        <f t="shared" si="60"/>
        <v>-114.55525000001197</v>
      </c>
      <c r="P179" s="27">
        <f t="shared" si="61"/>
        <v>114.55525000001197</v>
      </c>
    </row>
    <row r="180" spans="1:20">
      <c r="A180" s="30">
        <v>41548</v>
      </c>
      <c r="C180" s="6">
        <v>172</v>
      </c>
      <c r="D180" s="29">
        <f t="shared" si="52"/>
        <v>43</v>
      </c>
      <c r="E180" s="29">
        <f t="shared" si="57"/>
        <v>7396</v>
      </c>
      <c r="F180" s="29">
        <f t="shared" si="53"/>
        <v>-259</v>
      </c>
      <c r="G180" s="34">
        <f>+Inputs!$D$3</f>
        <v>0.37951000000000001</v>
      </c>
      <c r="I180" s="27">
        <f t="shared" si="58"/>
        <v>7655</v>
      </c>
      <c r="K180" s="27">
        <f t="shared" si="54"/>
        <v>43</v>
      </c>
      <c r="L180" s="27">
        <f t="shared" si="59"/>
        <v>7396</v>
      </c>
      <c r="M180" s="27">
        <f t="shared" si="55"/>
        <v>16.318930000000002</v>
      </c>
      <c r="N180" s="27">
        <f t="shared" si="56"/>
        <v>16.318930000000002</v>
      </c>
      <c r="O180" s="27">
        <f t="shared" si="60"/>
        <v>-98.236320000011972</v>
      </c>
      <c r="P180" s="27">
        <f t="shared" si="61"/>
        <v>98.236320000011972</v>
      </c>
    </row>
    <row r="181" spans="1:20">
      <c r="A181" s="31">
        <v>41579</v>
      </c>
      <c r="C181" s="6">
        <v>173</v>
      </c>
      <c r="D181" s="29">
        <f t="shared" si="52"/>
        <v>43</v>
      </c>
      <c r="E181" s="29">
        <f t="shared" si="57"/>
        <v>7439</v>
      </c>
      <c r="F181" s="29">
        <f t="shared" si="53"/>
        <v>-216</v>
      </c>
      <c r="G181" s="34">
        <f>+Inputs!$D$3</f>
        <v>0.37951000000000001</v>
      </c>
      <c r="I181" s="27">
        <f t="shared" si="58"/>
        <v>7655</v>
      </c>
      <c r="K181" s="27">
        <f t="shared" si="54"/>
        <v>43</v>
      </c>
      <c r="L181" s="27">
        <f t="shared" si="59"/>
        <v>7439</v>
      </c>
      <c r="M181" s="27">
        <f t="shared" si="55"/>
        <v>16.318930000000002</v>
      </c>
      <c r="N181" s="27">
        <f t="shared" si="56"/>
        <v>16.318930000000002</v>
      </c>
      <c r="O181" s="27">
        <f t="shared" si="60"/>
        <v>-81.917390000011977</v>
      </c>
      <c r="P181" s="27">
        <f t="shared" si="61"/>
        <v>81.917390000011977</v>
      </c>
    </row>
    <row r="182" spans="1:20">
      <c r="A182" s="30">
        <v>41609</v>
      </c>
      <c r="C182" s="6">
        <v>174</v>
      </c>
      <c r="D182" s="29">
        <f t="shared" si="52"/>
        <v>43</v>
      </c>
      <c r="E182" s="29">
        <f t="shared" si="57"/>
        <v>7482</v>
      </c>
      <c r="F182" s="29">
        <f t="shared" si="53"/>
        <v>-173</v>
      </c>
      <c r="G182" s="34">
        <f>+Inputs!$D$3</f>
        <v>0.37951000000000001</v>
      </c>
      <c r="I182" s="27">
        <f t="shared" si="58"/>
        <v>7655</v>
      </c>
      <c r="K182" s="27">
        <f t="shared" si="54"/>
        <v>43</v>
      </c>
      <c r="L182" s="27">
        <f t="shared" si="59"/>
        <v>7482</v>
      </c>
      <c r="M182" s="27">
        <f t="shared" si="55"/>
        <v>16.318930000000002</v>
      </c>
      <c r="N182" s="27">
        <f t="shared" si="56"/>
        <v>16.318930000000002</v>
      </c>
      <c r="O182" s="27">
        <f t="shared" si="60"/>
        <v>-65.598460000011983</v>
      </c>
      <c r="P182" s="27">
        <f t="shared" si="61"/>
        <v>65.598460000011983</v>
      </c>
    </row>
    <row r="183" spans="1:20">
      <c r="A183" s="31">
        <v>41640</v>
      </c>
      <c r="C183" s="6">
        <v>175</v>
      </c>
      <c r="D183" s="29">
        <f t="shared" si="52"/>
        <v>43</v>
      </c>
      <c r="E183" s="29">
        <f t="shared" si="57"/>
        <v>7525</v>
      </c>
      <c r="F183" s="29">
        <f t="shared" si="53"/>
        <v>-130</v>
      </c>
      <c r="G183" s="34">
        <f>+Inputs!$D$3</f>
        <v>0.37951000000000001</v>
      </c>
      <c r="I183" s="27">
        <f t="shared" si="58"/>
        <v>7655</v>
      </c>
      <c r="K183" s="27">
        <f t="shared" si="54"/>
        <v>43</v>
      </c>
      <c r="L183" s="27">
        <f t="shared" si="59"/>
        <v>7525</v>
      </c>
      <c r="M183" s="27">
        <f t="shared" si="55"/>
        <v>16.318930000000002</v>
      </c>
      <c r="N183" s="27">
        <f t="shared" si="56"/>
        <v>16.318930000000002</v>
      </c>
      <c r="O183" s="27">
        <f t="shared" si="60"/>
        <v>-49.279530000011981</v>
      </c>
      <c r="P183" s="27">
        <f t="shared" si="61"/>
        <v>49.279530000011981</v>
      </c>
    </row>
    <row r="184" spans="1:20">
      <c r="A184" s="30">
        <v>41671</v>
      </c>
      <c r="C184" s="6">
        <v>176</v>
      </c>
      <c r="D184" s="29">
        <f t="shared" si="52"/>
        <v>43</v>
      </c>
      <c r="E184" s="29">
        <f t="shared" si="57"/>
        <v>7568</v>
      </c>
      <c r="F184" s="29">
        <f t="shared" si="53"/>
        <v>-87</v>
      </c>
      <c r="G184" s="34">
        <f>+Inputs!$D$3</f>
        <v>0.37951000000000001</v>
      </c>
      <c r="I184" s="27">
        <f t="shared" si="58"/>
        <v>7655</v>
      </c>
      <c r="K184" s="27">
        <f t="shared" si="54"/>
        <v>43</v>
      </c>
      <c r="L184" s="27">
        <f t="shared" si="59"/>
        <v>7568</v>
      </c>
      <c r="M184" s="27">
        <f t="shared" si="55"/>
        <v>16.318930000000002</v>
      </c>
      <c r="N184" s="27">
        <f t="shared" si="56"/>
        <v>16.318930000000002</v>
      </c>
      <c r="O184" s="27">
        <f t="shared" si="60"/>
        <v>-32.960600000011979</v>
      </c>
      <c r="P184" s="27">
        <f t="shared" si="61"/>
        <v>32.960600000011979</v>
      </c>
    </row>
    <row r="185" spans="1:20">
      <c r="A185" s="31">
        <v>41699</v>
      </c>
      <c r="C185" s="6">
        <v>177</v>
      </c>
      <c r="D185" s="29">
        <f t="shared" si="52"/>
        <v>43</v>
      </c>
      <c r="E185" s="29">
        <f t="shared" si="57"/>
        <v>7611</v>
      </c>
      <c r="F185" s="29">
        <f t="shared" si="53"/>
        <v>-44</v>
      </c>
      <c r="G185" s="34">
        <f>+Inputs!$D$3</f>
        <v>0.37951000000000001</v>
      </c>
      <c r="I185" s="27">
        <f t="shared" si="58"/>
        <v>7655</v>
      </c>
      <c r="K185" s="27">
        <f t="shared" si="54"/>
        <v>43</v>
      </c>
      <c r="L185" s="27">
        <f t="shared" si="59"/>
        <v>7611</v>
      </c>
      <c r="M185" s="27">
        <f t="shared" si="55"/>
        <v>16.318930000000002</v>
      </c>
      <c r="N185" s="27">
        <f t="shared" si="56"/>
        <v>16.318930000000002</v>
      </c>
      <c r="O185" s="27">
        <f t="shared" si="60"/>
        <v>-16.641670000011977</v>
      </c>
      <c r="P185" s="27">
        <f t="shared" si="61"/>
        <v>16.641670000011977</v>
      </c>
    </row>
    <row r="186" spans="1:20">
      <c r="A186" s="30">
        <v>41730</v>
      </c>
      <c r="C186" s="6">
        <v>178</v>
      </c>
      <c r="D186" s="29">
        <f t="shared" si="52"/>
        <v>43</v>
      </c>
      <c r="E186" s="29">
        <f t="shared" si="57"/>
        <v>7654</v>
      </c>
      <c r="F186" s="29">
        <f t="shared" si="53"/>
        <v>-1</v>
      </c>
      <c r="G186" s="34">
        <f>+Inputs!$D$3</f>
        <v>0.37951000000000001</v>
      </c>
      <c r="I186" s="27">
        <f t="shared" si="58"/>
        <v>7655</v>
      </c>
      <c r="K186" s="27">
        <f t="shared" si="54"/>
        <v>43</v>
      </c>
      <c r="L186" s="27">
        <f t="shared" si="59"/>
        <v>7654</v>
      </c>
      <c r="M186" s="27">
        <f t="shared" si="55"/>
        <v>16.318930000000002</v>
      </c>
      <c r="N186" s="27">
        <f t="shared" si="56"/>
        <v>16.318930000000002</v>
      </c>
      <c r="O186" s="27">
        <f t="shared" si="60"/>
        <v>-0.32274000001197578</v>
      </c>
      <c r="P186" s="27">
        <f t="shared" si="61"/>
        <v>0.32274000001197578</v>
      </c>
    </row>
    <row r="187" spans="1:20">
      <c r="A187" s="31">
        <v>41760</v>
      </c>
      <c r="C187" s="6">
        <v>179</v>
      </c>
      <c r="D187" s="29">
        <f t="shared" si="52"/>
        <v>43</v>
      </c>
      <c r="E187" s="29">
        <f t="shared" si="57"/>
        <v>7697</v>
      </c>
      <c r="F187" s="29">
        <f t="shared" si="53"/>
        <v>42</v>
      </c>
      <c r="G187" s="34">
        <f>+Inputs!$D$3</f>
        <v>0.37951000000000001</v>
      </c>
      <c r="I187" s="27">
        <f t="shared" si="58"/>
        <v>7655</v>
      </c>
      <c r="K187" s="27">
        <f t="shared" si="54"/>
        <v>43</v>
      </c>
      <c r="L187" s="27">
        <f t="shared" si="59"/>
        <v>7697</v>
      </c>
      <c r="M187" s="27">
        <f t="shared" si="55"/>
        <v>16.318930000000002</v>
      </c>
      <c r="N187" s="27">
        <f t="shared" si="56"/>
        <v>16.318930000000002</v>
      </c>
      <c r="O187" s="27">
        <f t="shared" si="60"/>
        <v>15.996189999988026</v>
      </c>
      <c r="P187" s="27">
        <f t="shared" si="61"/>
        <v>-15.996189999988026</v>
      </c>
    </row>
    <row r="188" spans="1:20">
      <c r="A188" s="30">
        <v>41791</v>
      </c>
      <c r="C188" s="6">
        <v>180</v>
      </c>
      <c r="D188" s="29">
        <f>-F187</f>
        <v>-42</v>
      </c>
      <c r="E188" s="29">
        <f t="shared" si="57"/>
        <v>7655</v>
      </c>
      <c r="F188" s="29">
        <f t="shared" si="53"/>
        <v>0</v>
      </c>
      <c r="G188" s="34">
        <f>+Inputs!$D$3</f>
        <v>0.37951000000000001</v>
      </c>
      <c r="I188" s="27">
        <f t="shared" si="58"/>
        <v>7655</v>
      </c>
      <c r="K188" s="27">
        <f t="shared" si="54"/>
        <v>-42</v>
      </c>
      <c r="L188" s="27">
        <f t="shared" si="59"/>
        <v>7655</v>
      </c>
      <c r="M188" s="27">
        <f t="shared" si="55"/>
        <v>-15.93942</v>
      </c>
      <c r="N188" s="27">
        <f t="shared" si="56"/>
        <v>-15.93942</v>
      </c>
      <c r="O188" s="27">
        <f t="shared" si="60"/>
        <v>5.6769999988025788E-2</v>
      </c>
      <c r="P188" s="27">
        <f t="shared" si="61"/>
        <v>-5.6769999988025788E-2</v>
      </c>
    </row>
    <row r="189" spans="1:20">
      <c r="A189" s="30"/>
      <c r="G189" s="28"/>
    </row>
    <row r="190" spans="1:20">
      <c r="A190" s="8" t="s">
        <v>43</v>
      </c>
      <c r="B190" s="33">
        <f>SUM(B9:B189)</f>
        <v>-7655</v>
      </c>
      <c r="D190" s="33">
        <f>SUM(D9:D189)</f>
        <v>7655</v>
      </c>
      <c r="G190" s="28"/>
      <c r="H190" s="33">
        <f>SUM(H9:H189)</f>
        <v>7655</v>
      </c>
      <c r="I190" s="33"/>
      <c r="J190" s="33">
        <f>SUM(J9:J189)</f>
        <v>2905.0725000000002</v>
      </c>
      <c r="K190" s="33">
        <f>SUM(K9:K189)</f>
        <v>7655</v>
      </c>
      <c r="L190" s="33"/>
      <c r="M190" s="33">
        <f>SUM(M9:M189)</f>
        <v>2905.129269999989</v>
      </c>
      <c r="N190" s="33">
        <f>SUM(N9:N189)</f>
        <v>5.6769999988025788E-2</v>
      </c>
      <c r="O190" s="33">
        <f>SUM(O9:O189)</f>
        <v>-257113.05400000163</v>
      </c>
      <c r="P190" s="33">
        <f>SUM(P9:P189)</f>
        <v>257113.05400000163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2.xml><?xml version="1.0" encoding="utf-8"?>
<worksheet xmlns="http://schemas.openxmlformats.org/spreadsheetml/2006/main" xmlns:r="http://schemas.openxmlformats.org/officeDocument/2006/relationships">
  <sheetPr transitionEvaluation="1" codeName="Sheet45">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36373</v>
      </c>
      <c r="B9" s="32">
        <v>-27204</v>
      </c>
      <c r="C9" s="6">
        <v>1</v>
      </c>
      <c r="D9" s="29">
        <f t="shared" ref="D9:D40" si="0">ROUND(-(+$B$9/180)*1,0)</f>
        <v>151</v>
      </c>
      <c r="E9" s="29">
        <f>+D9</f>
        <v>151</v>
      </c>
      <c r="F9" s="29">
        <f t="shared" ref="F9:F40" si="1">$B$9+E9</f>
        <v>-27053</v>
      </c>
      <c r="G9" s="34">
        <f>+Inputs!$D$2</f>
        <v>0.3795</v>
      </c>
      <c r="H9" s="27">
        <f>-B9</f>
        <v>27204</v>
      </c>
      <c r="I9" s="27">
        <f>+H9</f>
        <v>27204</v>
      </c>
      <c r="J9" s="27">
        <f>H9*G9</f>
        <v>10323.918</v>
      </c>
      <c r="K9" s="27">
        <f t="shared" ref="K9:K40" si="2">D9</f>
        <v>151</v>
      </c>
      <c r="L9" s="27">
        <f>+K9</f>
        <v>151</v>
      </c>
      <c r="M9" s="27">
        <f t="shared" ref="M9:M40" si="3">K9*G9</f>
        <v>57.304499999999997</v>
      </c>
      <c r="N9" s="27">
        <f t="shared" ref="N9:N40" si="4">M9-J9</f>
        <v>-10266.613499999999</v>
      </c>
      <c r="O9" s="27">
        <f>+N9</f>
        <v>-10266.613499999999</v>
      </c>
      <c r="P9" s="27">
        <f>-SUM(N9)</f>
        <v>10266.613499999999</v>
      </c>
      <c r="Q9" s="38">
        <f>VLOOKUP(Q8,A36:P215,5)</f>
        <v>18875</v>
      </c>
      <c r="R9" s="38">
        <f>VLOOKUP(R8,A36:P215,5)</f>
        <v>20687</v>
      </c>
      <c r="S9" s="38">
        <f>+R9-Q9</f>
        <v>1812</v>
      </c>
      <c r="T9" s="35" t="s">
        <v>64</v>
      </c>
      <c r="U9" s="161">
        <f>-IF(TYPE(VLOOKUP(U8,$A$9:$P$188,6,FALSE))=16,0,VLOOKUP(U8,$A$9:$P$188,6,FALSE))</f>
        <v>9990</v>
      </c>
      <c r="V9" s="161">
        <f>-IF(TYPE(VLOOKUP(V8,$A$9:$P$188,6,FALSE))=16,0,VLOOKUP(V8,$A$9:$P$188,6,FALSE))</f>
        <v>9839</v>
      </c>
      <c r="W9" s="161">
        <f t="shared" ref="W9:AE9" si="5">-IF(TYPE(VLOOKUP(W8,$A$9:$P$188,6,FALSE))=16,0,VLOOKUP(W8,$A$9:$P$188,6,FALSE))</f>
        <v>9688</v>
      </c>
      <c r="X9" s="161">
        <f t="shared" si="5"/>
        <v>9537</v>
      </c>
      <c r="Y9" s="161">
        <f t="shared" si="5"/>
        <v>9386</v>
      </c>
      <c r="Z9" s="161">
        <f t="shared" si="5"/>
        <v>9235</v>
      </c>
      <c r="AA9" s="161">
        <f t="shared" si="5"/>
        <v>9084</v>
      </c>
      <c r="AB9" s="161">
        <f t="shared" si="5"/>
        <v>8933</v>
      </c>
      <c r="AC9" s="161">
        <f t="shared" si="5"/>
        <v>8782</v>
      </c>
      <c r="AD9" s="161">
        <f t="shared" si="5"/>
        <v>8631</v>
      </c>
      <c r="AE9" s="161">
        <f t="shared" si="5"/>
        <v>8480</v>
      </c>
    </row>
    <row r="10" spans="1:31">
      <c r="A10" s="30">
        <v>36404</v>
      </c>
      <c r="B10" s="9"/>
      <c r="C10" s="6">
        <v>2</v>
      </c>
      <c r="D10" s="29">
        <f t="shared" si="0"/>
        <v>151</v>
      </c>
      <c r="E10" s="29">
        <f t="shared" ref="E10:E41" si="6">+E9+D10</f>
        <v>302</v>
      </c>
      <c r="F10" s="29">
        <f t="shared" si="1"/>
        <v>-26902</v>
      </c>
      <c r="G10" s="34">
        <f>+Inputs!$D$2</f>
        <v>0.3795</v>
      </c>
      <c r="H10" s="2"/>
      <c r="I10" s="27">
        <f t="shared" ref="I10:I41" si="7">+I9+H10</f>
        <v>27204</v>
      </c>
      <c r="J10" s="27"/>
      <c r="K10" s="27">
        <f t="shared" si="2"/>
        <v>151</v>
      </c>
      <c r="L10" s="27">
        <f t="shared" ref="L10:L41" si="8">+L9+K10</f>
        <v>302</v>
      </c>
      <c r="M10" s="27">
        <f t="shared" si="3"/>
        <v>57.304499999999997</v>
      </c>
      <c r="N10" s="27">
        <f t="shared" si="4"/>
        <v>57.304499999999997</v>
      </c>
      <c r="O10" s="27">
        <f t="shared" ref="O10:O41" si="9">+O9+N10</f>
        <v>-10209.308999999999</v>
      </c>
      <c r="P10" s="27">
        <f t="shared" ref="P10:P41" si="10">P9-N10</f>
        <v>10209.308999999999</v>
      </c>
      <c r="Q10" s="38">
        <f>VLOOKUP(Q8,A36:P215,15)</f>
        <v>-3160.7346999999795</v>
      </c>
      <c r="R10" s="38">
        <f>VLOOKUP(R8,A36:P215,15)</f>
        <v>-2473.0625799999821</v>
      </c>
      <c r="S10" s="38">
        <f>+R10-Q10</f>
        <v>687.67211999999745</v>
      </c>
      <c r="T10" s="36" t="s">
        <v>69</v>
      </c>
    </row>
    <row r="11" spans="1:31">
      <c r="A11" s="31">
        <v>36434</v>
      </c>
      <c r="B11" s="5"/>
      <c r="C11" s="6">
        <v>3</v>
      </c>
      <c r="D11" s="29">
        <f t="shared" si="0"/>
        <v>151</v>
      </c>
      <c r="E11" s="29">
        <f t="shared" si="6"/>
        <v>453</v>
      </c>
      <c r="F11" s="29">
        <f t="shared" si="1"/>
        <v>-26751</v>
      </c>
      <c r="G11" s="34">
        <f>+Inputs!$D$2</f>
        <v>0.3795</v>
      </c>
      <c r="H11" s="2"/>
      <c r="I11" s="27">
        <f t="shared" si="7"/>
        <v>27204</v>
      </c>
      <c r="J11" s="27"/>
      <c r="K11" s="27">
        <f t="shared" si="2"/>
        <v>151</v>
      </c>
      <c r="L11" s="27">
        <f t="shared" si="8"/>
        <v>453</v>
      </c>
      <c r="M11" s="27">
        <f t="shared" si="3"/>
        <v>57.304499999999997</v>
      </c>
      <c r="N11" s="27">
        <f t="shared" si="4"/>
        <v>57.304499999999997</v>
      </c>
      <c r="O11" s="27">
        <f t="shared" si="9"/>
        <v>-10152.004499999999</v>
      </c>
      <c r="P11" s="27">
        <f t="shared" si="10"/>
        <v>10152.004499999999</v>
      </c>
      <c r="Q11" s="38">
        <f>+VLOOKUP(Q8,A36:P215,16)</f>
        <v>3160.7346999999795</v>
      </c>
      <c r="R11" s="38">
        <f>+VLOOKUP(R8,A36:P215,16)</f>
        <v>2473.0625799999821</v>
      </c>
      <c r="S11" s="38">
        <f>(+Q11+R11)/2</f>
        <v>2816.8986399999808</v>
      </c>
      <c r="T11" s="36" t="s">
        <v>113</v>
      </c>
      <c r="U11" s="161">
        <f>IF(TYPE(VLOOKUP(U8,$A$9:$P$188,16,FALSE))=16,0,VLOOKUP(U8,$A$9:$P$188,16,FALSE))</f>
        <v>3791.1008099999772</v>
      </c>
      <c r="V11" s="161">
        <f t="shared" ref="V11:AE11" si="11">IF(TYPE(VLOOKUP(V8,$A$9:$P$188,16,FALSE))=16,0,VLOOKUP(V8,$A$9:$P$188,16,FALSE))</f>
        <v>3733.7947999999774</v>
      </c>
      <c r="W11" s="161">
        <f t="shared" si="11"/>
        <v>3676.4887899999776</v>
      </c>
      <c r="X11" s="161">
        <f t="shared" si="11"/>
        <v>3619.1827799999778</v>
      </c>
      <c r="Y11" s="161">
        <f t="shared" si="11"/>
        <v>3561.876769999978</v>
      </c>
      <c r="Z11" s="161">
        <f t="shared" si="11"/>
        <v>3504.5707599999782</v>
      </c>
      <c r="AA11" s="161">
        <f t="shared" si="11"/>
        <v>3447.2647499999784</v>
      </c>
      <c r="AB11" s="161">
        <f t="shared" si="11"/>
        <v>3389.9587399999787</v>
      </c>
      <c r="AC11" s="161">
        <f t="shared" si="11"/>
        <v>3332.6527299999789</v>
      </c>
      <c r="AD11" s="161">
        <f t="shared" si="11"/>
        <v>3275.3467199999791</v>
      </c>
      <c r="AE11" s="161">
        <f t="shared" si="11"/>
        <v>3218.0407099999793</v>
      </c>
    </row>
    <row r="12" spans="1:31">
      <c r="A12" s="30">
        <v>36465</v>
      </c>
      <c r="B12" s="3"/>
      <c r="C12" s="6">
        <v>4</v>
      </c>
      <c r="D12" s="29">
        <f t="shared" si="0"/>
        <v>151</v>
      </c>
      <c r="E12" s="29">
        <f t="shared" si="6"/>
        <v>604</v>
      </c>
      <c r="F12" s="29">
        <f t="shared" si="1"/>
        <v>-26600</v>
      </c>
      <c r="G12" s="34">
        <f>+Inputs!$D$2</f>
        <v>0.3795</v>
      </c>
      <c r="H12" s="2"/>
      <c r="I12" s="27">
        <f t="shared" si="7"/>
        <v>27204</v>
      </c>
      <c r="J12" s="27"/>
      <c r="K12" s="27">
        <f t="shared" si="2"/>
        <v>151</v>
      </c>
      <c r="L12" s="27">
        <f t="shared" si="8"/>
        <v>604</v>
      </c>
      <c r="M12" s="27">
        <f t="shared" si="3"/>
        <v>57.304499999999997</v>
      </c>
      <c r="N12" s="27">
        <f t="shared" si="4"/>
        <v>57.304499999999997</v>
      </c>
      <c r="O12" s="27">
        <f t="shared" si="9"/>
        <v>-10094.699999999999</v>
      </c>
      <c r="P12" s="27">
        <f t="shared" si="10"/>
        <v>10094.699999999999</v>
      </c>
      <c r="Q12" s="39"/>
      <c r="R12" s="40"/>
      <c r="S12" s="40"/>
      <c r="T12" s="36"/>
    </row>
    <row r="13" spans="1:31">
      <c r="A13" s="31">
        <v>36495</v>
      </c>
      <c r="B13" s="3"/>
      <c r="C13" s="6">
        <v>5</v>
      </c>
      <c r="D13" s="29">
        <f t="shared" si="0"/>
        <v>151</v>
      </c>
      <c r="E13" s="29">
        <f t="shared" si="6"/>
        <v>755</v>
      </c>
      <c r="F13" s="29">
        <f t="shared" si="1"/>
        <v>-26449</v>
      </c>
      <c r="G13" s="34">
        <f>+Inputs!$D$2</f>
        <v>0.3795</v>
      </c>
      <c r="H13" s="2"/>
      <c r="I13" s="27">
        <f t="shared" si="7"/>
        <v>27204</v>
      </c>
      <c r="J13" s="27"/>
      <c r="K13" s="27">
        <f t="shared" si="2"/>
        <v>151</v>
      </c>
      <c r="L13" s="27">
        <f t="shared" si="8"/>
        <v>755</v>
      </c>
      <c r="M13" s="27">
        <f t="shared" si="3"/>
        <v>57.304499999999997</v>
      </c>
      <c r="N13" s="27">
        <f t="shared" si="4"/>
        <v>57.304499999999997</v>
      </c>
      <c r="O13" s="27">
        <f t="shared" si="9"/>
        <v>-10037.395499999999</v>
      </c>
      <c r="P13" s="27">
        <f t="shared" si="10"/>
        <v>10037.395499999999</v>
      </c>
      <c r="Q13" s="38">
        <f>VLOOKUP(Q8,A36:P215,9)</f>
        <v>27204</v>
      </c>
      <c r="R13" s="38">
        <f>VLOOKUP(R8,A36:P215,9)</f>
        <v>27204</v>
      </c>
      <c r="S13" s="38">
        <f>+R13-Q13</f>
        <v>0</v>
      </c>
      <c r="T13" s="36" t="s">
        <v>70</v>
      </c>
    </row>
    <row r="14" spans="1:31">
      <c r="A14" s="30">
        <v>36526</v>
      </c>
      <c r="B14" s="3"/>
      <c r="C14" s="6">
        <v>6</v>
      </c>
      <c r="D14" s="29">
        <f t="shared" si="0"/>
        <v>151</v>
      </c>
      <c r="E14" s="29">
        <f t="shared" si="6"/>
        <v>906</v>
      </c>
      <c r="F14" s="29">
        <f t="shared" si="1"/>
        <v>-26298</v>
      </c>
      <c r="G14" s="34">
        <f>+Inputs!$D$2</f>
        <v>0.3795</v>
      </c>
      <c r="H14" s="2"/>
      <c r="I14" s="27">
        <f t="shared" si="7"/>
        <v>27204</v>
      </c>
      <c r="J14" s="27"/>
      <c r="K14" s="27">
        <f t="shared" si="2"/>
        <v>151</v>
      </c>
      <c r="L14" s="27">
        <f t="shared" si="8"/>
        <v>906</v>
      </c>
      <c r="M14" s="27">
        <f t="shared" si="3"/>
        <v>57.304499999999997</v>
      </c>
      <c r="N14" s="27">
        <f t="shared" si="4"/>
        <v>57.304499999999997</v>
      </c>
      <c r="O14" s="27">
        <f t="shared" si="9"/>
        <v>-9980.0909999999985</v>
      </c>
      <c r="P14" s="27">
        <f t="shared" si="10"/>
        <v>9980.0909999999985</v>
      </c>
      <c r="Q14" s="38">
        <f>VLOOKUP(Q8,A36:P215,12)</f>
        <v>18875</v>
      </c>
      <c r="R14" s="38">
        <f>VLOOKUP(R8,A36:P215,12)</f>
        <v>20687</v>
      </c>
      <c r="S14" s="38">
        <f>+R14-Q14</f>
        <v>1812</v>
      </c>
      <c r="T14" s="37" t="s">
        <v>93</v>
      </c>
    </row>
    <row r="15" spans="1:31">
      <c r="A15" s="31">
        <v>36557</v>
      </c>
      <c r="B15" s="3"/>
      <c r="C15" s="6">
        <v>7</v>
      </c>
      <c r="D15" s="29">
        <f t="shared" si="0"/>
        <v>151</v>
      </c>
      <c r="E15" s="29">
        <f t="shared" si="6"/>
        <v>1057</v>
      </c>
      <c r="F15" s="29">
        <f t="shared" si="1"/>
        <v>-26147</v>
      </c>
      <c r="G15" s="34">
        <f>+Inputs!$D$2</f>
        <v>0.3795</v>
      </c>
      <c r="H15" s="2"/>
      <c r="I15" s="27">
        <f t="shared" si="7"/>
        <v>27204</v>
      </c>
      <c r="J15" s="27"/>
      <c r="K15" s="27">
        <f t="shared" si="2"/>
        <v>151</v>
      </c>
      <c r="L15" s="27">
        <f t="shared" si="8"/>
        <v>1057</v>
      </c>
      <c r="M15" s="27">
        <f t="shared" si="3"/>
        <v>57.304499999999997</v>
      </c>
      <c r="N15" s="27">
        <f t="shared" si="4"/>
        <v>57.304499999999997</v>
      </c>
      <c r="O15" s="27">
        <f t="shared" si="9"/>
        <v>-9922.7864999999983</v>
      </c>
      <c r="P15" s="27">
        <f t="shared" si="10"/>
        <v>9922.7864999999983</v>
      </c>
    </row>
    <row r="16" spans="1:31">
      <c r="A16" s="30">
        <v>36586</v>
      </c>
      <c r="B16" s="3"/>
      <c r="C16" s="6">
        <v>8</v>
      </c>
      <c r="D16" s="29">
        <f t="shared" si="0"/>
        <v>151</v>
      </c>
      <c r="E16" s="29">
        <f t="shared" si="6"/>
        <v>1208</v>
      </c>
      <c r="F16" s="29">
        <f t="shared" si="1"/>
        <v>-25996</v>
      </c>
      <c r="G16" s="34">
        <f>+Inputs!$D$2</f>
        <v>0.3795</v>
      </c>
      <c r="H16" s="2"/>
      <c r="I16" s="27">
        <f t="shared" si="7"/>
        <v>27204</v>
      </c>
      <c r="J16" s="27"/>
      <c r="K16" s="27">
        <f t="shared" si="2"/>
        <v>151</v>
      </c>
      <c r="L16" s="27">
        <f t="shared" si="8"/>
        <v>1208</v>
      </c>
      <c r="M16" s="27">
        <f t="shared" si="3"/>
        <v>57.304499999999997</v>
      </c>
      <c r="N16" s="27">
        <f t="shared" si="4"/>
        <v>57.304499999999997</v>
      </c>
      <c r="O16" s="27">
        <f t="shared" si="9"/>
        <v>-9865.4819999999982</v>
      </c>
      <c r="P16" s="27">
        <f t="shared" si="10"/>
        <v>9865.4819999999982</v>
      </c>
      <c r="Q16" s="4"/>
      <c r="R16" s="4"/>
      <c r="S16" s="4"/>
    </row>
    <row r="17" spans="1:19">
      <c r="A17" s="31">
        <v>36617</v>
      </c>
      <c r="B17" s="3"/>
      <c r="C17" s="6">
        <v>9</v>
      </c>
      <c r="D17" s="29">
        <f t="shared" si="0"/>
        <v>151</v>
      </c>
      <c r="E17" s="29">
        <f t="shared" si="6"/>
        <v>1359</v>
      </c>
      <c r="F17" s="29">
        <f t="shared" si="1"/>
        <v>-25845</v>
      </c>
      <c r="G17" s="34">
        <f>+Inputs!$D$2</f>
        <v>0.3795</v>
      </c>
      <c r="H17" s="2"/>
      <c r="I17" s="27">
        <f t="shared" si="7"/>
        <v>27204</v>
      </c>
      <c r="J17" s="27"/>
      <c r="K17" s="27">
        <f t="shared" si="2"/>
        <v>151</v>
      </c>
      <c r="L17" s="27">
        <f t="shared" si="8"/>
        <v>1359</v>
      </c>
      <c r="M17" s="27">
        <f t="shared" si="3"/>
        <v>57.304499999999997</v>
      </c>
      <c r="N17" s="27">
        <f t="shared" si="4"/>
        <v>57.304499999999997</v>
      </c>
      <c r="O17" s="27">
        <f t="shared" si="9"/>
        <v>-9808.177499999998</v>
      </c>
      <c r="P17" s="27">
        <f t="shared" si="10"/>
        <v>9808.177499999998</v>
      </c>
      <c r="Q17" s="4"/>
      <c r="R17" s="4"/>
      <c r="S17" s="4"/>
    </row>
    <row r="18" spans="1:19">
      <c r="A18" s="30">
        <v>36647</v>
      </c>
      <c r="B18" s="3"/>
      <c r="C18" s="6">
        <v>10</v>
      </c>
      <c r="D18" s="29">
        <f t="shared" si="0"/>
        <v>151</v>
      </c>
      <c r="E18" s="29">
        <f t="shared" si="6"/>
        <v>1510</v>
      </c>
      <c r="F18" s="29">
        <f t="shared" si="1"/>
        <v>-25694</v>
      </c>
      <c r="G18" s="34">
        <f>+Inputs!$D$2</f>
        <v>0.3795</v>
      </c>
      <c r="H18" s="2"/>
      <c r="I18" s="27">
        <f t="shared" si="7"/>
        <v>27204</v>
      </c>
      <c r="J18" s="27"/>
      <c r="K18" s="27">
        <f t="shared" si="2"/>
        <v>151</v>
      </c>
      <c r="L18" s="27">
        <f t="shared" si="8"/>
        <v>1510</v>
      </c>
      <c r="M18" s="27">
        <f t="shared" si="3"/>
        <v>57.304499999999997</v>
      </c>
      <c r="N18" s="27">
        <f t="shared" si="4"/>
        <v>57.304499999999997</v>
      </c>
      <c r="O18" s="27">
        <f t="shared" si="9"/>
        <v>-9750.8729999999978</v>
      </c>
      <c r="P18" s="27">
        <f t="shared" si="10"/>
        <v>9750.8729999999978</v>
      </c>
      <c r="Q18" s="4"/>
      <c r="R18" s="4"/>
      <c r="S18" s="4"/>
    </row>
    <row r="19" spans="1:19">
      <c r="A19" s="31">
        <v>36678</v>
      </c>
      <c r="B19" s="3"/>
      <c r="C19" s="6">
        <v>11</v>
      </c>
      <c r="D19" s="29">
        <f t="shared" si="0"/>
        <v>151</v>
      </c>
      <c r="E19" s="29">
        <f t="shared" si="6"/>
        <v>1661</v>
      </c>
      <c r="F19" s="29">
        <f t="shared" si="1"/>
        <v>-25543</v>
      </c>
      <c r="G19" s="34">
        <f>+Inputs!$D$2</f>
        <v>0.3795</v>
      </c>
      <c r="H19" s="2"/>
      <c r="I19" s="27">
        <f t="shared" si="7"/>
        <v>27204</v>
      </c>
      <c r="J19" s="27"/>
      <c r="K19" s="27">
        <f t="shared" si="2"/>
        <v>151</v>
      </c>
      <c r="L19" s="27">
        <f t="shared" si="8"/>
        <v>1661</v>
      </c>
      <c r="M19" s="27">
        <f t="shared" si="3"/>
        <v>57.304499999999997</v>
      </c>
      <c r="N19" s="27">
        <f t="shared" si="4"/>
        <v>57.304499999999997</v>
      </c>
      <c r="O19" s="27">
        <f t="shared" si="9"/>
        <v>-9693.5684999999976</v>
      </c>
      <c r="P19" s="27">
        <f t="shared" si="10"/>
        <v>9693.5684999999976</v>
      </c>
      <c r="Q19" s="4"/>
      <c r="R19" s="4"/>
      <c r="S19" s="4"/>
    </row>
    <row r="20" spans="1:19">
      <c r="A20" s="30">
        <v>36708</v>
      </c>
      <c r="B20" s="3"/>
      <c r="C20" s="6">
        <v>12</v>
      </c>
      <c r="D20" s="29">
        <f t="shared" si="0"/>
        <v>151</v>
      </c>
      <c r="E20" s="29">
        <f t="shared" si="6"/>
        <v>1812</v>
      </c>
      <c r="F20" s="29">
        <f t="shared" si="1"/>
        <v>-25392</v>
      </c>
      <c r="G20" s="34">
        <f>+Inputs!$D$2</f>
        <v>0.3795</v>
      </c>
      <c r="H20" s="2"/>
      <c r="I20" s="27">
        <f t="shared" si="7"/>
        <v>27204</v>
      </c>
      <c r="J20" s="27"/>
      <c r="K20" s="27">
        <f t="shared" si="2"/>
        <v>151</v>
      </c>
      <c r="L20" s="27">
        <f t="shared" si="8"/>
        <v>1812</v>
      </c>
      <c r="M20" s="27">
        <f t="shared" si="3"/>
        <v>57.304499999999997</v>
      </c>
      <c r="N20" s="27">
        <f t="shared" si="4"/>
        <v>57.304499999999997</v>
      </c>
      <c r="O20" s="27">
        <f t="shared" si="9"/>
        <v>-9636.2639999999974</v>
      </c>
      <c r="P20" s="27">
        <f t="shared" si="10"/>
        <v>9636.2639999999974</v>
      </c>
      <c r="Q20" s="4"/>
      <c r="R20" s="4"/>
      <c r="S20" s="4"/>
    </row>
    <row r="21" spans="1:19">
      <c r="A21" s="31">
        <v>36739</v>
      </c>
      <c r="B21" s="3"/>
      <c r="C21" s="6">
        <v>13</v>
      </c>
      <c r="D21" s="29">
        <f t="shared" si="0"/>
        <v>151</v>
      </c>
      <c r="E21" s="29">
        <f t="shared" si="6"/>
        <v>1963</v>
      </c>
      <c r="F21" s="29">
        <f t="shared" si="1"/>
        <v>-25241</v>
      </c>
      <c r="G21" s="34">
        <f>+Inputs!$D$2</f>
        <v>0.3795</v>
      </c>
      <c r="H21" s="2"/>
      <c r="I21" s="27">
        <f t="shared" si="7"/>
        <v>27204</v>
      </c>
      <c r="J21" s="27"/>
      <c r="K21" s="27">
        <f t="shared" si="2"/>
        <v>151</v>
      </c>
      <c r="L21" s="27">
        <f t="shared" si="8"/>
        <v>1963</v>
      </c>
      <c r="M21" s="27">
        <f t="shared" si="3"/>
        <v>57.304499999999997</v>
      </c>
      <c r="N21" s="27">
        <f t="shared" si="4"/>
        <v>57.304499999999997</v>
      </c>
      <c r="O21" s="27">
        <f t="shared" si="9"/>
        <v>-9578.9594999999972</v>
      </c>
      <c r="P21" s="27">
        <f t="shared" si="10"/>
        <v>9578.9594999999972</v>
      </c>
      <c r="Q21" s="4"/>
      <c r="R21" s="4"/>
      <c r="S21" s="4"/>
    </row>
    <row r="22" spans="1:19">
      <c r="A22" s="30">
        <v>36770</v>
      </c>
      <c r="B22" s="3"/>
      <c r="C22" s="6">
        <v>14</v>
      </c>
      <c r="D22" s="29">
        <f t="shared" si="0"/>
        <v>151</v>
      </c>
      <c r="E22" s="29">
        <f t="shared" si="6"/>
        <v>2114</v>
      </c>
      <c r="F22" s="29">
        <f t="shared" si="1"/>
        <v>-25090</v>
      </c>
      <c r="G22" s="34">
        <f>+Inputs!$D$2</f>
        <v>0.3795</v>
      </c>
      <c r="H22" s="2"/>
      <c r="I22" s="27">
        <f t="shared" si="7"/>
        <v>27204</v>
      </c>
      <c r="J22" s="27"/>
      <c r="K22" s="27">
        <f t="shared" si="2"/>
        <v>151</v>
      </c>
      <c r="L22" s="27">
        <f t="shared" si="8"/>
        <v>2114</v>
      </c>
      <c r="M22" s="27">
        <f t="shared" si="3"/>
        <v>57.304499999999997</v>
      </c>
      <c r="N22" s="27">
        <f t="shared" si="4"/>
        <v>57.304499999999997</v>
      </c>
      <c r="O22" s="27">
        <f t="shared" si="9"/>
        <v>-9521.654999999997</v>
      </c>
      <c r="P22" s="27">
        <f t="shared" si="10"/>
        <v>9521.654999999997</v>
      </c>
      <c r="Q22" s="4"/>
      <c r="R22" s="4"/>
      <c r="S22" s="4"/>
    </row>
    <row r="23" spans="1:19">
      <c r="A23" s="31">
        <v>36800</v>
      </c>
      <c r="B23" s="3"/>
      <c r="C23" s="6">
        <v>15</v>
      </c>
      <c r="D23" s="29">
        <f t="shared" si="0"/>
        <v>151</v>
      </c>
      <c r="E23" s="29">
        <f t="shared" si="6"/>
        <v>2265</v>
      </c>
      <c r="F23" s="29">
        <f t="shared" si="1"/>
        <v>-24939</v>
      </c>
      <c r="G23" s="34">
        <f>+Inputs!$D$2</f>
        <v>0.3795</v>
      </c>
      <c r="H23" s="2"/>
      <c r="I23" s="27">
        <f t="shared" si="7"/>
        <v>27204</v>
      </c>
      <c r="J23" s="27"/>
      <c r="K23" s="27">
        <f t="shared" si="2"/>
        <v>151</v>
      </c>
      <c r="L23" s="27">
        <f t="shared" si="8"/>
        <v>2265</v>
      </c>
      <c r="M23" s="27">
        <f t="shared" si="3"/>
        <v>57.304499999999997</v>
      </c>
      <c r="N23" s="27">
        <f t="shared" si="4"/>
        <v>57.304499999999997</v>
      </c>
      <c r="O23" s="27">
        <f t="shared" si="9"/>
        <v>-9464.3504999999968</v>
      </c>
      <c r="P23" s="27">
        <f t="shared" si="10"/>
        <v>9464.3504999999968</v>
      </c>
      <c r="Q23" s="4"/>
      <c r="R23" s="4"/>
      <c r="S23" s="4"/>
    </row>
    <row r="24" spans="1:19">
      <c r="A24" s="30">
        <v>36831</v>
      </c>
      <c r="B24" s="3"/>
      <c r="C24" s="6">
        <v>16</v>
      </c>
      <c r="D24" s="29">
        <f t="shared" si="0"/>
        <v>151</v>
      </c>
      <c r="E24" s="29">
        <f t="shared" si="6"/>
        <v>2416</v>
      </c>
      <c r="F24" s="29">
        <f t="shared" si="1"/>
        <v>-24788</v>
      </c>
      <c r="G24" s="34">
        <f>+Inputs!$D$2</f>
        <v>0.3795</v>
      </c>
      <c r="H24" s="2"/>
      <c r="I24" s="27">
        <f t="shared" si="7"/>
        <v>27204</v>
      </c>
      <c r="J24" s="27"/>
      <c r="K24" s="27">
        <f t="shared" si="2"/>
        <v>151</v>
      </c>
      <c r="L24" s="27">
        <f t="shared" si="8"/>
        <v>2416</v>
      </c>
      <c r="M24" s="27">
        <f t="shared" si="3"/>
        <v>57.304499999999997</v>
      </c>
      <c r="N24" s="27">
        <f t="shared" si="4"/>
        <v>57.304499999999997</v>
      </c>
      <c r="O24" s="27">
        <f t="shared" si="9"/>
        <v>-9407.0459999999966</v>
      </c>
      <c r="P24" s="27">
        <f t="shared" si="10"/>
        <v>9407.0459999999966</v>
      </c>
      <c r="Q24" s="4"/>
      <c r="R24" s="4"/>
      <c r="S24" s="4"/>
    </row>
    <row r="25" spans="1:19">
      <c r="A25" s="31">
        <v>36861</v>
      </c>
      <c r="B25" s="3"/>
      <c r="C25" s="6">
        <v>17</v>
      </c>
      <c r="D25" s="29">
        <f t="shared" si="0"/>
        <v>151</v>
      </c>
      <c r="E25" s="29">
        <f t="shared" si="6"/>
        <v>2567</v>
      </c>
      <c r="F25" s="29">
        <f t="shared" si="1"/>
        <v>-24637</v>
      </c>
      <c r="G25" s="34">
        <f>+Inputs!$D$2</f>
        <v>0.3795</v>
      </c>
      <c r="H25" s="2"/>
      <c r="I25" s="27">
        <f t="shared" si="7"/>
        <v>27204</v>
      </c>
      <c r="J25" s="27"/>
      <c r="K25" s="27">
        <f t="shared" si="2"/>
        <v>151</v>
      </c>
      <c r="L25" s="27">
        <f t="shared" si="8"/>
        <v>2567</v>
      </c>
      <c r="M25" s="27">
        <f t="shared" si="3"/>
        <v>57.304499999999997</v>
      </c>
      <c r="N25" s="27">
        <f t="shared" si="4"/>
        <v>57.304499999999997</v>
      </c>
      <c r="O25" s="27">
        <f t="shared" si="9"/>
        <v>-9349.7414999999964</v>
      </c>
      <c r="P25" s="27">
        <f t="shared" si="10"/>
        <v>9349.7414999999964</v>
      </c>
      <c r="Q25" s="4"/>
      <c r="R25" s="4"/>
      <c r="S25" s="4"/>
    </row>
    <row r="26" spans="1:19">
      <c r="A26" s="30">
        <v>36892</v>
      </c>
      <c r="B26" s="3"/>
      <c r="C26" s="6">
        <v>18</v>
      </c>
      <c r="D26" s="29">
        <f t="shared" si="0"/>
        <v>151</v>
      </c>
      <c r="E26" s="29">
        <f t="shared" si="6"/>
        <v>2718</v>
      </c>
      <c r="F26" s="29">
        <f t="shared" si="1"/>
        <v>-24486</v>
      </c>
      <c r="G26" s="34">
        <f>+Inputs!$D$2</f>
        <v>0.3795</v>
      </c>
      <c r="H26" s="2"/>
      <c r="I26" s="27">
        <f t="shared" si="7"/>
        <v>27204</v>
      </c>
      <c r="J26" s="27"/>
      <c r="K26" s="27">
        <f t="shared" si="2"/>
        <v>151</v>
      </c>
      <c r="L26" s="27">
        <f t="shared" si="8"/>
        <v>2718</v>
      </c>
      <c r="M26" s="27">
        <f t="shared" si="3"/>
        <v>57.304499999999997</v>
      </c>
      <c r="N26" s="27">
        <f t="shared" si="4"/>
        <v>57.304499999999997</v>
      </c>
      <c r="O26" s="27">
        <f t="shared" si="9"/>
        <v>-9292.4369999999963</v>
      </c>
      <c r="P26" s="27">
        <f t="shared" si="10"/>
        <v>9292.4369999999963</v>
      </c>
      <c r="Q26" s="4"/>
      <c r="R26" s="4"/>
      <c r="S26" s="4"/>
    </row>
    <row r="27" spans="1:19">
      <c r="A27" s="31">
        <v>36923</v>
      </c>
      <c r="B27" s="3"/>
      <c r="C27" s="6">
        <v>19</v>
      </c>
      <c r="D27" s="29">
        <f t="shared" si="0"/>
        <v>151</v>
      </c>
      <c r="E27" s="29">
        <f t="shared" si="6"/>
        <v>2869</v>
      </c>
      <c r="F27" s="29">
        <f t="shared" si="1"/>
        <v>-24335</v>
      </c>
      <c r="G27" s="34">
        <f>+Inputs!$D$2</f>
        <v>0.3795</v>
      </c>
      <c r="H27" s="2"/>
      <c r="I27" s="27">
        <f t="shared" si="7"/>
        <v>27204</v>
      </c>
      <c r="J27" s="27"/>
      <c r="K27" s="27">
        <f t="shared" si="2"/>
        <v>151</v>
      </c>
      <c r="L27" s="27">
        <f t="shared" si="8"/>
        <v>2869</v>
      </c>
      <c r="M27" s="27">
        <f t="shared" si="3"/>
        <v>57.304499999999997</v>
      </c>
      <c r="N27" s="27">
        <f t="shared" si="4"/>
        <v>57.304499999999997</v>
      </c>
      <c r="O27" s="27">
        <f t="shared" si="9"/>
        <v>-9235.1324999999961</v>
      </c>
      <c r="P27" s="27">
        <f t="shared" si="10"/>
        <v>9235.1324999999961</v>
      </c>
      <c r="Q27" s="4"/>
      <c r="R27" s="4"/>
      <c r="S27" s="4"/>
    </row>
    <row r="28" spans="1:19">
      <c r="A28" s="30">
        <v>36951</v>
      </c>
      <c r="B28" s="3"/>
      <c r="C28" s="6">
        <v>20</v>
      </c>
      <c r="D28" s="29">
        <f t="shared" si="0"/>
        <v>151</v>
      </c>
      <c r="E28" s="29">
        <f t="shared" si="6"/>
        <v>3020</v>
      </c>
      <c r="F28" s="29">
        <f t="shared" si="1"/>
        <v>-24184</v>
      </c>
      <c r="G28" s="34">
        <f>+Inputs!$D$2</f>
        <v>0.3795</v>
      </c>
      <c r="H28" s="2"/>
      <c r="I28" s="27">
        <f t="shared" si="7"/>
        <v>27204</v>
      </c>
      <c r="J28" s="27"/>
      <c r="K28" s="27">
        <f t="shared" si="2"/>
        <v>151</v>
      </c>
      <c r="L28" s="27">
        <f t="shared" si="8"/>
        <v>3020</v>
      </c>
      <c r="M28" s="27">
        <f t="shared" si="3"/>
        <v>57.304499999999997</v>
      </c>
      <c r="N28" s="27">
        <f t="shared" si="4"/>
        <v>57.304499999999997</v>
      </c>
      <c r="O28" s="27">
        <f t="shared" si="9"/>
        <v>-9177.8279999999959</v>
      </c>
      <c r="P28" s="27">
        <f t="shared" si="10"/>
        <v>9177.8279999999959</v>
      </c>
      <c r="Q28" s="4"/>
      <c r="R28" s="4"/>
      <c r="S28" s="4"/>
    </row>
    <row r="29" spans="1:19">
      <c r="A29" s="31">
        <v>36982</v>
      </c>
      <c r="B29" s="3"/>
      <c r="C29" s="6">
        <v>21</v>
      </c>
      <c r="D29" s="29">
        <f t="shared" si="0"/>
        <v>151</v>
      </c>
      <c r="E29" s="29">
        <f t="shared" si="6"/>
        <v>3171</v>
      </c>
      <c r="F29" s="29">
        <f t="shared" si="1"/>
        <v>-24033</v>
      </c>
      <c r="G29" s="34">
        <f>+Inputs!$D$2</f>
        <v>0.3795</v>
      </c>
      <c r="H29" s="2"/>
      <c r="I29" s="27">
        <f t="shared" si="7"/>
        <v>27204</v>
      </c>
      <c r="J29" s="27"/>
      <c r="K29" s="27">
        <f t="shared" si="2"/>
        <v>151</v>
      </c>
      <c r="L29" s="27">
        <f t="shared" si="8"/>
        <v>3171</v>
      </c>
      <c r="M29" s="27">
        <f t="shared" si="3"/>
        <v>57.304499999999997</v>
      </c>
      <c r="N29" s="27">
        <f t="shared" si="4"/>
        <v>57.304499999999997</v>
      </c>
      <c r="O29" s="27">
        <f t="shared" si="9"/>
        <v>-9120.5234999999957</v>
      </c>
      <c r="P29" s="27">
        <f t="shared" si="10"/>
        <v>9120.5234999999957</v>
      </c>
      <c r="Q29" s="4"/>
      <c r="R29" s="4"/>
      <c r="S29" s="4"/>
    </row>
    <row r="30" spans="1:19">
      <c r="A30" s="30">
        <v>37012</v>
      </c>
      <c r="B30" s="3"/>
      <c r="C30" s="6">
        <v>22</v>
      </c>
      <c r="D30" s="29">
        <f t="shared" si="0"/>
        <v>151</v>
      </c>
      <c r="E30" s="29">
        <f t="shared" si="6"/>
        <v>3322</v>
      </c>
      <c r="F30" s="29">
        <f t="shared" si="1"/>
        <v>-23882</v>
      </c>
      <c r="G30" s="34">
        <f>+Inputs!$D$2</f>
        <v>0.3795</v>
      </c>
      <c r="H30" s="2"/>
      <c r="I30" s="27">
        <f t="shared" si="7"/>
        <v>27204</v>
      </c>
      <c r="J30" s="27"/>
      <c r="K30" s="27">
        <f t="shared" si="2"/>
        <v>151</v>
      </c>
      <c r="L30" s="27">
        <f t="shared" si="8"/>
        <v>3322</v>
      </c>
      <c r="M30" s="27">
        <f t="shared" si="3"/>
        <v>57.304499999999997</v>
      </c>
      <c r="N30" s="27">
        <f t="shared" si="4"/>
        <v>57.304499999999997</v>
      </c>
      <c r="O30" s="27">
        <f t="shared" si="9"/>
        <v>-9063.2189999999955</v>
      </c>
      <c r="P30" s="27">
        <f t="shared" si="10"/>
        <v>9063.2189999999955</v>
      </c>
      <c r="Q30" s="125"/>
    </row>
    <row r="31" spans="1:19">
      <c r="A31" s="31">
        <v>37043</v>
      </c>
      <c r="B31" s="3"/>
      <c r="C31" s="6">
        <v>23</v>
      </c>
      <c r="D31" s="29">
        <f t="shared" si="0"/>
        <v>151</v>
      </c>
      <c r="E31" s="29">
        <f t="shared" si="6"/>
        <v>3473</v>
      </c>
      <c r="F31" s="29">
        <f t="shared" si="1"/>
        <v>-23731</v>
      </c>
      <c r="G31" s="34">
        <f>+Inputs!$D$2</f>
        <v>0.3795</v>
      </c>
      <c r="H31" s="2"/>
      <c r="I31" s="27">
        <f t="shared" si="7"/>
        <v>27204</v>
      </c>
      <c r="J31" s="27"/>
      <c r="K31" s="27">
        <f t="shared" si="2"/>
        <v>151</v>
      </c>
      <c r="L31" s="27">
        <f t="shared" si="8"/>
        <v>3473</v>
      </c>
      <c r="M31" s="27">
        <f t="shared" si="3"/>
        <v>57.304499999999997</v>
      </c>
      <c r="N31" s="27">
        <f t="shared" si="4"/>
        <v>57.304499999999997</v>
      </c>
      <c r="O31" s="27">
        <f t="shared" si="9"/>
        <v>-9005.9144999999953</v>
      </c>
      <c r="P31" s="27">
        <f t="shared" si="10"/>
        <v>9005.9144999999953</v>
      </c>
      <c r="Q31" s="125"/>
    </row>
    <row r="32" spans="1:19">
      <c r="A32" s="30">
        <v>37073</v>
      </c>
      <c r="B32" s="3"/>
      <c r="C32" s="6">
        <v>24</v>
      </c>
      <c r="D32" s="29">
        <f t="shared" si="0"/>
        <v>151</v>
      </c>
      <c r="E32" s="29">
        <f t="shared" si="6"/>
        <v>3624</v>
      </c>
      <c r="F32" s="29">
        <f t="shared" si="1"/>
        <v>-23580</v>
      </c>
      <c r="G32" s="34">
        <f>+Inputs!$D$2</f>
        <v>0.3795</v>
      </c>
      <c r="H32" s="2"/>
      <c r="I32" s="27">
        <f t="shared" si="7"/>
        <v>27204</v>
      </c>
      <c r="J32" s="27"/>
      <c r="K32" s="27">
        <f t="shared" si="2"/>
        <v>151</v>
      </c>
      <c r="L32" s="27">
        <f t="shared" si="8"/>
        <v>3624</v>
      </c>
      <c r="M32" s="27">
        <f t="shared" si="3"/>
        <v>57.304499999999997</v>
      </c>
      <c r="N32" s="27">
        <f t="shared" si="4"/>
        <v>57.304499999999997</v>
      </c>
      <c r="O32" s="27">
        <f t="shared" si="9"/>
        <v>-8948.6099999999951</v>
      </c>
      <c r="P32" s="27">
        <f t="shared" si="10"/>
        <v>8948.6099999999951</v>
      </c>
      <c r="Q32" s="125"/>
    </row>
    <row r="33" spans="1:21">
      <c r="A33" s="31">
        <v>37104</v>
      </c>
      <c r="B33" s="3"/>
      <c r="C33" s="6">
        <v>25</v>
      </c>
      <c r="D33" s="29">
        <f t="shared" si="0"/>
        <v>151</v>
      </c>
      <c r="E33" s="29">
        <f t="shared" si="6"/>
        <v>3775</v>
      </c>
      <c r="F33" s="29">
        <f t="shared" si="1"/>
        <v>-23429</v>
      </c>
      <c r="G33" s="34">
        <f>+Inputs!$D$2</f>
        <v>0.3795</v>
      </c>
      <c r="H33" s="2"/>
      <c r="I33" s="27">
        <f t="shared" si="7"/>
        <v>27204</v>
      </c>
      <c r="J33" s="27"/>
      <c r="K33" s="27">
        <f t="shared" si="2"/>
        <v>151</v>
      </c>
      <c r="L33" s="27">
        <f t="shared" si="8"/>
        <v>3775</v>
      </c>
      <c r="M33" s="27">
        <f t="shared" si="3"/>
        <v>57.304499999999997</v>
      </c>
      <c r="N33" s="27">
        <f t="shared" si="4"/>
        <v>57.304499999999997</v>
      </c>
      <c r="O33" s="27">
        <f t="shared" si="9"/>
        <v>-8891.3054999999949</v>
      </c>
      <c r="P33" s="27">
        <f t="shared" si="10"/>
        <v>8891.3054999999949</v>
      </c>
      <c r="Q33" s="125"/>
    </row>
    <row r="34" spans="1:21">
      <c r="A34" s="30">
        <v>37135</v>
      </c>
      <c r="B34" s="3"/>
      <c r="C34" s="6">
        <v>26</v>
      </c>
      <c r="D34" s="29">
        <f t="shared" si="0"/>
        <v>151</v>
      </c>
      <c r="E34" s="29">
        <f t="shared" si="6"/>
        <v>3926</v>
      </c>
      <c r="F34" s="29">
        <f t="shared" si="1"/>
        <v>-23278</v>
      </c>
      <c r="G34" s="34">
        <f>+Inputs!$D$2</f>
        <v>0.3795</v>
      </c>
      <c r="H34" s="2"/>
      <c r="I34" s="27">
        <f t="shared" si="7"/>
        <v>27204</v>
      </c>
      <c r="J34" s="27"/>
      <c r="K34" s="27">
        <f t="shared" si="2"/>
        <v>151</v>
      </c>
      <c r="L34" s="27">
        <f t="shared" si="8"/>
        <v>3926</v>
      </c>
      <c r="M34" s="27">
        <f t="shared" si="3"/>
        <v>57.304499999999997</v>
      </c>
      <c r="N34" s="27">
        <f t="shared" si="4"/>
        <v>57.304499999999997</v>
      </c>
      <c r="O34" s="27">
        <f t="shared" si="9"/>
        <v>-8834.0009999999947</v>
      </c>
      <c r="P34" s="27">
        <f t="shared" si="10"/>
        <v>8834.0009999999947</v>
      </c>
      <c r="Q34" s="125"/>
    </row>
    <row r="35" spans="1:21">
      <c r="A35" s="31">
        <v>37165</v>
      </c>
      <c r="B35" s="3"/>
      <c r="C35" s="6">
        <v>27</v>
      </c>
      <c r="D35" s="29">
        <f t="shared" si="0"/>
        <v>151</v>
      </c>
      <c r="E35" s="29">
        <f t="shared" si="6"/>
        <v>4077</v>
      </c>
      <c r="F35" s="29">
        <f t="shared" si="1"/>
        <v>-23127</v>
      </c>
      <c r="G35" s="34">
        <f>+Inputs!$D$2</f>
        <v>0.3795</v>
      </c>
      <c r="H35" s="2"/>
      <c r="I35" s="27">
        <f t="shared" si="7"/>
        <v>27204</v>
      </c>
      <c r="J35" s="27"/>
      <c r="K35" s="27">
        <f t="shared" si="2"/>
        <v>151</v>
      </c>
      <c r="L35" s="27">
        <f t="shared" si="8"/>
        <v>4077</v>
      </c>
      <c r="M35" s="27">
        <f t="shared" si="3"/>
        <v>57.304499999999997</v>
      </c>
      <c r="N35" s="27">
        <f t="shared" si="4"/>
        <v>57.304499999999997</v>
      </c>
      <c r="O35" s="27">
        <f t="shared" si="9"/>
        <v>-8776.6964999999946</v>
      </c>
      <c r="P35" s="27">
        <f t="shared" si="10"/>
        <v>8776.6964999999946</v>
      </c>
    </row>
    <row r="36" spans="1:21">
      <c r="A36" s="30">
        <v>37196</v>
      </c>
      <c r="B36" s="3"/>
      <c r="C36" s="6">
        <v>28</v>
      </c>
      <c r="D36" s="29">
        <f t="shared" si="0"/>
        <v>151</v>
      </c>
      <c r="E36" s="29">
        <f t="shared" si="6"/>
        <v>4228</v>
      </c>
      <c r="F36" s="29">
        <f t="shared" si="1"/>
        <v>-22976</v>
      </c>
      <c r="G36" s="34">
        <f>+Inputs!$D$2</f>
        <v>0.3795</v>
      </c>
      <c r="H36" s="2"/>
      <c r="I36" s="27">
        <f t="shared" si="7"/>
        <v>27204</v>
      </c>
      <c r="J36" s="27"/>
      <c r="K36" s="27">
        <f t="shared" si="2"/>
        <v>151</v>
      </c>
      <c r="L36" s="27">
        <f t="shared" si="8"/>
        <v>4228</v>
      </c>
      <c r="M36" s="27">
        <f t="shared" si="3"/>
        <v>57.304499999999997</v>
      </c>
      <c r="N36" s="27">
        <f t="shared" si="4"/>
        <v>57.304499999999997</v>
      </c>
      <c r="O36" s="27">
        <f t="shared" si="9"/>
        <v>-8719.3919999999944</v>
      </c>
      <c r="P36" s="27">
        <f t="shared" si="10"/>
        <v>8719.3919999999944</v>
      </c>
    </row>
    <row r="37" spans="1:21">
      <c r="A37" s="31">
        <v>37226</v>
      </c>
      <c r="B37" s="3"/>
      <c r="C37" s="6">
        <v>29</v>
      </c>
      <c r="D37" s="29">
        <f t="shared" si="0"/>
        <v>151</v>
      </c>
      <c r="E37" s="29">
        <f t="shared" si="6"/>
        <v>4379</v>
      </c>
      <c r="F37" s="29">
        <f t="shared" si="1"/>
        <v>-22825</v>
      </c>
      <c r="G37" s="34">
        <f>+Inputs!$D$2</f>
        <v>0.3795</v>
      </c>
      <c r="H37" s="2"/>
      <c r="I37" s="27">
        <f t="shared" si="7"/>
        <v>27204</v>
      </c>
      <c r="J37" s="27"/>
      <c r="K37" s="27">
        <f t="shared" si="2"/>
        <v>151</v>
      </c>
      <c r="L37" s="27">
        <f t="shared" si="8"/>
        <v>4379</v>
      </c>
      <c r="M37" s="27">
        <f t="shared" si="3"/>
        <v>57.304499999999997</v>
      </c>
      <c r="N37" s="27">
        <f t="shared" si="4"/>
        <v>57.304499999999997</v>
      </c>
      <c r="O37" s="27">
        <f t="shared" si="9"/>
        <v>-8662.0874999999942</v>
      </c>
      <c r="P37" s="27">
        <f t="shared" si="10"/>
        <v>8662.0874999999942</v>
      </c>
    </row>
    <row r="38" spans="1:21">
      <c r="A38" s="30">
        <v>37257</v>
      </c>
      <c r="B38" s="3"/>
      <c r="C38" s="6">
        <v>30</v>
      </c>
      <c r="D38" s="29">
        <f t="shared" si="0"/>
        <v>151</v>
      </c>
      <c r="E38" s="29">
        <f t="shared" si="6"/>
        <v>4530</v>
      </c>
      <c r="F38" s="29">
        <f t="shared" si="1"/>
        <v>-22674</v>
      </c>
      <c r="G38" s="34">
        <f>+Inputs!$D$2</f>
        <v>0.3795</v>
      </c>
      <c r="H38" s="2"/>
      <c r="I38" s="27">
        <f t="shared" si="7"/>
        <v>27204</v>
      </c>
      <c r="J38" s="27"/>
      <c r="K38" s="27">
        <f t="shared" si="2"/>
        <v>151</v>
      </c>
      <c r="L38" s="27">
        <f t="shared" si="8"/>
        <v>4530</v>
      </c>
      <c r="M38" s="27">
        <f t="shared" si="3"/>
        <v>57.304499999999997</v>
      </c>
      <c r="N38" s="27">
        <f t="shared" si="4"/>
        <v>57.304499999999997</v>
      </c>
      <c r="O38" s="27">
        <f t="shared" si="9"/>
        <v>-8604.782999999994</v>
      </c>
      <c r="P38" s="27">
        <f t="shared" si="10"/>
        <v>8604.782999999994</v>
      </c>
    </row>
    <row r="39" spans="1:21">
      <c r="A39" s="31">
        <v>37288</v>
      </c>
      <c r="B39" s="2"/>
      <c r="C39" s="6">
        <v>31</v>
      </c>
      <c r="D39" s="29">
        <f t="shared" si="0"/>
        <v>151</v>
      </c>
      <c r="E39" s="29">
        <f t="shared" si="6"/>
        <v>4681</v>
      </c>
      <c r="F39" s="29">
        <f t="shared" si="1"/>
        <v>-22523</v>
      </c>
      <c r="G39" s="34">
        <f>+Inputs!$D$2</f>
        <v>0.3795</v>
      </c>
      <c r="H39" s="2"/>
      <c r="I39" s="27">
        <f t="shared" si="7"/>
        <v>27204</v>
      </c>
      <c r="J39" s="27"/>
      <c r="K39" s="27">
        <f t="shared" si="2"/>
        <v>151</v>
      </c>
      <c r="L39" s="27">
        <f t="shared" si="8"/>
        <v>4681</v>
      </c>
      <c r="M39" s="27">
        <f t="shared" si="3"/>
        <v>57.304499999999997</v>
      </c>
      <c r="N39" s="27">
        <f t="shared" si="4"/>
        <v>57.304499999999997</v>
      </c>
      <c r="O39" s="27">
        <f t="shared" si="9"/>
        <v>-8547.4784999999938</v>
      </c>
      <c r="P39" s="27">
        <f t="shared" si="10"/>
        <v>8547.4784999999938</v>
      </c>
    </row>
    <row r="40" spans="1:21">
      <c r="A40" s="30">
        <v>37316</v>
      </c>
      <c r="B40" s="2"/>
      <c r="C40" s="6">
        <v>32</v>
      </c>
      <c r="D40" s="29">
        <f t="shared" si="0"/>
        <v>151</v>
      </c>
      <c r="E40" s="29">
        <f t="shared" si="6"/>
        <v>4832</v>
      </c>
      <c r="F40" s="29">
        <f t="shared" si="1"/>
        <v>-22372</v>
      </c>
      <c r="G40" s="34">
        <f>+Inputs!$D$2</f>
        <v>0.3795</v>
      </c>
      <c r="H40" s="2"/>
      <c r="I40" s="27">
        <f t="shared" si="7"/>
        <v>27204</v>
      </c>
      <c r="J40" s="2"/>
      <c r="K40" s="27">
        <f t="shared" si="2"/>
        <v>151</v>
      </c>
      <c r="L40" s="27">
        <f t="shared" si="8"/>
        <v>4832</v>
      </c>
      <c r="M40" s="27">
        <f t="shared" si="3"/>
        <v>57.304499999999997</v>
      </c>
      <c r="N40" s="27">
        <f t="shared" si="4"/>
        <v>57.304499999999997</v>
      </c>
      <c r="O40" s="27">
        <f t="shared" si="9"/>
        <v>-8490.1739999999936</v>
      </c>
      <c r="P40" s="27">
        <f t="shared" si="10"/>
        <v>8490.1739999999936</v>
      </c>
    </row>
    <row r="41" spans="1:21">
      <c r="A41" s="31">
        <v>37347</v>
      </c>
      <c r="C41" s="6">
        <v>33</v>
      </c>
      <c r="D41" s="29">
        <f t="shared" ref="D41:D72" si="12">ROUND(-(+$B$9/180)*1,0)</f>
        <v>151</v>
      </c>
      <c r="E41" s="29">
        <f t="shared" si="6"/>
        <v>4983</v>
      </c>
      <c r="F41" s="29">
        <f t="shared" ref="F41:F72" si="13">$B$9+E41</f>
        <v>-22221</v>
      </c>
      <c r="G41" s="34">
        <f>+Inputs!$D$2</f>
        <v>0.3795</v>
      </c>
      <c r="I41" s="27">
        <f t="shared" si="7"/>
        <v>27204</v>
      </c>
      <c r="K41" s="27">
        <f t="shared" ref="K41:K72" si="14">D41</f>
        <v>151</v>
      </c>
      <c r="L41" s="27">
        <f t="shared" si="8"/>
        <v>4983</v>
      </c>
      <c r="M41" s="27">
        <f t="shared" ref="M41:M72" si="15">K41*G41</f>
        <v>57.304499999999997</v>
      </c>
      <c r="N41" s="27">
        <f t="shared" ref="N41:N72" si="16">M41-J41</f>
        <v>57.304499999999997</v>
      </c>
      <c r="O41" s="27">
        <f t="shared" si="9"/>
        <v>-8432.8694999999934</v>
      </c>
      <c r="P41" s="27">
        <f t="shared" si="10"/>
        <v>8432.8694999999934</v>
      </c>
    </row>
    <row r="42" spans="1:21">
      <c r="A42" s="30">
        <v>37377</v>
      </c>
      <c r="C42" s="6">
        <v>34</v>
      </c>
      <c r="D42" s="29">
        <f t="shared" si="12"/>
        <v>151</v>
      </c>
      <c r="E42" s="29">
        <f t="shared" ref="E42:E73" si="17">+E41+D42</f>
        <v>5134</v>
      </c>
      <c r="F42" s="29">
        <f t="shared" si="13"/>
        <v>-22070</v>
      </c>
      <c r="G42" s="34">
        <f>+Inputs!$D$2</f>
        <v>0.3795</v>
      </c>
      <c r="I42" s="27">
        <f t="shared" ref="I42:I73" si="18">+I41+H42</f>
        <v>27204</v>
      </c>
      <c r="K42" s="27">
        <f t="shared" si="14"/>
        <v>151</v>
      </c>
      <c r="L42" s="27">
        <f t="shared" ref="L42:L73" si="19">+L41+K42</f>
        <v>5134</v>
      </c>
      <c r="M42" s="27">
        <f t="shared" si="15"/>
        <v>57.304499999999997</v>
      </c>
      <c r="N42" s="27">
        <f t="shared" si="16"/>
        <v>57.304499999999997</v>
      </c>
      <c r="O42" s="27">
        <f t="shared" ref="O42:O73" si="20">+O41+N42</f>
        <v>-8375.5649999999932</v>
      </c>
      <c r="P42" s="27">
        <f t="shared" ref="P42:P73" si="21">P41-N42</f>
        <v>8375.5649999999932</v>
      </c>
    </row>
    <row r="43" spans="1:21">
      <c r="A43" s="31">
        <v>37408</v>
      </c>
      <c r="C43" s="6">
        <v>35</v>
      </c>
      <c r="D43" s="29">
        <f t="shared" si="12"/>
        <v>151</v>
      </c>
      <c r="E43" s="29">
        <f t="shared" si="17"/>
        <v>5285</v>
      </c>
      <c r="F43" s="29">
        <f t="shared" si="13"/>
        <v>-21919</v>
      </c>
      <c r="G43" s="34">
        <f>+Inputs!$D$2</f>
        <v>0.3795</v>
      </c>
      <c r="I43" s="27">
        <f t="shared" si="18"/>
        <v>27204</v>
      </c>
      <c r="K43" s="27">
        <f t="shared" si="14"/>
        <v>151</v>
      </c>
      <c r="L43" s="27">
        <f t="shared" si="19"/>
        <v>5285</v>
      </c>
      <c r="M43" s="27">
        <f t="shared" si="15"/>
        <v>57.304499999999997</v>
      </c>
      <c r="N43" s="27">
        <f t="shared" si="16"/>
        <v>57.304499999999997</v>
      </c>
      <c r="O43" s="27">
        <f t="shared" si="20"/>
        <v>-8318.260499999993</v>
      </c>
      <c r="P43" s="27">
        <f t="shared" si="21"/>
        <v>8318.260499999993</v>
      </c>
    </row>
    <row r="44" spans="1:21">
      <c r="A44" s="30">
        <v>37438</v>
      </c>
      <c r="C44" s="6">
        <v>36</v>
      </c>
      <c r="D44" s="29">
        <f t="shared" si="12"/>
        <v>151</v>
      </c>
      <c r="E44" s="29">
        <f t="shared" si="17"/>
        <v>5436</v>
      </c>
      <c r="F44" s="29">
        <f t="shared" si="13"/>
        <v>-21768</v>
      </c>
      <c r="G44" s="34">
        <f>+Inputs!$D$2</f>
        <v>0.3795</v>
      </c>
      <c r="I44" s="27">
        <f t="shared" si="18"/>
        <v>27204</v>
      </c>
      <c r="K44" s="27">
        <f t="shared" si="14"/>
        <v>151</v>
      </c>
      <c r="L44" s="27">
        <f t="shared" si="19"/>
        <v>5436</v>
      </c>
      <c r="M44" s="27">
        <f t="shared" si="15"/>
        <v>57.304499999999997</v>
      </c>
      <c r="N44" s="27">
        <f t="shared" si="16"/>
        <v>57.304499999999997</v>
      </c>
      <c r="O44" s="27">
        <f t="shared" si="20"/>
        <v>-8260.9559999999929</v>
      </c>
      <c r="P44" s="27">
        <f t="shared" si="21"/>
        <v>8260.9559999999929</v>
      </c>
      <c r="U44" s="108"/>
    </row>
    <row r="45" spans="1:21">
      <c r="A45" s="31">
        <v>37469</v>
      </c>
      <c r="C45" s="6">
        <v>37</v>
      </c>
      <c r="D45" s="29">
        <f t="shared" si="12"/>
        <v>151</v>
      </c>
      <c r="E45" s="29">
        <f t="shared" si="17"/>
        <v>5587</v>
      </c>
      <c r="F45" s="29">
        <f t="shared" si="13"/>
        <v>-21617</v>
      </c>
      <c r="G45" s="34">
        <f>+Inputs!$D$2</f>
        <v>0.3795</v>
      </c>
      <c r="I45" s="27">
        <f t="shared" si="18"/>
        <v>27204</v>
      </c>
      <c r="K45" s="27">
        <f t="shared" si="14"/>
        <v>151</v>
      </c>
      <c r="L45" s="27">
        <f t="shared" si="19"/>
        <v>5587</v>
      </c>
      <c r="M45" s="27">
        <f t="shared" si="15"/>
        <v>57.304499999999997</v>
      </c>
      <c r="N45" s="27">
        <f t="shared" si="16"/>
        <v>57.304499999999997</v>
      </c>
      <c r="O45" s="27">
        <f t="shared" si="20"/>
        <v>-8203.6514999999927</v>
      </c>
      <c r="P45" s="27">
        <f t="shared" si="21"/>
        <v>8203.6514999999927</v>
      </c>
      <c r="U45" s="108"/>
    </row>
    <row r="46" spans="1:21">
      <c r="A46" s="30">
        <v>37500</v>
      </c>
      <c r="C46" s="6">
        <v>38</v>
      </c>
      <c r="D46" s="29">
        <f t="shared" si="12"/>
        <v>151</v>
      </c>
      <c r="E46" s="29">
        <f t="shared" si="17"/>
        <v>5738</v>
      </c>
      <c r="F46" s="29">
        <f t="shared" si="13"/>
        <v>-21466</v>
      </c>
      <c r="G46" s="34">
        <f>+Inputs!$D$2</f>
        <v>0.3795</v>
      </c>
      <c r="I46" s="27">
        <f t="shared" si="18"/>
        <v>27204</v>
      </c>
      <c r="K46" s="27">
        <f t="shared" si="14"/>
        <v>151</v>
      </c>
      <c r="L46" s="27">
        <f t="shared" si="19"/>
        <v>5738</v>
      </c>
      <c r="M46" s="27">
        <f t="shared" si="15"/>
        <v>57.304499999999997</v>
      </c>
      <c r="N46" s="27">
        <f t="shared" si="16"/>
        <v>57.304499999999997</v>
      </c>
      <c r="O46" s="27">
        <f t="shared" si="20"/>
        <v>-8146.3469999999925</v>
      </c>
      <c r="P46" s="27">
        <f t="shared" si="21"/>
        <v>8146.3469999999925</v>
      </c>
      <c r="U46" s="108"/>
    </row>
    <row r="47" spans="1:21">
      <c r="A47" s="31">
        <v>37530</v>
      </c>
      <c r="C47" s="6">
        <v>39</v>
      </c>
      <c r="D47" s="29">
        <f t="shared" si="12"/>
        <v>151</v>
      </c>
      <c r="E47" s="29">
        <f t="shared" si="17"/>
        <v>5889</v>
      </c>
      <c r="F47" s="29">
        <f t="shared" si="13"/>
        <v>-21315</v>
      </c>
      <c r="G47" s="34">
        <f>+Inputs!$D$2</f>
        <v>0.3795</v>
      </c>
      <c r="I47" s="27">
        <f t="shared" si="18"/>
        <v>27204</v>
      </c>
      <c r="K47" s="27">
        <f t="shared" si="14"/>
        <v>151</v>
      </c>
      <c r="L47" s="27">
        <f t="shared" si="19"/>
        <v>5889</v>
      </c>
      <c r="M47" s="27">
        <f t="shared" si="15"/>
        <v>57.304499999999997</v>
      </c>
      <c r="N47" s="27">
        <f t="shared" si="16"/>
        <v>57.304499999999997</v>
      </c>
      <c r="O47" s="27">
        <f t="shared" si="20"/>
        <v>-8089.0424999999923</v>
      </c>
      <c r="P47" s="27">
        <f t="shared" si="21"/>
        <v>8089.0424999999923</v>
      </c>
      <c r="U47" s="108"/>
    </row>
    <row r="48" spans="1:21">
      <c r="A48" s="30">
        <v>37561</v>
      </c>
      <c r="C48" s="6">
        <v>40</v>
      </c>
      <c r="D48" s="29">
        <f t="shared" si="12"/>
        <v>151</v>
      </c>
      <c r="E48" s="29">
        <f t="shared" si="17"/>
        <v>6040</v>
      </c>
      <c r="F48" s="29">
        <f t="shared" si="13"/>
        <v>-21164</v>
      </c>
      <c r="G48" s="34">
        <f>+Inputs!$D$2</f>
        <v>0.3795</v>
      </c>
      <c r="I48" s="27">
        <f t="shared" si="18"/>
        <v>27204</v>
      </c>
      <c r="K48" s="27">
        <f t="shared" si="14"/>
        <v>151</v>
      </c>
      <c r="L48" s="27">
        <f t="shared" si="19"/>
        <v>6040</v>
      </c>
      <c r="M48" s="27">
        <f t="shared" si="15"/>
        <v>57.304499999999997</v>
      </c>
      <c r="N48" s="27">
        <f t="shared" si="16"/>
        <v>57.304499999999997</v>
      </c>
      <c r="O48" s="27">
        <f t="shared" si="20"/>
        <v>-8031.7379999999921</v>
      </c>
      <c r="P48" s="27">
        <f t="shared" si="21"/>
        <v>8031.7379999999921</v>
      </c>
      <c r="U48" s="108"/>
    </row>
    <row r="49" spans="1:21">
      <c r="A49" s="31">
        <v>37591</v>
      </c>
      <c r="C49" s="6">
        <v>41</v>
      </c>
      <c r="D49" s="29">
        <f t="shared" si="12"/>
        <v>151</v>
      </c>
      <c r="E49" s="29">
        <f t="shared" si="17"/>
        <v>6191</v>
      </c>
      <c r="F49" s="29">
        <f t="shared" si="13"/>
        <v>-21013</v>
      </c>
      <c r="G49" s="34">
        <f>+Inputs!$D$2</f>
        <v>0.3795</v>
      </c>
      <c r="I49" s="27">
        <f t="shared" si="18"/>
        <v>27204</v>
      </c>
      <c r="K49" s="27">
        <f t="shared" si="14"/>
        <v>151</v>
      </c>
      <c r="L49" s="27">
        <f t="shared" si="19"/>
        <v>6191</v>
      </c>
      <c r="M49" s="27">
        <f t="shared" si="15"/>
        <v>57.304499999999997</v>
      </c>
      <c r="N49" s="27">
        <f t="shared" si="16"/>
        <v>57.304499999999997</v>
      </c>
      <c r="O49" s="27">
        <f t="shared" si="20"/>
        <v>-7974.4334999999919</v>
      </c>
      <c r="P49" s="27">
        <f t="shared" si="21"/>
        <v>7974.4334999999919</v>
      </c>
      <c r="U49" s="108"/>
    </row>
    <row r="50" spans="1:21">
      <c r="A50" s="30">
        <v>37622</v>
      </c>
      <c r="C50" s="6">
        <v>42</v>
      </c>
      <c r="D50" s="29">
        <f t="shared" si="12"/>
        <v>151</v>
      </c>
      <c r="E50" s="29">
        <f t="shared" si="17"/>
        <v>6342</v>
      </c>
      <c r="F50" s="29">
        <f t="shared" si="13"/>
        <v>-20862</v>
      </c>
      <c r="G50" s="34">
        <f>+Inputs!$D$2</f>
        <v>0.3795</v>
      </c>
      <c r="I50" s="27">
        <f t="shared" si="18"/>
        <v>27204</v>
      </c>
      <c r="K50" s="27">
        <f t="shared" si="14"/>
        <v>151</v>
      </c>
      <c r="L50" s="27">
        <f t="shared" si="19"/>
        <v>6342</v>
      </c>
      <c r="M50" s="27">
        <f t="shared" si="15"/>
        <v>57.304499999999997</v>
      </c>
      <c r="N50" s="27">
        <f t="shared" si="16"/>
        <v>57.304499999999997</v>
      </c>
      <c r="O50" s="27">
        <f t="shared" si="20"/>
        <v>-7917.1289999999917</v>
      </c>
      <c r="P50" s="27">
        <f t="shared" si="21"/>
        <v>7917.1289999999917</v>
      </c>
      <c r="U50" s="108"/>
    </row>
    <row r="51" spans="1:21">
      <c r="A51" s="31">
        <v>37653</v>
      </c>
      <c r="C51" s="6">
        <v>43</v>
      </c>
      <c r="D51" s="29">
        <f t="shared" si="12"/>
        <v>151</v>
      </c>
      <c r="E51" s="29">
        <f t="shared" si="17"/>
        <v>6493</v>
      </c>
      <c r="F51" s="29">
        <f t="shared" si="13"/>
        <v>-20711</v>
      </c>
      <c r="G51" s="34">
        <f>+Inputs!$D$2</f>
        <v>0.3795</v>
      </c>
      <c r="I51" s="27">
        <f t="shared" si="18"/>
        <v>27204</v>
      </c>
      <c r="K51" s="27">
        <f t="shared" si="14"/>
        <v>151</v>
      </c>
      <c r="L51" s="27">
        <f t="shared" si="19"/>
        <v>6493</v>
      </c>
      <c r="M51" s="27">
        <f t="shared" si="15"/>
        <v>57.304499999999997</v>
      </c>
      <c r="N51" s="27">
        <f t="shared" si="16"/>
        <v>57.304499999999997</v>
      </c>
      <c r="O51" s="27">
        <f t="shared" si="20"/>
        <v>-7859.8244999999915</v>
      </c>
      <c r="P51" s="27">
        <f t="shared" si="21"/>
        <v>7859.8244999999915</v>
      </c>
      <c r="U51" s="108"/>
    </row>
    <row r="52" spans="1:21">
      <c r="A52" s="30">
        <v>37681</v>
      </c>
      <c r="C52" s="6">
        <v>44</v>
      </c>
      <c r="D52" s="29">
        <f t="shared" si="12"/>
        <v>151</v>
      </c>
      <c r="E52" s="29">
        <f t="shared" si="17"/>
        <v>6644</v>
      </c>
      <c r="F52" s="29">
        <f t="shared" si="13"/>
        <v>-20560</v>
      </c>
      <c r="G52" s="34">
        <f>+Inputs!$D$2</f>
        <v>0.3795</v>
      </c>
      <c r="I52" s="27">
        <f t="shared" si="18"/>
        <v>27204</v>
      </c>
      <c r="K52" s="27">
        <f t="shared" si="14"/>
        <v>151</v>
      </c>
      <c r="L52" s="27">
        <f t="shared" si="19"/>
        <v>6644</v>
      </c>
      <c r="M52" s="27">
        <f t="shared" si="15"/>
        <v>57.304499999999997</v>
      </c>
      <c r="N52" s="27">
        <f t="shared" si="16"/>
        <v>57.304499999999997</v>
      </c>
      <c r="O52" s="27">
        <f t="shared" si="20"/>
        <v>-7802.5199999999913</v>
      </c>
      <c r="P52" s="27">
        <f t="shared" si="21"/>
        <v>7802.5199999999913</v>
      </c>
      <c r="U52" s="108"/>
    </row>
    <row r="53" spans="1:21">
      <c r="A53" s="31">
        <v>37712</v>
      </c>
      <c r="C53" s="6">
        <v>45</v>
      </c>
      <c r="D53" s="29">
        <f t="shared" si="12"/>
        <v>151</v>
      </c>
      <c r="E53" s="29">
        <f t="shared" si="17"/>
        <v>6795</v>
      </c>
      <c r="F53" s="29">
        <f t="shared" si="13"/>
        <v>-20409</v>
      </c>
      <c r="G53" s="34">
        <f>+Inputs!$D$2</f>
        <v>0.3795</v>
      </c>
      <c r="I53" s="27">
        <f t="shared" si="18"/>
        <v>27204</v>
      </c>
      <c r="K53" s="27">
        <f t="shared" si="14"/>
        <v>151</v>
      </c>
      <c r="L53" s="27">
        <f t="shared" si="19"/>
        <v>6795</v>
      </c>
      <c r="M53" s="27">
        <f t="shared" si="15"/>
        <v>57.304499999999997</v>
      </c>
      <c r="N53" s="27">
        <f t="shared" si="16"/>
        <v>57.304499999999997</v>
      </c>
      <c r="O53" s="27">
        <f t="shared" si="20"/>
        <v>-7745.2154999999912</v>
      </c>
      <c r="P53" s="27">
        <f t="shared" si="21"/>
        <v>7745.2154999999912</v>
      </c>
      <c r="U53" s="108"/>
    </row>
    <row r="54" spans="1:21">
      <c r="A54" s="30">
        <v>37742</v>
      </c>
      <c r="C54" s="6">
        <v>46</v>
      </c>
      <c r="D54" s="29">
        <f t="shared" si="12"/>
        <v>151</v>
      </c>
      <c r="E54" s="29">
        <f t="shared" si="17"/>
        <v>6946</v>
      </c>
      <c r="F54" s="29">
        <f t="shared" si="13"/>
        <v>-20258</v>
      </c>
      <c r="G54" s="34">
        <f>+Inputs!$D$3</f>
        <v>0.37951000000000001</v>
      </c>
      <c r="I54" s="27">
        <f t="shared" si="18"/>
        <v>27204</v>
      </c>
      <c r="K54" s="27">
        <f t="shared" si="14"/>
        <v>151</v>
      </c>
      <c r="L54" s="27">
        <f t="shared" si="19"/>
        <v>6946</v>
      </c>
      <c r="M54" s="27">
        <f t="shared" si="15"/>
        <v>57.306010000000001</v>
      </c>
      <c r="N54" s="27">
        <f t="shared" si="16"/>
        <v>57.306010000000001</v>
      </c>
      <c r="O54" s="27">
        <f t="shared" si="20"/>
        <v>-7687.9094899999909</v>
      </c>
      <c r="P54" s="27">
        <f t="shared" si="21"/>
        <v>7687.9094899999909</v>
      </c>
      <c r="U54" s="108"/>
    </row>
    <row r="55" spans="1:21">
      <c r="A55" s="31">
        <v>37773</v>
      </c>
      <c r="C55" s="6">
        <v>47</v>
      </c>
      <c r="D55" s="29">
        <f t="shared" si="12"/>
        <v>151</v>
      </c>
      <c r="E55" s="29">
        <f t="shared" si="17"/>
        <v>7097</v>
      </c>
      <c r="F55" s="29">
        <f t="shared" si="13"/>
        <v>-20107</v>
      </c>
      <c r="G55" s="34">
        <f>+Inputs!$D$3</f>
        <v>0.37951000000000001</v>
      </c>
      <c r="I55" s="27">
        <f t="shared" si="18"/>
        <v>27204</v>
      </c>
      <c r="K55" s="27">
        <f t="shared" si="14"/>
        <v>151</v>
      </c>
      <c r="L55" s="27">
        <f t="shared" si="19"/>
        <v>7097</v>
      </c>
      <c r="M55" s="27">
        <f t="shared" si="15"/>
        <v>57.306010000000001</v>
      </c>
      <c r="N55" s="27">
        <f t="shared" si="16"/>
        <v>57.306010000000001</v>
      </c>
      <c r="O55" s="27">
        <f t="shared" si="20"/>
        <v>-7630.6034799999907</v>
      </c>
      <c r="P55" s="27">
        <f t="shared" si="21"/>
        <v>7630.6034799999907</v>
      </c>
      <c r="U55" s="108"/>
    </row>
    <row r="56" spans="1:21">
      <c r="A56" s="30">
        <v>37803</v>
      </c>
      <c r="C56" s="6">
        <v>48</v>
      </c>
      <c r="D56" s="29">
        <f t="shared" si="12"/>
        <v>151</v>
      </c>
      <c r="E56" s="29">
        <f t="shared" si="17"/>
        <v>7248</v>
      </c>
      <c r="F56" s="29">
        <f t="shared" si="13"/>
        <v>-19956</v>
      </c>
      <c r="G56" s="34">
        <f>+Inputs!$D$3</f>
        <v>0.37951000000000001</v>
      </c>
      <c r="I56" s="27">
        <f t="shared" si="18"/>
        <v>27204</v>
      </c>
      <c r="K56" s="27">
        <f t="shared" si="14"/>
        <v>151</v>
      </c>
      <c r="L56" s="27">
        <f t="shared" si="19"/>
        <v>7248</v>
      </c>
      <c r="M56" s="27">
        <f t="shared" si="15"/>
        <v>57.306010000000001</v>
      </c>
      <c r="N56" s="27">
        <f t="shared" si="16"/>
        <v>57.306010000000001</v>
      </c>
      <c r="O56" s="27">
        <f t="shared" si="20"/>
        <v>-7573.2974699999904</v>
      </c>
      <c r="P56" s="27">
        <f t="shared" si="21"/>
        <v>7573.2974699999904</v>
      </c>
    </row>
    <row r="57" spans="1:21">
      <c r="A57" s="31">
        <v>37834</v>
      </c>
      <c r="C57" s="6">
        <v>49</v>
      </c>
      <c r="D57" s="29">
        <f t="shared" si="12"/>
        <v>151</v>
      </c>
      <c r="E57" s="29">
        <f t="shared" si="17"/>
        <v>7399</v>
      </c>
      <c r="F57" s="29">
        <f t="shared" si="13"/>
        <v>-19805</v>
      </c>
      <c r="G57" s="34">
        <f>+Inputs!$D$3</f>
        <v>0.37951000000000001</v>
      </c>
      <c r="I57" s="27">
        <f t="shared" si="18"/>
        <v>27204</v>
      </c>
      <c r="K57" s="27">
        <f t="shared" si="14"/>
        <v>151</v>
      </c>
      <c r="L57" s="27">
        <f t="shared" si="19"/>
        <v>7399</v>
      </c>
      <c r="M57" s="27">
        <f t="shared" si="15"/>
        <v>57.306010000000001</v>
      </c>
      <c r="N57" s="27">
        <f t="shared" si="16"/>
        <v>57.306010000000001</v>
      </c>
      <c r="O57" s="27">
        <f t="shared" si="20"/>
        <v>-7515.9914599999902</v>
      </c>
      <c r="P57" s="27">
        <f t="shared" si="21"/>
        <v>7515.9914599999902</v>
      </c>
    </row>
    <row r="58" spans="1:21">
      <c r="A58" s="30">
        <v>37865</v>
      </c>
      <c r="C58" s="6">
        <v>50</v>
      </c>
      <c r="D58" s="29">
        <f t="shared" si="12"/>
        <v>151</v>
      </c>
      <c r="E58" s="29">
        <f t="shared" si="17"/>
        <v>7550</v>
      </c>
      <c r="F58" s="29">
        <f t="shared" si="13"/>
        <v>-19654</v>
      </c>
      <c r="G58" s="34">
        <f>+Inputs!$D$3</f>
        <v>0.37951000000000001</v>
      </c>
      <c r="I58" s="27">
        <f t="shared" si="18"/>
        <v>27204</v>
      </c>
      <c r="K58" s="27">
        <f t="shared" si="14"/>
        <v>151</v>
      </c>
      <c r="L58" s="27">
        <f t="shared" si="19"/>
        <v>7550</v>
      </c>
      <c r="M58" s="27">
        <f t="shared" si="15"/>
        <v>57.306010000000001</v>
      </c>
      <c r="N58" s="27">
        <f t="shared" si="16"/>
        <v>57.306010000000001</v>
      </c>
      <c r="O58" s="27">
        <f t="shared" si="20"/>
        <v>-7458.6854499999899</v>
      </c>
      <c r="P58" s="27">
        <f t="shared" si="21"/>
        <v>7458.6854499999899</v>
      </c>
    </row>
    <row r="59" spans="1:21">
      <c r="A59" s="31">
        <v>37895</v>
      </c>
      <c r="C59" s="6">
        <v>51</v>
      </c>
      <c r="D59" s="29">
        <f t="shared" si="12"/>
        <v>151</v>
      </c>
      <c r="E59" s="29">
        <f t="shared" si="17"/>
        <v>7701</v>
      </c>
      <c r="F59" s="29">
        <f t="shared" si="13"/>
        <v>-19503</v>
      </c>
      <c r="G59" s="34">
        <f>+Inputs!$D$3</f>
        <v>0.37951000000000001</v>
      </c>
      <c r="I59" s="27">
        <f t="shared" si="18"/>
        <v>27204</v>
      </c>
      <c r="K59" s="27">
        <f t="shared" si="14"/>
        <v>151</v>
      </c>
      <c r="L59" s="27">
        <f t="shared" si="19"/>
        <v>7701</v>
      </c>
      <c r="M59" s="27">
        <f t="shared" si="15"/>
        <v>57.306010000000001</v>
      </c>
      <c r="N59" s="27">
        <f t="shared" si="16"/>
        <v>57.306010000000001</v>
      </c>
      <c r="O59" s="27">
        <f t="shared" si="20"/>
        <v>-7401.3794399999897</v>
      </c>
      <c r="P59" s="27">
        <f t="shared" si="21"/>
        <v>7401.3794399999897</v>
      </c>
    </row>
    <row r="60" spans="1:21">
      <c r="A60" s="30">
        <v>37926</v>
      </c>
      <c r="C60" s="6">
        <v>52</v>
      </c>
      <c r="D60" s="29">
        <f t="shared" si="12"/>
        <v>151</v>
      </c>
      <c r="E60" s="29">
        <f t="shared" si="17"/>
        <v>7852</v>
      </c>
      <c r="F60" s="29">
        <f t="shared" si="13"/>
        <v>-19352</v>
      </c>
      <c r="G60" s="34">
        <f>+Inputs!$D$3</f>
        <v>0.37951000000000001</v>
      </c>
      <c r="I60" s="27">
        <f t="shared" si="18"/>
        <v>27204</v>
      </c>
      <c r="K60" s="27">
        <f t="shared" si="14"/>
        <v>151</v>
      </c>
      <c r="L60" s="27">
        <f t="shared" si="19"/>
        <v>7852</v>
      </c>
      <c r="M60" s="27">
        <f t="shared" si="15"/>
        <v>57.306010000000001</v>
      </c>
      <c r="N60" s="27">
        <f t="shared" si="16"/>
        <v>57.306010000000001</v>
      </c>
      <c r="O60" s="27">
        <f t="shared" si="20"/>
        <v>-7344.0734299999895</v>
      </c>
      <c r="P60" s="27">
        <f t="shared" si="21"/>
        <v>7344.0734299999895</v>
      </c>
    </row>
    <row r="61" spans="1:21">
      <c r="A61" s="31">
        <v>37956</v>
      </c>
      <c r="C61" s="6">
        <v>53</v>
      </c>
      <c r="D61" s="29">
        <f t="shared" si="12"/>
        <v>151</v>
      </c>
      <c r="E61" s="29">
        <f t="shared" si="17"/>
        <v>8003</v>
      </c>
      <c r="F61" s="29">
        <f t="shared" si="13"/>
        <v>-19201</v>
      </c>
      <c r="G61" s="34">
        <f>+Inputs!$D$3</f>
        <v>0.37951000000000001</v>
      </c>
      <c r="I61" s="27">
        <f t="shared" si="18"/>
        <v>27204</v>
      </c>
      <c r="K61" s="27">
        <f t="shared" si="14"/>
        <v>151</v>
      </c>
      <c r="L61" s="27">
        <f t="shared" si="19"/>
        <v>8003</v>
      </c>
      <c r="M61" s="27">
        <f t="shared" si="15"/>
        <v>57.306010000000001</v>
      </c>
      <c r="N61" s="27">
        <f t="shared" si="16"/>
        <v>57.306010000000001</v>
      </c>
      <c r="O61" s="27">
        <f t="shared" si="20"/>
        <v>-7286.7674199999892</v>
      </c>
      <c r="P61" s="27">
        <f t="shared" si="21"/>
        <v>7286.7674199999892</v>
      </c>
    </row>
    <row r="62" spans="1:21">
      <c r="A62" s="30">
        <v>37987</v>
      </c>
      <c r="C62" s="6">
        <v>54</v>
      </c>
      <c r="D62" s="29">
        <f t="shared" si="12"/>
        <v>151</v>
      </c>
      <c r="E62" s="29">
        <f t="shared" si="17"/>
        <v>8154</v>
      </c>
      <c r="F62" s="29">
        <f t="shared" si="13"/>
        <v>-19050</v>
      </c>
      <c r="G62" s="34">
        <f>+Inputs!$D$3</f>
        <v>0.37951000000000001</v>
      </c>
      <c r="I62" s="27">
        <f t="shared" si="18"/>
        <v>27204</v>
      </c>
      <c r="K62" s="27">
        <f t="shared" si="14"/>
        <v>151</v>
      </c>
      <c r="L62" s="27">
        <f t="shared" si="19"/>
        <v>8154</v>
      </c>
      <c r="M62" s="27">
        <f t="shared" si="15"/>
        <v>57.306010000000001</v>
      </c>
      <c r="N62" s="27">
        <f t="shared" si="16"/>
        <v>57.306010000000001</v>
      </c>
      <c r="O62" s="27">
        <f t="shared" si="20"/>
        <v>-7229.461409999989</v>
      </c>
      <c r="P62" s="27">
        <f t="shared" si="21"/>
        <v>7229.461409999989</v>
      </c>
    </row>
    <row r="63" spans="1:21">
      <c r="A63" s="31">
        <v>38018</v>
      </c>
      <c r="C63" s="6">
        <v>55</v>
      </c>
      <c r="D63" s="29">
        <f t="shared" si="12"/>
        <v>151</v>
      </c>
      <c r="E63" s="29">
        <f t="shared" si="17"/>
        <v>8305</v>
      </c>
      <c r="F63" s="29">
        <f t="shared" si="13"/>
        <v>-18899</v>
      </c>
      <c r="G63" s="34">
        <f>+Inputs!$D$3</f>
        <v>0.37951000000000001</v>
      </c>
      <c r="I63" s="27">
        <f t="shared" si="18"/>
        <v>27204</v>
      </c>
      <c r="K63" s="27">
        <f t="shared" si="14"/>
        <v>151</v>
      </c>
      <c r="L63" s="27">
        <f t="shared" si="19"/>
        <v>8305</v>
      </c>
      <c r="M63" s="27">
        <f t="shared" si="15"/>
        <v>57.306010000000001</v>
      </c>
      <c r="N63" s="27">
        <f t="shared" si="16"/>
        <v>57.306010000000001</v>
      </c>
      <c r="O63" s="27">
        <f t="shared" si="20"/>
        <v>-7172.1553999999887</v>
      </c>
      <c r="P63" s="27">
        <f t="shared" si="21"/>
        <v>7172.1553999999887</v>
      </c>
    </row>
    <row r="64" spans="1:21">
      <c r="A64" s="30">
        <v>38047</v>
      </c>
      <c r="C64" s="6">
        <v>56</v>
      </c>
      <c r="D64" s="29">
        <f t="shared" si="12"/>
        <v>151</v>
      </c>
      <c r="E64" s="29">
        <f t="shared" si="17"/>
        <v>8456</v>
      </c>
      <c r="F64" s="29">
        <f t="shared" si="13"/>
        <v>-18748</v>
      </c>
      <c r="G64" s="34">
        <f>+Inputs!$D$3</f>
        <v>0.37951000000000001</v>
      </c>
      <c r="I64" s="27">
        <f t="shared" si="18"/>
        <v>27204</v>
      </c>
      <c r="K64" s="27">
        <f t="shared" si="14"/>
        <v>151</v>
      </c>
      <c r="L64" s="27">
        <f t="shared" si="19"/>
        <v>8456</v>
      </c>
      <c r="M64" s="27">
        <f t="shared" si="15"/>
        <v>57.306010000000001</v>
      </c>
      <c r="N64" s="27">
        <f t="shared" si="16"/>
        <v>57.306010000000001</v>
      </c>
      <c r="O64" s="27">
        <f t="shared" si="20"/>
        <v>-7114.8493899999885</v>
      </c>
      <c r="P64" s="27">
        <f t="shared" si="21"/>
        <v>7114.8493899999885</v>
      </c>
    </row>
    <row r="65" spans="1:16">
      <c r="A65" s="31">
        <v>38078</v>
      </c>
      <c r="C65" s="6">
        <v>57</v>
      </c>
      <c r="D65" s="29">
        <f t="shared" si="12"/>
        <v>151</v>
      </c>
      <c r="E65" s="29">
        <f t="shared" si="17"/>
        <v>8607</v>
      </c>
      <c r="F65" s="29">
        <f t="shared" si="13"/>
        <v>-18597</v>
      </c>
      <c r="G65" s="34">
        <f>+Inputs!$D$3</f>
        <v>0.37951000000000001</v>
      </c>
      <c r="I65" s="27">
        <f t="shared" si="18"/>
        <v>27204</v>
      </c>
      <c r="K65" s="27">
        <f t="shared" si="14"/>
        <v>151</v>
      </c>
      <c r="L65" s="27">
        <f t="shared" si="19"/>
        <v>8607</v>
      </c>
      <c r="M65" s="27">
        <f t="shared" si="15"/>
        <v>57.306010000000001</v>
      </c>
      <c r="N65" s="27">
        <f t="shared" si="16"/>
        <v>57.306010000000001</v>
      </c>
      <c r="O65" s="27">
        <f t="shared" si="20"/>
        <v>-7057.5433799999882</v>
      </c>
      <c r="P65" s="27">
        <f t="shared" si="21"/>
        <v>7057.5433799999882</v>
      </c>
    </row>
    <row r="66" spans="1:16">
      <c r="A66" s="30">
        <v>38108</v>
      </c>
      <c r="C66" s="6">
        <v>58</v>
      </c>
      <c r="D66" s="29">
        <f t="shared" si="12"/>
        <v>151</v>
      </c>
      <c r="E66" s="29">
        <f t="shared" si="17"/>
        <v>8758</v>
      </c>
      <c r="F66" s="29">
        <f t="shared" si="13"/>
        <v>-18446</v>
      </c>
      <c r="G66" s="34">
        <f>+Inputs!$D$3</f>
        <v>0.37951000000000001</v>
      </c>
      <c r="I66" s="27">
        <f t="shared" si="18"/>
        <v>27204</v>
      </c>
      <c r="K66" s="27">
        <f t="shared" si="14"/>
        <v>151</v>
      </c>
      <c r="L66" s="27">
        <f t="shared" si="19"/>
        <v>8758</v>
      </c>
      <c r="M66" s="27">
        <f t="shared" si="15"/>
        <v>57.306010000000001</v>
      </c>
      <c r="N66" s="27">
        <f t="shared" si="16"/>
        <v>57.306010000000001</v>
      </c>
      <c r="O66" s="27">
        <f t="shared" si="20"/>
        <v>-7000.237369999988</v>
      </c>
      <c r="P66" s="27">
        <f t="shared" si="21"/>
        <v>7000.237369999988</v>
      </c>
    </row>
    <row r="67" spans="1:16">
      <c r="A67" s="31">
        <v>38139</v>
      </c>
      <c r="C67" s="6">
        <v>59</v>
      </c>
      <c r="D67" s="29">
        <f t="shared" si="12"/>
        <v>151</v>
      </c>
      <c r="E67" s="29">
        <f t="shared" si="17"/>
        <v>8909</v>
      </c>
      <c r="F67" s="29">
        <f t="shared" si="13"/>
        <v>-18295</v>
      </c>
      <c r="G67" s="34">
        <f>+Inputs!$D$3</f>
        <v>0.37951000000000001</v>
      </c>
      <c r="I67" s="27">
        <f t="shared" si="18"/>
        <v>27204</v>
      </c>
      <c r="K67" s="27">
        <f t="shared" si="14"/>
        <v>151</v>
      </c>
      <c r="L67" s="27">
        <f t="shared" si="19"/>
        <v>8909</v>
      </c>
      <c r="M67" s="27">
        <f t="shared" si="15"/>
        <v>57.306010000000001</v>
      </c>
      <c r="N67" s="27">
        <f t="shared" si="16"/>
        <v>57.306010000000001</v>
      </c>
      <c r="O67" s="27">
        <f t="shared" si="20"/>
        <v>-6942.9313599999878</v>
      </c>
      <c r="P67" s="27">
        <f t="shared" si="21"/>
        <v>6942.9313599999878</v>
      </c>
    </row>
    <row r="68" spans="1:16">
      <c r="A68" s="30">
        <v>38169</v>
      </c>
      <c r="C68" s="6">
        <v>60</v>
      </c>
      <c r="D68" s="29">
        <f t="shared" si="12"/>
        <v>151</v>
      </c>
      <c r="E68" s="29">
        <f t="shared" si="17"/>
        <v>9060</v>
      </c>
      <c r="F68" s="29">
        <f t="shared" si="13"/>
        <v>-18144</v>
      </c>
      <c r="G68" s="34">
        <f>+Inputs!$D$3</f>
        <v>0.37951000000000001</v>
      </c>
      <c r="I68" s="27">
        <f t="shared" si="18"/>
        <v>27204</v>
      </c>
      <c r="K68" s="27">
        <f t="shared" si="14"/>
        <v>151</v>
      </c>
      <c r="L68" s="27">
        <f t="shared" si="19"/>
        <v>9060</v>
      </c>
      <c r="M68" s="27">
        <f t="shared" si="15"/>
        <v>57.306010000000001</v>
      </c>
      <c r="N68" s="27">
        <f t="shared" si="16"/>
        <v>57.306010000000001</v>
      </c>
      <c r="O68" s="27">
        <f t="shared" si="20"/>
        <v>-6885.6253499999875</v>
      </c>
      <c r="P68" s="27">
        <f t="shared" si="21"/>
        <v>6885.6253499999875</v>
      </c>
    </row>
    <row r="69" spans="1:16">
      <c r="A69" s="31">
        <v>38200</v>
      </c>
      <c r="C69" s="6">
        <v>61</v>
      </c>
      <c r="D69" s="29">
        <f t="shared" si="12"/>
        <v>151</v>
      </c>
      <c r="E69" s="29">
        <f t="shared" si="17"/>
        <v>9211</v>
      </c>
      <c r="F69" s="29">
        <f t="shared" si="13"/>
        <v>-17993</v>
      </c>
      <c r="G69" s="34">
        <f>+Inputs!$D$3</f>
        <v>0.37951000000000001</v>
      </c>
      <c r="I69" s="27">
        <f t="shared" si="18"/>
        <v>27204</v>
      </c>
      <c r="K69" s="27">
        <f t="shared" si="14"/>
        <v>151</v>
      </c>
      <c r="L69" s="27">
        <f t="shared" si="19"/>
        <v>9211</v>
      </c>
      <c r="M69" s="27">
        <f t="shared" si="15"/>
        <v>57.306010000000001</v>
      </c>
      <c r="N69" s="27">
        <f t="shared" si="16"/>
        <v>57.306010000000001</v>
      </c>
      <c r="O69" s="27">
        <f t="shared" si="20"/>
        <v>-6828.3193399999873</v>
      </c>
      <c r="P69" s="27">
        <f t="shared" si="21"/>
        <v>6828.3193399999873</v>
      </c>
    </row>
    <row r="70" spans="1:16">
      <c r="A70" s="30">
        <v>38231</v>
      </c>
      <c r="C70" s="6">
        <v>62</v>
      </c>
      <c r="D70" s="29">
        <f t="shared" si="12"/>
        <v>151</v>
      </c>
      <c r="E70" s="29">
        <f t="shared" si="17"/>
        <v>9362</v>
      </c>
      <c r="F70" s="29">
        <f t="shared" si="13"/>
        <v>-17842</v>
      </c>
      <c r="G70" s="34">
        <f>+Inputs!$D$3</f>
        <v>0.37951000000000001</v>
      </c>
      <c r="I70" s="27">
        <f t="shared" si="18"/>
        <v>27204</v>
      </c>
      <c r="K70" s="27">
        <f t="shared" si="14"/>
        <v>151</v>
      </c>
      <c r="L70" s="27">
        <f t="shared" si="19"/>
        <v>9362</v>
      </c>
      <c r="M70" s="27">
        <f t="shared" si="15"/>
        <v>57.306010000000001</v>
      </c>
      <c r="N70" s="27">
        <f t="shared" si="16"/>
        <v>57.306010000000001</v>
      </c>
      <c r="O70" s="27">
        <f t="shared" si="20"/>
        <v>-6771.013329999987</v>
      </c>
      <c r="P70" s="27">
        <f t="shared" si="21"/>
        <v>6771.013329999987</v>
      </c>
    </row>
    <row r="71" spans="1:16">
      <c r="A71" s="31">
        <v>38261</v>
      </c>
      <c r="C71" s="6">
        <v>63</v>
      </c>
      <c r="D71" s="29">
        <f t="shared" si="12"/>
        <v>151</v>
      </c>
      <c r="E71" s="29">
        <f t="shared" si="17"/>
        <v>9513</v>
      </c>
      <c r="F71" s="29">
        <f t="shared" si="13"/>
        <v>-17691</v>
      </c>
      <c r="G71" s="34">
        <f>+Inputs!$D$3</f>
        <v>0.37951000000000001</v>
      </c>
      <c r="I71" s="27">
        <f t="shared" si="18"/>
        <v>27204</v>
      </c>
      <c r="K71" s="27">
        <f t="shared" si="14"/>
        <v>151</v>
      </c>
      <c r="L71" s="27">
        <f t="shared" si="19"/>
        <v>9513</v>
      </c>
      <c r="M71" s="27">
        <f t="shared" si="15"/>
        <v>57.306010000000001</v>
      </c>
      <c r="N71" s="27">
        <f t="shared" si="16"/>
        <v>57.306010000000001</v>
      </c>
      <c r="O71" s="27">
        <f t="shared" si="20"/>
        <v>-6713.7073199999868</v>
      </c>
      <c r="P71" s="27">
        <f t="shared" si="21"/>
        <v>6713.7073199999868</v>
      </c>
    </row>
    <row r="72" spans="1:16">
      <c r="A72" s="30">
        <v>38292</v>
      </c>
      <c r="C72" s="6">
        <v>64</v>
      </c>
      <c r="D72" s="29">
        <f t="shared" si="12"/>
        <v>151</v>
      </c>
      <c r="E72" s="29">
        <f t="shared" si="17"/>
        <v>9664</v>
      </c>
      <c r="F72" s="29">
        <f t="shared" si="13"/>
        <v>-17540</v>
      </c>
      <c r="G72" s="34">
        <f>+Inputs!$D$3</f>
        <v>0.37951000000000001</v>
      </c>
      <c r="I72" s="27">
        <f t="shared" si="18"/>
        <v>27204</v>
      </c>
      <c r="K72" s="27">
        <f t="shared" si="14"/>
        <v>151</v>
      </c>
      <c r="L72" s="27">
        <f t="shared" si="19"/>
        <v>9664</v>
      </c>
      <c r="M72" s="27">
        <f t="shared" si="15"/>
        <v>57.306010000000001</v>
      </c>
      <c r="N72" s="27">
        <f t="shared" si="16"/>
        <v>57.306010000000001</v>
      </c>
      <c r="O72" s="27">
        <f t="shared" si="20"/>
        <v>-6656.4013099999866</v>
      </c>
      <c r="P72" s="27">
        <f t="shared" si="21"/>
        <v>6656.4013099999866</v>
      </c>
    </row>
    <row r="73" spans="1:16">
      <c r="A73" s="31">
        <v>38322</v>
      </c>
      <c r="C73" s="6">
        <v>65</v>
      </c>
      <c r="D73" s="29">
        <f t="shared" ref="D73:D104" si="22">ROUND(-(+$B$9/180)*1,0)</f>
        <v>151</v>
      </c>
      <c r="E73" s="29">
        <f t="shared" si="17"/>
        <v>9815</v>
      </c>
      <c r="F73" s="29">
        <f t="shared" ref="F73:F104" si="23">$B$9+E73</f>
        <v>-17389</v>
      </c>
      <c r="G73" s="34">
        <f>+Inputs!$D$3</f>
        <v>0.37951000000000001</v>
      </c>
      <c r="I73" s="27">
        <f t="shared" si="18"/>
        <v>27204</v>
      </c>
      <c r="K73" s="27">
        <f t="shared" ref="K73:K104" si="24">D73</f>
        <v>151</v>
      </c>
      <c r="L73" s="27">
        <f t="shared" si="19"/>
        <v>9815</v>
      </c>
      <c r="M73" s="27">
        <f t="shared" ref="M73:M104" si="25">K73*G73</f>
        <v>57.306010000000001</v>
      </c>
      <c r="N73" s="27">
        <f t="shared" ref="N73:N104" si="26">M73-J73</f>
        <v>57.306010000000001</v>
      </c>
      <c r="O73" s="27">
        <f t="shared" si="20"/>
        <v>-6599.0952999999863</v>
      </c>
      <c r="P73" s="27">
        <f t="shared" si="21"/>
        <v>6599.0952999999863</v>
      </c>
    </row>
    <row r="74" spans="1:16">
      <c r="A74" s="30">
        <v>38353</v>
      </c>
      <c r="C74" s="6">
        <v>66</v>
      </c>
      <c r="D74" s="29">
        <f t="shared" si="22"/>
        <v>151</v>
      </c>
      <c r="E74" s="29">
        <f t="shared" ref="E74:E105" si="27">+E73+D74</f>
        <v>9966</v>
      </c>
      <c r="F74" s="29">
        <f t="shared" si="23"/>
        <v>-17238</v>
      </c>
      <c r="G74" s="34">
        <f>+Inputs!$D$3</f>
        <v>0.37951000000000001</v>
      </c>
      <c r="I74" s="27">
        <f t="shared" ref="I74:I105" si="28">+I73+H74</f>
        <v>27204</v>
      </c>
      <c r="K74" s="27">
        <f t="shared" si="24"/>
        <v>151</v>
      </c>
      <c r="L74" s="27">
        <f t="shared" ref="L74:L105" si="29">+L73+K74</f>
        <v>9966</v>
      </c>
      <c r="M74" s="27">
        <f t="shared" si="25"/>
        <v>57.306010000000001</v>
      </c>
      <c r="N74" s="27">
        <f t="shared" si="26"/>
        <v>57.306010000000001</v>
      </c>
      <c r="O74" s="27">
        <f t="shared" ref="O74:O105" si="30">+O73+N74</f>
        <v>-6541.7892899999861</v>
      </c>
      <c r="P74" s="27">
        <f t="shared" ref="P74:P105" si="31">P73-N74</f>
        <v>6541.7892899999861</v>
      </c>
    </row>
    <row r="75" spans="1:16">
      <c r="A75" s="31">
        <v>38384</v>
      </c>
      <c r="C75" s="6">
        <v>67</v>
      </c>
      <c r="D75" s="29">
        <f t="shared" si="22"/>
        <v>151</v>
      </c>
      <c r="E75" s="29">
        <f t="shared" si="27"/>
        <v>10117</v>
      </c>
      <c r="F75" s="29">
        <f t="shared" si="23"/>
        <v>-17087</v>
      </c>
      <c r="G75" s="34">
        <f>+Inputs!$D$3</f>
        <v>0.37951000000000001</v>
      </c>
      <c r="I75" s="27">
        <f t="shared" si="28"/>
        <v>27204</v>
      </c>
      <c r="K75" s="27">
        <f t="shared" si="24"/>
        <v>151</v>
      </c>
      <c r="L75" s="27">
        <f t="shared" si="29"/>
        <v>10117</v>
      </c>
      <c r="M75" s="27">
        <f t="shared" si="25"/>
        <v>57.306010000000001</v>
      </c>
      <c r="N75" s="27">
        <f t="shared" si="26"/>
        <v>57.306010000000001</v>
      </c>
      <c r="O75" s="27">
        <f t="shared" si="30"/>
        <v>-6484.4832799999858</v>
      </c>
      <c r="P75" s="27">
        <f t="shared" si="31"/>
        <v>6484.4832799999858</v>
      </c>
    </row>
    <row r="76" spans="1:16">
      <c r="A76" s="30">
        <v>38412</v>
      </c>
      <c r="C76" s="6">
        <v>68</v>
      </c>
      <c r="D76" s="29">
        <f t="shared" si="22"/>
        <v>151</v>
      </c>
      <c r="E76" s="29">
        <f t="shared" si="27"/>
        <v>10268</v>
      </c>
      <c r="F76" s="29">
        <f t="shared" si="23"/>
        <v>-16936</v>
      </c>
      <c r="G76" s="34">
        <f>+Inputs!$D$3</f>
        <v>0.37951000000000001</v>
      </c>
      <c r="I76" s="27">
        <f t="shared" si="28"/>
        <v>27204</v>
      </c>
      <c r="K76" s="27">
        <f t="shared" si="24"/>
        <v>151</v>
      </c>
      <c r="L76" s="27">
        <f t="shared" si="29"/>
        <v>10268</v>
      </c>
      <c r="M76" s="27">
        <f t="shared" si="25"/>
        <v>57.306010000000001</v>
      </c>
      <c r="N76" s="27">
        <f t="shared" si="26"/>
        <v>57.306010000000001</v>
      </c>
      <c r="O76" s="27">
        <f t="shared" si="30"/>
        <v>-6427.1772699999856</v>
      </c>
      <c r="P76" s="27">
        <f t="shared" si="31"/>
        <v>6427.1772699999856</v>
      </c>
    </row>
    <row r="77" spans="1:16">
      <c r="A77" s="31">
        <v>38443</v>
      </c>
      <c r="C77" s="6">
        <v>69</v>
      </c>
      <c r="D77" s="29">
        <f t="shared" si="22"/>
        <v>151</v>
      </c>
      <c r="E77" s="29">
        <f t="shared" si="27"/>
        <v>10419</v>
      </c>
      <c r="F77" s="29">
        <f t="shared" si="23"/>
        <v>-16785</v>
      </c>
      <c r="G77" s="34">
        <f>+Inputs!$D$3</f>
        <v>0.37951000000000001</v>
      </c>
      <c r="I77" s="27">
        <f t="shared" si="28"/>
        <v>27204</v>
      </c>
      <c r="K77" s="27">
        <f t="shared" si="24"/>
        <v>151</v>
      </c>
      <c r="L77" s="27">
        <f t="shared" si="29"/>
        <v>10419</v>
      </c>
      <c r="M77" s="27">
        <f t="shared" si="25"/>
        <v>57.306010000000001</v>
      </c>
      <c r="N77" s="27">
        <f t="shared" si="26"/>
        <v>57.306010000000001</v>
      </c>
      <c r="O77" s="27">
        <f t="shared" si="30"/>
        <v>-6369.8712599999853</v>
      </c>
      <c r="P77" s="27">
        <f t="shared" si="31"/>
        <v>6369.8712599999853</v>
      </c>
    </row>
    <row r="78" spans="1:16">
      <c r="A78" s="30">
        <v>38473</v>
      </c>
      <c r="C78" s="6">
        <v>70</v>
      </c>
      <c r="D78" s="29">
        <f t="shared" si="22"/>
        <v>151</v>
      </c>
      <c r="E78" s="29">
        <f t="shared" si="27"/>
        <v>10570</v>
      </c>
      <c r="F78" s="29">
        <f t="shared" si="23"/>
        <v>-16634</v>
      </c>
      <c r="G78" s="34">
        <f>+Inputs!$D$3</f>
        <v>0.37951000000000001</v>
      </c>
      <c r="I78" s="27">
        <f t="shared" si="28"/>
        <v>27204</v>
      </c>
      <c r="K78" s="27">
        <f t="shared" si="24"/>
        <v>151</v>
      </c>
      <c r="L78" s="27">
        <f t="shared" si="29"/>
        <v>10570</v>
      </c>
      <c r="M78" s="27">
        <f t="shared" si="25"/>
        <v>57.306010000000001</v>
      </c>
      <c r="N78" s="27">
        <f t="shared" si="26"/>
        <v>57.306010000000001</v>
      </c>
      <c r="O78" s="27">
        <f t="shared" si="30"/>
        <v>-6312.5652499999851</v>
      </c>
      <c r="P78" s="27">
        <f t="shared" si="31"/>
        <v>6312.5652499999851</v>
      </c>
    </row>
    <row r="79" spans="1:16">
      <c r="A79" s="31">
        <v>38504</v>
      </c>
      <c r="C79" s="6">
        <v>71</v>
      </c>
      <c r="D79" s="29">
        <f t="shared" si="22"/>
        <v>151</v>
      </c>
      <c r="E79" s="29">
        <f t="shared" si="27"/>
        <v>10721</v>
      </c>
      <c r="F79" s="29">
        <f t="shared" si="23"/>
        <v>-16483</v>
      </c>
      <c r="G79" s="34">
        <f>+Inputs!$D$3</f>
        <v>0.37951000000000001</v>
      </c>
      <c r="I79" s="27">
        <f t="shared" si="28"/>
        <v>27204</v>
      </c>
      <c r="K79" s="27">
        <f t="shared" si="24"/>
        <v>151</v>
      </c>
      <c r="L79" s="27">
        <f t="shared" si="29"/>
        <v>10721</v>
      </c>
      <c r="M79" s="27">
        <f t="shared" si="25"/>
        <v>57.306010000000001</v>
      </c>
      <c r="N79" s="27">
        <f t="shared" si="26"/>
        <v>57.306010000000001</v>
      </c>
      <c r="O79" s="27">
        <f t="shared" si="30"/>
        <v>-6255.2592399999849</v>
      </c>
      <c r="P79" s="27">
        <f t="shared" si="31"/>
        <v>6255.2592399999849</v>
      </c>
    </row>
    <row r="80" spans="1:16">
      <c r="A80" s="30">
        <v>38534</v>
      </c>
      <c r="C80" s="6">
        <v>72</v>
      </c>
      <c r="D80" s="29">
        <f t="shared" si="22"/>
        <v>151</v>
      </c>
      <c r="E80" s="29">
        <f t="shared" si="27"/>
        <v>10872</v>
      </c>
      <c r="F80" s="29">
        <f t="shared" si="23"/>
        <v>-16332</v>
      </c>
      <c r="G80" s="34">
        <f>+Inputs!$D$3</f>
        <v>0.37951000000000001</v>
      </c>
      <c r="I80" s="27">
        <f t="shared" si="28"/>
        <v>27204</v>
      </c>
      <c r="K80" s="27">
        <f t="shared" si="24"/>
        <v>151</v>
      </c>
      <c r="L80" s="27">
        <f t="shared" si="29"/>
        <v>10872</v>
      </c>
      <c r="M80" s="27">
        <f t="shared" si="25"/>
        <v>57.306010000000001</v>
      </c>
      <c r="N80" s="27">
        <f t="shared" si="26"/>
        <v>57.306010000000001</v>
      </c>
      <c r="O80" s="27">
        <f t="shared" si="30"/>
        <v>-6197.9532299999846</v>
      </c>
      <c r="P80" s="27">
        <f t="shared" si="31"/>
        <v>6197.9532299999846</v>
      </c>
    </row>
    <row r="81" spans="1:16">
      <c r="A81" s="31">
        <v>38565</v>
      </c>
      <c r="C81" s="6">
        <v>73</v>
      </c>
      <c r="D81" s="29">
        <f t="shared" si="22"/>
        <v>151</v>
      </c>
      <c r="E81" s="29">
        <f t="shared" si="27"/>
        <v>11023</v>
      </c>
      <c r="F81" s="29">
        <f t="shared" si="23"/>
        <v>-16181</v>
      </c>
      <c r="G81" s="34">
        <f>+Inputs!$D$3</f>
        <v>0.37951000000000001</v>
      </c>
      <c r="I81" s="27">
        <f t="shared" si="28"/>
        <v>27204</v>
      </c>
      <c r="K81" s="27">
        <f t="shared" si="24"/>
        <v>151</v>
      </c>
      <c r="L81" s="27">
        <f t="shared" si="29"/>
        <v>11023</v>
      </c>
      <c r="M81" s="27">
        <f t="shared" si="25"/>
        <v>57.306010000000001</v>
      </c>
      <c r="N81" s="27">
        <f t="shared" si="26"/>
        <v>57.306010000000001</v>
      </c>
      <c r="O81" s="27">
        <f t="shared" si="30"/>
        <v>-6140.6472199999844</v>
      </c>
      <c r="P81" s="27">
        <f t="shared" si="31"/>
        <v>6140.6472199999844</v>
      </c>
    </row>
    <row r="82" spans="1:16">
      <c r="A82" s="30">
        <v>38596</v>
      </c>
      <c r="C82" s="6">
        <v>74</v>
      </c>
      <c r="D82" s="29">
        <f t="shared" si="22"/>
        <v>151</v>
      </c>
      <c r="E82" s="29">
        <f t="shared" si="27"/>
        <v>11174</v>
      </c>
      <c r="F82" s="29">
        <f t="shared" si="23"/>
        <v>-16030</v>
      </c>
      <c r="G82" s="34">
        <f>+Inputs!$D$3</f>
        <v>0.37951000000000001</v>
      </c>
      <c r="I82" s="27">
        <f t="shared" si="28"/>
        <v>27204</v>
      </c>
      <c r="K82" s="27">
        <f t="shared" si="24"/>
        <v>151</v>
      </c>
      <c r="L82" s="27">
        <f t="shared" si="29"/>
        <v>11174</v>
      </c>
      <c r="M82" s="27">
        <f t="shared" si="25"/>
        <v>57.306010000000001</v>
      </c>
      <c r="N82" s="27">
        <f t="shared" si="26"/>
        <v>57.306010000000001</v>
      </c>
      <c r="O82" s="27">
        <f t="shared" si="30"/>
        <v>-6083.3412099999841</v>
      </c>
      <c r="P82" s="27">
        <f t="shared" si="31"/>
        <v>6083.3412099999841</v>
      </c>
    </row>
    <row r="83" spans="1:16">
      <c r="A83" s="31">
        <v>38626</v>
      </c>
      <c r="C83" s="6">
        <v>75</v>
      </c>
      <c r="D83" s="29">
        <f t="shared" si="22"/>
        <v>151</v>
      </c>
      <c r="E83" s="29">
        <f t="shared" si="27"/>
        <v>11325</v>
      </c>
      <c r="F83" s="29">
        <f t="shared" si="23"/>
        <v>-15879</v>
      </c>
      <c r="G83" s="34">
        <f>+Inputs!$D$3</f>
        <v>0.37951000000000001</v>
      </c>
      <c r="I83" s="27">
        <f t="shared" si="28"/>
        <v>27204</v>
      </c>
      <c r="K83" s="27">
        <f t="shared" si="24"/>
        <v>151</v>
      </c>
      <c r="L83" s="27">
        <f t="shared" si="29"/>
        <v>11325</v>
      </c>
      <c r="M83" s="27">
        <f t="shared" si="25"/>
        <v>57.306010000000001</v>
      </c>
      <c r="N83" s="27">
        <f t="shared" si="26"/>
        <v>57.306010000000001</v>
      </c>
      <c r="O83" s="27">
        <f t="shared" si="30"/>
        <v>-6026.0351999999839</v>
      </c>
      <c r="P83" s="27">
        <f t="shared" si="31"/>
        <v>6026.0351999999839</v>
      </c>
    </row>
    <row r="84" spans="1:16">
      <c r="A84" s="30">
        <v>38657</v>
      </c>
      <c r="C84" s="6">
        <v>76</v>
      </c>
      <c r="D84" s="29">
        <f t="shared" si="22"/>
        <v>151</v>
      </c>
      <c r="E84" s="29">
        <f t="shared" si="27"/>
        <v>11476</v>
      </c>
      <c r="F84" s="29">
        <f t="shared" si="23"/>
        <v>-15728</v>
      </c>
      <c r="G84" s="34">
        <f>+Inputs!$D$3</f>
        <v>0.37951000000000001</v>
      </c>
      <c r="I84" s="27">
        <f t="shared" si="28"/>
        <v>27204</v>
      </c>
      <c r="K84" s="27">
        <f t="shared" si="24"/>
        <v>151</v>
      </c>
      <c r="L84" s="27">
        <f t="shared" si="29"/>
        <v>11476</v>
      </c>
      <c r="M84" s="27">
        <f t="shared" si="25"/>
        <v>57.306010000000001</v>
      </c>
      <c r="N84" s="27">
        <f t="shared" si="26"/>
        <v>57.306010000000001</v>
      </c>
      <c r="O84" s="27">
        <f t="shared" si="30"/>
        <v>-5968.7291899999836</v>
      </c>
      <c r="P84" s="27">
        <f t="shared" si="31"/>
        <v>5968.7291899999836</v>
      </c>
    </row>
    <row r="85" spans="1:16">
      <c r="A85" s="31">
        <v>38687</v>
      </c>
      <c r="C85" s="6">
        <v>77</v>
      </c>
      <c r="D85" s="29">
        <f t="shared" si="22"/>
        <v>151</v>
      </c>
      <c r="E85" s="29">
        <f t="shared" si="27"/>
        <v>11627</v>
      </c>
      <c r="F85" s="29">
        <f t="shared" si="23"/>
        <v>-15577</v>
      </c>
      <c r="G85" s="34">
        <f>+Inputs!$D$3</f>
        <v>0.37951000000000001</v>
      </c>
      <c r="I85" s="27">
        <f t="shared" si="28"/>
        <v>27204</v>
      </c>
      <c r="K85" s="27">
        <f t="shared" si="24"/>
        <v>151</v>
      </c>
      <c r="L85" s="27">
        <f t="shared" si="29"/>
        <v>11627</v>
      </c>
      <c r="M85" s="27">
        <f t="shared" si="25"/>
        <v>57.306010000000001</v>
      </c>
      <c r="N85" s="27">
        <f t="shared" si="26"/>
        <v>57.306010000000001</v>
      </c>
      <c r="O85" s="27">
        <f t="shared" si="30"/>
        <v>-5911.4231799999834</v>
      </c>
      <c r="P85" s="27">
        <f t="shared" si="31"/>
        <v>5911.4231799999834</v>
      </c>
    </row>
    <row r="86" spans="1:16">
      <c r="A86" s="30">
        <v>38718</v>
      </c>
      <c r="C86" s="6">
        <v>78</v>
      </c>
      <c r="D86" s="29">
        <f t="shared" si="22"/>
        <v>151</v>
      </c>
      <c r="E86" s="29">
        <f t="shared" si="27"/>
        <v>11778</v>
      </c>
      <c r="F86" s="29">
        <f t="shared" si="23"/>
        <v>-15426</v>
      </c>
      <c r="G86" s="34">
        <f>+Inputs!$D$3</f>
        <v>0.37951000000000001</v>
      </c>
      <c r="I86" s="27">
        <f t="shared" si="28"/>
        <v>27204</v>
      </c>
      <c r="K86" s="27">
        <f t="shared" si="24"/>
        <v>151</v>
      </c>
      <c r="L86" s="27">
        <f t="shared" si="29"/>
        <v>11778</v>
      </c>
      <c r="M86" s="27">
        <f t="shared" si="25"/>
        <v>57.306010000000001</v>
      </c>
      <c r="N86" s="27">
        <f t="shared" si="26"/>
        <v>57.306010000000001</v>
      </c>
      <c r="O86" s="27">
        <f t="shared" si="30"/>
        <v>-5854.1171699999832</v>
      </c>
      <c r="P86" s="27">
        <f t="shared" si="31"/>
        <v>5854.1171699999832</v>
      </c>
    </row>
    <row r="87" spans="1:16">
      <c r="A87" s="31">
        <v>38749</v>
      </c>
      <c r="C87" s="6">
        <v>79</v>
      </c>
      <c r="D87" s="29">
        <f t="shared" si="22"/>
        <v>151</v>
      </c>
      <c r="E87" s="29">
        <f t="shared" si="27"/>
        <v>11929</v>
      </c>
      <c r="F87" s="29">
        <f t="shared" si="23"/>
        <v>-15275</v>
      </c>
      <c r="G87" s="34">
        <f>+Inputs!$D$3</f>
        <v>0.37951000000000001</v>
      </c>
      <c r="I87" s="27">
        <f t="shared" si="28"/>
        <v>27204</v>
      </c>
      <c r="K87" s="27">
        <f t="shared" si="24"/>
        <v>151</v>
      </c>
      <c r="L87" s="27">
        <f t="shared" si="29"/>
        <v>11929</v>
      </c>
      <c r="M87" s="27">
        <f t="shared" si="25"/>
        <v>57.306010000000001</v>
      </c>
      <c r="N87" s="27">
        <f t="shared" si="26"/>
        <v>57.306010000000001</v>
      </c>
      <c r="O87" s="27">
        <f t="shared" si="30"/>
        <v>-5796.8111599999829</v>
      </c>
      <c r="P87" s="27">
        <f t="shared" si="31"/>
        <v>5796.8111599999829</v>
      </c>
    </row>
    <row r="88" spans="1:16">
      <c r="A88" s="30">
        <v>38777</v>
      </c>
      <c r="C88" s="6">
        <v>80</v>
      </c>
      <c r="D88" s="29">
        <f t="shared" si="22"/>
        <v>151</v>
      </c>
      <c r="E88" s="29">
        <f t="shared" si="27"/>
        <v>12080</v>
      </c>
      <c r="F88" s="29">
        <f t="shared" si="23"/>
        <v>-15124</v>
      </c>
      <c r="G88" s="34">
        <f>+Inputs!$D$3</f>
        <v>0.37951000000000001</v>
      </c>
      <c r="I88" s="27">
        <f t="shared" si="28"/>
        <v>27204</v>
      </c>
      <c r="K88" s="27">
        <f t="shared" si="24"/>
        <v>151</v>
      </c>
      <c r="L88" s="27">
        <f t="shared" si="29"/>
        <v>12080</v>
      </c>
      <c r="M88" s="27">
        <f t="shared" si="25"/>
        <v>57.306010000000001</v>
      </c>
      <c r="N88" s="27">
        <f t="shared" si="26"/>
        <v>57.306010000000001</v>
      </c>
      <c r="O88" s="27">
        <f t="shared" si="30"/>
        <v>-5739.5051499999827</v>
      </c>
      <c r="P88" s="27">
        <f t="shared" si="31"/>
        <v>5739.5051499999827</v>
      </c>
    </row>
    <row r="89" spans="1:16">
      <c r="A89" s="31">
        <v>38808</v>
      </c>
      <c r="C89" s="6">
        <v>81</v>
      </c>
      <c r="D89" s="29">
        <f t="shared" si="22"/>
        <v>151</v>
      </c>
      <c r="E89" s="29">
        <f t="shared" si="27"/>
        <v>12231</v>
      </c>
      <c r="F89" s="29">
        <f t="shared" si="23"/>
        <v>-14973</v>
      </c>
      <c r="G89" s="34">
        <f>+Inputs!$D$3</f>
        <v>0.37951000000000001</v>
      </c>
      <c r="I89" s="27">
        <f t="shared" si="28"/>
        <v>27204</v>
      </c>
      <c r="K89" s="27">
        <f t="shared" si="24"/>
        <v>151</v>
      </c>
      <c r="L89" s="27">
        <f t="shared" si="29"/>
        <v>12231</v>
      </c>
      <c r="M89" s="27">
        <f t="shared" si="25"/>
        <v>57.306010000000001</v>
      </c>
      <c r="N89" s="27">
        <f t="shared" si="26"/>
        <v>57.306010000000001</v>
      </c>
      <c r="O89" s="27">
        <f t="shared" si="30"/>
        <v>-5682.1991399999824</v>
      </c>
      <c r="P89" s="27">
        <f t="shared" si="31"/>
        <v>5682.1991399999824</v>
      </c>
    </row>
    <row r="90" spans="1:16">
      <c r="A90" s="30">
        <v>38838</v>
      </c>
      <c r="C90" s="6">
        <v>82</v>
      </c>
      <c r="D90" s="29">
        <f t="shared" si="22"/>
        <v>151</v>
      </c>
      <c r="E90" s="29">
        <f t="shared" si="27"/>
        <v>12382</v>
      </c>
      <c r="F90" s="29">
        <f t="shared" si="23"/>
        <v>-14822</v>
      </c>
      <c r="G90" s="34">
        <f>+Inputs!$D$3</f>
        <v>0.37951000000000001</v>
      </c>
      <c r="I90" s="27">
        <f t="shared" si="28"/>
        <v>27204</v>
      </c>
      <c r="K90" s="27">
        <f t="shared" si="24"/>
        <v>151</v>
      </c>
      <c r="L90" s="27">
        <f t="shared" si="29"/>
        <v>12382</v>
      </c>
      <c r="M90" s="27">
        <f t="shared" si="25"/>
        <v>57.306010000000001</v>
      </c>
      <c r="N90" s="27">
        <f t="shared" si="26"/>
        <v>57.306010000000001</v>
      </c>
      <c r="O90" s="27">
        <f t="shared" si="30"/>
        <v>-5624.8931299999822</v>
      </c>
      <c r="P90" s="27">
        <f t="shared" si="31"/>
        <v>5624.8931299999822</v>
      </c>
    </row>
    <row r="91" spans="1:16">
      <c r="A91" s="31">
        <v>38869</v>
      </c>
      <c r="C91" s="6">
        <v>83</v>
      </c>
      <c r="D91" s="29">
        <f t="shared" si="22"/>
        <v>151</v>
      </c>
      <c r="E91" s="29">
        <f t="shared" si="27"/>
        <v>12533</v>
      </c>
      <c r="F91" s="29">
        <f t="shared" si="23"/>
        <v>-14671</v>
      </c>
      <c r="G91" s="34">
        <f>+Inputs!$D$3</f>
        <v>0.37951000000000001</v>
      </c>
      <c r="I91" s="27">
        <f t="shared" si="28"/>
        <v>27204</v>
      </c>
      <c r="K91" s="27">
        <f t="shared" si="24"/>
        <v>151</v>
      </c>
      <c r="L91" s="27">
        <f t="shared" si="29"/>
        <v>12533</v>
      </c>
      <c r="M91" s="27">
        <f t="shared" si="25"/>
        <v>57.306010000000001</v>
      </c>
      <c r="N91" s="27">
        <f t="shared" si="26"/>
        <v>57.306010000000001</v>
      </c>
      <c r="O91" s="27">
        <f t="shared" si="30"/>
        <v>-5567.587119999982</v>
      </c>
      <c r="P91" s="27">
        <f t="shared" si="31"/>
        <v>5567.587119999982</v>
      </c>
    </row>
    <row r="92" spans="1:16">
      <c r="A92" s="30">
        <v>38899</v>
      </c>
      <c r="C92" s="6">
        <v>84</v>
      </c>
      <c r="D92" s="29">
        <f t="shared" si="22"/>
        <v>151</v>
      </c>
      <c r="E92" s="29">
        <f t="shared" si="27"/>
        <v>12684</v>
      </c>
      <c r="F92" s="29">
        <f t="shared" si="23"/>
        <v>-14520</v>
      </c>
      <c r="G92" s="34">
        <f>+Inputs!$D$3</f>
        <v>0.37951000000000001</v>
      </c>
      <c r="I92" s="27">
        <f t="shared" si="28"/>
        <v>27204</v>
      </c>
      <c r="K92" s="27">
        <f t="shared" si="24"/>
        <v>151</v>
      </c>
      <c r="L92" s="27">
        <f t="shared" si="29"/>
        <v>12684</v>
      </c>
      <c r="M92" s="27">
        <f t="shared" si="25"/>
        <v>57.306010000000001</v>
      </c>
      <c r="N92" s="27">
        <f t="shared" si="26"/>
        <v>57.306010000000001</v>
      </c>
      <c r="O92" s="27">
        <f t="shared" si="30"/>
        <v>-5510.2811099999817</v>
      </c>
      <c r="P92" s="27">
        <f t="shared" si="31"/>
        <v>5510.2811099999817</v>
      </c>
    </row>
    <row r="93" spans="1:16">
      <c r="A93" s="31">
        <v>38930</v>
      </c>
      <c r="C93" s="6">
        <v>85</v>
      </c>
      <c r="D93" s="29">
        <f t="shared" si="22"/>
        <v>151</v>
      </c>
      <c r="E93" s="29">
        <f t="shared" si="27"/>
        <v>12835</v>
      </c>
      <c r="F93" s="29">
        <f t="shared" si="23"/>
        <v>-14369</v>
      </c>
      <c r="G93" s="34">
        <f>+Inputs!$D$3</f>
        <v>0.37951000000000001</v>
      </c>
      <c r="I93" s="27">
        <f t="shared" si="28"/>
        <v>27204</v>
      </c>
      <c r="K93" s="27">
        <f t="shared" si="24"/>
        <v>151</v>
      </c>
      <c r="L93" s="27">
        <f t="shared" si="29"/>
        <v>12835</v>
      </c>
      <c r="M93" s="27">
        <f t="shared" si="25"/>
        <v>57.306010000000001</v>
      </c>
      <c r="N93" s="27">
        <f t="shared" si="26"/>
        <v>57.306010000000001</v>
      </c>
      <c r="O93" s="27">
        <f t="shared" si="30"/>
        <v>-5452.9750999999815</v>
      </c>
      <c r="P93" s="27">
        <f t="shared" si="31"/>
        <v>5452.9750999999815</v>
      </c>
    </row>
    <row r="94" spans="1:16">
      <c r="A94" s="30">
        <v>38961</v>
      </c>
      <c r="C94" s="6">
        <v>86</v>
      </c>
      <c r="D94" s="29">
        <f t="shared" si="22"/>
        <v>151</v>
      </c>
      <c r="E94" s="29">
        <f t="shared" si="27"/>
        <v>12986</v>
      </c>
      <c r="F94" s="29">
        <f t="shared" si="23"/>
        <v>-14218</v>
      </c>
      <c r="G94" s="34">
        <f>+Inputs!$D$3</f>
        <v>0.37951000000000001</v>
      </c>
      <c r="I94" s="27">
        <f t="shared" si="28"/>
        <v>27204</v>
      </c>
      <c r="K94" s="27">
        <f t="shared" si="24"/>
        <v>151</v>
      </c>
      <c r="L94" s="27">
        <f t="shared" si="29"/>
        <v>12986</v>
      </c>
      <c r="M94" s="27">
        <f t="shared" si="25"/>
        <v>57.306010000000001</v>
      </c>
      <c r="N94" s="27">
        <f t="shared" si="26"/>
        <v>57.306010000000001</v>
      </c>
      <c r="O94" s="27">
        <f t="shared" si="30"/>
        <v>-5395.6690899999812</v>
      </c>
      <c r="P94" s="27">
        <f t="shared" si="31"/>
        <v>5395.6690899999812</v>
      </c>
    </row>
    <row r="95" spans="1:16">
      <c r="A95" s="31">
        <v>38991</v>
      </c>
      <c r="C95" s="6">
        <v>87</v>
      </c>
      <c r="D95" s="29">
        <f t="shared" si="22"/>
        <v>151</v>
      </c>
      <c r="E95" s="29">
        <f t="shared" si="27"/>
        <v>13137</v>
      </c>
      <c r="F95" s="29">
        <f t="shared" si="23"/>
        <v>-14067</v>
      </c>
      <c r="G95" s="34">
        <f>+Inputs!$D$3</f>
        <v>0.37951000000000001</v>
      </c>
      <c r="I95" s="27">
        <f t="shared" si="28"/>
        <v>27204</v>
      </c>
      <c r="K95" s="27">
        <f t="shared" si="24"/>
        <v>151</v>
      </c>
      <c r="L95" s="27">
        <f t="shared" si="29"/>
        <v>13137</v>
      </c>
      <c r="M95" s="27">
        <f t="shared" si="25"/>
        <v>57.306010000000001</v>
      </c>
      <c r="N95" s="27">
        <f t="shared" si="26"/>
        <v>57.306010000000001</v>
      </c>
      <c r="O95" s="27">
        <f t="shared" si="30"/>
        <v>-5338.363079999981</v>
      </c>
      <c r="P95" s="27">
        <f t="shared" si="31"/>
        <v>5338.363079999981</v>
      </c>
    </row>
    <row r="96" spans="1:16">
      <c r="A96" s="30">
        <v>39022</v>
      </c>
      <c r="C96" s="6">
        <v>88</v>
      </c>
      <c r="D96" s="29">
        <f t="shared" si="22"/>
        <v>151</v>
      </c>
      <c r="E96" s="29">
        <f t="shared" si="27"/>
        <v>13288</v>
      </c>
      <c r="F96" s="29">
        <f t="shared" si="23"/>
        <v>-13916</v>
      </c>
      <c r="G96" s="34">
        <f>+Inputs!$D$3</f>
        <v>0.37951000000000001</v>
      </c>
      <c r="I96" s="27">
        <f t="shared" si="28"/>
        <v>27204</v>
      </c>
      <c r="K96" s="27">
        <f t="shared" si="24"/>
        <v>151</v>
      </c>
      <c r="L96" s="27">
        <f t="shared" si="29"/>
        <v>13288</v>
      </c>
      <c r="M96" s="27">
        <f t="shared" si="25"/>
        <v>57.306010000000001</v>
      </c>
      <c r="N96" s="27">
        <f t="shared" si="26"/>
        <v>57.306010000000001</v>
      </c>
      <c r="O96" s="27">
        <f t="shared" si="30"/>
        <v>-5281.0570699999807</v>
      </c>
      <c r="P96" s="27">
        <f t="shared" si="31"/>
        <v>5281.0570699999807</v>
      </c>
    </row>
    <row r="97" spans="1:16">
      <c r="A97" s="31">
        <v>39052</v>
      </c>
      <c r="C97" s="6">
        <v>89</v>
      </c>
      <c r="D97" s="29">
        <f t="shared" si="22"/>
        <v>151</v>
      </c>
      <c r="E97" s="29">
        <f t="shared" si="27"/>
        <v>13439</v>
      </c>
      <c r="F97" s="29">
        <f t="shared" si="23"/>
        <v>-13765</v>
      </c>
      <c r="G97" s="34">
        <f>+Inputs!$D$3</f>
        <v>0.37951000000000001</v>
      </c>
      <c r="I97" s="27">
        <f t="shared" si="28"/>
        <v>27204</v>
      </c>
      <c r="K97" s="27">
        <f t="shared" si="24"/>
        <v>151</v>
      </c>
      <c r="L97" s="27">
        <f t="shared" si="29"/>
        <v>13439</v>
      </c>
      <c r="M97" s="27">
        <f t="shared" si="25"/>
        <v>57.306010000000001</v>
      </c>
      <c r="N97" s="27">
        <f t="shared" si="26"/>
        <v>57.306010000000001</v>
      </c>
      <c r="O97" s="27">
        <f t="shared" si="30"/>
        <v>-5223.7510599999805</v>
      </c>
      <c r="P97" s="27">
        <f t="shared" si="31"/>
        <v>5223.7510599999805</v>
      </c>
    </row>
    <row r="98" spans="1:16">
      <c r="A98" s="30">
        <v>39083</v>
      </c>
      <c r="C98" s="6">
        <v>90</v>
      </c>
      <c r="D98" s="29">
        <f t="shared" si="22"/>
        <v>151</v>
      </c>
      <c r="E98" s="29">
        <f t="shared" si="27"/>
        <v>13590</v>
      </c>
      <c r="F98" s="29">
        <f t="shared" si="23"/>
        <v>-13614</v>
      </c>
      <c r="G98" s="34">
        <f>+Inputs!$D$3</f>
        <v>0.37951000000000001</v>
      </c>
      <c r="I98" s="27">
        <f t="shared" si="28"/>
        <v>27204</v>
      </c>
      <c r="K98" s="27">
        <f t="shared" si="24"/>
        <v>151</v>
      </c>
      <c r="L98" s="27">
        <f t="shared" si="29"/>
        <v>13590</v>
      </c>
      <c r="M98" s="27">
        <f t="shared" si="25"/>
        <v>57.306010000000001</v>
      </c>
      <c r="N98" s="27">
        <f t="shared" si="26"/>
        <v>57.306010000000001</v>
      </c>
      <c r="O98" s="27">
        <f t="shared" si="30"/>
        <v>-5166.4450499999803</v>
      </c>
      <c r="P98" s="27">
        <f t="shared" si="31"/>
        <v>5166.4450499999803</v>
      </c>
    </row>
    <row r="99" spans="1:16">
      <c r="A99" s="31">
        <v>39114</v>
      </c>
      <c r="C99" s="6">
        <v>91</v>
      </c>
      <c r="D99" s="29">
        <f t="shared" si="22"/>
        <v>151</v>
      </c>
      <c r="E99" s="29">
        <f t="shared" si="27"/>
        <v>13741</v>
      </c>
      <c r="F99" s="29">
        <f t="shared" si="23"/>
        <v>-13463</v>
      </c>
      <c r="G99" s="34">
        <f>+Inputs!$D$3</f>
        <v>0.37951000000000001</v>
      </c>
      <c r="I99" s="27">
        <f t="shared" si="28"/>
        <v>27204</v>
      </c>
      <c r="K99" s="27">
        <f t="shared" si="24"/>
        <v>151</v>
      </c>
      <c r="L99" s="27">
        <f t="shared" si="29"/>
        <v>13741</v>
      </c>
      <c r="M99" s="27">
        <f t="shared" si="25"/>
        <v>57.306010000000001</v>
      </c>
      <c r="N99" s="27">
        <f t="shared" si="26"/>
        <v>57.306010000000001</v>
      </c>
      <c r="O99" s="27">
        <f t="shared" si="30"/>
        <v>-5109.13903999998</v>
      </c>
      <c r="P99" s="27">
        <f t="shared" si="31"/>
        <v>5109.13903999998</v>
      </c>
    </row>
    <row r="100" spans="1:16">
      <c r="A100" s="30">
        <v>39142</v>
      </c>
      <c r="C100" s="6">
        <v>92</v>
      </c>
      <c r="D100" s="29">
        <f t="shared" si="22"/>
        <v>151</v>
      </c>
      <c r="E100" s="29">
        <f t="shared" si="27"/>
        <v>13892</v>
      </c>
      <c r="F100" s="29">
        <f t="shared" si="23"/>
        <v>-13312</v>
      </c>
      <c r="G100" s="34">
        <f>+Inputs!$D$3</f>
        <v>0.37951000000000001</v>
      </c>
      <c r="I100" s="27">
        <f t="shared" si="28"/>
        <v>27204</v>
      </c>
      <c r="K100" s="27">
        <f t="shared" si="24"/>
        <v>151</v>
      </c>
      <c r="L100" s="27">
        <f t="shared" si="29"/>
        <v>13892</v>
      </c>
      <c r="M100" s="27">
        <f t="shared" si="25"/>
        <v>57.306010000000001</v>
      </c>
      <c r="N100" s="27">
        <f t="shared" si="26"/>
        <v>57.306010000000001</v>
      </c>
      <c r="O100" s="27">
        <f t="shared" si="30"/>
        <v>-5051.8330299999798</v>
      </c>
      <c r="P100" s="27">
        <f t="shared" si="31"/>
        <v>5051.8330299999798</v>
      </c>
    </row>
    <row r="101" spans="1:16">
      <c r="A101" s="31">
        <v>39173</v>
      </c>
      <c r="C101" s="6">
        <v>93</v>
      </c>
      <c r="D101" s="29">
        <f t="shared" si="22"/>
        <v>151</v>
      </c>
      <c r="E101" s="29">
        <f t="shared" si="27"/>
        <v>14043</v>
      </c>
      <c r="F101" s="29">
        <f t="shared" si="23"/>
        <v>-13161</v>
      </c>
      <c r="G101" s="34">
        <f>+Inputs!$D$3</f>
        <v>0.37951000000000001</v>
      </c>
      <c r="I101" s="27">
        <f t="shared" si="28"/>
        <v>27204</v>
      </c>
      <c r="K101" s="27">
        <f t="shared" si="24"/>
        <v>151</v>
      </c>
      <c r="L101" s="27">
        <f t="shared" si="29"/>
        <v>14043</v>
      </c>
      <c r="M101" s="27">
        <f t="shared" si="25"/>
        <v>57.306010000000001</v>
      </c>
      <c r="N101" s="27">
        <f t="shared" si="26"/>
        <v>57.306010000000001</v>
      </c>
      <c r="O101" s="27">
        <f t="shared" si="30"/>
        <v>-4994.5270199999795</v>
      </c>
      <c r="P101" s="27">
        <f t="shared" si="31"/>
        <v>4994.5270199999795</v>
      </c>
    </row>
    <row r="102" spans="1:16">
      <c r="A102" s="30">
        <v>39203</v>
      </c>
      <c r="C102" s="6">
        <v>94</v>
      </c>
      <c r="D102" s="29">
        <f t="shared" si="22"/>
        <v>151</v>
      </c>
      <c r="E102" s="29">
        <f t="shared" si="27"/>
        <v>14194</v>
      </c>
      <c r="F102" s="29">
        <f t="shared" si="23"/>
        <v>-13010</v>
      </c>
      <c r="G102" s="34">
        <f>+Inputs!$D$3</f>
        <v>0.37951000000000001</v>
      </c>
      <c r="I102" s="27">
        <f t="shared" si="28"/>
        <v>27204</v>
      </c>
      <c r="K102" s="27">
        <f t="shared" si="24"/>
        <v>151</v>
      </c>
      <c r="L102" s="27">
        <f t="shared" si="29"/>
        <v>14194</v>
      </c>
      <c r="M102" s="27">
        <f t="shared" si="25"/>
        <v>57.306010000000001</v>
      </c>
      <c r="N102" s="27">
        <f t="shared" si="26"/>
        <v>57.306010000000001</v>
      </c>
      <c r="O102" s="27">
        <f t="shared" si="30"/>
        <v>-4937.2210099999793</v>
      </c>
      <c r="P102" s="27">
        <f t="shared" si="31"/>
        <v>4937.2210099999793</v>
      </c>
    </row>
    <row r="103" spans="1:16">
      <c r="A103" s="31">
        <v>39234</v>
      </c>
      <c r="C103" s="6">
        <v>95</v>
      </c>
      <c r="D103" s="29">
        <f t="shared" si="22"/>
        <v>151</v>
      </c>
      <c r="E103" s="29">
        <f t="shared" si="27"/>
        <v>14345</v>
      </c>
      <c r="F103" s="29">
        <f t="shared" si="23"/>
        <v>-12859</v>
      </c>
      <c r="G103" s="34">
        <f>+Inputs!$D$3</f>
        <v>0.37951000000000001</v>
      </c>
      <c r="I103" s="27">
        <f t="shared" si="28"/>
        <v>27204</v>
      </c>
      <c r="K103" s="27">
        <f t="shared" si="24"/>
        <v>151</v>
      </c>
      <c r="L103" s="27">
        <f t="shared" si="29"/>
        <v>14345</v>
      </c>
      <c r="M103" s="27">
        <f t="shared" si="25"/>
        <v>57.306010000000001</v>
      </c>
      <c r="N103" s="27">
        <f t="shared" si="26"/>
        <v>57.306010000000001</v>
      </c>
      <c r="O103" s="27">
        <f t="shared" si="30"/>
        <v>-4879.914999999979</v>
      </c>
      <c r="P103" s="27">
        <f t="shared" si="31"/>
        <v>4879.914999999979</v>
      </c>
    </row>
    <row r="104" spans="1:16">
      <c r="A104" s="30">
        <v>39264</v>
      </c>
      <c r="C104" s="6">
        <v>96</v>
      </c>
      <c r="D104" s="29">
        <f t="shared" si="22"/>
        <v>151</v>
      </c>
      <c r="E104" s="29">
        <f t="shared" si="27"/>
        <v>14496</v>
      </c>
      <c r="F104" s="29">
        <f t="shared" si="23"/>
        <v>-12708</v>
      </c>
      <c r="G104" s="34">
        <f>+Inputs!$D$3</f>
        <v>0.37951000000000001</v>
      </c>
      <c r="I104" s="27">
        <f t="shared" si="28"/>
        <v>27204</v>
      </c>
      <c r="K104" s="27">
        <f t="shared" si="24"/>
        <v>151</v>
      </c>
      <c r="L104" s="27">
        <f t="shared" si="29"/>
        <v>14496</v>
      </c>
      <c r="M104" s="27">
        <f t="shared" si="25"/>
        <v>57.306010000000001</v>
      </c>
      <c r="N104" s="27">
        <f t="shared" si="26"/>
        <v>57.306010000000001</v>
      </c>
      <c r="O104" s="27">
        <f t="shared" si="30"/>
        <v>-4822.6089899999788</v>
      </c>
      <c r="P104" s="27">
        <f t="shared" si="31"/>
        <v>4822.6089899999788</v>
      </c>
    </row>
    <row r="105" spans="1:16">
      <c r="A105" s="31">
        <v>39295</v>
      </c>
      <c r="C105" s="6">
        <v>97</v>
      </c>
      <c r="D105" s="29">
        <f t="shared" ref="D105:D136" si="32">ROUND(-(+$B$9/180)*1,0)</f>
        <v>151</v>
      </c>
      <c r="E105" s="29">
        <f t="shared" si="27"/>
        <v>14647</v>
      </c>
      <c r="F105" s="29">
        <f t="shared" ref="F105:F136" si="33">$B$9+E105</f>
        <v>-12557</v>
      </c>
      <c r="G105" s="34">
        <f>+Inputs!$D$3</f>
        <v>0.37951000000000001</v>
      </c>
      <c r="I105" s="27">
        <f t="shared" si="28"/>
        <v>27204</v>
      </c>
      <c r="K105" s="27">
        <f t="shared" ref="K105:K136" si="34">D105</f>
        <v>151</v>
      </c>
      <c r="L105" s="27">
        <f t="shared" si="29"/>
        <v>14647</v>
      </c>
      <c r="M105" s="27">
        <f t="shared" ref="M105:M136" si="35">K105*G105</f>
        <v>57.306010000000001</v>
      </c>
      <c r="N105" s="27">
        <f t="shared" ref="N105:N136" si="36">M105-J105</f>
        <v>57.306010000000001</v>
      </c>
      <c r="O105" s="27">
        <f t="shared" si="30"/>
        <v>-4765.3029799999786</v>
      </c>
      <c r="P105" s="27">
        <f t="shared" si="31"/>
        <v>4765.3029799999786</v>
      </c>
    </row>
    <row r="106" spans="1:16">
      <c r="A106" s="30">
        <v>39326</v>
      </c>
      <c r="C106" s="6">
        <v>98</v>
      </c>
      <c r="D106" s="29">
        <f t="shared" si="32"/>
        <v>151</v>
      </c>
      <c r="E106" s="29">
        <f t="shared" ref="E106:E137" si="37">+E105+D106</f>
        <v>14798</v>
      </c>
      <c r="F106" s="29">
        <f t="shared" si="33"/>
        <v>-12406</v>
      </c>
      <c r="G106" s="34">
        <f>+Inputs!$D$3</f>
        <v>0.37951000000000001</v>
      </c>
      <c r="I106" s="27">
        <f t="shared" ref="I106:I137" si="38">+I105+H106</f>
        <v>27204</v>
      </c>
      <c r="K106" s="27">
        <f t="shared" si="34"/>
        <v>151</v>
      </c>
      <c r="L106" s="27">
        <f t="shared" ref="L106:L137" si="39">+L105+K106</f>
        <v>14798</v>
      </c>
      <c r="M106" s="27">
        <f t="shared" si="35"/>
        <v>57.306010000000001</v>
      </c>
      <c r="N106" s="27">
        <f t="shared" si="36"/>
        <v>57.306010000000001</v>
      </c>
      <c r="O106" s="27">
        <f t="shared" ref="O106:O137" si="40">+O105+N106</f>
        <v>-4707.9969699999783</v>
      </c>
      <c r="P106" s="27">
        <f t="shared" ref="P106:P137" si="41">P105-N106</f>
        <v>4707.9969699999783</v>
      </c>
    </row>
    <row r="107" spans="1:16">
      <c r="A107" s="31">
        <v>39356</v>
      </c>
      <c r="C107" s="6">
        <v>99</v>
      </c>
      <c r="D107" s="29">
        <f t="shared" si="32"/>
        <v>151</v>
      </c>
      <c r="E107" s="29">
        <f t="shared" si="37"/>
        <v>14949</v>
      </c>
      <c r="F107" s="29">
        <f t="shared" si="33"/>
        <v>-12255</v>
      </c>
      <c r="G107" s="34">
        <f>+Inputs!$D$3</f>
        <v>0.37951000000000001</v>
      </c>
      <c r="I107" s="27">
        <f t="shared" si="38"/>
        <v>27204</v>
      </c>
      <c r="K107" s="27">
        <f t="shared" si="34"/>
        <v>151</v>
      </c>
      <c r="L107" s="27">
        <f t="shared" si="39"/>
        <v>14949</v>
      </c>
      <c r="M107" s="27">
        <f t="shared" si="35"/>
        <v>57.306010000000001</v>
      </c>
      <c r="N107" s="27">
        <f t="shared" si="36"/>
        <v>57.306010000000001</v>
      </c>
      <c r="O107" s="27">
        <f t="shared" si="40"/>
        <v>-4650.6909599999781</v>
      </c>
      <c r="P107" s="27">
        <f t="shared" si="41"/>
        <v>4650.6909599999781</v>
      </c>
    </row>
    <row r="108" spans="1:16">
      <c r="A108" s="30">
        <v>39387</v>
      </c>
      <c r="C108" s="6">
        <v>100</v>
      </c>
      <c r="D108" s="29">
        <f t="shared" si="32"/>
        <v>151</v>
      </c>
      <c r="E108" s="29">
        <f t="shared" si="37"/>
        <v>15100</v>
      </c>
      <c r="F108" s="29">
        <f t="shared" si="33"/>
        <v>-12104</v>
      </c>
      <c r="G108" s="34">
        <f>+Inputs!$D$3</f>
        <v>0.37951000000000001</v>
      </c>
      <c r="I108" s="27">
        <f t="shared" si="38"/>
        <v>27204</v>
      </c>
      <c r="K108" s="27">
        <f t="shared" si="34"/>
        <v>151</v>
      </c>
      <c r="L108" s="27">
        <f t="shared" si="39"/>
        <v>15100</v>
      </c>
      <c r="M108" s="27">
        <f t="shared" si="35"/>
        <v>57.306010000000001</v>
      </c>
      <c r="N108" s="27">
        <f t="shared" si="36"/>
        <v>57.306010000000001</v>
      </c>
      <c r="O108" s="27">
        <f t="shared" si="40"/>
        <v>-4593.3849499999778</v>
      </c>
      <c r="P108" s="27">
        <f t="shared" si="41"/>
        <v>4593.3849499999778</v>
      </c>
    </row>
    <row r="109" spans="1:16">
      <c r="A109" s="31">
        <v>39417</v>
      </c>
      <c r="C109" s="6">
        <v>101</v>
      </c>
      <c r="D109" s="29">
        <f t="shared" si="32"/>
        <v>151</v>
      </c>
      <c r="E109" s="29">
        <f t="shared" si="37"/>
        <v>15251</v>
      </c>
      <c r="F109" s="29">
        <f t="shared" si="33"/>
        <v>-11953</v>
      </c>
      <c r="G109" s="34">
        <f>+Inputs!$D$3</f>
        <v>0.37951000000000001</v>
      </c>
      <c r="I109" s="27">
        <f t="shared" si="38"/>
        <v>27204</v>
      </c>
      <c r="K109" s="27">
        <f t="shared" si="34"/>
        <v>151</v>
      </c>
      <c r="L109" s="27">
        <f t="shared" si="39"/>
        <v>15251</v>
      </c>
      <c r="M109" s="27">
        <f t="shared" si="35"/>
        <v>57.306010000000001</v>
      </c>
      <c r="N109" s="27">
        <f t="shared" si="36"/>
        <v>57.306010000000001</v>
      </c>
      <c r="O109" s="27">
        <f t="shared" si="40"/>
        <v>-4536.0789399999776</v>
      </c>
      <c r="P109" s="27">
        <f t="shared" si="41"/>
        <v>4536.0789399999776</v>
      </c>
    </row>
    <row r="110" spans="1:16">
      <c r="A110" s="30">
        <v>39448</v>
      </c>
      <c r="C110" s="6">
        <v>102</v>
      </c>
      <c r="D110" s="29">
        <f t="shared" si="32"/>
        <v>151</v>
      </c>
      <c r="E110" s="29">
        <f t="shared" si="37"/>
        <v>15402</v>
      </c>
      <c r="F110" s="29">
        <f t="shared" si="33"/>
        <v>-11802</v>
      </c>
      <c r="G110" s="34">
        <f>+Inputs!$D$3</f>
        <v>0.37951000000000001</v>
      </c>
      <c r="I110" s="27">
        <f t="shared" si="38"/>
        <v>27204</v>
      </c>
      <c r="K110" s="27">
        <f t="shared" si="34"/>
        <v>151</v>
      </c>
      <c r="L110" s="27">
        <f t="shared" si="39"/>
        <v>15402</v>
      </c>
      <c r="M110" s="27">
        <f t="shared" si="35"/>
        <v>57.306010000000001</v>
      </c>
      <c r="N110" s="27">
        <f t="shared" si="36"/>
        <v>57.306010000000001</v>
      </c>
      <c r="O110" s="27">
        <f t="shared" si="40"/>
        <v>-4478.7729299999774</v>
      </c>
      <c r="P110" s="27">
        <f t="shared" si="41"/>
        <v>4478.7729299999774</v>
      </c>
    </row>
    <row r="111" spans="1:16">
      <c r="A111" s="31">
        <v>39479</v>
      </c>
      <c r="C111" s="6">
        <v>103</v>
      </c>
      <c r="D111" s="29">
        <f t="shared" si="32"/>
        <v>151</v>
      </c>
      <c r="E111" s="29">
        <f t="shared" si="37"/>
        <v>15553</v>
      </c>
      <c r="F111" s="29">
        <f t="shared" si="33"/>
        <v>-11651</v>
      </c>
      <c r="G111" s="34">
        <f>+Inputs!$D$3</f>
        <v>0.37951000000000001</v>
      </c>
      <c r="I111" s="27">
        <f t="shared" si="38"/>
        <v>27204</v>
      </c>
      <c r="K111" s="27">
        <f t="shared" si="34"/>
        <v>151</v>
      </c>
      <c r="L111" s="27">
        <f t="shared" si="39"/>
        <v>15553</v>
      </c>
      <c r="M111" s="27">
        <f t="shared" si="35"/>
        <v>57.306010000000001</v>
      </c>
      <c r="N111" s="27">
        <f t="shared" si="36"/>
        <v>57.306010000000001</v>
      </c>
      <c r="O111" s="27">
        <f t="shared" si="40"/>
        <v>-4421.4669199999771</v>
      </c>
      <c r="P111" s="27">
        <f t="shared" si="41"/>
        <v>4421.4669199999771</v>
      </c>
    </row>
    <row r="112" spans="1:16">
      <c r="A112" s="30">
        <v>39508</v>
      </c>
      <c r="C112" s="6">
        <v>104</v>
      </c>
      <c r="D112" s="29">
        <f t="shared" si="32"/>
        <v>151</v>
      </c>
      <c r="E112" s="29">
        <f t="shared" si="37"/>
        <v>15704</v>
      </c>
      <c r="F112" s="29">
        <f t="shared" si="33"/>
        <v>-11500</v>
      </c>
      <c r="G112" s="34">
        <f>+Inputs!$D$3</f>
        <v>0.37951000000000001</v>
      </c>
      <c r="I112" s="27">
        <f t="shared" si="38"/>
        <v>27204</v>
      </c>
      <c r="K112" s="27">
        <f t="shared" si="34"/>
        <v>151</v>
      </c>
      <c r="L112" s="27">
        <f t="shared" si="39"/>
        <v>15704</v>
      </c>
      <c r="M112" s="27">
        <f t="shared" si="35"/>
        <v>57.306010000000001</v>
      </c>
      <c r="N112" s="27">
        <f t="shared" si="36"/>
        <v>57.306010000000001</v>
      </c>
      <c r="O112" s="27">
        <f t="shared" si="40"/>
        <v>-4364.1609099999769</v>
      </c>
      <c r="P112" s="27">
        <f t="shared" si="41"/>
        <v>4364.1609099999769</v>
      </c>
    </row>
    <row r="113" spans="1:16">
      <c r="A113" s="31">
        <v>39539</v>
      </c>
      <c r="C113" s="6">
        <v>105</v>
      </c>
      <c r="D113" s="29">
        <f t="shared" si="32"/>
        <v>151</v>
      </c>
      <c r="E113" s="29">
        <f t="shared" si="37"/>
        <v>15855</v>
      </c>
      <c r="F113" s="29">
        <f t="shared" si="33"/>
        <v>-11349</v>
      </c>
      <c r="G113" s="34">
        <f>+Inputs!$D$3</f>
        <v>0.37951000000000001</v>
      </c>
      <c r="I113" s="27">
        <f t="shared" si="38"/>
        <v>27204</v>
      </c>
      <c r="K113" s="27">
        <f t="shared" si="34"/>
        <v>151</v>
      </c>
      <c r="L113" s="27">
        <f t="shared" si="39"/>
        <v>15855</v>
      </c>
      <c r="M113" s="27">
        <f t="shared" si="35"/>
        <v>57.306010000000001</v>
      </c>
      <c r="N113" s="27">
        <f t="shared" si="36"/>
        <v>57.306010000000001</v>
      </c>
      <c r="O113" s="27">
        <f t="shared" si="40"/>
        <v>-4306.8548999999766</v>
      </c>
      <c r="P113" s="27">
        <f t="shared" si="41"/>
        <v>4306.8548999999766</v>
      </c>
    </row>
    <row r="114" spans="1:16">
      <c r="A114" s="30">
        <v>39569</v>
      </c>
      <c r="C114" s="6">
        <v>106</v>
      </c>
      <c r="D114" s="29">
        <f t="shared" si="32"/>
        <v>151</v>
      </c>
      <c r="E114" s="29">
        <f t="shared" si="37"/>
        <v>16006</v>
      </c>
      <c r="F114" s="29">
        <f t="shared" si="33"/>
        <v>-11198</v>
      </c>
      <c r="G114" s="34">
        <f>+Inputs!$D$3</f>
        <v>0.37951000000000001</v>
      </c>
      <c r="I114" s="27">
        <f t="shared" si="38"/>
        <v>27204</v>
      </c>
      <c r="K114" s="27">
        <f t="shared" si="34"/>
        <v>151</v>
      </c>
      <c r="L114" s="27">
        <f t="shared" si="39"/>
        <v>16006</v>
      </c>
      <c r="M114" s="27">
        <f t="shared" si="35"/>
        <v>57.306010000000001</v>
      </c>
      <c r="N114" s="27">
        <f t="shared" si="36"/>
        <v>57.306010000000001</v>
      </c>
      <c r="O114" s="27">
        <f t="shared" si="40"/>
        <v>-4249.5488899999764</v>
      </c>
      <c r="P114" s="27">
        <f t="shared" si="41"/>
        <v>4249.5488899999764</v>
      </c>
    </row>
    <row r="115" spans="1:16">
      <c r="A115" s="31">
        <v>39600</v>
      </c>
      <c r="C115" s="6">
        <v>107</v>
      </c>
      <c r="D115" s="29">
        <f t="shared" si="32"/>
        <v>151</v>
      </c>
      <c r="E115" s="29">
        <f t="shared" si="37"/>
        <v>16157</v>
      </c>
      <c r="F115" s="29">
        <f t="shared" si="33"/>
        <v>-11047</v>
      </c>
      <c r="G115" s="34">
        <f>+Inputs!$D$3</f>
        <v>0.37951000000000001</v>
      </c>
      <c r="I115" s="27">
        <f t="shared" si="38"/>
        <v>27204</v>
      </c>
      <c r="K115" s="27">
        <f t="shared" si="34"/>
        <v>151</v>
      </c>
      <c r="L115" s="27">
        <f t="shared" si="39"/>
        <v>16157</v>
      </c>
      <c r="M115" s="27">
        <f t="shared" si="35"/>
        <v>57.306010000000001</v>
      </c>
      <c r="N115" s="27">
        <f t="shared" si="36"/>
        <v>57.306010000000001</v>
      </c>
      <c r="O115" s="27">
        <f t="shared" si="40"/>
        <v>-4192.2428799999761</v>
      </c>
      <c r="P115" s="27">
        <f t="shared" si="41"/>
        <v>4192.2428799999761</v>
      </c>
    </row>
    <row r="116" spans="1:16">
      <c r="A116" s="30">
        <v>39630</v>
      </c>
      <c r="C116" s="6">
        <v>108</v>
      </c>
      <c r="D116" s="29">
        <f t="shared" si="32"/>
        <v>151</v>
      </c>
      <c r="E116" s="29">
        <f t="shared" si="37"/>
        <v>16308</v>
      </c>
      <c r="F116" s="29">
        <f t="shared" si="33"/>
        <v>-10896</v>
      </c>
      <c r="G116" s="34">
        <f>+Inputs!$D$3</f>
        <v>0.37951000000000001</v>
      </c>
      <c r="I116" s="27">
        <f t="shared" si="38"/>
        <v>27204</v>
      </c>
      <c r="K116" s="27">
        <f t="shared" si="34"/>
        <v>151</v>
      </c>
      <c r="L116" s="27">
        <f t="shared" si="39"/>
        <v>16308</v>
      </c>
      <c r="M116" s="27">
        <f t="shared" si="35"/>
        <v>57.306010000000001</v>
      </c>
      <c r="N116" s="27">
        <f t="shared" si="36"/>
        <v>57.306010000000001</v>
      </c>
      <c r="O116" s="27">
        <f t="shared" si="40"/>
        <v>-4134.9368699999759</v>
      </c>
      <c r="P116" s="27">
        <f t="shared" si="41"/>
        <v>4134.9368699999759</v>
      </c>
    </row>
    <row r="117" spans="1:16">
      <c r="A117" s="31">
        <v>39661</v>
      </c>
      <c r="C117" s="6">
        <v>109</v>
      </c>
      <c r="D117" s="29">
        <f t="shared" si="32"/>
        <v>151</v>
      </c>
      <c r="E117" s="29">
        <f t="shared" si="37"/>
        <v>16459</v>
      </c>
      <c r="F117" s="29">
        <f t="shared" si="33"/>
        <v>-10745</v>
      </c>
      <c r="G117" s="34">
        <f>+Inputs!$D$3</f>
        <v>0.37951000000000001</v>
      </c>
      <c r="I117" s="27">
        <f t="shared" si="38"/>
        <v>27204</v>
      </c>
      <c r="K117" s="27">
        <f t="shared" si="34"/>
        <v>151</v>
      </c>
      <c r="L117" s="27">
        <f t="shared" si="39"/>
        <v>16459</v>
      </c>
      <c r="M117" s="27">
        <f t="shared" si="35"/>
        <v>57.306010000000001</v>
      </c>
      <c r="N117" s="27">
        <f t="shared" si="36"/>
        <v>57.306010000000001</v>
      </c>
      <c r="O117" s="27">
        <f t="shared" si="40"/>
        <v>-4077.6308599999761</v>
      </c>
      <c r="P117" s="27">
        <f t="shared" si="41"/>
        <v>4077.6308599999761</v>
      </c>
    </row>
    <row r="118" spans="1:16">
      <c r="A118" s="30">
        <v>39692</v>
      </c>
      <c r="C118" s="6">
        <v>110</v>
      </c>
      <c r="D118" s="29">
        <f t="shared" si="32"/>
        <v>151</v>
      </c>
      <c r="E118" s="29">
        <f t="shared" si="37"/>
        <v>16610</v>
      </c>
      <c r="F118" s="29">
        <f t="shared" si="33"/>
        <v>-10594</v>
      </c>
      <c r="G118" s="34">
        <f>+Inputs!$D$3</f>
        <v>0.37951000000000001</v>
      </c>
      <c r="I118" s="27">
        <f t="shared" si="38"/>
        <v>27204</v>
      </c>
      <c r="K118" s="27">
        <f t="shared" si="34"/>
        <v>151</v>
      </c>
      <c r="L118" s="27">
        <f t="shared" si="39"/>
        <v>16610</v>
      </c>
      <c r="M118" s="27">
        <f t="shared" si="35"/>
        <v>57.306010000000001</v>
      </c>
      <c r="N118" s="27">
        <f t="shared" si="36"/>
        <v>57.306010000000001</v>
      </c>
      <c r="O118" s="27">
        <f t="shared" si="40"/>
        <v>-4020.3248499999763</v>
      </c>
      <c r="P118" s="27">
        <f t="shared" si="41"/>
        <v>4020.3248499999763</v>
      </c>
    </row>
    <row r="119" spans="1:16">
      <c r="A119" s="31">
        <v>39722</v>
      </c>
      <c r="C119" s="6">
        <v>111</v>
      </c>
      <c r="D119" s="29">
        <f t="shared" si="32"/>
        <v>151</v>
      </c>
      <c r="E119" s="29">
        <f t="shared" si="37"/>
        <v>16761</v>
      </c>
      <c r="F119" s="29">
        <f t="shared" si="33"/>
        <v>-10443</v>
      </c>
      <c r="G119" s="34">
        <f>+Inputs!$D$3</f>
        <v>0.37951000000000001</v>
      </c>
      <c r="I119" s="27">
        <f t="shared" si="38"/>
        <v>27204</v>
      </c>
      <c r="K119" s="27">
        <f t="shared" si="34"/>
        <v>151</v>
      </c>
      <c r="L119" s="27">
        <f t="shared" si="39"/>
        <v>16761</v>
      </c>
      <c r="M119" s="27">
        <f t="shared" si="35"/>
        <v>57.306010000000001</v>
      </c>
      <c r="N119" s="27">
        <f t="shared" si="36"/>
        <v>57.306010000000001</v>
      </c>
      <c r="O119" s="27">
        <f t="shared" si="40"/>
        <v>-3963.0188399999765</v>
      </c>
      <c r="P119" s="27">
        <f t="shared" si="41"/>
        <v>3963.0188399999765</v>
      </c>
    </row>
    <row r="120" spans="1:16">
      <c r="A120" s="30">
        <v>39753</v>
      </c>
      <c r="C120" s="6">
        <v>112</v>
      </c>
      <c r="D120" s="29">
        <f t="shared" si="32"/>
        <v>151</v>
      </c>
      <c r="E120" s="29">
        <f t="shared" si="37"/>
        <v>16912</v>
      </c>
      <c r="F120" s="29">
        <f t="shared" si="33"/>
        <v>-10292</v>
      </c>
      <c r="G120" s="34">
        <f>+Inputs!$D$3</f>
        <v>0.37951000000000001</v>
      </c>
      <c r="I120" s="27">
        <f t="shared" si="38"/>
        <v>27204</v>
      </c>
      <c r="K120" s="27">
        <f t="shared" si="34"/>
        <v>151</v>
      </c>
      <c r="L120" s="27">
        <f t="shared" si="39"/>
        <v>16912</v>
      </c>
      <c r="M120" s="27">
        <f t="shared" si="35"/>
        <v>57.306010000000001</v>
      </c>
      <c r="N120" s="27">
        <f t="shared" si="36"/>
        <v>57.306010000000001</v>
      </c>
      <c r="O120" s="27">
        <f t="shared" si="40"/>
        <v>-3905.7128299999767</v>
      </c>
      <c r="P120" s="27">
        <f t="shared" si="41"/>
        <v>3905.7128299999767</v>
      </c>
    </row>
    <row r="121" spans="1:16">
      <c r="A121" s="31">
        <v>39783</v>
      </c>
      <c r="C121" s="6">
        <v>113</v>
      </c>
      <c r="D121" s="29">
        <f t="shared" si="32"/>
        <v>151</v>
      </c>
      <c r="E121" s="29">
        <f t="shared" si="37"/>
        <v>17063</v>
      </c>
      <c r="F121" s="29">
        <f t="shared" si="33"/>
        <v>-10141</v>
      </c>
      <c r="G121" s="34">
        <f>+Inputs!$D$3</f>
        <v>0.37951000000000001</v>
      </c>
      <c r="I121" s="27">
        <f t="shared" si="38"/>
        <v>27204</v>
      </c>
      <c r="K121" s="27">
        <f t="shared" si="34"/>
        <v>151</v>
      </c>
      <c r="L121" s="27">
        <f t="shared" si="39"/>
        <v>17063</v>
      </c>
      <c r="M121" s="27">
        <f t="shared" si="35"/>
        <v>57.306010000000001</v>
      </c>
      <c r="N121" s="27">
        <f t="shared" si="36"/>
        <v>57.306010000000001</v>
      </c>
      <c r="O121" s="27">
        <f t="shared" si="40"/>
        <v>-3848.406819999977</v>
      </c>
      <c r="P121" s="27">
        <f t="shared" si="41"/>
        <v>3848.406819999977</v>
      </c>
    </row>
    <row r="122" spans="1:16">
      <c r="A122" s="30">
        <v>39814</v>
      </c>
      <c r="C122" s="6">
        <v>114</v>
      </c>
      <c r="D122" s="29">
        <f t="shared" si="32"/>
        <v>151</v>
      </c>
      <c r="E122" s="29">
        <f t="shared" si="37"/>
        <v>17214</v>
      </c>
      <c r="F122" s="29">
        <f t="shared" si="33"/>
        <v>-9990</v>
      </c>
      <c r="G122" s="34">
        <f>+Inputs!$D$3</f>
        <v>0.37951000000000001</v>
      </c>
      <c r="I122" s="27">
        <f t="shared" si="38"/>
        <v>27204</v>
      </c>
      <c r="K122" s="27">
        <f t="shared" si="34"/>
        <v>151</v>
      </c>
      <c r="L122" s="27">
        <f t="shared" si="39"/>
        <v>17214</v>
      </c>
      <c r="M122" s="27">
        <f t="shared" si="35"/>
        <v>57.306010000000001</v>
      </c>
      <c r="N122" s="27">
        <f t="shared" si="36"/>
        <v>57.306010000000001</v>
      </c>
      <c r="O122" s="27">
        <f t="shared" si="40"/>
        <v>-3791.1008099999772</v>
      </c>
      <c r="P122" s="27">
        <f t="shared" si="41"/>
        <v>3791.1008099999772</v>
      </c>
    </row>
    <row r="123" spans="1:16">
      <c r="A123" s="31">
        <v>39845</v>
      </c>
      <c r="C123" s="6">
        <v>115</v>
      </c>
      <c r="D123" s="29">
        <f t="shared" si="32"/>
        <v>151</v>
      </c>
      <c r="E123" s="29">
        <f t="shared" si="37"/>
        <v>17365</v>
      </c>
      <c r="F123" s="29">
        <f t="shared" si="33"/>
        <v>-9839</v>
      </c>
      <c r="G123" s="34">
        <f>+Inputs!$D$3</f>
        <v>0.37951000000000001</v>
      </c>
      <c r="I123" s="27">
        <f t="shared" si="38"/>
        <v>27204</v>
      </c>
      <c r="K123" s="27">
        <f t="shared" si="34"/>
        <v>151</v>
      </c>
      <c r="L123" s="27">
        <f t="shared" si="39"/>
        <v>17365</v>
      </c>
      <c r="M123" s="27">
        <f t="shared" si="35"/>
        <v>57.306010000000001</v>
      </c>
      <c r="N123" s="27">
        <f t="shared" si="36"/>
        <v>57.306010000000001</v>
      </c>
      <c r="O123" s="27">
        <f t="shared" si="40"/>
        <v>-3733.7947999999774</v>
      </c>
      <c r="P123" s="27">
        <f t="shared" si="41"/>
        <v>3733.7947999999774</v>
      </c>
    </row>
    <row r="124" spans="1:16">
      <c r="A124" s="30">
        <v>39873</v>
      </c>
      <c r="C124" s="6">
        <v>116</v>
      </c>
      <c r="D124" s="29">
        <f t="shared" si="32"/>
        <v>151</v>
      </c>
      <c r="E124" s="29">
        <f t="shared" si="37"/>
        <v>17516</v>
      </c>
      <c r="F124" s="29">
        <f t="shared" si="33"/>
        <v>-9688</v>
      </c>
      <c r="G124" s="34">
        <f>+Inputs!$D$3</f>
        <v>0.37951000000000001</v>
      </c>
      <c r="I124" s="27">
        <f t="shared" si="38"/>
        <v>27204</v>
      </c>
      <c r="K124" s="27">
        <f t="shared" si="34"/>
        <v>151</v>
      </c>
      <c r="L124" s="27">
        <f t="shared" si="39"/>
        <v>17516</v>
      </c>
      <c r="M124" s="27">
        <f t="shared" si="35"/>
        <v>57.306010000000001</v>
      </c>
      <c r="N124" s="27">
        <f t="shared" si="36"/>
        <v>57.306010000000001</v>
      </c>
      <c r="O124" s="27">
        <f t="shared" si="40"/>
        <v>-3676.4887899999776</v>
      </c>
      <c r="P124" s="27">
        <f t="shared" si="41"/>
        <v>3676.4887899999776</v>
      </c>
    </row>
    <row r="125" spans="1:16">
      <c r="A125" s="31">
        <v>39904</v>
      </c>
      <c r="C125" s="6">
        <v>117</v>
      </c>
      <c r="D125" s="29">
        <f t="shared" si="32"/>
        <v>151</v>
      </c>
      <c r="E125" s="29">
        <f t="shared" si="37"/>
        <v>17667</v>
      </c>
      <c r="F125" s="29">
        <f t="shared" si="33"/>
        <v>-9537</v>
      </c>
      <c r="G125" s="34">
        <f>+Inputs!$D$3</f>
        <v>0.37951000000000001</v>
      </c>
      <c r="I125" s="27">
        <f t="shared" si="38"/>
        <v>27204</v>
      </c>
      <c r="K125" s="27">
        <f t="shared" si="34"/>
        <v>151</v>
      </c>
      <c r="L125" s="27">
        <f t="shared" si="39"/>
        <v>17667</v>
      </c>
      <c r="M125" s="27">
        <f t="shared" si="35"/>
        <v>57.306010000000001</v>
      </c>
      <c r="N125" s="27">
        <f t="shared" si="36"/>
        <v>57.306010000000001</v>
      </c>
      <c r="O125" s="27">
        <f t="shared" si="40"/>
        <v>-3619.1827799999778</v>
      </c>
      <c r="P125" s="27">
        <f t="shared" si="41"/>
        <v>3619.1827799999778</v>
      </c>
    </row>
    <row r="126" spans="1:16">
      <c r="A126" s="30">
        <v>39934</v>
      </c>
      <c r="C126" s="6">
        <v>118</v>
      </c>
      <c r="D126" s="29">
        <f t="shared" si="32"/>
        <v>151</v>
      </c>
      <c r="E126" s="29">
        <f t="shared" si="37"/>
        <v>17818</v>
      </c>
      <c r="F126" s="29">
        <f t="shared" si="33"/>
        <v>-9386</v>
      </c>
      <c r="G126" s="34">
        <f>+Inputs!$D$3</f>
        <v>0.37951000000000001</v>
      </c>
      <c r="I126" s="27">
        <f t="shared" si="38"/>
        <v>27204</v>
      </c>
      <c r="K126" s="27">
        <f t="shared" si="34"/>
        <v>151</v>
      </c>
      <c r="L126" s="27">
        <f t="shared" si="39"/>
        <v>17818</v>
      </c>
      <c r="M126" s="27">
        <f t="shared" si="35"/>
        <v>57.306010000000001</v>
      </c>
      <c r="N126" s="27">
        <f t="shared" si="36"/>
        <v>57.306010000000001</v>
      </c>
      <c r="O126" s="27">
        <f t="shared" si="40"/>
        <v>-3561.876769999978</v>
      </c>
      <c r="P126" s="27">
        <f t="shared" si="41"/>
        <v>3561.876769999978</v>
      </c>
    </row>
    <row r="127" spans="1:16">
      <c r="A127" s="31">
        <v>39965</v>
      </c>
      <c r="C127" s="6">
        <v>119</v>
      </c>
      <c r="D127" s="29">
        <f t="shared" si="32"/>
        <v>151</v>
      </c>
      <c r="E127" s="29">
        <f t="shared" si="37"/>
        <v>17969</v>
      </c>
      <c r="F127" s="29">
        <f t="shared" si="33"/>
        <v>-9235</v>
      </c>
      <c r="G127" s="34">
        <f>+Inputs!$D$3</f>
        <v>0.37951000000000001</v>
      </c>
      <c r="I127" s="27">
        <f t="shared" si="38"/>
        <v>27204</v>
      </c>
      <c r="K127" s="27">
        <f t="shared" si="34"/>
        <v>151</v>
      </c>
      <c r="L127" s="27">
        <f t="shared" si="39"/>
        <v>17969</v>
      </c>
      <c r="M127" s="27">
        <f t="shared" si="35"/>
        <v>57.306010000000001</v>
      </c>
      <c r="N127" s="27">
        <f t="shared" si="36"/>
        <v>57.306010000000001</v>
      </c>
      <c r="O127" s="27">
        <f t="shared" si="40"/>
        <v>-3504.5707599999782</v>
      </c>
      <c r="P127" s="27">
        <f t="shared" si="41"/>
        <v>3504.5707599999782</v>
      </c>
    </row>
    <row r="128" spans="1:16">
      <c r="A128" s="30">
        <v>39995</v>
      </c>
      <c r="C128" s="6">
        <v>120</v>
      </c>
      <c r="D128" s="29">
        <f t="shared" si="32"/>
        <v>151</v>
      </c>
      <c r="E128" s="29">
        <f t="shared" si="37"/>
        <v>18120</v>
      </c>
      <c r="F128" s="29">
        <f t="shared" si="33"/>
        <v>-9084</v>
      </c>
      <c r="G128" s="34">
        <f>+Inputs!$D$3</f>
        <v>0.37951000000000001</v>
      </c>
      <c r="I128" s="27">
        <f t="shared" si="38"/>
        <v>27204</v>
      </c>
      <c r="K128" s="27">
        <f t="shared" si="34"/>
        <v>151</v>
      </c>
      <c r="L128" s="27">
        <f t="shared" si="39"/>
        <v>18120</v>
      </c>
      <c r="M128" s="27">
        <f t="shared" si="35"/>
        <v>57.306010000000001</v>
      </c>
      <c r="N128" s="27">
        <f t="shared" si="36"/>
        <v>57.306010000000001</v>
      </c>
      <c r="O128" s="27">
        <f t="shared" si="40"/>
        <v>-3447.2647499999784</v>
      </c>
      <c r="P128" s="27">
        <f t="shared" si="41"/>
        <v>3447.2647499999784</v>
      </c>
    </row>
    <row r="129" spans="1:16">
      <c r="A129" s="31">
        <v>40026</v>
      </c>
      <c r="C129" s="6">
        <v>121</v>
      </c>
      <c r="D129" s="29">
        <f t="shared" si="32"/>
        <v>151</v>
      </c>
      <c r="E129" s="29">
        <f t="shared" si="37"/>
        <v>18271</v>
      </c>
      <c r="F129" s="29">
        <f t="shared" si="33"/>
        <v>-8933</v>
      </c>
      <c r="G129" s="34">
        <f>+Inputs!$D$3</f>
        <v>0.37951000000000001</v>
      </c>
      <c r="I129" s="27">
        <f t="shared" si="38"/>
        <v>27204</v>
      </c>
      <c r="K129" s="27">
        <f t="shared" si="34"/>
        <v>151</v>
      </c>
      <c r="L129" s="27">
        <f t="shared" si="39"/>
        <v>18271</v>
      </c>
      <c r="M129" s="27">
        <f t="shared" si="35"/>
        <v>57.306010000000001</v>
      </c>
      <c r="N129" s="27">
        <f t="shared" si="36"/>
        <v>57.306010000000001</v>
      </c>
      <c r="O129" s="27">
        <f t="shared" si="40"/>
        <v>-3389.9587399999787</v>
      </c>
      <c r="P129" s="27">
        <f t="shared" si="41"/>
        <v>3389.9587399999787</v>
      </c>
    </row>
    <row r="130" spans="1:16">
      <c r="A130" s="30">
        <v>40057</v>
      </c>
      <c r="C130" s="6">
        <v>122</v>
      </c>
      <c r="D130" s="29">
        <f t="shared" si="32"/>
        <v>151</v>
      </c>
      <c r="E130" s="29">
        <f t="shared" si="37"/>
        <v>18422</v>
      </c>
      <c r="F130" s="29">
        <f t="shared" si="33"/>
        <v>-8782</v>
      </c>
      <c r="G130" s="34">
        <f>+Inputs!$D$3</f>
        <v>0.37951000000000001</v>
      </c>
      <c r="I130" s="27">
        <f t="shared" si="38"/>
        <v>27204</v>
      </c>
      <c r="K130" s="27">
        <f t="shared" si="34"/>
        <v>151</v>
      </c>
      <c r="L130" s="27">
        <f t="shared" si="39"/>
        <v>18422</v>
      </c>
      <c r="M130" s="27">
        <f t="shared" si="35"/>
        <v>57.306010000000001</v>
      </c>
      <c r="N130" s="27">
        <f t="shared" si="36"/>
        <v>57.306010000000001</v>
      </c>
      <c r="O130" s="27">
        <f t="shared" si="40"/>
        <v>-3332.6527299999789</v>
      </c>
      <c r="P130" s="27">
        <f t="shared" si="41"/>
        <v>3332.6527299999789</v>
      </c>
    </row>
    <row r="131" spans="1:16">
      <c r="A131" s="31">
        <v>40087</v>
      </c>
      <c r="C131" s="6">
        <v>123</v>
      </c>
      <c r="D131" s="29">
        <f t="shared" si="32"/>
        <v>151</v>
      </c>
      <c r="E131" s="29">
        <f t="shared" si="37"/>
        <v>18573</v>
      </c>
      <c r="F131" s="29">
        <f t="shared" si="33"/>
        <v>-8631</v>
      </c>
      <c r="G131" s="34">
        <f>+Inputs!$D$3</f>
        <v>0.37951000000000001</v>
      </c>
      <c r="I131" s="27">
        <f t="shared" si="38"/>
        <v>27204</v>
      </c>
      <c r="K131" s="27">
        <f t="shared" si="34"/>
        <v>151</v>
      </c>
      <c r="L131" s="27">
        <f t="shared" si="39"/>
        <v>18573</v>
      </c>
      <c r="M131" s="27">
        <f t="shared" si="35"/>
        <v>57.306010000000001</v>
      </c>
      <c r="N131" s="27">
        <f t="shared" si="36"/>
        <v>57.306010000000001</v>
      </c>
      <c r="O131" s="27">
        <f t="shared" si="40"/>
        <v>-3275.3467199999791</v>
      </c>
      <c r="P131" s="27">
        <f t="shared" si="41"/>
        <v>3275.3467199999791</v>
      </c>
    </row>
    <row r="132" spans="1:16">
      <c r="A132" s="30">
        <v>40118</v>
      </c>
      <c r="C132" s="6">
        <v>124</v>
      </c>
      <c r="D132" s="29">
        <f t="shared" si="32"/>
        <v>151</v>
      </c>
      <c r="E132" s="29">
        <f t="shared" si="37"/>
        <v>18724</v>
      </c>
      <c r="F132" s="29">
        <f t="shared" si="33"/>
        <v>-8480</v>
      </c>
      <c r="G132" s="34">
        <f>+Inputs!$D$3</f>
        <v>0.37951000000000001</v>
      </c>
      <c r="I132" s="27">
        <f t="shared" si="38"/>
        <v>27204</v>
      </c>
      <c r="K132" s="27">
        <f t="shared" si="34"/>
        <v>151</v>
      </c>
      <c r="L132" s="27">
        <f t="shared" si="39"/>
        <v>18724</v>
      </c>
      <c r="M132" s="27">
        <f t="shared" si="35"/>
        <v>57.306010000000001</v>
      </c>
      <c r="N132" s="27">
        <f t="shared" si="36"/>
        <v>57.306010000000001</v>
      </c>
      <c r="O132" s="27">
        <f t="shared" si="40"/>
        <v>-3218.0407099999793</v>
      </c>
      <c r="P132" s="27">
        <f t="shared" si="41"/>
        <v>3218.0407099999793</v>
      </c>
    </row>
    <row r="133" spans="1:16">
      <c r="A133" s="31">
        <v>40148</v>
      </c>
      <c r="C133" s="6">
        <v>125</v>
      </c>
      <c r="D133" s="29">
        <f t="shared" si="32"/>
        <v>151</v>
      </c>
      <c r="E133" s="29">
        <f t="shared" si="37"/>
        <v>18875</v>
      </c>
      <c r="F133" s="29">
        <f t="shared" si="33"/>
        <v>-8329</v>
      </c>
      <c r="G133" s="34">
        <f>+Inputs!$D$3</f>
        <v>0.37951000000000001</v>
      </c>
      <c r="I133" s="27">
        <f t="shared" si="38"/>
        <v>27204</v>
      </c>
      <c r="K133" s="27">
        <f t="shared" si="34"/>
        <v>151</v>
      </c>
      <c r="L133" s="27">
        <f t="shared" si="39"/>
        <v>18875</v>
      </c>
      <c r="M133" s="27">
        <f t="shared" si="35"/>
        <v>57.306010000000001</v>
      </c>
      <c r="N133" s="27">
        <f t="shared" si="36"/>
        <v>57.306010000000001</v>
      </c>
      <c r="O133" s="27">
        <f t="shared" si="40"/>
        <v>-3160.7346999999795</v>
      </c>
      <c r="P133" s="27">
        <f t="shared" si="41"/>
        <v>3160.7346999999795</v>
      </c>
    </row>
    <row r="134" spans="1:16">
      <c r="A134" s="30">
        <v>40179</v>
      </c>
      <c r="C134" s="6">
        <v>126</v>
      </c>
      <c r="D134" s="29">
        <f t="shared" si="32"/>
        <v>151</v>
      </c>
      <c r="E134" s="29">
        <f t="shared" si="37"/>
        <v>19026</v>
      </c>
      <c r="F134" s="29">
        <f t="shared" si="33"/>
        <v>-8178</v>
      </c>
      <c r="G134" s="34">
        <f>+Inputs!$D$3</f>
        <v>0.37951000000000001</v>
      </c>
      <c r="I134" s="27">
        <f t="shared" si="38"/>
        <v>27204</v>
      </c>
      <c r="K134" s="27">
        <f t="shared" si="34"/>
        <v>151</v>
      </c>
      <c r="L134" s="27">
        <f t="shared" si="39"/>
        <v>19026</v>
      </c>
      <c r="M134" s="27">
        <f t="shared" si="35"/>
        <v>57.306010000000001</v>
      </c>
      <c r="N134" s="27">
        <f t="shared" si="36"/>
        <v>57.306010000000001</v>
      </c>
      <c r="O134" s="27">
        <f t="shared" si="40"/>
        <v>-3103.4286899999797</v>
      </c>
      <c r="P134" s="27">
        <f t="shared" si="41"/>
        <v>3103.4286899999797</v>
      </c>
    </row>
    <row r="135" spans="1:16">
      <c r="A135" s="31">
        <v>40210</v>
      </c>
      <c r="C135" s="6">
        <v>127</v>
      </c>
      <c r="D135" s="29">
        <f t="shared" si="32"/>
        <v>151</v>
      </c>
      <c r="E135" s="29">
        <f t="shared" si="37"/>
        <v>19177</v>
      </c>
      <c r="F135" s="29">
        <f t="shared" si="33"/>
        <v>-8027</v>
      </c>
      <c r="G135" s="34">
        <f>+Inputs!$D$3</f>
        <v>0.37951000000000001</v>
      </c>
      <c r="I135" s="27">
        <f t="shared" si="38"/>
        <v>27204</v>
      </c>
      <c r="K135" s="27">
        <f t="shared" si="34"/>
        <v>151</v>
      </c>
      <c r="L135" s="27">
        <f t="shared" si="39"/>
        <v>19177</v>
      </c>
      <c r="M135" s="27">
        <f t="shared" si="35"/>
        <v>57.306010000000001</v>
      </c>
      <c r="N135" s="27">
        <f t="shared" si="36"/>
        <v>57.306010000000001</v>
      </c>
      <c r="O135" s="27">
        <f t="shared" si="40"/>
        <v>-3046.1226799999799</v>
      </c>
      <c r="P135" s="27">
        <f t="shared" si="41"/>
        <v>3046.1226799999799</v>
      </c>
    </row>
    <row r="136" spans="1:16">
      <c r="A136" s="30">
        <v>40238</v>
      </c>
      <c r="C136" s="6">
        <v>128</v>
      </c>
      <c r="D136" s="29">
        <f t="shared" si="32"/>
        <v>151</v>
      </c>
      <c r="E136" s="29">
        <f t="shared" si="37"/>
        <v>19328</v>
      </c>
      <c r="F136" s="29">
        <f t="shared" si="33"/>
        <v>-7876</v>
      </c>
      <c r="G136" s="34">
        <f>+Inputs!$D$3</f>
        <v>0.37951000000000001</v>
      </c>
      <c r="I136" s="27">
        <f t="shared" si="38"/>
        <v>27204</v>
      </c>
      <c r="K136" s="27">
        <f t="shared" si="34"/>
        <v>151</v>
      </c>
      <c r="L136" s="27">
        <f t="shared" si="39"/>
        <v>19328</v>
      </c>
      <c r="M136" s="27">
        <f t="shared" si="35"/>
        <v>57.306010000000001</v>
      </c>
      <c r="N136" s="27">
        <f t="shared" si="36"/>
        <v>57.306010000000001</v>
      </c>
      <c r="O136" s="27">
        <f t="shared" si="40"/>
        <v>-2988.8166699999801</v>
      </c>
      <c r="P136" s="27">
        <f t="shared" si="41"/>
        <v>2988.8166699999801</v>
      </c>
    </row>
    <row r="137" spans="1:16">
      <c r="A137" s="31">
        <v>40269</v>
      </c>
      <c r="C137" s="6">
        <v>129</v>
      </c>
      <c r="D137" s="29">
        <f t="shared" ref="D137:D168" si="42">ROUND(-(+$B$9/180)*1,0)</f>
        <v>151</v>
      </c>
      <c r="E137" s="29">
        <f t="shared" si="37"/>
        <v>19479</v>
      </c>
      <c r="F137" s="29">
        <f t="shared" ref="F137:F168" si="43">$B$9+E137</f>
        <v>-7725</v>
      </c>
      <c r="G137" s="34">
        <f>+Inputs!$D$3</f>
        <v>0.37951000000000001</v>
      </c>
      <c r="I137" s="27">
        <f t="shared" si="38"/>
        <v>27204</v>
      </c>
      <c r="K137" s="27">
        <f t="shared" ref="K137:K168" si="44">D137</f>
        <v>151</v>
      </c>
      <c r="L137" s="27">
        <f t="shared" si="39"/>
        <v>19479</v>
      </c>
      <c r="M137" s="27">
        <f t="shared" ref="M137:M168" si="45">K137*G137</f>
        <v>57.306010000000001</v>
      </c>
      <c r="N137" s="27">
        <f t="shared" ref="N137:N168" si="46">M137-J137</f>
        <v>57.306010000000001</v>
      </c>
      <c r="O137" s="27">
        <f t="shared" si="40"/>
        <v>-2931.5106599999804</v>
      </c>
      <c r="P137" s="27">
        <f t="shared" si="41"/>
        <v>2931.5106599999804</v>
      </c>
    </row>
    <row r="138" spans="1:16">
      <c r="A138" s="30">
        <v>40299</v>
      </c>
      <c r="C138" s="6">
        <v>130</v>
      </c>
      <c r="D138" s="29">
        <f t="shared" si="42"/>
        <v>151</v>
      </c>
      <c r="E138" s="29">
        <f t="shared" ref="E138:E169" si="47">+E137+D138</f>
        <v>19630</v>
      </c>
      <c r="F138" s="29">
        <f t="shared" si="43"/>
        <v>-7574</v>
      </c>
      <c r="G138" s="34">
        <f>+Inputs!$D$3</f>
        <v>0.37951000000000001</v>
      </c>
      <c r="I138" s="27">
        <f t="shared" ref="I138:I169" si="48">+I137+H138</f>
        <v>27204</v>
      </c>
      <c r="K138" s="27">
        <f t="shared" si="44"/>
        <v>151</v>
      </c>
      <c r="L138" s="27">
        <f t="shared" ref="L138:L169" si="49">+L137+K138</f>
        <v>19630</v>
      </c>
      <c r="M138" s="27">
        <f t="shared" si="45"/>
        <v>57.306010000000001</v>
      </c>
      <c r="N138" s="27">
        <f t="shared" si="46"/>
        <v>57.306010000000001</v>
      </c>
      <c r="O138" s="27">
        <f t="shared" ref="O138:O169" si="50">+O137+N138</f>
        <v>-2874.2046499999806</v>
      </c>
      <c r="P138" s="27">
        <f t="shared" ref="P138:P169" si="51">P137-N138</f>
        <v>2874.2046499999806</v>
      </c>
    </row>
    <row r="139" spans="1:16">
      <c r="A139" s="31">
        <v>40330</v>
      </c>
      <c r="C139" s="6">
        <v>131</v>
      </c>
      <c r="D139" s="29">
        <f t="shared" si="42"/>
        <v>151</v>
      </c>
      <c r="E139" s="29">
        <f t="shared" si="47"/>
        <v>19781</v>
      </c>
      <c r="F139" s="29">
        <f t="shared" si="43"/>
        <v>-7423</v>
      </c>
      <c r="G139" s="34">
        <f>+Inputs!$D$3</f>
        <v>0.37951000000000001</v>
      </c>
      <c r="I139" s="27">
        <f t="shared" si="48"/>
        <v>27204</v>
      </c>
      <c r="K139" s="27">
        <f t="shared" si="44"/>
        <v>151</v>
      </c>
      <c r="L139" s="27">
        <f t="shared" si="49"/>
        <v>19781</v>
      </c>
      <c r="M139" s="27">
        <f t="shared" si="45"/>
        <v>57.306010000000001</v>
      </c>
      <c r="N139" s="27">
        <f t="shared" si="46"/>
        <v>57.306010000000001</v>
      </c>
      <c r="O139" s="27">
        <f t="shared" si="50"/>
        <v>-2816.8986399999808</v>
      </c>
      <c r="P139" s="27">
        <f t="shared" si="51"/>
        <v>2816.8986399999808</v>
      </c>
    </row>
    <row r="140" spans="1:16">
      <c r="A140" s="30">
        <v>40360</v>
      </c>
      <c r="C140" s="6">
        <v>132</v>
      </c>
      <c r="D140" s="29">
        <f t="shared" si="42"/>
        <v>151</v>
      </c>
      <c r="E140" s="29">
        <f t="shared" si="47"/>
        <v>19932</v>
      </c>
      <c r="F140" s="29">
        <f t="shared" si="43"/>
        <v>-7272</v>
      </c>
      <c r="G140" s="34">
        <f>+Inputs!$D$3</f>
        <v>0.37951000000000001</v>
      </c>
      <c r="I140" s="27">
        <f t="shared" si="48"/>
        <v>27204</v>
      </c>
      <c r="K140" s="27">
        <f t="shared" si="44"/>
        <v>151</v>
      </c>
      <c r="L140" s="27">
        <f t="shared" si="49"/>
        <v>19932</v>
      </c>
      <c r="M140" s="27">
        <f t="shared" si="45"/>
        <v>57.306010000000001</v>
      </c>
      <c r="N140" s="27">
        <f t="shared" si="46"/>
        <v>57.306010000000001</v>
      </c>
      <c r="O140" s="27">
        <f t="shared" si="50"/>
        <v>-2759.592629999981</v>
      </c>
      <c r="P140" s="27">
        <f t="shared" si="51"/>
        <v>2759.592629999981</v>
      </c>
    </row>
    <row r="141" spans="1:16">
      <c r="A141" s="31">
        <v>40391</v>
      </c>
      <c r="C141" s="6">
        <v>133</v>
      </c>
      <c r="D141" s="29">
        <f t="shared" si="42"/>
        <v>151</v>
      </c>
      <c r="E141" s="29">
        <f t="shared" si="47"/>
        <v>20083</v>
      </c>
      <c r="F141" s="29">
        <f t="shared" si="43"/>
        <v>-7121</v>
      </c>
      <c r="G141" s="34">
        <f>+Inputs!$D$3</f>
        <v>0.37951000000000001</v>
      </c>
      <c r="I141" s="27">
        <f t="shared" si="48"/>
        <v>27204</v>
      </c>
      <c r="K141" s="27">
        <f t="shared" si="44"/>
        <v>151</v>
      </c>
      <c r="L141" s="27">
        <f t="shared" si="49"/>
        <v>20083</v>
      </c>
      <c r="M141" s="27">
        <f t="shared" si="45"/>
        <v>57.306010000000001</v>
      </c>
      <c r="N141" s="27">
        <f t="shared" si="46"/>
        <v>57.306010000000001</v>
      </c>
      <c r="O141" s="27">
        <f t="shared" si="50"/>
        <v>-2702.2866199999812</v>
      </c>
      <c r="P141" s="27">
        <f t="shared" si="51"/>
        <v>2702.2866199999812</v>
      </c>
    </row>
    <row r="142" spans="1:16">
      <c r="A142" s="30">
        <v>40422</v>
      </c>
      <c r="C142" s="6">
        <v>134</v>
      </c>
      <c r="D142" s="29">
        <f t="shared" si="42"/>
        <v>151</v>
      </c>
      <c r="E142" s="29">
        <f t="shared" si="47"/>
        <v>20234</v>
      </c>
      <c r="F142" s="29">
        <f t="shared" si="43"/>
        <v>-6970</v>
      </c>
      <c r="G142" s="34">
        <f>+Inputs!$D$3</f>
        <v>0.37951000000000001</v>
      </c>
      <c r="I142" s="27">
        <f t="shared" si="48"/>
        <v>27204</v>
      </c>
      <c r="K142" s="27">
        <f t="shared" si="44"/>
        <v>151</v>
      </c>
      <c r="L142" s="27">
        <f t="shared" si="49"/>
        <v>20234</v>
      </c>
      <c r="M142" s="27">
        <f t="shared" si="45"/>
        <v>57.306010000000001</v>
      </c>
      <c r="N142" s="27">
        <f t="shared" si="46"/>
        <v>57.306010000000001</v>
      </c>
      <c r="O142" s="27">
        <f t="shared" si="50"/>
        <v>-2644.9806099999814</v>
      </c>
      <c r="P142" s="27">
        <f t="shared" si="51"/>
        <v>2644.9806099999814</v>
      </c>
    </row>
    <row r="143" spans="1:16">
      <c r="A143" s="31">
        <v>40452</v>
      </c>
      <c r="C143" s="6">
        <v>135</v>
      </c>
      <c r="D143" s="29">
        <f t="shared" si="42"/>
        <v>151</v>
      </c>
      <c r="E143" s="29">
        <f t="shared" si="47"/>
        <v>20385</v>
      </c>
      <c r="F143" s="29">
        <f t="shared" si="43"/>
        <v>-6819</v>
      </c>
      <c r="G143" s="34">
        <f>+Inputs!$D$3</f>
        <v>0.37951000000000001</v>
      </c>
      <c r="I143" s="27">
        <f t="shared" si="48"/>
        <v>27204</v>
      </c>
      <c r="K143" s="27">
        <f t="shared" si="44"/>
        <v>151</v>
      </c>
      <c r="L143" s="27">
        <f t="shared" si="49"/>
        <v>20385</v>
      </c>
      <c r="M143" s="27">
        <f t="shared" si="45"/>
        <v>57.306010000000001</v>
      </c>
      <c r="N143" s="27">
        <f t="shared" si="46"/>
        <v>57.306010000000001</v>
      </c>
      <c r="O143" s="27">
        <f t="shared" si="50"/>
        <v>-2587.6745999999816</v>
      </c>
      <c r="P143" s="27">
        <f t="shared" si="51"/>
        <v>2587.6745999999816</v>
      </c>
    </row>
    <row r="144" spans="1:16">
      <c r="A144" s="30">
        <v>40483</v>
      </c>
      <c r="C144" s="6">
        <v>136</v>
      </c>
      <c r="D144" s="29">
        <f t="shared" si="42"/>
        <v>151</v>
      </c>
      <c r="E144" s="29">
        <f t="shared" si="47"/>
        <v>20536</v>
      </c>
      <c r="F144" s="29">
        <f t="shared" si="43"/>
        <v>-6668</v>
      </c>
      <c r="G144" s="34">
        <f>+Inputs!$D$3</f>
        <v>0.37951000000000001</v>
      </c>
      <c r="I144" s="27">
        <f t="shared" si="48"/>
        <v>27204</v>
      </c>
      <c r="K144" s="27">
        <f t="shared" si="44"/>
        <v>151</v>
      </c>
      <c r="L144" s="27">
        <f t="shared" si="49"/>
        <v>20536</v>
      </c>
      <c r="M144" s="27">
        <f t="shared" si="45"/>
        <v>57.306010000000001</v>
      </c>
      <c r="N144" s="27">
        <f t="shared" si="46"/>
        <v>57.306010000000001</v>
      </c>
      <c r="O144" s="27">
        <f t="shared" si="50"/>
        <v>-2530.3685899999819</v>
      </c>
      <c r="P144" s="27">
        <f t="shared" si="51"/>
        <v>2530.3685899999819</v>
      </c>
    </row>
    <row r="145" spans="1:16">
      <c r="A145" s="31">
        <v>40513</v>
      </c>
      <c r="C145" s="6">
        <v>137</v>
      </c>
      <c r="D145" s="29">
        <f t="shared" si="42"/>
        <v>151</v>
      </c>
      <c r="E145" s="29">
        <f t="shared" si="47"/>
        <v>20687</v>
      </c>
      <c r="F145" s="29">
        <f t="shared" si="43"/>
        <v>-6517</v>
      </c>
      <c r="G145" s="34">
        <f>+Inputs!$D$3</f>
        <v>0.37951000000000001</v>
      </c>
      <c r="I145" s="27">
        <f t="shared" si="48"/>
        <v>27204</v>
      </c>
      <c r="K145" s="27">
        <f t="shared" si="44"/>
        <v>151</v>
      </c>
      <c r="L145" s="27">
        <f t="shared" si="49"/>
        <v>20687</v>
      </c>
      <c r="M145" s="27">
        <f t="shared" si="45"/>
        <v>57.306010000000001</v>
      </c>
      <c r="N145" s="27">
        <f t="shared" si="46"/>
        <v>57.306010000000001</v>
      </c>
      <c r="O145" s="27">
        <f t="shared" si="50"/>
        <v>-2473.0625799999821</v>
      </c>
      <c r="P145" s="27">
        <f t="shared" si="51"/>
        <v>2473.0625799999821</v>
      </c>
    </row>
    <row r="146" spans="1:16">
      <c r="A146" s="30">
        <v>40544</v>
      </c>
      <c r="C146" s="6">
        <v>138</v>
      </c>
      <c r="D146" s="29">
        <f t="shared" si="42"/>
        <v>151</v>
      </c>
      <c r="E146" s="29">
        <f t="shared" si="47"/>
        <v>20838</v>
      </c>
      <c r="F146" s="29">
        <f t="shared" si="43"/>
        <v>-6366</v>
      </c>
      <c r="G146" s="34">
        <f>+Inputs!$D$3</f>
        <v>0.37951000000000001</v>
      </c>
      <c r="I146" s="27">
        <f t="shared" si="48"/>
        <v>27204</v>
      </c>
      <c r="K146" s="27">
        <f t="shared" si="44"/>
        <v>151</v>
      </c>
      <c r="L146" s="27">
        <f t="shared" si="49"/>
        <v>20838</v>
      </c>
      <c r="M146" s="27">
        <f t="shared" si="45"/>
        <v>57.306010000000001</v>
      </c>
      <c r="N146" s="27">
        <f t="shared" si="46"/>
        <v>57.306010000000001</v>
      </c>
      <c r="O146" s="27">
        <f t="shared" si="50"/>
        <v>-2415.7565699999823</v>
      </c>
      <c r="P146" s="27">
        <f t="shared" si="51"/>
        <v>2415.7565699999823</v>
      </c>
    </row>
    <row r="147" spans="1:16">
      <c r="A147" s="31">
        <v>40575</v>
      </c>
      <c r="C147" s="6">
        <v>139</v>
      </c>
      <c r="D147" s="29">
        <f t="shared" si="42"/>
        <v>151</v>
      </c>
      <c r="E147" s="29">
        <f t="shared" si="47"/>
        <v>20989</v>
      </c>
      <c r="F147" s="29">
        <f t="shared" si="43"/>
        <v>-6215</v>
      </c>
      <c r="G147" s="34">
        <f>+Inputs!$D$3</f>
        <v>0.37951000000000001</v>
      </c>
      <c r="I147" s="27">
        <f t="shared" si="48"/>
        <v>27204</v>
      </c>
      <c r="K147" s="27">
        <f t="shared" si="44"/>
        <v>151</v>
      </c>
      <c r="L147" s="27">
        <f t="shared" si="49"/>
        <v>20989</v>
      </c>
      <c r="M147" s="27">
        <f t="shared" si="45"/>
        <v>57.306010000000001</v>
      </c>
      <c r="N147" s="27">
        <f t="shared" si="46"/>
        <v>57.306010000000001</v>
      </c>
      <c r="O147" s="27">
        <f t="shared" si="50"/>
        <v>-2358.4505599999825</v>
      </c>
      <c r="P147" s="27">
        <f t="shared" si="51"/>
        <v>2358.4505599999825</v>
      </c>
    </row>
    <row r="148" spans="1:16">
      <c r="A148" s="30">
        <v>40603</v>
      </c>
      <c r="C148" s="6">
        <v>140</v>
      </c>
      <c r="D148" s="29">
        <f t="shared" si="42"/>
        <v>151</v>
      </c>
      <c r="E148" s="29">
        <f t="shared" si="47"/>
        <v>21140</v>
      </c>
      <c r="F148" s="29">
        <f t="shared" si="43"/>
        <v>-6064</v>
      </c>
      <c r="G148" s="34">
        <f>+Inputs!$D$3</f>
        <v>0.37951000000000001</v>
      </c>
      <c r="I148" s="27">
        <f t="shared" si="48"/>
        <v>27204</v>
      </c>
      <c r="K148" s="27">
        <f t="shared" si="44"/>
        <v>151</v>
      </c>
      <c r="L148" s="27">
        <f t="shared" si="49"/>
        <v>21140</v>
      </c>
      <c r="M148" s="27">
        <f t="shared" si="45"/>
        <v>57.306010000000001</v>
      </c>
      <c r="N148" s="27">
        <f t="shared" si="46"/>
        <v>57.306010000000001</v>
      </c>
      <c r="O148" s="27">
        <f t="shared" si="50"/>
        <v>-2301.1445499999827</v>
      </c>
      <c r="P148" s="27">
        <f t="shared" si="51"/>
        <v>2301.1445499999827</v>
      </c>
    </row>
    <row r="149" spans="1:16">
      <c r="A149" s="31">
        <v>40634</v>
      </c>
      <c r="C149" s="6">
        <v>141</v>
      </c>
      <c r="D149" s="29">
        <f t="shared" si="42"/>
        <v>151</v>
      </c>
      <c r="E149" s="29">
        <f t="shared" si="47"/>
        <v>21291</v>
      </c>
      <c r="F149" s="29">
        <f t="shared" si="43"/>
        <v>-5913</v>
      </c>
      <c r="G149" s="34">
        <f>+Inputs!$D$3</f>
        <v>0.37951000000000001</v>
      </c>
      <c r="I149" s="27">
        <f t="shared" si="48"/>
        <v>27204</v>
      </c>
      <c r="K149" s="27">
        <f t="shared" si="44"/>
        <v>151</v>
      </c>
      <c r="L149" s="27">
        <f t="shared" si="49"/>
        <v>21291</v>
      </c>
      <c r="M149" s="27">
        <f t="shared" si="45"/>
        <v>57.306010000000001</v>
      </c>
      <c r="N149" s="27">
        <f t="shared" si="46"/>
        <v>57.306010000000001</v>
      </c>
      <c r="O149" s="27">
        <f t="shared" si="50"/>
        <v>-2243.8385399999829</v>
      </c>
      <c r="P149" s="27">
        <f t="shared" si="51"/>
        <v>2243.8385399999829</v>
      </c>
    </row>
    <row r="150" spans="1:16">
      <c r="A150" s="30">
        <v>40664</v>
      </c>
      <c r="C150" s="6">
        <v>142</v>
      </c>
      <c r="D150" s="29">
        <f t="shared" si="42"/>
        <v>151</v>
      </c>
      <c r="E150" s="29">
        <f t="shared" si="47"/>
        <v>21442</v>
      </c>
      <c r="F150" s="29">
        <f t="shared" si="43"/>
        <v>-5762</v>
      </c>
      <c r="G150" s="34">
        <f>+Inputs!$D$3</f>
        <v>0.37951000000000001</v>
      </c>
      <c r="I150" s="27">
        <f t="shared" si="48"/>
        <v>27204</v>
      </c>
      <c r="K150" s="27">
        <f t="shared" si="44"/>
        <v>151</v>
      </c>
      <c r="L150" s="27">
        <f t="shared" si="49"/>
        <v>21442</v>
      </c>
      <c r="M150" s="27">
        <f t="shared" si="45"/>
        <v>57.306010000000001</v>
      </c>
      <c r="N150" s="27">
        <f t="shared" si="46"/>
        <v>57.306010000000001</v>
      </c>
      <c r="O150" s="27">
        <f t="shared" si="50"/>
        <v>-2186.5325299999831</v>
      </c>
      <c r="P150" s="27">
        <f t="shared" si="51"/>
        <v>2186.5325299999831</v>
      </c>
    </row>
    <row r="151" spans="1:16">
      <c r="A151" s="31">
        <v>40695</v>
      </c>
      <c r="C151" s="6">
        <v>143</v>
      </c>
      <c r="D151" s="29">
        <f t="shared" si="42"/>
        <v>151</v>
      </c>
      <c r="E151" s="29">
        <f t="shared" si="47"/>
        <v>21593</v>
      </c>
      <c r="F151" s="29">
        <f t="shared" si="43"/>
        <v>-5611</v>
      </c>
      <c r="G151" s="34">
        <f>+Inputs!$D$3</f>
        <v>0.37951000000000001</v>
      </c>
      <c r="I151" s="27">
        <f t="shared" si="48"/>
        <v>27204</v>
      </c>
      <c r="K151" s="27">
        <f t="shared" si="44"/>
        <v>151</v>
      </c>
      <c r="L151" s="27">
        <f t="shared" si="49"/>
        <v>21593</v>
      </c>
      <c r="M151" s="27">
        <f t="shared" si="45"/>
        <v>57.306010000000001</v>
      </c>
      <c r="N151" s="27">
        <f t="shared" si="46"/>
        <v>57.306010000000001</v>
      </c>
      <c r="O151" s="27">
        <f t="shared" si="50"/>
        <v>-2129.2265199999833</v>
      </c>
      <c r="P151" s="27">
        <f t="shared" si="51"/>
        <v>2129.2265199999833</v>
      </c>
    </row>
    <row r="152" spans="1:16">
      <c r="A152" s="30">
        <v>40725</v>
      </c>
      <c r="C152" s="6">
        <v>144</v>
      </c>
      <c r="D152" s="29">
        <f t="shared" si="42"/>
        <v>151</v>
      </c>
      <c r="E152" s="29">
        <f t="shared" si="47"/>
        <v>21744</v>
      </c>
      <c r="F152" s="29">
        <f t="shared" si="43"/>
        <v>-5460</v>
      </c>
      <c r="G152" s="34">
        <f>+Inputs!$D$3</f>
        <v>0.37951000000000001</v>
      </c>
      <c r="I152" s="27">
        <f t="shared" si="48"/>
        <v>27204</v>
      </c>
      <c r="K152" s="27">
        <f t="shared" si="44"/>
        <v>151</v>
      </c>
      <c r="L152" s="27">
        <f t="shared" si="49"/>
        <v>21744</v>
      </c>
      <c r="M152" s="27">
        <f t="shared" si="45"/>
        <v>57.306010000000001</v>
      </c>
      <c r="N152" s="27">
        <f t="shared" si="46"/>
        <v>57.306010000000001</v>
      </c>
      <c r="O152" s="27">
        <f t="shared" si="50"/>
        <v>-2071.9205099999836</v>
      </c>
      <c r="P152" s="27">
        <f t="shared" si="51"/>
        <v>2071.9205099999836</v>
      </c>
    </row>
    <row r="153" spans="1:16">
      <c r="A153" s="31">
        <v>40756</v>
      </c>
      <c r="C153" s="6">
        <v>145</v>
      </c>
      <c r="D153" s="29">
        <f t="shared" si="42"/>
        <v>151</v>
      </c>
      <c r="E153" s="29">
        <f t="shared" si="47"/>
        <v>21895</v>
      </c>
      <c r="F153" s="29">
        <f t="shared" si="43"/>
        <v>-5309</v>
      </c>
      <c r="G153" s="34">
        <f>+Inputs!$D$3</f>
        <v>0.37951000000000001</v>
      </c>
      <c r="I153" s="27">
        <f t="shared" si="48"/>
        <v>27204</v>
      </c>
      <c r="K153" s="27">
        <f t="shared" si="44"/>
        <v>151</v>
      </c>
      <c r="L153" s="27">
        <f t="shared" si="49"/>
        <v>21895</v>
      </c>
      <c r="M153" s="27">
        <f t="shared" si="45"/>
        <v>57.306010000000001</v>
      </c>
      <c r="N153" s="27">
        <f t="shared" si="46"/>
        <v>57.306010000000001</v>
      </c>
      <c r="O153" s="27">
        <f t="shared" si="50"/>
        <v>-2014.6144999999835</v>
      </c>
      <c r="P153" s="27">
        <f t="shared" si="51"/>
        <v>2014.6144999999835</v>
      </c>
    </row>
    <row r="154" spans="1:16">
      <c r="A154" s="30">
        <v>40787</v>
      </c>
      <c r="C154" s="6">
        <v>146</v>
      </c>
      <c r="D154" s="29">
        <f t="shared" si="42"/>
        <v>151</v>
      </c>
      <c r="E154" s="29">
        <f t="shared" si="47"/>
        <v>22046</v>
      </c>
      <c r="F154" s="29">
        <f t="shared" si="43"/>
        <v>-5158</v>
      </c>
      <c r="G154" s="34">
        <f>+Inputs!$D$3</f>
        <v>0.37951000000000001</v>
      </c>
      <c r="I154" s="27">
        <f t="shared" si="48"/>
        <v>27204</v>
      </c>
      <c r="K154" s="27">
        <f t="shared" si="44"/>
        <v>151</v>
      </c>
      <c r="L154" s="27">
        <f t="shared" si="49"/>
        <v>22046</v>
      </c>
      <c r="M154" s="27">
        <f t="shared" si="45"/>
        <v>57.306010000000001</v>
      </c>
      <c r="N154" s="27">
        <f t="shared" si="46"/>
        <v>57.306010000000001</v>
      </c>
      <c r="O154" s="27">
        <f t="shared" si="50"/>
        <v>-1957.3084899999835</v>
      </c>
      <c r="P154" s="27">
        <f t="shared" si="51"/>
        <v>1957.3084899999835</v>
      </c>
    </row>
    <row r="155" spans="1:16">
      <c r="A155" s="31">
        <v>40817</v>
      </c>
      <c r="C155" s="6">
        <v>147</v>
      </c>
      <c r="D155" s="29">
        <f t="shared" si="42"/>
        <v>151</v>
      </c>
      <c r="E155" s="29">
        <f t="shared" si="47"/>
        <v>22197</v>
      </c>
      <c r="F155" s="29">
        <f t="shared" si="43"/>
        <v>-5007</v>
      </c>
      <c r="G155" s="34">
        <f>+Inputs!$D$3</f>
        <v>0.37951000000000001</v>
      </c>
      <c r="I155" s="27">
        <f t="shared" si="48"/>
        <v>27204</v>
      </c>
      <c r="K155" s="27">
        <f t="shared" si="44"/>
        <v>151</v>
      </c>
      <c r="L155" s="27">
        <f t="shared" si="49"/>
        <v>22197</v>
      </c>
      <c r="M155" s="27">
        <f t="shared" si="45"/>
        <v>57.306010000000001</v>
      </c>
      <c r="N155" s="27">
        <f t="shared" si="46"/>
        <v>57.306010000000001</v>
      </c>
      <c r="O155" s="27">
        <f t="shared" si="50"/>
        <v>-1900.0024799999835</v>
      </c>
      <c r="P155" s="27">
        <f t="shared" si="51"/>
        <v>1900.0024799999835</v>
      </c>
    </row>
    <row r="156" spans="1:16">
      <c r="A156" s="30">
        <v>40848</v>
      </c>
      <c r="C156" s="6">
        <v>148</v>
      </c>
      <c r="D156" s="29">
        <f t="shared" si="42"/>
        <v>151</v>
      </c>
      <c r="E156" s="29">
        <f t="shared" si="47"/>
        <v>22348</v>
      </c>
      <c r="F156" s="29">
        <f t="shared" si="43"/>
        <v>-4856</v>
      </c>
      <c r="G156" s="34">
        <f>+Inputs!$D$3</f>
        <v>0.37951000000000001</v>
      </c>
      <c r="I156" s="27">
        <f t="shared" si="48"/>
        <v>27204</v>
      </c>
      <c r="K156" s="27">
        <f t="shared" si="44"/>
        <v>151</v>
      </c>
      <c r="L156" s="27">
        <f t="shared" si="49"/>
        <v>22348</v>
      </c>
      <c r="M156" s="27">
        <f t="shared" si="45"/>
        <v>57.306010000000001</v>
      </c>
      <c r="N156" s="27">
        <f t="shared" si="46"/>
        <v>57.306010000000001</v>
      </c>
      <c r="O156" s="27">
        <f t="shared" si="50"/>
        <v>-1842.6964699999835</v>
      </c>
      <c r="P156" s="27">
        <f t="shared" si="51"/>
        <v>1842.6964699999835</v>
      </c>
    </row>
    <row r="157" spans="1:16">
      <c r="A157" s="31">
        <v>40878</v>
      </c>
      <c r="C157" s="6">
        <v>149</v>
      </c>
      <c r="D157" s="29">
        <f t="shared" si="42"/>
        <v>151</v>
      </c>
      <c r="E157" s="29">
        <f t="shared" si="47"/>
        <v>22499</v>
      </c>
      <c r="F157" s="29">
        <f t="shared" si="43"/>
        <v>-4705</v>
      </c>
      <c r="G157" s="34">
        <f>+Inputs!$D$3</f>
        <v>0.37951000000000001</v>
      </c>
      <c r="I157" s="27">
        <f t="shared" si="48"/>
        <v>27204</v>
      </c>
      <c r="K157" s="27">
        <f t="shared" si="44"/>
        <v>151</v>
      </c>
      <c r="L157" s="27">
        <f t="shared" si="49"/>
        <v>22499</v>
      </c>
      <c r="M157" s="27">
        <f t="shared" si="45"/>
        <v>57.306010000000001</v>
      </c>
      <c r="N157" s="27">
        <f t="shared" si="46"/>
        <v>57.306010000000001</v>
      </c>
      <c r="O157" s="27">
        <f t="shared" si="50"/>
        <v>-1785.3904599999835</v>
      </c>
      <c r="P157" s="27">
        <f t="shared" si="51"/>
        <v>1785.3904599999835</v>
      </c>
    </row>
    <row r="158" spans="1:16">
      <c r="A158" s="30">
        <v>40909</v>
      </c>
      <c r="C158" s="6">
        <v>150</v>
      </c>
      <c r="D158" s="29">
        <f t="shared" si="42"/>
        <v>151</v>
      </c>
      <c r="E158" s="29">
        <f t="shared" si="47"/>
        <v>22650</v>
      </c>
      <c r="F158" s="29">
        <f t="shared" si="43"/>
        <v>-4554</v>
      </c>
      <c r="G158" s="34">
        <f>+Inputs!$D$3</f>
        <v>0.37951000000000001</v>
      </c>
      <c r="I158" s="27">
        <f t="shared" si="48"/>
        <v>27204</v>
      </c>
      <c r="K158" s="27">
        <f t="shared" si="44"/>
        <v>151</v>
      </c>
      <c r="L158" s="27">
        <f t="shared" si="49"/>
        <v>22650</v>
      </c>
      <c r="M158" s="27">
        <f t="shared" si="45"/>
        <v>57.306010000000001</v>
      </c>
      <c r="N158" s="27">
        <f t="shared" si="46"/>
        <v>57.306010000000001</v>
      </c>
      <c r="O158" s="27">
        <f t="shared" si="50"/>
        <v>-1728.0844499999835</v>
      </c>
      <c r="P158" s="27">
        <f t="shared" si="51"/>
        <v>1728.0844499999835</v>
      </c>
    </row>
    <row r="159" spans="1:16">
      <c r="A159" s="31">
        <v>40940</v>
      </c>
      <c r="C159" s="6">
        <v>151</v>
      </c>
      <c r="D159" s="29">
        <f t="shared" si="42"/>
        <v>151</v>
      </c>
      <c r="E159" s="29">
        <f t="shared" si="47"/>
        <v>22801</v>
      </c>
      <c r="F159" s="29">
        <f t="shared" si="43"/>
        <v>-4403</v>
      </c>
      <c r="G159" s="34">
        <f>+Inputs!$D$3</f>
        <v>0.37951000000000001</v>
      </c>
      <c r="I159" s="27">
        <f t="shared" si="48"/>
        <v>27204</v>
      </c>
      <c r="K159" s="27">
        <f t="shared" si="44"/>
        <v>151</v>
      </c>
      <c r="L159" s="27">
        <f t="shared" si="49"/>
        <v>22801</v>
      </c>
      <c r="M159" s="27">
        <f t="shared" si="45"/>
        <v>57.306010000000001</v>
      </c>
      <c r="N159" s="27">
        <f t="shared" si="46"/>
        <v>57.306010000000001</v>
      </c>
      <c r="O159" s="27">
        <f t="shared" si="50"/>
        <v>-1670.7784399999834</v>
      </c>
      <c r="P159" s="27">
        <f t="shared" si="51"/>
        <v>1670.7784399999834</v>
      </c>
    </row>
    <row r="160" spans="1:16">
      <c r="A160" s="30">
        <v>40969</v>
      </c>
      <c r="C160" s="6">
        <v>152</v>
      </c>
      <c r="D160" s="29">
        <f t="shared" si="42"/>
        <v>151</v>
      </c>
      <c r="E160" s="29">
        <f t="shared" si="47"/>
        <v>22952</v>
      </c>
      <c r="F160" s="29">
        <f t="shared" si="43"/>
        <v>-4252</v>
      </c>
      <c r="G160" s="34">
        <f>+Inputs!$D$3</f>
        <v>0.37951000000000001</v>
      </c>
      <c r="I160" s="27">
        <f t="shared" si="48"/>
        <v>27204</v>
      </c>
      <c r="K160" s="27">
        <f t="shared" si="44"/>
        <v>151</v>
      </c>
      <c r="L160" s="27">
        <f t="shared" si="49"/>
        <v>22952</v>
      </c>
      <c r="M160" s="27">
        <f t="shared" si="45"/>
        <v>57.306010000000001</v>
      </c>
      <c r="N160" s="27">
        <f t="shared" si="46"/>
        <v>57.306010000000001</v>
      </c>
      <c r="O160" s="27">
        <f t="shared" si="50"/>
        <v>-1613.4724299999834</v>
      </c>
      <c r="P160" s="27">
        <f t="shared" si="51"/>
        <v>1613.4724299999834</v>
      </c>
    </row>
    <row r="161" spans="1:16">
      <c r="A161" s="31">
        <v>41000</v>
      </c>
      <c r="C161" s="6">
        <v>153</v>
      </c>
      <c r="D161" s="29">
        <f t="shared" si="42"/>
        <v>151</v>
      </c>
      <c r="E161" s="29">
        <f t="shared" si="47"/>
        <v>23103</v>
      </c>
      <c r="F161" s="29">
        <f t="shared" si="43"/>
        <v>-4101</v>
      </c>
      <c r="G161" s="34">
        <f>+Inputs!$D$3</f>
        <v>0.37951000000000001</v>
      </c>
      <c r="I161" s="27">
        <f t="shared" si="48"/>
        <v>27204</v>
      </c>
      <c r="K161" s="27">
        <f t="shared" si="44"/>
        <v>151</v>
      </c>
      <c r="L161" s="27">
        <f t="shared" si="49"/>
        <v>23103</v>
      </c>
      <c r="M161" s="27">
        <f t="shared" si="45"/>
        <v>57.306010000000001</v>
      </c>
      <c r="N161" s="27">
        <f t="shared" si="46"/>
        <v>57.306010000000001</v>
      </c>
      <c r="O161" s="27">
        <f t="shared" si="50"/>
        <v>-1556.1664199999834</v>
      </c>
      <c r="P161" s="27">
        <f t="shared" si="51"/>
        <v>1556.1664199999834</v>
      </c>
    </row>
    <row r="162" spans="1:16">
      <c r="A162" s="30">
        <v>41030</v>
      </c>
      <c r="C162" s="6">
        <v>154</v>
      </c>
      <c r="D162" s="29">
        <f t="shared" si="42"/>
        <v>151</v>
      </c>
      <c r="E162" s="29">
        <f t="shared" si="47"/>
        <v>23254</v>
      </c>
      <c r="F162" s="29">
        <f t="shared" si="43"/>
        <v>-3950</v>
      </c>
      <c r="G162" s="34">
        <f>+Inputs!$D$3</f>
        <v>0.37951000000000001</v>
      </c>
      <c r="I162" s="27">
        <f t="shared" si="48"/>
        <v>27204</v>
      </c>
      <c r="K162" s="27">
        <f t="shared" si="44"/>
        <v>151</v>
      </c>
      <c r="L162" s="27">
        <f t="shared" si="49"/>
        <v>23254</v>
      </c>
      <c r="M162" s="27">
        <f t="shared" si="45"/>
        <v>57.306010000000001</v>
      </c>
      <c r="N162" s="27">
        <f t="shared" si="46"/>
        <v>57.306010000000001</v>
      </c>
      <c r="O162" s="27">
        <f t="shared" si="50"/>
        <v>-1498.8604099999834</v>
      </c>
      <c r="P162" s="27">
        <f t="shared" si="51"/>
        <v>1498.8604099999834</v>
      </c>
    </row>
    <row r="163" spans="1:16">
      <c r="A163" s="31">
        <v>41061</v>
      </c>
      <c r="C163" s="6">
        <v>155</v>
      </c>
      <c r="D163" s="29">
        <f t="shared" si="42"/>
        <v>151</v>
      </c>
      <c r="E163" s="29">
        <f t="shared" si="47"/>
        <v>23405</v>
      </c>
      <c r="F163" s="29">
        <f t="shared" si="43"/>
        <v>-3799</v>
      </c>
      <c r="G163" s="34">
        <f>+Inputs!$D$3</f>
        <v>0.37951000000000001</v>
      </c>
      <c r="I163" s="27">
        <f t="shared" si="48"/>
        <v>27204</v>
      </c>
      <c r="K163" s="27">
        <f t="shared" si="44"/>
        <v>151</v>
      </c>
      <c r="L163" s="27">
        <f t="shared" si="49"/>
        <v>23405</v>
      </c>
      <c r="M163" s="27">
        <f t="shared" si="45"/>
        <v>57.306010000000001</v>
      </c>
      <c r="N163" s="27">
        <f t="shared" si="46"/>
        <v>57.306010000000001</v>
      </c>
      <c r="O163" s="27">
        <f t="shared" si="50"/>
        <v>-1441.5543999999834</v>
      </c>
      <c r="P163" s="27">
        <f t="shared" si="51"/>
        <v>1441.5543999999834</v>
      </c>
    </row>
    <row r="164" spans="1:16">
      <c r="A164" s="30">
        <v>41091</v>
      </c>
      <c r="C164" s="6">
        <v>156</v>
      </c>
      <c r="D164" s="29">
        <f t="shared" si="42"/>
        <v>151</v>
      </c>
      <c r="E164" s="29">
        <f t="shared" si="47"/>
        <v>23556</v>
      </c>
      <c r="F164" s="29">
        <f t="shared" si="43"/>
        <v>-3648</v>
      </c>
      <c r="G164" s="34">
        <f>+Inputs!$D$3</f>
        <v>0.37951000000000001</v>
      </c>
      <c r="I164" s="27">
        <f t="shared" si="48"/>
        <v>27204</v>
      </c>
      <c r="K164" s="27">
        <f t="shared" si="44"/>
        <v>151</v>
      </c>
      <c r="L164" s="27">
        <f t="shared" si="49"/>
        <v>23556</v>
      </c>
      <c r="M164" s="27">
        <f t="shared" si="45"/>
        <v>57.306010000000001</v>
      </c>
      <c r="N164" s="27">
        <f t="shared" si="46"/>
        <v>57.306010000000001</v>
      </c>
      <c r="O164" s="27">
        <f t="shared" si="50"/>
        <v>-1384.2483899999834</v>
      </c>
      <c r="P164" s="27">
        <f t="shared" si="51"/>
        <v>1384.2483899999834</v>
      </c>
    </row>
    <row r="165" spans="1:16">
      <c r="A165" s="31">
        <v>41122</v>
      </c>
      <c r="C165" s="6">
        <v>157</v>
      </c>
      <c r="D165" s="29">
        <f t="shared" si="42"/>
        <v>151</v>
      </c>
      <c r="E165" s="29">
        <f t="shared" si="47"/>
        <v>23707</v>
      </c>
      <c r="F165" s="29">
        <f t="shared" si="43"/>
        <v>-3497</v>
      </c>
      <c r="G165" s="34">
        <f>+Inputs!$D$3</f>
        <v>0.37951000000000001</v>
      </c>
      <c r="I165" s="27">
        <f t="shared" si="48"/>
        <v>27204</v>
      </c>
      <c r="K165" s="27">
        <f t="shared" si="44"/>
        <v>151</v>
      </c>
      <c r="L165" s="27">
        <f t="shared" si="49"/>
        <v>23707</v>
      </c>
      <c r="M165" s="27">
        <f t="shared" si="45"/>
        <v>57.306010000000001</v>
      </c>
      <c r="N165" s="27">
        <f t="shared" si="46"/>
        <v>57.306010000000001</v>
      </c>
      <c r="O165" s="27">
        <f t="shared" si="50"/>
        <v>-1326.9423799999834</v>
      </c>
      <c r="P165" s="27">
        <f t="shared" si="51"/>
        <v>1326.9423799999834</v>
      </c>
    </row>
    <row r="166" spans="1:16">
      <c r="A166" s="30">
        <v>41153</v>
      </c>
      <c r="C166" s="6">
        <v>158</v>
      </c>
      <c r="D166" s="29">
        <f t="shared" si="42"/>
        <v>151</v>
      </c>
      <c r="E166" s="29">
        <f t="shared" si="47"/>
        <v>23858</v>
      </c>
      <c r="F166" s="29">
        <f t="shared" si="43"/>
        <v>-3346</v>
      </c>
      <c r="G166" s="34">
        <f>+Inputs!$D$3</f>
        <v>0.37951000000000001</v>
      </c>
      <c r="I166" s="27">
        <f t="shared" si="48"/>
        <v>27204</v>
      </c>
      <c r="K166" s="27">
        <f t="shared" si="44"/>
        <v>151</v>
      </c>
      <c r="L166" s="27">
        <f t="shared" si="49"/>
        <v>23858</v>
      </c>
      <c r="M166" s="27">
        <f t="shared" si="45"/>
        <v>57.306010000000001</v>
      </c>
      <c r="N166" s="27">
        <f t="shared" si="46"/>
        <v>57.306010000000001</v>
      </c>
      <c r="O166" s="27">
        <f t="shared" si="50"/>
        <v>-1269.6363699999833</v>
      </c>
      <c r="P166" s="27">
        <f t="shared" si="51"/>
        <v>1269.6363699999833</v>
      </c>
    </row>
    <row r="167" spans="1:16">
      <c r="A167" s="31">
        <v>41183</v>
      </c>
      <c r="C167" s="6">
        <v>159</v>
      </c>
      <c r="D167" s="29">
        <f t="shared" si="42"/>
        <v>151</v>
      </c>
      <c r="E167" s="29">
        <f t="shared" si="47"/>
        <v>24009</v>
      </c>
      <c r="F167" s="29">
        <f t="shared" si="43"/>
        <v>-3195</v>
      </c>
      <c r="G167" s="34">
        <f>+Inputs!$D$3</f>
        <v>0.37951000000000001</v>
      </c>
      <c r="I167" s="27">
        <f t="shared" si="48"/>
        <v>27204</v>
      </c>
      <c r="K167" s="27">
        <f t="shared" si="44"/>
        <v>151</v>
      </c>
      <c r="L167" s="27">
        <f t="shared" si="49"/>
        <v>24009</v>
      </c>
      <c r="M167" s="27">
        <f t="shared" si="45"/>
        <v>57.306010000000001</v>
      </c>
      <c r="N167" s="27">
        <f t="shared" si="46"/>
        <v>57.306010000000001</v>
      </c>
      <c r="O167" s="27">
        <f t="shared" si="50"/>
        <v>-1212.3303599999833</v>
      </c>
      <c r="P167" s="27">
        <f t="shared" si="51"/>
        <v>1212.3303599999833</v>
      </c>
    </row>
    <row r="168" spans="1:16">
      <c r="A168" s="30">
        <v>41214</v>
      </c>
      <c r="C168" s="6">
        <v>160</v>
      </c>
      <c r="D168" s="29">
        <f t="shared" si="42"/>
        <v>151</v>
      </c>
      <c r="E168" s="29">
        <f t="shared" si="47"/>
        <v>24160</v>
      </c>
      <c r="F168" s="29">
        <f t="shared" si="43"/>
        <v>-3044</v>
      </c>
      <c r="G168" s="34">
        <f>+Inputs!$D$3</f>
        <v>0.37951000000000001</v>
      </c>
      <c r="I168" s="27">
        <f t="shared" si="48"/>
        <v>27204</v>
      </c>
      <c r="K168" s="27">
        <f t="shared" si="44"/>
        <v>151</v>
      </c>
      <c r="L168" s="27">
        <f t="shared" si="49"/>
        <v>24160</v>
      </c>
      <c r="M168" s="27">
        <f t="shared" si="45"/>
        <v>57.306010000000001</v>
      </c>
      <c r="N168" s="27">
        <f t="shared" si="46"/>
        <v>57.306010000000001</v>
      </c>
      <c r="O168" s="27">
        <f t="shared" si="50"/>
        <v>-1155.0243499999833</v>
      </c>
      <c r="P168" s="27">
        <f t="shared" si="51"/>
        <v>1155.0243499999833</v>
      </c>
    </row>
    <row r="169" spans="1:16">
      <c r="A169" s="31">
        <v>41244</v>
      </c>
      <c r="C169" s="6">
        <v>161</v>
      </c>
      <c r="D169" s="29">
        <f t="shared" ref="D169:D187" si="52">ROUND(-(+$B$9/180)*1,0)</f>
        <v>151</v>
      </c>
      <c r="E169" s="29">
        <f t="shared" si="47"/>
        <v>24311</v>
      </c>
      <c r="F169" s="29">
        <f t="shared" ref="F169:F188" si="53">$B$9+E169</f>
        <v>-2893</v>
      </c>
      <c r="G169" s="34">
        <f>+Inputs!$D$3</f>
        <v>0.37951000000000001</v>
      </c>
      <c r="I169" s="27">
        <f t="shared" si="48"/>
        <v>27204</v>
      </c>
      <c r="K169" s="27">
        <f t="shared" ref="K169:K188" si="54">D169</f>
        <v>151</v>
      </c>
      <c r="L169" s="27">
        <f t="shared" si="49"/>
        <v>24311</v>
      </c>
      <c r="M169" s="27">
        <f t="shared" ref="M169:M188" si="55">K169*G169</f>
        <v>57.306010000000001</v>
      </c>
      <c r="N169" s="27">
        <f t="shared" ref="N169:N188" si="56">M169-J169</f>
        <v>57.306010000000001</v>
      </c>
      <c r="O169" s="27">
        <f t="shared" si="50"/>
        <v>-1097.7183399999833</v>
      </c>
      <c r="P169" s="27">
        <f t="shared" si="51"/>
        <v>1097.7183399999833</v>
      </c>
    </row>
    <row r="170" spans="1:16">
      <c r="A170" s="30">
        <v>41275</v>
      </c>
      <c r="C170" s="6">
        <v>162</v>
      </c>
      <c r="D170" s="29">
        <f t="shared" si="52"/>
        <v>151</v>
      </c>
      <c r="E170" s="29">
        <f t="shared" ref="E170:E188" si="57">+E169+D170</f>
        <v>24462</v>
      </c>
      <c r="F170" s="29">
        <f t="shared" si="53"/>
        <v>-2742</v>
      </c>
      <c r="G170" s="34">
        <f>+Inputs!$D$3</f>
        <v>0.37951000000000001</v>
      </c>
      <c r="I170" s="27">
        <f t="shared" ref="I170:I188" si="58">+I169+H170</f>
        <v>27204</v>
      </c>
      <c r="K170" s="27">
        <f t="shared" si="54"/>
        <v>151</v>
      </c>
      <c r="L170" s="27">
        <f t="shared" ref="L170:L188" si="59">+L169+K170</f>
        <v>24462</v>
      </c>
      <c r="M170" s="27">
        <f t="shared" si="55"/>
        <v>57.306010000000001</v>
      </c>
      <c r="N170" s="27">
        <f t="shared" si="56"/>
        <v>57.306010000000001</v>
      </c>
      <c r="O170" s="27">
        <f t="shared" ref="O170:O188" si="60">+O169+N170</f>
        <v>-1040.4123299999833</v>
      </c>
      <c r="P170" s="27">
        <f t="shared" ref="P170:P188" si="61">P169-N170</f>
        <v>1040.4123299999833</v>
      </c>
    </row>
    <row r="171" spans="1:16">
      <c r="A171" s="31">
        <v>41306</v>
      </c>
      <c r="C171" s="6">
        <v>163</v>
      </c>
      <c r="D171" s="29">
        <f t="shared" si="52"/>
        <v>151</v>
      </c>
      <c r="E171" s="29">
        <f t="shared" si="57"/>
        <v>24613</v>
      </c>
      <c r="F171" s="29">
        <f t="shared" si="53"/>
        <v>-2591</v>
      </c>
      <c r="G171" s="34">
        <f>+Inputs!$D$3</f>
        <v>0.37951000000000001</v>
      </c>
      <c r="I171" s="27">
        <f t="shared" si="58"/>
        <v>27204</v>
      </c>
      <c r="K171" s="27">
        <f t="shared" si="54"/>
        <v>151</v>
      </c>
      <c r="L171" s="27">
        <f t="shared" si="59"/>
        <v>24613</v>
      </c>
      <c r="M171" s="27">
        <f t="shared" si="55"/>
        <v>57.306010000000001</v>
      </c>
      <c r="N171" s="27">
        <f t="shared" si="56"/>
        <v>57.306010000000001</v>
      </c>
      <c r="O171" s="27">
        <f t="shared" si="60"/>
        <v>-983.10631999998327</v>
      </c>
      <c r="P171" s="27">
        <f t="shared" si="61"/>
        <v>983.10631999998327</v>
      </c>
    </row>
    <row r="172" spans="1:16">
      <c r="A172" s="30">
        <v>41334</v>
      </c>
      <c r="C172" s="6">
        <v>164</v>
      </c>
      <c r="D172" s="29">
        <f t="shared" si="52"/>
        <v>151</v>
      </c>
      <c r="E172" s="29">
        <f t="shared" si="57"/>
        <v>24764</v>
      </c>
      <c r="F172" s="29">
        <f t="shared" si="53"/>
        <v>-2440</v>
      </c>
      <c r="G172" s="34">
        <f>+Inputs!$D$3</f>
        <v>0.37951000000000001</v>
      </c>
      <c r="I172" s="27">
        <f t="shared" si="58"/>
        <v>27204</v>
      </c>
      <c r="K172" s="27">
        <f t="shared" si="54"/>
        <v>151</v>
      </c>
      <c r="L172" s="27">
        <f t="shared" si="59"/>
        <v>24764</v>
      </c>
      <c r="M172" s="27">
        <f t="shared" si="55"/>
        <v>57.306010000000001</v>
      </c>
      <c r="N172" s="27">
        <f t="shared" si="56"/>
        <v>57.306010000000001</v>
      </c>
      <c r="O172" s="27">
        <f t="shared" si="60"/>
        <v>-925.80030999998326</v>
      </c>
      <c r="P172" s="27">
        <f t="shared" si="61"/>
        <v>925.80030999998326</v>
      </c>
    </row>
    <row r="173" spans="1:16">
      <c r="A173" s="31">
        <v>41365</v>
      </c>
      <c r="C173" s="6">
        <v>165</v>
      </c>
      <c r="D173" s="29">
        <f t="shared" si="52"/>
        <v>151</v>
      </c>
      <c r="E173" s="29">
        <f t="shared" si="57"/>
        <v>24915</v>
      </c>
      <c r="F173" s="29">
        <f t="shared" si="53"/>
        <v>-2289</v>
      </c>
      <c r="G173" s="34">
        <f>+Inputs!$D$3</f>
        <v>0.37951000000000001</v>
      </c>
      <c r="I173" s="27">
        <f t="shared" si="58"/>
        <v>27204</v>
      </c>
      <c r="K173" s="27">
        <f t="shared" si="54"/>
        <v>151</v>
      </c>
      <c r="L173" s="27">
        <f t="shared" si="59"/>
        <v>24915</v>
      </c>
      <c r="M173" s="27">
        <f t="shared" si="55"/>
        <v>57.306010000000001</v>
      </c>
      <c r="N173" s="27">
        <f t="shared" si="56"/>
        <v>57.306010000000001</v>
      </c>
      <c r="O173" s="27">
        <f t="shared" si="60"/>
        <v>-868.49429999998324</v>
      </c>
      <c r="P173" s="27">
        <f t="shared" si="61"/>
        <v>868.49429999998324</v>
      </c>
    </row>
    <row r="174" spans="1:16">
      <c r="A174" s="30">
        <v>41395</v>
      </c>
      <c r="C174" s="6">
        <v>166</v>
      </c>
      <c r="D174" s="29">
        <f t="shared" si="52"/>
        <v>151</v>
      </c>
      <c r="E174" s="29">
        <f t="shared" si="57"/>
        <v>25066</v>
      </c>
      <c r="F174" s="29">
        <f t="shared" si="53"/>
        <v>-2138</v>
      </c>
      <c r="G174" s="34">
        <f>+Inputs!$D$3</f>
        <v>0.37951000000000001</v>
      </c>
      <c r="I174" s="27">
        <f t="shared" si="58"/>
        <v>27204</v>
      </c>
      <c r="K174" s="27">
        <f t="shared" si="54"/>
        <v>151</v>
      </c>
      <c r="L174" s="27">
        <f t="shared" si="59"/>
        <v>25066</v>
      </c>
      <c r="M174" s="27">
        <f t="shared" si="55"/>
        <v>57.306010000000001</v>
      </c>
      <c r="N174" s="27">
        <f t="shared" si="56"/>
        <v>57.306010000000001</v>
      </c>
      <c r="O174" s="27">
        <f t="shared" si="60"/>
        <v>-811.18828999998323</v>
      </c>
      <c r="P174" s="27">
        <f t="shared" si="61"/>
        <v>811.18828999998323</v>
      </c>
    </row>
    <row r="175" spans="1:16">
      <c r="A175" s="31">
        <v>41426</v>
      </c>
      <c r="C175" s="6">
        <v>167</v>
      </c>
      <c r="D175" s="29">
        <f t="shared" si="52"/>
        <v>151</v>
      </c>
      <c r="E175" s="29">
        <f t="shared" si="57"/>
        <v>25217</v>
      </c>
      <c r="F175" s="29">
        <f t="shared" si="53"/>
        <v>-1987</v>
      </c>
      <c r="G175" s="34">
        <f>+Inputs!$D$3</f>
        <v>0.37951000000000001</v>
      </c>
      <c r="I175" s="27">
        <f t="shared" si="58"/>
        <v>27204</v>
      </c>
      <c r="K175" s="27">
        <f t="shared" si="54"/>
        <v>151</v>
      </c>
      <c r="L175" s="27">
        <f t="shared" si="59"/>
        <v>25217</v>
      </c>
      <c r="M175" s="27">
        <f t="shared" si="55"/>
        <v>57.306010000000001</v>
      </c>
      <c r="N175" s="27">
        <f t="shared" si="56"/>
        <v>57.306010000000001</v>
      </c>
      <c r="O175" s="27">
        <f t="shared" si="60"/>
        <v>-753.88227999998321</v>
      </c>
      <c r="P175" s="27">
        <f t="shared" si="61"/>
        <v>753.88227999998321</v>
      </c>
    </row>
    <row r="176" spans="1:16">
      <c r="A176" s="30">
        <v>41456</v>
      </c>
      <c r="C176" s="6">
        <v>168</v>
      </c>
      <c r="D176" s="29">
        <f t="shared" si="52"/>
        <v>151</v>
      </c>
      <c r="E176" s="29">
        <f t="shared" si="57"/>
        <v>25368</v>
      </c>
      <c r="F176" s="29">
        <f t="shared" si="53"/>
        <v>-1836</v>
      </c>
      <c r="G176" s="34">
        <f>+Inputs!$D$3</f>
        <v>0.37951000000000001</v>
      </c>
      <c r="I176" s="27">
        <f t="shared" si="58"/>
        <v>27204</v>
      </c>
      <c r="K176" s="27">
        <f t="shared" si="54"/>
        <v>151</v>
      </c>
      <c r="L176" s="27">
        <f t="shared" si="59"/>
        <v>25368</v>
      </c>
      <c r="M176" s="27">
        <f t="shared" si="55"/>
        <v>57.306010000000001</v>
      </c>
      <c r="N176" s="27">
        <f t="shared" si="56"/>
        <v>57.306010000000001</v>
      </c>
      <c r="O176" s="27">
        <f t="shared" si="60"/>
        <v>-696.5762699999832</v>
      </c>
      <c r="P176" s="27">
        <f t="shared" si="61"/>
        <v>696.5762699999832</v>
      </c>
    </row>
    <row r="177" spans="1:20">
      <c r="A177" s="31">
        <v>41487</v>
      </c>
      <c r="C177" s="6">
        <v>169</v>
      </c>
      <c r="D177" s="29">
        <f t="shared" si="52"/>
        <v>151</v>
      </c>
      <c r="E177" s="29">
        <f t="shared" si="57"/>
        <v>25519</v>
      </c>
      <c r="F177" s="29">
        <f t="shared" si="53"/>
        <v>-1685</v>
      </c>
      <c r="G177" s="34">
        <f>+Inputs!$D$3</f>
        <v>0.37951000000000001</v>
      </c>
      <c r="I177" s="27">
        <f t="shared" si="58"/>
        <v>27204</v>
      </c>
      <c r="K177" s="27">
        <f t="shared" si="54"/>
        <v>151</v>
      </c>
      <c r="L177" s="27">
        <f t="shared" si="59"/>
        <v>25519</v>
      </c>
      <c r="M177" s="27">
        <f t="shared" si="55"/>
        <v>57.306010000000001</v>
      </c>
      <c r="N177" s="27">
        <f t="shared" si="56"/>
        <v>57.306010000000001</v>
      </c>
      <c r="O177" s="27">
        <f t="shared" si="60"/>
        <v>-639.27025999998318</v>
      </c>
      <c r="P177" s="27">
        <f t="shared" si="61"/>
        <v>639.27025999998318</v>
      </c>
    </row>
    <row r="178" spans="1:20">
      <c r="A178" s="30">
        <v>41518</v>
      </c>
      <c r="C178" s="6">
        <v>170</v>
      </c>
      <c r="D178" s="29">
        <f t="shared" si="52"/>
        <v>151</v>
      </c>
      <c r="E178" s="29">
        <f t="shared" si="57"/>
        <v>25670</v>
      </c>
      <c r="F178" s="29">
        <f t="shared" si="53"/>
        <v>-1534</v>
      </c>
      <c r="G178" s="34">
        <f>+Inputs!$D$3</f>
        <v>0.37951000000000001</v>
      </c>
      <c r="I178" s="27">
        <f t="shared" si="58"/>
        <v>27204</v>
      </c>
      <c r="K178" s="27">
        <f t="shared" si="54"/>
        <v>151</v>
      </c>
      <c r="L178" s="27">
        <f t="shared" si="59"/>
        <v>25670</v>
      </c>
      <c r="M178" s="27">
        <f t="shared" si="55"/>
        <v>57.306010000000001</v>
      </c>
      <c r="N178" s="27">
        <f t="shared" si="56"/>
        <v>57.306010000000001</v>
      </c>
      <c r="O178" s="27">
        <f t="shared" si="60"/>
        <v>-581.96424999998317</v>
      </c>
      <c r="P178" s="27">
        <f t="shared" si="61"/>
        <v>581.96424999998317</v>
      </c>
    </row>
    <row r="179" spans="1:20">
      <c r="A179" s="31">
        <v>41548</v>
      </c>
      <c r="C179" s="6">
        <v>171</v>
      </c>
      <c r="D179" s="29">
        <f t="shared" si="52"/>
        <v>151</v>
      </c>
      <c r="E179" s="29">
        <f t="shared" si="57"/>
        <v>25821</v>
      </c>
      <c r="F179" s="29">
        <f t="shared" si="53"/>
        <v>-1383</v>
      </c>
      <c r="G179" s="34">
        <f>+Inputs!$D$3</f>
        <v>0.37951000000000001</v>
      </c>
      <c r="I179" s="27">
        <f t="shared" si="58"/>
        <v>27204</v>
      </c>
      <c r="K179" s="27">
        <f t="shared" si="54"/>
        <v>151</v>
      </c>
      <c r="L179" s="27">
        <f t="shared" si="59"/>
        <v>25821</v>
      </c>
      <c r="M179" s="27">
        <f t="shared" si="55"/>
        <v>57.306010000000001</v>
      </c>
      <c r="N179" s="27">
        <f t="shared" si="56"/>
        <v>57.306010000000001</v>
      </c>
      <c r="O179" s="27">
        <f t="shared" si="60"/>
        <v>-524.65823999998315</v>
      </c>
      <c r="P179" s="27">
        <f t="shared" si="61"/>
        <v>524.65823999998315</v>
      </c>
    </row>
    <row r="180" spans="1:20">
      <c r="A180" s="30">
        <v>41579</v>
      </c>
      <c r="C180" s="6">
        <v>172</v>
      </c>
      <c r="D180" s="29">
        <f t="shared" si="52"/>
        <v>151</v>
      </c>
      <c r="E180" s="29">
        <f t="shared" si="57"/>
        <v>25972</v>
      </c>
      <c r="F180" s="29">
        <f t="shared" si="53"/>
        <v>-1232</v>
      </c>
      <c r="G180" s="34">
        <f>+Inputs!$D$3</f>
        <v>0.37951000000000001</v>
      </c>
      <c r="I180" s="27">
        <f t="shared" si="58"/>
        <v>27204</v>
      </c>
      <c r="K180" s="27">
        <f t="shared" si="54"/>
        <v>151</v>
      </c>
      <c r="L180" s="27">
        <f t="shared" si="59"/>
        <v>25972</v>
      </c>
      <c r="M180" s="27">
        <f t="shared" si="55"/>
        <v>57.306010000000001</v>
      </c>
      <c r="N180" s="27">
        <f t="shared" si="56"/>
        <v>57.306010000000001</v>
      </c>
      <c r="O180" s="27">
        <f t="shared" si="60"/>
        <v>-467.35222999998314</v>
      </c>
      <c r="P180" s="27">
        <f t="shared" si="61"/>
        <v>467.35222999998314</v>
      </c>
    </row>
    <row r="181" spans="1:20">
      <c r="A181" s="31">
        <v>41609</v>
      </c>
      <c r="C181" s="6">
        <v>173</v>
      </c>
      <c r="D181" s="29">
        <f t="shared" si="52"/>
        <v>151</v>
      </c>
      <c r="E181" s="29">
        <f t="shared" si="57"/>
        <v>26123</v>
      </c>
      <c r="F181" s="29">
        <f t="shared" si="53"/>
        <v>-1081</v>
      </c>
      <c r="G181" s="34">
        <f>+Inputs!$D$3</f>
        <v>0.37951000000000001</v>
      </c>
      <c r="I181" s="27">
        <f t="shared" si="58"/>
        <v>27204</v>
      </c>
      <c r="K181" s="27">
        <f t="shared" si="54"/>
        <v>151</v>
      </c>
      <c r="L181" s="27">
        <f t="shared" si="59"/>
        <v>26123</v>
      </c>
      <c r="M181" s="27">
        <f t="shared" si="55"/>
        <v>57.306010000000001</v>
      </c>
      <c r="N181" s="27">
        <f t="shared" si="56"/>
        <v>57.306010000000001</v>
      </c>
      <c r="O181" s="27">
        <f t="shared" si="60"/>
        <v>-410.04621999998312</v>
      </c>
      <c r="P181" s="27">
        <f t="shared" si="61"/>
        <v>410.04621999998312</v>
      </c>
    </row>
    <row r="182" spans="1:20">
      <c r="A182" s="30">
        <v>41640</v>
      </c>
      <c r="C182" s="6">
        <v>174</v>
      </c>
      <c r="D182" s="29">
        <f t="shared" si="52"/>
        <v>151</v>
      </c>
      <c r="E182" s="29">
        <f t="shared" si="57"/>
        <v>26274</v>
      </c>
      <c r="F182" s="29">
        <f t="shared" si="53"/>
        <v>-930</v>
      </c>
      <c r="G182" s="34">
        <f>+Inputs!$D$3</f>
        <v>0.37951000000000001</v>
      </c>
      <c r="I182" s="27">
        <f t="shared" si="58"/>
        <v>27204</v>
      </c>
      <c r="K182" s="27">
        <f t="shared" si="54"/>
        <v>151</v>
      </c>
      <c r="L182" s="27">
        <f t="shared" si="59"/>
        <v>26274</v>
      </c>
      <c r="M182" s="27">
        <f t="shared" si="55"/>
        <v>57.306010000000001</v>
      </c>
      <c r="N182" s="27">
        <f t="shared" si="56"/>
        <v>57.306010000000001</v>
      </c>
      <c r="O182" s="27">
        <f t="shared" si="60"/>
        <v>-352.74020999998311</v>
      </c>
      <c r="P182" s="27">
        <f t="shared" si="61"/>
        <v>352.74020999998311</v>
      </c>
    </row>
    <row r="183" spans="1:20">
      <c r="A183" s="31">
        <v>41671</v>
      </c>
      <c r="C183" s="6">
        <v>175</v>
      </c>
      <c r="D183" s="29">
        <f t="shared" si="52"/>
        <v>151</v>
      </c>
      <c r="E183" s="29">
        <f t="shared" si="57"/>
        <v>26425</v>
      </c>
      <c r="F183" s="29">
        <f t="shared" si="53"/>
        <v>-779</v>
      </c>
      <c r="G183" s="34">
        <f>+Inputs!$D$3</f>
        <v>0.37951000000000001</v>
      </c>
      <c r="I183" s="27">
        <f t="shared" si="58"/>
        <v>27204</v>
      </c>
      <c r="K183" s="27">
        <f t="shared" si="54"/>
        <v>151</v>
      </c>
      <c r="L183" s="27">
        <f t="shared" si="59"/>
        <v>26425</v>
      </c>
      <c r="M183" s="27">
        <f t="shared" si="55"/>
        <v>57.306010000000001</v>
      </c>
      <c r="N183" s="27">
        <f t="shared" si="56"/>
        <v>57.306010000000001</v>
      </c>
      <c r="O183" s="27">
        <f t="shared" si="60"/>
        <v>-295.43419999998309</v>
      </c>
      <c r="P183" s="27">
        <f t="shared" si="61"/>
        <v>295.43419999998309</v>
      </c>
    </row>
    <row r="184" spans="1:20">
      <c r="A184" s="30">
        <v>41699</v>
      </c>
      <c r="C184" s="6">
        <v>176</v>
      </c>
      <c r="D184" s="29">
        <f t="shared" si="52"/>
        <v>151</v>
      </c>
      <c r="E184" s="29">
        <f t="shared" si="57"/>
        <v>26576</v>
      </c>
      <c r="F184" s="29">
        <f t="shared" si="53"/>
        <v>-628</v>
      </c>
      <c r="G184" s="34">
        <f>+Inputs!$D$3</f>
        <v>0.37951000000000001</v>
      </c>
      <c r="I184" s="27">
        <f t="shared" si="58"/>
        <v>27204</v>
      </c>
      <c r="K184" s="27">
        <f t="shared" si="54"/>
        <v>151</v>
      </c>
      <c r="L184" s="27">
        <f t="shared" si="59"/>
        <v>26576</v>
      </c>
      <c r="M184" s="27">
        <f t="shared" si="55"/>
        <v>57.306010000000001</v>
      </c>
      <c r="N184" s="27">
        <f t="shared" si="56"/>
        <v>57.306010000000001</v>
      </c>
      <c r="O184" s="27">
        <f t="shared" si="60"/>
        <v>-238.12818999998308</v>
      </c>
      <c r="P184" s="27">
        <f t="shared" si="61"/>
        <v>238.12818999998308</v>
      </c>
    </row>
    <row r="185" spans="1:20">
      <c r="A185" s="31">
        <v>41730</v>
      </c>
      <c r="C185" s="6">
        <v>177</v>
      </c>
      <c r="D185" s="29">
        <f t="shared" si="52"/>
        <v>151</v>
      </c>
      <c r="E185" s="29">
        <f t="shared" si="57"/>
        <v>26727</v>
      </c>
      <c r="F185" s="29">
        <f t="shared" si="53"/>
        <v>-477</v>
      </c>
      <c r="G185" s="34">
        <f>+Inputs!$D$3</f>
        <v>0.37951000000000001</v>
      </c>
      <c r="I185" s="27">
        <f t="shared" si="58"/>
        <v>27204</v>
      </c>
      <c r="K185" s="27">
        <f t="shared" si="54"/>
        <v>151</v>
      </c>
      <c r="L185" s="27">
        <f t="shared" si="59"/>
        <v>26727</v>
      </c>
      <c r="M185" s="27">
        <f t="shared" si="55"/>
        <v>57.306010000000001</v>
      </c>
      <c r="N185" s="27">
        <f t="shared" si="56"/>
        <v>57.306010000000001</v>
      </c>
      <c r="O185" s="27">
        <f t="shared" si="60"/>
        <v>-180.82217999998306</v>
      </c>
      <c r="P185" s="27">
        <f t="shared" si="61"/>
        <v>180.82217999998306</v>
      </c>
    </row>
    <row r="186" spans="1:20">
      <c r="A186" s="30">
        <v>41760</v>
      </c>
      <c r="C186" s="6">
        <v>178</v>
      </c>
      <c r="D186" s="29">
        <f t="shared" si="52"/>
        <v>151</v>
      </c>
      <c r="E186" s="29">
        <f t="shared" si="57"/>
        <v>26878</v>
      </c>
      <c r="F186" s="29">
        <f t="shared" si="53"/>
        <v>-326</v>
      </c>
      <c r="G186" s="34">
        <f>+Inputs!$D$3</f>
        <v>0.37951000000000001</v>
      </c>
      <c r="I186" s="27">
        <f t="shared" si="58"/>
        <v>27204</v>
      </c>
      <c r="K186" s="27">
        <f t="shared" si="54"/>
        <v>151</v>
      </c>
      <c r="L186" s="27">
        <f t="shared" si="59"/>
        <v>26878</v>
      </c>
      <c r="M186" s="27">
        <f t="shared" si="55"/>
        <v>57.306010000000001</v>
      </c>
      <c r="N186" s="27">
        <f t="shared" si="56"/>
        <v>57.306010000000001</v>
      </c>
      <c r="O186" s="27">
        <f t="shared" si="60"/>
        <v>-123.51616999998306</v>
      </c>
      <c r="P186" s="27">
        <f t="shared" si="61"/>
        <v>123.51616999998306</v>
      </c>
    </row>
    <row r="187" spans="1:20">
      <c r="A187" s="31">
        <v>41791</v>
      </c>
      <c r="C187" s="6">
        <v>179</v>
      </c>
      <c r="D187" s="29">
        <f t="shared" si="52"/>
        <v>151</v>
      </c>
      <c r="E187" s="29">
        <f t="shared" si="57"/>
        <v>27029</v>
      </c>
      <c r="F187" s="29">
        <f t="shared" si="53"/>
        <v>-175</v>
      </c>
      <c r="G187" s="34">
        <f>+Inputs!$D$3</f>
        <v>0.37951000000000001</v>
      </c>
      <c r="I187" s="27">
        <f t="shared" si="58"/>
        <v>27204</v>
      </c>
      <c r="K187" s="27">
        <f t="shared" si="54"/>
        <v>151</v>
      </c>
      <c r="L187" s="27">
        <f t="shared" si="59"/>
        <v>27029</v>
      </c>
      <c r="M187" s="27">
        <f t="shared" si="55"/>
        <v>57.306010000000001</v>
      </c>
      <c r="N187" s="27">
        <f t="shared" si="56"/>
        <v>57.306010000000001</v>
      </c>
      <c r="O187" s="27">
        <f t="shared" si="60"/>
        <v>-66.210159999983063</v>
      </c>
      <c r="P187" s="27">
        <f t="shared" si="61"/>
        <v>66.210159999983063</v>
      </c>
    </row>
    <row r="188" spans="1:20">
      <c r="A188" s="30">
        <v>41821</v>
      </c>
      <c r="C188" s="6">
        <v>180</v>
      </c>
      <c r="D188" s="29">
        <f>-F187</f>
        <v>175</v>
      </c>
      <c r="E188" s="29">
        <f t="shared" si="57"/>
        <v>27204</v>
      </c>
      <c r="F188" s="29">
        <f t="shared" si="53"/>
        <v>0</v>
      </c>
      <c r="G188" s="34">
        <f>+Inputs!$D$3</f>
        <v>0.37951000000000001</v>
      </c>
      <c r="I188" s="27">
        <f t="shared" si="58"/>
        <v>27204</v>
      </c>
      <c r="K188" s="27">
        <f t="shared" si="54"/>
        <v>175</v>
      </c>
      <c r="L188" s="27">
        <f t="shared" si="59"/>
        <v>27204</v>
      </c>
      <c r="M188" s="27">
        <f t="shared" si="55"/>
        <v>66.414249999999996</v>
      </c>
      <c r="N188" s="27">
        <f t="shared" si="56"/>
        <v>66.414249999999996</v>
      </c>
      <c r="O188" s="27">
        <f t="shared" si="60"/>
        <v>0.204090000016933</v>
      </c>
      <c r="P188" s="27">
        <f t="shared" si="61"/>
        <v>-0.204090000016933</v>
      </c>
    </row>
    <row r="189" spans="1:20">
      <c r="A189" s="30"/>
      <c r="G189" s="28"/>
    </row>
    <row r="190" spans="1:20">
      <c r="A190" s="8" t="s">
        <v>43</v>
      </c>
      <c r="B190" s="33">
        <f>SUM(B9:B189)</f>
        <v>-27204</v>
      </c>
      <c r="D190" s="33">
        <f>SUM(D9:D189)</f>
        <v>27204</v>
      </c>
      <c r="G190" s="28"/>
      <c r="H190" s="33">
        <f>SUM(H9:H189)</f>
        <v>27204</v>
      </c>
      <c r="I190" s="33"/>
      <c r="J190" s="33">
        <f>SUM(J9:J189)</f>
        <v>10323.918</v>
      </c>
      <c r="K190" s="33">
        <f>SUM(K9:K189)</f>
        <v>27204</v>
      </c>
      <c r="L190" s="33"/>
      <c r="M190" s="33">
        <f>SUM(M9:M189)</f>
        <v>10324.122090000021</v>
      </c>
      <c r="N190" s="33">
        <f>SUM(N9:N189)</f>
        <v>0.204090000016933</v>
      </c>
      <c r="O190" s="33">
        <f>SUM(O9:O189)</f>
        <v>-924791.9649599999</v>
      </c>
      <c r="P190" s="33">
        <f>SUM(P9:P189)</f>
        <v>924791.9649599999</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3.xml><?xml version="1.0" encoding="utf-8"?>
<worksheet xmlns="http://schemas.openxmlformats.org/spreadsheetml/2006/main" xmlns:r="http://schemas.openxmlformats.org/officeDocument/2006/relationships">
  <sheetPr transitionEvaluation="1" codeName="Sheet46">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4414062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36404</v>
      </c>
      <c r="B9" s="32">
        <v>-1743</v>
      </c>
      <c r="C9" s="6">
        <v>1</v>
      </c>
      <c r="D9" s="29">
        <f t="shared" ref="D9:D40" si="0">ROUND(-(+$B$9/180)*1,0)</f>
        <v>10</v>
      </c>
      <c r="E9" s="29">
        <f>+D9</f>
        <v>10</v>
      </c>
      <c r="F9" s="29">
        <f t="shared" ref="F9:F40" si="1">$B$9+E9</f>
        <v>-1733</v>
      </c>
      <c r="G9" s="34">
        <f>+Inputs!$D$2</f>
        <v>0.3795</v>
      </c>
      <c r="H9" s="27">
        <f>-B9</f>
        <v>1743</v>
      </c>
      <c r="I9" s="27">
        <f>+H9</f>
        <v>1743</v>
      </c>
      <c r="J9" s="27">
        <f>H9*G9</f>
        <v>661.46850000000006</v>
      </c>
      <c r="K9" s="27">
        <f t="shared" ref="K9:K40" si="2">D9</f>
        <v>10</v>
      </c>
      <c r="L9" s="27">
        <f>+K9</f>
        <v>10</v>
      </c>
      <c r="M9" s="27">
        <f t="shared" ref="M9:M40" si="3">K9*G9</f>
        <v>3.7949999999999999</v>
      </c>
      <c r="N9" s="27">
        <f t="shared" ref="N9:N40" si="4">M9-J9</f>
        <v>-657.6735000000001</v>
      </c>
      <c r="O9" s="27">
        <f>+N9</f>
        <v>-657.6735000000001</v>
      </c>
      <c r="P9" s="27">
        <f>-SUM(N9)</f>
        <v>657.6735000000001</v>
      </c>
      <c r="Q9" s="38">
        <f>VLOOKUP(Q8,A36:P215,5)</f>
        <v>1240</v>
      </c>
      <c r="R9" s="38">
        <f>VLOOKUP(R8,A36:P215,5)</f>
        <v>1360</v>
      </c>
      <c r="S9" s="38">
        <f>+R9-Q9</f>
        <v>120</v>
      </c>
      <c r="T9" s="35" t="s">
        <v>64</v>
      </c>
      <c r="U9" s="161">
        <f>-IF(TYPE(VLOOKUP(U8,$A$9:$P$188,6,FALSE))=16,0,VLOOKUP(U8,$A$9:$P$188,6,FALSE))</f>
        <v>613</v>
      </c>
      <c r="V9" s="161">
        <f>-IF(TYPE(VLOOKUP(V8,$A$9:$P$188,6,FALSE))=16,0,VLOOKUP(V8,$A$9:$P$188,6,FALSE))</f>
        <v>603</v>
      </c>
      <c r="W9" s="161">
        <f t="shared" ref="W9:AE9" si="5">-IF(TYPE(VLOOKUP(W8,$A$9:$P$188,6,FALSE))=16,0,VLOOKUP(W8,$A$9:$P$188,6,FALSE))</f>
        <v>593</v>
      </c>
      <c r="X9" s="161">
        <f t="shared" si="5"/>
        <v>583</v>
      </c>
      <c r="Y9" s="161">
        <f t="shared" si="5"/>
        <v>573</v>
      </c>
      <c r="Z9" s="161">
        <f t="shared" si="5"/>
        <v>563</v>
      </c>
      <c r="AA9" s="161">
        <f t="shared" si="5"/>
        <v>553</v>
      </c>
      <c r="AB9" s="161">
        <f t="shared" si="5"/>
        <v>543</v>
      </c>
      <c r="AC9" s="161">
        <f t="shared" si="5"/>
        <v>533</v>
      </c>
      <c r="AD9" s="161">
        <f t="shared" si="5"/>
        <v>523</v>
      </c>
      <c r="AE9" s="161">
        <f t="shared" si="5"/>
        <v>513</v>
      </c>
    </row>
    <row r="10" spans="1:31">
      <c r="A10" s="30">
        <v>36434</v>
      </c>
      <c r="B10" s="9"/>
      <c r="C10" s="6">
        <v>2</v>
      </c>
      <c r="D10" s="29">
        <f t="shared" si="0"/>
        <v>10</v>
      </c>
      <c r="E10" s="29">
        <f t="shared" ref="E10:E41" si="6">+E9+D10</f>
        <v>20</v>
      </c>
      <c r="F10" s="29">
        <f t="shared" si="1"/>
        <v>-1723</v>
      </c>
      <c r="G10" s="34">
        <f>+Inputs!$D$2</f>
        <v>0.3795</v>
      </c>
      <c r="H10" s="2"/>
      <c r="I10" s="27">
        <f t="shared" ref="I10:I41" si="7">+I9+H10</f>
        <v>1743</v>
      </c>
      <c r="J10" s="27"/>
      <c r="K10" s="27">
        <f t="shared" si="2"/>
        <v>10</v>
      </c>
      <c r="L10" s="27">
        <f t="shared" ref="L10:L41" si="8">+L9+K10</f>
        <v>20</v>
      </c>
      <c r="M10" s="27">
        <f t="shared" si="3"/>
        <v>3.7949999999999999</v>
      </c>
      <c r="N10" s="27">
        <f t="shared" si="4"/>
        <v>3.7949999999999999</v>
      </c>
      <c r="O10" s="27">
        <f t="shared" ref="O10:O41" si="9">+O9+N10</f>
        <v>-653.87850000000014</v>
      </c>
      <c r="P10" s="27">
        <f t="shared" ref="P10:P41" si="10">P9-N10</f>
        <v>653.87850000000014</v>
      </c>
      <c r="Q10" s="38">
        <f>VLOOKUP(Q8,A36:P215,15)</f>
        <v>-190.88050000000231</v>
      </c>
      <c r="R10" s="38">
        <f>VLOOKUP(R8,A36:P215,15)</f>
        <v>-145.33930000000242</v>
      </c>
      <c r="S10" s="38">
        <f>+R10-Q10</f>
        <v>45.54119999999989</v>
      </c>
      <c r="T10" s="36" t="s">
        <v>69</v>
      </c>
    </row>
    <row r="11" spans="1:31">
      <c r="A11" s="31">
        <v>36465</v>
      </c>
      <c r="B11" s="5"/>
      <c r="C11" s="6">
        <v>3</v>
      </c>
      <c r="D11" s="29">
        <f t="shared" si="0"/>
        <v>10</v>
      </c>
      <c r="E11" s="29">
        <f t="shared" si="6"/>
        <v>30</v>
      </c>
      <c r="F11" s="29">
        <f t="shared" si="1"/>
        <v>-1713</v>
      </c>
      <c r="G11" s="34">
        <f>+Inputs!$D$2</f>
        <v>0.3795</v>
      </c>
      <c r="H11" s="2"/>
      <c r="I11" s="27">
        <f t="shared" si="7"/>
        <v>1743</v>
      </c>
      <c r="J11" s="27"/>
      <c r="K11" s="27">
        <f t="shared" si="2"/>
        <v>10</v>
      </c>
      <c r="L11" s="27">
        <f t="shared" si="8"/>
        <v>30</v>
      </c>
      <c r="M11" s="27">
        <f t="shared" si="3"/>
        <v>3.7949999999999999</v>
      </c>
      <c r="N11" s="27">
        <f t="shared" si="4"/>
        <v>3.7949999999999999</v>
      </c>
      <c r="O11" s="27">
        <f t="shared" si="9"/>
        <v>-650.08350000000019</v>
      </c>
      <c r="P11" s="27">
        <f t="shared" si="10"/>
        <v>650.08350000000019</v>
      </c>
      <c r="Q11" s="38">
        <f>+VLOOKUP(Q8,A36:P215,16)</f>
        <v>190.88050000000231</v>
      </c>
      <c r="R11" s="38">
        <f>+VLOOKUP(R8,A36:P215,16)</f>
        <v>145.33930000000242</v>
      </c>
      <c r="S11" s="38">
        <f>(+Q11+R11)/2</f>
        <v>168.10990000000237</v>
      </c>
      <c r="T11" s="36" t="s">
        <v>113</v>
      </c>
      <c r="U11" s="161">
        <f>IF(TYPE(VLOOKUP(U8,$A$9:$P$188,16,FALSE))=16,0,VLOOKUP(U8,$A$9:$P$188,16,FALSE))</f>
        <v>232.62660000000221</v>
      </c>
      <c r="V11" s="161">
        <f t="shared" ref="V11:AE11" si="11">IF(TYPE(VLOOKUP(V8,$A$9:$P$188,16,FALSE))=16,0,VLOOKUP(V8,$A$9:$P$188,16,FALSE))</f>
        <v>228.83150000000222</v>
      </c>
      <c r="W11" s="161">
        <f t="shared" si="11"/>
        <v>225.03640000000223</v>
      </c>
      <c r="X11" s="161">
        <f t="shared" si="11"/>
        <v>221.24130000000224</v>
      </c>
      <c r="Y11" s="161">
        <f t="shared" si="11"/>
        <v>217.44620000000225</v>
      </c>
      <c r="Z11" s="161">
        <f t="shared" si="11"/>
        <v>213.65110000000226</v>
      </c>
      <c r="AA11" s="161">
        <f t="shared" si="11"/>
        <v>209.85600000000227</v>
      </c>
      <c r="AB11" s="161">
        <f t="shared" si="11"/>
        <v>206.06090000000228</v>
      </c>
      <c r="AC11" s="161">
        <f t="shared" si="11"/>
        <v>202.26580000000229</v>
      </c>
      <c r="AD11" s="161">
        <f t="shared" si="11"/>
        <v>198.4707000000023</v>
      </c>
      <c r="AE11" s="161">
        <f t="shared" si="11"/>
        <v>194.67560000000231</v>
      </c>
    </row>
    <row r="12" spans="1:31">
      <c r="A12" s="30">
        <v>36495</v>
      </c>
      <c r="B12" s="3"/>
      <c r="C12" s="6">
        <v>4</v>
      </c>
      <c r="D12" s="29">
        <f t="shared" si="0"/>
        <v>10</v>
      </c>
      <c r="E12" s="29">
        <f t="shared" si="6"/>
        <v>40</v>
      </c>
      <c r="F12" s="29">
        <f t="shared" si="1"/>
        <v>-1703</v>
      </c>
      <c r="G12" s="34">
        <f>+Inputs!$D$2</f>
        <v>0.3795</v>
      </c>
      <c r="H12" s="2"/>
      <c r="I12" s="27">
        <f t="shared" si="7"/>
        <v>1743</v>
      </c>
      <c r="J12" s="27"/>
      <c r="K12" s="27">
        <f t="shared" si="2"/>
        <v>10</v>
      </c>
      <c r="L12" s="27">
        <f t="shared" si="8"/>
        <v>40</v>
      </c>
      <c r="M12" s="27">
        <f t="shared" si="3"/>
        <v>3.7949999999999999</v>
      </c>
      <c r="N12" s="27">
        <f t="shared" si="4"/>
        <v>3.7949999999999999</v>
      </c>
      <c r="O12" s="27">
        <f t="shared" si="9"/>
        <v>-646.28850000000023</v>
      </c>
      <c r="P12" s="27">
        <f t="shared" si="10"/>
        <v>646.28850000000023</v>
      </c>
      <c r="Q12" s="39"/>
      <c r="R12" s="40"/>
      <c r="S12" s="40"/>
      <c r="T12" s="36"/>
    </row>
    <row r="13" spans="1:31">
      <c r="A13" s="31">
        <v>36526</v>
      </c>
      <c r="B13" s="3"/>
      <c r="C13" s="6">
        <v>5</v>
      </c>
      <c r="D13" s="29">
        <f t="shared" si="0"/>
        <v>10</v>
      </c>
      <c r="E13" s="29">
        <f t="shared" si="6"/>
        <v>50</v>
      </c>
      <c r="F13" s="29">
        <f t="shared" si="1"/>
        <v>-1693</v>
      </c>
      <c r="G13" s="34">
        <f>+Inputs!$D$2</f>
        <v>0.3795</v>
      </c>
      <c r="H13" s="2"/>
      <c r="I13" s="27">
        <f t="shared" si="7"/>
        <v>1743</v>
      </c>
      <c r="J13" s="27"/>
      <c r="K13" s="27">
        <f t="shared" si="2"/>
        <v>10</v>
      </c>
      <c r="L13" s="27">
        <f t="shared" si="8"/>
        <v>50</v>
      </c>
      <c r="M13" s="27">
        <f t="shared" si="3"/>
        <v>3.7949999999999999</v>
      </c>
      <c r="N13" s="27">
        <f t="shared" si="4"/>
        <v>3.7949999999999999</v>
      </c>
      <c r="O13" s="27">
        <f t="shared" si="9"/>
        <v>-642.49350000000027</v>
      </c>
      <c r="P13" s="27">
        <f t="shared" si="10"/>
        <v>642.49350000000027</v>
      </c>
      <c r="Q13" s="38">
        <f>VLOOKUP(Q8,A36:P215,9)</f>
        <v>1743</v>
      </c>
      <c r="R13" s="38">
        <f>VLOOKUP(R8,A36:P215,9)</f>
        <v>1743</v>
      </c>
      <c r="S13" s="38">
        <f>+R13-Q13</f>
        <v>0</v>
      </c>
      <c r="T13" s="36" t="s">
        <v>70</v>
      </c>
    </row>
    <row r="14" spans="1:31">
      <c r="A14" s="30">
        <v>36557</v>
      </c>
      <c r="B14" s="3"/>
      <c r="C14" s="6">
        <v>6</v>
      </c>
      <c r="D14" s="29">
        <f t="shared" si="0"/>
        <v>10</v>
      </c>
      <c r="E14" s="29">
        <f t="shared" si="6"/>
        <v>60</v>
      </c>
      <c r="F14" s="29">
        <f t="shared" si="1"/>
        <v>-1683</v>
      </c>
      <c r="G14" s="34">
        <f>+Inputs!$D$2</f>
        <v>0.3795</v>
      </c>
      <c r="H14" s="2"/>
      <c r="I14" s="27">
        <f t="shared" si="7"/>
        <v>1743</v>
      </c>
      <c r="J14" s="27"/>
      <c r="K14" s="27">
        <f t="shared" si="2"/>
        <v>10</v>
      </c>
      <c r="L14" s="27">
        <f t="shared" si="8"/>
        <v>60</v>
      </c>
      <c r="M14" s="27">
        <f t="shared" si="3"/>
        <v>3.7949999999999999</v>
      </c>
      <c r="N14" s="27">
        <f t="shared" si="4"/>
        <v>3.7949999999999999</v>
      </c>
      <c r="O14" s="27">
        <f t="shared" si="9"/>
        <v>-638.69850000000031</v>
      </c>
      <c r="P14" s="27">
        <f t="shared" si="10"/>
        <v>638.69850000000031</v>
      </c>
      <c r="Q14" s="38">
        <f>VLOOKUP(Q8,A36:P215,12)</f>
        <v>1240</v>
      </c>
      <c r="R14" s="38">
        <f>VLOOKUP(R8,A36:P215,12)</f>
        <v>1360</v>
      </c>
      <c r="S14" s="38">
        <f>+R14-Q14</f>
        <v>120</v>
      </c>
      <c r="T14" s="37" t="s">
        <v>93</v>
      </c>
    </row>
    <row r="15" spans="1:31">
      <c r="A15" s="31">
        <v>36586</v>
      </c>
      <c r="B15" s="3"/>
      <c r="C15" s="6">
        <v>7</v>
      </c>
      <c r="D15" s="29">
        <f t="shared" si="0"/>
        <v>10</v>
      </c>
      <c r="E15" s="29">
        <f t="shared" si="6"/>
        <v>70</v>
      </c>
      <c r="F15" s="29">
        <f t="shared" si="1"/>
        <v>-1673</v>
      </c>
      <c r="G15" s="34">
        <f>+Inputs!$D$2</f>
        <v>0.3795</v>
      </c>
      <c r="H15" s="2"/>
      <c r="I15" s="27">
        <f t="shared" si="7"/>
        <v>1743</v>
      </c>
      <c r="J15" s="27"/>
      <c r="K15" s="27">
        <f t="shared" si="2"/>
        <v>10</v>
      </c>
      <c r="L15" s="27">
        <f t="shared" si="8"/>
        <v>70</v>
      </c>
      <c r="M15" s="27">
        <f t="shared" si="3"/>
        <v>3.7949999999999999</v>
      </c>
      <c r="N15" s="27">
        <f t="shared" si="4"/>
        <v>3.7949999999999999</v>
      </c>
      <c r="O15" s="27">
        <f t="shared" si="9"/>
        <v>-634.90350000000035</v>
      </c>
      <c r="P15" s="27">
        <f t="shared" si="10"/>
        <v>634.90350000000035</v>
      </c>
    </row>
    <row r="16" spans="1:31">
      <c r="A16" s="30">
        <v>36617</v>
      </c>
      <c r="B16" s="3"/>
      <c r="C16" s="6">
        <v>8</v>
      </c>
      <c r="D16" s="29">
        <f t="shared" si="0"/>
        <v>10</v>
      </c>
      <c r="E16" s="29">
        <f t="shared" si="6"/>
        <v>80</v>
      </c>
      <c r="F16" s="29">
        <f t="shared" si="1"/>
        <v>-1663</v>
      </c>
      <c r="G16" s="34">
        <f>+Inputs!$D$2</f>
        <v>0.3795</v>
      </c>
      <c r="H16" s="2"/>
      <c r="I16" s="27">
        <f t="shared" si="7"/>
        <v>1743</v>
      </c>
      <c r="J16" s="27"/>
      <c r="K16" s="27">
        <f t="shared" si="2"/>
        <v>10</v>
      </c>
      <c r="L16" s="27">
        <f t="shared" si="8"/>
        <v>80</v>
      </c>
      <c r="M16" s="27">
        <f t="shared" si="3"/>
        <v>3.7949999999999999</v>
      </c>
      <c r="N16" s="27">
        <f t="shared" si="4"/>
        <v>3.7949999999999999</v>
      </c>
      <c r="O16" s="27">
        <f t="shared" si="9"/>
        <v>-631.10850000000039</v>
      </c>
      <c r="P16" s="27">
        <f t="shared" si="10"/>
        <v>631.10850000000039</v>
      </c>
      <c r="Q16" s="4"/>
      <c r="R16" s="4"/>
      <c r="S16" s="4"/>
    </row>
    <row r="17" spans="1:19">
      <c r="A17" s="31">
        <v>36647</v>
      </c>
      <c r="B17" s="3"/>
      <c r="C17" s="6">
        <v>9</v>
      </c>
      <c r="D17" s="29">
        <f t="shared" si="0"/>
        <v>10</v>
      </c>
      <c r="E17" s="29">
        <f t="shared" si="6"/>
        <v>90</v>
      </c>
      <c r="F17" s="29">
        <f t="shared" si="1"/>
        <v>-1653</v>
      </c>
      <c r="G17" s="34">
        <f>+Inputs!$D$2</f>
        <v>0.3795</v>
      </c>
      <c r="H17" s="2"/>
      <c r="I17" s="27">
        <f t="shared" si="7"/>
        <v>1743</v>
      </c>
      <c r="J17" s="27"/>
      <c r="K17" s="27">
        <f t="shared" si="2"/>
        <v>10</v>
      </c>
      <c r="L17" s="27">
        <f t="shared" si="8"/>
        <v>90</v>
      </c>
      <c r="M17" s="27">
        <f t="shared" si="3"/>
        <v>3.7949999999999999</v>
      </c>
      <c r="N17" s="27">
        <f t="shared" si="4"/>
        <v>3.7949999999999999</v>
      </c>
      <c r="O17" s="27">
        <f t="shared" si="9"/>
        <v>-627.31350000000043</v>
      </c>
      <c r="P17" s="27">
        <f t="shared" si="10"/>
        <v>627.31350000000043</v>
      </c>
      <c r="Q17" s="4"/>
      <c r="R17" s="4"/>
      <c r="S17" s="4"/>
    </row>
    <row r="18" spans="1:19">
      <c r="A18" s="30">
        <v>36678</v>
      </c>
      <c r="B18" s="3"/>
      <c r="C18" s="6">
        <v>10</v>
      </c>
      <c r="D18" s="29">
        <f t="shared" si="0"/>
        <v>10</v>
      </c>
      <c r="E18" s="29">
        <f t="shared" si="6"/>
        <v>100</v>
      </c>
      <c r="F18" s="29">
        <f t="shared" si="1"/>
        <v>-1643</v>
      </c>
      <c r="G18" s="34">
        <f>+Inputs!$D$2</f>
        <v>0.3795</v>
      </c>
      <c r="H18" s="2"/>
      <c r="I18" s="27">
        <f t="shared" si="7"/>
        <v>1743</v>
      </c>
      <c r="J18" s="27"/>
      <c r="K18" s="27">
        <f t="shared" si="2"/>
        <v>10</v>
      </c>
      <c r="L18" s="27">
        <f t="shared" si="8"/>
        <v>100</v>
      </c>
      <c r="M18" s="27">
        <f t="shared" si="3"/>
        <v>3.7949999999999999</v>
      </c>
      <c r="N18" s="27">
        <f t="shared" si="4"/>
        <v>3.7949999999999999</v>
      </c>
      <c r="O18" s="27">
        <f t="shared" si="9"/>
        <v>-623.51850000000047</v>
      </c>
      <c r="P18" s="27">
        <f t="shared" si="10"/>
        <v>623.51850000000047</v>
      </c>
      <c r="Q18" s="4"/>
      <c r="R18" s="4"/>
      <c r="S18" s="4"/>
    </row>
    <row r="19" spans="1:19">
      <c r="A19" s="31">
        <v>36708</v>
      </c>
      <c r="B19" s="3"/>
      <c r="C19" s="6">
        <v>11</v>
      </c>
      <c r="D19" s="29">
        <f t="shared" si="0"/>
        <v>10</v>
      </c>
      <c r="E19" s="29">
        <f t="shared" si="6"/>
        <v>110</v>
      </c>
      <c r="F19" s="29">
        <f t="shared" si="1"/>
        <v>-1633</v>
      </c>
      <c r="G19" s="34">
        <f>+Inputs!$D$2</f>
        <v>0.3795</v>
      </c>
      <c r="H19" s="2"/>
      <c r="I19" s="27">
        <f t="shared" si="7"/>
        <v>1743</v>
      </c>
      <c r="J19" s="27"/>
      <c r="K19" s="27">
        <f t="shared" si="2"/>
        <v>10</v>
      </c>
      <c r="L19" s="27">
        <f t="shared" si="8"/>
        <v>110</v>
      </c>
      <c r="M19" s="27">
        <f t="shared" si="3"/>
        <v>3.7949999999999999</v>
      </c>
      <c r="N19" s="27">
        <f t="shared" si="4"/>
        <v>3.7949999999999999</v>
      </c>
      <c r="O19" s="27">
        <f t="shared" si="9"/>
        <v>-619.72350000000051</v>
      </c>
      <c r="P19" s="27">
        <f t="shared" si="10"/>
        <v>619.72350000000051</v>
      </c>
      <c r="Q19" s="4"/>
      <c r="R19" s="4"/>
      <c r="S19" s="4"/>
    </row>
    <row r="20" spans="1:19">
      <c r="A20" s="30">
        <v>36739</v>
      </c>
      <c r="B20" s="3"/>
      <c r="C20" s="6">
        <v>12</v>
      </c>
      <c r="D20" s="29">
        <f t="shared" si="0"/>
        <v>10</v>
      </c>
      <c r="E20" s="29">
        <f t="shared" si="6"/>
        <v>120</v>
      </c>
      <c r="F20" s="29">
        <f t="shared" si="1"/>
        <v>-1623</v>
      </c>
      <c r="G20" s="34">
        <f>+Inputs!$D$2</f>
        <v>0.3795</v>
      </c>
      <c r="H20" s="2"/>
      <c r="I20" s="27">
        <f t="shared" si="7"/>
        <v>1743</v>
      </c>
      <c r="J20" s="27"/>
      <c r="K20" s="27">
        <f t="shared" si="2"/>
        <v>10</v>
      </c>
      <c r="L20" s="27">
        <f t="shared" si="8"/>
        <v>120</v>
      </c>
      <c r="M20" s="27">
        <f t="shared" si="3"/>
        <v>3.7949999999999999</v>
      </c>
      <c r="N20" s="27">
        <f t="shared" si="4"/>
        <v>3.7949999999999999</v>
      </c>
      <c r="O20" s="27">
        <f t="shared" si="9"/>
        <v>-615.92850000000055</v>
      </c>
      <c r="P20" s="27">
        <f t="shared" si="10"/>
        <v>615.92850000000055</v>
      </c>
      <c r="Q20" s="4"/>
      <c r="R20" s="4"/>
      <c r="S20" s="4"/>
    </row>
    <row r="21" spans="1:19">
      <c r="A21" s="31">
        <v>36770</v>
      </c>
      <c r="B21" s="3"/>
      <c r="C21" s="6">
        <v>13</v>
      </c>
      <c r="D21" s="29">
        <f t="shared" si="0"/>
        <v>10</v>
      </c>
      <c r="E21" s="29">
        <f t="shared" si="6"/>
        <v>130</v>
      </c>
      <c r="F21" s="29">
        <f t="shared" si="1"/>
        <v>-1613</v>
      </c>
      <c r="G21" s="34">
        <f>+Inputs!$D$2</f>
        <v>0.3795</v>
      </c>
      <c r="H21" s="2"/>
      <c r="I21" s="27">
        <f t="shared" si="7"/>
        <v>1743</v>
      </c>
      <c r="J21" s="27"/>
      <c r="K21" s="27">
        <f t="shared" si="2"/>
        <v>10</v>
      </c>
      <c r="L21" s="27">
        <f t="shared" si="8"/>
        <v>130</v>
      </c>
      <c r="M21" s="27">
        <f t="shared" si="3"/>
        <v>3.7949999999999999</v>
      </c>
      <c r="N21" s="27">
        <f t="shared" si="4"/>
        <v>3.7949999999999999</v>
      </c>
      <c r="O21" s="27">
        <f t="shared" si="9"/>
        <v>-612.13350000000059</v>
      </c>
      <c r="P21" s="27">
        <f t="shared" si="10"/>
        <v>612.13350000000059</v>
      </c>
      <c r="Q21" s="4"/>
      <c r="R21" s="4"/>
      <c r="S21" s="4"/>
    </row>
    <row r="22" spans="1:19">
      <c r="A22" s="30">
        <v>36800</v>
      </c>
      <c r="B22" s="3"/>
      <c r="C22" s="6">
        <v>14</v>
      </c>
      <c r="D22" s="29">
        <f t="shared" si="0"/>
        <v>10</v>
      </c>
      <c r="E22" s="29">
        <f t="shared" si="6"/>
        <v>140</v>
      </c>
      <c r="F22" s="29">
        <f t="shared" si="1"/>
        <v>-1603</v>
      </c>
      <c r="G22" s="34">
        <f>+Inputs!$D$2</f>
        <v>0.3795</v>
      </c>
      <c r="H22" s="2"/>
      <c r="I22" s="27">
        <f t="shared" si="7"/>
        <v>1743</v>
      </c>
      <c r="J22" s="27"/>
      <c r="K22" s="27">
        <f t="shared" si="2"/>
        <v>10</v>
      </c>
      <c r="L22" s="27">
        <f t="shared" si="8"/>
        <v>140</v>
      </c>
      <c r="M22" s="27">
        <f t="shared" si="3"/>
        <v>3.7949999999999999</v>
      </c>
      <c r="N22" s="27">
        <f t="shared" si="4"/>
        <v>3.7949999999999999</v>
      </c>
      <c r="O22" s="27">
        <f t="shared" si="9"/>
        <v>-608.33850000000064</v>
      </c>
      <c r="P22" s="27">
        <f t="shared" si="10"/>
        <v>608.33850000000064</v>
      </c>
      <c r="Q22" s="4"/>
      <c r="R22" s="4"/>
      <c r="S22" s="4"/>
    </row>
    <row r="23" spans="1:19">
      <c r="A23" s="31">
        <v>36831</v>
      </c>
      <c r="B23" s="3"/>
      <c r="C23" s="6">
        <v>15</v>
      </c>
      <c r="D23" s="29">
        <f t="shared" si="0"/>
        <v>10</v>
      </c>
      <c r="E23" s="29">
        <f t="shared" si="6"/>
        <v>150</v>
      </c>
      <c r="F23" s="29">
        <f t="shared" si="1"/>
        <v>-1593</v>
      </c>
      <c r="G23" s="34">
        <f>+Inputs!$D$2</f>
        <v>0.3795</v>
      </c>
      <c r="H23" s="2"/>
      <c r="I23" s="27">
        <f t="shared" si="7"/>
        <v>1743</v>
      </c>
      <c r="J23" s="27"/>
      <c r="K23" s="27">
        <f t="shared" si="2"/>
        <v>10</v>
      </c>
      <c r="L23" s="27">
        <f t="shared" si="8"/>
        <v>150</v>
      </c>
      <c r="M23" s="27">
        <f t="shared" si="3"/>
        <v>3.7949999999999999</v>
      </c>
      <c r="N23" s="27">
        <f t="shared" si="4"/>
        <v>3.7949999999999999</v>
      </c>
      <c r="O23" s="27">
        <f t="shared" si="9"/>
        <v>-604.54350000000068</v>
      </c>
      <c r="P23" s="27">
        <f t="shared" si="10"/>
        <v>604.54350000000068</v>
      </c>
      <c r="Q23" s="4"/>
      <c r="R23" s="4"/>
      <c r="S23" s="4"/>
    </row>
    <row r="24" spans="1:19">
      <c r="A24" s="30">
        <v>36861</v>
      </c>
      <c r="B24" s="3"/>
      <c r="C24" s="6">
        <v>16</v>
      </c>
      <c r="D24" s="29">
        <f t="shared" si="0"/>
        <v>10</v>
      </c>
      <c r="E24" s="29">
        <f t="shared" si="6"/>
        <v>160</v>
      </c>
      <c r="F24" s="29">
        <f t="shared" si="1"/>
        <v>-1583</v>
      </c>
      <c r="G24" s="34">
        <f>+Inputs!$D$2</f>
        <v>0.3795</v>
      </c>
      <c r="H24" s="2"/>
      <c r="I24" s="27">
        <f t="shared" si="7"/>
        <v>1743</v>
      </c>
      <c r="J24" s="27"/>
      <c r="K24" s="27">
        <f t="shared" si="2"/>
        <v>10</v>
      </c>
      <c r="L24" s="27">
        <f t="shared" si="8"/>
        <v>160</v>
      </c>
      <c r="M24" s="27">
        <f t="shared" si="3"/>
        <v>3.7949999999999999</v>
      </c>
      <c r="N24" s="27">
        <f t="shared" si="4"/>
        <v>3.7949999999999999</v>
      </c>
      <c r="O24" s="27">
        <f t="shared" si="9"/>
        <v>-600.74850000000072</v>
      </c>
      <c r="P24" s="27">
        <f t="shared" si="10"/>
        <v>600.74850000000072</v>
      </c>
      <c r="Q24" s="4"/>
      <c r="R24" s="4"/>
      <c r="S24" s="4"/>
    </row>
    <row r="25" spans="1:19">
      <c r="A25" s="31">
        <v>36892</v>
      </c>
      <c r="B25" s="3"/>
      <c r="C25" s="6">
        <v>17</v>
      </c>
      <c r="D25" s="29">
        <f t="shared" si="0"/>
        <v>10</v>
      </c>
      <c r="E25" s="29">
        <f t="shared" si="6"/>
        <v>170</v>
      </c>
      <c r="F25" s="29">
        <f t="shared" si="1"/>
        <v>-1573</v>
      </c>
      <c r="G25" s="34">
        <f>+Inputs!$D$2</f>
        <v>0.3795</v>
      </c>
      <c r="H25" s="2"/>
      <c r="I25" s="27">
        <f t="shared" si="7"/>
        <v>1743</v>
      </c>
      <c r="J25" s="27"/>
      <c r="K25" s="27">
        <f t="shared" si="2"/>
        <v>10</v>
      </c>
      <c r="L25" s="27">
        <f t="shared" si="8"/>
        <v>170</v>
      </c>
      <c r="M25" s="27">
        <f t="shared" si="3"/>
        <v>3.7949999999999999</v>
      </c>
      <c r="N25" s="27">
        <f t="shared" si="4"/>
        <v>3.7949999999999999</v>
      </c>
      <c r="O25" s="27">
        <f t="shared" si="9"/>
        <v>-596.95350000000076</v>
      </c>
      <c r="P25" s="27">
        <f t="shared" si="10"/>
        <v>596.95350000000076</v>
      </c>
      <c r="Q25" s="4"/>
      <c r="R25" s="4"/>
      <c r="S25" s="4"/>
    </row>
    <row r="26" spans="1:19">
      <c r="A26" s="30">
        <v>36923</v>
      </c>
      <c r="B26" s="3"/>
      <c r="C26" s="6">
        <v>18</v>
      </c>
      <c r="D26" s="29">
        <f t="shared" si="0"/>
        <v>10</v>
      </c>
      <c r="E26" s="29">
        <f t="shared" si="6"/>
        <v>180</v>
      </c>
      <c r="F26" s="29">
        <f t="shared" si="1"/>
        <v>-1563</v>
      </c>
      <c r="G26" s="34">
        <f>+Inputs!$D$2</f>
        <v>0.3795</v>
      </c>
      <c r="H26" s="2"/>
      <c r="I26" s="27">
        <f t="shared" si="7"/>
        <v>1743</v>
      </c>
      <c r="J26" s="27"/>
      <c r="K26" s="27">
        <f t="shared" si="2"/>
        <v>10</v>
      </c>
      <c r="L26" s="27">
        <f t="shared" si="8"/>
        <v>180</v>
      </c>
      <c r="M26" s="27">
        <f t="shared" si="3"/>
        <v>3.7949999999999999</v>
      </c>
      <c r="N26" s="27">
        <f t="shared" si="4"/>
        <v>3.7949999999999999</v>
      </c>
      <c r="O26" s="27">
        <f t="shared" si="9"/>
        <v>-593.1585000000008</v>
      </c>
      <c r="P26" s="27">
        <f t="shared" si="10"/>
        <v>593.1585000000008</v>
      </c>
      <c r="Q26" s="4"/>
      <c r="R26" s="4"/>
      <c r="S26" s="4"/>
    </row>
    <row r="27" spans="1:19">
      <c r="A27" s="31">
        <v>36951</v>
      </c>
      <c r="B27" s="3"/>
      <c r="C27" s="6">
        <v>19</v>
      </c>
      <c r="D27" s="29">
        <f t="shared" si="0"/>
        <v>10</v>
      </c>
      <c r="E27" s="29">
        <f t="shared" si="6"/>
        <v>190</v>
      </c>
      <c r="F27" s="29">
        <f t="shared" si="1"/>
        <v>-1553</v>
      </c>
      <c r="G27" s="34">
        <f>+Inputs!$D$2</f>
        <v>0.3795</v>
      </c>
      <c r="H27" s="2"/>
      <c r="I27" s="27">
        <f t="shared" si="7"/>
        <v>1743</v>
      </c>
      <c r="J27" s="27"/>
      <c r="K27" s="27">
        <f t="shared" si="2"/>
        <v>10</v>
      </c>
      <c r="L27" s="27">
        <f t="shared" si="8"/>
        <v>190</v>
      </c>
      <c r="M27" s="27">
        <f t="shared" si="3"/>
        <v>3.7949999999999999</v>
      </c>
      <c r="N27" s="27">
        <f t="shared" si="4"/>
        <v>3.7949999999999999</v>
      </c>
      <c r="O27" s="27">
        <f t="shared" si="9"/>
        <v>-589.36350000000084</v>
      </c>
      <c r="P27" s="27">
        <f t="shared" si="10"/>
        <v>589.36350000000084</v>
      </c>
      <c r="Q27" s="4"/>
      <c r="R27" s="4"/>
      <c r="S27" s="4"/>
    </row>
    <row r="28" spans="1:19">
      <c r="A28" s="30">
        <v>36982</v>
      </c>
      <c r="B28" s="3"/>
      <c r="C28" s="6">
        <v>20</v>
      </c>
      <c r="D28" s="29">
        <f t="shared" si="0"/>
        <v>10</v>
      </c>
      <c r="E28" s="29">
        <f t="shared" si="6"/>
        <v>200</v>
      </c>
      <c r="F28" s="29">
        <f t="shared" si="1"/>
        <v>-1543</v>
      </c>
      <c r="G28" s="34">
        <f>+Inputs!$D$2</f>
        <v>0.3795</v>
      </c>
      <c r="H28" s="2"/>
      <c r="I28" s="27">
        <f t="shared" si="7"/>
        <v>1743</v>
      </c>
      <c r="J28" s="27"/>
      <c r="K28" s="27">
        <f t="shared" si="2"/>
        <v>10</v>
      </c>
      <c r="L28" s="27">
        <f t="shared" si="8"/>
        <v>200</v>
      </c>
      <c r="M28" s="27">
        <f t="shared" si="3"/>
        <v>3.7949999999999999</v>
      </c>
      <c r="N28" s="27">
        <f t="shared" si="4"/>
        <v>3.7949999999999999</v>
      </c>
      <c r="O28" s="27">
        <f t="shared" si="9"/>
        <v>-585.56850000000088</v>
      </c>
      <c r="P28" s="27">
        <f t="shared" si="10"/>
        <v>585.56850000000088</v>
      </c>
      <c r="Q28" s="4"/>
      <c r="R28" s="4"/>
      <c r="S28" s="4"/>
    </row>
    <row r="29" spans="1:19">
      <c r="A29" s="31">
        <v>37012</v>
      </c>
      <c r="B29" s="3"/>
      <c r="C29" s="6">
        <v>21</v>
      </c>
      <c r="D29" s="29">
        <f t="shared" si="0"/>
        <v>10</v>
      </c>
      <c r="E29" s="29">
        <f t="shared" si="6"/>
        <v>210</v>
      </c>
      <c r="F29" s="29">
        <f t="shared" si="1"/>
        <v>-1533</v>
      </c>
      <c r="G29" s="34">
        <f>+Inputs!$D$2</f>
        <v>0.3795</v>
      </c>
      <c r="H29" s="2"/>
      <c r="I29" s="27">
        <f t="shared" si="7"/>
        <v>1743</v>
      </c>
      <c r="J29" s="27"/>
      <c r="K29" s="27">
        <f t="shared" si="2"/>
        <v>10</v>
      </c>
      <c r="L29" s="27">
        <f t="shared" si="8"/>
        <v>210</v>
      </c>
      <c r="M29" s="27">
        <f t="shared" si="3"/>
        <v>3.7949999999999999</v>
      </c>
      <c r="N29" s="27">
        <f t="shared" si="4"/>
        <v>3.7949999999999999</v>
      </c>
      <c r="O29" s="27">
        <f t="shared" si="9"/>
        <v>-581.77350000000092</v>
      </c>
      <c r="P29" s="27">
        <f t="shared" si="10"/>
        <v>581.77350000000092</v>
      </c>
      <c r="Q29" s="4"/>
      <c r="R29" s="4"/>
      <c r="S29" s="4"/>
    </row>
    <row r="30" spans="1:19">
      <c r="A30" s="30">
        <v>37043</v>
      </c>
      <c r="B30" s="3"/>
      <c r="C30" s="6">
        <v>22</v>
      </c>
      <c r="D30" s="29">
        <f t="shared" si="0"/>
        <v>10</v>
      </c>
      <c r="E30" s="29">
        <f t="shared" si="6"/>
        <v>220</v>
      </c>
      <c r="F30" s="29">
        <f t="shared" si="1"/>
        <v>-1523</v>
      </c>
      <c r="G30" s="34">
        <f>+Inputs!$D$2</f>
        <v>0.3795</v>
      </c>
      <c r="H30" s="2"/>
      <c r="I30" s="27">
        <f t="shared" si="7"/>
        <v>1743</v>
      </c>
      <c r="J30" s="27"/>
      <c r="K30" s="27">
        <f t="shared" si="2"/>
        <v>10</v>
      </c>
      <c r="L30" s="27">
        <f t="shared" si="8"/>
        <v>220</v>
      </c>
      <c r="M30" s="27">
        <f t="shared" si="3"/>
        <v>3.7949999999999999</v>
      </c>
      <c r="N30" s="27">
        <f t="shared" si="4"/>
        <v>3.7949999999999999</v>
      </c>
      <c r="O30" s="27">
        <f t="shared" si="9"/>
        <v>-577.97850000000096</v>
      </c>
      <c r="P30" s="27">
        <f t="shared" si="10"/>
        <v>577.97850000000096</v>
      </c>
      <c r="Q30" s="125"/>
    </row>
    <row r="31" spans="1:19">
      <c r="A31" s="31">
        <v>37073</v>
      </c>
      <c r="B31" s="3"/>
      <c r="C31" s="6">
        <v>23</v>
      </c>
      <c r="D31" s="29">
        <f t="shared" si="0"/>
        <v>10</v>
      </c>
      <c r="E31" s="29">
        <f t="shared" si="6"/>
        <v>230</v>
      </c>
      <c r="F31" s="29">
        <f t="shared" si="1"/>
        <v>-1513</v>
      </c>
      <c r="G31" s="34">
        <f>+Inputs!$D$2</f>
        <v>0.3795</v>
      </c>
      <c r="H31" s="2"/>
      <c r="I31" s="27">
        <f t="shared" si="7"/>
        <v>1743</v>
      </c>
      <c r="J31" s="27"/>
      <c r="K31" s="27">
        <f t="shared" si="2"/>
        <v>10</v>
      </c>
      <c r="L31" s="27">
        <f t="shared" si="8"/>
        <v>230</v>
      </c>
      <c r="M31" s="27">
        <f t="shared" si="3"/>
        <v>3.7949999999999999</v>
      </c>
      <c r="N31" s="27">
        <f t="shared" si="4"/>
        <v>3.7949999999999999</v>
      </c>
      <c r="O31" s="27">
        <f t="shared" si="9"/>
        <v>-574.183500000001</v>
      </c>
      <c r="P31" s="27">
        <f t="shared" si="10"/>
        <v>574.183500000001</v>
      </c>
      <c r="Q31" s="125"/>
    </row>
    <row r="32" spans="1:19">
      <c r="A32" s="30">
        <v>37104</v>
      </c>
      <c r="B32" s="3"/>
      <c r="C32" s="6">
        <v>24</v>
      </c>
      <c r="D32" s="29">
        <f t="shared" si="0"/>
        <v>10</v>
      </c>
      <c r="E32" s="29">
        <f t="shared" si="6"/>
        <v>240</v>
      </c>
      <c r="F32" s="29">
        <f t="shared" si="1"/>
        <v>-1503</v>
      </c>
      <c r="G32" s="34">
        <f>+Inputs!$D$2</f>
        <v>0.3795</v>
      </c>
      <c r="H32" s="2"/>
      <c r="I32" s="27">
        <f t="shared" si="7"/>
        <v>1743</v>
      </c>
      <c r="J32" s="27"/>
      <c r="K32" s="27">
        <f t="shared" si="2"/>
        <v>10</v>
      </c>
      <c r="L32" s="27">
        <f t="shared" si="8"/>
        <v>240</v>
      </c>
      <c r="M32" s="27">
        <f t="shared" si="3"/>
        <v>3.7949999999999999</v>
      </c>
      <c r="N32" s="27">
        <f t="shared" si="4"/>
        <v>3.7949999999999999</v>
      </c>
      <c r="O32" s="27">
        <f t="shared" si="9"/>
        <v>-570.38850000000105</v>
      </c>
      <c r="P32" s="27">
        <f t="shared" si="10"/>
        <v>570.38850000000105</v>
      </c>
      <c r="Q32" s="125"/>
    </row>
    <row r="33" spans="1:21">
      <c r="A33" s="31">
        <v>37135</v>
      </c>
      <c r="B33" s="3"/>
      <c r="C33" s="6">
        <v>25</v>
      </c>
      <c r="D33" s="29">
        <f t="shared" si="0"/>
        <v>10</v>
      </c>
      <c r="E33" s="29">
        <f t="shared" si="6"/>
        <v>250</v>
      </c>
      <c r="F33" s="29">
        <f t="shared" si="1"/>
        <v>-1493</v>
      </c>
      <c r="G33" s="34">
        <f>+Inputs!$D$2</f>
        <v>0.3795</v>
      </c>
      <c r="H33" s="2"/>
      <c r="I33" s="27">
        <f t="shared" si="7"/>
        <v>1743</v>
      </c>
      <c r="J33" s="27"/>
      <c r="K33" s="27">
        <f t="shared" si="2"/>
        <v>10</v>
      </c>
      <c r="L33" s="27">
        <f t="shared" si="8"/>
        <v>250</v>
      </c>
      <c r="M33" s="27">
        <f t="shared" si="3"/>
        <v>3.7949999999999999</v>
      </c>
      <c r="N33" s="27">
        <f t="shared" si="4"/>
        <v>3.7949999999999999</v>
      </c>
      <c r="O33" s="27">
        <f t="shared" si="9"/>
        <v>-566.59350000000109</v>
      </c>
      <c r="P33" s="27">
        <f t="shared" si="10"/>
        <v>566.59350000000109</v>
      </c>
      <c r="Q33" s="125"/>
    </row>
    <row r="34" spans="1:21">
      <c r="A34" s="30">
        <v>37165</v>
      </c>
      <c r="B34" s="3"/>
      <c r="C34" s="6">
        <v>26</v>
      </c>
      <c r="D34" s="29">
        <f t="shared" si="0"/>
        <v>10</v>
      </c>
      <c r="E34" s="29">
        <f t="shared" si="6"/>
        <v>260</v>
      </c>
      <c r="F34" s="29">
        <f t="shared" si="1"/>
        <v>-1483</v>
      </c>
      <c r="G34" s="34">
        <f>+Inputs!$D$2</f>
        <v>0.3795</v>
      </c>
      <c r="H34" s="2"/>
      <c r="I34" s="27">
        <f t="shared" si="7"/>
        <v>1743</v>
      </c>
      <c r="J34" s="27"/>
      <c r="K34" s="27">
        <f t="shared" si="2"/>
        <v>10</v>
      </c>
      <c r="L34" s="27">
        <f t="shared" si="8"/>
        <v>260</v>
      </c>
      <c r="M34" s="27">
        <f t="shared" si="3"/>
        <v>3.7949999999999999</v>
      </c>
      <c r="N34" s="27">
        <f t="shared" si="4"/>
        <v>3.7949999999999999</v>
      </c>
      <c r="O34" s="27">
        <f t="shared" si="9"/>
        <v>-562.79850000000113</v>
      </c>
      <c r="P34" s="27">
        <f t="shared" si="10"/>
        <v>562.79850000000113</v>
      </c>
      <c r="Q34" s="125"/>
    </row>
    <row r="35" spans="1:21">
      <c r="A35" s="31">
        <v>37196</v>
      </c>
      <c r="B35" s="3"/>
      <c r="C35" s="6">
        <v>27</v>
      </c>
      <c r="D35" s="29">
        <f t="shared" si="0"/>
        <v>10</v>
      </c>
      <c r="E35" s="29">
        <f t="shared" si="6"/>
        <v>270</v>
      </c>
      <c r="F35" s="29">
        <f t="shared" si="1"/>
        <v>-1473</v>
      </c>
      <c r="G35" s="34">
        <f>+Inputs!$D$2</f>
        <v>0.3795</v>
      </c>
      <c r="H35" s="2"/>
      <c r="I35" s="27">
        <f t="shared" si="7"/>
        <v>1743</v>
      </c>
      <c r="J35" s="27"/>
      <c r="K35" s="27">
        <f t="shared" si="2"/>
        <v>10</v>
      </c>
      <c r="L35" s="27">
        <f t="shared" si="8"/>
        <v>270</v>
      </c>
      <c r="M35" s="27">
        <f t="shared" si="3"/>
        <v>3.7949999999999999</v>
      </c>
      <c r="N35" s="27">
        <f t="shared" si="4"/>
        <v>3.7949999999999999</v>
      </c>
      <c r="O35" s="27">
        <f t="shared" si="9"/>
        <v>-559.00350000000117</v>
      </c>
      <c r="P35" s="27">
        <f t="shared" si="10"/>
        <v>559.00350000000117</v>
      </c>
    </row>
    <row r="36" spans="1:21">
      <c r="A36" s="30">
        <v>37226</v>
      </c>
      <c r="B36" s="3"/>
      <c r="C36" s="6">
        <v>28</v>
      </c>
      <c r="D36" s="29">
        <f t="shared" si="0"/>
        <v>10</v>
      </c>
      <c r="E36" s="29">
        <f t="shared" si="6"/>
        <v>280</v>
      </c>
      <c r="F36" s="29">
        <f t="shared" si="1"/>
        <v>-1463</v>
      </c>
      <c r="G36" s="34">
        <f>+Inputs!$D$2</f>
        <v>0.3795</v>
      </c>
      <c r="H36" s="2"/>
      <c r="I36" s="27">
        <f t="shared" si="7"/>
        <v>1743</v>
      </c>
      <c r="J36" s="27"/>
      <c r="K36" s="27">
        <f t="shared" si="2"/>
        <v>10</v>
      </c>
      <c r="L36" s="27">
        <f t="shared" si="8"/>
        <v>280</v>
      </c>
      <c r="M36" s="27">
        <f t="shared" si="3"/>
        <v>3.7949999999999999</v>
      </c>
      <c r="N36" s="27">
        <f t="shared" si="4"/>
        <v>3.7949999999999999</v>
      </c>
      <c r="O36" s="27">
        <f t="shared" si="9"/>
        <v>-555.20850000000121</v>
      </c>
      <c r="P36" s="27">
        <f t="shared" si="10"/>
        <v>555.20850000000121</v>
      </c>
    </row>
    <row r="37" spans="1:21">
      <c r="A37" s="31">
        <v>37257</v>
      </c>
      <c r="B37" s="3"/>
      <c r="C37" s="6">
        <v>29</v>
      </c>
      <c r="D37" s="29">
        <f t="shared" si="0"/>
        <v>10</v>
      </c>
      <c r="E37" s="29">
        <f t="shared" si="6"/>
        <v>290</v>
      </c>
      <c r="F37" s="29">
        <f t="shared" si="1"/>
        <v>-1453</v>
      </c>
      <c r="G37" s="34">
        <f>+Inputs!$D$2</f>
        <v>0.3795</v>
      </c>
      <c r="H37" s="2"/>
      <c r="I37" s="27">
        <f t="shared" si="7"/>
        <v>1743</v>
      </c>
      <c r="J37" s="27"/>
      <c r="K37" s="27">
        <f t="shared" si="2"/>
        <v>10</v>
      </c>
      <c r="L37" s="27">
        <f t="shared" si="8"/>
        <v>290</v>
      </c>
      <c r="M37" s="27">
        <f t="shared" si="3"/>
        <v>3.7949999999999999</v>
      </c>
      <c r="N37" s="27">
        <f t="shared" si="4"/>
        <v>3.7949999999999999</v>
      </c>
      <c r="O37" s="27">
        <f t="shared" si="9"/>
        <v>-551.41350000000125</v>
      </c>
      <c r="P37" s="27">
        <f t="shared" si="10"/>
        <v>551.41350000000125</v>
      </c>
    </row>
    <row r="38" spans="1:21">
      <c r="A38" s="30">
        <v>37288</v>
      </c>
      <c r="B38" s="3"/>
      <c r="C38" s="6">
        <v>30</v>
      </c>
      <c r="D38" s="29">
        <f t="shared" si="0"/>
        <v>10</v>
      </c>
      <c r="E38" s="29">
        <f t="shared" si="6"/>
        <v>300</v>
      </c>
      <c r="F38" s="29">
        <f t="shared" si="1"/>
        <v>-1443</v>
      </c>
      <c r="G38" s="34">
        <f>+Inputs!$D$2</f>
        <v>0.3795</v>
      </c>
      <c r="H38" s="2"/>
      <c r="I38" s="27">
        <f t="shared" si="7"/>
        <v>1743</v>
      </c>
      <c r="J38" s="27"/>
      <c r="K38" s="27">
        <f t="shared" si="2"/>
        <v>10</v>
      </c>
      <c r="L38" s="27">
        <f t="shared" si="8"/>
        <v>300</v>
      </c>
      <c r="M38" s="27">
        <f t="shared" si="3"/>
        <v>3.7949999999999999</v>
      </c>
      <c r="N38" s="27">
        <f t="shared" si="4"/>
        <v>3.7949999999999999</v>
      </c>
      <c r="O38" s="27">
        <f t="shared" si="9"/>
        <v>-547.61850000000129</v>
      </c>
      <c r="P38" s="27">
        <f t="shared" si="10"/>
        <v>547.61850000000129</v>
      </c>
    </row>
    <row r="39" spans="1:21">
      <c r="A39" s="31">
        <v>37316</v>
      </c>
      <c r="B39" s="2"/>
      <c r="C39" s="6">
        <v>31</v>
      </c>
      <c r="D39" s="29">
        <f t="shared" si="0"/>
        <v>10</v>
      </c>
      <c r="E39" s="29">
        <f t="shared" si="6"/>
        <v>310</v>
      </c>
      <c r="F39" s="29">
        <f t="shared" si="1"/>
        <v>-1433</v>
      </c>
      <c r="G39" s="34">
        <f>+Inputs!$D$2</f>
        <v>0.3795</v>
      </c>
      <c r="H39" s="2"/>
      <c r="I39" s="27">
        <f t="shared" si="7"/>
        <v>1743</v>
      </c>
      <c r="J39" s="27"/>
      <c r="K39" s="27">
        <f t="shared" si="2"/>
        <v>10</v>
      </c>
      <c r="L39" s="27">
        <f t="shared" si="8"/>
        <v>310</v>
      </c>
      <c r="M39" s="27">
        <f t="shared" si="3"/>
        <v>3.7949999999999999</v>
      </c>
      <c r="N39" s="27">
        <f t="shared" si="4"/>
        <v>3.7949999999999999</v>
      </c>
      <c r="O39" s="27">
        <f t="shared" si="9"/>
        <v>-543.82350000000133</v>
      </c>
      <c r="P39" s="27">
        <f t="shared" si="10"/>
        <v>543.82350000000133</v>
      </c>
    </row>
    <row r="40" spans="1:21">
      <c r="A40" s="30">
        <v>37347</v>
      </c>
      <c r="B40" s="2"/>
      <c r="C40" s="6">
        <v>32</v>
      </c>
      <c r="D40" s="29">
        <f t="shared" si="0"/>
        <v>10</v>
      </c>
      <c r="E40" s="29">
        <f t="shared" si="6"/>
        <v>320</v>
      </c>
      <c r="F40" s="29">
        <f t="shared" si="1"/>
        <v>-1423</v>
      </c>
      <c r="G40" s="34">
        <f>+Inputs!$D$2</f>
        <v>0.3795</v>
      </c>
      <c r="H40" s="2"/>
      <c r="I40" s="27">
        <f t="shared" si="7"/>
        <v>1743</v>
      </c>
      <c r="J40" s="2"/>
      <c r="K40" s="27">
        <f t="shared" si="2"/>
        <v>10</v>
      </c>
      <c r="L40" s="27">
        <f t="shared" si="8"/>
        <v>320</v>
      </c>
      <c r="M40" s="27">
        <f t="shared" si="3"/>
        <v>3.7949999999999999</v>
      </c>
      <c r="N40" s="27">
        <f t="shared" si="4"/>
        <v>3.7949999999999999</v>
      </c>
      <c r="O40" s="27">
        <f t="shared" si="9"/>
        <v>-540.02850000000137</v>
      </c>
      <c r="P40" s="27">
        <f t="shared" si="10"/>
        <v>540.02850000000137</v>
      </c>
    </row>
    <row r="41" spans="1:21">
      <c r="A41" s="31">
        <v>37377</v>
      </c>
      <c r="C41" s="6">
        <v>33</v>
      </c>
      <c r="D41" s="29">
        <f t="shared" ref="D41:D72" si="12">ROUND(-(+$B$9/180)*1,0)</f>
        <v>10</v>
      </c>
      <c r="E41" s="29">
        <f t="shared" si="6"/>
        <v>330</v>
      </c>
      <c r="F41" s="29">
        <f t="shared" ref="F41:F72" si="13">$B$9+E41</f>
        <v>-1413</v>
      </c>
      <c r="G41" s="34">
        <f>+Inputs!$D$2</f>
        <v>0.3795</v>
      </c>
      <c r="I41" s="27">
        <f t="shared" si="7"/>
        <v>1743</v>
      </c>
      <c r="K41" s="27">
        <f t="shared" ref="K41:K72" si="14">D41</f>
        <v>10</v>
      </c>
      <c r="L41" s="27">
        <f t="shared" si="8"/>
        <v>330</v>
      </c>
      <c r="M41" s="27">
        <f t="shared" ref="M41:M72" si="15">K41*G41</f>
        <v>3.7949999999999999</v>
      </c>
      <c r="N41" s="27">
        <f t="shared" ref="N41:N72" si="16">M41-J41</f>
        <v>3.7949999999999999</v>
      </c>
      <c r="O41" s="27">
        <f t="shared" si="9"/>
        <v>-536.23350000000141</v>
      </c>
      <c r="P41" s="27">
        <f t="shared" si="10"/>
        <v>536.23350000000141</v>
      </c>
    </row>
    <row r="42" spans="1:21">
      <c r="A42" s="30">
        <v>37408</v>
      </c>
      <c r="C42" s="6">
        <v>34</v>
      </c>
      <c r="D42" s="29">
        <f t="shared" si="12"/>
        <v>10</v>
      </c>
      <c r="E42" s="29">
        <f t="shared" ref="E42:E73" si="17">+E41+D42</f>
        <v>340</v>
      </c>
      <c r="F42" s="29">
        <f t="shared" si="13"/>
        <v>-1403</v>
      </c>
      <c r="G42" s="34">
        <f>+Inputs!$D$2</f>
        <v>0.3795</v>
      </c>
      <c r="I42" s="27">
        <f t="shared" ref="I42:I73" si="18">+I41+H42</f>
        <v>1743</v>
      </c>
      <c r="K42" s="27">
        <f t="shared" si="14"/>
        <v>10</v>
      </c>
      <c r="L42" s="27">
        <f t="shared" ref="L42:L73" si="19">+L41+K42</f>
        <v>340</v>
      </c>
      <c r="M42" s="27">
        <f t="shared" si="15"/>
        <v>3.7949999999999999</v>
      </c>
      <c r="N42" s="27">
        <f t="shared" si="16"/>
        <v>3.7949999999999999</v>
      </c>
      <c r="O42" s="27">
        <f t="shared" ref="O42:O73" si="20">+O41+N42</f>
        <v>-532.43850000000145</v>
      </c>
      <c r="P42" s="27">
        <f t="shared" ref="P42:P73" si="21">P41-N42</f>
        <v>532.43850000000145</v>
      </c>
    </row>
    <row r="43" spans="1:21">
      <c r="A43" s="31">
        <v>37438</v>
      </c>
      <c r="C43" s="6">
        <v>35</v>
      </c>
      <c r="D43" s="29">
        <f t="shared" si="12"/>
        <v>10</v>
      </c>
      <c r="E43" s="29">
        <f t="shared" si="17"/>
        <v>350</v>
      </c>
      <c r="F43" s="29">
        <f t="shared" si="13"/>
        <v>-1393</v>
      </c>
      <c r="G43" s="34">
        <f>+Inputs!$D$2</f>
        <v>0.3795</v>
      </c>
      <c r="I43" s="27">
        <f t="shared" si="18"/>
        <v>1743</v>
      </c>
      <c r="K43" s="27">
        <f t="shared" si="14"/>
        <v>10</v>
      </c>
      <c r="L43" s="27">
        <f t="shared" si="19"/>
        <v>350</v>
      </c>
      <c r="M43" s="27">
        <f t="shared" si="15"/>
        <v>3.7949999999999999</v>
      </c>
      <c r="N43" s="27">
        <f t="shared" si="16"/>
        <v>3.7949999999999999</v>
      </c>
      <c r="O43" s="27">
        <f t="shared" si="20"/>
        <v>-528.6435000000015</v>
      </c>
      <c r="P43" s="27">
        <f t="shared" si="21"/>
        <v>528.6435000000015</v>
      </c>
    </row>
    <row r="44" spans="1:21">
      <c r="A44" s="30">
        <v>37469</v>
      </c>
      <c r="C44" s="6">
        <v>36</v>
      </c>
      <c r="D44" s="29">
        <f t="shared" si="12"/>
        <v>10</v>
      </c>
      <c r="E44" s="29">
        <f t="shared" si="17"/>
        <v>360</v>
      </c>
      <c r="F44" s="29">
        <f t="shared" si="13"/>
        <v>-1383</v>
      </c>
      <c r="G44" s="34">
        <f>+Inputs!$D$2</f>
        <v>0.3795</v>
      </c>
      <c r="I44" s="27">
        <f t="shared" si="18"/>
        <v>1743</v>
      </c>
      <c r="K44" s="27">
        <f t="shared" si="14"/>
        <v>10</v>
      </c>
      <c r="L44" s="27">
        <f t="shared" si="19"/>
        <v>360</v>
      </c>
      <c r="M44" s="27">
        <f t="shared" si="15"/>
        <v>3.7949999999999999</v>
      </c>
      <c r="N44" s="27">
        <f t="shared" si="16"/>
        <v>3.7949999999999999</v>
      </c>
      <c r="O44" s="27">
        <f t="shared" si="20"/>
        <v>-524.84850000000154</v>
      </c>
      <c r="P44" s="27">
        <f t="shared" si="21"/>
        <v>524.84850000000154</v>
      </c>
      <c r="U44" s="108"/>
    </row>
    <row r="45" spans="1:21">
      <c r="A45" s="31">
        <v>37500</v>
      </c>
      <c r="C45" s="6">
        <v>37</v>
      </c>
      <c r="D45" s="29">
        <f t="shared" si="12"/>
        <v>10</v>
      </c>
      <c r="E45" s="29">
        <f t="shared" si="17"/>
        <v>370</v>
      </c>
      <c r="F45" s="29">
        <f t="shared" si="13"/>
        <v>-1373</v>
      </c>
      <c r="G45" s="34">
        <f>+Inputs!$D$2</f>
        <v>0.3795</v>
      </c>
      <c r="I45" s="27">
        <f t="shared" si="18"/>
        <v>1743</v>
      </c>
      <c r="K45" s="27">
        <f t="shared" si="14"/>
        <v>10</v>
      </c>
      <c r="L45" s="27">
        <f t="shared" si="19"/>
        <v>370</v>
      </c>
      <c r="M45" s="27">
        <f t="shared" si="15"/>
        <v>3.7949999999999999</v>
      </c>
      <c r="N45" s="27">
        <f t="shared" si="16"/>
        <v>3.7949999999999999</v>
      </c>
      <c r="O45" s="27">
        <f t="shared" si="20"/>
        <v>-521.05350000000158</v>
      </c>
      <c r="P45" s="27">
        <f t="shared" si="21"/>
        <v>521.05350000000158</v>
      </c>
      <c r="U45" s="108"/>
    </row>
    <row r="46" spans="1:21">
      <c r="A46" s="30">
        <v>37530</v>
      </c>
      <c r="C46" s="6">
        <v>38</v>
      </c>
      <c r="D46" s="29">
        <f t="shared" si="12"/>
        <v>10</v>
      </c>
      <c r="E46" s="29">
        <f t="shared" si="17"/>
        <v>380</v>
      </c>
      <c r="F46" s="29">
        <f t="shared" si="13"/>
        <v>-1363</v>
      </c>
      <c r="G46" s="34">
        <f>+Inputs!$D$2</f>
        <v>0.3795</v>
      </c>
      <c r="I46" s="27">
        <f t="shared" si="18"/>
        <v>1743</v>
      </c>
      <c r="K46" s="27">
        <f t="shared" si="14"/>
        <v>10</v>
      </c>
      <c r="L46" s="27">
        <f t="shared" si="19"/>
        <v>380</v>
      </c>
      <c r="M46" s="27">
        <f t="shared" si="15"/>
        <v>3.7949999999999999</v>
      </c>
      <c r="N46" s="27">
        <f t="shared" si="16"/>
        <v>3.7949999999999999</v>
      </c>
      <c r="O46" s="27">
        <f t="shared" si="20"/>
        <v>-517.25850000000162</v>
      </c>
      <c r="P46" s="27">
        <f t="shared" si="21"/>
        <v>517.25850000000162</v>
      </c>
      <c r="U46" s="108"/>
    </row>
    <row r="47" spans="1:21">
      <c r="A47" s="31">
        <v>37561</v>
      </c>
      <c r="C47" s="6">
        <v>39</v>
      </c>
      <c r="D47" s="29">
        <f t="shared" si="12"/>
        <v>10</v>
      </c>
      <c r="E47" s="29">
        <f t="shared" si="17"/>
        <v>390</v>
      </c>
      <c r="F47" s="29">
        <f t="shared" si="13"/>
        <v>-1353</v>
      </c>
      <c r="G47" s="34">
        <f>+Inputs!$D$2</f>
        <v>0.3795</v>
      </c>
      <c r="I47" s="27">
        <f t="shared" si="18"/>
        <v>1743</v>
      </c>
      <c r="K47" s="27">
        <f t="shared" si="14"/>
        <v>10</v>
      </c>
      <c r="L47" s="27">
        <f t="shared" si="19"/>
        <v>390</v>
      </c>
      <c r="M47" s="27">
        <f t="shared" si="15"/>
        <v>3.7949999999999999</v>
      </c>
      <c r="N47" s="27">
        <f t="shared" si="16"/>
        <v>3.7949999999999999</v>
      </c>
      <c r="O47" s="27">
        <f t="shared" si="20"/>
        <v>-513.46350000000166</v>
      </c>
      <c r="P47" s="27">
        <f t="shared" si="21"/>
        <v>513.46350000000166</v>
      </c>
      <c r="U47" s="108"/>
    </row>
    <row r="48" spans="1:21">
      <c r="A48" s="30">
        <v>37591</v>
      </c>
      <c r="C48" s="6">
        <v>40</v>
      </c>
      <c r="D48" s="29">
        <f t="shared" si="12"/>
        <v>10</v>
      </c>
      <c r="E48" s="29">
        <f t="shared" si="17"/>
        <v>400</v>
      </c>
      <c r="F48" s="29">
        <f t="shared" si="13"/>
        <v>-1343</v>
      </c>
      <c r="G48" s="34">
        <f>+Inputs!$D$2</f>
        <v>0.3795</v>
      </c>
      <c r="I48" s="27">
        <f t="shared" si="18"/>
        <v>1743</v>
      </c>
      <c r="K48" s="27">
        <f t="shared" si="14"/>
        <v>10</v>
      </c>
      <c r="L48" s="27">
        <f t="shared" si="19"/>
        <v>400</v>
      </c>
      <c r="M48" s="27">
        <f t="shared" si="15"/>
        <v>3.7949999999999999</v>
      </c>
      <c r="N48" s="27">
        <f t="shared" si="16"/>
        <v>3.7949999999999999</v>
      </c>
      <c r="O48" s="27">
        <f t="shared" si="20"/>
        <v>-509.66850000000164</v>
      </c>
      <c r="P48" s="27">
        <f t="shared" si="21"/>
        <v>509.66850000000164</v>
      </c>
      <c r="U48" s="108"/>
    </row>
    <row r="49" spans="1:21">
      <c r="A49" s="31">
        <v>37622</v>
      </c>
      <c r="C49" s="6">
        <v>41</v>
      </c>
      <c r="D49" s="29">
        <f t="shared" si="12"/>
        <v>10</v>
      </c>
      <c r="E49" s="29">
        <f t="shared" si="17"/>
        <v>410</v>
      </c>
      <c r="F49" s="29">
        <f t="shared" si="13"/>
        <v>-1333</v>
      </c>
      <c r="G49" s="34">
        <f>+Inputs!$D$2</f>
        <v>0.3795</v>
      </c>
      <c r="I49" s="27">
        <f t="shared" si="18"/>
        <v>1743</v>
      </c>
      <c r="K49" s="27">
        <f t="shared" si="14"/>
        <v>10</v>
      </c>
      <c r="L49" s="27">
        <f t="shared" si="19"/>
        <v>410</v>
      </c>
      <c r="M49" s="27">
        <f t="shared" si="15"/>
        <v>3.7949999999999999</v>
      </c>
      <c r="N49" s="27">
        <f t="shared" si="16"/>
        <v>3.7949999999999999</v>
      </c>
      <c r="O49" s="27">
        <f t="shared" si="20"/>
        <v>-505.87350000000163</v>
      </c>
      <c r="P49" s="27">
        <f t="shared" si="21"/>
        <v>505.87350000000163</v>
      </c>
      <c r="U49" s="108"/>
    </row>
    <row r="50" spans="1:21">
      <c r="A50" s="30">
        <v>37653</v>
      </c>
      <c r="C50" s="6">
        <v>42</v>
      </c>
      <c r="D50" s="29">
        <f t="shared" si="12"/>
        <v>10</v>
      </c>
      <c r="E50" s="29">
        <f t="shared" si="17"/>
        <v>420</v>
      </c>
      <c r="F50" s="29">
        <f t="shared" si="13"/>
        <v>-1323</v>
      </c>
      <c r="G50" s="34">
        <f>+Inputs!$D$2</f>
        <v>0.3795</v>
      </c>
      <c r="I50" s="27">
        <f t="shared" si="18"/>
        <v>1743</v>
      </c>
      <c r="K50" s="27">
        <f t="shared" si="14"/>
        <v>10</v>
      </c>
      <c r="L50" s="27">
        <f t="shared" si="19"/>
        <v>420</v>
      </c>
      <c r="M50" s="27">
        <f t="shared" si="15"/>
        <v>3.7949999999999999</v>
      </c>
      <c r="N50" s="27">
        <f t="shared" si="16"/>
        <v>3.7949999999999999</v>
      </c>
      <c r="O50" s="27">
        <f t="shared" si="20"/>
        <v>-502.07850000000161</v>
      </c>
      <c r="P50" s="27">
        <f t="shared" si="21"/>
        <v>502.07850000000161</v>
      </c>
      <c r="U50" s="108"/>
    </row>
    <row r="51" spans="1:21">
      <c r="A51" s="31">
        <v>37681</v>
      </c>
      <c r="C51" s="6">
        <v>43</v>
      </c>
      <c r="D51" s="29">
        <f t="shared" si="12"/>
        <v>10</v>
      </c>
      <c r="E51" s="29">
        <f t="shared" si="17"/>
        <v>430</v>
      </c>
      <c r="F51" s="29">
        <f t="shared" si="13"/>
        <v>-1313</v>
      </c>
      <c r="G51" s="34">
        <f>+Inputs!$D$2</f>
        <v>0.3795</v>
      </c>
      <c r="I51" s="27">
        <f t="shared" si="18"/>
        <v>1743</v>
      </c>
      <c r="K51" s="27">
        <f t="shared" si="14"/>
        <v>10</v>
      </c>
      <c r="L51" s="27">
        <f t="shared" si="19"/>
        <v>430</v>
      </c>
      <c r="M51" s="27">
        <f t="shared" si="15"/>
        <v>3.7949999999999999</v>
      </c>
      <c r="N51" s="27">
        <f t="shared" si="16"/>
        <v>3.7949999999999999</v>
      </c>
      <c r="O51" s="27">
        <f t="shared" si="20"/>
        <v>-498.2835000000016</v>
      </c>
      <c r="P51" s="27">
        <f t="shared" si="21"/>
        <v>498.2835000000016</v>
      </c>
      <c r="U51" s="108"/>
    </row>
    <row r="52" spans="1:21">
      <c r="A52" s="30">
        <v>37712</v>
      </c>
      <c r="C52" s="6">
        <v>44</v>
      </c>
      <c r="D52" s="29">
        <f t="shared" si="12"/>
        <v>10</v>
      </c>
      <c r="E52" s="29">
        <f t="shared" si="17"/>
        <v>440</v>
      </c>
      <c r="F52" s="29">
        <f t="shared" si="13"/>
        <v>-1303</v>
      </c>
      <c r="G52" s="34">
        <f>+Inputs!$D$2</f>
        <v>0.3795</v>
      </c>
      <c r="I52" s="27">
        <f t="shared" si="18"/>
        <v>1743</v>
      </c>
      <c r="K52" s="27">
        <f t="shared" si="14"/>
        <v>10</v>
      </c>
      <c r="L52" s="27">
        <f t="shared" si="19"/>
        <v>440</v>
      </c>
      <c r="M52" s="27">
        <f t="shared" si="15"/>
        <v>3.7949999999999999</v>
      </c>
      <c r="N52" s="27">
        <f t="shared" si="16"/>
        <v>3.7949999999999999</v>
      </c>
      <c r="O52" s="27">
        <f t="shared" si="20"/>
        <v>-494.48850000000158</v>
      </c>
      <c r="P52" s="27">
        <f t="shared" si="21"/>
        <v>494.48850000000158</v>
      </c>
      <c r="U52" s="108"/>
    </row>
    <row r="53" spans="1:21">
      <c r="A53" s="31">
        <v>37742</v>
      </c>
      <c r="C53" s="6">
        <v>45</v>
      </c>
      <c r="D53" s="29">
        <f t="shared" si="12"/>
        <v>10</v>
      </c>
      <c r="E53" s="29">
        <f t="shared" si="17"/>
        <v>450</v>
      </c>
      <c r="F53" s="29">
        <f t="shared" si="13"/>
        <v>-1293</v>
      </c>
      <c r="G53" s="34">
        <f>+Inputs!$D$3</f>
        <v>0.37951000000000001</v>
      </c>
      <c r="I53" s="27">
        <f t="shared" si="18"/>
        <v>1743</v>
      </c>
      <c r="K53" s="27">
        <f t="shared" si="14"/>
        <v>10</v>
      </c>
      <c r="L53" s="27">
        <f t="shared" si="19"/>
        <v>450</v>
      </c>
      <c r="M53" s="27">
        <f t="shared" si="15"/>
        <v>3.7951000000000001</v>
      </c>
      <c r="N53" s="27">
        <f t="shared" si="16"/>
        <v>3.7951000000000001</v>
      </c>
      <c r="O53" s="27">
        <f t="shared" si="20"/>
        <v>-490.69340000000159</v>
      </c>
      <c r="P53" s="27">
        <f t="shared" si="21"/>
        <v>490.69340000000159</v>
      </c>
      <c r="U53" s="108"/>
    </row>
    <row r="54" spans="1:21">
      <c r="A54" s="30">
        <v>37773</v>
      </c>
      <c r="C54" s="6">
        <v>46</v>
      </c>
      <c r="D54" s="29">
        <f t="shared" si="12"/>
        <v>10</v>
      </c>
      <c r="E54" s="29">
        <f t="shared" si="17"/>
        <v>460</v>
      </c>
      <c r="F54" s="29">
        <f t="shared" si="13"/>
        <v>-1283</v>
      </c>
      <c r="G54" s="34">
        <f>+Inputs!$D$3</f>
        <v>0.37951000000000001</v>
      </c>
      <c r="I54" s="27">
        <f t="shared" si="18"/>
        <v>1743</v>
      </c>
      <c r="K54" s="27">
        <f t="shared" si="14"/>
        <v>10</v>
      </c>
      <c r="L54" s="27">
        <f t="shared" si="19"/>
        <v>460</v>
      </c>
      <c r="M54" s="27">
        <f t="shared" si="15"/>
        <v>3.7951000000000001</v>
      </c>
      <c r="N54" s="27">
        <f t="shared" si="16"/>
        <v>3.7951000000000001</v>
      </c>
      <c r="O54" s="27">
        <f t="shared" si="20"/>
        <v>-486.8983000000016</v>
      </c>
      <c r="P54" s="27">
        <f t="shared" si="21"/>
        <v>486.8983000000016</v>
      </c>
      <c r="U54" s="108"/>
    </row>
    <row r="55" spans="1:21">
      <c r="A55" s="31">
        <v>37803</v>
      </c>
      <c r="C55" s="6">
        <v>47</v>
      </c>
      <c r="D55" s="29">
        <f t="shared" si="12"/>
        <v>10</v>
      </c>
      <c r="E55" s="29">
        <f t="shared" si="17"/>
        <v>470</v>
      </c>
      <c r="F55" s="29">
        <f t="shared" si="13"/>
        <v>-1273</v>
      </c>
      <c r="G55" s="34">
        <f>+Inputs!$D$3</f>
        <v>0.37951000000000001</v>
      </c>
      <c r="I55" s="27">
        <f t="shared" si="18"/>
        <v>1743</v>
      </c>
      <c r="K55" s="27">
        <f t="shared" si="14"/>
        <v>10</v>
      </c>
      <c r="L55" s="27">
        <f t="shared" si="19"/>
        <v>470</v>
      </c>
      <c r="M55" s="27">
        <f t="shared" si="15"/>
        <v>3.7951000000000001</v>
      </c>
      <c r="N55" s="27">
        <f t="shared" si="16"/>
        <v>3.7951000000000001</v>
      </c>
      <c r="O55" s="27">
        <f t="shared" si="20"/>
        <v>-483.10320000000161</v>
      </c>
      <c r="P55" s="27">
        <f t="shared" si="21"/>
        <v>483.10320000000161</v>
      </c>
      <c r="U55" s="108"/>
    </row>
    <row r="56" spans="1:21">
      <c r="A56" s="30">
        <v>37834</v>
      </c>
      <c r="C56" s="6">
        <v>48</v>
      </c>
      <c r="D56" s="29">
        <f t="shared" si="12"/>
        <v>10</v>
      </c>
      <c r="E56" s="29">
        <f t="shared" si="17"/>
        <v>480</v>
      </c>
      <c r="F56" s="29">
        <f t="shared" si="13"/>
        <v>-1263</v>
      </c>
      <c r="G56" s="34">
        <f>+Inputs!$D$3</f>
        <v>0.37951000000000001</v>
      </c>
      <c r="I56" s="27">
        <f t="shared" si="18"/>
        <v>1743</v>
      </c>
      <c r="K56" s="27">
        <f t="shared" si="14"/>
        <v>10</v>
      </c>
      <c r="L56" s="27">
        <f t="shared" si="19"/>
        <v>480</v>
      </c>
      <c r="M56" s="27">
        <f t="shared" si="15"/>
        <v>3.7951000000000001</v>
      </c>
      <c r="N56" s="27">
        <f t="shared" si="16"/>
        <v>3.7951000000000001</v>
      </c>
      <c r="O56" s="27">
        <f t="shared" si="20"/>
        <v>-479.30810000000162</v>
      </c>
      <c r="P56" s="27">
        <f t="shared" si="21"/>
        <v>479.30810000000162</v>
      </c>
    </row>
    <row r="57" spans="1:21">
      <c r="A57" s="31">
        <v>37865</v>
      </c>
      <c r="C57" s="6">
        <v>49</v>
      </c>
      <c r="D57" s="29">
        <f t="shared" si="12"/>
        <v>10</v>
      </c>
      <c r="E57" s="29">
        <f t="shared" si="17"/>
        <v>490</v>
      </c>
      <c r="F57" s="29">
        <f t="shared" si="13"/>
        <v>-1253</v>
      </c>
      <c r="G57" s="34">
        <f>+Inputs!$D$3</f>
        <v>0.37951000000000001</v>
      </c>
      <c r="I57" s="27">
        <f t="shared" si="18"/>
        <v>1743</v>
      </c>
      <c r="K57" s="27">
        <f t="shared" si="14"/>
        <v>10</v>
      </c>
      <c r="L57" s="27">
        <f t="shared" si="19"/>
        <v>490</v>
      </c>
      <c r="M57" s="27">
        <f t="shared" si="15"/>
        <v>3.7951000000000001</v>
      </c>
      <c r="N57" s="27">
        <f t="shared" si="16"/>
        <v>3.7951000000000001</v>
      </c>
      <c r="O57" s="27">
        <f t="shared" si="20"/>
        <v>-475.51300000000163</v>
      </c>
      <c r="P57" s="27">
        <f t="shared" si="21"/>
        <v>475.51300000000163</v>
      </c>
    </row>
    <row r="58" spans="1:21">
      <c r="A58" s="30">
        <v>37895</v>
      </c>
      <c r="C58" s="6">
        <v>50</v>
      </c>
      <c r="D58" s="29">
        <f t="shared" si="12"/>
        <v>10</v>
      </c>
      <c r="E58" s="29">
        <f t="shared" si="17"/>
        <v>500</v>
      </c>
      <c r="F58" s="29">
        <f t="shared" si="13"/>
        <v>-1243</v>
      </c>
      <c r="G58" s="34">
        <f>+Inputs!$D$3</f>
        <v>0.37951000000000001</v>
      </c>
      <c r="I58" s="27">
        <f t="shared" si="18"/>
        <v>1743</v>
      </c>
      <c r="K58" s="27">
        <f t="shared" si="14"/>
        <v>10</v>
      </c>
      <c r="L58" s="27">
        <f t="shared" si="19"/>
        <v>500</v>
      </c>
      <c r="M58" s="27">
        <f t="shared" si="15"/>
        <v>3.7951000000000001</v>
      </c>
      <c r="N58" s="27">
        <f t="shared" si="16"/>
        <v>3.7951000000000001</v>
      </c>
      <c r="O58" s="27">
        <f t="shared" si="20"/>
        <v>-471.71790000000163</v>
      </c>
      <c r="P58" s="27">
        <f t="shared" si="21"/>
        <v>471.71790000000163</v>
      </c>
    </row>
    <row r="59" spans="1:21">
      <c r="A59" s="31">
        <v>37926</v>
      </c>
      <c r="C59" s="6">
        <v>51</v>
      </c>
      <c r="D59" s="29">
        <f t="shared" si="12"/>
        <v>10</v>
      </c>
      <c r="E59" s="29">
        <f t="shared" si="17"/>
        <v>510</v>
      </c>
      <c r="F59" s="29">
        <f t="shared" si="13"/>
        <v>-1233</v>
      </c>
      <c r="G59" s="34">
        <f>+Inputs!$D$3</f>
        <v>0.37951000000000001</v>
      </c>
      <c r="I59" s="27">
        <f t="shared" si="18"/>
        <v>1743</v>
      </c>
      <c r="K59" s="27">
        <f t="shared" si="14"/>
        <v>10</v>
      </c>
      <c r="L59" s="27">
        <f t="shared" si="19"/>
        <v>510</v>
      </c>
      <c r="M59" s="27">
        <f t="shared" si="15"/>
        <v>3.7951000000000001</v>
      </c>
      <c r="N59" s="27">
        <f t="shared" si="16"/>
        <v>3.7951000000000001</v>
      </c>
      <c r="O59" s="27">
        <f t="shared" si="20"/>
        <v>-467.92280000000164</v>
      </c>
      <c r="P59" s="27">
        <f t="shared" si="21"/>
        <v>467.92280000000164</v>
      </c>
    </row>
    <row r="60" spans="1:21">
      <c r="A60" s="30">
        <v>37956</v>
      </c>
      <c r="C60" s="6">
        <v>52</v>
      </c>
      <c r="D60" s="29">
        <f t="shared" si="12"/>
        <v>10</v>
      </c>
      <c r="E60" s="29">
        <f t="shared" si="17"/>
        <v>520</v>
      </c>
      <c r="F60" s="29">
        <f t="shared" si="13"/>
        <v>-1223</v>
      </c>
      <c r="G60" s="34">
        <f>+Inputs!$D$3</f>
        <v>0.37951000000000001</v>
      </c>
      <c r="I60" s="27">
        <f t="shared" si="18"/>
        <v>1743</v>
      </c>
      <c r="K60" s="27">
        <f t="shared" si="14"/>
        <v>10</v>
      </c>
      <c r="L60" s="27">
        <f t="shared" si="19"/>
        <v>520</v>
      </c>
      <c r="M60" s="27">
        <f t="shared" si="15"/>
        <v>3.7951000000000001</v>
      </c>
      <c r="N60" s="27">
        <f t="shared" si="16"/>
        <v>3.7951000000000001</v>
      </c>
      <c r="O60" s="27">
        <f t="shared" si="20"/>
        <v>-464.12770000000165</v>
      </c>
      <c r="P60" s="27">
        <f t="shared" si="21"/>
        <v>464.12770000000165</v>
      </c>
    </row>
    <row r="61" spans="1:21">
      <c r="A61" s="31">
        <v>37987</v>
      </c>
      <c r="C61" s="6">
        <v>53</v>
      </c>
      <c r="D61" s="29">
        <f t="shared" si="12"/>
        <v>10</v>
      </c>
      <c r="E61" s="29">
        <f t="shared" si="17"/>
        <v>530</v>
      </c>
      <c r="F61" s="29">
        <f t="shared" si="13"/>
        <v>-1213</v>
      </c>
      <c r="G61" s="34">
        <f>+Inputs!$D$3</f>
        <v>0.37951000000000001</v>
      </c>
      <c r="I61" s="27">
        <f t="shared" si="18"/>
        <v>1743</v>
      </c>
      <c r="K61" s="27">
        <f t="shared" si="14"/>
        <v>10</v>
      </c>
      <c r="L61" s="27">
        <f t="shared" si="19"/>
        <v>530</v>
      </c>
      <c r="M61" s="27">
        <f t="shared" si="15"/>
        <v>3.7951000000000001</v>
      </c>
      <c r="N61" s="27">
        <f t="shared" si="16"/>
        <v>3.7951000000000001</v>
      </c>
      <c r="O61" s="27">
        <f t="shared" si="20"/>
        <v>-460.33260000000166</v>
      </c>
      <c r="P61" s="27">
        <f t="shared" si="21"/>
        <v>460.33260000000166</v>
      </c>
    </row>
    <row r="62" spans="1:21">
      <c r="A62" s="30">
        <v>38018</v>
      </c>
      <c r="C62" s="6">
        <v>54</v>
      </c>
      <c r="D62" s="29">
        <f t="shared" si="12"/>
        <v>10</v>
      </c>
      <c r="E62" s="29">
        <f t="shared" si="17"/>
        <v>540</v>
      </c>
      <c r="F62" s="29">
        <f t="shared" si="13"/>
        <v>-1203</v>
      </c>
      <c r="G62" s="34">
        <f>+Inputs!$D$3</f>
        <v>0.37951000000000001</v>
      </c>
      <c r="I62" s="27">
        <f t="shared" si="18"/>
        <v>1743</v>
      </c>
      <c r="K62" s="27">
        <f t="shared" si="14"/>
        <v>10</v>
      </c>
      <c r="L62" s="27">
        <f t="shared" si="19"/>
        <v>540</v>
      </c>
      <c r="M62" s="27">
        <f t="shared" si="15"/>
        <v>3.7951000000000001</v>
      </c>
      <c r="N62" s="27">
        <f t="shared" si="16"/>
        <v>3.7951000000000001</v>
      </c>
      <c r="O62" s="27">
        <f t="shared" si="20"/>
        <v>-456.53750000000167</v>
      </c>
      <c r="P62" s="27">
        <f t="shared" si="21"/>
        <v>456.53750000000167</v>
      </c>
    </row>
    <row r="63" spans="1:21">
      <c r="A63" s="31">
        <v>38047</v>
      </c>
      <c r="C63" s="6">
        <v>55</v>
      </c>
      <c r="D63" s="29">
        <f t="shared" si="12"/>
        <v>10</v>
      </c>
      <c r="E63" s="29">
        <f t="shared" si="17"/>
        <v>550</v>
      </c>
      <c r="F63" s="29">
        <f t="shared" si="13"/>
        <v>-1193</v>
      </c>
      <c r="G63" s="34">
        <f>+Inputs!$D$3</f>
        <v>0.37951000000000001</v>
      </c>
      <c r="I63" s="27">
        <f t="shared" si="18"/>
        <v>1743</v>
      </c>
      <c r="K63" s="27">
        <f t="shared" si="14"/>
        <v>10</v>
      </c>
      <c r="L63" s="27">
        <f t="shared" si="19"/>
        <v>550</v>
      </c>
      <c r="M63" s="27">
        <f t="shared" si="15"/>
        <v>3.7951000000000001</v>
      </c>
      <c r="N63" s="27">
        <f t="shared" si="16"/>
        <v>3.7951000000000001</v>
      </c>
      <c r="O63" s="27">
        <f t="shared" si="20"/>
        <v>-452.74240000000168</v>
      </c>
      <c r="P63" s="27">
        <f t="shared" si="21"/>
        <v>452.74240000000168</v>
      </c>
    </row>
    <row r="64" spans="1:21">
      <c r="A64" s="30">
        <v>38078</v>
      </c>
      <c r="C64" s="6">
        <v>56</v>
      </c>
      <c r="D64" s="29">
        <f t="shared" si="12"/>
        <v>10</v>
      </c>
      <c r="E64" s="29">
        <f t="shared" si="17"/>
        <v>560</v>
      </c>
      <c r="F64" s="29">
        <f t="shared" si="13"/>
        <v>-1183</v>
      </c>
      <c r="G64" s="34">
        <f>+Inputs!$D$3</f>
        <v>0.37951000000000001</v>
      </c>
      <c r="I64" s="27">
        <f t="shared" si="18"/>
        <v>1743</v>
      </c>
      <c r="K64" s="27">
        <f t="shared" si="14"/>
        <v>10</v>
      </c>
      <c r="L64" s="27">
        <f t="shared" si="19"/>
        <v>560</v>
      </c>
      <c r="M64" s="27">
        <f t="shared" si="15"/>
        <v>3.7951000000000001</v>
      </c>
      <c r="N64" s="27">
        <f t="shared" si="16"/>
        <v>3.7951000000000001</v>
      </c>
      <c r="O64" s="27">
        <f t="shared" si="20"/>
        <v>-448.94730000000169</v>
      </c>
      <c r="P64" s="27">
        <f t="shared" si="21"/>
        <v>448.94730000000169</v>
      </c>
    </row>
    <row r="65" spans="1:16">
      <c r="A65" s="31">
        <v>38108</v>
      </c>
      <c r="C65" s="6">
        <v>57</v>
      </c>
      <c r="D65" s="29">
        <f t="shared" si="12"/>
        <v>10</v>
      </c>
      <c r="E65" s="29">
        <f t="shared" si="17"/>
        <v>570</v>
      </c>
      <c r="F65" s="29">
        <f t="shared" si="13"/>
        <v>-1173</v>
      </c>
      <c r="G65" s="34">
        <f>+Inputs!$D$3</f>
        <v>0.37951000000000001</v>
      </c>
      <c r="I65" s="27">
        <f t="shared" si="18"/>
        <v>1743</v>
      </c>
      <c r="K65" s="27">
        <f t="shared" si="14"/>
        <v>10</v>
      </c>
      <c r="L65" s="27">
        <f t="shared" si="19"/>
        <v>570</v>
      </c>
      <c r="M65" s="27">
        <f t="shared" si="15"/>
        <v>3.7951000000000001</v>
      </c>
      <c r="N65" s="27">
        <f t="shared" si="16"/>
        <v>3.7951000000000001</v>
      </c>
      <c r="O65" s="27">
        <f t="shared" si="20"/>
        <v>-445.1522000000017</v>
      </c>
      <c r="P65" s="27">
        <f t="shared" si="21"/>
        <v>445.1522000000017</v>
      </c>
    </row>
    <row r="66" spans="1:16">
      <c r="A66" s="30">
        <v>38139</v>
      </c>
      <c r="C66" s="6">
        <v>58</v>
      </c>
      <c r="D66" s="29">
        <f t="shared" si="12"/>
        <v>10</v>
      </c>
      <c r="E66" s="29">
        <f t="shared" si="17"/>
        <v>580</v>
      </c>
      <c r="F66" s="29">
        <f t="shared" si="13"/>
        <v>-1163</v>
      </c>
      <c r="G66" s="34">
        <f>+Inputs!$D$3</f>
        <v>0.37951000000000001</v>
      </c>
      <c r="I66" s="27">
        <f t="shared" si="18"/>
        <v>1743</v>
      </c>
      <c r="K66" s="27">
        <f t="shared" si="14"/>
        <v>10</v>
      </c>
      <c r="L66" s="27">
        <f t="shared" si="19"/>
        <v>580</v>
      </c>
      <c r="M66" s="27">
        <f t="shared" si="15"/>
        <v>3.7951000000000001</v>
      </c>
      <c r="N66" s="27">
        <f t="shared" si="16"/>
        <v>3.7951000000000001</v>
      </c>
      <c r="O66" s="27">
        <f t="shared" si="20"/>
        <v>-441.35710000000171</v>
      </c>
      <c r="P66" s="27">
        <f t="shared" si="21"/>
        <v>441.35710000000171</v>
      </c>
    </row>
    <row r="67" spans="1:16">
      <c r="A67" s="31">
        <v>38169</v>
      </c>
      <c r="C67" s="6">
        <v>59</v>
      </c>
      <c r="D67" s="29">
        <f t="shared" si="12"/>
        <v>10</v>
      </c>
      <c r="E67" s="29">
        <f t="shared" si="17"/>
        <v>590</v>
      </c>
      <c r="F67" s="29">
        <f t="shared" si="13"/>
        <v>-1153</v>
      </c>
      <c r="G67" s="34">
        <f>+Inputs!$D$3</f>
        <v>0.37951000000000001</v>
      </c>
      <c r="I67" s="27">
        <f t="shared" si="18"/>
        <v>1743</v>
      </c>
      <c r="K67" s="27">
        <f t="shared" si="14"/>
        <v>10</v>
      </c>
      <c r="L67" s="27">
        <f t="shared" si="19"/>
        <v>590</v>
      </c>
      <c r="M67" s="27">
        <f t="shared" si="15"/>
        <v>3.7951000000000001</v>
      </c>
      <c r="N67" s="27">
        <f t="shared" si="16"/>
        <v>3.7951000000000001</v>
      </c>
      <c r="O67" s="27">
        <f t="shared" si="20"/>
        <v>-437.56200000000172</v>
      </c>
      <c r="P67" s="27">
        <f t="shared" si="21"/>
        <v>437.56200000000172</v>
      </c>
    </row>
    <row r="68" spans="1:16">
      <c r="A68" s="30">
        <v>38200</v>
      </c>
      <c r="C68" s="6">
        <v>60</v>
      </c>
      <c r="D68" s="29">
        <f t="shared" si="12"/>
        <v>10</v>
      </c>
      <c r="E68" s="29">
        <f t="shared" si="17"/>
        <v>600</v>
      </c>
      <c r="F68" s="29">
        <f t="shared" si="13"/>
        <v>-1143</v>
      </c>
      <c r="G68" s="34">
        <f>+Inputs!$D$3</f>
        <v>0.37951000000000001</v>
      </c>
      <c r="I68" s="27">
        <f t="shared" si="18"/>
        <v>1743</v>
      </c>
      <c r="K68" s="27">
        <f t="shared" si="14"/>
        <v>10</v>
      </c>
      <c r="L68" s="27">
        <f t="shared" si="19"/>
        <v>600</v>
      </c>
      <c r="M68" s="27">
        <f t="shared" si="15"/>
        <v>3.7951000000000001</v>
      </c>
      <c r="N68" s="27">
        <f t="shared" si="16"/>
        <v>3.7951000000000001</v>
      </c>
      <c r="O68" s="27">
        <f t="shared" si="20"/>
        <v>-433.76690000000173</v>
      </c>
      <c r="P68" s="27">
        <f t="shared" si="21"/>
        <v>433.76690000000173</v>
      </c>
    </row>
    <row r="69" spans="1:16">
      <c r="A69" s="31">
        <v>38231</v>
      </c>
      <c r="C69" s="6">
        <v>61</v>
      </c>
      <c r="D69" s="29">
        <f t="shared" si="12"/>
        <v>10</v>
      </c>
      <c r="E69" s="29">
        <f t="shared" si="17"/>
        <v>610</v>
      </c>
      <c r="F69" s="29">
        <f t="shared" si="13"/>
        <v>-1133</v>
      </c>
      <c r="G69" s="34">
        <f>+Inputs!$D$3</f>
        <v>0.37951000000000001</v>
      </c>
      <c r="I69" s="27">
        <f t="shared" si="18"/>
        <v>1743</v>
      </c>
      <c r="K69" s="27">
        <f t="shared" si="14"/>
        <v>10</v>
      </c>
      <c r="L69" s="27">
        <f t="shared" si="19"/>
        <v>610</v>
      </c>
      <c r="M69" s="27">
        <f t="shared" si="15"/>
        <v>3.7951000000000001</v>
      </c>
      <c r="N69" s="27">
        <f t="shared" si="16"/>
        <v>3.7951000000000001</v>
      </c>
      <c r="O69" s="27">
        <f t="shared" si="20"/>
        <v>-429.97180000000174</v>
      </c>
      <c r="P69" s="27">
        <f t="shared" si="21"/>
        <v>429.97180000000174</v>
      </c>
    </row>
    <row r="70" spans="1:16">
      <c r="A70" s="30">
        <v>38261</v>
      </c>
      <c r="C70" s="6">
        <v>62</v>
      </c>
      <c r="D70" s="29">
        <f t="shared" si="12"/>
        <v>10</v>
      </c>
      <c r="E70" s="29">
        <f t="shared" si="17"/>
        <v>620</v>
      </c>
      <c r="F70" s="29">
        <f t="shared" si="13"/>
        <v>-1123</v>
      </c>
      <c r="G70" s="34">
        <f>+Inputs!$D$3</f>
        <v>0.37951000000000001</v>
      </c>
      <c r="I70" s="27">
        <f t="shared" si="18"/>
        <v>1743</v>
      </c>
      <c r="K70" s="27">
        <f t="shared" si="14"/>
        <v>10</v>
      </c>
      <c r="L70" s="27">
        <f t="shared" si="19"/>
        <v>620</v>
      </c>
      <c r="M70" s="27">
        <f t="shared" si="15"/>
        <v>3.7951000000000001</v>
      </c>
      <c r="N70" s="27">
        <f t="shared" si="16"/>
        <v>3.7951000000000001</v>
      </c>
      <c r="O70" s="27">
        <f t="shared" si="20"/>
        <v>-426.17670000000174</v>
      </c>
      <c r="P70" s="27">
        <f t="shared" si="21"/>
        <v>426.17670000000174</v>
      </c>
    </row>
    <row r="71" spans="1:16">
      <c r="A71" s="31">
        <v>38292</v>
      </c>
      <c r="C71" s="6">
        <v>63</v>
      </c>
      <c r="D71" s="29">
        <f t="shared" si="12"/>
        <v>10</v>
      </c>
      <c r="E71" s="29">
        <f t="shared" si="17"/>
        <v>630</v>
      </c>
      <c r="F71" s="29">
        <f t="shared" si="13"/>
        <v>-1113</v>
      </c>
      <c r="G71" s="34">
        <f>+Inputs!$D$3</f>
        <v>0.37951000000000001</v>
      </c>
      <c r="I71" s="27">
        <f t="shared" si="18"/>
        <v>1743</v>
      </c>
      <c r="K71" s="27">
        <f t="shared" si="14"/>
        <v>10</v>
      </c>
      <c r="L71" s="27">
        <f t="shared" si="19"/>
        <v>630</v>
      </c>
      <c r="M71" s="27">
        <f t="shared" si="15"/>
        <v>3.7951000000000001</v>
      </c>
      <c r="N71" s="27">
        <f t="shared" si="16"/>
        <v>3.7951000000000001</v>
      </c>
      <c r="O71" s="27">
        <f t="shared" si="20"/>
        <v>-422.38160000000175</v>
      </c>
      <c r="P71" s="27">
        <f t="shared" si="21"/>
        <v>422.38160000000175</v>
      </c>
    </row>
    <row r="72" spans="1:16">
      <c r="A72" s="30">
        <v>38322</v>
      </c>
      <c r="C72" s="6">
        <v>64</v>
      </c>
      <c r="D72" s="29">
        <f t="shared" si="12"/>
        <v>10</v>
      </c>
      <c r="E72" s="29">
        <f t="shared" si="17"/>
        <v>640</v>
      </c>
      <c r="F72" s="29">
        <f t="shared" si="13"/>
        <v>-1103</v>
      </c>
      <c r="G72" s="34">
        <f>+Inputs!$D$3</f>
        <v>0.37951000000000001</v>
      </c>
      <c r="I72" s="27">
        <f t="shared" si="18"/>
        <v>1743</v>
      </c>
      <c r="K72" s="27">
        <f t="shared" si="14"/>
        <v>10</v>
      </c>
      <c r="L72" s="27">
        <f t="shared" si="19"/>
        <v>640</v>
      </c>
      <c r="M72" s="27">
        <f t="shared" si="15"/>
        <v>3.7951000000000001</v>
      </c>
      <c r="N72" s="27">
        <f t="shared" si="16"/>
        <v>3.7951000000000001</v>
      </c>
      <c r="O72" s="27">
        <f t="shared" si="20"/>
        <v>-418.58650000000176</v>
      </c>
      <c r="P72" s="27">
        <f t="shared" si="21"/>
        <v>418.58650000000176</v>
      </c>
    </row>
    <row r="73" spans="1:16">
      <c r="A73" s="31">
        <v>38353</v>
      </c>
      <c r="C73" s="6">
        <v>65</v>
      </c>
      <c r="D73" s="29">
        <f t="shared" ref="D73:D104" si="22">ROUND(-(+$B$9/180)*1,0)</f>
        <v>10</v>
      </c>
      <c r="E73" s="29">
        <f t="shared" si="17"/>
        <v>650</v>
      </c>
      <c r="F73" s="29">
        <f t="shared" ref="F73:F104" si="23">$B$9+E73</f>
        <v>-1093</v>
      </c>
      <c r="G73" s="34">
        <f>+Inputs!$D$3</f>
        <v>0.37951000000000001</v>
      </c>
      <c r="I73" s="27">
        <f t="shared" si="18"/>
        <v>1743</v>
      </c>
      <c r="K73" s="27">
        <f t="shared" ref="K73:K104" si="24">D73</f>
        <v>10</v>
      </c>
      <c r="L73" s="27">
        <f t="shared" si="19"/>
        <v>650</v>
      </c>
      <c r="M73" s="27">
        <f t="shared" ref="M73:M104" si="25">K73*G73</f>
        <v>3.7951000000000001</v>
      </c>
      <c r="N73" s="27">
        <f t="shared" ref="N73:N104" si="26">M73-J73</f>
        <v>3.7951000000000001</v>
      </c>
      <c r="O73" s="27">
        <f t="shared" si="20"/>
        <v>-414.79140000000177</v>
      </c>
      <c r="P73" s="27">
        <f t="shared" si="21"/>
        <v>414.79140000000177</v>
      </c>
    </row>
    <row r="74" spans="1:16">
      <c r="A74" s="30">
        <v>38384</v>
      </c>
      <c r="C74" s="6">
        <v>66</v>
      </c>
      <c r="D74" s="29">
        <f t="shared" si="22"/>
        <v>10</v>
      </c>
      <c r="E74" s="29">
        <f t="shared" ref="E74:E105" si="27">+E73+D74</f>
        <v>660</v>
      </c>
      <c r="F74" s="29">
        <f t="shared" si="23"/>
        <v>-1083</v>
      </c>
      <c r="G74" s="34">
        <f>+Inputs!$D$3</f>
        <v>0.37951000000000001</v>
      </c>
      <c r="I74" s="27">
        <f t="shared" ref="I74:I105" si="28">+I73+H74</f>
        <v>1743</v>
      </c>
      <c r="K74" s="27">
        <f t="shared" si="24"/>
        <v>10</v>
      </c>
      <c r="L74" s="27">
        <f t="shared" ref="L74:L105" si="29">+L73+K74</f>
        <v>660</v>
      </c>
      <c r="M74" s="27">
        <f t="shared" si="25"/>
        <v>3.7951000000000001</v>
      </c>
      <c r="N74" s="27">
        <f t="shared" si="26"/>
        <v>3.7951000000000001</v>
      </c>
      <c r="O74" s="27">
        <f t="shared" ref="O74:O105" si="30">+O73+N74</f>
        <v>-410.99630000000178</v>
      </c>
      <c r="P74" s="27">
        <f t="shared" ref="P74:P105" si="31">P73-N74</f>
        <v>410.99630000000178</v>
      </c>
    </row>
    <row r="75" spans="1:16">
      <c r="A75" s="31">
        <v>38412</v>
      </c>
      <c r="C75" s="6">
        <v>67</v>
      </c>
      <c r="D75" s="29">
        <f t="shared" si="22"/>
        <v>10</v>
      </c>
      <c r="E75" s="29">
        <f t="shared" si="27"/>
        <v>670</v>
      </c>
      <c r="F75" s="29">
        <f t="shared" si="23"/>
        <v>-1073</v>
      </c>
      <c r="G75" s="34">
        <f>+Inputs!$D$3</f>
        <v>0.37951000000000001</v>
      </c>
      <c r="I75" s="27">
        <f t="shared" si="28"/>
        <v>1743</v>
      </c>
      <c r="K75" s="27">
        <f t="shared" si="24"/>
        <v>10</v>
      </c>
      <c r="L75" s="27">
        <f t="shared" si="29"/>
        <v>670</v>
      </c>
      <c r="M75" s="27">
        <f t="shared" si="25"/>
        <v>3.7951000000000001</v>
      </c>
      <c r="N75" s="27">
        <f t="shared" si="26"/>
        <v>3.7951000000000001</v>
      </c>
      <c r="O75" s="27">
        <f t="shared" si="30"/>
        <v>-407.20120000000179</v>
      </c>
      <c r="P75" s="27">
        <f t="shared" si="31"/>
        <v>407.20120000000179</v>
      </c>
    </row>
    <row r="76" spans="1:16">
      <c r="A76" s="30">
        <v>38443</v>
      </c>
      <c r="C76" s="6">
        <v>68</v>
      </c>
      <c r="D76" s="29">
        <f t="shared" si="22"/>
        <v>10</v>
      </c>
      <c r="E76" s="29">
        <f t="shared" si="27"/>
        <v>680</v>
      </c>
      <c r="F76" s="29">
        <f t="shared" si="23"/>
        <v>-1063</v>
      </c>
      <c r="G76" s="34">
        <f>+Inputs!$D$3</f>
        <v>0.37951000000000001</v>
      </c>
      <c r="I76" s="27">
        <f t="shared" si="28"/>
        <v>1743</v>
      </c>
      <c r="K76" s="27">
        <f t="shared" si="24"/>
        <v>10</v>
      </c>
      <c r="L76" s="27">
        <f t="shared" si="29"/>
        <v>680</v>
      </c>
      <c r="M76" s="27">
        <f t="shared" si="25"/>
        <v>3.7951000000000001</v>
      </c>
      <c r="N76" s="27">
        <f t="shared" si="26"/>
        <v>3.7951000000000001</v>
      </c>
      <c r="O76" s="27">
        <f t="shared" si="30"/>
        <v>-403.4061000000018</v>
      </c>
      <c r="P76" s="27">
        <f t="shared" si="31"/>
        <v>403.4061000000018</v>
      </c>
    </row>
    <row r="77" spans="1:16">
      <c r="A77" s="31">
        <v>38473</v>
      </c>
      <c r="C77" s="6">
        <v>69</v>
      </c>
      <c r="D77" s="29">
        <f t="shared" si="22"/>
        <v>10</v>
      </c>
      <c r="E77" s="29">
        <f t="shared" si="27"/>
        <v>690</v>
      </c>
      <c r="F77" s="29">
        <f t="shared" si="23"/>
        <v>-1053</v>
      </c>
      <c r="G77" s="34">
        <f>+Inputs!$D$3</f>
        <v>0.37951000000000001</v>
      </c>
      <c r="I77" s="27">
        <f t="shared" si="28"/>
        <v>1743</v>
      </c>
      <c r="K77" s="27">
        <f t="shared" si="24"/>
        <v>10</v>
      </c>
      <c r="L77" s="27">
        <f t="shared" si="29"/>
        <v>690</v>
      </c>
      <c r="M77" s="27">
        <f t="shared" si="25"/>
        <v>3.7951000000000001</v>
      </c>
      <c r="N77" s="27">
        <f t="shared" si="26"/>
        <v>3.7951000000000001</v>
      </c>
      <c r="O77" s="27">
        <f t="shared" si="30"/>
        <v>-399.61100000000181</v>
      </c>
      <c r="P77" s="27">
        <f t="shared" si="31"/>
        <v>399.61100000000181</v>
      </c>
    </row>
    <row r="78" spans="1:16">
      <c r="A78" s="30">
        <v>38504</v>
      </c>
      <c r="C78" s="6">
        <v>70</v>
      </c>
      <c r="D78" s="29">
        <f t="shared" si="22"/>
        <v>10</v>
      </c>
      <c r="E78" s="29">
        <f t="shared" si="27"/>
        <v>700</v>
      </c>
      <c r="F78" s="29">
        <f t="shared" si="23"/>
        <v>-1043</v>
      </c>
      <c r="G78" s="34">
        <f>+Inputs!$D$3</f>
        <v>0.37951000000000001</v>
      </c>
      <c r="I78" s="27">
        <f t="shared" si="28"/>
        <v>1743</v>
      </c>
      <c r="K78" s="27">
        <f t="shared" si="24"/>
        <v>10</v>
      </c>
      <c r="L78" s="27">
        <f t="shared" si="29"/>
        <v>700</v>
      </c>
      <c r="M78" s="27">
        <f t="shared" si="25"/>
        <v>3.7951000000000001</v>
      </c>
      <c r="N78" s="27">
        <f t="shared" si="26"/>
        <v>3.7951000000000001</v>
      </c>
      <c r="O78" s="27">
        <f t="shared" si="30"/>
        <v>-395.81590000000182</v>
      </c>
      <c r="P78" s="27">
        <f t="shared" si="31"/>
        <v>395.81590000000182</v>
      </c>
    </row>
    <row r="79" spans="1:16">
      <c r="A79" s="31">
        <v>38534</v>
      </c>
      <c r="C79" s="6">
        <v>71</v>
      </c>
      <c r="D79" s="29">
        <f t="shared" si="22"/>
        <v>10</v>
      </c>
      <c r="E79" s="29">
        <f t="shared" si="27"/>
        <v>710</v>
      </c>
      <c r="F79" s="29">
        <f t="shared" si="23"/>
        <v>-1033</v>
      </c>
      <c r="G79" s="34">
        <f>+Inputs!$D$3</f>
        <v>0.37951000000000001</v>
      </c>
      <c r="I79" s="27">
        <f t="shared" si="28"/>
        <v>1743</v>
      </c>
      <c r="K79" s="27">
        <f t="shared" si="24"/>
        <v>10</v>
      </c>
      <c r="L79" s="27">
        <f t="shared" si="29"/>
        <v>710</v>
      </c>
      <c r="M79" s="27">
        <f t="shared" si="25"/>
        <v>3.7951000000000001</v>
      </c>
      <c r="N79" s="27">
        <f t="shared" si="26"/>
        <v>3.7951000000000001</v>
      </c>
      <c r="O79" s="27">
        <f t="shared" si="30"/>
        <v>-392.02080000000183</v>
      </c>
      <c r="P79" s="27">
        <f t="shared" si="31"/>
        <v>392.02080000000183</v>
      </c>
    </row>
    <row r="80" spans="1:16">
      <c r="A80" s="30">
        <v>38565</v>
      </c>
      <c r="C80" s="6">
        <v>72</v>
      </c>
      <c r="D80" s="29">
        <f t="shared" si="22"/>
        <v>10</v>
      </c>
      <c r="E80" s="29">
        <f t="shared" si="27"/>
        <v>720</v>
      </c>
      <c r="F80" s="29">
        <f t="shared" si="23"/>
        <v>-1023</v>
      </c>
      <c r="G80" s="34">
        <f>+Inputs!$D$3</f>
        <v>0.37951000000000001</v>
      </c>
      <c r="I80" s="27">
        <f t="shared" si="28"/>
        <v>1743</v>
      </c>
      <c r="K80" s="27">
        <f t="shared" si="24"/>
        <v>10</v>
      </c>
      <c r="L80" s="27">
        <f t="shared" si="29"/>
        <v>720</v>
      </c>
      <c r="M80" s="27">
        <f t="shared" si="25"/>
        <v>3.7951000000000001</v>
      </c>
      <c r="N80" s="27">
        <f t="shared" si="26"/>
        <v>3.7951000000000001</v>
      </c>
      <c r="O80" s="27">
        <f t="shared" si="30"/>
        <v>-388.22570000000184</v>
      </c>
      <c r="P80" s="27">
        <f t="shared" si="31"/>
        <v>388.22570000000184</v>
      </c>
    </row>
    <row r="81" spans="1:16">
      <c r="A81" s="31">
        <v>38596</v>
      </c>
      <c r="C81" s="6">
        <v>73</v>
      </c>
      <c r="D81" s="29">
        <f t="shared" si="22"/>
        <v>10</v>
      </c>
      <c r="E81" s="29">
        <f t="shared" si="27"/>
        <v>730</v>
      </c>
      <c r="F81" s="29">
        <f t="shared" si="23"/>
        <v>-1013</v>
      </c>
      <c r="G81" s="34">
        <f>+Inputs!$D$3</f>
        <v>0.37951000000000001</v>
      </c>
      <c r="I81" s="27">
        <f t="shared" si="28"/>
        <v>1743</v>
      </c>
      <c r="K81" s="27">
        <f t="shared" si="24"/>
        <v>10</v>
      </c>
      <c r="L81" s="27">
        <f t="shared" si="29"/>
        <v>730</v>
      </c>
      <c r="M81" s="27">
        <f t="shared" si="25"/>
        <v>3.7951000000000001</v>
      </c>
      <c r="N81" s="27">
        <f t="shared" si="26"/>
        <v>3.7951000000000001</v>
      </c>
      <c r="O81" s="27">
        <f t="shared" si="30"/>
        <v>-384.43060000000185</v>
      </c>
      <c r="P81" s="27">
        <f t="shared" si="31"/>
        <v>384.43060000000185</v>
      </c>
    </row>
    <row r="82" spans="1:16">
      <c r="A82" s="30">
        <v>38626</v>
      </c>
      <c r="C82" s="6">
        <v>74</v>
      </c>
      <c r="D82" s="29">
        <f t="shared" si="22"/>
        <v>10</v>
      </c>
      <c r="E82" s="29">
        <f t="shared" si="27"/>
        <v>740</v>
      </c>
      <c r="F82" s="29">
        <f t="shared" si="23"/>
        <v>-1003</v>
      </c>
      <c r="G82" s="34">
        <f>+Inputs!$D$3</f>
        <v>0.37951000000000001</v>
      </c>
      <c r="I82" s="27">
        <f t="shared" si="28"/>
        <v>1743</v>
      </c>
      <c r="K82" s="27">
        <f t="shared" si="24"/>
        <v>10</v>
      </c>
      <c r="L82" s="27">
        <f t="shared" si="29"/>
        <v>740</v>
      </c>
      <c r="M82" s="27">
        <f t="shared" si="25"/>
        <v>3.7951000000000001</v>
      </c>
      <c r="N82" s="27">
        <f t="shared" si="26"/>
        <v>3.7951000000000001</v>
      </c>
      <c r="O82" s="27">
        <f t="shared" si="30"/>
        <v>-380.63550000000185</v>
      </c>
      <c r="P82" s="27">
        <f t="shared" si="31"/>
        <v>380.63550000000185</v>
      </c>
    </row>
    <row r="83" spans="1:16">
      <c r="A83" s="31">
        <v>38657</v>
      </c>
      <c r="C83" s="6">
        <v>75</v>
      </c>
      <c r="D83" s="29">
        <f t="shared" si="22"/>
        <v>10</v>
      </c>
      <c r="E83" s="29">
        <f t="shared" si="27"/>
        <v>750</v>
      </c>
      <c r="F83" s="29">
        <f t="shared" si="23"/>
        <v>-993</v>
      </c>
      <c r="G83" s="34">
        <f>+Inputs!$D$3</f>
        <v>0.37951000000000001</v>
      </c>
      <c r="I83" s="27">
        <f t="shared" si="28"/>
        <v>1743</v>
      </c>
      <c r="K83" s="27">
        <f t="shared" si="24"/>
        <v>10</v>
      </c>
      <c r="L83" s="27">
        <f t="shared" si="29"/>
        <v>750</v>
      </c>
      <c r="M83" s="27">
        <f t="shared" si="25"/>
        <v>3.7951000000000001</v>
      </c>
      <c r="N83" s="27">
        <f t="shared" si="26"/>
        <v>3.7951000000000001</v>
      </c>
      <c r="O83" s="27">
        <f t="shared" si="30"/>
        <v>-376.84040000000186</v>
      </c>
      <c r="P83" s="27">
        <f t="shared" si="31"/>
        <v>376.84040000000186</v>
      </c>
    </row>
    <row r="84" spans="1:16">
      <c r="A84" s="30">
        <v>38687</v>
      </c>
      <c r="C84" s="6">
        <v>76</v>
      </c>
      <c r="D84" s="29">
        <f t="shared" si="22"/>
        <v>10</v>
      </c>
      <c r="E84" s="29">
        <f t="shared" si="27"/>
        <v>760</v>
      </c>
      <c r="F84" s="29">
        <f t="shared" si="23"/>
        <v>-983</v>
      </c>
      <c r="G84" s="34">
        <f>+Inputs!$D$3</f>
        <v>0.37951000000000001</v>
      </c>
      <c r="I84" s="27">
        <f t="shared" si="28"/>
        <v>1743</v>
      </c>
      <c r="K84" s="27">
        <f t="shared" si="24"/>
        <v>10</v>
      </c>
      <c r="L84" s="27">
        <f t="shared" si="29"/>
        <v>760</v>
      </c>
      <c r="M84" s="27">
        <f t="shared" si="25"/>
        <v>3.7951000000000001</v>
      </c>
      <c r="N84" s="27">
        <f t="shared" si="26"/>
        <v>3.7951000000000001</v>
      </c>
      <c r="O84" s="27">
        <f t="shared" si="30"/>
        <v>-373.04530000000187</v>
      </c>
      <c r="P84" s="27">
        <f t="shared" si="31"/>
        <v>373.04530000000187</v>
      </c>
    </row>
    <row r="85" spans="1:16">
      <c r="A85" s="31">
        <v>38718</v>
      </c>
      <c r="C85" s="6">
        <v>77</v>
      </c>
      <c r="D85" s="29">
        <f t="shared" si="22"/>
        <v>10</v>
      </c>
      <c r="E85" s="29">
        <f t="shared" si="27"/>
        <v>770</v>
      </c>
      <c r="F85" s="29">
        <f t="shared" si="23"/>
        <v>-973</v>
      </c>
      <c r="G85" s="34">
        <f>+Inputs!$D$3</f>
        <v>0.37951000000000001</v>
      </c>
      <c r="I85" s="27">
        <f t="shared" si="28"/>
        <v>1743</v>
      </c>
      <c r="K85" s="27">
        <f t="shared" si="24"/>
        <v>10</v>
      </c>
      <c r="L85" s="27">
        <f t="shared" si="29"/>
        <v>770</v>
      </c>
      <c r="M85" s="27">
        <f t="shared" si="25"/>
        <v>3.7951000000000001</v>
      </c>
      <c r="N85" s="27">
        <f t="shared" si="26"/>
        <v>3.7951000000000001</v>
      </c>
      <c r="O85" s="27">
        <f t="shared" si="30"/>
        <v>-369.25020000000188</v>
      </c>
      <c r="P85" s="27">
        <f t="shared" si="31"/>
        <v>369.25020000000188</v>
      </c>
    </row>
    <row r="86" spans="1:16">
      <c r="A86" s="30">
        <v>38749</v>
      </c>
      <c r="C86" s="6">
        <v>78</v>
      </c>
      <c r="D86" s="29">
        <f t="shared" si="22"/>
        <v>10</v>
      </c>
      <c r="E86" s="29">
        <f t="shared" si="27"/>
        <v>780</v>
      </c>
      <c r="F86" s="29">
        <f t="shared" si="23"/>
        <v>-963</v>
      </c>
      <c r="G86" s="34">
        <f>+Inputs!$D$3</f>
        <v>0.37951000000000001</v>
      </c>
      <c r="I86" s="27">
        <f t="shared" si="28"/>
        <v>1743</v>
      </c>
      <c r="K86" s="27">
        <f t="shared" si="24"/>
        <v>10</v>
      </c>
      <c r="L86" s="27">
        <f t="shared" si="29"/>
        <v>780</v>
      </c>
      <c r="M86" s="27">
        <f t="shared" si="25"/>
        <v>3.7951000000000001</v>
      </c>
      <c r="N86" s="27">
        <f t="shared" si="26"/>
        <v>3.7951000000000001</v>
      </c>
      <c r="O86" s="27">
        <f t="shared" si="30"/>
        <v>-365.45510000000189</v>
      </c>
      <c r="P86" s="27">
        <f t="shared" si="31"/>
        <v>365.45510000000189</v>
      </c>
    </row>
    <row r="87" spans="1:16">
      <c r="A87" s="31">
        <v>38777</v>
      </c>
      <c r="C87" s="6">
        <v>79</v>
      </c>
      <c r="D87" s="29">
        <f t="shared" si="22"/>
        <v>10</v>
      </c>
      <c r="E87" s="29">
        <f t="shared" si="27"/>
        <v>790</v>
      </c>
      <c r="F87" s="29">
        <f t="shared" si="23"/>
        <v>-953</v>
      </c>
      <c r="G87" s="34">
        <f>+Inputs!$D$3</f>
        <v>0.37951000000000001</v>
      </c>
      <c r="I87" s="27">
        <f t="shared" si="28"/>
        <v>1743</v>
      </c>
      <c r="K87" s="27">
        <f t="shared" si="24"/>
        <v>10</v>
      </c>
      <c r="L87" s="27">
        <f t="shared" si="29"/>
        <v>790</v>
      </c>
      <c r="M87" s="27">
        <f t="shared" si="25"/>
        <v>3.7951000000000001</v>
      </c>
      <c r="N87" s="27">
        <f t="shared" si="26"/>
        <v>3.7951000000000001</v>
      </c>
      <c r="O87" s="27">
        <f t="shared" si="30"/>
        <v>-361.6600000000019</v>
      </c>
      <c r="P87" s="27">
        <f t="shared" si="31"/>
        <v>361.6600000000019</v>
      </c>
    </row>
    <row r="88" spans="1:16">
      <c r="A88" s="30">
        <v>38808</v>
      </c>
      <c r="C88" s="6">
        <v>80</v>
      </c>
      <c r="D88" s="29">
        <f t="shared" si="22"/>
        <v>10</v>
      </c>
      <c r="E88" s="29">
        <f t="shared" si="27"/>
        <v>800</v>
      </c>
      <c r="F88" s="29">
        <f t="shared" si="23"/>
        <v>-943</v>
      </c>
      <c r="G88" s="34">
        <f>+Inputs!$D$3</f>
        <v>0.37951000000000001</v>
      </c>
      <c r="I88" s="27">
        <f t="shared" si="28"/>
        <v>1743</v>
      </c>
      <c r="K88" s="27">
        <f t="shared" si="24"/>
        <v>10</v>
      </c>
      <c r="L88" s="27">
        <f t="shared" si="29"/>
        <v>800</v>
      </c>
      <c r="M88" s="27">
        <f t="shared" si="25"/>
        <v>3.7951000000000001</v>
      </c>
      <c r="N88" s="27">
        <f t="shared" si="26"/>
        <v>3.7951000000000001</v>
      </c>
      <c r="O88" s="27">
        <f t="shared" si="30"/>
        <v>-357.86490000000191</v>
      </c>
      <c r="P88" s="27">
        <f t="shared" si="31"/>
        <v>357.86490000000191</v>
      </c>
    </row>
    <row r="89" spans="1:16">
      <c r="A89" s="31">
        <v>38838</v>
      </c>
      <c r="C89" s="6">
        <v>81</v>
      </c>
      <c r="D89" s="29">
        <f t="shared" si="22"/>
        <v>10</v>
      </c>
      <c r="E89" s="29">
        <f t="shared" si="27"/>
        <v>810</v>
      </c>
      <c r="F89" s="29">
        <f t="shared" si="23"/>
        <v>-933</v>
      </c>
      <c r="G89" s="34">
        <f>+Inputs!$D$3</f>
        <v>0.37951000000000001</v>
      </c>
      <c r="I89" s="27">
        <f t="shared" si="28"/>
        <v>1743</v>
      </c>
      <c r="K89" s="27">
        <f t="shared" si="24"/>
        <v>10</v>
      </c>
      <c r="L89" s="27">
        <f t="shared" si="29"/>
        <v>810</v>
      </c>
      <c r="M89" s="27">
        <f t="shared" si="25"/>
        <v>3.7951000000000001</v>
      </c>
      <c r="N89" s="27">
        <f t="shared" si="26"/>
        <v>3.7951000000000001</v>
      </c>
      <c r="O89" s="27">
        <f t="shared" si="30"/>
        <v>-354.06980000000192</v>
      </c>
      <c r="P89" s="27">
        <f t="shared" si="31"/>
        <v>354.06980000000192</v>
      </c>
    </row>
    <row r="90" spans="1:16">
      <c r="A90" s="30">
        <v>38869</v>
      </c>
      <c r="C90" s="6">
        <v>82</v>
      </c>
      <c r="D90" s="29">
        <f t="shared" si="22"/>
        <v>10</v>
      </c>
      <c r="E90" s="29">
        <f t="shared" si="27"/>
        <v>820</v>
      </c>
      <c r="F90" s="29">
        <f t="shared" si="23"/>
        <v>-923</v>
      </c>
      <c r="G90" s="34">
        <f>+Inputs!$D$3</f>
        <v>0.37951000000000001</v>
      </c>
      <c r="I90" s="27">
        <f t="shared" si="28"/>
        <v>1743</v>
      </c>
      <c r="K90" s="27">
        <f t="shared" si="24"/>
        <v>10</v>
      </c>
      <c r="L90" s="27">
        <f t="shared" si="29"/>
        <v>820</v>
      </c>
      <c r="M90" s="27">
        <f t="shared" si="25"/>
        <v>3.7951000000000001</v>
      </c>
      <c r="N90" s="27">
        <f t="shared" si="26"/>
        <v>3.7951000000000001</v>
      </c>
      <c r="O90" s="27">
        <f t="shared" si="30"/>
        <v>-350.27470000000193</v>
      </c>
      <c r="P90" s="27">
        <f t="shared" si="31"/>
        <v>350.27470000000193</v>
      </c>
    </row>
    <row r="91" spans="1:16">
      <c r="A91" s="31">
        <v>38899</v>
      </c>
      <c r="C91" s="6">
        <v>83</v>
      </c>
      <c r="D91" s="29">
        <f t="shared" si="22"/>
        <v>10</v>
      </c>
      <c r="E91" s="29">
        <f t="shared" si="27"/>
        <v>830</v>
      </c>
      <c r="F91" s="29">
        <f t="shared" si="23"/>
        <v>-913</v>
      </c>
      <c r="G91" s="34">
        <f>+Inputs!$D$3</f>
        <v>0.37951000000000001</v>
      </c>
      <c r="I91" s="27">
        <f t="shared" si="28"/>
        <v>1743</v>
      </c>
      <c r="K91" s="27">
        <f t="shared" si="24"/>
        <v>10</v>
      </c>
      <c r="L91" s="27">
        <f t="shared" si="29"/>
        <v>830</v>
      </c>
      <c r="M91" s="27">
        <f t="shared" si="25"/>
        <v>3.7951000000000001</v>
      </c>
      <c r="N91" s="27">
        <f t="shared" si="26"/>
        <v>3.7951000000000001</v>
      </c>
      <c r="O91" s="27">
        <f t="shared" si="30"/>
        <v>-346.47960000000194</v>
      </c>
      <c r="P91" s="27">
        <f t="shared" si="31"/>
        <v>346.47960000000194</v>
      </c>
    </row>
    <row r="92" spans="1:16">
      <c r="A92" s="30">
        <v>38930</v>
      </c>
      <c r="C92" s="6">
        <v>84</v>
      </c>
      <c r="D92" s="29">
        <f t="shared" si="22"/>
        <v>10</v>
      </c>
      <c r="E92" s="29">
        <f t="shared" si="27"/>
        <v>840</v>
      </c>
      <c r="F92" s="29">
        <f t="shared" si="23"/>
        <v>-903</v>
      </c>
      <c r="G92" s="34">
        <f>+Inputs!$D$3</f>
        <v>0.37951000000000001</v>
      </c>
      <c r="I92" s="27">
        <f t="shared" si="28"/>
        <v>1743</v>
      </c>
      <c r="K92" s="27">
        <f t="shared" si="24"/>
        <v>10</v>
      </c>
      <c r="L92" s="27">
        <f t="shared" si="29"/>
        <v>840</v>
      </c>
      <c r="M92" s="27">
        <f t="shared" si="25"/>
        <v>3.7951000000000001</v>
      </c>
      <c r="N92" s="27">
        <f t="shared" si="26"/>
        <v>3.7951000000000001</v>
      </c>
      <c r="O92" s="27">
        <f t="shared" si="30"/>
        <v>-342.68450000000195</v>
      </c>
      <c r="P92" s="27">
        <f t="shared" si="31"/>
        <v>342.68450000000195</v>
      </c>
    </row>
    <row r="93" spans="1:16">
      <c r="A93" s="31">
        <v>38961</v>
      </c>
      <c r="C93" s="6">
        <v>85</v>
      </c>
      <c r="D93" s="29">
        <f t="shared" si="22"/>
        <v>10</v>
      </c>
      <c r="E93" s="29">
        <f t="shared" si="27"/>
        <v>850</v>
      </c>
      <c r="F93" s="29">
        <f t="shared" si="23"/>
        <v>-893</v>
      </c>
      <c r="G93" s="34">
        <f>+Inputs!$D$3</f>
        <v>0.37951000000000001</v>
      </c>
      <c r="I93" s="27">
        <f t="shared" si="28"/>
        <v>1743</v>
      </c>
      <c r="K93" s="27">
        <f t="shared" si="24"/>
        <v>10</v>
      </c>
      <c r="L93" s="27">
        <f t="shared" si="29"/>
        <v>850</v>
      </c>
      <c r="M93" s="27">
        <f t="shared" si="25"/>
        <v>3.7951000000000001</v>
      </c>
      <c r="N93" s="27">
        <f t="shared" si="26"/>
        <v>3.7951000000000001</v>
      </c>
      <c r="O93" s="27">
        <f t="shared" si="30"/>
        <v>-338.88940000000196</v>
      </c>
      <c r="P93" s="27">
        <f t="shared" si="31"/>
        <v>338.88940000000196</v>
      </c>
    </row>
    <row r="94" spans="1:16">
      <c r="A94" s="30">
        <v>38991</v>
      </c>
      <c r="C94" s="6">
        <v>86</v>
      </c>
      <c r="D94" s="29">
        <f t="shared" si="22"/>
        <v>10</v>
      </c>
      <c r="E94" s="29">
        <f t="shared" si="27"/>
        <v>860</v>
      </c>
      <c r="F94" s="29">
        <f t="shared" si="23"/>
        <v>-883</v>
      </c>
      <c r="G94" s="34">
        <f>+Inputs!$D$3</f>
        <v>0.37951000000000001</v>
      </c>
      <c r="I94" s="27">
        <f t="shared" si="28"/>
        <v>1743</v>
      </c>
      <c r="K94" s="27">
        <f t="shared" si="24"/>
        <v>10</v>
      </c>
      <c r="L94" s="27">
        <f t="shared" si="29"/>
        <v>860</v>
      </c>
      <c r="M94" s="27">
        <f t="shared" si="25"/>
        <v>3.7951000000000001</v>
      </c>
      <c r="N94" s="27">
        <f t="shared" si="26"/>
        <v>3.7951000000000001</v>
      </c>
      <c r="O94" s="27">
        <f t="shared" si="30"/>
        <v>-335.09430000000197</v>
      </c>
      <c r="P94" s="27">
        <f t="shared" si="31"/>
        <v>335.09430000000197</v>
      </c>
    </row>
    <row r="95" spans="1:16">
      <c r="A95" s="31">
        <v>39022</v>
      </c>
      <c r="C95" s="6">
        <v>87</v>
      </c>
      <c r="D95" s="29">
        <f t="shared" si="22"/>
        <v>10</v>
      </c>
      <c r="E95" s="29">
        <f t="shared" si="27"/>
        <v>870</v>
      </c>
      <c r="F95" s="29">
        <f t="shared" si="23"/>
        <v>-873</v>
      </c>
      <c r="G95" s="34">
        <f>+Inputs!$D$3</f>
        <v>0.37951000000000001</v>
      </c>
      <c r="I95" s="27">
        <f t="shared" si="28"/>
        <v>1743</v>
      </c>
      <c r="K95" s="27">
        <f t="shared" si="24"/>
        <v>10</v>
      </c>
      <c r="L95" s="27">
        <f t="shared" si="29"/>
        <v>870</v>
      </c>
      <c r="M95" s="27">
        <f t="shared" si="25"/>
        <v>3.7951000000000001</v>
      </c>
      <c r="N95" s="27">
        <f t="shared" si="26"/>
        <v>3.7951000000000001</v>
      </c>
      <c r="O95" s="27">
        <f t="shared" si="30"/>
        <v>-331.29920000000197</v>
      </c>
      <c r="P95" s="27">
        <f t="shared" si="31"/>
        <v>331.29920000000197</v>
      </c>
    </row>
    <row r="96" spans="1:16">
      <c r="A96" s="30">
        <v>39052</v>
      </c>
      <c r="C96" s="6">
        <v>88</v>
      </c>
      <c r="D96" s="29">
        <f t="shared" si="22"/>
        <v>10</v>
      </c>
      <c r="E96" s="29">
        <f t="shared" si="27"/>
        <v>880</v>
      </c>
      <c r="F96" s="29">
        <f t="shared" si="23"/>
        <v>-863</v>
      </c>
      <c r="G96" s="34">
        <f>+Inputs!$D$3</f>
        <v>0.37951000000000001</v>
      </c>
      <c r="I96" s="27">
        <f t="shared" si="28"/>
        <v>1743</v>
      </c>
      <c r="K96" s="27">
        <f t="shared" si="24"/>
        <v>10</v>
      </c>
      <c r="L96" s="27">
        <f t="shared" si="29"/>
        <v>880</v>
      </c>
      <c r="M96" s="27">
        <f t="shared" si="25"/>
        <v>3.7951000000000001</v>
      </c>
      <c r="N96" s="27">
        <f t="shared" si="26"/>
        <v>3.7951000000000001</v>
      </c>
      <c r="O96" s="27">
        <f t="shared" si="30"/>
        <v>-327.50410000000198</v>
      </c>
      <c r="P96" s="27">
        <f t="shared" si="31"/>
        <v>327.50410000000198</v>
      </c>
    </row>
    <row r="97" spans="1:16">
      <c r="A97" s="31">
        <v>39083</v>
      </c>
      <c r="C97" s="6">
        <v>89</v>
      </c>
      <c r="D97" s="29">
        <f t="shared" si="22"/>
        <v>10</v>
      </c>
      <c r="E97" s="29">
        <f t="shared" si="27"/>
        <v>890</v>
      </c>
      <c r="F97" s="29">
        <f t="shared" si="23"/>
        <v>-853</v>
      </c>
      <c r="G97" s="34">
        <f>+Inputs!$D$3</f>
        <v>0.37951000000000001</v>
      </c>
      <c r="I97" s="27">
        <f t="shared" si="28"/>
        <v>1743</v>
      </c>
      <c r="K97" s="27">
        <f t="shared" si="24"/>
        <v>10</v>
      </c>
      <c r="L97" s="27">
        <f t="shared" si="29"/>
        <v>890</v>
      </c>
      <c r="M97" s="27">
        <f t="shared" si="25"/>
        <v>3.7951000000000001</v>
      </c>
      <c r="N97" s="27">
        <f t="shared" si="26"/>
        <v>3.7951000000000001</v>
      </c>
      <c r="O97" s="27">
        <f t="shared" si="30"/>
        <v>-323.70900000000199</v>
      </c>
      <c r="P97" s="27">
        <f t="shared" si="31"/>
        <v>323.70900000000199</v>
      </c>
    </row>
    <row r="98" spans="1:16">
      <c r="A98" s="30">
        <v>39114</v>
      </c>
      <c r="C98" s="6">
        <v>90</v>
      </c>
      <c r="D98" s="29">
        <f t="shared" si="22"/>
        <v>10</v>
      </c>
      <c r="E98" s="29">
        <f t="shared" si="27"/>
        <v>900</v>
      </c>
      <c r="F98" s="29">
        <f t="shared" si="23"/>
        <v>-843</v>
      </c>
      <c r="G98" s="34">
        <f>+Inputs!$D$3</f>
        <v>0.37951000000000001</v>
      </c>
      <c r="I98" s="27">
        <f t="shared" si="28"/>
        <v>1743</v>
      </c>
      <c r="K98" s="27">
        <f t="shared" si="24"/>
        <v>10</v>
      </c>
      <c r="L98" s="27">
        <f t="shared" si="29"/>
        <v>900</v>
      </c>
      <c r="M98" s="27">
        <f t="shared" si="25"/>
        <v>3.7951000000000001</v>
      </c>
      <c r="N98" s="27">
        <f t="shared" si="26"/>
        <v>3.7951000000000001</v>
      </c>
      <c r="O98" s="27">
        <f t="shared" si="30"/>
        <v>-319.913900000002</v>
      </c>
      <c r="P98" s="27">
        <f t="shared" si="31"/>
        <v>319.913900000002</v>
      </c>
    </row>
    <row r="99" spans="1:16">
      <c r="A99" s="31">
        <v>39142</v>
      </c>
      <c r="C99" s="6">
        <v>91</v>
      </c>
      <c r="D99" s="29">
        <f t="shared" si="22"/>
        <v>10</v>
      </c>
      <c r="E99" s="29">
        <f t="shared" si="27"/>
        <v>910</v>
      </c>
      <c r="F99" s="29">
        <f t="shared" si="23"/>
        <v>-833</v>
      </c>
      <c r="G99" s="34">
        <f>+Inputs!$D$3</f>
        <v>0.37951000000000001</v>
      </c>
      <c r="I99" s="27">
        <f t="shared" si="28"/>
        <v>1743</v>
      </c>
      <c r="K99" s="27">
        <f t="shared" si="24"/>
        <v>10</v>
      </c>
      <c r="L99" s="27">
        <f t="shared" si="29"/>
        <v>910</v>
      </c>
      <c r="M99" s="27">
        <f t="shared" si="25"/>
        <v>3.7951000000000001</v>
      </c>
      <c r="N99" s="27">
        <f t="shared" si="26"/>
        <v>3.7951000000000001</v>
      </c>
      <c r="O99" s="27">
        <f t="shared" si="30"/>
        <v>-316.11880000000201</v>
      </c>
      <c r="P99" s="27">
        <f t="shared" si="31"/>
        <v>316.11880000000201</v>
      </c>
    </row>
    <row r="100" spans="1:16">
      <c r="A100" s="30">
        <v>39173</v>
      </c>
      <c r="C100" s="6">
        <v>92</v>
      </c>
      <c r="D100" s="29">
        <f t="shared" si="22"/>
        <v>10</v>
      </c>
      <c r="E100" s="29">
        <f t="shared" si="27"/>
        <v>920</v>
      </c>
      <c r="F100" s="29">
        <f t="shared" si="23"/>
        <v>-823</v>
      </c>
      <c r="G100" s="34">
        <f>+Inputs!$D$3</f>
        <v>0.37951000000000001</v>
      </c>
      <c r="I100" s="27">
        <f t="shared" si="28"/>
        <v>1743</v>
      </c>
      <c r="K100" s="27">
        <f t="shared" si="24"/>
        <v>10</v>
      </c>
      <c r="L100" s="27">
        <f t="shared" si="29"/>
        <v>920</v>
      </c>
      <c r="M100" s="27">
        <f t="shared" si="25"/>
        <v>3.7951000000000001</v>
      </c>
      <c r="N100" s="27">
        <f t="shared" si="26"/>
        <v>3.7951000000000001</v>
      </c>
      <c r="O100" s="27">
        <f t="shared" si="30"/>
        <v>-312.32370000000202</v>
      </c>
      <c r="P100" s="27">
        <f t="shared" si="31"/>
        <v>312.32370000000202</v>
      </c>
    </row>
    <row r="101" spans="1:16">
      <c r="A101" s="31">
        <v>39203</v>
      </c>
      <c r="C101" s="6">
        <v>93</v>
      </c>
      <c r="D101" s="29">
        <f t="shared" si="22"/>
        <v>10</v>
      </c>
      <c r="E101" s="29">
        <f t="shared" si="27"/>
        <v>930</v>
      </c>
      <c r="F101" s="29">
        <f t="shared" si="23"/>
        <v>-813</v>
      </c>
      <c r="G101" s="34">
        <f>+Inputs!$D$3</f>
        <v>0.37951000000000001</v>
      </c>
      <c r="I101" s="27">
        <f t="shared" si="28"/>
        <v>1743</v>
      </c>
      <c r="K101" s="27">
        <f t="shared" si="24"/>
        <v>10</v>
      </c>
      <c r="L101" s="27">
        <f t="shared" si="29"/>
        <v>930</v>
      </c>
      <c r="M101" s="27">
        <f t="shared" si="25"/>
        <v>3.7951000000000001</v>
      </c>
      <c r="N101" s="27">
        <f t="shared" si="26"/>
        <v>3.7951000000000001</v>
      </c>
      <c r="O101" s="27">
        <f t="shared" si="30"/>
        <v>-308.52860000000203</v>
      </c>
      <c r="P101" s="27">
        <f t="shared" si="31"/>
        <v>308.52860000000203</v>
      </c>
    </row>
    <row r="102" spans="1:16">
      <c r="A102" s="30">
        <v>39234</v>
      </c>
      <c r="C102" s="6">
        <v>94</v>
      </c>
      <c r="D102" s="29">
        <f t="shared" si="22"/>
        <v>10</v>
      </c>
      <c r="E102" s="29">
        <f t="shared" si="27"/>
        <v>940</v>
      </c>
      <c r="F102" s="29">
        <f t="shared" si="23"/>
        <v>-803</v>
      </c>
      <c r="G102" s="34">
        <f>+Inputs!$D$3</f>
        <v>0.37951000000000001</v>
      </c>
      <c r="I102" s="27">
        <f t="shared" si="28"/>
        <v>1743</v>
      </c>
      <c r="K102" s="27">
        <f t="shared" si="24"/>
        <v>10</v>
      </c>
      <c r="L102" s="27">
        <f t="shared" si="29"/>
        <v>940</v>
      </c>
      <c r="M102" s="27">
        <f t="shared" si="25"/>
        <v>3.7951000000000001</v>
      </c>
      <c r="N102" s="27">
        <f t="shared" si="26"/>
        <v>3.7951000000000001</v>
      </c>
      <c r="O102" s="27">
        <f t="shared" si="30"/>
        <v>-304.73350000000204</v>
      </c>
      <c r="P102" s="27">
        <f t="shared" si="31"/>
        <v>304.73350000000204</v>
      </c>
    </row>
    <row r="103" spans="1:16">
      <c r="A103" s="31">
        <v>39264</v>
      </c>
      <c r="C103" s="6">
        <v>95</v>
      </c>
      <c r="D103" s="29">
        <f t="shared" si="22"/>
        <v>10</v>
      </c>
      <c r="E103" s="29">
        <f t="shared" si="27"/>
        <v>950</v>
      </c>
      <c r="F103" s="29">
        <f t="shared" si="23"/>
        <v>-793</v>
      </c>
      <c r="G103" s="34">
        <f>+Inputs!$D$3</f>
        <v>0.37951000000000001</v>
      </c>
      <c r="I103" s="27">
        <f t="shared" si="28"/>
        <v>1743</v>
      </c>
      <c r="K103" s="27">
        <f t="shared" si="24"/>
        <v>10</v>
      </c>
      <c r="L103" s="27">
        <f t="shared" si="29"/>
        <v>950</v>
      </c>
      <c r="M103" s="27">
        <f t="shared" si="25"/>
        <v>3.7951000000000001</v>
      </c>
      <c r="N103" s="27">
        <f t="shared" si="26"/>
        <v>3.7951000000000001</v>
      </c>
      <c r="O103" s="27">
        <f t="shared" si="30"/>
        <v>-300.93840000000205</v>
      </c>
      <c r="P103" s="27">
        <f t="shared" si="31"/>
        <v>300.93840000000205</v>
      </c>
    </row>
    <row r="104" spans="1:16">
      <c r="A104" s="30">
        <v>39295</v>
      </c>
      <c r="C104" s="6">
        <v>96</v>
      </c>
      <c r="D104" s="29">
        <f t="shared" si="22"/>
        <v>10</v>
      </c>
      <c r="E104" s="29">
        <f t="shared" si="27"/>
        <v>960</v>
      </c>
      <c r="F104" s="29">
        <f t="shared" si="23"/>
        <v>-783</v>
      </c>
      <c r="G104" s="34">
        <f>+Inputs!$D$3</f>
        <v>0.37951000000000001</v>
      </c>
      <c r="I104" s="27">
        <f t="shared" si="28"/>
        <v>1743</v>
      </c>
      <c r="K104" s="27">
        <f t="shared" si="24"/>
        <v>10</v>
      </c>
      <c r="L104" s="27">
        <f t="shared" si="29"/>
        <v>960</v>
      </c>
      <c r="M104" s="27">
        <f t="shared" si="25"/>
        <v>3.7951000000000001</v>
      </c>
      <c r="N104" s="27">
        <f t="shared" si="26"/>
        <v>3.7951000000000001</v>
      </c>
      <c r="O104" s="27">
        <f t="shared" si="30"/>
        <v>-297.14330000000206</v>
      </c>
      <c r="P104" s="27">
        <f t="shared" si="31"/>
        <v>297.14330000000206</v>
      </c>
    </row>
    <row r="105" spans="1:16">
      <c r="A105" s="31">
        <v>39326</v>
      </c>
      <c r="C105" s="6">
        <v>97</v>
      </c>
      <c r="D105" s="29">
        <f t="shared" ref="D105:D136" si="32">ROUND(-(+$B$9/180)*1,0)</f>
        <v>10</v>
      </c>
      <c r="E105" s="29">
        <f t="shared" si="27"/>
        <v>970</v>
      </c>
      <c r="F105" s="29">
        <f t="shared" ref="F105:F136" si="33">$B$9+E105</f>
        <v>-773</v>
      </c>
      <c r="G105" s="34">
        <f>+Inputs!$D$3</f>
        <v>0.37951000000000001</v>
      </c>
      <c r="I105" s="27">
        <f t="shared" si="28"/>
        <v>1743</v>
      </c>
      <c r="K105" s="27">
        <f t="shared" ref="K105:K136" si="34">D105</f>
        <v>10</v>
      </c>
      <c r="L105" s="27">
        <f t="shared" si="29"/>
        <v>970</v>
      </c>
      <c r="M105" s="27">
        <f t="shared" ref="M105:M136" si="35">K105*G105</f>
        <v>3.7951000000000001</v>
      </c>
      <c r="N105" s="27">
        <f t="shared" ref="N105:N136" si="36">M105-J105</f>
        <v>3.7951000000000001</v>
      </c>
      <c r="O105" s="27">
        <f t="shared" si="30"/>
        <v>-293.34820000000207</v>
      </c>
      <c r="P105" s="27">
        <f t="shared" si="31"/>
        <v>293.34820000000207</v>
      </c>
    </row>
    <row r="106" spans="1:16">
      <c r="A106" s="30">
        <v>39356</v>
      </c>
      <c r="C106" s="6">
        <v>98</v>
      </c>
      <c r="D106" s="29">
        <f t="shared" si="32"/>
        <v>10</v>
      </c>
      <c r="E106" s="29">
        <f t="shared" ref="E106:E137" si="37">+E105+D106</f>
        <v>980</v>
      </c>
      <c r="F106" s="29">
        <f t="shared" si="33"/>
        <v>-763</v>
      </c>
      <c r="G106" s="34">
        <f>+Inputs!$D$3</f>
        <v>0.37951000000000001</v>
      </c>
      <c r="I106" s="27">
        <f t="shared" ref="I106:I137" si="38">+I105+H106</f>
        <v>1743</v>
      </c>
      <c r="K106" s="27">
        <f t="shared" si="34"/>
        <v>10</v>
      </c>
      <c r="L106" s="27">
        <f t="shared" ref="L106:L137" si="39">+L105+K106</f>
        <v>980</v>
      </c>
      <c r="M106" s="27">
        <f t="shared" si="35"/>
        <v>3.7951000000000001</v>
      </c>
      <c r="N106" s="27">
        <f t="shared" si="36"/>
        <v>3.7951000000000001</v>
      </c>
      <c r="O106" s="27">
        <f t="shared" ref="O106:O137" si="40">+O105+N106</f>
        <v>-289.55310000000208</v>
      </c>
      <c r="P106" s="27">
        <f t="shared" ref="P106:P137" si="41">P105-N106</f>
        <v>289.55310000000208</v>
      </c>
    </row>
    <row r="107" spans="1:16">
      <c r="A107" s="31">
        <v>39387</v>
      </c>
      <c r="C107" s="6">
        <v>99</v>
      </c>
      <c r="D107" s="29">
        <f t="shared" si="32"/>
        <v>10</v>
      </c>
      <c r="E107" s="29">
        <f t="shared" si="37"/>
        <v>990</v>
      </c>
      <c r="F107" s="29">
        <f t="shared" si="33"/>
        <v>-753</v>
      </c>
      <c r="G107" s="34">
        <f>+Inputs!$D$3</f>
        <v>0.37951000000000001</v>
      </c>
      <c r="I107" s="27">
        <f t="shared" si="38"/>
        <v>1743</v>
      </c>
      <c r="K107" s="27">
        <f t="shared" si="34"/>
        <v>10</v>
      </c>
      <c r="L107" s="27">
        <f t="shared" si="39"/>
        <v>990</v>
      </c>
      <c r="M107" s="27">
        <f t="shared" si="35"/>
        <v>3.7951000000000001</v>
      </c>
      <c r="N107" s="27">
        <f t="shared" si="36"/>
        <v>3.7951000000000001</v>
      </c>
      <c r="O107" s="27">
        <f t="shared" si="40"/>
        <v>-285.75800000000208</v>
      </c>
      <c r="P107" s="27">
        <f t="shared" si="41"/>
        <v>285.75800000000208</v>
      </c>
    </row>
    <row r="108" spans="1:16">
      <c r="A108" s="30">
        <v>39417</v>
      </c>
      <c r="C108" s="6">
        <v>100</v>
      </c>
      <c r="D108" s="29">
        <f t="shared" si="32"/>
        <v>10</v>
      </c>
      <c r="E108" s="29">
        <f t="shared" si="37"/>
        <v>1000</v>
      </c>
      <c r="F108" s="29">
        <f t="shared" si="33"/>
        <v>-743</v>
      </c>
      <c r="G108" s="34">
        <f>+Inputs!$D$3</f>
        <v>0.37951000000000001</v>
      </c>
      <c r="I108" s="27">
        <f t="shared" si="38"/>
        <v>1743</v>
      </c>
      <c r="K108" s="27">
        <f t="shared" si="34"/>
        <v>10</v>
      </c>
      <c r="L108" s="27">
        <f t="shared" si="39"/>
        <v>1000</v>
      </c>
      <c r="M108" s="27">
        <f t="shared" si="35"/>
        <v>3.7951000000000001</v>
      </c>
      <c r="N108" s="27">
        <f t="shared" si="36"/>
        <v>3.7951000000000001</v>
      </c>
      <c r="O108" s="27">
        <f t="shared" si="40"/>
        <v>-281.96290000000209</v>
      </c>
      <c r="P108" s="27">
        <f t="shared" si="41"/>
        <v>281.96290000000209</v>
      </c>
    </row>
    <row r="109" spans="1:16">
      <c r="A109" s="31">
        <v>39448</v>
      </c>
      <c r="C109" s="6">
        <v>101</v>
      </c>
      <c r="D109" s="29">
        <f t="shared" si="32"/>
        <v>10</v>
      </c>
      <c r="E109" s="29">
        <f t="shared" si="37"/>
        <v>1010</v>
      </c>
      <c r="F109" s="29">
        <f t="shared" si="33"/>
        <v>-733</v>
      </c>
      <c r="G109" s="34">
        <f>+Inputs!$D$3</f>
        <v>0.37951000000000001</v>
      </c>
      <c r="I109" s="27">
        <f t="shared" si="38"/>
        <v>1743</v>
      </c>
      <c r="K109" s="27">
        <f t="shared" si="34"/>
        <v>10</v>
      </c>
      <c r="L109" s="27">
        <f t="shared" si="39"/>
        <v>1010</v>
      </c>
      <c r="M109" s="27">
        <f t="shared" si="35"/>
        <v>3.7951000000000001</v>
      </c>
      <c r="N109" s="27">
        <f t="shared" si="36"/>
        <v>3.7951000000000001</v>
      </c>
      <c r="O109" s="27">
        <f t="shared" si="40"/>
        <v>-278.1678000000021</v>
      </c>
      <c r="P109" s="27">
        <f t="shared" si="41"/>
        <v>278.1678000000021</v>
      </c>
    </row>
    <row r="110" spans="1:16">
      <c r="A110" s="30">
        <v>39479</v>
      </c>
      <c r="C110" s="6">
        <v>102</v>
      </c>
      <c r="D110" s="29">
        <f t="shared" si="32"/>
        <v>10</v>
      </c>
      <c r="E110" s="29">
        <f t="shared" si="37"/>
        <v>1020</v>
      </c>
      <c r="F110" s="29">
        <f t="shared" si="33"/>
        <v>-723</v>
      </c>
      <c r="G110" s="34">
        <f>+Inputs!$D$3</f>
        <v>0.37951000000000001</v>
      </c>
      <c r="I110" s="27">
        <f t="shared" si="38"/>
        <v>1743</v>
      </c>
      <c r="K110" s="27">
        <f t="shared" si="34"/>
        <v>10</v>
      </c>
      <c r="L110" s="27">
        <f t="shared" si="39"/>
        <v>1020</v>
      </c>
      <c r="M110" s="27">
        <f t="shared" si="35"/>
        <v>3.7951000000000001</v>
      </c>
      <c r="N110" s="27">
        <f t="shared" si="36"/>
        <v>3.7951000000000001</v>
      </c>
      <c r="O110" s="27">
        <f t="shared" si="40"/>
        <v>-274.37270000000211</v>
      </c>
      <c r="P110" s="27">
        <f t="shared" si="41"/>
        <v>274.37270000000211</v>
      </c>
    </row>
    <row r="111" spans="1:16">
      <c r="A111" s="31">
        <v>39508</v>
      </c>
      <c r="C111" s="6">
        <v>103</v>
      </c>
      <c r="D111" s="29">
        <f t="shared" si="32"/>
        <v>10</v>
      </c>
      <c r="E111" s="29">
        <f t="shared" si="37"/>
        <v>1030</v>
      </c>
      <c r="F111" s="29">
        <f t="shared" si="33"/>
        <v>-713</v>
      </c>
      <c r="G111" s="34">
        <f>+Inputs!$D$3</f>
        <v>0.37951000000000001</v>
      </c>
      <c r="I111" s="27">
        <f t="shared" si="38"/>
        <v>1743</v>
      </c>
      <c r="K111" s="27">
        <f t="shared" si="34"/>
        <v>10</v>
      </c>
      <c r="L111" s="27">
        <f t="shared" si="39"/>
        <v>1030</v>
      </c>
      <c r="M111" s="27">
        <f t="shared" si="35"/>
        <v>3.7951000000000001</v>
      </c>
      <c r="N111" s="27">
        <f t="shared" si="36"/>
        <v>3.7951000000000001</v>
      </c>
      <c r="O111" s="27">
        <f t="shared" si="40"/>
        <v>-270.57760000000212</v>
      </c>
      <c r="P111" s="27">
        <f t="shared" si="41"/>
        <v>270.57760000000212</v>
      </c>
    </row>
    <row r="112" spans="1:16">
      <c r="A112" s="30">
        <v>39539</v>
      </c>
      <c r="C112" s="6">
        <v>104</v>
      </c>
      <c r="D112" s="29">
        <f t="shared" si="32"/>
        <v>10</v>
      </c>
      <c r="E112" s="29">
        <f t="shared" si="37"/>
        <v>1040</v>
      </c>
      <c r="F112" s="29">
        <f t="shared" si="33"/>
        <v>-703</v>
      </c>
      <c r="G112" s="34">
        <f>+Inputs!$D$3</f>
        <v>0.37951000000000001</v>
      </c>
      <c r="I112" s="27">
        <f t="shared" si="38"/>
        <v>1743</v>
      </c>
      <c r="K112" s="27">
        <f t="shared" si="34"/>
        <v>10</v>
      </c>
      <c r="L112" s="27">
        <f t="shared" si="39"/>
        <v>1040</v>
      </c>
      <c r="M112" s="27">
        <f t="shared" si="35"/>
        <v>3.7951000000000001</v>
      </c>
      <c r="N112" s="27">
        <f t="shared" si="36"/>
        <v>3.7951000000000001</v>
      </c>
      <c r="O112" s="27">
        <f t="shared" si="40"/>
        <v>-266.78250000000213</v>
      </c>
      <c r="P112" s="27">
        <f t="shared" si="41"/>
        <v>266.78250000000213</v>
      </c>
    </row>
    <row r="113" spans="1:16">
      <c r="A113" s="31">
        <v>39569</v>
      </c>
      <c r="C113" s="6">
        <v>105</v>
      </c>
      <c r="D113" s="29">
        <f t="shared" si="32"/>
        <v>10</v>
      </c>
      <c r="E113" s="29">
        <f t="shared" si="37"/>
        <v>1050</v>
      </c>
      <c r="F113" s="29">
        <f t="shared" si="33"/>
        <v>-693</v>
      </c>
      <c r="G113" s="34">
        <f>+Inputs!$D$3</f>
        <v>0.37951000000000001</v>
      </c>
      <c r="I113" s="27">
        <f t="shared" si="38"/>
        <v>1743</v>
      </c>
      <c r="K113" s="27">
        <f t="shared" si="34"/>
        <v>10</v>
      </c>
      <c r="L113" s="27">
        <f t="shared" si="39"/>
        <v>1050</v>
      </c>
      <c r="M113" s="27">
        <f t="shared" si="35"/>
        <v>3.7951000000000001</v>
      </c>
      <c r="N113" s="27">
        <f t="shared" si="36"/>
        <v>3.7951000000000001</v>
      </c>
      <c r="O113" s="27">
        <f t="shared" si="40"/>
        <v>-262.98740000000214</v>
      </c>
      <c r="P113" s="27">
        <f t="shared" si="41"/>
        <v>262.98740000000214</v>
      </c>
    </row>
    <row r="114" spans="1:16">
      <c r="A114" s="30">
        <v>39600</v>
      </c>
      <c r="C114" s="6">
        <v>106</v>
      </c>
      <c r="D114" s="29">
        <f t="shared" si="32"/>
        <v>10</v>
      </c>
      <c r="E114" s="29">
        <f t="shared" si="37"/>
        <v>1060</v>
      </c>
      <c r="F114" s="29">
        <f t="shared" si="33"/>
        <v>-683</v>
      </c>
      <c r="G114" s="34">
        <f>+Inputs!$D$3</f>
        <v>0.37951000000000001</v>
      </c>
      <c r="I114" s="27">
        <f t="shared" si="38"/>
        <v>1743</v>
      </c>
      <c r="K114" s="27">
        <f t="shared" si="34"/>
        <v>10</v>
      </c>
      <c r="L114" s="27">
        <f t="shared" si="39"/>
        <v>1060</v>
      </c>
      <c r="M114" s="27">
        <f t="shared" si="35"/>
        <v>3.7951000000000001</v>
      </c>
      <c r="N114" s="27">
        <f t="shared" si="36"/>
        <v>3.7951000000000001</v>
      </c>
      <c r="O114" s="27">
        <f t="shared" si="40"/>
        <v>-259.19230000000215</v>
      </c>
      <c r="P114" s="27">
        <f t="shared" si="41"/>
        <v>259.19230000000215</v>
      </c>
    </row>
    <row r="115" spans="1:16">
      <c r="A115" s="31">
        <v>39630</v>
      </c>
      <c r="C115" s="6">
        <v>107</v>
      </c>
      <c r="D115" s="29">
        <f t="shared" si="32"/>
        <v>10</v>
      </c>
      <c r="E115" s="29">
        <f t="shared" si="37"/>
        <v>1070</v>
      </c>
      <c r="F115" s="29">
        <f t="shared" si="33"/>
        <v>-673</v>
      </c>
      <c r="G115" s="34">
        <f>+Inputs!$D$3</f>
        <v>0.37951000000000001</v>
      </c>
      <c r="I115" s="27">
        <f t="shared" si="38"/>
        <v>1743</v>
      </c>
      <c r="K115" s="27">
        <f t="shared" si="34"/>
        <v>10</v>
      </c>
      <c r="L115" s="27">
        <f t="shared" si="39"/>
        <v>1070</v>
      </c>
      <c r="M115" s="27">
        <f t="shared" si="35"/>
        <v>3.7951000000000001</v>
      </c>
      <c r="N115" s="27">
        <f t="shared" si="36"/>
        <v>3.7951000000000001</v>
      </c>
      <c r="O115" s="27">
        <f t="shared" si="40"/>
        <v>-255.39720000000216</v>
      </c>
      <c r="P115" s="27">
        <f t="shared" si="41"/>
        <v>255.39720000000216</v>
      </c>
    </row>
    <row r="116" spans="1:16">
      <c r="A116" s="30">
        <v>39661</v>
      </c>
      <c r="C116" s="6">
        <v>108</v>
      </c>
      <c r="D116" s="29">
        <f t="shared" si="32"/>
        <v>10</v>
      </c>
      <c r="E116" s="29">
        <f t="shared" si="37"/>
        <v>1080</v>
      </c>
      <c r="F116" s="29">
        <f t="shared" si="33"/>
        <v>-663</v>
      </c>
      <c r="G116" s="34">
        <f>+Inputs!$D$3</f>
        <v>0.37951000000000001</v>
      </c>
      <c r="I116" s="27">
        <f t="shared" si="38"/>
        <v>1743</v>
      </c>
      <c r="K116" s="27">
        <f t="shared" si="34"/>
        <v>10</v>
      </c>
      <c r="L116" s="27">
        <f t="shared" si="39"/>
        <v>1080</v>
      </c>
      <c r="M116" s="27">
        <f t="shared" si="35"/>
        <v>3.7951000000000001</v>
      </c>
      <c r="N116" s="27">
        <f t="shared" si="36"/>
        <v>3.7951000000000001</v>
      </c>
      <c r="O116" s="27">
        <f t="shared" si="40"/>
        <v>-251.60210000000217</v>
      </c>
      <c r="P116" s="27">
        <f t="shared" si="41"/>
        <v>251.60210000000217</v>
      </c>
    </row>
    <row r="117" spans="1:16">
      <c r="A117" s="31">
        <v>39692</v>
      </c>
      <c r="C117" s="6">
        <v>109</v>
      </c>
      <c r="D117" s="29">
        <f t="shared" si="32"/>
        <v>10</v>
      </c>
      <c r="E117" s="29">
        <f t="shared" si="37"/>
        <v>1090</v>
      </c>
      <c r="F117" s="29">
        <f t="shared" si="33"/>
        <v>-653</v>
      </c>
      <c r="G117" s="34">
        <f>+Inputs!$D$3</f>
        <v>0.37951000000000001</v>
      </c>
      <c r="I117" s="27">
        <f t="shared" si="38"/>
        <v>1743</v>
      </c>
      <c r="K117" s="27">
        <f t="shared" si="34"/>
        <v>10</v>
      </c>
      <c r="L117" s="27">
        <f t="shared" si="39"/>
        <v>1090</v>
      </c>
      <c r="M117" s="27">
        <f t="shared" si="35"/>
        <v>3.7951000000000001</v>
      </c>
      <c r="N117" s="27">
        <f t="shared" si="36"/>
        <v>3.7951000000000001</v>
      </c>
      <c r="O117" s="27">
        <f t="shared" si="40"/>
        <v>-247.80700000000218</v>
      </c>
      <c r="P117" s="27">
        <f t="shared" si="41"/>
        <v>247.80700000000218</v>
      </c>
    </row>
    <row r="118" spans="1:16">
      <c r="A118" s="30">
        <v>39722</v>
      </c>
      <c r="C118" s="6">
        <v>110</v>
      </c>
      <c r="D118" s="29">
        <f t="shared" si="32"/>
        <v>10</v>
      </c>
      <c r="E118" s="29">
        <f t="shared" si="37"/>
        <v>1100</v>
      </c>
      <c r="F118" s="29">
        <f t="shared" si="33"/>
        <v>-643</v>
      </c>
      <c r="G118" s="34">
        <f>+Inputs!$D$3</f>
        <v>0.37951000000000001</v>
      </c>
      <c r="I118" s="27">
        <f t="shared" si="38"/>
        <v>1743</v>
      </c>
      <c r="K118" s="27">
        <f t="shared" si="34"/>
        <v>10</v>
      </c>
      <c r="L118" s="27">
        <f t="shared" si="39"/>
        <v>1100</v>
      </c>
      <c r="M118" s="27">
        <f t="shared" si="35"/>
        <v>3.7951000000000001</v>
      </c>
      <c r="N118" s="27">
        <f t="shared" si="36"/>
        <v>3.7951000000000001</v>
      </c>
      <c r="O118" s="27">
        <f t="shared" si="40"/>
        <v>-244.01190000000219</v>
      </c>
      <c r="P118" s="27">
        <f t="shared" si="41"/>
        <v>244.01190000000219</v>
      </c>
    </row>
    <row r="119" spans="1:16">
      <c r="A119" s="31">
        <v>39753</v>
      </c>
      <c r="C119" s="6">
        <v>111</v>
      </c>
      <c r="D119" s="29">
        <f t="shared" si="32"/>
        <v>10</v>
      </c>
      <c r="E119" s="29">
        <f t="shared" si="37"/>
        <v>1110</v>
      </c>
      <c r="F119" s="29">
        <f t="shared" si="33"/>
        <v>-633</v>
      </c>
      <c r="G119" s="34">
        <f>+Inputs!$D$3</f>
        <v>0.37951000000000001</v>
      </c>
      <c r="I119" s="27">
        <f t="shared" si="38"/>
        <v>1743</v>
      </c>
      <c r="K119" s="27">
        <f t="shared" si="34"/>
        <v>10</v>
      </c>
      <c r="L119" s="27">
        <f t="shared" si="39"/>
        <v>1110</v>
      </c>
      <c r="M119" s="27">
        <f t="shared" si="35"/>
        <v>3.7951000000000001</v>
      </c>
      <c r="N119" s="27">
        <f t="shared" si="36"/>
        <v>3.7951000000000001</v>
      </c>
      <c r="O119" s="27">
        <f t="shared" si="40"/>
        <v>-240.21680000000219</v>
      </c>
      <c r="P119" s="27">
        <f t="shared" si="41"/>
        <v>240.21680000000219</v>
      </c>
    </row>
    <row r="120" spans="1:16">
      <c r="A120" s="30">
        <v>39783</v>
      </c>
      <c r="C120" s="6">
        <v>112</v>
      </c>
      <c r="D120" s="29">
        <f t="shared" si="32"/>
        <v>10</v>
      </c>
      <c r="E120" s="29">
        <f t="shared" si="37"/>
        <v>1120</v>
      </c>
      <c r="F120" s="29">
        <f t="shared" si="33"/>
        <v>-623</v>
      </c>
      <c r="G120" s="34">
        <f>+Inputs!$D$3</f>
        <v>0.37951000000000001</v>
      </c>
      <c r="I120" s="27">
        <f t="shared" si="38"/>
        <v>1743</v>
      </c>
      <c r="K120" s="27">
        <f t="shared" si="34"/>
        <v>10</v>
      </c>
      <c r="L120" s="27">
        <f t="shared" si="39"/>
        <v>1120</v>
      </c>
      <c r="M120" s="27">
        <f t="shared" si="35"/>
        <v>3.7951000000000001</v>
      </c>
      <c r="N120" s="27">
        <f t="shared" si="36"/>
        <v>3.7951000000000001</v>
      </c>
      <c r="O120" s="27">
        <f t="shared" si="40"/>
        <v>-236.4217000000022</v>
      </c>
      <c r="P120" s="27">
        <f t="shared" si="41"/>
        <v>236.4217000000022</v>
      </c>
    </row>
    <row r="121" spans="1:16">
      <c r="A121" s="31">
        <v>39814</v>
      </c>
      <c r="C121" s="6">
        <v>113</v>
      </c>
      <c r="D121" s="29">
        <f t="shared" si="32"/>
        <v>10</v>
      </c>
      <c r="E121" s="29">
        <f t="shared" si="37"/>
        <v>1130</v>
      </c>
      <c r="F121" s="29">
        <f t="shared" si="33"/>
        <v>-613</v>
      </c>
      <c r="G121" s="34">
        <f>+Inputs!$D$3</f>
        <v>0.37951000000000001</v>
      </c>
      <c r="I121" s="27">
        <f t="shared" si="38"/>
        <v>1743</v>
      </c>
      <c r="K121" s="27">
        <f t="shared" si="34"/>
        <v>10</v>
      </c>
      <c r="L121" s="27">
        <f t="shared" si="39"/>
        <v>1130</v>
      </c>
      <c r="M121" s="27">
        <f t="shared" si="35"/>
        <v>3.7951000000000001</v>
      </c>
      <c r="N121" s="27">
        <f t="shared" si="36"/>
        <v>3.7951000000000001</v>
      </c>
      <c r="O121" s="27">
        <f t="shared" si="40"/>
        <v>-232.62660000000221</v>
      </c>
      <c r="P121" s="27">
        <f t="shared" si="41"/>
        <v>232.62660000000221</v>
      </c>
    </row>
    <row r="122" spans="1:16">
      <c r="A122" s="30">
        <v>39845</v>
      </c>
      <c r="C122" s="6">
        <v>114</v>
      </c>
      <c r="D122" s="29">
        <f t="shared" si="32"/>
        <v>10</v>
      </c>
      <c r="E122" s="29">
        <f t="shared" si="37"/>
        <v>1140</v>
      </c>
      <c r="F122" s="29">
        <f t="shared" si="33"/>
        <v>-603</v>
      </c>
      <c r="G122" s="34">
        <f>+Inputs!$D$3</f>
        <v>0.37951000000000001</v>
      </c>
      <c r="I122" s="27">
        <f t="shared" si="38"/>
        <v>1743</v>
      </c>
      <c r="K122" s="27">
        <f t="shared" si="34"/>
        <v>10</v>
      </c>
      <c r="L122" s="27">
        <f t="shared" si="39"/>
        <v>1140</v>
      </c>
      <c r="M122" s="27">
        <f t="shared" si="35"/>
        <v>3.7951000000000001</v>
      </c>
      <c r="N122" s="27">
        <f t="shared" si="36"/>
        <v>3.7951000000000001</v>
      </c>
      <c r="O122" s="27">
        <f t="shared" si="40"/>
        <v>-228.83150000000222</v>
      </c>
      <c r="P122" s="27">
        <f t="shared" si="41"/>
        <v>228.83150000000222</v>
      </c>
    </row>
    <row r="123" spans="1:16">
      <c r="A123" s="31">
        <v>39873</v>
      </c>
      <c r="C123" s="6">
        <v>115</v>
      </c>
      <c r="D123" s="29">
        <f t="shared" si="32"/>
        <v>10</v>
      </c>
      <c r="E123" s="29">
        <f t="shared" si="37"/>
        <v>1150</v>
      </c>
      <c r="F123" s="29">
        <f t="shared" si="33"/>
        <v>-593</v>
      </c>
      <c r="G123" s="34">
        <f>+Inputs!$D$3</f>
        <v>0.37951000000000001</v>
      </c>
      <c r="I123" s="27">
        <f t="shared" si="38"/>
        <v>1743</v>
      </c>
      <c r="K123" s="27">
        <f t="shared" si="34"/>
        <v>10</v>
      </c>
      <c r="L123" s="27">
        <f t="shared" si="39"/>
        <v>1150</v>
      </c>
      <c r="M123" s="27">
        <f t="shared" si="35"/>
        <v>3.7951000000000001</v>
      </c>
      <c r="N123" s="27">
        <f t="shared" si="36"/>
        <v>3.7951000000000001</v>
      </c>
      <c r="O123" s="27">
        <f t="shared" si="40"/>
        <v>-225.03640000000223</v>
      </c>
      <c r="P123" s="27">
        <f t="shared" si="41"/>
        <v>225.03640000000223</v>
      </c>
    </row>
    <row r="124" spans="1:16">
      <c r="A124" s="30">
        <v>39904</v>
      </c>
      <c r="C124" s="6">
        <v>116</v>
      </c>
      <c r="D124" s="29">
        <f t="shared" si="32"/>
        <v>10</v>
      </c>
      <c r="E124" s="29">
        <f t="shared" si="37"/>
        <v>1160</v>
      </c>
      <c r="F124" s="29">
        <f t="shared" si="33"/>
        <v>-583</v>
      </c>
      <c r="G124" s="34">
        <f>+Inputs!$D$3</f>
        <v>0.37951000000000001</v>
      </c>
      <c r="I124" s="27">
        <f t="shared" si="38"/>
        <v>1743</v>
      </c>
      <c r="K124" s="27">
        <f t="shared" si="34"/>
        <v>10</v>
      </c>
      <c r="L124" s="27">
        <f t="shared" si="39"/>
        <v>1160</v>
      </c>
      <c r="M124" s="27">
        <f t="shared" si="35"/>
        <v>3.7951000000000001</v>
      </c>
      <c r="N124" s="27">
        <f t="shared" si="36"/>
        <v>3.7951000000000001</v>
      </c>
      <c r="O124" s="27">
        <f t="shared" si="40"/>
        <v>-221.24130000000224</v>
      </c>
      <c r="P124" s="27">
        <f t="shared" si="41"/>
        <v>221.24130000000224</v>
      </c>
    </row>
    <row r="125" spans="1:16">
      <c r="A125" s="31">
        <v>39934</v>
      </c>
      <c r="C125" s="6">
        <v>117</v>
      </c>
      <c r="D125" s="29">
        <f t="shared" si="32"/>
        <v>10</v>
      </c>
      <c r="E125" s="29">
        <f t="shared" si="37"/>
        <v>1170</v>
      </c>
      <c r="F125" s="29">
        <f t="shared" si="33"/>
        <v>-573</v>
      </c>
      <c r="G125" s="34">
        <f>+Inputs!$D$3</f>
        <v>0.37951000000000001</v>
      </c>
      <c r="I125" s="27">
        <f t="shared" si="38"/>
        <v>1743</v>
      </c>
      <c r="K125" s="27">
        <f t="shared" si="34"/>
        <v>10</v>
      </c>
      <c r="L125" s="27">
        <f t="shared" si="39"/>
        <v>1170</v>
      </c>
      <c r="M125" s="27">
        <f t="shared" si="35"/>
        <v>3.7951000000000001</v>
      </c>
      <c r="N125" s="27">
        <f t="shared" si="36"/>
        <v>3.7951000000000001</v>
      </c>
      <c r="O125" s="27">
        <f t="shared" si="40"/>
        <v>-217.44620000000225</v>
      </c>
      <c r="P125" s="27">
        <f t="shared" si="41"/>
        <v>217.44620000000225</v>
      </c>
    </row>
    <row r="126" spans="1:16">
      <c r="A126" s="30">
        <v>39965</v>
      </c>
      <c r="C126" s="6">
        <v>118</v>
      </c>
      <c r="D126" s="29">
        <f t="shared" si="32"/>
        <v>10</v>
      </c>
      <c r="E126" s="29">
        <f t="shared" si="37"/>
        <v>1180</v>
      </c>
      <c r="F126" s="29">
        <f t="shared" si="33"/>
        <v>-563</v>
      </c>
      <c r="G126" s="34">
        <f>+Inputs!$D$3</f>
        <v>0.37951000000000001</v>
      </c>
      <c r="I126" s="27">
        <f t="shared" si="38"/>
        <v>1743</v>
      </c>
      <c r="K126" s="27">
        <f t="shared" si="34"/>
        <v>10</v>
      </c>
      <c r="L126" s="27">
        <f t="shared" si="39"/>
        <v>1180</v>
      </c>
      <c r="M126" s="27">
        <f t="shared" si="35"/>
        <v>3.7951000000000001</v>
      </c>
      <c r="N126" s="27">
        <f t="shared" si="36"/>
        <v>3.7951000000000001</v>
      </c>
      <c r="O126" s="27">
        <f t="shared" si="40"/>
        <v>-213.65110000000226</v>
      </c>
      <c r="P126" s="27">
        <f t="shared" si="41"/>
        <v>213.65110000000226</v>
      </c>
    </row>
    <row r="127" spans="1:16">
      <c r="A127" s="31">
        <v>39995</v>
      </c>
      <c r="C127" s="6">
        <v>119</v>
      </c>
      <c r="D127" s="29">
        <f t="shared" si="32"/>
        <v>10</v>
      </c>
      <c r="E127" s="29">
        <f t="shared" si="37"/>
        <v>1190</v>
      </c>
      <c r="F127" s="29">
        <f t="shared" si="33"/>
        <v>-553</v>
      </c>
      <c r="G127" s="34">
        <f>+Inputs!$D$3</f>
        <v>0.37951000000000001</v>
      </c>
      <c r="I127" s="27">
        <f t="shared" si="38"/>
        <v>1743</v>
      </c>
      <c r="K127" s="27">
        <f t="shared" si="34"/>
        <v>10</v>
      </c>
      <c r="L127" s="27">
        <f t="shared" si="39"/>
        <v>1190</v>
      </c>
      <c r="M127" s="27">
        <f t="shared" si="35"/>
        <v>3.7951000000000001</v>
      </c>
      <c r="N127" s="27">
        <f t="shared" si="36"/>
        <v>3.7951000000000001</v>
      </c>
      <c r="O127" s="27">
        <f t="shared" si="40"/>
        <v>-209.85600000000227</v>
      </c>
      <c r="P127" s="27">
        <f t="shared" si="41"/>
        <v>209.85600000000227</v>
      </c>
    </row>
    <row r="128" spans="1:16">
      <c r="A128" s="30">
        <v>40026</v>
      </c>
      <c r="C128" s="6">
        <v>120</v>
      </c>
      <c r="D128" s="29">
        <f t="shared" si="32"/>
        <v>10</v>
      </c>
      <c r="E128" s="29">
        <f t="shared" si="37"/>
        <v>1200</v>
      </c>
      <c r="F128" s="29">
        <f t="shared" si="33"/>
        <v>-543</v>
      </c>
      <c r="G128" s="34">
        <f>+Inputs!$D$3</f>
        <v>0.37951000000000001</v>
      </c>
      <c r="I128" s="27">
        <f t="shared" si="38"/>
        <v>1743</v>
      </c>
      <c r="K128" s="27">
        <f t="shared" si="34"/>
        <v>10</v>
      </c>
      <c r="L128" s="27">
        <f t="shared" si="39"/>
        <v>1200</v>
      </c>
      <c r="M128" s="27">
        <f t="shared" si="35"/>
        <v>3.7951000000000001</v>
      </c>
      <c r="N128" s="27">
        <f t="shared" si="36"/>
        <v>3.7951000000000001</v>
      </c>
      <c r="O128" s="27">
        <f t="shared" si="40"/>
        <v>-206.06090000000228</v>
      </c>
      <c r="P128" s="27">
        <f t="shared" si="41"/>
        <v>206.06090000000228</v>
      </c>
    </row>
    <row r="129" spans="1:16">
      <c r="A129" s="31">
        <v>40057</v>
      </c>
      <c r="C129" s="6">
        <v>121</v>
      </c>
      <c r="D129" s="29">
        <f t="shared" si="32"/>
        <v>10</v>
      </c>
      <c r="E129" s="29">
        <f t="shared" si="37"/>
        <v>1210</v>
      </c>
      <c r="F129" s="29">
        <f t="shared" si="33"/>
        <v>-533</v>
      </c>
      <c r="G129" s="34">
        <f>+Inputs!$D$3</f>
        <v>0.37951000000000001</v>
      </c>
      <c r="I129" s="27">
        <f t="shared" si="38"/>
        <v>1743</v>
      </c>
      <c r="K129" s="27">
        <f t="shared" si="34"/>
        <v>10</v>
      </c>
      <c r="L129" s="27">
        <f t="shared" si="39"/>
        <v>1210</v>
      </c>
      <c r="M129" s="27">
        <f t="shared" si="35"/>
        <v>3.7951000000000001</v>
      </c>
      <c r="N129" s="27">
        <f t="shared" si="36"/>
        <v>3.7951000000000001</v>
      </c>
      <c r="O129" s="27">
        <f t="shared" si="40"/>
        <v>-202.26580000000229</v>
      </c>
      <c r="P129" s="27">
        <f t="shared" si="41"/>
        <v>202.26580000000229</v>
      </c>
    </row>
    <row r="130" spans="1:16">
      <c r="A130" s="30">
        <v>40087</v>
      </c>
      <c r="C130" s="6">
        <v>122</v>
      </c>
      <c r="D130" s="29">
        <f t="shared" si="32"/>
        <v>10</v>
      </c>
      <c r="E130" s="29">
        <f t="shared" si="37"/>
        <v>1220</v>
      </c>
      <c r="F130" s="29">
        <f t="shared" si="33"/>
        <v>-523</v>
      </c>
      <c r="G130" s="34">
        <f>+Inputs!$D$3</f>
        <v>0.37951000000000001</v>
      </c>
      <c r="I130" s="27">
        <f t="shared" si="38"/>
        <v>1743</v>
      </c>
      <c r="K130" s="27">
        <f t="shared" si="34"/>
        <v>10</v>
      </c>
      <c r="L130" s="27">
        <f t="shared" si="39"/>
        <v>1220</v>
      </c>
      <c r="M130" s="27">
        <f t="shared" si="35"/>
        <v>3.7951000000000001</v>
      </c>
      <c r="N130" s="27">
        <f t="shared" si="36"/>
        <v>3.7951000000000001</v>
      </c>
      <c r="O130" s="27">
        <f t="shared" si="40"/>
        <v>-198.4707000000023</v>
      </c>
      <c r="P130" s="27">
        <f t="shared" si="41"/>
        <v>198.4707000000023</v>
      </c>
    </row>
    <row r="131" spans="1:16">
      <c r="A131" s="31">
        <v>40118</v>
      </c>
      <c r="C131" s="6">
        <v>123</v>
      </c>
      <c r="D131" s="29">
        <f t="shared" si="32"/>
        <v>10</v>
      </c>
      <c r="E131" s="29">
        <f t="shared" si="37"/>
        <v>1230</v>
      </c>
      <c r="F131" s="29">
        <f t="shared" si="33"/>
        <v>-513</v>
      </c>
      <c r="G131" s="34">
        <f>+Inputs!$D$3</f>
        <v>0.37951000000000001</v>
      </c>
      <c r="I131" s="27">
        <f t="shared" si="38"/>
        <v>1743</v>
      </c>
      <c r="K131" s="27">
        <f t="shared" si="34"/>
        <v>10</v>
      </c>
      <c r="L131" s="27">
        <f t="shared" si="39"/>
        <v>1230</v>
      </c>
      <c r="M131" s="27">
        <f t="shared" si="35"/>
        <v>3.7951000000000001</v>
      </c>
      <c r="N131" s="27">
        <f t="shared" si="36"/>
        <v>3.7951000000000001</v>
      </c>
      <c r="O131" s="27">
        <f t="shared" si="40"/>
        <v>-194.67560000000231</v>
      </c>
      <c r="P131" s="27">
        <f t="shared" si="41"/>
        <v>194.67560000000231</v>
      </c>
    </row>
    <row r="132" spans="1:16">
      <c r="A132" s="30">
        <v>40148</v>
      </c>
      <c r="C132" s="6">
        <v>124</v>
      </c>
      <c r="D132" s="29">
        <f t="shared" si="32"/>
        <v>10</v>
      </c>
      <c r="E132" s="29">
        <f t="shared" si="37"/>
        <v>1240</v>
      </c>
      <c r="F132" s="29">
        <f t="shared" si="33"/>
        <v>-503</v>
      </c>
      <c r="G132" s="34">
        <f>+Inputs!$D$3</f>
        <v>0.37951000000000001</v>
      </c>
      <c r="I132" s="27">
        <f t="shared" si="38"/>
        <v>1743</v>
      </c>
      <c r="K132" s="27">
        <f t="shared" si="34"/>
        <v>10</v>
      </c>
      <c r="L132" s="27">
        <f t="shared" si="39"/>
        <v>1240</v>
      </c>
      <c r="M132" s="27">
        <f t="shared" si="35"/>
        <v>3.7951000000000001</v>
      </c>
      <c r="N132" s="27">
        <f t="shared" si="36"/>
        <v>3.7951000000000001</v>
      </c>
      <c r="O132" s="27">
        <f t="shared" si="40"/>
        <v>-190.88050000000231</v>
      </c>
      <c r="P132" s="27">
        <f t="shared" si="41"/>
        <v>190.88050000000231</v>
      </c>
    </row>
    <row r="133" spans="1:16">
      <c r="A133" s="31">
        <v>40179</v>
      </c>
      <c r="C133" s="6">
        <v>125</v>
      </c>
      <c r="D133" s="29">
        <f t="shared" si="32"/>
        <v>10</v>
      </c>
      <c r="E133" s="29">
        <f t="shared" si="37"/>
        <v>1250</v>
      </c>
      <c r="F133" s="29">
        <f t="shared" si="33"/>
        <v>-493</v>
      </c>
      <c r="G133" s="34">
        <f>+Inputs!$D$3</f>
        <v>0.37951000000000001</v>
      </c>
      <c r="I133" s="27">
        <f t="shared" si="38"/>
        <v>1743</v>
      </c>
      <c r="K133" s="27">
        <f t="shared" si="34"/>
        <v>10</v>
      </c>
      <c r="L133" s="27">
        <f t="shared" si="39"/>
        <v>1250</v>
      </c>
      <c r="M133" s="27">
        <f t="shared" si="35"/>
        <v>3.7951000000000001</v>
      </c>
      <c r="N133" s="27">
        <f t="shared" si="36"/>
        <v>3.7951000000000001</v>
      </c>
      <c r="O133" s="27">
        <f t="shared" si="40"/>
        <v>-187.08540000000232</v>
      </c>
      <c r="P133" s="27">
        <f t="shared" si="41"/>
        <v>187.08540000000232</v>
      </c>
    </row>
    <row r="134" spans="1:16">
      <c r="A134" s="30">
        <v>40210</v>
      </c>
      <c r="C134" s="6">
        <v>126</v>
      </c>
      <c r="D134" s="29">
        <f t="shared" si="32"/>
        <v>10</v>
      </c>
      <c r="E134" s="29">
        <f t="shared" si="37"/>
        <v>1260</v>
      </c>
      <c r="F134" s="29">
        <f t="shared" si="33"/>
        <v>-483</v>
      </c>
      <c r="G134" s="34">
        <f>+Inputs!$D$3</f>
        <v>0.37951000000000001</v>
      </c>
      <c r="I134" s="27">
        <f t="shared" si="38"/>
        <v>1743</v>
      </c>
      <c r="K134" s="27">
        <f t="shared" si="34"/>
        <v>10</v>
      </c>
      <c r="L134" s="27">
        <f t="shared" si="39"/>
        <v>1260</v>
      </c>
      <c r="M134" s="27">
        <f t="shared" si="35"/>
        <v>3.7951000000000001</v>
      </c>
      <c r="N134" s="27">
        <f t="shared" si="36"/>
        <v>3.7951000000000001</v>
      </c>
      <c r="O134" s="27">
        <f t="shared" si="40"/>
        <v>-183.29030000000233</v>
      </c>
      <c r="P134" s="27">
        <f t="shared" si="41"/>
        <v>183.29030000000233</v>
      </c>
    </row>
    <row r="135" spans="1:16">
      <c r="A135" s="31">
        <v>40238</v>
      </c>
      <c r="C135" s="6">
        <v>127</v>
      </c>
      <c r="D135" s="29">
        <f t="shared" si="32"/>
        <v>10</v>
      </c>
      <c r="E135" s="29">
        <f t="shared" si="37"/>
        <v>1270</v>
      </c>
      <c r="F135" s="29">
        <f t="shared" si="33"/>
        <v>-473</v>
      </c>
      <c r="G135" s="34">
        <f>+Inputs!$D$3</f>
        <v>0.37951000000000001</v>
      </c>
      <c r="I135" s="27">
        <f t="shared" si="38"/>
        <v>1743</v>
      </c>
      <c r="K135" s="27">
        <f t="shared" si="34"/>
        <v>10</v>
      </c>
      <c r="L135" s="27">
        <f t="shared" si="39"/>
        <v>1270</v>
      </c>
      <c r="M135" s="27">
        <f t="shared" si="35"/>
        <v>3.7951000000000001</v>
      </c>
      <c r="N135" s="27">
        <f t="shared" si="36"/>
        <v>3.7951000000000001</v>
      </c>
      <c r="O135" s="27">
        <f t="shared" si="40"/>
        <v>-179.49520000000234</v>
      </c>
      <c r="P135" s="27">
        <f t="shared" si="41"/>
        <v>179.49520000000234</v>
      </c>
    </row>
    <row r="136" spans="1:16">
      <c r="A136" s="30">
        <v>40269</v>
      </c>
      <c r="C136" s="6">
        <v>128</v>
      </c>
      <c r="D136" s="29">
        <f t="shared" si="32"/>
        <v>10</v>
      </c>
      <c r="E136" s="29">
        <f t="shared" si="37"/>
        <v>1280</v>
      </c>
      <c r="F136" s="29">
        <f t="shared" si="33"/>
        <v>-463</v>
      </c>
      <c r="G136" s="34">
        <f>+Inputs!$D$3</f>
        <v>0.37951000000000001</v>
      </c>
      <c r="I136" s="27">
        <f t="shared" si="38"/>
        <v>1743</v>
      </c>
      <c r="K136" s="27">
        <f t="shared" si="34"/>
        <v>10</v>
      </c>
      <c r="L136" s="27">
        <f t="shared" si="39"/>
        <v>1280</v>
      </c>
      <c r="M136" s="27">
        <f t="shared" si="35"/>
        <v>3.7951000000000001</v>
      </c>
      <c r="N136" s="27">
        <f t="shared" si="36"/>
        <v>3.7951000000000001</v>
      </c>
      <c r="O136" s="27">
        <f t="shared" si="40"/>
        <v>-175.70010000000235</v>
      </c>
      <c r="P136" s="27">
        <f t="shared" si="41"/>
        <v>175.70010000000235</v>
      </c>
    </row>
    <row r="137" spans="1:16">
      <c r="A137" s="31">
        <v>40299</v>
      </c>
      <c r="C137" s="6">
        <v>129</v>
      </c>
      <c r="D137" s="29">
        <f t="shared" ref="D137:D168" si="42">ROUND(-(+$B$9/180)*1,0)</f>
        <v>10</v>
      </c>
      <c r="E137" s="29">
        <f t="shared" si="37"/>
        <v>1290</v>
      </c>
      <c r="F137" s="29">
        <f t="shared" ref="F137:F168" si="43">$B$9+E137</f>
        <v>-453</v>
      </c>
      <c r="G137" s="34">
        <f>+Inputs!$D$3</f>
        <v>0.37951000000000001</v>
      </c>
      <c r="I137" s="27">
        <f t="shared" si="38"/>
        <v>1743</v>
      </c>
      <c r="K137" s="27">
        <f t="shared" ref="K137:K168" si="44">D137</f>
        <v>10</v>
      </c>
      <c r="L137" s="27">
        <f t="shared" si="39"/>
        <v>1290</v>
      </c>
      <c r="M137" s="27">
        <f t="shared" ref="M137:M168" si="45">K137*G137</f>
        <v>3.7951000000000001</v>
      </c>
      <c r="N137" s="27">
        <f t="shared" ref="N137:N168" si="46">M137-J137</f>
        <v>3.7951000000000001</v>
      </c>
      <c r="O137" s="27">
        <f t="shared" si="40"/>
        <v>-171.90500000000236</v>
      </c>
      <c r="P137" s="27">
        <f t="shared" si="41"/>
        <v>171.90500000000236</v>
      </c>
    </row>
    <row r="138" spans="1:16">
      <c r="A138" s="30">
        <v>40330</v>
      </c>
      <c r="C138" s="6">
        <v>130</v>
      </c>
      <c r="D138" s="29">
        <f t="shared" si="42"/>
        <v>10</v>
      </c>
      <c r="E138" s="29">
        <f t="shared" ref="E138:E169" si="47">+E137+D138</f>
        <v>1300</v>
      </c>
      <c r="F138" s="29">
        <f t="shared" si="43"/>
        <v>-443</v>
      </c>
      <c r="G138" s="34">
        <f>+Inputs!$D$3</f>
        <v>0.37951000000000001</v>
      </c>
      <c r="I138" s="27">
        <f t="shared" ref="I138:I169" si="48">+I137+H138</f>
        <v>1743</v>
      </c>
      <c r="K138" s="27">
        <f t="shared" si="44"/>
        <v>10</v>
      </c>
      <c r="L138" s="27">
        <f t="shared" ref="L138:L169" si="49">+L137+K138</f>
        <v>1300</v>
      </c>
      <c r="M138" s="27">
        <f t="shared" si="45"/>
        <v>3.7951000000000001</v>
      </c>
      <c r="N138" s="27">
        <f t="shared" si="46"/>
        <v>3.7951000000000001</v>
      </c>
      <c r="O138" s="27">
        <f t="shared" ref="O138:O169" si="50">+O137+N138</f>
        <v>-168.10990000000237</v>
      </c>
      <c r="P138" s="27">
        <f t="shared" ref="P138:P169" si="51">P137-N138</f>
        <v>168.10990000000237</v>
      </c>
    </row>
    <row r="139" spans="1:16">
      <c r="A139" s="31">
        <v>40360</v>
      </c>
      <c r="C139" s="6">
        <v>131</v>
      </c>
      <c r="D139" s="29">
        <f t="shared" si="42"/>
        <v>10</v>
      </c>
      <c r="E139" s="29">
        <f t="shared" si="47"/>
        <v>1310</v>
      </c>
      <c r="F139" s="29">
        <f t="shared" si="43"/>
        <v>-433</v>
      </c>
      <c r="G139" s="34">
        <f>+Inputs!$D$3</f>
        <v>0.37951000000000001</v>
      </c>
      <c r="I139" s="27">
        <f t="shared" si="48"/>
        <v>1743</v>
      </c>
      <c r="K139" s="27">
        <f t="shared" si="44"/>
        <v>10</v>
      </c>
      <c r="L139" s="27">
        <f t="shared" si="49"/>
        <v>1310</v>
      </c>
      <c r="M139" s="27">
        <f t="shared" si="45"/>
        <v>3.7951000000000001</v>
      </c>
      <c r="N139" s="27">
        <f t="shared" si="46"/>
        <v>3.7951000000000001</v>
      </c>
      <c r="O139" s="27">
        <f t="shared" si="50"/>
        <v>-164.31480000000238</v>
      </c>
      <c r="P139" s="27">
        <f t="shared" si="51"/>
        <v>164.31480000000238</v>
      </c>
    </row>
    <row r="140" spans="1:16">
      <c r="A140" s="30">
        <v>40391</v>
      </c>
      <c r="C140" s="6">
        <v>132</v>
      </c>
      <c r="D140" s="29">
        <f t="shared" si="42"/>
        <v>10</v>
      </c>
      <c r="E140" s="29">
        <f t="shared" si="47"/>
        <v>1320</v>
      </c>
      <c r="F140" s="29">
        <f t="shared" si="43"/>
        <v>-423</v>
      </c>
      <c r="G140" s="34">
        <f>+Inputs!$D$3</f>
        <v>0.37951000000000001</v>
      </c>
      <c r="I140" s="27">
        <f t="shared" si="48"/>
        <v>1743</v>
      </c>
      <c r="K140" s="27">
        <f t="shared" si="44"/>
        <v>10</v>
      </c>
      <c r="L140" s="27">
        <f t="shared" si="49"/>
        <v>1320</v>
      </c>
      <c r="M140" s="27">
        <f t="shared" si="45"/>
        <v>3.7951000000000001</v>
      </c>
      <c r="N140" s="27">
        <f t="shared" si="46"/>
        <v>3.7951000000000001</v>
      </c>
      <c r="O140" s="27">
        <f t="shared" si="50"/>
        <v>-160.51970000000239</v>
      </c>
      <c r="P140" s="27">
        <f t="shared" si="51"/>
        <v>160.51970000000239</v>
      </c>
    </row>
    <row r="141" spans="1:16">
      <c r="A141" s="31">
        <v>40422</v>
      </c>
      <c r="C141" s="6">
        <v>133</v>
      </c>
      <c r="D141" s="29">
        <f t="shared" si="42"/>
        <v>10</v>
      </c>
      <c r="E141" s="29">
        <f t="shared" si="47"/>
        <v>1330</v>
      </c>
      <c r="F141" s="29">
        <f t="shared" si="43"/>
        <v>-413</v>
      </c>
      <c r="G141" s="34">
        <f>+Inputs!$D$3</f>
        <v>0.37951000000000001</v>
      </c>
      <c r="I141" s="27">
        <f t="shared" si="48"/>
        <v>1743</v>
      </c>
      <c r="K141" s="27">
        <f t="shared" si="44"/>
        <v>10</v>
      </c>
      <c r="L141" s="27">
        <f t="shared" si="49"/>
        <v>1330</v>
      </c>
      <c r="M141" s="27">
        <f t="shared" si="45"/>
        <v>3.7951000000000001</v>
      </c>
      <c r="N141" s="27">
        <f t="shared" si="46"/>
        <v>3.7951000000000001</v>
      </c>
      <c r="O141" s="27">
        <f t="shared" si="50"/>
        <v>-156.7246000000024</v>
      </c>
      <c r="P141" s="27">
        <f t="shared" si="51"/>
        <v>156.7246000000024</v>
      </c>
    </row>
    <row r="142" spans="1:16">
      <c r="A142" s="30">
        <v>40452</v>
      </c>
      <c r="C142" s="6">
        <v>134</v>
      </c>
      <c r="D142" s="29">
        <f t="shared" si="42"/>
        <v>10</v>
      </c>
      <c r="E142" s="29">
        <f t="shared" si="47"/>
        <v>1340</v>
      </c>
      <c r="F142" s="29">
        <f t="shared" si="43"/>
        <v>-403</v>
      </c>
      <c r="G142" s="34">
        <f>+Inputs!$D$3</f>
        <v>0.37951000000000001</v>
      </c>
      <c r="I142" s="27">
        <f t="shared" si="48"/>
        <v>1743</v>
      </c>
      <c r="K142" s="27">
        <f t="shared" si="44"/>
        <v>10</v>
      </c>
      <c r="L142" s="27">
        <f t="shared" si="49"/>
        <v>1340</v>
      </c>
      <c r="M142" s="27">
        <f t="shared" si="45"/>
        <v>3.7951000000000001</v>
      </c>
      <c r="N142" s="27">
        <f t="shared" si="46"/>
        <v>3.7951000000000001</v>
      </c>
      <c r="O142" s="27">
        <f t="shared" si="50"/>
        <v>-152.92950000000241</v>
      </c>
      <c r="P142" s="27">
        <f t="shared" si="51"/>
        <v>152.92950000000241</v>
      </c>
    </row>
    <row r="143" spans="1:16">
      <c r="A143" s="31">
        <v>40483</v>
      </c>
      <c r="C143" s="6">
        <v>135</v>
      </c>
      <c r="D143" s="29">
        <f t="shared" si="42"/>
        <v>10</v>
      </c>
      <c r="E143" s="29">
        <f t="shared" si="47"/>
        <v>1350</v>
      </c>
      <c r="F143" s="29">
        <f t="shared" si="43"/>
        <v>-393</v>
      </c>
      <c r="G143" s="34">
        <f>+Inputs!$D$3</f>
        <v>0.37951000000000001</v>
      </c>
      <c r="I143" s="27">
        <f t="shared" si="48"/>
        <v>1743</v>
      </c>
      <c r="K143" s="27">
        <f t="shared" si="44"/>
        <v>10</v>
      </c>
      <c r="L143" s="27">
        <f t="shared" si="49"/>
        <v>1350</v>
      </c>
      <c r="M143" s="27">
        <f t="shared" si="45"/>
        <v>3.7951000000000001</v>
      </c>
      <c r="N143" s="27">
        <f t="shared" si="46"/>
        <v>3.7951000000000001</v>
      </c>
      <c r="O143" s="27">
        <f t="shared" si="50"/>
        <v>-149.13440000000242</v>
      </c>
      <c r="P143" s="27">
        <f t="shared" si="51"/>
        <v>149.13440000000242</v>
      </c>
    </row>
    <row r="144" spans="1:16">
      <c r="A144" s="30">
        <v>40513</v>
      </c>
      <c r="C144" s="6">
        <v>136</v>
      </c>
      <c r="D144" s="29">
        <f t="shared" si="42"/>
        <v>10</v>
      </c>
      <c r="E144" s="29">
        <f t="shared" si="47"/>
        <v>1360</v>
      </c>
      <c r="F144" s="29">
        <f t="shared" si="43"/>
        <v>-383</v>
      </c>
      <c r="G144" s="34">
        <f>+Inputs!$D$3</f>
        <v>0.37951000000000001</v>
      </c>
      <c r="I144" s="27">
        <f t="shared" si="48"/>
        <v>1743</v>
      </c>
      <c r="K144" s="27">
        <f t="shared" si="44"/>
        <v>10</v>
      </c>
      <c r="L144" s="27">
        <f t="shared" si="49"/>
        <v>1360</v>
      </c>
      <c r="M144" s="27">
        <f t="shared" si="45"/>
        <v>3.7951000000000001</v>
      </c>
      <c r="N144" s="27">
        <f t="shared" si="46"/>
        <v>3.7951000000000001</v>
      </c>
      <c r="O144" s="27">
        <f t="shared" si="50"/>
        <v>-145.33930000000242</v>
      </c>
      <c r="P144" s="27">
        <f t="shared" si="51"/>
        <v>145.33930000000242</v>
      </c>
    </row>
    <row r="145" spans="1:16">
      <c r="A145" s="31">
        <v>40544</v>
      </c>
      <c r="C145" s="6">
        <v>137</v>
      </c>
      <c r="D145" s="29">
        <f t="shared" si="42"/>
        <v>10</v>
      </c>
      <c r="E145" s="29">
        <f t="shared" si="47"/>
        <v>1370</v>
      </c>
      <c r="F145" s="29">
        <f t="shared" si="43"/>
        <v>-373</v>
      </c>
      <c r="G145" s="34">
        <f>+Inputs!$D$3</f>
        <v>0.37951000000000001</v>
      </c>
      <c r="I145" s="27">
        <f t="shared" si="48"/>
        <v>1743</v>
      </c>
      <c r="K145" s="27">
        <f t="shared" si="44"/>
        <v>10</v>
      </c>
      <c r="L145" s="27">
        <f t="shared" si="49"/>
        <v>1370</v>
      </c>
      <c r="M145" s="27">
        <f t="shared" si="45"/>
        <v>3.7951000000000001</v>
      </c>
      <c r="N145" s="27">
        <f t="shared" si="46"/>
        <v>3.7951000000000001</v>
      </c>
      <c r="O145" s="27">
        <f t="shared" si="50"/>
        <v>-141.54420000000243</v>
      </c>
      <c r="P145" s="27">
        <f t="shared" si="51"/>
        <v>141.54420000000243</v>
      </c>
    </row>
    <row r="146" spans="1:16">
      <c r="A146" s="30">
        <v>40575</v>
      </c>
      <c r="C146" s="6">
        <v>138</v>
      </c>
      <c r="D146" s="29">
        <f t="shared" si="42"/>
        <v>10</v>
      </c>
      <c r="E146" s="29">
        <f t="shared" si="47"/>
        <v>1380</v>
      </c>
      <c r="F146" s="29">
        <f t="shared" si="43"/>
        <v>-363</v>
      </c>
      <c r="G146" s="34">
        <f>+Inputs!$D$3</f>
        <v>0.37951000000000001</v>
      </c>
      <c r="I146" s="27">
        <f t="shared" si="48"/>
        <v>1743</v>
      </c>
      <c r="K146" s="27">
        <f t="shared" si="44"/>
        <v>10</v>
      </c>
      <c r="L146" s="27">
        <f t="shared" si="49"/>
        <v>1380</v>
      </c>
      <c r="M146" s="27">
        <f t="shared" si="45"/>
        <v>3.7951000000000001</v>
      </c>
      <c r="N146" s="27">
        <f t="shared" si="46"/>
        <v>3.7951000000000001</v>
      </c>
      <c r="O146" s="27">
        <f t="shared" si="50"/>
        <v>-137.74910000000244</v>
      </c>
      <c r="P146" s="27">
        <f t="shared" si="51"/>
        <v>137.74910000000244</v>
      </c>
    </row>
    <row r="147" spans="1:16">
      <c r="A147" s="31">
        <v>40603</v>
      </c>
      <c r="C147" s="6">
        <v>139</v>
      </c>
      <c r="D147" s="29">
        <f t="shared" si="42"/>
        <v>10</v>
      </c>
      <c r="E147" s="29">
        <f t="shared" si="47"/>
        <v>1390</v>
      </c>
      <c r="F147" s="29">
        <f t="shared" si="43"/>
        <v>-353</v>
      </c>
      <c r="G147" s="34">
        <f>+Inputs!$D$3</f>
        <v>0.37951000000000001</v>
      </c>
      <c r="I147" s="27">
        <f t="shared" si="48"/>
        <v>1743</v>
      </c>
      <c r="K147" s="27">
        <f t="shared" si="44"/>
        <v>10</v>
      </c>
      <c r="L147" s="27">
        <f t="shared" si="49"/>
        <v>1390</v>
      </c>
      <c r="M147" s="27">
        <f t="shared" si="45"/>
        <v>3.7951000000000001</v>
      </c>
      <c r="N147" s="27">
        <f t="shared" si="46"/>
        <v>3.7951000000000001</v>
      </c>
      <c r="O147" s="27">
        <f t="shared" si="50"/>
        <v>-133.95400000000245</v>
      </c>
      <c r="P147" s="27">
        <f t="shared" si="51"/>
        <v>133.95400000000245</v>
      </c>
    </row>
    <row r="148" spans="1:16">
      <c r="A148" s="30">
        <v>40634</v>
      </c>
      <c r="C148" s="6">
        <v>140</v>
      </c>
      <c r="D148" s="29">
        <f t="shared" si="42"/>
        <v>10</v>
      </c>
      <c r="E148" s="29">
        <f t="shared" si="47"/>
        <v>1400</v>
      </c>
      <c r="F148" s="29">
        <f t="shared" si="43"/>
        <v>-343</v>
      </c>
      <c r="G148" s="34">
        <f>+Inputs!$D$3</f>
        <v>0.37951000000000001</v>
      </c>
      <c r="I148" s="27">
        <f t="shared" si="48"/>
        <v>1743</v>
      </c>
      <c r="K148" s="27">
        <f t="shared" si="44"/>
        <v>10</v>
      </c>
      <c r="L148" s="27">
        <f t="shared" si="49"/>
        <v>1400</v>
      </c>
      <c r="M148" s="27">
        <f t="shared" si="45"/>
        <v>3.7951000000000001</v>
      </c>
      <c r="N148" s="27">
        <f t="shared" si="46"/>
        <v>3.7951000000000001</v>
      </c>
      <c r="O148" s="27">
        <f t="shared" si="50"/>
        <v>-130.15890000000246</v>
      </c>
      <c r="P148" s="27">
        <f t="shared" si="51"/>
        <v>130.15890000000246</v>
      </c>
    </row>
    <row r="149" spans="1:16">
      <c r="A149" s="31">
        <v>40664</v>
      </c>
      <c r="C149" s="6">
        <v>141</v>
      </c>
      <c r="D149" s="29">
        <f t="shared" si="42"/>
        <v>10</v>
      </c>
      <c r="E149" s="29">
        <f t="shared" si="47"/>
        <v>1410</v>
      </c>
      <c r="F149" s="29">
        <f t="shared" si="43"/>
        <v>-333</v>
      </c>
      <c r="G149" s="34">
        <f>+Inputs!$D$3</f>
        <v>0.37951000000000001</v>
      </c>
      <c r="I149" s="27">
        <f t="shared" si="48"/>
        <v>1743</v>
      </c>
      <c r="K149" s="27">
        <f t="shared" si="44"/>
        <v>10</v>
      </c>
      <c r="L149" s="27">
        <f t="shared" si="49"/>
        <v>1410</v>
      </c>
      <c r="M149" s="27">
        <f t="shared" si="45"/>
        <v>3.7951000000000001</v>
      </c>
      <c r="N149" s="27">
        <f t="shared" si="46"/>
        <v>3.7951000000000001</v>
      </c>
      <c r="O149" s="27">
        <f t="shared" si="50"/>
        <v>-126.36380000000246</v>
      </c>
      <c r="P149" s="27">
        <f t="shared" si="51"/>
        <v>126.36380000000246</v>
      </c>
    </row>
    <row r="150" spans="1:16">
      <c r="A150" s="30">
        <v>40695</v>
      </c>
      <c r="C150" s="6">
        <v>142</v>
      </c>
      <c r="D150" s="29">
        <f t="shared" si="42"/>
        <v>10</v>
      </c>
      <c r="E150" s="29">
        <f t="shared" si="47"/>
        <v>1420</v>
      </c>
      <c r="F150" s="29">
        <f t="shared" si="43"/>
        <v>-323</v>
      </c>
      <c r="G150" s="34">
        <f>+Inputs!$D$3</f>
        <v>0.37951000000000001</v>
      </c>
      <c r="I150" s="27">
        <f t="shared" si="48"/>
        <v>1743</v>
      </c>
      <c r="K150" s="27">
        <f t="shared" si="44"/>
        <v>10</v>
      </c>
      <c r="L150" s="27">
        <f t="shared" si="49"/>
        <v>1420</v>
      </c>
      <c r="M150" s="27">
        <f t="shared" si="45"/>
        <v>3.7951000000000001</v>
      </c>
      <c r="N150" s="27">
        <f t="shared" si="46"/>
        <v>3.7951000000000001</v>
      </c>
      <c r="O150" s="27">
        <f t="shared" si="50"/>
        <v>-122.56870000000245</v>
      </c>
      <c r="P150" s="27">
        <f t="shared" si="51"/>
        <v>122.56870000000245</v>
      </c>
    </row>
    <row r="151" spans="1:16">
      <c r="A151" s="31">
        <v>40725</v>
      </c>
      <c r="C151" s="6">
        <v>143</v>
      </c>
      <c r="D151" s="29">
        <f t="shared" si="42"/>
        <v>10</v>
      </c>
      <c r="E151" s="29">
        <f t="shared" si="47"/>
        <v>1430</v>
      </c>
      <c r="F151" s="29">
        <f t="shared" si="43"/>
        <v>-313</v>
      </c>
      <c r="G151" s="34">
        <f>+Inputs!$D$3</f>
        <v>0.37951000000000001</v>
      </c>
      <c r="I151" s="27">
        <f t="shared" si="48"/>
        <v>1743</v>
      </c>
      <c r="K151" s="27">
        <f t="shared" si="44"/>
        <v>10</v>
      </c>
      <c r="L151" s="27">
        <f t="shared" si="49"/>
        <v>1430</v>
      </c>
      <c r="M151" s="27">
        <f t="shared" si="45"/>
        <v>3.7951000000000001</v>
      </c>
      <c r="N151" s="27">
        <f t="shared" si="46"/>
        <v>3.7951000000000001</v>
      </c>
      <c r="O151" s="27">
        <f t="shared" si="50"/>
        <v>-118.77360000000245</v>
      </c>
      <c r="P151" s="27">
        <f t="shared" si="51"/>
        <v>118.77360000000245</v>
      </c>
    </row>
    <row r="152" spans="1:16">
      <c r="A152" s="30">
        <v>40756</v>
      </c>
      <c r="C152" s="6">
        <v>144</v>
      </c>
      <c r="D152" s="29">
        <f t="shared" si="42"/>
        <v>10</v>
      </c>
      <c r="E152" s="29">
        <f t="shared" si="47"/>
        <v>1440</v>
      </c>
      <c r="F152" s="29">
        <f t="shared" si="43"/>
        <v>-303</v>
      </c>
      <c r="G152" s="34">
        <f>+Inputs!$D$3</f>
        <v>0.37951000000000001</v>
      </c>
      <c r="I152" s="27">
        <f t="shared" si="48"/>
        <v>1743</v>
      </c>
      <c r="K152" s="27">
        <f t="shared" si="44"/>
        <v>10</v>
      </c>
      <c r="L152" s="27">
        <f t="shared" si="49"/>
        <v>1440</v>
      </c>
      <c r="M152" s="27">
        <f t="shared" si="45"/>
        <v>3.7951000000000001</v>
      </c>
      <c r="N152" s="27">
        <f t="shared" si="46"/>
        <v>3.7951000000000001</v>
      </c>
      <c r="O152" s="27">
        <f t="shared" si="50"/>
        <v>-114.97850000000244</v>
      </c>
      <c r="P152" s="27">
        <f t="shared" si="51"/>
        <v>114.97850000000244</v>
      </c>
    </row>
    <row r="153" spans="1:16">
      <c r="A153" s="31">
        <v>40787</v>
      </c>
      <c r="C153" s="6">
        <v>145</v>
      </c>
      <c r="D153" s="29">
        <f t="shared" si="42"/>
        <v>10</v>
      </c>
      <c r="E153" s="29">
        <f t="shared" si="47"/>
        <v>1450</v>
      </c>
      <c r="F153" s="29">
        <f t="shared" si="43"/>
        <v>-293</v>
      </c>
      <c r="G153" s="34">
        <f>+Inputs!$D$3</f>
        <v>0.37951000000000001</v>
      </c>
      <c r="I153" s="27">
        <f t="shared" si="48"/>
        <v>1743</v>
      </c>
      <c r="K153" s="27">
        <f t="shared" si="44"/>
        <v>10</v>
      </c>
      <c r="L153" s="27">
        <f t="shared" si="49"/>
        <v>1450</v>
      </c>
      <c r="M153" s="27">
        <f t="shared" si="45"/>
        <v>3.7951000000000001</v>
      </c>
      <c r="N153" s="27">
        <f t="shared" si="46"/>
        <v>3.7951000000000001</v>
      </c>
      <c r="O153" s="27">
        <f t="shared" si="50"/>
        <v>-111.18340000000244</v>
      </c>
      <c r="P153" s="27">
        <f t="shared" si="51"/>
        <v>111.18340000000244</v>
      </c>
    </row>
    <row r="154" spans="1:16">
      <c r="A154" s="30">
        <v>40817</v>
      </c>
      <c r="C154" s="6">
        <v>146</v>
      </c>
      <c r="D154" s="29">
        <f t="shared" si="42"/>
        <v>10</v>
      </c>
      <c r="E154" s="29">
        <f t="shared" si="47"/>
        <v>1460</v>
      </c>
      <c r="F154" s="29">
        <f t="shared" si="43"/>
        <v>-283</v>
      </c>
      <c r="G154" s="34">
        <f>+Inputs!$D$3</f>
        <v>0.37951000000000001</v>
      </c>
      <c r="I154" s="27">
        <f t="shared" si="48"/>
        <v>1743</v>
      </c>
      <c r="K154" s="27">
        <f t="shared" si="44"/>
        <v>10</v>
      </c>
      <c r="L154" s="27">
        <f t="shared" si="49"/>
        <v>1460</v>
      </c>
      <c r="M154" s="27">
        <f t="shared" si="45"/>
        <v>3.7951000000000001</v>
      </c>
      <c r="N154" s="27">
        <f t="shared" si="46"/>
        <v>3.7951000000000001</v>
      </c>
      <c r="O154" s="27">
        <f t="shared" si="50"/>
        <v>-107.38830000000243</v>
      </c>
      <c r="P154" s="27">
        <f t="shared" si="51"/>
        <v>107.38830000000243</v>
      </c>
    </row>
    <row r="155" spans="1:16">
      <c r="A155" s="31">
        <v>40848</v>
      </c>
      <c r="C155" s="6">
        <v>147</v>
      </c>
      <c r="D155" s="29">
        <f t="shared" si="42"/>
        <v>10</v>
      </c>
      <c r="E155" s="29">
        <f t="shared" si="47"/>
        <v>1470</v>
      </c>
      <c r="F155" s="29">
        <f t="shared" si="43"/>
        <v>-273</v>
      </c>
      <c r="G155" s="34">
        <f>+Inputs!$D$3</f>
        <v>0.37951000000000001</v>
      </c>
      <c r="I155" s="27">
        <f t="shared" si="48"/>
        <v>1743</v>
      </c>
      <c r="K155" s="27">
        <f t="shared" si="44"/>
        <v>10</v>
      </c>
      <c r="L155" s="27">
        <f t="shared" si="49"/>
        <v>1470</v>
      </c>
      <c r="M155" s="27">
        <f t="shared" si="45"/>
        <v>3.7951000000000001</v>
      </c>
      <c r="N155" s="27">
        <f t="shared" si="46"/>
        <v>3.7951000000000001</v>
      </c>
      <c r="O155" s="27">
        <f t="shared" si="50"/>
        <v>-103.59320000000243</v>
      </c>
      <c r="P155" s="27">
        <f t="shared" si="51"/>
        <v>103.59320000000243</v>
      </c>
    </row>
    <row r="156" spans="1:16">
      <c r="A156" s="30">
        <v>40878</v>
      </c>
      <c r="C156" s="6">
        <v>148</v>
      </c>
      <c r="D156" s="29">
        <f t="shared" si="42"/>
        <v>10</v>
      </c>
      <c r="E156" s="29">
        <f t="shared" si="47"/>
        <v>1480</v>
      </c>
      <c r="F156" s="29">
        <f t="shared" si="43"/>
        <v>-263</v>
      </c>
      <c r="G156" s="34">
        <f>+Inputs!$D$3</f>
        <v>0.37951000000000001</v>
      </c>
      <c r="I156" s="27">
        <f t="shared" si="48"/>
        <v>1743</v>
      </c>
      <c r="K156" s="27">
        <f t="shared" si="44"/>
        <v>10</v>
      </c>
      <c r="L156" s="27">
        <f t="shared" si="49"/>
        <v>1480</v>
      </c>
      <c r="M156" s="27">
        <f t="shared" si="45"/>
        <v>3.7951000000000001</v>
      </c>
      <c r="N156" s="27">
        <f t="shared" si="46"/>
        <v>3.7951000000000001</v>
      </c>
      <c r="O156" s="27">
        <f t="shared" si="50"/>
        <v>-99.798100000002421</v>
      </c>
      <c r="P156" s="27">
        <f t="shared" si="51"/>
        <v>99.798100000002421</v>
      </c>
    </row>
    <row r="157" spans="1:16">
      <c r="A157" s="31">
        <v>40909</v>
      </c>
      <c r="C157" s="6">
        <v>149</v>
      </c>
      <c r="D157" s="29">
        <f t="shared" si="42"/>
        <v>10</v>
      </c>
      <c r="E157" s="29">
        <f t="shared" si="47"/>
        <v>1490</v>
      </c>
      <c r="F157" s="29">
        <f t="shared" si="43"/>
        <v>-253</v>
      </c>
      <c r="G157" s="34">
        <f>+Inputs!$D$3</f>
        <v>0.37951000000000001</v>
      </c>
      <c r="I157" s="27">
        <f t="shared" si="48"/>
        <v>1743</v>
      </c>
      <c r="K157" s="27">
        <f t="shared" si="44"/>
        <v>10</v>
      </c>
      <c r="L157" s="27">
        <f t="shared" si="49"/>
        <v>1490</v>
      </c>
      <c r="M157" s="27">
        <f t="shared" si="45"/>
        <v>3.7951000000000001</v>
      </c>
      <c r="N157" s="27">
        <f t="shared" si="46"/>
        <v>3.7951000000000001</v>
      </c>
      <c r="O157" s="27">
        <f t="shared" si="50"/>
        <v>-96.003000000002416</v>
      </c>
      <c r="P157" s="27">
        <f t="shared" si="51"/>
        <v>96.003000000002416</v>
      </c>
    </row>
    <row r="158" spans="1:16">
      <c r="A158" s="30">
        <v>40940</v>
      </c>
      <c r="C158" s="6">
        <v>150</v>
      </c>
      <c r="D158" s="29">
        <f t="shared" si="42"/>
        <v>10</v>
      </c>
      <c r="E158" s="29">
        <f t="shared" si="47"/>
        <v>1500</v>
      </c>
      <c r="F158" s="29">
        <f t="shared" si="43"/>
        <v>-243</v>
      </c>
      <c r="G158" s="34">
        <f>+Inputs!$D$3</f>
        <v>0.37951000000000001</v>
      </c>
      <c r="I158" s="27">
        <f t="shared" si="48"/>
        <v>1743</v>
      </c>
      <c r="K158" s="27">
        <f t="shared" si="44"/>
        <v>10</v>
      </c>
      <c r="L158" s="27">
        <f t="shared" si="49"/>
        <v>1500</v>
      </c>
      <c r="M158" s="27">
        <f t="shared" si="45"/>
        <v>3.7951000000000001</v>
      </c>
      <c r="N158" s="27">
        <f t="shared" si="46"/>
        <v>3.7951000000000001</v>
      </c>
      <c r="O158" s="27">
        <f t="shared" si="50"/>
        <v>-92.207900000002411</v>
      </c>
      <c r="P158" s="27">
        <f t="shared" si="51"/>
        <v>92.207900000002411</v>
      </c>
    </row>
    <row r="159" spans="1:16">
      <c r="A159" s="31">
        <v>40969</v>
      </c>
      <c r="C159" s="6">
        <v>151</v>
      </c>
      <c r="D159" s="29">
        <f t="shared" si="42"/>
        <v>10</v>
      </c>
      <c r="E159" s="29">
        <f t="shared" si="47"/>
        <v>1510</v>
      </c>
      <c r="F159" s="29">
        <f t="shared" si="43"/>
        <v>-233</v>
      </c>
      <c r="G159" s="34">
        <f>+Inputs!$D$3</f>
        <v>0.37951000000000001</v>
      </c>
      <c r="I159" s="27">
        <f t="shared" si="48"/>
        <v>1743</v>
      </c>
      <c r="K159" s="27">
        <f t="shared" si="44"/>
        <v>10</v>
      </c>
      <c r="L159" s="27">
        <f t="shared" si="49"/>
        <v>1510</v>
      </c>
      <c r="M159" s="27">
        <f t="shared" si="45"/>
        <v>3.7951000000000001</v>
      </c>
      <c r="N159" s="27">
        <f t="shared" si="46"/>
        <v>3.7951000000000001</v>
      </c>
      <c r="O159" s="27">
        <f t="shared" si="50"/>
        <v>-88.412800000002406</v>
      </c>
      <c r="P159" s="27">
        <f t="shared" si="51"/>
        <v>88.412800000002406</v>
      </c>
    </row>
    <row r="160" spans="1:16">
      <c r="A160" s="30">
        <v>41000</v>
      </c>
      <c r="C160" s="6">
        <v>152</v>
      </c>
      <c r="D160" s="29">
        <f t="shared" si="42"/>
        <v>10</v>
      </c>
      <c r="E160" s="29">
        <f t="shared" si="47"/>
        <v>1520</v>
      </c>
      <c r="F160" s="29">
        <f t="shared" si="43"/>
        <v>-223</v>
      </c>
      <c r="G160" s="34">
        <f>+Inputs!$D$3</f>
        <v>0.37951000000000001</v>
      </c>
      <c r="I160" s="27">
        <f t="shared" si="48"/>
        <v>1743</v>
      </c>
      <c r="K160" s="27">
        <f t="shared" si="44"/>
        <v>10</v>
      </c>
      <c r="L160" s="27">
        <f t="shared" si="49"/>
        <v>1520</v>
      </c>
      <c r="M160" s="27">
        <f t="shared" si="45"/>
        <v>3.7951000000000001</v>
      </c>
      <c r="N160" s="27">
        <f t="shared" si="46"/>
        <v>3.7951000000000001</v>
      </c>
      <c r="O160" s="27">
        <f t="shared" si="50"/>
        <v>-84.617700000002401</v>
      </c>
      <c r="P160" s="27">
        <f t="shared" si="51"/>
        <v>84.617700000002401</v>
      </c>
    </row>
    <row r="161" spans="1:16">
      <c r="A161" s="31">
        <v>41030</v>
      </c>
      <c r="C161" s="6">
        <v>153</v>
      </c>
      <c r="D161" s="29">
        <f t="shared" si="42"/>
        <v>10</v>
      </c>
      <c r="E161" s="29">
        <f t="shared" si="47"/>
        <v>1530</v>
      </c>
      <c r="F161" s="29">
        <f t="shared" si="43"/>
        <v>-213</v>
      </c>
      <c r="G161" s="34">
        <f>+Inputs!$D$3</f>
        <v>0.37951000000000001</v>
      </c>
      <c r="I161" s="27">
        <f t="shared" si="48"/>
        <v>1743</v>
      </c>
      <c r="K161" s="27">
        <f t="shared" si="44"/>
        <v>10</v>
      </c>
      <c r="L161" s="27">
        <f t="shared" si="49"/>
        <v>1530</v>
      </c>
      <c r="M161" s="27">
        <f t="shared" si="45"/>
        <v>3.7951000000000001</v>
      </c>
      <c r="N161" s="27">
        <f t="shared" si="46"/>
        <v>3.7951000000000001</v>
      </c>
      <c r="O161" s="27">
        <f t="shared" si="50"/>
        <v>-80.822600000002396</v>
      </c>
      <c r="P161" s="27">
        <f t="shared" si="51"/>
        <v>80.822600000002396</v>
      </c>
    </row>
    <row r="162" spans="1:16">
      <c r="A162" s="30">
        <v>41061</v>
      </c>
      <c r="C162" s="6">
        <v>154</v>
      </c>
      <c r="D162" s="29">
        <f t="shared" si="42"/>
        <v>10</v>
      </c>
      <c r="E162" s="29">
        <f t="shared" si="47"/>
        <v>1540</v>
      </c>
      <c r="F162" s="29">
        <f t="shared" si="43"/>
        <v>-203</v>
      </c>
      <c r="G162" s="34">
        <f>+Inputs!$D$3</f>
        <v>0.37951000000000001</v>
      </c>
      <c r="I162" s="27">
        <f t="shared" si="48"/>
        <v>1743</v>
      </c>
      <c r="K162" s="27">
        <f t="shared" si="44"/>
        <v>10</v>
      </c>
      <c r="L162" s="27">
        <f t="shared" si="49"/>
        <v>1540</v>
      </c>
      <c r="M162" s="27">
        <f t="shared" si="45"/>
        <v>3.7951000000000001</v>
      </c>
      <c r="N162" s="27">
        <f t="shared" si="46"/>
        <v>3.7951000000000001</v>
      </c>
      <c r="O162" s="27">
        <f t="shared" si="50"/>
        <v>-77.027500000002391</v>
      </c>
      <c r="P162" s="27">
        <f t="shared" si="51"/>
        <v>77.027500000002391</v>
      </c>
    </row>
    <row r="163" spans="1:16">
      <c r="A163" s="31">
        <v>41091</v>
      </c>
      <c r="C163" s="6">
        <v>155</v>
      </c>
      <c r="D163" s="29">
        <f t="shared" si="42"/>
        <v>10</v>
      </c>
      <c r="E163" s="29">
        <f t="shared" si="47"/>
        <v>1550</v>
      </c>
      <c r="F163" s="29">
        <f t="shared" si="43"/>
        <v>-193</v>
      </c>
      <c r="G163" s="34">
        <f>+Inputs!$D$3</f>
        <v>0.37951000000000001</v>
      </c>
      <c r="I163" s="27">
        <f t="shared" si="48"/>
        <v>1743</v>
      </c>
      <c r="K163" s="27">
        <f t="shared" si="44"/>
        <v>10</v>
      </c>
      <c r="L163" s="27">
        <f t="shared" si="49"/>
        <v>1550</v>
      </c>
      <c r="M163" s="27">
        <f t="shared" si="45"/>
        <v>3.7951000000000001</v>
      </c>
      <c r="N163" s="27">
        <f t="shared" si="46"/>
        <v>3.7951000000000001</v>
      </c>
      <c r="O163" s="27">
        <f t="shared" si="50"/>
        <v>-73.232400000002386</v>
      </c>
      <c r="P163" s="27">
        <f t="shared" si="51"/>
        <v>73.232400000002386</v>
      </c>
    </row>
    <row r="164" spans="1:16">
      <c r="A164" s="30">
        <v>41122</v>
      </c>
      <c r="C164" s="6">
        <v>156</v>
      </c>
      <c r="D164" s="29">
        <f t="shared" si="42"/>
        <v>10</v>
      </c>
      <c r="E164" s="29">
        <f t="shared" si="47"/>
        <v>1560</v>
      </c>
      <c r="F164" s="29">
        <f t="shared" si="43"/>
        <v>-183</v>
      </c>
      <c r="G164" s="34">
        <f>+Inputs!$D$3</f>
        <v>0.37951000000000001</v>
      </c>
      <c r="I164" s="27">
        <f t="shared" si="48"/>
        <v>1743</v>
      </c>
      <c r="K164" s="27">
        <f t="shared" si="44"/>
        <v>10</v>
      </c>
      <c r="L164" s="27">
        <f t="shared" si="49"/>
        <v>1560</v>
      </c>
      <c r="M164" s="27">
        <f t="shared" si="45"/>
        <v>3.7951000000000001</v>
      </c>
      <c r="N164" s="27">
        <f t="shared" si="46"/>
        <v>3.7951000000000001</v>
      </c>
      <c r="O164" s="27">
        <f t="shared" si="50"/>
        <v>-69.437300000002381</v>
      </c>
      <c r="P164" s="27">
        <f t="shared" si="51"/>
        <v>69.437300000002381</v>
      </c>
    </row>
    <row r="165" spans="1:16">
      <c r="A165" s="31">
        <v>41153</v>
      </c>
      <c r="C165" s="6">
        <v>157</v>
      </c>
      <c r="D165" s="29">
        <f t="shared" si="42"/>
        <v>10</v>
      </c>
      <c r="E165" s="29">
        <f t="shared" si="47"/>
        <v>1570</v>
      </c>
      <c r="F165" s="29">
        <f t="shared" si="43"/>
        <v>-173</v>
      </c>
      <c r="G165" s="34">
        <f>+Inputs!$D$3</f>
        <v>0.37951000000000001</v>
      </c>
      <c r="I165" s="27">
        <f t="shared" si="48"/>
        <v>1743</v>
      </c>
      <c r="K165" s="27">
        <f t="shared" si="44"/>
        <v>10</v>
      </c>
      <c r="L165" s="27">
        <f t="shared" si="49"/>
        <v>1570</v>
      </c>
      <c r="M165" s="27">
        <f t="shared" si="45"/>
        <v>3.7951000000000001</v>
      </c>
      <c r="N165" s="27">
        <f t="shared" si="46"/>
        <v>3.7951000000000001</v>
      </c>
      <c r="O165" s="27">
        <f t="shared" si="50"/>
        <v>-65.642200000002376</v>
      </c>
      <c r="P165" s="27">
        <f t="shared" si="51"/>
        <v>65.642200000002376</v>
      </c>
    </row>
    <row r="166" spans="1:16">
      <c r="A166" s="30">
        <v>41183</v>
      </c>
      <c r="C166" s="6">
        <v>158</v>
      </c>
      <c r="D166" s="29">
        <f t="shared" si="42"/>
        <v>10</v>
      </c>
      <c r="E166" s="29">
        <f t="shared" si="47"/>
        <v>1580</v>
      </c>
      <c r="F166" s="29">
        <f t="shared" si="43"/>
        <v>-163</v>
      </c>
      <c r="G166" s="34">
        <f>+Inputs!$D$3</f>
        <v>0.37951000000000001</v>
      </c>
      <c r="I166" s="27">
        <f t="shared" si="48"/>
        <v>1743</v>
      </c>
      <c r="K166" s="27">
        <f t="shared" si="44"/>
        <v>10</v>
      </c>
      <c r="L166" s="27">
        <f t="shared" si="49"/>
        <v>1580</v>
      </c>
      <c r="M166" s="27">
        <f t="shared" si="45"/>
        <v>3.7951000000000001</v>
      </c>
      <c r="N166" s="27">
        <f t="shared" si="46"/>
        <v>3.7951000000000001</v>
      </c>
      <c r="O166" s="27">
        <f t="shared" si="50"/>
        <v>-61.847100000002378</v>
      </c>
      <c r="P166" s="27">
        <f t="shared" si="51"/>
        <v>61.847100000002378</v>
      </c>
    </row>
    <row r="167" spans="1:16">
      <c r="A167" s="31">
        <v>41214</v>
      </c>
      <c r="C167" s="6">
        <v>159</v>
      </c>
      <c r="D167" s="29">
        <f t="shared" si="42"/>
        <v>10</v>
      </c>
      <c r="E167" s="29">
        <f t="shared" si="47"/>
        <v>1590</v>
      </c>
      <c r="F167" s="29">
        <f t="shared" si="43"/>
        <v>-153</v>
      </c>
      <c r="G167" s="34">
        <f>+Inputs!$D$3</f>
        <v>0.37951000000000001</v>
      </c>
      <c r="I167" s="27">
        <f t="shared" si="48"/>
        <v>1743</v>
      </c>
      <c r="K167" s="27">
        <f t="shared" si="44"/>
        <v>10</v>
      </c>
      <c r="L167" s="27">
        <f t="shared" si="49"/>
        <v>1590</v>
      </c>
      <c r="M167" s="27">
        <f t="shared" si="45"/>
        <v>3.7951000000000001</v>
      </c>
      <c r="N167" s="27">
        <f t="shared" si="46"/>
        <v>3.7951000000000001</v>
      </c>
      <c r="O167" s="27">
        <f t="shared" si="50"/>
        <v>-58.05200000000238</v>
      </c>
      <c r="P167" s="27">
        <f t="shared" si="51"/>
        <v>58.05200000000238</v>
      </c>
    </row>
    <row r="168" spans="1:16">
      <c r="A168" s="30">
        <v>41244</v>
      </c>
      <c r="C168" s="6">
        <v>160</v>
      </c>
      <c r="D168" s="29">
        <f t="shared" si="42"/>
        <v>10</v>
      </c>
      <c r="E168" s="29">
        <f t="shared" si="47"/>
        <v>1600</v>
      </c>
      <c r="F168" s="29">
        <f t="shared" si="43"/>
        <v>-143</v>
      </c>
      <c r="G168" s="34">
        <f>+Inputs!$D$3</f>
        <v>0.37951000000000001</v>
      </c>
      <c r="I168" s="27">
        <f t="shared" si="48"/>
        <v>1743</v>
      </c>
      <c r="K168" s="27">
        <f t="shared" si="44"/>
        <v>10</v>
      </c>
      <c r="L168" s="27">
        <f t="shared" si="49"/>
        <v>1600</v>
      </c>
      <c r="M168" s="27">
        <f t="shared" si="45"/>
        <v>3.7951000000000001</v>
      </c>
      <c r="N168" s="27">
        <f t="shared" si="46"/>
        <v>3.7951000000000001</v>
      </c>
      <c r="O168" s="27">
        <f t="shared" si="50"/>
        <v>-54.256900000002382</v>
      </c>
      <c r="P168" s="27">
        <f t="shared" si="51"/>
        <v>54.256900000002382</v>
      </c>
    </row>
    <row r="169" spans="1:16">
      <c r="A169" s="31">
        <v>41275</v>
      </c>
      <c r="C169" s="6">
        <v>161</v>
      </c>
      <c r="D169" s="29">
        <f t="shared" ref="D169:D187" si="52">ROUND(-(+$B$9/180)*1,0)</f>
        <v>10</v>
      </c>
      <c r="E169" s="29">
        <f t="shared" si="47"/>
        <v>1610</v>
      </c>
      <c r="F169" s="29">
        <f t="shared" ref="F169:F188" si="53">$B$9+E169</f>
        <v>-133</v>
      </c>
      <c r="G169" s="34">
        <f>+Inputs!$D$3</f>
        <v>0.37951000000000001</v>
      </c>
      <c r="I169" s="27">
        <f t="shared" si="48"/>
        <v>1743</v>
      </c>
      <c r="K169" s="27">
        <f t="shared" ref="K169:K188" si="54">D169</f>
        <v>10</v>
      </c>
      <c r="L169" s="27">
        <f t="shared" si="49"/>
        <v>1610</v>
      </c>
      <c r="M169" s="27">
        <f t="shared" ref="M169:M188" si="55">K169*G169</f>
        <v>3.7951000000000001</v>
      </c>
      <c r="N169" s="27">
        <f t="shared" ref="N169:N188" si="56">M169-J169</f>
        <v>3.7951000000000001</v>
      </c>
      <c r="O169" s="27">
        <f t="shared" si="50"/>
        <v>-50.461800000002384</v>
      </c>
      <c r="P169" s="27">
        <f t="shared" si="51"/>
        <v>50.461800000002384</v>
      </c>
    </row>
    <row r="170" spans="1:16">
      <c r="A170" s="30">
        <v>41306</v>
      </c>
      <c r="C170" s="6">
        <v>162</v>
      </c>
      <c r="D170" s="29">
        <f t="shared" si="52"/>
        <v>10</v>
      </c>
      <c r="E170" s="29">
        <f t="shared" ref="E170:E188" si="57">+E169+D170</f>
        <v>1620</v>
      </c>
      <c r="F170" s="29">
        <f t="shared" si="53"/>
        <v>-123</v>
      </c>
      <c r="G170" s="34">
        <f>+Inputs!$D$3</f>
        <v>0.37951000000000001</v>
      </c>
      <c r="I170" s="27">
        <f t="shared" ref="I170:I188" si="58">+I169+H170</f>
        <v>1743</v>
      </c>
      <c r="K170" s="27">
        <f t="shared" si="54"/>
        <v>10</v>
      </c>
      <c r="L170" s="27">
        <f t="shared" ref="L170:L188" si="59">+L169+K170</f>
        <v>1620</v>
      </c>
      <c r="M170" s="27">
        <f t="shared" si="55"/>
        <v>3.7951000000000001</v>
      </c>
      <c r="N170" s="27">
        <f t="shared" si="56"/>
        <v>3.7951000000000001</v>
      </c>
      <c r="O170" s="27">
        <f t="shared" ref="O170:O188" si="60">+O169+N170</f>
        <v>-46.666700000002386</v>
      </c>
      <c r="P170" s="27">
        <f t="shared" ref="P170:P188" si="61">P169-N170</f>
        <v>46.666700000002386</v>
      </c>
    </row>
    <row r="171" spans="1:16">
      <c r="A171" s="31">
        <v>41334</v>
      </c>
      <c r="C171" s="6">
        <v>163</v>
      </c>
      <c r="D171" s="29">
        <f t="shared" si="52"/>
        <v>10</v>
      </c>
      <c r="E171" s="29">
        <f t="shared" si="57"/>
        <v>1630</v>
      </c>
      <c r="F171" s="29">
        <f t="shared" si="53"/>
        <v>-113</v>
      </c>
      <c r="G171" s="34">
        <f>+Inputs!$D$3</f>
        <v>0.37951000000000001</v>
      </c>
      <c r="I171" s="27">
        <f t="shared" si="58"/>
        <v>1743</v>
      </c>
      <c r="K171" s="27">
        <f t="shared" si="54"/>
        <v>10</v>
      </c>
      <c r="L171" s="27">
        <f t="shared" si="59"/>
        <v>1630</v>
      </c>
      <c r="M171" s="27">
        <f t="shared" si="55"/>
        <v>3.7951000000000001</v>
      </c>
      <c r="N171" s="27">
        <f t="shared" si="56"/>
        <v>3.7951000000000001</v>
      </c>
      <c r="O171" s="27">
        <f t="shared" si="60"/>
        <v>-42.871600000002388</v>
      </c>
      <c r="P171" s="27">
        <f t="shared" si="61"/>
        <v>42.871600000002388</v>
      </c>
    </row>
    <row r="172" spans="1:16">
      <c r="A172" s="30">
        <v>41365</v>
      </c>
      <c r="C172" s="6">
        <v>164</v>
      </c>
      <c r="D172" s="29">
        <f t="shared" si="52"/>
        <v>10</v>
      </c>
      <c r="E172" s="29">
        <f t="shared" si="57"/>
        <v>1640</v>
      </c>
      <c r="F172" s="29">
        <f t="shared" si="53"/>
        <v>-103</v>
      </c>
      <c r="G172" s="34">
        <f>+Inputs!$D$3</f>
        <v>0.37951000000000001</v>
      </c>
      <c r="I172" s="27">
        <f t="shared" si="58"/>
        <v>1743</v>
      </c>
      <c r="K172" s="27">
        <f t="shared" si="54"/>
        <v>10</v>
      </c>
      <c r="L172" s="27">
        <f t="shared" si="59"/>
        <v>1640</v>
      </c>
      <c r="M172" s="27">
        <f t="shared" si="55"/>
        <v>3.7951000000000001</v>
      </c>
      <c r="N172" s="27">
        <f t="shared" si="56"/>
        <v>3.7951000000000001</v>
      </c>
      <c r="O172" s="27">
        <f t="shared" si="60"/>
        <v>-39.07650000000239</v>
      </c>
      <c r="P172" s="27">
        <f t="shared" si="61"/>
        <v>39.07650000000239</v>
      </c>
    </row>
    <row r="173" spans="1:16">
      <c r="A173" s="31">
        <v>41395</v>
      </c>
      <c r="C173" s="6">
        <v>165</v>
      </c>
      <c r="D173" s="29">
        <f t="shared" si="52"/>
        <v>10</v>
      </c>
      <c r="E173" s="29">
        <f t="shared" si="57"/>
        <v>1650</v>
      </c>
      <c r="F173" s="29">
        <f t="shared" si="53"/>
        <v>-93</v>
      </c>
      <c r="G173" s="34">
        <f>+Inputs!$D$3</f>
        <v>0.37951000000000001</v>
      </c>
      <c r="I173" s="27">
        <f t="shared" si="58"/>
        <v>1743</v>
      </c>
      <c r="K173" s="27">
        <f t="shared" si="54"/>
        <v>10</v>
      </c>
      <c r="L173" s="27">
        <f t="shared" si="59"/>
        <v>1650</v>
      </c>
      <c r="M173" s="27">
        <f t="shared" si="55"/>
        <v>3.7951000000000001</v>
      </c>
      <c r="N173" s="27">
        <f t="shared" si="56"/>
        <v>3.7951000000000001</v>
      </c>
      <c r="O173" s="27">
        <f t="shared" si="60"/>
        <v>-35.281400000002392</v>
      </c>
      <c r="P173" s="27">
        <f t="shared" si="61"/>
        <v>35.281400000002392</v>
      </c>
    </row>
    <row r="174" spans="1:16">
      <c r="A174" s="30">
        <v>41426</v>
      </c>
      <c r="C174" s="6">
        <v>166</v>
      </c>
      <c r="D174" s="29">
        <f t="shared" si="52"/>
        <v>10</v>
      </c>
      <c r="E174" s="29">
        <f t="shared" si="57"/>
        <v>1660</v>
      </c>
      <c r="F174" s="29">
        <f t="shared" si="53"/>
        <v>-83</v>
      </c>
      <c r="G174" s="34">
        <f>+Inputs!$D$3</f>
        <v>0.37951000000000001</v>
      </c>
      <c r="I174" s="27">
        <f t="shared" si="58"/>
        <v>1743</v>
      </c>
      <c r="K174" s="27">
        <f t="shared" si="54"/>
        <v>10</v>
      </c>
      <c r="L174" s="27">
        <f t="shared" si="59"/>
        <v>1660</v>
      </c>
      <c r="M174" s="27">
        <f t="shared" si="55"/>
        <v>3.7951000000000001</v>
      </c>
      <c r="N174" s="27">
        <f t="shared" si="56"/>
        <v>3.7951000000000001</v>
      </c>
      <c r="O174" s="27">
        <f t="shared" si="60"/>
        <v>-31.486300000002391</v>
      </c>
      <c r="P174" s="27">
        <f t="shared" si="61"/>
        <v>31.486300000002391</v>
      </c>
    </row>
    <row r="175" spans="1:16">
      <c r="A175" s="31">
        <v>41456</v>
      </c>
      <c r="C175" s="6">
        <v>167</v>
      </c>
      <c r="D175" s="29">
        <f t="shared" si="52"/>
        <v>10</v>
      </c>
      <c r="E175" s="29">
        <f t="shared" si="57"/>
        <v>1670</v>
      </c>
      <c r="F175" s="29">
        <f t="shared" si="53"/>
        <v>-73</v>
      </c>
      <c r="G175" s="34">
        <f>+Inputs!$D$3</f>
        <v>0.37951000000000001</v>
      </c>
      <c r="I175" s="27">
        <f t="shared" si="58"/>
        <v>1743</v>
      </c>
      <c r="K175" s="27">
        <f t="shared" si="54"/>
        <v>10</v>
      </c>
      <c r="L175" s="27">
        <f t="shared" si="59"/>
        <v>1670</v>
      </c>
      <c r="M175" s="27">
        <f t="shared" si="55"/>
        <v>3.7951000000000001</v>
      </c>
      <c r="N175" s="27">
        <f t="shared" si="56"/>
        <v>3.7951000000000001</v>
      </c>
      <c r="O175" s="27">
        <f t="shared" si="60"/>
        <v>-27.691200000002389</v>
      </c>
      <c r="P175" s="27">
        <f t="shared" si="61"/>
        <v>27.691200000002389</v>
      </c>
    </row>
    <row r="176" spans="1:16">
      <c r="A176" s="30">
        <v>41487</v>
      </c>
      <c r="C176" s="6">
        <v>168</v>
      </c>
      <c r="D176" s="29">
        <f t="shared" si="52"/>
        <v>10</v>
      </c>
      <c r="E176" s="29">
        <f t="shared" si="57"/>
        <v>1680</v>
      </c>
      <c r="F176" s="29">
        <f t="shared" si="53"/>
        <v>-63</v>
      </c>
      <c r="G176" s="34">
        <f>+Inputs!$D$3</f>
        <v>0.37951000000000001</v>
      </c>
      <c r="I176" s="27">
        <f t="shared" si="58"/>
        <v>1743</v>
      </c>
      <c r="K176" s="27">
        <f t="shared" si="54"/>
        <v>10</v>
      </c>
      <c r="L176" s="27">
        <f t="shared" si="59"/>
        <v>1680</v>
      </c>
      <c r="M176" s="27">
        <f t="shared" si="55"/>
        <v>3.7951000000000001</v>
      </c>
      <c r="N176" s="27">
        <f t="shared" si="56"/>
        <v>3.7951000000000001</v>
      </c>
      <c r="O176" s="27">
        <f t="shared" si="60"/>
        <v>-23.896100000002388</v>
      </c>
      <c r="P176" s="27">
        <f t="shared" si="61"/>
        <v>23.896100000002388</v>
      </c>
    </row>
    <row r="177" spans="1:20">
      <c r="A177" s="31">
        <v>41518</v>
      </c>
      <c r="C177" s="6">
        <v>169</v>
      </c>
      <c r="D177" s="29">
        <f t="shared" si="52"/>
        <v>10</v>
      </c>
      <c r="E177" s="29">
        <f t="shared" si="57"/>
        <v>1690</v>
      </c>
      <c r="F177" s="29">
        <f t="shared" si="53"/>
        <v>-53</v>
      </c>
      <c r="G177" s="34">
        <f>+Inputs!$D$3</f>
        <v>0.37951000000000001</v>
      </c>
      <c r="I177" s="27">
        <f t="shared" si="58"/>
        <v>1743</v>
      </c>
      <c r="K177" s="27">
        <f t="shared" si="54"/>
        <v>10</v>
      </c>
      <c r="L177" s="27">
        <f t="shared" si="59"/>
        <v>1690</v>
      </c>
      <c r="M177" s="27">
        <f t="shared" si="55"/>
        <v>3.7951000000000001</v>
      </c>
      <c r="N177" s="27">
        <f t="shared" si="56"/>
        <v>3.7951000000000001</v>
      </c>
      <c r="O177" s="27">
        <f t="shared" si="60"/>
        <v>-20.101000000002387</v>
      </c>
      <c r="P177" s="27">
        <f t="shared" si="61"/>
        <v>20.101000000002387</v>
      </c>
    </row>
    <row r="178" spans="1:20">
      <c r="A178" s="30">
        <v>41548</v>
      </c>
      <c r="C178" s="6">
        <v>170</v>
      </c>
      <c r="D178" s="29">
        <f t="shared" si="52"/>
        <v>10</v>
      </c>
      <c r="E178" s="29">
        <f t="shared" si="57"/>
        <v>1700</v>
      </c>
      <c r="F178" s="29">
        <f t="shared" si="53"/>
        <v>-43</v>
      </c>
      <c r="G178" s="34">
        <f>+Inputs!$D$3</f>
        <v>0.37951000000000001</v>
      </c>
      <c r="I178" s="27">
        <f t="shared" si="58"/>
        <v>1743</v>
      </c>
      <c r="K178" s="27">
        <f t="shared" si="54"/>
        <v>10</v>
      </c>
      <c r="L178" s="27">
        <f t="shared" si="59"/>
        <v>1700</v>
      </c>
      <c r="M178" s="27">
        <f t="shared" si="55"/>
        <v>3.7951000000000001</v>
      </c>
      <c r="N178" s="27">
        <f t="shared" si="56"/>
        <v>3.7951000000000001</v>
      </c>
      <c r="O178" s="27">
        <f t="shared" si="60"/>
        <v>-16.305900000002385</v>
      </c>
      <c r="P178" s="27">
        <f t="shared" si="61"/>
        <v>16.305900000002385</v>
      </c>
    </row>
    <row r="179" spans="1:20">
      <c r="A179" s="31">
        <v>41579</v>
      </c>
      <c r="C179" s="6">
        <v>171</v>
      </c>
      <c r="D179" s="29">
        <f t="shared" si="52"/>
        <v>10</v>
      </c>
      <c r="E179" s="29">
        <f t="shared" si="57"/>
        <v>1710</v>
      </c>
      <c r="F179" s="29">
        <f t="shared" si="53"/>
        <v>-33</v>
      </c>
      <c r="G179" s="34">
        <f>+Inputs!$D$3</f>
        <v>0.37951000000000001</v>
      </c>
      <c r="I179" s="27">
        <f t="shared" si="58"/>
        <v>1743</v>
      </c>
      <c r="K179" s="27">
        <f t="shared" si="54"/>
        <v>10</v>
      </c>
      <c r="L179" s="27">
        <f t="shared" si="59"/>
        <v>1710</v>
      </c>
      <c r="M179" s="27">
        <f t="shared" si="55"/>
        <v>3.7951000000000001</v>
      </c>
      <c r="N179" s="27">
        <f t="shared" si="56"/>
        <v>3.7951000000000001</v>
      </c>
      <c r="O179" s="27">
        <f t="shared" si="60"/>
        <v>-12.510800000002385</v>
      </c>
      <c r="P179" s="27">
        <f t="shared" si="61"/>
        <v>12.510800000002385</v>
      </c>
    </row>
    <row r="180" spans="1:20">
      <c r="A180" s="30">
        <v>41609</v>
      </c>
      <c r="C180" s="6">
        <v>172</v>
      </c>
      <c r="D180" s="29">
        <f t="shared" si="52"/>
        <v>10</v>
      </c>
      <c r="E180" s="29">
        <f t="shared" si="57"/>
        <v>1720</v>
      </c>
      <c r="F180" s="29">
        <f t="shared" si="53"/>
        <v>-23</v>
      </c>
      <c r="G180" s="34">
        <f>+Inputs!$D$3</f>
        <v>0.37951000000000001</v>
      </c>
      <c r="I180" s="27">
        <f t="shared" si="58"/>
        <v>1743</v>
      </c>
      <c r="K180" s="27">
        <f t="shared" si="54"/>
        <v>10</v>
      </c>
      <c r="L180" s="27">
        <f t="shared" si="59"/>
        <v>1720</v>
      </c>
      <c r="M180" s="27">
        <f t="shared" si="55"/>
        <v>3.7951000000000001</v>
      </c>
      <c r="N180" s="27">
        <f t="shared" si="56"/>
        <v>3.7951000000000001</v>
      </c>
      <c r="O180" s="27">
        <f t="shared" si="60"/>
        <v>-8.7157000000023857</v>
      </c>
      <c r="P180" s="27">
        <f t="shared" si="61"/>
        <v>8.7157000000023857</v>
      </c>
    </row>
    <row r="181" spans="1:20">
      <c r="A181" s="31">
        <v>41640</v>
      </c>
      <c r="C181" s="6">
        <v>173</v>
      </c>
      <c r="D181" s="29">
        <f t="shared" si="52"/>
        <v>10</v>
      </c>
      <c r="E181" s="29">
        <f t="shared" si="57"/>
        <v>1730</v>
      </c>
      <c r="F181" s="29">
        <f t="shared" si="53"/>
        <v>-13</v>
      </c>
      <c r="G181" s="34">
        <f>+Inputs!$D$3</f>
        <v>0.37951000000000001</v>
      </c>
      <c r="I181" s="27">
        <f t="shared" si="58"/>
        <v>1743</v>
      </c>
      <c r="K181" s="27">
        <f t="shared" si="54"/>
        <v>10</v>
      </c>
      <c r="L181" s="27">
        <f t="shared" si="59"/>
        <v>1730</v>
      </c>
      <c r="M181" s="27">
        <f t="shared" si="55"/>
        <v>3.7951000000000001</v>
      </c>
      <c r="N181" s="27">
        <f t="shared" si="56"/>
        <v>3.7951000000000001</v>
      </c>
      <c r="O181" s="27">
        <f t="shared" si="60"/>
        <v>-4.920600000002386</v>
      </c>
      <c r="P181" s="27">
        <f t="shared" si="61"/>
        <v>4.920600000002386</v>
      </c>
    </row>
    <row r="182" spans="1:20">
      <c r="A182" s="30">
        <v>41671</v>
      </c>
      <c r="C182" s="6">
        <v>174</v>
      </c>
      <c r="D182" s="29">
        <f t="shared" si="52"/>
        <v>10</v>
      </c>
      <c r="E182" s="29">
        <f t="shared" si="57"/>
        <v>1740</v>
      </c>
      <c r="F182" s="29">
        <f t="shared" si="53"/>
        <v>-3</v>
      </c>
      <c r="G182" s="34">
        <f>+Inputs!$D$3</f>
        <v>0.37951000000000001</v>
      </c>
      <c r="I182" s="27">
        <f t="shared" si="58"/>
        <v>1743</v>
      </c>
      <c r="K182" s="27">
        <f t="shared" si="54"/>
        <v>10</v>
      </c>
      <c r="L182" s="27">
        <f t="shared" si="59"/>
        <v>1740</v>
      </c>
      <c r="M182" s="27">
        <f t="shared" si="55"/>
        <v>3.7951000000000001</v>
      </c>
      <c r="N182" s="27">
        <f t="shared" si="56"/>
        <v>3.7951000000000001</v>
      </c>
      <c r="O182" s="27">
        <f t="shared" si="60"/>
        <v>-1.1255000000023858</v>
      </c>
      <c r="P182" s="27">
        <f t="shared" si="61"/>
        <v>1.1255000000023858</v>
      </c>
    </row>
    <row r="183" spans="1:20">
      <c r="A183" s="31">
        <v>41699</v>
      </c>
      <c r="C183" s="6">
        <v>175</v>
      </c>
      <c r="D183" s="29">
        <f t="shared" si="52"/>
        <v>10</v>
      </c>
      <c r="E183" s="29">
        <f t="shared" si="57"/>
        <v>1750</v>
      </c>
      <c r="F183" s="29">
        <f t="shared" si="53"/>
        <v>7</v>
      </c>
      <c r="G183" s="34">
        <f>+Inputs!$D$3</f>
        <v>0.37951000000000001</v>
      </c>
      <c r="I183" s="27">
        <f t="shared" si="58"/>
        <v>1743</v>
      </c>
      <c r="K183" s="27">
        <f t="shared" si="54"/>
        <v>10</v>
      </c>
      <c r="L183" s="27">
        <f t="shared" si="59"/>
        <v>1750</v>
      </c>
      <c r="M183" s="27">
        <f t="shared" si="55"/>
        <v>3.7951000000000001</v>
      </c>
      <c r="N183" s="27">
        <f t="shared" si="56"/>
        <v>3.7951000000000001</v>
      </c>
      <c r="O183" s="27">
        <f t="shared" si="60"/>
        <v>2.6695999999976143</v>
      </c>
      <c r="P183" s="27">
        <f t="shared" si="61"/>
        <v>-2.6695999999976143</v>
      </c>
    </row>
    <row r="184" spans="1:20">
      <c r="A184" s="30">
        <v>41730</v>
      </c>
      <c r="C184" s="6">
        <v>176</v>
      </c>
      <c r="D184" s="29">
        <f t="shared" si="52"/>
        <v>10</v>
      </c>
      <c r="E184" s="29">
        <f t="shared" si="57"/>
        <v>1760</v>
      </c>
      <c r="F184" s="29">
        <f t="shared" si="53"/>
        <v>17</v>
      </c>
      <c r="G184" s="34">
        <f>+Inputs!$D$3</f>
        <v>0.37951000000000001</v>
      </c>
      <c r="I184" s="27">
        <f t="shared" si="58"/>
        <v>1743</v>
      </c>
      <c r="K184" s="27">
        <f t="shared" si="54"/>
        <v>10</v>
      </c>
      <c r="L184" s="27">
        <f t="shared" si="59"/>
        <v>1760</v>
      </c>
      <c r="M184" s="27">
        <f t="shared" si="55"/>
        <v>3.7951000000000001</v>
      </c>
      <c r="N184" s="27">
        <f t="shared" si="56"/>
        <v>3.7951000000000001</v>
      </c>
      <c r="O184" s="27">
        <f t="shared" si="60"/>
        <v>6.4646999999976149</v>
      </c>
      <c r="P184" s="27">
        <f t="shared" si="61"/>
        <v>-6.4646999999976149</v>
      </c>
    </row>
    <row r="185" spans="1:20">
      <c r="A185" s="31">
        <v>41760</v>
      </c>
      <c r="C185" s="6">
        <v>177</v>
      </c>
      <c r="D185" s="29">
        <f t="shared" si="52"/>
        <v>10</v>
      </c>
      <c r="E185" s="29">
        <f t="shared" si="57"/>
        <v>1770</v>
      </c>
      <c r="F185" s="29">
        <f t="shared" si="53"/>
        <v>27</v>
      </c>
      <c r="G185" s="34">
        <f>+Inputs!$D$3</f>
        <v>0.37951000000000001</v>
      </c>
      <c r="I185" s="27">
        <f t="shared" si="58"/>
        <v>1743</v>
      </c>
      <c r="K185" s="27">
        <f t="shared" si="54"/>
        <v>10</v>
      </c>
      <c r="L185" s="27">
        <f t="shared" si="59"/>
        <v>1770</v>
      </c>
      <c r="M185" s="27">
        <f t="shared" si="55"/>
        <v>3.7951000000000001</v>
      </c>
      <c r="N185" s="27">
        <f t="shared" si="56"/>
        <v>3.7951000000000001</v>
      </c>
      <c r="O185" s="27">
        <f t="shared" si="60"/>
        <v>10.259799999997615</v>
      </c>
      <c r="P185" s="27">
        <f t="shared" si="61"/>
        <v>-10.259799999997615</v>
      </c>
    </row>
    <row r="186" spans="1:20">
      <c r="A186" s="30">
        <v>41791</v>
      </c>
      <c r="C186" s="6">
        <v>178</v>
      </c>
      <c r="D186" s="29">
        <f t="shared" si="52"/>
        <v>10</v>
      </c>
      <c r="E186" s="29">
        <f t="shared" si="57"/>
        <v>1780</v>
      </c>
      <c r="F186" s="29">
        <f t="shared" si="53"/>
        <v>37</v>
      </c>
      <c r="G186" s="34">
        <f>+Inputs!$D$3</f>
        <v>0.37951000000000001</v>
      </c>
      <c r="I186" s="27">
        <f t="shared" si="58"/>
        <v>1743</v>
      </c>
      <c r="K186" s="27">
        <f t="shared" si="54"/>
        <v>10</v>
      </c>
      <c r="L186" s="27">
        <f t="shared" si="59"/>
        <v>1780</v>
      </c>
      <c r="M186" s="27">
        <f t="shared" si="55"/>
        <v>3.7951000000000001</v>
      </c>
      <c r="N186" s="27">
        <f t="shared" si="56"/>
        <v>3.7951000000000001</v>
      </c>
      <c r="O186" s="27">
        <f t="shared" si="60"/>
        <v>14.054899999997614</v>
      </c>
      <c r="P186" s="27">
        <f t="shared" si="61"/>
        <v>-14.054899999997614</v>
      </c>
    </row>
    <row r="187" spans="1:20">
      <c r="A187" s="31">
        <v>41821</v>
      </c>
      <c r="C187" s="6">
        <v>179</v>
      </c>
      <c r="D187" s="29">
        <f t="shared" si="52"/>
        <v>10</v>
      </c>
      <c r="E187" s="29">
        <f t="shared" si="57"/>
        <v>1790</v>
      </c>
      <c r="F187" s="29">
        <f t="shared" si="53"/>
        <v>47</v>
      </c>
      <c r="G187" s="34">
        <f>+Inputs!$D$3</f>
        <v>0.37951000000000001</v>
      </c>
      <c r="I187" s="27">
        <f t="shared" si="58"/>
        <v>1743</v>
      </c>
      <c r="K187" s="27">
        <f t="shared" si="54"/>
        <v>10</v>
      </c>
      <c r="L187" s="27">
        <f t="shared" si="59"/>
        <v>1790</v>
      </c>
      <c r="M187" s="27">
        <f t="shared" si="55"/>
        <v>3.7951000000000001</v>
      </c>
      <c r="N187" s="27">
        <f t="shared" si="56"/>
        <v>3.7951000000000001</v>
      </c>
      <c r="O187" s="27">
        <f t="shared" si="60"/>
        <v>17.849999999997614</v>
      </c>
      <c r="P187" s="27">
        <f t="shared" si="61"/>
        <v>-17.849999999997614</v>
      </c>
    </row>
    <row r="188" spans="1:20">
      <c r="A188" s="30">
        <v>41852</v>
      </c>
      <c r="C188" s="6">
        <v>180</v>
      </c>
      <c r="D188" s="29">
        <f>-F187</f>
        <v>-47</v>
      </c>
      <c r="E188" s="29">
        <f t="shared" si="57"/>
        <v>1743</v>
      </c>
      <c r="F188" s="29">
        <f t="shared" si="53"/>
        <v>0</v>
      </c>
      <c r="G188" s="34">
        <f>+Inputs!$D$3</f>
        <v>0.37951000000000001</v>
      </c>
      <c r="I188" s="27">
        <f t="shared" si="58"/>
        <v>1743</v>
      </c>
      <c r="K188" s="27">
        <f t="shared" si="54"/>
        <v>-47</v>
      </c>
      <c r="L188" s="27">
        <f t="shared" si="59"/>
        <v>1743</v>
      </c>
      <c r="M188" s="27">
        <f t="shared" si="55"/>
        <v>-17.836970000000001</v>
      </c>
      <c r="N188" s="27">
        <f t="shared" si="56"/>
        <v>-17.836970000000001</v>
      </c>
      <c r="O188" s="27">
        <f t="shared" si="60"/>
        <v>1.3029999997613118E-2</v>
      </c>
      <c r="P188" s="27">
        <f t="shared" si="61"/>
        <v>-1.3029999997613118E-2</v>
      </c>
    </row>
    <row r="189" spans="1:20">
      <c r="A189" s="30"/>
      <c r="G189" s="28"/>
    </row>
    <row r="190" spans="1:20">
      <c r="A190" s="8" t="s">
        <v>43</v>
      </c>
      <c r="B190" s="33">
        <f>SUM(B9:B189)</f>
        <v>-1743</v>
      </c>
      <c r="D190" s="33">
        <f>SUM(D9:D189)</f>
        <v>1743</v>
      </c>
      <c r="G190" s="28"/>
      <c r="H190" s="33">
        <f>SUM(H9:H189)</f>
        <v>1743</v>
      </c>
      <c r="I190" s="33"/>
      <c r="J190" s="33">
        <f>SUM(J9:J189)</f>
        <v>661.46850000000006</v>
      </c>
      <c r="K190" s="33">
        <f>SUM(K9:K189)</f>
        <v>1743</v>
      </c>
      <c r="L190" s="33"/>
      <c r="M190" s="33">
        <f>SUM(M9:M189)</f>
        <v>661.48153000000127</v>
      </c>
      <c r="N190" s="33">
        <f>SUM(N9:N189)</f>
        <v>1.3029999997613118E-2</v>
      </c>
      <c r="O190" s="33">
        <f>SUM(O9:O189)</f>
        <v>-57264.480470000344</v>
      </c>
      <c r="P190" s="33">
        <f>SUM(P9:P189)</f>
        <v>57264.480470000344</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4.xml><?xml version="1.0" encoding="utf-8"?>
<worksheet xmlns="http://schemas.openxmlformats.org/spreadsheetml/2006/main" xmlns:r="http://schemas.openxmlformats.org/officeDocument/2006/relationships">
  <sheetPr transitionEvaluation="1" codeName="Sheet47">
    <pageSetUpPr autoPageBreaks="0" fitToPage="1"/>
  </sheetPr>
  <dimension ref="A1:AE193"/>
  <sheetViews>
    <sheetView defaultGridColor="0" topLeftCell="U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36678</v>
      </c>
      <c r="B9" s="32">
        <v>-498302</v>
      </c>
      <c r="C9" s="6">
        <v>1</v>
      </c>
      <c r="D9" s="29">
        <f t="shared" ref="D9:D40" si="0">ROUND(-(+$B$9/180)*1,0)</f>
        <v>2768</v>
      </c>
      <c r="E9" s="29">
        <f>+D9</f>
        <v>2768</v>
      </c>
      <c r="F9" s="29">
        <f t="shared" ref="F9:F40" si="1">$B$9+E9</f>
        <v>-495534</v>
      </c>
      <c r="G9" s="34">
        <f>+Inputs!$D$2</f>
        <v>0.3795</v>
      </c>
      <c r="H9" s="27">
        <f>-B9</f>
        <v>498302</v>
      </c>
      <c r="I9" s="27">
        <f>+H9</f>
        <v>498302</v>
      </c>
      <c r="J9" s="27">
        <f>H9*G9</f>
        <v>189105.609</v>
      </c>
      <c r="K9" s="27">
        <f t="shared" ref="K9:K40" si="2">D9</f>
        <v>2768</v>
      </c>
      <c r="L9" s="27">
        <f>+K9</f>
        <v>2768</v>
      </c>
      <c r="M9" s="27">
        <f t="shared" ref="M9:M40" si="3">K9*G9</f>
        <v>1050.4559999999999</v>
      </c>
      <c r="N9" s="27">
        <f t="shared" ref="N9:N40" si="4">M9-J9</f>
        <v>-188055.15299999999</v>
      </c>
      <c r="O9" s="27">
        <f>+N9</f>
        <v>-188055.15299999999</v>
      </c>
      <c r="P9" s="27">
        <f>-SUM(N9)</f>
        <v>188055.15299999999</v>
      </c>
      <c r="Q9" s="38">
        <f>VLOOKUP(Q8,A36:P215,5)</f>
        <v>318320</v>
      </c>
      <c r="R9" s="38">
        <f>VLOOKUP(R8,A36:P215,5)</f>
        <v>351536</v>
      </c>
      <c r="S9" s="38">
        <f>+R9-Q9</f>
        <v>33216</v>
      </c>
      <c r="T9" s="35" t="s">
        <v>64</v>
      </c>
      <c r="U9" s="161">
        <f>-IF(TYPE(VLOOKUP(U8,$A$9:$P$188,6,FALSE))=16,0,VLOOKUP(U8,$A$9:$P$188,6,FALSE))</f>
        <v>210430</v>
      </c>
      <c r="V9" s="161">
        <f>-IF(TYPE(VLOOKUP(V8,$A$9:$P$188,6,FALSE))=16,0,VLOOKUP(V8,$A$9:$P$188,6,FALSE))</f>
        <v>207662</v>
      </c>
      <c r="W9" s="161">
        <f t="shared" ref="W9:AE9" si="5">-IF(TYPE(VLOOKUP(W8,$A$9:$P$188,6,FALSE))=16,0,VLOOKUP(W8,$A$9:$P$188,6,FALSE))</f>
        <v>204894</v>
      </c>
      <c r="X9" s="161">
        <f t="shared" si="5"/>
        <v>202126</v>
      </c>
      <c r="Y9" s="161">
        <f t="shared" si="5"/>
        <v>199358</v>
      </c>
      <c r="Z9" s="161">
        <f t="shared" si="5"/>
        <v>196590</v>
      </c>
      <c r="AA9" s="161">
        <f t="shared" si="5"/>
        <v>193822</v>
      </c>
      <c r="AB9" s="161">
        <f t="shared" si="5"/>
        <v>191054</v>
      </c>
      <c r="AC9" s="161">
        <f t="shared" si="5"/>
        <v>188286</v>
      </c>
      <c r="AD9" s="161">
        <f t="shared" si="5"/>
        <v>185518</v>
      </c>
      <c r="AE9" s="161">
        <f t="shared" si="5"/>
        <v>182750</v>
      </c>
    </row>
    <row r="10" spans="1:31">
      <c r="A10" s="30">
        <v>36708</v>
      </c>
      <c r="B10" s="9"/>
      <c r="C10" s="6">
        <v>2</v>
      </c>
      <c r="D10" s="29">
        <f t="shared" si="0"/>
        <v>2768</v>
      </c>
      <c r="E10" s="29">
        <f t="shared" ref="E10:E41" si="6">+E9+D10</f>
        <v>5536</v>
      </c>
      <c r="F10" s="29">
        <f t="shared" si="1"/>
        <v>-492766</v>
      </c>
      <c r="G10" s="34">
        <f>+Inputs!$D$2</f>
        <v>0.3795</v>
      </c>
      <c r="H10" s="2"/>
      <c r="I10" s="27">
        <f t="shared" ref="I10:I41" si="7">+I9+H10</f>
        <v>498302</v>
      </c>
      <c r="J10" s="27"/>
      <c r="K10" s="27">
        <f t="shared" si="2"/>
        <v>2768</v>
      </c>
      <c r="L10" s="27">
        <f t="shared" ref="L10:L41" si="8">+L9+K10</f>
        <v>5536</v>
      </c>
      <c r="M10" s="27">
        <f t="shared" si="3"/>
        <v>1050.4559999999999</v>
      </c>
      <c r="N10" s="27">
        <f t="shared" si="4"/>
        <v>1050.4559999999999</v>
      </c>
      <c r="O10" s="27">
        <f t="shared" ref="O10:O41" si="9">+O9+N10</f>
        <v>-187004.69699999999</v>
      </c>
      <c r="P10" s="27">
        <f t="shared" ref="P10:P41" si="10">P9-N10</f>
        <v>187004.69699999999</v>
      </c>
      <c r="Q10" s="38">
        <f>VLOOKUP(Q8,A36:P215,15)</f>
        <v>-68300.954599999415</v>
      </c>
      <c r="R10" s="38">
        <f>VLOOKUP(R8,A36:P215,15)</f>
        <v>-55695.15043999943</v>
      </c>
      <c r="S10" s="38">
        <f>+R10-Q10</f>
        <v>12605.804159999985</v>
      </c>
      <c r="T10" s="36" t="s">
        <v>69</v>
      </c>
    </row>
    <row r="11" spans="1:31">
      <c r="A11" s="31">
        <v>36739</v>
      </c>
      <c r="B11" s="5"/>
      <c r="C11" s="6">
        <v>3</v>
      </c>
      <c r="D11" s="29">
        <f t="shared" si="0"/>
        <v>2768</v>
      </c>
      <c r="E11" s="29">
        <f t="shared" si="6"/>
        <v>8304</v>
      </c>
      <c r="F11" s="29">
        <f t="shared" si="1"/>
        <v>-489998</v>
      </c>
      <c r="G11" s="34">
        <f>+Inputs!$D$2</f>
        <v>0.3795</v>
      </c>
      <c r="H11" s="2"/>
      <c r="I11" s="27">
        <f t="shared" si="7"/>
        <v>498302</v>
      </c>
      <c r="J11" s="27"/>
      <c r="K11" s="27">
        <f t="shared" si="2"/>
        <v>2768</v>
      </c>
      <c r="L11" s="27">
        <f t="shared" si="8"/>
        <v>8304</v>
      </c>
      <c r="M11" s="27">
        <f t="shared" si="3"/>
        <v>1050.4559999999999</v>
      </c>
      <c r="N11" s="27">
        <f t="shared" si="4"/>
        <v>1050.4559999999999</v>
      </c>
      <c r="O11" s="27">
        <f t="shared" si="9"/>
        <v>-185954.24099999998</v>
      </c>
      <c r="P11" s="27">
        <f t="shared" si="10"/>
        <v>185954.24099999998</v>
      </c>
      <c r="Q11" s="38">
        <f>+VLOOKUP(Q8,A36:P215,16)</f>
        <v>68300.954599999415</v>
      </c>
      <c r="R11" s="38">
        <f>+VLOOKUP(R8,A36:P215,16)</f>
        <v>55695.15043999943</v>
      </c>
      <c r="S11" s="38">
        <f>(+Q11+R11)/2</f>
        <v>61998.052519999423</v>
      </c>
      <c r="T11" s="36" t="s">
        <v>113</v>
      </c>
      <c r="U11" s="161">
        <f>IF(TYPE(VLOOKUP(U8,$A$9:$P$188,16,FALSE))=16,0,VLOOKUP(U8,$A$9:$P$188,16,FALSE))</f>
        <v>79856.275079999468</v>
      </c>
      <c r="V11" s="161">
        <f t="shared" ref="V11:AE11" si="11">IF(TYPE(VLOOKUP(V8,$A$9:$P$188,16,FALSE))=16,0,VLOOKUP(V8,$A$9:$P$188,16,FALSE))</f>
        <v>78805.791399999463</v>
      </c>
      <c r="W11" s="161">
        <f t="shared" si="11"/>
        <v>77755.307719999459</v>
      </c>
      <c r="X11" s="161">
        <f t="shared" si="11"/>
        <v>76704.824039999454</v>
      </c>
      <c r="Y11" s="161">
        <f t="shared" si="11"/>
        <v>75654.340359999449</v>
      </c>
      <c r="Z11" s="161">
        <f t="shared" si="11"/>
        <v>74603.856679999444</v>
      </c>
      <c r="AA11" s="161">
        <f t="shared" si="11"/>
        <v>73553.372999999439</v>
      </c>
      <c r="AB11" s="161">
        <f t="shared" si="11"/>
        <v>72502.889319999435</v>
      </c>
      <c r="AC11" s="161">
        <f t="shared" si="11"/>
        <v>71452.40563999943</v>
      </c>
      <c r="AD11" s="161">
        <f t="shared" si="11"/>
        <v>70401.921959999425</v>
      </c>
      <c r="AE11" s="161">
        <f t="shared" si="11"/>
        <v>69351.43827999942</v>
      </c>
    </row>
    <row r="12" spans="1:31">
      <c r="A12" s="30">
        <v>36770</v>
      </c>
      <c r="B12" s="3"/>
      <c r="C12" s="6">
        <v>4</v>
      </c>
      <c r="D12" s="29">
        <f t="shared" si="0"/>
        <v>2768</v>
      </c>
      <c r="E12" s="29">
        <f t="shared" si="6"/>
        <v>11072</v>
      </c>
      <c r="F12" s="29">
        <f t="shared" si="1"/>
        <v>-487230</v>
      </c>
      <c r="G12" s="34">
        <f>+Inputs!$D$2</f>
        <v>0.3795</v>
      </c>
      <c r="H12" s="2"/>
      <c r="I12" s="27">
        <f t="shared" si="7"/>
        <v>498302</v>
      </c>
      <c r="J12" s="27"/>
      <c r="K12" s="27">
        <f t="shared" si="2"/>
        <v>2768</v>
      </c>
      <c r="L12" s="27">
        <f t="shared" si="8"/>
        <v>11072</v>
      </c>
      <c r="M12" s="27">
        <f t="shared" si="3"/>
        <v>1050.4559999999999</v>
      </c>
      <c r="N12" s="27">
        <f t="shared" si="4"/>
        <v>1050.4559999999999</v>
      </c>
      <c r="O12" s="27">
        <f t="shared" si="9"/>
        <v>-184903.78499999997</v>
      </c>
      <c r="P12" s="27">
        <f t="shared" si="10"/>
        <v>184903.78499999997</v>
      </c>
      <c r="Q12" s="39"/>
      <c r="R12" s="40"/>
      <c r="S12" s="40"/>
      <c r="T12" s="36"/>
    </row>
    <row r="13" spans="1:31">
      <c r="A13" s="31">
        <v>36800</v>
      </c>
      <c r="B13" s="3"/>
      <c r="C13" s="6">
        <v>5</v>
      </c>
      <c r="D13" s="29">
        <f t="shared" si="0"/>
        <v>2768</v>
      </c>
      <c r="E13" s="29">
        <f t="shared" si="6"/>
        <v>13840</v>
      </c>
      <c r="F13" s="29">
        <f t="shared" si="1"/>
        <v>-484462</v>
      </c>
      <c r="G13" s="34">
        <f>+Inputs!$D$2</f>
        <v>0.3795</v>
      </c>
      <c r="H13" s="2"/>
      <c r="I13" s="27">
        <f t="shared" si="7"/>
        <v>498302</v>
      </c>
      <c r="J13" s="27"/>
      <c r="K13" s="27">
        <f t="shared" si="2"/>
        <v>2768</v>
      </c>
      <c r="L13" s="27">
        <f t="shared" si="8"/>
        <v>13840</v>
      </c>
      <c r="M13" s="27">
        <f t="shared" si="3"/>
        <v>1050.4559999999999</v>
      </c>
      <c r="N13" s="27">
        <f t="shared" si="4"/>
        <v>1050.4559999999999</v>
      </c>
      <c r="O13" s="27">
        <f t="shared" si="9"/>
        <v>-183853.32899999997</v>
      </c>
      <c r="P13" s="27">
        <f t="shared" si="10"/>
        <v>183853.32899999997</v>
      </c>
      <c r="Q13" s="38">
        <f>VLOOKUP(Q8,A36:P215,9)</f>
        <v>498302</v>
      </c>
      <c r="R13" s="38">
        <f>VLOOKUP(R8,A36:P215,9)</f>
        <v>498302</v>
      </c>
      <c r="S13" s="38">
        <f>+R13-Q13</f>
        <v>0</v>
      </c>
      <c r="T13" s="36" t="s">
        <v>70</v>
      </c>
    </row>
    <row r="14" spans="1:31">
      <c r="A14" s="30">
        <v>36831</v>
      </c>
      <c r="B14" s="3"/>
      <c r="C14" s="6">
        <v>6</v>
      </c>
      <c r="D14" s="29">
        <f t="shared" si="0"/>
        <v>2768</v>
      </c>
      <c r="E14" s="29">
        <f t="shared" si="6"/>
        <v>16608</v>
      </c>
      <c r="F14" s="29">
        <f t="shared" si="1"/>
        <v>-481694</v>
      </c>
      <c r="G14" s="34">
        <f>+Inputs!$D$2</f>
        <v>0.3795</v>
      </c>
      <c r="H14" s="2"/>
      <c r="I14" s="27">
        <f t="shared" si="7"/>
        <v>498302</v>
      </c>
      <c r="J14" s="27"/>
      <c r="K14" s="27">
        <f t="shared" si="2"/>
        <v>2768</v>
      </c>
      <c r="L14" s="27">
        <f t="shared" si="8"/>
        <v>16608</v>
      </c>
      <c r="M14" s="27">
        <f t="shared" si="3"/>
        <v>1050.4559999999999</v>
      </c>
      <c r="N14" s="27">
        <f t="shared" si="4"/>
        <v>1050.4559999999999</v>
      </c>
      <c r="O14" s="27">
        <f t="shared" si="9"/>
        <v>-182802.87299999996</v>
      </c>
      <c r="P14" s="27">
        <f t="shared" si="10"/>
        <v>182802.87299999996</v>
      </c>
      <c r="Q14" s="38">
        <f>VLOOKUP(Q8,A36:P215,12)</f>
        <v>318320</v>
      </c>
      <c r="R14" s="38">
        <f>VLOOKUP(R8,A36:P215,12)</f>
        <v>351536</v>
      </c>
      <c r="S14" s="38">
        <f>+R14-Q14</f>
        <v>33216</v>
      </c>
      <c r="T14" s="37" t="s">
        <v>93</v>
      </c>
    </row>
    <row r="15" spans="1:31">
      <c r="A15" s="31">
        <v>36861</v>
      </c>
      <c r="B15" s="3"/>
      <c r="C15" s="6">
        <v>7</v>
      </c>
      <c r="D15" s="29">
        <f t="shared" si="0"/>
        <v>2768</v>
      </c>
      <c r="E15" s="29">
        <f t="shared" si="6"/>
        <v>19376</v>
      </c>
      <c r="F15" s="29">
        <f t="shared" si="1"/>
        <v>-478926</v>
      </c>
      <c r="G15" s="34">
        <f>+Inputs!$D$2</f>
        <v>0.3795</v>
      </c>
      <c r="H15" s="2"/>
      <c r="I15" s="27">
        <f t="shared" si="7"/>
        <v>498302</v>
      </c>
      <c r="J15" s="27"/>
      <c r="K15" s="27">
        <f t="shared" si="2"/>
        <v>2768</v>
      </c>
      <c r="L15" s="27">
        <f t="shared" si="8"/>
        <v>19376</v>
      </c>
      <c r="M15" s="27">
        <f t="shared" si="3"/>
        <v>1050.4559999999999</v>
      </c>
      <c r="N15" s="27">
        <f t="shared" si="4"/>
        <v>1050.4559999999999</v>
      </c>
      <c r="O15" s="27">
        <f t="shared" si="9"/>
        <v>-181752.41699999996</v>
      </c>
      <c r="P15" s="27">
        <f t="shared" si="10"/>
        <v>181752.41699999996</v>
      </c>
    </row>
    <row r="16" spans="1:31">
      <c r="A16" s="30">
        <v>36892</v>
      </c>
      <c r="B16" s="3"/>
      <c r="C16" s="6">
        <v>8</v>
      </c>
      <c r="D16" s="29">
        <f t="shared" si="0"/>
        <v>2768</v>
      </c>
      <c r="E16" s="29">
        <f t="shared" si="6"/>
        <v>22144</v>
      </c>
      <c r="F16" s="29">
        <f t="shared" si="1"/>
        <v>-476158</v>
      </c>
      <c r="G16" s="34">
        <f>+Inputs!$D$2</f>
        <v>0.3795</v>
      </c>
      <c r="H16" s="2"/>
      <c r="I16" s="27">
        <f t="shared" si="7"/>
        <v>498302</v>
      </c>
      <c r="J16" s="27"/>
      <c r="K16" s="27">
        <f t="shared" si="2"/>
        <v>2768</v>
      </c>
      <c r="L16" s="27">
        <f t="shared" si="8"/>
        <v>22144</v>
      </c>
      <c r="M16" s="27">
        <f t="shared" si="3"/>
        <v>1050.4559999999999</v>
      </c>
      <c r="N16" s="27">
        <f t="shared" si="4"/>
        <v>1050.4559999999999</v>
      </c>
      <c r="O16" s="27">
        <f t="shared" si="9"/>
        <v>-180701.96099999995</v>
      </c>
      <c r="P16" s="27">
        <f t="shared" si="10"/>
        <v>180701.96099999995</v>
      </c>
      <c r="Q16" s="4"/>
      <c r="R16" s="4"/>
      <c r="S16" s="4"/>
    </row>
    <row r="17" spans="1:19">
      <c r="A17" s="31">
        <v>36923</v>
      </c>
      <c r="B17" s="3"/>
      <c r="C17" s="6">
        <v>9</v>
      </c>
      <c r="D17" s="29">
        <f t="shared" si="0"/>
        <v>2768</v>
      </c>
      <c r="E17" s="29">
        <f t="shared" si="6"/>
        <v>24912</v>
      </c>
      <c r="F17" s="29">
        <f t="shared" si="1"/>
        <v>-473390</v>
      </c>
      <c r="G17" s="34">
        <f>+Inputs!$D$2</f>
        <v>0.3795</v>
      </c>
      <c r="H17" s="2"/>
      <c r="I17" s="27">
        <f t="shared" si="7"/>
        <v>498302</v>
      </c>
      <c r="J17" s="27"/>
      <c r="K17" s="27">
        <f t="shared" si="2"/>
        <v>2768</v>
      </c>
      <c r="L17" s="27">
        <f t="shared" si="8"/>
        <v>24912</v>
      </c>
      <c r="M17" s="27">
        <f t="shared" si="3"/>
        <v>1050.4559999999999</v>
      </c>
      <c r="N17" s="27">
        <f t="shared" si="4"/>
        <v>1050.4559999999999</v>
      </c>
      <c r="O17" s="27">
        <f t="shared" si="9"/>
        <v>-179651.50499999995</v>
      </c>
      <c r="P17" s="27">
        <f t="shared" si="10"/>
        <v>179651.50499999995</v>
      </c>
      <c r="Q17" s="4"/>
      <c r="R17" s="4"/>
      <c r="S17" s="4"/>
    </row>
    <row r="18" spans="1:19">
      <c r="A18" s="30">
        <v>36951</v>
      </c>
      <c r="B18" s="3"/>
      <c r="C18" s="6">
        <v>10</v>
      </c>
      <c r="D18" s="29">
        <f t="shared" si="0"/>
        <v>2768</v>
      </c>
      <c r="E18" s="29">
        <f t="shared" si="6"/>
        <v>27680</v>
      </c>
      <c r="F18" s="29">
        <f t="shared" si="1"/>
        <v>-470622</v>
      </c>
      <c r="G18" s="34">
        <f>+Inputs!$D$2</f>
        <v>0.3795</v>
      </c>
      <c r="H18" s="2"/>
      <c r="I18" s="27">
        <f t="shared" si="7"/>
        <v>498302</v>
      </c>
      <c r="J18" s="27"/>
      <c r="K18" s="27">
        <f t="shared" si="2"/>
        <v>2768</v>
      </c>
      <c r="L18" s="27">
        <f t="shared" si="8"/>
        <v>27680</v>
      </c>
      <c r="M18" s="27">
        <f t="shared" si="3"/>
        <v>1050.4559999999999</v>
      </c>
      <c r="N18" s="27">
        <f t="shared" si="4"/>
        <v>1050.4559999999999</v>
      </c>
      <c r="O18" s="27">
        <f t="shared" si="9"/>
        <v>-178601.04899999994</v>
      </c>
      <c r="P18" s="27">
        <f t="shared" si="10"/>
        <v>178601.04899999994</v>
      </c>
      <c r="Q18" s="4"/>
      <c r="R18" s="4"/>
      <c r="S18" s="4"/>
    </row>
    <row r="19" spans="1:19">
      <c r="A19" s="31">
        <v>36982</v>
      </c>
      <c r="B19" s="3"/>
      <c r="C19" s="6">
        <v>11</v>
      </c>
      <c r="D19" s="29">
        <f t="shared" si="0"/>
        <v>2768</v>
      </c>
      <c r="E19" s="29">
        <f t="shared" si="6"/>
        <v>30448</v>
      </c>
      <c r="F19" s="29">
        <f t="shared" si="1"/>
        <v>-467854</v>
      </c>
      <c r="G19" s="34">
        <f>+Inputs!$D$2</f>
        <v>0.3795</v>
      </c>
      <c r="H19" s="2"/>
      <c r="I19" s="27">
        <f t="shared" si="7"/>
        <v>498302</v>
      </c>
      <c r="J19" s="27"/>
      <c r="K19" s="27">
        <f t="shared" si="2"/>
        <v>2768</v>
      </c>
      <c r="L19" s="27">
        <f t="shared" si="8"/>
        <v>30448</v>
      </c>
      <c r="M19" s="27">
        <f t="shared" si="3"/>
        <v>1050.4559999999999</v>
      </c>
      <c r="N19" s="27">
        <f t="shared" si="4"/>
        <v>1050.4559999999999</v>
      </c>
      <c r="O19" s="27">
        <f t="shared" si="9"/>
        <v>-177550.59299999994</v>
      </c>
      <c r="P19" s="27">
        <f t="shared" si="10"/>
        <v>177550.59299999994</v>
      </c>
      <c r="Q19" s="4"/>
      <c r="R19" s="4"/>
      <c r="S19" s="4"/>
    </row>
    <row r="20" spans="1:19">
      <c r="A20" s="30">
        <v>37012</v>
      </c>
      <c r="B20" s="3"/>
      <c r="C20" s="6">
        <v>12</v>
      </c>
      <c r="D20" s="29">
        <f t="shared" si="0"/>
        <v>2768</v>
      </c>
      <c r="E20" s="29">
        <f t="shared" si="6"/>
        <v>33216</v>
      </c>
      <c r="F20" s="29">
        <f t="shared" si="1"/>
        <v>-465086</v>
      </c>
      <c r="G20" s="34">
        <f>+Inputs!$D$2</f>
        <v>0.3795</v>
      </c>
      <c r="H20" s="2"/>
      <c r="I20" s="27">
        <f t="shared" si="7"/>
        <v>498302</v>
      </c>
      <c r="J20" s="27"/>
      <c r="K20" s="27">
        <f t="shared" si="2"/>
        <v>2768</v>
      </c>
      <c r="L20" s="27">
        <f t="shared" si="8"/>
        <v>33216</v>
      </c>
      <c r="M20" s="27">
        <f t="shared" si="3"/>
        <v>1050.4559999999999</v>
      </c>
      <c r="N20" s="27">
        <f t="shared" si="4"/>
        <v>1050.4559999999999</v>
      </c>
      <c r="O20" s="27">
        <f t="shared" si="9"/>
        <v>-176500.13699999993</v>
      </c>
      <c r="P20" s="27">
        <f t="shared" si="10"/>
        <v>176500.13699999993</v>
      </c>
      <c r="Q20" s="4"/>
      <c r="R20" s="4"/>
      <c r="S20" s="4"/>
    </row>
    <row r="21" spans="1:19">
      <c r="A21" s="31">
        <v>37043</v>
      </c>
      <c r="B21" s="3"/>
      <c r="C21" s="6">
        <v>13</v>
      </c>
      <c r="D21" s="29">
        <f t="shared" si="0"/>
        <v>2768</v>
      </c>
      <c r="E21" s="29">
        <f t="shared" si="6"/>
        <v>35984</v>
      </c>
      <c r="F21" s="29">
        <f t="shared" si="1"/>
        <v>-462318</v>
      </c>
      <c r="G21" s="34">
        <f>+Inputs!$D$2</f>
        <v>0.3795</v>
      </c>
      <c r="H21" s="2"/>
      <c r="I21" s="27">
        <f t="shared" si="7"/>
        <v>498302</v>
      </c>
      <c r="J21" s="27"/>
      <c r="K21" s="27">
        <f t="shared" si="2"/>
        <v>2768</v>
      </c>
      <c r="L21" s="27">
        <f t="shared" si="8"/>
        <v>35984</v>
      </c>
      <c r="M21" s="27">
        <f t="shared" si="3"/>
        <v>1050.4559999999999</v>
      </c>
      <c r="N21" s="27">
        <f t="shared" si="4"/>
        <v>1050.4559999999999</v>
      </c>
      <c r="O21" s="27">
        <f t="shared" si="9"/>
        <v>-175449.68099999992</v>
      </c>
      <c r="P21" s="27">
        <f t="shared" si="10"/>
        <v>175449.68099999992</v>
      </c>
      <c r="Q21" s="4"/>
      <c r="R21" s="4"/>
      <c r="S21" s="4"/>
    </row>
    <row r="22" spans="1:19">
      <c r="A22" s="30">
        <v>37073</v>
      </c>
      <c r="B22" s="3"/>
      <c r="C22" s="6">
        <v>14</v>
      </c>
      <c r="D22" s="29">
        <f t="shared" si="0"/>
        <v>2768</v>
      </c>
      <c r="E22" s="29">
        <f t="shared" si="6"/>
        <v>38752</v>
      </c>
      <c r="F22" s="29">
        <f t="shared" si="1"/>
        <v>-459550</v>
      </c>
      <c r="G22" s="34">
        <f>+Inputs!$D$2</f>
        <v>0.3795</v>
      </c>
      <c r="H22" s="2"/>
      <c r="I22" s="27">
        <f t="shared" si="7"/>
        <v>498302</v>
      </c>
      <c r="J22" s="27"/>
      <c r="K22" s="27">
        <f t="shared" si="2"/>
        <v>2768</v>
      </c>
      <c r="L22" s="27">
        <f t="shared" si="8"/>
        <v>38752</v>
      </c>
      <c r="M22" s="27">
        <f t="shared" si="3"/>
        <v>1050.4559999999999</v>
      </c>
      <c r="N22" s="27">
        <f t="shared" si="4"/>
        <v>1050.4559999999999</v>
      </c>
      <c r="O22" s="27">
        <f t="shared" si="9"/>
        <v>-174399.22499999992</v>
      </c>
      <c r="P22" s="27">
        <f t="shared" si="10"/>
        <v>174399.22499999992</v>
      </c>
      <c r="Q22" s="4"/>
      <c r="R22" s="4"/>
      <c r="S22" s="4"/>
    </row>
    <row r="23" spans="1:19">
      <c r="A23" s="31">
        <v>37104</v>
      </c>
      <c r="B23" s="3"/>
      <c r="C23" s="6">
        <v>15</v>
      </c>
      <c r="D23" s="29">
        <f t="shared" si="0"/>
        <v>2768</v>
      </c>
      <c r="E23" s="29">
        <f t="shared" si="6"/>
        <v>41520</v>
      </c>
      <c r="F23" s="29">
        <f t="shared" si="1"/>
        <v>-456782</v>
      </c>
      <c r="G23" s="34">
        <f>+Inputs!$D$2</f>
        <v>0.3795</v>
      </c>
      <c r="H23" s="2"/>
      <c r="I23" s="27">
        <f t="shared" si="7"/>
        <v>498302</v>
      </c>
      <c r="J23" s="27"/>
      <c r="K23" s="27">
        <f t="shared" si="2"/>
        <v>2768</v>
      </c>
      <c r="L23" s="27">
        <f t="shared" si="8"/>
        <v>41520</v>
      </c>
      <c r="M23" s="27">
        <f t="shared" si="3"/>
        <v>1050.4559999999999</v>
      </c>
      <c r="N23" s="27">
        <f t="shared" si="4"/>
        <v>1050.4559999999999</v>
      </c>
      <c r="O23" s="27">
        <f t="shared" si="9"/>
        <v>-173348.76899999991</v>
      </c>
      <c r="P23" s="27">
        <f t="shared" si="10"/>
        <v>173348.76899999991</v>
      </c>
      <c r="Q23" s="4"/>
      <c r="R23" s="4"/>
      <c r="S23" s="4"/>
    </row>
    <row r="24" spans="1:19">
      <c r="A24" s="30">
        <v>37135</v>
      </c>
      <c r="B24" s="3"/>
      <c r="C24" s="6">
        <v>16</v>
      </c>
      <c r="D24" s="29">
        <f t="shared" si="0"/>
        <v>2768</v>
      </c>
      <c r="E24" s="29">
        <f t="shared" si="6"/>
        <v>44288</v>
      </c>
      <c r="F24" s="29">
        <f t="shared" si="1"/>
        <v>-454014</v>
      </c>
      <c r="G24" s="34">
        <f>+Inputs!$D$2</f>
        <v>0.3795</v>
      </c>
      <c r="H24" s="2"/>
      <c r="I24" s="27">
        <f t="shared" si="7"/>
        <v>498302</v>
      </c>
      <c r="J24" s="27"/>
      <c r="K24" s="27">
        <f t="shared" si="2"/>
        <v>2768</v>
      </c>
      <c r="L24" s="27">
        <f t="shared" si="8"/>
        <v>44288</v>
      </c>
      <c r="M24" s="27">
        <f t="shared" si="3"/>
        <v>1050.4559999999999</v>
      </c>
      <c r="N24" s="27">
        <f t="shared" si="4"/>
        <v>1050.4559999999999</v>
      </c>
      <c r="O24" s="27">
        <f t="shared" si="9"/>
        <v>-172298.31299999991</v>
      </c>
      <c r="P24" s="27">
        <f t="shared" si="10"/>
        <v>172298.31299999991</v>
      </c>
      <c r="Q24" s="4"/>
      <c r="R24" s="4"/>
      <c r="S24" s="4"/>
    </row>
    <row r="25" spans="1:19">
      <c r="A25" s="31">
        <v>37165</v>
      </c>
      <c r="B25" s="3"/>
      <c r="C25" s="6">
        <v>17</v>
      </c>
      <c r="D25" s="29">
        <f t="shared" si="0"/>
        <v>2768</v>
      </c>
      <c r="E25" s="29">
        <f t="shared" si="6"/>
        <v>47056</v>
      </c>
      <c r="F25" s="29">
        <f t="shared" si="1"/>
        <v>-451246</v>
      </c>
      <c r="G25" s="34">
        <f>+Inputs!$D$2</f>
        <v>0.3795</v>
      </c>
      <c r="H25" s="2"/>
      <c r="I25" s="27">
        <f t="shared" si="7"/>
        <v>498302</v>
      </c>
      <c r="J25" s="27"/>
      <c r="K25" s="27">
        <f t="shared" si="2"/>
        <v>2768</v>
      </c>
      <c r="L25" s="27">
        <f t="shared" si="8"/>
        <v>47056</v>
      </c>
      <c r="M25" s="27">
        <f t="shared" si="3"/>
        <v>1050.4559999999999</v>
      </c>
      <c r="N25" s="27">
        <f t="shared" si="4"/>
        <v>1050.4559999999999</v>
      </c>
      <c r="O25" s="27">
        <f t="shared" si="9"/>
        <v>-171247.8569999999</v>
      </c>
      <c r="P25" s="27">
        <f t="shared" si="10"/>
        <v>171247.8569999999</v>
      </c>
      <c r="Q25" s="4"/>
      <c r="R25" s="4"/>
      <c r="S25" s="4"/>
    </row>
    <row r="26" spans="1:19">
      <c r="A26" s="30">
        <v>37196</v>
      </c>
      <c r="B26" s="3"/>
      <c r="C26" s="6">
        <v>18</v>
      </c>
      <c r="D26" s="29">
        <f t="shared" si="0"/>
        <v>2768</v>
      </c>
      <c r="E26" s="29">
        <f t="shared" si="6"/>
        <v>49824</v>
      </c>
      <c r="F26" s="29">
        <f t="shared" si="1"/>
        <v>-448478</v>
      </c>
      <c r="G26" s="34">
        <f>+Inputs!$D$2</f>
        <v>0.3795</v>
      </c>
      <c r="H26" s="2"/>
      <c r="I26" s="27">
        <f t="shared" si="7"/>
        <v>498302</v>
      </c>
      <c r="J26" s="27"/>
      <c r="K26" s="27">
        <f t="shared" si="2"/>
        <v>2768</v>
      </c>
      <c r="L26" s="27">
        <f t="shared" si="8"/>
        <v>49824</v>
      </c>
      <c r="M26" s="27">
        <f t="shared" si="3"/>
        <v>1050.4559999999999</v>
      </c>
      <c r="N26" s="27">
        <f t="shared" si="4"/>
        <v>1050.4559999999999</v>
      </c>
      <c r="O26" s="27">
        <f t="shared" si="9"/>
        <v>-170197.4009999999</v>
      </c>
      <c r="P26" s="27">
        <f t="shared" si="10"/>
        <v>170197.4009999999</v>
      </c>
      <c r="Q26" s="4"/>
      <c r="R26" s="4"/>
      <c r="S26" s="4"/>
    </row>
    <row r="27" spans="1:19">
      <c r="A27" s="31">
        <v>37226</v>
      </c>
      <c r="B27" s="3"/>
      <c r="C27" s="6">
        <v>19</v>
      </c>
      <c r="D27" s="29">
        <f t="shared" si="0"/>
        <v>2768</v>
      </c>
      <c r="E27" s="29">
        <f t="shared" si="6"/>
        <v>52592</v>
      </c>
      <c r="F27" s="29">
        <f t="shared" si="1"/>
        <v>-445710</v>
      </c>
      <c r="G27" s="34">
        <f>+Inputs!$D$2</f>
        <v>0.3795</v>
      </c>
      <c r="H27" s="2"/>
      <c r="I27" s="27">
        <f t="shared" si="7"/>
        <v>498302</v>
      </c>
      <c r="J27" s="27"/>
      <c r="K27" s="27">
        <f t="shared" si="2"/>
        <v>2768</v>
      </c>
      <c r="L27" s="27">
        <f t="shared" si="8"/>
        <v>52592</v>
      </c>
      <c r="M27" s="27">
        <f t="shared" si="3"/>
        <v>1050.4559999999999</v>
      </c>
      <c r="N27" s="27">
        <f t="shared" si="4"/>
        <v>1050.4559999999999</v>
      </c>
      <c r="O27" s="27">
        <f t="shared" si="9"/>
        <v>-169146.94499999989</v>
      </c>
      <c r="P27" s="27">
        <f t="shared" si="10"/>
        <v>169146.94499999989</v>
      </c>
      <c r="Q27" s="4"/>
      <c r="R27" s="4"/>
      <c r="S27" s="4"/>
    </row>
    <row r="28" spans="1:19">
      <c r="A28" s="30">
        <v>37257</v>
      </c>
      <c r="B28" s="3"/>
      <c r="C28" s="6">
        <v>20</v>
      </c>
      <c r="D28" s="29">
        <f t="shared" si="0"/>
        <v>2768</v>
      </c>
      <c r="E28" s="29">
        <f t="shared" si="6"/>
        <v>55360</v>
      </c>
      <c r="F28" s="29">
        <f t="shared" si="1"/>
        <v>-442942</v>
      </c>
      <c r="G28" s="34">
        <f>+Inputs!$D$2</f>
        <v>0.3795</v>
      </c>
      <c r="H28" s="2"/>
      <c r="I28" s="27">
        <f t="shared" si="7"/>
        <v>498302</v>
      </c>
      <c r="J28" s="27"/>
      <c r="K28" s="27">
        <f t="shared" si="2"/>
        <v>2768</v>
      </c>
      <c r="L28" s="27">
        <f t="shared" si="8"/>
        <v>55360</v>
      </c>
      <c r="M28" s="27">
        <f t="shared" si="3"/>
        <v>1050.4559999999999</v>
      </c>
      <c r="N28" s="27">
        <f t="shared" si="4"/>
        <v>1050.4559999999999</v>
      </c>
      <c r="O28" s="27">
        <f t="shared" si="9"/>
        <v>-168096.48899999988</v>
      </c>
      <c r="P28" s="27">
        <f t="shared" si="10"/>
        <v>168096.48899999988</v>
      </c>
      <c r="Q28" s="4"/>
      <c r="R28" s="4"/>
      <c r="S28" s="4"/>
    </row>
    <row r="29" spans="1:19">
      <c r="A29" s="31">
        <v>37288</v>
      </c>
      <c r="B29" s="3"/>
      <c r="C29" s="6">
        <v>21</v>
      </c>
      <c r="D29" s="29">
        <f t="shared" si="0"/>
        <v>2768</v>
      </c>
      <c r="E29" s="29">
        <f t="shared" si="6"/>
        <v>58128</v>
      </c>
      <c r="F29" s="29">
        <f t="shared" si="1"/>
        <v>-440174</v>
      </c>
      <c r="G29" s="34">
        <f>+Inputs!$D$2</f>
        <v>0.3795</v>
      </c>
      <c r="H29" s="2"/>
      <c r="I29" s="27">
        <f t="shared" si="7"/>
        <v>498302</v>
      </c>
      <c r="J29" s="27"/>
      <c r="K29" s="27">
        <f t="shared" si="2"/>
        <v>2768</v>
      </c>
      <c r="L29" s="27">
        <f t="shared" si="8"/>
        <v>58128</v>
      </c>
      <c r="M29" s="27">
        <f t="shared" si="3"/>
        <v>1050.4559999999999</v>
      </c>
      <c r="N29" s="27">
        <f t="shared" si="4"/>
        <v>1050.4559999999999</v>
      </c>
      <c r="O29" s="27">
        <f t="shared" si="9"/>
        <v>-167046.03299999988</v>
      </c>
      <c r="P29" s="27">
        <f t="shared" si="10"/>
        <v>167046.03299999988</v>
      </c>
      <c r="Q29" s="4"/>
      <c r="R29" s="4"/>
      <c r="S29" s="4"/>
    </row>
    <row r="30" spans="1:19">
      <c r="A30" s="30">
        <v>37316</v>
      </c>
      <c r="B30" s="3"/>
      <c r="C30" s="6">
        <v>22</v>
      </c>
      <c r="D30" s="29">
        <f t="shared" si="0"/>
        <v>2768</v>
      </c>
      <c r="E30" s="29">
        <f t="shared" si="6"/>
        <v>60896</v>
      </c>
      <c r="F30" s="29">
        <f t="shared" si="1"/>
        <v>-437406</v>
      </c>
      <c r="G30" s="34">
        <f>+Inputs!$D$2</f>
        <v>0.3795</v>
      </c>
      <c r="H30" s="2"/>
      <c r="I30" s="27">
        <f t="shared" si="7"/>
        <v>498302</v>
      </c>
      <c r="J30" s="27"/>
      <c r="K30" s="27">
        <f t="shared" si="2"/>
        <v>2768</v>
      </c>
      <c r="L30" s="27">
        <f t="shared" si="8"/>
        <v>60896</v>
      </c>
      <c r="M30" s="27">
        <f t="shared" si="3"/>
        <v>1050.4559999999999</v>
      </c>
      <c r="N30" s="27">
        <f t="shared" si="4"/>
        <v>1050.4559999999999</v>
      </c>
      <c r="O30" s="27">
        <f t="shared" si="9"/>
        <v>-165995.57699999987</v>
      </c>
      <c r="P30" s="27">
        <f t="shared" si="10"/>
        <v>165995.57699999987</v>
      </c>
      <c r="Q30" s="125"/>
    </row>
    <row r="31" spans="1:19">
      <c r="A31" s="31">
        <v>37347</v>
      </c>
      <c r="B31" s="3"/>
      <c r="C31" s="6">
        <v>23</v>
      </c>
      <c r="D31" s="29">
        <f t="shared" si="0"/>
        <v>2768</v>
      </c>
      <c r="E31" s="29">
        <f t="shared" si="6"/>
        <v>63664</v>
      </c>
      <c r="F31" s="29">
        <f t="shared" si="1"/>
        <v>-434638</v>
      </c>
      <c r="G31" s="34">
        <f>+Inputs!$D$2</f>
        <v>0.3795</v>
      </c>
      <c r="H31" s="2"/>
      <c r="I31" s="27">
        <f t="shared" si="7"/>
        <v>498302</v>
      </c>
      <c r="J31" s="27"/>
      <c r="K31" s="27">
        <f t="shared" si="2"/>
        <v>2768</v>
      </c>
      <c r="L31" s="27">
        <f t="shared" si="8"/>
        <v>63664</v>
      </c>
      <c r="M31" s="27">
        <f t="shared" si="3"/>
        <v>1050.4559999999999</v>
      </c>
      <c r="N31" s="27">
        <f t="shared" si="4"/>
        <v>1050.4559999999999</v>
      </c>
      <c r="O31" s="27">
        <f t="shared" si="9"/>
        <v>-164945.12099999987</v>
      </c>
      <c r="P31" s="27">
        <f t="shared" si="10"/>
        <v>164945.12099999987</v>
      </c>
      <c r="Q31" s="125"/>
    </row>
    <row r="32" spans="1:19">
      <c r="A32" s="30">
        <v>37377</v>
      </c>
      <c r="B32" s="3"/>
      <c r="C32" s="6">
        <v>24</v>
      </c>
      <c r="D32" s="29">
        <f t="shared" si="0"/>
        <v>2768</v>
      </c>
      <c r="E32" s="29">
        <f t="shared" si="6"/>
        <v>66432</v>
      </c>
      <c r="F32" s="29">
        <f t="shared" si="1"/>
        <v>-431870</v>
      </c>
      <c r="G32" s="34">
        <f>+Inputs!$D$2</f>
        <v>0.3795</v>
      </c>
      <c r="H32" s="2"/>
      <c r="I32" s="27">
        <f t="shared" si="7"/>
        <v>498302</v>
      </c>
      <c r="J32" s="27"/>
      <c r="K32" s="27">
        <f t="shared" si="2"/>
        <v>2768</v>
      </c>
      <c r="L32" s="27">
        <f t="shared" si="8"/>
        <v>66432</v>
      </c>
      <c r="M32" s="27">
        <f t="shared" si="3"/>
        <v>1050.4559999999999</v>
      </c>
      <c r="N32" s="27">
        <f t="shared" si="4"/>
        <v>1050.4559999999999</v>
      </c>
      <c r="O32" s="27">
        <f t="shared" si="9"/>
        <v>-163894.66499999986</v>
      </c>
      <c r="P32" s="27">
        <f t="shared" si="10"/>
        <v>163894.66499999986</v>
      </c>
      <c r="Q32" s="125"/>
    </row>
    <row r="33" spans="1:21">
      <c r="A33" s="31">
        <v>37408</v>
      </c>
      <c r="B33" s="3"/>
      <c r="C33" s="6">
        <v>25</v>
      </c>
      <c r="D33" s="29">
        <f t="shared" si="0"/>
        <v>2768</v>
      </c>
      <c r="E33" s="29">
        <f t="shared" si="6"/>
        <v>69200</v>
      </c>
      <c r="F33" s="29">
        <f t="shared" si="1"/>
        <v>-429102</v>
      </c>
      <c r="G33" s="34">
        <f>+Inputs!$D$2</f>
        <v>0.3795</v>
      </c>
      <c r="H33" s="2"/>
      <c r="I33" s="27">
        <f t="shared" si="7"/>
        <v>498302</v>
      </c>
      <c r="J33" s="27"/>
      <c r="K33" s="27">
        <f t="shared" si="2"/>
        <v>2768</v>
      </c>
      <c r="L33" s="27">
        <f t="shared" si="8"/>
        <v>69200</v>
      </c>
      <c r="M33" s="27">
        <f t="shared" si="3"/>
        <v>1050.4559999999999</v>
      </c>
      <c r="N33" s="27">
        <f t="shared" si="4"/>
        <v>1050.4559999999999</v>
      </c>
      <c r="O33" s="27">
        <f t="shared" si="9"/>
        <v>-162844.20899999986</v>
      </c>
      <c r="P33" s="27">
        <f t="shared" si="10"/>
        <v>162844.20899999986</v>
      </c>
      <c r="Q33" s="125"/>
    </row>
    <row r="34" spans="1:21">
      <c r="A34" s="30">
        <v>37438</v>
      </c>
      <c r="B34" s="3"/>
      <c r="C34" s="6">
        <v>26</v>
      </c>
      <c r="D34" s="29">
        <f t="shared" si="0"/>
        <v>2768</v>
      </c>
      <c r="E34" s="29">
        <f t="shared" si="6"/>
        <v>71968</v>
      </c>
      <c r="F34" s="29">
        <f t="shared" si="1"/>
        <v>-426334</v>
      </c>
      <c r="G34" s="34">
        <f>+Inputs!$D$2</f>
        <v>0.3795</v>
      </c>
      <c r="H34" s="2"/>
      <c r="I34" s="27">
        <f t="shared" si="7"/>
        <v>498302</v>
      </c>
      <c r="J34" s="27"/>
      <c r="K34" s="27">
        <f t="shared" si="2"/>
        <v>2768</v>
      </c>
      <c r="L34" s="27">
        <f t="shared" si="8"/>
        <v>71968</v>
      </c>
      <c r="M34" s="27">
        <f t="shared" si="3"/>
        <v>1050.4559999999999</v>
      </c>
      <c r="N34" s="27">
        <f t="shared" si="4"/>
        <v>1050.4559999999999</v>
      </c>
      <c r="O34" s="27">
        <f t="shared" si="9"/>
        <v>-161793.75299999985</v>
      </c>
      <c r="P34" s="27">
        <f t="shared" si="10"/>
        <v>161793.75299999985</v>
      </c>
      <c r="Q34" s="125"/>
    </row>
    <row r="35" spans="1:21">
      <c r="A35" s="31">
        <v>37469</v>
      </c>
      <c r="B35" s="3"/>
      <c r="C35" s="6">
        <v>27</v>
      </c>
      <c r="D35" s="29">
        <f t="shared" si="0"/>
        <v>2768</v>
      </c>
      <c r="E35" s="29">
        <f t="shared" si="6"/>
        <v>74736</v>
      </c>
      <c r="F35" s="29">
        <f t="shared" si="1"/>
        <v>-423566</v>
      </c>
      <c r="G35" s="34">
        <f>+Inputs!$D$2</f>
        <v>0.3795</v>
      </c>
      <c r="H35" s="2"/>
      <c r="I35" s="27">
        <f t="shared" si="7"/>
        <v>498302</v>
      </c>
      <c r="J35" s="27"/>
      <c r="K35" s="27">
        <f t="shared" si="2"/>
        <v>2768</v>
      </c>
      <c r="L35" s="27">
        <f t="shared" si="8"/>
        <v>74736</v>
      </c>
      <c r="M35" s="27">
        <f t="shared" si="3"/>
        <v>1050.4559999999999</v>
      </c>
      <c r="N35" s="27">
        <f t="shared" si="4"/>
        <v>1050.4559999999999</v>
      </c>
      <c r="O35" s="27">
        <f t="shared" si="9"/>
        <v>-160743.29699999985</v>
      </c>
      <c r="P35" s="27">
        <f t="shared" si="10"/>
        <v>160743.29699999985</v>
      </c>
    </row>
    <row r="36" spans="1:21">
      <c r="A36" s="30">
        <v>37500</v>
      </c>
      <c r="B36" s="3"/>
      <c r="C36" s="6">
        <v>28</v>
      </c>
      <c r="D36" s="29">
        <f t="shared" si="0"/>
        <v>2768</v>
      </c>
      <c r="E36" s="29">
        <f t="shared" si="6"/>
        <v>77504</v>
      </c>
      <c r="F36" s="29">
        <f t="shared" si="1"/>
        <v>-420798</v>
      </c>
      <c r="G36" s="34">
        <f>+Inputs!$D$2</f>
        <v>0.3795</v>
      </c>
      <c r="H36" s="2"/>
      <c r="I36" s="27">
        <f t="shared" si="7"/>
        <v>498302</v>
      </c>
      <c r="J36" s="27"/>
      <c r="K36" s="27">
        <f t="shared" si="2"/>
        <v>2768</v>
      </c>
      <c r="L36" s="27">
        <f t="shared" si="8"/>
        <v>77504</v>
      </c>
      <c r="M36" s="27">
        <f t="shared" si="3"/>
        <v>1050.4559999999999</v>
      </c>
      <c r="N36" s="27">
        <f t="shared" si="4"/>
        <v>1050.4559999999999</v>
      </c>
      <c r="O36" s="27">
        <f t="shared" si="9"/>
        <v>-159692.84099999984</v>
      </c>
      <c r="P36" s="27">
        <f t="shared" si="10"/>
        <v>159692.84099999984</v>
      </c>
    </row>
    <row r="37" spans="1:21">
      <c r="A37" s="31">
        <v>37530</v>
      </c>
      <c r="B37" s="3"/>
      <c r="C37" s="6">
        <v>29</v>
      </c>
      <c r="D37" s="29">
        <f t="shared" si="0"/>
        <v>2768</v>
      </c>
      <c r="E37" s="29">
        <f t="shared" si="6"/>
        <v>80272</v>
      </c>
      <c r="F37" s="29">
        <f t="shared" si="1"/>
        <v>-418030</v>
      </c>
      <c r="G37" s="34">
        <f>+Inputs!$D$2</f>
        <v>0.3795</v>
      </c>
      <c r="H37" s="2"/>
      <c r="I37" s="27">
        <f t="shared" si="7"/>
        <v>498302</v>
      </c>
      <c r="J37" s="27"/>
      <c r="K37" s="27">
        <f t="shared" si="2"/>
        <v>2768</v>
      </c>
      <c r="L37" s="27">
        <f t="shared" si="8"/>
        <v>80272</v>
      </c>
      <c r="M37" s="27">
        <f t="shared" si="3"/>
        <v>1050.4559999999999</v>
      </c>
      <c r="N37" s="27">
        <f t="shared" si="4"/>
        <v>1050.4559999999999</v>
      </c>
      <c r="O37" s="27">
        <f t="shared" si="9"/>
        <v>-158642.38499999983</v>
      </c>
      <c r="P37" s="27">
        <f t="shared" si="10"/>
        <v>158642.38499999983</v>
      </c>
    </row>
    <row r="38" spans="1:21">
      <c r="A38" s="30">
        <v>37561</v>
      </c>
      <c r="B38" s="3"/>
      <c r="C38" s="6">
        <v>30</v>
      </c>
      <c r="D38" s="29">
        <f t="shared" si="0"/>
        <v>2768</v>
      </c>
      <c r="E38" s="29">
        <f t="shared" si="6"/>
        <v>83040</v>
      </c>
      <c r="F38" s="29">
        <f t="shared" si="1"/>
        <v>-415262</v>
      </c>
      <c r="G38" s="34">
        <f>+Inputs!$D$2</f>
        <v>0.3795</v>
      </c>
      <c r="H38" s="2"/>
      <c r="I38" s="27">
        <f t="shared" si="7"/>
        <v>498302</v>
      </c>
      <c r="J38" s="27"/>
      <c r="K38" s="27">
        <f t="shared" si="2"/>
        <v>2768</v>
      </c>
      <c r="L38" s="27">
        <f t="shared" si="8"/>
        <v>83040</v>
      </c>
      <c r="M38" s="27">
        <f t="shared" si="3"/>
        <v>1050.4559999999999</v>
      </c>
      <c r="N38" s="27">
        <f t="shared" si="4"/>
        <v>1050.4559999999999</v>
      </c>
      <c r="O38" s="27">
        <f t="shared" si="9"/>
        <v>-157591.92899999983</v>
      </c>
      <c r="P38" s="27">
        <f t="shared" si="10"/>
        <v>157591.92899999983</v>
      </c>
    </row>
    <row r="39" spans="1:21">
      <c r="A39" s="31">
        <v>37591</v>
      </c>
      <c r="B39" s="2"/>
      <c r="C39" s="6">
        <v>31</v>
      </c>
      <c r="D39" s="29">
        <f t="shared" si="0"/>
        <v>2768</v>
      </c>
      <c r="E39" s="29">
        <f t="shared" si="6"/>
        <v>85808</v>
      </c>
      <c r="F39" s="29">
        <f t="shared" si="1"/>
        <v>-412494</v>
      </c>
      <c r="G39" s="34">
        <f>+Inputs!$D$2</f>
        <v>0.3795</v>
      </c>
      <c r="H39" s="2"/>
      <c r="I39" s="27">
        <f t="shared" si="7"/>
        <v>498302</v>
      </c>
      <c r="J39" s="27"/>
      <c r="K39" s="27">
        <f t="shared" si="2"/>
        <v>2768</v>
      </c>
      <c r="L39" s="27">
        <f t="shared" si="8"/>
        <v>85808</v>
      </c>
      <c r="M39" s="27">
        <f t="shared" si="3"/>
        <v>1050.4559999999999</v>
      </c>
      <c r="N39" s="27">
        <f t="shared" si="4"/>
        <v>1050.4559999999999</v>
      </c>
      <c r="O39" s="27">
        <f t="shared" si="9"/>
        <v>-156541.47299999982</v>
      </c>
      <c r="P39" s="27">
        <f t="shared" si="10"/>
        <v>156541.47299999982</v>
      </c>
    </row>
    <row r="40" spans="1:21">
      <c r="A40" s="30">
        <v>37622</v>
      </c>
      <c r="B40" s="2"/>
      <c r="C40" s="6">
        <v>32</v>
      </c>
      <c r="D40" s="29">
        <f t="shared" si="0"/>
        <v>2768</v>
      </c>
      <c r="E40" s="29">
        <f t="shared" si="6"/>
        <v>88576</v>
      </c>
      <c r="F40" s="29">
        <f t="shared" si="1"/>
        <v>-409726</v>
      </c>
      <c r="G40" s="34">
        <f>+Inputs!$D$2</f>
        <v>0.3795</v>
      </c>
      <c r="H40" s="2"/>
      <c r="I40" s="27">
        <f t="shared" si="7"/>
        <v>498302</v>
      </c>
      <c r="J40" s="2"/>
      <c r="K40" s="27">
        <f t="shared" si="2"/>
        <v>2768</v>
      </c>
      <c r="L40" s="27">
        <f t="shared" si="8"/>
        <v>88576</v>
      </c>
      <c r="M40" s="27">
        <f t="shared" si="3"/>
        <v>1050.4559999999999</v>
      </c>
      <c r="N40" s="27">
        <f t="shared" si="4"/>
        <v>1050.4559999999999</v>
      </c>
      <c r="O40" s="27">
        <f t="shared" si="9"/>
        <v>-155491.01699999982</v>
      </c>
      <c r="P40" s="27">
        <f t="shared" si="10"/>
        <v>155491.01699999982</v>
      </c>
    </row>
    <row r="41" spans="1:21">
      <c r="A41" s="31">
        <v>37653</v>
      </c>
      <c r="C41" s="6">
        <v>33</v>
      </c>
      <c r="D41" s="29">
        <f t="shared" ref="D41:D72" si="12">ROUND(-(+$B$9/180)*1,0)</f>
        <v>2768</v>
      </c>
      <c r="E41" s="29">
        <f t="shared" si="6"/>
        <v>91344</v>
      </c>
      <c r="F41" s="29">
        <f t="shared" ref="F41:F72" si="13">$B$9+E41</f>
        <v>-406958</v>
      </c>
      <c r="G41" s="34">
        <f>+Inputs!$D$2</f>
        <v>0.3795</v>
      </c>
      <c r="I41" s="27">
        <f t="shared" si="7"/>
        <v>498302</v>
      </c>
      <c r="K41" s="27">
        <f t="shared" ref="K41:K72" si="14">D41</f>
        <v>2768</v>
      </c>
      <c r="L41" s="27">
        <f t="shared" si="8"/>
        <v>91344</v>
      </c>
      <c r="M41" s="27">
        <f t="shared" ref="M41:M72" si="15">K41*G41</f>
        <v>1050.4559999999999</v>
      </c>
      <c r="N41" s="27">
        <f t="shared" ref="N41:N72" si="16">M41-J41</f>
        <v>1050.4559999999999</v>
      </c>
      <c r="O41" s="27">
        <f t="shared" si="9"/>
        <v>-154440.56099999981</v>
      </c>
      <c r="P41" s="27">
        <f t="shared" si="10"/>
        <v>154440.56099999981</v>
      </c>
    </row>
    <row r="42" spans="1:21">
      <c r="A42" s="30">
        <v>37681</v>
      </c>
      <c r="C42" s="6">
        <v>34</v>
      </c>
      <c r="D42" s="29">
        <f t="shared" si="12"/>
        <v>2768</v>
      </c>
      <c r="E42" s="29">
        <f t="shared" ref="E42:E73" si="17">+E41+D42</f>
        <v>94112</v>
      </c>
      <c r="F42" s="29">
        <f t="shared" si="13"/>
        <v>-404190</v>
      </c>
      <c r="G42" s="34">
        <f>+Inputs!$D$2</f>
        <v>0.3795</v>
      </c>
      <c r="I42" s="27">
        <f t="shared" ref="I42:I73" si="18">+I41+H42</f>
        <v>498302</v>
      </c>
      <c r="K42" s="27">
        <f t="shared" si="14"/>
        <v>2768</v>
      </c>
      <c r="L42" s="27">
        <f t="shared" ref="L42:L73" si="19">+L41+K42</f>
        <v>94112</v>
      </c>
      <c r="M42" s="27">
        <f t="shared" si="15"/>
        <v>1050.4559999999999</v>
      </c>
      <c r="N42" s="27">
        <f t="shared" si="16"/>
        <v>1050.4559999999999</v>
      </c>
      <c r="O42" s="27">
        <f t="shared" ref="O42:O73" si="20">+O41+N42</f>
        <v>-153390.10499999981</v>
      </c>
      <c r="P42" s="27">
        <f t="shared" ref="P42:P73" si="21">P41-N42</f>
        <v>153390.10499999981</v>
      </c>
    </row>
    <row r="43" spans="1:21">
      <c r="A43" s="31">
        <v>37712</v>
      </c>
      <c r="C43" s="6">
        <v>35</v>
      </c>
      <c r="D43" s="29">
        <f t="shared" si="12"/>
        <v>2768</v>
      </c>
      <c r="E43" s="29">
        <f t="shared" si="17"/>
        <v>96880</v>
      </c>
      <c r="F43" s="29">
        <f t="shared" si="13"/>
        <v>-401422</v>
      </c>
      <c r="G43" s="34">
        <f>+Inputs!$D$2</f>
        <v>0.3795</v>
      </c>
      <c r="I43" s="27">
        <f t="shared" si="18"/>
        <v>498302</v>
      </c>
      <c r="K43" s="27">
        <f t="shared" si="14"/>
        <v>2768</v>
      </c>
      <c r="L43" s="27">
        <f t="shared" si="19"/>
        <v>96880</v>
      </c>
      <c r="M43" s="27">
        <f t="shared" si="15"/>
        <v>1050.4559999999999</v>
      </c>
      <c r="N43" s="27">
        <f t="shared" si="16"/>
        <v>1050.4559999999999</v>
      </c>
      <c r="O43" s="27">
        <f t="shared" si="20"/>
        <v>-152339.6489999998</v>
      </c>
      <c r="P43" s="27">
        <f t="shared" si="21"/>
        <v>152339.6489999998</v>
      </c>
    </row>
    <row r="44" spans="1:21">
      <c r="A44" s="30">
        <v>37742</v>
      </c>
      <c r="C44" s="6">
        <v>36</v>
      </c>
      <c r="D44" s="29">
        <f t="shared" si="12"/>
        <v>2768</v>
      </c>
      <c r="E44" s="29">
        <f t="shared" si="17"/>
        <v>99648</v>
      </c>
      <c r="F44" s="29">
        <f t="shared" si="13"/>
        <v>-398654</v>
      </c>
      <c r="G44" s="34">
        <f>+Inputs!$D$3</f>
        <v>0.37951000000000001</v>
      </c>
      <c r="I44" s="27">
        <f t="shared" si="18"/>
        <v>498302</v>
      </c>
      <c r="K44" s="27">
        <f t="shared" si="14"/>
        <v>2768</v>
      </c>
      <c r="L44" s="27">
        <f t="shared" si="19"/>
        <v>99648</v>
      </c>
      <c r="M44" s="27">
        <f t="shared" si="15"/>
        <v>1050.48368</v>
      </c>
      <c r="N44" s="27">
        <f t="shared" si="16"/>
        <v>1050.48368</v>
      </c>
      <c r="O44" s="27">
        <f t="shared" si="20"/>
        <v>-151289.1653199998</v>
      </c>
      <c r="P44" s="27">
        <f t="shared" si="21"/>
        <v>151289.1653199998</v>
      </c>
      <c r="U44" s="108"/>
    </row>
    <row r="45" spans="1:21">
      <c r="A45" s="31">
        <v>37773</v>
      </c>
      <c r="C45" s="6">
        <v>37</v>
      </c>
      <c r="D45" s="29">
        <f t="shared" si="12"/>
        <v>2768</v>
      </c>
      <c r="E45" s="29">
        <f t="shared" si="17"/>
        <v>102416</v>
      </c>
      <c r="F45" s="29">
        <f t="shared" si="13"/>
        <v>-395886</v>
      </c>
      <c r="G45" s="34">
        <f>+Inputs!$D$3</f>
        <v>0.37951000000000001</v>
      </c>
      <c r="I45" s="27">
        <f t="shared" si="18"/>
        <v>498302</v>
      </c>
      <c r="K45" s="27">
        <f t="shared" si="14"/>
        <v>2768</v>
      </c>
      <c r="L45" s="27">
        <f t="shared" si="19"/>
        <v>102416</v>
      </c>
      <c r="M45" s="27">
        <f t="shared" si="15"/>
        <v>1050.48368</v>
      </c>
      <c r="N45" s="27">
        <f t="shared" si="16"/>
        <v>1050.48368</v>
      </c>
      <c r="O45" s="27">
        <f t="shared" si="20"/>
        <v>-150238.68163999979</v>
      </c>
      <c r="P45" s="27">
        <f t="shared" si="21"/>
        <v>150238.68163999979</v>
      </c>
      <c r="U45" s="108"/>
    </row>
    <row r="46" spans="1:21">
      <c r="A46" s="30">
        <v>37803</v>
      </c>
      <c r="C46" s="6">
        <v>38</v>
      </c>
      <c r="D46" s="29">
        <f t="shared" si="12"/>
        <v>2768</v>
      </c>
      <c r="E46" s="29">
        <f t="shared" si="17"/>
        <v>105184</v>
      </c>
      <c r="F46" s="29">
        <f t="shared" si="13"/>
        <v>-393118</v>
      </c>
      <c r="G46" s="34">
        <f>+Inputs!$D$3</f>
        <v>0.37951000000000001</v>
      </c>
      <c r="I46" s="27">
        <f t="shared" si="18"/>
        <v>498302</v>
      </c>
      <c r="K46" s="27">
        <f t="shared" si="14"/>
        <v>2768</v>
      </c>
      <c r="L46" s="27">
        <f t="shared" si="19"/>
        <v>105184</v>
      </c>
      <c r="M46" s="27">
        <f t="shared" si="15"/>
        <v>1050.48368</v>
      </c>
      <c r="N46" s="27">
        <f t="shared" si="16"/>
        <v>1050.48368</v>
      </c>
      <c r="O46" s="27">
        <f t="shared" si="20"/>
        <v>-149188.19795999979</v>
      </c>
      <c r="P46" s="27">
        <f t="shared" si="21"/>
        <v>149188.19795999979</v>
      </c>
      <c r="U46" s="108"/>
    </row>
    <row r="47" spans="1:21">
      <c r="A47" s="31">
        <v>37834</v>
      </c>
      <c r="C47" s="6">
        <v>39</v>
      </c>
      <c r="D47" s="29">
        <f t="shared" si="12"/>
        <v>2768</v>
      </c>
      <c r="E47" s="29">
        <f t="shared" si="17"/>
        <v>107952</v>
      </c>
      <c r="F47" s="29">
        <f t="shared" si="13"/>
        <v>-390350</v>
      </c>
      <c r="G47" s="34">
        <f>+Inputs!$D$3</f>
        <v>0.37951000000000001</v>
      </c>
      <c r="I47" s="27">
        <f t="shared" si="18"/>
        <v>498302</v>
      </c>
      <c r="K47" s="27">
        <f t="shared" si="14"/>
        <v>2768</v>
      </c>
      <c r="L47" s="27">
        <f t="shared" si="19"/>
        <v>107952</v>
      </c>
      <c r="M47" s="27">
        <f t="shared" si="15"/>
        <v>1050.48368</v>
      </c>
      <c r="N47" s="27">
        <f t="shared" si="16"/>
        <v>1050.48368</v>
      </c>
      <c r="O47" s="27">
        <f t="shared" si="20"/>
        <v>-148137.71427999978</v>
      </c>
      <c r="P47" s="27">
        <f t="shared" si="21"/>
        <v>148137.71427999978</v>
      </c>
      <c r="U47" s="108"/>
    </row>
    <row r="48" spans="1:21">
      <c r="A48" s="30">
        <v>37865</v>
      </c>
      <c r="C48" s="6">
        <v>40</v>
      </c>
      <c r="D48" s="29">
        <f t="shared" si="12"/>
        <v>2768</v>
      </c>
      <c r="E48" s="29">
        <f t="shared" si="17"/>
        <v>110720</v>
      </c>
      <c r="F48" s="29">
        <f t="shared" si="13"/>
        <v>-387582</v>
      </c>
      <c r="G48" s="34">
        <f>+Inputs!$D$3</f>
        <v>0.37951000000000001</v>
      </c>
      <c r="I48" s="27">
        <f t="shared" si="18"/>
        <v>498302</v>
      </c>
      <c r="K48" s="27">
        <f t="shared" si="14"/>
        <v>2768</v>
      </c>
      <c r="L48" s="27">
        <f t="shared" si="19"/>
        <v>110720</v>
      </c>
      <c r="M48" s="27">
        <f t="shared" si="15"/>
        <v>1050.48368</v>
      </c>
      <c r="N48" s="27">
        <f t="shared" si="16"/>
        <v>1050.48368</v>
      </c>
      <c r="O48" s="27">
        <f t="shared" si="20"/>
        <v>-147087.23059999978</v>
      </c>
      <c r="P48" s="27">
        <f t="shared" si="21"/>
        <v>147087.23059999978</v>
      </c>
      <c r="U48" s="108"/>
    </row>
    <row r="49" spans="1:21">
      <c r="A49" s="31">
        <v>37895</v>
      </c>
      <c r="C49" s="6">
        <v>41</v>
      </c>
      <c r="D49" s="29">
        <f t="shared" si="12"/>
        <v>2768</v>
      </c>
      <c r="E49" s="29">
        <f t="shared" si="17"/>
        <v>113488</v>
      </c>
      <c r="F49" s="29">
        <f t="shared" si="13"/>
        <v>-384814</v>
      </c>
      <c r="G49" s="34">
        <f>+Inputs!$D$3</f>
        <v>0.37951000000000001</v>
      </c>
      <c r="I49" s="27">
        <f t="shared" si="18"/>
        <v>498302</v>
      </c>
      <c r="K49" s="27">
        <f t="shared" si="14"/>
        <v>2768</v>
      </c>
      <c r="L49" s="27">
        <f t="shared" si="19"/>
        <v>113488</v>
      </c>
      <c r="M49" s="27">
        <f t="shared" si="15"/>
        <v>1050.48368</v>
      </c>
      <c r="N49" s="27">
        <f t="shared" si="16"/>
        <v>1050.48368</v>
      </c>
      <c r="O49" s="27">
        <f t="shared" si="20"/>
        <v>-146036.74691999977</v>
      </c>
      <c r="P49" s="27">
        <f t="shared" si="21"/>
        <v>146036.74691999977</v>
      </c>
      <c r="U49" s="108"/>
    </row>
    <row r="50" spans="1:21">
      <c r="A50" s="30">
        <v>37926</v>
      </c>
      <c r="C50" s="6">
        <v>42</v>
      </c>
      <c r="D50" s="29">
        <f t="shared" si="12"/>
        <v>2768</v>
      </c>
      <c r="E50" s="29">
        <f t="shared" si="17"/>
        <v>116256</v>
      </c>
      <c r="F50" s="29">
        <f t="shared" si="13"/>
        <v>-382046</v>
      </c>
      <c r="G50" s="34">
        <f>+Inputs!$D$3</f>
        <v>0.37951000000000001</v>
      </c>
      <c r="I50" s="27">
        <f t="shared" si="18"/>
        <v>498302</v>
      </c>
      <c r="K50" s="27">
        <f t="shared" si="14"/>
        <v>2768</v>
      </c>
      <c r="L50" s="27">
        <f t="shared" si="19"/>
        <v>116256</v>
      </c>
      <c r="M50" s="27">
        <f t="shared" si="15"/>
        <v>1050.48368</v>
      </c>
      <c r="N50" s="27">
        <f t="shared" si="16"/>
        <v>1050.48368</v>
      </c>
      <c r="O50" s="27">
        <f t="shared" si="20"/>
        <v>-144986.26323999977</v>
      </c>
      <c r="P50" s="27">
        <f t="shared" si="21"/>
        <v>144986.26323999977</v>
      </c>
      <c r="U50" s="108"/>
    </row>
    <row r="51" spans="1:21">
      <c r="A51" s="31">
        <v>37956</v>
      </c>
      <c r="C51" s="6">
        <v>43</v>
      </c>
      <c r="D51" s="29">
        <f t="shared" si="12"/>
        <v>2768</v>
      </c>
      <c r="E51" s="29">
        <f t="shared" si="17"/>
        <v>119024</v>
      </c>
      <c r="F51" s="29">
        <f t="shared" si="13"/>
        <v>-379278</v>
      </c>
      <c r="G51" s="34">
        <f>+Inputs!$D$3</f>
        <v>0.37951000000000001</v>
      </c>
      <c r="I51" s="27">
        <f t="shared" si="18"/>
        <v>498302</v>
      </c>
      <c r="K51" s="27">
        <f t="shared" si="14"/>
        <v>2768</v>
      </c>
      <c r="L51" s="27">
        <f t="shared" si="19"/>
        <v>119024</v>
      </c>
      <c r="M51" s="27">
        <f t="shared" si="15"/>
        <v>1050.48368</v>
      </c>
      <c r="N51" s="27">
        <f t="shared" si="16"/>
        <v>1050.48368</v>
      </c>
      <c r="O51" s="27">
        <f t="shared" si="20"/>
        <v>-143935.77955999976</v>
      </c>
      <c r="P51" s="27">
        <f t="shared" si="21"/>
        <v>143935.77955999976</v>
      </c>
      <c r="U51" s="108"/>
    </row>
    <row r="52" spans="1:21">
      <c r="A52" s="30">
        <v>37987</v>
      </c>
      <c r="C52" s="6">
        <v>44</v>
      </c>
      <c r="D52" s="29">
        <f t="shared" si="12"/>
        <v>2768</v>
      </c>
      <c r="E52" s="29">
        <f t="shared" si="17"/>
        <v>121792</v>
      </c>
      <c r="F52" s="29">
        <f t="shared" si="13"/>
        <v>-376510</v>
      </c>
      <c r="G52" s="34">
        <f>+Inputs!$D$3</f>
        <v>0.37951000000000001</v>
      </c>
      <c r="I52" s="27">
        <f t="shared" si="18"/>
        <v>498302</v>
      </c>
      <c r="K52" s="27">
        <f t="shared" si="14"/>
        <v>2768</v>
      </c>
      <c r="L52" s="27">
        <f t="shared" si="19"/>
        <v>121792</v>
      </c>
      <c r="M52" s="27">
        <f t="shared" si="15"/>
        <v>1050.48368</v>
      </c>
      <c r="N52" s="27">
        <f t="shared" si="16"/>
        <v>1050.48368</v>
      </c>
      <c r="O52" s="27">
        <f t="shared" si="20"/>
        <v>-142885.29587999976</v>
      </c>
      <c r="P52" s="27">
        <f t="shared" si="21"/>
        <v>142885.29587999976</v>
      </c>
      <c r="U52" s="108"/>
    </row>
    <row r="53" spans="1:21">
      <c r="A53" s="31">
        <v>38018</v>
      </c>
      <c r="C53" s="6">
        <v>45</v>
      </c>
      <c r="D53" s="29">
        <f t="shared" si="12"/>
        <v>2768</v>
      </c>
      <c r="E53" s="29">
        <f t="shared" si="17"/>
        <v>124560</v>
      </c>
      <c r="F53" s="29">
        <f t="shared" si="13"/>
        <v>-373742</v>
      </c>
      <c r="G53" s="34">
        <f>+Inputs!$D$3</f>
        <v>0.37951000000000001</v>
      </c>
      <c r="I53" s="27">
        <f t="shared" si="18"/>
        <v>498302</v>
      </c>
      <c r="K53" s="27">
        <f t="shared" si="14"/>
        <v>2768</v>
      </c>
      <c r="L53" s="27">
        <f t="shared" si="19"/>
        <v>124560</v>
      </c>
      <c r="M53" s="27">
        <f t="shared" si="15"/>
        <v>1050.48368</v>
      </c>
      <c r="N53" s="27">
        <f t="shared" si="16"/>
        <v>1050.48368</v>
      </c>
      <c r="O53" s="27">
        <f t="shared" si="20"/>
        <v>-141834.81219999975</v>
      </c>
      <c r="P53" s="27">
        <f t="shared" si="21"/>
        <v>141834.81219999975</v>
      </c>
      <c r="U53" s="108"/>
    </row>
    <row r="54" spans="1:21">
      <c r="A54" s="30">
        <v>38047</v>
      </c>
      <c r="C54" s="6">
        <v>46</v>
      </c>
      <c r="D54" s="29">
        <f t="shared" si="12"/>
        <v>2768</v>
      </c>
      <c r="E54" s="29">
        <f t="shared" si="17"/>
        <v>127328</v>
      </c>
      <c r="F54" s="29">
        <f t="shared" si="13"/>
        <v>-370974</v>
      </c>
      <c r="G54" s="34">
        <f>+Inputs!$D$3</f>
        <v>0.37951000000000001</v>
      </c>
      <c r="I54" s="27">
        <f t="shared" si="18"/>
        <v>498302</v>
      </c>
      <c r="K54" s="27">
        <f t="shared" si="14"/>
        <v>2768</v>
      </c>
      <c r="L54" s="27">
        <f t="shared" si="19"/>
        <v>127328</v>
      </c>
      <c r="M54" s="27">
        <f t="shared" si="15"/>
        <v>1050.48368</v>
      </c>
      <c r="N54" s="27">
        <f t="shared" si="16"/>
        <v>1050.48368</v>
      </c>
      <c r="O54" s="27">
        <f t="shared" si="20"/>
        <v>-140784.32851999975</v>
      </c>
      <c r="P54" s="27">
        <f t="shared" si="21"/>
        <v>140784.32851999975</v>
      </c>
      <c r="U54" s="108"/>
    </row>
    <row r="55" spans="1:21">
      <c r="A55" s="31">
        <v>38078</v>
      </c>
      <c r="C55" s="6">
        <v>47</v>
      </c>
      <c r="D55" s="29">
        <f t="shared" si="12"/>
        <v>2768</v>
      </c>
      <c r="E55" s="29">
        <f t="shared" si="17"/>
        <v>130096</v>
      </c>
      <c r="F55" s="29">
        <f t="shared" si="13"/>
        <v>-368206</v>
      </c>
      <c r="G55" s="34">
        <f>+Inputs!$D$3</f>
        <v>0.37951000000000001</v>
      </c>
      <c r="I55" s="27">
        <f t="shared" si="18"/>
        <v>498302</v>
      </c>
      <c r="K55" s="27">
        <f t="shared" si="14"/>
        <v>2768</v>
      </c>
      <c r="L55" s="27">
        <f t="shared" si="19"/>
        <v>130096</v>
      </c>
      <c r="M55" s="27">
        <f t="shared" si="15"/>
        <v>1050.48368</v>
      </c>
      <c r="N55" s="27">
        <f t="shared" si="16"/>
        <v>1050.48368</v>
      </c>
      <c r="O55" s="27">
        <f t="shared" si="20"/>
        <v>-139733.84483999974</v>
      </c>
      <c r="P55" s="27">
        <f t="shared" si="21"/>
        <v>139733.84483999974</v>
      </c>
      <c r="U55" s="108"/>
    </row>
    <row r="56" spans="1:21">
      <c r="A56" s="30">
        <v>38108</v>
      </c>
      <c r="C56" s="6">
        <v>48</v>
      </c>
      <c r="D56" s="29">
        <f t="shared" si="12"/>
        <v>2768</v>
      </c>
      <c r="E56" s="29">
        <f t="shared" si="17"/>
        <v>132864</v>
      </c>
      <c r="F56" s="29">
        <f t="shared" si="13"/>
        <v>-365438</v>
      </c>
      <c r="G56" s="34">
        <f>+Inputs!$D$3</f>
        <v>0.37951000000000001</v>
      </c>
      <c r="I56" s="27">
        <f t="shared" si="18"/>
        <v>498302</v>
      </c>
      <c r="K56" s="27">
        <f t="shared" si="14"/>
        <v>2768</v>
      </c>
      <c r="L56" s="27">
        <f t="shared" si="19"/>
        <v>132864</v>
      </c>
      <c r="M56" s="27">
        <f t="shared" si="15"/>
        <v>1050.48368</v>
      </c>
      <c r="N56" s="27">
        <f t="shared" si="16"/>
        <v>1050.48368</v>
      </c>
      <c r="O56" s="27">
        <f t="shared" si="20"/>
        <v>-138683.36115999974</v>
      </c>
      <c r="P56" s="27">
        <f t="shared" si="21"/>
        <v>138683.36115999974</v>
      </c>
    </row>
    <row r="57" spans="1:21">
      <c r="A57" s="31">
        <v>38139</v>
      </c>
      <c r="C57" s="6">
        <v>49</v>
      </c>
      <c r="D57" s="29">
        <f t="shared" si="12"/>
        <v>2768</v>
      </c>
      <c r="E57" s="29">
        <f t="shared" si="17"/>
        <v>135632</v>
      </c>
      <c r="F57" s="29">
        <f t="shared" si="13"/>
        <v>-362670</v>
      </c>
      <c r="G57" s="34">
        <f>+Inputs!$D$3</f>
        <v>0.37951000000000001</v>
      </c>
      <c r="I57" s="27">
        <f t="shared" si="18"/>
        <v>498302</v>
      </c>
      <c r="K57" s="27">
        <f t="shared" si="14"/>
        <v>2768</v>
      </c>
      <c r="L57" s="27">
        <f t="shared" si="19"/>
        <v>135632</v>
      </c>
      <c r="M57" s="27">
        <f t="shared" si="15"/>
        <v>1050.48368</v>
      </c>
      <c r="N57" s="27">
        <f t="shared" si="16"/>
        <v>1050.48368</v>
      </c>
      <c r="O57" s="27">
        <f t="shared" si="20"/>
        <v>-137632.87747999973</v>
      </c>
      <c r="P57" s="27">
        <f t="shared" si="21"/>
        <v>137632.87747999973</v>
      </c>
    </row>
    <row r="58" spans="1:21">
      <c r="A58" s="30">
        <v>38169</v>
      </c>
      <c r="C58" s="6">
        <v>50</v>
      </c>
      <c r="D58" s="29">
        <f t="shared" si="12"/>
        <v>2768</v>
      </c>
      <c r="E58" s="29">
        <f t="shared" si="17"/>
        <v>138400</v>
      </c>
      <c r="F58" s="29">
        <f t="shared" si="13"/>
        <v>-359902</v>
      </c>
      <c r="G58" s="34">
        <f>+Inputs!$D$3</f>
        <v>0.37951000000000001</v>
      </c>
      <c r="I58" s="27">
        <f t="shared" si="18"/>
        <v>498302</v>
      </c>
      <c r="K58" s="27">
        <f t="shared" si="14"/>
        <v>2768</v>
      </c>
      <c r="L58" s="27">
        <f t="shared" si="19"/>
        <v>138400</v>
      </c>
      <c r="M58" s="27">
        <f t="shared" si="15"/>
        <v>1050.48368</v>
      </c>
      <c r="N58" s="27">
        <f t="shared" si="16"/>
        <v>1050.48368</v>
      </c>
      <c r="O58" s="27">
        <f t="shared" si="20"/>
        <v>-136582.39379999973</v>
      </c>
      <c r="P58" s="27">
        <f t="shared" si="21"/>
        <v>136582.39379999973</v>
      </c>
    </row>
    <row r="59" spans="1:21">
      <c r="A59" s="31">
        <v>38200</v>
      </c>
      <c r="C59" s="6">
        <v>51</v>
      </c>
      <c r="D59" s="29">
        <f t="shared" si="12"/>
        <v>2768</v>
      </c>
      <c r="E59" s="29">
        <f t="shared" si="17"/>
        <v>141168</v>
      </c>
      <c r="F59" s="29">
        <f t="shared" si="13"/>
        <v>-357134</v>
      </c>
      <c r="G59" s="34">
        <f>+Inputs!$D$3</f>
        <v>0.37951000000000001</v>
      </c>
      <c r="I59" s="27">
        <f t="shared" si="18"/>
        <v>498302</v>
      </c>
      <c r="K59" s="27">
        <f t="shared" si="14"/>
        <v>2768</v>
      </c>
      <c r="L59" s="27">
        <f t="shared" si="19"/>
        <v>141168</v>
      </c>
      <c r="M59" s="27">
        <f t="shared" si="15"/>
        <v>1050.48368</v>
      </c>
      <c r="N59" s="27">
        <f t="shared" si="16"/>
        <v>1050.48368</v>
      </c>
      <c r="O59" s="27">
        <f t="shared" si="20"/>
        <v>-135531.91011999972</v>
      </c>
      <c r="P59" s="27">
        <f t="shared" si="21"/>
        <v>135531.91011999972</v>
      </c>
    </row>
    <row r="60" spans="1:21">
      <c r="A60" s="30">
        <v>38231</v>
      </c>
      <c r="C60" s="6">
        <v>52</v>
      </c>
      <c r="D60" s="29">
        <f t="shared" si="12"/>
        <v>2768</v>
      </c>
      <c r="E60" s="29">
        <f t="shared" si="17"/>
        <v>143936</v>
      </c>
      <c r="F60" s="29">
        <f t="shared" si="13"/>
        <v>-354366</v>
      </c>
      <c r="G60" s="34">
        <f>+Inputs!$D$3</f>
        <v>0.37951000000000001</v>
      </c>
      <c r="I60" s="27">
        <f t="shared" si="18"/>
        <v>498302</v>
      </c>
      <c r="K60" s="27">
        <f t="shared" si="14"/>
        <v>2768</v>
      </c>
      <c r="L60" s="27">
        <f t="shared" si="19"/>
        <v>143936</v>
      </c>
      <c r="M60" s="27">
        <f t="shared" si="15"/>
        <v>1050.48368</v>
      </c>
      <c r="N60" s="27">
        <f t="shared" si="16"/>
        <v>1050.48368</v>
      </c>
      <c r="O60" s="27">
        <f t="shared" si="20"/>
        <v>-134481.42643999972</v>
      </c>
      <c r="P60" s="27">
        <f t="shared" si="21"/>
        <v>134481.42643999972</v>
      </c>
    </row>
    <row r="61" spans="1:21">
      <c r="A61" s="31">
        <v>38261</v>
      </c>
      <c r="C61" s="6">
        <v>53</v>
      </c>
      <c r="D61" s="29">
        <f t="shared" si="12"/>
        <v>2768</v>
      </c>
      <c r="E61" s="29">
        <f t="shared" si="17"/>
        <v>146704</v>
      </c>
      <c r="F61" s="29">
        <f t="shared" si="13"/>
        <v>-351598</v>
      </c>
      <c r="G61" s="34">
        <f>+Inputs!$D$3</f>
        <v>0.37951000000000001</v>
      </c>
      <c r="I61" s="27">
        <f t="shared" si="18"/>
        <v>498302</v>
      </c>
      <c r="K61" s="27">
        <f t="shared" si="14"/>
        <v>2768</v>
      </c>
      <c r="L61" s="27">
        <f t="shared" si="19"/>
        <v>146704</v>
      </c>
      <c r="M61" s="27">
        <f t="shared" si="15"/>
        <v>1050.48368</v>
      </c>
      <c r="N61" s="27">
        <f t="shared" si="16"/>
        <v>1050.48368</v>
      </c>
      <c r="O61" s="27">
        <f t="shared" si="20"/>
        <v>-133430.94275999971</v>
      </c>
      <c r="P61" s="27">
        <f t="shared" si="21"/>
        <v>133430.94275999971</v>
      </c>
    </row>
    <row r="62" spans="1:21">
      <c r="A62" s="30">
        <v>38292</v>
      </c>
      <c r="C62" s="6">
        <v>54</v>
      </c>
      <c r="D62" s="29">
        <f t="shared" si="12"/>
        <v>2768</v>
      </c>
      <c r="E62" s="29">
        <f t="shared" si="17"/>
        <v>149472</v>
      </c>
      <c r="F62" s="29">
        <f t="shared" si="13"/>
        <v>-348830</v>
      </c>
      <c r="G62" s="34">
        <f>+Inputs!$D$3</f>
        <v>0.37951000000000001</v>
      </c>
      <c r="I62" s="27">
        <f t="shared" si="18"/>
        <v>498302</v>
      </c>
      <c r="K62" s="27">
        <f t="shared" si="14"/>
        <v>2768</v>
      </c>
      <c r="L62" s="27">
        <f t="shared" si="19"/>
        <v>149472</v>
      </c>
      <c r="M62" s="27">
        <f t="shared" si="15"/>
        <v>1050.48368</v>
      </c>
      <c r="N62" s="27">
        <f t="shared" si="16"/>
        <v>1050.48368</v>
      </c>
      <c r="O62" s="27">
        <f t="shared" si="20"/>
        <v>-132380.45907999971</v>
      </c>
      <c r="P62" s="27">
        <f t="shared" si="21"/>
        <v>132380.45907999971</v>
      </c>
    </row>
    <row r="63" spans="1:21">
      <c r="A63" s="31">
        <v>38322</v>
      </c>
      <c r="C63" s="6">
        <v>55</v>
      </c>
      <c r="D63" s="29">
        <f t="shared" si="12"/>
        <v>2768</v>
      </c>
      <c r="E63" s="29">
        <f t="shared" si="17"/>
        <v>152240</v>
      </c>
      <c r="F63" s="29">
        <f t="shared" si="13"/>
        <v>-346062</v>
      </c>
      <c r="G63" s="34">
        <f>+Inputs!$D$3</f>
        <v>0.37951000000000001</v>
      </c>
      <c r="I63" s="27">
        <f t="shared" si="18"/>
        <v>498302</v>
      </c>
      <c r="K63" s="27">
        <f t="shared" si="14"/>
        <v>2768</v>
      </c>
      <c r="L63" s="27">
        <f t="shared" si="19"/>
        <v>152240</v>
      </c>
      <c r="M63" s="27">
        <f t="shared" si="15"/>
        <v>1050.48368</v>
      </c>
      <c r="N63" s="27">
        <f t="shared" si="16"/>
        <v>1050.48368</v>
      </c>
      <c r="O63" s="27">
        <f t="shared" si="20"/>
        <v>-131329.9753999997</v>
      </c>
      <c r="P63" s="27">
        <f t="shared" si="21"/>
        <v>131329.9753999997</v>
      </c>
    </row>
    <row r="64" spans="1:21">
      <c r="A64" s="30">
        <v>38353</v>
      </c>
      <c r="C64" s="6">
        <v>56</v>
      </c>
      <c r="D64" s="29">
        <f t="shared" si="12"/>
        <v>2768</v>
      </c>
      <c r="E64" s="29">
        <f t="shared" si="17"/>
        <v>155008</v>
      </c>
      <c r="F64" s="29">
        <f t="shared" si="13"/>
        <v>-343294</v>
      </c>
      <c r="G64" s="34">
        <f>+Inputs!$D$3</f>
        <v>0.37951000000000001</v>
      </c>
      <c r="I64" s="27">
        <f t="shared" si="18"/>
        <v>498302</v>
      </c>
      <c r="K64" s="27">
        <f t="shared" si="14"/>
        <v>2768</v>
      </c>
      <c r="L64" s="27">
        <f t="shared" si="19"/>
        <v>155008</v>
      </c>
      <c r="M64" s="27">
        <f t="shared" si="15"/>
        <v>1050.48368</v>
      </c>
      <c r="N64" s="27">
        <f t="shared" si="16"/>
        <v>1050.48368</v>
      </c>
      <c r="O64" s="27">
        <f t="shared" si="20"/>
        <v>-130279.4917199997</v>
      </c>
      <c r="P64" s="27">
        <f t="shared" si="21"/>
        <v>130279.4917199997</v>
      </c>
    </row>
    <row r="65" spans="1:16">
      <c r="A65" s="31">
        <v>38384</v>
      </c>
      <c r="C65" s="6">
        <v>57</v>
      </c>
      <c r="D65" s="29">
        <f t="shared" si="12"/>
        <v>2768</v>
      </c>
      <c r="E65" s="29">
        <f t="shared" si="17"/>
        <v>157776</v>
      </c>
      <c r="F65" s="29">
        <f t="shared" si="13"/>
        <v>-340526</v>
      </c>
      <c r="G65" s="34">
        <f>+Inputs!$D$3</f>
        <v>0.37951000000000001</v>
      </c>
      <c r="I65" s="27">
        <f t="shared" si="18"/>
        <v>498302</v>
      </c>
      <c r="K65" s="27">
        <f t="shared" si="14"/>
        <v>2768</v>
      </c>
      <c r="L65" s="27">
        <f t="shared" si="19"/>
        <v>157776</v>
      </c>
      <c r="M65" s="27">
        <f t="shared" si="15"/>
        <v>1050.48368</v>
      </c>
      <c r="N65" s="27">
        <f t="shared" si="16"/>
        <v>1050.48368</v>
      </c>
      <c r="O65" s="27">
        <f t="shared" si="20"/>
        <v>-129229.0080399997</v>
      </c>
      <c r="P65" s="27">
        <f t="shared" si="21"/>
        <v>129229.0080399997</v>
      </c>
    </row>
    <row r="66" spans="1:16">
      <c r="A66" s="30">
        <v>38412</v>
      </c>
      <c r="C66" s="6">
        <v>58</v>
      </c>
      <c r="D66" s="29">
        <f t="shared" si="12"/>
        <v>2768</v>
      </c>
      <c r="E66" s="29">
        <f t="shared" si="17"/>
        <v>160544</v>
      </c>
      <c r="F66" s="29">
        <f t="shared" si="13"/>
        <v>-337758</v>
      </c>
      <c r="G66" s="34">
        <f>+Inputs!$D$3</f>
        <v>0.37951000000000001</v>
      </c>
      <c r="I66" s="27">
        <f t="shared" si="18"/>
        <v>498302</v>
      </c>
      <c r="K66" s="27">
        <f t="shared" si="14"/>
        <v>2768</v>
      </c>
      <c r="L66" s="27">
        <f t="shared" si="19"/>
        <v>160544</v>
      </c>
      <c r="M66" s="27">
        <f t="shared" si="15"/>
        <v>1050.48368</v>
      </c>
      <c r="N66" s="27">
        <f t="shared" si="16"/>
        <v>1050.48368</v>
      </c>
      <c r="O66" s="27">
        <f t="shared" si="20"/>
        <v>-128178.52435999969</v>
      </c>
      <c r="P66" s="27">
        <f t="shared" si="21"/>
        <v>128178.52435999969</v>
      </c>
    </row>
    <row r="67" spans="1:16">
      <c r="A67" s="31">
        <v>38443</v>
      </c>
      <c r="C67" s="6">
        <v>59</v>
      </c>
      <c r="D67" s="29">
        <f t="shared" si="12"/>
        <v>2768</v>
      </c>
      <c r="E67" s="29">
        <f t="shared" si="17"/>
        <v>163312</v>
      </c>
      <c r="F67" s="29">
        <f t="shared" si="13"/>
        <v>-334990</v>
      </c>
      <c r="G67" s="34">
        <f>+Inputs!$D$3</f>
        <v>0.37951000000000001</v>
      </c>
      <c r="I67" s="27">
        <f t="shared" si="18"/>
        <v>498302</v>
      </c>
      <c r="K67" s="27">
        <f t="shared" si="14"/>
        <v>2768</v>
      </c>
      <c r="L67" s="27">
        <f t="shared" si="19"/>
        <v>163312</v>
      </c>
      <c r="M67" s="27">
        <f t="shared" si="15"/>
        <v>1050.48368</v>
      </c>
      <c r="N67" s="27">
        <f t="shared" si="16"/>
        <v>1050.48368</v>
      </c>
      <c r="O67" s="27">
        <f t="shared" si="20"/>
        <v>-127128.04067999969</v>
      </c>
      <c r="P67" s="27">
        <f t="shared" si="21"/>
        <v>127128.04067999969</v>
      </c>
    </row>
    <row r="68" spans="1:16">
      <c r="A68" s="30">
        <v>38473</v>
      </c>
      <c r="C68" s="6">
        <v>60</v>
      </c>
      <c r="D68" s="29">
        <f t="shared" si="12"/>
        <v>2768</v>
      </c>
      <c r="E68" s="29">
        <f t="shared" si="17"/>
        <v>166080</v>
      </c>
      <c r="F68" s="29">
        <f t="shared" si="13"/>
        <v>-332222</v>
      </c>
      <c r="G68" s="34">
        <f>+Inputs!$D$3</f>
        <v>0.37951000000000001</v>
      </c>
      <c r="I68" s="27">
        <f t="shared" si="18"/>
        <v>498302</v>
      </c>
      <c r="K68" s="27">
        <f t="shared" si="14"/>
        <v>2768</v>
      </c>
      <c r="L68" s="27">
        <f t="shared" si="19"/>
        <v>166080</v>
      </c>
      <c r="M68" s="27">
        <f t="shared" si="15"/>
        <v>1050.48368</v>
      </c>
      <c r="N68" s="27">
        <f t="shared" si="16"/>
        <v>1050.48368</v>
      </c>
      <c r="O68" s="27">
        <f t="shared" si="20"/>
        <v>-126077.55699999968</v>
      </c>
      <c r="P68" s="27">
        <f t="shared" si="21"/>
        <v>126077.55699999968</v>
      </c>
    </row>
    <row r="69" spans="1:16">
      <c r="A69" s="31">
        <v>38504</v>
      </c>
      <c r="C69" s="6">
        <v>61</v>
      </c>
      <c r="D69" s="29">
        <f t="shared" si="12"/>
        <v>2768</v>
      </c>
      <c r="E69" s="29">
        <f t="shared" si="17"/>
        <v>168848</v>
      </c>
      <c r="F69" s="29">
        <f t="shared" si="13"/>
        <v>-329454</v>
      </c>
      <c r="G69" s="34">
        <f>+Inputs!$D$3</f>
        <v>0.37951000000000001</v>
      </c>
      <c r="I69" s="27">
        <f t="shared" si="18"/>
        <v>498302</v>
      </c>
      <c r="K69" s="27">
        <f t="shared" si="14"/>
        <v>2768</v>
      </c>
      <c r="L69" s="27">
        <f t="shared" si="19"/>
        <v>168848</v>
      </c>
      <c r="M69" s="27">
        <f t="shared" si="15"/>
        <v>1050.48368</v>
      </c>
      <c r="N69" s="27">
        <f t="shared" si="16"/>
        <v>1050.48368</v>
      </c>
      <c r="O69" s="27">
        <f t="shared" si="20"/>
        <v>-125027.07331999968</v>
      </c>
      <c r="P69" s="27">
        <f t="shared" si="21"/>
        <v>125027.07331999968</v>
      </c>
    </row>
    <row r="70" spans="1:16">
      <c r="A70" s="30">
        <v>38534</v>
      </c>
      <c r="C70" s="6">
        <v>62</v>
      </c>
      <c r="D70" s="29">
        <f t="shared" si="12"/>
        <v>2768</v>
      </c>
      <c r="E70" s="29">
        <f t="shared" si="17"/>
        <v>171616</v>
      </c>
      <c r="F70" s="29">
        <f t="shared" si="13"/>
        <v>-326686</v>
      </c>
      <c r="G70" s="34">
        <f>+Inputs!$D$3</f>
        <v>0.37951000000000001</v>
      </c>
      <c r="I70" s="27">
        <f t="shared" si="18"/>
        <v>498302</v>
      </c>
      <c r="K70" s="27">
        <f t="shared" si="14"/>
        <v>2768</v>
      </c>
      <c r="L70" s="27">
        <f t="shared" si="19"/>
        <v>171616</v>
      </c>
      <c r="M70" s="27">
        <f t="shared" si="15"/>
        <v>1050.48368</v>
      </c>
      <c r="N70" s="27">
        <f t="shared" si="16"/>
        <v>1050.48368</v>
      </c>
      <c r="O70" s="27">
        <f t="shared" si="20"/>
        <v>-123976.58963999967</v>
      </c>
      <c r="P70" s="27">
        <f t="shared" si="21"/>
        <v>123976.58963999967</v>
      </c>
    </row>
    <row r="71" spans="1:16">
      <c r="A71" s="31">
        <v>38565</v>
      </c>
      <c r="C71" s="6">
        <v>63</v>
      </c>
      <c r="D71" s="29">
        <f t="shared" si="12"/>
        <v>2768</v>
      </c>
      <c r="E71" s="29">
        <f t="shared" si="17"/>
        <v>174384</v>
      </c>
      <c r="F71" s="29">
        <f t="shared" si="13"/>
        <v>-323918</v>
      </c>
      <c r="G71" s="34">
        <f>+Inputs!$D$3</f>
        <v>0.37951000000000001</v>
      </c>
      <c r="I71" s="27">
        <f t="shared" si="18"/>
        <v>498302</v>
      </c>
      <c r="K71" s="27">
        <f t="shared" si="14"/>
        <v>2768</v>
      </c>
      <c r="L71" s="27">
        <f t="shared" si="19"/>
        <v>174384</v>
      </c>
      <c r="M71" s="27">
        <f t="shared" si="15"/>
        <v>1050.48368</v>
      </c>
      <c r="N71" s="27">
        <f t="shared" si="16"/>
        <v>1050.48368</v>
      </c>
      <c r="O71" s="27">
        <f t="shared" si="20"/>
        <v>-122926.10595999967</v>
      </c>
      <c r="P71" s="27">
        <f t="shared" si="21"/>
        <v>122926.10595999967</v>
      </c>
    </row>
    <row r="72" spans="1:16">
      <c r="A72" s="30">
        <v>38596</v>
      </c>
      <c r="C72" s="6">
        <v>64</v>
      </c>
      <c r="D72" s="29">
        <f t="shared" si="12"/>
        <v>2768</v>
      </c>
      <c r="E72" s="29">
        <f t="shared" si="17"/>
        <v>177152</v>
      </c>
      <c r="F72" s="29">
        <f t="shared" si="13"/>
        <v>-321150</v>
      </c>
      <c r="G72" s="34">
        <f>+Inputs!$D$3</f>
        <v>0.37951000000000001</v>
      </c>
      <c r="I72" s="27">
        <f t="shared" si="18"/>
        <v>498302</v>
      </c>
      <c r="K72" s="27">
        <f t="shared" si="14"/>
        <v>2768</v>
      </c>
      <c r="L72" s="27">
        <f t="shared" si="19"/>
        <v>177152</v>
      </c>
      <c r="M72" s="27">
        <f t="shared" si="15"/>
        <v>1050.48368</v>
      </c>
      <c r="N72" s="27">
        <f t="shared" si="16"/>
        <v>1050.48368</v>
      </c>
      <c r="O72" s="27">
        <f t="shared" si="20"/>
        <v>-121875.62227999966</v>
      </c>
      <c r="P72" s="27">
        <f t="shared" si="21"/>
        <v>121875.62227999966</v>
      </c>
    </row>
    <row r="73" spans="1:16">
      <c r="A73" s="31">
        <v>38626</v>
      </c>
      <c r="C73" s="6">
        <v>65</v>
      </c>
      <c r="D73" s="29">
        <f t="shared" ref="D73:D104" si="22">ROUND(-(+$B$9/180)*1,0)</f>
        <v>2768</v>
      </c>
      <c r="E73" s="29">
        <f t="shared" si="17"/>
        <v>179920</v>
      </c>
      <c r="F73" s="29">
        <f t="shared" ref="F73:F104" si="23">$B$9+E73</f>
        <v>-318382</v>
      </c>
      <c r="G73" s="34">
        <f>+Inputs!$D$3</f>
        <v>0.37951000000000001</v>
      </c>
      <c r="I73" s="27">
        <f t="shared" si="18"/>
        <v>498302</v>
      </c>
      <c r="K73" s="27">
        <f t="shared" ref="K73:K104" si="24">D73</f>
        <v>2768</v>
      </c>
      <c r="L73" s="27">
        <f t="shared" si="19"/>
        <v>179920</v>
      </c>
      <c r="M73" s="27">
        <f t="shared" ref="M73:M104" si="25">K73*G73</f>
        <v>1050.48368</v>
      </c>
      <c r="N73" s="27">
        <f t="shared" ref="N73:N104" si="26">M73-J73</f>
        <v>1050.48368</v>
      </c>
      <c r="O73" s="27">
        <f t="shared" si="20"/>
        <v>-120825.13859999966</v>
      </c>
      <c r="P73" s="27">
        <f t="shared" si="21"/>
        <v>120825.13859999966</v>
      </c>
    </row>
    <row r="74" spans="1:16">
      <c r="A74" s="30">
        <v>38657</v>
      </c>
      <c r="C74" s="6">
        <v>66</v>
      </c>
      <c r="D74" s="29">
        <f t="shared" si="22"/>
        <v>2768</v>
      </c>
      <c r="E74" s="29">
        <f t="shared" ref="E74:E105" si="27">+E73+D74</f>
        <v>182688</v>
      </c>
      <c r="F74" s="29">
        <f t="shared" si="23"/>
        <v>-315614</v>
      </c>
      <c r="G74" s="34">
        <f>+Inputs!$D$3</f>
        <v>0.37951000000000001</v>
      </c>
      <c r="I74" s="27">
        <f t="shared" ref="I74:I105" si="28">+I73+H74</f>
        <v>498302</v>
      </c>
      <c r="K74" s="27">
        <f t="shared" si="24"/>
        <v>2768</v>
      </c>
      <c r="L74" s="27">
        <f t="shared" ref="L74:L105" si="29">+L73+K74</f>
        <v>182688</v>
      </c>
      <c r="M74" s="27">
        <f t="shared" si="25"/>
        <v>1050.48368</v>
      </c>
      <c r="N74" s="27">
        <f t="shared" si="26"/>
        <v>1050.48368</v>
      </c>
      <c r="O74" s="27">
        <f t="shared" ref="O74:O105" si="30">+O73+N74</f>
        <v>-119774.65491999965</v>
      </c>
      <c r="P74" s="27">
        <f t="shared" ref="P74:P105" si="31">P73-N74</f>
        <v>119774.65491999965</v>
      </c>
    </row>
    <row r="75" spans="1:16">
      <c r="A75" s="31">
        <v>38687</v>
      </c>
      <c r="C75" s="6">
        <v>67</v>
      </c>
      <c r="D75" s="29">
        <f t="shared" si="22"/>
        <v>2768</v>
      </c>
      <c r="E75" s="29">
        <f t="shared" si="27"/>
        <v>185456</v>
      </c>
      <c r="F75" s="29">
        <f t="shared" si="23"/>
        <v>-312846</v>
      </c>
      <c r="G75" s="34">
        <f>+Inputs!$D$3</f>
        <v>0.37951000000000001</v>
      </c>
      <c r="I75" s="27">
        <f t="shared" si="28"/>
        <v>498302</v>
      </c>
      <c r="K75" s="27">
        <f t="shared" si="24"/>
        <v>2768</v>
      </c>
      <c r="L75" s="27">
        <f t="shared" si="29"/>
        <v>185456</v>
      </c>
      <c r="M75" s="27">
        <f t="shared" si="25"/>
        <v>1050.48368</v>
      </c>
      <c r="N75" s="27">
        <f t="shared" si="26"/>
        <v>1050.48368</v>
      </c>
      <c r="O75" s="27">
        <f t="shared" si="30"/>
        <v>-118724.17123999965</v>
      </c>
      <c r="P75" s="27">
        <f t="shared" si="31"/>
        <v>118724.17123999965</v>
      </c>
    </row>
    <row r="76" spans="1:16">
      <c r="A76" s="30">
        <v>38718</v>
      </c>
      <c r="C76" s="6">
        <v>68</v>
      </c>
      <c r="D76" s="29">
        <f t="shared" si="22"/>
        <v>2768</v>
      </c>
      <c r="E76" s="29">
        <f t="shared" si="27"/>
        <v>188224</v>
      </c>
      <c r="F76" s="29">
        <f t="shared" si="23"/>
        <v>-310078</v>
      </c>
      <c r="G76" s="34">
        <f>+Inputs!$D$3</f>
        <v>0.37951000000000001</v>
      </c>
      <c r="I76" s="27">
        <f t="shared" si="28"/>
        <v>498302</v>
      </c>
      <c r="K76" s="27">
        <f t="shared" si="24"/>
        <v>2768</v>
      </c>
      <c r="L76" s="27">
        <f t="shared" si="29"/>
        <v>188224</v>
      </c>
      <c r="M76" s="27">
        <f t="shared" si="25"/>
        <v>1050.48368</v>
      </c>
      <c r="N76" s="27">
        <f t="shared" si="26"/>
        <v>1050.48368</v>
      </c>
      <c r="O76" s="27">
        <f t="shared" si="30"/>
        <v>-117673.68755999964</v>
      </c>
      <c r="P76" s="27">
        <f t="shared" si="31"/>
        <v>117673.68755999964</v>
      </c>
    </row>
    <row r="77" spans="1:16">
      <c r="A77" s="31">
        <v>38749</v>
      </c>
      <c r="C77" s="6">
        <v>69</v>
      </c>
      <c r="D77" s="29">
        <f t="shared" si="22"/>
        <v>2768</v>
      </c>
      <c r="E77" s="29">
        <f t="shared" si="27"/>
        <v>190992</v>
      </c>
      <c r="F77" s="29">
        <f t="shared" si="23"/>
        <v>-307310</v>
      </c>
      <c r="G77" s="34">
        <f>+Inputs!$D$3</f>
        <v>0.37951000000000001</v>
      </c>
      <c r="I77" s="27">
        <f t="shared" si="28"/>
        <v>498302</v>
      </c>
      <c r="K77" s="27">
        <f t="shared" si="24"/>
        <v>2768</v>
      </c>
      <c r="L77" s="27">
        <f t="shared" si="29"/>
        <v>190992</v>
      </c>
      <c r="M77" s="27">
        <f t="shared" si="25"/>
        <v>1050.48368</v>
      </c>
      <c r="N77" s="27">
        <f t="shared" si="26"/>
        <v>1050.48368</v>
      </c>
      <c r="O77" s="27">
        <f t="shared" si="30"/>
        <v>-116623.20387999964</v>
      </c>
      <c r="P77" s="27">
        <f t="shared" si="31"/>
        <v>116623.20387999964</v>
      </c>
    </row>
    <row r="78" spans="1:16">
      <c r="A78" s="30">
        <v>38777</v>
      </c>
      <c r="C78" s="6">
        <v>70</v>
      </c>
      <c r="D78" s="29">
        <f t="shared" si="22"/>
        <v>2768</v>
      </c>
      <c r="E78" s="29">
        <f t="shared" si="27"/>
        <v>193760</v>
      </c>
      <c r="F78" s="29">
        <f t="shared" si="23"/>
        <v>-304542</v>
      </c>
      <c r="G78" s="34">
        <f>+Inputs!$D$3</f>
        <v>0.37951000000000001</v>
      </c>
      <c r="I78" s="27">
        <f t="shared" si="28"/>
        <v>498302</v>
      </c>
      <c r="K78" s="27">
        <f t="shared" si="24"/>
        <v>2768</v>
      </c>
      <c r="L78" s="27">
        <f t="shared" si="29"/>
        <v>193760</v>
      </c>
      <c r="M78" s="27">
        <f t="shared" si="25"/>
        <v>1050.48368</v>
      </c>
      <c r="N78" s="27">
        <f t="shared" si="26"/>
        <v>1050.48368</v>
      </c>
      <c r="O78" s="27">
        <f t="shared" si="30"/>
        <v>-115572.72019999963</v>
      </c>
      <c r="P78" s="27">
        <f t="shared" si="31"/>
        <v>115572.72019999963</v>
      </c>
    </row>
    <row r="79" spans="1:16">
      <c r="A79" s="31">
        <v>38808</v>
      </c>
      <c r="C79" s="6">
        <v>71</v>
      </c>
      <c r="D79" s="29">
        <f t="shared" si="22"/>
        <v>2768</v>
      </c>
      <c r="E79" s="29">
        <f t="shared" si="27"/>
        <v>196528</v>
      </c>
      <c r="F79" s="29">
        <f t="shared" si="23"/>
        <v>-301774</v>
      </c>
      <c r="G79" s="34">
        <f>+Inputs!$D$3</f>
        <v>0.37951000000000001</v>
      </c>
      <c r="I79" s="27">
        <f t="shared" si="28"/>
        <v>498302</v>
      </c>
      <c r="K79" s="27">
        <f t="shared" si="24"/>
        <v>2768</v>
      </c>
      <c r="L79" s="27">
        <f t="shared" si="29"/>
        <v>196528</v>
      </c>
      <c r="M79" s="27">
        <f t="shared" si="25"/>
        <v>1050.48368</v>
      </c>
      <c r="N79" s="27">
        <f t="shared" si="26"/>
        <v>1050.48368</v>
      </c>
      <c r="O79" s="27">
        <f t="shared" si="30"/>
        <v>-114522.23651999963</v>
      </c>
      <c r="P79" s="27">
        <f t="shared" si="31"/>
        <v>114522.23651999963</v>
      </c>
    </row>
    <row r="80" spans="1:16">
      <c r="A80" s="30">
        <v>38838</v>
      </c>
      <c r="C80" s="6">
        <v>72</v>
      </c>
      <c r="D80" s="29">
        <f t="shared" si="22"/>
        <v>2768</v>
      </c>
      <c r="E80" s="29">
        <f t="shared" si="27"/>
        <v>199296</v>
      </c>
      <c r="F80" s="29">
        <f t="shared" si="23"/>
        <v>-299006</v>
      </c>
      <c r="G80" s="34">
        <f>+Inputs!$D$3</f>
        <v>0.37951000000000001</v>
      </c>
      <c r="I80" s="27">
        <f t="shared" si="28"/>
        <v>498302</v>
      </c>
      <c r="K80" s="27">
        <f t="shared" si="24"/>
        <v>2768</v>
      </c>
      <c r="L80" s="27">
        <f t="shared" si="29"/>
        <v>199296</v>
      </c>
      <c r="M80" s="27">
        <f t="shared" si="25"/>
        <v>1050.48368</v>
      </c>
      <c r="N80" s="27">
        <f t="shared" si="26"/>
        <v>1050.48368</v>
      </c>
      <c r="O80" s="27">
        <f t="shared" si="30"/>
        <v>-113471.75283999962</v>
      </c>
      <c r="P80" s="27">
        <f t="shared" si="31"/>
        <v>113471.75283999962</v>
      </c>
    </row>
    <row r="81" spans="1:16">
      <c r="A81" s="31">
        <v>38869</v>
      </c>
      <c r="C81" s="6">
        <v>73</v>
      </c>
      <c r="D81" s="29">
        <f t="shared" si="22"/>
        <v>2768</v>
      </c>
      <c r="E81" s="29">
        <f t="shared" si="27"/>
        <v>202064</v>
      </c>
      <c r="F81" s="29">
        <f t="shared" si="23"/>
        <v>-296238</v>
      </c>
      <c r="G81" s="34">
        <f>+Inputs!$D$3</f>
        <v>0.37951000000000001</v>
      </c>
      <c r="I81" s="27">
        <f t="shared" si="28"/>
        <v>498302</v>
      </c>
      <c r="K81" s="27">
        <f t="shared" si="24"/>
        <v>2768</v>
      </c>
      <c r="L81" s="27">
        <f t="shared" si="29"/>
        <v>202064</v>
      </c>
      <c r="M81" s="27">
        <f t="shared" si="25"/>
        <v>1050.48368</v>
      </c>
      <c r="N81" s="27">
        <f t="shared" si="26"/>
        <v>1050.48368</v>
      </c>
      <c r="O81" s="27">
        <f t="shared" si="30"/>
        <v>-112421.26915999962</v>
      </c>
      <c r="P81" s="27">
        <f t="shared" si="31"/>
        <v>112421.26915999962</v>
      </c>
    </row>
    <row r="82" spans="1:16">
      <c r="A82" s="30">
        <v>38899</v>
      </c>
      <c r="C82" s="6">
        <v>74</v>
      </c>
      <c r="D82" s="29">
        <f t="shared" si="22"/>
        <v>2768</v>
      </c>
      <c r="E82" s="29">
        <f t="shared" si="27"/>
        <v>204832</v>
      </c>
      <c r="F82" s="29">
        <f t="shared" si="23"/>
        <v>-293470</v>
      </c>
      <c r="G82" s="34">
        <f>+Inputs!$D$3</f>
        <v>0.37951000000000001</v>
      </c>
      <c r="I82" s="27">
        <f t="shared" si="28"/>
        <v>498302</v>
      </c>
      <c r="K82" s="27">
        <f t="shared" si="24"/>
        <v>2768</v>
      </c>
      <c r="L82" s="27">
        <f t="shared" si="29"/>
        <v>204832</v>
      </c>
      <c r="M82" s="27">
        <f t="shared" si="25"/>
        <v>1050.48368</v>
      </c>
      <c r="N82" s="27">
        <f t="shared" si="26"/>
        <v>1050.48368</v>
      </c>
      <c r="O82" s="27">
        <f t="shared" si="30"/>
        <v>-111370.78547999961</v>
      </c>
      <c r="P82" s="27">
        <f t="shared" si="31"/>
        <v>111370.78547999961</v>
      </c>
    </row>
    <row r="83" spans="1:16">
      <c r="A83" s="31">
        <v>38930</v>
      </c>
      <c r="C83" s="6">
        <v>75</v>
      </c>
      <c r="D83" s="29">
        <f t="shared" si="22"/>
        <v>2768</v>
      </c>
      <c r="E83" s="29">
        <f t="shared" si="27"/>
        <v>207600</v>
      </c>
      <c r="F83" s="29">
        <f t="shared" si="23"/>
        <v>-290702</v>
      </c>
      <c r="G83" s="34">
        <f>+Inputs!$D$3</f>
        <v>0.37951000000000001</v>
      </c>
      <c r="I83" s="27">
        <f t="shared" si="28"/>
        <v>498302</v>
      </c>
      <c r="K83" s="27">
        <f t="shared" si="24"/>
        <v>2768</v>
      </c>
      <c r="L83" s="27">
        <f t="shared" si="29"/>
        <v>207600</v>
      </c>
      <c r="M83" s="27">
        <f t="shared" si="25"/>
        <v>1050.48368</v>
      </c>
      <c r="N83" s="27">
        <f t="shared" si="26"/>
        <v>1050.48368</v>
      </c>
      <c r="O83" s="27">
        <f t="shared" si="30"/>
        <v>-110320.30179999961</v>
      </c>
      <c r="P83" s="27">
        <f t="shared" si="31"/>
        <v>110320.30179999961</v>
      </c>
    </row>
    <row r="84" spans="1:16">
      <c r="A84" s="30">
        <v>38961</v>
      </c>
      <c r="C84" s="6">
        <v>76</v>
      </c>
      <c r="D84" s="29">
        <f t="shared" si="22"/>
        <v>2768</v>
      </c>
      <c r="E84" s="29">
        <f t="shared" si="27"/>
        <v>210368</v>
      </c>
      <c r="F84" s="29">
        <f t="shared" si="23"/>
        <v>-287934</v>
      </c>
      <c r="G84" s="34">
        <f>+Inputs!$D$3</f>
        <v>0.37951000000000001</v>
      </c>
      <c r="I84" s="27">
        <f t="shared" si="28"/>
        <v>498302</v>
      </c>
      <c r="K84" s="27">
        <f t="shared" si="24"/>
        <v>2768</v>
      </c>
      <c r="L84" s="27">
        <f t="shared" si="29"/>
        <v>210368</v>
      </c>
      <c r="M84" s="27">
        <f t="shared" si="25"/>
        <v>1050.48368</v>
      </c>
      <c r="N84" s="27">
        <f t="shared" si="26"/>
        <v>1050.48368</v>
      </c>
      <c r="O84" s="27">
        <f t="shared" si="30"/>
        <v>-109269.8181199996</v>
      </c>
      <c r="P84" s="27">
        <f t="shared" si="31"/>
        <v>109269.8181199996</v>
      </c>
    </row>
    <row r="85" spans="1:16">
      <c r="A85" s="31">
        <v>38991</v>
      </c>
      <c r="C85" s="6">
        <v>77</v>
      </c>
      <c r="D85" s="29">
        <f t="shared" si="22"/>
        <v>2768</v>
      </c>
      <c r="E85" s="29">
        <f t="shared" si="27"/>
        <v>213136</v>
      </c>
      <c r="F85" s="29">
        <f t="shared" si="23"/>
        <v>-285166</v>
      </c>
      <c r="G85" s="34">
        <f>+Inputs!$D$3</f>
        <v>0.37951000000000001</v>
      </c>
      <c r="I85" s="27">
        <f t="shared" si="28"/>
        <v>498302</v>
      </c>
      <c r="K85" s="27">
        <f t="shared" si="24"/>
        <v>2768</v>
      </c>
      <c r="L85" s="27">
        <f t="shared" si="29"/>
        <v>213136</v>
      </c>
      <c r="M85" s="27">
        <f t="shared" si="25"/>
        <v>1050.48368</v>
      </c>
      <c r="N85" s="27">
        <f t="shared" si="26"/>
        <v>1050.48368</v>
      </c>
      <c r="O85" s="27">
        <f t="shared" si="30"/>
        <v>-108219.3344399996</v>
      </c>
      <c r="P85" s="27">
        <f t="shared" si="31"/>
        <v>108219.3344399996</v>
      </c>
    </row>
    <row r="86" spans="1:16">
      <c r="A86" s="30">
        <v>39022</v>
      </c>
      <c r="C86" s="6">
        <v>78</v>
      </c>
      <c r="D86" s="29">
        <f t="shared" si="22"/>
        <v>2768</v>
      </c>
      <c r="E86" s="29">
        <f t="shared" si="27"/>
        <v>215904</v>
      </c>
      <c r="F86" s="29">
        <f t="shared" si="23"/>
        <v>-282398</v>
      </c>
      <c r="G86" s="34">
        <f>+Inputs!$D$3</f>
        <v>0.37951000000000001</v>
      </c>
      <c r="I86" s="27">
        <f t="shared" si="28"/>
        <v>498302</v>
      </c>
      <c r="K86" s="27">
        <f t="shared" si="24"/>
        <v>2768</v>
      </c>
      <c r="L86" s="27">
        <f t="shared" si="29"/>
        <v>215904</v>
      </c>
      <c r="M86" s="27">
        <f t="shared" si="25"/>
        <v>1050.48368</v>
      </c>
      <c r="N86" s="27">
        <f t="shared" si="26"/>
        <v>1050.48368</v>
      </c>
      <c r="O86" s="27">
        <f t="shared" si="30"/>
        <v>-107168.85075999959</v>
      </c>
      <c r="P86" s="27">
        <f t="shared" si="31"/>
        <v>107168.85075999959</v>
      </c>
    </row>
    <row r="87" spans="1:16">
      <c r="A87" s="31">
        <v>39052</v>
      </c>
      <c r="C87" s="6">
        <v>79</v>
      </c>
      <c r="D87" s="29">
        <f t="shared" si="22"/>
        <v>2768</v>
      </c>
      <c r="E87" s="29">
        <f t="shared" si="27"/>
        <v>218672</v>
      </c>
      <c r="F87" s="29">
        <f t="shared" si="23"/>
        <v>-279630</v>
      </c>
      <c r="G87" s="34">
        <f>+Inputs!$D$3</f>
        <v>0.37951000000000001</v>
      </c>
      <c r="I87" s="27">
        <f t="shared" si="28"/>
        <v>498302</v>
      </c>
      <c r="K87" s="27">
        <f t="shared" si="24"/>
        <v>2768</v>
      </c>
      <c r="L87" s="27">
        <f t="shared" si="29"/>
        <v>218672</v>
      </c>
      <c r="M87" s="27">
        <f t="shared" si="25"/>
        <v>1050.48368</v>
      </c>
      <c r="N87" s="27">
        <f t="shared" si="26"/>
        <v>1050.48368</v>
      </c>
      <c r="O87" s="27">
        <f t="shared" si="30"/>
        <v>-106118.36707999959</v>
      </c>
      <c r="P87" s="27">
        <f t="shared" si="31"/>
        <v>106118.36707999959</v>
      </c>
    </row>
    <row r="88" spans="1:16">
      <c r="A88" s="30">
        <v>39083</v>
      </c>
      <c r="C88" s="6">
        <v>80</v>
      </c>
      <c r="D88" s="29">
        <f t="shared" si="22"/>
        <v>2768</v>
      </c>
      <c r="E88" s="29">
        <f t="shared" si="27"/>
        <v>221440</v>
      </c>
      <c r="F88" s="29">
        <f t="shared" si="23"/>
        <v>-276862</v>
      </c>
      <c r="G88" s="34">
        <f>+Inputs!$D$3</f>
        <v>0.37951000000000001</v>
      </c>
      <c r="I88" s="27">
        <f t="shared" si="28"/>
        <v>498302</v>
      </c>
      <c r="K88" s="27">
        <f t="shared" si="24"/>
        <v>2768</v>
      </c>
      <c r="L88" s="27">
        <f t="shared" si="29"/>
        <v>221440</v>
      </c>
      <c r="M88" s="27">
        <f t="shared" si="25"/>
        <v>1050.48368</v>
      </c>
      <c r="N88" s="27">
        <f t="shared" si="26"/>
        <v>1050.48368</v>
      </c>
      <c r="O88" s="27">
        <f t="shared" si="30"/>
        <v>-105067.88339999958</v>
      </c>
      <c r="P88" s="27">
        <f t="shared" si="31"/>
        <v>105067.88339999958</v>
      </c>
    </row>
    <row r="89" spans="1:16">
      <c r="A89" s="31">
        <v>39114</v>
      </c>
      <c r="C89" s="6">
        <v>81</v>
      </c>
      <c r="D89" s="29">
        <f t="shared" si="22"/>
        <v>2768</v>
      </c>
      <c r="E89" s="29">
        <f t="shared" si="27"/>
        <v>224208</v>
      </c>
      <c r="F89" s="29">
        <f t="shared" si="23"/>
        <v>-274094</v>
      </c>
      <c r="G89" s="34">
        <f>+Inputs!$D$3</f>
        <v>0.37951000000000001</v>
      </c>
      <c r="I89" s="27">
        <f t="shared" si="28"/>
        <v>498302</v>
      </c>
      <c r="K89" s="27">
        <f t="shared" si="24"/>
        <v>2768</v>
      </c>
      <c r="L89" s="27">
        <f t="shared" si="29"/>
        <v>224208</v>
      </c>
      <c r="M89" s="27">
        <f t="shared" si="25"/>
        <v>1050.48368</v>
      </c>
      <c r="N89" s="27">
        <f t="shared" si="26"/>
        <v>1050.48368</v>
      </c>
      <c r="O89" s="27">
        <f t="shared" si="30"/>
        <v>-104017.39971999958</v>
      </c>
      <c r="P89" s="27">
        <f t="shared" si="31"/>
        <v>104017.39971999958</v>
      </c>
    </row>
    <row r="90" spans="1:16">
      <c r="A90" s="30">
        <v>39142</v>
      </c>
      <c r="C90" s="6">
        <v>82</v>
      </c>
      <c r="D90" s="29">
        <f t="shared" si="22"/>
        <v>2768</v>
      </c>
      <c r="E90" s="29">
        <f t="shared" si="27"/>
        <v>226976</v>
      </c>
      <c r="F90" s="29">
        <f t="shared" si="23"/>
        <v>-271326</v>
      </c>
      <c r="G90" s="34">
        <f>+Inputs!$D$3</f>
        <v>0.37951000000000001</v>
      </c>
      <c r="I90" s="27">
        <f t="shared" si="28"/>
        <v>498302</v>
      </c>
      <c r="K90" s="27">
        <f t="shared" si="24"/>
        <v>2768</v>
      </c>
      <c r="L90" s="27">
        <f t="shared" si="29"/>
        <v>226976</v>
      </c>
      <c r="M90" s="27">
        <f t="shared" si="25"/>
        <v>1050.48368</v>
      </c>
      <c r="N90" s="27">
        <f t="shared" si="26"/>
        <v>1050.48368</v>
      </c>
      <c r="O90" s="27">
        <f t="shared" si="30"/>
        <v>-102966.91603999957</v>
      </c>
      <c r="P90" s="27">
        <f t="shared" si="31"/>
        <v>102966.91603999957</v>
      </c>
    </row>
    <row r="91" spans="1:16">
      <c r="A91" s="31">
        <v>39173</v>
      </c>
      <c r="C91" s="6">
        <v>83</v>
      </c>
      <c r="D91" s="29">
        <f t="shared" si="22"/>
        <v>2768</v>
      </c>
      <c r="E91" s="29">
        <f t="shared" si="27"/>
        <v>229744</v>
      </c>
      <c r="F91" s="29">
        <f t="shared" si="23"/>
        <v>-268558</v>
      </c>
      <c r="G91" s="34">
        <f>+Inputs!$D$3</f>
        <v>0.37951000000000001</v>
      </c>
      <c r="I91" s="27">
        <f t="shared" si="28"/>
        <v>498302</v>
      </c>
      <c r="K91" s="27">
        <f t="shared" si="24"/>
        <v>2768</v>
      </c>
      <c r="L91" s="27">
        <f t="shared" si="29"/>
        <v>229744</v>
      </c>
      <c r="M91" s="27">
        <f t="shared" si="25"/>
        <v>1050.48368</v>
      </c>
      <c r="N91" s="27">
        <f t="shared" si="26"/>
        <v>1050.48368</v>
      </c>
      <c r="O91" s="27">
        <f t="shared" si="30"/>
        <v>-101916.43235999957</v>
      </c>
      <c r="P91" s="27">
        <f t="shared" si="31"/>
        <v>101916.43235999957</v>
      </c>
    </row>
    <row r="92" spans="1:16">
      <c r="A92" s="30">
        <v>39203</v>
      </c>
      <c r="C92" s="6">
        <v>84</v>
      </c>
      <c r="D92" s="29">
        <f t="shared" si="22"/>
        <v>2768</v>
      </c>
      <c r="E92" s="29">
        <f t="shared" si="27"/>
        <v>232512</v>
      </c>
      <c r="F92" s="29">
        <f t="shared" si="23"/>
        <v>-265790</v>
      </c>
      <c r="G92" s="34">
        <f>+Inputs!$D$3</f>
        <v>0.37951000000000001</v>
      </c>
      <c r="I92" s="27">
        <f t="shared" si="28"/>
        <v>498302</v>
      </c>
      <c r="K92" s="27">
        <f t="shared" si="24"/>
        <v>2768</v>
      </c>
      <c r="L92" s="27">
        <f t="shared" si="29"/>
        <v>232512</v>
      </c>
      <c r="M92" s="27">
        <f t="shared" si="25"/>
        <v>1050.48368</v>
      </c>
      <c r="N92" s="27">
        <f t="shared" si="26"/>
        <v>1050.48368</v>
      </c>
      <c r="O92" s="27">
        <f t="shared" si="30"/>
        <v>-100865.94867999956</v>
      </c>
      <c r="P92" s="27">
        <f t="shared" si="31"/>
        <v>100865.94867999956</v>
      </c>
    </row>
    <row r="93" spans="1:16">
      <c r="A93" s="31">
        <v>39234</v>
      </c>
      <c r="C93" s="6">
        <v>85</v>
      </c>
      <c r="D93" s="29">
        <f t="shared" si="22"/>
        <v>2768</v>
      </c>
      <c r="E93" s="29">
        <f t="shared" si="27"/>
        <v>235280</v>
      </c>
      <c r="F93" s="29">
        <f t="shared" si="23"/>
        <v>-263022</v>
      </c>
      <c r="G93" s="34">
        <f>+Inputs!$D$3</f>
        <v>0.37951000000000001</v>
      </c>
      <c r="I93" s="27">
        <f t="shared" si="28"/>
        <v>498302</v>
      </c>
      <c r="K93" s="27">
        <f t="shared" si="24"/>
        <v>2768</v>
      </c>
      <c r="L93" s="27">
        <f t="shared" si="29"/>
        <v>235280</v>
      </c>
      <c r="M93" s="27">
        <f t="shared" si="25"/>
        <v>1050.48368</v>
      </c>
      <c r="N93" s="27">
        <f t="shared" si="26"/>
        <v>1050.48368</v>
      </c>
      <c r="O93" s="27">
        <f t="shared" si="30"/>
        <v>-99815.46499999956</v>
      </c>
      <c r="P93" s="27">
        <f t="shared" si="31"/>
        <v>99815.46499999956</v>
      </c>
    </row>
    <row r="94" spans="1:16">
      <c r="A94" s="30">
        <v>39264</v>
      </c>
      <c r="C94" s="6">
        <v>86</v>
      </c>
      <c r="D94" s="29">
        <f t="shared" si="22"/>
        <v>2768</v>
      </c>
      <c r="E94" s="29">
        <f t="shared" si="27"/>
        <v>238048</v>
      </c>
      <c r="F94" s="29">
        <f t="shared" si="23"/>
        <v>-260254</v>
      </c>
      <c r="G94" s="34">
        <f>+Inputs!$D$3</f>
        <v>0.37951000000000001</v>
      </c>
      <c r="I94" s="27">
        <f t="shared" si="28"/>
        <v>498302</v>
      </c>
      <c r="K94" s="27">
        <f t="shared" si="24"/>
        <v>2768</v>
      </c>
      <c r="L94" s="27">
        <f t="shared" si="29"/>
        <v>238048</v>
      </c>
      <c r="M94" s="27">
        <f t="shared" si="25"/>
        <v>1050.48368</v>
      </c>
      <c r="N94" s="27">
        <f t="shared" si="26"/>
        <v>1050.48368</v>
      </c>
      <c r="O94" s="27">
        <f t="shared" si="30"/>
        <v>-98764.981319999555</v>
      </c>
      <c r="P94" s="27">
        <f t="shared" si="31"/>
        <v>98764.981319999555</v>
      </c>
    </row>
    <row r="95" spans="1:16">
      <c r="A95" s="31">
        <v>39295</v>
      </c>
      <c r="C95" s="6">
        <v>87</v>
      </c>
      <c r="D95" s="29">
        <f t="shared" si="22"/>
        <v>2768</v>
      </c>
      <c r="E95" s="29">
        <f t="shared" si="27"/>
        <v>240816</v>
      </c>
      <c r="F95" s="29">
        <f t="shared" si="23"/>
        <v>-257486</v>
      </c>
      <c r="G95" s="34">
        <f>+Inputs!$D$3</f>
        <v>0.37951000000000001</v>
      </c>
      <c r="I95" s="27">
        <f t="shared" si="28"/>
        <v>498302</v>
      </c>
      <c r="K95" s="27">
        <f t="shared" si="24"/>
        <v>2768</v>
      </c>
      <c r="L95" s="27">
        <f t="shared" si="29"/>
        <v>240816</v>
      </c>
      <c r="M95" s="27">
        <f t="shared" si="25"/>
        <v>1050.48368</v>
      </c>
      <c r="N95" s="27">
        <f t="shared" si="26"/>
        <v>1050.48368</v>
      </c>
      <c r="O95" s="27">
        <f t="shared" si="30"/>
        <v>-97714.49763999955</v>
      </c>
      <c r="P95" s="27">
        <f t="shared" si="31"/>
        <v>97714.49763999955</v>
      </c>
    </row>
    <row r="96" spans="1:16">
      <c r="A96" s="30">
        <v>39326</v>
      </c>
      <c r="C96" s="6">
        <v>88</v>
      </c>
      <c r="D96" s="29">
        <f t="shared" si="22"/>
        <v>2768</v>
      </c>
      <c r="E96" s="29">
        <f t="shared" si="27"/>
        <v>243584</v>
      </c>
      <c r="F96" s="29">
        <f t="shared" si="23"/>
        <v>-254718</v>
      </c>
      <c r="G96" s="34">
        <f>+Inputs!$D$3</f>
        <v>0.37951000000000001</v>
      </c>
      <c r="I96" s="27">
        <f t="shared" si="28"/>
        <v>498302</v>
      </c>
      <c r="K96" s="27">
        <f t="shared" si="24"/>
        <v>2768</v>
      </c>
      <c r="L96" s="27">
        <f t="shared" si="29"/>
        <v>243584</v>
      </c>
      <c r="M96" s="27">
        <f t="shared" si="25"/>
        <v>1050.48368</v>
      </c>
      <c r="N96" s="27">
        <f t="shared" si="26"/>
        <v>1050.48368</v>
      </c>
      <c r="O96" s="27">
        <f t="shared" si="30"/>
        <v>-96664.013959999545</v>
      </c>
      <c r="P96" s="27">
        <f t="shared" si="31"/>
        <v>96664.013959999545</v>
      </c>
    </row>
    <row r="97" spans="1:16">
      <c r="A97" s="31">
        <v>39356</v>
      </c>
      <c r="C97" s="6">
        <v>89</v>
      </c>
      <c r="D97" s="29">
        <f t="shared" si="22"/>
        <v>2768</v>
      </c>
      <c r="E97" s="29">
        <f t="shared" si="27"/>
        <v>246352</v>
      </c>
      <c r="F97" s="29">
        <f t="shared" si="23"/>
        <v>-251950</v>
      </c>
      <c r="G97" s="34">
        <f>+Inputs!$D$3</f>
        <v>0.37951000000000001</v>
      </c>
      <c r="I97" s="27">
        <f t="shared" si="28"/>
        <v>498302</v>
      </c>
      <c r="K97" s="27">
        <f t="shared" si="24"/>
        <v>2768</v>
      </c>
      <c r="L97" s="27">
        <f t="shared" si="29"/>
        <v>246352</v>
      </c>
      <c r="M97" s="27">
        <f t="shared" si="25"/>
        <v>1050.48368</v>
      </c>
      <c r="N97" s="27">
        <f t="shared" si="26"/>
        <v>1050.48368</v>
      </c>
      <c r="O97" s="27">
        <f t="shared" si="30"/>
        <v>-95613.530279999541</v>
      </c>
      <c r="P97" s="27">
        <f t="shared" si="31"/>
        <v>95613.530279999541</v>
      </c>
    </row>
    <row r="98" spans="1:16">
      <c r="A98" s="30">
        <v>39387</v>
      </c>
      <c r="C98" s="6">
        <v>90</v>
      </c>
      <c r="D98" s="29">
        <f t="shared" si="22"/>
        <v>2768</v>
      </c>
      <c r="E98" s="29">
        <f t="shared" si="27"/>
        <v>249120</v>
      </c>
      <c r="F98" s="29">
        <f t="shared" si="23"/>
        <v>-249182</v>
      </c>
      <c r="G98" s="34">
        <f>+Inputs!$D$3</f>
        <v>0.37951000000000001</v>
      </c>
      <c r="I98" s="27">
        <f t="shared" si="28"/>
        <v>498302</v>
      </c>
      <c r="K98" s="27">
        <f t="shared" si="24"/>
        <v>2768</v>
      </c>
      <c r="L98" s="27">
        <f t="shared" si="29"/>
        <v>249120</v>
      </c>
      <c r="M98" s="27">
        <f t="shared" si="25"/>
        <v>1050.48368</v>
      </c>
      <c r="N98" s="27">
        <f t="shared" si="26"/>
        <v>1050.48368</v>
      </c>
      <c r="O98" s="27">
        <f t="shared" si="30"/>
        <v>-94563.046599999536</v>
      </c>
      <c r="P98" s="27">
        <f t="shared" si="31"/>
        <v>94563.046599999536</v>
      </c>
    </row>
    <row r="99" spans="1:16">
      <c r="A99" s="31">
        <v>39417</v>
      </c>
      <c r="C99" s="6">
        <v>91</v>
      </c>
      <c r="D99" s="29">
        <f t="shared" si="22"/>
        <v>2768</v>
      </c>
      <c r="E99" s="29">
        <f t="shared" si="27"/>
        <v>251888</v>
      </c>
      <c r="F99" s="29">
        <f t="shared" si="23"/>
        <v>-246414</v>
      </c>
      <c r="G99" s="34">
        <f>+Inputs!$D$3</f>
        <v>0.37951000000000001</v>
      </c>
      <c r="I99" s="27">
        <f t="shared" si="28"/>
        <v>498302</v>
      </c>
      <c r="K99" s="27">
        <f t="shared" si="24"/>
        <v>2768</v>
      </c>
      <c r="L99" s="27">
        <f t="shared" si="29"/>
        <v>251888</v>
      </c>
      <c r="M99" s="27">
        <f t="shared" si="25"/>
        <v>1050.48368</v>
      </c>
      <c r="N99" s="27">
        <f t="shared" si="26"/>
        <v>1050.48368</v>
      </c>
      <c r="O99" s="27">
        <f t="shared" si="30"/>
        <v>-93512.562919999531</v>
      </c>
      <c r="P99" s="27">
        <f t="shared" si="31"/>
        <v>93512.562919999531</v>
      </c>
    </row>
    <row r="100" spans="1:16">
      <c r="A100" s="30">
        <v>39448</v>
      </c>
      <c r="C100" s="6">
        <v>92</v>
      </c>
      <c r="D100" s="29">
        <f t="shared" si="22"/>
        <v>2768</v>
      </c>
      <c r="E100" s="29">
        <f t="shared" si="27"/>
        <v>254656</v>
      </c>
      <c r="F100" s="29">
        <f t="shared" si="23"/>
        <v>-243646</v>
      </c>
      <c r="G100" s="34">
        <f>+Inputs!$D$3</f>
        <v>0.37951000000000001</v>
      </c>
      <c r="I100" s="27">
        <f t="shared" si="28"/>
        <v>498302</v>
      </c>
      <c r="K100" s="27">
        <f t="shared" si="24"/>
        <v>2768</v>
      </c>
      <c r="L100" s="27">
        <f t="shared" si="29"/>
        <v>254656</v>
      </c>
      <c r="M100" s="27">
        <f t="shared" si="25"/>
        <v>1050.48368</v>
      </c>
      <c r="N100" s="27">
        <f t="shared" si="26"/>
        <v>1050.48368</v>
      </c>
      <c r="O100" s="27">
        <f t="shared" si="30"/>
        <v>-92462.079239999526</v>
      </c>
      <c r="P100" s="27">
        <f t="shared" si="31"/>
        <v>92462.079239999526</v>
      </c>
    </row>
    <row r="101" spans="1:16">
      <c r="A101" s="31">
        <v>39479</v>
      </c>
      <c r="C101" s="6">
        <v>93</v>
      </c>
      <c r="D101" s="29">
        <f t="shared" si="22"/>
        <v>2768</v>
      </c>
      <c r="E101" s="29">
        <f t="shared" si="27"/>
        <v>257424</v>
      </c>
      <c r="F101" s="29">
        <f t="shared" si="23"/>
        <v>-240878</v>
      </c>
      <c r="G101" s="34">
        <f>+Inputs!$D$3</f>
        <v>0.37951000000000001</v>
      </c>
      <c r="I101" s="27">
        <f t="shared" si="28"/>
        <v>498302</v>
      </c>
      <c r="K101" s="27">
        <f t="shared" si="24"/>
        <v>2768</v>
      </c>
      <c r="L101" s="27">
        <f t="shared" si="29"/>
        <v>257424</v>
      </c>
      <c r="M101" s="27">
        <f t="shared" si="25"/>
        <v>1050.48368</v>
      </c>
      <c r="N101" s="27">
        <f t="shared" si="26"/>
        <v>1050.48368</v>
      </c>
      <c r="O101" s="27">
        <f t="shared" si="30"/>
        <v>-91411.595559999521</v>
      </c>
      <c r="P101" s="27">
        <f t="shared" si="31"/>
        <v>91411.595559999521</v>
      </c>
    </row>
    <row r="102" spans="1:16">
      <c r="A102" s="30">
        <v>39508</v>
      </c>
      <c r="C102" s="6">
        <v>94</v>
      </c>
      <c r="D102" s="29">
        <f t="shared" si="22"/>
        <v>2768</v>
      </c>
      <c r="E102" s="29">
        <f t="shared" si="27"/>
        <v>260192</v>
      </c>
      <c r="F102" s="29">
        <f t="shared" si="23"/>
        <v>-238110</v>
      </c>
      <c r="G102" s="34">
        <f>+Inputs!$D$3</f>
        <v>0.37951000000000001</v>
      </c>
      <c r="I102" s="27">
        <f t="shared" si="28"/>
        <v>498302</v>
      </c>
      <c r="K102" s="27">
        <f t="shared" si="24"/>
        <v>2768</v>
      </c>
      <c r="L102" s="27">
        <f t="shared" si="29"/>
        <v>260192</v>
      </c>
      <c r="M102" s="27">
        <f t="shared" si="25"/>
        <v>1050.48368</v>
      </c>
      <c r="N102" s="27">
        <f t="shared" si="26"/>
        <v>1050.48368</v>
      </c>
      <c r="O102" s="27">
        <f t="shared" si="30"/>
        <v>-90361.111879999517</v>
      </c>
      <c r="P102" s="27">
        <f t="shared" si="31"/>
        <v>90361.111879999517</v>
      </c>
    </row>
    <row r="103" spans="1:16">
      <c r="A103" s="31">
        <v>39539</v>
      </c>
      <c r="C103" s="6">
        <v>95</v>
      </c>
      <c r="D103" s="29">
        <f t="shared" si="22"/>
        <v>2768</v>
      </c>
      <c r="E103" s="29">
        <f t="shared" si="27"/>
        <v>262960</v>
      </c>
      <c r="F103" s="29">
        <f t="shared" si="23"/>
        <v>-235342</v>
      </c>
      <c r="G103" s="34">
        <f>+Inputs!$D$3</f>
        <v>0.37951000000000001</v>
      </c>
      <c r="I103" s="27">
        <f t="shared" si="28"/>
        <v>498302</v>
      </c>
      <c r="K103" s="27">
        <f t="shared" si="24"/>
        <v>2768</v>
      </c>
      <c r="L103" s="27">
        <f t="shared" si="29"/>
        <v>262960</v>
      </c>
      <c r="M103" s="27">
        <f t="shared" si="25"/>
        <v>1050.48368</v>
      </c>
      <c r="N103" s="27">
        <f t="shared" si="26"/>
        <v>1050.48368</v>
      </c>
      <c r="O103" s="27">
        <f t="shared" si="30"/>
        <v>-89310.628199999512</v>
      </c>
      <c r="P103" s="27">
        <f t="shared" si="31"/>
        <v>89310.628199999512</v>
      </c>
    </row>
    <row r="104" spans="1:16">
      <c r="A104" s="30">
        <v>39569</v>
      </c>
      <c r="C104" s="6">
        <v>96</v>
      </c>
      <c r="D104" s="29">
        <f t="shared" si="22"/>
        <v>2768</v>
      </c>
      <c r="E104" s="29">
        <f t="shared" si="27"/>
        <v>265728</v>
      </c>
      <c r="F104" s="29">
        <f t="shared" si="23"/>
        <v>-232574</v>
      </c>
      <c r="G104" s="34">
        <f>+Inputs!$D$3</f>
        <v>0.37951000000000001</v>
      </c>
      <c r="I104" s="27">
        <f t="shared" si="28"/>
        <v>498302</v>
      </c>
      <c r="K104" s="27">
        <f t="shared" si="24"/>
        <v>2768</v>
      </c>
      <c r="L104" s="27">
        <f t="shared" si="29"/>
        <v>265728</v>
      </c>
      <c r="M104" s="27">
        <f t="shared" si="25"/>
        <v>1050.48368</v>
      </c>
      <c r="N104" s="27">
        <f t="shared" si="26"/>
        <v>1050.48368</v>
      </c>
      <c r="O104" s="27">
        <f t="shared" si="30"/>
        <v>-88260.144519999507</v>
      </c>
      <c r="P104" s="27">
        <f t="shared" si="31"/>
        <v>88260.144519999507</v>
      </c>
    </row>
    <row r="105" spans="1:16">
      <c r="A105" s="31">
        <v>39600</v>
      </c>
      <c r="C105" s="6">
        <v>97</v>
      </c>
      <c r="D105" s="29">
        <f t="shared" ref="D105:D136" si="32">ROUND(-(+$B$9/180)*1,0)</f>
        <v>2768</v>
      </c>
      <c r="E105" s="29">
        <f t="shared" si="27"/>
        <v>268496</v>
      </c>
      <c r="F105" s="29">
        <f t="shared" ref="F105:F136" si="33">$B$9+E105</f>
        <v>-229806</v>
      </c>
      <c r="G105" s="34">
        <f>+Inputs!$D$3</f>
        <v>0.37951000000000001</v>
      </c>
      <c r="I105" s="27">
        <f t="shared" si="28"/>
        <v>498302</v>
      </c>
      <c r="K105" s="27">
        <f t="shared" ref="K105:K136" si="34">D105</f>
        <v>2768</v>
      </c>
      <c r="L105" s="27">
        <f t="shared" si="29"/>
        <v>268496</v>
      </c>
      <c r="M105" s="27">
        <f t="shared" ref="M105:M136" si="35">K105*G105</f>
        <v>1050.48368</v>
      </c>
      <c r="N105" s="27">
        <f t="shared" ref="N105:N136" si="36">M105-J105</f>
        <v>1050.48368</v>
      </c>
      <c r="O105" s="27">
        <f t="shared" si="30"/>
        <v>-87209.660839999502</v>
      </c>
      <c r="P105" s="27">
        <f t="shared" si="31"/>
        <v>87209.660839999502</v>
      </c>
    </row>
    <row r="106" spans="1:16">
      <c r="A106" s="30">
        <v>39630</v>
      </c>
      <c r="C106" s="6">
        <v>98</v>
      </c>
      <c r="D106" s="29">
        <f t="shared" si="32"/>
        <v>2768</v>
      </c>
      <c r="E106" s="29">
        <f t="shared" ref="E106:E137" si="37">+E105+D106</f>
        <v>271264</v>
      </c>
      <c r="F106" s="29">
        <f t="shared" si="33"/>
        <v>-227038</v>
      </c>
      <c r="G106" s="34">
        <f>+Inputs!$D$3</f>
        <v>0.37951000000000001</v>
      </c>
      <c r="I106" s="27">
        <f t="shared" ref="I106:I137" si="38">+I105+H106</f>
        <v>498302</v>
      </c>
      <c r="K106" s="27">
        <f t="shared" si="34"/>
        <v>2768</v>
      </c>
      <c r="L106" s="27">
        <f t="shared" ref="L106:L137" si="39">+L105+K106</f>
        <v>271264</v>
      </c>
      <c r="M106" s="27">
        <f t="shared" si="35"/>
        <v>1050.48368</v>
      </c>
      <c r="N106" s="27">
        <f t="shared" si="36"/>
        <v>1050.48368</v>
      </c>
      <c r="O106" s="27">
        <f t="shared" ref="O106:O137" si="40">+O105+N106</f>
        <v>-86159.177159999497</v>
      </c>
      <c r="P106" s="27">
        <f t="shared" ref="P106:P137" si="41">P105-N106</f>
        <v>86159.177159999497</v>
      </c>
    </row>
    <row r="107" spans="1:16">
      <c r="A107" s="31">
        <v>39661</v>
      </c>
      <c r="C107" s="6">
        <v>99</v>
      </c>
      <c r="D107" s="29">
        <f t="shared" si="32"/>
        <v>2768</v>
      </c>
      <c r="E107" s="29">
        <f t="shared" si="37"/>
        <v>274032</v>
      </c>
      <c r="F107" s="29">
        <f t="shared" si="33"/>
        <v>-224270</v>
      </c>
      <c r="G107" s="34">
        <f>+Inputs!$D$3</f>
        <v>0.37951000000000001</v>
      </c>
      <c r="I107" s="27">
        <f t="shared" si="38"/>
        <v>498302</v>
      </c>
      <c r="K107" s="27">
        <f t="shared" si="34"/>
        <v>2768</v>
      </c>
      <c r="L107" s="27">
        <f t="shared" si="39"/>
        <v>274032</v>
      </c>
      <c r="M107" s="27">
        <f t="shared" si="35"/>
        <v>1050.48368</v>
      </c>
      <c r="N107" s="27">
        <f t="shared" si="36"/>
        <v>1050.48368</v>
      </c>
      <c r="O107" s="27">
        <f t="shared" si="40"/>
        <v>-85108.693479999492</v>
      </c>
      <c r="P107" s="27">
        <f t="shared" si="41"/>
        <v>85108.693479999492</v>
      </c>
    </row>
    <row r="108" spans="1:16">
      <c r="A108" s="30">
        <v>39692</v>
      </c>
      <c r="C108" s="6">
        <v>100</v>
      </c>
      <c r="D108" s="29">
        <f t="shared" si="32"/>
        <v>2768</v>
      </c>
      <c r="E108" s="29">
        <f t="shared" si="37"/>
        <v>276800</v>
      </c>
      <c r="F108" s="29">
        <f t="shared" si="33"/>
        <v>-221502</v>
      </c>
      <c r="G108" s="34">
        <f>+Inputs!$D$3</f>
        <v>0.37951000000000001</v>
      </c>
      <c r="I108" s="27">
        <f t="shared" si="38"/>
        <v>498302</v>
      </c>
      <c r="K108" s="27">
        <f t="shared" si="34"/>
        <v>2768</v>
      </c>
      <c r="L108" s="27">
        <f t="shared" si="39"/>
        <v>276800</v>
      </c>
      <c r="M108" s="27">
        <f t="shared" si="35"/>
        <v>1050.48368</v>
      </c>
      <c r="N108" s="27">
        <f t="shared" si="36"/>
        <v>1050.48368</v>
      </c>
      <c r="O108" s="27">
        <f t="shared" si="40"/>
        <v>-84058.209799999488</v>
      </c>
      <c r="P108" s="27">
        <f t="shared" si="41"/>
        <v>84058.209799999488</v>
      </c>
    </row>
    <row r="109" spans="1:16">
      <c r="A109" s="31">
        <v>39722</v>
      </c>
      <c r="C109" s="6">
        <v>101</v>
      </c>
      <c r="D109" s="29">
        <f t="shared" si="32"/>
        <v>2768</v>
      </c>
      <c r="E109" s="29">
        <f t="shared" si="37"/>
        <v>279568</v>
      </c>
      <c r="F109" s="29">
        <f t="shared" si="33"/>
        <v>-218734</v>
      </c>
      <c r="G109" s="34">
        <f>+Inputs!$D$3</f>
        <v>0.37951000000000001</v>
      </c>
      <c r="I109" s="27">
        <f t="shared" si="38"/>
        <v>498302</v>
      </c>
      <c r="K109" s="27">
        <f t="shared" si="34"/>
        <v>2768</v>
      </c>
      <c r="L109" s="27">
        <f t="shared" si="39"/>
        <v>279568</v>
      </c>
      <c r="M109" s="27">
        <f t="shared" si="35"/>
        <v>1050.48368</v>
      </c>
      <c r="N109" s="27">
        <f t="shared" si="36"/>
        <v>1050.48368</v>
      </c>
      <c r="O109" s="27">
        <f t="shared" si="40"/>
        <v>-83007.726119999483</v>
      </c>
      <c r="P109" s="27">
        <f t="shared" si="41"/>
        <v>83007.726119999483</v>
      </c>
    </row>
    <row r="110" spans="1:16">
      <c r="A110" s="30">
        <v>39753</v>
      </c>
      <c r="C110" s="6">
        <v>102</v>
      </c>
      <c r="D110" s="29">
        <f t="shared" si="32"/>
        <v>2768</v>
      </c>
      <c r="E110" s="29">
        <f t="shared" si="37"/>
        <v>282336</v>
      </c>
      <c r="F110" s="29">
        <f t="shared" si="33"/>
        <v>-215966</v>
      </c>
      <c r="G110" s="34">
        <f>+Inputs!$D$3</f>
        <v>0.37951000000000001</v>
      </c>
      <c r="I110" s="27">
        <f t="shared" si="38"/>
        <v>498302</v>
      </c>
      <c r="K110" s="27">
        <f t="shared" si="34"/>
        <v>2768</v>
      </c>
      <c r="L110" s="27">
        <f t="shared" si="39"/>
        <v>282336</v>
      </c>
      <c r="M110" s="27">
        <f t="shared" si="35"/>
        <v>1050.48368</v>
      </c>
      <c r="N110" s="27">
        <f t="shared" si="36"/>
        <v>1050.48368</v>
      </c>
      <c r="O110" s="27">
        <f t="shared" si="40"/>
        <v>-81957.242439999478</v>
      </c>
      <c r="P110" s="27">
        <f t="shared" si="41"/>
        <v>81957.242439999478</v>
      </c>
    </row>
    <row r="111" spans="1:16">
      <c r="A111" s="31">
        <v>39783</v>
      </c>
      <c r="C111" s="6">
        <v>103</v>
      </c>
      <c r="D111" s="29">
        <f t="shared" si="32"/>
        <v>2768</v>
      </c>
      <c r="E111" s="29">
        <f t="shared" si="37"/>
        <v>285104</v>
      </c>
      <c r="F111" s="29">
        <f t="shared" si="33"/>
        <v>-213198</v>
      </c>
      <c r="G111" s="34">
        <f>+Inputs!$D$3</f>
        <v>0.37951000000000001</v>
      </c>
      <c r="I111" s="27">
        <f t="shared" si="38"/>
        <v>498302</v>
      </c>
      <c r="K111" s="27">
        <f t="shared" si="34"/>
        <v>2768</v>
      </c>
      <c r="L111" s="27">
        <f t="shared" si="39"/>
        <v>285104</v>
      </c>
      <c r="M111" s="27">
        <f t="shared" si="35"/>
        <v>1050.48368</v>
      </c>
      <c r="N111" s="27">
        <f t="shared" si="36"/>
        <v>1050.48368</v>
      </c>
      <c r="O111" s="27">
        <f t="shared" si="40"/>
        <v>-80906.758759999473</v>
      </c>
      <c r="P111" s="27">
        <f t="shared" si="41"/>
        <v>80906.758759999473</v>
      </c>
    </row>
    <row r="112" spans="1:16">
      <c r="A112" s="30">
        <v>39814</v>
      </c>
      <c r="C112" s="6">
        <v>104</v>
      </c>
      <c r="D112" s="29">
        <f t="shared" si="32"/>
        <v>2768</v>
      </c>
      <c r="E112" s="29">
        <f t="shared" si="37"/>
        <v>287872</v>
      </c>
      <c r="F112" s="29">
        <f t="shared" si="33"/>
        <v>-210430</v>
      </c>
      <c r="G112" s="34">
        <f>+Inputs!$D$3</f>
        <v>0.37951000000000001</v>
      </c>
      <c r="I112" s="27">
        <f t="shared" si="38"/>
        <v>498302</v>
      </c>
      <c r="K112" s="27">
        <f t="shared" si="34"/>
        <v>2768</v>
      </c>
      <c r="L112" s="27">
        <f t="shared" si="39"/>
        <v>287872</v>
      </c>
      <c r="M112" s="27">
        <f t="shared" si="35"/>
        <v>1050.48368</v>
      </c>
      <c r="N112" s="27">
        <f t="shared" si="36"/>
        <v>1050.48368</v>
      </c>
      <c r="O112" s="27">
        <f t="shared" si="40"/>
        <v>-79856.275079999468</v>
      </c>
      <c r="P112" s="27">
        <f t="shared" si="41"/>
        <v>79856.275079999468</v>
      </c>
    </row>
    <row r="113" spans="1:16">
      <c r="A113" s="31">
        <v>39845</v>
      </c>
      <c r="C113" s="6">
        <v>105</v>
      </c>
      <c r="D113" s="29">
        <f t="shared" si="32"/>
        <v>2768</v>
      </c>
      <c r="E113" s="29">
        <f t="shared" si="37"/>
        <v>290640</v>
      </c>
      <c r="F113" s="29">
        <f t="shared" si="33"/>
        <v>-207662</v>
      </c>
      <c r="G113" s="34">
        <f>+Inputs!$D$3</f>
        <v>0.37951000000000001</v>
      </c>
      <c r="I113" s="27">
        <f t="shared" si="38"/>
        <v>498302</v>
      </c>
      <c r="K113" s="27">
        <f t="shared" si="34"/>
        <v>2768</v>
      </c>
      <c r="L113" s="27">
        <f t="shared" si="39"/>
        <v>290640</v>
      </c>
      <c r="M113" s="27">
        <f t="shared" si="35"/>
        <v>1050.48368</v>
      </c>
      <c r="N113" s="27">
        <f t="shared" si="36"/>
        <v>1050.48368</v>
      </c>
      <c r="O113" s="27">
        <f t="shared" si="40"/>
        <v>-78805.791399999463</v>
      </c>
      <c r="P113" s="27">
        <f t="shared" si="41"/>
        <v>78805.791399999463</v>
      </c>
    </row>
    <row r="114" spans="1:16">
      <c r="A114" s="30">
        <v>39873</v>
      </c>
      <c r="C114" s="6">
        <v>106</v>
      </c>
      <c r="D114" s="29">
        <f t="shared" si="32"/>
        <v>2768</v>
      </c>
      <c r="E114" s="29">
        <f t="shared" si="37"/>
        <v>293408</v>
      </c>
      <c r="F114" s="29">
        <f t="shared" si="33"/>
        <v>-204894</v>
      </c>
      <c r="G114" s="34">
        <f>+Inputs!$D$3</f>
        <v>0.37951000000000001</v>
      </c>
      <c r="I114" s="27">
        <f t="shared" si="38"/>
        <v>498302</v>
      </c>
      <c r="K114" s="27">
        <f t="shared" si="34"/>
        <v>2768</v>
      </c>
      <c r="L114" s="27">
        <f t="shared" si="39"/>
        <v>293408</v>
      </c>
      <c r="M114" s="27">
        <f t="shared" si="35"/>
        <v>1050.48368</v>
      </c>
      <c r="N114" s="27">
        <f t="shared" si="36"/>
        <v>1050.48368</v>
      </c>
      <c r="O114" s="27">
        <f t="shared" si="40"/>
        <v>-77755.307719999459</v>
      </c>
      <c r="P114" s="27">
        <f t="shared" si="41"/>
        <v>77755.307719999459</v>
      </c>
    </row>
    <row r="115" spans="1:16">
      <c r="A115" s="31">
        <v>39904</v>
      </c>
      <c r="C115" s="6">
        <v>107</v>
      </c>
      <c r="D115" s="29">
        <f t="shared" si="32"/>
        <v>2768</v>
      </c>
      <c r="E115" s="29">
        <f t="shared" si="37"/>
        <v>296176</v>
      </c>
      <c r="F115" s="29">
        <f t="shared" si="33"/>
        <v>-202126</v>
      </c>
      <c r="G115" s="34">
        <f>+Inputs!$D$3</f>
        <v>0.37951000000000001</v>
      </c>
      <c r="I115" s="27">
        <f t="shared" si="38"/>
        <v>498302</v>
      </c>
      <c r="K115" s="27">
        <f t="shared" si="34"/>
        <v>2768</v>
      </c>
      <c r="L115" s="27">
        <f t="shared" si="39"/>
        <v>296176</v>
      </c>
      <c r="M115" s="27">
        <f t="shared" si="35"/>
        <v>1050.48368</v>
      </c>
      <c r="N115" s="27">
        <f t="shared" si="36"/>
        <v>1050.48368</v>
      </c>
      <c r="O115" s="27">
        <f t="shared" si="40"/>
        <v>-76704.824039999454</v>
      </c>
      <c r="P115" s="27">
        <f t="shared" si="41"/>
        <v>76704.824039999454</v>
      </c>
    </row>
    <row r="116" spans="1:16">
      <c r="A116" s="30">
        <v>39934</v>
      </c>
      <c r="C116" s="6">
        <v>108</v>
      </c>
      <c r="D116" s="29">
        <f t="shared" si="32"/>
        <v>2768</v>
      </c>
      <c r="E116" s="29">
        <f t="shared" si="37"/>
        <v>298944</v>
      </c>
      <c r="F116" s="29">
        <f t="shared" si="33"/>
        <v>-199358</v>
      </c>
      <c r="G116" s="34">
        <f>+Inputs!$D$3</f>
        <v>0.37951000000000001</v>
      </c>
      <c r="I116" s="27">
        <f t="shared" si="38"/>
        <v>498302</v>
      </c>
      <c r="K116" s="27">
        <f t="shared" si="34"/>
        <v>2768</v>
      </c>
      <c r="L116" s="27">
        <f t="shared" si="39"/>
        <v>298944</v>
      </c>
      <c r="M116" s="27">
        <f t="shared" si="35"/>
        <v>1050.48368</v>
      </c>
      <c r="N116" s="27">
        <f t="shared" si="36"/>
        <v>1050.48368</v>
      </c>
      <c r="O116" s="27">
        <f t="shared" si="40"/>
        <v>-75654.340359999449</v>
      </c>
      <c r="P116" s="27">
        <f t="shared" si="41"/>
        <v>75654.340359999449</v>
      </c>
    </row>
    <row r="117" spans="1:16">
      <c r="A117" s="31">
        <v>39965</v>
      </c>
      <c r="C117" s="6">
        <v>109</v>
      </c>
      <c r="D117" s="29">
        <f t="shared" si="32"/>
        <v>2768</v>
      </c>
      <c r="E117" s="29">
        <f t="shared" si="37"/>
        <v>301712</v>
      </c>
      <c r="F117" s="29">
        <f t="shared" si="33"/>
        <v>-196590</v>
      </c>
      <c r="G117" s="34">
        <f>+Inputs!$D$3</f>
        <v>0.37951000000000001</v>
      </c>
      <c r="I117" s="27">
        <f t="shared" si="38"/>
        <v>498302</v>
      </c>
      <c r="K117" s="27">
        <f t="shared" si="34"/>
        <v>2768</v>
      </c>
      <c r="L117" s="27">
        <f t="shared" si="39"/>
        <v>301712</v>
      </c>
      <c r="M117" s="27">
        <f t="shared" si="35"/>
        <v>1050.48368</v>
      </c>
      <c r="N117" s="27">
        <f t="shared" si="36"/>
        <v>1050.48368</v>
      </c>
      <c r="O117" s="27">
        <f t="shared" si="40"/>
        <v>-74603.856679999444</v>
      </c>
      <c r="P117" s="27">
        <f t="shared" si="41"/>
        <v>74603.856679999444</v>
      </c>
    </row>
    <row r="118" spans="1:16">
      <c r="A118" s="30">
        <v>39995</v>
      </c>
      <c r="C118" s="6">
        <v>110</v>
      </c>
      <c r="D118" s="29">
        <f t="shared" si="32"/>
        <v>2768</v>
      </c>
      <c r="E118" s="29">
        <f t="shared" si="37"/>
        <v>304480</v>
      </c>
      <c r="F118" s="29">
        <f t="shared" si="33"/>
        <v>-193822</v>
      </c>
      <c r="G118" s="34">
        <f>+Inputs!$D$3</f>
        <v>0.37951000000000001</v>
      </c>
      <c r="I118" s="27">
        <f t="shared" si="38"/>
        <v>498302</v>
      </c>
      <c r="K118" s="27">
        <f t="shared" si="34"/>
        <v>2768</v>
      </c>
      <c r="L118" s="27">
        <f t="shared" si="39"/>
        <v>304480</v>
      </c>
      <c r="M118" s="27">
        <f t="shared" si="35"/>
        <v>1050.48368</v>
      </c>
      <c r="N118" s="27">
        <f t="shared" si="36"/>
        <v>1050.48368</v>
      </c>
      <c r="O118" s="27">
        <f t="shared" si="40"/>
        <v>-73553.372999999439</v>
      </c>
      <c r="P118" s="27">
        <f t="shared" si="41"/>
        <v>73553.372999999439</v>
      </c>
    </row>
    <row r="119" spans="1:16">
      <c r="A119" s="31">
        <v>40026</v>
      </c>
      <c r="C119" s="6">
        <v>111</v>
      </c>
      <c r="D119" s="29">
        <f t="shared" si="32"/>
        <v>2768</v>
      </c>
      <c r="E119" s="29">
        <f t="shared" si="37"/>
        <v>307248</v>
      </c>
      <c r="F119" s="29">
        <f t="shared" si="33"/>
        <v>-191054</v>
      </c>
      <c r="G119" s="34">
        <f>+Inputs!$D$3</f>
        <v>0.37951000000000001</v>
      </c>
      <c r="I119" s="27">
        <f t="shared" si="38"/>
        <v>498302</v>
      </c>
      <c r="K119" s="27">
        <f t="shared" si="34"/>
        <v>2768</v>
      </c>
      <c r="L119" s="27">
        <f t="shared" si="39"/>
        <v>307248</v>
      </c>
      <c r="M119" s="27">
        <f t="shared" si="35"/>
        <v>1050.48368</v>
      </c>
      <c r="N119" s="27">
        <f t="shared" si="36"/>
        <v>1050.48368</v>
      </c>
      <c r="O119" s="27">
        <f t="shared" si="40"/>
        <v>-72502.889319999435</v>
      </c>
      <c r="P119" s="27">
        <f t="shared" si="41"/>
        <v>72502.889319999435</v>
      </c>
    </row>
    <row r="120" spans="1:16">
      <c r="A120" s="30">
        <v>40057</v>
      </c>
      <c r="C120" s="6">
        <v>112</v>
      </c>
      <c r="D120" s="29">
        <f t="shared" si="32"/>
        <v>2768</v>
      </c>
      <c r="E120" s="29">
        <f t="shared" si="37"/>
        <v>310016</v>
      </c>
      <c r="F120" s="29">
        <f t="shared" si="33"/>
        <v>-188286</v>
      </c>
      <c r="G120" s="34">
        <f>+Inputs!$D$3</f>
        <v>0.37951000000000001</v>
      </c>
      <c r="I120" s="27">
        <f t="shared" si="38"/>
        <v>498302</v>
      </c>
      <c r="K120" s="27">
        <f t="shared" si="34"/>
        <v>2768</v>
      </c>
      <c r="L120" s="27">
        <f t="shared" si="39"/>
        <v>310016</v>
      </c>
      <c r="M120" s="27">
        <f t="shared" si="35"/>
        <v>1050.48368</v>
      </c>
      <c r="N120" s="27">
        <f t="shared" si="36"/>
        <v>1050.48368</v>
      </c>
      <c r="O120" s="27">
        <f t="shared" si="40"/>
        <v>-71452.40563999943</v>
      </c>
      <c r="P120" s="27">
        <f t="shared" si="41"/>
        <v>71452.40563999943</v>
      </c>
    </row>
    <row r="121" spans="1:16">
      <c r="A121" s="31">
        <v>40087</v>
      </c>
      <c r="C121" s="6">
        <v>113</v>
      </c>
      <c r="D121" s="29">
        <f t="shared" si="32"/>
        <v>2768</v>
      </c>
      <c r="E121" s="29">
        <f t="shared" si="37"/>
        <v>312784</v>
      </c>
      <c r="F121" s="29">
        <f t="shared" si="33"/>
        <v>-185518</v>
      </c>
      <c r="G121" s="34">
        <f>+Inputs!$D$3</f>
        <v>0.37951000000000001</v>
      </c>
      <c r="I121" s="27">
        <f t="shared" si="38"/>
        <v>498302</v>
      </c>
      <c r="K121" s="27">
        <f t="shared" si="34"/>
        <v>2768</v>
      </c>
      <c r="L121" s="27">
        <f t="shared" si="39"/>
        <v>312784</v>
      </c>
      <c r="M121" s="27">
        <f t="shared" si="35"/>
        <v>1050.48368</v>
      </c>
      <c r="N121" s="27">
        <f t="shared" si="36"/>
        <v>1050.48368</v>
      </c>
      <c r="O121" s="27">
        <f t="shared" si="40"/>
        <v>-70401.921959999425</v>
      </c>
      <c r="P121" s="27">
        <f t="shared" si="41"/>
        <v>70401.921959999425</v>
      </c>
    </row>
    <row r="122" spans="1:16">
      <c r="A122" s="30">
        <v>40118</v>
      </c>
      <c r="C122" s="6">
        <v>114</v>
      </c>
      <c r="D122" s="29">
        <f t="shared" si="32"/>
        <v>2768</v>
      </c>
      <c r="E122" s="29">
        <f t="shared" si="37"/>
        <v>315552</v>
      </c>
      <c r="F122" s="29">
        <f t="shared" si="33"/>
        <v>-182750</v>
      </c>
      <c r="G122" s="34">
        <f>+Inputs!$D$3</f>
        <v>0.37951000000000001</v>
      </c>
      <c r="I122" s="27">
        <f t="shared" si="38"/>
        <v>498302</v>
      </c>
      <c r="K122" s="27">
        <f t="shared" si="34"/>
        <v>2768</v>
      </c>
      <c r="L122" s="27">
        <f t="shared" si="39"/>
        <v>315552</v>
      </c>
      <c r="M122" s="27">
        <f t="shared" si="35"/>
        <v>1050.48368</v>
      </c>
      <c r="N122" s="27">
        <f t="shared" si="36"/>
        <v>1050.48368</v>
      </c>
      <c r="O122" s="27">
        <f t="shared" si="40"/>
        <v>-69351.43827999942</v>
      </c>
      <c r="P122" s="27">
        <f t="shared" si="41"/>
        <v>69351.43827999942</v>
      </c>
    </row>
    <row r="123" spans="1:16">
      <c r="A123" s="31">
        <v>40148</v>
      </c>
      <c r="C123" s="6">
        <v>115</v>
      </c>
      <c r="D123" s="29">
        <f t="shared" si="32"/>
        <v>2768</v>
      </c>
      <c r="E123" s="29">
        <f t="shared" si="37"/>
        <v>318320</v>
      </c>
      <c r="F123" s="29">
        <f t="shared" si="33"/>
        <v>-179982</v>
      </c>
      <c r="G123" s="34">
        <f>+Inputs!$D$3</f>
        <v>0.37951000000000001</v>
      </c>
      <c r="I123" s="27">
        <f t="shared" si="38"/>
        <v>498302</v>
      </c>
      <c r="K123" s="27">
        <f t="shared" si="34"/>
        <v>2768</v>
      </c>
      <c r="L123" s="27">
        <f t="shared" si="39"/>
        <v>318320</v>
      </c>
      <c r="M123" s="27">
        <f t="shared" si="35"/>
        <v>1050.48368</v>
      </c>
      <c r="N123" s="27">
        <f t="shared" si="36"/>
        <v>1050.48368</v>
      </c>
      <c r="O123" s="27">
        <f t="shared" si="40"/>
        <v>-68300.954599999415</v>
      </c>
      <c r="P123" s="27">
        <f t="shared" si="41"/>
        <v>68300.954599999415</v>
      </c>
    </row>
    <row r="124" spans="1:16">
      <c r="A124" s="30">
        <v>40179</v>
      </c>
      <c r="C124" s="6">
        <v>116</v>
      </c>
      <c r="D124" s="29">
        <f t="shared" si="32"/>
        <v>2768</v>
      </c>
      <c r="E124" s="29">
        <f t="shared" si="37"/>
        <v>321088</v>
      </c>
      <c r="F124" s="29">
        <f t="shared" si="33"/>
        <v>-177214</v>
      </c>
      <c r="G124" s="34">
        <f>+Inputs!$D$3</f>
        <v>0.37951000000000001</v>
      </c>
      <c r="I124" s="27">
        <f t="shared" si="38"/>
        <v>498302</v>
      </c>
      <c r="K124" s="27">
        <f t="shared" si="34"/>
        <v>2768</v>
      </c>
      <c r="L124" s="27">
        <f t="shared" si="39"/>
        <v>321088</v>
      </c>
      <c r="M124" s="27">
        <f t="shared" si="35"/>
        <v>1050.48368</v>
      </c>
      <c r="N124" s="27">
        <f t="shared" si="36"/>
        <v>1050.48368</v>
      </c>
      <c r="O124" s="27">
        <f t="shared" si="40"/>
        <v>-67250.47091999941</v>
      </c>
      <c r="P124" s="27">
        <f t="shared" si="41"/>
        <v>67250.47091999941</v>
      </c>
    </row>
    <row r="125" spans="1:16">
      <c r="A125" s="31">
        <v>40210</v>
      </c>
      <c r="C125" s="6">
        <v>117</v>
      </c>
      <c r="D125" s="29">
        <f t="shared" si="32"/>
        <v>2768</v>
      </c>
      <c r="E125" s="29">
        <f t="shared" si="37"/>
        <v>323856</v>
      </c>
      <c r="F125" s="29">
        <f t="shared" si="33"/>
        <v>-174446</v>
      </c>
      <c r="G125" s="34">
        <f>+Inputs!$D$3</f>
        <v>0.37951000000000001</v>
      </c>
      <c r="I125" s="27">
        <f t="shared" si="38"/>
        <v>498302</v>
      </c>
      <c r="K125" s="27">
        <f t="shared" si="34"/>
        <v>2768</v>
      </c>
      <c r="L125" s="27">
        <f t="shared" si="39"/>
        <v>323856</v>
      </c>
      <c r="M125" s="27">
        <f t="shared" si="35"/>
        <v>1050.48368</v>
      </c>
      <c r="N125" s="27">
        <f t="shared" si="36"/>
        <v>1050.48368</v>
      </c>
      <c r="O125" s="27">
        <f t="shared" si="40"/>
        <v>-66199.987239999406</v>
      </c>
      <c r="P125" s="27">
        <f t="shared" si="41"/>
        <v>66199.987239999406</v>
      </c>
    </row>
    <row r="126" spans="1:16">
      <c r="A126" s="30">
        <v>40238</v>
      </c>
      <c r="C126" s="6">
        <v>118</v>
      </c>
      <c r="D126" s="29">
        <f t="shared" si="32"/>
        <v>2768</v>
      </c>
      <c r="E126" s="29">
        <f t="shared" si="37"/>
        <v>326624</v>
      </c>
      <c r="F126" s="29">
        <f t="shared" si="33"/>
        <v>-171678</v>
      </c>
      <c r="G126" s="34">
        <f>+Inputs!$D$3</f>
        <v>0.37951000000000001</v>
      </c>
      <c r="I126" s="27">
        <f t="shared" si="38"/>
        <v>498302</v>
      </c>
      <c r="K126" s="27">
        <f t="shared" si="34"/>
        <v>2768</v>
      </c>
      <c r="L126" s="27">
        <f t="shared" si="39"/>
        <v>326624</v>
      </c>
      <c r="M126" s="27">
        <f t="shared" si="35"/>
        <v>1050.48368</v>
      </c>
      <c r="N126" s="27">
        <f t="shared" si="36"/>
        <v>1050.48368</v>
      </c>
      <c r="O126" s="27">
        <f t="shared" si="40"/>
        <v>-65149.503559999408</v>
      </c>
      <c r="P126" s="27">
        <f t="shared" si="41"/>
        <v>65149.503559999408</v>
      </c>
    </row>
    <row r="127" spans="1:16">
      <c r="A127" s="31">
        <v>40269</v>
      </c>
      <c r="C127" s="6">
        <v>119</v>
      </c>
      <c r="D127" s="29">
        <f t="shared" si="32"/>
        <v>2768</v>
      </c>
      <c r="E127" s="29">
        <f t="shared" si="37"/>
        <v>329392</v>
      </c>
      <c r="F127" s="29">
        <f t="shared" si="33"/>
        <v>-168910</v>
      </c>
      <c r="G127" s="34">
        <f>+Inputs!$D$3</f>
        <v>0.37951000000000001</v>
      </c>
      <c r="I127" s="27">
        <f t="shared" si="38"/>
        <v>498302</v>
      </c>
      <c r="K127" s="27">
        <f t="shared" si="34"/>
        <v>2768</v>
      </c>
      <c r="L127" s="27">
        <f t="shared" si="39"/>
        <v>329392</v>
      </c>
      <c r="M127" s="27">
        <f t="shared" si="35"/>
        <v>1050.48368</v>
      </c>
      <c r="N127" s="27">
        <f t="shared" si="36"/>
        <v>1050.48368</v>
      </c>
      <c r="O127" s="27">
        <f t="shared" si="40"/>
        <v>-64099.01987999941</v>
      </c>
      <c r="P127" s="27">
        <f t="shared" si="41"/>
        <v>64099.01987999941</v>
      </c>
    </row>
    <row r="128" spans="1:16">
      <c r="A128" s="30">
        <v>40299</v>
      </c>
      <c r="C128" s="6">
        <v>120</v>
      </c>
      <c r="D128" s="29">
        <f t="shared" si="32"/>
        <v>2768</v>
      </c>
      <c r="E128" s="29">
        <f t="shared" si="37"/>
        <v>332160</v>
      </c>
      <c r="F128" s="29">
        <f t="shared" si="33"/>
        <v>-166142</v>
      </c>
      <c r="G128" s="34">
        <f>+Inputs!$D$3</f>
        <v>0.37951000000000001</v>
      </c>
      <c r="I128" s="27">
        <f t="shared" si="38"/>
        <v>498302</v>
      </c>
      <c r="K128" s="27">
        <f t="shared" si="34"/>
        <v>2768</v>
      </c>
      <c r="L128" s="27">
        <f t="shared" si="39"/>
        <v>332160</v>
      </c>
      <c r="M128" s="27">
        <f t="shared" si="35"/>
        <v>1050.48368</v>
      </c>
      <c r="N128" s="27">
        <f t="shared" si="36"/>
        <v>1050.48368</v>
      </c>
      <c r="O128" s="27">
        <f t="shared" si="40"/>
        <v>-63048.536199999413</v>
      </c>
      <c r="P128" s="27">
        <f t="shared" si="41"/>
        <v>63048.536199999413</v>
      </c>
    </row>
    <row r="129" spans="1:16">
      <c r="A129" s="31">
        <v>40330</v>
      </c>
      <c r="C129" s="6">
        <v>121</v>
      </c>
      <c r="D129" s="29">
        <f t="shared" si="32"/>
        <v>2768</v>
      </c>
      <c r="E129" s="29">
        <f t="shared" si="37"/>
        <v>334928</v>
      </c>
      <c r="F129" s="29">
        <f t="shared" si="33"/>
        <v>-163374</v>
      </c>
      <c r="G129" s="34">
        <f>+Inputs!$D$3</f>
        <v>0.37951000000000001</v>
      </c>
      <c r="I129" s="27">
        <f t="shared" si="38"/>
        <v>498302</v>
      </c>
      <c r="K129" s="27">
        <f t="shared" si="34"/>
        <v>2768</v>
      </c>
      <c r="L129" s="27">
        <f t="shared" si="39"/>
        <v>334928</v>
      </c>
      <c r="M129" s="27">
        <f t="shared" si="35"/>
        <v>1050.48368</v>
      </c>
      <c r="N129" s="27">
        <f t="shared" si="36"/>
        <v>1050.48368</v>
      </c>
      <c r="O129" s="27">
        <f t="shared" si="40"/>
        <v>-61998.052519999415</v>
      </c>
      <c r="P129" s="27">
        <f t="shared" si="41"/>
        <v>61998.052519999415</v>
      </c>
    </row>
    <row r="130" spans="1:16">
      <c r="A130" s="30">
        <v>40360</v>
      </c>
      <c r="C130" s="6">
        <v>122</v>
      </c>
      <c r="D130" s="29">
        <f t="shared" si="32"/>
        <v>2768</v>
      </c>
      <c r="E130" s="29">
        <f t="shared" si="37"/>
        <v>337696</v>
      </c>
      <c r="F130" s="29">
        <f t="shared" si="33"/>
        <v>-160606</v>
      </c>
      <c r="G130" s="34">
        <f>+Inputs!$D$3</f>
        <v>0.37951000000000001</v>
      </c>
      <c r="I130" s="27">
        <f t="shared" si="38"/>
        <v>498302</v>
      </c>
      <c r="K130" s="27">
        <f t="shared" si="34"/>
        <v>2768</v>
      </c>
      <c r="L130" s="27">
        <f t="shared" si="39"/>
        <v>337696</v>
      </c>
      <c r="M130" s="27">
        <f t="shared" si="35"/>
        <v>1050.48368</v>
      </c>
      <c r="N130" s="27">
        <f t="shared" si="36"/>
        <v>1050.48368</v>
      </c>
      <c r="O130" s="27">
        <f t="shared" si="40"/>
        <v>-60947.568839999418</v>
      </c>
      <c r="P130" s="27">
        <f t="shared" si="41"/>
        <v>60947.568839999418</v>
      </c>
    </row>
    <row r="131" spans="1:16">
      <c r="A131" s="31">
        <v>40391</v>
      </c>
      <c r="C131" s="6">
        <v>123</v>
      </c>
      <c r="D131" s="29">
        <f t="shared" si="32"/>
        <v>2768</v>
      </c>
      <c r="E131" s="29">
        <f t="shared" si="37"/>
        <v>340464</v>
      </c>
      <c r="F131" s="29">
        <f t="shared" si="33"/>
        <v>-157838</v>
      </c>
      <c r="G131" s="34">
        <f>+Inputs!$D$3</f>
        <v>0.37951000000000001</v>
      </c>
      <c r="I131" s="27">
        <f t="shared" si="38"/>
        <v>498302</v>
      </c>
      <c r="K131" s="27">
        <f t="shared" si="34"/>
        <v>2768</v>
      </c>
      <c r="L131" s="27">
        <f t="shared" si="39"/>
        <v>340464</v>
      </c>
      <c r="M131" s="27">
        <f t="shared" si="35"/>
        <v>1050.48368</v>
      </c>
      <c r="N131" s="27">
        <f t="shared" si="36"/>
        <v>1050.48368</v>
      </c>
      <c r="O131" s="27">
        <f t="shared" si="40"/>
        <v>-59897.08515999942</v>
      </c>
      <c r="P131" s="27">
        <f t="shared" si="41"/>
        <v>59897.08515999942</v>
      </c>
    </row>
    <row r="132" spans="1:16">
      <c r="A132" s="30">
        <v>40422</v>
      </c>
      <c r="C132" s="6">
        <v>124</v>
      </c>
      <c r="D132" s="29">
        <f t="shared" si="32"/>
        <v>2768</v>
      </c>
      <c r="E132" s="29">
        <f t="shared" si="37"/>
        <v>343232</v>
      </c>
      <c r="F132" s="29">
        <f t="shared" si="33"/>
        <v>-155070</v>
      </c>
      <c r="G132" s="34">
        <f>+Inputs!$D$3</f>
        <v>0.37951000000000001</v>
      </c>
      <c r="I132" s="27">
        <f t="shared" si="38"/>
        <v>498302</v>
      </c>
      <c r="K132" s="27">
        <f t="shared" si="34"/>
        <v>2768</v>
      </c>
      <c r="L132" s="27">
        <f t="shared" si="39"/>
        <v>343232</v>
      </c>
      <c r="M132" s="27">
        <f t="shared" si="35"/>
        <v>1050.48368</v>
      </c>
      <c r="N132" s="27">
        <f t="shared" si="36"/>
        <v>1050.48368</v>
      </c>
      <c r="O132" s="27">
        <f t="shared" si="40"/>
        <v>-58846.601479999423</v>
      </c>
      <c r="P132" s="27">
        <f t="shared" si="41"/>
        <v>58846.601479999423</v>
      </c>
    </row>
    <row r="133" spans="1:16">
      <c r="A133" s="31">
        <v>40452</v>
      </c>
      <c r="C133" s="6">
        <v>125</v>
      </c>
      <c r="D133" s="29">
        <f t="shared" si="32"/>
        <v>2768</v>
      </c>
      <c r="E133" s="29">
        <f t="shared" si="37"/>
        <v>346000</v>
      </c>
      <c r="F133" s="29">
        <f t="shared" si="33"/>
        <v>-152302</v>
      </c>
      <c r="G133" s="34">
        <f>+Inputs!$D$3</f>
        <v>0.37951000000000001</v>
      </c>
      <c r="I133" s="27">
        <f t="shared" si="38"/>
        <v>498302</v>
      </c>
      <c r="K133" s="27">
        <f t="shared" si="34"/>
        <v>2768</v>
      </c>
      <c r="L133" s="27">
        <f t="shared" si="39"/>
        <v>346000</v>
      </c>
      <c r="M133" s="27">
        <f t="shared" si="35"/>
        <v>1050.48368</v>
      </c>
      <c r="N133" s="27">
        <f t="shared" si="36"/>
        <v>1050.48368</v>
      </c>
      <c r="O133" s="27">
        <f t="shared" si="40"/>
        <v>-57796.117799999425</v>
      </c>
      <c r="P133" s="27">
        <f t="shared" si="41"/>
        <v>57796.117799999425</v>
      </c>
    </row>
    <row r="134" spans="1:16">
      <c r="A134" s="30">
        <v>40483</v>
      </c>
      <c r="C134" s="6">
        <v>126</v>
      </c>
      <c r="D134" s="29">
        <f t="shared" si="32"/>
        <v>2768</v>
      </c>
      <c r="E134" s="29">
        <f t="shared" si="37"/>
        <v>348768</v>
      </c>
      <c r="F134" s="29">
        <f t="shared" si="33"/>
        <v>-149534</v>
      </c>
      <c r="G134" s="34">
        <f>+Inputs!$D$3</f>
        <v>0.37951000000000001</v>
      </c>
      <c r="I134" s="27">
        <f t="shared" si="38"/>
        <v>498302</v>
      </c>
      <c r="K134" s="27">
        <f t="shared" si="34"/>
        <v>2768</v>
      </c>
      <c r="L134" s="27">
        <f t="shared" si="39"/>
        <v>348768</v>
      </c>
      <c r="M134" s="27">
        <f t="shared" si="35"/>
        <v>1050.48368</v>
      </c>
      <c r="N134" s="27">
        <f t="shared" si="36"/>
        <v>1050.48368</v>
      </c>
      <c r="O134" s="27">
        <f t="shared" si="40"/>
        <v>-56745.634119999428</v>
      </c>
      <c r="P134" s="27">
        <f t="shared" si="41"/>
        <v>56745.634119999428</v>
      </c>
    </row>
    <row r="135" spans="1:16">
      <c r="A135" s="31">
        <v>40513</v>
      </c>
      <c r="C135" s="6">
        <v>127</v>
      </c>
      <c r="D135" s="29">
        <f t="shared" si="32"/>
        <v>2768</v>
      </c>
      <c r="E135" s="29">
        <f t="shared" si="37"/>
        <v>351536</v>
      </c>
      <c r="F135" s="29">
        <f t="shared" si="33"/>
        <v>-146766</v>
      </c>
      <c r="G135" s="34">
        <f>+Inputs!$D$3</f>
        <v>0.37951000000000001</v>
      </c>
      <c r="I135" s="27">
        <f t="shared" si="38"/>
        <v>498302</v>
      </c>
      <c r="K135" s="27">
        <f t="shared" si="34"/>
        <v>2768</v>
      </c>
      <c r="L135" s="27">
        <f t="shared" si="39"/>
        <v>351536</v>
      </c>
      <c r="M135" s="27">
        <f t="shared" si="35"/>
        <v>1050.48368</v>
      </c>
      <c r="N135" s="27">
        <f t="shared" si="36"/>
        <v>1050.48368</v>
      </c>
      <c r="O135" s="27">
        <f t="shared" si="40"/>
        <v>-55695.15043999943</v>
      </c>
      <c r="P135" s="27">
        <f t="shared" si="41"/>
        <v>55695.15043999943</v>
      </c>
    </row>
    <row r="136" spans="1:16">
      <c r="A136" s="30">
        <v>40544</v>
      </c>
      <c r="C136" s="6">
        <v>128</v>
      </c>
      <c r="D136" s="29">
        <f t="shared" si="32"/>
        <v>2768</v>
      </c>
      <c r="E136" s="29">
        <f t="shared" si="37"/>
        <v>354304</v>
      </c>
      <c r="F136" s="29">
        <f t="shared" si="33"/>
        <v>-143998</v>
      </c>
      <c r="G136" s="34">
        <f>+Inputs!$D$3</f>
        <v>0.37951000000000001</v>
      </c>
      <c r="I136" s="27">
        <f t="shared" si="38"/>
        <v>498302</v>
      </c>
      <c r="K136" s="27">
        <f t="shared" si="34"/>
        <v>2768</v>
      </c>
      <c r="L136" s="27">
        <f t="shared" si="39"/>
        <v>354304</v>
      </c>
      <c r="M136" s="27">
        <f t="shared" si="35"/>
        <v>1050.48368</v>
      </c>
      <c r="N136" s="27">
        <f t="shared" si="36"/>
        <v>1050.48368</v>
      </c>
      <c r="O136" s="27">
        <f t="shared" si="40"/>
        <v>-54644.666759999433</v>
      </c>
      <c r="P136" s="27">
        <f t="shared" si="41"/>
        <v>54644.666759999433</v>
      </c>
    </row>
    <row r="137" spans="1:16">
      <c r="A137" s="31">
        <v>40575</v>
      </c>
      <c r="C137" s="6">
        <v>129</v>
      </c>
      <c r="D137" s="29">
        <f t="shared" ref="D137:D168" si="42">ROUND(-(+$B$9/180)*1,0)</f>
        <v>2768</v>
      </c>
      <c r="E137" s="29">
        <f t="shared" si="37"/>
        <v>357072</v>
      </c>
      <c r="F137" s="29">
        <f t="shared" ref="F137:F168" si="43">$B$9+E137</f>
        <v>-141230</v>
      </c>
      <c r="G137" s="34">
        <f>+Inputs!$D$3</f>
        <v>0.37951000000000001</v>
      </c>
      <c r="I137" s="27">
        <f t="shared" si="38"/>
        <v>498302</v>
      </c>
      <c r="K137" s="27">
        <f t="shared" ref="K137:K168" si="44">D137</f>
        <v>2768</v>
      </c>
      <c r="L137" s="27">
        <f t="shared" si="39"/>
        <v>357072</v>
      </c>
      <c r="M137" s="27">
        <f t="shared" ref="M137:M168" si="45">K137*G137</f>
        <v>1050.48368</v>
      </c>
      <c r="N137" s="27">
        <f t="shared" ref="N137:N168" si="46">M137-J137</f>
        <v>1050.48368</v>
      </c>
      <c r="O137" s="27">
        <f t="shared" si="40"/>
        <v>-53594.183079999435</v>
      </c>
      <c r="P137" s="27">
        <f t="shared" si="41"/>
        <v>53594.183079999435</v>
      </c>
    </row>
    <row r="138" spans="1:16">
      <c r="A138" s="30">
        <v>40603</v>
      </c>
      <c r="C138" s="6">
        <v>130</v>
      </c>
      <c r="D138" s="29">
        <f t="shared" si="42"/>
        <v>2768</v>
      </c>
      <c r="E138" s="29">
        <f t="shared" ref="E138:E169" si="47">+E137+D138</f>
        <v>359840</v>
      </c>
      <c r="F138" s="29">
        <f t="shared" si="43"/>
        <v>-138462</v>
      </c>
      <c r="G138" s="34">
        <f>+Inputs!$D$3</f>
        <v>0.37951000000000001</v>
      </c>
      <c r="I138" s="27">
        <f t="shared" ref="I138:I169" si="48">+I137+H138</f>
        <v>498302</v>
      </c>
      <c r="K138" s="27">
        <f t="shared" si="44"/>
        <v>2768</v>
      </c>
      <c r="L138" s="27">
        <f t="shared" ref="L138:L169" si="49">+L137+K138</f>
        <v>359840</v>
      </c>
      <c r="M138" s="27">
        <f t="shared" si="45"/>
        <v>1050.48368</v>
      </c>
      <c r="N138" s="27">
        <f t="shared" si="46"/>
        <v>1050.48368</v>
      </c>
      <c r="O138" s="27">
        <f t="shared" ref="O138:O169" si="50">+O137+N138</f>
        <v>-52543.699399999437</v>
      </c>
      <c r="P138" s="27">
        <f t="shared" ref="P138:P169" si="51">P137-N138</f>
        <v>52543.699399999437</v>
      </c>
    </row>
    <row r="139" spans="1:16">
      <c r="A139" s="31">
        <v>40634</v>
      </c>
      <c r="C139" s="6">
        <v>131</v>
      </c>
      <c r="D139" s="29">
        <f t="shared" si="42"/>
        <v>2768</v>
      </c>
      <c r="E139" s="29">
        <f t="shared" si="47"/>
        <v>362608</v>
      </c>
      <c r="F139" s="29">
        <f t="shared" si="43"/>
        <v>-135694</v>
      </c>
      <c r="G139" s="34">
        <f>+Inputs!$D$3</f>
        <v>0.37951000000000001</v>
      </c>
      <c r="I139" s="27">
        <f t="shared" si="48"/>
        <v>498302</v>
      </c>
      <c r="K139" s="27">
        <f t="shared" si="44"/>
        <v>2768</v>
      </c>
      <c r="L139" s="27">
        <f t="shared" si="49"/>
        <v>362608</v>
      </c>
      <c r="M139" s="27">
        <f t="shared" si="45"/>
        <v>1050.48368</v>
      </c>
      <c r="N139" s="27">
        <f t="shared" si="46"/>
        <v>1050.48368</v>
      </c>
      <c r="O139" s="27">
        <f t="shared" si="50"/>
        <v>-51493.21571999944</v>
      </c>
      <c r="P139" s="27">
        <f t="shared" si="51"/>
        <v>51493.21571999944</v>
      </c>
    </row>
    <row r="140" spans="1:16">
      <c r="A140" s="30">
        <v>40664</v>
      </c>
      <c r="C140" s="6">
        <v>132</v>
      </c>
      <c r="D140" s="29">
        <f t="shared" si="42"/>
        <v>2768</v>
      </c>
      <c r="E140" s="29">
        <f t="shared" si="47"/>
        <v>365376</v>
      </c>
      <c r="F140" s="29">
        <f t="shared" si="43"/>
        <v>-132926</v>
      </c>
      <c r="G140" s="34">
        <f>+Inputs!$D$3</f>
        <v>0.37951000000000001</v>
      </c>
      <c r="I140" s="27">
        <f t="shared" si="48"/>
        <v>498302</v>
      </c>
      <c r="K140" s="27">
        <f t="shared" si="44"/>
        <v>2768</v>
      </c>
      <c r="L140" s="27">
        <f t="shared" si="49"/>
        <v>365376</v>
      </c>
      <c r="M140" s="27">
        <f t="shared" si="45"/>
        <v>1050.48368</v>
      </c>
      <c r="N140" s="27">
        <f t="shared" si="46"/>
        <v>1050.48368</v>
      </c>
      <c r="O140" s="27">
        <f t="shared" si="50"/>
        <v>-50442.732039999442</v>
      </c>
      <c r="P140" s="27">
        <f t="shared" si="51"/>
        <v>50442.732039999442</v>
      </c>
    </row>
    <row r="141" spans="1:16">
      <c r="A141" s="31">
        <v>40695</v>
      </c>
      <c r="C141" s="6">
        <v>133</v>
      </c>
      <c r="D141" s="29">
        <f t="shared" si="42"/>
        <v>2768</v>
      </c>
      <c r="E141" s="29">
        <f t="shared" si="47"/>
        <v>368144</v>
      </c>
      <c r="F141" s="29">
        <f t="shared" si="43"/>
        <v>-130158</v>
      </c>
      <c r="G141" s="34">
        <f>+Inputs!$D$3</f>
        <v>0.37951000000000001</v>
      </c>
      <c r="I141" s="27">
        <f t="shared" si="48"/>
        <v>498302</v>
      </c>
      <c r="K141" s="27">
        <f t="shared" si="44"/>
        <v>2768</v>
      </c>
      <c r="L141" s="27">
        <f t="shared" si="49"/>
        <v>368144</v>
      </c>
      <c r="M141" s="27">
        <f t="shared" si="45"/>
        <v>1050.48368</v>
      </c>
      <c r="N141" s="27">
        <f t="shared" si="46"/>
        <v>1050.48368</v>
      </c>
      <c r="O141" s="27">
        <f t="shared" si="50"/>
        <v>-49392.248359999445</v>
      </c>
      <c r="P141" s="27">
        <f t="shared" si="51"/>
        <v>49392.248359999445</v>
      </c>
    </row>
    <row r="142" spans="1:16">
      <c r="A142" s="30">
        <v>40725</v>
      </c>
      <c r="C142" s="6">
        <v>134</v>
      </c>
      <c r="D142" s="29">
        <f t="shared" si="42"/>
        <v>2768</v>
      </c>
      <c r="E142" s="29">
        <f t="shared" si="47"/>
        <v>370912</v>
      </c>
      <c r="F142" s="29">
        <f t="shared" si="43"/>
        <v>-127390</v>
      </c>
      <c r="G142" s="34">
        <f>+Inputs!$D$3</f>
        <v>0.37951000000000001</v>
      </c>
      <c r="I142" s="27">
        <f t="shared" si="48"/>
        <v>498302</v>
      </c>
      <c r="K142" s="27">
        <f t="shared" si="44"/>
        <v>2768</v>
      </c>
      <c r="L142" s="27">
        <f t="shared" si="49"/>
        <v>370912</v>
      </c>
      <c r="M142" s="27">
        <f t="shared" si="45"/>
        <v>1050.48368</v>
      </c>
      <c r="N142" s="27">
        <f t="shared" si="46"/>
        <v>1050.48368</v>
      </c>
      <c r="O142" s="27">
        <f t="shared" si="50"/>
        <v>-48341.764679999447</v>
      </c>
      <c r="P142" s="27">
        <f t="shared" si="51"/>
        <v>48341.764679999447</v>
      </c>
    </row>
    <row r="143" spans="1:16">
      <c r="A143" s="31">
        <v>40756</v>
      </c>
      <c r="C143" s="6">
        <v>135</v>
      </c>
      <c r="D143" s="29">
        <f t="shared" si="42"/>
        <v>2768</v>
      </c>
      <c r="E143" s="29">
        <f t="shared" si="47"/>
        <v>373680</v>
      </c>
      <c r="F143" s="29">
        <f t="shared" si="43"/>
        <v>-124622</v>
      </c>
      <c r="G143" s="34">
        <f>+Inputs!$D$3</f>
        <v>0.37951000000000001</v>
      </c>
      <c r="I143" s="27">
        <f t="shared" si="48"/>
        <v>498302</v>
      </c>
      <c r="K143" s="27">
        <f t="shared" si="44"/>
        <v>2768</v>
      </c>
      <c r="L143" s="27">
        <f t="shared" si="49"/>
        <v>373680</v>
      </c>
      <c r="M143" s="27">
        <f t="shared" si="45"/>
        <v>1050.48368</v>
      </c>
      <c r="N143" s="27">
        <f t="shared" si="46"/>
        <v>1050.48368</v>
      </c>
      <c r="O143" s="27">
        <f t="shared" si="50"/>
        <v>-47291.28099999945</v>
      </c>
      <c r="P143" s="27">
        <f t="shared" si="51"/>
        <v>47291.28099999945</v>
      </c>
    </row>
    <row r="144" spans="1:16">
      <c r="A144" s="30">
        <v>40787</v>
      </c>
      <c r="C144" s="6">
        <v>136</v>
      </c>
      <c r="D144" s="29">
        <f t="shared" si="42"/>
        <v>2768</v>
      </c>
      <c r="E144" s="29">
        <f t="shared" si="47"/>
        <v>376448</v>
      </c>
      <c r="F144" s="29">
        <f t="shared" si="43"/>
        <v>-121854</v>
      </c>
      <c r="G144" s="34">
        <f>+Inputs!$D$3</f>
        <v>0.37951000000000001</v>
      </c>
      <c r="I144" s="27">
        <f t="shared" si="48"/>
        <v>498302</v>
      </c>
      <c r="K144" s="27">
        <f t="shared" si="44"/>
        <v>2768</v>
      </c>
      <c r="L144" s="27">
        <f t="shared" si="49"/>
        <v>376448</v>
      </c>
      <c r="M144" s="27">
        <f t="shared" si="45"/>
        <v>1050.48368</v>
      </c>
      <c r="N144" s="27">
        <f t="shared" si="46"/>
        <v>1050.48368</v>
      </c>
      <c r="O144" s="27">
        <f t="shared" si="50"/>
        <v>-46240.797319999452</v>
      </c>
      <c r="P144" s="27">
        <f t="shared" si="51"/>
        <v>46240.797319999452</v>
      </c>
    </row>
    <row r="145" spans="1:16">
      <c r="A145" s="31">
        <v>40817</v>
      </c>
      <c r="C145" s="6">
        <v>137</v>
      </c>
      <c r="D145" s="29">
        <f t="shared" si="42"/>
        <v>2768</v>
      </c>
      <c r="E145" s="29">
        <f t="shared" si="47"/>
        <v>379216</v>
      </c>
      <c r="F145" s="29">
        <f t="shared" si="43"/>
        <v>-119086</v>
      </c>
      <c r="G145" s="34">
        <f>+Inputs!$D$3</f>
        <v>0.37951000000000001</v>
      </c>
      <c r="I145" s="27">
        <f t="shared" si="48"/>
        <v>498302</v>
      </c>
      <c r="K145" s="27">
        <f t="shared" si="44"/>
        <v>2768</v>
      </c>
      <c r="L145" s="27">
        <f t="shared" si="49"/>
        <v>379216</v>
      </c>
      <c r="M145" s="27">
        <f t="shared" si="45"/>
        <v>1050.48368</v>
      </c>
      <c r="N145" s="27">
        <f t="shared" si="46"/>
        <v>1050.48368</v>
      </c>
      <c r="O145" s="27">
        <f t="shared" si="50"/>
        <v>-45190.313639999455</v>
      </c>
      <c r="P145" s="27">
        <f t="shared" si="51"/>
        <v>45190.313639999455</v>
      </c>
    </row>
    <row r="146" spans="1:16">
      <c r="A146" s="30">
        <v>40848</v>
      </c>
      <c r="C146" s="6">
        <v>138</v>
      </c>
      <c r="D146" s="29">
        <f t="shared" si="42"/>
        <v>2768</v>
      </c>
      <c r="E146" s="29">
        <f t="shared" si="47"/>
        <v>381984</v>
      </c>
      <c r="F146" s="29">
        <f t="shared" si="43"/>
        <v>-116318</v>
      </c>
      <c r="G146" s="34">
        <f>+Inputs!$D$3</f>
        <v>0.37951000000000001</v>
      </c>
      <c r="I146" s="27">
        <f t="shared" si="48"/>
        <v>498302</v>
      </c>
      <c r="K146" s="27">
        <f t="shared" si="44"/>
        <v>2768</v>
      </c>
      <c r="L146" s="27">
        <f t="shared" si="49"/>
        <v>381984</v>
      </c>
      <c r="M146" s="27">
        <f t="shared" si="45"/>
        <v>1050.48368</v>
      </c>
      <c r="N146" s="27">
        <f t="shared" si="46"/>
        <v>1050.48368</v>
      </c>
      <c r="O146" s="27">
        <f t="shared" si="50"/>
        <v>-44139.829959999457</v>
      </c>
      <c r="P146" s="27">
        <f t="shared" si="51"/>
        <v>44139.829959999457</v>
      </c>
    </row>
    <row r="147" spans="1:16">
      <c r="A147" s="31">
        <v>40878</v>
      </c>
      <c r="C147" s="6">
        <v>139</v>
      </c>
      <c r="D147" s="29">
        <f t="shared" si="42"/>
        <v>2768</v>
      </c>
      <c r="E147" s="29">
        <f t="shared" si="47"/>
        <v>384752</v>
      </c>
      <c r="F147" s="29">
        <f t="shared" si="43"/>
        <v>-113550</v>
      </c>
      <c r="G147" s="34">
        <f>+Inputs!$D$3</f>
        <v>0.37951000000000001</v>
      </c>
      <c r="I147" s="27">
        <f t="shared" si="48"/>
        <v>498302</v>
      </c>
      <c r="K147" s="27">
        <f t="shared" si="44"/>
        <v>2768</v>
      </c>
      <c r="L147" s="27">
        <f t="shared" si="49"/>
        <v>384752</v>
      </c>
      <c r="M147" s="27">
        <f t="shared" si="45"/>
        <v>1050.48368</v>
      </c>
      <c r="N147" s="27">
        <f t="shared" si="46"/>
        <v>1050.48368</v>
      </c>
      <c r="O147" s="27">
        <f t="shared" si="50"/>
        <v>-43089.34627999946</v>
      </c>
      <c r="P147" s="27">
        <f t="shared" si="51"/>
        <v>43089.34627999946</v>
      </c>
    </row>
    <row r="148" spans="1:16">
      <c r="A148" s="30">
        <v>40909</v>
      </c>
      <c r="C148" s="6">
        <v>140</v>
      </c>
      <c r="D148" s="29">
        <f t="shared" si="42"/>
        <v>2768</v>
      </c>
      <c r="E148" s="29">
        <f t="shared" si="47"/>
        <v>387520</v>
      </c>
      <c r="F148" s="29">
        <f t="shared" si="43"/>
        <v>-110782</v>
      </c>
      <c r="G148" s="34">
        <f>+Inputs!$D$3</f>
        <v>0.37951000000000001</v>
      </c>
      <c r="I148" s="27">
        <f t="shared" si="48"/>
        <v>498302</v>
      </c>
      <c r="K148" s="27">
        <f t="shared" si="44"/>
        <v>2768</v>
      </c>
      <c r="L148" s="27">
        <f t="shared" si="49"/>
        <v>387520</v>
      </c>
      <c r="M148" s="27">
        <f t="shared" si="45"/>
        <v>1050.48368</v>
      </c>
      <c r="N148" s="27">
        <f t="shared" si="46"/>
        <v>1050.48368</v>
      </c>
      <c r="O148" s="27">
        <f t="shared" si="50"/>
        <v>-42038.862599999462</v>
      </c>
      <c r="P148" s="27">
        <f t="shared" si="51"/>
        <v>42038.862599999462</v>
      </c>
    </row>
    <row r="149" spans="1:16">
      <c r="A149" s="31">
        <v>40940</v>
      </c>
      <c r="C149" s="6">
        <v>141</v>
      </c>
      <c r="D149" s="29">
        <f t="shared" si="42"/>
        <v>2768</v>
      </c>
      <c r="E149" s="29">
        <f t="shared" si="47"/>
        <v>390288</v>
      </c>
      <c r="F149" s="29">
        <f t="shared" si="43"/>
        <v>-108014</v>
      </c>
      <c r="G149" s="34">
        <f>+Inputs!$D$3</f>
        <v>0.37951000000000001</v>
      </c>
      <c r="I149" s="27">
        <f t="shared" si="48"/>
        <v>498302</v>
      </c>
      <c r="K149" s="27">
        <f t="shared" si="44"/>
        <v>2768</v>
      </c>
      <c r="L149" s="27">
        <f t="shared" si="49"/>
        <v>390288</v>
      </c>
      <c r="M149" s="27">
        <f t="shared" si="45"/>
        <v>1050.48368</v>
      </c>
      <c r="N149" s="27">
        <f t="shared" si="46"/>
        <v>1050.48368</v>
      </c>
      <c r="O149" s="27">
        <f t="shared" si="50"/>
        <v>-40988.378919999464</v>
      </c>
      <c r="P149" s="27">
        <f t="shared" si="51"/>
        <v>40988.378919999464</v>
      </c>
    </row>
    <row r="150" spans="1:16">
      <c r="A150" s="30">
        <v>40969</v>
      </c>
      <c r="C150" s="6">
        <v>142</v>
      </c>
      <c r="D150" s="29">
        <f t="shared" si="42"/>
        <v>2768</v>
      </c>
      <c r="E150" s="29">
        <f t="shared" si="47"/>
        <v>393056</v>
      </c>
      <c r="F150" s="29">
        <f t="shared" si="43"/>
        <v>-105246</v>
      </c>
      <c r="G150" s="34">
        <f>+Inputs!$D$3</f>
        <v>0.37951000000000001</v>
      </c>
      <c r="I150" s="27">
        <f t="shared" si="48"/>
        <v>498302</v>
      </c>
      <c r="K150" s="27">
        <f t="shared" si="44"/>
        <v>2768</v>
      </c>
      <c r="L150" s="27">
        <f t="shared" si="49"/>
        <v>393056</v>
      </c>
      <c r="M150" s="27">
        <f t="shared" si="45"/>
        <v>1050.48368</v>
      </c>
      <c r="N150" s="27">
        <f t="shared" si="46"/>
        <v>1050.48368</v>
      </c>
      <c r="O150" s="27">
        <f t="shared" si="50"/>
        <v>-39937.895239999467</v>
      </c>
      <c r="P150" s="27">
        <f t="shared" si="51"/>
        <v>39937.895239999467</v>
      </c>
    </row>
    <row r="151" spans="1:16">
      <c r="A151" s="31">
        <v>41000</v>
      </c>
      <c r="C151" s="6">
        <v>143</v>
      </c>
      <c r="D151" s="29">
        <f t="shared" si="42"/>
        <v>2768</v>
      </c>
      <c r="E151" s="29">
        <f t="shared" si="47"/>
        <v>395824</v>
      </c>
      <c r="F151" s="29">
        <f t="shared" si="43"/>
        <v>-102478</v>
      </c>
      <c r="G151" s="34">
        <f>+Inputs!$D$3</f>
        <v>0.37951000000000001</v>
      </c>
      <c r="I151" s="27">
        <f t="shared" si="48"/>
        <v>498302</v>
      </c>
      <c r="K151" s="27">
        <f t="shared" si="44"/>
        <v>2768</v>
      </c>
      <c r="L151" s="27">
        <f t="shared" si="49"/>
        <v>395824</v>
      </c>
      <c r="M151" s="27">
        <f t="shared" si="45"/>
        <v>1050.48368</v>
      </c>
      <c r="N151" s="27">
        <f t="shared" si="46"/>
        <v>1050.48368</v>
      </c>
      <c r="O151" s="27">
        <f t="shared" si="50"/>
        <v>-38887.411559999469</v>
      </c>
      <c r="P151" s="27">
        <f t="shared" si="51"/>
        <v>38887.411559999469</v>
      </c>
    </row>
    <row r="152" spans="1:16">
      <c r="A152" s="30">
        <v>41030</v>
      </c>
      <c r="C152" s="6">
        <v>144</v>
      </c>
      <c r="D152" s="29">
        <f t="shared" si="42"/>
        <v>2768</v>
      </c>
      <c r="E152" s="29">
        <f t="shared" si="47"/>
        <v>398592</v>
      </c>
      <c r="F152" s="29">
        <f t="shared" si="43"/>
        <v>-99710</v>
      </c>
      <c r="G152" s="34">
        <f>+Inputs!$D$3</f>
        <v>0.37951000000000001</v>
      </c>
      <c r="I152" s="27">
        <f t="shared" si="48"/>
        <v>498302</v>
      </c>
      <c r="K152" s="27">
        <f t="shared" si="44"/>
        <v>2768</v>
      </c>
      <c r="L152" s="27">
        <f t="shared" si="49"/>
        <v>398592</v>
      </c>
      <c r="M152" s="27">
        <f t="shared" si="45"/>
        <v>1050.48368</v>
      </c>
      <c r="N152" s="27">
        <f t="shared" si="46"/>
        <v>1050.48368</v>
      </c>
      <c r="O152" s="27">
        <f t="shared" si="50"/>
        <v>-37836.927879999472</v>
      </c>
      <c r="P152" s="27">
        <f t="shared" si="51"/>
        <v>37836.927879999472</v>
      </c>
    </row>
    <row r="153" spans="1:16">
      <c r="A153" s="31">
        <v>41061</v>
      </c>
      <c r="C153" s="6">
        <v>145</v>
      </c>
      <c r="D153" s="29">
        <f t="shared" si="42"/>
        <v>2768</v>
      </c>
      <c r="E153" s="29">
        <f t="shared" si="47"/>
        <v>401360</v>
      </c>
      <c r="F153" s="29">
        <f t="shared" si="43"/>
        <v>-96942</v>
      </c>
      <c r="G153" s="34">
        <f>+Inputs!$D$3</f>
        <v>0.37951000000000001</v>
      </c>
      <c r="I153" s="27">
        <f t="shared" si="48"/>
        <v>498302</v>
      </c>
      <c r="K153" s="27">
        <f t="shared" si="44"/>
        <v>2768</v>
      </c>
      <c r="L153" s="27">
        <f t="shared" si="49"/>
        <v>401360</v>
      </c>
      <c r="M153" s="27">
        <f t="shared" si="45"/>
        <v>1050.48368</v>
      </c>
      <c r="N153" s="27">
        <f t="shared" si="46"/>
        <v>1050.48368</v>
      </c>
      <c r="O153" s="27">
        <f t="shared" si="50"/>
        <v>-36786.444199999474</v>
      </c>
      <c r="P153" s="27">
        <f t="shared" si="51"/>
        <v>36786.444199999474</v>
      </c>
    </row>
    <row r="154" spans="1:16">
      <c r="A154" s="30">
        <v>41091</v>
      </c>
      <c r="C154" s="6">
        <v>146</v>
      </c>
      <c r="D154" s="29">
        <f t="shared" si="42"/>
        <v>2768</v>
      </c>
      <c r="E154" s="29">
        <f t="shared" si="47"/>
        <v>404128</v>
      </c>
      <c r="F154" s="29">
        <f t="shared" si="43"/>
        <v>-94174</v>
      </c>
      <c r="G154" s="34">
        <f>+Inputs!$D$3</f>
        <v>0.37951000000000001</v>
      </c>
      <c r="I154" s="27">
        <f t="shared" si="48"/>
        <v>498302</v>
      </c>
      <c r="K154" s="27">
        <f t="shared" si="44"/>
        <v>2768</v>
      </c>
      <c r="L154" s="27">
        <f t="shared" si="49"/>
        <v>404128</v>
      </c>
      <c r="M154" s="27">
        <f t="shared" si="45"/>
        <v>1050.48368</v>
      </c>
      <c r="N154" s="27">
        <f t="shared" si="46"/>
        <v>1050.48368</v>
      </c>
      <c r="O154" s="27">
        <f t="shared" si="50"/>
        <v>-35735.960519999477</v>
      </c>
      <c r="P154" s="27">
        <f t="shared" si="51"/>
        <v>35735.960519999477</v>
      </c>
    </row>
    <row r="155" spans="1:16">
      <c r="A155" s="31">
        <v>41122</v>
      </c>
      <c r="C155" s="6">
        <v>147</v>
      </c>
      <c r="D155" s="29">
        <f t="shared" si="42"/>
        <v>2768</v>
      </c>
      <c r="E155" s="29">
        <f t="shared" si="47"/>
        <v>406896</v>
      </c>
      <c r="F155" s="29">
        <f t="shared" si="43"/>
        <v>-91406</v>
      </c>
      <c r="G155" s="34">
        <f>+Inputs!$D$3</f>
        <v>0.37951000000000001</v>
      </c>
      <c r="I155" s="27">
        <f t="shared" si="48"/>
        <v>498302</v>
      </c>
      <c r="K155" s="27">
        <f t="shared" si="44"/>
        <v>2768</v>
      </c>
      <c r="L155" s="27">
        <f t="shared" si="49"/>
        <v>406896</v>
      </c>
      <c r="M155" s="27">
        <f t="shared" si="45"/>
        <v>1050.48368</v>
      </c>
      <c r="N155" s="27">
        <f t="shared" si="46"/>
        <v>1050.48368</v>
      </c>
      <c r="O155" s="27">
        <f t="shared" si="50"/>
        <v>-34685.476839999479</v>
      </c>
      <c r="P155" s="27">
        <f t="shared" si="51"/>
        <v>34685.476839999479</v>
      </c>
    </row>
    <row r="156" spans="1:16">
      <c r="A156" s="30">
        <v>41153</v>
      </c>
      <c r="C156" s="6">
        <v>148</v>
      </c>
      <c r="D156" s="29">
        <f t="shared" si="42"/>
        <v>2768</v>
      </c>
      <c r="E156" s="29">
        <f t="shared" si="47"/>
        <v>409664</v>
      </c>
      <c r="F156" s="29">
        <f t="shared" si="43"/>
        <v>-88638</v>
      </c>
      <c r="G156" s="34">
        <f>+Inputs!$D$3</f>
        <v>0.37951000000000001</v>
      </c>
      <c r="I156" s="27">
        <f t="shared" si="48"/>
        <v>498302</v>
      </c>
      <c r="K156" s="27">
        <f t="shared" si="44"/>
        <v>2768</v>
      </c>
      <c r="L156" s="27">
        <f t="shared" si="49"/>
        <v>409664</v>
      </c>
      <c r="M156" s="27">
        <f t="shared" si="45"/>
        <v>1050.48368</v>
      </c>
      <c r="N156" s="27">
        <f t="shared" si="46"/>
        <v>1050.48368</v>
      </c>
      <c r="O156" s="27">
        <f t="shared" si="50"/>
        <v>-33634.993159999482</v>
      </c>
      <c r="P156" s="27">
        <f t="shared" si="51"/>
        <v>33634.993159999482</v>
      </c>
    </row>
    <row r="157" spans="1:16">
      <c r="A157" s="31">
        <v>41183</v>
      </c>
      <c r="C157" s="6">
        <v>149</v>
      </c>
      <c r="D157" s="29">
        <f t="shared" si="42"/>
        <v>2768</v>
      </c>
      <c r="E157" s="29">
        <f t="shared" si="47"/>
        <v>412432</v>
      </c>
      <c r="F157" s="29">
        <f t="shared" si="43"/>
        <v>-85870</v>
      </c>
      <c r="G157" s="34">
        <f>+Inputs!$D$3</f>
        <v>0.37951000000000001</v>
      </c>
      <c r="I157" s="27">
        <f t="shared" si="48"/>
        <v>498302</v>
      </c>
      <c r="K157" s="27">
        <f t="shared" si="44"/>
        <v>2768</v>
      </c>
      <c r="L157" s="27">
        <f t="shared" si="49"/>
        <v>412432</v>
      </c>
      <c r="M157" s="27">
        <f t="shared" si="45"/>
        <v>1050.48368</v>
      </c>
      <c r="N157" s="27">
        <f t="shared" si="46"/>
        <v>1050.48368</v>
      </c>
      <c r="O157" s="27">
        <f t="shared" si="50"/>
        <v>-32584.50947999948</v>
      </c>
      <c r="P157" s="27">
        <f t="shared" si="51"/>
        <v>32584.50947999948</v>
      </c>
    </row>
    <row r="158" spans="1:16">
      <c r="A158" s="30">
        <v>41214</v>
      </c>
      <c r="C158" s="6">
        <v>150</v>
      </c>
      <c r="D158" s="29">
        <f t="shared" si="42"/>
        <v>2768</v>
      </c>
      <c r="E158" s="29">
        <f t="shared" si="47"/>
        <v>415200</v>
      </c>
      <c r="F158" s="29">
        <f t="shared" si="43"/>
        <v>-83102</v>
      </c>
      <c r="G158" s="34">
        <f>+Inputs!$D$3</f>
        <v>0.37951000000000001</v>
      </c>
      <c r="I158" s="27">
        <f t="shared" si="48"/>
        <v>498302</v>
      </c>
      <c r="K158" s="27">
        <f t="shared" si="44"/>
        <v>2768</v>
      </c>
      <c r="L158" s="27">
        <f t="shared" si="49"/>
        <v>415200</v>
      </c>
      <c r="M158" s="27">
        <f t="shared" si="45"/>
        <v>1050.48368</v>
      </c>
      <c r="N158" s="27">
        <f t="shared" si="46"/>
        <v>1050.48368</v>
      </c>
      <c r="O158" s="27">
        <f t="shared" si="50"/>
        <v>-31534.025799999479</v>
      </c>
      <c r="P158" s="27">
        <f t="shared" si="51"/>
        <v>31534.025799999479</v>
      </c>
    </row>
    <row r="159" spans="1:16">
      <c r="A159" s="31">
        <v>41244</v>
      </c>
      <c r="C159" s="6">
        <v>151</v>
      </c>
      <c r="D159" s="29">
        <f t="shared" si="42"/>
        <v>2768</v>
      </c>
      <c r="E159" s="29">
        <f t="shared" si="47"/>
        <v>417968</v>
      </c>
      <c r="F159" s="29">
        <f t="shared" si="43"/>
        <v>-80334</v>
      </c>
      <c r="G159" s="34">
        <f>+Inputs!$D$3</f>
        <v>0.37951000000000001</v>
      </c>
      <c r="I159" s="27">
        <f t="shared" si="48"/>
        <v>498302</v>
      </c>
      <c r="K159" s="27">
        <f t="shared" si="44"/>
        <v>2768</v>
      </c>
      <c r="L159" s="27">
        <f t="shared" si="49"/>
        <v>417968</v>
      </c>
      <c r="M159" s="27">
        <f t="shared" si="45"/>
        <v>1050.48368</v>
      </c>
      <c r="N159" s="27">
        <f t="shared" si="46"/>
        <v>1050.48368</v>
      </c>
      <c r="O159" s="27">
        <f t="shared" si="50"/>
        <v>-30483.542119999478</v>
      </c>
      <c r="P159" s="27">
        <f t="shared" si="51"/>
        <v>30483.542119999478</v>
      </c>
    </row>
    <row r="160" spans="1:16">
      <c r="A160" s="30">
        <v>41275</v>
      </c>
      <c r="C160" s="6">
        <v>152</v>
      </c>
      <c r="D160" s="29">
        <f t="shared" si="42"/>
        <v>2768</v>
      </c>
      <c r="E160" s="29">
        <f t="shared" si="47"/>
        <v>420736</v>
      </c>
      <c r="F160" s="29">
        <f t="shared" si="43"/>
        <v>-77566</v>
      </c>
      <c r="G160" s="34">
        <f>+Inputs!$D$3</f>
        <v>0.37951000000000001</v>
      </c>
      <c r="I160" s="27">
        <f t="shared" si="48"/>
        <v>498302</v>
      </c>
      <c r="K160" s="27">
        <f t="shared" si="44"/>
        <v>2768</v>
      </c>
      <c r="L160" s="27">
        <f t="shared" si="49"/>
        <v>420736</v>
      </c>
      <c r="M160" s="27">
        <f t="shared" si="45"/>
        <v>1050.48368</v>
      </c>
      <c r="N160" s="27">
        <f t="shared" si="46"/>
        <v>1050.48368</v>
      </c>
      <c r="O160" s="27">
        <f t="shared" si="50"/>
        <v>-29433.058439999477</v>
      </c>
      <c r="P160" s="27">
        <f t="shared" si="51"/>
        <v>29433.058439999477</v>
      </c>
    </row>
    <row r="161" spans="1:16">
      <c r="A161" s="31">
        <v>41306</v>
      </c>
      <c r="C161" s="6">
        <v>153</v>
      </c>
      <c r="D161" s="29">
        <f t="shared" si="42"/>
        <v>2768</v>
      </c>
      <c r="E161" s="29">
        <f t="shared" si="47"/>
        <v>423504</v>
      </c>
      <c r="F161" s="29">
        <f t="shared" si="43"/>
        <v>-74798</v>
      </c>
      <c r="G161" s="34">
        <f>+Inputs!$D$3</f>
        <v>0.37951000000000001</v>
      </c>
      <c r="I161" s="27">
        <f t="shared" si="48"/>
        <v>498302</v>
      </c>
      <c r="K161" s="27">
        <f t="shared" si="44"/>
        <v>2768</v>
      </c>
      <c r="L161" s="27">
        <f t="shared" si="49"/>
        <v>423504</v>
      </c>
      <c r="M161" s="27">
        <f t="shared" si="45"/>
        <v>1050.48368</v>
      </c>
      <c r="N161" s="27">
        <f t="shared" si="46"/>
        <v>1050.48368</v>
      </c>
      <c r="O161" s="27">
        <f t="shared" si="50"/>
        <v>-28382.574759999476</v>
      </c>
      <c r="P161" s="27">
        <f t="shared" si="51"/>
        <v>28382.574759999476</v>
      </c>
    </row>
    <row r="162" spans="1:16">
      <c r="A162" s="30">
        <v>41334</v>
      </c>
      <c r="C162" s="6">
        <v>154</v>
      </c>
      <c r="D162" s="29">
        <f t="shared" si="42"/>
        <v>2768</v>
      </c>
      <c r="E162" s="29">
        <f t="shared" si="47"/>
        <v>426272</v>
      </c>
      <c r="F162" s="29">
        <f t="shared" si="43"/>
        <v>-72030</v>
      </c>
      <c r="G162" s="34">
        <f>+Inputs!$D$3</f>
        <v>0.37951000000000001</v>
      </c>
      <c r="I162" s="27">
        <f t="shared" si="48"/>
        <v>498302</v>
      </c>
      <c r="K162" s="27">
        <f t="shared" si="44"/>
        <v>2768</v>
      </c>
      <c r="L162" s="27">
        <f t="shared" si="49"/>
        <v>426272</v>
      </c>
      <c r="M162" s="27">
        <f t="shared" si="45"/>
        <v>1050.48368</v>
      </c>
      <c r="N162" s="27">
        <f t="shared" si="46"/>
        <v>1050.48368</v>
      </c>
      <c r="O162" s="27">
        <f t="shared" si="50"/>
        <v>-27332.091079999474</v>
      </c>
      <c r="P162" s="27">
        <f t="shared" si="51"/>
        <v>27332.091079999474</v>
      </c>
    </row>
    <row r="163" spans="1:16">
      <c r="A163" s="31">
        <v>41365</v>
      </c>
      <c r="C163" s="6">
        <v>155</v>
      </c>
      <c r="D163" s="29">
        <f t="shared" si="42"/>
        <v>2768</v>
      </c>
      <c r="E163" s="29">
        <f t="shared" si="47"/>
        <v>429040</v>
      </c>
      <c r="F163" s="29">
        <f t="shared" si="43"/>
        <v>-69262</v>
      </c>
      <c r="G163" s="34">
        <f>+Inputs!$D$3</f>
        <v>0.37951000000000001</v>
      </c>
      <c r="I163" s="27">
        <f t="shared" si="48"/>
        <v>498302</v>
      </c>
      <c r="K163" s="27">
        <f t="shared" si="44"/>
        <v>2768</v>
      </c>
      <c r="L163" s="27">
        <f t="shared" si="49"/>
        <v>429040</v>
      </c>
      <c r="M163" s="27">
        <f t="shared" si="45"/>
        <v>1050.48368</v>
      </c>
      <c r="N163" s="27">
        <f t="shared" si="46"/>
        <v>1050.48368</v>
      </c>
      <c r="O163" s="27">
        <f t="shared" si="50"/>
        <v>-26281.607399999473</v>
      </c>
      <c r="P163" s="27">
        <f t="shared" si="51"/>
        <v>26281.607399999473</v>
      </c>
    </row>
    <row r="164" spans="1:16">
      <c r="A164" s="30">
        <v>41395</v>
      </c>
      <c r="C164" s="6">
        <v>156</v>
      </c>
      <c r="D164" s="29">
        <f t="shared" si="42"/>
        <v>2768</v>
      </c>
      <c r="E164" s="29">
        <f t="shared" si="47"/>
        <v>431808</v>
      </c>
      <c r="F164" s="29">
        <f t="shared" si="43"/>
        <v>-66494</v>
      </c>
      <c r="G164" s="34">
        <f>+Inputs!$D$3</f>
        <v>0.37951000000000001</v>
      </c>
      <c r="I164" s="27">
        <f t="shared" si="48"/>
        <v>498302</v>
      </c>
      <c r="K164" s="27">
        <f t="shared" si="44"/>
        <v>2768</v>
      </c>
      <c r="L164" s="27">
        <f t="shared" si="49"/>
        <v>431808</v>
      </c>
      <c r="M164" s="27">
        <f t="shared" si="45"/>
        <v>1050.48368</v>
      </c>
      <c r="N164" s="27">
        <f t="shared" si="46"/>
        <v>1050.48368</v>
      </c>
      <c r="O164" s="27">
        <f t="shared" si="50"/>
        <v>-25231.123719999472</v>
      </c>
      <c r="P164" s="27">
        <f t="shared" si="51"/>
        <v>25231.123719999472</v>
      </c>
    </row>
    <row r="165" spans="1:16">
      <c r="A165" s="31">
        <v>41426</v>
      </c>
      <c r="C165" s="6">
        <v>157</v>
      </c>
      <c r="D165" s="29">
        <f t="shared" si="42"/>
        <v>2768</v>
      </c>
      <c r="E165" s="29">
        <f t="shared" si="47"/>
        <v>434576</v>
      </c>
      <c r="F165" s="29">
        <f t="shared" si="43"/>
        <v>-63726</v>
      </c>
      <c r="G165" s="34">
        <f>+Inputs!$D$3</f>
        <v>0.37951000000000001</v>
      </c>
      <c r="I165" s="27">
        <f t="shared" si="48"/>
        <v>498302</v>
      </c>
      <c r="K165" s="27">
        <f t="shared" si="44"/>
        <v>2768</v>
      </c>
      <c r="L165" s="27">
        <f t="shared" si="49"/>
        <v>434576</v>
      </c>
      <c r="M165" s="27">
        <f t="shared" si="45"/>
        <v>1050.48368</v>
      </c>
      <c r="N165" s="27">
        <f t="shared" si="46"/>
        <v>1050.48368</v>
      </c>
      <c r="O165" s="27">
        <f t="shared" si="50"/>
        <v>-24180.640039999471</v>
      </c>
      <c r="P165" s="27">
        <f t="shared" si="51"/>
        <v>24180.640039999471</v>
      </c>
    </row>
    <row r="166" spans="1:16">
      <c r="A166" s="30">
        <v>41456</v>
      </c>
      <c r="C166" s="6">
        <v>158</v>
      </c>
      <c r="D166" s="29">
        <f t="shared" si="42"/>
        <v>2768</v>
      </c>
      <c r="E166" s="29">
        <f t="shared" si="47"/>
        <v>437344</v>
      </c>
      <c r="F166" s="29">
        <f t="shared" si="43"/>
        <v>-60958</v>
      </c>
      <c r="G166" s="34">
        <f>+Inputs!$D$3</f>
        <v>0.37951000000000001</v>
      </c>
      <c r="I166" s="27">
        <f t="shared" si="48"/>
        <v>498302</v>
      </c>
      <c r="K166" s="27">
        <f t="shared" si="44"/>
        <v>2768</v>
      </c>
      <c r="L166" s="27">
        <f t="shared" si="49"/>
        <v>437344</v>
      </c>
      <c r="M166" s="27">
        <f t="shared" si="45"/>
        <v>1050.48368</v>
      </c>
      <c r="N166" s="27">
        <f t="shared" si="46"/>
        <v>1050.48368</v>
      </c>
      <c r="O166" s="27">
        <f t="shared" si="50"/>
        <v>-23130.15635999947</v>
      </c>
      <c r="P166" s="27">
        <f t="shared" si="51"/>
        <v>23130.15635999947</v>
      </c>
    </row>
    <row r="167" spans="1:16">
      <c r="A167" s="31">
        <v>41487</v>
      </c>
      <c r="C167" s="6">
        <v>159</v>
      </c>
      <c r="D167" s="29">
        <f t="shared" si="42"/>
        <v>2768</v>
      </c>
      <c r="E167" s="29">
        <f t="shared" si="47"/>
        <v>440112</v>
      </c>
      <c r="F167" s="29">
        <f t="shared" si="43"/>
        <v>-58190</v>
      </c>
      <c r="G167" s="34">
        <f>+Inputs!$D$3</f>
        <v>0.37951000000000001</v>
      </c>
      <c r="I167" s="27">
        <f t="shared" si="48"/>
        <v>498302</v>
      </c>
      <c r="K167" s="27">
        <f t="shared" si="44"/>
        <v>2768</v>
      </c>
      <c r="L167" s="27">
        <f t="shared" si="49"/>
        <v>440112</v>
      </c>
      <c r="M167" s="27">
        <f t="shared" si="45"/>
        <v>1050.48368</v>
      </c>
      <c r="N167" s="27">
        <f t="shared" si="46"/>
        <v>1050.48368</v>
      </c>
      <c r="O167" s="27">
        <f t="shared" si="50"/>
        <v>-22079.672679999469</v>
      </c>
      <c r="P167" s="27">
        <f t="shared" si="51"/>
        <v>22079.672679999469</v>
      </c>
    </row>
    <row r="168" spans="1:16">
      <c r="A168" s="30">
        <v>41518</v>
      </c>
      <c r="C168" s="6">
        <v>160</v>
      </c>
      <c r="D168" s="29">
        <f t="shared" si="42"/>
        <v>2768</v>
      </c>
      <c r="E168" s="29">
        <f t="shared" si="47"/>
        <v>442880</v>
      </c>
      <c r="F168" s="29">
        <f t="shared" si="43"/>
        <v>-55422</v>
      </c>
      <c r="G168" s="34">
        <f>+Inputs!$D$3</f>
        <v>0.37951000000000001</v>
      </c>
      <c r="I168" s="27">
        <f t="shared" si="48"/>
        <v>498302</v>
      </c>
      <c r="K168" s="27">
        <f t="shared" si="44"/>
        <v>2768</v>
      </c>
      <c r="L168" s="27">
        <f t="shared" si="49"/>
        <v>442880</v>
      </c>
      <c r="M168" s="27">
        <f t="shared" si="45"/>
        <v>1050.48368</v>
      </c>
      <c r="N168" s="27">
        <f t="shared" si="46"/>
        <v>1050.48368</v>
      </c>
      <c r="O168" s="27">
        <f t="shared" si="50"/>
        <v>-21029.188999999467</v>
      </c>
      <c r="P168" s="27">
        <f t="shared" si="51"/>
        <v>21029.188999999467</v>
      </c>
    </row>
    <row r="169" spans="1:16">
      <c r="A169" s="31">
        <v>41548</v>
      </c>
      <c r="C169" s="6">
        <v>161</v>
      </c>
      <c r="D169" s="29">
        <f t="shared" ref="D169:D187" si="52">ROUND(-(+$B$9/180)*1,0)</f>
        <v>2768</v>
      </c>
      <c r="E169" s="29">
        <f t="shared" si="47"/>
        <v>445648</v>
      </c>
      <c r="F169" s="29">
        <f t="shared" ref="F169:F188" si="53">$B$9+E169</f>
        <v>-52654</v>
      </c>
      <c r="G169" s="34">
        <f>+Inputs!$D$3</f>
        <v>0.37951000000000001</v>
      </c>
      <c r="I169" s="27">
        <f t="shared" si="48"/>
        <v>498302</v>
      </c>
      <c r="K169" s="27">
        <f t="shared" ref="K169:K188" si="54">D169</f>
        <v>2768</v>
      </c>
      <c r="L169" s="27">
        <f t="shared" si="49"/>
        <v>445648</v>
      </c>
      <c r="M169" s="27">
        <f t="shared" ref="M169:M188" si="55">K169*G169</f>
        <v>1050.48368</v>
      </c>
      <c r="N169" s="27">
        <f t="shared" ref="N169:N188" si="56">M169-J169</f>
        <v>1050.48368</v>
      </c>
      <c r="O169" s="27">
        <f t="shared" si="50"/>
        <v>-19978.705319999466</v>
      </c>
      <c r="P169" s="27">
        <f t="shared" si="51"/>
        <v>19978.705319999466</v>
      </c>
    </row>
    <row r="170" spans="1:16">
      <c r="A170" s="30">
        <v>41579</v>
      </c>
      <c r="C170" s="6">
        <v>162</v>
      </c>
      <c r="D170" s="29">
        <f t="shared" si="52"/>
        <v>2768</v>
      </c>
      <c r="E170" s="29">
        <f t="shared" ref="E170:E188" si="57">+E169+D170</f>
        <v>448416</v>
      </c>
      <c r="F170" s="29">
        <f t="shared" si="53"/>
        <v>-49886</v>
      </c>
      <c r="G170" s="34">
        <f>+Inputs!$D$3</f>
        <v>0.37951000000000001</v>
      </c>
      <c r="I170" s="27">
        <f t="shared" ref="I170:I188" si="58">+I169+H170</f>
        <v>498302</v>
      </c>
      <c r="K170" s="27">
        <f t="shared" si="54"/>
        <v>2768</v>
      </c>
      <c r="L170" s="27">
        <f t="shared" ref="L170:L188" si="59">+L169+K170</f>
        <v>448416</v>
      </c>
      <c r="M170" s="27">
        <f t="shared" si="55"/>
        <v>1050.48368</v>
      </c>
      <c r="N170" s="27">
        <f t="shared" si="56"/>
        <v>1050.48368</v>
      </c>
      <c r="O170" s="27">
        <f t="shared" ref="O170:O188" si="60">+O169+N170</f>
        <v>-18928.221639999465</v>
      </c>
      <c r="P170" s="27">
        <f t="shared" ref="P170:P188" si="61">P169-N170</f>
        <v>18928.221639999465</v>
      </c>
    </row>
    <row r="171" spans="1:16">
      <c r="A171" s="31">
        <v>41609</v>
      </c>
      <c r="C171" s="6">
        <v>163</v>
      </c>
      <c r="D171" s="29">
        <f t="shared" si="52"/>
        <v>2768</v>
      </c>
      <c r="E171" s="29">
        <f t="shared" si="57"/>
        <v>451184</v>
      </c>
      <c r="F171" s="29">
        <f t="shared" si="53"/>
        <v>-47118</v>
      </c>
      <c r="G171" s="34">
        <f>+Inputs!$D$3</f>
        <v>0.37951000000000001</v>
      </c>
      <c r="I171" s="27">
        <f t="shared" si="58"/>
        <v>498302</v>
      </c>
      <c r="K171" s="27">
        <f t="shared" si="54"/>
        <v>2768</v>
      </c>
      <c r="L171" s="27">
        <f t="shared" si="59"/>
        <v>451184</v>
      </c>
      <c r="M171" s="27">
        <f t="shared" si="55"/>
        <v>1050.48368</v>
      </c>
      <c r="N171" s="27">
        <f t="shared" si="56"/>
        <v>1050.48368</v>
      </c>
      <c r="O171" s="27">
        <f t="shared" si="60"/>
        <v>-17877.737959999464</v>
      </c>
      <c r="P171" s="27">
        <f t="shared" si="61"/>
        <v>17877.737959999464</v>
      </c>
    </row>
    <row r="172" spans="1:16">
      <c r="A172" s="30">
        <v>41640</v>
      </c>
      <c r="C172" s="6">
        <v>164</v>
      </c>
      <c r="D172" s="29">
        <f t="shared" si="52"/>
        <v>2768</v>
      </c>
      <c r="E172" s="29">
        <f t="shared" si="57"/>
        <v>453952</v>
      </c>
      <c r="F172" s="29">
        <f t="shared" si="53"/>
        <v>-44350</v>
      </c>
      <c r="G172" s="34">
        <f>+Inputs!$D$3</f>
        <v>0.37951000000000001</v>
      </c>
      <c r="I172" s="27">
        <f t="shared" si="58"/>
        <v>498302</v>
      </c>
      <c r="K172" s="27">
        <f t="shared" si="54"/>
        <v>2768</v>
      </c>
      <c r="L172" s="27">
        <f t="shared" si="59"/>
        <v>453952</v>
      </c>
      <c r="M172" s="27">
        <f t="shared" si="55"/>
        <v>1050.48368</v>
      </c>
      <c r="N172" s="27">
        <f t="shared" si="56"/>
        <v>1050.48368</v>
      </c>
      <c r="O172" s="27">
        <f t="shared" si="60"/>
        <v>-16827.254279999463</v>
      </c>
      <c r="P172" s="27">
        <f t="shared" si="61"/>
        <v>16827.254279999463</v>
      </c>
    </row>
    <row r="173" spans="1:16">
      <c r="A173" s="31">
        <v>41671</v>
      </c>
      <c r="C173" s="6">
        <v>165</v>
      </c>
      <c r="D173" s="29">
        <f t="shared" si="52"/>
        <v>2768</v>
      </c>
      <c r="E173" s="29">
        <f t="shared" si="57"/>
        <v>456720</v>
      </c>
      <c r="F173" s="29">
        <f t="shared" si="53"/>
        <v>-41582</v>
      </c>
      <c r="G173" s="34">
        <f>+Inputs!$D$3</f>
        <v>0.37951000000000001</v>
      </c>
      <c r="I173" s="27">
        <f t="shared" si="58"/>
        <v>498302</v>
      </c>
      <c r="K173" s="27">
        <f t="shared" si="54"/>
        <v>2768</v>
      </c>
      <c r="L173" s="27">
        <f t="shared" si="59"/>
        <v>456720</v>
      </c>
      <c r="M173" s="27">
        <f t="shared" si="55"/>
        <v>1050.48368</v>
      </c>
      <c r="N173" s="27">
        <f t="shared" si="56"/>
        <v>1050.48368</v>
      </c>
      <c r="O173" s="27">
        <f t="shared" si="60"/>
        <v>-15776.770599999463</v>
      </c>
      <c r="P173" s="27">
        <f t="shared" si="61"/>
        <v>15776.770599999463</v>
      </c>
    </row>
    <row r="174" spans="1:16">
      <c r="A174" s="30">
        <v>41699</v>
      </c>
      <c r="C174" s="6">
        <v>166</v>
      </c>
      <c r="D174" s="29">
        <f t="shared" si="52"/>
        <v>2768</v>
      </c>
      <c r="E174" s="29">
        <f t="shared" si="57"/>
        <v>459488</v>
      </c>
      <c r="F174" s="29">
        <f t="shared" si="53"/>
        <v>-38814</v>
      </c>
      <c r="G174" s="34">
        <f>+Inputs!$D$3</f>
        <v>0.37951000000000001</v>
      </c>
      <c r="I174" s="27">
        <f t="shared" si="58"/>
        <v>498302</v>
      </c>
      <c r="K174" s="27">
        <f t="shared" si="54"/>
        <v>2768</v>
      </c>
      <c r="L174" s="27">
        <f t="shared" si="59"/>
        <v>459488</v>
      </c>
      <c r="M174" s="27">
        <f t="shared" si="55"/>
        <v>1050.48368</v>
      </c>
      <c r="N174" s="27">
        <f t="shared" si="56"/>
        <v>1050.48368</v>
      </c>
      <c r="O174" s="27">
        <f t="shared" si="60"/>
        <v>-14726.286919999464</v>
      </c>
      <c r="P174" s="27">
        <f t="shared" si="61"/>
        <v>14726.286919999464</v>
      </c>
    </row>
    <row r="175" spans="1:16">
      <c r="A175" s="31">
        <v>41730</v>
      </c>
      <c r="C175" s="6">
        <v>167</v>
      </c>
      <c r="D175" s="29">
        <f t="shared" si="52"/>
        <v>2768</v>
      </c>
      <c r="E175" s="29">
        <f t="shared" si="57"/>
        <v>462256</v>
      </c>
      <c r="F175" s="29">
        <f t="shared" si="53"/>
        <v>-36046</v>
      </c>
      <c r="G175" s="34">
        <f>+Inputs!$D$3</f>
        <v>0.37951000000000001</v>
      </c>
      <c r="I175" s="27">
        <f t="shared" si="58"/>
        <v>498302</v>
      </c>
      <c r="K175" s="27">
        <f t="shared" si="54"/>
        <v>2768</v>
      </c>
      <c r="L175" s="27">
        <f t="shared" si="59"/>
        <v>462256</v>
      </c>
      <c r="M175" s="27">
        <f t="shared" si="55"/>
        <v>1050.48368</v>
      </c>
      <c r="N175" s="27">
        <f t="shared" si="56"/>
        <v>1050.48368</v>
      </c>
      <c r="O175" s="27">
        <f t="shared" si="60"/>
        <v>-13675.803239999464</v>
      </c>
      <c r="P175" s="27">
        <f t="shared" si="61"/>
        <v>13675.803239999464</v>
      </c>
    </row>
    <row r="176" spans="1:16">
      <c r="A176" s="30">
        <v>41760</v>
      </c>
      <c r="C176" s="6">
        <v>168</v>
      </c>
      <c r="D176" s="29">
        <f t="shared" si="52"/>
        <v>2768</v>
      </c>
      <c r="E176" s="29">
        <f t="shared" si="57"/>
        <v>465024</v>
      </c>
      <c r="F176" s="29">
        <f t="shared" si="53"/>
        <v>-33278</v>
      </c>
      <c r="G176" s="34">
        <f>+Inputs!$D$3</f>
        <v>0.37951000000000001</v>
      </c>
      <c r="I176" s="27">
        <f t="shared" si="58"/>
        <v>498302</v>
      </c>
      <c r="K176" s="27">
        <f t="shared" si="54"/>
        <v>2768</v>
      </c>
      <c r="L176" s="27">
        <f t="shared" si="59"/>
        <v>465024</v>
      </c>
      <c r="M176" s="27">
        <f t="shared" si="55"/>
        <v>1050.48368</v>
      </c>
      <c r="N176" s="27">
        <f t="shared" si="56"/>
        <v>1050.48368</v>
      </c>
      <c r="O176" s="27">
        <f t="shared" si="60"/>
        <v>-12625.319559999465</v>
      </c>
      <c r="P176" s="27">
        <f t="shared" si="61"/>
        <v>12625.319559999465</v>
      </c>
    </row>
    <row r="177" spans="1:20">
      <c r="A177" s="31">
        <v>41791</v>
      </c>
      <c r="C177" s="6">
        <v>169</v>
      </c>
      <c r="D177" s="29">
        <f t="shared" si="52"/>
        <v>2768</v>
      </c>
      <c r="E177" s="29">
        <f t="shared" si="57"/>
        <v>467792</v>
      </c>
      <c r="F177" s="29">
        <f t="shared" si="53"/>
        <v>-30510</v>
      </c>
      <c r="G177" s="34">
        <f>+Inputs!$D$3</f>
        <v>0.37951000000000001</v>
      </c>
      <c r="I177" s="27">
        <f t="shared" si="58"/>
        <v>498302</v>
      </c>
      <c r="K177" s="27">
        <f t="shared" si="54"/>
        <v>2768</v>
      </c>
      <c r="L177" s="27">
        <f t="shared" si="59"/>
        <v>467792</v>
      </c>
      <c r="M177" s="27">
        <f t="shared" si="55"/>
        <v>1050.48368</v>
      </c>
      <c r="N177" s="27">
        <f t="shared" si="56"/>
        <v>1050.48368</v>
      </c>
      <c r="O177" s="27">
        <f t="shared" si="60"/>
        <v>-11574.835879999466</v>
      </c>
      <c r="P177" s="27">
        <f t="shared" si="61"/>
        <v>11574.835879999466</v>
      </c>
    </row>
    <row r="178" spans="1:20">
      <c r="A178" s="30">
        <v>41821</v>
      </c>
      <c r="C178" s="6">
        <v>170</v>
      </c>
      <c r="D178" s="29">
        <f t="shared" si="52"/>
        <v>2768</v>
      </c>
      <c r="E178" s="29">
        <f t="shared" si="57"/>
        <v>470560</v>
      </c>
      <c r="F178" s="29">
        <f t="shared" si="53"/>
        <v>-27742</v>
      </c>
      <c r="G178" s="34">
        <f>+Inputs!$D$3</f>
        <v>0.37951000000000001</v>
      </c>
      <c r="I178" s="27">
        <f t="shared" si="58"/>
        <v>498302</v>
      </c>
      <c r="K178" s="27">
        <f t="shared" si="54"/>
        <v>2768</v>
      </c>
      <c r="L178" s="27">
        <f t="shared" si="59"/>
        <v>470560</v>
      </c>
      <c r="M178" s="27">
        <f t="shared" si="55"/>
        <v>1050.48368</v>
      </c>
      <c r="N178" s="27">
        <f t="shared" si="56"/>
        <v>1050.48368</v>
      </c>
      <c r="O178" s="27">
        <f t="shared" si="60"/>
        <v>-10524.352199999466</v>
      </c>
      <c r="P178" s="27">
        <f t="shared" si="61"/>
        <v>10524.352199999466</v>
      </c>
    </row>
    <row r="179" spans="1:20">
      <c r="A179" s="31">
        <v>41852</v>
      </c>
      <c r="C179" s="6">
        <v>171</v>
      </c>
      <c r="D179" s="29">
        <f t="shared" si="52"/>
        <v>2768</v>
      </c>
      <c r="E179" s="29">
        <f t="shared" si="57"/>
        <v>473328</v>
      </c>
      <c r="F179" s="29">
        <f t="shared" si="53"/>
        <v>-24974</v>
      </c>
      <c r="G179" s="34">
        <f>+Inputs!$D$3</f>
        <v>0.37951000000000001</v>
      </c>
      <c r="I179" s="27">
        <f t="shared" si="58"/>
        <v>498302</v>
      </c>
      <c r="K179" s="27">
        <f t="shared" si="54"/>
        <v>2768</v>
      </c>
      <c r="L179" s="27">
        <f t="shared" si="59"/>
        <v>473328</v>
      </c>
      <c r="M179" s="27">
        <f t="shared" si="55"/>
        <v>1050.48368</v>
      </c>
      <c r="N179" s="27">
        <f t="shared" si="56"/>
        <v>1050.48368</v>
      </c>
      <c r="O179" s="27">
        <f t="shared" si="60"/>
        <v>-9473.868519999467</v>
      </c>
      <c r="P179" s="27">
        <f t="shared" si="61"/>
        <v>9473.868519999467</v>
      </c>
    </row>
    <row r="180" spans="1:20">
      <c r="A180" s="30">
        <v>41883</v>
      </c>
      <c r="C180" s="6">
        <v>172</v>
      </c>
      <c r="D180" s="29">
        <f t="shared" si="52"/>
        <v>2768</v>
      </c>
      <c r="E180" s="29">
        <f t="shared" si="57"/>
        <v>476096</v>
      </c>
      <c r="F180" s="29">
        <f t="shared" si="53"/>
        <v>-22206</v>
      </c>
      <c r="G180" s="34">
        <f>+Inputs!$D$3</f>
        <v>0.37951000000000001</v>
      </c>
      <c r="I180" s="27">
        <f t="shared" si="58"/>
        <v>498302</v>
      </c>
      <c r="K180" s="27">
        <f t="shared" si="54"/>
        <v>2768</v>
      </c>
      <c r="L180" s="27">
        <f t="shared" si="59"/>
        <v>476096</v>
      </c>
      <c r="M180" s="27">
        <f t="shared" si="55"/>
        <v>1050.48368</v>
      </c>
      <c r="N180" s="27">
        <f t="shared" si="56"/>
        <v>1050.48368</v>
      </c>
      <c r="O180" s="27">
        <f t="shared" si="60"/>
        <v>-8423.3848399994677</v>
      </c>
      <c r="P180" s="27">
        <f t="shared" si="61"/>
        <v>8423.3848399994677</v>
      </c>
    </row>
    <row r="181" spans="1:20">
      <c r="A181" s="31">
        <v>41913</v>
      </c>
      <c r="C181" s="6">
        <v>173</v>
      </c>
      <c r="D181" s="29">
        <f t="shared" si="52"/>
        <v>2768</v>
      </c>
      <c r="E181" s="29">
        <f t="shared" si="57"/>
        <v>478864</v>
      </c>
      <c r="F181" s="29">
        <f t="shared" si="53"/>
        <v>-19438</v>
      </c>
      <c r="G181" s="34">
        <f>+Inputs!$D$3</f>
        <v>0.37951000000000001</v>
      </c>
      <c r="I181" s="27">
        <f t="shared" si="58"/>
        <v>498302</v>
      </c>
      <c r="K181" s="27">
        <f t="shared" si="54"/>
        <v>2768</v>
      </c>
      <c r="L181" s="27">
        <f t="shared" si="59"/>
        <v>478864</v>
      </c>
      <c r="M181" s="27">
        <f t="shared" si="55"/>
        <v>1050.48368</v>
      </c>
      <c r="N181" s="27">
        <f t="shared" si="56"/>
        <v>1050.48368</v>
      </c>
      <c r="O181" s="27">
        <f t="shared" si="60"/>
        <v>-7372.9011599994674</v>
      </c>
      <c r="P181" s="27">
        <f t="shared" si="61"/>
        <v>7372.9011599994674</v>
      </c>
    </row>
    <row r="182" spans="1:20">
      <c r="A182" s="30">
        <v>41944</v>
      </c>
      <c r="C182" s="6">
        <v>174</v>
      </c>
      <c r="D182" s="29">
        <f t="shared" si="52"/>
        <v>2768</v>
      </c>
      <c r="E182" s="29">
        <f t="shared" si="57"/>
        <v>481632</v>
      </c>
      <c r="F182" s="29">
        <f t="shared" si="53"/>
        <v>-16670</v>
      </c>
      <c r="G182" s="34">
        <f>+Inputs!$D$3</f>
        <v>0.37951000000000001</v>
      </c>
      <c r="I182" s="27">
        <f t="shared" si="58"/>
        <v>498302</v>
      </c>
      <c r="K182" s="27">
        <f t="shared" si="54"/>
        <v>2768</v>
      </c>
      <c r="L182" s="27">
        <f t="shared" si="59"/>
        <v>481632</v>
      </c>
      <c r="M182" s="27">
        <f t="shared" si="55"/>
        <v>1050.48368</v>
      </c>
      <c r="N182" s="27">
        <f t="shared" si="56"/>
        <v>1050.48368</v>
      </c>
      <c r="O182" s="27">
        <f t="shared" si="60"/>
        <v>-6322.4174799994671</v>
      </c>
      <c r="P182" s="27">
        <f t="shared" si="61"/>
        <v>6322.4174799994671</v>
      </c>
    </row>
    <row r="183" spans="1:20">
      <c r="A183" s="31">
        <v>41974</v>
      </c>
      <c r="C183" s="6">
        <v>175</v>
      </c>
      <c r="D183" s="29">
        <f t="shared" si="52"/>
        <v>2768</v>
      </c>
      <c r="E183" s="29">
        <f t="shared" si="57"/>
        <v>484400</v>
      </c>
      <c r="F183" s="29">
        <f t="shared" si="53"/>
        <v>-13902</v>
      </c>
      <c r="G183" s="34">
        <f>+Inputs!$D$3</f>
        <v>0.37951000000000001</v>
      </c>
      <c r="I183" s="27">
        <f t="shared" si="58"/>
        <v>498302</v>
      </c>
      <c r="K183" s="27">
        <f t="shared" si="54"/>
        <v>2768</v>
      </c>
      <c r="L183" s="27">
        <f t="shared" si="59"/>
        <v>484400</v>
      </c>
      <c r="M183" s="27">
        <f t="shared" si="55"/>
        <v>1050.48368</v>
      </c>
      <c r="N183" s="27">
        <f t="shared" si="56"/>
        <v>1050.48368</v>
      </c>
      <c r="O183" s="27">
        <f t="shared" si="60"/>
        <v>-5271.9337999994668</v>
      </c>
      <c r="P183" s="27">
        <f t="shared" si="61"/>
        <v>5271.9337999994668</v>
      </c>
    </row>
    <row r="184" spans="1:20">
      <c r="A184" s="30">
        <v>42005</v>
      </c>
      <c r="C184" s="6">
        <v>176</v>
      </c>
      <c r="D184" s="29">
        <f t="shared" si="52"/>
        <v>2768</v>
      </c>
      <c r="E184" s="29">
        <f t="shared" si="57"/>
        <v>487168</v>
      </c>
      <c r="F184" s="29">
        <f t="shared" si="53"/>
        <v>-11134</v>
      </c>
      <c r="G184" s="34">
        <f>+Inputs!$D$3</f>
        <v>0.37951000000000001</v>
      </c>
      <c r="I184" s="27">
        <f t="shared" si="58"/>
        <v>498302</v>
      </c>
      <c r="K184" s="27">
        <f t="shared" si="54"/>
        <v>2768</v>
      </c>
      <c r="L184" s="27">
        <f t="shared" si="59"/>
        <v>487168</v>
      </c>
      <c r="M184" s="27">
        <f t="shared" si="55"/>
        <v>1050.48368</v>
      </c>
      <c r="N184" s="27">
        <f t="shared" si="56"/>
        <v>1050.48368</v>
      </c>
      <c r="O184" s="27">
        <f t="shared" si="60"/>
        <v>-4221.4501199994666</v>
      </c>
      <c r="P184" s="27">
        <f t="shared" si="61"/>
        <v>4221.4501199994666</v>
      </c>
    </row>
    <row r="185" spans="1:20">
      <c r="A185" s="31">
        <v>42036</v>
      </c>
      <c r="C185" s="6">
        <v>177</v>
      </c>
      <c r="D185" s="29">
        <f t="shared" si="52"/>
        <v>2768</v>
      </c>
      <c r="E185" s="29">
        <f t="shared" si="57"/>
        <v>489936</v>
      </c>
      <c r="F185" s="29">
        <f t="shared" si="53"/>
        <v>-8366</v>
      </c>
      <c r="G185" s="34">
        <f>+Inputs!$D$3</f>
        <v>0.37951000000000001</v>
      </c>
      <c r="I185" s="27">
        <f t="shared" si="58"/>
        <v>498302</v>
      </c>
      <c r="K185" s="27">
        <f t="shared" si="54"/>
        <v>2768</v>
      </c>
      <c r="L185" s="27">
        <f t="shared" si="59"/>
        <v>489936</v>
      </c>
      <c r="M185" s="27">
        <f t="shared" si="55"/>
        <v>1050.48368</v>
      </c>
      <c r="N185" s="27">
        <f t="shared" si="56"/>
        <v>1050.48368</v>
      </c>
      <c r="O185" s="27">
        <f t="shared" si="60"/>
        <v>-3170.9664399994663</v>
      </c>
      <c r="P185" s="27">
        <f t="shared" si="61"/>
        <v>3170.9664399994663</v>
      </c>
    </row>
    <row r="186" spans="1:20">
      <c r="A186" s="30">
        <v>42064</v>
      </c>
      <c r="C186" s="6">
        <v>178</v>
      </c>
      <c r="D186" s="29">
        <f t="shared" si="52"/>
        <v>2768</v>
      </c>
      <c r="E186" s="29">
        <f t="shared" si="57"/>
        <v>492704</v>
      </c>
      <c r="F186" s="29">
        <f t="shared" si="53"/>
        <v>-5598</v>
      </c>
      <c r="G186" s="34">
        <f>+Inputs!$D$3</f>
        <v>0.37951000000000001</v>
      </c>
      <c r="I186" s="27">
        <f t="shared" si="58"/>
        <v>498302</v>
      </c>
      <c r="K186" s="27">
        <f t="shared" si="54"/>
        <v>2768</v>
      </c>
      <c r="L186" s="27">
        <f t="shared" si="59"/>
        <v>492704</v>
      </c>
      <c r="M186" s="27">
        <f t="shared" si="55"/>
        <v>1050.48368</v>
      </c>
      <c r="N186" s="27">
        <f t="shared" si="56"/>
        <v>1050.48368</v>
      </c>
      <c r="O186" s="27">
        <f t="shared" si="60"/>
        <v>-2120.482759999466</v>
      </c>
      <c r="P186" s="27">
        <f t="shared" si="61"/>
        <v>2120.482759999466</v>
      </c>
    </row>
    <row r="187" spans="1:20">
      <c r="A187" s="31">
        <v>42095</v>
      </c>
      <c r="C187" s="6">
        <v>179</v>
      </c>
      <c r="D187" s="29">
        <f t="shared" si="52"/>
        <v>2768</v>
      </c>
      <c r="E187" s="29">
        <f t="shared" si="57"/>
        <v>495472</v>
      </c>
      <c r="F187" s="29">
        <f t="shared" si="53"/>
        <v>-2830</v>
      </c>
      <c r="G187" s="34">
        <f>+Inputs!$D$3</f>
        <v>0.37951000000000001</v>
      </c>
      <c r="I187" s="27">
        <f t="shared" si="58"/>
        <v>498302</v>
      </c>
      <c r="K187" s="27">
        <f t="shared" si="54"/>
        <v>2768</v>
      </c>
      <c r="L187" s="27">
        <f t="shared" si="59"/>
        <v>495472</v>
      </c>
      <c r="M187" s="27">
        <f t="shared" si="55"/>
        <v>1050.48368</v>
      </c>
      <c r="N187" s="27">
        <f t="shared" si="56"/>
        <v>1050.48368</v>
      </c>
      <c r="O187" s="27">
        <f t="shared" si="60"/>
        <v>-1069.9990799994659</v>
      </c>
      <c r="P187" s="27">
        <f t="shared" si="61"/>
        <v>1069.9990799994659</v>
      </c>
    </row>
    <row r="188" spans="1:20">
      <c r="A188" s="30">
        <v>42125</v>
      </c>
      <c r="C188" s="6">
        <v>180</v>
      </c>
      <c r="D188" s="29">
        <f>-F187</f>
        <v>2830</v>
      </c>
      <c r="E188" s="29">
        <f t="shared" si="57"/>
        <v>498302</v>
      </c>
      <c r="F188" s="29">
        <f t="shared" si="53"/>
        <v>0</v>
      </c>
      <c r="G188" s="34">
        <f>+Inputs!$D$3</f>
        <v>0.37951000000000001</v>
      </c>
      <c r="I188" s="27">
        <f t="shared" si="58"/>
        <v>498302</v>
      </c>
      <c r="K188" s="27">
        <f t="shared" si="54"/>
        <v>2830</v>
      </c>
      <c r="L188" s="27">
        <f t="shared" si="59"/>
        <v>498302</v>
      </c>
      <c r="M188" s="27">
        <f t="shared" si="55"/>
        <v>1074.0133000000001</v>
      </c>
      <c r="N188" s="27">
        <f t="shared" si="56"/>
        <v>1074.0133000000001</v>
      </c>
      <c r="O188" s="27">
        <f t="shared" si="60"/>
        <v>4.0142200005341238</v>
      </c>
      <c r="P188" s="27">
        <f t="shared" si="61"/>
        <v>-4.0142200005341238</v>
      </c>
    </row>
    <row r="189" spans="1:20">
      <c r="A189" s="30"/>
      <c r="G189" s="28"/>
    </row>
    <row r="190" spans="1:20">
      <c r="A190" s="8" t="s">
        <v>43</v>
      </c>
      <c r="B190" s="33">
        <f>SUM(B9:B189)</f>
        <v>-498302</v>
      </c>
      <c r="D190" s="33">
        <f>SUM(D9:D189)</f>
        <v>498302</v>
      </c>
      <c r="G190" s="28"/>
      <c r="H190" s="33">
        <f>SUM(H9:H189)</f>
        <v>498302</v>
      </c>
      <c r="I190" s="33"/>
      <c r="J190" s="33">
        <f>SUM(J9:J189)</f>
        <v>189105.609</v>
      </c>
      <c r="K190" s="33">
        <f>SUM(K9:K189)</f>
        <v>498302</v>
      </c>
      <c r="L190" s="33"/>
      <c r="M190" s="33">
        <f>SUM(M9:M189)</f>
        <v>189109.62322000045</v>
      </c>
      <c r="N190" s="33">
        <f>SUM(N9:N189)</f>
        <v>4.0142200005341238</v>
      </c>
      <c r="O190" s="33">
        <f>SUM(O9:O189)</f>
        <v>-16926764.857579935</v>
      </c>
      <c r="P190" s="33">
        <f>SUM(P9:P189)</f>
        <v>16926764.857579935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45.xml><?xml version="1.0" encoding="utf-8"?>
<worksheet xmlns="http://schemas.openxmlformats.org/spreadsheetml/2006/main" xmlns:r="http://schemas.openxmlformats.org/officeDocument/2006/relationships">
  <sheetPr transitionEvaluation="1" codeName="Sheet48">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55</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36739</v>
      </c>
      <c r="B9" s="32">
        <v>-2202000</v>
      </c>
      <c r="C9" s="6">
        <v>1</v>
      </c>
      <c r="D9" s="29">
        <f t="shared" ref="D9:D40" si="0">ROUND(-(+$B$9/180)*1,0)</f>
        <v>12233</v>
      </c>
      <c r="E9" s="29">
        <f>+D9</f>
        <v>12233</v>
      </c>
      <c r="F9" s="29">
        <f t="shared" ref="F9:F40" si="1">$B$9+E9</f>
        <v>-2189767</v>
      </c>
      <c r="G9" s="34">
        <f>+Inputs!$D$2</f>
        <v>0.3795</v>
      </c>
      <c r="H9" s="27">
        <f>-B9</f>
        <v>2202000</v>
      </c>
      <c r="I9" s="27">
        <f>+H9</f>
        <v>2202000</v>
      </c>
      <c r="J9" s="27">
        <f>H9*G9</f>
        <v>835659</v>
      </c>
      <c r="K9" s="27">
        <f t="shared" ref="K9:K40" si="2">D9</f>
        <v>12233</v>
      </c>
      <c r="L9" s="27">
        <f>+K9</f>
        <v>12233</v>
      </c>
      <c r="M9" s="27">
        <f t="shared" ref="M9:M40" si="3">K9*G9</f>
        <v>4642.4234999999999</v>
      </c>
      <c r="N9" s="27">
        <f t="shared" ref="N9:N40" si="4">M9-J9</f>
        <v>-831016.57649999997</v>
      </c>
      <c r="O9" s="27">
        <f>+N9</f>
        <v>-831016.57649999997</v>
      </c>
      <c r="P9" s="27">
        <f>-SUM(N9)</f>
        <v>831016.57649999997</v>
      </c>
      <c r="Q9" s="38">
        <f>VLOOKUP(Q8,A36:P215,5)</f>
        <v>1382329</v>
      </c>
      <c r="R9" s="38">
        <f>VLOOKUP(R8,A36:P215,5)</f>
        <v>1529125</v>
      </c>
      <c r="S9" s="38">
        <f>+R9-Q9</f>
        <v>146796</v>
      </c>
      <c r="T9" s="35" t="s">
        <v>64</v>
      </c>
      <c r="U9" s="161">
        <f>-IF(TYPE(VLOOKUP(U8,$A$9:$P$188,6,FALSE))=16,0,VLOOKUP(U8,$A$9:$P$188,6,FALSE))</f>
        <v>954234</v>
      </c>
      <c r="V9" s="161">
        <f>-IF(TYPE(VLOOKUP(V8,$A$9:$P$188,6,FALSE))=16,0,VLOOKUP(V8,$A$9:$P$188,6,FALSE))</f>
        <v>942001</v>
      </c>
      <c r="W9" s="161">
        <f t="shared" ref="W9:AE9" si="5">-IF(TYPE(VLOOKUP(W8,$A$9:$P$188,6,FALSE))=16,0,VLOOKUP(W8,$A$9:$P$188,6,FALSE))</f>
        <v>929768</v>
      </c>
      <c r="X9" s="161">
        <f t="shared" si="5"/>
        <v>917535</v>
      </c>
      <c r="Y9" s="161">
        <f t="shared" si="5"/>
        <v>905302</v>
      </c>
      <c r="Z9" s="161">
        <f t="shared" si="5"/>
        <v>893069</v>
      </c>
      <c r="AA9" s="161">
        <f t="shared" si="5"/>
        <v>880836</v>
      </c>
      <c r="AB9" s="161">
        <f t="shared" si="5"/>
        <v>868603</v>
      </c>
      <c r="AC9" s="161">
        <f t="shared" si="5"/>
        <v>856370</v>
      </c>
      <c r="AD9" s="161">
        <f t="shared" si="5"/>
        <v>844137</v>
      </c>
      <c r="AE9" s="161">
        <f t="shared" si="5"/>
        <v>831904</v>
      </c>
    </row>
    <row r="10" spans="1:31">
      <c r="A10" s="30">
        <v>36770</v>
      </c>
      <c r="B10" s="9"/>
      <c r="C10" s="6">
        <v>2</v>
      </c>
      <c r="D10" s="29">
        <f t="shared" si="0"/>
        <v>12233</v>
      </c>
      <c r="E10" s="29">
        <f t="shared" ref="E10:E41" si="6">+E9+D10</f>
        <v>24466</v>
      </c>
      <c r="F10" s="29">
        <f t="shared" si="1"/>
        <v>-2177534</v>
      </c>
      <c r="G10" s="34">
        <f>+Inputs!$D$2</f>
        <v>0.3795</v>
      </c>
      <c r="H10" s="2"/>
      <c r="I10" s="27">
        <f t="shared" ref="I10:I41" si="7">+I9+H10</f>
        <v>2202000</v>
      </c>
      <c r="J10" s="27"/>
      <c r="K10" s="27">
        <f t="shared" si="2"/>
        <v>12233</v>
      </c>
      <c r="L10" s="27">
        <f t="shared" ref="L10:L41" si="8">+L9+K10</f>
        <v>24466</v>
      </c>
      <c r="M10" s="27">
        <f t="shared" si="3"/>
        <v>4642.4234999999999</v>
      </c>
      <c r="N10" s="27">
        <f t="shared" si="4"/>
        <v>4642.4234999999999</v>
      </c>
      <c r="O10" s="27">
        <f t="shared" ref="O10:O41" si="9">+O9+N10</f>
        <v>-826374.15299999993</v>
      </c>
      <c r="P10" s="27">
        <f t="shared" ref="P10:P41" si="10">P9-N10</f>
        <v>826374.15299999993</v>
      </c>
      <c r="Q10" s="38">
        <f>VLOOKUP(Q8,A36:P215,15)</f>
        <v>-311055.35809999949</v>
      </c>
      <c r="R10" s="38">
        <f>VLOOKUP(R8,A36:P215,15)</f>
        <v>-255344.80813999934</v>
      </c>
      <c r="S10" s="38">
        <f>+R10-Q10</f>
        <v>55710.549960000149</v>
      </c>
      <c r="T10" s="36" t="s">
        <v>69</v>
      </c>
    </row>
    <row r="11" spans="1:31">
      <c r="A11" s="31">
        <v>36800</v>
      </c>
      <c r="B11" s="5"/>
      <c r="C11" s="6">
        <v>3</v>
      </c>
      <c r="D11" s="29">
        <f t="shared" si="0"/>
        <v>12233</v>
      </c>
      <c r="E11" s="29">
        <f t="shared" si="6"/>
        <v>36699</v>
      </c>
      <c r="F11" s="29">
        <f t="shared" si="1"/>
        <v>-2165301</v>
      </c>
      <c r="G11" s="34">
        <f>+Inputs!$D$2</f>
        <v>0.3795</v>
      </c>
      <c r="H11" s="2"/>
      <c r="I11" s="27">
        <f t="shared" si="7"/>
        <v>2202000</v>
      </c>
      <c r="J11" s="27"/>
      <c r="K11" s="27">
        <f t="shared" si="2"/>
        <v>12233</v>
      </c>
      <c r="L11" s="27">
        <f t="shared" si="8"/>
        <v>36699</v>
      </c>
      <c r="M11" s="27">
        <f t="shared" si="3"/>
        <v>4642.4234999999999</v>
      </c>
      <c r="N11" s="27">
        <f t="shared" si="4"/>
        <v>4642.4234999999999</v>
      </c>
      <c r="O11" s="27">
        <f t="shared" si="9"/>
        <v>-821731.7294999999</v>
      </c>
      <c r="P11" s="27">
        <f t="shared" si="10"/>
        <v>821731.7294999999</v>
      </c>
      <c r="Q11" s="38">
        <f>+VLOOKUP(Q8,A36:P215,16)</f>
        <v>311055.35809999949</v>
      </c>
      <c r="R11" s="38">
        <f>+VLOOKUP(R8,A36:P215,16)</f>
        <v>255344.80813999934</v>
      </c>
      <c r="S11" s="38">
        <f>(+Q11+R11)/2</f>
        <v>283200.08311999938</v>
      </c>
      <c r="T11" s="36" t="s">
        <v>113</v>
      </c>
      <c r="U11" s="161">
        <f>IF(TYPE(VLOOKUP(U8,$A$9:$P$188,16,FALSE))=16,0,VLOOKUP(U8,$A$9:$P$188,16,FALSE))</f>
        <v>362123.36222999968</v>
      </c>
      <c r="V11" s="161">
        <f t="shared" ref="V11:AE11" si="11">IF(TYPE(VLOOKUP(V8,$A$9:$P$188,16,FALSE))=16,0,VLOOKUP(V8,$A$9:$P$188,16,FALSE))</f>
        <v>357480.81639999966</v>
      </c>
      <c r="W11" s="161">
        <f t="shared" si="11"/>
        <v>352838.27056999964</v>
      </c>
      <c r="X11" s="161">
        <f t="shared" si="11"/>
        <v>348195.72473999963</v>
      </c>
      <c r="Y11" s="161">
        <f t="shared" si="11"/>
        <v>343553.17890999961</v>
      </c>
      <c r="Z11" s="161">
        <f t="shared" si="11"/>
        <v>338910.63307999959</v>
      </c>
      <c r="AA11" s="161">
        <f t="shared" si="11"/>
        <v>334268.08724999957</v>
      </c>
      <c r="AB11" s="161">
        <f t="shared" si="11"/>
        <v>329625.54141999956</v>
      </c>
      <c r="AC11" s="161">
        <f t="shared" si="11"/>
        <v>324982.99558999954</v>
      </c>
      <c r="AD11" s="161">
        <f t="shared" si="11"/>
        <v>320340.44975999952</v>
      </c>
      <c r="AE11" s="161">
        <f t="shared" si="11"/>
        <v>315697.90392999951</v>
      </c>
    </row>
    <row r="12" spans="1:31">
      <c r="A12" s="30">
        <v>36831</v>
      </c>
      <c r="B12" s="3"/>
      <c r="C12" s="6">
        <v>4</v>
      </c>
      <c r="D12" s="29">
        <f t="shared" si="0"/>
        <v>12233</v>
      </c>
      <c r="E12" s="29">
        <f t="shared" si="6"/>
        <v>48932</v>
      </c>
      <c r="F12" s="29">
        <f t="shared" si="1"/>
        <v>-2153068</v>
      </c>
      <c r="G12" s="34">
        <f>+Inputs!$D$2</f>
        <v>0.3795</v>
      </c>
      <c r="H12" s="2"/>
      <c r="I12" s="27">
        <f t="shared" si="7"/>
        <v>2202000</v>
      </c>
      <c r="J12" s="27"/>
      <c r="K12" s="27">
        <f t="shared" si="2"/>
        <v>12233</v>
      </c>
      <c r="L12" s="27">
        <f t="shared" si="8"/>
        <v>48932</v>
      </c>
      <c r="M12" s="27">
        <f t="shared" si="3"/>
        <v>4642.4234999999999</v>
      </c>
      <c r="N12" s="27">
        <f t="shared" si="4"/>
        <v>4642.4234999999999</v>
      </c>
      <c r="O12" s="27">
        <f t="shared" si="9"/>
        <v>-817089.30599999987</v>
      </c>
      <c r="P12" s="27">
        <f t="shared" si="10"/>
        <v>817089.30599999987</v>
      </c>
      <c r="Q12" s="39"/>
      <c r="R12" s="40"/>
      <c r="S12" s="40"/>
      <c r="T12" s="36"/>
    </row>
    <row r="13" spans="1:31">
      <c r="A13" s="31">
        <v>36861</v>
      </c>
      <c r="B13" s="3"/>
      <c r="C13" s="6">
        <v>5</v>
      </c>
      <c r="D13" s="29">
        <f t="shared" si="0"/>
        <v>12233</v>
      </c>
      <c r="E13" s="29">
        <f t="shared" si="6"/>
        <v>61165</v>
      </c>
      <c r="F13" s="29">
        <f t="shared" si="1"/>
        <v>-2140835</v>
      </c>
      <c r="G13" s="34">
        <f>+Inputs!$D$2</f>
        <v>0.3795</v>
      </c>
      <c r="H13" s="2"/>
      <c r="I13" s="27">
        <f t="shared" si="7"/>
        <v>2202000</v>
      </c>
      <c r="J13" s="27"/>
      <c r="K13" s="27">
        <f t="shared" si="2"/>
        <v>12233</v>
      </c>
      <c r="L13" s="27">
        <f t="shared" si="8"/>
        <v>61165</v>
      </c>
      <c r="M13" s="27">
        <f t="shared" si="3"/>
        <v>4642.4234999999999</v>
      </c>
      <c r="N13" s="27">
        <f t="shared" si="4"/>
        <v>4642.4234999999999</v>
      </c>
      <c r="O13" s="27">
        <f t="shared" si="9"/>
        <v>-812446.88249999983</v>
      </c>
      <c r="P13" s="27">
        <f t="shared" si="10"/>
        <v>812446.88249999983</v>
      </c>
      <c r="Q13" s="38">
        <f>VLOOKUP(Q8,A36:P215,9)</f>
        <v>2202000</v>
      </c>
      <c r="R13" s="38">
        <f>VLOOKUP(R8,A36:P215,9)</f>
        <v>2202000</v>
      </c>
      <c r="S13" s="38">
        <f>+R13-Q13</f>
        <v>0</v>
      </c>
      <c r="T13" s="36" t="s">
        <v>70</v>
      </c>
    </row>
    <row r="14" spans="1:31">
      <c r="A14" s="30">
        <v>36892</v>
      </c>
      <c r="B14" s="3"/>
      <c r="C14" s="6">
        <v>6</v>
      </c>
      <c r="D14" s="29">
        <f t="shared" si="0"/>
        <v>12233</v>
      </c>
      <c r="E14" s="29">
        <f t="shared" si="6"/>
        <v>73398</v>
      </c>
      <c r="F14" s="29">
        <f t="shared" si="1"/>
        <v>-2128602</v>
      </c>
      <c r="G14" s="34">
        <f>+Inputs!$D$2</f>
        <v>0.3795</v>
      </c>
      <c r="H14" s="2"/>
      <c r="I14" s="27">
        <f t="shared" si="7"/>
        <v>2202000</v>
      </c>
      <c r="J14" s="27"/>
      <c r="K14" s="27">
        <f t="shared" si="2"/>
        <v>12233</v>
      </c>
      <c r="L14" s="27">
        <f t="shared" si="8"/>
        <v>73398</v>
      </c>
      <c r="M14" s="27">
        <f t="shared" si="3"/>
        <v>4642.4234999999999</v>
      </c>
      <c r="N14" s="27">
        <f t="shared" si="4"/>
        <v>4642.4234999999999</v>
      </c>
      <c r="O14" s="27">
        <f t="shared" si="9"/>
        <v>-807804.4589999998</v>
      </c>
      <c r="P14" s="27">
        <f t="shared" si="10"/>
        <v>807804.4589999998</v>
      </c>
      <c r="Q14" s="38">
        <f>VLOOKUP(Q8,A36:P215,12)</f>
        <v>1382329</v>
      </c>
      <c r="R14" s="38">
        <f>VLOOKUP(R8,A36:P215,12)</f>
        <v>1529125</v>
      </c>
      <c r="S14" s="38">
        <f>+R14-Q14</f>
        <v>146796</v>
      </c>
      <c r="T14" s="37" t="s">
        <v>93</v>
      </c>
    </row>
    <row r="15" spans="1:31">
      <c r="A15" s="31">
        <v>36923</v>
      </c>
      <c r="B15" s="3"/>
      <c r="C15" s="6">
        <v>7</v>
      </c>
      <c r="D15" s="29">
        <f t="shared" si="0"/>
        <v>12233</v>
      </c>
      <c r="E15" s="29">
        <f t="shared" si="6"/>
        <v>85631</v>
      </c>
      <c r="F15" s="29">
        <f t="shared" si="1"/>
        <v>-2116369</v>
      </c>
      <c r="G15" s="34">
        <f>+Inputs!$D$2</f>
        <v>0.3795</v>
      </c>
      <c r="H15" s="2"/>
      <c r="I15" s="27">
        <f t="shared" si="7"/>
        <v>2202000</v>
      </c>
      <c r="J15" s="27"/>
      <c r="K15" s="27">
        <f t="shared" si="2"/>
        <v>12233</v>
      </c>
      <c r="L15" s="27">
        <f t="shared" si="8"/>
        <v>85631</v>
      </c>
      <c r="M15" s="27">
        <f t="shared" si="3"/>
        <v>4642.4234999999999</v>
      </c>
      <c r="N15" s="27">
        <f t="shared" si="4"/>
        <v>4642.4234999999999</v>
      </c>
      <c r="O15" s="27">
        <f t="shared" si="9"/>
        <v>-803162.03549999977</v>
      </c>
      <c r="P15" s="27">
        <f t="shared" si="10"/>
        <v>803162.03549999977</v>
      </c>
    </row>
    <row r="16" spans="1:31">
      <c r="A16" s="30">
        <v>36951</v>
      </c>
      <c r="B16" s="3"/>
      <c r="C16" s="6">
        <v>8</v>
      </c>
      <c r="D16" s="29">
        <f t="shared" si="0"/>
        <v>12233</v>
      </c>
      <c r="E16" s="29">
        <f t="shared" si="6"/>
        <v>97864</v>
      </c>
      <c r="F16" s="29">
        <f t="shared" si="1"/>
        <v>-2104136</v>
      </c>
      <c r="G16" s="34">
        <f>+Inputs!$D$2</f>
        <v>0.3795</v>
      </c>
      <c r="H16" s="2"/>
      <c r="I16" s="27">
        <f t="shared" si="7"/>
        <v>2202000</v>
      </c>
      <c r="J16" s="27"/>
      <c r="K16" s="27">
        <f t="shared" si="2"/>
        <v>12233</v>
      </c>
      <c r="L16" s="27">
        <f t="shared" si="8"/>
        <v>97864</v>
      </c>
      <c r="M16" s="27">
        <f t="shared" si="3"/>
        <v>4642.4234999999999</v>
      </c>
      <c r="N16" s="27">
        <f t="shared" si="4"/>
        <v>4642.4234999999999</v>
      </c>
      <c r="O16" s="27">
        <f t="shared" si="9"/>
        <v>-798519.61199999973</v>
      </c>
      <c r="P16" s="27">
        <f t="shared" si="10"/>
        <v>798519.61199999973</v>
      </c>
      <c r="Q16" s="4"/>
      <c r="R16" s="4"/>
      <c r="S16" s="4"/>
    </row>
    <row r="17" spans="1:19">
      <c r="A17" s="31">
        <v>36982</v>
      </c>
      <c r="B17" s="3"/>
      <c r="C17" s="6">
        <v>9</v>
      </c>
      <c r="D17" s="29">
        <f t="shared" si="0"/>
        <v>12233</v>
      </c>
      <c r="E17" s="29">
        <f t="shared" si="6"/>
        <v>110097</v>
      </c>
      <c r="F17" s="29">
        <f t="shared" si="1"/>
        <v>-2091903</v>
      </c>
      <c r="G17" s="34">
        <f>+Inputs!$D$2</f>
        <v>0.3795</v>
      </c>
      <c r="H17" s="2"/>
      <c r="I17" s="27">
        <f t="shared" si="7"/>
        <v>2202000</v>
      </c>
      <c r="J17" s="27"/>
      <c r="K17" s="27">
        <f t="shared" si="2"/>
        <v>12233</v>
      </c>
      <c r="L17" s="27">
        <f t="shared" si="8"/>
        <v>110097</v>
      </c>
      <c r="M17" s="27">
        <f t="shared" si="3"/>
        <v>4642.4234999999999</v>
      </c>
      <c r="N17" s="27">
        <f t="shared" si="4"/>
        <v>4642.4234999999999</v>
      </c>
      <c r="O17" s="27">
        <f t="shared" si="9"/>
        <v>-793877.1884999997</v>
      </c>
      <c r="P17" s="27">
        <f t="shared" si="10"/>
        <v>793877.1884999997</v>
      </c>
      <c r="Q17" s="4"/>
      <c r="R17" s="4"/>
      <c r="S17" s="4"/>
    </row>
    <row r="18" spans="1:19">
      <c r="A18" s="30">
        <v>37012</v>
      </c>
      <c r="B18" s="3"/>
      <c r="C18" s="6">
        <v>10</v>
      </c>
      <c r="D18" s="29">
        <f t="shared" si="0"/>
        <v>12233</v>
      </c>
      <c r="E18" s="29">
        <f t="shared" si="6"/>
        <v>122330</v>
      </c>
      <c r="F18" s="29">
        <f t="shared" si="1"/>
        <v>-2079670</v>
      </c>
      <c r="G18" s="34">
        <f>+Inputs!$D$2</f>
        <v>0.3795</v>
      </c>
      <c r="H18" s="2"/>
      <c r="I18" s="27">
        <f t="shared" si="7"/>
        <v>2202000</v>
      </c>
      <c r="J18" s="27"/>
      <c r="K18" s="27">
        <f t="shared" si="2"/>
        <v>12233</v>
      </c>
      <c r="L18" s="27">
        <f t="shared" si="8"/>
        <v>122330</v>
      </c>
      <c r="M18" s="27">
        <f t="shared" si="3"/>
        <v>4642.4234999999999</v>
      </c>
      <c r="N18" s="27">
        <f t="shared" si="4"/>
        <v>4642.4234999999999</v>
      </c>
      <c r="O18" s="27">
        <f t="shared" si="9"/>
        <v>-789234.76499999966</v>
      </c>
      <c r="P18" s="27">
        <f t="shared" si="10"/>
        <v>789234.76499999966</v>
      </c>
      <c r="Q18" s="4"/>
      <c r="R18" s="4"/>
      <c r="S18" s="4"/>
    </row>
    <row r="19" spans="1:19">
      <c r="A19" s="31">
        <v>37043</v>
      </c>
      <c r="B19" s="3"/>
      <c r="C19" s="6">
        <v>11</v>
      </c>
      <c r="D19" s="29">
        <f t="shared" si="0"/>
        <v>12233</v>
      </c>
      <c r="E19" s="29">
        <f t="shared" si="6"/>
        <v>134563</v>
      </c>
      <c r="F19" s="29">
        <f t="shared" si="1"/>
        <v>-2067437</v>
      </c>
      <c r="G19" s="34">
        <f>+Inputs!$D$2</f>
        <v>0.3795</v>
      </c>
      <c r="H19" s="2"/>
      <c r="I19" s="27">
        <f t="shared" si="7"/>
        <v>2202000</v>
      </c>
      <c r="J19" s="27"/>
      <c r="K19" s="27">
        <f t="shared" si="2"/>
        <v>12233</v>
      </c>
      <c r="L19" s="27">
        <f t="shared" si="8"/>
        <v>134563</v>
      </c>
      <c r="M19" s="27">
        <f t="shared" si="3"/>
        <v>4642.4234999999999</v>
      </c>
      <c r="N19" s="27">
        <f t="shared" si="4"/>
        <v>4642.4234999999999</v>
      </c>
      <c r="O19" s="27">
        <f t="shared" si="9"/>
        <v>-784592.34149999963</v>
      </c>
      <c r="P19" s="27">
        <f t="shared" si="10"/>
        <v>784592.34149999963</v>
      </c>
      <c r="Q19" s="4"/>
      <c r="R19" s="4"/>
      <c r="S19" s="4"/>
    </row>
    <row r="20" spans="1:19">
      <c r="A20" s="30">
        <v>37073</v>
      </c>
      <c r="B20" s="3"/>
      <c r="C20" s="6">
        <v>12</v>
      </c>
      <c r="D20" s="29">
        <f t="shared" si="0"/>
        <v>12233</v>
      </c>
      <c r="E20" s="29">
        <f t="shared" si="6"/>
        <v>146796</v>
      </c>
      <c r="F20" s="29">
        <f t="shared" si="1"/>
        <v>-2055204</v>
      </c>
      <c r="G20" s="34">
        <f>+Inputs!$D$2</f>
        <v>0.3795</v>
      </c>
      <c r="H20" s="2"/>
      <c r="I20" s="27">
        <f t="shared" si="7"/>
        <v>2202000</v>
      </c>
      <c r="J20" s="27"/>
      <c r="K20" s="27">
        <f t="shared" si="2"/>
        <v>12233</v>
      </c>
      <c r="L20" s="27">
        <f t="shared" si="8"/>
        <v>146796</v>
      </c>
      <c r="M20" s="27">
        <f t="shared" si="3"/>
        <v>4642.4234999999999</v>
      </c>
      <c r="N20" s="27">
        <f t="shared" si="4"/>
        <v>4642.4234999999999</v>
      </c>
      <c r="O20" s="27">
        <f t="shared" si="9"/>
        <v>-779949.9179999996</v>
      </c>
      <c r="P20" s="27">
        <f t="shared" si="10"/>
        <v>779949.9179999996</v>
      </c>
      <c r="Q20" s="4"/>
      <c r="R20" s="4"/>
      <c r="S20" s="4"/>
    </row>
    <row r="21" spans="1:19">
      <c r="A21" s="31">
        <v>37104</v>
      </c>
      <c r="B21" s="3"/>
      <c r="C21" s="6">
        <v>13</v>
      </c>
      <c r="D21" s="29">
        <f t="shared" si="0"/>
        <v>12233</v>
      </c>
      <c r="E21" s="29">
        <f t="shared" si="6"/>
        <v>159029</v>
      </c>
      <c r="F21" s="29">
        <f t="shared" si="1"/>
        <v>-2042971</v>
      </c>
      <c r="G21" s="34">
        <f>+Inputs!$D$2</f>
        <v>0.3795</v>
      </c>
      <c r="H21" s="2"/>
      <c r="I21" s="27">
        <f t="shared" si="7"/>
        <v>2202000</v>
      </c>
      <c r="J21" s="27"/>
      <c r="K21" s="27">
        <f t="shared" si="2"/>
        <v>12233</v>
      </c>
      <c r="L21" s="27">
        <f t="shared" si="8"/>
        <v>159029</v>
      </c>
      <c r="M21" s="27">
        <f t="shared" si="3"/>
        <v>4642.4234999999999</v>
      </c>
      <c r="N21" s="27">
        <f t="shared" si="4"/>
        <v>4642.4234999999999</v>
      </c>
      <c r="O21" s="27">
        <f t="shared" si="9"/>
        <v>-775307.49449999956</v>
      </c>
      <c r="P21" s="27">
        <f t="shared" si="10"/>
        <v>775307.49449999956</v>
      </c>
      <c r="Q21" s="4"/>
      <c r="R21" s="4"/>
      <c r="S21" s="4"/>
    </row>
    <row r="22" spans="1:19">
      <c r="A22" s="30">
        <v>37135</v>
      </c>
      <c r="B22" s="3"/>
      <c r="C22" s="6">
        <v>14</v>
      </c>
      <c r="D22" s="29">
        <f t="shared" si="0"/>
        <v>12233</v>
      </c>
      <c r="E22" s="29">
        <f t="shared" si="6"/>
        <v>171262</v>
      </c>
      <c r="F22" s="29">
        <f t="shared" si="1"/>
        <v>-2030738</v>
      </c>
      <c r="G22" s="34">
        <f>+Inputs!$D$2</f>
        <v>0.3795</v>
      </c>
      <c r="H22" s="2"/>
      <c r="I22" s="27">
        <f t="shared" si="7"/>
        <v>2202000</v>
      </c>
      <c r="J22" s="27"/>
      <c r="K22" s="27">
        <f t="shared" si="2"/>
        <v>12233</v>
      </c>
      <c r="L22" s="27">
        <f t="shared" si="8"/>
        <v>171262</v>
      </c>
      <c r="M22" s="27">
        <f t="shared" si="3"/>
        <v>4642.4234999999999</v>
      </c>
      <c r="N22" s="27">
        <f t="shared" si="4"/>
        <v>4642.4234999999999</v>
      </c>
      <c r="O22" s="27">
        <f t="shared" si="9"/>
        <v>-770665.07099999953</v>
      </c>
      <c r="P22" s="27">
        <f t="shared" si="10"/>
        <v>770665.07099999953</v>
      </c>
      <c r="Q22" s="4"/>
      <c r="R22" s="4"/>
      <c r="S22" s="4"/>
    </row>
    <row r="23" spans="1:19">
      <c r="A23" s="31">
        <v>37165</v>
      </c>
      <c r="B23" s="3"/>
      <c r="C23" s="6">
        <v>15</v>
      </c>
      <c r="D23" s="29">
        <f t="shared" si="0"/>
        <v>12233</v>
      </c>
      <c r="E23" s="29">
        <f t="shared" si="6"/>
        <v>183495</v>
      </c>
      <c r="F23" s="29">
        <f t="shared" si="1"/>
        <v>-2018505</v>
      </c>
      <c r="G23" s="34">
        <f>+Inputs!$D$2</f>
        <v>0.3795</v>
      </c>
      <c r="H23" s="2"/>
      <c r="I23" s="27">
        <f t="shared" si="7"/>
        <v>2202000</v>
      </c>
      <c r="J23" s="27"/>
      <c r="K23" s="27">
        <f t="shared" si="2"/>
        <v>12233</v>
      </c>
      <c r="L23" s="27">
        <f t="shared" si="8"/>
        <v>183495</v>
      </c>
      <c r="M23" s="27">
        <f t="shared" si="3"/>
        <v>4642.4234999999999</v>
      </c>
      <c r="N23" s="27">
        <f t="shared" si="4"/>
        <v>4642.4234999999999</v>
      </c>
      <c r="O23" s="27">
        <f t="shared" si="9"/>
        <v>-766022.6474999995</v>
      </c>
      <c r="P23" s="27">
        <f t="shared" si="10"/>
        <v>766022.6474999995</v>
      </c>
      <c r="Q23" s="4"/>
      <c r="R23" s="4"/>
      <c r="S23" s="4"/>
    </row>
    <row r="24" spans="1:19">
      <c r="A24" s="30">
        <v>37196</v>
      </c>
      <c r="B24" s="3"/>
      <c r="C24" s="6">
        <v>16</v>
      </c>
      <c r="D24" s="29">
        <f t="shared" si="0"/>
        <v>12233</v>
      </c>
      <c r="E24" s="29">
        <f t="shared" si="6"/>
        <v>195728</v>
      </c>
      <c r="F24" s="29">
        <f t="shared" si="1"/>
        <v>-2006272</v>
      </c>
      <c r="G24" s="34">
        <f>+Inputs!$D$2</f>
        <v>0.3795</v>
      </c>
      <c r="H24" s="2"/>
      <c r="I24" s="27">
        <f t="shared" si="7"/>
        <v>2202000</v>
      </c>
      <c r="J24" s="27"/>
      <c r="K24" s="27">
        <f t="shared" si="2"/>
        <v>12233</v>
      </c>
      <c r="L24" s="27">
        <f t="shared" si="8"/>
        <v>195728</v>
      </c>
      <c r="M24" s="27">
        <f t="shared" si="3"/>
        <v>4642.4234999999999</v>
      </c>
      <c r="N24" s="27">
        <f t="shared" si="4"/>
        <v>4642.4234999999999</v>
      </c>
      <c r="O24" s="27">
        <f t="shared" si="9"/>
        <v>-761380.22399999946</v>
      </c>
      <c r="P24" s="27">
        <f t="shared" si="10"/>
        <v>761380.22399999946</v>
      </c>
      <c r="Q24" s="4"/>
      <c r="R24" s="4"/>
      <c r="S24" s="4"/>
    </row>
    <row r="25" spans="1:19">
      <c r="A25" s="31">
        <v>37226</v>
      </c>
      <c r="B25" s="3"/>
      <c r="C25" s="6">
        <v>17</v>
      </c>
      <c r="D25" s="29">
        <f t="shared" si="0"/>
        <v>12233</v>
      </c>
      <c r="E25" s="29">
        <f t="shared" si="6"/>
        <v>207961</v>
      </c>
      <c r="F25" s="29">
        <f t="shared" si="1"/>
        <v>-1994039</v>
      </c>
      <c r="G25" s="34">
        <f>+Inputs!$D$2</f>
        <v>0.3795</v>
      </c>
      <c r="H25" s="2"/>
      <c r="I25" s="27">
        <f t="shared" si="7"/>
        <v>2202000</v>
      </c>
      <c r="J25" s="27"/>
      <c r="K25" s="27">
        <f t="shared" si="2"/>
        <v>12233</v>
      </c>
      <c r="L25" s="27">
        <f t="shared" si="8"/>
        <v>207961</v>
      </c>
      <c r="M25" s="27">
        <f t="shared" si="3"/>
        <v>4642.4234999999999</v>
      </c>
      <c r="N25" s="27">
        <f t="shared" si="4"/>
        <v>4642.4234999999999</v>
      </c>
      <c r="O25" s="27">
        <f t="shared" si="9"/>
        <v>-756737.80049999943</v>
      </c>
      <c r="P25" s="27">
        <f t="shared" si="10"/>
        <v>756737.80049999943</v>
      </c>
      <c r="Q25" s="4"/>
      <c r="R25" s="4"/>
      <c r="S25" s="4"/>
    </row>
    <row r="26" spans="1:19">
      <c r="A26" s="30">
        <v>37257</v>
      </c>
      <c r="B26" s="3"/>
      <c r="C26" s="6">
        <v>18</v>
      </c>
      <c r="D26" s="29">
        <f t="shared" si="0"/>
        <v>12233</v>
      </c>
      <c r="E26" s="29">
        <f t="shared" si="6"/>
        <v>220194</v>
      </c>
      <c r="F26" s="29">
        <f t="shared" si="1"/>
        <v>-1981806</v>
      </c>
      <c r="G26" s="34">
        <f>+Inputs!$D$2</f>
        <v>0.3795</v>
      </c>
      <c r="H26" s="2"/>
      <c r="I26" s="27">
        <f t="shared" si="7"/>
        <v>2202000</v>
      </c>
      <c r="J26" s="27"/>
      <c r="K26" s="27">
        <f t="shared" si="2"/>
        <v>12233</v>
      </c>
      <c r="L26" s="27">
        <f t="shared" si="8"/>
        <v>220194</v>
      </c>
      <c r="M26" s="27">
        <f t="shared" si="3"/>
        <v>4642.4234999999999</v>
      </c>
      <c r="N26" s="27">
        <f t="shared" si="4"/>
        <v>4642.4234999999999</v>
      </c>
      <c r="O26" s="27">
        <f t="shared" si="9"/>
        <v>-752095.3769999994</v>
      </c>
      <c r="P26" s="27">
        <f t="shared" si="10"/>
        <v>752095.3769999994</v>
      </c>
      <c r="Q26" s="4"/>
      <c r="R26" s="4"/>
      <c r="S26" s="4"/>
    </row>
    <row r="27" spans="1:19">
      <c r="A27" s="31">
        <v>37288</v>
      </c>
      <c r="B27" s="3"/>
      <c r="C27" s="6">
        <v>19</v>
      </c>
      <c r="D27" s="29">
        <f t="shared" si="0"/>
        <v>12233</v>
      </c>
      <c r="E27" s="29">
        <f t="shared" si="6"/>
        <v>232427</v>
      </c>
      <c r="F27" s="29">
        <f t="shared" si="1"/>
        <v>-1969573</v>
      </c>
      <c r="G27" s="34">
        <f>+Inputs!$D$2</f>
        <v>0.3795</v>
      </c>
      <c r="H27" s="2"/>
      <c r="I27" s="27">
        <f t="shared" si="7"/>
        <v>2202000</v>
      </c>
      <c r="J27" s="27"/>
      <c r="K27" s="27">
        <f t="shared" si="2"/>
        <v>12233</v>
      </c>
      <c r="L27" s="27">
        <f t="shared" si="8"/>
        <v>232427</v>
      </c>
      <c r="M27" s="27">
        <f t="shared" si="3"/>
        <v>4642.4234999999999</v>
      </c>
      <c r="N27" s="27">
        <f t="shared" si="4"/>
        <v>4642.4234999999999</v>
      </c>
      <c r="O27" s="27">
        <f t="shared" si="9"/>
        <v>-747452.95349999936</v>
      </c>
      <c r="P27" s="27">
        <f t="shared" si="10"/>
        <v>747452.95349999936</v>
      </c>
      <c r="Q27" s="4"/>
      <c r="R27" s="4"/>
      <c r="S27" s="4"/>
    </row>
    <row r="28" spans="1:19">
      <c r="A28" s="30">
        <v>37316</v>
      </c>
      <c r="B28" s="3"/>
      <c r="C28" s="6">
        <v>20</v>
      </c>
      <c r="D28" s="29">
        <f t="shared" si="0"/>
        <v>12233</v>
      </c>
      <c r="E28" s="29">
        <f t="shared" si="6"/>
        <v>244660</v>
      </c>
      <c r="F28" s="29">
        <f t="shared" si="1"/>
        <v>-1957340</v>
      </c>
      <c r="G28" s="34">
        <f>+Inputs!$D$2</f>
        <v>0.3795</v>
      </c>
      <c r="H28" s="2"/>
      <c r="I28" s="27">
        <f t="shared" si="7"/>
        <v>2202000</v>
      </c>
      <c r="J28" s="27"/>
      <c r="K28" s="27">
        <f t="shared" si="2"/>
        <v>12233</v>
      </c>
      <c r="L28" s="27">
        <f t="shared" si="8"/>
        <v>244660</v>
      </c>
      <c r="M28" s="27">
        <f t="shared" si="3"/>
        <v>4642.4234999999999</v>
      </c>
      <c r="N28" s="27">
        <f t="shared" si="4"/>
        <v>4642.4234999999999</v>
      </c>
      <c r="O28" s="27">
        <f t="shared" si="9"/>
        <v>-742810.52999999933</v>
      </c>
      <c r="P28" s="27">
        <f t="shared" si="10"/>
        <v>742810.52999999933</v>
      </c>
      <c r="Q28" s="4"/>
      <c r="R28" s="4"/>
      <c r="S28" s="4"/>
    </row>
    <row r="29" spans="1:19">
      <c r="A29" s="31">
        <v>37347</v>
      </c>
      <c r="B29" s="3"/>
      <c r="C29" s="6">
        <v>21</v>
      </c>
      <c r="D29" s="29">
        <f t="shared" si="0"/>
        <v>12233</v>
      </c>
      <c r="E29" s="29">
        <f t="shared" si="6"/>
        <v>256893</v>
      </c>
      <c r="F29" s="29">
        <f t="shared" si="1"/>
        <v>-1945107</v>
      </c>
      <c r="G29" s="34">
        <f>+Inputs!$D$2</f>
        <v>0.3795</v>
      </c>
      <c r="H29" s="2"/>
      <c r="I29" s="27">
        <f t="shared" si="7"/>
        <v>2202000</v>
      </c>
      <c r="J29" s="27"/>
      <c r="K29" s="27">
        <f t="shared" si="2"/>
        <v>12233</v>
      </c>
      <c r="L29" s="27">
        <f t="shared" si="8"/>
        <v>256893</v>
      </c>
      <c r="M29" s="27">
        <f t="shared" si="3"/>
        <v>4642.4234999999999</v>
      </c>
      <c r="N29" s="27">
        <f t="shared" si="4"/>
        <v>4642.4234999999999</v>
      </c>
      <c r="O29" s="27">
        <f t="shared" si="9"/>
        <v>-738168.1064999993</v>
      </c>
      <c r="P29" s="27">
        <f t="shared" si="10"/>
        <v>738168.1064999993</v>
      </c>
      <c r="Q29" s="4"/>
      <c r="R29" s="4"/>
      <c r="S29" s="4"/>
    </row>
    <row r="30" spans="1:19">
      <c r="A30" s="30">
        <v>37377</v>
      </c>
      <c r="B30" s="3"/>
      <c r="C30" s="6">
        <v>22</v>
      </c>
      <c r="D30" s="29">
        <f t="shared" si="0"/>
        <v>12233</v>
      </c>
      <c r="E30" s="29">
        <f t="shared" si="6"/>
        <v>269126</v>
      </c>
      <c r="F30" s="29">
        <f t="shared" si="1"/>
        <v>-1932874</v>
      </c>
      <c r="G30" s="34">
        <f>+Inputs!$D$2</f>
        <v>0.3795</v>
      </c>
      <c r="H30" s="2"/>
      <c r="I30" s="27">
        <f t="shared" si="7"/>
        <v>2202000</v>
      </c>
      <c r="J30" s="27"/>
      <c r="K30" s="27">
        <f t="shared" si="2"/>
        <v>12233</v>
      </c>
      <c r="L30" s="27">
        <f t="shared" si="8"/>
        <v>269126</v>
      </c>
      <c r="M30" s="27">
        <f t="shared" si="3"/>
        <v>4642.4234999999999</v>
      </c>
      <c r="N30" s="27">
        <f t="shared" si="4"/>
        <v>4642.4234999999999</v>
      </c>
      <c r="O30" s="27">
        <f t="shared" si="9"/>
        <v>-733525.68299999926</v>
      </c>
      <c r="P30" s="27">
        <f t="shared" si="10"/>
        <v>733525.68299999926</v>
      </c>
      <c r="Q30" s="125"/>
    </row>
    <row r="31" spans="1:19">
      <c r="A31" s="31">
        <v>37408</v>
      </c>
      <c r="B31" s="3"/>
      <c r="C31" s="6">
        <v>23</v>
      </c>
      <c r="D31" s="29">
        <f t="shared" si="0"/>
        <v>12233</v>
      </c>
      <c r="E31" s="29">
        <f t="shared" si="6"/>
        <v>281359</v>
      </c>
      <c r="F31" s="29">
        <f t="shared" si="1"/>
        <v>-1920641</v>
      </c>
      <c r="G31" s="34">
        <f>+Inputs!$D$2</f>
        <v>0.3795</v>
      </c>
      <c r="H31" s="2"/>
      <c r="I31" s="27">
        <f t="shared" si="7"/>
        <v>2202000</v>
      </c>
      <c r="J31" s="27"/>
      <c r="K31" s="27">
        <f t="shared" si="2"/>
        <v>12233</v>
      </c>
      <c r="L31" s="27">
        <f t="shared" si="8"/>
        <v>281359</v>
      </c>
      <c r="M31" s="27">
        <f t="shared" si="3"/>
        <v>4642.4234999999999</v>
      </c>
      <c r="N31" s="27">
        <f t="shared" si="4"/>
        <v>4642.4234999999999</v>
      </c>
      <c r="O31" s="27">
        <f t="shared" si="9"/>
        <v>-728883.25949999923</v>
      </c>
      <c r="P31" s="27">
        <f t="shared" si="10"/>
        <v>728883.25949999923</v>
      </c>
      <c r="Q31" s="125"/>
    </row>
    <row r="32" spans="1:19">
      <c r="A32" s="30">
        <v>37438</v>
      </c>
      <c r="B32" s="3"/>
      <c r="C32" s="6">
        <v>24</v>
      </c>
      <c r="D32" s="29">
        <f t="shared" si="0"/>
        <v>12233</v>
      </c>
      <c r="E32" s="29">
        <f t="shared" si="6"/>
        <v>293592</v>
      </c>
      <c r="F32" s="29">
        <f t="shared" si="1"/>
        <v>-1908408</v>
      </c>
      <c r="G32" s="34">
        <f>+Inputs!$D$2</f>
        <v>0.3795</v>
      </c>
      <c r="H32" s="2"/>
      <c r="I32" s="27">
        <f t="shared" si="7"/>
        <v>2202000</v>
      </c>
      <c r="J32" s="27"/>
      <c r="K32" s="27">
        <f t="shared" si="2"/>
        <v>12233</v>
      </c>
      <c r="L32" s="27">
        <f t="shared" si="8"/>
        <v>293592</v>
      </c>
      <c r="M32" s="27">
        <f t="shared" si="3"/>
        <v>4642.4234999999999</v>
      </c>
      <c r="N32" s="27">
        <f t="shared" si="4"/>
        <v>4642.4234999999999</v>
      </c>
      <c r="O32" s="27">
        <f t="shared" si="9"/>
        <v>-724240.8359999992</v>
      </c>
      <c r="P32" s="27">
        <f t="shared" si="10"/>
        <v>724240.8359999992</v>
      </c>
      <c r="Q32" s="125"/>
    </row>
    <row r="33" spans="1:21">
      <c r="A33" s="31">
        <v>37469</v>
      </c>
      <c r="B33" s="3"/>
      <c r="C33" s="6">
        <v>25</v>
      </c>
      <c r="D33" s="29">
        <f t="shared" si="0"/>
        <v>12233</v>
      </c>
      <c r="E33" s="29">
        <f t="shared" si="6"/>
        <v>305825</v>
      </c>
      <c r="F33" s="29">
        <f t="shared" si="1"/>
        <v>-1896175</v>
      </c>
      <c r="G33" s="34">
        <f>+Inputs!$D$2</f>
        <v>0.3795</v>
      </c>
      <c r="H33" s="2"/>
      <c r="I33" s="27">
        <f t="shared" si="7"/>
        <v>2202000</v>
      </c>
      <c r="J33" s="27"/>
      <c r="K33" s="27">
        <f t="shared" si="2"/>
        <v>12233</v>
      </c>
      <c r="L33" s="27">
        <f t="shared" si="8"/>
        <v>305825</v>
      </c>
      <c r="M33" s="27">
        <f t="shared" si="3"/>
        <v>4642.4234999999999</v>
      </c>
      <c r="N33" s="27">
        <f t="shared" si="4"/>
        <v>4642.4234999999999</v>
      </c>
      <c r="O33" s="27">
        <f t="shared" si="9"/>
        <v>-719598.41249999916</v>
      </c>
      <c r="P33" s="27">
        <f t="shared" si="10"/>
        <v>719598.41249999916</v>
      </c>
      <c r="Q33" s="125"/>
    </row>
    <row r="34" spans="1:21">
      <c r="A34" s="30">
        <v>37500</v>
      </c>
      <c r="B34" s="3"/>
      <c r="C34" s="6">
        <v>26</v>
      </c>
      <c r="D34" s="29">
        <f t="shared" si="0"/>
        <v>12233</v>
      </c>
      <c r="E34" s="29">
        <f t="shared" si="6"/>
        <v>318058</v>
      </c>
      <c r="F34" s="29">
        <f t="shared" si="1"/>
        <v>-1883942</v>
      </c>
      <c r="G34" s="34">
        <f>+Inputs!$D$2</f>
        <v>0.3795</v>
      </c>
      <c r="H34" s="2"/>
      <c r="I34" s="27">
        <f t="shared" si="7"/>
        <v>2202000</v>
      </c>
      <c r="J34" s="27"/>
      <c r="K34" s="27">
        <f t="shared" si="2"/>
        <v>12233</v>
      </c>
      <c r="L34" s="27">
        <f t="shared" si="8"/>
        <v>318058</v>
      </c>
      <c r="M34" s="27">
        <f t="shared" si="3"/>
        <v>4642.4234999999999</v>
      </c>
      <c r="N34" s="27">
        <f t="shared" si="4"/>
        <v>4642.4234999999999</v>
      </c>
      <c r="O34" s="27">
        <f t="shared" si="9"/>
        <v>-714955.98899999913</v>
      </c>
      <c r="P34" s="27">
        <f t="shared" si="10"/>
        <v>714955.98899999913</v>
      </c>
      <c r="Q34" s="125"/>
    </row>
    <row r="35" spans="1:21">
      <c r="A35" s="31">
        <v>37530</v>
      </c>
      <c r="B35" s="3"/>
      <c r="C35" s="6">
        <v>27</v>
      </c>
      <c r="D35" s="29">
        <f t="shared" si="0"/>
        <v>12233</v>
      </c>
      <c r="E35" s="29">
        <f t="shared" si="6"/>
        <v>330291</v>
      </c>
      <c r="F35" s="29">
        <f t="shared" si="1"/>
        <v>-1871709</v>
      </c>
      <c r="G35" s="34">
        <f>+Inputs!$D$2</f>
        <v>0.3795</v>
      </c>
      <c r="H35" s="2"/>
      <c r="I35" s="27">
        <f t="shared" si="7"/>
        <v>2202000</v>
      </c>
      <c r="J35" s="27"/>
      <c r="K35" s="27">
        <f t="shared" si="2"/>
        <v>12233</v>
      </c>
      <c r="L35" s="27">
        <f t="shared" si="8"/>
        <v>330291</v>
      </c>
      <c r="M35" s="27">
        <f t="shared" si="3"/>
        <v>4642.4234999999999</v>
      </c>
      <c r="N35" s="27">
        <f t="shared" si="4"/>
        <v>4642.4234999999999</v>
      </c>
      <c r="O35" s="27">
        <f t="shared" si="9"/>
        <v>-710313.56549999909</v>
      </c>
      <c r="P35" s="27">
        <f t="shared" si="10"/>
        <v>710313.56549999909</v>
      </c>
    </row>
    <row r="36" spans="1:21">
      <c r="A36" s="30">
        <v>37561</v>
      </c>
      <c r="B36" s="3"/>
      <c r="C36" s="6">
        <v>28</v>
      </c>
      <c r="D36" s="29">
        <f t="shared" si="0"/>
        <v>12233</v>
      </c>
      <c r="E36" s="29">
        <f t="shared" si="6"/>
        <v>342524</v>
      </c>
      <c r="F36" s="29">
        <f t="shared" si="1"/>
        <v>-1859476</v>
      </c>
      <c r="G36" s="34">
        <f>+Inputs!$D$2</f>
        <v>0.3795</v>
      </c>
      <c r="H36" s="2"/>
      <c r="I36" s="27">
        <f t="shared" si="7"/>
        <v>2202000</v>
      </c>
      <c r="J36" s="27"/>
      <c r="K36" s="27">
        <f t="shared" si="2"/>
        <v>12233</v>
      </c>
      <c r="L36" s="27">
        <f t="shared" si="8"/>
        <v>342524</v>
      </c>
      <c r="M36" s="27">
        <f t="shared" si="3"/>
        <v>4642.4234999999999</v>
      </c>
      <c r="N36" s="27">
        <f t="shared" si="4"/>
        <v>4642.4234999999999</v>
      </c>
      <c r="O36" s="27">
        <f t="shared" si="9"/>
        <v>-705671.14199999906</v>
      </c>
      <c r="P36" s="27">
        <f t="shared" si="10"/>
        <v>705671.14199999906</v>
      </c>
    </row>
    <row r="37" spans="1:21">
      <c r="A37" s="31">
        <v>37591</v>
      </c>
      <c r="B37" s="3"/>
      <c r="C37" s="6">
        <v>29</v>
      </c>
      <c r="D37" s="29">
        <f t="shared" si="0"/>
        <v>12233</v>
      </c>
      <c r="E37" s="29">
        <f t="shared" si="6"/>
        <v>354757</v>
      </c>
      <c r="F37" s="29">
        <f t="shared" si="1"/>
        <v>-1847243</v>
      </c>
      <c r="G37" s="34">
        <f>+Inputs!$D$2</f>
        <v>0.3795</v>
      </c>
      <c r="H37" s="2"/>
      <c r="I37" s="27">
        <f t="shared" si="7"/>
        <v>2202000</v>
      </c>
      <c r="J37" s="27"/>
      <c r="K37" s="27">
        <f t="shared" si="2"/>
        <v>12233</v>
      </c>
      <c r="L37" s="27">
        <f t="shared" si="8"/>
        <v>354757</v>
      </c>
      <c r="M37" s="27">
        <f t="shared" si="3"/>
        <v>4642.4234999999999</v>
      </c>
      <c r="N37" s="27">
        <f t="shared" si="4"/>
        <v>4642.4234999999999</v>
      </c>
      <c r="O37" s="27">
        <f t="shared" si="9"/>
        <v>-701028.71849999903</v>
      </c>
      <c r="P37" s="27">
        <f t="shared" si="10"/>
        <v>701028.71849999903</v>
      </c>
    </row>
    <row r="38" spans="1:21">
      <c r="A38" s="30">
        <v>37622</v>
      </c>
      <c r="B38" s="3"/>
      <c r="C38" s="6">
        <v>30</v>
      </c>
      <c r="D38" s="29">
        <f t="shared" si="0"/>
        <v>12233</v>
      </c>
      <c r="E38" s="29">
        <f t="shared" si="6"/>
        <v>366990</v>
      </c>
      <c r="F38" s="29">
        <f t="shared" si="1"/>
        <v>-1835010</v>
      </c>
      <c r="G38" s="34">
        <f>+Inputs!$D$2</f>
        <v>0.3795</v>
      </c>
      <c r="H38" s="2"/>
      <c r="I38" s="27">
        <f t="shared" si="7"/>
        <v>2202000</v>
      </c>
      <c r="J38" s="27"/>
      <c r="K38" s="27">
        <f t="shared" si="2"/>
        <v>12233</v>
      </c>
      <c r="L38" s="27">
        <f t="shared" si="8"/>
        <v>366990</v>
      </c>
      <c r="M38" s="27">
        <f t="shared" si="3"/>
        <v>4642.4234999999999</v>
      </c>
      <c r="N38" s="27">
        <f t="shared" si="4"/>
        <v>4642.4234999999999</v>
      </c>
      <c r="O38" s="27">
        <f t="shared" si="9"/>
        <v>-696386.29499999899</v>
      </c>
      <c r="P38" s="27">
        <f t="shared" si="10"/>
        <v>696386.29499999899</v>
      </c>
    </row>
    <row r="39" spans="1:21">
      <c r="A39" s="31">
        <v>37653</v>
      </c>
      <c r="B39" s="2"/>
      <c r="C39" s="6">
        <v>31</v>
      </c>
      <c r="D39" s="29">
        <f t="shared" si="0"/>
        <v>12233</v>
      </c>
      <c r="E39" s="29">
        <f t="shared" si="6"/>
        <v>379223</v>
      </c>
      <c r="F39" s="29">
        <f t="shared" si="1"/>
        <v>-1822777</v>
      </c>
      <c r="G39" s="34">
        <f>+Inputs!$D$2</f>
        <v>0.3795</v>
      </c>
      <c r="H39" s="2"/>
      <c r="I39" s="27">
        <f t="shared" si="7"/>
        <v>2202000</v>
      </c>
      <c r="J39" s="27"/>
      <c r="K39" s="27">
        <f t="shared" si="2"/>
        <v>12233</v>
      </c>
      <c r="L39" s="27">
        <f t="shared" si="8"/>
        <v>379223</v>
      </c>
      <c r="M39" s="27">
        <f t="shared" si="3"/>
        <v>4642.4234999999999</v>
      </c>
      <c r="N39" s="27">
        <f t="shared" si="4"/>
        <v>4642.4234999999999</v>
      </c>
      <c r="O39" s="27">
        <f t="shared" si="9"/>
        <v>-691743.87149999896</v>
      </c>
      <c r="P39" s="27">
        <f t="shared" si="10"/>
        <v>691743.87149999896</v>
      </c>
    </row>
    <row r="40" spans="1:21">
      <c r="A40" s="30">
        <v>37681</v>
      </c>
      <c r="B40" s="2"/>
      <c r="C40" s="6">
        <v>32</v>
      </c>
      <c r="D40" s="29">
        <f t="shared" si="0"/>
        <v>12233</v>
      </c>
      <c r="E40" s="29">
        <f t="shared" si="6"/>
        <v>391456</v>
      </c>
      <c r="F40" s="29">
        <f t="shared" si="1"/>
        <v>-1810544</v>
      </c>
      <c r="G40" s="34">
        <f>+Inputs!$D$2</f>
        <v>0.3795</v>
      </c>
      <c r="H40" s="2"/>
      <c r="I40" s="27">
        <f t="shared" si="7"/>
        <v>2202000</v>
      </c>
      <c r="J40" s="2"/>
      <c r="K40" s="27">
        <f t="shared" si="2"/>
        <v>12233</v>
      </c>
      <c r="L40" s="27">
        <f t="shared" si="8"/>
        <v>391456</v>
      </c>
      <c r="M40" s="27">
        <f t="shared" si="3"/>
        <v>4642.4234999999999</v>
      </c>
      <c r="N40" s="27">
        <f t="shared" si="4"/>
        <v>4642.4234999999999</v>
      </c>
      <c r="O40" s="27">
        <f t="shared" si="9"/>
        <v>-687101.44799999893</v>
      </c>
      <c r="P40" s="27">
        <f t="shared" si="10"/>
        <v>687101.44799999893</v>
      </c>
    </row>
    <row r="41" spans="1:21">
      <c r="A41" s="31">
        <v>37712</v>
      </c>
      <c r="C41" s="6">
        <v>33</v>
      </c>
      <c r="D41" s="29">
        <f t="shared" ref="D41:D72" si="12">ROUND(-(+$B$9/180)*1,0)</f>
        <v>12233</v>
      </c>
      <c r="E41" s="29">
        <f t="shared" si="6"/>
        <v>403689</v>
      </c>
      <c r="F41" s="29">
        <f t="shared" ref="F41:F72" si="13">$B$9+E41</f>
        <v>-1798311</v>
      </c>
      <c r="G41" s="34">
        <f>+Inputs!$D$2</f>
        <v>0.3795</v>
      </c>
      <c r="I41" s="27">
        <f t="shared" si="7"/>
        <v>2202000</v>
      </c>
      <c r="K41" s="27">
        <f t="shared" ref="K41:K72" si="14">D41</f>
        <v>12233</v>
      </c>
      <c r="L41" s="27">
        <f t="shared" si="8"/>
        <v>403689</v>
      </c>
      <c r="M41" s="27">
        <f t="shared" ref="M41:M72" si="15">K41*G41</f>
        <v>4642.4234999999999</v>
      </c>
      <c r="N41" s="27">
        <f t="shared" ref="N41:N72" si="16">M41-J41</f>
        <v>4642.4234999999999</v>
      </c>
      <c r="O41" s="27">
        <f t="shared" si="9"/>
        <v>-682459.02449999889</v>
      </c>
      <c r="P41" s="27">
        <f t="shared" si="10"/>
        <v>682459.02449999889</v>
      </c>
    </row>
    <row r="42" spans="1:21">
      <c r="A42" s="30">
        <v>37742</v>
      </c>
      <c r="C42" s="6">
        <v>34</v>
      </c>
      <c r="D42" s="29">
        <f t="shared" si="12"/>
        <v>12233</v>
      </c>
      <c r="E42" s="29">
        <f t="shared" ref="E42:E73" si="17">+E41+D42</f>
        <v>415922</v>
      </c>
      <c r="F42" s="29">
        <f t="shared" si="13"/>
        <v>-1786078</v>
      </c>
      <c r="G42" s="34">
        <f>+Inputs!$D$3</f>
        <v>0.37951000000000001</v>
      </c>
      <c r="I42" s="27">
        <f t="shared" ref="I42:I73" si="18">+I41+H42</f>
        <v>2202000</v>
      </c>
      <c r="K42" s="27">
        <f t="shared" si="14"/>
        <v>12233</v>
      </c>
      <c r="L42" s="27">
        <f t="shared" ref="L42:L73" si="19">+L41+K42</f>
        <v>415922</v>
      </c>
      <c r="M42" s="27">
        <f t="shared" si="15"/>
        <v>4642.54583</v>
      </c>
      <c r="N42" s="27">
        <f t="shared" si="16"/>
        <v>4642.54583</v>
      </c>
      <c r="O42" s="27">
        <f t="shared" ref="O42:O73" si="20">+O41+N42</f>
        <v>-677816.47866999893</v>
      </c>
      <c r="P42" s="27">
        <f t="shared" ref="P42:P73" si="21">P41-N42</f>
        <v>677816.47866999893</v>
      </c>
    </row>
    <row r="43" spans="1:21">
      <c r="A43" s="31">
        <v>37773</v>
      </c>
      <c r="C43" s="6">
        <v>35</v>
      </c>
      <c r="D43" s="29">
        <f t="shared" si="12"/>
        <v>12233</v>
      </c>
      <c r="E43" s="29">
        <f t="shared" si="17"/>
        <v>428155</v>
      </c>
      <c r="F43" s="29">
        <f t="shared" si="13"/>
        <v>-1773845</v>
      </c>
      <c r="G43" s="34">
        <f>+Inputs!$D$3</f>
        <v>0.37951000000000001</v>
      </c>
      <c r="I43" s="27">
        <f t="shared" si="18"/>
        <v>2202000</v>
      </c>
      <c r="K43" s="27">
        <f t="shared" si="14"/>
        <v>12233</v>
      </c>
      <c r="L43" s="27">
        <f t="shared" si="19"/>
        <v>428155</v>
      </c>
      <c r="M43" s="27">
        <f t="shared" si="15"/>
        <v>4642.54583</v>
      </c>
      <c r="N43" s="27">
        <f t="shared" si="16"/>
        <v>4642.54583</v>
      </c>
      <c r="O43" s="27">
        <f t="shared" si="20"/>
        <v>-673173.93283999898</v>
      </c>
      <c r="P43" s="27">
        <f t="shared" si="21"/>
        <v>673173.93283999898</v>
      </c>
    </row>
    <row r="44" spans="1:21">
      <c r="A44" s="30">
        <v>37803</v>
      </c>
      <c r="C44" s="6">
        <v>36</v>
      </c>
      <c r="D44" s="29">
        <f t="shared" si="12"/>
        <v>12233</v>
      </c>
      <c r="E44" s="29">
        <f t="shared" si="17"/>
        <v>440388</v>
      </c>
      <c r="F44" s="29">
        <f t="shared" si="13"/>
        <v>-1761612</v>
      </c>
      <c r="G44" s="34">
        <f>+Inputs!$D$3</f>
        <v>0.37951000000000001</v>
      </c>
      <c r="I44" s="27">
        <f t="shared" si="18"/>
        <v>2202000</v>
      </c>
      <c r="K44" s="27">
        <f t="shared" si="14"/>
        <v>12233</v>
      </c>
      <c r="L44" s="27">
        <f t="shared" si="19"/>
        <v>440388</v>
      </c>
      <c r="M44" s="27">
        <f t="shared" si="15"/>
        <v>4642.54583</v>
      </c>
      <c r="N44" s="27">
        <f t="shared" si="16"/>
        <v>4642.54583</v>
      </c>
      <c r="O44" s="27">
        <f t="shared" si="20"/>
        <v>-668531.38700999902</v>
      </c>
      <c r="P44" s="27">
        <f t="shared" si="21"/>
        <v>668531.38700999902</v>
      </c>
      <c r="U44" s="108"/>
    </row>
    <row r="45" spans="1:21">
      <c r="A45" s="31">
        <v>37834</v>
      </c>
      <c r="C45" s="6">
        <v>37</v>
      </c>
      <c r="D45" s="29">
        <f t="shared" si="12"/>
        <v>12233</v>
      </c>
      <c r="E45" s="29">
        <f t="shared" si="17"/>
        <v>452621</v>
      </c>
      <c r="F45" s="29">
        <f t="shared" si="13"/>
        <v>-1749379</v>
      </c>
      <c r="G45" s="34">
        <f>+Inputs!$D$3</f>
        <v>0.37951000000000001</v>
      </c>
      <c r="I45" s="27">
        <f t="shared" si="18"/>
        <v>2202000</v>
      </c>
      <c r="K45" s="27">
        <f t="shared" si="14"/>
        <v>12233</v>
      </c>
      <c r="L45" s="27">
        <f t="shared" si="19"/>
        <v>452621</v>
      </c>
      <c r="M45" s="27">
        <f t="shared" si="15"/>
        <v>4642.54583</v>
      </c>
      <c r="N45" s="27">
        <f t="shared" si="16"/>
        <v>4642.54583</v>
      </c>
      <c r="O45" s="27">
        <f t="shared" si="20"/>
        <v>-663888.84117999906</v>
      </c>
      <c r="P45" s="27">
        <f t="shared" si="21"/>
        <v>663888.84117999906</v>
      </c>
      <c r="U45" s="108"/>
    </row>
    <row r="46" spans="1:21">
      <c r="A46" s="30">
        <v>37865</v>
      </c>
      <c r="C46" s="6">
        <v>38</v>
      </c>
      <c r="D46" s="29">
        <f t="shared" si="12"/>
        <v>12233</v>
      </c>
      <c r="E46" s="29">
        <f t="shared" si="17"/>
        <v>464854</v>
      </c>
      <c r="F46" s="29">
        <f t="shared" si="13"/>
        <v>-1737146</v>
      </c>
      <c r="G46" s="34">
        <f>+Inputs!$D$3</f>
        <v>0.37951000000000001</v>
      </c>
      <c r="I46" s="27">
        <f t="shared" si="18"/>
        <v>2202000</v>
      </c>
      <c r="K46" s="27">
        <f t="shared" si="14"/>
        <v>12233</v>
      </c>
      <c r="L46" s="27">
        <f t="shared" si="19"/>
        <v>464854</v>
      </c>
      <c r="M46" s="27">
        <f t="shared" si="15"/>
        <v>4642.54583</v>
      </c>
      <c r="N46" s="27">
        <f t="shared" si="16"/>
        <v>4642.54583</v>
      </c>
      <c r="O46" s="27">
        <f t="shared" si="20"/>
        <v>-659246.2953499991</v>
      </c>
      <c r="P46" s="27">
        <f t="shared" si="21"/>
        <v>659246.2953499991</v>
      </c>
      <c r="U46" s="108"/>
    </row>
    <row r="47" spans="1:21">
      <c r="A47" s="31">
        <v>37895</v>
      </c>
      <c r="C47" s="6">
        <v>39</v>
      </c>
      <c r="D47" s="29">
        <f t="shared" si="12"/>
        <v>12233</v>
      </c>
      <c r="E47" s="29">
        <f t="shared" si="17"/>
        <v>477087</v>
      </c>
      <c r="F47" s="29">
        <f t="shared" si="13"/>
        <v>-1724913</v>
      </c>
      <c r="G47" s="34">
        <f>+Inputs!$D$3</f>
        <v>0.37951000000000001</v>
      </c>
      <c r="I47" s="27">
        <f t="shared" si="18"/>
        <v>2202000</v>
      </c>
      <c r="K47" s="27">
        <f t="shared" si="14"/>
        <v>12233</v>
      </c>
      <c r="L47" s="27">
        <f t="shared" si="19"/>
        <v>477087</v>
      </c>
      <c r="M47" s="27">
        <f t="shared" si="15"/>
        <v>4642.54583</v>
      </c>
      <c r="N47" s="27">
        <f t="shared" si="16"/>
        <v>4642.54583</v>
      </c>
      <c r="O47" s="27">
        <f t="shared" si="20"/>
        <v>-654603.74951999914</v>
      </c>
      <c r="P47" s="27">
        <f t="shared" si="21"/>
        <v>654603.74951999914</v>
      </c>
      <c r="U47" s="108"/>
    </row>
    <row r="48" spans="1:21">
      <c r="A48" s="30">
        <v>37926</v>
      </c>
      <c r="C48" s="6">
        <v>40</v>
      </c>
      <c r="D48" s="29">
        <f t="shared" si="12"/>
        <v>12233</v>
      </c>
      <c r="E48" s="29">
        <f t="shared" si="17"/>
        <v>489320</v>
      </c>
      <c r="F48" s="29">
        <f t="shared" si="13"/>
        <v>-1712680</v>
      </c>
      <c r="G48" s="34">
        <f>+Inputs!$D$3</f>
        <v>0.37951000000000001</v>
      </c>
      <c r="I48" s="27">
        <f t="shared" si="18"/>
        <v>2202000</v>
      </c>
      <c r="K48" s="27">
        <f t="shared" si="14"/>
        <v>12233</v>
      </c>
      <c r="L48" s="27">
        <f t="shared" si="19"/>
        <v>489320</v>
      </c>
      <c r="M48" s="27">
        <f t="shared" si="15"/>
        <v>4642.54583</v>
      </c>
      <c r="N48" s="27">
        <f t="shared" si="16"/>
        <v>4642.54583</v>
      </c>
      <c r="O48" s="27">
        <f t="shared" si="20"/>
        <v>-649961.20368999918</v>
      </c>
      <c r="P48" s="27">
        <f t="shared" si="21"/>
        <v>649961.20368999918</v>
      </c>
      <c r="U48" s="108"/>
    </row>
    <row r="49" spans="1:21">
      <c r="A49" s="31">
        <v>37956</v>
      </c>
      <c r="C49" s="6">
        <v>41</v>
      </c>
      <c r="D49" s="29">
        <f t="shared" si="12"/>
        <v>12233</v>
      </c>
      <c r="E49" s="29">
        <f t="shared" si="17"/>
        <v>501553</v>
      </c>
      <c r="F49" s="29">
        <f t="shared" si="13"/>
        <v>-1700447</v>
      </c>
      <c r="G49" s="34">
        <f>+Inputs!$D$3</f>
        <v>0.37951000000000001</v>
      </c>
      <c r="I49" s="27">
        <f t="shared" si="18"/>
        <v>2202000</v>
      </c>
      <c r="K49" s="27">
        <f t="shared" si="14"/>
        <v>12233</v>
      </c>
      <c r="L49" s="27">
        <f t="shared" si="19"/>
        <v>501553</v>
      </c>
      <c r="M49" s="27">
        <f t="shared" si="15"/>
        <v>4642.54583</v>
      </c>
      <c r="N49" s="27">
        <f t="shared" si="16"/>
        <v>4642.54583</v>
      </c>
      <c r="O49" s="27">
        <f t="shared" si="20"/>
        <v>-645318.65785999922</v>
      </c>
      <c r="P49" s="27">
        <f t="shared" si="21"/>
        <v>645318.65785999922</v>
      </c>
      <c r="U49" s="108"/>
    </row>
    <row r="50" spans="1:21">
      <c r="A50" s="30">
        <v>37987</v>
      </c>
      <c r="C50" s="6">
        <v>42</v>
      </c>
      <c r="D50" s="29">
        <f t="shared" si="12"/>
        <v>12233</v>
      </c>
      <c r="E50" s="29">
        <f t="shared" si="17"/>
        <v>513786</v>
      </c>
      <c r="F50" s="29">
        <f t="shared" si="13"/>
        <v>-1688214</v>
      </c>
      <c r="G50" s="34">
        <f>+Inputs!$D$3</f>
        <v>0.37951000000000001</v>
      </c>
      <c r="I50" s="27">
        <f t="shared" si="18"/>
        <v>2202000</v>
      </c>
      <c r="K50" s="27">
        <f t="shared" si="14"/>
        <v>12233</v>
      </c>
      <c r="L50" s="27">
        <f t="shared" si="19"/>
        <v>513786</v>
      </c>
      <c r="M50" s="27">
        <f t="shared" si="15"/>
        <v>4642.54583</v>
      </c>
      <c r="N50" s="27">
        <f t="shared" si="16"/>
        <v>4642.54583</v>
      </c>
      <c r="O50" s="27">
        <f t="shared" si="20"/>
        <v>-640676.11202999926</v>
      </c>
      <c r="P50" s="27">
        <f t="shared" si="21"/>
        <v>640676.11202999926</v>
      </c>
      <c r="U50" s="108"/>
    </row>
    <row r="51" spans="1:21">
      <c r="A51" s="31">
        <v>38018</v>
      </c>
      <c r="C51" s="6">
        <v>43</v>
      </c>
      <c r="D51" s="29">
        <f t="shared" si="12"/>
        <v>12233</v>
      </c>
      <c r="E51" s="29">
        <f t="shared" si="17"/>
        <v>526019</v>
      </c>
      <c r="F51" s="29">
        <f t="shared" si="13"/>
        <v>-1675981</v>
      </c>
      <c r="G51" s="34">
        <f>+Inputs!$D$3</f>
        <v>0.37951000000000001</v>
      </c>
      <c r="I51" s="27">
        <f t="shared" si="18"/>
        <v>2202000</v>
      </c>
      <c r="K51" s="27">
        <f t="shared" si="14"/>
        <v>12233</v>
      </c>
      <c r="L51" s="27">
        <f t="shared" si="19"/>
        <v>526019</v>
      </c>
      <c r="M51" s="27">
        <f t="shared" si="15"/>
        <v>4642.54583</v>
      </c>
      <c r="N51" s="27">
        <f t="shared" si="16"/>
        <v>4642.54583</v>
      </c>
      <c r="O51" s="27">
        <f t="shared" si="20"/>
        <v>-636033.5661999993</v>
      </c>
      <c r="P51" s="27">
        <f t="shared" si="21"/>
        <v>636033.5661999993</v>
      </c>
      <c r="U51" s="108"/>
    </row>
    <row r="52" spans="1:21">
      <c r="A52" s="30">
        <v>38047</v>
      </c>
      <c r="C52" s="6">
        <v>44</v>
      </c>
      <c r="D52" s="29">
        <f t="shared" si="12"/>
        <v>12233</v>
      </c>
      <c r="E52" s="29">
        <f t="shared" si="17"/>
        <v>538252</v>
      </c>
      <c r="F52" s="29">
        <f t="shared" si="13"/>
        <v>-1663748</v>
      </c>
      <c r="G52" s="34">
        <f>+Inputs!$D$3</f>
        <v>0.37951000000000001</v>
      </c>
      <c r="I52" s="27">
        <f t="shared" si="18"/>
        <v>2202000</v>
      </c>
      <c r="K52" s="27">
        <f t="shared" si="14"/>
        <v>12233</v>
      </c>
      <c r="L52" s="27">
        <f t="shared" si="19"/>
        <v>538252</v>
      </c>
      <c r="M52" s="27">
        <f t="shared" si="15"/>
        <v>4642.54583</v>
      </c>
      <c r="N52" s="27">
        <f t="shared" si="16"/>
        <v>4642.54583</v>
      </c>
      <c r="O52" s="27">
        <f t="shared" si="20"/>
        <v>-631391.02036999934</v>
      </c>
      <c r="P52" s="27">
        <f t="shared" si="21"/>
        <v>631391.02036999934</v>
      </c>
      <c r="U52" s="108"/>
    </row>
    <row r="53" spans="1:21">
      <c r="A53" s="31">
        <v>38078</v>
      </c>
      <c r="C53" s="6">
        <v>45</v>
      </c>
      <c r="D53" s="29">
        <f t="shared" si="12"/>
        <v>12233</v>
      </c>
      <c r="E53" s="29">
        <f t="shared" si="17"/>
        <v>550485</v>
      </c>
      <c r="F53" s="29">
        <f t="shared" si="13"/>
        <v>-1651515</v>
      </c>
      <c r="G53" s="34">
        <f>+Inputs!$D$3</f>
        <v>0.37951000000000001</v>
      </c>
      <c r="I53" s="27">
        <f t="shared" si="18"/>
        <v>2202000</v>
      </c>
      <c r="K53" s="27">
        <f t="shared" si="14"/>
        <v>12233</v>
      </c>
      <c r="L53" s="27">
        <f t="shared" si="19"/>
        <v>550485</v>
      </c>
      <c r="M53" s="27">
        <f t="shared" si="15"/>
        <v>4642.54583</v>
      </c>
      <c r="N53" s="27">
        <f t="shared" si="16"/>
        <v>4642.54583</v>
      </c>
      <c r="O53" s="27">
        <f t="shared" si="20"/>
        <v>-626748.47453999938</v>
      </c>
      <c r="P53" s="27">
        <f t="shared" si="21"/>
        <v>626748.47453999938</v>
      </c>
      <c r="U53" s="108"/>
    </row>
    <row r="54" spans="1:21">
      <c r="A54" s="30">
        <v>38108</v>
      </c>
      <c r="C54" s="6">
        <v>46</v>
      </c>
      <c r="D54" s="29">
        <f t="shared" si="12"/>
        <v>12233</v>
      </c>
      <c r="E54" s="29">
        <f t="shared" si="17"/>
        <v>562718</v>
      </c>
      <c r="F54" s="29">
        <f t="shared" si="13"/>
        <v>-1639282</v>
      </c>
      <c r="G54" s="34">
        <f>+Inputs!$D$3</f>
        <v>0.37951000000000001</v>
      </c>
      <c r="I54" s="27">
        <f t="shared" si="18"/>
        <v>2202000</v>
      </c>
      <c r="K54" s="27">
        <f t="shared" si="14"/>
        <v>12233</v>
      </c>
      <c r="L54" s="27">
        <f t="shared" si="19"/>
        <v>562718</v>
      </c>
      <c r="M54" s="27">
        <f t="shared" si="15"/>
        <v>4642.54583</v>
      </c>
      <c r="N54" s="27">
        <f t="shared" si="16"/>
        <v>4642.54583</v>
      </c>
      <c r="O54" s="27">
        <f t="shared" si="20"/>
        <v>-622105.92870999943</v>
      </c>
      <c r="P54" s="27">
        <f t="shared" si="21"/>
        <v>622105.92870999943</v>
      </c>
      <c r="U54" s="108"/>
    </row>
    <row r="55" spans="1:21">
      <c r="A55" s="31">
        <v>38139</v>
      </c>
      <c r="C55" s="6">
        <v>47</v>
      </c>
      <c r="D55" s="29">
        <f t="shared" si="12"/>
        <v>12233</v>
      </c>
      <c r="E55" s="29">
        <f t="shared" si="17"/>
        <v>574951</v>
      </c>
      <c r="F55" s="29">
        <f t="shared" si="13"/>
        <v>-1627049</v>
      </c>
      <c r="G55" s="34">
        <f>+Inputs!$D$3</f>
        <v>0.37951000000000001</v>
      </c>
      <c r="I55" s="27">
        <f t="shared" si="18"/>
        <v>2202000</v>
      </c>
      <c r="K55" s="27">
        <f t="shared" si="14"/>
        <v>12233</v>
      </c>
      <c r="L55" s="27">
        <f t="shared" si="19"/>
        <v>574951</v>
      </c>
      <c r="M55" s="27">
        <f t="shared" si="15"/>
        <v>4642.54583</v>
      </c>
      <c r="N55" s="27">
        <f t="shared" si="16"/>
        <v>4642.54583</v>
      </c>
      <c r="O55" s="27">
        <f t="shared" si="20"/>
        <v>-617463.38287999947</v>
      </c>
      <c r="P55" s="27">
        <f t="shared" si="21"/>
        <v>617463.38287999947</v>
      </c>
      <c r="U55" s="108"/>
    </row>
    <row r="56" spans="1:21">
      <c r="A56" s="30">
        <v>38169</v>
      </c>
      <c r="C56" s="6">
        <v>48</v>
      </c>
      <c r="D56" s="29">
        <f t="shared" si="12"/>
        <v>12233</v>
      </c>
      <c r="E56" s="29">
        <f t="shared" si="17"/>
        <v>587184</v>
      </c>
      <c r="F56" s="29">
        <f t="shared" si="13"/>
        <v>-1614816</v>
      </c>
      <c r="G56" s="34">
        <f>+Inputs!$D$3</f>
        <v>0.37951000000000001</v>
      </c>
      <c r="I56" s="27">
        <f t="shared" si="18"/>
        <v>2202000</v>
      </c>
      <c r="K56" s="27">
        <f t="shared" si="14"/>
        <v>12233</v>
      </c>
      <c r="L56" s="27">
        <f t="shared" si="19"/>
        <v>587184</v>
      </c>
      <c r="M56" s="27">
        <f t="shared" si="15"/>
        <v>4642.54583</v>
      </c>
      <c r="N56" s="27">
        <f t="shared" si="16"/>
        <v>4642.54583</v>
      </c>
      <c r="O56" s="27">
        <f t="shared" si="20"/>
        <v>-612820.83704999951</v>
      </c>
      <c r="P56" s="27">
        <f t="shared" si="21"/>
        <v>612820.83704999951</v>
      </c>
    </row>
    <row r="57" spans="1:21">
      <c r="A57" s="31">
        <v>38200</v>
      </c>
      <c r="C57" s="6">
        <v>49</v>
      </c>
      <c r="D57" s="29">
        <f t="shared" si="12"/>
        <v>12233</v>
      </c>
      <c r="E57" s="29">
        <f t="shared" si="17"/>
        <v>599417</v>
      </c>
      <c r="F57" s="29">
        <f t="shared" si="13"/>
        <v>-1602583</v>
      </c>
      <c r="G57" s="34">
        <f>+Inputs!$D$3</f>
        <v>0.37951000000000001</v>
      </c>
      <c r="I57" s="27">
        <f t="shared" si="18"/>
        <v>2202000</v>
      </c>
      <c r="K57" s="27">
        <f t="shared" si="14"/>
        <v>12233</v>
      </c>
      <c r="L57" s="27">
        <f t="shared" si="19"/>
        <v>599417</v>
      </c>
      <c r="M57" s="27">
        <f t="shared" si="15"/>
        <v>4642.54583</v>
      </c>
      <c r="N57" s="27">
        <f t="shared" si="16"/>
        <v>4642.54583</v>
      </c>
      <c r="O57" s="27">
        <f t="shared" si="20"/>
        <v>-608178.29121999955</v>
      </c>
      <c r="P57" s="27">
        <f t="shared" si="21"/>
        <v>608178.29121999955</v>
      </c>
    </row>
    <row r="58" spans="1:21">
      <c r="A58" s="30">
        <v>38231</v>
      </c>
      <c r="C58" s="6">
        <v>50</v>
      </c>
      <c r="D58" s="29">
        <f t="shared" si="12"/>
        <v>12233</v>
      </c>
      <c r="E58" s="29">
        <f t="shared" si="17"/>
        <v>611650</v>
      </c>
      <c r="F58" s="29">
        <f t="shared" si="13"/>
        <v>-1590350</v>
      </c>
      <c r="G58" s="34">
        <f>+Inputs!$D$3</f>
        <v>0.37951000000000001</v>
      </c>
      <c r="I58" s="27">
        <f t="shared" si="18"/>
        <v>2202000</v>
      </c>
      <c r="K58" s="27">
        <f t="shared" si="14"/>
        <v>12233</v>
      </c>
      <c r="L58" s="27">
        <f t="shared" si="19"/>
        <v>611650</v>
      </c>
      <c r="M58" s="27">
        <f t="shared" si="15"/>
        <v>4642.54583</v>
      </c>
      <c r="N58" s="27">
        <f t="shared" si="16"/>
        <v>4642.54583</v>
      </c>
      <c r="O58" s="27">
        <f t="shared" si="20"/>
        <v>-603535.74538999959</v>
      </c>
      <c r="P58" s="27">
        <f t="shared" si="21"/>
        <v>603535.74538999959</v>
      </c>
    </row>
    <row r="59" spans="1:21">
      <c r="A59" s="31">
        <v>38261</v>
      </c>
      <c r="C59" s="6">
        <v>51</v>
      </c>
      <c r="D59" s="29">
        <f t="shared" si="12"/>
        <v>12233</v>
      </c>
      <c r="E59" s="29">
        <f t="shared" si="17"/>
        <v>623883</v>
      </c>
      <c r="F59" s="29">
        <f t="shared" si="13"/>
        <v>-1578117</v>
      </c>
      <c r="G59" s="34">
        <f>+Inputs!$D$3</f>
        <v>0.37951000000000001</v>
      </c>
      <c r="I59" s="27">
        <f t="shared" si="18"/>
        <v>2202000</v>
      </c>
      <c r="K59" s="27">
        <f t="shared" si="14"/>
        <v>12233</v>
      </c>
      <c r="L59" s="27">
        <f t="shared" si="19"/>
        <v>623883</v>
      </c>
      <c r="M59" s="27">
        <f t="shared" si="15"/>
        <v>4642.54583</v>
      </c>
      <c r="N59" s="27">
        <f t="shared" si="16"/>
        <v>4642.54583</v>
      </c>
      <c r="O59" s="27">
        <f t="shared" si="20"/>
        <v>-598893.19955999963</v>
      </c>
      <c r="P59" s="27">
        <f t="shared" si="21"/>
        <v>598893.19955999963</v>
      </c>
    </row>
    <row r="60" spans="1:21">
      <c r="A60" s="30">
        <v>38292</v>
      </c>
      <c r="C60" s="6">
        <v>52</v>
      </c>
      <c r="D60" s="29">
        <f t="shared" si="12"/>
        <v>12233</v>
      </c>
      <c r="E60" s="29">
        <f t="shared" si="17"/>
        <v>636116</v>
      </c>
      <c r="F60" s="29">
        <f t="shared" si="13"/>
        <v>-1565884</v>
      </c>
      <c r="G60" s="34">
        <f>+Inputs!$D$3</f>
        <v>0.37951000000000001</v>
      </c>
      <c r="I60" s="27">
        <f t="shared" si="18"/>
        <v>2202000</v>
      </c>
      <c r="K60" s="27">
        <f t="shared" si="14"/>
        <v>12233</v>
      </c>
      <c r="L60" s="27">
        <f t="shared" si="19"/>
        <v>636116</v>
      </c>
      <c r="M60" s="27">
        <f t="shared" si="15"/>
        <v>4642.54583</v>
      </c>
      <c r="N60" s="27">
        <f t="shared" si="16"/>
        <v>4642.54583</v>
      </c>
      <c r="O60" s="27">
        <f t="shared" si="20"/>
        <v>-594250.65372999967</v>
      </c>
      <c r="P60" s="27">
        <f t="shared" si="21"/>
        <v>594250.65372999967</v>
      </c>
    </row>
    <row r="61" spans="1:21">
      <c r="A61" s="31">
        <v>38322</v>
      </c>
      <c r="C61" s="6">
        <v>53</v>
      </c>
      <c r="D61" s="29">
        <f t="shared" si="12"/>
        <v>12233</v>
      </c>
      <c r="E61" s="29">
        <f t="shared" si="17"/>
        <v>648349</v>
      </c>
      <c r="F61" s="29">
        <f t="shared" si="13"/>
        <v>-1553651</v>
      </c>
      <c r="G61" s="34">
        <f>+Inputs!$D$3</f>
        <v>0.37951000000000001</v>
      </c>
      <c r="I61" s="27">
        <f t="shared" si="18"/>
        <v>2202000</v>
      </c>
      <c r="K61" s="27">
        <f t="shared" si="14"/>
        <v>12233</v>
      </c>
      <c r="L61" s="27">
        <f t="shared" si="19"/>
        <v>648349</v>
      </c>
      <c r="M61" s="27">
        <f t="shared" si="15"/>
        <v>4642.54583</v>
      </c>
      <c r="N61" s="27">
        <f t="shared" si="16"/>
        <v>4642.54583</v>
      </c>
      <c r="O61" s="27">
        <f t="shared" si="20"/>
        <v>-589608.10789999971</v>
      </c>
      <c r="P61" s="27">
        <f t="shared" si="21"/>
        <v>589608.10789999971</v>
      </c>
    </row>
    <row r="62" spans="1:21">
      <c r="A62" s="30">
        <v>38353</v>
      </c>
      <c r="C62" s="6">
        <v>54</v>
      </c>
      <c r="D62" s="29">
        <f t="shared" si="12"/>
        <v>12233</v>
      </c>
      <c r="E62" s="29">
        <f t="shared" si="17"/>
        <v>660582</v>
      </c>
      <c r="F62" s="29">
        <f t="shared" si="13"/>
        <v>-1541418</v>
      </c>
      <c r="G62" s="34">
        <f>+Inputs!$D$3</f>
        <v>0.37951000000000001</v>
      </c>
      <c r="I62" s="27">
        <f t="shared" si="18"/>
        <v>2202000</v>
      </c>
      <c r="K62" s="27">
        <f t="shared" si="14"/>
        <v>12233</v>
      </c>
      <c r="L62" s="27">
        <f t="shared" si="19"/>
        <v>660582</v>
      </c>
      <c r="M62" s="27">
        <f t="shared" si="15"/>
        <v>4642.54583</v>
      </c>
      <c r="N62" s="27">
        <f t="shared" si="16"/>
        <v>4642.54583</v>
      </c>
      <c r="O62" s="27">
        <f t="shared" si="20"/>
        <v>-584965.56206999975</v>
      </c>
      <c r="P62" s="27">
        <f t="shared" si="21"/>
        <v>584965.56206999975</v>
      </c>
    </row>
    <row r="63" spans="1:21">
      <c r="A63" s="31">
        <v>38384</v>
      </c>
      <c r="C63" s="6">
        <v>55</v>
      </c>
      <c r="D63" s="29">
        <f t="shared" si="12"/>
        <v>12233</v>
      </c>
      <c r="E63" s="29">
        <f t="shared" si="17"/>
        <v>672815</v>
      </c>
      <c r="F63" s="29">
        <f t="shared" si="13"/>
        <v>-1529185</v>
      </c>
      <c r="G63" s="34">
        <f>+Inputs!$D$3</f>
        <v>0.37951000000000001</v>
      </c>
      <c r="I63" s="27">
        <f t="shared" si="18"/>
        <v>2202000</v>
      </c>
      <c r="K63" s="27">
        <f t="shared" si="14"/>
        <v>12233</v>
      </c>
      <c r="L63" s="27">
        <f t="shared" si="19"/>
        <v>672815</v>
      </c>
      <c r="M63" s="27">
        <f t="shared" si="15"/>
        <v>4642.54583</v>
      </c>
      <c r="N63" s="27">
        <f t="shared" si="16"/>
        <v>4642.54583</v>
      </c>
      <c r="O63" s="27">
        <f t="shared" si="20"/>
        <v>-580323.01623999979</v>
      </c>
      <c r="P63" s="27">
        <f t="shared" si="21"/>
        <v>580323.01623999979</v>
      </c>
    </row>
    <row r="64" spans="1:21">
      <c r="A64" s="30">
        <v>38412</v>
      </c>
      <c r="C64" s="6">
        <v>56</v>
      </c>
      <c r="D64" s="29">
        <f t="shared" si="12"/>
        <v>12233</v>
      </c>
      <c r="E64" s="29">
        <f t="shared" si="17"/>
        <v>685048</v>
      </c>
      <c r="F64" s="29">
        <f t="shared" si="13"/>
        <v>-1516952</v>
      </c>
      <c r="G64" s="34">
        <f>+Inputs!$D$3</f>
        <v>0.37951000000000001</v>
      </c>
      <c r="I64" s="27">
        <f t="shared" si="18"/>
        <v>2202000</v>
      </c>
      <c r="K64" s="27">
        <f t="shared" si="14"/>
        <v>12233</v>
      </c>
      <c r="L64" s="27">
        <f t="shared" si="19"/>
        <v>685048</v>
      </c>
      <c r="M64" s="27">
        <f t="shared" si="15"/>
        <v>4642.54583</v>
      </c>
      <c r="N64" s="27">
        <f t="shared" si="16"/>
        <v>4642.54583</v>
      </c>
      <c r="O64" s="27">
        <f t="shared" si="20"/>
        <v>-575680.47040999983</v>
      </c>
      <c r="P64" s="27">
        <f t="shared" si="21"/>
        <v>575680.47040999983</v>
      </c>
    </row>
    <row r="65" spans="1:16">
      <c r="A65" s="31">
        <v>38443</v>
      </c>
      <c r="C65" s="6">
        <v>57</v>
      </c>
      <c r="D65" s="29">
        <f t="shared" si="12"/>
        <v>12233</v>
      </c>
      <c r="E65" s="29">
        <f t="shared" si="17"/>
        <v>697281</v>
      </c>
      <c r="F65" s="29">
        <f t="shared" si="13"/>
        <v>-1504719</v>
      </c>
      <c r="G65" s="34">
        <f>+Inputs!$D$3</f>
        <v>0.37951000000000001</v>
      </c>
      <c r="I65" s="27">
        <f t="shared" si="18"/>
        <v>2202000</v>
      </c>
      <c r="K65" s="27">
        <f t="shared" si="14"/>
        <v>12233</v>
      </c>
      <c r="L65" s="27">
        <f t="shared" si="19"/>
        <v>697281</v>
      </c>
      <c r="M65" s="27">
        <f t="shared" si="15"/>
        <v>4642.54583</v>
      </c>
      <c r="N65" s="27">
        <f t="shared" si="16"/>
        <v>4642.54583</v>
      </c>
      <c r="O65" s="27">
        <f t="shared" si="20"/>
        <v>-571037.92457999988</v>
      </c>
      <c r="P65" s="27">
        <f t="shared" si="21"/>
        <v>571037.92457999988</v>
      </c>
    </row>
    <row r="66" spans="1:16">
      <c r="A66" s="30">
        <v>38473</v>
      </c>
      <c r="C66" s="6">
        <v>58</v>
      </c>
      <c r="D66" s="29">
        <f t="shared" si="12"/>
        <v>12233</v>
      </c>
      <c r="E66" s="29">
        <f t="shared" si="17"/>
        <v>709514</v>
      </c>
      <c r="F66" s="29">
        <f t="shared" si="13"/>
        <v>-1492486</v>
      </c>
      <c r="G66" s="34">
        <f>+Inputs!$D$3</f>
        <v>0.37951000000000001</v>
      </c>
      <c r="I66" s="27">
        <f t="shared" si="18"/>
        <v>2202000</v>
      </c>
      <c r="K66" s="27">
        <f t="shared" si="14"/>
        <v>12233</v>
      </c>
      <c r="L66" s="27">
        <f t="shared" si="19"/>
        <v>709514</v>
      </c>
      <c r="M66" s="27">
        <f t="shared" si="15"/>
        <v>4642.54583</v>
      </c>
      <c r="N66" s="27">
        <f t="shared" si="16"/>
        <v>4642.54583</v>
      </c>
      <c r="O66" s="27">
        <f t="shared" si="20"/>
        <v>-566395.37874999992</v>
      </c>
      <c r="P66" s="27">
        <f t="shared" si="21"/>
        <v>566395.37874999992</v>
      </c>
    </row>
    <row r="67" spans="1:16">
      <c r="A67" s="31">
        <v>38504</v>
      </c>
      <c r="C67" s="6">
        <v>59</v>
      </c>
      <c r="D67" s="29">
        <f t="shared" si="12"/>
        <v>12233</v>
      </c>
      <c r="E67" s="29">
        <f t="shared" si="17"/>
        <v>721747</v>
      </c>
      <c r="F67" s="29">
        <f t="shared" si="13"/>
        <v>-1480253</v>
      </c>
      <c r="G67" s="34">
        <f>+Inputs!$D$3</f>
        <v>0.37951000000000001</v>
      </c>
      <c r="I67" s="27">
        <f t="shared" si="18"/>
        <v>2202000</v>
      </c>
      <c r="K67" s="27">
        <f t="shared" si="14"/>
        <v>12233</v>
      </c>
      <c r="L67" s="27">
        <f t="shared" si="19"/>
        <v>721747</v>
      </c>
      <c r="M67" s="27">
        <f t="shared" si="15"/>
        <v>4642.54583</v>
      </c>
      <c r="N67" s="27">
        <f t="shared" si="16"/>
        <v>4642.54583</v>
      </c>
      <c r="O67" s="27">
        <f t="shared" si="20"/>
        <v>-561752.83291999996</v>
      </c>
      <c r="P67" s="27">
        <f t="shared" si="21"/>
        <v>561752.83291999996</v>
      </c>
    </row>
    <row r="68" spans="1:16">
      <c r="A68" s="30">
        <v>38534</v>
      </c>
      <c r="C68" s="6">
        <v>60</v>
      </c>
      <c r="D68" s="29">
        <f t="shared" si="12"/>
        <v>12233</v>
      </c>
      <c r="E68" s="29">
        <f t="shared" si="17"/>
        <v>733980</v>
      </c>
      <c r="F68" s="29">
        <f t="shared" si="13"/>
        <v>-1468020</v>
      </c>
      <c r="G68" s="34">
        <f>+Inputs!$D$3</f>
        <v>0.37951000000000001</v>
      </c>
      <c r="I68" s="27">
        <f t="shared" si="18"/>
        <v>2202000</v>
      </c>
      <c r="K68" s="27">
        <f t="shared" si="14"/>
        <v>12233</v>
      </c>
      <c r="L68" s="27">
        <f t="shared" si="19"/>
        <v>733980</v>
      </c>
      <c r="M68" s="27">
        <f t="shared" si="15"/>
        <v>4642.54583</v>
      </c>
      <c r="N68" s="27">
        <f t="shared" si="16"/>
        <v>4642.54583</v>
      </c>
      <c r="O68" s="27">
        <f t="shared" si="20"/>
        <v>-557110.28709</v>
      </c>
      <c r="P68" s="27">
        <f t="shared" si="21"/>
        <v>557110.28709</v>
      </c>
    </row>
    <row r="69" spans="1:16">
      <c r="A69" s="31">
        <v>38565</v>
      </c>
      <c r="C69" s="6">
        <v>61</v>
      </c>
      <c r="D69" s="29">
        <f t="shared" si="12"/>
        <v>12233</v>
      </c>
      <c r="E69" s="29">
        <f t="shared" si="17"/>
        <v>746213</v>
      </c>
      <c r="F69" s="29">
        <f t="shared" si="13"/>
        <v>-1455787</v>
      </c>
      <c r="G69" s="34">
        <f>+Inputs!$D$3</f>
        <v>0.37951000000000001</v>
      </c>
      <c r="I69" s="27">
        <f t="shared" si="18"/>
        <v>2202000</v>
      </c>
      <c r="K69" s="27">
        <f t="shared" si="14"/>
        <v>12233</v>
      </c>
      <c r="L69" s="27">
        <f t="shared" si="19"/>
        <v>746213</v>
      </c>
      <c r="M69" s="27">
        <f t="shared" si="15"/>
        <v>4642.54583</v>
      </c>
      <c r="N69" s="27">
        <f t="shared" si="16"/>
        <v>4642.54583</v>
      </c>
      <c r="O69" s="27">
        <f t="shared" si="20"/>
        <v>-552467.74126000004</v>
      </c>
      <c r="P69" s="27">
        <f t="shared" si="21"/>
        <v>552467.74126000004</v>
      </c>
    </row>
    <row r="70" spans="1:16">
      <c r="A70" s="30">
        <v>38596</v>
      </c>
      <c r="C70" s="6">
        <v>62</v>
      </c>
      <c r="D70" s="29">
        <f t="shared" si="12"/>
        <v>12233</v>
      </c>
      <c r="E70" s="29">
        <f t="shared" si="17"/>
        <v>758446</v>
      </c>
      <c r="F70" s="29">
        <f t="shared" si="13"/>
        <v>-1443554</v>
      </c>
      <c r="G70" s="34">
        <f>+Inputs!$D$3</f>
        <v>0.37951000000000001</v>
      </c>
      <c r="I70" s="27">
        <f t="shared" si="18"/>
        <v>2202000</v>
      </c>
      <c r="K70" s="27">
        <f t="shared" si="14"/>
        <v>12233</v>
      </c>
      <c r="L70" s="27">
        <f t="shared" si="19"/>
        <v>758446</v>
      </c>
      <c r="M70" s="27">
        <f t="shared" si="15"/>
        <v>4642.54583</v>
      </c>
      <c r="N70" s="27">
        <f t="shared" si="16"/>
        <v>4642.54583</v>
      </c>
      <c r="O70" s="27">
        <f t="shared" si="20"/>
        <v>-547825.19543000008</v>
      </c>
      <c r="P70" s="27">
        <f t="shared" si="21"/>
        <v>547825.19543000008</v>
      </c>
    </row>
    <row r="71" spans="1:16">
      <c r="A71" s="31">
        <v>38626</v>
      </c>
      <c r="C71" s="6">
        <v>63</v>
      </c>
      <c r="D71" s="29">
        <f t="shared" si="12"/>
        <v>12233</v>
      </c>
      <c r="E71" s="29">
        <f t="shared" si="17"/>
        <v>770679</v>
      </c>
      <c r="F71" s="29">
        <f t="shared" si="13"/>
        <v>-1431321</v>
      </c>
      <c r="G71" s="34">
        <f>+Inputs!$D$3</f>
        <v>0.37951000000000001</v>
      </c>
      <c r="I71" s="27">
        <f t="shared" si="18"/>
        <v>2202000</v>
      </c>
      <c r="K71" s="27">
        <f t="shared" si="14"/>
        <v>12233</v>
      </c>
      <c r="L71" s="27">
        <f t="shared" si="19"/>
        <v>770679</v>
      </c>
      <c r="M71" s="27">
        <f t="shared" si="15"/>
        <v>4642.54583</v>
      </c>
      <c r="N71" s="27">
        <f t="shared" si="16"/>
        <v>4642.54583</v>
      </c>
      <c r="O71" s="27">
        <f t="shared" si="20"/>
        <v>-543182.64960000012</v>
      </c>
      <c r="P71" s="27">
        <f t="shared" si="21"/>
        <v>543182.64960000012</v>
      </c>
    </row>
    <row r="72" spans="1:16">
      <c r="A72" s="30">
        <v>38657</v>
      </c>
      <c r="C72" s="6">
        <v>64</v>
      </c>
      <c r="D72" s="29">
        <f t="shared" si="12"/>
        <v>12233</v>
      </c>
      <c r="E72" s="29">
        <f t="shared" si="17"/>
        <v>782912</v>
      </c>
      <c r="F72" s="29">
        <f t="shared" si="13"/>
        <v>-1419088</v>
      </c>
      <c r="G72" s="34">
        <f>+Inputs!$D$3</f>
        <v>0.37951000000000001</v>
      </c>
      <c r="I72" s="27">
        <f t="shared" si="18"/>
        <v>2202000</v>
      </c>
      <c r="K72" s="27">
        <f t="shared" si="14"/>
        <v>12233</v>
      </c>
      <c r="L72" s="27">
        <f t="shared" si="19"/>
        <v>782912</v>
      </c>
      <c r="M72" s="27">
        <f t="shared" si="15"/>
        <v>4642.54583</v>
      </c>
      <c r="N72" s="27">
        <f t="shared" si="16"/>
        <v>4642.54583</v>
      </c>
      <c r="O72" s="27">
        <f t="shared" si="20"/>
        <v>-538540.10377000016</v>
      </c>
      <c r="P72" s="27">
        <f t="shared" si="21"/>
        <v>538540.10377000016</v>
      </c>
    </row>
    <row r="73" spans="1:16">
      <c r="A73" s="31">
        <v>38687</v>
      </c>
      <c r="C73" s="6">
        <v>65</v>
      </c>
      <c r="D73" s="29">
        <f t="shared" ref="D73:D104" si="22">ROUND(-(+$B$9/180)*1,0)</f>
        <v>12233</v>
      </c>
      <c r="E73" s="29">
        <f t="shared" si="17"/>
        <v>795145</v>
      </c>
      <c r="F73" s="29">
        <f t="shared" ref="F73:F104" si="23">$B$9+E73</f>
        <v>-1406855</v>
      </c>
      <c r="G73" s="34">
        <f>+Inputs!$D$3</f>
        <v>0.37951000000000001</v>
      </c>
      <c r="I73" s="27">
        <f t="shared" si="18"/>
        <v>2202000</v>
      </c>
      <c r="K73" s="27">
        <f t="shared" ref="K73:K104" si="24">D73</f>
        <v>12233</v>
      </c>
      <c r="L73" s="27">
        <f t="shared" si="19"/>
        <v>795145</v>
      </c>
      <c r="M73" s="27">
        <f t="shared" ref="M73:M104" si="25">K73*G73</f>
        <v>4642.54583</v>
      </c>
      <c r="N73" s="27">
        <f t="shared" ref="N73:N104" si="26">M73-J73</f>
        <v>4642.54583</v>
      </c>
      <c r="O73" s="27">
        <f t="shared" si="20"/>
        <v>-533897.5579400002</v>
      </c>
      <c r="P73" s="27">
        <f t="shared" si="21"/>
        <v>533897.5579400002</v>
      </c>
    </row>
    <row r="74" spans="1:16">
      <c r="A74" s="30">
        <v>38718</v>
      </c>
      <c r="C74" s="6">
        <v>66</v>
      </c>
      <c r="D74" s="29">
        <f t="shared" si="22"/>
        <v>12233</v>
      </c>
      <c r="E74" s="29">
        <f t="shared" ref="E74:E105" si="27">+E73+D74</f>
        <v>807378</v>
      </c>
      <c r="F74" s="29">
        <f t="shared" si="23"/>
        <v>-1394622</v>
      </c>
      <c r="G74" s="34">
        <f>+Inputs!$D$3</f>
        <v>0.37951000000000001</v>
      </c>
      <c r="I74" s="27">
        <f t="shared" ref="I74:I105" si="28">+I73+H74</f>
        <v>2202000</v>
      </c>
      <c r="K74" s="27">
        <f t="shared" si="24"/>
        <v>12233</v>
      </c>
      <c r="L74" s="27">
        <f t="shared" ref="L74:L105" si="29">+L73+K74</f>
        <v>807378</v>
      </c>
      <c r="M74" s="27">
        <f t="shared" si="25"/>
        <v>4642.54583</v>
      </c>
      <c r="N74" s="27">
        <f t="shared" si="26"/>
        <v>4642.54583</v>
      </c>
      <c r="O74" s="27">
        <f t="shared" ref="O74:O105" si="30">+O73+N74</f>
        <v>-529255.01211000024</v>
      </c>
      <c r="P74" s="27">
        <f t="shared" ref="P74:P105" si="31">P73-N74</f>
        <v>529255.01211000024</v>
      </c>
    </row>
    <row r="75" spans="1:16">
      <c r="A75" s="31">
        <v>38749</v>
      </c>
      <c r="C75" s="6">
        <v>67</v>
      </c>
      <c r="D75" s="29">
        <f t="shared" si="22"/>
        <v>12233</v>
      </c>
      <c r="E75" s="29">
        <f t="shared" si="27"/>
        <v>819611</v>
      </c>
      <c r="F75" s="29">
        <f t="shared" si="23"/>
        <v>-1382389</v>
      </c>
      <c r="G75" s="34">
        <f>+Inputs!$D$3</f>
        <v>0.37951000000000001</v>
      </c>
      <c r="I75" s="27">
        <f t="shared" si="28"/>
        <v>2202000</v>
      </c>
      <c r="K75" s="27">
        <f t="shared" si="24"/>
        <v>12233</v>
      </c>
      <c r="L75" s="27">
        <f t="shared" si="29"/>
        <v>819611</v>
      </c>
      <c r="M75" s="27">
        <f t="shared" si="25"/>
        <v>4642.54583</v>
      </c>
      <c r="N75" s="27">
        <f t="shared" si="26"/>
        <v>4642.54583</v>
      </c>
      <c r="O75" s="27">
        <f t="shared" si="30"/>
        <v>-524612.46628000028</v>
      </c>
      <c r="P75" s="27">
        <f t="shared" si="31"/>
        <v>524612.46628000028</v>
      </c>
    </row>
    <row r="76" spans="1:16">
      <c r="A76" s="30">
        <v>38777</v>
      </c>
      <c r="C76" s="6">
        <v>68</v>
      </c>
      <c r="D76" s="29">
        <f t="shared" si="22"/>
        <v>12233</v>
      </c>
      <c r="E76" s="29">
        <f t="shared" si="27"/>
        <v>831844</v>
      </c>
      <c r="F76" s="29">
        <f t="shared" si="23"/>
        <v>-1370156</v>
      </c>
      <c r="G76" s="34">
        <f>+Inputs!$D$3</f>
        <v>0.37951000000000001</v>
      </c>
      <c r="I76" s="27">
        <f t="shared" si="28"/>
        <v>2202000</v>
      </c>
      <c r="K76" s="27">
        <f t="shared" si="24"/>
        <v>12233</v>
      </c>
      <c r="L76" s="27">
        <f t="shared" si="29"/>
        <v>831844</v>
      </c>
      <c r="M76" s="27">
        <f t="shared" si="25"/>
        <v>4642.54583</v>
      </c>
      <c r="N76" s="27">
        <f t="shared" si="26"/>
        <v>4642.54583</v>
      </c>
      <c r="O76" s="27">
        <f t="shared" si="30"/>
        <v>-519969.92045000027</v>
      </c>
      <c r="P76" s="27">
        <f t="shared" si="31"/>
        <v>519969.92045000027</v>
      </c>
    </row>
    <row r="77" spans="1:16">
      <c r="A77" s="31">
        <v>38808</v>
      </c>
      <c r="C77" s="6">
        <v>69</v>
      </c>
      <c r="D77" s="29">
        <f t="shared" si="22"/>
        <v>12233</v>
      </c>
      <c r="E77" s="29">
        <f t="shared" si="27"/>
        <v>844077</v>
      </c>
      <c r="F77" s="29">
        <f t="shared" si="23"/>
        <v>-1357923</v>
      </c>
      <c r="G77" s="34">
        <f>+Inputs!$D$3</f>
        <v>0.37951000000000001</v>
      </c>
      <c r="I77" s="27">
        <f t="shared" si="28"/>
        <v>2202000</v>
      </c>
      <c r="K77" s="27">
        <f t="shared" si="24"/>
        <v>12233</v>
      </c>
      <c r="L77" s="27">
        <f t="shared" si="29"/>
        <v>844077</v>
      </c>
      <c r="M77" s="27">
        <f t="shared" si="25"/>
        <v>4642.54583</v>
      </c>
      <c r="N77" s="27">
        <f t="shared" si="26"/>
        <v>4642.54583</v>
      </c>
      <c r="O77" s="27">
        <f t="shared" si="30"/>
        <v>-515327.37462000025</v>
      </c>
      <c r="P77" s="27">
        <f t="shared" si="31"/>
        <v>515327.37462000025</v>
      </c>
    </row>
    <row r="78" spans="1:16">
      <c r="A78" s="30">
        <v>38838</v>
      </c>
      <c r="C78" s="6">
        <v>70</v>
      </c>
      <c r="D78" s="29">
        <f t="shared" si="22"/>
        <v>12233</v>
      </c>
      <c r="E78" s="29">
        <f t="shared" si="27"/>
        <v>856310</v>
      </c>
      <c r="F78" s="29">
        <f t="shared" si="23"/>
        <v>-1345690</v>
      </c>
      <c r="G78" s="34">
        <f>+Inputs!$D$3</f>
        <v>0.37951000000000001</v>
      </c>
      <c r="I78" s="27">
        <f t="shared" si="28"/>
        <v>2202000</v>
      </c>
      <c r="K78" s="27">
        <f t="shared" si="24"/>
        <v>12233</v>
      </c>
      <c r="L78" s="27">
        <f t="shared" si="29"/>
        <v>856310</v>
      </c>
      <c r="M78" s="27">
        <f t="shared" si="25"/>
        <v>4642.54583</v>
      </c>
      <c r="N78" s="27">
        <f t="shared" si="26"/>
        <v>4642.54583</v>
      </c>
      <c r="O78" s="27">
        <f t="shared" si="30"/>
        <v>-510684.82879000023</v>
      </c>
      <c r="P78" s="27">
        <f t="shared" si="31"/>
        <v>510684.82879000023</v>
      </c>
    </row>
    <row r="79" spans="1:16">
      <c r="A79" s="31">
        <v>38869</v>
      </c>
      <c r="C79" s="6">
        <v>71</v>
      </c>
      <c r="D79" s="29">
        <f t="shared" si="22"/>
        <v>12233</v>
      </c>
      <c r="E79" s="29">
        <f t="shared" si="27"/>
        <v>868543</v>
      </c>
      <c r="F79" s="29">
        <f t="shared" si="23"/>
        <v>-1333457</v>
      </c>
      <c r="G79" s="34">
        <f>+Inputs!$D$3</f>
        <v>0.37951000000000001</v>
      </c>
      <c r="I79" s="27">
        <f t="shared" si="28"/>
        <v>2202000</v>
      </c>
      <c r="K79" s="27">
        <f t="shared" si="24"/>
        <v>12233</v>
      </c>
      <c r="L79" s="27">
        <f t="shared" si="29"/>
        <v>868543</v>
      </c>
      <c r="M79" s="27">
        <f t="shared" si="25"/>
        <v>4642.54583</v>
      </c>
      <c r="N79" s="27">
        <f t="shared" si="26"/>
        <v>4642.54583</v>
      </c>
      <c r="O79" s="27">
        <f t="shared" si="30"/>
        <v>-506042.28296000022</v>
      </c>
      <c r="P79" s="27">
        <f t="shared" si="31"/>
        <v>506042.28296000022</v>
      </c>
    </row>
    <row r="80" spans="1:16">
      <c r="A80" s="30">
        <v>38899</v>
      </c>
      <c r="C80" s="6">
        <v>72</v>
      </c>
      <c r="D80" s="29">
        <f t="shared" si="22"/>
        <v>12233</v>
      </c>
      <c r="E80" s="29">
        <f t="shared" si="27"/>
        <v>880776</v>
      </c>
      <c r="F80" s="29">
        <f t="shared" si="23"/>
        <v>-1321224</v>
      </c>
      <c r="G80" s="34">
        <f>+Inputs!$D$3</f>
        <v>0.37951000000000001</v>
      </c>
      <c r="I80" s="27">
        <f t="shared" si="28"/>
        <v>2202000</v>
      </c>
      <c r="K80" s="27">
        <f t="shared" si="24"/>
        <v>12233</v>
      </c>
      <c r="L80" s="27">
        <f t="shared" si="29"/>
        <v>880776</v>
      </c>
      <c r="M80" s="27">
        <f t="shared" si="25"/>
        <v>4642.54583</v>
      </c>
      <c r="N80" s="27">
        <f t="shared" si="26"/>
        <v>4642.54583</v>
      </c>
      <c r="O80" s="27">
        <f t="shared" si="30"/>
        <v>-501399.7371300002</v>
      </c>
      <c r="P80" s="27">
        <f t="shared" si="31"/>
        <v>501399.7371300002</v>
      </c>
    </row>
    <row r="81" spans="1:16">
      <c r="A81" s="31">
        <v>38930</v>
      </c>
      <c r="C81" s="6">
        <v>73</v>
      </c>
      <c r="D81" s="29">
        <f t="shared" si="22"/>
        <v>12233</v>
      </c>
      <c r="E81" s="29">
        <f t="shared" si="27"/>
        <v>893009</v>
      </c>
      <c r="F81" s="29">
        <f t="shared" si="23"/>
        <v>-1308991</v>
      </c>
      <c r="G81" s="34">
        <f>+Inputs!$D$3</f>
        <v>0.37951000000000001</v>
      </c>
      <c r="I81" s="27">
        <f t="shared" si="28"/>
        <v>2202000</v>
      </c>
      <c r="K81" s="27">
        <f t="shared" si="24"/>
        <v>12233</v>
      </c>
      <c r="L81" s="27">
        <f t="shared" si="29"/>
        <v>893009</v>
      </c>
      <c r="M81" s="27">
        <f t="shared" si="25"/>
        <v>4642.54583</v>
      </c>
      <c r="N81" s="27">
        <f t="shared" si="26"/>
        <v>4642.54583</v>
      </c>
      <c r="O81" s="27">
        <f t="shared" si="30"/>
        <v>-496757.19130000018</v>
      </c>
      <c r="P81" s="27">
        <f t="shared" si="31"/>
        <v>496757.19130000018</v>
      </c>
    </row>
    <row r="82" spans="1:16">
      <c r="A82" s="30">
        <v>38961</v>
      </c>
      <c r="C82" s="6">
        <v>74</v>
      </c>
      <c r="D82" s="29">
        <f t="shared" si="22"/>
        <v>12233</v>
      </c>
      <c r="E82" s="29">
        <f t="shared" si="27"/>
        <v>905242</v>
      </c>
      <c r="F82" s="29">
        <f t="shared" si="23"/>
        <v>-1296758</v>
      </c>
      <c r="G82" s="34">
        <f>+Inputs!$D$3</f>
        <v>0.37951000000000001</v>
      </c>
      <c r="I82" s="27">
        <f t="shared" si="28"/>
        <v>2202000</v>
      </c>
      <c r="K82" s="27">
        <f t="shared" si="24"/>
        <v>12233</v>
      </c>
      <c r="L82" s="27">
        <f t="shared" si="29"/>
        <v>905242</v>
      </c>
      <c r="M82" s="27">
        <f t="shared" si="25"/>
        <v>4642.54583</v>
      </c>
      <c r="N82" s="27">
        <f t="shared" si="26"/>
        <v>4642.54583</v>
      </c>
      <c r="O82" s="27">
        <f t="shared" si="30"/>
        <v>-492114.64547000016</v>
      </c>
      <c r="P82" s="27">
        <f t="shared" si="31"/>
        <v>492114.64547000016</v>
      </c>
    </row>
    <row r="83" spans="1:16">
      <c r="A83" s="31">
        <v>38991</v>
      </c>
      <c r="C83" s="6">
        <v>75</v>
      </c>
      <c r="D83" s="29">
        <f t="shared" si="22"/>
        <v>12233</v>
      </c>
      <c r="E83" s="29">
        <f t="shared" si="27"/>
        <v>917475</v>
      </c>
      <c r="F83" s="29">
        <f t="shared" si="23"/>
        <v>-1284525</v>
      </c>
      <c r="G83" s="34">
        <f>+Inputs!$D$3</f>
        <v>0.37951000000000001</v>
      </c>
      <c r="I83" s="27">
        <f t="shared" si="28"/>
        <v>2202000</v>
      </c>
      <c r="K83" s="27">
        <f t="shared" si="24"/>
        <v>12233</v>
      </c>
      <c r="L83" s="27">
        <f t="shared" si="29"/>
        <v>917475</v>
      </c>
      <c r="M83" s="27">
        <f t="shared" si="25"/>
        <v>4642.54583</v>
      </c>
      <c r="N83" s="27">
        <f t="shared" si="26"/>
        <v>4642.54583</v>
      </c>
      <c r="O83" s="27">
        <f t="shared" si="30"/>
        <v>-487472.09964000015</v>
      </c>
      <c r="P83" s="27">
        <f t="shared" si="31"/>
        <v>487472.09964000015</v>
      </c>
    </row>
    <row r="84" spans="1:16">
      <c r="A84" s="30">
        <v>39022</v>
      </c>
      <c r="C84" s="6">
        <v>76</v>
      </c>
      <c r="D84" s="29">
        <f t="shared" si="22"/>
        <v>12233</v>
      </c>
      <c r="E84" s="29">
        <f t="shared" si="27"/>
        <v>929708</v>
      </c>
      <c r="F84" s="29">
        <f t="shared" si="23"/>
        <v>-1272292</v>
      </c>
      <c r="G84" s="34">
        <f>+Inputs!$D$3</f>
        <v>0.37951000000000001</v>
      </c>
      <c r="I84" s="27">
        <f t="shared" si="28"/>
        <v>2202000</v>
      </c>
      <c r="K84" s="27">
        <f t="shared" si="24"/>
        <v>12233</v>
      </c>
      <c r="L84" s="27">
        <f t="shared" si="29"/>
        <v>929708</v>
      </c>
      <c r="M84" s="27">
        <f t="shared" si="25"/>
        <v>4642.54583</v>
      </c>
      <c r="N84" s="27">
        <f t="shared" si="26"/>
        <v>4642.54583</v>
      </c>
      <c r="O84" s="27">
        <f t="shared" si="30"/>
        <v>-482829.55381000013</v>
      </c>
      <c r="P84" s="27">
        <f t="shared" si="31"/>
        <v>482829.55381000013</v>
      </c>
    </row>
    <row r="85" spans="1:16">
      <c r="A85" s="31">
        <v>39052</v>
      </c>
      <c r="C85" s="6">
        <v>77</v>
      </c>
      <c r="D85" s="29">
        <f t="shared" si="22"/>
        <v>12233</v>
      </c>
      <c r="E85" s="29">
        <f t="shared" si="27"/>
        <v>941941</v>
      </c>
      <c r="F85" s="29">
        <f t="shared" si="23"/>
        <v>-1260059</v>
      </c>
      <c r="G85" s="34">
        <f>+Inputs!$D$3</f>
        <v>0.37951000000000001</v>
      </c>
      <c r="I85" s="27">
        <f t="shared" si="28"/>
        <v>2202000</v>
      </c>
      <c r="K85" s="27">
        <f t="shared" si="24"/>
        <v>12233</v>
      </c>
      <c r="L85" s="27">
        <f t="shared" si="29"/>
        <v>941941</v>
      </c>
      <c r="M85" s="27">
        <f t="shared" si="25"/>
        <v>4642.54583</v>
      </c>
      <c r="N85" s="27">
        <f t="shared" si="26"/>
        <v>4642.54583</v>
      </c>
      <c r="O85" s="27">
        <f t="shared" si="30"/>
        <v>-478187.00798000011</v>
      </c>
      <c r="P85" s="27">
        <f t="shared" si="31"/>
        <v>478187.00798000011</v>
      </c>
    </row>
    <row r="86" spans="1:16">
      <c r="A86" s="30">
        <v>39083</v>
      </c>
      <c r="C86" s="6">
        <v>78</v>
      </c>
      <c r="D86" s="29">
        <f t="shared" si="22"/>
        <v>12233</v>
      </c>
      <c r="E86" s="29">
        <f t="shared" si="27"/>
        <v>954174</v>
      </c>
      <c r="F86" s="29">
        <f t="shared" si="23"/>
        <v>-1247826</v>
      </c>
      <c r="G86" s="34">
        <f>+Inputs!$D$3</f>
        <v>0.37951000000000001</v>
      </c>
      <c r="I86" s="27">
        <f t="shared" si="28"/>
        <v>2202000</v>
      </c>
      <c r="K86" s="27">
        <f t="shared" si="24"/>
        <v>12233</v>
      </c>
      <c r="L86" s="27">
        <f t="shared" si="29"/>
        <v>954174</v>
      </c>
      <c r="M86" s="27">
        <f t="shared" si="25"/>
        <v>4642.54583</v>
      </c>
      <c r="N86" s="27">
        <f t="shared" si="26"/>
        <v>4642.54583</v>
      </c>
      <c r="O86" s="27">
        <f t="shared" si="30"/>
        <v>-473544.46215000009</v>
      </c>
      <c r="P86" s="27">
        <f t="shared" si="31"/>
        <v>473544.46215000009</v>
      </c>
    </row>
    <row r="87" spans="1:16">
      <c r="A87" s="31">
        <v>39114</v>
      </c>
      <c r="C87" s="6">
        <v>79</v>
      </c>
      <c r="D87" s="29">
        <f t="shared" si="22"/>
        <v>12233</v>
      </c>
      <c r="E87" s="29">
        <f t="shared" si="27"/>
        <v>966407</v>
      </c>
      <c r="F87" s="29">
        <f t="shared" si="23"/>
        <v>-1235593</v>
      </c>
      <c r="G87" s="34">
        <f>+Inputs!$D$3</f>
        <v>0.37951000000000001</v>
      </c>
      <c r="I87" s="27">
        <f t="shared" si="28"/>
        <v>2202000</v>
      </c>
      <c r="K87" s="27">
        <f t="shared" si="24"/>
        <v>12233</v>
      </c>
      <c r="L87" s="27">
        <f t="shared" si="29"/>
        <v>966407</v>
      </c>
      <c r="M87" s="27">
        <f t="shared" si="25"/>
        <v>4642.54583</v>
      </c>
      <c r="N87" s="27">
        <f t="shared" si="26"/>
        <v>4642.54583</v>
      </c>
      <c r="O87" s="27">
        <f t="shared" si="30"/>
        <v>-468901.91632000008</v>
      </c>
      <c r="P87" s="27">
        <f t="shared" si="31"/>
        <v>468901.91632000008</v>
      </c>
    </row>
    <row r="88" spans="1:16">
      <c r="A88" s="30">
        <v>39142</v>
      </c>
      <c r="C88" s="6">
        <v>80</v>
      </c>
      <c r="D88" s="29">
        <f t="shared" si="22"/>
        <v>12233</v>
      </c>
      <c r="E88" s="29">
        <f t="shared" si="27"/>
        <v>978640</v>
      </c>
      <c r="F88" s="29">
        <f t="shared" si="23"/>
        <v>-1223360</v>
      </c>
      <c r="G88" s="34">
        <f>+Inputs!$D$3</f>
        <v>0.37951000000000001</v>
      </c>
      <c r="I88" s="27">
        <f t="shared" si="28"/>
        <v>2202000</v>
      </c>
      <c r="K88" s="27">
        <f t="shared" si="24"/>
        <v>12233</v>
      </c>
      <c r="L88" s="27">
        <f t="shared" si="29"/>
        <v>978640</v>
      </c>
      <c r="M88" s="27">
        <f t="shared" si="25"/>
        <v>4642.54583</v>
      </c>
      <c r="N88" s="27">
        <f t="shared" si="26"/>
        <v>4642.54583</v>
      </c>
      <c r="O88" s="27">
        <f t="shared" si="30"/>
        <v>-464259.37049000006</v>
      </c>
      <c r="P88" s="27">
        <f t="shared" si="31"/>
        <v>464259.37049000006</v>
      </c>
    </row>
    <row r="89" spans="1:16">
      <c r="A89" s="31">
        <v>39173</v>
      </c>
      <c r="C89" s="6">
        <v>81</v>
      </c>
      <c r="D89" s="29">
        <f t="shared" si="22"/>
        <v>12233</v>
      </c>
      <c r="E89" s="29">
        <f t="shared" si="27"/>
        <v>990873</v>
      </c>
      <c r="F89" s="29">
        <f t="shared" si="23"/>
        <v>-1211127</v>
      </c>
      <c r="G89" s="34">
        <f>+Inputs!$D$3</f>
        <v>0.37951000000000001</v>
      </c>
      <c r="I89" s="27">
        <f t="shared" si="28"/>
        <v>2202000</v>
      </c>
      <c r="K89" s="27">
        <f t="shared" si="24"/>
        <v>12233</v>
      </c>
      <c r="L89" s="27">
        <f t="shared" si="29"/>
        <v>990873</v>
      </c>
      <c r="M89" s="27">
        <f t="shared" si="25"/>
        <v>4642.54583</v>
      </c>
      <c r="N89" s="27">
        <f t="shared" si="26"/>
        <v>4642.54583</v>
      </c>
      <c r="O89" s="27">
        <f t="shared" si="30"/>
        <v>-459616.82466000004</v>
      </c>
      <c r="P89" s="27">
        <f t="shared" si="31"/>
        <v>459616.82466000004</v>
      </c>
    </row>
    <row r="90" spans="1:16">
      <c r="A90" s="30">
        <v>39203</v>
      </c>
      <c r="C90" s="6">
        <v>82</v>
      </c>
      <c r="D90" s="29">
        <f t="shared" si="22"/>
        <v>12233</v>
      </c>
      <c r="E90" s="29">
        <f t="shared" si="27"/>
        <v>1003106</v>
      </c>
      <c r="F90" s="29">
        <f t="shared" si="23"/>
        <v>-1198894</v>
      </c>
      <c r="G90" s="34">
        <f>+Inputs!$D$3</f>
        <v>0.37951000000000001</v>
      </c>
      <c r="I90" s="27">
        <f t="shared" si="28"/>
        <v>2202000</v>
      </c>
      <c r="K90" s="27">
        <f t="shared" si="24"/>
        <v>12233</v>
      </c>
      <c r="L90" s="27">
        <f t="shared" si="29"/>
        <v>1003106</v>
      </c>
      <c r="M90" s="27">
        <f t="shared" si="25"/>
        <v>4642.54583</v>
      </c>
      <c r="N90" s="27">
        <f t="shared" si="26"/>
        <v>4642.54583</v>
      </c>
      <c r="O90" s="27">
        <f t="shared" si="30"/>
        <v>-454974.27883000002</v>
      </c>
      <c r="P90" s="27">
        <f t="shared" si="31"/>
        <v>454974.27883000002</v>
      </c>
    </row>
    <row r="91" spans="1:16">
      <c r="A91" s="31">
        <v>39234</v>
      </c>
      <c r="C91" s="6">
        <v>83</v>
      </c>
      <c r="D91" s="29">
        <f t="shared" si="22"/>
        <v>12233</v>
      </c>
      <c r="E91" s="29">
        <f t="shared" si="27"/>
        <v>1015339</v>
      </c>
      <c r="F91" s="29">
        <f t="shared" si="23"/>
        <v>-1186661</v>
      </c>
      <c r="G91" s="34">
        <f>+Inputs!$D$3</f>
        <v>0.37951000000000001</v>
      </c>
      <c r="I91" s="27">
        <f t="shared" si="28"/>
        <v>2202000</v>
      </c>
      <c r="K91" s="27">
        <f t="shared" si="24"/>
        <v>12233</v>
      </c>
      <c r="L91" s="27">
        <f t="shared" si="29"/>
        <v>1015339</v>
      </c>
      <c r="M91" s="27">
        <f t="shared" si="25"/>
        <v>4642.54583</v>
      </c>
      <c r="N91" s="27">
        <f t="shared" si="26"/>
        <v>4642.54583</v>
      </c>
      <c r="O91" s="27">
        <f t="shared" si="30"/>
        <v>-450331.73300000001</v>
      </c>
      <c r="P91" s="27">
        <f t="shared" si="31"/>
        <v>450331.73300000001</v>
      </c>
    </row>
    <row r="92" spans="1:16">
      <c r="A92" s="30">
        <v>39264</v>
      </c>
      <c r="C92" s="6">
        <v>84</v>
      </c>
      <c r="D92" s="29">
        <f t="shared" si="22"/>
        <v>12233</v>
      </c>
      <c r="E92" s="29">
        <f t="shared" si="27"/>
        <v>1027572</v>
      </c>
      <c r="F92" s="29">
        <f t="shared" si="23"/>
        <v>-1174428</v>
      </c>
      <c r="G92" s="34">
        <f>+Inputs!$D$3</f>
        <v>0.37951000000000001</v>
      </c>
      <c r="I92" s="27">
        <f t="shared" si="28"/>
        <v>2202000</v>
      </c>
      <c r="K92" s="27">
        <f t="shared" si="24"/>
        <v>12233</v>
      </c>
      <c r="L92" s="27">
        <f t="shared" si="29"/>
        <v>1027572</v>
      </c>
      <c r="M92" s="27">
        <f t="shared" si="25"/>
        <v>4642.54583</v>
      </c>
      <c r="N92" s="27">
        <f t="shared" si="26"/>
        <v>4642.54583</v>
      </c>
      <c r="O92" s="27">
        <f t="shared" si="30"/>
        <v>-445689.18716999999</v>
      </c>
      <c r="P92" s="27">
        <f t="shared" si="31"/>
        <v>445689.18716999999</v>
      </c>
    </row>
    <row r="93" spans="1:16">
      <c r="A93" s="31">
        <v>39295</v>
      </c>
      <c r="C93" s="6">
        <v>85</v>
      </c>
      <c r="D93" s="29">
        <f t="shared" si="22"/>
        <v>12233</v>
      </c>
      <c r="E93" s="29">
        <f t="shared" si="27"/>
        <v>1039805</v>
      </c>
      <c r="F93" s="29">
        <f t="shared" si="23"/>
        <v>-1162195</v>
      </c>
      <c r="G93" s="34">
        <f>+Inputs!$D$3</f>
        <v>0.37951000000000001</v>
      </c>
      <c r="I93" s="27">
        <f t="shared" si="28"/>
        <v>2202000</v>
      </c>
      <c r="K93" s="27">
        <f t="shared" si="24"/>
        <v>12233</v>
      </c>
      <c r="L93" s="27">
        <f t="shared" si="29"/>
        <v>1039805</v>
      </c>
      <c r="M93" s="27">
        <f t="shared" si="25"/>
        <v>4642.54583</v>
      </c>
      <c r="N93" s="27">
        <f t="shared" si="26"/>
        <v>4642.54583</v>
      </c>
      <c r="O93" s="27">
        <f t="shared" si="30"/>
        <v>-441046.64133999997</v>
      </c>
      <c r="P93" s="27">
        <f t="shared" si="31"/>
        <v>441046.64133999997</v>
      </c>
    </row>
    <row r="94" spans="1:16">
      <c r="A94" s="30">
        <v>39326</v>
      </c>
      <c r="C94" s="6">
        <v>86</v>
      </c>
      <c r="D94" s="29">
        <f t="shared" si="22"/>
        <v>12233</v>
      </c>
      <c r="E94" s="29">
        <f t="shared" si="27"/>
        <v>1052038</v>
      </c>
      <c r="F94" s="29">
        <f t="shared" si="23"/>
        <v>-1149962</v>
      </c>
      <c r="G94" s="34">
        <f>+Inputs!$D$3</f>
        <v>0.37951000000000001</v>
      </c>
      <c r="I94" s="27">
        <f t="shared" si="28"/>
        <v>2202000</v>
      </c>
      <c r="K94" s="27">
        <f t="shared" si="24"/>
        <v>12233</v>
      </c>
      <c r="L94" s="27">
        <f t="shared" si="29"/>
        <v>1052038</v>
      </c>
      <c r="M94" s="27">
        <f t="shared" si="25"/>
        <v>4642.54583</v>
      </c>
      <c r="N94" s="27">
        <f t="shared" si="26"/>
        <v>4642.54583</v>
      </c>
      <c r="O94" s="27">
        <f t="shared" si="30"/>
        <v>-436404.09550999996</v>
      </c>
      <c r="P94" s="27">
        <f t="shared" si="31"/>
        <v>436404.09550999996</v>
      </c>
    </row>
    <row r="95" spans="1:16">
      <c r="A95" s="31">
        <v>39356</v>
      </c>
      <c r="C95" s="6">
        <v>87</v>
      </c>
      <c r="D95" s="29">
        <f t="shared" si="22"/>
        <v>12233</v>
      </c>
      <c r="E95" s="29">
        <f t="shared" si="27"/>
        <v>1064271</v>
      </c>
      <c r="F95" s="29">
        <f t="shared" si="23"/>
        <v>-1137729</v>
      </c>
      <c r="G95" s="34">
        <f>+Inputs!$D$3</f>
        <v>0.37951000000000001</v>
      </c>
      <c r="I95" s="27">
        <f t="shared" si="28"/>
        <v>2202000</v>
      </c>
      <c r="K95" s="27">
        <f t="shared" si="24"/>
        <v>12233</v>
      </c>
      <c r="L95" s="27">
        <f t="shared" si="29"/>
        <v>1064271</v>
      </c>
      <c r="M95" s="27">
        <f t="shared" si="25"/>
        <v>4642.54583</v>
      </c>
      <c r="N95" s="27">
        <f t="shared" si="26"/>
        <v>4642.54583</v>
      </c>
      <c r="O95" s="27">
        <f t="shared" si="30"/>
        <v>-431761.54967999994</v>
      </c>
      <c r="P95" s="27">
        <f t="shared" si="31"/>
        <v>431761.54967999994</v>
      </c>
    </row>
    <row r="96" spans="1:16">
      <c r="A96" s="30">
        <v>39387</v>
      </c>
      <c r="C96" s="6">
        <v>88</v>
      </c>
      <c r="D96" s="29">
        <f t="shared" si="22"/>
        <v>12233</v>
      </c>
      <c r="E96" s="29">
        <f t="shared" si="27"/>
        <v>1076504</v>
      </c>
      <c r="F96" s="29">
        <f t="shared" si="23"/>
        <v>-1125496</v>
      </c>
      <c r="G96" s="34">
        <f>+Inputs!$D$3</f>
        <v>0.37951000000000001</v>
      </c>
      <c r="I96" s="27">
        <f t="shared" si="28"/>
        <v>2202000</v>
      </c>
      <c r="K96" s="27">
        <f t="shared" si="24"/>
        <v>12233</v>
      </c>
      <c r="L96" s="27">
        <f t="shared" si="29"/>
        <v>1076504</v>
      </c>
      <c r="M96" s="27">
        <f t="shared" si="25"/>
        <v>4642.54583</v>
      </c>
      <c r="N96" s="27">
        <f t="shared" si="26"/>
        <v>4642.54583</v>
      </c>
      <c r="O96" s="27">
        <f t="shared" si="30"/>
        <v>-427119.00384999992</v>
      </c>
      <c r="P96" s="27">
        <f t="shared" si="31"/>
        <v>427119.00384999992</v>
      </c>
    </row>
    <row r="97" spans="1:16">
      <c r="A97" s="31">
        <v>39417</v>
      </c>
      <c r="C97" s="6">
        <v>89</v>
      </c>
      <c r="D97" s="29">
        <f t="shared" si="22"/>
        <v>12233</v>
      </c>
      <c r="E97" s="29">
        <f t="shared" si="27"/>
        <v>1088737</v>
      </c>
      <c r="F97" s="29">
        <f t="shared" si="23"/>
        <v>-1113263</v>
      </c>
      <c r="G97" s="34">
        <f>+Inputs!$D$3</f>
        <v>0.37951000000000001</v>
      </c>
      <c r="I97" s="27">
        <f t="shared" si="28"/>
        <v>2202000</v>
      </c>
      <c r="K97" s="27">
        <f t="shared" si="24"/>
        <v>12233</v>
      </c>
      <c r="L97" s="27">
        <f t="shared" si="29"/>
        <v>1088737</v>
      </c>
      <c r="M97" s="27">
        <f t="shared" si="25"/>
        <v>4642.54583</v>
      </c>
      <c r="N97" s="27">
        <f t="shared" si="26"/>
        <v>4642.54583</v>
      </c>
      <c r="O97" s="27">
        <f t="shared" si="30"/>
        <v>-422476.4580199999</v>
      </c>
      <c r="P97" s="27">
        <f t="shared" si="31"/>
        <v>422476.4580199999</v>
      </c>
    </row>
    <row r="98" spans="1:16">
      <c r="A98" s="30">
        <v>39448</v>
      </c>
      <c r="C98" s="6">
        <v>90</v>
      </c>
      <c r="D98" s="29">
        <f t="shared" si="22"/>
        <v>12233</v>
      </c>
      <c r="E98" s="29">
        <f t="shared" si="27"/>
        <v>1100970</v>
      </c>
      <c r="F98" s="29">
        <f t="shared" si="23"/>
        <v>-1101030</v>
      </c>
      <c r="G98" s="34">
        <f>+Inputs!$D$3</f>
        <v>0.37951000000000001</v>
      </c>
      <c r="I98" s="27">
        <f t="shared" si="28"/>
        <v>2202000</v>
      </c>
      <c r="K98" s="27">
        <f t="shared" si="24"/>
        <v>12233</v>
      </c>
      <c r="L98" s="27">
        <f t="shared" si="29"/>
        <v>1100970</v>
      </c>
      <c r="M98" s="27">
        <f t="shared" si="25"/>
        <v>4642.54583</v>
      </c>
      <c r="N98" s="27">
        <f t="shared" si="26"/>
        <v>4642.54583</v>
      </c>
      <c r="O98" s="27">
        <f t="shared" si="30"/>
        <v>-417833.91218999989</v>
      </c>
      <c r="P98" s="27">
        <f t="shared" si="31"/>
        <v>417833.91218999989</v>
      </c>
    </row>
    <row r="99" spans="1:16">
      <c r="A99" s="31">
        <v>39479</v>
      </c>
      <c r="C99" s="6">
        <v>91</v>
      </c>
      <c r="D99" s="29">
        <f t="shared" si="22"/>
        <v>12233</v>
      </c>
      <c r="E99" s="29">
        <f t="shared" si="27"/>
        <v>1113203</v>
      </c>
      <c r="F99" s="29">
        <f t="shared" si="23"/>
        <v>-1088797</v>
      </c>
      <c r="G99" s="34">
        <f>+Inputs!$D$3</f>
        <v>0.37951000000000001</v>
      </c>
      <c r="I99" s="27">
        <f t="shared" si="28"/>
        <v>2202000</v>
      </c>
      <c r="K99" s="27">
        <f t="shared" si="24"/>
        <v>12233</v>
      </c>
      <c r="L99" s="27">
        <f t="shared" si="29"/>
        <v>1113203</v>
      </c>
      <c r="M99" s="27">
        <f t="shared" si="25"/>
        <v>4642.54583</v>
      </c>
      <c r="N99" s="27">
        <f t="shared" si="26"/>
        <v>4642.54583</v>
      </c>
      <c r="O99" s="27">
        <f t="shared" si="30"/>
        <v>-413191.36635999987</v>
      </c>
      <c r="P99" s="27">
        <f t="shared" si="31"/>
        <v>413191.36635999987</v>
      </c>
    </row>
    <row r="100" spans="1:16">
      <c r="A100" s="30">
        <v>39508</v>
      </c>
      <c r="C100" s="6">
        <v>92</v>
      </c>
      <c r="D100" s="29">
        <f t="shared" si="22"/>
        <v>12233</v>
      </c>
      <c r="E100" s="29">
        <f t="shared" si="27"/>
        <v>1125436</v>
      </c>
      <c r="F100" s="29">
        <f t="shared" si="23"/>
        <v>-1076564</v>
      </c>
      <c r="G100" s="34">
        <f>+Inputs!$D$3</f>
        <v>0.37951000000000001</v>
      </c>
      <c r="I100" s="27">
        <f t="shared" si="28"/>
        <v>2202000</v>
      </c>
      <c r="K100" s="27">
        <f t="shared" si="24"/>
        <v>12233</v>
      </c>
      <c r="L100" s="27">
        <f t="shared" si="29"/>
        <v>1125436</v>
      </c>
      <c r="M100" s="27">
        <f t="shared" si="25"/>
        <v>4642.54583</v>
      </c>
      <c r="N100" s="27">
        <f t="shared" si="26"/>
        <v>4642.54583</v>
      </c>
      <c r="O100" s="27">
        <f t="shared" si="30"/>
        <v>-408548.82052999985</v>
      </c>
      <c r="P100" s="27">
        <f t="shared" si="31"/>
        <v>408548.82052999985</v>
      </c>
    </row>
    <row r="101" spans="1:16">
      <c r="A101" s="31">
        <v>39539</v>
      </c>
      <c r="C101" s="6">
        <v>93</v>
      </c>
      <c r="D101" s="29">
        <f t="shared" si="22"/>
        <v>12233</v>
      </c>
      <c r="E101" s="29">
        <f t="shared" si="27"/>
        <v>1137669</v>
      </c>
      <c r="F101" s="29">
        <f t="shared" si="23"/>
        <v>-1064331</v>
      </c>
      <c r="G101" s="34">
        <f>+Inputs!$D$3</f>
        <v>0.37951000000000001</v>
      </c>
      <c r="I101" s="27">
        <f t="shared" si="28"/>
        <v>2202000</v>
      </c>
      <c r="K101" s="27">
        <f t="shared" si="24"/>
        <v>12233</v>
      </c>
      <c r="L101" s="27">
        <f t="shared" si="29"/>
        <v>1137669</v>
      </c>
      <c r="M101" s="27">
        <f t="shared" si="25"/>
        <v>4642.54583</v>
      </c>
      <c r="N101" s="27">
        <f t="shared" si="26"/>
        <v>4642.54583</v>
      </c>
      <c r="O101" s="27">
        <f t="shared" si="30"/>
        <v>-403906.27469999983</v>
      </c>
      <c r="P101" s="27">
        <f t="shared" si="31"/>
        <v>403906.27469999983</v>
      </c>
    </row>
    <row r="102" spans="1:16">
      <c r="A102" s="30">
        <v>39569</v>
      </c>
      <c r="C102" s="6">
        <v>94</v>
      </c>
      <c r="D102" s="29">
        <f t="shared" si="22"/>
        <v>12233</v>
      </c>
      <c r="E102" s="29">
        <f t="shared" si="27"/>
        <v>1149902</v>
      </c>
      <c r="F102" s="29">
        <f t="shared" si="23"/>
        <v>-1052098</v>
      </c>
      <c r="G102" s="34">
        <f>+Inputs!$D$3</f>
        <v>0.37951000000000001</v>
      </c>
      <c r="I102" s="27">
        <f t="shared" si="28"/>
        <v>2202000</v>
      </c>
      <c r="K102" s="27">
        <f t="shared" si="24"/>
        <v>12233</v>
      </c>
      <c r="L102" s="27">
        <f t="shared" si="29"/>
        <v>1149902</v>
      </c>
      <c r="M102" s="27">
        <f t="shared" si="25"/>
        <v>4642.54583</v>
      </c>
      <c r="N102" s="27">
        <f t="shared" si="26"/>
        <v>4642.54583</v>
      </c>
      <c r="O102" s="27">
        <f t="shared" si="30"/>
        <v>-399263.72886999982</v>
      </c>
      <c r="P102" s="27">
        <f t="shared" si="31"/>
        <v>399263.72886999982</v>
      </c>
    </row>
    <row r="103" spans="1:16">
      <c r="A103" s="31">
        <v>39600</v>
      </c>
      <c r="C103" s="6">
        <v>95</v>
      </c>
      <c r="D103" s="29">
        <f t="shared" si="22"/>
        <v>12233</v>
      </c>
      <c r="E103" s="29">
        <f t="shared" si="27"/>
        <v>1162135</v>
      </c>
      <c r="F103" s="29">
        <f t="shared" si="23"/>
        <v>-1039865</v>
      </c>
      <c r="G103" s="34">
        <f>+Inputs!$D$3</f>
        <v>0.37951000000000001</v>
      </c>
      <c r="I103" s="27">
        <f t="shared" si="28"/>
        <v>2202000</v>
      </c>
      <c r="K103" s="27">
        <f t="shared" si="24"/>
        <v>12233</v>
      </c>
      <c r="L103" s="27">
        <f t="shared" si="29"/>
        <v>1162135</v>
      </c>
      <c r="M103" s="27">
        <f t="shared" si="25"/>
        <v>4642.54583</v>
      </c>
      <c r="N103" s="27">
        <f t="shared" si="26"/>
        <v>4642.54583</v>
      </c>
      <c r="O103" s="27">
        <f t="shared" si="30"/>
        <v>-394621.1830399998</v>
      </c>
      <c r="P103" s="27">
        <f t="shared" si="31"/>
        <v>394621.1830399998</v>
      </c>
    </row>
    <row r="104" spans="1:16">
      <c r="A104" s="30">
        <v>39630</v>
      </c>
      <c r="C104" s="6">
        <v>96</v>
      </c>
      <c r="D104" s="29">
        <f t="shared" si="22"/>
        <v>12233</v>
      </c>
      <c r="E104" s="29">
        <f t="shared" si="27"/>
        <v>1174368</v>
      </c>
      <c r="F104" s="29">
        <f t="shared" si="23"/>
        <v>-1027632</v>
      </c>
      <c r="G104" s="34">
        <f>+Inputs!$D$3</f>
        <v>0.37951000000000001</v>
      </c>
      <c r="I104" s="27">
        <f t="shared" si="28"/>
        <v>2202000</v>
      </c>
      <c r="K104" s="27">
        <f t="shared" si="24"/>
        <v>12233</v>
      </c>
      <c r="L104" s="27">
        <f t="shared" si="29"/>
        <v>1174368</v>
      </c>
      <c r="M104" s="27">
        <f t="shared" si="25"/>
        <v>4642.54583</v>
      </c>
      <c r="N104" s="27">
        <f t="shared" si="26"/>
        <v>4642.54583</v>
      </c>
      <c r="O104" s="27">
        <f t="shared" si="30"/>
        <v>-389978.63720999978</v>
      </c>
      <c r="P104" s="27">
        <f t="shared" si="31"/>
        <v>389978.63720999978</v>
      </c>
    </row>
    <row r="105" spans="1:16">
      <c r="A105" s="31">
        <v>39661</v>
      </c>
      <c r="C105" s="6">
        <v>97</v>
      </c>
      <c r="D105" s="29">
        <f t="shared" ref="D105:D136" si="32">ROUND(-(+$B$9/180)*1,0)</f>
        <v>12233</v>
      </c>
      <c r="E105" s="29">
        <f t="shared" si="27"/>
        <v>1186601</v>
      </c>
      <c r="F105" s="29">
        <f t="shared" ref="F105:F136" si="33">$B$9+E105</f>
        <v>-1015399</v>
      </c>
      <c r="G105" s="34">
        <f>+Inputs!$D$3</f>
        <v>0.37951000000000001</v>
      </c>
      <c r="I105" s="27">
        <f t="shared" si="28"/>
        <v>2202000</v>
      </c>
      <c r="K105" s="27">
        <f t="shared" ref="K105:K136" si="34">D105</f>
        <v>12233</v>
      </c>
      <c r="L105" s="27">
        <f t="shared" si="29"/>
        <v>1186601</v>
      </c>
      <c r="M105" s="27">
        <f t="shared" ref="M105:M136" si="35">K105*G105</f>
        <v>4642.54583</v>
      </c>
      <c r="N105" s="27">
        <f t="shared" ref="N105:N136" si="36">M105-J105</f>
        <v>4642.54583</v>
      </c>
      <c r="O105" s="27">
        <f t="shared" si="30"/>
        <v>-385336.09137999977</v>
      </c>
      <c r="P105" s="27">
        <f t="shared" si="31"/>
        <v>385336.09137999977</v>
      </c>
    </row>
    <row r="106" spans="1:16">
      <c r="A106" s="30">
        <v>39692</v>
      </c>
      <c r="C106" s="6">
        <v>98</v>
      </c>
      <c r="D106" s="29">
        <f t="shared" si="32"/>
        <v>12233</v>
      </c>
      <c r="E106" s="29">
        <f t="shared" ref="E106:E137" si="37">+E105+D106</f>
        <v>1198834</v>
      </c>
      <c r="F106" s="29">
        <f t="shared" si="33"/>
        <v>-1003166</v>
      </c>
      <c r="G106" s="34">
        <f>+Inputs!$D$3</f>
        <v>0.37951000000000001</v>
      </c>
      <c r="I106" s="27">
        <f t="shared" ref="I106:I137" si="38">+I105+H106</f>
        <v>2202000</v>
      </c>
      <c r="K106" s="27">
        <f t="shared" si="34"/>
        <v>12233</v>
      </c>
      <c r="L106" s="27">
        <f t="shared" ref="L106:L137" si="39">+L105+K106</f>
        <v>1198834</v>
      </c>
      <c r="M106" s="27">
        <f t="shared" si="35"/>
        <v>4642.54583</v>
      </c>
      <c r="N106" s="27">
        <f t="shared" si="36"/>
        <v>4642.54583</v>
      </c>
      <c r="O106" s="27">
        <f t="shared" ref="O106:O137" si="40">+O105+N106</f>
        <v>-380693.54554999975</v>
      </c>
      <c r="P106" s="27">
        <f t="shared" ref="P106:P137" si="41">P105-N106</f>
        <v>380693.54554999975</v>
      </c>
    </row>
    <row r="107" spans="1:16">
      <c r="A107" s="31">
        <v>39722</v>
      </c>
      <c r="C107" s="6">
        <v>99</v>
      </c>
      <c r="D107" s="29">
        <f t="shared" si="32"/>
        <v>12233</v>
      </c>
      <c r="E107" s="29">
        <f t="shared" si="37"/>
        <v>1211067</v>
      </c>
      <c r="F107" s="29">
        <f t="shared" si="33"/>
        <v>-990933</v>
      </c>
      <c r="G107" s="34">
        <f>+Inputs!$D$3</f>
        <v>0.37951000000000001</v>
      </c>
      <c r="I107" s="27">
        <f t="shared" si="38"/>
        <v>2202000</v>
      </c>
      <c r="K107" s="27">
        <f t="shared" si="34"/>
        <v>12233</v>
      </c>
      <c r="L107" s="27">
        <f t="shared" si="39"/>
        <v>1211067</v>
      </c>
      <c r="M107" s="27">
        <f t="shared" si="35"/>
        <v>4642.54583</v>
      </c>
      <c r="N107" s="27">
        <f t="shared" si="36"/>
        <v>4642.54583</v>
      </c>
      <c r="O107" s="27">
        <f t="shared" si="40"/>
        <v>-376050.99971999973</v>
      </c>
      <c r="P107" s="27">
        <f t="shared" si="41"/>
        <v>376050.99971999973</v>
      </c>
    </row>
    <row r="108" spans="1:16">
      <c r="A108" s="30">
        <v>39753</v>
      </c>
      <c r="C108" s="6">
        <v>100</v>
      </c>
      <c r="D108" s="29">
        <f t="shared" si="32"/>
        <v>12233</v>
      </c>
      <c r="E108" s="29">
        <f t="shared" si="37"/>
        <v>1223300</v>
      </c>
      <c r="F108" s="29">
        <f t="shared" si="33"/>
        <v>-978700</v>
      </c>
      <c r="G108" s="34">
        <f>+Inputs!$D$3</f>
        <v>0.37951000000000001</v>
      </c>
      <c r="I108" s="27">
        <f t="shared" si="38"/>
        <v>2202000</v>
      </c>
      <c r="K108" s="27">
        <f t="shared" si="34"/>
        <v>12233</v>
      </c>
      <c r="L108" s="27">
        <f t="shared" si="39"/>
        <v>1223300</v>
      </c>
      <c r="M108" s="27">
        <f t="shared" si="35"/>
        <v>4642.54583</v>
      </c>
      <c r="N108" s="27">
        <f t="shared" si="36"/>
        <v>4642.54583</v>
      </c>
      <c r="O108" s="27">
        <f t="shared" si="40"/>
        <v>-371408.45388999971</v>
      </c>
      <c r="P108" s="27">
        <f t="shared" si="41"/>
        <v>371408.45388999971</v>
      </c>
    </row>
    <row r="109" spans="1:16">
      <c r="A109" s="31">
        <v>39783</v>
      </c>
      <c r="C109" s="6">
        <v>101</v>
      </c>
      <c r="D109" s="29">
        <f t="shared" si="32"/>
        <v>12233</v>
      </c>
      <c r="E109" s="29">
        <f t="shared" si="37"/>
        <v>1235533</v>
      </c>
      <c r="F109" s="29">
        <f t="shared" si="33"/>
        <v>-966467</v>
      </c>
      <c r="G109" s="34">
        <f>+Inputs!$D$3</f>
        <v>0.37951000000000001</v>
      </c>
      <c r="I109" s="27">
        <f t="shared" si="38"/>
        <v>2202000</v>
      </c>
      <c r="K109" s="27">
        <f t="shared" si="34"/>
        <v>12233</v>
      </c>
      <c r="L109" s="27">
        <f t="shared" si="39"/>
        <v>1235533</v>
      </c>
      <c r="M109" s="27">
        <f t="shared" si="35"/>
        <v>4642.54583</v>
      </c>
      <c r="N109" s="27">
        <f t="shared" si="36"/>
        <v>4642.54583</v>
      </c>
      <c r="O109" s="27">
        <f t="shared" si="40"/>
        <v>-366765.9080599997</v>
      </c>
      <c r="P109" s="27">
        <f t="shared" si="41"/>
        <v>366765.9080599997</v>
      </c>
    </row>
    <row r="110" spans="1:16">
      <c r="A110" s="30">
        <v>39814</v>
      </c>
      <c r="C110" s="6">
        <v>102</v>
      </c>
      <c r="D110" s="29">
        <f t="shared" si="32"/>
        <v>12233</v>
      </c>
      <c r="E110" s="29">
        <f t="shared" si="37"/>
        <v>1247766</v>
      </c>
      <c r="F110" s="29">
        <f t="shared" si="33"/>
        <v>-954234</v>
      </c>
      <c r="G110" s="34">
        <f>+Inputs!$D$3</f>
        <v>0.37951000000000001</v>
      </c>
      <c r="I110" s="27">
        <f t="shared" si="38"/>
        <v>2202000</v>
      </c>
      <c r="K110" s="27">
        <f t="shared" si="34"/>
        <v>12233</v>
      </c>
      <c r="L110" s="27">
        <f t="shared" si="39"/>
        <v>1247766</v>
      </c>
      <c r="M110" s="27">
        <f t="shared" si="35"/>
        <v>4642.54583</v>
      </c>
      <c r="N110" s="27">
        <f t="shared" si="36"/>
        <v>4642.54583</v>
      </c>
      <c r="O110" s="27">
        <f t="shared" si="40"/>
        <v>-362123.36222999968</v>
      </c>
      <c r="P110" s="27">
        <f t="shared" si="41"/>
        <v>362123.36222999968</v>
      </c>
    </row>
    <row r="111" spans="1:16">
      <c r="A111" s="31">
        <v>39845</v>
      </c>
      <c r="C111" s="6">
        <v>103</v>
      </c>
      <c r="D111" s="29">
        <f t="shared" si="32"/>
        <v>12233</v>
      </c>
      <c r="E111" s="29">
        <f t="shared" si="37"/>
        <v>1259999</v>
      </c>
      <c r="F111" s="29">
        <f t="shared" si="33"/>
        <v>-942001</v>
      </c>
      <c r="G111" s="34">
        <f>+Inputs!$D$3</f>
        <v>0.37951000000000001</v>
      </c>
      <c r="I111" s="27">
        <f t="shared" si="38"/>
        <v>2202000</v>
      </c>
      <c r="K111" s="27">
        <f t="shared" si="34"/>
        <v>12233</v>
      </c>
      <c r="L111" s="27">
        <f t="shared" si="39"/>
        <v>1259999</v>
      </c>
      <c r="M111" s="27">
        <f t="shared" si="35"/>
        <v>4642.54583</v>
      </c>
      <c r="N111" s="27">
        <f t="shared" si="36"/>
        <v>4642.54583</v>
      </c>
      <c r="O111" s="27">
        <f t="shared" si="40"/>
        <v>-357480.81639999966</v>
      </c>
      <c r="P111" s="27">
        <f t="shared" si="41"/>
        <v>357480.81639999966</v>
      </c>
    </row>
    <row r="112" spans="1:16">
      <c r="A112" s="30">
        <v>39873</v>
      </c>
      <c r="C112" s="6">
        <v>104</v>
      </c>
      <c r="D112" s="29">
        <f t="shared" si="32"/>
        <v>12233</v>
      </c>
      <c r="E112" s="29">
        <f t="shared" si="37"/>
        <v>1272232</v>
      </c>
      <c r="F112" s="29">
        <f t="shared" si="33"/>
        <v>-929768</v>
      </c>
      <c r="G112" s="34">
        <f>+Inputs!$D$3</f>
        <v>0.37951000000000001</v>
      </c>
      <c r="I112" s="27">
        <f t="shared" si="38"/>
        <v>2202000</v>
      </c>
      <c r="K112" s="27">
        <f t="shared" si="34"/>
        <v>12233</v>
      </c>
      <c r="L112" s="27">
        <f t="shared" si="39"/>
        <v>1272232</v>
      </c>
      <c r="M112" s="27">
        <f t="shared" si="35"/>
        <v>4642.54583</v>
      </c>
      <c r="N112" s="27">
        <f t="shared" si="36"/>
        <v>4642.54583</v>
      </c>
      <c r="O112" s="27">
        <f t="shared" si="40"/>
        <v>-352838.27056999964</v>
      </c>
      <c r="P112" s="27">
        <f t="shared" si="41"/>
        <v>352838.27056999964</v>
      </c>
    </row>
    <row r="113" spans="1:16">
      <c r="A113" s="31">
        <v>39904</v>
      </c>
      <c r="C113" s="6">
        <v>105</v>
      </c>
      <c r="D113" s="29">
        <f t="shared" si="32"/>
        <v>12233</v>
      </c>
      <c r="E113" s="29">
        <f t="shared" si="37"/>
        <v>1284465</v>
      </c>
      <c r="F113" s="29">
        <f t="shared" si="33"/>
        <v>-917535</v>
      </c>
      <c r="G113" s="34">
        <f>+Inputs!$D$3</f>
        <v>0.37951000000000001</v>
      </c>
      <c r="I113" s="27">
        <f t="shared" si="38"/>
        <v>2202000</v>
      </c>
      <c r="K113" s="27">
        <f t="shared" si="34"/>
        <v>12233</v>
      </c>
      <c r="L113" s="27">
        <f t="shared" si="39"/>
        <v>1284465</v>
      </c>
      <c r="M113" s="27">
        <f t="shared" si="35"/>
        <v>4642.54583</v>
      </c>
      <c r="N113" s="27">
        <f t="shared" si="36"/>
        <v>4642.54583</v>
      </c>
      <c r="O113" s="27">
        <f t="shared" si="40"/>
        <v>-348195.72473999963</v>
      </c>
      <c r="P113" s="27">
        <f t="shared" si="41"/>
        <v>348195.72473999963</v>
      </c>
    </row>
    <row r="114" spans="1:16">
      <c r="A114" s="30">
        <v>39934</v>
      </c>
      <c r="C114" s="6">
        <v>106</v>
      </c>
      <c r="D114" s="29">
        <f t="shared" si="32"/>
        <v>12233</v>
      </c>
      <c r="E114" s="29">
        <f t="shared" si="37"/>
        <v>1296698</v>
      </c>
      <c r="F114" s="29">
        <f t="shared" si="33"/>
        <v>-905302</v>
      </c>
      <c r="G114" s="34">
        <f>+Inputs!$D$3</f>
        <v>0.37951000000000001</v>
      </c>
      <c r="I114" s="27">
        <f t="shared" si="38"/>
        <v>2202000</v>
      </c>
      <c r="K114" s="27">
        <f t="shared" si="34"/>
        <v>12233</v>
      </c>
      <c r="L114" s="27">
        <f t="shared" si="39"/>
        <v>1296698</v>
      </c>
      <c r="M114" s="27">
        <f t="shared" si="35"/>
        <v>4642.54583</v>
      </c>
      <c r="N114" s="27">
        <f t="shared" si="36"/>
        <v>4642.54583</v>
      </c>
      <c r="O114" s="27">
        <f t="shared" si="40"/>
        <v>-343553.17890999961</v>
      </c>
      <c r="P114" s="27">
        <f t="shared" si="41"/>
        <v>343553.17890999961</v>
      </c>
    </row>
    <row r="115" spans="1:16">
      <c r="A115" s="31">
        <v>39965</v>
      </c>
      <c r="C115" s="6">
        <v>107</v>
      </c>
      <c r="D115" s="29">
        <f t="shared" si="32"/>
        <v>12233</v>
      </c>
      <c r="E115" s="29">
        <f t="shared" si="37"/>
        <v>1308931</v>
      </c>
      <c r="F115" s="29">
        <f t="shared" si="33"/>
        <v>-893069</v>
      </c>
      <c r="G115" s="34">
        <f>+Inputs!$D$3</f>
        <v>0.37951000000000001</v>
      </c>
      <c r="I115" s="27">
        <f t="shared" si="38"/>
        <v>2202000</v>
      </c>
      <c r="K115" s="27">
        <f t="shared" si="34"/>
        <v>12233</v>
      </c>
      <c r="L115" s="27">
        <f t="shared" si="39"/>
        <v>1308931</v>
      </c>
      <c r="M115" s="27">
        <f t="shared" si="35"/>
        <v>4642.54583</v>
      </c>
      <c r="N115" s="27">
        <f t="shared" si="36"/>
        <v>4642.54583</v>
      </c>
      <c r="O115" s="27">
        <f t="shared" si="40"/>
        <v>-338910.63307999959</v>
      </c>
      <c r="P115" s="27">
        <f t="shared" si="41"/>
        <v>338910.63307999959</v>
      </c>
    </row>
    <row r="116" spans="1:16">
      <c r="A116" s="30">
        <v>39995</v>
      </c>
      <c r="C116" s="6">
        <v>108</v>
      </c>
      <c r="D116" s="29">
        <f t="shared" si="32"/>
        <v>12233</v>
      </c>
      <c r="E116" s="29">
        <f t="shared" si="37"/>
        <v>1321164</v>
      </c>
      <c r="F116" s="29">
        <f t="shared" si="33"/>
        <v>-880836</v>
      </c>
      <c r="G116" s="34">
        <f>+Inputs!$D$3</f>
        <v>0.37951000000000001</v>
      </c>
      <c r="I116" s="27">
        <f t="shared" si="38"/>
        <v>2202000</v>
      </c>
      <c r="K116" s="27">
        <f t="shared" si="34"/>
        <v>12233</v>
      </c>
      <c r="L116" s="27">
        <f t="shared" si="39"/>
        <v>1321164</v>
      </c>
      <c r="M116" s="27">
        <f t="shared" si="35"/>
        <v>4642.54583</v>
      </c>
      <c r="N116" s="27">
        <f t="shared" si="36"/>
        <v>4642.54583</v>
      </c>
      <c r="O116" s="27">
        <f t="shared" si="40"/>
        <v>-334268.08724999957</v>
      </c>
      <c r="P116" s="27">
        <f t="shared" si="41"/>
        <v>334268.08724999957</v>
      </c>
    </row>
    <row r="117" spans="1:16">
      <c r="A117" s="31">
        <v>40026</v>
      </c>
      <c r="C117" s="6">
        <v>109</v>
      </c>
      <c r="D117" s="29">
        <f t="shared" si="32"/>
        <v>12233</v>
      </c>
      <c r="E117" s="29">
        <f t="shared" si="37"/>
        <v>1333397</v>
      </c>
      <c r="F117" s="29">
        <f t="shared" si="33"/>
        <v>-868603</v>
      </c>
      <c r="G117" s="34">
        <f>+Inputs!$D$3</f>
        <v>0.37951000000000001</v>
      </c>
      <c r="I117" s="27">
        <f t="shared" si="38"/>
        <v>2202000</v>
      </c>
      <c r="K117" s="27">
        <f t="shared" si="34"/>
        <v>12233</v>
      </c>
      <c r="L117" s="27">
        <f t="shared" si="39"/>
        <v>1333397</v>
      </c>
      <c r="M117" s="27">
        <f t="shared" si="35"/>
        <v>4642.54583</v>
      </c>
      <c r="N117" s="27">
        <f t="shared" si="36"/>
        <v>4642.54583</v>
      </c>
      <c r="O117" s="27">
        <f t="shared" si="40"/>
        <v>-329625.54141999956</v>
      </c>
      <c r="P117" s="27">
        <f t="shared" si="41"/>
        <v>329625.54141999956</v>
      </c>
    </row>
    <row r="118" spans="1:16">
      <c r="A118" s="30">
        <v>40057</v>
      </c>
      <c r="C118" s="6">
        <v>110</v>
      </c>
      <c r="D118" s="29">
        <f t="shared" si="32"/>
        <v>12233</v>
      </c>
      <c r="E118" s="29">
        <f t="shared" si="37"/>
        <v>1345630</v>
      </c>
      <c r="F118" s="29">
        <f t="shared" si="33"/>
        <v>-856370</v>
      </c>
      <c r="G118" s="34">
        <f>+Inputs!$D$3</f>
        <v>0.37951000000000001</v>
      </c>
      <c r="I118" s="27">
        <f t="shared" si="38"/>
        <v>2202000</v>
      </c>
      <c r="K118" s="27">
        <f t="shared" si="34"/>
        <v>12233</v>
      </c>
      <c r="L118" s="27">
        <f t="shared" si="39"/>
        <v>1345630</v>
      </c>
      <c r="M118" s="27">
        <f t="shared" si="35"/>
        <v>4642.54583</v>
      </c>
      <c r="N118" s="27">
        <f t="shared" si="36"/>
        <v>4642.54583</v>
      </c>
      <c r="O118" s="27">
        <f t="shared" si="40"/>
        <v>-324982.99558999954</v>
      </c>
      <c r="P118" s="27">
        <f t="shared" si="41"/>
        <v>324982.99558999954</v>
      </c>
    </row>
    <row r="119" spans="1:16">
      <c r="A119" s="31">
        <v>40087</v>
      </c>
      <c r="C119" s="6">
        <v>111</v>
      </c>
      <c r="D119" s="29">
        <f t="shared" si="32"/>
        <v>12233</v>
      </c>
      <c r="E119" s="29">
        <f t="shared" si="37"/>
        <v>1357863</v>
      </c>
      <c r="F119" s="29">
        <f t="shared" si="33"/>
        <v>-844137</v>
      </c>
      <c r="G119" s="34">
        <f>+Inputs!$D$3</f>
        <v>0.37951000000000001</v>
      </c>
      <c r="I119" s="27">
        <f t="shared" si="38"/>
        <v>2202000</v>
      </c>
      <c r="K119" s="27">
        <f t="shared" si="34"/>
        <v>12233</v>
      </c>
      <c r="L119" s="27">
        <f t="shared" si="39"/>
        <v>1357863</v>
      </c>
      <c r="M119" s="27">
        <f t="shared" si="35"/>
        <v>4642.54583</v>
      </c>
      <c r="N119" s="27">
        <f t="shared" si="36"/>
        <v>4642.54583</v>
      </c>
      <c r="O119" s="27">
        <f t="shared" si="40"/>
        <v>-320340.44975999952</v>
      </c>
      <c r="P119" s="27">
        <f t="shared" si="41"/>
        <v>320340.44975999952</v>
      </c>
    </row>
    <row r="120" spans="1:16">
      <c r="A120" s="30">
        <v>40118</v>
      </c>
      <c r="C120" s="6">
        <v>112</v>
      </c>
      <c r="D120" s="29">
        <f t="shared" si="32"/>
        <v>12233</v>
      </c>
      <c r="E120" s="29">
        <f t="shared" si="37"/>
        <v>1370096</v>
      </c>
      <c r="F120" s="29">
        <f t="shared" si="33"/>
        <v>-831904</v>
      </c>
      <c r="G120" s="34">
        <f>+Inputs!$D$3</f>
        <v>0.37951000000000001</v>
      </c>
      <c r="I120" s="27">
        <f t="shared" si="38"/>
        <v>2202000</v>
      </c>
      <c r="K120" s="27">
        <f t="shared" si="34"/>
        <v>12233</v>
      </c>
      <c r="L120" s="27">
        <f t="shared" si="39"/>
        <v>1370096</v>
      </c>
      <c r="M120" s="27">
        <f t="shared" si="35"/>
        <v>4642.54583</v>
      </c>
      <c r="N120" s="27">
        <f t="shared" si="36"/>
        <v>4642.54583</v>
      </c>
      <c r="O120" s="27">
        <f t="shared" si="40"/>
        <v>-315697.90392999951</v>
      </c>
      <c r="P120" s="27">
        <f t="shared" si="41"/>
        <v>315697.90392999951</v>
      </c>
    </row>
    <row r="121" spans="1:16">
      <c r="A121" s="31">
        <v>40148</v>
      </c>
      <c r="C121" s="6">
        <v>113</v>
      </c>
      <c r="D121" s="29">
        <f t="shared" si="32"/>
        <v>12233</v>
      </c>
      <c r="E121" s="29">
        <f t="shared" si="37"/>
        <v>1382329</v>
      </c>
      <c r="F121" s="29">
        <f t="shared" si="33"/>
        <v>-819671</v>
      </c>
      <c r="G121" s="34">
        <f>+Inputs!$D$3</f>
        <v>0.37951000000000001</v>
      </c>
      <c r="I121" s="27">
        <f t="shared" si="38"/>
        <v>2202000</v>
      </c>
      <c r="K121" s="27">
        <f t="shared" si="34"/>
        <v>12233</v>
      </c>
      <c r="L121" s="27">
        <f t="shared" si="39"/>
        <v>1382329</v>
      </c>
      <c r="M121" s="27">
        <f t="shared" si="35"/>
        <v>4642.54583</v>
      </c>
      <c r="N121" s="27">
        <f t="shared" si="36"/>
        <v>4642.54583</v>
      </c>
      <c r="O121" s="27">
        <f t="shared" si="40"/>
        <v>-311055.35809999949</v>
      </c>
      <c r="P121" s="27">
        <f t="shared" si="41"/>
        <v>311055.35809999949</v>
      </c>
    </row>
    <row r="122" spans="1:16">
      <c r="A122" s="30">
        <v>40179</v>
      </c>
      <c r="C122" s="6">
        <v>114</v>
      </c>
      <c r="D122" s="29">
        <f t="shared" si="32"/>
        <v>12233</v>
      </c>
      <c r="E122" s="29">
        <f t="shared" si="37"/>
        <v>1394562</v>
      </c>
      <c r="F122" s="29">
        <f t="shared" si="33"/>
        <v>-807438</v>
      </c>
      <c r="G122" s="34">
        <f>+Inputs!$D$3</f>
        <v>0.37951000000000001</v>
      </c>
      <c r="I122" s="27">
        <f t="shared" si="38"/>
        <v>2202000</v>
      </c>
      <c r="K122" s="27">
        <f t="shared" si="34"/>
        <v>12233</v>
      </c>
      <c r="L122" s="27">
        <f t="shared" si="39"/>
        <v>1394562</v>
      </c>
      <c r="M122" s="27">
        <f t="shared" si="35"/>
        <v>4642.54583</v>
      </c>
      <c r="N122" s="27">
        <f t="shared" si="36"/>
        <v>4642.54583</v>
      </c>
      <c r="O122" s="27">
        <f t="shared" si="40"/>
        <v>-306412.81226999947</v>
      </c>
      <c r="P122" s="27">
        <f t="shared" si="41"/>
        <v>306412.81226999947</v>
      </c>
    </row>
    <row r="123" spans="1:16">
      <c r="A123" s="31">
        <v>40210</v>
      </c>
      <c r="C123" s="6">
        <v>115</v>
      </c>
      <c r="D123" s="29">
        <f t="shared" si="32"/>
        <v>12233</v>
      </c>
      <c r="E123" s="29">
        <f t="shared" si="37"/>
        <v>1406795</v>
      </c>
      <c r="F123" s="29">
        <f t="shared" si="33"/>
        <v>-795205</v>
      </c>
      <c r="G123" s="34">
        <f>+Inputs!$D$3</f>
        <v>0.37951000000000001</v>
      </c>
      <c r="I123" s="27">
        <f t="shared" si="38"/>
        <v>2202000</v>
      </c>
      <c r="K123" s="27">
        <f t="shared" si="34"/>
        <v>12233</v>
      </c>
      <c r="L123" s="27">
        <f t="shared" si="39"/>
        <v>1406795</v>
      </c>
      <c r="M123" s="27">
        <f t="shared" si="35"/>
        <v>4642.54583</v>
      </c>
      <c r="N123" s="27">
        <f t="shared" si="36"/>
        <v>4642.54583</v>
      </c>
      <c r="O123" s="27">
        <f t="shared" si="40"/>
        <v>-301770.26643999945</v>
      </c>
      <c r="P123" s="27">
        <f t="shared" si="41"/>
        <v>301770.26643999945</v>
      </c>
    </row>
    <row r="124" spans="1:16">
      <c r="A124" s="30">
        <v>40238</v>
      </c>
      <c r="C124" s="6">
        <v>116</v>
      </c>
      <c r="D124" s="29">
        <f t="shared" si="32"/>
        <v>12233</v>
      </c>
      <c r="E124" s="29">
        <f t="shared" si="37"/>
        <v>1419028</v>
      </c>
      <c r="F124" s="29">
        <f t="shared" si="33"/>
        <v>-782972</v>
      </c>
      <c r="G124" s="34">
        <f>+Inputs!$D$3</f>
        <v>0.37951000000000001</v>
      </c>
      <c r="I124" s="27">
        <f t="shared" si="38"/>
        <v>2202000</v>
      </c>
      <c r="K124" s="27">
        <f t="shared" si="34"/>
        <v>12233</v>
      </c>
      <c r="L124" s="27">
        <f t="shared" si="39"/>
        <v>1419028</v>
      </c>
      <c r="M124" s="27">
        <f t="shared" si="35"/>
        <v>4642.54583</v>
      </c>
      <c r="N124" s="27">
        <f t="shared" si="36"/>
        <v>4642.54583</v>
      </c>
      <c r="O124" s="27">
        <f t="shared" si="40"/>
        <v>-297127.72060999944</v>
      </c>
      <c r="P124" s="27">
        <f t="shared" si="41"/>
        <v>297127.72060999944</v>
      </c>
    </row>
    <row r="125" spans="1:16">
      <c r="A125" s="31">
        <v>40269</v>
      </c>
      <c r="C125" s="6">
        <v>117</v>
      </c>
      <c r="D125" s="29">
        <f t="shared" si="32"/>
        <v>12233</v>
      </c>
      <c r="E125" s="29">
        <f t="shared" si="37"/>
        <v>1431261</v>
      </c>
      <c r="F125" s="29">
        <f t="shared" si="33"/>
        <v>-770739</v>
      </c>
      <c r="G125" s="34">
        <f>+Inputs!$D$3</f>
        <v>0.37951000000000001</v>
      </c>
      <c r="I125" s="27">
        <f t="shared" si="38"/>
        <v>2202000</v>
      </c>
      <c r="K125" s="27">
        <f t="shared" si="34"/>
        <v>12233</v>
      </c>
      <c r="L125" s="27">
        <f t="shared" si="39"/>
        <v>1431261</v>
      </c>
      <c r="M125" s="27">
        <f t="shared" si="35"/>
        <v>4642.54583</v>
      </c>
      <c r="N125" s="27">
        <f t="shared" si="36"/>
        <v>4642.54583</v>
      </c>
      <c r="O125" s="27">
        <f t="shared" si="40"/>
        <v>-292485.17477999942</v>
      </c>
      <c r="P125" s="27">
        <f t="shared" si="41"/>
        <v>292485.17477999942</v>
      </c>
    </row>
    <row r="126" spans="1:16">
      <c r="A126" s="30">
        <v>40299</v>
      </c>
      <c r="C126" s="6">
        <v>118</v>
      </c>
      <c r="D126" s="29">
        <f t="shared" si="32"/>
        <v>12233</v>
      </c>
      <c r="E126" s="29">
        <f t="shared" si="37"/>
        <v>1443494</v>
      </c>
      <c r="F126" s="29">
        <f t="shared" si="33"/>
        <v>-758506</v>
      </c>
      <c r="G126" s="34">
        <f>+Inputs!$D$3</f>
        <v>0.37951000000000001</v>
      </c>
      <c r="I126" s="27">
        <f t="shared" si="38"/>
        <v>2202000</v>
      </c>
      <c r="K126" s="27">
        <f t="shared" si="34"/>
        <v>12233</v>
      </c>
      <c r="L126" s="27">
        <f t="shared" si="39"/>
        <v>1443494</v>
      </c>
      <c r="M126" s="27">
        <f t="shared" si="35"/>
        <v>4642.54583</v>
      </c>
      <c r="N126" s="27">
        <f t="shared" si="36"/>
        <v>4642.54583</v>
      </c>
      <c r="O126" s="27">
        <f t="shared" si="40"/>
        <v>-287842.6289499994</v>
      </c>
      <c r="P126" s="27">
        <f t="shared" si="41"/>
        <v>287842.6289499994</v>
      </c>
    </row>
    <row r="127" spans="1:16">
      <c r="A127" s="31">
        <v>40330</v>
      </c>
      <c r="C127" s="6">
        <v>119</v>
      </c>
      <c r="D127" s="29">
        <f t="shared" si="32"/>
        <v>12233</v>
      </c>
      <c r="E127" s="29">
        <f t="shared" si="37"/>
        <v>1455727</v>
      </c>
      <c r="F127" s="29">
        <f t="shared" si="33"/>
        <v>-746273</v>
      </c>
      <c r="G127" s="34">
        <f>+Inputs!$D$3</f>
        <v>0.37951000000000001</v>
      </c>
      <c r="I127" s="27">
        <f t="shared" si="38"/>
        <v>2202000</v>
      </c>
      <c r="K127" s="27">
        <f t="shared" si="34"/>
        <v>12233</v>
      </c>
      <c r="L127" s="27">
        <f t="shared" si="39"/>
        <v>1455727</v>
      </c>
      <c r="M127" s="27">
        <f t="shared" si="35"/>
        <v>4642.54583</v>
      </c>
      <c r="N127" s="27">
        <f t="shared" si="36"/>
        <v>4642.54583</v>
      </c>
      <c r="O127" s="27">
        <f t="shared" si="40"/>
        <v>-283200.08311999938</v>
      </c>
      <c r="P127" s="27">
        <f t="shared" si="41"/>
        <v>283200.08311999938</v>
      </c>
    </row>
    <row r="128" spans="1:16">
      <c r="A128" s="30">
        <v>40360</v>
      </c>
      <c r="C128" s="6">
        <v>120</v>
      </c>
      <c r="D128" s="29">
        <f t="shared" si="32"/>
        <v>12233</v>
      </c>
      <c r="E128" s="29">
        <f t="shared" si="37"/>
        <v>1467960</v>
      </c>
      <c r="F128" s="29">
        <f t="shared" si="33"/>
        <v>-734040</v>
      </c>
      <c r="G128" s="34">
        <f>+Inputs!$D$3</f>
        <v>0.37951000000000001</v>
      </c>
      <c r="I128" s="27">
        <f t="shared" si="38"/>
        <v>2202000</v>
      </c>
      <c r="K128" s="27">
        <f t="shared" si="34"/>
        <v>12233</v>
      </c>
      <c r="L128" s="27">
        <f t="shared" si="39"/>
        <v>1467960</v>
      </c>
      <c r="M128" s="27">
        <f t="shared" si="35"/>
        <v>4642.54583</v>
      </c>
      <c r="N128" s="27">
        <f t="shared" si="36"/>
        <v>4642.54583</v>
      </c>
      <c r="O128" s="27">
        <f t="shared" si="40"/>
        <v>-278557.53728999937</v>
      </c>
      <c r="P128" s="27">
        <f t="shared" si="41"/>
        <v>278557.53728999937</v>
      </c>
    </row>
    <row r="129" spans="1:16">
      <c r="A129" s="31">
        <v>40391</v>
      </c>
      <c r="C129" s="6">
        <v>121</v>
      </c>
      <c r="D129" s="29">
        <f t="shared" si="32"/>
        <v>12233</v>
      </c>
      <c r="E129" s="29">
        <f t="shared" si="37"/>
        <v>1480193</v>
      </c>
      <c r="F129" s="29">
        <f t="shared" si="33"/>
        <v>-721807</v>
      </c>
      <c r="G129" s="34">
        <f>+Inputs!$D$3</f>
        <v>0.37951000000000001</v>
      </c>
      <c r="I129" s="27">
        <f t="shared" si="38"/>
        <v>2202000</v>
      </c>
      <c r="K129" s="27">
        <f t="shared" si="34"/>
        <v>12233</v>
      </c>
      <c r="L129" s="27">
        <f t="shared" si="39"/>
        <v>1480193</v>
      </c>
      <c r="M129" s="27">
        <f t="shared" si="35"/>
        <v>4642.54583</v>
      </c>
      <c r="N129" s="27">
        <f t="shared" si="36"/>
        <v>4642.54583</v>
      </c>
      <c r="O129" s="27">
        <f t="shared" si="40"/>
        <v>-273914.99145999935</v>
      </c>
      <c r="P129" s="27">
        <f t="shared" si="41"/>
        <v>273914.99145999935</v>
      </c>
    </row>
    <row r="130" spans="1:16">
      <c r="A130" s="30">
        <v>40422</v>
      </c>
      <c r="C130" s="6">
        <v>122</v>
      </c>
      <c r="D130" s="29">
        <f t="shared" si="32"/>
        <v>12233</v>
      </c>
      <c r="E130" s="29">
        <f t="shared" si="37"/>
        <v>1492426</v>
      </c>
      <c r="F130" s="29">
        <f t="shared" si="33"/>
        <v>-709574</v>
      </c>
      <c r="G130" s="34">
        <f>+Inputs!$D$3</f>
        <v>0.37951000000000001</v>
      </c>
      <c r="I130" s="27">
        <f t="shared" si="38"/>
        <v>2202000</v>
      </c>
      <c r="K130" s="27">
        <f t="shared" si="34"/>
        <v>12233</v>
      </c>
      <c r="L130" s="27">
        <f t="shared" si="39"/>
        <v>1492426</v>
      </c>
      <c r="M130" s="27">
        <f t="shared" si="35"/>
        <v>4642.54583</v>
      </c>
      <c r="N130" s="27">
        <f t="shared" si="36"/>
        <v>4642.54583</v>
      </c>
      <c r="O130" s="27">
        <f t="shared" si="40"/>
        <v>-269272.44562999933</v>
      </c>
      <c r="P130" s="27">
        <f t="shared" si="41"/>
        <v>269272.44562999933</v>
      </c>
    </row>
    <row r="131" spans="1:16">
      <c r="A131" s="31">
        <v>40452</v>
      </c>
      <c r="C131" s="6">
        <v>123</v>
      </c>
      <c r="D131" s="29">
        <f t="shared" si="32"/>
        <v>12233</v>
      </c>
      <c r="E131" s="29">
        <f t="shared" si="37"/>
        <v>1504659</v>
      </c>
      <c r="F131" s="29">
        <f t="shared" si="33"/>
        <v>-697341</v>
      </c>
      <c r="G131" s="34">
        <f>+Inputs!$D$3</f>
        <v>0.37951000000000001</v>
      </c>
      <c r="I131" s="27">
        <f t="shared" si="38"/>
        <v>2202000</v>
      </c>
      <c r="K131" s="27">
        <f t="shared" si="34"/>
        <v>12233</v>
      </c>
      <c r="L131" s="27">
        <f t="shared" si="39"/>
        <v>1504659</v>
      </c>
      <c r="M131" s="27">
        <f t="shared" si="35"/>
        <v>4642.54583</v>
      </c>
      <c r="N131" s="27">
        <f t="shared" si="36"/>
        <v>4642.54583</v>
      </c>
      <c r="O131" s="27">
        <f t="shared" si="40"/>
        <v>-264629.89979999932</v>
      </c>
      <c r="P131" s="27">
        <f t="shared" si="41"/>
        <v>264629.89979999932</v>
      </c>
    </row>
    <row r="132" spans="1:16">
      <c r="A132" s="30">
        <v>40483</v>
      </c>
      <c r="C132" s="6">
        <v>124</v>
      </c>
      <c r="D132" s="29">
        <f t="shared" si="32"/>
        <v>12233</v>
      </c>
      <c r="E132" s="29">
        <f t="shared" si="37"/>
        <v>1516892</v>
      </c>
      <c r="F132" s="29">
        <f t="shared" si="33"/>
        <v>-685108</v>
      </c>
      <c r="G132" s="34">
        <f>+Inputs!$D$3</f>
        <v>0.37951000000000001</v>
      </c>
      <c r="I132" s="27">
        <f t="shared" si="38"/>
        <v>2202000</v>
      </c>
      <c r="K132" s="27">
        <f t="shared" si="34"/>
        <v>12233</v>
      </c>
      <c r="L132" s="27">
        <f t="shared" si="39"/>
        <v>1516892</v>
      </c>
      <c r="M132" s="27">
        <f t="shared" si="35"/>
        <v>4642.54583</v>
      </c>
      <c r="N132" s="27">
        <f t="shared" si="36"/>
        <v>4642.54583</v>
      </c>
      <c r="O132" s="27">
        <f t="shared" si="40"/>
        <v>-259987.35396999933</v>
      </c>
      <c r="P132" s="27">
        <f t="shared" si="41"/>
        <v>259987.35396999933</v>
      </c>
    </row>
    <row r="133" spans="1:16">
      <c r="A133" s="31">
        <v>40513</v>
      </c>
      <c r="C133" s="6">
        <v>125</v>
      </c>
      <c r="D133" s="29">
        <f t="shared" si="32"/>
        <v>12233</v>
      </c>
      <c r="E133" s="29">
        <f t="shared" si="37"/>
        <v>1529125</v>
      </c>
      <c r="F133" s="29">
        <f t="shared" si="33"/>
        <v>-672875</v>
      </c>
      <c r="G133" s="34">
        <f>+Inputs!$D$3</f>
        <v>0.37951000000000001</v>
      </c>
      <c r="I133" s="27">
        <f t="shared" si="38"/>
        <v>2202000</v>
      </c>
      <c r="K133" s="27">
        <f t="shared" si="34"/>
        <v>12233</v>
      </c>
      <c r="L133" s="27">
        <f t="shared" si="39"/>
        <v>1529125</v>
      </c>
      <c r="M133" s="27">
        <f t="shared" si="35"/>
        <v>4642.54583</v>
      </c>
      <c r="N133" s="27">
        <f t="shared" si="36"/>
        <v>4642.54583</v>
      </c>
      <c r="O133" s="27">
        <f t="shared" si="40"/>
        <v>-255344.80813999934</v>
      </c>
      <c r="P133" s="27">
        <f t="shared" si="41"/>
        <v>255344.80813999934</v>
      </c>
    </row>
    <row r="134" spans="1:16">
      <c r="A134" s="30">
        <v>40544</v>
      </c>
      <c r="C134" s="6">
        <v>126</v>
      </c>
      <c r="D134" s="29">
        <f t="shared" si="32"/>
        <v>12233</v>
      </c>
      <c r="E134" s="29">
        <f t="shared" si="37"/>
        <v>1541358</v>
      </c>
      <c r="F134" s="29">
        <f t="shared" si="33"/>
        <v>-660642</v>
      </c>
      <c r="G134" s="34">
        <f>+Inputs!$D$3</f>
        <v>0.37951000000000001</v>
      </c>
      <c r="I134" s="27">
        <f t="shared" si="38"/>
        <v>2202000</v>
      </c>
      <c r="K134" s="27">
        <f t="shared" si="34"/>
        <v>12233</v>
      </c>
      <c r="L134" s="27">
        <f t="shared" si="39"/>
        <v>1541358</v>
      </c>
      <c r="M134" s="27">
        <f t="shared" si="35"/>
        <v>4642.54583</v>
      </c>
      <c r="N134" s="27">
        <f t="shared" si="36"/>
        <v>4642.54583</v>
      </c>
      <c r="O134" s="27">
        <f t="shared" si="40"/>
        <v>-250702.26230999935</v>
      </c>
      <c r="P134" s="27">
        <f t="shared" si="41"/>
        <v>250702.26230999935</v>
      </c>
    </row>
    <row r="135" spans="1:16">
      <c r="A135" s="31">
        <v>40575</v>
      </c>
      <c r="C135" s="6">
        <v>127</v>
      </c>
      <c r="D135" s="29">
        <f t="shared" si="32"/>
        <v>12233</v>
      </c>
      <c r="E135" s="29">
        <f t="shared" si="37"/>
        <v>1553591</v>
      </c>
      <c r="F135" s="29">
        <f t="shared" si="33"/>
        <v>-648409</v>
      </c>
      <c r="G135" s="34">
        <f>+Inputs!$D$3</f>
        <v>0.37951000000000001</v>
      </c>
      <c r="I135" s="27">
        <f t="shared" si="38"/>
        <v>2202000</v>
      </c>
      <c r="K135" s="27">
        <f t="shared" si="34"/>
        <v>12233</v>
      </c>
      <c r="L135" s="27">
        <f t="shared" si="39"/>
        <v>1553591</v>
      </c>
      <c r="M135" s="27">
        <f t="shared" si="35"/>
        <v>4642.54583</v>
      </c>
      <c r="N135" s="27">
        <f t="shared" si="36"/>
        <v>4642.54583</v>
      </c>
      <c r="O135" s="27">
        <f t="shared" si="40"/>
        <v>-246059.71647999936</v>
      </c>
      <c r="P135" s="27">
        <f t="shared" si="41"/>
        <v>246059.71647999936</v>
      </c>
    </row>
    <row r="136" spans="1:16">
      <c r="A136" s="30">
        <v>40603</v>
      </c>
      <c r="C136" s="6">
        <v>128</v>
      </c>
      <c r="D136" s="29">
        <f t="shared" si="32"/>
        <v>12233</v>
      </c>
      <c r="E136" s="29">
        <f t="shared" si="37"/>
        <v>1565824</v>
      </c>
      <c r="F136" s="29">
        <f t="shared" si="33"/>
        <v>-636176</v>
      </c>
      <c r="G136" s="34">
        <f>+Inputs!$D$3</f>
        <v>0.37951000000000001</v>
      </c>
      <c r="I136" s="27">
        <f t="shared" si="38"/>
        <v>2202000</v>
      </c>
      <c r="K136" s="27">
        <f t="shared" si="34"/>
        <v>12233</v>
      </c>
      <c r="L136" s="27">
        <f t="shared" si="39"/>
        <v>1565824</v>
      </c>
      <c r="M136" s="27">
        <f t="shared" si="35"/>
        <v>4642.54583</v>
      </c>
      <c r="N136" s="27">
        <f t="shared" si="36"/>
        <v>4642.54583</v>
      </c>
      <c r="O136" s="27">
        <f t="shared" si="40"/>
        <v>-241417.17064999937</v>
      </c>
      <c r="P136" s="27">
        <f t="shared" si="41"/>
        <v>241417.17064999937</v>
      </c>
    </row>
    <row r="137" spans="1:16">
      <c r="A137" s="31">
        <v>40634</v>
      </c>
      <c r="C137" s="6">
        <v>129</v>
      </c>
      <c r="D137" s="29">
        <f t="shared" ref="D137:D168" si="42">ROUND(-(+$B$9/180)*1,0)</f>
        <v>12233</v>
      </c>
      <c r="E137" s="29">
        <f t="shared" si="37"/>
        <v>1578057</v>
      </c>
      <c r="F137" s="29">
        <f t="shared" ref="F137:F168" si="43">$B$9+E137</f>
        <v>-623943</v>
      </c>
      <c r="G137" s="34">
        <f>+Inputs!$D$3</f>
        <v>0.37951000000000001</v>
      </c>
      <c r="I137" s="27">
        <f t="shared" si="38"/>
        <v>2202000</v>
      </c>
      <c r="K137" s="27">
        <f t="shared" ref="K137:K168" si="44">D137</f>
        <v>12233</v>
      </c>
      <c r="L137" s="27">
        <f t="shared" si="39"/>
        <v>1578057</v>
      </c>
      <c r="M137" s="27">
        <f t="shared" ref="M137:M168" si="45">K137*G137</f>
        <v>4642.54583</v>
      </c>
      <c r="N137" s="27">
        <f t="shared" ref="N137:N168" si="46">M137-J137</f>
        <v>4642.54583</v>
      </c>
      <c r="O137" s="27">
        <f t="shared" si="40"/>
        <v>-236774.62481999939</v>
      </c>
      <c r="P137" s="27">
        <f t="shared" si="41"/>
        <v>236774.62481999939</v>
      </c>
    </row>
    <row r="138" spans="1:16">
      <c r="A138" s="30">
        <v>40664</v>
      </c>
      <c r="C138" s="6">
        <v>130</v>
      </c>
      <c r="D138" s="29">
        <f t="shared" si="42"/>
        <v>12233</v>
      </c>
      <c r="E138" s="29">
        <f t="shared" ref="E138:E169" si="47">+E137+D138</f>
        <v>1590290</v>
      </c>
      <c r="F138" s="29">
        <f t="shared" si="43"/>
        <v>-611710</v>
      </c>
      <c r="G138" s="34">
        <f>+Inputs!$D$3</f>
        <v>0.37951000000000001</v>
      </c>
      <c r="I138" s="27">
        <f t="shared" ref="I138:I169" si="48">+I137+H138</f>
        <v>2202000</v>
      </c>
      <c r="K138" s="27">
        <f t="shared" si="44"/>
        <v>12233</v>
      </c>
      <c r="L138" s="27">
        <f t="shared" ref="L138:L169" si="49">+L137+K138</f>
        <v>1590290</v>
      </c>
      <c r="M138" s="27">
        <f t="shared" si="45"/>
        <v>4642.54583</v>
      </c>
      <c r="N138" s="27">
        <f t="shared" si="46"/>
        <v>4642.54583</v>
      </c>
      <c r="O138" s="27">
        <f t="shared" ref="O138:O169" si="50">+O137+N138</f>
        <v>-232132.0789899994</v>
      </c>
      <c r="P138" s="27">
        <f t="shared" ref="P138:P169" si="51">P137-N138</f>
        <v>232132.0789899994</v>
      </c>
    </row>
    <row r="139" spans="1:16">
      <c r="A139" s="31">
        <v>40695</v>
      </c>
      <c r="C139" s="6">
        <v>131</v>
      </c>
      <c r="D139" s="29">
        <f t="shared" si="42"/>
        <v>12233</v>
      </c>
      <c r="E139" s="29">
        <f t="shared" si="47"/>
        <v>1602523</v>
      </c>
      <c r="F139" s="29">
        <f t="shared" si="43"/>
        <v>-599477</v>
      </c>
      <c r="G139" s="34">
        <f>+Inputs!$D$3</f>
        <v>0.37951000000000001</v>
      </c>
      <c r="I139" s="27">
        <f t="shared" si="48"/>
        <v>2202000</v>
      </c>
      <c r="K139" s="27">
        <f t="shared" si="44"/>
        <v>12233</v>
      </c>
      <c r="L139" s="27">
        <f t="shared" si="49"/>
        <v>1602523</v>
      </c>
      <c r="M139" s="27">
        <f t="shared" si="45"/>
        <v>4642.54583</v>
      </c>
      <c r="N139" s="27">
        <f t="shared" si="46"/>
        <v>4642.54583</v>
      </c>
      <c r="O139" s="27">
        <f t="shared" si="50"/>
        <v>-227489.53315999941</v>
      </c>
      <c r="P139" s="27">
        <f t="shared" si="51"/>
        <v>227489.53315999941</v>
      </c>
    </row>
    <row r="140" spans="1:16">
      <c r="A140" s="30">
        <v>40725</v>
      </c>
      <c r="C140" s="6">
        <v>132</v>
      </c>
      <c r="D140" s="29">
        <f t="shared" si="42"/>
        <v>12233</v>
      </c>
      <c r="E140" s="29">
        <f t="shared" si="47"/>
        <v>1614756</v>
      </c>
      <c r="F140" s="29">
        <f t="shared" si="43"/>
        <v>-587244</v>
      </c>
      <c r="G140" s="34">
        <f>+Inputs!$D$3</f>
        <v>0.37951000000000001</v>
      </c>
      <c r="I140" s="27">
        <f t="shared" si="48"/>
        <v>2202000</v>
      </c>
      <c r="K140" s="27">
        <f t="shared" si="44"/>
        <v>12233</v>
      </c>
      <c r="L140" s="27">
        <f t="shared" si="49"/>
        <v>1614756</v>
      </c>
      <c r="M140" s="27">
        <f t="shared" si="45"/>
        <v>4642.54583</v>
      </c>
      <c r="N140" s="27">
        <f t="shared" si="46"/>
        <v>4642.54583</v>
      </c>
      <c r="O140" s="27">
        <f t="shared" si="50"/>
        <v>-222846.98732999942</v>
      </c>
      <c r="P140" s="27">
        <f t="shared" si="51"/>
        <v>222846.98732999942</v>
      </c>
    </row>
    <row r="141" spans="1:16">
      <c r="A141" s="31">
        <v>40756</v>
      </c>
      <c r="C141" s="6">
        <v>133</v>
      </c>
      <c r="D141" s="29">
        <f t="shared" si="42"/>
        <v>12233</v>
      </c>
      <c r="E141" s="29">
        <f t="shared" si="47"/>
        <v>1626989</v>
      </c>
      <c r="F141" s="29">
        <f t="shared" si="43"/>
        <v>-575011</v>
      </c>
      <c r="G141" s="34">
        <f>+Inputs!$D$3</f>
        <v>0.37951000000000001</v>
      </c>
      <c r="I141" s="27">
        <f t="shared" si="48"/>
        <v>2202000</v>
      </c>
      <c r="K141" s="27">
        <f t="shared" si="44"/>
        <v>12233</v>
      </c>
      <c r="L141" s="27">
        <f t="shared" si="49"/>
        <v>1626989</v>
      </c>
      <c r="M141" s="27">
        <f t="shared" si="45"/>
        <v>4642.54583</v>
      </c>
      <c r="N141" s="27">
        <f t="shared" si="46"/>
        <v>4642.54583</v>
      </c>
      <c r="O141" s="27">
        <f t="shared" si="50"/>
        <v>-218204.44149999943</v>
      </c>
      <c r="P141" s="27">
        <f t="shared" si="51"/>
        <v>218204.44149999943</v>
      </c>
    </row>
    <row r="142" spans="1:16">
      <c r="A142" s="30">
        <v>40787</v>
      </c>
      <c r="C142" s="6">
        <v>134</v>
      </c>
      <c r="D142" s="29">
        <f t="shared" si="42"/>
        <v>12233</v>
      </c>
      <c r="E142" s="29">
        <f t="shared" si="47"/>
        <v>1639222</v>
      </c>
      <c r="F142" s="29">
        <f t="shared" si="43"/>
        <v>-562778</v>
      </c>
      <c r="G142" s="34">
        <f>+Inputs!$D$3</f>
        <v>0.37951000000000001</v>
      </c>
      <c r="I142" s="27">
        <f t="shared" si="48"/>
        <v>2202000</v>
      </c>
      <c r="K142" s="27">
        <f t="shared" si="44"/>
        <v>12233</v>
      </c>
      <c r="L142" s="27">
        <f t="shared" si="49"/>
        <v>1639222</v>
      </c>
      <c r="M142" s="27">
        <f t="shared" si="45"/>
        <v>4642.54583</v>
      </c>
      <c r="N142" s="27">
        <f t="shared" si="46"/>
        <v>4642.54583</v>
      </c>
      <c r="O142" s="27">
        <f t="shared" si="50"/>
        <v>-213561.89566999945</v>
      </c>
      <c r="P142" s="27">
        <f t="shared" si="51"/>
        <v>213561.89566999945</v>
      </c>
    </row>
    <row r="143" spans="1:16">
      <c r="A143" s="31">
        <v>40817</v>
      </c>
      <c r="C143" s="6">
        <v>135</v>
      </c>
      <c r="D143" s="29">
        <f t="shared" si="42"/>
        <v>12233</v>
      </c>
      <c r="E143" s="29">
        <f t="shared" si="47"/>
        <v>1651455</v>
      </c>
      <c r="F143" s="29">
        <f t="shared" si="43"/>
        <v>-550545</v>
      </c>
      <c r="G143" s="34">
        <f>+Inputs!$D$3</f>
        <v>0.37951000000000001</v>
      </c>
      <c r="I143" s="27">
        <f t="shared" si="48"/>
        <v>2202000</v>
      </c>
      <c r="K143" s="27">
        <f t="shared" si="44"/>
        <v>12233</v>
      </c>
      <c r="L143" s="27">
        <f t="shared" si="49"/>
        <v>1651455</v>
      </c>
      <c r="M143" s="27">
        <f t="shared" si="45"/>
        <v>4642.54583</v>
      </c>
      <c r="N143" s="27">
        <f t="shared" si="46"/>
        <v>4642.54583</v>
      </c>
      <c r="O143" s="27">
        <f t="shared" si="50"/>
        <v>-208919.34983999946</v>
      </c>
      <c r="P143" s="27">
        <f t="shared" si="51"/>
        <v>208919.34983999946</v>
      </c>
    </row>
    <row r="144" spans="1:16">
      <c r="A144" s="30">
        <v>40848</v>
      </c>
      <c r="C144" s="6">
        <v>136</v>
      </c>
      <c r="D144" s="29">
        <f t="shared" si="42"/>
        <v>12233</v>
      </c>
      <c r="E144" s="29">
        <f t="shared" si="47"/>
        <v>1663688</v>
      </c>
      <c r="F144" s="29">
        <f t="shared" si="43"/>
        <v>-538312</v>
      </c>
      <c r="G144" s="34">
        <f>+Inputs!$D$3</f>
        <v>0.37951000000000001</v>
      </c>
      <c r="I144" s="27">
        <f t="shared" si="48"/>
        <v>2202000</v>
      </c>
      <c r="K144" s="27">
        <f t="shared" si="44"/>
        <v>12233</v>
      </c>
      <c r="L144" s="27">
        <f t="shared" si="49"/>
        <v>1663688</v>
      </c>
      <c r="M144" s="27">
        <f t="shared" si="45"/>
        <v>4642.54583</v>
      </c>
      <c r="N144" s="27">
        <f t="shared" si="46"/>
        <v>4642.54583</v>
      </c>
      <c r="O144" s="27">
        <f t="shared" si="50"/>
        <v>-204276.80400999947</v>
      </c>
      <c r="P144" s="27">
        <f t="shared" si="51"/>
        <v>204276.80400999947</v>
      </c>
    </row>
    <row r="145" spans="1:16">
      <c r="A145" s="31">
        <v>40878</v>
      </c>
      <c r="C145" s="6">
        <v>137</v>
      </c>
      <c r="D145" s="29">
        <f t="shared" si="42"/>
        <v>12233</v>
      </c>
      <c r="E145" s="29">
        <f t="shared" si="47"/>
        <v>1675921</v>
      </c>
      <c r="F145" s="29">
        <f t="shared" si="43"/>
        <v>-526079</v>
      </c>
      <c r="G145" s="34">
        <f>+Inputs!$D$3</f>
        <v>0.37951000000000001</v>
      </c>
      <c r="I145" s="27">
        <f t="shared" si="48"/>
        <v>2202000</v>
      </c>
      <c r="K145" s="27">
        <f t="shared" si="44"/>
        <v>12233</v>
      </c>
      <c r="L145" s="27">
        <f t="shared" si="49"/>
        <v>1675921</v>
      </c>
      <c r="M145" s="27">
        <f t="shared" si="45"/>
        <v>4642.54583</v>
      </c>
      <c r="N145" s="27">
        <f t="shared" si="46"/>
        <v>4642.54583</v>
      </c>
      <c r="O145" s="27">
        <f t="shared" si="50"/>
        <v>-199634.25817999948</v>
      </c>
      <c r="P145" s="27">
        <f t="shared" si="51"/>
        <v>199634.25817999948</v>
      </c>
    </row>
    <row r="146" spans="1:16">
      <c r="A146" s="30">
        <v>40909</v>
      </c>
      <c r="C146" s="6">
        <v>138</v>
      </c>
      <c r="D146" s="29">
        <f t="shared" si="42"/>
        <v>12233</v>
      </c>
      <c r="E146" s="29">
        <f t="shared" si="47"/>
        <v>1688154</v>
      </c>
      <c r="F146" s="29">
        <f t="shared" si="43"/>
        <v>-513846</v>
      </c>
      <c r="G146" s="34">
        <f>+Inputs!$D$3</f>
        <v>0.37951000000000001</v>
      </c>
      <c r="I146" s="27">
        <f t="shared" si="48"/>
        <v>2202000</v>
      </c>
      <c r="K146" s="27">
        <f t="shared" si="44"/>
        <v>12233</v>
      </c>
      <c r="L146" s="27">
        <f t="shared" si="49"/>
        <v>1688154</v>
      </c>
      <c r="M146" s="27">
        <f t="shared" si="45"/>
        <v>4642.54583</v>
      </c>
      <c r="N146" s="27">
        <f t="shared" si="46"/>
        <v>4642.54583</v>
      </c>
      <c r="O146" s="27">
        <f t="shared" si="50"/>
        <v>-194991.71234999949</v>
      </c>
      <c r="P146" s="27">
        <f t="shared" si="51"/>
        <v>194991.71234999949</v>
      </c>
    </row>
    <row r="147" spans="1:16">
      <c r="A147" s="31">
        <v>40940</v>
      </c>
      <c r="C147" s="6">
        <v>139</v>
      </c>
      <c r="D147" s="29">
        <f t="shared" si="42"/>
        <v>12233</v>
      </c>
      <c r="E147" s="29">
        <f t="shared" si="47"/>
        <v>1700387</v>
      </c>
      <c r="F147" s="29">
        <f t="shared" si="43"/>
        <v>-501613</v>
      </c>
      <c r="G147" s="34">
        <f>+Inputs!$D$3</f>
        <v>0.37951000000000001</v>
      </c>
      <c r="I147" s="27">
        <f t="shared" si="48"/>
        <v>2202000</v>
      </c>
      <c r="K147" s="27">
        <f t="shared" si="44"/>
        <v>12233</v>
      </c>
      <c r="L147" s="27">
        <f t="shared" si="49"/>
        <v>1700387</v>
      </c>
      <c r="M147" s="27">
        <f t="shared" si="45"/>
        <v>4642.54583</v>
      </c>
      <c r="N147" s="27">
        <f t="shared" si="46"/>
        <v>4642.54583</v>
      </c>
      <c r="O147" s="27">
        <f t="shared" si="50"/>
        <v>-190349.1665199995</v>
      </c>
      <c r="P147" s="27">
        <f t="shared" si="51"/>
        <v>190349.1665199995</v>
      </c>
    </row>
    <row r="148" spans="1:16">
      <c r="A148" s="30">
        <v>40969</v>
      </c>
      <c r="C148" s="6">
        <v>140</v>
      </c>
      <c r="D148" s="29">
        <f t="shared" si="42"/>
        <v>12233</v>
      </c>
      <c r="E148" s="29">
        <f t="shared" si="47"/>
        <v>1712620</v>
      </c>
      <c r="F148" s="29">
        <f t="shared" si="43"/>
        <v>-489380</v>
      </c>
      <c r="G148" s="34">
        <f>+Inputs!$D$3</f>
        <v>0.37951000000000001</v>
      </c>
      <c r="I148" s="27">
        <f t="shared" si="48"/>
        <v>2202000</v>
      </c>
      <c r="K148" s="27">
        <f t="shared" si="44"/>
        <v>12233</v>
      </c>
      <c r="L148" s="27">
        <f t="shared" si="49"/>
        <v>1712620</v>
      </c>
      <c r="M148" s="27">
        <f t="shared" si="45"/>
        <v>4642.54583</v>
      </c>
      <c r="N148" s="27">
        <f t="shared" si="46"/>
        <v>4642.54583</v>
      </c>
      <c r="O148" s="27">
        <f t="shared" si="50"/>
        <v>-185706.62068999952</v>
      </c>
      <c r="P148" s="27">
        <f t="shared" si="51"/>
        <v>185706.62068999952</v>
      </c>
    </row>
    <row r="149" spans="1:16">
      <c r="A149" s="31">
        <v>41000</v>
      </c>
      <c r="C149" s="6">
        <v>141</v>
      </c>
      <c r="D149" s="29">
        <f t="shared" si="42"/>
        <v>12233</v>
      </c>
      <c r="E149" s="29">
        <f t="shared" si="47"/>
        <v>1724853</v>
      </c>
      <c r="F149" s="29">
        <f t="shared" si="43"/>
        <v>-477147</v>
      </c>
      <c r="G149" s="34">
        <f>+Inputs!$D$3</f>
        <v>0.37951000000000001</v>
      </c>
      <c r="I149" s="27">
        <f t="shared" si="48"/>
        <v>2202000</v>
      </c>
      <c r="K149" s="27">
        <f t="shared" si="44"/>
        <v>12233</v>
      </c>
      <c r="L149" s="27">
        <f t="shared" si="49"/>
        <v>1724853</v>
      </c>
      <c r="M149" s="27">
        <f t="shared" si="45"/>
        <v>4642.54583</v>
      </c>
      <c r="N149" s="27">
        <f t="shared" si="46"/>
        <v>4642.54583</v>
      </c>
      <c r="O149" s="27">
        <f t="shared" si="50"/>
        <v>-181064.07485999953</v>
      </c>
      <c r="P149" s="27">
        <f t="shared" si="51"/>
        <v>181064.07485999953</v>
      </c>
    </row>
    <row r="150" spans="1:16">
      <c r="A150" s="30">
        <v>41030</v>
      </c>
      <c r="C150" s="6">
        <v>142</v>
      </c>
      <c r="D150" s="29">
        <f t="shared" si="42"/>
        <v>12233</v>
      </c>
      <c r="E150" s="29">
        <f t="shared" si="47"/>
        <v>1737086</v>
      </c>
      <c r="F150" s="29">
        <f t="shared" si="43"/>
        <v>-464914</v>
      </c>
      <c r="G150" s="34">
        <f>+Inputs!$D$3</f>
        <v>0.37951000000000001</v>
      </c>
      <c r="I150" s="27">
        <f t="shared" si="48"/>
        <v>2202000</v>
      </c>
      <c r="K150" s="27">
        <f t="shared" si="44"/>
        <v>12233</v>
      </c>
      <c r="L150" s="27">
        <f t="shared" si="49"/>
        <v>1737086</v>
      </c>
      <c r="M150" s="27">
        <f t="shared" si="45"/>
        <v>4642.54583</v>
      </c>
      <c r="N150" s="27">
        <f t="shared" si="46"/>
        <v>4642.54583</v>
      </c>
      <c r="O150" s="27">
        <f t="shared" si="50"/>
        <v>-176421.52902999954</v>
      </c>
      <c r="P150" s="27">
        <f t="shared" si="51"/>
        <v>176421.52902999954</v>
      </c>
    </row>
    <row r="151" spans="1:16">
      <c r="A151" s="31">
        <v>41061</v>
      </c>
      <c r="C151" s="6">
        <v>143</v>
      </c>
      <c r="D151" s="29">
        <f t="shared" si="42"/>
        <v>12233</v>
      </c>
      <c r="E151" s="29">
        <f t="shared" si="47"/>
        <v>1749319</v>
      </c>
      <c r="F151" s="29">
        <f t="shared" si="43"/>
        <v>-452681</v>
      </c>
      <c r="G151" s="34">
        <f>+Inputs!$D$3</f>
        <v>0.37951000000000001</v>
      </c>
      <c r="I151" s="27">
        <f t="shared" si="48"/>
        <v>2202000</v>
      </c>
      <c r="K151" s="27">
        <f t="shared" si="44"/>
        <v>12233</v>
      </c>
      <c r="L151" s="27">
        <f t="shared" si="49"/>
        <v>1749319</v>
      </c>
      <c r="M151" s="27">
        <f t="shared" si="45"/>
        <v>4642.54583</v>
      </c>
      <c r="N151" s="27">
        <f t="shared" si="46"/>
        <v>4642.54583</v>
      </c>
      <c r="O151" s="27">
        <f t="shared" si="50"/>
        <v>-171778.98319999955</v>
      </c>
      <c r="P151" s="27">
        <f t="shared" si="51"/>
        <v>171778.98319999955</v>
      </c>
    </row>
    <row r="152" spans="1:16">
      <c r="A152" s="30">
        <v>41091</v>
      </c>
      <c r="C152" s="6">
        <v>144</v>
      </c>
      <c r="D152" s="29">
        <f t="shared" si="42"/>
        <v>12233</v>
      </c>
      <c r="E152" s="29">
        <f t="shared" si="47"/>
        <v>1761552</v>
      </c>
      <c r="F152" s="29">
        <f t="shared" si="43"/>
        <v>-440448</v>
      </c>
      <c r="G152" s="34">
        <f>+Inputs!$D$3</f>
        <v>0.37951000000000001</v>
      </c>
      <c r="I152" s="27">
        <f t="shared" si="48"/>
        <v>2202000</v>
      </c>
      <c r="K152" s="27">
        <f t="shared" si="44"/>
        <v>12233</v>
      </c>
      <c r="L152" s="27">
        <f t="shared" si="49"/>
        <v>1761552</v>
      </c>
      <c r="M152" s="27">
        <f t="shared" si="45"/>
        <v>4642.54583</v>
      </c>
      <c r="N152" s="27">
        <f t="shared" si="46"/>
        <v>4642.54583</v>
      </c>
      <c r="O152" s="27">
        <f t="shared" si="50"/>
        <v>-167136.43736999956</v>
      </c>
      <c r="P152" s="27">
        <f t="shared" si="51"/>
        <v>167136.43736999956</v>
      </c>
    </row>
    <row r="153" spans="1:16">
      <c r="A153" s="31">
        <v>41122</v>
      </c>
      <c r="C153" s="6">
        <v>145</v>
      </c>
      <c r="D153" s="29">
        <f t="shared" si="42"/>
        <v>12233</v>
      </c>
      <c r="E153" s="29">
        <f t="shared" si="47"/>
        <v>1773785</v>
      </c>
      <c r="F153" s="29">
        <f t="shared" si="43"/>
        <v>-428215</v>
      </c>
      <c r="G153" s="34">
        <f>+Inputs!$D$3</f>
        <v>0.37951000000000001</v>
      </c>
      <c r="I153" s="27">
        <f t="shared" si="48"/>
        <v>2202000</v>
      </c>
      <c r="K153" s="27">
        <f t="shared" si="44"/>
        <v>12233</v>
      </c>
      <c r="L153" s="27">
        <f t="shared" si="49"/>
        <v>1773785</v>
      </c>
      <c r="M153" s="27">
        <f t="shared" si="45"/>
        <v>4642.54583</v>
      </c>
      <c r="N153" s="27">
        <f t="shared" si="46"/>
        <v>4642.54583</v>
      </c>
      <c r="O153" s="27">
        <f t="shared" si="50"/>
        <v>-162493.89153999957</v>
      </c>
      <c r="P153" s="27">
        <f t="shared" si="51"/>
        <v>162493.89153999957</v>
      </c>
    </row>
    <row r="154" spans="1:16">
      <c r="A154" s="30">
        <v>41153</v>
      </c>
      <c r="C154" s="6">
        <v>146</v>
      </c>
      <c r="D154" s="29">
        <f t="shared" si="42"/>
        <v>12233</v>
      </c>
      <c r="E154" s="29">
        <f t="shared" si="47"/>
        <v>1786018</v>
      </c>
      <c r="F154" s="29">
        <f t="shared" si="43"/>
        <v>-415982</v>
      </c>
      <c r="G154" s="34">
        <f>+Inputs!$D$3</f>
        <v>0.37951000000000001</v>
      </c>
      <c r="I154" s="27">
        <f t="shared" si="48"/>
        <v>2202000</v>
      </c>
      <c r="K154" s="27">
        <f t="shared" si="44"/>
        <v>12233</v>
      </c>
      <c r="L154" s="27">
        <f t="shared" si="49"/>
        <v>1786018</v>
      </c>
      <c r="M154" s="27">
        <f t="shared" si="45"/>
        <v>4642.54583</v>
      </c>
      <c r="N154" s="27">
        <f t="shared" si="46"/>
        <v>4642.54583</v>
      </c>
      <c r="O154" s="27">
        <f t="shared" si="50"/>
        <v>-157851.34570999959</v>
      </c>
      <c r="P154" s="27">
        <f t="shared" si="51"/>
        <v>157851.34570999959</v>
      </c>
    </row>
    <row r="155" spans="1:16">
      <c r="A155" s="31">
        <v>41183</v>
      </c>
      <c r="C155" s="6">
        <v>147</v>
      </c>
      <c r="D155" s="29">
        <f t="shared" si="42"/>
        <v>12233</v>
      </c>
      <c r="E155" s="29">
        <f t="shared" si="47"/>
        <v>1798251</v>
      </c>
      <c r="F155" s="29">
        <f t="shared" si="43"/>
        <v>-403749</v>
      </c>
      <c r="G155" s="34">
        <f>+Inputs!$D$3</f>
        <v>0.37951000000000001</v>
      </c>
      <c r="I155" s="27">
        <f t="shared" si="48"/>
        <v>2202000</v>
      </c>
      <c r="K155" s="27">
        <f t="shared" si="44"/>
        <v>12233</v>
      </c>
      <c r="L155" s="27">
        <f t="shared" si="49"/>
        <v>1798251</v>
      </c>
      <c r="M155" s="27">
        <f t="shared" si="45"/>
        <v>4642.54583</v>
      </c>
      <c r="N155" s="27">
        <f t="shared" si="46"/>
        <v>4642.54583</v>
      </c>
      <c r="O155" s="27">
        <f t="shared" si="50"/>
        <v>-153208.7998799996</v>
      </c>
      <c r="P155" s="27">
        <f t="shared" si="51"/>
        <v>153208.7998799996</v>
      </c>
    </row>
    <row r="156" spans="1:16">
      <c r="A156" s="30">
        <v>41214</v>
      </c>
      <c r="C156" s="6">
        <v>148</v>
      </c>
      <c r="D156" s="29">
        <f t="shared" si="42"/>
        <v>12233</v>
      </c>
      <c r="E156" s="29">
        <f t="shared" si="47"/>
        <v>1810484</v>
      </c>
      <c r="F156" s="29">
        <f t="shared" si="43"/>
        <v>-391516</v>
      </c>
      <c r="G156" s="34">
        <f>+Inputs!$D$3</f>
        <v>0.37951000000000001</v>
      </c>
      <c r="I156" s="27">
        <f t="shared" si="48"/>
        <v>2202000</v>
      </c>
      <c r="K156" s="27">
        <f t="shared" si="44"/>
        <v>12233</v>
      </c>
      <c r="L156" s="27">
        <f t="shared" si="49"/>
        <v>1810484</v>
      </c>
      <c r="M156" s="27">
        <f t="shared" si="45"/>
        <v>4642.54583</v>
      </c>
      <c r="N156" s="27">
        <f t="shared" si="46"/>
        <v>4642.54583</v>
      </c>
      <c r="O156" s="27">
        <f t="shared" si="50"/>
        <v>-148566.25404999961</v>
      </c>
      <c r="P156" s="27">
        <f t="shared" si="51"/>
        <v>148566.25404999961</v>
      </c>
    </row>
    <row r="157" spans="1:16">
      <c r="A157" s="31">
        <v>41244</v>
      </c>
      <c r="C157" s="6">
        <v>149</v>
      </c>
      <c r="D157" s="29">
        <f t="shared" si="42"/>
        <v>12233</v>
      </c>
      <c r="E157" s="29">
        <f t="shared" si="47"/>
        <v>1822717</v>
      </c>
      <c r="F157" s="29">
        <f t="shared" si="43"/>
        <v>-379283</v>
      </c>
      <c r="G157" s="34">
        <f>+Inputs!$D$3</f>
        <v>0.37951000000000001</v>
      </c>
      <c r="I157" s="27">
        <f t="shared" si="48"/>
        <v>2202000</v>
      </c>
      <c r="K157" s="27">
        <f t="shared" si="44"/>
        <v>12233</v>
      </c>
      <c r="L157" s="27">
        <f t="shared" si="49"/>
        <v>1822717</v>
      </c>
      <c r="M157" s="27">
        <f t="shared" si="45"/>
        <v>4642.54583</v>
      </c>
      <c r="N157" s="27">
        <f t="shared" si="46"/>
        <v>4642.54583</v>
      </c>
      <c r="O157" s="27">
        <f t="shared" si="50"/>
        <v>-143923.70821999962</v>
      </c>
      <c r="P157" s="27">
        <f t="shared" si="51"/>
        <v>143923.70821999962</v>
      </c>
    </row>
    <row r="158" spans="1:16">
      <c r="A158" s="30">
        <v>41275</v>
      </c>
      <c r="C158" s="6">
        <v>150</v>
      </c>
      <c r="D158" s="29">
        <f t="shared" si="42"/>
        <v>12233</v>
      </c>
      <c r="E158" s="29">
        <f t="shared" si="47"/>
        <v>1834950</v>
      </c>
      <c r="F158" s="29">
        <f t="shared" si="43"/>
        <v>-367050</v>
      </c>
      <c r="G158" s="34">
        <f>+Inputs!$D$3</f>
        <v>0.37951000000000001</v>
      </c>
      <c r="I158" s="27">
        <f t="shared" si="48"/>
        <v>2202000</v>
      </c>
      <c r="K158" s="27">
        <f t="shared" si="44"/>
        <v>12233</v>
      </c>
      <c r="L158" s="27">
        <f t="shared" si="49"/>
        <v>1834950</v>
      </c>
      <c r="M158" s="27">
        <f t="shared" si="45"/>
        <v>4642.54583</v>
      </c>
      <c r="N158" s="27">
        <f t="shared" si="46"/>
        <v>4642.54583</v>
      </c>
      <c r="O158" s="27">
        <f t="shared" si="50"/>
        <v>-139281.16238999963</v>
      </c>
      <c r="P158" s="27">
        <f t="shared" si="51"/>
        <v>139281.16238999963</v>
      </c>
    </row>
    <row r="159" spans="1:16">
      <c r="A159" s="31">
        <v>41306</v>
      </c>
      <c r="C159" s="6">
        <v>151</v>
      </c>
      <c r="D159" s="29">
        <f t="shared" si="42"/>
        <v>12233</v>
      </c>
      <c r="E159" s="29">
        <f t="shared" si="47"/>
        <v>1847183</v>
      </c>
      <c r="F159" s="29">
        <f t="shared" si="43"/>
        <v>-354817</v>
      </c>
      <c r="G159" s="34">
        <f>+Inputs!$D$3</f>
        <v>0.37951000000000001</v>
      </c>
      <c r="I159" s="27">
        <f t="shared" si="48"/>
        <v>2202000</v>
      </c>
      <c r="K159" s="27">
        <f t="shared" si="44"/>
        <v>12233</v>
      </c>
      <c r="L159" s="27">
        <f t="shared" si="49"/>
        <v>1847183</v>
      </c>
      <c r="M159" s="27">
        <f t="shared" si="45"/>
        <v>4642.54583</v>
      </c>
      <c r="N159" s="27">
        <f t="shared" si="46"/>
        <v>4642.54583</v>
      </c>
      <c r="O159" s="27">
        <f t="shared" si="50"/>
        <v>-134638.61655999965</v>
      </c>
      <c r="P159" s="27">
        <f t="shared" si="51"/>
        <v>134638.61655999965</v>
      </c>
    </row>
    <row r="160" spans="1:16">
      <c r="A160" s="30">
        <v>41334</v>
      </c>
      <c r="C160" s="6">
        <v>152</v>
      </c>
      <c r="D160" s="29">
        <f t="shared" si="42"/>
        <v>12233</v>
      </c>
      <c r="E160" s="29">
        <f t="shared" si="47"/>
        <v>1859416</v>
      </c>
      <c r="F160" s="29">
        <f t="shared" si="43"/>
        <v>-342584</v>
      </c>
      <c r="G160" s="34">
        <f>+Inputs!$D$3</f>
        <v>0.37951000000000001</v>
      </c>
      <c r="I160" s="27">
        <f t="shared" si="48"/>
        <v>2202000</v>
      </c>
      <c r="K160" s="27">
        <f t="shared" si="44"/>
        <v>12233</v>
      </c>
      <c r="L160" s="27">
        <f t="shared" si="49"/>
        <v>1859416</v>
      </c>
      <c r="M160" s="27">
        <f t="shared" si="45"/>
        <v>4642.54583</v>
      </c>
      <c r="N160" s="27">
        <f t="shared" si="46"/>
        <v>4642.54583</v>
      </c>
      <c r="O160" s="27">
        <f t="shared" si="50"/>
        <v>-129996.07072999964</v>
      </c>
      <c r="P160" s="27">
        <f t="shared" si="51"/>
        <v>129996.07072999964</v>
      </c>
    </row>
    <row r="161" spans="1:16">
      <c r="A161" s="31">
        <v>41365</v>
      </c>
      <c r="C161" s="6">
        <v>153</v>
      </c>
      <c r="D161" s="29">
        <f t="shared" si="42"/>
        <v>12233</v>
      </c>
      <c r="E161" s="29">
        <f t="shared" si="47"/>
        <v>1871649</v>
      </c>
      <c r="F161" s="29">
        <f t="shared" si="43"/>
        <v>-330351</v>
      </c>
      <c r="G161" s="34">
        <f>+Inputs!$D$3</f>
        <v>0.37951000000000001</v>
      </c>
      <c r="I161" s="27">
        <f t="shared" si="48"/>
        <v>2202000</v>
      </c>
      <c r="K161" s="27">
        <f t="shared" si="44"/>
        <v>12233</v>
      </c>
      <c r="L161" s="27">
        <f t="shared" si="49"/>
        <v>1871649</v>
      </c>
      <c r="M161" s="27">
        <f t="shared" si="45"/>
        <v>4642.54583</v>
      </c>
      <c r="N161" s="27">
        <f t="shared" si="46"/>
        <v>4642.54583</v>
      </c>
      <c r="O161" s="27">
        <f t="shared" si="50"/>
        <v>-125353.52489999964</v>
      </c>
      <c r="P161" s="27">
        <f t="shared" si="51"/>
        <v>125353.52489999964</v>
      </c>
    </row>
    <row r="162" spans="1:16">
      <c r="A162" s="30">
        <v>41395</v>
      </c>
      <c r="C162" s="6">
        <v>154</v>
      </c>
      <c r="D162" s="29">
        <f t="shared" si="42"/>
        <v>12233</v>
      </c>
      <c r="E162" s="29">
        <f t="shared" si="47"/>
        <v>1883882</v>
      </c>
      <c r="F162" s="29">
        <f t="shared" si="43"/>
        <v>-318118</v>
      </c>
      <c r="G162" s="34">
        <f>+Inputs!$D$3</f>
        <v>0.37951000000000001</v>
      </c>
      <c r="I162" s="27">
        <f t="shared" si="48"/>
        <v>2202000</v>
      </c>
      <c r="K162" s="27">
        <f t="shared" si="44"/>
        <v>12233</v>
      </c>
      <c r="L162" s="27">
        <f t="shared" si="49"/>
        <v>1883882</v>
      </c>
      <c r="M162" s="27">
        <f t="shared" si="45"/>
        <v>4642.54583</v>
      </c>
      <c r="N162" s="27">
        <f t="shared" si="46"/>
        <v>4642.54583</v>
      </c>
      <c r="O162" s="27">
        <f t="shared" si="50"/>
        <v>-120710.97906999964</v>
      </c>
      <c r="P162" s="27">
        <f t="shared" si="51"/>
        <v>120710.97906999964</v>
      </c>
    </row>
    <row r="163" spans="1:16">
      <c r="A163" s="31">
        <v>41426</v>
      </c>
      <c r="C163" s="6">
        <v>155</v>
      </c>
      <c r="D163" s="29">
        <f t="shared" si="42"/>
        <v>12233</v>
      </c>
      <c r="E163" s="29">
        <f t="shared" si="47"/>
        <v>1896115</v>
      </c>
      <c r="F163" s="29">
        <f t="shared" si="43"/>
        <v>-305885</v>
      </c>
      <c r="G163" s="34">
        <f>+Inputs!$D$3</f>
        <v>0.37951000000000001</v>
      </c>
      <c r="I163" s="27">
        <f t="shared" si="48"/>
        <v>2202000</v>
      </c>
      <c r="K163" s="27">
        <f t="shared" si="44"/>
        <v>12233</v>
      </c>
      <c r="L163" s="27">
        <f t="shared" si="49"/>
        <v>1896115</v>
      </c>
      <c r="M163" s="27">
        <f t="shared" si="45"/>
        <v>4642.54583</v>
      </c>
      <c r="N163" s="27">
        <f t="shared" si="46"/>
        <v>4642.54583</v>
      </c>
      <c r="O163" s="27">
        <f t="shared" si="50"/>
        <v>-116068.43323999963</v>
      </c>
      <c r="P163" s="27">
        <f t="shared" si="51"/>
        <v>116068.43323999963</v>
      </c>
    </row>
    <row r="164" spans="1:16">
      <c r="A164" s="30">
        <v>41456</v>
      </c>
      <c r="C164" s="6">
        <v>156</v>
      </c>
      <c r="D164" s="29">
        <f t="shared" si="42"/>
        <v>12233</v>
      </c>
      <c r="E164" s="29">
        <f t="shared" si="47"/>
        <v>1908348</v>
      </c>
      <c r="F164" s="29">
        <f t="shared" si="43"/>
        <v>-293652</v>
      </c>
      <c r="G164" s="34">
        <f>+Inputs!$D$3</f>
        <v>0.37951000000000001</v>
      </c>
      <c r="I164" s="27">
        <f t="shared" si="48"/>
        <v>2202000</v>
      </c>
      <c r="K164" s="27">
        <f t="shared" si="44"/>
        <v>12233</v>
      </c>
      <c r="L164" s="27">
        <f t="shared" si="49"/>
        <v>1908348</v>
      </c>
      <c r="M164" s="27">
        <f t="shared" si="45"/>
        <v>4642.54583</v>
      </c>
      <c r="N164" s="27">
        <f t="shared" si="46"/>
        <v>4642.54583</v>
      </c>
      <c r="O164" s="27">
        <f t="shared" si="50"/>
        <v>-111425.88740999963</v>
      </c>
      <c r="P164" s="27">
        <f t="shared" si="51"/>
        <v>111425.88740999963</v>
      </c>
    </row>
    <row r="165" spans="1:16">
      <c r="A165" s="31">
        <v>41487</v>
      </c>
      <c r="C165" s="6">
        <v>157</v>
      </c>
      <c r="D165" s="29">
        <f t="shared" si="42"/>
        <v>12233</v>
      </c>
      <c r="E165" s="29">
        <f t="shared" si="47"/>
        <v>1920581</v>
      </c>
      <c r="F165" s="29">
        <f t="shared" si="43"/>
        <v>-281419</v>
      </c>
      <c r="G165" s="34">
        <f>+Inputs!$D$3</f>
        <v>0.37951000000000001</v>
      </c>
      <c r="I165" s="27">
        <f t="shared" si="48"/>
        <v>2202000</v>
      </c>
      <c r="K165" s="27">
        <f t="shared" si="44"/>
        <v>12233</v>
      </c>
      <c r="L165" s="27">
        <f t="shared" si="49"/>
        <v>1920581</v>
      </c>
      <c r="M165" s="27">
        <f t="shared" si="45"/>
        <v>4642.54583</v>
      </c>
      <c r="N165" s="27">
        <f t="shared" si="46"/>
        <v>4642.54583</v>
      </c>
      <c r="O165" s="27">
        <f t="shared" si="50"/>
        <v>-106783.34157999963</v>
      </c>
      <c r="P165" s="27">
        <f t="shared" si="51"/>
        <v>106783.34157999963</v>
      </c>
    </row>
    <row r="166" spans="1:16">
      <c r="A166" s="30">
        <v>41518</v>
      </c>
      <c r="C166" s="6">
        <v>158</v>
      </c>
      <c r="D166" s="29">
        <f t="shared" si="42"/>
        <v>12233</v>
      </c>
      <c r="E166" s="29">
        <f t="shared" si="47"/>
        <v>1932814</v>
      </c>
      <c r="F166" s="29">
        <f t="shared" si="43"/>
        <v>-269186</v>
      </c>
      <c r="G166" s="34">
        <f>+Inputs!$D$3</f>
        <v>0.37951000000000001</v>
      </c>
      <c r="I166" s="27">
        <f t="shared" si="48"/>
        <v>2202000</v>
      </c>
      <c r="K166" s="27">
        <f t="shared" si="44"/>
        <v>12233</v>
      </c>
      <c r="L166" s="27">
        <f t="shared" si="49"/>
        <v>1932814</v>
      </c>
      <c r="M166" s="27">
        <f t="shared" si="45"/>
        <v>4642.54583</v>
      </c>
      <c r="N166" s="27">
        <f t="shared" si="46"/>
        <v>4642.54583</v>
      </c>
      <c r="O166" s="27">
        <f t="shared" si="50"/>
        <v>-102140.79574999963</v>
      </c>
      <c r="P166" s="27">
        <f t="shared" si="51"/>
        <v>102140.79574999963</v>
      </c>
    </row>
    <row r="167" spans="1:16">
      <c r="A167" s="31">
        <v>41548</v>
      </c>
      <c r="C167" s="6">
        <v>159</v>
      </c>
      <c r="D167" s="29">
        <f t="shared" si="42"/>
        <v>12233</v>
      </c>
      <c r="E167" s="29">
        <f t="shared" si="47"/>
        <v>1945047</v>
      </c>
      <c r="F167" s="29">
        <f t="shared" si="43"/>
        <v>-256953</v>
      </c>
      <c r="G167" s="34">
        <f>+Inputs!$D$3</f>
        <v>0.37951000000000001</v>
      </c>
      <c r="I167" s="27">
        <f t="shared" si="48"/>
        <v>2202000</v>
      </c>
      <c r="K167" s="27">
        <f t="shared" si="44"/>
        <v>12233</v>
      </c>
      <c r="L167" s="27">
        <f t="shared" si="49"/>
        <v>1945047</v>
      </c>
      <c r="M167" s="27">
        <f t="shared" si="45"/>
        <v>4642.54583</v>
      </c>
      <c r="N167" s="27">
        <f t="shared" si="46"/>
        <v>4642.54583</v>
      </c>
      <c r="O167" s="27">
        <f t="shared" si="50"/>
        <v>-97498.249919999624</v>
      </c>
      <c r="P167" s="27">
        <f t="shared" si="51"/>
        <v>97498.249919999624</v>
      </c>
    </row>
    <row r="168" spans="1:16">
      <c r="A168" s="30">
        <v>41579</v>
      </c>
      <c r="C168" s="6">
        <v>160</v>
      </c>
      <c r="D168" s="29">
        <f t="shared" si="42"/>
        <v>12233</v>
      </c>
      <c r="E168" s="29">
        <f t="shared" si="47"/>
        <v>1957280</v>
      </c>
      <c r="F168" s="29">
        <f t="shared" si="43"/>
        <v>-244720</v>
      </c>
      <c r="G168" s="34">
        <f>+Inputs!$D$3</f>
        <v>0.37951000000000001</v>
      </c>
      <c r="I168" s="27">
        <f t="shared" si="48"/>
        <v>2202000</v>
      </c>
      <c r="K168" s="27">
        <f t="shared" si="44"/>
        <v>12233</v>
      </c>
      <c r="L168" s="27">
        <f t="shared" si="49"/>
        <v>1957280</v>
      </c>
      <c r="M168" s="27">
        <f t="shared" si="45"/>
        <v>4642.54583</v>
      </c>
      <c r="N168" s="27">
        <f t="shared" si="46"/>
        <v>4642.54583</v>
      </c>
      <c r="O168" s="27">
        <f t="shared" si="50"/>
        <v>-92855.704089999621</v>
      </c>
      <c r="P168" s="27">
        <f t="shared" si="51"/>
        <v>92855.704089999621</v>
      </c>
    </row>
    <row r="169" spans="1:16">
      <c r="A169" s="31">
        <v>41609</v>
      </c>
      <c r="C169" s="6">
        <v>161</v>
      </c>
      <c r="D169" s="29">
        <f t="shared" ref="D169:D187" si="52">ROUND(-(+$B$9/180)*1,0)</f>
        <v>12233</v>
      </c>
      <c r="E169" s="29">
        <f t="shared" si="47"/>
        <v>1969513</v>
      </c>
      <c r="F169" s="29">
        <f t="shared" ref="F169:F188" si="53">$B$9+E169</f>
        <v>-232487</v>
      </c>
      <c r="G169" s="34">
        <f>+Inputs!$D$3</f>
        <v>0.37951000000000001</v>
      </c>
      <c r="I169" s="27">
        <f t="shared" si="48"/>
        <v>2202000</v>
      </c>
      <c r="K169" s="27">
        <f t="shared" ref="K169:K188" si="54">D169</f>
        <v>12233</v>
      </c>
      <c r="L169" s="27">
        <f t="shared" si="49"/>
        <v>1969513</v>
      </c>
      <c r="M169" s="27">
        <f t="shared" ref="M169:M188" si="55">K169*G169</f>
        <v>4642.54583</v>
      </c>
      <c r="N169" s="27">
        <f t="shared" ref="N169:N188" si="56">M169-J169</f>
        <v>4642.54583</v>
      </c>
      <c r="O169" s="27">
        <f t="shared" si="50"/>
        <v>-88213.158259999618</v>
      </c>
      <c r="P169" s="27">
        <f t="shared" si="51"/>
        <v>88213.158259999618</v>
      </c>
    </row>
    <row r="170" spans="1:16">
      <c r="A170" s="30">
        <v>41640</v>
      </c>
      <c r="C170" s="6">
        <v>162</v>
      </c>
      <c r="D170" s="29">
        <f t="shared" si="52"/>
        <v>12233</v>
      </c>
      <c r="E170" s="29">
        <f t="shared" ref="E170:E188" si="57">+E169+D170</f>
        <v>1981746</v>
      </c>
      <c r="F170" s="29">
        <f t="shared" si="53"/>
        <v>-220254</v>
      </c>
      <c r="G170" s="34">
        <f>+Inputs!$D$3</f>
        <v>0.37951000000000001</v>
      </c>
      <c r="I170" s="27">
        <f t="shared" ref="I170:I188" si="58">+I169+H170</f>
        <v>2202000</v>
      </c>
      <c r="K170" s="27">
        <f t="shared" si="54"/>
        <v>12233</v>
      </c>
      <c r="L170" s="27">
        <f t="shared" ref="L170:L188" si="59">+L169+K170</f>
        <v>1981746</v>
      </c>
      <c r="M170" s="27">
        <f t="shared" si="55"/>
        <v>4642.54583</v>
      </c>
      <c r="N170" s="27">
        <f t="shared" si="56"/>
        <v>4642.54583</v>
      </c>
      <c r="O170" s="27">
        <f t="shared" ref="O170:O188" si="60">+O169+N170</f>
        <v>-83570.612429999615</v>
      </c>
      <c r="P170" s="27">
        <f t="shared" ref="P170:P188" si="61">P169-N170</f>
        <v>83570.612429999615</v>
      </c>
    </row>
    <row r="171" spans="1:16">
      <c r="A171" s="31">
        <v>41671</v>
      </c>
      <c r="C171" s="6">
        <v>163</v>
      </c>
      <c r="D171" s="29">
        <f t="shared" si="52"/>
        <v>12233</v>
      </c>
      <c r="E171" s="29">
        <f t="shared" si="57"/>
        <v>1993979</v>
      </c>
      <c r="F171" s="29">
        <f t="shared" si="53"/>
        <v>-208021</v>
      </c>
      <c r="G171" s="34">
        <f>+Inputs!$D$3</f>
        <v>0.37951000000000001</v>
      </c>
      <c r="I171" s="27">
        <f t="shared" si="58"/>
        <v>2202000</v>
      </c>
      <c r="K171" s="27">
        <f t="shared" si="54"/>
        <v>12233</v>
      </c>
      <c r="L171" s="27">
        <f t="shared" si="59"/>
        <v>1993979</v>
      </c>
      <c r="M171" s="27">
        <f t="shared" si="55"/>
        <v>4642.54583</v>
      </c>
      <c r="N171" s="27">
        <f t="shared" si="56"/>
        <v>4642.54583</v>
      </c>
      <c r="O171" s="27">
        <f t="shared" si="60"/>
        <v>-78928.066599999613</v>
      </c>
      <c r="P171" s="27">
        <f t="shared" si="61"/>
        <v>78928.066599999613</v>
      </c>
    </row>
    <row r="172" spans="1:16">
      <c r="A172" s="30">
        <v>41699</v>
      </c>
      <c r="C172" s="6">
        <v>164</v>
      </c>
      <c r="D172" s="29">
        <f t="shared" si="52"/>
        <v>12233</v>
      </c>
      <c r="E172" s="29">
        <f t="shared" si="57"/>
        <v>2006212</v>
      </c>
      <c r="F172" s="29">
        <f t="shared" si="53"/>
        <v>-195788</v>
      </c>
      <c r="G172" s="34">
        <f>+Inputs!$D$3</f>
        <v>0.37951000000000001</v>
      </c>
      <c r="I172" s="27">
        <f t="shared" si="58"/>
        <v>2202000</v>
      </c>
      <c r="K172" s="27">
        <f t="shared" si="54"/>
        <v>12233</v>
      </c>
      <c r="L172" s="27">
        <f t="shared" si="59"/>
        <v>2006212</v>
      </c>
      <c r="M172" s="27">
        <f t="shared" si="55"/>
        <v>4642.54583</v>
      </c>
      <c r="N172" s="27">
        <f t="shared" si="56"/>
        <v>4642.54583</v>
      </c>
      <c r="O172" s="27">
        <f t="shared" si="60"/>
        <v>-74285.52076999961</v>
      </c>
      <c r="P172" s="27">
        <f t="shared" si="61"/>
        <v>74285.52076999961</v>
      </c>
    </row>
    <row r="173" spans="1:16">
      <c r="A173" s="31">
        <v>41730</v>
      </c>
      <c r="C173" s="6">
        <v>165</v>
      </c>
      <c r="D173" s="29">
        <f t="shared" si="52"/>
        <v>12233</v>
      </c>
      <c r="E173" s="29">
        <f t="shared" si="57"/>
        <v>2018445</v>
      </c>
      <c r="F173" s="29">
        <f t="shared" si="53"/>
        <v>-183555</v>
      </c>
      <c r="G173" s="34">
        <f>+Inputs!$D$3</f>
        <v>0.37951000000000001</v>
      </c>
      <c r="I173" s="27">
        <f t="shared" si="58"/>
        <v>2202000</v>
      </c>
      <c r="K173" s="27">
        <f t="shared" si="54"/>
        <v>12233</v>
      </c>
      <c r="L173" s="27">
        <f t="shared" si="59"/>
        <v>2018445</v>
      </c>
      <c r="M173" s="27">
        <f t="shared" si="55"/>
        <v>4642.54583</v>
      </c>
      <c r="N173" s="27">
        <f t="shared" si="56"/>
        <v>4642.54583</v>
      </c>
      <c r="O173" s="27">
        <f t="shared" si="60"/>
        <v>-69642.974939999607</v>
      </c>
      <c r="P173" s="27">
        <f t="shared" si="61"/>
        <v>69642.974939999607</v>
      </c>
    </row>
    <row r="174" spans="1:16">
      <c r="A174" s="30">
        <v>41760</v>
      </c>
      <c r="C174" s="6">
        <v>166</v>
      </c>
      <c r="D174" s="29">
        <f t="shared" si="52"/>
        <v>12233</v>
      </c>
      <c r="E174" s="29">
        <f t="shared" si="57"/>
        <v>2030678</v>
      </c>
      <c r="F174" s="29">
        <f t="shared" si="53"/>
        <v>-171322</v>
      </c>
      <c r="G174" s="34">
        <f>+Inputs!$D$3</f>
        <v>0.37951000000000001</v>
      </c>
      <c r="I174" s="27">
        <f t="shared" si="58"/>
        <v>2202000</v>
      </c>
      <c r="K174" s="27">
        <f t="shared" si="54"/>
        <v>12233</v>
      </c>
      <c r="L174" s="27">
        <f t="shared" si="59"/>
        <v>2030678</v>
      </c>
      <c r="M174" s="27">
        <f t="shared" si="55"/>
        <v>4642.54583</v>
      </c>
      <c r="N174" s="27">
        <f t="shared" si="56"/>
        <v>4642.54583</v>
      </c>
      <c r="O174" s="27">
        <f t="shared" si="60"/>
        <v>-65000.429109999604</v>
      </c>
      <c r="P174" s="27">
        <f t="shared" si="61"/>
        <v>65000.429109999604</v>
      </c>
    </row>
    <row r="175" spans="1:16">
      <c r="A175" s="31">
        <v>41791</v>
      </c>
      <c r="C175" s="6">
        <v>167</v>
      </c>
      <c r="D175" s="29">
        <f t="shared" si="52"/>
        <v>12233</v>
      </c>
      <c r="E175" s="29">
        <f t="shared" si="57"/>
        <v>2042911</v>
      </c>
      <c r="F175" s="29">
        <f t="shared" si="53"/>
        <v>-159089</v>
      </c>
      <c r="G175" s="34">
        <f>+Inputs!$D$3</f>
        <v>0.37951000000000001</v>
      </c>
      <c r="I175" s="27">
        <f t="shared" si="58"/>
        <v>2202000</v>
      </c>
      <c r="K175" s="27">
        <f t="shared" si="54"/>
        <v>12233</v>
      </c>
      <c r="L175" s="27">
        <f t="shared" si="59"/>
        <v>2042911</v>
      </c>
      <c r="M175" s="27">
        <f t="shared" si="55"/>
        <v>4642.54583</v>
      </c>
      <c r="N175" s="27">
        <f t="shared" si="56"/>
        <v>4642.54583</v>
      </c>
      <c r="O175" s="27">
        <f t="shared" si="60"/>
        <v>-60357.883279999602</v>
      </c>
      <c r="P175" s="27">
        <f t="shared" si="61"/>
        <v>60357.883279999602</v>
      </c>
    </row>
    <row r="176" spans="1:16">
      <c r="A176" s="30">
        <v>41821</v>
      </c>
      <c r="C176" s="6">
        <v>168</v>
      </c>
      <c r="D176" s="29">
        <f t="shared" si="52"/>
        <v>12233</v>
      </c>
      <c r="E176" s="29">
        <f t="shared" si="57"/>
        <v>2055144</v>
      </c>
      <c r="F176" s="29">
        <f t="shared" si="53"/>
        <v>-146856</v>
      </c>
      <c r="G176" s="34">
        <f>+Inputs!$D$3</f>
        <v>0.37951000000000001</v>
      </c>
      <c r="I176" s="27">
        <f t="shared" si="58"/>
        <v>2202000</v>
      </c>
      <c r="K176" s="27">
        <f t="shared" si="54"/>
        <v>12233</v>
      </c>
      <c r="L176" s="27">
        <f t="shared" si="59"/>
        <v>2055144</v>
      </c>
      <c r="M176" s="27">
        <f t="shared" si="55"/>
        <v>4642.54583</v>
      </c>
      <c r="N176" s="27">
        <f t="shared" si="56"/>
        <v>4642.54583</v>
      </c>
      <c r="O176" s="27">
        <f t="shared" si="60"/>
        <v>-55715.337449999599</v>
      </c>
      <c r="P176" s="27">
        <f t="shared" si="61"/>
        <v>55715.337449999599</v>
      </c>
    </row>
    <row r="177" spans="1:20">
      <c r="A177" s="31">
        <v>41852</v>
      </c>
      <c r="C177" s="6">
        <v>169</v>
      </c>
      <c r="D177" s="29">
        <f t="shared" si="52"/>
        <v>12233</v>
      </c>
      <c r="E177" s="29">
        <f t="shared" si="57"/>
        <v>2067377</v>
      </c>
      <c r="F177" s="29">
        <f t="shared" si="53"/>
        <v>-134623</v>
      </c>
      <c r="G177" s="34">
        <f>+Inputs!$D$3</f>
        <v>0.37951000000000001</v>
      </c>
      <c r="I177" s="27">
        <f t="shared" si="58"/>
        <v>2202000</v>
      </c>
      <c r="K177" s="27">
        <f t="shared" si="54"/>
        <v>12233</v>
      </c>
      <c r="L177" s="27">
        <f t="shared" si="59"/>
        <v>2067377</v>
      </c>
      <c r="M177" s="27">
        <f t="shared" si="55"/>
        <v>4642.54583</v>
      </c>
      <c r="N177" s="27">
        <f t="shared" si="56"/>
        <v>4642.54583</v>
      </c>
      <c r="O177" s="27">
        <f t="shared" si="60"/>
        <v>-51072.791619999596</v>
      </c>
      <c r="P177" s="27">
        <f t="shared" si="61"/>
        <v>51072.791619999596</v>
      </c>
    </row>
    <row r="178" spans="1:20">
      <c r="A178" s="30">
        <v>41883</v>
      </c>
      <c r="C178" s="6">
        <v>170</v>
      </c>
      <c r="D178" s="29">
        <f t="shared" si="52"/>
        <v>12233</v>
      </c>
      <c r="E178" s="29">
        <f t="shared" si="57"/>
        <v>2079610</v>
      </c>
      <c r="F178" s="29">
        <f t="shared" si="53"/>
        <v>-122390</v>
      </c>
      <c r="G178" s="34">
        <f>+Inputs!$D$3</f>
        <v>0.37951000000000001</v>
      </c>
      <c r="I178" s="27">
        <f t="shared" si="58"/>
        <v>2202000</v>
      </c>
      <c r="K178" s="27">
        <f t="shared" si="54"/>
        <v>12233</v>
      </c>
      <c r="L178" s="27">
        <f t="shared" si="59"/>
        <v>2079610</v>
      </c>
      <c r="M178" s="27">
        <f t="shared" si="55"/>
        <v>4642.54583</v>
      </c>
      <c r="N178" s="27">
        <f t="shared" si="56"/>
        <v>4642.54583</v>
      </c>
      <c r="O178" s="27">
        <f t="shared" si="60"/>
        <v>-46430.245789999593</v>
      </c>
      <c r="P178" s="27">
        <f t="shared" si="61"/>
        <v>46430.245789999593</v>
      </c>
    </row>
    <row r="179" spans="1:20">
      <c r="A179" s="31">
        <v>41913</v>
      </c>
      <c r="C179" s="6">
        <v>171</v>
      </c>
      <c r="D179" s="29">
        <f t="shared" si="52"/>
        <v>12233</v>
      </c>
      <c r="E179" s="29">
        <f t="shared" si="57"/>
        <v>2091843</v>
      </c>
      <c r="F179" s="29">
        <f t="shared" si="53"/>
        <v>-110157</v>
      </c>
      <c r="G179" s="34">
        <f>+Inputs!$D$3</f>
        <v>0.37951000000000001</v>
      </c>
      <c r="I179" s="27">
        <f t="shared" si="58"/>
        <v>2202000</v>
      </c>
      <c r="K179" s="27">
        <f t="shared" si="54"/>
        <v>12233</v>
      </c>
      <c r="L179" s="27">
        <f t="shared" si="59"/>
        <v>2091843</v>
      </c>
      <c r="M179" s="27">
        <f t="shared" si="55"/>
        <v>4642.54583</v>
      </c>
      <c r="N179" s="27">
        <f t="shared" si="56"/>
        <v>4642.54583</v>
      </c>
      <c r="O179" s="27">
        <f t="shared" si="60"/>
        <v>-41787.699959999591</v>
      </c>
      <c r="P179" s="27">
        <f t="shared" si="61"/>
        <v>41787.699959999591</v>
      </c>
    </row>
    <row r="180" spans="1:20">
      <c r="A180" s="30">
        <v>41944</v>
      </c>
      <c r="C180" s="6">
        <v>172</v>
      </c>
      <c r="D180" s="29">
        <f t="shared" si="52"/>
        <v>12233</v>
      </c>
      <c r="E180" s="29">
        <f t="shared" si="57"/>
        <v>2104076</v>
      </c>
      <c r="F180" s="29">
        <f t="shared" si="53"/>
        <v>-97924</v>
      </c>
      <c r="G180" s="34">
        <f>+Inputs!$D$3</f>
        <v>0.37951000000000001</v>
      </c>
      <c r="I180" s="27">
        <f t="shared" si="58"/>
        <v>2202000</v>
      </c>
      <c r="K180" s="27">
        <f t="shared" si="54"/>
        <v>12233</v>
      </c>
      <c r="L180" s="27">
        <f t="shared" si="59"/>
        <v>2104076</v>
      </c>
      <c r="M180" s="27">
        <f t="shared" si="55"/>
        <v>4642.54583</v>
      </c>
      <c r="N180" s="27">
        <f t="shared" si="56"/>
        <v>4642.54583</v>
      </c>
      <c r="O180" s="27">
        <f t="shared" si="60"/>
        <v>-37145.154129999588</v>
      </c>
      <c r="P180" s="27">
        <f t="shared" si="61"/>
        <v>37145.154129999588</v>
      </c>
    </row>
    <row r="181" spans="1:20">
      <c r="A181" s="31">
        <v>41974</v>
      </c>
      <c r="C181" s="6">
        <v>173</v>
      </c>
      <c r="D181" s="29">
        <f t="shared" si="52"/>
        <v>12233</v>
      </c>
      <c r="E181" s="29">
        <f t="shared" si="57"/>
        <v>2116309</v>
      </c>
      <c r="F181" s="29">
        <f t="shared" si="53"/>
        <v>-85691</v>
      </c>
      <c r="G181" s="34">
        <f>+Inputs!$D$3</f>
        <v>0.37951000000000001</v>
      </c>
      <c r="I181" s="27">
        <f t="shared" si="58"/>
        <v>2202000</v>
      </c>
      <c r="K181" s="27">
        <f t="shared" si="54"/>
        <v>12233</v>
      </c>
      <c r="L181" s="27">
        <f t="shared" si="59"/>
        <v>2116309</v>
      </c>
      <c r="M181" s="27">
        <f t="shared" si="55"/>
        <v>4642.54583</v>
      </c>
      <c r="N181" s="27">
        <f t="shared" si="56"/>
        <v>4642.54583</v>
      </c>
      <c r="O181" s="27">
        <f t="shared" si="60"/>
        <v>-32502.608299999589</v>
      </c>
      <c r="P181" s="27">
        <f t="shared" si="61"/>
        <v>32502.608299999589</v>
      </c>
    </row>
    <row r="182" spans="1:20">
      <c r="A182" s="30">
        <v>42005</v>
      </c>
      <c r="C182" s="6">
        <v>174</v>
      </c>
      <c r="D182" s="29">
        <f t="shared" si="52"/>
        <v>12233</v>
      </c>
      <c r="E182" s="29">
        <f t="shared" si="57"/>
        <v>2128542</v>
      </c>
      <c r="F182" s="29">
        <f t="shared" si="53"/>
        <v>-73458</v>
      </c>
      <c r="G182" s="34">
        <f>+Inputs!$D$3</f>
        <v>0.37951000000000001</v>
      </c>
      <c r="I182" s="27">
        <f t="shared" si="58"/>
        <v>2202000</v>
      </c>
      <c r="K182" s="27">
        <f t="shared" si="54"/>
        <v>12233</v>
      </c>
      <c r="L182" s="27">
        <f t="shared" si="59"/>
        <v>2128542</v>
      </c>
      <c r="M182" s="27">
        <f t="shared" si="55"/>
        <v>4642.54583</v>
      </c>
      <c r="N182" s="27">
        <f t="shared" si="56"/>
        <v>4642.54583</v>
      </c>
      <c r="O182" s="27">
        <f t="shared" si="60"/>
        <v>-27860.06246999959</v>
      </c>
      <c r="P182" s="27">
        <f t="shared" si="61"/>
        <v>27860.06246999959</v>
      </c>
    </row>
    <row r="183" spans="1:20">
      <c r="A183" s="31">
        <v>42036</v>
      </c>
      <c r="C183" s="6">
        <v>175</v>
      </c>
      <c r="D183" s="29">
        <f t="shared" si="52"/>
        <v>12233</v>
      </c>
      <c r="E183" s="29">
        <f t="shared" si="57"/>
        <v>2140775</v>
      </c>
      <c r="F183" s="29">
        <f t="shared" si="53"/>
        <v>-61225</v>
      </c>
      <c r="G183" s="34">
        <f>+Inputs!$D$3</f>
        <v>0.37951000000000001</v>
      </c>
      <c r="I183" s="27">
        <f t="shared" si="58"/>
        <v>2202000</v>
      </c>
      <c r="K183" s="27">
        <f t="shared" si="54"/>
        <v>12233</v>
      </c>
      <c r="L183" s="27">
        <f t="shared" si="59"/>
        <v>2140775</v>
      </c>
      <c r="M183" s="27">
        <f t="shared" si="55"/>
        <v>4642.54583</v>
      </c>
      <c r="N183" s="27">
        <f t="shared" si="56"/>
        <v>4642.54583</v>
      </c>
      <c r="O183" s="27">
        <f t="shared" si="60"/>
        <v>-23217.516639999591</v>
      </c>
      <c r="P183" s="27">
        <f t="shared" si="61"/>
        <v>23217.516639999591</v>
      </c>
    </row>
    <row r="184" spans="1:20">
      <c r="A184" s="30">
        <v>42064</v>
      </c>
      <c r="C184" s="6">
        <v>176</v>
      </c>
      <c r="D184" s="29">
        <f t="shared" si="52"/>
        <v>12233</v>
      </c>
      <c r="E184" s="29">
        <f t="shared" si="57"/>
        <v>2153008</v>
      </c>
      <c r="F184" s="29">
        <f t="shared" si="53"/>
        <v>-48992</v>
      </c>
      <c r="G184" s="34">
        <f>+Inputs!$D$3</f>
        <v>0.37951000000000001</v>
      </c>
      <c r="I184" s="27">
        <f t="shared" si="58"/>
        <v>2202000</v>
      </c>
      <c r="K184" s="27">
        <f t="shared" si="54"/>
        <v>12233</v>
      </c>
      <c r="L184" s="27">
        <f t="shared" si="59"/>
        <v>2153008</v>
      </c>
      <c r="M184" s="27">
        <f t="shared" si="55"/>
        <v>4642.54583</v>
      </c>
      <c r="N184" s="27">
        <f t="shared" si="56"/>
        <v>4642.54583</v>
      </c>
      <c r="O184" s="27">
        <f t="shared" si="60"/>
        <v>-18574.970809999591</v>
      </c>
      <c r="P184" s="27">
        <f t="shared" si="61"/>
        <v>18574.970809999591</v>
      </c>
    </row>
    <row r="185" spans="1:20">
      <c r="A185" s="31">
        <v>42095</v>
      </c>
      <c r="C185" s="6">
        <v>177</v>
      </c>
      <c r="D185" s="29">
        <f t="shared" si="52"/>
        <v>12233</v>
      </c>
      <c r="E185" s="29">
        <f t="shared" si="57"/>
        <v>2165241</v>
      </c>
      <c r="F185" s="29">
        <f t="shared" si="53"/>
        <v>-36759</v>
      </c>
      <c r="G185" s="34">
        <f>+Inputs!$D$3</f>
        <v>0.37951000000000001</v>
      </c>
      <c r="I185" s="27">
        <f t="shared" si="58"/>
        <v>2202000</v>
      </c>
      <c r="K185" s="27">
        <f t="shared" si="54"/>
        <v>12233</v>
      </c>
      <c r="L185" s="27">
        <f t="shared" si="59"/>
        <v>2165241</v>
      </c>
      <c r="M185" s="27">
        <f t="shared" si="55"/>
        <v>4642.54583</v>
      </c>
      <c r="N185" s="27">
        <f t="shared" si="56"/>
        <v>4642.54583</v>
      </c>
      <c r="O185" s="27">
        <f t="shared" si="60"/>
        <v>-13932.424979999592</v>
      </c>
      <c r="P185" s="27">
        <f t="shared" si="61"/>
        <v>13932.424979999592</v>
      </c>
    </row>
    <row r="186" spans="1:20">
      <c r="A186" s="30">
        <v>42125</v>
      </c>
      <c r="C186" s="6">
        <v>178</v>
      </c>
      <c r="D186" s="29">
        <f t="shared" si="52"/>
        <v>12233</v>
      </c>
      <c r="E186" s="29">
        <f t="shared" si="57"/>
        <v>2177474</v>
      </c>
      <c r="F186" s="29">
        <f t="shared" si="53"/>
        <v>-24526</v>
      </c>
      <c r="G186" s="34">
        <f>+Inputs!$D$3</f>
        <v>0.37951000000000001</v>
      </c>
      <c r="I186" s="27">
        <f t="shared" si="58"/>
        <v>2202000</v>
      </c>
      <c r="K186" s="27">
        <f t="shared" si="54"/>
        <v>12233</v>
      </c>
      <c r="L186" s="27">
        <f t="shared" si="59"/>
        <v>2177474</v>
      </c>
      <c r="M186" s="27">
        <f t="shared" si="55"/>
        <v>4642.54583</v>
      </c>
      <c r="N186" s="27">
        <f t="shared" si="56"/>
        <v>4642.54583</v>
      </c>
      <c r="O186" s="27">
        <f t="shared" si="60"/>
        <v>-9289.8791499995932</v>
      </c>
      <c r="P186" s="27">
        <f t="shared" si="61"/>
        <v>9289.8791499995932</v>
      </c>
    </row>
    <row r="187" spans="1:20">
      <c r="A187" s="31">
        <v>42156</v>
      </c>
      <c r="C187" s="6">
        <v>179</v>
      </c>
      <c r="D187" s="29">
        <f t="shared" si="52"/>
        <v>12233</v>
      </c>
      <c r="E187" s="29">
        <f t="shared" si="57"/>
        <v>2189707</v>
      </c>
      <c r="F187" s="29">
        <f t="shared" si="53"/>
        <v>-12293</v>
      </c>
      <c r="G187" s="34">
        <f>+Inputs!$D$3</f>
        <v>0.37951000000000001</v>
      </c>
      <c r="I187" s="27">
        <f t="shared" si="58"/>
        <v>2202000</v>
      </c>
      <c r="K187" s="27">
        <f t="shared" si="54"/>
        <v>12233</v>
      </c>
      <c r="L187" s="27">
        <f t="shared" si="59"/>
        <v>2189707</v>
      </c>
      <c r="M187" s="27">
        <f t="shared" si="55"/>
        <v>4642.54583</v>
      </c>
      <c r="N187" s="27">
        <f t="shared" si="56"/>
        <v>4642.54583</v>
      </c>
      <c r="O187" s="27">
        <f t="shared" si="60"/>
        <v>-4647.3333199995932</v>
      </c>
      <c r="P187" s="27">
        <f t="shared" si="61"/>
        <v>4647.3333199995932</v>
      </c>
    </row>
    <row r="188" spans="1:20">
      <c r="A188" s="30">
        <v>42186</v>
      </c>
      <c r="C188" s="6">
        <v>180</v>
      </c>
      <c r="D188" s="29">
        <f>-F187</f>
        <v>12293</v>
      </c>
      <c r="E188" s="29">
        <f t="shared" si="57"/>
        <v>2202000</v>
      </c>
      <c r="F188" s="29">
        <f t="shared" si="53"/>
        <v>0</v>
      </c>
      <c r="G188" s="34">
        <f>+Inputs!$D$3</f>
        <v>0.37951000000000001</v>
      </c>
      <c r="I188" s="27">
        <f t="shared" si="58"/>
        <v>2202000</v>
      </c>
      <c r="K188" s="27">
        <f t="shared" si="54"/>
        <v>12293</v>
      </c>
      <c r="L188" s="27">
        <f t="shared" si="59"/>
        <v>2202000</v>
      </c>
      <c r="M188" s="27">
        <f t="shared" si="55"/>
        <v>4665.3164299999999</v>
      </c>
      <c r="N188" s="27">
        <f t="shared" si="56"/>
        <v>4665.3164299999999</v>
      </c>
      <c r="O188" s="27">
        <f t="shared" si="60"/>
        <v>17.983110000406668</v>
      </c>
      <c r="P188" s="27">
        <f t="shared" si="61"/>
        <v>-17.983110000406668</v>
      </c>
    </row>
    <row r="189" spans="1:20">
      <c r="A189" s="30"/>
      <c r="G189" s="28"/>
    </row>
    <row r="190" spans="1:20">
      <c r="A190" s="8" t="s">
        <v>43</v>
      </c>
      <c r="B190" s="33">
        <f>SUM(B9:B189)</f>
        <v>-2202000</v>
      </c>
      <c r="D190" s="33">
        <f>SUM(D9:D189)</f>
        <v>2202000</v>
      </c>
      <c r="G190" s="28"/>
      <c r="H190" s="33">
        <f>SUM(H9:H189)</f>
        <v>2202000</v>
      </c>
      <c r="I190" s="33"/>
      <c r="J190" s="33">
        <f>SUM(J9:J189)</f>
        <v>835659</v>
      </c>
      <c r="K190" s="33">
        <f>SUM(K9:K189)</f>
        <v>2202000</v>
      </c>
      <c r="L190" s="33"/>
      <c r="M190" s="33">
        <f>SUM(M9:M189)</f>
        <v>835676.98310999805</v>
      </c>
      <c r="N190" s="33">
        <f>SUM(N9:N189)</f>
        <v>17.983110000406668</v>
      </c>
      <c r="O190" s="33">
        <f>SUM(O9:O189)</f>
        <v>-74792187.708659962</v>
      </c>
      <c r="P190" s="33">
        <f>SUM(P9:P189)</f>
        <v>74792187.708659962</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46.xml><?xml version="1.0" encoding="utf-8"?>
<worksheet xmlns="http://schemas.openxmlformats.org/spreadsheetml/2006/main" xmlns:r="http://schemas.openxmlformats.org/officeDocument/2006/relationships">
  <sheetPr transitionEvaluation="1" codeName="Sheet49">
    <pageSetUpPr autoPageBreaks="0" fitToPage="1"/>
  </sheetPr>
  <dimension ref="A1:AE193"/>
  <sheetViews>
    <sheetView defaultGridColor="0" topLeftCell="X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36</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36770</v>
      </c>
      <c r="B9" s="32">
        <v>-2269500</v>
      </c>
      <c r="C9" s="6">
        <v>1</v>
      </c>
      <c r="D9" s="29">
        <f t="shared" ref="D9:D40" si="0">ROUND(-(+$B$9/180)*1,0)</f>
        <v>12608</v>
      </c>
      <c r="E9" s="29">
        <f>+D9</f>
        <v>12608</v>
      </c>
      <c r="F9" s="29">
        <f t="shared" ref="F9:F40" si="1">$B$9+E9</f>
        <v>-2256892</v>
      </c>
      <c r="G9" s="34">
        <f>+Inputs!$D$2</f>
        <v>0.3795</v>
      </c>
      <c r="H9" s="27">
        <f>-B9</f>
        <v>2269500</v>
      </c>
      <c r="I9" s="27">
        <f>+H9</f>
        <v>2269500</v>
      </c>
      <c r="J9" s="27">
        <f>H9*G9</f>
        <v>861275.25</v>
      </c>
      <c r="K9" s="27">
        <f t="shared" ref="K9:K40" si="2">D9</f>
        <v>12608</v>
      </c>
      <c r="L9" s="27">
        <f>+K9</f>
        <v>12608</v>
      </c>
      <c r="M9" s="27">
        <f t="shared" ref="M9:M40" si="3">K9*G9</f>
        <v>4784.7359999999999</v>
      </c>
      <c r="N9" s="27">
        <f t="shared" ref="N9:N40" si="4">M9-J9</f>
        <v>-856490.51399999997</v>
      </c>
      <c r="O9" s="27">
        <f>+N9</f>
        <v>-856490.51399999997</v>
      </c>
      <c r="P9" s="27">
        <f>-SUM(N9)</f>
        <v>856490.51399999997</v>
      </c>
      <c r="Q9" s="38">
        <f>VLOOKUP(Q8,A36:P215,5)</f>
        <v>1412096</v>
      </c>
      <c r="R9" s="38">
        <f>VLOOKUP(R8,A36:P215,5)</f>
        <v>1563392</v>
      </c>
      <c r="S9" s="38">
        <f>+R9-Q9</f>
        <v>151296</v>
      </c>
      <c r="T9" s="35" t="s">
        <v>64</v>
      </c>
      <c r="U9" s="161">
        <f>-IF(TYPE(VLOOKUP(U8,$A$9:$P$188,6,FALSE))=16,0,VLOOKUP(U8,$A$9:$P$188,6,FALSE))</f>
        <v>996092</v>
      </c>
      <c r="V9" s="161">
        <f>-IF(TYPE(VLOOKUP(V8,$A$9:$P$188,6,FALSE))=16,0,VLOOKUP(V8,$A$9:$P$188,6,FALSE))</f>
        <v>983484</v>
      </c>
      <c r="W9" s="161">
        <f t="shared" ref="W9:AE9" si="5">-IF(TYPE(VLOOKUP(W8,$A$9:$P$188,6,FALSE))=16,0,VLOOKUP(W8,$A$9:$P$188,6,FALSE))</f>
        <v>970876</v>
      </c>
      <c r="X9" s="161">
        <f t="shared" si="5"/>
        <v>958268</v>
      </c>
      <c r="Y9" s="161">
        <f t="shared" si="5"/>
        <v>945660</v>
      </c>
      <c r="Z9" s="161">
        <f t="shared" si="5"/>
        <v>933052</v>
      </c>
      <c r="AA9" s="161">
        <f t="shared" si="5"/>
        <v>920444</v>
      </c>
      <c r="AB9" s="161">
        <f t="shared" si="5"/>
        <v>907836</v>
      </c>
      <c r="AC9" s="161">
        <f t="shared" si="5"/>
        <v>895228</v>
      </c>
      <c r="AD9" s="161">
        <f t="shared" si="5"/>
        <v>882620</v>
      </c>
      <c r="AE9" s="161">
        <f t="shared" si="5"/>
        <v>870012</v>
      </c>
    </row>
    <row r="10" spans="1:31">
      <c r="A10" s="30">
        <v>36800</v>
      </c>
      <c r="B10" s="9"/>
      <c r="C10" s="6">
        <v>2</v>
      </c>
      <c r="D10" s="29">
        <f t="shared" si="0"/>
        <v>12608</v>
      </c>
      <c r="E10" s="29">
        <f t="shared" ref="E10:E41" si="6">+E9+D10</f>
        <v>25216</v>
      </c>
      <c r="F10" s="29">
        <f t="shared" si="1"/>
        <v>-2244284</v>
      </c>
      <c r="G10" s="34">
        <f>+Inputs!$D$2</f>
        <v>0.3795</v>
      </c>
      <c r="H10" s="2"/>
      <c r="I10" s="27">
        <f t="shared" ref="I10:I41" si="7">+I9+H10</f>
        <v>2269500</v>
      </c>
      <c r="J10" s="27"/>
      <c r="K10" s="27">
        <f t="shared" si="2"/>
        <v>12608</v>
      </c>
      <c r="L10" s="27">
        <f t="shared" ref="L10:L41" si="8">+L9+K10</f>
        <v>25216</v>
      </c>
      <c r="M10" s="27">
        <f t="shared" si="3"/>
        <v>4784.7359999999999</v>
      </c>
      <c r="N10" s="27">
        <f t="shared" si="4"/>
        <v>4784.7359999999999</v>
      </c>
      <c r="O10" s="27">
        <f t="shared" ref="O10:O41" si="9">+O9+N10</f>
        <v>-851705.77799999993</v>
      </c>
      <c r="P10" s="27">
        <f t="shared" ref="P10:P41" si="10">P9-N10</f>
        <v>851705.77799999993</v>
      </c>
      <c r="Q10" s="38">
        <f>VLOOKUP(Q8,A36:P215,15)</f>
        <v>-325374.73159999959</v>
      </c>
      <c r="R10" s="38">
        <f>VLOOKUP(R8,A36:P215,15)</f>
        <v>-267956.38663999969</v>
      </c>
      <c r="S10" s="38">
        <f>+R10-Q10</f>
        <v>57418.3449599999</v>
      </c>
      <c r="T10" s="36" t="s">
        <v>69</v>
      </c>
    </row>
    <row r="11" spans="1:31">
      <c r="A11" s="31">
        <v>36831</v>
      </c>
      <c r="B11" s="5"/>
      <c r="C11" s="6">
        <v>3</v>
      </c>
      <c r="D11" s="29">
        <f t="shared" si="0"/>
        <v>12608</v>
      </c>
      <c r="E11" s="29">
        <f t="shared" si="6"/>
        <v>37824</v>
      </c>
      <c r="F11" s="29">
        <f t="shared" si="1"/>
        <v>-2231676</v>
      </c>
      <c r="G11" s="34">
        <f>+Inputs!$D$2</f>
        <v>0.3795</v>
      </c>
      <c r="H11" s="2"/>
      <c r="I11" s="27">
        <f t="shared" si="7"/>
        <v>2269500</v>
      </c>
      <c r="J11" s="27"/>
      <c r="K11" s="27">
        <f t="shared" si="2"/>
        <v>12608</v>
      </c>
      <c r="L11" s="27">
        <f t="shared" si="8"/>
        <v>37824</v>
      </c>
      <c r="M11" s="27">
        <f t="shared" si="3"/>
        <v>4784.7359999999999</v>
      </c>
      <c r="N11" s="27">
        <f t="shared" si="4"/>
        <v>4784.7359999999999</v>
      </c>
      <c r="O11" s="27">
        <f t="shared" si="9"/>
        <v>-846921.0419999999</v>
      </c>
      <c r="P11" s="27">
        <f t="shared" si="10"/>
        <v>846921.0419999999</v>
      </c>
      <c r="Q11" s="38">
        <f>+VLOOKUP(Q8,A36:P215,16)</f>
        <v>325374.73159999959</v>
      </c>
      <c r="R11" s="38">
        <f>+VLOOKUP(R8,A36:P215,16)</f>
        <v>267956.38663999969</v>
      </c>
      <c r="S11" s="38">
        <f>(+Q11+R11)/2</f>
        <v>296665.55911999964</v>
      </c>
      <c r="T11" s="36" t="s">
        <v>113</v>
      </c>
      <c r="U11" s="161">
        <f>IF(TYPE(VLOOKUP(U8,$A$9:$P$188,16,FALSE))=16,0,VLOOKUP(U8,$A$9:$P$188,16,FALSE))</f>
        <v>378008.2144799995</v>
      </c>
      <c r="V11" s="161">
        <f t="shared" ref="V11:AE11" si="11">IF(TYPE(VLOOKUP(V8,$A$9:$P$188,16,FALSE))=16,0,VLOOKUP(V8,$A$9:$P$188,16,FALSE))</f>
        <v>373223.35239999951</v>
      </c>
      <c r="W11" s="161">
        <f t="shared" si="11"/>
        <v>368438.49031999952</v>
      </c>
      <c r="X11" s="161">
        <f t="shared" si="11"/>
        <v>363653.62823999953</v>
      </c>
      <c r="Y11" s="161">
        <f t="shared" si="11"/>
        <v>358868.76615999953</v>
      </c>
      <c r="Z11" s="161">
        <f t="shared" si="11"/>
        <v>354083.90407999954</v>
      </c>
      <c r="AA11" s="161">
        <f t="shared" si="11"/>
        <v>349299.04199999955</v>
      </c>
      <c r="AB11" s="161">
        <f t="shared" si="11"/>
        <v>344514.17991999956</v>
      </c>
      <c r="AC11" s="161">
        <f t="shared" si="11"/>
        <v>339729.31783999957</v>
      </c>
      <c r="AD11" s="161">
        <f t="shared" si="11"/>
        <v>334944.45575999958</v>
      </c>
      <c r="AE11" s="161">
        <f t="shared" si="11"/>
        <v>330159.59367999958</v>
      </c>
    </row>
    <row r="12" spans="1:31">
      <c r="A12" s="30">
        <v>36861</v>
      </c>
      <c r="B12" s="3"/>
      <c r="C12" s="6">
        <v>4</v>
      </c>
      <c r="D12" s="29">
        <f t="shared" si="0"/>
        <v>12608</v>
      </c>
      <c r="E12" s="29">
        <f t="shared" si="6"/>
        <v>50432</v>
      </c>
      <c r="F12" s="29">
        <f t="shared" si="1"/>
        <v>-2219068</v>
      </c>
      <c r="G12" s="34">
        <f>+Inputs!$D$2</f>
        <v>0.3795</v>
      </c>
      <c r="H12" s="2"/>
      <c r="I12" s="27">
        <f t="shared" si="7"/>
        <v>2269500</v>
      </c>
      <c r="J12" s="27"/>
      <c r="K12" s="27">
        <f t="shared" si="2"/>
        <v>12608</v>
      </c>
      <c r="L12" s="27">
        <f t="shared" si="8"/>
        <v>50432</v>
      </c>
      <c r="M12" s="27">
        <f t="shared" si="3"/>
        <v>4784.7359999999999</v>
      </c>
      <c r="N12" s="27">
        <f t="shared" si="4"/>
        <v>4784.7359999999999</v>
      </c>
      <c r="O12" s="27">
        <f t="shared" si="9"/>
        <v>-842136.30599999987</v>
      </c>
      <c r="P12" s="27">
        <f t="shared" si="10"/>
        <v>842136.30599999987</v>
      </c>
      <c r="Q12" s="39"/>
      <c r="R12" s="40"/>
      <c r="S12" s="40"/>
      <c r="T12" s="36"/>
    </row>
    <row r="13" spans="1:31">
      <c r="A13" s="31">
        <v>36892</v>
      </c>
      <c r="B13" s="3"/>
      <c r="C13" s="6">
        <v>5</v>
      </c>
      <c r="D13" s="29">
        <f t="shared" si="0"/>
        <v>12608</v>
      </c>
      <c r="E13" s="29">
        <f t="shared" si="6"/>
        <v>63040</v>
      </c>
      <c r="F13" s="29">
        <f t="shared" si="1"/>
        <v>-2206460</v>
      </c>
      <c r="G13" s="34">
        <f>+Inputs!$D$2</f>
        <v>0.3795</v>
      </c>
      <c r="H13" s="2"/>
      <c r="I13" s="27">
        <f t="shared" si="7"/>
        <v>2269500</v>
      </c>
      <c r="J13" s="27"/>
      <c r="K13" s="27">
        <f t="shared" si="2"/>
        <v>12608</v>
      </c>
      <c r="L13" s="27">
        <f t="shared" si="8"/>
        <v>63040</v>
      </c>
      <c r="M13" s="27">
        <f t="shared" si="3"/>
        <v>4784.7359999999999</v>
      </c>
      <c r="N13" s="27">
        <f t="shared" si="4"/>
        <v>4784.7359999999999</v>
      </c>
      <c r="O13" s="27">
        <f t="shared" si="9"/>
        <v>-837351.56999999983</v>
      </c>
      <c r="P13" s="27">
        <f t="shared" si="10"/>
        <v>837351.56999999983</v>
      </c>
      <c r="Q13" s="38">
        <f>VLOOKUP(Q8,A36:P215,9)</f>
        <v>2269500</v>
      </c>
      <c r="R13" s="38">
        <f>VLOOKUP(R8,A36:P215,9)</f>
        <v>2269500</v>
      </c>
      <c r="S13" s="38">
        <f>+R13-Q13</f>
        <v>0</v>
      </c>
      <c r="T13" s="36" t="s">
        <v>70</v>
      </c>
    </row>
    <row r="14" spans="1:31">
      <c r="A14" s="30">
        <v>36923</v>
      </c>
      <c r="B14" s="3"/>
      <c r="C14" s="6">
        <v>6</v>
      </c>
      <c r="D14" s="29">
        <f t="shared" si="0"/>
        <v>12608</v>
      </c>
      <c r="E14" s="29">
        <f t="shared" si="6"/>
        <v>75648</v>
      </c>
      <c r="F14" s="29">
        <f t="shared" si="1"/>
        <v>-2193852</v>
      </c>
      <c r="G14" s="34">
        <f>+Inputs!$D$2</f>
        <v>0.3795</v>
      </c>
      <c r="H14" s="2"/>
      <c r="I14" s="27">
        <f t="shared" si="7"/>
        <v>2269500</v>
      </c>
      <c r="J14" s="27"/>
      <c r="K14" s="27">
        <f t="shared" si="2"/>
        <v>12608</v>
      </c>
      <c r="L14" s="27">
        <f t="shared" si="8"/>
        <v>75648</v>
      </c>
      <c r="M14" s="27">
        <f t="shared" si="3"/>
        <v>4784.7359999999999</v>
      </c>
      <c r="N14" s="27">
        <f t="shared" si="4"/>
        <v>4784.7359999999999</v>
      </c>
      <c r="O14" s="27">
        <f t="shared" si="9"/>
        <v>-832566.8339999998</v>
      </c>
      <c r="P14" s="27">
        <f t="shared" si="10"/>
        <v>832566.8339999998</v>
      </c>
      <c r="Q14" s="38">
        <f>VLOOKUP(Q8,A36:P215,12)</f>
        <v>1412096</v>
      </c>
      <c r="R14" s="38">
        <f>VLOOKUP(R8,A36:P215,12)</f>
        <v>1563392</v>
      </c>
      <c r="S14" s="38">
        <f>+R14-Q14</f>
        <v>151296</v>
      </c>
      <c r="T14" s="37" t="s">
        <v>93</v>
      </c>
    </row>
    <row r="15" spans="1:31">
      <c r="A15" s="31">
        <v>36951</v>
      </c>
      <c r="B15" s="3"/>
      <c r="C15" s="6">
        <v>7</v>
      </c>
      <c r="D15" s="29">
        <f t="shared" si="0"/>
        <v>12608</v>
      </c>
      <c r="E15" s="29">
        <f t="shared" si="6"/>
        <v>88256</v>
      </c>
      <c r="F15" s="29">
        <f t="shared" si="1"/>
        <v>-2181244</v>
      </c>
      <c r="G15" s="34">
        <f>+Inputs!$D$2</f>
        <v>0.3795</v>
      </c>
      <c r="H15" s="2"/>
      <c r="I15" s="27">
        <f t="shared" si="7"/>
        <v>2269500</v>
      </c>
      <c r="J15" s="27"/>
      <c r="K15" s="27">
        <f t="shared" si="2"/>
        <v>12608</v>
      </c>
      <c r="L15" s="27">
        <f t="shared" si="8"/>
        <v>88256</v>
      </c>
      <c r="M15" s="27">
        <f t="shared" si="3"/>
        <v>4784.7359999999999</v>
      </c>
      <c r="N15" s="27">
        <f t="shared" si="4"/>
        <v>4784.7359999999999</v>
      </c>
      <c r="O15" s="27">
        <f t="shared" si="9"/>
        <v>-827782.09799999977</v>
      </c>
      <c r="P15" s="27">
        <f t="shared" si="10"/>
        <v>827782.09799999977</v>
      </c>
    </row>
    <row r="16" spans="1:31">
      <c r="A16" s="30">
        <v>36982</v>
      </c>
      <c r="B16" s="3"/>
      <c r="C16" s="6">
        <v>8</v>
      </c>
      <c r="D16" s="29">
        <f t="shared" si="0"/>
        <v>12608</v>
      </c>
      <c r="E16" s="29">
        <f t="shared" si="6"/>
        <v>100864</v>
      </c>
      <c r="F16" s="29">
        <f t="shared" si="1"/>
        <v>-2168636</v>
      </c>
      <c r="G16" s="34">
        <f>+Inputs!$D$2</f>
        <v>0.3795</v>
      </c>
      <c r="H16" s="2"/>
      <c r="I16" s="27">
        <f t="shared" si="7"/>
        <v>2269500</v>
      </c>
      <c r="J16" s="27"/>
      <c r="K16" s="27">
        <f t="shared" si="2"/>
        <v>12608</v>
      </c>
      <c r="L16" s="27">
        <f t="shared" si="8"/>
        <v>100864</v>
      </c>
      <c r="M16" s="27">
        <f t="shared" si="3"/>
        <v>4784.7359999999999</v>
      </c>
      <c r="N16" s="27">
        <f t="shared" si="4"/>
        <v>4784.7359999999999</v>
      </c>
      <c r="O16" s="27">
        <f t="shared" si="9"/>
        <v>-822997.36199999973</v>
      </c>
      <c r="P16" s="27">
        <f t="shared" si="10"/>
        <v>822997.36199999973</v>
      </c>
      <c r="Q16" s="4"/>
      <c r="R16" s="4"/>
      <c r="S16" s="4"/>
    </row>
    <row r="17" spans="1:19">
      <c r="A17" s="31">
        <v>37012</v>
      </c>
      <c r="B17" s="3"/>
      <c r="C17" s="6">
        <v>9</v>
      </c>
      <c r="D17" s="29">
        <f t="shared" si="0"/>
        <v>12608</v>
      </c>
      <c r="E17" s="29">
        <f t="shared" si="6"/>
        <v>113472</v>
      </c>
      <c r="F17" s="29">
        <f t="shared" si="1"/>
        <v>-2156028</v>
      </c>
      <c r="G17" s="34">
        <f>+Inputs!$D$2</f>
        <v>0.3795</v>
      </c>
      <c r="H17" s="2"/>
      <c r="I17" s="27">
        <f t="shared" si="7"/>
        <v>2269500</v>
      </c>
      <c r="J17" s="27"/>
      <c r="K17" s="27">
        <f t="shared" si="2"/>
        <v>12608</v>
      </c>
      <c r="L17" s="27">
        <f t="shared" si="8"/>
        <v>113472</v>
      </c>
      <c r="M17" s="27">
        <f t="shared" si="3"/>
        <v>4784.7359999999999</v>
      </c>
      <c r="N17" s="27">
        <f t="shared" si="4"/>
        <v>4784.7359999999999</v>
      </c>
      <c r="O17" s="27">
        <f t="shared" si="9"/>
        <v>-818212.6259999997</v>
      </c>
      <c r="P17" s="27">
        <f t="shared" si="10"/>
        <v>818212.6259999997</v>
      </c>
      <c r="Q17" s="4"/>
      <c r="R17" s="4"/>
      <c r="S17" s="4"/>
    </row>
    <row r="18" spans="1:19">
      <c r="A18" s="30">
        <v>37043</v>
      </c>
      <c r="B18" s="3"/>
      <c r="C18" s="6">
        <v>10</v>
      </c>
      <c r="D18" s="29">
        <f t="shared" si="0"/>
        <v>12608</v>
      </c>
      <c r="E18" s="29">
        <f t="shared" si="6"/>
        <v>126080</v>
      </c>
      <c r="F18" s="29">
        <f t="shared" si="1"/>
        <v>-2143420</v>
      </c>
      <c r="G18" s="34">
        <f>+Inputs!$D$2</f>
        <v>0.3795</v>
      </c>
      <c r="H18" s="2"/>
      <c r="I18" s="27">
        <f t="shared" si="7"/>
        <v>2269500</v>
      </c>
      <c r="J18" s="27"/>
      <c r="K18" s="27">
        <f t="shared" si="2"/>
        <v>12608</v>
      </c>
      <c r="L18" s="27">
        <f t="shared" si="8"/>
        <v>126080</v>
      </c>
      <c r="M18" s="27">
        <f t="shared" si="3"/>
        <v>4784.7359999999999</v>
      </c>
      <c r="N18" s="27">
        <f t="shared" si="4"/>
        <v>4784.7359999999999</v>
      </c>
      <c r="O18" s="27">
        <f t="shared" si="9"/>
        <v>-813427.88999999966</v>
      </c>
      <c r="P18" s="27">
        <f t="shared" si="10"/>
        <v>813427.88999999966</v>
      </c>
      <c r="Q18" s="4"/>
      <c r="R18" s="4"/>
      <c r="S18" s="4"/>
    </row>
    <row r="19" spans="1:19">
      <c r="A19" s="31">
        <v>37073</v>
      </c>
      <c r="B19" s="3"/>
      <c r="C19" s="6">
        <v>11</v>
      </c>
      <c r="D19" s="29">
        <f t="shared" si="0"/>
        <v>12608</v>
      </c>
      <c r="E19" s="29">
        <f t="shared" si="6"/>
        <v>138688</v>
      </c>
      <c r="F19" s="29">
        <f t="shared" si="1"/>
        <v>-2130812</v>
      </c>
      <c r="G19" s="34">
        <f>+Inputs!$D$2</f>
        <v>0.3795</v>
      </c>
      <c r="H19" s="2"/>
      <c r="I19" s="27">
        <f t="shared" si="7"/>
        <v>2269500</v>
      </c>
      <c r="J19" s="27"/>
      <c r="K19" s="27">
        <f t="shared" si="2"/>
        <v>12608</v>
      </c>
      <c r="L19" s="27">
        <f t="shared" si="8"/>
        <v>138688</v>
      </c>
      <c r="M19" s="27">
        <f t="shared" si="3"/>
        <v>4784.7359999999999</v>
      </c>
      <c r="N19" s="27">
        <f t="shared" si="4"/>
        <v>4784.7359999999999</v>
      </c>
      <c r="O19" s="27">
        <f t="shared" si="9"/>
        <v>-808643.15399999963</v>
      </c>
      <c r="P19" s="27">
        <f t="shared" si="10"/>
        <v>808643.15399999963</v>
      </c>
      <c r="Q19" s="4"/>
      <c r="R19" s="4"/>
      <c r="S19" s="4"/>
    </row>
    <row r="20" spans="1:19">
      <c r="A20" s="30">
        <v>37104</v>
      </c>
      <c r="B20" s="3"/>
      <c r="C20" s="6">
        <v>12</v>
      </c>
      <c r="D20" s="29">
        <f t="shared" si="0"/>
        <v>12608</v>
      </c>
      <c r="E20" s="29">
        <f t="shared" si="6"/>
        <v>151296</v>
      </c>
      <c r="F20" s="29">
        <f t="shared" si="1"/>
        <v>-2118204</v>
      </c>
      <c r="G20" s="34">
        <f>+Inputs!$D$2</f>
        <v>0.3795</v>
      </c>
      <c r="H20" s="2"/>
      <c r="I20" s="27">
        <f t="shared" si="7"/>
        <v>2269500</v>
      </c>
      <c r="J20" s="27"/>
      <c r="K20" s="27">
        <f t="shared" si="2"/>
        <v>12608</v>
      </c>
      <c r="L20" s="27">
        <f t="shared" si="8"/>
        <v>151296</v>
      </c>
      <c r="M20" s="27">
        <f t="shared" si="3"/>
        <v>4784.7359999999999</v>
      </c>
      <c r="N20" s="27">
        <f t="shared" si="4"/>
        <v>4784.7359999999999</v>
      </c>
      <c r="O20" s="27">
        <f t="shared" si="9"/>
        <v>-803858.4179999996</v>
      </c>
      <c r="P20" s="27">
        <f t="shared" si="10"/>
        <v>803858.4179999996</v>
      </c>
      <c r="Q20" s="4"/>
      <c r="R20" s="4"/>
      <c r="S20" s="4"/>
    </row>
    <row r="21" spans="1:19">
      <c r="A21" s="31">
        <v>37135</v>
      </c>
      <c r="B21" s="3"/>
      <c r="C21" s="6">
        <v>13</v>
      </c>
      <c r="D21" s="29">
        <f t="shared" si="0"/>
        <v>12608</v>
      </c>
      <c r="E21" s="29">
        <f t="shared" si="6"/>
        <v>163904</v>
      </c>
      <c r="F21" s="29">
        <f t="shared" si="1"/>
        <v>-2105596</v>
      </c>
      <c r="G21" s="34">
        <f>+Inputs!$D$2</f>
        <v>0.3795</v>
      </c>
      <c r="H21" s="2"/>
      <c r="I21" s="27">
        <f t="shared" si="7"/>
        <v>2269500</v>
      </c>
      <c r="J21" s="27"/>
      <c r="K21" s="27">
        <f t="shared" si="2"/>
        <v>12608</v>
      </c>
      <c r="L21" s="27">
        <f t="shared" si="8"/>
        <v>163904</v>
      </c>
      <c r="M21" s="27">
        <f t="shared" si="3"/>
        <v>4784.7359999999999</v>
      </c>
      <c r="N21" s="27">
        <f t="shared" si="4"/>
        <v>4784.7359999999999</v>
      </c>
      <c r="O21" s="27">
        <f t="shared" si="9"/>
        <v>-799073.68199999956</v>
      </c>
      <c r="P21" s="27">
        <f t="shared" si="10"/>
        <v>799073.68199999956</v>
      </c>
      <c r="Q21" s="4"/>
      <c r="R21" s="4"/>
      <c r="S21" s="4"/>
    </row>
    <row r="22" spans="1:19">
      <c r="A22" s="30">
        <v>37165</v>
      </c>
      <c r="B22" s="3"/>
      <c r="C22" s="6">
        <v>14</v>
      </c>
      <c r="D22" s="29">
        <f t="shared" si="0"/>
        <v>12608</v>
      </c>
      <c r="E22" s="29">
        <f t="shared" si="6"/>
        <v>176512</v>
      </c>
      <c r="F22" s="29">
        <f t="shared" si="1"/>
        <v>-2092988</v>
      </c>
      <c r="G22" s="34">
        <f>+Inputs!$D$2</f>
        <v>0.3795</v>
      </c>
      <c r="H22" s="2"/>
      <c r="I22" s="27">
        <f t="shared" si="7"/>
        <v>2269500</v>
      </c>
      <c r="J22" s="27"/>
      <c r="K22" s="27">
        <f t="shared" si="2"/>
        <v>12608</v>
      </c>
      <c r="L22" s="27">
        <f t="shared" si="8"/>
        <v>176512</v>
      </c>
      <c r="M22" s="27">
        <f t="shared" si="3"/>
        <v>4784.7359999999999</v>
      </c>
      <c r="N22" s="27">
        <f t="shared" si="4"/>
        <v>4784.7359999999999</v>
      </c>
      <c r="O22" s="27">
        <f t="shared" si="9"/>
        <v>-794288.94599999953</v>
      </c>
      <c r="P22" s="27">
        <f t="shared" si="10"/>
        <v>794288.94599999953</v>
      </c>
      <c r="Q22" s="4"/>
      <c r="R22" s="4"/>
      <c r="S22" s="4"/>
    </row>
    <row r="23" spans="1:19">
      <c r="A23" s="31">
        <v>37196</v>
      </c>
      <c r="B23" s="3"/>
      <c r="C23" s="6">
        <v>15</v>
      </c>
      <c r="D23" s="29">
        <f t="shared" si="0"/>
        <v>12608</v>
      </c>
      <c r="E23" s="29">
        <f t="shared" si="6"/>
        <v>189120</v>
      </c>
      <c r="F23" s="29">
        <f t="shared" si="1"/>
        <v>-2080380</v>
      </c>
      <c r="G23" s="34">
        <f>+Inputs!$D$2</f>
        <v>0.3795</v>
      </c>
      <c r="H23" s="2"/>
      <c r="I23" s="27">
        <f t="shared" si="7"/>
        <v>2269500</v>
      </c>
      <c r="J23" s="27"/>
      <c r="K23" s="27">
        <f t="shared" si="2"/>
        <v>12608</v>
      </c>
      <c r="L23" s="27">
        <f t="shared" si="8"/>
        <v>189120</v>
      </c>
      <c r="M23" s="27">
        <f t="shared" si="3"/>
        <v>4784.7359999999999</v>
      </c>
      <c r="N23" s="27">
        <f t="shared" si="4"/>
        <v>4784.7359999999999</v>
      </c>
      <c r="O23" s="27">
        <f t="shared" si="9"/>
        <v>-789504.2099999995</v>
      </c>
      <c r="P23" s="27">
        <f t="shared" si="10"/>
        <v>789504.2099999995</v>
      </c>
      <c r="Q23" s="4"/>
      <c r="R23" s="4"/>
      <c r="S23" s="4"/>
    </row>
    <row r="24" spans="1:19">
      <c r="A24" s="30">
        <v>37226</v>
      </c>
      <c r="B24" s="3"/>
      <c r="C24" s="6">
        <v>16</v>
      </c>
      <c r="D24" s="29">
        <f t="shared" si="0"/>
        <v>12608</v>
      </c>
      <c r="E24" s="29">
        <f t="shared" si="6"/>
        <v>201728</v>
      </c>
      <c r="F24" s="29">
        <f t="shared" si="1"/>
        <v>-2067772</v>
      </c>
      <c r="G24" s="34">
        <f>+Inputs!$D$2</f>
        <v>0.3795</v>
      </c>
      <c r="H24" s="2"/>
      <c r="I24" s="27">
        <f t="shared" si="7"/>
        <v>2269500</v>
      </c>
      <c r="J24" s="27"/>
      <c r="K24" s="27">
        <f t="shared" si="2"/>
        <v>12608</v>
      </c>
      <c r="L24" s="27">
        <f t="shared" si="8"/>
        <v>201728</v>
      </c>
      <c r="M24" s="27">
        <f t="shared" si="3"/>
        <v>4784.7359999999999</v>
      </c>
      <c r="N24" s="27">
        <f t="shared" si="4"/>
        <v>4784.7359999999999</v>
      </c>
      <c r="O24" s="27">
        <f t="shared" si="9"/>
        <v>-784719.47399999946</v>
      </c>
      <c r="P24" s="27">
        <f t="shared" si="10"/>
        <v>784719.47399999946</v>
      </c>
      <c r="Q24" s="4"/>
      <c r="R24" s="4"/>
      <c r="S24" s="4"/>
    </row>
    <row r="25" spans="1:19">
      <c r="A25" s="31">
        <v>37257</v>
      </c>
      <c r="B25" s="3"/>
      <c r="C25" s="6">
        <v>17</v>
      </c>
      <c r="D25" s="29">
        <f t="shared" si="0"/>
        <v>12608</v>
      </c>
      <c r="E25" s="29">
        <f t="shared" si="6"/>
        <v>214336</v>
      </c>
      <c r="F25" s="29">
        <f t="shared" si="1"/>
        <v>-2055164</v>
      </c>
      <c r="G25" s="34">
        <f>+Inputs!$D$2</f>
        <v>0.3795</v>
      </c>
      <c r="H25" s="2"/>
      <c r="I25" s="27">
        <f t="shared" si="7"/>
        <v>2269500</v>
      </c>
      <c r="J25" s="27"/>
      <c r="K25" s="27">
        <f t="shared" si="2"/>
        <v>12608</v>
      </c>
      <c r="L25" s="27">
        <f t="shared" si="8"/>
        <v>214336</v>
      </c>
      <c r="M25" s="27">
        <f t="shared" si="3"/>
        <v>4784.7359999999999</v>
      </c>
      <c r="N25" s="27">
        <f t="shared" si="4"/>
        <v>4784.7359999999999</v>
      </c>
      <c r="O25" s="27">
        <f t="shared" si="9"/>
        <v>-779934.73799999943</v>
      </c>
      <c r="P25" s="27">
        <f t="shared" si="10"/>
        <v>779934.73799999943</v>
      </c>
      <c r="Q25" s="4"/>
      <c r="R25" s="4"/>
      <c r="S25" s="4"/>
    </row>
    <row r="26" spans="1:19">
      <c r="A26" s="30">
        <v>37288</v>
      </c>
      <c r="B26" s="3"/>
      <c r="C26" s="6">
        <v>18</v>
      </c>
      <c r="D26" s="29">
        <f t="shared" si="0"/>
        <v>12608</v>
      </c>
      <c r="E26" s="29">
        <f t="shared" si="6"/>
        <v>226944</v>
      </c>
      <c r="F26" s="29">
        <f t="shared" si="1"/>
        <v>-2042556</v>
      </c>
      <c r="G26" s="34">
        <f>+Inputs!$D$2</f>
        <v>0.3795</v>
      </c>
      <c r="H26" s="2"/>
      <c r="I26" s="27">
        <f t="shared" si="7"/>
        <v>2269500</v>
      </c>
      <c r="J26" s="27"/>
      <c r="K26" s="27">
        <f t="shared" si="2"/>
        <v>12608</v>
      </c>
      <c r="L26" s="27">
        <f t="shared" si="8"/>
        <v>226944</v>
      </c>
      <c r="M26" s="27">
        <f t="shared" si="3"/>
        <v>4784.7359999999999</v>
      </c>
      <c r="N26" s="27">
        <f t="shared" si="4"/>
        <v>4784.7359999999999</v>
      </c>
      <c r="O26" s="27">
        <f t="shared" si="9"/>
        <v>-775150.0019999994</v>
      </c>
      <c r="P26" s="27">
        <f t="shared" si="10"/>
        <v>775150.0019999994</v>
      </c>
      <c r="Q26" s="4"/>
      <c r="R26" s="4"/>
      <c r="S26" s="4"/>
    </row>
    <row r="27" spans="1:19">
      <c r="A27" s="31">
        <v>37316</v>
      </c>
      <c r="B27" s="3"/>
      <c r="C27" s="6">
        <v>19</v>
      </c>
      <c r="D27" s="29">
        <f t="shared" si="0"/>
        <v>12608</v>
      </c>
      <c r="E27" s="29">
        <f t="shared" si="6"/>
        <v>239552</v>
      </c>
      <c r="F27" s="29">
        <f t="shared" si="1"/>
        <v>-2029948</v>
      </c>
      <c r="G27" s="34">
        <f>+Inputs!$D$2</f>
        <v>0.3795</v>
      </c>
      <c r="H27" s="2"/>
      <c r="I27" s="27">
        <f t="shared" si="7"/>
        <v>2269500</v>
      </c>
      <c r="J27" s="27"/>
      <c r="K27" s="27">
        <f t="shared" si="2"/>
        <v>12608</v>
      </c>
      <c r="L27" s="27">
        <f t="shared" si="8"/>
        <v>239552</v>
      </c>
      <c r="M27" s="27">
        <f t="shared" si="3"/>
        <v>4784.7359999999999</v>
      </c>
      <c r="N27" s="27">
        <f t="shared" si="4"/>
        <v>4784.7359999999999</v>
      </c>
      <c r="O27" s="27">
        <f t="shared" si="9"/>
        <v>-770365.26599999936</v>
      </c>
      <c r="P27" s="27">
        <f t="shared" si="10"/>
        <v>770365.26599999936</v>
      </c>
      <c r="Q27" s="4"/>
      <c r="R27" s="4"/>
      <c r="S27" s="4"/>
    </row>
    <row r="28" spans="1:19">
      <c r="A28" s="30">
        <v>37347</v>
      </c>
      <c r="B28" s="3"/>
      <c r="C28" s="6">
        <v>20</v>
      </c>
      <c r="D28" s="29">
        <f t="shared" si="0"/>
        <v>12608</v>
      </c>
      <c r="E28" s="29">
        <f t="shared" si="6"/>
        <v>252160</v>
      </c>
      <c r="F28" s="29">
        <f t="shared" si="1"/>
        <v>-2017340</v>
      </c>
      <c r="G28" s="34">
        <f>+Inputs!$D$2</f>
        <v>0.3795</v>
      </c>
      <c r="H28" s="2"/>
      <c r="I28" s="27">
        <f t="shared" si="7"/>
        <v>2269500</v>
      </c>
      <c r="J28" s="27"/>
      <c r="K28" s="27">
        <f t="shared" si="2"/>
        <v>12608</v>
      </c>
      <c r="L28" s="27">
        <f t="shared" si="8"/>
        <v>252160</v>
      </c>
      <c r="M28" s="27">
        <f t="shared" si="3"/>
        <v>4784.7359999999999</v>
      </c>
      <c r="N28" s="27">
        <f t="shared" si="4"/>
        <v>4784.7359999999999</v>
      </c>
      <c r="O28" s="27">
        <f t="shared" si="9"/>
        <v>-765580.52999999933</v>
      </c>
      <c r="P28" s="27">
        <f t="shared" si="10"/>
        <v>765580.52999999933</v>
      </c>
      <c r="Q28" s="4"/>
      <c r="R28" s="4"/>
      <c r="S28" s="4"/>
    </row>
    <row r="29" spans="1:19">
      <c r="A29" s="31">
        <v>37377</v>
      </c>
      <c r="B29" s="3"/>
      <c r="C29" s="6">
        <v>21</v>
      </c>
      <c r="D29" s="29">
        <f t="shared" si="0"/>
        <v>12608</v>
      </c>
      <c r="E29" s="29">
        <f t="shared" si="6"/>
        <v>264768</v>
      </c>
      <c r="F29" s="29">
        <f t="shared" si="1"/>
        <v>-2004732</v>
      </c>
      <c r="G29" s="34">
        <f>+Inputs!$D$2</f>
        <v>0.3795</v>
      </c>
      <c r="H29" s="2"/>
      <c r="I29" s="27">
        <f t="shared" si="7"/>
        <v>2269500</v>
      </c>
      <c r="J29" s="27"/>
      <c r="K29" s="27">
        <f t="shared" si="2"/>
        <v>12608</v>
      </c>
      <c r="L29" s="27">
        <f t="shared" si="8"/>
        <v>264768</v>
      </c>
      <c r="M29" s="27">
        <f t="shared" si="3"/>
        <v>4784.7359999999999</v>
      </c>
      <c r="N29" s="27">
        <f t="shared" si="4"/>
        <v>4784.7359999999999</v>
      </c>
      <c r="O29" s="27">
        <f t="shared" si="9"/>
        <v>-760795.7939999993</v>
      </c>
      <c r="P29" s="27">
        <f t="shared" si="10"/>
        <v>760795.7939999993</v>
      </c>
      <c r="Q29" s="4"/>
      <c r="R29" s="4"/>
      <c r="S29" s="4"/>
    </row>
    <row r="30" spans="1:19">
      <c r="A30" s="30">
        <v>37408</v>
      </c>
      <c r="B30" s="3"/>
      <c r="C30" s="6">
        <v>22</v>
      </c>
      <c r="D30" s="29">
        <f t="shared" si="0"/>
        <v>12608</v>
      </c>
      <c r="E30" s="29">
        <f t="shared" si="6"/>
        <v>277376</v>
      </c>
      <c r="F30" s="29">
        <f t="shared" si="1"/>
        <v>-1992124</v>
      </c>
      <c r="G30" s="34">
        <f>+Inputs!$D$2</f>
        <v>0.3795</v>
      </c>
      <c r="H30" s="2"/>
      <c r="I30" s="27">
        <f t="shared" si="7"/>
        <v>2269500</v>
      </c>
      <c r="J30" s="27"/>
      <c r="K30" s="27">
        <f t="shared" si="2"/>
        <v>12608</v>
      </c>
      <c r="L30" s="27">
        <f t="shared" si="8"/>
        <v>277376</v>
      </c>
      <c r="M30" s="27">
        <f t="shared" si="3"/>
        <v>4784.7359999999999</v>
      </c>
      <c r="N30" s="27">
        <f t="shared" si="4"/>
        <v>4784.7359999999999</v>
      </c>
      <c r="O30" s="27">
        <f t="shared" si="9"/>
        <v>-756011.05799999926</v>
      </c>
      <c r="P30" s="27">
        <f t="shared" si="10"/>
        <v>756011.05799999926</v>
      </c>
      <c r="Q30" s="125"/>
    </row>
    <row r="31" spans="1:19">
      <c r="A31" s="31">
        <v>37438</v>
      </c>
      <c r="B31" s="3"/>
      <c r="C31" s="6">
        <v>23</v>
      </c>
      <c r="D31" s="29">
        <f t="shared" si="0"/>
        <v>12608</v>
      </c>
      <c r="E31" s="29">
        <f t="shared" si="6"/>
        <v>289984</v>
      </c>
      <c r="F31" s="29">
        <f t="shared" si="1"/>
        <v>-1979516</v>
      </c>
      <c r="G31" s="34">
        <f>+Inputs!$D$2</f>
        <v>0.3795</v>
      </c>
      <c r="H31" s="2"/>
      <c r="I31" s="27">
        <f t="shared" si="7"/>
        <v>2269500</v>
      </c>
      <c r="J31" s="27"/>
      <c r="K31" s="27">
        <f t="shared" si="2"/>
        <v>12608</v>
      </c>
      <c r="L31" s="27">
        <f t="shared" si="8"/>
        <v>289984</v>
      </c>
      <c r="M31" s="27">
        <f t="shared" si="3"/>
        <v>4784.7359999999999</v>
      </c>
      <c r="N31" s="27">
        <f t="shared" si="4"/>
        <v>4784.7359999999999</v>
      </c>
      <c r="O31" s="27">
        <f t="shared" si="9"/>
        <v>-751226.32199999923</v>
      </c>
      <c r="P31" s="27">
        <f t="shared" si="10"/>
        <v>751226.32199999923</v>
      </c>
      <c r="Q31" s="125"/>
    </row>
    <row r="32" spans="1:19">
      <c r="A32" s="30">
        <v>37469</v>
      </c>
      <c r="B32" s="3"/>
      <c r="C32" s="6">
        <v>24</v>
      </c>
      <c r="D32" s="29">
        <f t="shared" si="0"/>
        <v>12608</v>
      </c>
      <c r="E32" s="29">
        <f t="shared" si="6"/>
        <v>302592</v>
      </c>
      <c r="F32" s="29">
        <f t="shared" si="1"/>
        <v>-1966908</v>
      </c>
      <c r="G32" s="34">
        <f>+Inputs!$D$2</f>
        <v>0.3795</v>
      </c>
      <c r="H32" s="2"/>
      <c r="I32" s="27">
        <f t="shared" si="7"/>
        <v>2269500</v>
      </c>
      <c r="J32" s="27"/>
      <c r="K32" s="27">
        <f t="shared" si="2"/>
        <v>12608</v>
      </c>
      <c r="L32" s="27">
        <f t="shared" si="8"/>
        <v>302592</v>
      </c>
      <c r="M32" s="27">
        <f t="shared" si="3"/>
        <v>4784.7359999999999</v>
      </c>
      <c r="N32" s="27">
        <f t="shared" si="4"/>
        <v>4784.7359999999999</v>
      </c>
      <c r="O32" s="27">
        <f t="shared" si="9"/>
        <v>-746441.5859999992</v>
      </c>
      <c r="P32" s="27">
        <f t="shared" si="10"/>
        <v>746441.5859999992</v>
      </c>
      <c r="Q32" s="125"/>
    </row>
    <row r="33" spans="1:21">
      <c r="A33" s="31">
        <v>37500</v>
      </c>
      <c r="B33" s="3"/>
      <c r="C33" s="6">
        <v>25</v>
      </c>
      <c r="D33" s="29">
        <f t="shared" si="0"/>
        <v>12608</v>
      </c>
      <c r="E33" s="29">
        <f t="shared" si="6"/>
        <v>315200</v>
      </c>
      <c r="F33" s="29">
        <f t="shared" si="1"/>
        <v>-1954300</v>
      </c>
      <c r="G33" s="34">
        <f>+Inputs!$D$2</f>
        <v>0.3795</v>
      </c>
      <c r="H33" s="2"/>
      <c r="I33" s="27">
        <f t="shared" si="7"/>
        <v>2269500</v>
      </c>
      <c r="J33" s="27"/>
      <c r="K33" s="27">
        <f t="shared" si="2"/>
        <v>12608</v>
      </c>
      <c r="L33" s="27">
        <f t="shared" si="8"/>
        <v>315200</v>
      </c>
      <c r="M33" s="27">
        <f t="shared" si="3"/>
        <v>4784.7359999999999</v>
      </c>
      <c r="N33" s="27">
        <f t="shared" si="4"/>
        <v>4784.7359999999999</v>
      </c>
      <c r="O33" s="27">
        <f t="shared" si="9"/>
        <v>-741656.84999999916</v>
      </c>
      <c r="P33" s="27">
        <f t="shared" si="10"/>
        <v>741656.84999999916</v>
      </c>
      <c r="Q33" s="125"/>
    </row>
    <row r="34" spans="1:21">
      <c r="A34" s="30">
        <v>37530</v>
      </c>
      <c r="B34" s="3"/>
      <c r="C34" s="6">
        <v>26</v>
      </c>
      <c r="D34" s="29">
        <f t="shared" si="0"/>
        <v>12608</v>
      </c>
      <c r="E34" s="29">
        <f t="shared" si="6"/>
        <v>327808</v>
      </c>
      <c r="F34" s="29">
        <f t="shared" si="1"/>
        <v>-1941692</v>
      </c>
      <c r="G34" s="34">
        <f>+Inputs!$D$2</f>
        <v>0.3795</v>
      </c>
      <c r="H34" s="2"/>
      <c r="I34" s="27">
        <f t="shared" si="7"/>
        <v>2269500</v>
      </c>
      <c r="J34" s="27"/>
      <c r="K34" s="27">
        <f t="shared" si="2"/>
        <v>12608</v>
      </c>
      <c r="L34" s="27">
        <f t="shared" si="8"/>
        <v>327808</v>
      </c>
      <c r="M34" s="27">
        <f t="shared" si="3"/>
        <v>4784.7359999999999</v>
      </c>
      <c r="N34" s="27">
        <f t="shared" si="4"/>
        <v>4784.7359999999999</v>
      </c>
      <c r="O34" s="27">
        <f t="shared" si="9"/>
        <v>-736872.11399999913</v>
      </c>
      <c r="P34" s="27">
        <f t="shared" si="10"/>
        <v>736872.11399999913</v>
      </c>
      <c r="Q34" s="125"/>
    </row>
    <row r="35" spans="1:21">
      <c r="A35" s="31">
        <v>37561</v>
      </c>
      <c r="B35" s="3"/>
      <c r="C35" s="6">
        <v>27</v>
      </c>
      <c r="D35" s="29">
        <f t="shared" si="0"/>
        <v>12608</v>
      </c>
      <c r="E35" s="29">
        <f t="shared" si="6"/>
        <v>340416</v>
      </c>
      <c r="F35" s="29">
        <f t="shared" si="1"/>
        <v>-1929084</v>
      </c>
      <c r="G35" s="34">
        <f>+Inputs!$D$2</f>
        <v>0.3795</v>
      </c>
      <c r="H35" s="2"/>
      <c r="I35" s="27">
        <f t="shared" si="7"/>
        <v>2269500</v>
      </c>
      <c r="J35" s="27"/>
      <c r="K35" s="27">
        <f t="shared" si="2"/>
        <v>12608</v>
      </c>
      <c r="L35" s="27">
        <f t="shared" si="8"/>
        <v>340416</v>
      </c>
      <c r="M35" s="27">
        <f t="shared" si="3"/>
        <v>4784.7359999999999</v>
      </c>
      <c r="N35" s="27">
        <f t="shared" si="4"/>
        <v>4784.7359999999999</v>
      </c>
      <c r="O35" s="27">
        <f t="shared" si="9"/>
        <v>-732087.37799999909</v>
      </c>
      <c r="P35" s="27">
        <f t="shared" si="10"/>
        <v>732087.37799999909</v>
      </c>
    </row>
    <row r="36" spans="1:21">
      <c r="A36" s="30">
        <v>37591</v>
      </c>
      <c r="B36" s="3"/>
      <c r="C36" s="6">
        <v>28</v>
      </c>
      <c r="D36" s="29">
        <f t="shared" si="0"/>
        <v>12608</v>
      </c>
      <c r="E36" s="29">
        <f t="shared" si="6"/>
        <v>353024</v>
      </c>
      <c r="F36" s="29">
        <f t="shared" si="1"/>
        <v>-1916476</v>
      </c>
      <c r="G36" s="34">
        <f>+Inputs!$D$2</f>
        <v>0.3795</v>
      </c>
      <c r="H36" s="2"/>
      <c r="I36" s="27">
        <f t="shared" si="7"/>
        <v>2269500</v>
      </c>
      <c r="J36" s="27"/>
      <c r="K36" s="27">
        <f t="shared" si="2"/>
        <v>12608</v>
      </c>
      <c r="L36" s="27">
        <f t="shared" si="8"/>
        <v>353024</v>
      </c>
      <c r="M36" s="27">
        <f t="shared" si="3"/>
        <v>4784.7359999999999</v>
      </c>
      <c r="N36" s="27">
        <f t="shared" si="4"/>
        <v>4784.7359999999999</v>
      </c>
      <c r="O36" s="27">
        <f t="shared" si="9"/>
        <v>-727302.64199999906</v>
      </c>
      <c r="P36" s="27">
        <f t="shared" si="10"/>
        <v>727302.64199999906</v>
      </c>
    </row>
    <row r="37" spans="1:21">
      <c r="A37" s="31">
        <v>37622</v>
      </c>
      <c r="B37" s="3"/>
      <c r="C37" s="6">
        <v>29</v>
      </c>
      <c r="D37" s="29">
        <f t="shared" si="0"/>
        <v>12608</v>
      </c>
      <c r="E37" s="29">
        <f t="shared" si="6"/>
        <v>365632</v>
      </c>
      <c r="F37" s="29">
        <f t="shared" si="1"/>
        <v>-1903868</v>
      </c>
      <c r="G37" s="34">
        <f>+Inputs!$D$2</f>
        <v>0.3795</v>
      </c>
      <c r="H37" s="2"/>
      <c r="I37" s="27">
        <f t="shared" si="7"/>
        <v>2269500</v>
      </c>
      <c r="J37" s="27"/>
      <c r="K37" s="27">
        <f t="shared" si="2"/>
        <v>12608</v>
      </c>
      <c r="L37" s="27">
        <f t="shared" si="8"/>
        <v>365632</v>
      </c>
      <c r="M37" s="27">
        <f t="shared" si="3"/>
        <v>4784.7359999999999</v>
      </c>
      <c r="N37" s="27">
        <f t="shared" si="4"/>
        <v>4784.7359999999999</v>
      </c>
      <c r="O37" s="27">
        <f t="shared" si="9"/>
        <v>-722517.90599999903</v>
      </c>
      <c r="P37" s="27">
        <f t="shared" si="10"/>
        <v>722517.90599999903</v>
      </c>
    </row>
    <row r="38" spans="1:21">
      <c r="A38" s="30">
        <v>37653</v>
      </c>
      <c r="B38" s="3"/>
      <c r="C38" s="6">
        <v>30</v>
      </c>
      <c r="D38" s="29">
        <f t="shared" si="0"/>
        <v>12608</v>
      </c>
      <c r="E38" s="29">
        <f t="shared" si="6"/>
        <v>378240</v>
      </c>
      <c r="F38" s="29">
        <f t="shared" si="1"/>
        <v>-1891260</v>
      </c>
      <c r="G38" s="34">
        <f>+Inputs!$D$2</f>
        <v>0.3795</v>
      </c>
      <c r="H38" s="2"/>
      <c r="I38" s="27">
        <f t="shared" si="7"/>
        <v>2269500</v>
      </c>
      <c r="J38" s="27"/>
      <c r="K38" s="27">
        <f t="shared" si="2"/>
        <v>12608</v>
      </c>
      <c r="L38" s="27">
        <f t="shared" si="8"/>
        <v>378240</v>
      </c>
      <c r="M38" s="27">
        <f t="shared" si="3"/>
        <v>4784.7359999999999</v>
      </c>
      <c r="N38" s="27">
        <f t="shared" si="4"/>
        <v>4784.7359999999999</v>
      </c>
      <c r="O38" s="27">
        <f t="shared" si="9"/>
        <v>-717733.16999999899</v>
      </c>
      <c r="P38" s="27">
        <f t="shared" si="10"/>
        <v>717733.16999999899</v>
      </c>
    </row>
    <row r="39" spans="1:21">
      <c r="A39" s="31">
        <v>37681</v>
      </c>
      <c r="B39" s="2"/>
      <c r="C39" s="6">
        <v>31</v>
      </c>
      <c r="D39" s="29">
        <f t="shared" si="0"/>
        <v>12608</v>
      </c>
      <c r="E39" s="29">
        <f t="shared" si="6"/>
        <v>390848</v>
      </c>
      <c r="F39" s="29">
        <f t="shared" si="1"/>
        <v>-1878652</v>
      </c>
      <c r="G39" s="34">
        <f>+Inputs!$D$2</f>
        <v>0.3795</v>
      </c>
      <c r="H39" s="2"/>
      <c r="I39" s="27">
        <f t="shared" si="7"/>
        <v>2269500</v>
      </c>
      <c r="J39" s="27"/>
      <c r="K39" s="27">
        <f t="shared" si="2"/>
        <v>12608</v>
      </c>
      <c r="L39" s="27">
        <f t="shared" si="8"/>
        <v>390848</v>
      </c>
      <c r="M39" s="27">
        <f t="shared" si="3"/>
        <v>4784.7359999999999</v>
      </c>
      <c r="N39" s="27">
        <f t="shared" si="4"/>
        <v>4784.7359999999999</v>
      </c>
      <c r="O39" s="27">
        <f t="shared" si="9"/>
        <v>-712948.43399999896</v>
      </c>
      <c r="P39" s="27">
        <f t="shared" si="10"/>
        <v>712948.43399999896</v>
      </c>
    </row>
    <row r="40" spans="1:21">
      <c r="A40" s="30">
        <v>37712</v>
      </c>
      <c r="B40" s="2"/>
      <c r="C40" s="6">
        <v>32</v>
      </c>
      <c r="D40" s="29">
        <f t="shared" si="0"/>
        <v>12608</v>
      </c>
      <c r="E40" s="29">
        <f t="shared" si="6"/>
        <v>403456</v>
      </c>
      <c r="F40" s="29">
        <f t="shared" si="1"/>
        <v>-1866044</v>
      </c>
      <c r="G40" s="34">
        <f>+Inputs!$D$2</f>
        <v>0.3795</v>
      </c>
      <c r="H40" s="2"/>
      <c r="I40" s="27">
        <f t="shared" si="7"/>
        <v>2269500</v>
      </c>
      <c r="J40" s="2"/>
      <c r="K40" s="27">
        <f t="shared" si="2"/>
        <v>12608</v>
      </c>
      <c r="L40" s="27">
        <f t="shared" si="8"/>
        <v>403456</v>
      </c>
      <c r="M40" s="27">
        <f t="shared" si="3"/>
        <v>4784.7359999999999</v>
      </c>
      <c r="N40" s="27">
        <f t="shared" si="4"/>
        <v>4784.7359999999999</v>
      </c>
      <c r="O40" s="27">
        <f t="shared" si="9"/>
        <v>-708163.69799999893</v>
      </c>
      <c r="P40" s="27">
        <f t="shared" si="10"/>
        <v>708163.69799999893</v>
      </c>
    </row>
    <row r="41" spans="1:21">
      <c r="A41" s="31">
        <v>37742</v>
      </c>
      <c r="C41" s="6">
        <v>33</v>
      </c>
      <c r="D41" s="29">
        <f t="shared" ref="D41:D72" si="12">ROUND(-(+$B$9/180)*1,0)</f>
        <v>12608</v>
      </c>
      <c r="E41" s="29">
        <f t="shared" si="6"/>
        <v>416064</v>
      </c>
      <c r="F41" s="29">
        <f t="shared" ref="F41:F72" si="13">$B$9+E41</f>
        <v>-1853436</v>
      </c>
      <c r="G41" s="34">
        <f>+Inputs!$D$3</f>
        <v>0.37951000000000001</v>
      </c>
      <c r="I41" s="27">
        <f t="shared" si="7"/>
        <v>2269500</v>
      </c>
      <c r="K41" s="27">
        <f t="shared" ref="K41:K72" si="14">D41</f>
        <v>12608</v>
      </c>
      <c r="L41" s="27">
        <f t="shared" si="8"/>
        <v>416064</v>
      </c>
      <c r="M41" s="27">
        <f t="shared" ref="M41:M72" si="15">K41*G41</f>
        <v>4784.8620799999999</v>
      </c>
      <c r="N41" s="27">
        <f t="shared" ref="N41:N72" si="16">M41-J41</f>
        <v>4784.8620799999999</v>
      </c>
      <c r="O41" s="27">
        <f t="shared" si="9"/>
        <v>-703378.83591999894</v>
      </c>
      <c r="P41" s="27">
        <f t="shared" si="10"/>
        <v>703378.83591999894</v>
      </c>
    </row>
    <row r="42" spans="1:21">
      <c r="A42" s="30">
        <v>37773</v>
      </c>
      <c r="C42" s="6">
        <v>34</v>
      </c>
      <c r="D42" s="29">
        <f t="shared" si="12"/>
        <v>12608</v>
      </c>
      <c r="E42" s="29">
        <f t="shared" ref="E42:E73" si="17">+E41+D42</f>
        <v>428672</v>
      </c>
      <c r="F42" s="29">
        <f t="shared" si="13"/>
        <v>-1840828</v>
      </c>
      <c r="G42" s="34">
        <f>+Inputs!$D$3</f>
        <v>0.37951000000000001</v>
      </c>
      <c r="I42" s="27">
        <f t="shared" ref="I42:I73" si="18">+I41+H42</f>
        <v>2269500</v>
      </c>
      <c r="K42" s="27">
        <f t="shared" si="14"/>
        <v>12608</v>
      </c>
      <c r="L42" s="27">
        <f t="shared" ref="L42:L73" si="19">+L41+K42</f>
        <v>428672</v>
      </c>
      <c r="M42" s="27">
        <f t="shared" si="15"/>
        <v>4784.8620799999999</v>
      </c>
      <c r="N42" s="27">
        <f t="shared" si="16"/>
        <v>4784.8620799999999</v>
      </c>
      <c r="O42" s="27">
        <f t="shared" ref="O42:O73" si="20">+O41+N42</f>
        <v>-698593.97383999894</v>
      </c>
      <c r="P42" s="27">
        <f t="shared" ref="P42:P73" si="21">P41-N42</f>
        <v>698593.97383999894</v>
      </c>
    </row>
    <row r="43" spans="1:21">
      <c r="A43" s="31">
        <v>37803</v>
      </c>
      <c r="C43" s="6">
        <v>35</v>
      </c>
      <c r="D43" s="29">
        <f t="shared" si="12"/>
        <v>12608</v>
      </c>
      <c r="E43" s="29">
        <f t="shared" si="17"/>
        <v>441280</v>
      </c>
      <c r="F43" s="29">
        <f t="shared" si="13"/>
        <v>-1828220</v>
      </c>
      <c r="G43" s="34">
        <f>+Inputs!$D$3</f>
        <v>0.37951000000000001</v>
      </c>
      <c r="I43" s="27">
        <f t="shared" si="18"/>
        <v>2269500</v>
      </c>
      <c r="K43" s="27">
        <f t="shared" si="14"/>
        <v>12608</v>
      </c>
      <c r="L43" s="27">
        <f t="shared" si="19"/>
        <v>441280</v>
      </c>
      <c r="M43" s="27">
        <f t="shared" si="15"/>
        <v>4784.8620799999999</v>
      </c>
      <c r="N43" s="27">
        <f t="shared" si="16"/>
        <v>4784.8620799999999</v>
      </c>
      <c r="O43" s="27">
        <f t="shared" si="20"/>
        <v>-693809.11175999895</v>
      </c>
      <c r="P43" s="27">
        <f t="shared" si="21"/>
        <v>693809.11175999895</v>
      </c>
    </row>
    <row r="44" spans="1:21">
      <c r="A44" s="30">
        <v>37834</v>
      </c>
      <c r="C44" s="6">
        <v>36</v>
      </c>
      <c r="D44" s="29">
        <f t="shared" si="12"/>
        <v>12608</v>
      </c>
      <c r="E44" s="29">
        <f t="shared" si="17"/>
        <v>453888</v>
      </c>
      <c r="F44" s="29">
        <f t="shared" si="13"/>
        <v>-1815612</v>
      </c>
      <c r="G44" s="34">
        <f>+Inputs!$D$3</f>
        <v>0.37951000000000001</v>
      </c>
      <c r="I44" s="27">
        <f t="shared" si="18"/>
        <v>2269500</v>
      </c>
      <c r="K44" s="27">
        <f t="shared" si="14"/>
        <v>12608</v>
      </c>
      <c r="L44" s="27">
        <f t="shared" si="19"/>
        <v>453888</v>
      </c>
      <c r="M44" s="27">
        <f t="shared" si="15"/>
        <v>4784.8620799999999</v>
      </c>
      <c r="N44" s="27">
        <f t="shared" si="16"/>
        <v>4784.8620799999999</v>
      </c>
      <c r="O44" s="27">
        <f t="shared" si="20"/>
        <v>-689024.24967999896</v>
      </c>
      <c r="P44" s="27">
        <f t="shared" si="21"/>
        <v>689024.24967999896</v>
      </c>
      <c r="U44" s="108"/>
    </row>
    <row r="45" spans="1:21">
      <c r="A45" s="31">
        <v>37865</v>
      </c>
      <c r="C45" s="6">
        <v>37</v>
      </c>
      <c r="D45" s="29">
        <f t="shared" si="12"/>
        <v>12608</v>
      </c>
      <c r="E45" s="29">
        <f t="shared" si="17"/>
        <v>466496</v>
      </c>
      <c r="F45" s="29">
        <f t="shared" si="13"/>
        <v>-1803004</v>
      </c>
      <c r="G45" s="34">
        <f>+Inputs!$D$3</f>
        <v>0.37951000000000001</v>
      </c>
      <c r="I45" s="27">
        <f t="shared" si="18"/>
        <v>2269500</v>
      </c>
      <c r="K45" s="27">
        <f t="shared" si="14"/>
        <v>12608</v>
      </c>
      <c r="L45" s="27">
        <f t="shared" si="19"/>
        <v>466496</v>
      </c>
      <c r="M45" s="27">
        <f t="shared" si="15"/>
        <v>4784.8620799999999</v>
      </c>
      <c r="N45" s="27">
        <f t="shared" si="16"/>
        <v>4784.8620799999999</v>
      </c>
      <c r="O45" s="27">
        <f t="shared" si="20"/>
        <v>-684239.38759999897</v>
      </c>
      <c r="P45" s="27">
        <f t="shared" si="21"/>
        <v>684239.38759999897</v>
      </c>
      <c r="U45" s="108"/>
    </row>
    <row r="46" spans="1:21">
      <c r="A46" s="30">
        <v>37895</v>
      </c>
      <c r="C46" s="6">
        <v>38</v>
      </c>
      <c r="D46" s="29">
        <f t="shared" si="12"/>
        <v>12608</v>
      </c>
      <c r="E46" s="29">
        <f t="shared" si="17"/>
        <v>479104</v>
      </c>
      <c r="F46" s="29">
        <f t="shared" si="13"/>
        <v>-1790396</v>
      </c>
      <c r="G46" s="34">
        <f>+Inputs!$D$3</f>
        <v>0.37951000000000001</v>
      </c>
      <c r="I46" s="27">
        <f t="shared" si="18"/>
        <v>2269500</v>
      </c>
      <c r="K46" s="27">
        <f t="shared" si="14"/>
        <v>12608</v>
      </c>
      <c r="L46" s="27">
        <f t="shared" si="19"/>
        <v>479104</v>
      </c>
      <c r="M46" s="27">
        <f t="shared" si="15"/>
        <v>4784.8620799999999</v>
      </c>
      <c r="N46" s="27">
        <f t="shared" si="16"/>
        <v>4784.8620799999999</v>
      </c>
      <c r="O46" s="27">
        <f t="shared" si="20"/>
        <v>-679454.52551999898</v>
      </c>
      <c r="P46" s="27">
        <f t="shared" si="21"/>
        <v>679454.52551999898</v>
      </c>
      <c r="U46" s="108"/>
    </row>
    <row r="47" spans="1:21">
      <c r="A47" s="31">
        <v>37926</v>
      </c>
      <c r="C47" s="6">
        <v>39</v>
      </c>
      <c r="D47" s="29">
        <f t="shared" si="12"/>
        <v>12608</v>
      </c>
      <c r="E47" s="29">
        <f t="shared" si="17"/>
        <v>491712</v>
      </c>
      <c r="F47" s="29">
        <f t="shared" si="13"/>
        <v>-1777788</v>
      </c>
      <c r="G47" s="34">
        <f>+Inputs!$D$3</f>
        <v>0.37951000000000001</v>
      </c>
      <c r="I47" s="27">
        <f t="shared" si="18"/>
        <v>2269500</v>
      </c>
      <c r="K47" s="27">
        <f t="shared" si="14"/>
        <v>12608</v>
      </c>
      <c r="L47" s="27">
        <f t="shared" si="19"/>
        <v>491712</v>
      </c>
      <c r="M47" s="27">
        <f t="shared" si="15"/>
        <v>4784.8620799999999</v>
      </c>
      <c r="N47" s="27">
        <f t="shared" si="16"/>
        <v>4784.8620799999999</v>
      </c>
      <c r="O47" s="27">
        <f t="shared" si="20"/>
        <v>-674669.66343999899</v>
      </c>
      <c r="P47" s="27">
        <f t="shared" si="21"/>
        <v>674669.66343999899</v>
      </c>
      <c r="U47" s="108"/>
    </row>
    <row r="48" spans="1:21">
      <c r="A48" s="30">
        <v>37956</v>
      </c>
      <c r="C48" s="6">
        <v>40</v>
      </c>
      <c r="D48" s="29">
        <f t="shared" si="12"/>
        <v>12608</v>
      </c>
      <c r="E48" s="29">
        <f t="shared" si="17"/>
        <v>504320</v>
      </c>
      <c r="F48" s="29">
        <f t="shared" si="13"/>
        <v>-1765180</v>
      </c>
      <c r="G48" s="34">
        <f>+Inputs!$D$3</f>
        <v>0.37951000000000001</v>
      </c>
      <c r="I48" s="27">
        <f t="shared" si="18"/>
        <v>2269500</v>
      </c>
      <c r="K48" s="27">
        <f t="shared" si="14"/>
        <v>12608</v>
      </c>
      <c r="L48" s="27">
        <f t="shared" si="19"/>
        <v>504320</v>
      </c>
      <c r="M48" s="27">
        <f t="shared" si="15"/>
        <v>4784.8620799999999</v>
      </c>
      <c r="N48" s="27">
        <f t="shared" si="16"/>
        <v>4784.8620799999999</v>
      </c>
      <c r="O48" s="27">
        <f t="shared" si="20"/>
        <v>-669884.80135999899</v>
      </c>
      <c r="P48" s="27">
        <f t="shared" si="21"/>
        <v>669884.80135999899</v>
      </c>
      <c r="U48" s="108"/>
    </row>
    <row r="49" spans="1:21">
      <c r="A49" s="31">
        <v>37987</v>
      </c>
      <c r="C49" s="6">
        <v>41</v>
      </c>
      <c r="D49" s="29">
        <f t="shared" si="12"/>
        <v>12608</v>
      </c>
      <c r="E49" s="29">
        <f t="shared" si="17"/>
        <v>516928</v>
      </c>
      <c r="F49" s="29">
        <f t="shared" si="13"/>
        <v>-1752572</v>
      </c>
      <c r="G49" s="34">
        <f>+Inputs!$D$3</f>
        <v>0.37951000000000001</v>
      </c>
      <c r="I49" s="27">
        <f t="shared" si="18"/>
        <v>2269500</v>
      </c>
      <c r="K49" s="27">
        <f t="shared" si="14"/>
        <v>12608</v>
      </c>
      <c r="L49" s="27">
        <f t="shared" si="19"/>
        <v>516928</v>
      </c>
      <c r="M49" s="27">
        <f t="shared" si="15"/>
        <v>4784.8620799999999</v>
      </c>
      <c r="N49" s="27">
        <f t="shared" si="16"/>
        <v>4784.8620799999999</v>
      </c>
      <c r="O49" s="27">
        <f t="shared" si="20"/>
        <v>-665099.939279999</v>
      </c>
      <c r="P49" s="27">
        <f t="shared" si="21"/>
        <v>665099.939279999</v>
      </c>
      <c r="U49" s="108"/>
    </row>
    <row r="50" spans="1:21">
      <c r="A50" s="30">
        <v>38018</v>
      </c>
      <c r="C50" s="6">
        <v>42</v>
      </c>
      <c r="D50" s="29">
        <f t="shared" si="12"/>
        <v>12608</v>
      </c>
      <c r="E50" s="29">
        <f t="shared" si="17"/>
        <v>529536</v>
      </c>
      <c r="F50" s="29">
        <f t="shared" si="13"/>
        <v>-1739964</v>
      </c>
      <c r="G50" s="34">
        <f>+Inputs!$D$3</f>
        <v>0.37951000000000001</v>
      </c>
      <c r="I50" s="27">
        <f t="shared" si="18"/>
        <v>2269500</v>
      </c>
      <c r="K50" s="27">
        <f t="shared" si="14"/>
        <v>12608</v>
      </c>
      <c r="L50" s="27">
        <f t="shared" si="19"/>
        <v>529536</v>
      </c>
      <c r="M50" s="27">
        <f t="shared" si="15"/>
        <v>4784.8620799999999</v>
      </c>
      <c r="N50" s="27">
        <f t="shared" si="16"/>
        <v>4784.8620799999999</v>
      </c>
      <c r="O50" s="27">
        <f t="shared" si="20"/>
        <v>-660315.07719999901</v>
      </c>
      <c r="P50" s="27">
        <f t="shared" si="21"/>
        <v>660315.07719999901</v>
      </c>
      <c r="U50" s="108"/>
    </row>
    <row r="51" spans="1:21">
      <c r="A51" s="31">
        <v>38047</v>
      </c>
      <c r="C51" s="6">
        <v>43</v>
      </c>
      <c r="D51" s="29">
        <f t="shared" si="12"/>
        <v>12608</v>
      </c>
      <c r="E51" s="29">
        <f t="shared" si="17"/>
        <v>542144</v>
      </c>
      <c r="F51" s="29">
        <f t="shared" si="13"/>
        <v>-1727356</v>
      </c>
      <c r="G51" s="34">
        <f>+Inputs!$D$3</f>
        <v>0.37951000000000001</v>
      </c>
      <c r="I51" s="27">
        <f t="shared" si="18"/>
        <v>2269500</v>
      </c>
      <c r="K51" s="27">
        <f t="shared" si="14"/>
        <v>12608</v>
      </c>
      <c r="L51" s="27">
        <f t="shared" si="19"/>
        <v>542144</v>
      </c>
      <c r="M51" s="27">
        <f t="shared" si="15"/>
        <v>4784.8620799999999</v>
      </c>
      <c r="N51" s="27">
        <f t="shared" si="16"/>
        <v>4784.8620799999999</v>
      </c>
      <c r="O51" s="27">
        <f t="shared" si="20"/>
        <v>-655530.21511999902</v>
      </c>
      <c r="P51" s="27">
        <f t="shared" si="21"/>
        <v>655530.21511999902</v>
      </c>
      <c r="U51" s="108"/>
    </row>
    <row r="52" spans="1:21">
      <c r="A52" s="30">
        <v>38078</v>
      </c>
      <c r="C52" s="6">
        <v>44</v>
      </c>
      <c r="D52" s="29">
        <f t="shared" si="12"/>
        <v>12608</v>
      </c>
      <c r="E52" s="29">
        <f t="shared" si="17"/>
        <v>554752</v>
      </c>
      <c r="F52" s="29">
        <f t="shared" si="13"/>
        <v>-1714748</v>
      </c>
      <c r="G52" s="34">
        <f>+Inputs!$D$3</f>
        <v>0.37951000000000001</v>
      </c>
      <c r="I52" s="27">
        <f t="shared" si="18"/>
        <v>2269500</v>
      </c>
      <c r="K52" s="27">
        <f t="shared" si="14"/>
        <v>12608</v>
      </c>
      <c r="L52" s="27">
        <f t="shared" si="19"/>
        <v>554752</v>
      </c>
      <c r="M52" s="27">
        <f t="shared" si="15"/>
        <v>4784.8620799999999</v>
      </c>
      <c r="N52" s="27">
        <f t="shared" si="16"/>
        <v>4784.8620799999999</v>
      </c>
      <c r="O52" s="27">
        <f t="shared" si="20"/>
        <v>-650745.35303999903</v>
      </c>
      <c r="P52" s="27">
        <f t="shared" si="21"/>
        <v>650745.35303999903</v>
      </c>
      <c r="U52" s="108"/>
    </row>
    <row r="53" spans="1:21">
      <c r="A53" s="31">
        <v>38108</v>
      </c>
      <c r="C53" s="6">
        <v>45</v>
      </c>
      <c r="D53" s="29">
        <f t="shared" si="12"/>
        <v>12608</v>
      </c>
      <c r="E53" s="29">
        <f t="shared" si="17"/>
        <v>567360</v>
      </c>
      <c r="F53" s="29">
        <f t="shared" si="13"/>
        <v>-1702140</v>
      </c>
      <c r="G53" s="34">
        <f>+Inputs!$D$3</f>
        <v>0.37951000000000001</v>
      </c>
      <c r="I53" s="27">
        <f t="shared" si="18"/>
        <v>2269500</v>
      </c>
      <c r="K53" s="27">
        <f t="shared" si="14"/>
        <v>12608</v>
      </c>
      <c r="L53" s="27">
        <f t="shared" si="19"/>
        <v>567360</v>
      </c>
      <c r="M53" s="27">
        <f t="shared" si="15"/>
        <v>4784.8620799999999</v>
      </c>
      <c r="N53" s="27">
        <f t="shared" si="16"/>
        <v>4784.8620799999999</v>
      </c>
      <c r="O53" s="27">
        <f t="shared" si="20"/>
        <v>-645960.49095999904</v>
      </c>
      <c r="P53" s="27">
        <f t="shared" si="21"/>
        <v>645960.49095999904</v>
      </c>
      <c r="U53" s="108"/>
    </row>
    <row r="54" spans="1:21">
      <c r="A54" s="30">
        <v>38139</v>
      </c>
      <c r="C54" s="6">
        <v>46</v>
      </c>
      <c r="D54" s="29">
        <f t="shared" si="12"/>
        <v>12608</v>
      </c>
      <c r="E54" s="29">
        <f t="shared" si="17"/>
        <v>579968</v>
      </c>
      <c r="F54" s="29">
        <f t="shared" si="13"/>
        <v>-1689532</v>
      </c>
      <c r="G54" s="34">
        <f>+Inputs!$D$3</f>
        <v>0.37951000000000001</v>
      </c>
      <c r="I54" s="27">
        <f t="shared" si="18"/>
        <v>2269500</v>
      </c>
      <c r="K54" s="27">
        <f t="shared" si="14"/>
        <v>12608</v>
      </c>
      <c r="L54" s="27">
        <f t="shared" si="19"/>
        <v>579968</v>
      </c>
      <c r="M54" s="27">
        <f t="shared" si="15"/>
        <v>4784.8620799999999</v>
      </c>
      <c r="N54" s="27">
        <f t="shared" si="16"/>
        <v>4784.8620799999999</v>
      </c>
      <c r="O54" s="27">
        <f t="shared" si="20"/>
        <v>-641175.62887999904</v>
      </c>
      <c r="P54" s="27">
        <f t="shared" si="21"/>
        <v>641175.62887999904</v>
      </c>
      <c r="U54" s="108"/>
    </row>
    <row r="55" spans="1:21">
      <c r="A55" s="31">
        <v>38169</v>
      </c>
      <c r="C55" s="6">
        <v>47</v>
      </c>
      <c r="D55" s="29">
        <f t="shared" si="12"/>
        <v>12608</v>
      </c>
      <c r="E55" s="29">
        <f t="shared" si="17"/>
        <v>592576</v>
      </c>
      <c r="F55" s="29">
        <f t="shared" si="13"/>
        <v>-1676924</v>
      </c>
      <c r="G55" s="34">
        <f>+Inputs!$D$3</f>
        <v>0.37951000000000001</v>
      </c>
      <c r="I55" s="27">
        <f t="shared" si="18"/>
        <v>2269500</v>
      </c>
      <c r="K55" s="27">
        <f t="shared" si="14"/>
        <v>12608</v>
      </c>
      <c r="L55" s="27">
        <f t="shared" si="19"/>
        <v>592576</v>
      </c>
      <c r="M55" s="27">
        <f t="shared" si="15"/>
        <v>4784.8620799999999</v>
      </c>
      <c r="N55" s="27">
        <f t="shared" si="16"/>
        <v>4784.8620799999999</v>
      </c>
      <c r="O55" s="27">
        <f t="shared" si="20"/>
        <v>-636390.76679999905</v>
      </c>
      <c r="P55" s="27">
        <f t="shared" si="21"/>
        <v>636390.76679999905</v>
      </c>
      <c r="U55" s="108"/>
    </row>
    <row r="56" spans="1:21">
      <c r="A56" s="30">
        <v>38200</v>
      </c>
      <c r="C56" s="6">
        <v>48</v>
      </c>
      <c r="D56" s="29">
        <f t="shared" si="12"/>
        <v>12608</v>
      </c>
      <c r="E56" s="29">
        <f t="shared" si="17"/>
        <v>605184</v>
      </c>
      <c r="F56" s="29">
        <f t="shared" si="13"/>
        <v>-1664316</v>
      </c>
      <c r="G56" s="34">
        <f>+Inputs!$D$3</f>
        <v>0.37951000000000001</v>
      </c>
      <c r="I56" s="27">
        <f t="shared" si="18"/>
        <v>2269500</v>
      </c>
      <c r="K56" s="27">
        <f t="shared" si="14"/>
        <v>12608</v>
      </c>
      <c r="L56" s="27">
        <f t="shared" si="19"/>
        <v>605184</v>
      </c>
      <c r="M56" s="27">
        <f t="shared" si="15"/>
        <v>4784.8620799999999</v>
      </c>
      <c r="N56" s="27">
        <f t="shared" si="16"/>
        <v>4784.8620799999999</v>
      </c>
      <c r="O56" s="27">
        <f t="shared" si="20"/>
        <v>-631605.90471999906</v>
      </c>
      <c r="P56" s="27">
        <f t="shared" si="21"/>
        <v>631605.90471999906</v>
      </c>
    </row>
    <row r="57" spans="1:21">
      <c r="A57" s="31">
        <v>38231</v>
      </c>
      <c r="C57" s="6">
        <v>49</v>
      </c>
      <c r="D57" s="29">
        <f t="shared" si="12"/>
        <v>12608</v>
      </c>
      <c r="E57" s="29">
        <f t="shared" si="17"/>
        <v>617792</v>
      </c>
      <c r="F57" s="29">
        <f t="shared" si="13"/>
        <v>-1651708</v>
      </c>
      <c r="G57" s="34">
        <f>+Inputs!$D$3</f>
        <v>0.37951000000000001</v>
      </c>
      <c r="I57" s="27">
        <f t="shared" si="18"/>
        <v>2269500</v>
      </c>
      <c r="K57" s="27">
        <f t="shared" si="14"/>
        <v>12608</v>
      </c>
      <c r="L57" s="27">
        <f t="shared" si="19"/>
        <v>617792</v>
      </c>
      <c r="M57" s="27">
        <f t="shared" si="15"/>
        <v>4784.8620799999999</v>
      </c>
      <c r="N57" s="27">
        <f t="shared" si="16"/>
        <v>4784.8620799999999</v>
      </c>
      <c r="O57" s="27">
        <f t="shared" si="20"/>
        <v>-626821.04263999907</v>
      </c>
      <c r="P57" s="27">
        <f t="shared" si="21"/>
        <v>626821.04263999907</v>
      </c>
    </row>
    <row r="58" spans="1:21">
      <c r="A58" s="30">
        <v>38261</v>
      </c>
      <c r="C58" s="6">
        <v>50</v>
      </c>
      <c r="D58" s="29">
        <f t="shared" si="12"/>
        <v>12608</v>
      </c>
      <c r="E58" s="29">
        <f t="shared" si="17"/>
        <v>630400</v>
      </c>
      <c r="F58" s="29">
        <f t="shared" si="13"/>
        <v>-1639100</v>
      </c>
      <c r="G58" s="34">
        <f>+Inputs!$D$3</f>
        <v>0.37951000000000001</v>
      </c>
      <c r="I58" s="27">
        <f t="shared" si="18"/>
        <v>2269500</v>
      </c>
      <c r="K58" s="27">
        <f t="shared" si="14"/>
        <v>12608</v>
      </c>
      <c r="L58" s="27">
        <f t="shared" si="19"/>
        <v>630400</v>
      </c>
      <c r="M58" s="27">
        <f t="shared" si="15"/>
        <v>4784.8620799999999</v>
      </c>
      <c r="N58" s="27">
        <f t="shared" si="16"/>
        <v>4784.8620799999999</v>
      </c>
      <c r="O58" s="27">
        <f t="shared" si="20"/>
        <v>-622036.18055999908</v>
      </c>
      <c r="P58" s="27">
        <f t="shared" si="21"/>
        <v>622036.18055999908</v>
      </c>
    </row>
    <row r="59" spans="1:21">
      <c r="A59" s="31">
        <v>38292</v>
      </c>
      <c r="C59" s="6">
        <v>51</v>
      </c>
      <c r="D59" s="29">
        <f t="shared" si="12"/>
        <v>12608</v>
      </c>
      <c r="E59" s="29">
        <f t="shared" si="17"/>
        <v>643008</v>
      </c>
      <c r="F59" s="29">
        <f t="shared" si="13"/>
        <v>-1626492</v>
      </c>
      <c r="G59" s="34">
        <f>+Inputs!$D$3</f>
        <v>0.37951000000000001</v>
      </c>
      <c r="I59" s="27">
        <f t="shared" si="18"/>
        <v>2269500</v>
      </c>
      <c r="K59" s="27">
        <f t="shared" si="14"/>
        <v>12608</v>
      </c>
      <c r="L59" s="27">
        <f t="shared" si="19"/>
        <v>643008</v>
      </c>
      <c r="M59" s="27">
        <f t="shared" si="15"/>
        <v>4784.8620799999999</v>
      </c>
      <c r="N59" s="27">
        <f t="shared" si="16"/>
        <v>4784.8620799999999</v>
      </c>
      <c r="O59" s="27">
        <f t="shared" si="20"/>
        <v>-617251.31847999908</v>
      </c>
      <c r="P59" s="27">
        <f t="shared" si="21"/>
        <v>617251.31847999908</v>
      </c>
    </row>
    <row r="60" spans="1:21">
      <c r="A60" s="30">
        <v>38322</v>
      </c>
      <c r="C60" s="6">
        <v>52</v>
      </c>
      <c r="D60" s="29">
        <f t="shared" si="12"/>
        <v>12608</v>
      </c>
      <c r="E60" s="29">
        <f t="shared" si="17"/>
        <v>655616</v>
      </c>
      <c r="F60" s="29">
        <f t="shared" si="13"/>
        <v>-1613884</v>
      </c>
      <c r="G60" s="34">
        <f>+Inputs!$D$3</f>
        <v>0.37951000000000001</v>
      </c>
      <c r="I60" s="27">
        <f t="shared" si="18"/>
        <v>2269500</v>
      </c>
      <c r="K60" s="27">
        <f t="shared" si="14"/>
        <v>12608</v>
      </c>
      <c r="L60" s="27">
        <f t="shared" si="19"/>
        <v>655616</v>
      </c>
      <c r="M60" s="27">
        <f t="shared" si="15"/>
        <v>4784.8620799999999</v>
      </c>
      <c r="N60" s="27">
        <f t="shared" si="16"/>
        <v>4784.8620799999999</v>
      </c>
      <c r="O60" s="27">
        <f t="shared" si="20"/>
        <v>-612466.45639999909</v>
      </c>
      <c r="P60" s="27">
        <f t="shared" si="21"/>
        <v>612466.45639999909</v>
      </c>
    </row>
    <row r="61" spans="1:21">
      <c r="A61" s="31">
        <v>38353</v>
      </c>
      <c r="C61" s="6">
        <v>53</v>
      </c>
      <c r="D61" s="29">
        <f t="shared" si="12"/>
        <v>12608</v>
      </c>
      <c r="E61" s="29">
        <f t="shared" si="17"/>
        <v>668224</v>
      </c>
      <c r="F61" s="29">
        <f t="shared" si="13"/>
        <v>-1601276</v>
      </c>
      <c r="G61" s="34">
        <f>+Inputs!$D$3</f>
        <v>0.37951000000000001</v>
      </c>
      <c r="I61" s="27">
        <f t="shared" si="18"/>
        <v>2269500</v>
      </c>
      <c r="K61" s="27">
        <f t="shared" si="14"/>
        <v>12608</v>
      </c>
      <c r="L61" s="27">
        <f t="shared" si="19"/>
        <v>668224</v>
      </c>
      <c r="M61" s="27">
        <f t="shared" si="15"/>
        <v>4784.8620799999999</v>
      </c>
      <c r="N61" s="27">
        <f t="shared" si="16"/>
        <v>4784.8620799999999</v>
      </c>
      <c r="O61" s="27">
        <f t="shared" si="20"/>
        <v>-607681.5943199991</v>
      </c>
      <c r="P61" s="27">
        <f t="shared" si="21"/>
        <v>607681.5943199991</v>
      </c>
    </row>
    <row r="62" spans="1:21">
      <c r="A62" s="30">
        <v>38384</v>
      </c>
      <c r="C62" s="6">
        <v>54</v>
      </c>
      <c r="D62" s="29">
        <f t="shared" si="12"/>
        <v>12608</v>
      </c>
      <c r="E62" s="29">
        <f t="shared" si="17"/>
        <v>680832</v>
      </c>
      <c r="F62" s="29">
        <f t="shared" si="13"/>
        <v>-1588668</v>
      </c>
      <c r="G62" s="34">
        <f>+Inputs!$D$3</f>
        <v>0.37951000000000001</v>
      </c>
      <c r="I62" s="27">
        <f t="shared" si="18"/>
        <v>2269500</v>
      </c>
      <c r="K62" s="27">
        <f t="shared" si="14"/>
        <v>12608</v>
      </c>
      <c r="L62" s="27">
        <f t="shared" si="19"/>
        <v>680832</v>
      </c>
      <c r="M62" s="27">
        <f t="shared" si="15"/>
        <v>4784.8620799999999</v>
      </c>
      <c r="N62" s="27">
        <f t="shared" si="16"/>
        <v>4784.8620799999999</v>
      </c>
      <c r="O62" s="27">
        <f t="shared" si="20"/>
        <v>-602896.73223999911</v>
      </c>
      <c r="P62" s="27">
        <f t="shared" si="21"/>
        <v>602896.73223999911</v>
      </c>
    </row>
    <row r="63" spans="1:21">
      <c r="A63" s="31">
        <v>38412</v>
      </c>
      <c r="C63" s="6">
        <v>55</v>
      </c>
      <c r="D63" s="29">
        <f t="shared" si="12"/>
        <v>12608</v>
      </c>
      <c r="E63" s="29">
        <f t="shared" si="17"/>
        <v>693440</v>
      </c>
      <c r="F63" s="29">
        <f t="shared" si="13"/>
        <v>-1576060</v>
      </c>
      <c r="G63" s="34">
        <f>+Inputs!$D$3</f>
        <v>0.37951000000000001</v>
      </c>
      <c r="I63" s="27">
        <f t="shared" si="18"/>
        <v>2269500</v>
      </c>
      <c r="K63" s="27">
        <f t="shared" si="14"/>
        <v>12608</v>
      </c>
      <c r="L63" s="27">
        <f t="shared" si="19"/>
        <v>693440</v>
      </c>
      <c r="M63" s="27">
        <f t="shared" si="15"/>
        <v>4784.8620799999999</v>
      </c>
      <c r="N63" s="27">
        <f t="shared" si="16"/>
        <v>4784.8620799999999</v>
      </c>
      <c r="O63" s="27">
        <f t="shared" si="20"/>
        <v>-598111.87015999912</v>
      </c>
      <c r="P63" s="27">
        <f t="shared" si="21"/>
        <v>598111.87015999912</v>
      </c>
    </row>
    <row r="64" spans="1:21">
      <c r="A64" s="30">
        <v>38443</v>
      </c>
      <c r="C64" s="6">
        <v>56</v>
      </c>
      <c r="D64" s="29">
        <f t="shared" si="12"/>
        <v>12608</v>
      </c>
      <c r="E64" s="29">
        <f t="shared" si="17"/>
        <v>706048</v>
      </c>
      <c r="F64" s="29">
        <f t="shared" si="13"/>
        <v>-1563452</v>
      </c>
      <c r="G64" s="34">
        <f>+Inputs!$D$3</f>
        <v>0.37951000000000001</v>
      </c>
      <c r="I64" s="27">
        <f t="shared" si="18"/>
        <v>2269500</v>
      </c>
      <c r="K64" s="27">
        <f t="shared" si="14"/>
        <v>12608</v>
      </c>
      <c r="L64" s="27">
        <f t="shared" si="19"/>
        <v>706048</v>
      </c>
      <c r="M64" s="27">
        <f t="shared" si="15"/>
        <v>4784.8620799999999</v>
      </c>
      <c r="N64" s="27">
        <f t="shared" si="16"/>
        <v>4784.8620799999999</v>
      </c>
      <c r="O64" s="27">
        <f t="shared" si="20"/>
        <v>-593327.00807999913</v>
      </c>
      <c r="P64" s="27">
        <f t="shared" si="21"/>
        <v>593327.00807999913</v>
      </c>
    </row>
    <row r="65" spans="1:16">
      <c r="A65" s="31">
        <v>38473</v>
      </c>
      <c r="C65" s="6">
        <v>57</v>
      </c>
      <c r="D65" s="29">
        <f t="shared" si="12"/>
        <v>12608</v>
      </c>
      <c r="E65" s="29">
        <f t="shared" si="17"/>
        <v>718656</v>
      </c>
      <c r="F65" s="29">
        <f t="shared" si="13"/>
        <v>-1550844</v>
      </c>
      <c r="G65" s="34">
        <f>+Inputs!$D$3</f>
        <v>0.37951000000000001</v>
      </c>
      <c r="I65" s="27">
        <f t="shared" si="18"/>
        <v>2269500</v>
      </c>
      <c r="K65" s="27">
        <f t="shared" si="14"/>
        <v>12608</v>
      </c>
      <c r="L65" s="27">
        <f t="shared" si="19"/>
        <v>718656</v>
      </c>
      <c r="M65" s="27">
        <f t="shared" si="15"/>
        <v>4784.8620799999999</v>
      </c>
      <c r="N65" s="27">
        <f t="shared" si="16"/>
        <v>4784.8620799999999</v>
      </c>
      <c r="O65" s="27">
        <f t="shared" si="20"/>
        <v>-588542.14599999913</v>
      </c>
      <c r="P65" s="27">
        <f t="shared" si="21"/>
        <v>588542.14599999913</v>
      </c>
    </row>
    <row r="66" spans="1:16">
      <c r="A66" s="30">
        <v>38504</v>
      </c>
      <c r="C66" s="6">
        <v>58</v>
      </c>
      <c r="D66" s="29">
        <f t="shared" si="12"/>
        <v>12608</v>
      </c>
      <c r="E66" s="29">
        <f t="shared" si="17"/>
        <v>731264</v>
      </c>
      <c r="F66" s="29">
        <f t="shared" si="13"/>
        <v>-1538236</v>
      </c>
      <c r="G66" s="34">
        <f>+Inputs!$D$3</f>
        <v>0.37951000000000001</v>
      </c>
      <c r="I66" s="27">
        <f t="shared" si="18"/>
        <v>2269500</v>
      </c>
      <c r="K66" s="27">
        <f t="shared" si="14"/>
        <v>12608</v>
      </c>
      <c r="L66" s="27">
        <f t="shared" si="19"/>
        <v>731264</v>
      </c>
      <c r="M66" s="27">
        <f t="shared" si="15"/>
        <v>4784.8620799999999</v>
      </c>
      <c r="N66" s="27">
        <f t="shared" si="16"/>
        <v>4784.8620799999999</v>
      </c>
      <c r="O66" s="27">
        <f t="shared" si="20"/>
        <v>-583757.28391999914</v>
      </c>
      <c r="P66" s="27">
        <f t="shared" si="21"/>
        <v>583757.28391999914</v>
      </c>
    </row>
    <row r="67" spans="1:16">
      <c r="A67" s="31">
        <v>38534</v>
      </c>
      <c r="C67" s="6">
        <v>59</v>
      </c>
      <c r="D67" s="29">
        <f t="shared" si="12"/>
        <v>12608</v>
      </c>
      <c r="E67" s="29">
        <f t="shared" si="17"/>
        <v>743872</v>
      </c>
      <c r="F67" s="29">
        <f t="shared" si="13"/>
        <v>-1525628</v>
      </c>
      <c r="G67" s="34">
        <f>+Inputs!$D$3</f>
        <v>0.37951000000000001</v>
      </c>
      <c r="I67" s="27">
        <f t="shared" si="18"/>
        <v>2269500</v>
      </c>
      <c r="K67" s="27">
        <f t="shared" si="14"/>
        <v>12608</v>
      </c>
      <c r="L67" s="27">
        <f t="shared" si="19"/>
        <v>743872</v>
      </c>
      <c r="M67" s="27">
        <f t="shared" si="15"/>
        <v>4784.8620799999999</v>
      </c>
      <c r="N67" s="27">
        <f t="shared" si="16"/>
        <v>4784.8620799999999</v>
      </c>
      <c r="O67" s="27">
        <f t="shared" si="20"/>
        <v>-578972.42183999915</v>
      </c>
      <c r="P67" s="27">
        <f t="shared" si="21"/>
        <v>578972.42183999915</v>
      </c>
    </row>
    <row r="68" spans="1:16">
      <c r="A68" s="30">
        <v>38565</v>
      </c>
      <c r="C68" s="6">
        <v>60</v>
      </c>
      <c r="D68" s="29">
        <f t="shared" si="12"/>
        <v>12608</v>
      </c>
      <c r="E68" s="29">
        <f t="shared" si="17"/>
        <v>756480</v>
      </c>
      <c r="F68" s="29">
        <f t="shared" si="13"/>
        <v>-1513020</v>
      </c>
      <c r="G68" s="34">
        <f>+Inputs!$D$3</f>
        <v>0.37951000000000001</v>
      </c>
      <c r="I68" s="27">
        <f t="shared" si="18"/>
        <v>2269500</v>
      </c>
      <c r="K68" s="27">
        <f t="shared" si="14"/>
        <v>12608</v>
      </c>
      <c r="L68" s="27">
        <f t="shared" si="19"/>
        <v>756480</v>
      </c>
      <c r="M68" s="27">
        <f t="shared" si="15"/>
        <v>4784.8620799999999</v>
      </c>
      <c r="N68" s="27">
        <f t="shared" si="16"/>
        <v>4784.8620799999999</v>
      </c>
      <c r="O68" s="27">
        <f t="shared" si="20"/>
        <v>-574187.55975999916</v>
      </c>
      <c r="P68" s="27">
        <f t="shared" si="21"/>
        <v>574187.55975999916</v>
      </c>
    </row>
    <row r="69" spans="1:16">
      <c r="A69" s="31">
        <v>38596</v>
      </c>
      <c r="C69" s="6">
        <v>61</v>
      </c>
      <c r="D69" s="29">
        <f t="shared" si="12"/>
        <v>12608</v>
      </c>
      <c r="E69" s="29">
        <f t="shared" si="17"/>
        <v>769088</v>
      </c>
      <c r="F69" s="29">
        <f t="shared" si="13"/>
        <v>-1500412</v>
      </c>
      <c r="G69" s="34">
        <f>+Inputs!$D$3</f>
        <v>0.37951000000000001</v>
      </c>
      <c r="I69" s="27">
        <f t="shared" si="18"/>
        <v>2269500</v>
      </c>
      <c r="K69" s="27">
        <f t="shared" si="14"/>
        <v>12608</v>
      </c>
      <c r="L69" s="27">
        <f t="shared" si="19"/>
        <v>769088</v>
      </c>
      <c r="M69" s="27">
        <f t="shared" si="15"/>
        <v>4784.8620799999999</v>
      </c>
      <c r="N69" s="27">
        <f t="shared" si="16"/>
        <v>4784.8620799999999</v>
      </c>
      <c r="O69" s="27">
        <f t="shared" si="20"/>
        <v>-569402.69767999917</v>
      </c>
      <c r="P69" s="27">
        <f t="shared" si="21"/>
        <v>569402.69767999917</v>
      </c>
    </row>
    <row r="70" spans="1:16">
      <c r="A70" s="30">
        <v>38626</v>
      </c>
      <c r="C70" s="6">
        <v>62</v>
      </c>
      <c r="D70" s="29">
        <f t="shared" si="12"/>
        <v>12608</v>
      </c>
      <c r="E70" s="29">
        <f t="shared" si="17"/>
        <v>781696</v>
      </c>
      <c r="F70" s="29">
        <f t="shared" si="13"/>
        <v>-1487804</v>
      </c>
      <c r="G70" s="34">
        <f>+Inputs!$D$3</f>
        <v>0.37951000000000001</v>
      </c>
      <c r="I70" s="27">
        <f t="shared" si="18"/>
        <v>2269500</v>
      </c>
      <c r="K70" s="27">
        <f t="shared" si="14"/>
        <v>12608</v>
      </c>
      <c r="L70" s="27">
        <f t="shared" si="19"/>
        <v>781696</v>
      </c>
      <c r="M70" s="27">
        <f t="shared" si="15"/>
        <v>4784.8620799999999</v>
      </c>
      <c r="N70" s="27">
        <f t="shared" si="16"/>
        <v>4784.8620799999999</v>
      </c>
      <c r="O70" s="27">
        <f t="shared" si="20"/>
        <v>-564617.83559999918</v>
      </c>
      <c r="P70" s="27">
        <f t="shared" si="21"/>
        <v>564617.83559999918</v>
      </c>
    </row>
    <row r="71" spans="1:16">
      <c r="A71" s="31">
        <v>38657</v>
      </c>
      <c r="C71" s="6">
        <v>63</v>
      </c>
      <c r="D71" s="29">
        <f t="shared" si="12"/>
        <v>12608</v>
      </c>
      <c r="E71" s="29">
        <f t="shared" si="17"/>
        <v>794304</v>
      </c>
      <c r="F71" s="29">
        <f t="shared" si="13"/>
        <v>-1475196</v>
      </c>
      <c r="G71" s="34">
        <f>+Inputs!$D$3</f>
        <v>0.37951000000000001</v>
      </c>
      <c r="I71" s="27">
        <f t="shared" si="18"/>
        <v>2269500</v>
      </c>
      <c r="K71" s="27">
        <f t="shared" si="14"/>
        <v>12608</v>
      </c>
      <c r="L71" s="27">
        <f t="shared" si="19"/>
        <v>794304</v>
      </c>
      <c r="M71" s="27">
        <f t="shared" si="15"/>
        <v>4784.8620799999999</v>
      </c>
      <c r="N71" s="27">
        <f t="shared" si="16"/>
        <v>4784.8620799999999</v>
      </c>
      <c r="O71" s="27">
        <f t="shared" si="20"/>
        <v>-559832.97351999918</v>
      </c>
      <c r="P71" s="27">
        <f t="shared" si="21"/>
        <v>559832.97351999918</v>
      </c>
    </row>
    <row r="72" spans="1:16">
      <c r="A72" s="30">
        <v>38687</v>
      </c>
      <c r="C72" s="6">
        <v>64</v>
      </c>
      <c r="D72" s="29">
        <f t="shared" si="12"/>
        <v>12608</v>
      </c>
      <c r="E72" s="29">
        <f t="shared" si="17"/>
        <v>806912</v>
      </c>
      <c r="F72" s="29">
        <f t="shared" si="13"/>
        <v>-1462588</v>
      </c>
      <c r="G72" s="34">
        <f>+Inputs!$D$3</f>
        <v>0.37951000000000001</v>
      </c>
      <c r="I72" s="27">
        <f t="shared" si="18"/>
        <v>2269500</v>
      </c>
      <c r="K72" s="27">
        <f t="shared" si="14"/>
        <v>12608</v>
      </c>
      <c r="L72" s="27">
        <f t="shared" si="19"/>
        <v>806912</v>
      </c>
      <c r="M72" s="27">
        <f t="shared" si="15"/>
        <v>4784.8620799999999</v>
      </c>
      <c r="N72" s="27">
        <f t="shared" si="16"/>
        <v>4784.8620799999999</v>
      </c>
      <c r="O72" s="27">
        <f t="shared" si="20"/>
        <v>-555048.11143999919</v>
      </c>
      <c r="P72" s="27">
        <f t="shared" si="21"/>
        <v>555048.11143999919</v>
      </c>
    </row>
    <row r="73" spans="1:16">
      <c r="A73" s="31">
        <v>38718</v>
      </c>
      <c r="C73" s="6">
        <v>65</v>
      </c>
      <c r="D73" s="29">
        <f t="shared" ref="D73:D104" si="22">ROUND(-(+$B$9/180)*1,0)</f>
        <v>12608</v>
      </c>
      <c r="E73" s="29">
        <f t="shared" si="17"/>
        <v>819520</v>
      </c>
      <c r="F73" s="29">
        <f t="shared" ref="F73:F104" si="23">$B$9+E73</f>
        <v>-1449980</v>
      </c>
      <c r="G73" s="34">
        <f>+Inputs!$D$3</f>
        <v>0.37951000000000001</v>
      </c>
      <c r="I73" s="27">
        <f t="shared" si="18"/>
        <v>2269500</v>
      </c>
      <c r="K73" s="27">
        <f t="shared" ref="K73:K104" si="24">D73</f>
        <v>12608</v>
      </c>
      <c r="L73" s="27">
        <f t="shared" si="19"/>
        <v>819520</v>
      </c>
      <c r="M73" s="27">
        <f t="shared" ref="M73:M104" si="25">K73*G73</f>
        <v>4784.8620799999999</v>
      </c>
      <c r="N73" s="27">
        <f t="shared" ref="N73:N104" si="26">M73-J73</f>
        <v>4784.8620799999999</v>
      </c>
      <c r="O73" s="27">
        <f t="shared" si="20"/>
        <v>-550263.2493599992</v>
      </c>
      <c r="P73" s="27">
        <f t="shared" si="21"/>
        <v>550263.2493599992</v>
      </c>
    </row>
    <row r="74" spans="1:16">
      <c r="A74" s="30">
        <v>38749</v>
      </c>
      <c r="C74" s="6">
        <v>66</v>
      </c>
      <c r="D74" s="29">
        <f t="shared" si="22"/>
        <v>12608</v>
      </c>
      <c r="E74" s="29">
        <f t="shared" ref="E74:E105" si="27">+E73+D74</f>
        <v>832128</v>
      </c>
      <c r="F74" s="29">
        <f t="shared" si="23"/>
        <v>-1437372</v>
      </c>
      <c r="G74" s="34">
        <f>+Inputs!$D$3</f>
        <v>0.37951000000000001</v>
      </c>
      <c r="I74" s="27">
        <f t="shared" ref="I74:I105" si="28">+I73+H74</f>
        <v>2269500</v>
      </c>
      <c r="K74" s="27">
        <f t="shared" si="24"/>
        <v>12608</v>
      </c>
      <c r="L74" s="27">
        <f t="shared" ref="L74:L105" si="29">+L73+K74</f>
        <v>832128</v>
      </c>
      <c r="M74" s="27">
        <f t="shared" si="25"/>
        <v>4784.8620799999999</v>
      </c>
      <c r="N74" s="27">
        <f t="shared" si="26"/>
        <v>4784.8620799999999</v>
      </c>
      <c r="O74" s="27">
        <f t="shared" ref="O74:O105" si="30">+O73+N74</f>
        <v>-545478.38727999921</v>
      </c>
      <c r="P74" s="27">
        <f t="shared" ref="P74:P105" si="31">P73-N74</f>
        <v>545478.38727999921</v>
      </c>
    </row>
    <row r="75" spans="1:16">
      <c r="A75" s="31">
        <v>38777</v>
      </c>
      <c r="C75" s="6">
        <v>67</v>
      </c>
      <c r="D75" s="29">
        <f t="shared" si="22"/>
        <v>12608</v>
      </c>
      <c r="E75" s="29">
        <f t="shared" si="27"/>
        <v>844736</v>
      </c>
      <c r="F75" s="29">
        <f t="shared" si="23"/>
        <v>-1424764</v>
      </c>
      <c r="G75" s="34">
        <f>+Inputs!$D$3</f>
        <v>0.37951000000000001</v>
      </c>
      <c r="I75" s="27">
        <f t="shared" si="28"/>
        <v>2269500</v>
      </c>
      <c r="K75" s="27">
        <f t="shared" si="24"/>
        <v>12608</v>
      </c>
      <c r="L75" s="27">
        <f t="shared" si="29"/>
        <v>844736</v>
      </c>
      <c r="M75" s="27">
        <f t="shared" si="25"/>
        <v>4784.8620799999999</v>
      </c>
      <c r="N75" s="27">
        <f t="shared" si="26"/>
        <v>4784.8620799999999</v>
      </c>
      <c r="O75" s="27">
        <f t="shared" si="30"/>
        <v>-540693.52519999922</v>
      </c>
      <c r="P75" s="27">
        <f t="shared" si="31"/>
        <v>540693.52519999922</v>
      </c>
    </row>
    <row r="76" spans="1:16">
      <c r="A76" s="30">
        <v>38808</v>
      </c>
      <c r="C76" s="6">
        <v>68</v>
      </c>
      <c r="D76" s="29">
        <f t="shared" si="22"/>
        <v>12608</v>
      </c>
      <c r="E76" s="29">
        <f t="shared" si="27"/>
        <v>857344</v>
      </c>
      <c r="F76" s="29">
        <f t="shared" si="23"/>
        <v>-1412156</v>
      </c>
      <c r="G76" s="34">
        <f>+Inputs!$D$3</f>
        <v>0.37951000000000001</v>
      </c>
      <c r="I76" s="27">
        <f t="shared" si="28"/>
        <v>2269500</v>
      </c>
      <c r="K76" s="27">
        <f t="shared" si="24"/>
        <v>12608</v>
      </c>
      <c r="L76" s="27">
        <f t="shared" si="29"/>
        <v>857344</v>
      </c>
      <c r="M76" s="27">
        <f t="shared" si="25"/>
        <v>4784.8620799999999</v>
      </c>
      <c r="N76" s="27">
        <f t="shared" si="26"/>
        <v>4784.8620799999999</v>
      </c>
      <c r="O76" s="27">
        <f t="shared" si="30"/>
        <v>-535908.66311999923</v>
      </c>
      <c r="P76" s="27">
        <f t="shared" si="31"/>
        <v>535908.66311999923</v>
      </c>
    </row>
    <row r="77" spans="1:16">
      <c r="A77" s="31">
        <v>38838</v>
      </c>
      <c r="C77" s="6">
        <v>69</v>
      </c>
      <c r="D77" s="29">
        <f t="shared" si="22"/>
        <v>12608</v>
      </c>
      <c r="E77" s="29">
        <f t="shared" si="27"/>
        <v>869952</v>
      </c>
      <c r="F77" s="29">
        <f t="shared" si="23"/>
        <v>-1399548</v>
      </c>
      <c r="G77" s="34">
        <f>+Inputs!$D$3</f>
        <v>0.37951000000000001</v>
      </c>
      <c r="I77" s="27">
        <f t="shared" si="28"/>
        <v>2269500</v>
      </c>
      <c r="K77" s="27">
        <f t="shared" si="24"/>
        <v>12608</v>
      </c>
      <c r="L77" s="27">
        <f t="shared" si="29"/>
        <v>869952</v>
      </c>
      <c r="M77" s="27">
        <f t="shared" si="25"/>
        <v>4784.8620799999999</v>
      </c>
      <c r="N77" s="27">
        <f t="shared" si="26"/>
        <v>4784.8620799999999</v>
      </c>
      <c r="O77" s="27">
        <f t="shared" si="30"/>
        <v>-531123.80103999923</v>
      </c>
      <c r="P77" s="27">
        <f t="shared" si="31"/>
        <v>531123.80103999923</v>
      </c>
    </row>
    <row r="78" spans="1:16">
      <c r="A78" s="30">
        <v>38869</v>
      </c>
      <c r="C78" s="6">
        <v>70</v>
      </c>
      <c r="D78" s="29">
        <f t="shared" si="22"/>
        <v>12608</v>
      </c>
      <c r="E78" s="29">
        <f t="shared" si="27"/>
        <v>882560</v>
      </c>
      <c r="F78" s="29">
        <f t="shared" si="23"/>
        <v>-1386940</v>
      </c>
      <c r="G78" s="34">
        <f>+Inputs!$D$3</f>
        <v>0.37951000000000001</v>
      </c>
      <c r="I78" s="27">
        <f t="shared" si="28"/>
        <v>2269500</v>
      </c>
      <c r="K78" s="27">
        <f t="shared" si="24"/>
        <v>12608</v>
      </c>
      <c r="L78" s="27">
        <f t="shared" si="29"/>
        <v>882560</v>
      </c>
      <c r="M78" s="27">
        <f t="shared" si="25"/>
        <v>4784.8620799999999</v>
      </c>
      <c r="N78" s="27">
        <f t="shared" si="26"/>
        <v>4784.8620799999999</v>
      </c>
      <c r="O78" s="27">
        <f t="shared" si="30"/>
        <v>-526338.93895999924</v>
      </c>
      <c r="P78" s="27">
        <f t="shared" si="31"/>
        <v>526338.93895999924</v>
      </c>
    </row>
    <row r="79" spans="1:16">
      <c r="A79" s="31">
        <v>38899</v>
      </c>
      <c r="C79" s="6">
        <v>71</v>
      </c>
      <c r="D79" s="29">
        <f t="shared" si="22"/>
        <v>12608</v>
      </c>
      <c r="E79" s="29">
        <f t="shared" si="27"/>
        <v>895168</v>
      </c>
      <c r="F79" s="29">
        <f t="shared" si="23"/>
        <v>-1374332</v>
      </c>
      <c r="G79" s="34">
        <f>+Inputs!$D$3</f>
        <v>0.37951000000000001</v>
      </c>
      <c r="I79" s="27">
        <f t="shared" si="28"/>
        <v>2269500</v>
      </c>
      <c r="K79" s="27">
        <f t="shared" si="24"/>
        <v>12608</v>
      </c>
      <c r="L79" s="27">
        <f t="shared" si="29"/>
        <v>895168</v>
      </c>
      <c r="M79" s="27">
        <f t="shared" si="25"/>
        <v>4784.8620799999999</v>
      </c>
      <c r="N79" s="27">
        <f t="shared" si="26"/>
        <v>4784.8620799999999</v>
      </c>
      <c r="O79" s="27">
        <f t="shared" si="30"/>
        <v>-521554.07687999925</v>
      </c>
      <c r="P79" s="27">
        <f t="shared" si="31"/>
        <v>521554.07687999925</v>
      </c>
    </row>
    <row r="80" spans="1:16">
      <c r="A80" s="30">
        <v>38930</v>
      </c>
      <c r="C80" s="6">
        <v>72</v>
      </c>
      <c r="D80" s="29">
        <f t="shared" si="22"/>
        <v>12608</v>
      </c>
      <c r="E80" s="29">
        <f t="shared" si="27"/>
        <v>907776</v>
      </c>
      <c r="F80" s="29">
        <f t="shared" si="23"/>
        <v>-1361724</v>
      </c>
      <c r="G80" s="34">
        <f>+Inputs!$D$3</f>
        <v>0.37951000000000001</v>
      </c>
      <c r="I80" s="27">
        <f t="shared" si="28"/>
        <v>2269500</v>
      </c>
      <c r="K80" s="27">
        <f t="shared" si="24"/>
        <v>12608</v>
      </c>
      <c r="L80" s="27">
        <f t="shared" si="29"/>
        <v>907776</v>
      </c>
      <c r="M80" s="27">
        <f t="shared" si="25"/>
        <v>4784.8620799999999</v>
      </c>
      <c r="N80" s="27">
        <f t="shared" si="26"/>
        <v>4784.8620799999999</v>
      </c>
      <c r="O80" s="27">
        <f t="shared" si="30"/>
        <v>-516769.21479999926</v>
      </c>
      <c r="P80" s="27">
        <f t="shared" si="31"/>
        <v>516769.21479999926</v>
      </c>
    </row>
    <row r="81" spans="1:16">
      <c r="A81" s="31">
        <v>38961</v>
      </c>
      <c r="C81" s="6">
        <v>73</v>
      </c>
      <c r="D81" s="29">
        <f t="shared" si="22"/>
        <v>12608</v>
      </c>
      <c r="E81" s="29">
        <f t="shared" si="27"/>
        <v>920384</v>
      </c>
      <c r="F81" s="29">
        <f t="shared" si="23"/>
        <v>-1349116</v>
      </c>
      <c r="G81" s="34">
        <f>+Inputs!$D$3</f>
        <v>0.37951000000000001</v>
      </c>
      <c r="I81" s="27">
        <f t="shared" si="28"/>
        <v>2269500</v>
      </c>
      <c r="K81" s="27">
        <f t="shared" si="24"/>
        <v>12608</v>
      </c>
      <c r="L81" s="27">
        <f t="shared" si="29"/>
        <v>920384</v>
      </c>
      <c r="M81" s="27">
        <f t="shared" si="25"/>
        <v>4784.8620799999999</v>
      </c>
      <c r="N81" s="27">
        <f t="shared" si="26"/>
        <v>4784.8620799999999</v>
      </c>
      <c r="O81" s="27">
        <f t="shared" si="30"/>
        <v>-511984.35271999927</v>
      </c>
      <c r="P81" s="27">
        <f t="shared" si="31"/>
        <v>511984.35271999927</v>
      </c>
    </row>
    <row r="82" spans="1:16">
      <c r="A82" s="30">
        <v>38991</v>
      </c>
      <c r="C82" s="6">
        <v>74</v>
      </c>
      <c r="D82" s="29">
        <f t="shared" si="22"/>
        <v>12608</v>
      </c>
      <c r="E82" s="29">
        <f t="shared" si="27"/>
        <v>932992</v>
      </c>
      <c r="F82" s="29">
        <f t="shared" si="23"/>
        <v>-1336508</v>
      </c>
      <c r="G82" s="34">
        <f>+Inputs!$D$3</f>
        <v>0.37951000000000001</v>
      </c>
      <c r="I82" s="27">
        <f t="shared" si="28"/>
        <v>2269500</v>
      </c>
      <c r="K82" s="27">
        <f t="shared" si="24"/>
        <v>12608</v>
      </c>
      <c r="L82" s="27">
        <f t="shared" si="29"/>
        <v>932992</v>
      </c>
      <c r="M82" s="27">
        <f t="shared" si="25"/>
        <v>4784.8620799999999</v>
      </c>
      <c r="N82" s="27">
        <f t="shared" si="26"/>
        <v>4784.8620799999999</v>
      </c>
      <c r="O82" s="27">
        <f t="shared" si="30"/>
        <v>-507199.49063999928</v>
      </c>
      <c r="P82" s="27">
        <f t="shared" si="31"/>
        <v>507199.49063999928</v>
      </c>
    </row>
    <row r="83" spans="1:16">
      <c r="A83" s="31">
        <v>39022</v>
      </c>
      <c r="C83" s="6">
        <v>75</v>
      </c>
      <c r="D83" s="29">
        <f t="shared" si="22"/>
        <v>12608</v>
      </c>
      <c r="E83" s="29">
        <f t="shared" si="27"/>
        <v>945600</v>
      </c>
      <c r="F83" s="29">
        <f t="shared" si="23"/>
        <v>-1323900</v>
      </c>
      <c r="G83" s="34">
        <f>+Inputs!$D$3</f>
        <v>0.37951000000000001</v>
      </c>
      <c r="I83" s="27">
        <f t="shared" si="28"/>
        <v>2269500</v>
      </c>
      <c r="K83" s="27">
        <f t="shared" si="24"/>
        <v>12608</v>
      </c>
      <c r="L83" s="27">
        <f t="shared" si="29"/>
        <v>945600</v>
      </c>
      <c r="M83" s="27">
        <f t="shared" si="25"/>
        <v>4784.8620799999999</v>
      </c>
      <c r="N83" s="27">
        <f t="shared" si="26"/>
        <v>4784.8620799999999</v>
      </c>
      <c r="O83" s="27">
        <f t="shared" si="30"/>
        <v>-502414.62855999928</v>
      </c>
      <c r="P83" s="27">
        <f t="shared" si="31"/>
        <v>502414.62855999928</v>
      </c>
    </row>
    <row r="84" spans="1:16">
      <c r="A84" s="30">
        <v>39052</v>
      </c>
      <c r="C84" s="6">
        <v>76</v>
      </c>
      <c r="D84" s="29">
        <f t="shared" si="22"/>
        <v>12608</v>
      </c>
      <c r="E84" s="29">
        <f t="shared" si="27"/>
        <v>958208</v>
      </c>
      <c r="F84" s="29">
        <f t="shared" si="23"/>
        <v>-1311292</v>
      </c>
      <c r="G84" s="34">
        <f>+Inputs!$D$3</f>
        <v>0.37951000000000001</v>
      </c>
      <c r="I84" s="27">
        <f t="shared" si="28"/>
        <v>2269500</v>
      </c>
      <c r="K84" s="27">
        <f t="shared" si="24"/>
        <v>12608</v>
      </c>
      <c r="L84" s="27">
        <f t="shared" si="29"/>
        <v>958208</v>
      </c>
      <c r="M84" s="27">
        <f t="shared" si="25"/>
        <v>4784.8620799999999</v>
      </c>
      <c r="N84" s="27">
        <f t="shared" si="26"/>
        <v>4784.8620799999999</v>
      </c>
      <c r="O84" s="27">
        <f t="shared" si="30"/>
        <v>-497629.76647999929</v>
      </c>
      <c r="P84" s="27">
        <f t="shared" si="31"/>
        <v>497629.76647999929</v>
      </c>
    </row>
    <row r="85" spans="1:16">
      <c r="A85" s="31">
        <v>39083</v>
      </c>
      <c r="C85" s="6">
        <v>77</v>
      </c>
      <c r="D85" s="29">
        <f t="shared" si="22"/>
        <v>12608</v>
      </c>
      <c r="E85" s="29">
        <f t="shared" si="27"/>
        <v>970816</v>
      </c>
      <c r="F85" s="29">
        <f t="shared" si="23"/>
        <v>-1298684</v>
      </c>
      <c r="G85" s="34">
        <f>+Inputs!$D$3</f>
        <v>0.37951000000000001</v>
      </c>
      <c r="I85" s="27">
        <f t="shared" si="28"/>
        <v>2269500</v>
      </c>
      <c r="K85" s="27">
        <f t="shared" si="24"/>
        <v>12608</v>
      </c>
      <c r="L85" s="27">
        <f t="shared" si="29"/>
        <v>970816</v>
      </c>
      <c r="M85" s="27">
        <f t="shared" si="25"/>
        <v>4784.8620799999999</v>
      </c>
      <c r="N85" s="27">
        <f t="shared" si="26"/>
        <v>4784.8620799999999</v>
      </c>
      <c r="O85" s="27">
        <f t="shared" si="30"/>
        <v>-492844.9043999993</v>
      </c>
      <c r="P85" s="27">
        <f t="shared" si="31"/>
        <v>492844.9043999993</v>
      </c>
    </row>
    <row r="86" spans="1:16">
      <c r="A86" s="30">
        <v>39114</v>
      </c>
      <c r="C86" s="6">
        <v>78</v>
      </c>
      <c r="D86" s="29">
        <f t="shared" si="22"/>
        <v>12608</v>
      </c>
      <c r="E86" s="29">
        <f t="shared" si="27"/>
        <v>983424</v>
      </c>
      <c r="F86" s="29">
        <f t="shared" si="23"/>
        <v>-1286076</v>
      </c>
      <c r="G86" s="34">
        <f>+Inputs!$D$3</f>
        <v>0.37951000000000001</v>
      </c>
      <c r="I86" s="27">
        <f t="shared" si="28"/>
        <v>2269500</v>
      </c>
      <c r="K86" s="27">
        <f t="shared" si="24"/>
        <v>12608</v>
      </c>
      <c r="L86" s="27">
        <f t="shared" si="29"/>
        <v>983424</v>
      </c>
      <c r="M86" s="27">
        <f t="shared" si="25"/>
        <v>4784.8620799999999</v>
      </c>
      <c r="N86" s="27">
        <f t="shared" si="26"/>
        <v>4784.8620799999999</v>
      </c>
      <c r="O86" s="27">
        <f t="shared" si="30"/>
        <v>-488060.04231999931</v>
      </c>
      <c r="P86" s="27">
        <f t="shared" si="31"/>
        <v>488060.04231999931</v>
      </c>
    </row>
    <row r="87" spans="1:16">
      <c r="A87" s="31">
        <v>39142</v>
      </c>
      <c r="C87" s="6">
        <v>79</v>
      </c>
      <c r="D87" s="29">
        <f t="shared" si="22"/>
        <v>12608</v>
      </c>
      <c r="E87" s="29">
        <f t="shared" si="27"/>
        <v>996032</v>
      </c>
      <c r="F87" s="29">
        <f t="shared" si="23"/>
        <v>-1273468</v>
      </c>
      <c r="G87" s="34">
        <f>+Inputs!$D$3</f>
        <v>0.37951000000000001</v>
      </c>
      <c r="I87" s="27">
        <f t="shared" si="28"/>
        <v>2269500</v>
      </c>
      <c r="K87" s="27">
        <f t="shared" si="24"/>
        <v>12608</v>
      </c>
      <c r="L87" s="27">
        <f t="shared" si="29"/>
        <v>996032</v>
      </c>
      <c r="M87" s="27">
        <f t="shared" si="25"/>
        <v>4784.8620799999999</v>
      </c>
      <c r="N87" s="27">
        <f t="shared" si="26"/>
        <v>4784.8620799999999</v>
      </c>
      <c r="O87" s="27">
        <f t="shared" si="30"/>
        <v>-483275.18023999932</v>
      </c>
      <c r="P87" s="27">
        <f t="shared" si="31"/>
        <v>483275.18023999932</v>
      </c>
    </row>
    <row r="88" spans="1:16">
      <c r="A88" s="30">
        <v>39173</v>
      </c>
      <c r="C88" s="6">
        <v>80</v>
      </c>
      <c r="D88" s="29">
        <f t="shared" si="22"/>
        <v>12608</v>
      </c>
      <c r="E88" s="29">
        <f t="shared" si="27"/>
        <v>1008640</v>
      </c>
      <c r="F88" s="29">
        <f t="shared" si="23"/>
        <v>-1260860</v>
      </c>
      <c r="G88" s="34">
        <f>+Inputs!$D$3</f>
        <v>0.37951000000000001</v>
      </c>
      <c r="I88" s="27">
        <f t="shared" si="28"/>
        <v>2269500</v>
      </c>
      <c r="K88" s="27">
        <f t="shared" si="24"/>
        <v>12608</v>
      </c>
      <c r="L88" s="27">
        <f t="shared" si="29"/>
        <v>1008640</v>
      </c>
      <c r="M88" s="27">
        <f t="shared" si="25"/>
        <v>4784.8620799999999</v>
      </c>
      <c r="N88" s="27">
        <f t="shared" si="26"/>
        <v>4784.8620799999999</v>
      </c>
      <c r="O88" s="27">
        <f t="shared" si="30"/>
        <v>-478490.31815999933</v>
      </c>
      <c r="P88" s="27">
        <f t="shared" si="31"/>
        <v>478490.31815999933</v>
      </c>
    </row>
    <row r="89" spans="1:16">
      <c r="A89" s="31">
        <v>39203</v>
      </c>
      <c r="C89" s="6">
        <v>81</v>
      </c>
      <c r="D89" s="29">
        <f t="shared" si="22"/>
        <v>12608</v>
      </c>
      <c r="E89" s="29">
        <f t="shared" si="27"/>
        <v>1021248</v>
      </c>
      <c r="F89" s="29">
        <f t="shared" si="23"/>
        <v>-1248252</v>
      </c>
      <c r="G89" s="34">
        <f>+Inputs!$D$3</f>
        <v>0.37951000000000001</v>
      </c>
      <c r="I89" s="27">
        <f t="shared" si="28"/>
        <v>2269500</v>
      </c>
      <c r="K89" s="27">
        <f t="shared" si="24"/>
        <v>12608</v>
      </c>
      <c r="L89" s="27">
        <f t="shared" si="29"/>
        <v>1021248</v>
      </c>
      <c r="M89" s="27">
        <f t="shared" si="25"/>
        <v>4784.8620799999999</v>
      </c>
      <c r="N89" s="27">
        <f t="shared" si="26"/>
        <v>4784.8620799999999</v>
      </c>
      <c r="O89" s="27">
        <f t="shared" si="30"/>
        <v>-473705.45607999933</v>
      </c>
      <c r="P89" s="27">
        <f t="shared" si="31"/>
        <v>473705.45607999933</v>
      </c>
    </row>
    <row r="90" spans="1:16">
      <c r="A90" s="30">
        <v>39234</v>
      </c>
      <c r="C90" s="6">
        <v>82</v>
      </c>
      <c r="D90" s="29">
        <f t="shared" si="22"/>
        <v>12608</v>
      </c>
      <c r="E90" s="29">
        <f t="shared" si="27"/>
        <v>1033856</v>
      </c>
      <c r="F90" s="29">
        <f t="shared" si="23"/>
        <v>-1235644</v>
      </c>
      <c r="G90" s="34">
        <f>+Inputs!$D$3</f>
        <v>0.37951000000000001</v>
      </c>
      <c r="I90" s="27">
        <f t="shared" si="28"/>
        <v>2269500</v>
      </c>
      <c r="K90" s="27">
        <f t="shared" si="24"/>
        <v>12608</v>
      </c>
      <c r="L90" s="27">
        <f t="shared" si="29"/>
        <v>1033856</v>
      </c>
      <c r="M90" s="27">
        <f t="shared" si="25"/>
        <v>4784.8620799999999</v>
      </c>
      <c r="N90" s="27">
        <f t="shared" si="26"/>
        <v>4784.8620799999999</v>
      </c>
      <c r="O90" s="27">
        <f t="shared" si="30"/>
        <v>-468920.59399999934</v>
      </c>
      <c r="P90" s="27">
        <f t="shared" si="31"/>
        <v>468920.59399999934</v>
      </c>
    </row>
    <row r="91" spans="1:16">
      <c r="A91" s="31">
        <v>39264</v>
      </c>
      <c r="C91" s="6">
        <v>83</v>
      </c>
      <c r="D91" s="29">
        <f t="shared" si="22"/>
        <v>12608</v>
      </c>
      <c r="E91" s="29">
        <f t="shared" si="27"/>
        <v>1046464</v>
      </c>
      <c r="F91" s="29">
        <f t="shared" si="23"/>
        <v>-1223036</v>
      </c>
      <c r="G91" s="34">
        <f>+Inputs!$D$3</f>
        <v>0.37951000000000001</v>
      </c>
      <c r="I91" s="27">
        <f t="shared" si="28"/>
        <v>2269500</v>
      </c>
      <c r="K91" s="27">
        <f t="shared" si="24"/>
        <v>12608</v>
      </c>
      <c r="L91" s="27">
        <f t="shared" si="29"/>
        <v>1046464</v>
      </c>
      <c r="M91" s="27">
        <f t="shared" si="25"/>
        <v>4784.8620799999999</v>
      </c>
      <c r="N91" s="27">
        <f t="shared" si="26"/>
        <v>4784.8620799999999</v>
      </c>
      <c r="O91" s="27">
        <f t="shared" si="30"/>
        <v>-464135.73191999935</v>
      </c>
      <c r="P91" s="27">
        <f t="shared" si="31"/>
        <v>464135.73191999935</v>
      </c>
    </row>
    <row r="92" spans="1:16">
      <c r="A92" s="30">
        <v>39295</v>
      </c>
      <c r="C92" s="6">
        <v>84</v>
      </c>
      <c r="D92" s="29">
        <f t="shared" si="22"/>
        <v>12608</v>
      </c>
      <c r="E92" s="29">
        <f t="shared" si="27"/>
        <v>1059072</v>
      </c>
      <c r="F92" s="29">
        <f t="shared" si="23"/>
        <v>-1210428</v>
      </c>
      <c r="G92" s="34">
        <f>+Inputs!$D$3</f>
        <v>0.37951000000000001</v>
      </c>
      <c r="I92" s="27">
        <f t="shared" si="28"/>
        <v>2269500</v>
      </c>
      <c r="K92" s="27">
        <f t="shared" si="24"/>
        <v>12608</v>
      </c>
      <c r="L92" s="27">
        <f t="shared" si="29"/>
        <v>1059072</v>
      </c>
      <c r="M92" s="27">
        <f t="shared" si="25"/>
        <v>4784.8620799999999</v>
      </c>
      <c r="N92" s="27">
        <f t="shared" si="26"/>
        <v>4784.8620799999999</v>
      </c>
      <c r="O92" s="27">
        <f t="shared" si="30"/>
        <v>-459350.86983999936</v>
      </c>
      <c r="P92" s="27">
        <f t="shared" si="31"/>
        <v>459350.86983999936</v>
      </c>
    </row>
    <row r="93" spans="1:16">
      <c r="A93" s="31">
        <v>39326</v>
      </c>
      <c r="C93" s="6">
        <v>85</v>
      </c>
      <c r="D93" s="29">
        <f t="shared" si="22"/>
        <v>12608</v>
      </c>
      <c r="E93" s="29">
        <f t="shared" si="27"/>
        <v>1071680</v>
      </c>
      <c r="F93" s="29">
        <f t="shared" si="23"/>
        <v>-1197820</v>
      </c>
      <c r="G93" s="34">
        <f>+Inputs!$D$3</f>
        <v>0.37951000000000001</v>
      </c>
      <c r="I93" s="27">
        <f t="shared" si="28"/>
        <v>2269500</v>
      </c>
      <c r="K93" s="27">
        <f t="shared" si="24"/>
        <v>12608</v>
      </c>
      <c r="L93" s="27">
        <f t="shared" si="29"/>
        <v>1071680</v>
      </c>
      <c r="M93" s="27">
        <f t="shared" si="25"/>
        <v>4784.8620799999999</v>
      </c>
      <c r="N93" s="27">
        <f t="shared" si="26"/>
        <v>4784.8620799999999</v>
      </c>
      <c r="O93" s="27">
        <f t="shared" si="30"/>
        <v>-454566.00775999937</v>
      </c>
      <c r="P93" s="27">
        <f t="shared" si="31"/>
        <v>454566.00775999937</v>
      </c>
    </row>
    <row r="94" spans="1:16">
      <c r="A94" s="30">
        <v>39356</v>
      </c>
      <c r="C94" s="6">
        <v>86</v>
      </c>
      <c r="D94" s="29">
        <f t="shared" si="22"/>
        <v>12608</v>
      </c>
      <c r="E94" s="29">
        <f t="shared" si="27"/>
        <v>1084288</v>
      </c>
      <c r="F94" s="29">
        <f t="shared" si="23"/>
        <v>-1185212</v>
      </c>
      <c r="G94" s="34">
        <f>+Inputs!$D$3</f>
        <v>0.37951000000000001</v>
      </c>
      <c r="I94" s="27">
        <f t="shared" si="28"/>
        <v>2269500</v>
      </c>
      <c r="K94" s="27">
        <f t="shared" si="24"/>
        <v>12608</v>
      </c>
      <c r="L94" s="27">
        <f t="shared" si="29"/>
        <v>1084288</v>
      </c>
      <c r="M94" s="27">
        <f t="shared" si="25"/>
        <v>4784.8620799999999</v>
      </c>
      <c r="N94" s="27">
        <f t="shared" si="26"/>
        <v>4784.8620799999999</v>
      </c>
      <c r="O94" s="27">
        <f t="shared" si="30"/>
        <v>-449781.14567999938</v>
      </c>
      <c r="P94" s="27">
        <f t="shared" si="31"/>
        <v>449781.14567999938</v>
      </c>
    </row>
    <row r="95" spans="1:16">
      <c r="A95" s="31">
        <v>39387</v>
      </c>
      <c r="C95" s="6">
        <v>87</v>
      </c>
      <c r="D95" s="29">
        <f t="shared" si="22"/>
        <v>12608</v>
      </c>
      <c r="E95" s="29">
        <f t="shared" si="27"/>
        <v>1096896</v>
      </c>
      <c r="F95" s="29">
        <f t="shared" si="23"/>
        <v>-1172604</v>
      </c>
      <c r="G95" s="34">
        <f>+Inputs!$D$3</f>
        <v>0.37951000000000001</v>
      </c>
      <c r="I95" s="27">
        <f t="shared" si="28"/>
        <v>2269500</v>
      </c>
      <c r="K95" s="27">
        <f t="shared" si="24"/>
        <v>12608</v>
      </c>
      <c r="L95" s="27">
        <f t="shared" si="29"/>
        <v>1096896</v>
      </c>
      <c r="M95" s="27">
        <f t="shared" si="25"/>
        <v>4784.8620799999999</v>
      </c>
      <c r="N95" s="27">
        <f t="shared" si="26"/>
        <v>4784.8620799999999</v>
      </c>
      <c r="O95" s="27">
        <f t="shared" si="30"/>
        <v>-444996.28359999938</v>
      </c>
      <c r="P95" s="27">
        <f t="shared" si="31"/>
        <v>444996.28359999938</v>
      </c>
    </row>
    <row r="96" spans="1:16">
      <c r="A96" s="30">
        <v>39417</v>
      </c>
      <c r="C96" s="6">
        <v>88</v>
      </c>
      <c r="D96" s="29">
        <f t="shared" si="22"/>
        <v>12608</v>
      </c>
      <c r="E96" s="29">
        <f t="shared" si="27"/>
        <v>1109504</v>
      </c>
      <c r="F96" s="29">
        <f t="shared" si="23"/>
        <v>-1159996</v>
      </c>
      <c r="G96" s="34">
        <f>+Inputs!$D$3</f>
        <v>0.37951000000000001</v>
      </c>
      <c r="I96" s="27">
        <f t="shared" si="28"/>
        <v>2269500</v>
      </c>
      <c r="K96" s="27">
        <f t="shared" si="24"/>
        <v>12608</v>
      </c>
      <c r="L96" s="27">
        <f t="shared" si="29"/>
        <v>1109504</v>
      </c>
      <c r="M96" s="27">
        <f t="shared" si="25"/>
        <v>4784.8620799999999</v>
      </c>
      <c r="N96" s="27">
        <f t="shared" si="26"/>
        <v>4784.8620799999999</v>
      </c>
      <c r="O96" s="27">
        <f t="shared" si="30"/>
        <v>-440211.42151999939</v>
      </c>
      <c r="P96" s="27">
        <f t="shared" si="31"/>
        <v>440211.42151999939</v>
      </c>
    </row>
    <row r="97" spans="1:16">
      <c r="A97" s="31">
        <v>39448</v>
      </c>
      <c r="C97" s="6">
        <v>89</v>
      </c>
      <c r="D97" s="29">
        <f t="shared" si="22"/>
        <v>12608</v>
      </c>
      <c r="E97" s="29">
        <f t="shared" si="27"/>
        <v>1122112</v>
      </c>
      <c r="F97" s="29">
        <f t="shared" si="23"/>
        <v>-1147388</v>
      </c>
      <c r="G97" s="34">
        <f>+Inputs!$D$3</f>
        <v>0.37951000000000001</v>
      </c>
      <c r="I97" s="27">
        <f t="shared" si="28"/>
        <v>2269500</v>
      </c>
      <c r="K97" s="27">
        <f t="shared" si="24"/>
        <v>12608</v>
      </c>
      <c r="L97" s="27">
        <f t="shared" si="29"/>
        <v>1122112</v>
      </c>
      <c r="M97" s="27">
        <f t="shared" si="25"/>
        <v>4784.8620799999999</v>
      </c>
      <c r="N97" s="27">
        <f t="shared" si="26"/>
        <v>4784.8620799999999</v>
      </c>
      <c r="O97" s="27">
        <f t="shared" si="30"/>
        <v>-435426.5594399994</v>
      </c>
      <c r="P97" s="27">
        <f t="shared" si="31"/>
        <v>435426.5594399994</v>
      </c>
    </row>
    <row r="98" spans="1:16">
      <c r="A98" s="30">
        <v>39479</v>
      </c>
      <c r="C98" s="6">
        <v>90</v>
      </c>
      <c r="D98" s="29">
        <f t="shared" si="22"/>
        <v>12608</v>
      </c>
      <c r="E98" s="29">
        <f t="shared" si="27"/>
        <v>1134720</v>
      </c>
      <c r="F98" s="29">
        <f t="shared" si="23"/>
        <v>-1134780</v>
      </c>
      <c r="G98" s="34">
        <f>+Inputs!$D$3</f>
        <v>0.37951000000000001</v>
      </c>
      <c r="I98" s="27">
        <f t="shared" si="28"/>
        <v>2269500</v>
      </c>
      <c r="K98" s="27">
        <f t="shared" si="24"/>
        <v>12608</v>
      </c>
      <c r="L98" s="27">
        <f t="shared" si="29"/>
        <v>1134720</v>
      </c>
      <c r="M98" s="27">
        <f t="shared" si="25"/>
        <v>4784.8620799999999</v>
      </c>
      <c r="N98" s="27">
        <f t="shared" si="26"/>
        <v>4784.8620799999999</v>
      </c>
      <c r="O98" s="27">
        <f t="shared" si="30"/>
        <v>-430641.69735999941</v>
      </c>
      <c r="P98" s="27">
        <f t="shared" si="31"/>
        <v>430641.69735999941</v>
      </c>
    </row>
    <row r="99" spans="1:16">
      <c r="A99" s="31">
        <v>39508</v>
      </c>
      <c r="C99" s="6">
        <v>91</v>
      </c>
      <c r="D99" s="29">
        <f t="shared" si="22"/>
        <v>12608</v>
      </c>
      <c r="E99" s="29">
        <f t="shared" si="27"/>
        <v>1147328</v>
      </c>
      <c r="F99" s="29">
        <f t="shared" si="23"/>
        <v>-1122172</v>
      </c>
      <c r="G99" s="34">
        <f>+Inputs!$D$3</f>
        <v>0.37951000000000001</v>
      </c>
      <c r="I99" s="27">
        <f t="shared" si="28"/>
        <v>2269500</v>
      </c>
      <c r="K99" s="27">
        <f t="shared" si="24"/>
        <v>12608</v>
      </c>
      <c r="L99" s="27">
        <f t="shared" si="29"/>
        <v>1147328</v>
      </c>
      <c r="M99" s="27">
        <f t="shared" si="25"/>
        <v>4784.8620799999999</v>
      </c>
      <c r="N99" s="27">
        <f t="shared" si="26"/>
        <v>4784.8620799999999</v>
      </c>
      <c r="O99" s="27">
        <f t="shared" si="30"/>
        <v>-425856.83527999942</v>
      </c>
      <c r="P99" s="27">
        <f t="shared" si="31"/>
        <v>425856.83527999942</v>
      </c>
    </row>
    <row r="100" spans="1:16">
      <c r="A100" s="30">
        <v>39539</v>
      </c>
      <c r="C100" s="6">
        <v>92</v>
      </c>
      <c r="D100" s="29">
        <f t="shared" si="22"/>
        <v>12608</v>
      </c>
      <c r="E100" s="29">
        <f t="shared" si="27"/>
        <v>1159936</v>
      </c>
      <c r="F100" s="29">
        <f t="shared" si="23"/>
        <v>-1109564</v>
      </c>
      <c r="G100" s="34">
        <f>+Inputs!$D$3</f>
        <v>0.37951000000000001</v>
      </c>
      <c r="I100" s="27">
        <f t="shared" si="28"/>
        <v>2269500</v>
      </c>
      <c r="K100" s="27">
        <f t="shared" si="24"/>
        <v>12608</v>
      </c>
      <c r="L100" s="27">
        <f t="shared" si="29"/>
        <v>1159936</v>
      </c>
      <c r="M100" s="27">
        <f t="shared" si="25"/>
        <v>4784.8620799999999</v>
      </c>
      <c r="N100" s="27">
        <f t="shared" si="26"/>
        <v>4784.8620799999999</v>
      </c>
      <c r="O100" s="27">
        <f t="shared" si="30"/>
        <v>-421071.97319999943</v>
      </c>
      <c r="P100" s="27">
        <f t="shared" si="31"/>
        <v>421071.97319999943</v>
      </c>
    </row>
    <row r="101" spans="1:16">
      <c r="A101" s="31">
        <v>39569</v>
      </c>
      <c r="C101" s="6">
        <v>93</v>
      </c>
      <c r="D101" s="29">
        <f t="shared" si="22"/>
        <v>12608</v>
      </c>
      <c r="E101" s="29">
        <f t="shared" si="27"/>
        <v>1172544</v>
      </c>
      <c r="F101" s="29">
        <f t="shared" si="23"/>
        <v>-1096956</v>
      </c>
      <c r="G101" s="34">
        <f>+Inputs!$D$3</f>
        <v>0.37951000000000001</v>
      </c>
      <c r="I101" s="27">
        <f t="shared" si="28"/>
        <v>2269500</v>
      </c>
      <c r="K101" s="27">
        <f t="shared" si="24"/>
        <v>12608</v>
      </c>
      <c r="L101" s="27">
        <f t="shared" si="29"/>
        <v>1172544</v>
      </c>
      <c r="M101" s="27">
        <f t="shared" si="25"/>
        <v>4784.8620799999999</v>
      </c>
      <c r="N101" s="27">
        <f t="shared" si="26"/>
        <v>4784.8620799999999</v>
      </c>
      <c r="O101" s="27">
        <f t="shared" si="30"/>
        <v>-416287.11111999943</v>
      </c>
      <c r="P101" s="27">
        <f t="shared" si="31"/>
        <v>416287.11111999943</v>
      </c>
    </row>
    <row r="102" spans="1:16">
      <c r="A102" s="30">
        <v>39600</v>
      </c>
      <c r="C102" s="6">
        <v>94</v>
      </c>
      <c r="D102" s="29">
        <f t="shared" si="22"/>
        <v>12608</v>
      </c>
      <c r="E102" s="29">
        <f t="shared" si="27"/>
        <v>1185152</v>
      </c>
      <c r="F102" s="29">
        <f t="shared" si="23"/>
        <v>-1084348</v>
      </c>
      <c r="G102" s="34">
        <f>+Inputs!$D$3</f>
        <v>0.37951000000000001</v>
      </c>
      <c r="I102" s="27">
        <f t="shared" si="28"/>
        <v>2269500</v>
      </c>
      <c r="K102" s="27">
        <f t="shared" si="24"/>
        <v>12608</v>
      </c>
      <c r="L102" s="27">
        <f t="shared" si="29"/>
        <v>1185152</v>
      </c>
      <c r="M102" s="27">
        <f t="shared" si="25"/>
        <v>4784.8620799999999</v>
      </c>
      <c r="N102" s="27">
        <f t="shared" si="26"/>
        <v>4784.8620799999999</v>
      </c>
      <c r="O102" s="27">
        <f t="shared" si="30"/>
        <v>-411502.24903999944</v>
      </c>
      <c r="P102" s="27">
        <f t="shared" si="31"/>
        <v>411502.24903999944</v>
      </c>
    </row>
    <row r="103" spans="1:16">
      <c r="A103" s="31">
        <v>39630</v>
      </c>
      <c r="C103" s="6">
        <v>95</v>
      </c>
      <c r="D103" s="29">
        <f t="shared" si="22"/>
        <v>12608</v>
      </c>
      <c r="E103" s="29">
        <f t="shared" si="27"/>
        <v>1197760</v>
      </c>
      <c r="F103" s="29">
        <f t="shared" si="23"/>
        <v>-1071740</v>
      </c>
      <c r="G103" s="34">
        <f>+Inputs!$D$3</f>
        <v>0.37951000000000001</v>
      </c>
      <c r="I103" s="27">
        <f t="shared" si="28"/>
        <v>2269500</v>
      </c>
      <c r="K103" s="27">
        <f t="shared" si="24"/>
        <v>12608</v>
      </c>
      <c r="L103" s="27">
        <f t="shared" si="29"/>
        <v>1197760</v>
      </c>
      <c r="M103" s="27">
        <f t="shared" si="25"/>
        <v>4784.8620799999999</v>
      </c>
      <c r="N103" s="27">
        <f t="shared" si="26"/>
        <v>4784.8620799999999</v>
      </c>
      <c r="O103" s="27">
        <f t="shared" si="30"/>
        <v>-406717.38695999945</v>
      </c>
      <c r="P103" s="27">
        <f t="shared" si="31"/>
        <v>406717.38695999945</v>
      </c>
    </row>
    <row r="104" spans="1:16">
      <c r="A104" s="30">
        <v>39661</v>
      </c>
      <c r="C104" s="6">
        <v>96</v>
      </c>
      <c r="D104" s="29">
        <f t="shared" si="22"/>
        <v>12608</v>
      </c>
      <c r="E104" s="29">
        <f t="shared" si="27"/>
        <v>1210368</v>
      </c>
      <c r="F104" s="29">
        <f t="shared" si="23"/>
        <v>-1059132</v>
      </c>
      <c r="G104" s="34">
        <f>+Inputs!$D$3</f>
        <v>0.37951000000000001</v>
      </c>
      <c r="I104" s="27">
        <f t="shared" si="28"/>
        <v>2269500</v>
      </c>
      <c r="K104" s="27">
        <f t="shared" si="24"/>
        <v>12608</v>
      </c>
      <c r="L104" s="27">
        <f t="shared" si="29"/>
        <v>1210368</v>
      </c>
      <c r="M104" s="27">
        <f t="shared" si="25"/>
        <v>4784.8620799999999</v>
      </c>
      <c r="N104" s="27">
        <f t="shared" si="26"/>
        <v>4784.8620799999999</v>
      </c>
      <c r="O104" s="27">
        <f t="shared" si="30"/>
        <v>-401932.52487999946</v>
      </c>
      <c r="P104" s="27">
        <f t="shared" si="31"/>
        <v>401932.52487999946</v>
      </c>
    </row>
    <row r="105" spans="1:16">
      <c r="A105" s="31">
        <v>39692</v>
      </c>
      <c r="C105" s="6">
        <v>97</v>
      </c>
      <c r="D105" s="29">
        <f t="shared" ref="D105:D136" si="32">ROUND(-(+$B$9/180)*1,0)</f>
        <v>12608</v>
      </c>
      <c r="E105" s="29">
        <f t="shared" si="27"/>
        <v>1222976</v>
      </c>
      <c r="F105" s="29">
        <f t="shared" ref="F105:F136" si="33">$B$9+E105</f>
        <v>-1046524</v>
      </c>
      <c r="G105" s="34">
        <f>+Inputs!$D$3</f>
        <v>0.37951000000000001</v>
      </c>
      <c r="I105" s="27">
        <f t="shared" si="28"/>
        <v>2269500</v>
      </c>
      <c r="K105" s="27">
        <f t="shared" ref="K105:K136" si="34">D105</f>
        <v>12608</v>
      </c>
      <c r="L105" s="27">
        <f t="shared" si="29"/>
        <v>1222976</v>
      </c>
      <c r="M105" s="27">
        <f t="shared" ref="M105:M136" si="35">K105*G105</f>
        <v>4784.8620799999999</v>
      </c>
      <c r="N105" s="27">
        <f t="shared" ref="N105:N136" si="36">M105-J105</f>
        <v>4784.8620799999999</v>
      </c>
      <c r="O105" s="27">
        <f t="shared" si="30"/>
        <v>-397147.66279999947</v>
      </c>
      <c r="P105" s="27">
        <f t="shared" si="31"/>
        <v>397147.66279999947</v>
      </c>
    </row>
    <row r="106" spans="1:16">
      <c r="A106" s="30">
        <v>39722</v>
      </c>
      <c r="C106" s="6">
        <v>98</v>
      </c>
      <c r="D106" s="29">
        <f t="shared" si="32"/>
        <v>12608</v>
      </c>
      <c r="E106" s="29">
        <f t="shared" ref="E106:E137" si="37">+E105+D106</f>
        <v>1235584</v>
      </c>
      <c r="F106" s="29">
        <f t="shared" si="33"/>
        <v>-1033916</v>
      </c>
      <c r="G106" s="34">
        <f>+Inputs!$D$3</f>
        <v>0.37951000000000001</v>
      </c>
      <c r="I106" s="27">
        <f t="shared" ref="I106:I137" si="38">+I105+H106</f>
        <v>2269500</v>
      </c>
      <c r="K106" s="27">
        <f t="shared" si="34"/>
        <v>12608</v>
      </c>
      <c r="L106" s="27">
        <f t="shared" ref="L106:L137" si="39">+L105+K106</f>
        <v>1235584</v>
      </c>
      <c r="M106" s="27">
        <f t="shared" si="35"/>
        <v>4784.8620799999999</v>
      </c>
      <c r="N106" s="27">
        <f t="shared" si="36"/>
        <v>4784.8620799999999</v>
      </c>
      <c r="O106" s="27">
        <f t="shared" ref="O106:O137" si="40">+O105+N106</f>
        <v>-392362.80071999948</v>
      </c>
      <c r="P106" s="27">
        <f t="shared" ref="P106:P137" si="41">P105-N106</f>
        <v>392362.80071999948</v>
      </c>
    </row>
    <row r="107" spans="1:16">
      <c r="A107" s="31">
        <v>39753</v>
      </c>
      <c r="C107" s="6">
        <v>99</v>
      </c>
      <c r="D107" s="29">
        <f t="shared" si="32"/>
        <v>12608</v>
      </c>
      <c r="E107" s="29">
        <f t="shared" si="37"/>
        <v>1248192</v>
      </c>
      <c r="F107" s="29">
        <f t="shared" si="33"/>
        <v>-1021308</v>
      </c>
      <c r="G107" s="34">
        <f>+Inputs!$D$3</f>
        <v>0.37951000000000001</v>
      </c>
      <c r="I107" s="27">
        <f t="shared" si="38"/>
        <v>2269500</v>
      </c>
      <c r="K107" s="27">
        <f t="shared" si="34"/>
        <v>12608</v>
      </c>
      <c r="L107" s="27">
        <f t="shared" si="39"/>
        <v>1248192</v>
      </c>
      <c r="M107" s="27">
        <f t="shared" si="35"/>
        <v>4784.8620799999999</v>
      </c>
      <c r="N107" s="27">
        <f t="shared" si="36"/>
        <v>4784.8620799999999</v>
      </c>
      <c r="O107" s="27">
        <f t="shared" si="40"/>
        <v>-387577.93863999948</v>
      </c>
      <c r="P107" s="27">
        <f t="shared" si="41"/>
        <v>387577.93863999948</v>
      </c>
    </row>
    <row r="108" spans="1:16">
      <c r="A108" s="30">
        <v>39783</v>
      </c>
      <c r="C108" s="6">
        <v>100</v>
      </c>
      <c r="D108" s="29">
        <f t="shared" si="32"/>
        <v>12608</v>
      </c>
      <c r="E108" s="29">
        <f t="shared" si="37"/>
        <v>1260800</v>
      </c>
      <c r="F108" s="29">
        <f t="shared" si="33"/>
        <v>-1008700</v>
      </c>
      <c r="G108" s="34">
        <f>+Inputs!$D$3</f>
        <v>0.37951000000000001</v>
      </c>
      <c r="I108" s="27">
        <f t="shared" si="38"/>
        <v>2269500</v>
      </c>
      <c r="K108" s="27">
        <f t="shared" si="34"/>
        <v>12608</v>
      </c>
      <c r="L108" s="27">
        <f t="shared" si="39"/>
        <v>1260800</v>
      </c>
      <c r="M108" s="27">
        <f t="shared" si="35"/>
        <v>4784.8620799999999</v>
      </c>
      <c r="N108" s="27">
        <f t="shared" si="36"/>
        <v>4784.8620799999999</v>
      </c>
      <c r="O108" s="27">
        <f t="shared" si="40"/>
        <v>-382793.07655999949</v>
      </c>
      <c r="P108" s="27">
        <f t="shared" si="41"/>
        <v>382793.07655999949</v>
      </c>
    </row>
    <row r="109" spans="1:16">
      <c r="A109" s="31">
        <v>39814</v>
      </c>
      <c r="C109" s="6">
        <v>101</v>
      </c>
      <c r="D109" s="29">
        <f t="shared" si="32"/>
        <v>12608</v>
      </c>
      <c r="E109" s="29">
        <f t="shared" si="37"/>
        <v>1273408</v>
      </c>
      <c r="F109" s="29">
        <f t="shared" si="33"/>
        <v>-996092</v>
      </c>
      <c r="G109" s="34">
        <f>+Inputs!$D$3</f>
        <v>0.37951000000000001</v>
      </c>
      <c r="I109" s="27">
        <f t="shared" si="38"/>
        <v>2269500</v>
      </c>
      <c r="K109" s="27">
        <f t="shared" si="34"/>
        <v>12608</v>
      </c>
      <c r="L109" s="27">
        <f t="shared" si="39"/>
        <v>1273408</v>
      </c>
      <c r="M109" s="27">
        <f t="shared" si="35"/>
        <v>4784.8620799999999</v>
      </c>
      <c r="N109" s="27">
        <f t="shared" si="36"/>
        <v>4784.8620799999999</v>
      </c>
      <c r="O109" s="27">
        <f t="shared" si="40"/>
        <v>-378008.2144799995</v>
      </c>
      <c r="P109" s="27">
        <f t="shared" si="41"/>
        <v>378008.2144799995</v>
      </c>
    </row>
    <row r="110" spans="1:16">
      <c r="A110" s="30">
        <v>39845</v>
      </c>
      <c r="C110" s="6">
        <v>102</v>
      </c>
      <c r="D110" s="29">
        <f t="shared" si="32"/>
        <v>12608</v>
      </c>
      <c r="E110" s="29">
        <f t="shared" si="37"/>
        <v>1286016</v>
      </c>
      <c r="F110" s="29">
        <f t="shared" si="33"/>
        <v>-983484</v>
      </c>
      <c r="G110" s="34">
        <f>+Inputs!$D$3</f>
        <v>0.37951000000000001</v>
      </c>
      <c r="I110" s="27">
        <f t="shared" si="38"/>
        <v>2269500</v>
      </c>
      <c r="K110" s="27">
        <f t="shared" si="34"/>
        <v>12608</v>
      </c>
      <c r="L110" s="27">
        <f t="shared" si="39"/>
        <v>1286016</v>
      </c>
      <c r="M110" s="27">
        <f t="shared" si="35"/>
        <v>4784.8620799999999</v>
      </c>
      <c r="N110" s="27">
        <f t="shared" si="36"/>
        <v>4784.8620799999999</v>
      </c>
      <c r="O110" s="27">
        <f t="shared" si="40"/>
        <v>-373223.35239999951</v>
      </c>
      <c r="P110" s="27">
        <f t="shared" si="41"/>
        <v>373223.35239999951</v>
      </c>
    </row>
    <row r="111" spans="1:16">
      <c r="A111" s="31">
        <v>39873</v>
      </c>
      <c r="C111" s="6">
        <v>103</v>
      </c>
      <c r="D111" s="29">
        <f t="shared" si="32"/>
        <v>12608</v>
      </c>
      <c r="E111" s="29">
        <f t="shared" si="37"/>
        <v>1298624</v>
      </c>
      <c r="F111" s="29">
        <f t="shared" si="33"/>
        <v>-970876</v>
      </c>
      <c r="G111" s="34">
        <f>+Inputs!$D$3</f>
        <v>0.37951000000000001</v>
      </c>
      <c r="I111" s="27">
        <f t="shared" si="38"/>
        <v>2269500</v>
      </c>
      <c r="K111" s="27">
        <f t="shared" si="34"/>
        <v>12608</v>
      </c>
      <c r="L111" s="27">
        <f t="shared" si="39"/>
        <v>1298624</v>
      </c>
      <c r="M111" s="27">
        <f t="shared" si="35"/>
        <v>4784.8620799999999</v>
      </c>
      <c r="N111" s="27">
        <f t="shared" si="36"/>
        <v>4784.8620799999999</v>
      </c>
      <c r="O111" s="27">
        <f t="shared" si="40"/>
        <v>-368438.49031999952</v>
      </c>
      <c r="P111" s="27">
        <f t="shared" si="41"/>
        <v>368438.49031999952</v>
      </c>
    </row>
    <row r="112" spans="1:16">
      <c r="A112" s="30">
        <v>39904</v>
      </c>
      <c r="C112" s="6">
        <v>104</v>
      </c>
      <c r="D112" s="29">
        <f t="shared" si="32"/>
        <v>12608</v>
      </c>
      <c r="E112" s="29">
        <f t="shared" si="37"/>
        <v>1311232</v>
      </c>
      <c r="F112" s="29">
        <f t="shared" si="33"/>
        <v>-958268</v>
      </c>
      <c r="G112" s="34">
        <f>+Inputs!$D$3</f>
        <v>0.37951000000000001</v>
      </c>
      <c r="I112" s="27">
        <f t="shared" si="38"/>
        <v>2269500</v>
      </c>
      <c r="K112" s="27">
        <f t="shared" si="34"/>
        <v>12608</v>
      </c>
      <c r="L112" s="27">
        <f t="shared" si="39"/>
        <v>1311232</v>
      </c>
      <c r="M112" s="27">
        <f t="shared" si="35"/>
        <v>4784.8620799999999</v>
      </c>
      <c r="N112" s="27">
        <f t="shared" si="36"/>
        <v>4784.8620799999999</v>
      </c>
      <c r="O112" s="27">
        <f t="shared" si="40"/>
        <v>-363653.62823999953</v>
      </c>
      <c r="P112" s="27">
        <f t="shared" si="41"/>
        <v>363653.62823999953</v>
      </c>
    </row>
    <row r="113" spans="1:16">
      <c r="A113" s="31">
        <v>39934</v>
      </c>
      <c r="C113" s="6">
        <v>105</v>
      </c>
      <c r="D113" s="29">
        <f t="shared" si="32"/>
        <v>12608</v>
      </c>
      <c r="E113" s="29">
        <f t="shared" si="37"/>
        <v>1323840</v>
      </c>
      <c r="F113" s="29">
        <f t="shared" si="33"/>
        <v>-945660</v>
      </c>
      <c r="G113" s="34">
        <f>+Inputs!$D$3</f>
        <v>0.37951000000000001</v>
      </c>
      <c r="I113" s="27">
        <f t="shared" si="38"/>
        <v>2269500</v>
      </c>
      <c r="K113" s="27">
        <f t="shared" si="34"/>
        <v>12608</v>
      </c>
      <c r="L113" s="27">
        <f t="shared" si="39"/>
        <v>1323840</v>
      </c>
      <c r="M113" s="27">
        <f t="shared" si="35"/>
        <v>4784.8620799999999</v>
      </c>
      <c r="N113" s="27">
        <f t="shared" si="36"/>
        <v>4784.8620799999999</v>
      </c>
      <c r="O113" s="27">
        <f t="shared" si="40"/>
        <v>-358868.76615999953</v>
      </c>
      <c r="P113" s="27">
        <f t="shared" si="41"/>
        <v>358868.76615999953</v>
      </c>
    </row>
    <row r="114" spans="1:16">
      <c r="A114" s="30">
        <v>39965</v>
      </c>
      <c r="C114" s="6">
        <v>106</v>
      </c>
      <c r="D114" s="29">
        <f t="shared" si="32"/>
        <v>12608</v>
      </c>
      <c r="E114" s="29">
        <f t="shared" si="37"/>
        <v>1336448</v>
      </c>
      <c r="F114" s="29">
        <f t="shared" si="33"/>
        <v>-933052</v>
      </c>
      <c r="G114" s="34">
        <f>+Inputs!$D$3</f>
        <v>0.37951000000000001</v>
      </c>
      <c r="I114" s="27">
        <f t="shared" si="38"/>
        <v>2269500</v>
      </c>
      <c r="K114" s="27">
        <f t="shared" si="34"/>
        <v>12608</v>
      </c>
      <c r="L114" s="27">
        <f t="shared" si="39"/>
        <v>1336448</v>
      </c>
      <c r="M114" s="27">
        <f t="shared" si="35"/>
        <v>4784.8620799999999</v>
      </c>
      <c r="N114" s="27">
        <f t="shared" si="36"/>
        <v>4784.8620799999999</v>
      </c>
      <c r="O114" s="27">
        <f t="shared" si="40"/>
        <v>-354083.90407999954</v>
      </c>
      <c r="P114" s="27">
        <f t="shared" si="41"/>
        <v>354083.90407999954</v>
      </c>
    </row>
    <row r="115" spans="1:16">
      <c r="A115" s="31">
        <v>39995</v>
      </c>
      <c r="C115" s="6">
        <v>107</v>
      </c>
      <c r="D115" s="29">
        <f t="shared" si="32"/>
        <v>12608</v>
      </c>
      <c r="E115" s="29">
        <f t="shared" si="37"/>
        <v>1349056</v>
      </c>
      <c r="F115" s="29">
        <f t="shared" si="33"/>
        <v>-920444</v>
      </c>
      <c r="G115" s="34">
        <f>+Inputs!$D$3</f>
        <v>0.37951000000000001</v>
      </c>
      <c r="I115" s="27">
        <f t="shared" si="38"/>
        <v>2269500</v>
      </c>
      <c r="K115" s="27">
        <f t="shared" si="34"/>
        <v>12608</v>
      </c>
      <c r="L115" s="27">
        <f t="shared" si="39"/>
        <v>1349056</v>
      </c>
      <c r="M115" s="27">
        <f t="shared" si="35"/>
        <v>4784.8620799999999</v>
      </c>
      <c r="N115" s="27">
        <f t="shared" si="36"/>
        <v>4784.8620799999999</v>
      </c>
      <c r="O115" s="27">
        <f t="shared" si="40"/>
        <v>-349299.04199999955</v>
      </c>
      <c r="P115" s="27">
        <f t="shared" si="41"/>
        <v>349299.04199999955</v>
      </c>
    </row>
    <row r="116" spans="1:16">
      <c r="A116" s="30">
        <v>40026</v>
      </c>
      <c r="C116" s="6">
        <v>108</v>
      </c>
      <c r="D116" s="29">
        <f t="shared" si="32"/>
        <v>12608</v>
      </c>
      <c r="E116" s="29">
        <f t="shared" si="37"/>
        <v>1361664</v>
      </c>
      <c r="F116" s="29">
        <f t="shared" si="33"/>
        <v>-907836</v>
      </c>
      <c r="G116" s="34">
        <f>+Inputs!$D$3</f>
        <v>0.37951000000000001</v>
      </c>
      <c r="I116" s="27">
        <f t="shared" si="38"/>
        <v>2269500</v>
      </c>
      <c r="K116" s="27">
        <f t="shared" si="34"/>
        <v>12608</v>
      </c>
      <c r="L116" s="27">
        <f t="shared" si="39"/>
        <v>1361664</v>
      </c>
      <c r="M116" s="27">
        <f t="shared" si="35"/>
        <v>4784.8620799999999</v>
      </c>
      <c r="N116" s="27">
        <f t="shared" si="36"/>
        <v>4784.8620799999999</v>
      </c>
      <c r="O116" s="27">
        <f t="shared" si="40"/>
        <v>-344514.17991999956</v>
      </c>
      <c r="P116" s="27">
        <f t="shared" si="41"/>
        <v>344514.17991999956</v>
      </c>
    </row>
    <row r="117" spans="1:16">
      <c r="A117" s="31">
        <v>40057</v>
      </c>
      <c r="C117" s="6">
        <v>109</v>
      </c>
      <c r="D117" s="29">
        <f t="shared" si="32"/>
        <v>12608</v>
      </c>
      <c r="E117" s="29">
        <f t="shared" si="37"/>
        <v>1374272</v>
      </c>
      <c r="F117" s="29">
        <f t="shared" si="33"/>
        <v>-895228</v>
      </c>
      <c r="G117" s="34">
        <f>+Inputs!$D$3</f>
        <v>0.37951000000000001</v>
      </c>
      <c r="I117" s="27">
        <f t="shared" si="38"/>
        <v>2269500</v>
      </c>
      <c r="K117" s="27">
        <f t="shared" si="34"/>
        <v>12608</v>
      </c>
      <c r="L117" s="27">
        <f t="shared" si="39"/>
        <v>1374272</v>
      </c>
      <c r="M117" s="27">
        <f t="shared" si="35"/>
        <v>4784.8620799999999</v>
      </c>
      <c r="N117" s="27">
        <f t="shared" si="36"/>
        <v>4784.8620799999999</v>
      </c>
      <c r="O117" s="27">
        <f t="shared" si="40"/>
        <v>-339729.31783999957</v>
      </c>
      <c r="P117" s="27">
        <f t="shared" si="41"/>
        <v>339729.31783999957</v>
      </c>
    </row>
    <row r="118" spans="1:16">
      <c r="A118" s="30">
        <v>40087</v>
      </c>
      <c r="C118" s="6">
        <v>110</v>
      </c>
      <c r="D118" s="29">
        <f t="shared" si="32"/>
        <v>12608</v>
      </c>
      <c r="E118" s="29">
        <f t="shared" si="37"/>
        <v>1386880</v>
      </c>
      <c r="F118" s="29">
        <f t="shared" si="33"/>
        <v>-882620</v>
      </c>
      <c r="G118" s="34">
        <f>+Inputs!$D$3</f>
        <v>0.37951000000000001</v>
      </c>
      <c r="I118" s="27">
        <f t="shared" si="38"/>
        <v>2269500</v>
      </c>
      <c r="K118" s="27">
        <f t="shared" si="34"/>
        <v>12608</v>
      </c>
      <c r="L118" s="27">
        <f t="shared" si="39"/>
        <v>1386880</v>
      </c>
      <c r="M118" s="27">
        <f t="shared" si="35"/>
        <v>4784.8620799999999</v>
      </c>
      <c r="N118" s="27">
        <f t="shared" si="36"/>
        <v>4784.8620799999999</v>
      </c>
      <c r="O118" s="27">
        <f t="shared" si="40"/>
        <v>-334944.45575999958</v>
      </c>
      <c r="P118" s="27">
        <f t="shared" si="41"/>
        <v>334944.45575999958</v>
      </c>
    </row>
    <row r="119" spans="1:16">
      <c r="A119" s="31">
        <v>40118</v>
      </c>
      <c r="C119" s="6">
        <v>111</v>
      </c>
      <c r="D119" s="29">
        <f t="shared" si="32"/>
        <v>12608</v>
      </c>
      <c r="E119" s="29">
        <f t="shared" si="37"/>
        <v>1399488</v>
      </c>
      <c r="F119" s="29">
        <f t="shared" si="33"/>
        <v>-870012</v>
      </c>
      <c r="G119" s="34">
        <f>+Inputs!$D$3</f>
        <v>0.37951000000000001</v>
      </c>
      <c r="I119" s="27">
        <f t="shared" si="38"/>
        <v>2269500</v>
      </c>
      <c r="K119" s="27">
        <f t="shared" si="34"/>
        <v>12608</v>
      </c>
      <c r="L119" s="27">
        <f t="shared" si="39"/>
        <v>1399488</v>
      </c>
      <c r="M119" s="27">
        <f t="shared" si="35"/>
        <v>4784.8620799999999</v>
      </c>
      <c r="N119" s="27">
        <f t="shared" si="36"/>
        <v>4784.8620799999999</v>
      </c>
      <c r="O119" s="27">
        <f t="shared" si="40"/>
        <v>-330159.59367999958</v>
      </c>
      <c r="P119" s="27">
        <f t="shared" si="41"/>
        <v>330159.59367999958</v>
      </c>
    </row>
    <row r="120" spans="1:16">
      <c r="A120" s="30">
        <v>40148</v>
      </c>
      <c r="C120" s="6">
        <v>112</v>
      </c>
      <c r="D120" s="29">
        <f t="shared" si="32"/>
        <v>12608</v>
      </c>
      <c r="E120" s="29">
        <f t="shared" si="37"/>
        <v>1412096</v>
      </c>
      <c r="F120" s="29">
        <f t="shared" si="33"/>
        <v>-857404</v>
      </c>
      <c r="G120" s="34">
        <f>+Inputs!$D$3</f>
        <v>0.37951000000000001</v>
      </c>
      <c r="I120" s="27">
        <f t="shared" si="38"/>
        <v>2269500</v>
      </c>
      <c r="K120" s="27">
        <f t="shared" si="34"/>
        <v>12608</v>
      </c>
      <c r="L120" s="27">
        <f t="shared" si="39"/>
        <v>1412096</v>
      </c>
      <c r="M120" s="27">
        <f t="shared" si="35"/>
        <v>4784.8620799999999</v>
      </c>
      <c r="N120" s="27">
        <f t="shared" si="36"/>
        <v>4784.8620799999999</v>
      </c>
      <c r="O120" s="27">
        <f t="shared" si="40"/>
        <v>-325374.73159999959</v>
      </c>
      <c r="P120" s="27">
        <f t="shared" si="41"/>
        <v>325374.73159999959</v>
      </c>
    </row>
    <row r="121" spans="1:16">
      <c r="A121" s="31">
        <v>40179</v>
      </c>
      <c r="C121" s="6">
        <v>113</v>
      </c>
      <c r="D121" s="29">
        <f t="shared" si="32"/>
        <v>12608</v>
      </c>
      <c r="E121" s="29">
        <f t="shared" si="37"/>
        <v>1424704</v>
      </c>
      <c r="F121" s="29">
        <f t="shared" si="33"/>
        <v>-844796</v>
      </c>
      <c r="G121" s="34">
        <f>+Inputs!$D$3</f>
        <v>0.37951000000000001</v>
      </c>
      <c r="I121" s="27">
        <f t="shared" si="38"/>
        <v>2269500</v>
      </c>
      <c r="K121" s="27">
        <f t="shared" si="34"/>
        <v>12608</v>
      </c>
      <c r="L121" s="27">
        <f t="shared" si="39"/>
        <v>1424704</v>
      </c>
      <c r="M121" s="27">
        <f t="shared" si="35"/>
        <v>4784.8620799999999</v>
      </c>
      <c r="N121" s="27">
        <f t="shared" si="36"/>
        <v>4784.8620799999999</v>
      </c>
      <c r="O121" s="27">
        <f t="shared" si="40"/>
        <v>-320589.8695199996</v>
      </c>
      <c r="P121" s="27">
        <f t="shared" si="41"/>
        <v>320589.8695199996</v>
      </c>
    </row>
    <row r="122" spans="1:16">
      <c r="A122" s="30">
        <v>40210</v>
      </c>
      <c r="C122" s="6">
        <v>114</v>
      </c>
      <c r="D122" s="29">
        <f t="shared" si="32"/>
        <v>12608</v>
      </c>
      <c r="E122" s="29">
        <f t="shared" si="37"/>
        <v>1437312</v>
      </c>
      <c r="F122" s="29">
        <f t="shared" si="33"/>
        <v>-832188</v>
      </c>
      <c r="G122" s="34">
        <f>+Inputs!$D$3</f>
        <v>0.37951000000000001</v>
      </c>
      <c r="I122" s="27">
        <f t="shared" si="38"/>
        <v>2269500</v>
      </c>
      <c r="K122" s="27">
        <f t="shared" si="34"/>
        <v>12608</v>
      </c>
      <c r="L122" s="27">
        <f t="shared" si="39"/>
        <v>1437312</v>
      </c>
      <c r="M122" s="27">
        <f t="shared" si="35"/>
        <v>4784.8620799999999</v>
      </c>
      <c r="N122" s="27">
        <f t="shared" si="36"/>
        <v>4784.8620799999999</v>
      </c>
      <c r="O122" s="27">
        <f t="shared" si="40"/>
        <v>-315805.00743999961</v>
      </c>
      <c r="P122" s="27">
        <f t="shared" si="41"/>
        <v>315805.00743999961</v>
      </c>
    </row>
    <row r="123" spans="1:16">
      <c r="A123" s="31">
        <v>40238</v>
      </c>
      <c r="C123" s="6">
        <v>115</v>
      </c>
      <c r="D123" s="29">
        <f t="shared" si="32"/>
        <v>12608</v>
      </c>
      <c r="E123" s="29">
        <f t="shared" si="37"/>
        <v>1449920</v>
      </c>
      <c r="F123" s="29">
        <f t="shared" si="33"/>
        <v>-819580</v>
      </c>
      <c r="G123" s="34">
        <f>+Inputs!$D$3</f>
        <v>0.37951000000000001</v>
      </c>
      <c r="I123" s="27">
        <f t="shared" si="38"/>
        <v>2269500</v>
      </c>
      <c r="K123" s="27">
        <f t="shared" si="34"/>
        <v>12608</v>
      </c>
      <c r="L123" s="27">
        <f t="shared" si="39"/>
        <v>1449920</v>
      </c>
      <c r="M123" s="27">
        <f t="shared" si="35"/>
        <v>4784.8620799999999</v>
      </c>
      <c r="N123" s="27">
        <f t="shared" si="36"/>
        <v>4784.8620799999999</v>
      </c>
      <c r="O123" s="27">
        <f t="shared" si="40"/>
        <v>-311020.14535999962</v>
      </c>
      <c r="P123" s="27">
        <f t="shared" si="41"/>
        <v>311020.14535999962</v>
      </c>
    </row>
    <row r="124" spans="1:16">
      <c r="A124" s="30">
        <v>40269</v>
      </c>
      <c r="C124" s="6">
        <v>116</v>
      </c>
      <c r="D124" s="29">
        <f t="shared" si="32"/>
        <v>12608</v>
      </c>
      <c r="E124" s="29">
        <f t="shared" si="37"/>
        <v>1462528</v>
      </c>
      <c r="F124" s="29">
        <f t="shared" si="33"/>
        <v>-806972</v>
      </c>
      <c r="G124" s="34">
        <f>+Inputs!$D$3</f>
        <v>0.37951000000000001</v>
      </c>
      <c r="I124" s="27">
        <f t="shared" si="38"/>
        <v>2269500</v>
      </c>
      <c r="K124" s="27">
        <f t="shared" si="34"/>
        <v>12608</v>
      </c>
      <c r="L124" s="27">
        <f t="shared" si="39"/>
        <v>1462528</v>
      </c>
      <c r="M124" s="27">
        <f t="shared" si="35"/>
        <v>4784.8620799999999</v>
      </c>
      <c r="N124" s="27">
        <f t="shared" si="36"/>
        <v>4784.8620799999999</v>
      </c>
      <c r="O124" s="27">
        <f t="shared" si="40"/>
        <v>-306235.28327999962</v>
      </c>
      <c r="P124" s="27">
        <f t="shared" si="41"/>
        <v>306235.28327999962</v>
      </c>
    </row>
    <row r="125" spans="1:16">
      <c r="A125" s="31">
        <v>40299</v>
      </c>
      <c r="C125" s="6">
        <v>117</v>
      </c>
      <c r="D125" s="29">
        <f t="shared" si="32"/>
        <v>12608</v>
      </c>
      <c r="E125" s="29">
        <f t="shared" si="37"/>
        <v>1475136</v>
      </c>
      <c r="F125" s="29">
        <f t="shared" si="33"/>
        <v>-794364</v>
      </c>
      <c r="G125" s="34">
        <f>+Inputs!$D$3</f>
        <v>0.37951000000000001</v>
      </c>
      <c r="I125" s="27">
        <f t="shared" si="38"/>
        <v>2269500</v>
      </c>
      <c r="K125" s="27">
        <f t="shared" si="34"/>
        <v>12608</v>
      </c>
      <c r="L125" s="27">
        <f t="shared" si="39"/>
        <v>1475136</v>
      </c>
      <c r="M125" s="27">
        <f t="shared" si="35"/>
        <v>4784.8620799999999</v>
      </c>
      <c r="N125" s="27">
        <f t="shared" si="36"/>
        <v>4784.8620799999999</v>
      </c>
      <c r="O125" s="27">
        <f t="shared" si="40"/>
        <v>-301450.42119999963</v>
      </c>
      <c r="P125" s="27">
        <f t="shared" si="41"/>
        <v>301450.42119999963</v>
      </c>
    </row>
    <row r="126" spans="1:16">
      <c r="A126" s="30">
        <v>40330</v>
      </c>
      <c r="C126" s="6">
        <v>118</v>
      </c>
      <c r="D126" s="29">
        <f t="shared" si="32"/>
        <v>12608</v>
      </c>
      <c r="E126" s="29">
        <f t="shared" si="37"/>
        <v>1487744</v>
      </c>
      <c r="F126" s="29">
        <f t="shared" si="33"/>
        <v>-781756</v>
      </c>
      <c r="G126" s="34">
        <f>+Inputs!$D$3</f>
        <v>0.37951000000000001</v>
      </c>
      <c r="I126" s="27">
        <f t="shared" si="38"/>
        <v>2269500</v>
      </c>
      <c r="K126" s="27">
        <f t="shared" si="34"/>
        <v>12608</v>
      </c>
      <c r="L126" s="27">
        <f t="shared" si="39"/>
        <v>1487744</v>
      </c>
      <c r="M126" s="27">
        <f t="shared" si="35"/>
        <v>4784.8620799999999</v>
      </c>
      <c r="N126" s="27">
        <f t="shared" si="36"/>
        <v>4784.8620799999999</v>
      </c>
      <c r="O126" s="27">
        <f t="shared" si="40"/>
        <v>-296665.55911999964</v>
      </c>
      <c r="P126" s="27">
        <f t="shared" si="41"/>
        <v>296665.55911999964</v>
      </c>
    </row>
    <row r="127" spans="1:16">
      <c r="A127" s="31">
        <v>40360</v>
      </c>
      <c r="C127" s="6">
        <v>119</v>
      </c>
      <c r="D127" s="29">
        <f t="shared" si="32"/>
        <v>12608</v>
      </c>
      <c r="E127" s="29">
        <f t="shared" si="37"/>
        <v>1500352</v>
      </c>
      <c r="F127" s="29">
        <f t="shared" si="33"/>
        <v>-769148</v>
      </c>
      <c r="G127" s="34">
        <f>+Inputs!$D$3</f>
        <v>0.37951000000000001</v>
      </c>
      <c r="I127" s="27">
        <f t="shared" si="38"/>
        <v>2269500</v>
      </c>
      <c r="K127" s="27">
        <f t="shared" si="34"/>
        <v>12608</v>
      </c>
      <c r="L127" s="27">
        <f t="shared" si="39"/>
        <v>1500352</v>
      </c>
      <c r="M127" s="27">
        <f t="shared" si="35"/>
        <v>4784.8620799999999</v>
      </c>
      <c r="N127" s="27">
        <f t="shared" si="36"/>
        <v>4784.8620799999999</v>
      </c>
      <c r="O127" s="27">
        <f t="shared" si="40"/>
        <v>-291880.69703999965</v>
      </c>
      <c r="P127" s="27">
        <f t="shared" si="41"/>
        <v>291880.69703999965</v>
      </c>
    </row>
    <row r="128" spans="1:16">
      <c r="A128" s="30">
        <v>40391</v>
      </c>
      <c r="C128" s="6">
        <v>120</v>
      </c>
      <c r="D128" s="29">
        <f t="shared" si="32"/>
        <v>12608</v>
      </c>
      <c r="E128" s="29">
        <f t="shared" si="37"/>
        <v>1512960</v>
      </c>
      <c r="F128" s="29">
        <f t="shared" si="33"/>
        <v>-756540</v>
      </c>
      <c r="G128" s="34">
        <f>+Inputs!$D$3</f>
        <v>0.37951000000000001</v>
      </c>
      <c r="I128" s="27">
        <f t="shared" si="38"/>
        <v>2269500</v>
      </c>
      <c r="K128" s="27">
        <f t="shared" si="34"/>
        <v>12608</v>
      </c>
      <c r="L128" s="27">
        <f t="shared" si="39"/>
        <v>1512960</v>
      </c>
      <c r="M128" s="27">
        <f t="shared" si="35"/>
        <v>4784.8620799999999</v>
      </c>
      <c r="N128" s="27">
        <f t="shared" si="36"/>
        <v>4784.8620799999999</v>
      </c>
      <c r="O128" s="27">
        <f t="shared" si="40"/>
        <v>-287095.83495999966</v>
      </c>
      <c r="P128" s="27">
        <f t="shared" si="41"/>
        <v>287095.83495999966</v>
      </c>
    </row>
    <row r="129" spans="1:16">
      <c r="A129" s="31">
        <v>40422</v>
      </c>
      <c r="C129" s="6">
        <v>121</v>
      </c>
      <c r="D129" s="29">
        <f t="shared" si="32"/>
        <v>12608</v>
      </c>
      <c r="E129" s="29">
        <f t="shared" si="37"/>
        <v>1525568</v>
      </c>
      <c r="F129" s="29">
        <f t="shared" si="33"/>
        <v>-743932</v>
      </c>
      <c r="G129" s="34">
        <f>+Inputs!$D$3</f>
        <v>0.37951000000000001</v>
      </c>
      <c r="I129" s="27">
        <f t="shared" si="38"/>
        <v>2269500</v>
      </c>
      <c r="K129" s="27">
        <f t="shared" si="34"/>
        <v>12608</v>
      </c>
      <c r="L129" s="27">
        <f t="shared" si="39"/>
        <v>1525568</v>
      </c>
      <c r="M129" s="27">
        <f t="shared" si="35"/>
        <v>4784.8620799999999</v>
      </c>
      <c r="N129" s="27">
        <f t="shared" si="36"/>
        <v>4784.8620799999999</v>
      </c>
      <c r="O129" s="27">
        <f t="shared" si="40"/>
        <v>-282310.97287999967</v>
      </c>
      <c r="P129" s="27">
        <f t="shared" si="41"/>
        <v>282310.97287999967</v>
      </c>
    </row>
    <row r="130" spans="1:16">
      <c r="A130" s="30">
        <v>40452</v>
      </c>
      <c r="C130" s="6">
        <v>122</v>
      </c>
      <c r="D130" s="29">
        <f t="shared" si="32"/>
        <v>12608</v>
      </c>
      <c r="E130" s="29">
        <f t="shared" si="37"/>
        <v>1538176</v>
      </c>
      <c r="F130" s="29">
        <f t="shared" si="33"/>
        <v>-731324</v>
      </c>
      <c r="G130" s="34">
        <f>+Inputs!$D$3</f>
        <v>0.37951000000000001</v>
      </c>
      <c r="I130" s="27">
        <f t="shared" si="38"/>
        <v>2269500</v>
      </c>
      <c r="K130" s="27">
        <f t="shared" si="34"/>
        <v>12608</v>
      </c>
      <c r="L130" s="27">
        <f t="shared" si="39"/>
        <v>1538176</v>
      </c>
      <c r="M130" s="27">
        <f t="shared" si="35"/>
        <v>4784.8620799999999</v>
      </c>
      <c r="N130" s="27">
        <f t="shared" si="36"/>
        <v>4784.8620799999999</v>
      </c>
      <c r="O130" s="27">
        <f t="shared" si="40"/>
        <v>-277526.11079999967</v>
      </c>
      <c r="P130" s="27">
        <f t="shared" si="41"/>
        <v>277526.11079999967</v>
      </c>
    </row>
    <row r="131" spans="1:16">
      <c r="A131" s="31">
        <v>40483</v>
      </c>
      <c r="C131" s="6">
        <v>123</v>
      </c>
      <c r="D131" s="29">
        <f t="shared" si="32"/>
        <v>12608</v>
      </c>
      <c r="E131" s="29">
        <f t="shared" si="37"/>
        <v>1550784</v>
      </c>
      <c r="F131" s="29">
        <f t="shared" si="33"/>
        <v>-718716</v>
      </c>
      <c r="G131" s="34">
        <f>+Inputs!$D$3</f>
        <v>0.37951000000000001</v>
      </c>
      <c r="I131" s="27">
        <f t="shared" si="38"/>
        <v>2269500</v>
      </c>
      <c r="K131" s="27">
        <f t="shared" si="34"/>
        <v>12608</v>
      </c>
      <c r="L131" s="27">
        <f t="shared" si="39"/>
        <v>1550784</v>
      </c>
      <c r="M131" s="27">
        <f t="shared" si="35"/>
        <v>4784.8620799999999</v>
      </c>
      <c r="N131" s="27">
        <f t="shared" si="36"/>
        <v>4784.8620799999999</v>
      </c>
      <c r="O131" s="27">
        <f t="shared" si="40"/>
        <v>-272741.24871999968</v>
      </c>
      <c r="P131" s="27">
        <f t="shared" si="41"/>
        <v>272741.24871999968</v>
      </c>
    </row>
    <row r="132" spans="1:16">
      <c r="A132" s="30">
        <v>40513</v>
      </c>
      <c r="C132" s="6">
        <v>124</v>
      </c>
      <c r="D132" s="29">
        <f t="shared" si="32"/>
        <v>12608</v>
      </c>
      <c r="E132" s="29">
        <f t="shared" si="37"/>
        <v>1563392</v>
      </c>
      <c r="F132" s="29">
        <f t="shared" si="33"/>
        <v>-706108</v>
      </c>
      <c r="G132" s="34">
        <f>+Inputs!$D$3</f>
        <v>0.37951000000000001</v>
      </c>
      <c r="I132" s="27">
        <f t="shared" si="38"/>
        <v>2269500</v>
      </c>
      <c r="K132" s="27">
        <f t="shared" si="34"/>
        <v>12608</v>
      </c>
      <c r="L132" s="27">
        <f t="shared" si="39"/>
        <v>1563392</v>
      </c>
      <c r="M132" s="27">
        <f t="shared" si="35"/>
        <v>4784.8620799999999</v>
      </c>
      <c r="N132" s="27">
        <f t="shared" si="36"/>
        <v>4784.8620799999999</v>
      </c>
      <c r="O132" s="27">
        <f t="shared" si="40"/>
        <v>-267956.38663999969</v>
      </c>
      <c r="P132" s="27">
        <f t="shared" si="41"/>
        <v>267956.38663999969</v>
      </c>
    </row>
    <row r="133" spans="1:16">
      <c r="A133" s="31">
        <v>40544</v>
      </c>
      <c r="C133" s="6">
        <v>125</v>
      </c>
      <c r="D133" s="29">
        <f t="shared" si="32"/>
        <v>12608</v>
      </c>
      <c r="E133" s="29">
        <f t="shared" si="37"/>
        <v>1576000</v>
      </c>
      <c r="F133" s="29">
        <f t="shared" si="33"/>
        <v>-693500</v>
      </c>
      <c r="G133" s="34">
        <f>+Inputs!$D$3</f>
        <v>0.37951000000000001</v>
      </c>
      <c r="I133" s="27">
        <f t="shared" si="38"/>
        <v>2269500</v>
      </c>
      <c r="K133" s="27">
        <f t="shared" si="34"/>
        <v>12608</v>
      </c>
      <c r="L133" s="27">
        <f t="shared" si="39"/>
        <v>1576000</v>
      </c>
      <c r="M133" s="27">
        <f t="shared" si="35"/>
        <v>4784.8620799999999</v>
      </c>
      <c r="N133" s="27">
        <f t="shared" si="36"/>
        <v>4784.8620799999999</v>
      </c>
      <c r="O133" s="27">
        <f t="shared" si="40"/>
        <v>-263171.5245599997</v>
      </c>
      <c r="P133" s="27">
        <f t="shared" si="41"/>
        <v>263171.5245599997</v>
      </c>
    </row>
    <row r="134" spans="1:16">
      <c r="A134" s="30">
        <v>40575</v>
      </c>
      <c r="C134" s="6">
        <v>126</v>
      </c>
      <c r="D134" s="29">
        <f t="shared" si="32"/>
        <v>12608</v>
      </c>
      <c r="E134" s="29">
        <f t="shared" si="37"/>
        <v>1588608</v>
      </c>
      <c r="F134" s="29">
        <f t="shared" si="33"/>
        <v>-680892</v>
      </c>
      <c r="G134" s="34">
        <f>+Inputs!$D$3</f>
        <v>0.37951000000000001</v>
      </c>
      <c r="I134" s="27">
        <f t="shared" si="38"/>
        <v>2269500</v>
      </c>
      <c r="K134" s="27">
        <f t="shared" si="34"/>
        <v>12608</v>
      </c>
      <c r="L134" s="27">
        <f t="shared" si="39"/>
        <v>1588608</v>
      </c>
      <c r="M134" s="27">
        <f t="shared" si="35"/>
        <v>4784.8620799999999</v>
      </c>
      <c r="N134" s="27">
        <f t="shared" si="36"/>
        <v>4784.8620799999999</v>
      </c>
      <c r="O134" s="27">
        <f t="shared" si="40"/>
        <v>-258386.66247999971</v>
      </c>
      <c r="P134" s="27">
        <f t="shared" si="41"/>
        <v>258386.66247999971</v>
      </c>
    </row>
    <row r="135" spans="1:16">
      <c r="A135" s="31">
        <v>40603</v>
      </c>
      <c r="C135" s="6">
        <v>127</v>
      </c>
      <c r="D135" s="29">
        <f t="shared" si="32"/>
        <v>12608</v>
      </c>
      <c r="E135" s="29">
        <f t="shared" si="37"/>
        <v>1601216</v>
      </c>
      <c r="F135" s="29">
        <f t="shared" si="33"/>
        <v>-668284</v>
      </c>
      <c r="G135" s="34">
        <f>+Inputs!$D$3</f>
        <v>0.37951000000000001</v>
      </c>
      <c r="I135" s="27">
        <f t="shared" si="38"/>
        <v>2269500</v>
      </c>
      <c r="K135" s="27">
        <f t="shared" si="34"/>
        <v>12608</v>
      </c>
      <c r="L135" s="27">
        <f t="shared" si="39"/>
        <v>1601216</v>
      </c>
      <c r="M135" s="27">
        <f t="shared" si="35"/>
        <v>4784.8620799999999</v>
      </c>
      <c r="N135" s="27">
        <f t="shared" si="36"/>
        <v>4784.8620799999999</v>
      </c>
      <c r="O135" s="27">
        <f t="shared" si="40"/>
        <v>-253601.80039999972</v>
      </c>
      <c r="P135" s="27">
        <f t="shared" si="41"/>
        <v>253601.80039999972</v>
      </c>
    </row>
    <row r="136" spans="1:16">
      <c r="A136" s="30">
        <v>40634</v>
      </c>
      <c r="C136" s="6">
        <v>128</v>
      </c>
      <c r="D136" s="29">
        <f t="shared" si="32"/>
        <v>12608</v>
      </c>
      <c r="E136" s="29">
        <f t="shared" si="37"/>
        <v>1613824</v>
      </c>
      <c r="F136" s="29">
        <f t="shared" si="33"/>
        <v>-655676</v>
      </c>
      <c r="G136" s="34">
        <f>+Inputs!$D$3</f>
        <v>0.37951000000000001</v>
      </c>
      <c r="I136" s="27">
        <f t="shared" si="38"/>
        <v>2269500</v>
      </c>
      <c r="K136" s="27">
        <f t="shared" si="34"/>
        <v>12608</v>
      </c>
      <c r="L136" s="27">
        <f t="shared" si="39"/>
        <v>1613824</v>
      </c>
      <c r="M136" s="27">
        <f t="shared" si="35"/>
        <v>4784.8620799999999</v>
      </c>
      <c r="N136" s="27">
        <f t="shared" si="36"/>
        <v>4784.8620799999999</v>
      </c>
      <c r="O136" s="27">
        <f t="shared" si="40"/>
        <v>-248816.93831999972</v>
      </c>
      <c r="P136" s="27">
        <f t="shared" si="41"/>
        <v>248816.93831999972</v>
      </c>
    </row>
    <row r="137" spans="1:16">
      <c r="A137" s="31">
        <v>40664</v>
      </c>
      <c r="C137" s="6">
        <v>129</v>
      </c>
      <c r="D137" s="29">
        <f t="shared" ref="D137:D168" si="42">ROUND(-(+$B$9/180)*1,0)</f>
        <v>12608</v>
      </c>
      <c r="E137" s="29">
        <f t="shared" si="37"/>
        <v>1626432</v>
      </c>
      <c r="F137" s="29">
        <f t="shared" ref="F137:F168" si="43">$B$9+E137</f>
        <v>-643068</v>
      </c>
      <c r="G137" s="34">
        <f>+Inputs!$D$3</f>
        <v>0.37951000000000001</v>
      </c>
      <c r="I137" s="27">
        <f t="shared" si="38"/>
        <v>2269500</v>
      </c>
      <c r="K137" s="27">
        <f t="shared" ref="K137:K168" si="44">D137</f>
        <v>12608</v>
      </c>
      <c r="L137" s="27">
        <f t="shared" si="39"/>
        <v>1626432</v>
      </c>
      <c r="M137" s="27">
        <f t="shared" ref="M137:M168" si="45">K137*G137</f>
        <v>4784.8620799999999</v>
      </c>
      <c r="N137" s="27">
        <f t="shared" ref="N137:N168" si="46">M137-J137</f>
        <v>4784.8620799999999</v>
      </c>
      <c r="O137" s="27">
        <f t="shared" si="40"/>
        <v>-244032.07623999973</v>
      </c>
      <c r="P137" s="27">
        <f t="shared" si="41"/>
        <v>244032.07623999973</v>
      </c>
    </row>
    <row r="138" spans="1:16">
      <c r="A138" s="30">
        <v>40695</v>
      </c>
      <c r="C138" s="6">
        <v>130</v>
      </c>
      <c r="D138" s="29">
        <f t="shared" si="42"/>
        <v>12608</v>
      </c>
      <c r="E138" s="29">
        <f t="shared" ref="E138:E169" si="47">+E137+D138</f>
        <v>1639040</v>
      </c>
      <c r="F138" s="29">
        <f t="shared" si="43"/>
        <v>-630460</v>
      </c>
      <c r="G138" s="34">
        <f>+Inputs!$D$3</f>
        <v>0.37951000000000001</v>
      </c>
      <c r="I138" s="27">
        <f t="shared" ref="I138:I169" si="48">+I137+H138</f>
        <v>2269500</v>
      </c>
      <c r="K138" s="27">
        <f t="shared" si="44"/>
        <v>12608</v>
      </c>
      <c r="L138" s="27">
        <f t="shared" ref="L138:L169" si="49">+L137+K138</f>
        <v>1639040</v>
      </c>
      <c r="M138" s="27">
        <f t="shared" si="45"/>
        <v>4784.8620799999999</v>
      </c>
      <c r="N138" s="27">
        <f t="shared" si="46"/>
        <v>4784.8620799999999</v>
      </c>
      <c r="O138" s="27">
        <f t="shared" ref="O138:O169" si="50">+O137+N138</f>
        <v>-239247.21415999974</v>
      </c>
      <c r="P138" s="27">
        <f t="shared" ref="P138:P169" si="51">P137-N138</f>
        <v>239247.21415999974</v>
      </c>
    </row>
    <row r="139" spans="1:16">
      <c r="A139" s="31">
        <v>40725</v>
      </c>
      <c r="C139" s="6">
        <v>131</v>
      </c>
      <c r="D139" s="29">
        <f t="shared" si="42"/>
        <v>12608</v>
      </c>
      <c r="E139" s="29">
        <f t="shared" si="47"/>
        <v>1651648</v>
      </c>
      <c r="F139" s="29">
        <f t="shared" si="43"/>
        <v>-617852</v>
      </c>
      <c r="G139" s="34">
        <f>+Inputs!$D$3</f>
        <v>0.37951000000000001</v>
      </c>
      <c r="I139" s="27">
        <f t="shared" si="48"/>
        <v>2269500</v>
      </c>
      <c r="K139" s="27">
        <f t="shared" si="44"/>
        <v>12608</v>
      </c>
      <c r="L139" s="27">
        <f t="shared" si="49"/>
        <v>1651648</v>
      </c>
      <c r="M139" s="27">
        <f t="shared" si="45"/>
        <v>4784.8620799999999</v>
      </c>
      <c r="N139" s="27">
        <f t="shared" si="46"/>
        <v>4784.8620799999999</v>
      </c>
      <c r="O139" s="27">
        <f t="shared" si="50"/>
        <v>-234462.35207999975</v>
      </c>
      <c r="P139" s="27">
        <f t="shared" si="51"/>
        <v>234462.35207999975</v>
      </c>
    </row>
    <row r="140" spans="1:16">
      <c r="A140" s="30">
        <v>40756</v>
      </c>
      <c r="C140" s="6">
        <v>132</v>
      </c>
      <c r="D140" s="29">
        <f t="shared" si="42"/>
        <v>12608</v>
      </c>
      <c r="E140" s="29">
        <f t="shared" si="47"/>
        <v>1664256</v>
      </c>
      <c r="F140" s="29">
        <f t="shared" si="43"/>
        <v>-605244</v>
      </c>
      <c r="G140" s="34">
        <f>+Inputs!$D$3</f>
        <v>0.37951000000000001</v>
      </c>
      <c r="I140" s="27">
        <f t="shared" si="48"/>
        <v>2269500</v>
      </c>
      <c r="K140" s="27">
        <f t="shared" si="44"/>
        <v>12608</v>
      </c>
      <c r="L140" s="27">
        <f t="shared" si="49"/>
        <v>1664256</v>
      </c>
      <c r="M140" s="27">
        <f t="shared" si="45"/>
        <v>4784.8620799999999</v>
      </c>
      <c r="N140" s="27">
        <f t="shared" si="46"/>
        <v>4784.8620799999999</v>
      </c>
      <c r="O140" s="27">
        <f t="shared" si="50"/>
        <v>-229677.48999999976</v>
      </c>
      <c r="P140" s="27">
        <f t="shared" si="51"/>
        <v>229677.48999999976</v>
      </c>
    </row>
    <row r="141" spans="1:16">
      <c r="A141" s="31">
        <v>40787</v>
      </c>
      <c r="C141" s="6">
        <v>133</v>
      </c>
      <c r="D141" s="29">
        <f t="shared" si="42"/>
        <v>12608</v>
      </c>
      <c r="E141" s="29">
        <f t="shared" si="47"/>
        <v>1676864</v>
      </c>
      <c r="F141" s="29">
        <f t="shared" si="43"/>
        <v>-592636</v>
      </c>
      <c r="G141" s="34">
        <f>+Inputs!$D$3</f>
        <v>0.37951000000000001</v>
      </c>
      <c r="I141" s="27">
        <f t="shared" si="48"/>
        <v>2269500</v>
      </c>
      <c r="K141" s="27">
        <f t="shared" si="44"/>
        <v>12608</v>
      </c>
      <c r="L141" s="27">
        <f t="shared" si="49"/>
        <v>1676864</v>
      </c>
      <c r="M141" s="27">
        <f t="shared" si="45"/>
        <v>4784.8620799999999</v>
      </c>
      <c r="N141" s="27">
        <f t="shared" si="46"/>
        <v>4784.8620799999999</v>
      </c>
      <c r="O141" s="27">
        <f t="shared" si="50"/>
        <v>-224892.62791999977</v>
      </c>
      <c r="P141" s="27">
        <f t="shared" si="51"/>
        <v>224892.62791999977</v>
      </c>
    </row>
    <row r="142" spans="1:16">
      <c r="A142" s="30">
        <v>40817</v>
      </c>
      <c r="C142" s="6">
        <v>134</v>
      </c>
      <c r="D142" s="29">
        <f t="shared" si="42"/>
        <v>12608</v>
      </c>
      <c r="E142" s="29">
        <f t="shared" si="47"/>
        <v>1689472</v>
      </c>
      <c r="F142" s="29">
        <f t="shared" si="43"/>
        <v>-580028</v>
      </c>
      <c r="G142" s="34">
        <f>+Inputs!$D$3</f>
        <v>0.37951000000000001</v>
      </c>
      <c r="I142" s="27">
        <f t="shared" si="48"/>
        <v>2269500</v>
      </c>
      <c r="K142" s="27">
        <f t="shared" si="44"/>
        <v>12608</v>
      </c>
      <c r="L142" s="27">
        <f t="shared" si="49"/>
        <v>1689472</v>
      </c>
      <c r="M142" s="27">
        <f t="shared" si="45"/>
        <v>4784.8620799999999</v>
      </c>
      <c r="N142" s="27">
        <f t="shared" si="46"/>
        <v>4784.8620799999999</v>
      </c>
      <c r="O142" s="27">
        <f t="shared" si="50"/>
        <v>-220107.76583999977</v>
      </c>
      <c r="P142" s="27">
        <f t="shared" si="51"/>
        <v>220107.76583999977</v>
      </c>
    </row>
    <row r="143" spans="1:16">
      <c r="A143" s="31">
        <v>40848</v>
      </c>
      <c r="C143" s="6">
        <v>135</v>
      </c>
      <c r="D143" s="29">
        <f t="shared" si="42"/>
        <v>12608</v>
      </c>
      <c r="E143" s="29">
        <f t="shared" si="47"/>
        <v>1702080</v>
      </c>
      <c r="F143" s="29">
        <f t="shared" si="43"/>
        <v>-567420</v>
      </c>
      <c r="G143" s="34">
        <f>+Inputs!$D$3</f>
        <v>0.37951000000000001</v>
      </c>
      <c r="I143" s="27">
        <f t="shared" si="48"/>
        <v>2269500</v>
      </c>
      <c r="K143" s="27">
        <f t="shared" si="44"/>
        <v>12608</v>
      </c>
      <c r="L143" s="27">
        <f t="shared" si="49"/>
        <v>1702080</v>
      </c>
      <c r="M143" s="27">
        <f t="shared" si="45"/>
        <v>4784.8620799999999</v>
      </c>
      <c r="N143" s="27">
        <f t="shared" si="46"/>
        <v>4784.8620799999999</v>
      </c>
      <c r="O143" s="27">
        <f t="shared" si="50"/>
        <v>-215322.90375999978</v>
      </c>
      <c r="P143" s="27">
        <f t="shared" si="51"/>
        <v>215322.90375999978</v>
      </c>
    </row>
    <row r="144" spans="1:16">
      <c r="A144" s="30">
        <v>40878</v>
      </c>
      <c r="C144" s="6">
        <v>136</v>
      </c>
      <c r="D144" s="29">
        <f t="shared" si="42"/>
        <v>12608</v>
      </c>
      <c r="E144" s="29">
        <f t="shared" si="47"/>
        <v>1714688</v>
      </c>
      <c r="F144" s="29">
        <f t="shared" si="43"/>
        <v>-554812</v>
      </c>
      <c r="G144" s="34">
        <f>+Inputs!$D$3</f>
        <v>0.37951000000000001</v>
      </c>
      <c r="I144" s="27">
        <f t="shared" si="48"/>
        <v>2269500</v>
      </c>
      <c r="K144" s="27">
        <f t="shared" si="44"/>
        <v>12608</v>
      </c>
      <c r="L144" s="27">
        <f t="shared" si="49"/>
        <v>1714688</v>
      </c>
      <c r="M144" s="27">
        <f t="shared" si="45"/>
        <v>4784.8620799999999</v>
      </c>
      <c r="N144" s="27">
        <f t="shared" si="46"/>
        <v>4784.8620799999999</v>
      </c>
      <c r="O144" s="27">
        <f t="shared" si="50"/>
        <v>-210538.04167999979</v>
      </c>
      <c r="P144" s="27">
        <f t="shared" si="51"/>
        <v>210538.04167999979</v>
      </c>
    </row>
    <row r="145" spans="1:16">
      <c r="A145" s="31">
        <v>40909</v>
      </c>
      <c r="C145" s="6">
        <v>137</v>
      </c>
      <c r="D145" s="29">
        <f t="shared" si="42"/>
        <v>12608</v>
      </c>
      <c r="E145" s="29">
        <f t="shared" si="47"/>
        <v>1727296</v>
      </c>
      <c r="F145" s="29">
        <f t="shared" si="43"/>
        <v>-542204</v>
      </c>
      <c r="G145" s="34">
        <f>+Inputs!$D$3</f>
        <v>0.37951000000000001</v>
      </c>
      <c r="I145" s="27">
        <f t="shared" si="48"/>
        <v>2269500</v>
      </c>
      <c r="K145" s="27">
        <f t="shared" si="44"/>
        <v>12608</v>
      </c>
      <c r="L145" s="27">
        <f t="shared" si="49"/>
        <v>1727296</v>
      </c>
      <c r="M145" s="27">
        <f t="shared" si="45"/>
        <v>4784.8620799999999</v>
      </c>
      <c r="N145" s="27">
        <f t="shared" si="46"/>
        <v>4784.8620799999999</v>
      </c>
      <c r="O145" s="27">
        <f t="shared" si="50"/>
        <v>-205753.1795999998</v>
      </c>
      <c r="P145" s="27">
        <f t="shared" si="51"/>
        <v>205753.1795999998</v>
      </c>
    </row>
    <row r="146" spans="1:16">
      <c r="A146" s="30">
        <v>40940</v>
      </c>
      <c r="C146" s="6">
        <v>138</v>
      </c>
      <c r="D146" s="29">
        <f t="shared" si="42"/>
        <v>12608</v>
      </c>
      <c r="E146" s="29">
        <f t="shared" si="47"/>
        <v>1739904</v>
      </c>
      <c r="F146" s="29">
        <f t="shared" si="43"/>
        <v>-529596</v>
      </c>
      <c r="G146" s="34">
        <f>+Inputs!$D$3</f>
        <v>0.37951000000000001</v>
      </c>
      <c r="I146" s="27">
        <f t="shared" si="48"/>
        <v>2269500</v>
      </c>
      <c r="K146" s="27">
        <f t="shared" si="44"/>
        <v>12608</v>
      </c>
      <c r="L146" s="27">
        <f t="shared" si="49"/>
        <v>1739904</v>
      </c>
      <c r="M146" s="27">
        <f t="shared" si="45"/>
        <v>4784.8620799999999</v>
      </c>
      <c r="N146" s="27">
        <f t="shared" si="46"/>
        <v>4784.8620799999999</v>
      </c>
      <c r="O146" s="27">
        <f t="shared" si="50"/>
        <v>-200968.31751999981</v>
      </c>
      <c r="P146" s="27">
        <f t="shared" si="51"/>
        <v>200968.31751999981</v>
      </c>
    </row>
    <row r="147" spans="1:16">
      <c r="A147" s="31">
        <v>40969</v>
      </c>
      <c r="C147" s="6">
        <v>139</v>
      </c>
      <c r="D147" s="29">
        <f t="shared" si="42"/>
        <v>12608</v>
      </c>
      <c r="E147" s="29">
        <f t="shared" si="47"/>
        <v>1752512</v>
      </c>
      <c r="F147" s="29">
        <f t="shared" si="43"/>
        <v>-516988</v>
      </c>
      <c r="G147" s="34">
        <f>+Inputs!$D$3</f>
        <v>0.37951000000000001</v>
      </c>
      <c r="I147" s="27">
        <f t="shared" si="48"/>
        <v>2269500</v>
      </c>
      <c r="K147" s="27">
        <f t="shared" si="44"/>
        <v>12608</v>
      </c>
      <c r="L147" s="27">
        <f t="shared" si="49"/>
        <v>1752512</v>
      </c>
      <c r="M147" s="27">
        <f t="shared" si="45"/>
        <v>4784.8620799999999</v>
      </c>
      <c r="N147" s="27">
        <f t="shared" si="46"/>
        <v>4784.8620799999999</v>
      </c>
      <c r="O147" s="27">
        <f t="shared" si="50"/>
        <v>-196183.45543999982</v>
      </c>
      <c r="P147" s="27">
        <f t="shared" si="51"/>
        <v>196183.45543999982</v>
      </c>
    </row>
    <row r="148" spans="1:16">
      <c r="A148" s="30">
        <v>41000</v>
      </c>
      <c r="C148" s="6">
        <v>140</v>
      </c>
      <c r="D148" s="29">
        <f t="shared" si="42"/>
        <v>12608</v>
      </c>
      <c r="E148" s="29">
        <f t="shared" si="47"/>
        <v>1765120</v>
      </c>
      <c r="F148" s="29">
        <f t="shared" si="43"/>
        <v>-504380</v>
      </c>
      <c r="G148" s="34">
        <f>+Inputs!$D$3</f>
        <v>0.37951000000000001</v>
      </c>
      <c r="I148" s="27">
        <f t="shared" si="48"/>
        <v>2269500</v>
      </c>
      <c r="K148" s="27">
        <f t="shared" si="44"/>
        <v>12608</v>
      </c>
      <c r="L148" s="27">
        <f t="shared" si="49"/>
        <v>1765120</v>
      </c>
      <c r="M148" s="27">
        <f t="shared" si="45"/>
        <v>4784.8620799999999</v>
      </c>
      <c r="N148" s="27">
        <f t="shared" si="46"/>
        <v>4784.8620799999999</v>
      </c>
      <c r="O148" s="27">
        <f t="shared" si="50"/>
        <v>-191398.59335999982</v>
      </c>
      <c r="P148" s="27">
        <f t="shared" si="51"/>
        <v>191398.59335999982</v>
      </c>
    </row>
    <row r="149" spans="1:16">
      <c r="A149" s="31">
        <v>41030</v>
      </c>
      <c r="C149" s="6">
        <v>141</v>
      </c>
      <c r="D149" s="29">
        <f t="shared" si="42"/>
        <v>12608</v>
      </c>
      <c r="E149" s="29">
        <f t="shared" si="47"/>
        <v>1777728</v>
      </c>
      <c r="F149" s="29">
        <f t="shared" si="43"/>
        <v>-491772</v>
      </c>
      <c r="G149" s="34">
        <f>+Inputs!$D$3</f>
        <v>0.37951000000000001</v>
      </c>
      <c r="I149" s="27">
        <f t="shared" si="48"/>
        <v>2269500</v>
      </c>
      <c r="K149" s="27">
        <f t="shared" si="44"/>
        <v>12608</v>
      </c>
      <c r="L149" s="27">
        <f t="shared" si="49"/>
        <v>1777728</v>
      </c>
      <c r="M149" s="27">
        <f t="shared" si="45"/>
        <v>4784.8620799999999</v>
      </c>
      <c r="N149" s="27">
        <f t="shared" si="46"/>
        <v>4784.8620799999999</v>
      </c>
      <c r="O149" s="27">
        <f t="shared" si="50"/>
        <v>-186613.73127999983</v>
      </c>
      <c r="P149" s="27">
        <f t="shared" si="51"/>
        <v>186613.73127999983</v>
      </c>
    </row>
    <row r="150" spans="1:16">
      <c r="A150" s="30">
        <v>41061</v>
      </c>
      <c r="C150" s="6">
        <v>142</v>
      </c>
      <c r="D150" s="29">
        <f t="shared" si="42"/>
        <v>12608</v>
      </c>
      <c r="E150" s="29">
        <f t="shared" si="47"/>
        <v>1790336</v>
      </c>
      <c r="F150" s="29">
        <f t="shared" si="43"/>
        <v>-479164</v>
      </c>
      <c r="G150" s="34">
        <f>+Inputs!$D$3</f>
        <v>0.37951000000000001</v>
      </c>
      <c r="I150" s="27">
        <f t="shared" si="48"/>
        <v>2269500</v>
      </c>
      <c r="K150" s="27">
        <f t="shared" si="44"/>
        <v>12608</v>
      </c>
      <c r="L150" s="27">
        <f t="shared" si="49"/>
        <v>1790336</v>
      </c>
      <c r="M150" s="27">
        <f t="shared" si="45"/>
        <v>4784.8620799999999</v>
      </c>
      <c r="N150" s="27">
        <f t="shared" si="46"/>
        <v>4784.8620799999999</v>
      </c>
      <c r="O150" s="27">
        <f t="shared" si="50"/>
        <v>-181828.86919999984</v>
      </c>
      <c r="P150" s="27">
        <f t="shared" si="51"/>
        <v>181828.86919999984</v>
      </c>
    </row>
    <row r="151" spans="1:16">
      <c r="A151" s="31">
        <v>41091</v>
      </c>
      <c r="C151" s="6">
        <v>143</v>
      </c>
      <c r="D151" s="29">
        <f t="shared" si="42"/>
        <v>12608</v>
      </c>
      <c r="E151" s="29">
        <f t="shared" si="47"/>
        <v>1802944</v>
      </c>
      <c r="F151" s="29">
        <f t="shared" si="43"/>
        <v>-466556</v>
      </c>
      <c r="G151" s="34">
        <f>+Inputs!$D$3</f>
        <v>0.37951000000000001</v>
      </c>
      <c r="I151" s="27">
        <f t="shared" si="48"/>
        <v>2269500</v>
      </c>
      <c r="K151" s="27">
        <f t="shared" si="44"/>
        <v>12608</v>
      </c>
      <c r="L151" s="27">
        <f t="shared" si="49"/>
        <v>1802944</v>
      </c>
      <c r="M151" s="27">
        <f t="shared" si="45"/>
        <v>4784.8620799999999</v>
      </c>
      <c r="N151" s="27">
        <f t="shared" si="46"/>
        <v>4784.8620799999999</v>
      </c>
      <c r="O151" s="27">
        <f t="shared" si="50"/>
        <v>-177044.00711999985</v>
      </c>
      <c r="P151" s="27">
        <f t="shared" si="51"/>
        <v>177044.00711999985</v>
      </c>
    </row>
    <row r="152" spans="1:16">
      <c r="A152" s="30">
        <v>41122</v>
      </c>
      <c r="C152" s="6">
        <v>144</v>
      </c>
      <c r="D152" s="29">
        <f t="shared" si="42"/>
        <v>12608</v>
      </c>
      <c r="E152" s="29">
        <f t="shared" si="47"/>
        <v>1815552</v>
      </c>
      <c r="F152" s="29">
        <f t="shared" si="43"/>
        <v>-453948</v>
      </c>
      <c r="G152" s="34">
        <f>+Inputs!$D$3</f>
        <v>0.37951000000000001</v>
      </c>
      <c r="I152" s="27">
        <f t="shared" si="48"/>
        <v>2269500</v>
      </c>
      <c r="K152" s="27">
        <f t="shared" si="44"/>
        <v>12608</v>
      </c>
      <c r="L152" s="27">
        <f t="shared" si="49"/>
        <v>1815552</v>
      </c>
      <c r="M152" s="27">
        <f t="shared" si="45"/>
        <v>4784.8620799999999</v>
      </c>
      <c r="N152" s="27">
        <f t="shared" si="46"/>
        <v>4784.8620799999999</v>
      </c>
      <c r="O152" s="27">
        <f t="shared" si="50"/>
        <v>-172259.14503999986</v>
      </c>
      <c r="P152" s="27">
        <f t="shared" si="51"/>
        <v>172259.14503999986</v>
      </c>
    </row>
    <row r="153" spans="1:16">
      <c r="A153" s="31">
        <v>41153</v>
      </c>
      <c r="C153" s="6">
        <v>145</v>
      </c>
      <c r="D153" s="29">
        <f t="shared" si="42"/>
        <v>12608</v>
      </c>
      <c r="E153" s="29">
        <f t="shared" si="47"/>
        <v>1828160</v>
      </c>
      <c r="F153" s="29">
        <f t="shared" si="43"/>
        <v>-441340</v>
      </c>
      <c r="G153" s="34">
        <f>+Inputs!$D$3</f>
        <v>0.37951000000000001</v>
      </c>
      <c r="I153" s="27">
        <f t="shared" si="48"/>
        <v>2269500</v>
      </c>
      <c r="K153" s="27">
        <f t="shared" si="44"/>
        <v>12608</v>
      </c>
      <c r="L153" s="27">
        <f t="shared" si="49"/>
        <v>1828160</v>
      </c>
      <c r="M153" s="27">
        <f t="shared" si="45"/>
        <v>4784.8620799999999</v>
      </c>
      <c r="N153" s="27">
        <f t="shared" si="46"/>
        <v>4784.8620799999999</v>
      </c>
      <c r="O153" s="27">
        <f t="shared" si="50"/>
        <v>-167474.28295999987</v>
      </c>
      <c r="P153" s="27">
        <f t="shared" si="51"/>
        <v>167474.28295999987</v>
      </c>
    </row>
    <row r="154" spans="1:16">
      <c r="A154" s="30">
        <v>41183</v>
      </c>
      <c r="C154" s="6">
        <v>146</v>
      </c>
      <c r="D154" s="29">
        <f t="shared" si="42"/>
        <v>12608</v>
      </c>
      <c r="E154" s="29">
        <f t="shared" si="47"/>
        <v>1840768</v>
      </c>
      <c r="F154" s="29">
        <f t="shared" si="43"/>
        <v>-428732</v>
      </c>
      <c r="G154" s="34">
        <f>+Inputs!$D$3</f>
        <v>0.37951000000000001</v>
      </c>
      <c r="I154" s="27">
        <f t="shared" si="48"/>
        <v>2269500</v>
      </c>
      <c r="K154" s="27">
        <f t="shared" si="44"/>
        <v>12608</v>
      </c>
      <c r="L154" s="27">
        <f t="shared" si="49"/>
        <v>1840768</v>
      </c>
      <c r="M154" s="27">
        <f t="shared" si="45"/>
        <v>4784.8620799999999</v>
      </c>
      <c r="N154" s="27">
        <f t="shared" si="46"/>
        <v>4784.8620799999999</v>
      </c>
      <c r="O154" s="27">
        <f t="shared" si="50"/>
        <v>-162689.42087999987</v>
      </c>
      <c r="P154" s="27">
        <f t="shared" si="51"/>
        <v>162689.42087999987</v>
      </c>
    </row>
    <row r="155" spans="1:16">
      <c r="A155" s="31">
        <v>41214</v>
      </c>
      <c r="C155" s="6">
        <v>147</v>
      </c>
      <c r="D155" s="29">
        <f t="shared" si="42"/>
        <v>12608</v>
      </c>
      <c r="E155" s="29">
        <f t="shared" si="47"/>
        <v>1853376</v>
      </c>
      <c r="F155" s="29">
        <f t="shared" si="43"/>
        <v>-416124</v>
      </c>
      <c r="G155" s="34">
        <f>+Inputs!$D$3</f>
        <v>0.37951000000000001</v>
      </c>
      <c r="I155" s="27">
        <f t="shared" si="48"/>
        <v>2269500</v>
      </c>
      <c r="K155" s="27">
        <f t="shared" si="44"/>
        <v>12608</v>
      </c>
      <c r="L155" s="27">
        <f t="shared" si="49"/>
        <v>1853376</v>
      </c>
      <c r="M155" s="27">
        <f t="shared" si="45"/>
        <v>4784.8620799999999</v>
      </c>
      <c r="N155" s="27">
        <f t="shared" si="46"/>
        <v>4784.8620799999999</v>
      </c>
      <c r="O155" s="27">
        <f t="shared" si="50"/>
        <v>-157904.55879999988</v>
      </c>
      <c r="P155" s="27">
        <f t="shared" si="51"/>
        <v>157904.55879999988</v>
      </c>
    </row>
    <row r="156" spans="1:16">
      <c r="A156" s="30">
        <v>41244</v>
      </c>
      <c r="C156" s="6">
        <v>148</v>
      </c>
      <c r="D156" s="29">
        <f t="shared" si="42"/>
        <v>12608</v>
      </c>
      <c r="E156" s="29">
        <f t="shared" si="47"/>
        <v>1865984</v>
      </c>
      <c r="F156" s="29">
        <f t="shared" si="43"/>
        <v>-403516</v>
      </c>
      <c r="G156" s="34">
        <f>+Inputs!$D$3</f>
        <v>0.37951000000000001</v>
      </c>
      <c r="I156" s="27">
        <f t="shared" si="48"/>
        <v>2269500</v>
      </c>
      <c r="K156" s="27">
        <f t="shared" si="44"/>
        <v>12608</v>
      </c>
      <c r="L156" s="27">
        <f t="shared" si="49"/>
        <v>1865984</v>
      </c>
      <c r="M156" s="27">
        <f t="shared" si="45"/>
        <v>4784.8620799999999</v>
      </c>
      <c r="N156" s="27">
        <f t="shared" si="46"/>
        <v>4784.8620799999999</v>
      </c>
      <c r="O156" s="27">
        <f t="shared" si="50"/>
        <v>-153119.69671999989</v>
      </c>
      <c r="P156" s="27">
        <f t="shared" si="51"/>
        <v>153119.69671999989</v>
      </c>
    </row>
    <row r="157" spans="1:16">
      <c r="A157" s="31">
        <v>41275</v>
      </c>
      <c r="C157" s="6">
        <v>149</v>
      </c>
      <c r="D157" s="29">
        <f t="shared" si="42"/>
        <v>12608</v>
      </c>
      <c r="E157" s="29">
        <f t="shared" si="47"/>
        <v>1878592</v>
      </c>
      <c r="F157" s="29">
        <f t="shared" si="43"/>
        <v>-390908</v>
      </c>
      <c r="G157" s="34">
        <f>+Inputs!$D$3</f>
        <v>0.37951000000000001</v>
      </c>
      <c r="I157" s="27">
        <f t="shared" si="48"/>
        <v>2269500</v>
      </c>
      <c r="K157" s="27">
        <f t="shared" si="44"/>
        <v>12608</v>
      </c>
      <c r="L157" s="27">
        <f t="shared" si="49"/>
        <v>1878592</v>
      </c>
      <c r="M157" s="27">
        <f t="shared" si="45"/>
        <v>4784.8620799999999</v>
      </c>
      <c r="N157" s="27">
        <f t="shared" si="46"/>
        <v>4784.8620799999999</v>
      </c>
      <c r="O157" s="27">
        <f t="shared" si="50"/>
        <v>-148334.8346399999</v>
      </c>
      <c r="P157" s="27">
        <f t="shared" si="51"/>
        <v>148334.8346399999</v>
      </c>
    </row>
    <row r="158" spans="1:16">
      <c r="A158" s="30">
        <v>41306</v>
      </c>
      <c r="C158" s="6">
        <v>150</v>
      </c>
      <c r="D158" s="29">
        <f t="shared" si="42"/>
        <v>12608</v>
      </c>
      <c r="E158" s="29">
        <f t="shared" si="47"/>
        <v>1891200</v>
      </c>
      <c r="F158" s="29">
        <f t="shared" si="43"/>
        <v>-378300</v>
      </c>
      <c r="G158" s="34">
        <f>+Inputs!$D$3</f>
        <v>0.37951000000000001</v>
      </c>
      <c r="I158" s="27">
        <f t="shared" si="48"/>
        <v>2269500</v>
      </c>
      <c r="K158" s="27">
        <f t="shared" si="44"/>
        <v>12608</v>
      </c>
      <c r="L158" s="27">
        <f t="shared" si="49"/>
        <v>1891200</v>
      </c>
      <c r="M158" s="27">
        <f t="shared" si="45"/>
        <v>4784.8620799999999</v>
      </c>
      <c r="N158" s="27">
        <f t="shared" si="46"/>
        <v>4784.8620799999999</v>
      </c>
      <c r="O158" s="27">
        <f t="shared" si="50"/>
        <v>-143549.97255999991</v>
      </c>
      <c r="P158" s="27">
        <f t="shared" si="51"/>
        <v>143549.97255999991</v>
      </c>
    </row>
    <row r="159" spans="1:16">
      <c r="A159" s="31">
        <v>41334</v>
      </c>
      <c r="C159" s="6">
        <v>151</v>
      </c>
      <c r="D159" s="29">
        <f t="shared" si="42"/>
        <v>12608</v>
      </c>
      <c r="E159" s="29">
        <f t="shared" si="47"/>
        <v>1903808</v>
      </c>
      <c r="F159" s="29">
        <f t="shared" si="43"/>
        <v>-365692</v>
      </c>
      <c r="G159" s="34">
        <f>+Inputs!$D$3</f>
        <v>0.37951000000000001</v>
      </c>
      <c r="I159" s="27">
        <f t="shared" si="48"/>
        <v>2269500</v>
      </c>
      <c r="K159" s="27">
        <f t="shared" si="44"/>
        <v>12608</v>
      </c>
      <c r="L159" s="27">
        <f t="shared" si="49"/>
        <v>1903808</v>
      </c>
      <c r="M159" s="27">
        <f t="shared" si="45"/>
        <v>4784.8620799999999</v>
      </c>
      <c r="N159" s="27">
        <f t="shared" si="46"/>
        <v>4784.8620799999999</v>
      </c>
      <c r="O159" s="27">
        <f t="shared" si="50"/>
        <v>-138765.11047999992</v>
      </c>
      <c r="P159" s="27">
        <f t="shared" si="51"/>
        <v>138765.11047999992</v>
      </c>
    </row>
    <row r="160" spans="1:16">
      <c r="A160" s="30">
        <v>41365</v>
      </c>
      <c r="C160" s="6">
        <v>152</v>
      </c>
      <c r="D160" s="29">
        <f t="shared" si="42"/>
        <v>12608</v>
      </c>
      <c r="E160" s="29">
        <f t="shared" si="47"/>
        <v>1916416</v>
      </c>
      <c r="F160" s="29">
        <f t="shared" si="43"/>
        <v>-353084</v>
      </c>
      <c r="G160" s="34">
        <f>+Inputs!$D$3</f>
        <v>0.37951000000000001</v>
      </c>
      <c r="I160" s="27">
        <f t="shared" si="48"/>
        <v>2269500</v>
      </c>
      <c r="K160" s="27">
        <f t="shared" si="44"/>
        <v>12608</v>
      </c>
      <c r="L160" s="27">
        <f t="shared" si="49"/>
        <v>1916416</v>
      </c>
      <c r="M160" s="27">
        <f t="shared" si="45"/>
        <v>4784.8620799999999</v>
      </c>
      <c r="N160" s="27">
        <f t="shared" si="46"/>
        <v>4784.8620799999999</v>
      </c>
      <c r="O160" s="27">
        <f t="shared" si="50"/>
        <v>-133980.24839999992</v>
      </c>
      <c r="P160" s="27">
        <f t="shared" si="51"/>
        <v>133980.24839999992</v>
      </c>
    </row>
    <row r="161" spans="1:16">
      <c r="A161" s="31">
        <v>41395</v>
      </c>
      <c r="C161" s="6">
        <v>153</v>
      </c>
      <c r="D161" s="29">
        <f t="shared" si="42"/>
        <v>12608</v>
      </c>
      <c r="E161" s="29">
        <f t="shared" si="47"/>
        <v>1929024</v>
      </c>
      <c r="F161" s="29">
        <f t="shared" si="43"/>
        <v>-340476</v>
      </c>
      <c r="G161" s="34">
        <f>+Inputs!$D$3</f>
        <v>0.37951000000000001</v>
      </c>
      <c r="I161" s="27">
        <f t="shared" si="48"/>
        <v>2269500</v>
      </c>
      <c r="K161" s="27">
        <f t="shared" si="44"/>
        <v>12608</v>
      </c>
      <c r="L161" s="27">
        <f t="shared" si="49"/>
        <v>1929024</v>
      </c>
      <c r="M161" s="27">
        <f t="shared" si="45"/>
        <v>4784.8620799999999</v>
      </c>
      <c r="N161" s="27">
        <f t="shared" si="46"/>
        <v>4784.8620799999999</v>
      </c>
      <c r="O161" s="27">
        <f t="shared" si="50"/>
        <v>-129195.38631999992</v>
      </c>
      <c r="P161" s="27">
        <f t="shared" si="51"/>
        <v>129195.38631999992</v>
      </c>
    </row>
    <row r="162" spans="1:16">
      <c r="A162" s="30">
        <v>41426</v>
      </c>
      <c r="C162" s="6">
        <v>154</v>
      </c>
      <c r="D162" s="29">
        <f t="shared" si="42"/>
        <v>12608</v>
      </c>
      <c r="E162" s="29">
        <f t="shared" si="47"/>
        <v>1941632</v>
      </c>
      <c r="F162" s="29">
        <f t="shared" si="43"/>
        <v>-327868</v>
      </c>
      <c r="G162" s="34">
        <f>+Inputs!$D$3</f>
        <v>0.37951000000000001</v>
      </c>
      <c r="I162" s="27">
        <f t="shared" si="48"/>
        <v>2269500</v>
      </c>
      <c r="K162" s="27">
        <f t="shared" si="44"/>
        <v>12608</v>
      </c>
      <c r="L162" s="27">
        <f t="shared" si="49"/>
        <v>1941632</v>
      </c>
      <c r="M162" s="27">
        <f t="shared" si="45"/>
        <v>4784.8620799999999</v>
      </c>
      <c r="N162" s="27">
        <f t="shared" si="46"/>
        <v>4784.8620799999999</v>
      </c>
      <c r="O162" s="27">
        <f t="shared" si="50"/>
        <v>-124410.52423999991</v>
      </c>
      <c r="P162" s="27">
        <f t="shared" si="51"/>
        <v>124410.52423999991</v>
      </c>
    </row>
    <row r="163" spans="1:16">
      <c r="A163" s="31">
        <v>41456</v>
      </c>
      <c r="C163" s="6">
        <v>155</v>
      </c>
      <c r="D163" s="29">
        <f t="shared" si="42"/>
        <v>12608</v>
      </c>
      <c r="E163" s="29">
        <f t="shared" si="47"/>
        <v>1954240</v>
      </c>
      <c r="F163" s="29">
        <f t="shared" si="43"/>
        <v>-315260</v>
      </c>
      <c r="G163" s="34">
        <f>+Inputs!$D$3</f>
        <v>0.37951000000000001</v>
      </c>
      <c r="I163" s="27">
        <f t="shared" si="48"/>
        <v>2269500</v>
      </c>
      <c r="K163" s="27">
        <f t="shared" si="44"/>
        <v>12608</v>
      </c>
      <c r="L163" s="27">
        <f t="shared" si="49"/>
        <v>1954240</v>
      </c>
      <c r="M163" s="27">
        <f t="shared" si="45"/>
        <v>4784.8620799999999</v>
      </c>
      <c r="N163" s="27">
        <f t="shared" si="46"/>
        <v>4784.8620799999999</v>
      </c>
      <c r="O163" s="27">
        <f t="shared" si="50"/>
        <v>-119625.66215999991</v>
      </c>
      <c r="P163" s="27">
        <f t="shared" si="51"/>
        <v>119625.66215999991</v>
      </c>
    </row>
    <row r="164" spans="1:16">
      <c r="A164" s="30">
        <v>41487</v>
      </c>
      <c r="C164" s="6">
        <v>156</v>
      </c>
      <c r="D164" s="29">
        <f t="shared" si="42"/>
        <v>12608</v>
      </c>
      <c r="E164" s="29">
        <f t="shared" si="47"/>
        <v>1966848</v>
      </c>
      <c r="F164" s="29">
        <f t="shared" si="43"/>
        <v>-302652</v>
      </c>
      <c r="G164" s="34">
        <f>+Inputs!$D$3</f>
        <v>0.37951000000000001</v>
      </c>
      <c r="I164" s="27">
        <f t="shared" si="48"/>
        <v>2269500</v>
      </c>
      <c r="K164" s="27">
        <f t="shared" si="44"/>
        <v>12608</v>
      </c>
      <c r="L164" s="27">
        <f t="shared" si="49"/>
        <v>1966848</v>
      </c>
      <c r="M164" s="27">
        <f t="shared" si="45"/>
        <v>4784.8620799999999</v>
      </c>
      <c r="N164" s="27">
        <f t="shared" si="46"/>
        <v>4784.8620799999999</v>
      </c>
      <c r="O164" s="27">
        <f t="shared" si="50"/>
        <v>-114840.8000799999</v>
      </c>
      <c r="P164" s="27">
        <f t="shared" si="51"/>
        <v>114840.8000799999</v>
      </c>
    </row>
    <row r="165" spans="1:16">
      <c r="A165" s="31">
        <v>41518</v>
      </c>
      <c r="C165" s="6">
        <v>157</v>
      </c>
      <c r="D165" s="29">
        <f t="shared" si="42"/>
        <v>12608</v>
      </c>
      <c r="E165" s="29">
        <f t="shared" si="47"/>
        <v>1979456</v>
      </c>
      <c r="F165" s="29">
        <f t="shared" si="43"/>
        <v>-290044</v>
      </c>
      <c r="G165" s="34">
        <f>+Inputs!$D$3</f>
        <v>0.37951000000000001</v>
      </c>
      <c r="I165" s="27">
        <f t="shared" si="48"/>
        <v>2269500</v>
      </c>
      <c r="K165" s="27">
        <f t="shared" si="44"/>
        <v>12608</v>
      </c>
      <c r="L165" s="27">
        <f t="shared" si="49"/>
        <v>1979456</v>
      </c>
      <c r="M165" s="27">
        <f t="shared" si="45"/>
        <v>4784.8620799999999</v>
      </c>
      <c r="N165" s="27">
        <f t="shared" si="46"/>
        <v>4784.8620799999999</v>
      </c>
      <c r="O165" s="27">
        <f t="shared" si="50"/>
        <v>-110055.93799999989</v>
      </c>
      <c r="P165" s="27">
        <f t="shared" si="51"/>
        <v>110055.93799999989</v>
      </c>
    </row>
    <row r="166" spans="1:16">
      <c r="A166" s="30">
        <v>41548</v>
      </c>
      <c r="C166" s="6">
        <v>158</v>
      </c>
      <c r="D166" s="29">
        <f t="shared" si="42"/>
        <v>12608</v>
      </c>
      <c r="E166" s="29">
        <f t="shared" si="47"/>
        <v>1992064</v>
      </c>
      <c r="F166" s="29">
        <f t="shared" si="43"/>
        <v>-277436</v>
      </c>
      <c r="G166" s="34">
        <f>+Inputs!$D$3</f>
        <v>0.37951000000000001</v>
      </c>
      <c r="I166" s="27">
        <f t="shared" si="48"/>
        <v>2269500</v>
      </c>
      <c r="K166" s="27">
        <f t="shared" si="44"/>
        <v>12608</v>
      </c>
      <c r="L166" s="27">
        <f t="shared" si="49"/>
        <v>1992064</v>
      </c>
      <c r="M166" s="27">
        <f t="shared" si="45"/>
        <v>4784.8620799999999</v>
      </c>
      <c r="N166" s="27">
        <f t="shared" si="46"/>
        <v>4784.8620799999999</v>
      </c>
      <c r="O166" s="27">
        <f t="shared" si="50"/>
        <v>-105271.07591999989</v>
      </c>
      <c r="P166" s="27">
        <f t="shared" si="51"/>
        <v>105271.07591999989</v>
      </c>
    </row>
    <row r="167" spans="1:16">
      <c r="A167" s="31">
        <v>41579</v>
      </c>
      <c r="C167" s="6">
        <v>159</v>
      </c>
      <c r="D167" s="29">
        <f t="shared" si="42"/>
        <v>12608</v>
      </c>
      <c r="E167" s="29">
        <f t="shared" si="47"/>
        <v>2004672</v>
      </c>
      <c r="F167" s="29">
        <f t="shared" si="43"/>
        <v>-264828</v>
      </c>
      <c r="G167" s="34">
        <f>+Inputs!$D$3</f>
        <v>0.37951000000000001</v>
      </c>
      <c r="I167" s="27">
        <f t="shared" si="48"/>
        <v>2269500</v>
      </c>
      <c r="K167" s="27">
        <f t="shared" si="44"/>
        <v>12608</v>
      </c>
      <c r="L167" s="27">
        <f t="shared" si="49"/>
        <v>2004672</v>
      </c>
      <c r="M167" s="27">
        <f t="shared" si="45"/>
        <v>4784.8620799999999</v>
      </c>
      <c r="N167" s="27">
        <f t="shared" si="46"/>
        <v>4784.8620799999999</v>
      </c>
      <c r="O167" s="27">
        <f t="shared" si="50"/>
        <v>-100486.21383999988</v>
      </c>
      <c r="P167" s="27">
        <f t="shared" si="51"/>
        <v>100486.21383999988</v>
      </c>
    </row>
    <row r="168" spans="1:16">
      <c r="A168" s="30">
        <v>41609</v>
      </c>
      <c r="C168" s="6">
        <v>160</v>
      </c>
      <c r="D168" s="29">
        <f t="shared" si="42"/>
        <v>12608</v>
      </c>
      <c r="E168" s="29">
        <f t="shared" si="47"/>
        <v>2017280</v>
      </c>
      <c r="F168" s="29">
        <f t="shared" si="43"/>
        <v>-252220</v>
      </c>
      <c r="G168" s="34">
        <f>+Inputs!$D$3</f>
        <v>0.37951000000000001</v>
      </c>
      <c r="I168" s="27">
        <f t="shared" si="48"/>
        <v>2269500</v>
      </c>
      <c r="K168" s="27">
        <f t="shared" si="44"/>
        <v>12608</v>
      </c>
      <c r="L168" s="27">
        <f t="shared" si="49"/>
        <v>2017280</v>
      </c>
      <c r="M168" s="27">
        <f t="shared" si="45"/>
        <v>4784.8620799999999</v>
      </c>
      <c r="N168" s="27">
        <f t="shared" si="46"/>
        <v>4784.8620799999999</v>
      </c>
      <c r="O168" s="27">
        <f t="shared" si="50"/>
        <v>-95701.351759999874</v>
      </c>
      <c r="P168" s="27">
        <f t="shared" si="51"/>
        <v>95701.351759999874</v>
      </c>
    </row>
    <row r="169" spans="1:16">
      <c r="A169" s="31">
        <v>41640</v>
      </c>
      <c r="C169" s="6">
        <v>161</v>
      </c>
      <c r="D169" s="29">
        <f t="shared" ref="D169:D187" si="52">ROUND(-(+$B$9/180)*1,0)</f>
        <v>12608</v>
      </c>
      <c r="E169" s="29">
        <f t="shared" si="47"/>
        <v>2029888</v>
      </c>
      <c r="F169" s="29">
        <f t="shared" ref="F169:F188" si="53">$B$9+E169</f>
        <v>-239612</v>
      </c>
      <c r="G169" s="34">
        <f>+Inputs!$D$3</f>
        <v>0.37951000000000001</v>
      </c>
      <c r="I169" s="27">
        <f t="shared" si="48"/>
        <v>2269500</v>
      </c>
      <c r="K169" s="27">
        <f t="shared" ref="K169:K188" si="54">D169</f>
        <v>12608</v>
      </c>
      <c r="L169" s="27">
        <f t="shared" si="49"/>
        <v>2029888</v>
      </c>
      <c r="M169" s="27">
        <f t="shared" ref="M169:M188" si="55">K169*G169</f>
        <v>4784.8620799999999</v>
      </c>
      <c r="N169" s="27">
        <f t="shared" ref="N169:N188" si="56">M169-J169</f>
        <v>4784.8620799999999</v>
      </c>
      <c r="O169" s="27">
        <f t="shared" si="50"/>
        <v>-90916.489679999868</v>
      </c>
      <c r="P169" s="27">
        <f t="shared" si="51"/>
        <v>90916.489679999868</v>
      </c>
    </row>
    <row r="170" spans="1:16">
      <c r="A170" s="30">
        <v>41671</v>
      </c>
      <c r="C170" s="6">
        <v>162</v>
      </c>
      <c r="D170" s="29">
        <f t="shared" si="52"/>
        <v>12608</v>
      </c>
      <c r="E170" s="29">
        <f t="shared" ref="E170:E188" si="57">+E169+D170</f>
        <v>2042496</v>
      </c>
      <c r="F170" s="29">
        <f t="shared" si="53"/>
        <v>-227004</v>
      </c>
      <c r="G170" s="34">
        <f>+Inputs!$D$3</f>
        <v>0.37951000000000001</v>
      </c>
      <c r="I170" s="27">
        <f t="shared" ref="I170:I188" si="58">+I169+H170</f>
        <v>2269500</v>
      </c>
      <c r="K170" s="27">
        <f t="shared" si="54"/>
        <v>12608</v>
      </c>
      <c r="L170" s="27">
        <f t="shared" ref="L170:L188" si="59">+L169+K170</f>
        <v>2042496</v>
      </c>
      <c r="M170" s="27">
        <f t="shared" si="55"/>
        <v>4784.8620799999999</v>
      </c>
      <c r="N170" s="27">
        <f t="shared" si="56"/>
        <v>4784.8620799999999</v>
      </c>
      <c r="O170" s="27">
        <f t="shared" ref="O170:O188" si="60">+O169+N170</f>
        <v>-86131.627599999862</v>
      </c>
      <c r="P170" s="27">
        <f t="shared" ref="P170:P188" si="61">P169-N170</f>
        <v>86131.627599999862</v>
      </c>
    </row>
    <row r="171" spans="1:16">
      <c r="A171" s="31">
        <v>41699</v>
      </c>
      <c r="C171" s="6">
        <v>163</v>
      </c>
      <c r="D171" s="29">
        <f t="shared" si="52"/>
        <v>12608</v>
      </c>
      <c r="E171" s="29">
        <f t="shared" si="57"/>
        <v>2055104</v>
      </c>
      <c r="F171" s="29">
        <f t="shared" si="53"/>
        <v>-214396</v>
      </c>
      <c r="G171" s="34">
        <f>+Inputs!$D$3</f>
        <v>0.37951000000000001</v>
      </c>
      <c r="I171" s="27">
        <f t="shared" si="58"/>
        <v>2269500</v>
      </c>
      <c r="K171" s="27">
        <f t="shared" si="54"/>
        <v>12608</v>
      </c>
      <c r="L171" s="27">
        <f t="shared" si="59"/>
        <v>2055104</v>
      </c>
      <c r="M171" s="27">
        <f t="shared" si="55"/>
        <v>4784.8620799999999</v>
      </c>
      <c r="N171" s="27">
        <f t="shared" si="56"/>
        <v>4784.8620799999999</v>
      </c>
      <c r="O171" s="27">
        <f t="shared" si="60"/>
        <v>-81346.765519999855</v>
      </c>
      <c r="P171" s="27">
        <f t="shared" si="61"/>
        <v>81346.765519999855</v>
      </c>
    </row>
    <row r="172" spans="1:16">
      <c r="A172" s="30">
        <v>41730</v>
      </c>
      <c r="C172" s="6">
        <v>164</v>
      </c>
      <c r="D172" s="29">
        <f t="shared" si="52"/>
        <v>12608</v>
      </c>
      <c r="E172" s="29">
        <f t="shared" si="57"/>
        <v>2067712</v>
      </c>
      <c r="F172" s="29">
        <f t="shared" si="53"/>
        <v>-201788</v>
      </c>
      <c r="G172" s="34">
        <f>+Inputs!$D$3</f>
        <v>0.37951000000000001</v>
      </c>
      <c r="I172" s="27">
        <f t="shared" si="58"/>
        <v>2269500</v>
      </c>
      <c r="K172" s="27">
        <f t="shared" si="54"/>
        <v>12608</v>
      </c>
      <c r="L172" s="27">
        <f t="shared" si="59"/>
        <v>2067712</v>
      </c>
      <c r="M172" s="27">
        <f t="shared" si="55"/>
        <v>4784.8620799999999</v>
      </c>
      <c r="N172" s="27">
        <f t="shared" si="56"/>
        <v>4784.8620799999999</v>
      </c>
      <c r="O172" s="27">
        <f t="shared" si="60"/>
        <v>-76561.903439999849</v>
      </c>
      <c r="P172" s="27">
        <f t="shared" si="61"/>
        <v>76561.903439999849</v>
      </c>
    </row>
    <row r="173" spans="1:16">
      <c r="A173" s="31">
        <v>41760</v>
      </c>
      <c r="C173" s="6">
        <v>165</v>
      </c>
      <c r="D173" s="29">
        <f t="shared" si="52"/>
        <v>12608</v>
      </c>
      <c r="E173" s="29">
        <f t="shared" si="57"/>
        <v>2080320</v>
      </c>
      <c r="F173" s="29">
        <f t="shared" si="53"/>
        <v>-189180</v>
      </c>
      <c r="G173" s="34">
        <f>+Inputs!$D$3</f>
        <v>0.37951000000000001</v>
      </c>
      <c r="I173" s="27">
        <f t="shared" si="58"/>
        <v>2269500</v>
      </c>
      <c r="K173" s="27">
        <f t="shared" si="54"/>
        <v>12608</v>
      </c>
      <c r="L173" s="27">
        <f t="shared" si="59"/>
        <v>2080320</v>
      </c>
      <c r="M173" s="27">
        <f t="shared" si="55"/>
        <v>4784.8620799999999</v>
      </c>
      <c r="N173" s="27">
        <f t="shared" si="56"/>
        <v>4784.8620799999999</v>
      </c>
      <c r="O173" s="27">
        <f t="shared" si="60"/>
        <v>-71777.041359999843</v>
      </c>
      <c r="P173" s="27">
        <f t="shared" si="61"/>
        <v>71777.041359999843</v>
      </c>
    </row>
    <row r="174" spans="1:16">
      <c r="A174" s="30">
        <v>41791</v>
      </c>
      <c r="C174" s="6">
        <v>166</v>
      </c>
      <c r="D174" s="29">
        <f t="shared" si="52"/>
        <v>12608</v>
      </c>
      <c r="E174" s="29">
        <f t="shared" si="57"/>
        <v>2092928</v>
      </c>
      <c r="F174" s="29">
        <f t="shared" si="53"/>
        <v>-176572</v>
      </c>
      <c r="G174" s="34">
        <f>+Inputs!$D$3</f>
        <v>0.37951000000000001</v>
      </c>
      <c r="I174" s="27">
        <f t="shared" si="58"/>
        <v>2269500</v>
      </c>
      <c r="K174" s="27">
        <f t="shared" si="54"/>
        <v>12608</v>
      </c>
      <c r="L174" s="27">
        <f t="shared" si="59"/>
        <v>2092928</v>
      </c>
      <c r="M174" s="27">
        <f t="shared" si="55"/>
        <v>4784.8620799999999</v>
      </c>
      <c r="N174" s="27">
        <f t="shared" si="56"/>
        <v>4784.8620799999999</v>
      </c>
      <c r="O174" s="27">
        <f t="shared" si="60"/>
        <v>-66992.179279999837</v>
      </c>
      <c r="P174" s="27">
        <f t="shared" si="61"/>
        <v>66992.179279999837</v>
      </c>
    </row>
    <row r="175" spans="1:16">
      <c r="A175" s="31">
        <v>41821</v>
      </c>
      <c r="C175" s="6">
        <v>167</v>
      </c>
      <c r="D175" s="29">
        <f t="shared" si="52"/>
        <v>12608</v>
      </c>
      <c r="E175" s="29">
        <f t="shared" si="57"/>
        <v>2105536</v>
      </c>
      <c r="F175" s="29">
        <f t="shared" si="53"/>
        <v>-163964</v>
      </c>
      <c r="G175" s="34">
        <f>+Inputs!$D$3</f>
        <v>0.37951000000000001</v>
      </c>
      <c r="I175" s="27">
        <f t="shared" si="58"/>
        <v>2269500</v>
      </c>
      <c r="K175" s="27">
        <f t="shared" si="54"/>
        <v>12608</v>
      </c>
      <c r="L175" s="27">
        <f t="shared" si="59"/>
        <v>2105536</v>
      </c>
      <c r="M175" s="27">
        <f t="shared" si="55"/>
        <v>4784.8620799999999</v>
      </c>
      <c r="N175" s="27">
        <f t="shared" si="56"/>
        <v>4784.8620799999999</v>
      </c>
      <c r="O175" s="27">
        <f t="shared" si="60"/>
        <v>-62207.317199999838</v>
      </c>
      <c r="P175" s="27">
        <f t="shared" si="61"/>
        <v>62207.317199999838</v>
      </c>
    </row>
    <row r="176" spans="1:16">
      <c r="A176" s="30">
        <v>41852</v>
      </c>
      <c r="C176" s="6">
        <v>168</v>
      </c>
      <c r="D176" s="29">
        <f t="shared" si="52"/>
        <v>12608</v>
      </c>
      <c r="E176" s="29">
        <f t="shared" si="57"/>
        <v>2118144</v>
      </c>
      <c r="F176" s="29">
        <f t="shared" si="53"/>
        <v>-151356</v>
      </c>
      <c r="G176" s="34">
        <f>+Inputs!$D$3</f>
        <v>0.37951000000000001</v>
      </c>
      <c r="I176" s="27">
        <f t="shared" si="58"/>
        <v>2269500</v>
      </c>
      <c r="K176" s="27">
        <f t="shared" si="54"/>
        <v>12608</v>
      </c>
      <c r="L176" s="27">
        <f t="shared" si="59"/>
        <v>2118144</v>
      </c>
      <c r="M176" s="27">
        <f t="shared" si="55"/>
        <v>4784.8620799999999</v>
      </c>
      <c r="N176" s="27">
        <f t="shared" si="56"/>
        <v>4784.8620799999999</v>
      </c>
      <c r="O176" s="27">
        <f t="shared" si="60"/>
        <v>-57422.455119999839</v>
      </c>
      <c r="P176" s="27">
        <f t="shared" si="61"/>
        <v>57422.455119999839</v>
      </c>
    </row>
    <row r="177" spans="1:20">
      <c r="A177" s="31">
        <v>41883</v>
      </c>
      <c r="C177" s="6">
        <v>169</v>
      </c>
      <c r="D177" s="29">
        <f t="shared" si="52"/>
        <v>12608</v>
      </c>
      <c r="E177" s="29">
        <f t="shared" si="57"/>
        <v>2130752</v>
      </c>
      <c r="F177" s="29">
        <f t="shared" si="53"/>
        <v>-138748</v>
      </c>
      <c r="G177" s="34">
        <f>+Inputs!$D$3</f>
        <v>0.37951000000000001</v>
      </c>
      <c r="I177" s="27">
        <f t="shared" si="58"/>
        <v>2269500</v>
      </c>
      <c r="K177" s="27">
        <f t="shared" si="54"/>
        <v>12608</v>
      </c>
      <c r="L177" s="27">
        <f t="shared" si="59"/>
        <v>2130752</v>
      </c>
      <c r="M177" s="27">
        <f t="shared" si="55"/>
        <v>4784.8620799999999</v>
      </c>
      <c r="N177" s="27">
        <f t="shared" si="56"/>
        <v>4784.8620799999999</v>
      </c>
      <c r="O177" s="27">
        <f t="shared" si="60"/>
        <v>-52637.59303999984</v>
      </c>
      <c r="P177" s="27">
        <f t="shared" si="61"/>
        <v>52637.59303999984</v>
      </c>
    </row>
    <row r="178" spans="1:20">
      <c r="A178" s="30">
        <v>41913</v>
      </c>
      <c r="C178" s="6">
        <v>170</v>
      </c>
      <c r="D178" s="29">
        <f t="shared" si="52"/>
        <v>12608</v>
      </c>
      <c r="E178" s="29">
        <f t="shared" si="57"/>
        <v>2143360</v>
      </c>
      <c r="F178" s="29">
        <f t="shared" si="53"/>
        <v>-126140</v>
      </c>
      <c r="G178" s="34">
        <f>+Inputs!$D$3</f>
        <v>0.37951000000000001</v>
      </c>
      <c r="I178" s="27">
        <f t="shared" si="58"/>
        <v>2269500</v>
      </c>
      <c r="K178" s="27">
        <f t="shared" si="54"/>
        <v>12608</v>
      </c>
      <c r="L178" s="27">
        <f t="shared" si="59"/>
        <v>2143360</v>
      </c>
      <c r="M178" s="27">
        <f t="shared" si="55"/>
        <v>4784.8620799999999</v>
      </c>
      <c r="N178" s="27">
        <f t="shared" si="56"/>
        <v>4784.8620799999999</v>
      </c>
      <c r="O178" s="27">
        <f t="shared" si="60"/>
        <v>-47852.730959999841</v>
      </c>
      <c r="P178" s="27">
        <f t="shared" si="61"/>
        <v>47852.730959999841</v>
      </c>
    </row>
    <row r="179" spans="1:20">
      <c r="A179" s="31">
        <v>41944</v>
      </c>
      <c r="C179" s="6">
        <v>171</v>
      </c>
      <c r="D179" s="29">
        <f t="shared" si="52"/>
        <v>12608</v>
      </c>
      <c r="E179" s="29">
        <f t="shared" si="57"/>
        <v>2155968</v>
      </c>
      <c r="F179" s="29">
        <f t="shared" si="53"/>
        <v>-113532</v>
      </c>
      <c r="G179" s="34">
        <f>+Inputs!$D$3</f>
        <v>0.37951000000000001</v>
      </c>
      <c r="I179" s="27">
        <f t="shared" si="58"/>
        <v>2269500</v>
      </c>
      <c r="K179" s="27">
        <f t="shared" si="54"/>
        <v>12608</v>
      </c>
      <c r="L179" s="27">
        <f t="shared" si="59"/>
        <v>2155968</v>
      </c>
      <c r="M179" s="27">
        <f t="shared" si="55"/>
        <v>4784.8620799999999</v>
      </c>
      <c r="N179" s="27">
        <f t="shared" si="56"/>
        <v>4784.8620799999999</v>
      </c>
      <c r="O179" s="27">
        <f t="shared" si="60"/>
        <v>-43067.868879999842</v>
      </c>
      <c r="P179" s="27">
        <f t="shared" si="61"/>
        <v>43067.868879999842</v>
      </c>
    </row>
    <row r="180" spans="1:20">
      <c r="A180" s="30">
        <v>41974</v>
      </c>
      <c r="C180" s="6">
        <v>172</v>
      </c>
      <c r="D180" s="29">
        <f t="shared" si="52"/>
        <v>12608</v>
      </c>
      <c r="E180" s="29">
        <f t="shared" si="57"/>
        <v>2168576</v>
      </c>
      <c r="F180" s="29">
        <f t="shared" si="53"/>
        <v>-100924</v>
      </c>
      <c r="G180" s="34">
        <f>+Inputs!$D$3</f>
        <v>0.37951000000000001</v>
      </c>
      <c r="I180" s="27">
        <f t="shared" si="58"/>
        <v>2269500</v>
      </c>
      <c r="K180" s="27">
        <f t="shared" si="54"/>
        <v>12608</v>
      </c>
      <c r="L180" s="27">
        <f t="shared" si="59"/>
        <v>2168576</v>
      </c>
      <c r="M180" s="27">
        <f t="shared" si="55"/>
        <v>4784.8620799999999</v>
      </c>
      <c r="N180" s="27">
        <f t="shared" si="56"/>
        <v>4784.8620799999999</v>
      </c>
      <c r="O180" s="27">
        <f t="shared" si="60"/>
        <v>-38283.006799999843</v>
      </c>
      <c r="P180" s="27">
        <f t="shared" si="61"/>
        <v>38283.006799999843</v>
      </c>
    </row>
    <row r="181" spans="1:20">
      <c r="A181" s="31">
        <v>42005</v>
      </c>
      <c r="C181" s="6">
        <v>173</v>
      </c>
      <c r="D181" s="29">
        <f t="shared" si="52"/>
        <v>12608</v>
      </c>
      <c r="E181" s="29">
        <f t="shared" si="57"/>
        <v>2181184</v>
      </c>
      <c r="F181" s="29">
        <f t="shared" si="53"/>
        <v>-88316</v>
      </c>
      <c r="G181" s="34">
        <f>+Inputs!$D$3</f>
        <v>0.37951000000000001</v>
      </c>
      <c r="I181" s="27">
        <f t="shared" si="58"/>
        <v>2269500</v>
      </c>
      <c r="K181" s="27">
        <f t="shared" si="54"/>
        <v>12608</v>
      </c>
      <c r="L181" s="27">
        <f t="shared" si="59"/>
        <v>2181184</v>
      </c>
      <c r="M181" s="27">
        <f t="shared" si="55"/>
        <v>4784.8620799999999</v>
      </c>
      <c r="N181" s="27">
        <f t="shared" si="56"/>
        <v>4784.8620799999999</v>
      </c>
      <c r="O181" s="27">
        <f t="shared" si="60"/>
        <v>-33498.144719999844</v>
      </c>
      <c r="P181" s="27">
        <f t="shared" si="61"/>
        <v>33498.144719999844</v>
      </c>
    </row>
    <row r="182" spans="1:20">
      <c r="A182" s="30">
        <v>42036</v>
      </c>
      <c r="C182" s="6">
        <v>174</v>
      </c>
      <c r="D182" s="29">
        <f t="shared" si="52"/>
        <v>12608</v>
      </c>
      <c r="E182" s="29">
        <f t="shared" si="57"/>
        <v>2193792</v>
      </c>
      <c r="F182" s="29">
        <f t="shared" si="53"/>
        <v>-75708</v>
      </c>
      <c r="G182" s="34">
        <f>+Inputs!$D$3</f>
        <v>0.37951000000000001</v>
      </c>
      <c r="I182" s="27">
        <f t="shared" si="58"/>
        <v>2269500</v>
      </c>
      <c r="K182" s="27">
        <f t="shared" si="54"/>
        <v>12608</v>
      </c>
      <c r="L182" s="27">
        <f t="shared" si="59"/>
        <v>2193792</v>
      </c>
      <c r="M182" s="27">
        <f t="shared" si="55"/>
        <v>4784.8620799999999</v>
      </c>
      <c r="N182" s="27">
        <f t="shared" si="56"/>
        <v>4784.8620799999999</v>
      </c>
      <c r="O182" s="27">
        <f t="shared" si="60"/>
        <v>-28713.282639999845</v>
      </c>
      <c r="P182" s="27">
        <f t="shared" si="61"/>
        <v>28713.282639999845</v>
      </c>
    </row>
    <row r="183" spans="1:20">
      <c r="A183" s="31">
        <v>42064</v>
      </c>
      <c r="C183" s="6">
        <v>175</v>
      </c>
      <c r="D183" s="29">
        <f t="shared" si="52"/>
        <v>12608</v>
      </c>
      <c r="E183" s="29">
        <f t="shared" si="57"/>
        <v>2206400</v>
      </c>
      <c r="F183" s="29">
        <f t="shared" si="53"/>
        <v>-63100</v>
      </c>
      <c r="G183" s="34">
        <f>+Inputs!$D$3</f>
        <v>0.37951000000000001</v>
      </c>
      <c r="I183" s="27">
        <f t="shared" si="58"/>
        <v>2269500</v>
      </c>
      <c r="K183" s="27">
        <f t="shared" si="54"/>
        <v>12608</v>
      </c>
      <c r="L183" s="27">
        <f t="shared" si="59"/>
        <v>2206400</v>
      </c>
      <c r="M183" s="27">
        <f t="shared" si="55"/>
        <v>4784.8620799999999</v>
      </c>
      <c r="N183" s="27">
        <f t="shared" si="56"/>
        <v>4784.8620799999999</v>
      </c>
      <c r="O183" s="27">
        <f t="shared" si="60"/>
        <v>-23928.420559999846</v>
      </c>
      <c r="P183" s="27">
        <f t="shared" si="61"/>
        <v>23928.420559999846</v>
      </c>
    </row>
    <row r="184" spans="1:20">
      <c r="A184" s="30">
        <v>42095</v>
      </c>
      <c r="C184" s="6">
        <v>176</v>
      </c>
      <c r="D184" s="29">
        <f t="shared" si="52"/>
        <v>12608</v>
      </c>
      <c r="E184" s="29">
        <f t="shared" si="57"/>
        <v>2219008</v>
      </c>
      <c r="F184" s="29">
        <f t="shared" si="53"/>
        <v>-50492</v>
      </c>
      <c r="G184" s="34">
        <f>+Inputs!$D$3</f>
        <v>0.37951000000000001</v>
      </c>
      <c r="I184" s="27">
        <f t="shared" si="58"/>
        <v>2269500</v>
      </c>
      <c r="K184" s="27">
        <f t="shared" si="54"/>
        <v>12608</v>
      </c>
      <c r="L184" s="27">
        <f t="shared" si="59"/>
        <v>2219008</v>
      </c>
      <c r="M184" s="27">
        <f t="shared" si="55"/>
        <v>4784.8620799999999</v>
      </c>
      <c r="N184" s="27">
        <f t="shared" si="56"/>
        <v>4784.8620799999999</v>
      </c>
      <c r="O184" s="27">
        <f t="shared" si="60"/>
        <v>-19143.558479999847</v>
      </c>
      <c r="P184" s="27">
        <f t="shared" si="61"/>
        <v>19143.558479999847</v>
      </c>
    </row>
    <row r="185" spans="1:20">
      <c r="A185" s="31">
        <v>42125</v>
      </c>
      <c r="C185" s="6">
        <v>177</v>
      </c>
      <c r="D185" s="29">
        <f t="shared" si="52"/>
        <v>12608</v>
      </c>
      <c r="E185" s="29">
        <f t="shared" si="57"/>
        <v>2231616</v>
      </c>
      <c r="F185" s="29">
        <f t="shared" si="53"/>
        <v>-37884</v>
      </c>
      <c r="G185" s="34">
        <f>+Inputs!$D$3</f>
        <v>0.37951000000000001</v>
      </c>
      <c r="I185" s="27">
        <f t="shared" si="58"/>
        <v>2269500</v>
      </c>
      <c r="K185" s="27">
        <f t="shared" si="54"/>
        <v>12608</v>
      </c>
      <c r="L185" s="27">
        <f t="shared" si="59"/>
        <v>2231616</v>
      </c>
      <c r="M185" s="27">
        <f t="shared" si="55"/>
        <v>4784.8620799999999</v>
      </c>
      <c r="N185" s="27">
        <f t="shared" si="56"/>
        <v>4784.8620799999999</v>
      </c>
      <c r="O185" s="27">
        <f t="shared" si="60"/>
        <v>-14358.696399999848</v>
      </c>
      <c r="P185" s="27">
        <f t="shared" si="61"/>
        <v>14358.696399999848</v>
      </c>
    </row>
    <row r="186" spans="1:20">
      <c r="A186" s="30">
        <v>42156</v>
      </c>
      <c r="C186" s="6">
        <v>178</v>
      </c>
      <c r="D186" s="29">
        <f t="shared" si="52"/>
        <v>12608</v>
      </c>
      <c r="E186" s="29">
        <f t="shared" si="57"/>
        <v>2244224</v>
      </c>
      <c r="F186" s="29">
        <f t="shared" si="53"/>
        <v>-25276</v>
      </c>
      <c r="G186" s="34">
        <f>+Inputs!$D$3</f>
        <v>0.37951000000000001</v>
      </c>
      <c r="I186" s="27">
        <f t="shared" si="58"/>
        <v>2269500</v>
      </c>
      <c r="K186" s="27">
        <f t="shared" si="54"/>
        <v>12608</v>
      </c>
      <c r="L186" s="27">
        <f t="shared" si="59"/>
        <v>2244224</v>
      </c>
      <c r="M186" s="27">
        <f t="shared" si="55"/>
        <v>4784.8620799999999</v>
      </c>
      <c r="N186" s="27">
        <f t="shared" si="56"/>
        <v>4784.8620799999999</v>
      </c>
      <c r="O186" s="27">
        <f t="shared" si="60"/>
        <v>-9573.834319999849</v>
      </c>
      <c r="P186" s="27">
        <f t="shared" si="61"/>
        <v>9573.834319999849</v>
      </c>
    </row>
    <row r="187" spans="1:20">
      <c r="A187" s="31">
        <v>42186</v>
      </c>
      <c r="C187" s="6">
        <v>179</v>
      </c>
      <c r="D187" s="29">
        <f t="shared" si="52"/>
        <v>12608</v>
      </c>
      <c r="E187" s="29">
        <f t="shared" si="57"/>
        <v>2256832</v>
      </c>
      <c r="F187" s="29">
        <f t="shared" si="53"/>
        <v>-12668</v>
      </c>
      <c r="G187" s="34">
        <f>+Inputs!$D$3</f>
        <v>0.37951000000000001</v>
      </c>
      <c r="I187" s="27">
        <f t="shared" si="58"/>
        <v>2269500</v>
      </c>
      <c r="K187" s="27">
        <f t="shared" si="54"/>
        <v>12608</v>
      </c>
      <c r="L187" s="27">
        <f t="shared" si="59"/>
        <v>2256832</v>
      </c>
      <c r="M187" s="27">
        <f t="shared" si="55"/>
        <v>4784.8620799999999</v>
      </c>
      <c r="N187" s="27">
        <f t="shared" si="56"/>
        <v>4784.8620799999999</v>
      </c>
      <c r="O187" s="27">
        <f t="shared" si="60"/>
        <v>-4788.9722399998491</v>
      </c>
      <c r="P187" s="27">
        <f t="shared" si="61"/>
        <v>4788.9722399998491</v>
      </c>
    </row>
    <row r="188" spans="1:20">
      <c r="A188" s="30">
        <v>42217</v>
      </c>
      <c r="C188" s="6">
        <v>180</v>
      </c>
      <c r="D188" s="29">
        <f>-F187</f>
        <v>12668</v>
      </c>
      <c r="E188" s="29">
        <f t="shared" si="57"/>
        <v>2269500</v>
      </c>
      <c r="F188" s="29">
        <f t="shared" si="53"/>
        <v>0</v>
      </c>
      <c r="G188" s="34">
        <f>+Inputs!$D$3</f>
        <v>0.37951000000000001</v>
      </c>
      <c r="I188" s="27">
        <f t="shared" si="58"/>
        <v>2269500</v>
      </c>
      <c r="K188" s="27">
        <f t="shared" si="54"/>
        <v>12668</v>
      </c>
      <c r="L188" s="27">
        <f t="shared" si="59"/>
        <v>2269500</v>
      </c>
      <c r="M188" s="27">
        <f t="shared" si="55"/>
        <v>4807.6326800000006</v>
      </c>
      <c r="N188" s="27">
        <f t="shared" si="56"/>
        <v>4807.6326800000006</v>
      </c>
      <c r="O188" s="27">
        <f t="shared" si="60"/>
        <v>18.660440000151539</v>
      </c>
      <c r="P188" s="27">
        <f t="shared" si="61"/>
        <v>-18.660440000151539</v>
      </c>
    </row>
    <row r="189" spans="1:20">
      <c r="A189" s="30"/>
      <c r="G189" s="28"/>
    </row>
    <row r="190" spans="1:20">
      <c r="A190" s="8" t="s">
        <v>43</v>
      </c>
      <c r="B190" s="33">
        <f>SUM(B9:B189)</f>
        <v>-2269500</v>
      </c>
      <c r="D190" s="33">
        <f>SUM(D9:D189)</f>
        <v>2269500</v>
      </c>
      <c r="G190" s="28"/>
      <c r="H190" s="33">
        <f>SUM(H9:H189)</f>
        <v>2269500</v>
      </c>
      <c r="I190" s="33"/>
      <c r="J190" s="33">
        <f>SUM(J9:J189)</f>
        <v>861275.25</v>
      </c>
      <c r="K190" s="33">
        <f>SUM(K9:K189)</f>
        <v>2269500</v>
      </c>
      <c r="L190" s="33"/>
      <c r="M190" s="33">
        <f>SUM(M9:M189)</f>
        <v>861293.91043999896</v>
      </c>
      <c r="N190" s="33">
        <f>SUM(N9:N189)</f>
        <v>18.660440000151539</v>
      </c>
      <c r="O190" s="33">
        <f>SUM(O9:O189)</f>
        <v>-77084782.63131991</v>
      </c>
      <c r="P190" s="33">
        <f>SUM(P9:P189)</f>
        <v>77084782.63131991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47.xml><?xml version="1.0" encoding="utf-8"?>
<worksheet xmlns="http://schemas.openxmlformats.org/spreadsheetml/2006/main" xmlns:r="http://schemas.openxmlformats.org/officeDocument/2006/relationships">
  <sheetPr transitionEvaluation="1" codeName="Sheet50">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106</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36800</v>
      </c>
      <c r="B9" s="32">
        <v>-2341624</v>
      </c>
      <c r="C9" s="6">
        <v>1</v>
      </c>
      <c r="D9" s="29">
        <f t="shared" ref="D9:D40" si="0">ROUND(-(+$B$9/180)*1,0)</f>
        <v>13009</v>
      </c>
      <c r="E9" s="29">
        <f>+D9</f>
        <v>13009</v>
      </c>
      <c r="F9" s="29">
        <f t="shared" ref="F9:F40" si="1">$B$9+E9</f>
        <v>-2328615</v>
      </c>
      <c r="G9" s="34">
        <f>+Inputs!$D$2</f>
        <v>0.3795</v>
      </c>
      <c r="H9" s="27">
        <f>-B9</f>
        <v>2341624</v>
      </c>
      <c r="I9" s="27">
        <f>+H9</f>
        <v>2341624</v>
      </c>
      <c r="J9" s="27">
        <f>H9*G9</f>
        <v>888646.30799999996</v>
      </c>
      <c r="K9" s="27">
        <f t="shared" ref="K9:K40" si="2">D9</f>
        <v>13009</v>
      </c>
      <c r="L9" s="27">
        <f>+K9</f>
        <v>13009</v>
      </c>
      <c r="M9" s="27">
        <f t="shared" ref="M9:M40" si="3">K9*G9</f>
        <v>4936.9155000000001</v>
      </c>
      <c r="N9" s="27">
        <f t="shared" ref="N9:N40" si="4">M9-J9</f>
        <v>-883709.39249999996</v>
      </c>
      <c r="O9" s="27">
        <f>+N9</f>
        <v>-883709.39249999996</v>
      </c>
      <c r="P9" s="27">
        <f>-SUM(N9)</f>
        <v>883709.39249999996</v>
      </c>
      <c r="Q9" s="38">
        <f>VLOOKUP(Q8,A36:P215,5)</f>
        <v>1443999</v>
      </c>
      <c r="R9" s="38">
        <f>VLOOKUP(R8,A36:P215,5)</f>
        <v>1600107</v>
      </c>
      <c r="S9" s="38">
        <f>+R9-Q9</f>
        <v>156108</v>
      </c>
      <c r="T9" s="35" t="s">
        <v>64</v>
      </c>
      <c r="U9" s="161">
        <f>-IF(TYPE(VLOOKUP(U8,$A$9:$P$188,6,FALSE))=16,0,VLOOKUP(U8,$A$9:$P$188,6,FALSE))</f>
        <v>1040724</v>
      </c>
      <c r="V9" s="161">
        <f>-IF(TYPE(VLOOKUP(V8,$A$9:$P$188,6,FALSE))=16,0,VLOOKUP(V8,$A$9:$P$188,6,FALSE))</f>
        <v>1027715</v>
      </c>
      <c r="W9" s="161">
        <f t="shared" ref="W9:AE9" si="5">-IF(TYPE(VLOOKUP(W8,$A$9:$P$188,6,FALSE))=16,0,VLOOKUP(W8,$A$9:$P$188,6,FALSE))</f>
        <v>1014706</v>
      </c>
      <c r="X9" s="161">
        <f t="shared" si="5"/>
        <v>1001697</v>
      </c>
      <c r="Y9" s="161">
        <f t="shared" si="5"/>
        <v>988688</v>
      </c>
      <c r="Z9" s="161">
        <f t="shared" si="5"/>
        <v>975679</v>
      </c>
      <c r="AA9" s="161">
        <f t="shared" si="5"/>
        <v>962670</v>
      </c>
      <c r="AB9" s="161">
        <f t="shared" si="5"/>
        <v>949661</v>
      </c>
      <c r="AC9" s="161">
        <f t="shared" si="5"/>
        <v>936652</v>
      </c>
      <c r="AD9" s="161">
        <f t="shared" si="5"/>
        <v>923643</v>
      </c>
      <c r="AE9" s="161">
        <f t="shared" si="5"/>
        <v>910634</v>
      </c>
    </row>
    <row r="10" spans="1:31">
      <c r="A10" s="30">
        <v>36831</v>
      </c>
      <c r="B10" s="9"/>
      <c r="C10" s="6">
        <v>2</v>
      </c>
      <c r="D10" s="29">
        <f t="shared" si="0"/>
        <v>13009</v>
      </c>
      <c r="E10" s="29">
        <f t="shared" ref="E10:E41" si="6">+E9+D10</f>
        <v>26018</v>
      </c>
      <c r="F10" s="29">
        <f t="shared" si="1"/>
        <v>-2315606</v>
      </c>
      <c r="G10" s="34">
        <f>+Inputs!$D$2</f>
        <v>0.3795</v>
      </c>
      <c r="H10" s="2"/>
      <c r="I10" s="27">
        <f t="shared" ref="I10:I41" si="7">+I9+H10</f>
        <v>2341624</v>
      </c>
      <c r="J10" s="27"/>
      <c r="K10" s="27">
        <f t="shared" si="2"/>
        <v>13009</v>
      </c>
      <c r="L10" s="27">
        <f t="shared" ref="L10:L41" si="8">+L9+K10</f>
        <v>26018</v>
      </c>
      <c r="M10" s="27">
        <f t="shared" si="3"/>
        <v>4936.9155000000001</v>
      </c>
      <c r="N10" s="27">
        <f t="shared" si="4"/>
        <v>4936.9155000000001</v>
      </c>
      <c r="O10" s="27">
        <f t="shared" ref="O10:O41" si="9">+O9+N10</f>
        <v>-878772.47699999996</v>
      </c>
      <c r="P10" s="27">
        <f t="shared" ref="P10:P41" si="10">P9-N10</f>
        <v>878772.47699999996</v>
      </c>
      <c r="Q10" s="38">
        <f>VLOOKUP(Q8,A36:P215,15)</f>
        <v>-340638.28030000033</v>
      </c>
      <c r="R10" s="38">
        <f>VLOOKUP(R8,A36:P215,15)</f>
        <v>-281393.7332200004</v>
      </c>
      <c r="S10" s="38">
        <f>+R10-Q10</f>
        <v>59244.547079999931</v>
      </c>
      <c r="T10" s="36" t="s">
        <v>69</v>
      </c>
    </row>
    <row r="11" spans="1:31">
      <c r="A11" s="31">
        <v>36861</v>
      </c>
      <c r="B11" s="5"/>
      <c r="C11" s="6">
        <v>3</v>
      </c>
      <c r="D11" s="29">
        <f t="shared" si="0"/>
        <v>13009</v>
      </c>
      <c r="E11" s="29">
        <f t="shared" si="6"/>
        <v>39027</v>
      </c>
      <c r="F11" s="29">
        <f t="shared" si="1"/>
        <v>-2302597</v>
      </c>
      <c r="G11" s="34">
        <f>+Inputs!$D$2</f>
        <v>0.3795</v>
      </c>
      <c r="H11" s="2"/>
      <c r="I11" s="27">
        <f t="shared" si="7"/>
        <v>2341624</v>
      </c>
      <c r="J11" s="27"/>
      <c r="K11" s="27">
        <f t="shared" si="2"/>
        <v>13009</v>
      </c>
      <c r="L11" s="27">
        <f t="shared" si="8"/>
        <v>39027</v>
      </c>
      <c r="M11" s="27">
        <f t="shared" si="3"/>
        <v>4936.9155000000001</v>
      </c>
      <c r="N11" s="27">
        <f t="shared" si="4"/>
        <v>4936.9155000000001</v>
      </c>
      <c r="O11" s="27">
        <f t="shared" si="9"/>
        <v>-873835.56149999995</v>
      </c>
      <c r="P11" s="27">
        <f t="shared" si="10"/>
        <v>873835.56149999995</v>
      </c>
      <c r="Q11" s="38">
        <f>+VLOOKUP(Q8,A36:P215,16)</f>
        <v>340638.28030000033</v>
      </c>
      <c r="R11" s="38">
        <f>+VLOOKUP(R8,A36:P215,16)</f>
        <v>281393.7332200004</v>
      </c>
      <c r="S11" s="38">
        <f>(+Q11+R11)/2</f>
        <v>311016.00676000037</v>
      </c>
      <c r="T11" s="36" t="s">
        <v>113</v>
      </c>
      <c r="U11" s="161">
        <f>IF(TYPE(VLOOKUP(U8,$A$9:$P$188,16,FALSE))=16,0,VLOOKUP(U8,$A$9:$P$188,16,FALSE))</f>
        <v>394945.78179000027</v>
      </c>
      <c r="V11" s="161">
        <f t="shared" ref="V11:AE11" si="11">IF(TYPE(VLOOKUP(V8,$A$9:$P$188,16,FALSE))=16,0,VLOOKUP(V8,$A$9:$P$188,16,FALSE))</f>
        <v>390008.73620000028</v>
      </c>
      <c r="W11" s="161">
        <f t="shared" si="11"/>
        <v>385071.69061000028</v>
      </c>
      <c r="X11" s="161">
        <f t="shared" si="11"/>
        <v>380134.64502000029</v>
      </c>
      <c r="Y11" s="161">
        <f t="shared" si="11"/>
        <v>375197.59943000029</v>
      </c>
      <c r="Z11" s="161">
        <f t="shared" si="11"/>
        <v>370260.5538400003</v>
      </c>
      <c r="AA11" s="161">
        <f t="shared" si="11"/>
        <v>365323.5082500003</v>
      </c>
      <c r="AB11" s="161">
        <f t="shared" si="11"/>
        <v>360386.46266000031</v>
      </c>
      <c r="AC11" s="161">
        <f t="shared" si="11"/>
        <v>355449.41707000032</v>
      </c>
      <c r="AD11" s="161">
        <f t="shared" si="11"/>
        <v>350512.37148000032</v>
      </c>
      <c r="AE11" s="161">
        <f t="shared" si="11"/>
        <v>345575.32589000033</v>
      </c>
    </row>
    <row r="12" spans="1:31">
      <c r="A12" s="30">
        <v>36892</v>
      </c>
      <c r="B12" s="3"/>
      <c r="C12" s="6">
        <v>4</v>
      </c>
      <c r="D12" s="29">
        <f t="shared" si="0"/>
        <v>13009</v>
      </c>
      <c r="E12" s="29">
        <f t="shared" si="6"/>
        <v>52036</v>
      </c>
      <c r="F12" s="29">
        <f t="shared" si="1"/>
        <v>-2289588</v>
      </c>
      <c r="G12" s="34">
        <f>+Inputs!$D$2</f>
        <v>0.3795</v>
      </c>
      <c r="H12" s="2"/>
      <c r="I12" s="27">
        <f t="shared" si="7"/>
        <v>2341624</v>
      </c>
      <c r="J12" s="27"/>
      <c r="K12" s="27">
        <f t="shared" si="2"/>
        <v>13009</v>
      </c>
      <c r="L12" s="27">
        <f t="shared" si="8"/>
        <v>52036</v>
      </c>
      <c r="M12" s="27">
        <f t="shared" si="3"/>
        <v>4936.9155000000001</v>
      </c>
      <c r="N12" s="27">
        <f t="shared" si="4"/>
        <v>4936.9155000000001</v>
      </c>
      <c r="O12" s="27">
        <f t="shared" si="9"/>
        <v>-868898.64599999995</v>
      </c>
      <c r="P12" s="27">
        <f t="shared" si="10"/>
        <v>868898.64599999995</v>
      </c>
      <c r="Q12" s="39"/>
      <c r="R12" s="40"/>
      <c r="S12" s="40"/>
      <c r="T12" s="36"/>
    </row>
    <row r="13" spans="1:31">
      <c r="A13" s="31">
        <v>36923</v>
      </c>
      <c r="B13" s="3"/>
      <c r="C13" s="6">
        <v>5</v>
      </c>
      <c r="D13" s="29">
        <f t="shared" si="0"/>
        <v>13009</v>
      </c>
      <c r="E13" s="29">
        <f t="shared" si="6"/>
        <v>65045</v>
      </c>
      <c r="F13" s="29">
        <f t="shared" si="1"/>
        <v>-2276579</v>
      </c>
      <c r="G13" s="34">
        <f>+Inputs!$D$2</f>
        <v>0.3795</v>
      </c>
      <c r="H13" s="2"/>
      <c r="I13" s="27">
        <f t="shared" si="7"/>
        <v>2341624</v>
      </c>
      <c r="J13" s="27"/>
      <c r="K13" s="27">
        <f t="shared" si="2"/>
        <v>13009</v>
      </c>
      <c r="L13" s="27">
        <f t="shared" si="8"/>
        <v>65045</v>
      </c>
      <c r="M13" s="27">
        <f t="shared" si="3"/>
        <v>4936.9155000000001</v>
      </c>
      <c r="N13" s="27">
        <f t="shared" si="4"/>
        <v>4936.9155000000001</v>
      </c>
      <c r="O13" s="27">
        <f t="shared" si="9"/>
        <v>-863961.73049999995</v>
      </c>
      <c r="P13" s="27">
        <f t="shared" si="10"/>
        <v>863961.73049999995</v>
      </c>
      <c r="Q13" s="38">
        <f>VLOOKUP(Q8,A36:P215,9)</f>
        <v>2341624</v>
      </c>
      <c r="R13" s="38">
        <f>VLOOKUP(R8,A36:P215,9)</f>
        <v>2341624</v>
      </c>
      <c r="S13" s="38">
        <f>+R13-Q13</f>
        <v>0</v>
      </c>
      <c r="T13" s="36" t="s">
        <v>70</v>
      </c>
    </row>
    <row r="14" spans="1:31">
      <c r="A14" s="30">
        <v>36951</v>
      </c>
      <c r="B14" s="3"/>
      <c r="C14" s="6">
        <v>6</v>
      </c>
      <c r="D14" s="29">
        <f t="shared" si="0"/>
        <v>13009</v>
      </c>
      <c r="E14" s="29">
        <f t="shared" si="6"/>
        <v>78054</v>
      </c>
      <c r="F14" s="29">
        <f t="shared" si="1"/>
        <v>-2263570</v>
      </c>
      <c r="G14" s="34">
        <f>+Inputs!$D$2</f>
        <v>0.3795</v>
      </c>
      <c r="H14" s="2"/>
      <c r="I14" s="27">
        <f t="shared" si="7"/>
        <v>2341624</v>
      </c>
      <c r="J14" s="27"/>
      <c r="K14" s="27">
        <f t="shared" si="2"/>
        <v>13009</v>
      </c>
      <c r="L14" s="27">
        <f t="shared" si="8"/>
        <v>78054</v>
      </c>
      <c r="M14" s="27">
        <f t="shared" si="3"/>
        <v>4936.9155000000001</v>
      </c>
      <c r="N14" s="27">
        <f t="shared" si="4"/>
        <v>4936.9155000000001</v>
      </c>
      <c r="O14" s="27">
        <f t="shared" si="9"/>
        <v>-859024.81499999994</v>
      </c>
      <c r="P14" s="27">
        <f t="shared" si="10"/>
        <v>859024.81499999994</v>
      </c>
      <c r="Q14" s="38">
        <f>VLOOKUP(Q8,A36:P215,12)</f>
        <v>1443999</v>
      </c>
      <c r="R14" s="38">
        <f>VLOOKUP(R8,A36:P215,12)</f>
        <v>1600107</v>
      </c>
      <c r="S14" s="38">
        <f>+R14-Q14</f>
        <v>156108</v>
      </c>
      <c r="T14" s="37" t="s">
        <v>93</v>
      </c>
    </row>
    <row r="15" spans="1:31">
      <c r="A15" s="31">
        <v>36982</v>
      </c>
      <c r="B15" s="3"/>
      <c r="C15" s="6">
        <v>7</v>
      </c>
      <c r="D15" s="29">
        <f t="shared" si="0"/>
        <v>13009</v>
      </c>
      <c r="E15" s="29">
        <f t="shared" si="6"/>
        <v>91063</v>
      </c>
      <c r="F15" s="29">
        <f t="shared" si="1"/>
        <v>-2250561</v>
      </c>
      <c r="G15" s="34">
        <f>+Inputs!$D$2</f>
        <v>0.3795</v>
      </c>
      <c r="H15" s="2"/>
      <c r="I15" s="27">
        <f t="shared" si="7"/>
        <v>2341624</v>
      </c>
      <c r="J15" s="27"/>
      <c r="K15" s="27">
        <f t="shared" si="2"/>
        <v>13009</v>
      </c>
      <c r="L15" s="27">
        <f t="shared" si="8"/>
        <v>91063</v>
      </c>
      <c r="M15" s="27">
        <f t="shared" si="3"/>
        <v>4936.9155000000001</v>
      </c>
      <c r="N15" s="27">
        <f t="shared" si="4"/>
        <v>4936.9155000000001</v>
      </c>
      <c r="O15" s="27">
        <f t="shared" si="9"/>
        <v>-854087.89949999994</v>
      </c>
      <c r="P15" s="27">
        <f t="shared" si="10"/>
        <v>854087.89949999994</v>
      </c>
    </row>
    <row r="16" spans="1:31">
      <c r="A16" s="30">
        <v>37012</v>
      </c>
      <c r="B16" s="3"/>
      <c r="C16" s="6">
        <v>8</v>
      </c>
      <c r="D16" s="29">
        <f t="shared" si="0"/>
        <v>13009</v>
      </c>
      <c r="E16" s="29">
        <f t="shared" si="6"/>
        <v>104072</v>
      </c>
      <c r="F16" s="29">
        <f t="shared" si="1"/>
        <v>-2237552</v>
      </c>
      <c r="G16" s="34">
        <f>+Inputs!$D$2</f>
        <v>0.3795</v>
      </c>
      <c r="H16" s="2"/>
      <c r="I16" s="27">
        <f t="shared" si="7"/>
        <v>2341624</v>
      </c>
      <c r="J16" s="27"/>
      <c r="K16" s="27">
        <f t="shared" si="2"/>
        <v>13009</v>
      </c>
      <c r="L16" s="27">
        <f t="shared" si="8"/>
        <v>104072</v>
      </c>
      <c r="M16" s="27">
        <f t="shared" si="3"/>
        <v>4936.9155000000001</v>
      </c>
      <c r="N16" s="27">
        <f t="shared" si="4"/>
        <v>4936.9155000000001</v>
      </c>
      <c r="O16" s="27">
        <f t="shared" si="9"/>
        <v>-849150.98399999994</v>
      </c>
      <c r="P16" s="27">
        <f t="shared" si="10"/>
        <v>849150.98399999994</v>
      </c>
      <c r="Q16" s="4"/>
      <c r="R16" s="4"/>
      <c r="S16" s="4"/>
    </row>
    <row r="17" spans="1:19">
      <c r="A17" s="31">
        <v>37043</v>
      </c>
      <c r="B17" s="3"/>
      <c r="C17" s="6">
        <v>9</v>
      </c>
      <c r="D17" s="29">
        <f t="shared" si="0"/>
        <v>13009</v>
      </c>
      <c r="E17" s="29">
        <f t="shared" si="6"/>
        <v>117081</v>
      </c>
      <c r="F17" s="29">
        <f t="shared" si="1"/>
        <v>-2224543</v>
      </c>
      <c r="G17" s="34">
        <f>+Inputs!$D$2</f>
        <v>0.3795</v>
      </c>
      <c r="H17" s="2"/>
      <c r="I17" s="27">
        <f t="shared" si="7"/>
        <v>2341624</v>
      </c>
      <c r="J17" s="27"/>
      <c r="K17" s="27">
        <f t="shared" si="2"/>
        <v>13009</v>
      </c>
      <c r="L17" s="27">
        <f t="shared" si="8"/>
        <v>117081</v>
      </c>
      <c r="M17" s="27">
        <f t="shared" si="3"/>
        <v>4936.9155000000001</v>
      </c>
      <c r="N17" s="27">
        <f t="shared" si="4"/>
        <v>4936.9155000000001</v>
      </c>
      <c r="O17" s="27">
        <f t="shared" si="9"/>
        <v>-844214.06849999994</v>
      </c>
      <c r="P17" s="27">
        <f t="shared" si="10"/>
        <v>844214.06849999994</v>
      </c>
      <c r="Q17" s="4"/>
      <c r="R17" s="4"/>
      <c r="S17" s="4"/>
    </row>
    <row r="18" spans="1:19">
      <c r="A18" s="30">
        <v>37073</v>
      </c>
      <c r="B18" s="3"/>
      <c r="C18" s="6">
        <v>10</v>
      </c>
      <c r="D18" s="29">
        <f t="shared" si="0"/>
        <v>13009</v>
      </c>
      <c r="E18" s="29">
        <f t="shared" si="6"/>
        <v>130090</v>
      </c>
      <c r="F18" s="29">
        <f t="shared" si="1"/>
        <v>-2211534</v>
      </c>
      <c r="G18" s="34">
        <f>+Inputs!$D$2</f>
        <v>0.3795</v>
      </c>
      <c r="H18" s="2"/>
      <c r="I18" s="27">
        <f t="shared" si="7"/>
        <v>2341624</v>
      </c>
      <c r="J18" s="27"/>
      <c r="K18" s="27">
        <f t="shared" si="2"/>
        <v>13009</v>
      </c>
      <c r="L18" s="27">
        <f t="shared" si="8"/>
        <v>130090</v>
      </c>
      <c r="M18" s="27">
        <f t="shared" si="3"/>
        <v>4936.9155000000001</v>
      </c>
      <c r="N18" s="27">
        <f t="shared" si="4"/>
        <v>4936.9155000000001</v>
      </c>
      <c r="O18" s="27">
        <f t="shared" si="9"/>
        <v>-839277.15299999993</v>
      </c>
      <c r="P18" s="27">
        <f t="shared" si="10"/>
        <v>839277.15299999993</v>
      </c>
      <c r="Q18" s="4"/>
      <c r="R18" s="4"/>
      <c r="S18" s="4"/>
    </row>
    <row r="19" spans="1:19">
      <c r="A19" s="31">
        <v>37104</v>
      </c>
      <c r="B19" s="3"/>
      <c r="C19" s="6">
        <v>11</v>
      </c>
      <c r="D19" s="29">
        <f t="shared" si="0"/>
        <v>13009</v>
      </c>
      <c r="E19" s="29">
        <f t="shared" si="6"/>
        <v>143099</v>
      </c>
      <c r="F19" s="29">
        <f t="shared" si="1"/>
        <v>-2198525</v>
      </c>
      <c r="G19" s="34">
        <f>+Inputs!$D$2</f>
        <v>0.3795</v>
      </c>
      <c r="H19" s="2"/>
      <c r="I19" s="27">
        <f t="shared" si="7"/>
        <v>2341624</v>
      </c>
      <c r="J19" s="27"/>
      <c r="K19" s="27">
        <f t="shared" si="2"/>
        <v>13009</v>
      </c>
      <c r="L19" s="27">
        <f t="shared" si="8"/>
        <v>143099</v>
      </c>
      <c r="M19" s="27">
        <f t="shared" si="3"/>
        <v>4936.9155000000001</v>
      </c>
      <c r="N19" s="27">
        <f t="shared" si="4"/>
        <v>4936.9155000000001</v>
      </c>
      <c r="O19" s="27">
        <f t="shared" si="9"/>
        <v>-834340.23749999993</v>
      </c>
      <c r="P19" s="27">
        <f t="shared" si="10"/>
        <v>834340.23749999993</v>
      </c>
      <c r="Q19" s="4"/>
      <c r="R19" s="4"/>
      <c r="S19" s="4"/>
    </row>
    <row r="20" spans="1:19">
      <c r="A20" s="30">
        <v>37135</v>
      </c>
      <c r="B20" s="3"/>
      <c r="C20" s="6">
        <v>12</v>
      </c>
      <c r="D20" s="29">
        <f t="shared" si="0"/>
        <v>13009</v>
      </c>
      <c r="E20" s="29">
        <f t="shared" si="6"/>
        <v>156108</v>
      </c>
      <c r="F20" s="29">
        <f t="shared" si="1"/>
        <v>-2185516</v>
      </c>
      <c r="G20" s="34">
        <f>+Inputs!$D$2</f>
        <v>0.3795</v>
      </c>
      <c r="H20" s="2"/>
      <c r="I20" s="27">
        <f t="shared" si="7"/>
        <v>2341624</v>
      </c>
      <c r="J20" s="27"/>
      <c r="K20" s="27">
        <f t="shared" si="2"/>
        <v>13009</v>
      </c>
      <c r="L20" s="27">
        <f t="shared" si="8"/>
        <v>156108</v>
      </c>
      <c r="M20" s="27">
        <f t="shared" si="3"/>
        <v>4936.9155000000001</v>
      </c>
      <c r="N20" s="27">
        <f t="shared" si="4"/>
        <v>4936.9155000000001</v>
      </c>
      <c r="O20" s="27">
        <f t="shared" si="9"/>
        <v>-829403.32199999993</v>
      </c>
      <c r="P20" s="27">
        <f t="shared" si="10"/>
        <v>829403.32199999993</v>
      </c>
      <c r="Q20" s="4"/>
      <c r="R20" s="4"/>
      <c r="S20" s="4"/>
    </row>
    <row r="21" spans="1:19">
      <c r="A21" s="31">
        <v>37165</v>
      </c>
      <c r="B21" s="3"/>
      <c r="C21" s="6">
        <v>13</v>
      </c>
      <c r="D21" s="29">
        <f t="shared" si="0"/>
        <v>13009</v>
      </c>
      <c r="E21" s="29">
        <f t="shared" si="6"/>
        <v>169117</v>
      </c>
      <c r="F21" s="29">
        <f t="shared" si="1"/>
        <v>-2172507</v>
      </c>
      <c r="G21" s="34">
        <f>+Inputs!$D$2</f>
        <v>0.3795</v>
      </c>
      <c r="H21" s="2"/>
      <c r="I21" s="27">
        <f t="shared" si="7"/>
        <v>2341624</v>
      </c>
      <c r="J21" s="27"/>
      <c r="K21" s="27">
        <f t="shared" si="2"/>
        <v>13009</v>
      </c>
      <c r="L21" s="27">
        <f t="shared" si="8"/>
        <v>169117</v>
      </c>
      <c r="M21" s="27">
        <f t="shared" si="3"/>
        <v>4936.9155000000001</v>
      </c>
      <c r="N21" s="27">
        <f t="shared" si="4"/>
        <v>4936.9155000000001</v>
      </c>
      <c r="O21" s="27">
        <f t="shared" si="9"/>
        <v>-824466.40649999992</v>
      </c>
      <c r="P21" s="27">
        <f t="shared" si="10"/>
        <v>824466.40649999992</v>
      </c>
      <c r="Q21" s="4"/>
      <c r="R21" s="4"/>
      <c r="S21" s="4"/>
    </row>
    <row r="22" spans="1:19">
      <c r="A22" s="30">
        <v>37196</v>
      </c>
      <c r="B22" s="3"/>
      <c r="C22" s="6">
        <v>14</v>
      </c>
      <c r="D22" s="29">
        <f t="shared" si="0"/>
        <v>13009</v>
      </c>
      <c r="E22" s="29">
        <f t="shared" si="6"/>
        <v>182126</v>
      </c>
      <c r="F22" s="29">
        <f t="shared" si="1"/>
        <v>-2159498</v>
      </c>
      <c r="G22" s="34">
        <f>+Inputs!$D$2</f>
        <v>0.3795</v>
      </c>
      <c r="H22" s="2"/>
      <c r="I22" s="27">
        <f t="shared" si="7"/>
        <v>2341624</v>
      </c>
      <c r="J22" s="27"/>
      <c r="K22" s="27">
        <f t="shared" si="2"/>
        <v>13009</v>
      </c>
      <c r="L22" s="27">
        <f t="shared" si="8"/>
        <v>182126</v>
      </c>
      <c r="M22" s="27">
        <f t="shared" si="3"/>
        <v>4936.9155000000001</v>
      </c>
      <c r="N22" s="27">
        <f t="shared" si="4"/>
        <v>4936.9155000000001</v>
      </c>
      <c r="O22" s="27">
        <f t="shared" si="9"/>
        <v>-819529.49099999992</v>
      </c>
      <c r="P22" s="27">
        <f t="shared" si="10"/>
        <v>819529.49099999992</v>
      </c>
      <c r="Q22" s="4"/>
      <c r="R22" s="4"/>
      <c r="S22" s="4"/>
    </row>
    <row r="23" spans="1:19">
      <c r="A23" s="31">
        <v>37226</v>
      </c>
      <c r="B23" s="3"/>
      <c r="C23" s="6">
        <v>15</v>
      </c>
      <c r="D23" s="29">
        <f t="shared" si="0"/>
        <v>13009</v>
      </c>
      <c r="E23" s="29">
        <f t="shared" si="6"/>
        <v>195135</v>
      </c>
      <c r="F23" s="29">
        <f t="shared" si="1"/>
        <v>-2146489</v>
      </c>
      <c r="G23" s="34">
        <f>+Inputs!$D$2</f>
        <v>0.3795</v>
      </c>
      <c r="H23" s="2"/>
      <c r="I23" s="27">
        <f t="shared" si="7"/>
        <v>2341624</v>
      </c>
      <c r="J23" s="27"/>
      <c r="K23" s="27">
        <f t="shared" si="2"/>
        <v>13009</v>
      </c>
      <c r="L23" s="27">
        <f t="shared" si="8"/>
        <v>195135</v>
      </c>
      <c r="M23" s="27">
        <f t="shared" si="3"/>
        <v>4936.9155000000001</v>
      </c>
      <c r="N23" s="27">
        <f t="shared" si="4"/>
        <v>4936.9155000000001</v>
      </c>
      <c r="O23" s="27">
        <f t="shared" si="9"/>
        <v>-814592.57549999992</v>
      </c>
      <c r="P23" s="27">
        <f t="shared" si="10"/>
        <v>814592.57549999992</v>
      </c>
      <c r="Q23" s="4"/>
      <c r="R23" s="4"/>
      <c r="S23" s="4"/>
    </row>
    <row r="24" spans="1:19">
      <c r="A24" s="30">
        <v>37257</v>
      </c>
      <c r="B24" s="3"/>
      <c r="C24" s="6">
        <v>16</v>
      </c>
      <c r="D24" s="29">
        <f t="shared" si="0"/>
        <v>13009</v>
      </c>
      <c r="E24" s="29">
        <f t="shared" si="6"/>
        <v>208144</v>
      </c>
      <c r="F24" s="29">
        <f t="shared" si="1"/>
        <v>-2133480</v>
      </c>
      <c r="G24" s="34">
        <f>+Inputs!$D$2</f>
        <v>0.3795</v>
      </c>
      <c r="H24" s="2"/>
      <c r="I24" s="27">
        <f t="shared" si="7"/>
        <v>2341624</v>
      </c>
      <c r="J24" s="27"/>
      <c r="K24" s="27">
        <f t="shared" si="2"/>
        <v>13009</v>
      </c>
      <c r="L24" s="27">
        <f t="shared" si="8"/>
        <v>208144</v>
      </c>
      <c r="M24" s="27">
        <f t="shared" si="3"/>
        <v>4936.9155000000001</v>
      </c>
      <c r="N24" s="27">
        <f t="shared" si="4"/>
        <v>4936.9155000000001</v>
      </c>
      <c r="O24" s="27">
        <f t="shared" si="9"/>
        <v>-809655.65999999992</v>
      </c>
      <c r="P24" s="27">
        <f t="shared" si="10"/>
        <v>809655.65999999992</v>
      </c>
      <c r="Q24" s="4"/>
      <c r="R24" s="4"/>
      <c r="S24" s="4"/>
    </row>
    <row r="25" spans="1:19">
      <c r="A25" s="31">
        <v>37288</v>
      </c>
      <c r="B25" s="3"/>
      <c r="C25" s="6">
        <v>17</v>
      </c>
      <c r="D25" s="29">
        <f t="shared" si="0"/>
        <v>13009</v>
      </c>
      <c r="E25" s="29">
        <f t="shared" si="6"/>
        <v>221153</v>
      </c>
      <c r="F25" s="29">
        <f t="shared" si="1"/>
        <v>-2120471</v>
      </c>
      <c r="G25" s="34">
        <f>+Inputs!$D$2</f>
        <v>0.3795</v>
      </c>
      <c r="H25" s="2"/>
      <c r="I25" s="27">
        <f t="shared" si="7"/>
        <v>2341624</v>
      </c>
      <c r="J25" s="27"/>
      <c r="K25" s="27">
        <f t="shared" si="2"/>
        <v>13009</v>
      </c>
      <c r="L25" s="27">
        <f t="shared" si="8"/>
        <v>221153</v>
      </c>
      <c r="M25" s="27">
        <f t="shared" si="3"/>
        <v>4936.9155000000001</v>
      </c>
      <c r="N25" s="27">
        <f t="shared" si="4"/>
        <v>4936.9155000000001</v>
      </c>
      <c r="O25" s="27">
        <f t="shared" si="9"/>
        <v>-804718.74449999991</v>
      </c>
      <c r="P25" s="27">
        <f t="shared" si="10"/>
        <v>804718.74449999991</v>
      </c>
      <c r="Q25" s="4"/>
      <c r="R25" s="4"/>
      <c r="S25" s="4"/>
    </row>
    <row r="26" spans="1:19">
      <c r="A26" s="30">
        <v>37316</v>
      </c>
      <c r="B26" s="3"/>
      <c r="C26" s="6">
        <v>18</v>
      </c>
      <c r="D26" s="29">
        <f t="shared" si="0"/>
        <v>13009</v>
      </c>
      <c r="E26" s="29">
        <f t="shared" si="6"/>
        <v>234162</v>
      </c>
      <c r="F26" s="29">
        <f t="shared" si="1"/>
        <v>-2107462</v>
      </c>
      <c r="G26" s="34">
        <f>+Inputs!$D$2</f>
        <v>0.3795</v>
      </c>
      <c r="H26" s="2"/>
      <c r="I26" s="27">
        <f t="shared" si="7"/>
        <v>2341624</v>
      </c>
      <c r="J26" s="27"/>
      <c r="K26" s="27">
        <f t="shared" si="2"/>
        <v>13009</v>
      </c>
      <c r="L26" s="27">
        <f t="shared" si="8"/>
        <v>234162</v>
      </c>
      <c r="M26" s="27">
        <f t="shared" si="3"/>
        <v>4936.9155000000001</v>
      </c>
      <c r="N26" s="27">
        <f t="shared" si="4"/>
        <v>4936.9155000000001</v>
      </c>
      <c r="O26" s="27">
        <f t="shared" si="9"/>
        <v>-799781.82899999991</v>
      </c>
      <c r="P26" s="27">
        <f t="shared" si="10"/>
        <v>799781.82899999991</v>
      </c>
      <c r="Q26" s="4"/>
      <c r="R26" s="4"/>
      <c r="S26" s="4"/>
    </row>
    <row r="27" spans="1:19">
      <c r="A27" s="31">
        <v>37347</v>
      </c>
      <c r="B27" s="3"/>
      <c r="C27" s="6">
        <v>19</v>
      </c>
      <c r="D27" s="29">
        <f t="shared" si="0"/>
        <v>13009</v>
      </c>
      <c r="E27" s="29">
        <f t="shared" si="6"/>
        <v>247171</v>
      </c>
      <c r="F27" s="29">
        <f t="shared" si="1"/>
        <v>-2094453</v>
      </c>
      <c r="G27" s="34">
        <f>+Inputs!$D$2</f>
        <v>0.3795</v>
      </c>
      <c r="H27" s="2"/>
      <c r="I27" s="27">
        <f t="shared" si="7"/>
        <v>2341624</v>
      </c>
      <c r="J27" s="27"/>
      <c r="K27" s="27">
        <f t="shared" si="2"/>
        <v>13009</v>
      </c>
      <c r="L27" s="27">
        <f t="shared" si="8"/>
        <v>247171</v>
      </c>
      <c r="M27" s="27">
        <f t="shared" si="3"/>
        <v>4936.9155000000001</v>
      </c>
      <c r="N27" s="27">
        <f t="shared" si="4"/>
        <v>4936.9155000000001</v>
      </c>
      <c r="O27" s="27">
        <f t="shared" si="9"/>
        <v>-794844.91349999991</v>
      </c>
      <c r="P27" s="27">
        <f t="shared" si="10"/>
        <v>794844.91349999991</v>
      </c>
      <c r="Q27" s="4"/>
      <c r="R27" s="4"/>
      <c r="S27" s="4"/>
    </row>
    <row r="28" spans="1:19">
      <c r="A28" s="30">
        <v>37377</v>
      </c>
      <c r="B28" s="3"/>
      <c r="C28" s="6">
        <v>20</v>
      </c>
      <c r="D28" s="29">
        <f t="shared" si="0"/>
        <v>13009</v>
      </c>
      <c r="E28" s="29">
        <f t="shared" si="6"/>
        <v>260180</v>
      </c>
      <c r="F28" s="29">
        <f t="shared" si="1"/>
        <v>-2081444</v>
      </c>
      <c r="G28" s="34">
        <f>+Inputs!$D$2</f>
        <v>0.3795</v>
      </c>
      <c r="H28" s="2"/>
      <c r="I28" s="27">
        <f t="shared" si="7"/>
        <v>2341624</v>
      </c>
      <c r="J28" s="27"/>
      <c r="K28" s="27">
        <f t="shared" si="2"/>
        <v>13009</v>
      </c>
      <c r="L28" s="27">
        <f t="shared" si="8"/>
        <v>260180</v>
      </c>
      <c r="M28" s="27">
        <f t="shared" si="3"/>
        <v>4936.9155000000001</v>
      </c>
      <c r="N28" s="27">
        <f t="shared" si="4"/>
        <v>4936.9155000000001</v>
      </c>
      <c r="O28" s="27">
        <f t="shared" si="9"/>
        <v>-789907.99799999991</v>
      </c>
      <c r="P28" s="27">
        <f t="shared" si="10"/>
        <v>789907.99799999991</v>
      </c>
      <c r="Q28" s="4"/>
      <c r="R28" s="4"/>
      <c r="S28" s="4"/>
    </row>
    <row r="29" spans="1:19">
      <c r="A29" s="31">
        <v>37408</v>
      </c>
      <c r="B29" s="3"/>
      <c r="C29" s="6">
        <v>21</v>
      </c>
      <c r="D29" s="29">
        <f t="shared" si="0"/>
        <v>13009</v>
      </c>
      <c r="E29" s="29">
        <f t="shared" si="6"/>
        <v>273189</v>
      </c>
      <c r="F29" s="29">
        <f t="shared" si="1"/>
        <v>-2068435</v>
      </c>
      <c r="G29" s="34">
        <f>+Inputs!$D$2</f>
        <v>0.3795</v>
      </c>
      <c r="H29" s="2"/>
      <c r="I29" s="27">
        <f t="shared" si="7"/>
        <v>2341624</v>
      </c>
      <c r="J29" s="27"/>
      <c r="K29" s="27">
        <f t="shared" si="2"/>
        <v>13009</v>
      </c>
      <c r="L29" s="27">
        <f t="shared" si="8"/>
        <v>273189</v>
      </c>
      <c r="M29" s="27">
        <f t="shared" si="3"/>
        <v>4936.9155000000001</v>
      </c>
      <c r="N29" s="27">
        <f t="shared" si="4"/>
        <v>4936.9155000000001</v>
      </c>
      <c r="O29" s="27">
        <f t="shared" si="9"/>
        <v>-784971.0824999999</v>
      </c>
      <c r="P29" s="27">
        <f t="shared" si="10"/>
        <v>784971.0824999999</v>
      </c>
      <c r="Q29" s="4"/>
      <c r="R29" s="4"/>
      <c r="S29" s="4"/>
    </row>
    <row r="30" spans="1:19">
      <c r="A30" s="30">
        <v>37438</v>
      </c>
      <c r="B30" s="3"/>
      <c r="C30" s="6">
        <v>22</v>
      </c>
      <c r="D30" s="29">
        <f t="shared" si="0"/>
        <v>13009</v>
      </c>
      <c r="E30" s="29">
        <f t="shared" si="6"/>
        <v>286198</v>
      </c>
      <c r="F30" s="29">
        <f t="shared" si="1"/>
        <v>-2055426</v>
      </c>
      <c r="G30" s="34">
        <f>+Inputs!$D$2</f>
        <v>0.3795</v>
      </c>
      <c r="H30" s="2"/>
      <c r="I30" s="27">
        <f t="shared" si="7"/>
        <v>2341624</v>
      </c>
      <c r="J30" s="27"/>
      <c r="K30" s="27">
        <f t="shared" si="2"/>
        <v>13009</v>
      </c>
      <c r="L30" s="27">
        <f t="shared" si="8"/>
        <v>286198</v>
      </c>
      <c r="M30" s="27">
        <f t="shared" si="3"/>
        <v>4936.9155000000001</v>
      </c>
      <c r="N30" s="27">
        <f t="shared" si="4"/>
        <v>4936.9155000000001</v>
      </c>
      <c r="O30" s="27">
        <f t="shared" si="9"/>
        <v>-780034.1669999999</v>
      </c>
      <c r="P30" s="27">
        <f t="shared" si="10"/>
        <v>780034.1669999999</v>
      </c>
      <c r="Q30" s="125"/>
    </row>
    <row r="31" spans="1:19">
      <c r="A31" s="31">
        <v>37469</v>
      </c>
      <c r="B31" s="3"/>
      <c r="C31" s="6">
        <v>23</v>
      </c>
      <c r="D31" s="29">
        <f t="shared" si="0"/>
        <v>13009</v>
      </c>
      <c r="E31" s="29">
        <f t="shared" si="6"/>
        <v>299207</v>
      </c>
      <c r="F31" s="29">
        <f t="shared" si="1"/>
        <v>-2042417</v>
      </c>
      <c r="G31" s="34">
        <f>+Inputs!$D$2</f>
        <v>0.3795</v>
      </c>
      <c r="H31" s="2"/>
      <c r="I31" s="27">
        <f t="shared" si="7"/>
        <v>2341624</v>
      </c>
      <c r="J31" s="27"/>
      <c r="K31" s="27">
        <f t="shared" si="2"/>
        <v>13009</v>
      </c>
      <c r="L31" s="27">
        <f t="shared" si="8"/>
        <v>299207</v>
      </c>
      <c r="M31" s="27">
        <f t="shared" si="3"/>
        <v>4936.9155000000001</v>
      </c>
      <c r="N31" s="27">
        <f t="shared" si="4"/>
        <v>4936.9155000000001</v>
      </c>
      <c r="O31" s="27">
        <f t="shared" si="9"/>
        <v>-775097.2514999999</v>
      </c>
      <c r="P31" s="27">
        <f t="shared" si="10"/>
        <v>775097.2514999999</v>
      </c>
      <c r="Q31" s="125"/>
    </row>
    <row r="32" spans="1:19">
      <c r="A32" s="30">
        <v>37500</v>
      </c>
      <c r="B32" s="3"/>
      <c r="C32" s="6">
        <v>24</v>
      </c>
      <c r="D32" s="29">
        <f t="shared" si="0"/>
        <v>13009</v>
      </c>
      <c r="E32" s="29">
        <f t="shared" si="6"/>
        <v>312216</v>
      </c>
      <c r="F32" s="29">
        <f t="shared" si="1"/>
        <v>-2029408</v>
      </c>
      <c r="G32" s="34">
        <f>+Inputs!$D$2</f>
        <v>0.3795</v>
      </c>
      <c r="H32" s="2"/>
      <c r="I32" s="27">
        <f t="shared" si="7"/>
        <v>2341624</v>
      </c>
      <c r="J32" s="27"/>
      <c r="K32" s="27">
        <f t="shared" si="2"/>
        <v>13009</v>
      </c>
      <c r="L32" s="27">
        <f t="shared" si="8"/>
        <v>312216</v>
      </c>
      <c r="M32" s="27">
        <f t="shared" si="3"/>
        <v>4936.9155000000001</v>
      </c>
      <c r="N32" s="27">
        <f t="shared" si="4"/>
        <v>4936.9155000000001</v>
      </c>
      <c r="O32" s="27">
        <f t="shared" si="9"/>
        <v>-770160.33599999989</v>
      </c>
      <c r="P32" s="27">
        <f t="shared" si="10"/>
        <v>770160.33599999989</v>
      </c>
      <c r="Q32" s="125"/>
    </row>
    <row r="33" spans="1:21">
      <c r="A33" s="31">
        <v>37530</v>
      </c>
      <c r="B33" s="3"/>
      <c r="C33" s="6">
        <v>25</v>
      </c>
      <c r="D33" s="29">
        <f t="shared" si="0"/>
        <v>13009</v>
      </c>
      <c r="E33" s="29">
        <f t="shared" si="6"/>
        <v>325225</v>
      </c>
      <c r="F33" s="29">
        <f t="shared" si="1"/>
        <v>-2016399</v>
      </c>
      <c r="G33" s="34">
        <f>+Inputs!$D$2</f>
        <v>0.3795</v>
      </c>
      <c r="H33" s="2"/>
      <c r="I33" s="27">
        <f t="shared" si="7"/>
        <v>2341624</v>
      </c>
      <c r="J33" s="27"/>
      <c r="K33" s="27">
        <f t="shared" si="2"/>
        <v>13009</v>
      </c>
      <c r="L33" s="27">
        <f t="shared" si="8"/>
        <v>325225</v>
      </c>
      <c r="M33" s="27">
        <f t="shared" si="3"/>
        <v>4936.9155000000001</v>
      </c>
      <c r="N33" s="27">
        <f t="shared" si="4"/>
        <v>4936.9155000000001</v>
      </c>
      <c r="O33" s="27">
        <f t="shared" si="9"/>
        <v>-765223.42049999989</v>
      </c>
      <c r="P33" s="27">
        <f t="shared" si="10"/>
        <v>765223.42049999989</v>
      </c>
      <c r="Q33" s="125"/>
    </row>
    <row r="34" spans="1:21">
      <c r="A34" s="30">
        <v>37561</v>
      </c>
      <c r="B34" s="3"/>
      <c r="C34" s="6">
        <v>26</v>
      </c>
      <c r="D34" s="29">
        <f t="shared" si="0"/>
        <v>13009</v>
      </c>
      <c r="E34" s="29">
        <f t="shared" si="6"/>
        <v>338234</v>
      </c>
      <c r="F34" s="29">
        <f t="shared" si="1"/>
        <v>-2003390</v>
      </c>
      <c r="G34" s="34">
        <f>+Inputs!$D$2</f>
        <v>0.3795</v>
      </c>
      <c r="H34" s="2"/>
      <c r="I34" s="27">
        <f t="shared" si="7"/>
        <v>2341624</v>
      </c>
      <c r="J34" s="27"/>
      <c r="K34" s="27">
        <f t="shared" si="2"/>
        <v>13009</v>
      </c>
      <c r="L34" s="27">
        <f t="shared" si="8"/>
        <v>338234</v>
      </c>
      <c r="M34" s="27">
        <f t="shared" si="3"/>
        <v>4936.9155000000001</v>
      </c>
      <c r="N34" s="27">
        <f t="shared" si="4"/>
        <v>4936.9155000000001</v>
      </c>
      <c r="O34" s="27">
        <f t="shared" si="9"/>
        <v>-760286.50499999989</v>
      </c>
      <c r="P34" s="27">
        <f t="shared" si="10"/>
        <v>760286.50499999989</v>
      </c>
      <c r="Q34" s="125"/>
    </row>
    <row r="35" spans="1:21">
      <c r="A35" s="31">
        <v>37591</v>
      </c>
      <c r="B35" s="3"/>
      <c r="C35" s="6">
        <v>27</v>
      </c>
      <c r="D35" s="29">
        <f t="shared" si="0"/>
        <v>13009</v>
      </c>
      <c r="E35" s="29">
        <f t="shared" si="6"/>
        <v>351243</v>
      </c>
      <c r="F35" s="29">
        <f t="shared" si="1"/>
        <v>-1990381</v>
      </c>
      <c r="G35" s="34">
        <f>+Inputs!$D$2</f>
        <v>0.3795</v>
      </c>
      <c r="H35" s="2"/>
      <c r="I35" s="27">
        <f t="shared" si="7"/>
        <v>2341624</v>
      </c>
      <c r="J35" s="27"/>
      <c r="K35" s="27">
        <f t="shared" si="2"/>
        <v>13009</v>
      </c>
      <c r="L35" s="27">
        <f t="shared" si="8"/>
        <v>351243</v>
      </c>
      <c r="M35" s="27">
        <f t="shared" si="3"/>
        <v>4936.9155000000001</v>
      </c>
      <c r="N35" s="27">
        <f t="shared" si="4"/>
        <v>4936.9155000000001</v>
      </c>
      <c r="O35" s="27">
        <f t="shared" si="9"/>
        <v>-755349.58949999989</v>
      </c>
      <c r="P35" s="27">
        <f t="shared" si="10"/>
        <v>755349.58949999989</v>
      </c>
    </row>
    <row r="36" spans="1:21">
      <c r="A36" s="30">
        <v>37622</v>
      </c>
      <c r="B36" s="3"/>
      <c r="C36" s="6">
        <v>28</v>
      </c>
      <c r="D36" s="29">
        <f t="shared" si="0"/>
        <v>13009</v>
      </c>
      <c r="E36" s="29">
        <f t="shared" si="6"/>
        <v>364252</v>
      </c>
      <c r="F36" s="29">
        <f t="shared" si="1"/>
        <v>-1977372</v>
      </c>
      <c r="G36" s="34">
        <f>+Inputs!$D$2</f>
        <v>0.3795</v>
      </c>
      <c r="H36" s="2"/>
      <c r="I36" s="27">
        <f t="shared" si="7"/>
        <v>2341624</v>
      </c>
      <c r="J36" s="27"/>
      <c r="K36" s="27">
        <f t="shared" si="2"/>
        <v>13009</v>
      </c>
      <c r="L36" s="27">
        <f t="shared" si="8"/>
        <v>364252</v>
      </c>
      <c r="M36" s="27">
        <f t="shared" si="3"/>
        <v>4936.9155000000001</v>
      </c>
      <c r="N36" s="27">
        <f t="shared" si="4"/>
        <v>4936.9155000000001</v>
      </c>
      <c r="O36" s="27">
        <f t="shared" si="9"/>
        <v>-750412.67399999988</v>
      </c>
      <c r="P36" s="27">
        <f t="shared" si="10"/>
        <v>750412.67399999988</v>
      </c>
    </row>
    <row r="37" spans="1:21">
      <c r="A37" s="31">
        <v>37653</v>
      </c>
      <c r="B37" s="3"/>
      <c r="C37" s="6">
        <v>29</v>
      </c>
      <c r="D37" s="29">
        <f t="shared" si="0"/>
        <v>13009</v>
      </c>
      <c r="E37" s="29">
        <f t="shared" si="6"/>
        <v>377261</v>
      </c>
      <c r="F37" s="29">
        <f t="shared" si="1"/>
        <v>-1964363</v>
      </c>
      <c r="G37" s="34">
        <f>+Inputs!$D$2</f>
        <v>0.3795</v>
      </c>
      <c r="H37" s="2"/>
      <c r="I37" s="27">
        <f t="shared" si="7"/>
        <v>2341624</v>
      </c>
      <c r="J37" s="27"/>
      <c r="K37" s="27">
        <f t="shared" si="2"/>
        <v>13009</v>
      </c>
      <c r="L37" s="27">
        <f t="shared" si="8"/>
        <v>377261</v>
      </c>
      <c r="M37" s="27">
        <f t="shared" si="3"/>
        <v>4936.9155000000001</v>
      </c>
      <c r="N37" s="27">
        <f t="shared" si="4"/>
        <v>4936.9155000000001</v>
      </c>
      <c r="O37" s="27">
        <f t="shared" si="9"/>
        <v>-745475.75849999988</v>
      </c>
      <c r="P37" s="27">
        <f t="shared" si="10"/>
        <v>745475.75849999988</v>
      </c>
    </row>
    <row r="38" spans="1:21">
      <c r="A38" s="30">
        <v>37681</v>
      </c>
      <c r="B38" s="3"/>
      <c r="C38" s="6">
        <v>30</v>
      </c>
      <c r="D38" s="29">
        <f t="shared" si="0"/>
        <v>13009</v>
      </c>
      <c r="E38" s="29">
        <f t="shared" si="6"/>
        <v>390270</v>
      </c>
      <c r="F38" s="29">
        <f t="shared" si="1"/>
        <v>-1951354</v>
      </c>
      <c r="G38" s="34">
        <f>+Inputs!$D$2</f>
        <v>0.3795</v>
      </c>
      <c r="H38" s="2"/>
      <c r="I38" s="27">
        <f t="shared" si="7"/>
        <v>2341624</v>
      </c>
      <c r="J38" s="27"/>
      <c r="K38" s="27">
        <f t="shared" si="2"/>
        <v>13009</v>
      </c>
      <c r="L38" s="27">
        <f t="shared" si="8"/>
        <v>390270</v>
      </c>
      <c r="M38" s="27">
        <f t="shared" si="3"/>
        <v>4936.9155000000001</v>
      </c>
      <c r="N38" s="27">
        <f t="shared" si="4"/>
        <v>4936.9155000000001</v>
      </c>
      <c r="O38" s="27">
        <f t="shared" si="9"/>
        <v>-740538.84299999988</v>
      </c>
      <c r="P38" s="27">
        <f t="shared" si="10"/>
        <v>740538.84299999988</v>
      </c>
    </row>
    <row r="39" spans="1:21">
      <c r="A39" s="31">
        <v>37712</v>
      </c>
      <c r="B39" s="2"/>
      <c r="C39" s="6">
        <v>31</v>
      </c>
      <c r="D39" s="29">
        <f t="shared" si="0"/>
        <v>13009</v>
      </c>
      <c r="E39" s="29">
        <f t="shared" si="6"/>
        <v>403279</v>
      </c>
      <c r="F39" s="29">
        <f t="shared" si="1"/>
        <v>-1938345</v>
      </c>
      <c r="G39" s="34">
        <f>+Inputs!$D$2</f>
        <v>0.3795</v>
      </c>
      <c r="H39" s="2"/>
      <c r="I39" s="27">
        <f t="shared" si="7"/>
        <v>2341624</v>
      </c>
      <c r="J39" s="27"/>
      <c r="K39" s="27">
        <f t="shared" si="2"/>
        <v>13009</v>
      </c>
      <c r="L39" s="27">
        <f t="shared" si="8"/>
        <v>403279</v>
      </c>
      <c r="M39" s="27">
        <f t="shared" si="3"/>
        <v>4936.9155000000001</v>
      </c>
      <c r="N39" s="27">
        <f t="shared" si="4"/>
        <v>4936.9155000000001</v>
      </c>
      <c r="O39" s="27">
        <f t="shared" si="9"/>
        <v>-735601.92749999987</v>
      </c>
      <c r="P39" s="27">
        <f t="shared" si="10"/>
        <v>735601.92749999987</v>
      </c>
    </row>
    <row r="40" spans="1:21">
      <c r="A40" s="30">
        <v>37742</v>
      </c>
      <c r="B40" s="2"/>
      <c r="C40" s="6">
        <v>32</v>
      </c>
      <c r="D40" s="29">
        <f t="shared" si="0"/>
        <v>13009</v>
      </c>
      <c r="E40" s="29">
        <f t="shared" si="6"/>
        <v>416288</v>
      </c>
      <c r="F40" s="29">
        <f t="shared" si="1"/>
        <v>-1925336</v>
      </c>
      <c r="G40" s="34">
        <f>+Inputs!$D$3</f>
        <v>0.37951000000000001</v>
      </c>
      <c r="H40" s="2"/>
      <c r="I40" s="27">
        <f t="shared" si="7"/>
        <v>2341624</v>
      </c>
      <c r="J40" s="2"/>
      <c r="K40" s="27">
        <f t="shared" si="2"/>
        <v>13009</v>
      </c>
      <c r="L40" s="27">
        <f t="shared" si="8"/>
        <v>416288</v>
      </c>
      <c r="M40" s="27">
        <f t="shared" si="3"/>
        <v>4937.0455900000006</v>
      </c>
      <c r="N40" s="27">
        <f t="shared" si="4"/>
        <v>4937.0455900000006</v>
      </c>
      <c r="O40" s="27">
        <f t="shared" si="9"/>
        <v>-730664.88190999988</v>
      </c>
      <c r="P40" s="27">
        <f t="shared" si="10"/>
        <v>730664.88190999988</v>
      </c>
    </row>
    <row r="41" spans="1:21">
      <c r="A41" s="31">
        <v>37773</v>
      </c>
      <c r="C41" s="6">
        <v>33</v>
      </c>
      <c r="D41" s="29">
        <f t="shared" ref="D41:D72" si="12">ROUND(-(+$B$9/180)*1,0)</f>
        <v>13009</v>
      </c>
      <c r="E41" s="29">
        <f t="shared" si="6"/>
        <v>429297</v>
      </c>
      <c r="F41" s="29">
        <f t="shared" ref="F41:F72" si="13">$B$9+E41</f>
        <v>-1912327</v>
      </c>
      <c r="G41" s="34">
        <f>+Inputs!$D$3</f>
        <v>0.37951000000000001</v>
      </c>
      <c r="I41" s="27">
        <f t="shared" si="7"/>
        <v>2341624</v>
      </c>
      <c r="K41" s="27">
        <f t="shared" ref="K41:K72" si="14">D41</f>
        <v>13009</v>
      </c>
      <c r="L41" s="27">
        <f t="shared" si="8"/>
        <v>429297</v>
      </c>
      <c r="M41" s="27">
        <f t="shared" ref="M41:M72" si="15">K41*G41</f>
        <v>4937.0455900000006</v>
      </c>
      <c r="N41" s="27">
        <f t="shared" ref="N41:N72" si="16">M41-J41</f>
        <v>4937.0455900000006</v>
      </c>
      <c r="O41" s="27">
        <f t="shared" si="9"/>
        <v>-725727.83631999989</v>
      </c>
      <c r="P41" s="27">
        <f t="shared" si="10"/>
        <v>725727.83631999989</v>
      </c>
    </row>
    <row r="42" spans="1:21">
      <c r="A42" s="30">
        <v>37803</v>
      </c>
      <c r="C42" s="6">
        <v>34</v>
      </c>
      <c r="D42" s="29">
        <f t="shared" si="12"/>
        <v>13009</v>
      </c>
      <c r="E42" s="29">
        <f t="shared" ref="E42:E73" si="17">+E41+D42</f>
        <v>442306</v>
      </c>
      <c r="F42" s="29">
        <f t="shared" si="13"/>
        <v>-1899318</v>
      </c>
      <c r="G42" s="34">
        <f>+Inputs!$D$3</f>
        <v>0.37951000000000001</v>
      </c>
      <c r="I42" s="27">
        <f t="shared" ref="I42:I73" si="18">+I41+H42</f>
        <v>2341624</v>
      </c>
      <c r="K42" s="27">
        <f t="shared" si="14"/>
        <v>13009</v>
      </c>
      <c r="L42" s="27">
        <f t="shared" ref="L42:L73" si="19">+L41+K42</f>
        <v>442306</v>
      </c>
      <c r="M42" s="27">
        <f t="shared" si="15"/>
        <v>4937.0455900000006</v>
      </c>
      <c r="N42" s="27">
        <f t="shared" si="16"/>
        <v>4937.0455900000006</v>
      </c>
      <c r="O42" s="27">
        <f t="shared" ref="O42:O73" si="20">+O41+N42</f>
        <v>-720790.79072999989</v>
      </c>
      <c r="P42" s="27">
        <f t="shared" ref="P42:P73" si="21">P41-N42</f>
        <v>720790.79072999989</v>
      </c>
    </row>
    <row r="43" spans="1:21">
      <c r="A43" s="31">
        <v>37834</v>
      </c>
      <c r="C43" s="6">
        <v>35</v>
      </c>
      <c r="D43" s="29">
        <f t="shared" si="12"/>
        <v>13009</v>
      </c>
      <c r="E43" s="29">
        <f t="shared" si="17"/>
        <v>455315</v>
      </c>
      <c r="F43" s="29">
        <f t="shared" si="13"/>
        <v>-1886309</v>
      </c>
      <c r="G43" s="34">
        <f>+Inputs!$D$3</f>
        <v>0.37951000000000001</v>
      </c>
      <c r="I43" s="27">
        <f t="shared" si="18"/>
        <v>2341624</v>
      </c>
      <c r="K43" s="27">
        <f t="shared" si="14"/>
        <v>13009</v>
      </c>
      <c r="L43" s="27">
        <f t="shared" si="19"/>
        <v>455315</v>
      </c>
      <c r="M43" s="27">
        <f t="shared" si="15"/>
        <v>4937.0455900000006</v>
      </c>
      <c r="N43" s="27">
        <f t="shared" si="16"/>
        <v>4937.0455900000006</v>
      </c>
      <c r="O43" s="27">
        <f t="shared" si="20"/>
        <v>-715853.7451399999</v>
      </c>
      <c r="P43" s="27">
        <f t="shared" si="21"/>
        <v>715853.7451399999</v>
      </c>
    </row>
    <row r="44" spans="1:21">
      <c r="A44" s="30">
        <v>37865</v>
      </c>
      <c r="C44" s="6">
        <v>36</v>
      </c>
      <c r="D44" s="29">
        <f t="shared" si="12"/>
        <v>13009</v>
      </c>
      <c r="E44" s="29">
        <f t="shared" si="17"/>
        <v>468324</v>
      </c>
      <c r="F44" s="29">
        <f t="shared" si="13"/>
        <v>-1873300</v>
      </c>
      <c r="G44" s="34">
        <f>+Inputs!$D$3</f>
        <v>0.37951000000000001</v>
      </c>
      <c r="I44" s="27">
        <f t="shared" si="18"/>
        <v>2341624</v>
      </c>
      <c r="K44" s="27">
        <f t="shared" si="14"/>
        <v>13009</v>
      </c>
      <c r="L44" s="27">
        <f t="shared" si="19"/>
        <v>468324</v>
      </c>
      <c r="M44" s="27">
        <f t="shared" si="15"/>
        <v>4937.0455900000006</v>
      </c>
      <c r="N44" s="27">
        <f t="shared" si="16"/>
        <v>4937.0455900000006</v>
      </c>
      <c r="O44" s="27">
        <f t="shared" si="20"/>
        <v>-710916.6995499999</v>
      </c>
      <c r="P44" s="27">
        <f t="shared" si="21"/>
        <v>710916.6995499999</v>
      </c>
      <c r="U44" s="108"/>
    </row>
    <row r="45" spans="1:21">
      <c r="A45" s="31">
        <v>37895</v>
      </c>
      <c r="C45" s="6">
        <v>37</v>
      </c>
      <c r="D45" s="29">
        <f t="shared" si="12"/>
        <v>13009</v>
      </c>
      <c r="E45" s="29">
        <f t="shared" si="17"/>
        <v>481333</v>
      </c>
      <c r="F45" s="29">
        <f t="shared" si="13"/>
        <v>-1860291</v>
      </c>
      <c r="G45" s="34">
        <f>+Inputs!$D$3</f>
        <v>0.37951000000000001</v>
      </c>
      <c r="I45" s="27">
        <f t="shared" si="18"/>
        <v>2341624</v>
      </c>
      <c r="K45" s="27">
        <f t="shared" si="14"/>
        <v>13009</v>
      </c>
      <c r="L45" s="27">
        <f t="shared" si="19"/>
        <v>481333</v>
      </c>
      <c r="M45" s="27">
        <f t="shared" si="15"/>
        <v>4937.0455900000006</v>
      </c>
      <c r="N45" s="27">
        <f t="shared" si="16"/>
        <v>4937.0455900000006</v>
      </c>
      <c r="O45" s="27">
        <f t="shared" si="20"/>
        <v>-705979.65395999991</v>
      </c>
      <c r="P45" s="27">
        <f t="shared" si="21"/>
        <v>705979.65395999991</v>
      </c>
      <c r="U45" s="108"/>
    </row>
    <row r="46" spans="1:21">
      <c r="A46" s="30">
        <v>37926</v>
      </c>
      <c r="C46" s="6">
        <v>38</v>
      </c>
      <c r="D46" s="29">
        <f t="shared" si="12"/>
        <v>13009</v>
      </c>
      <c r="E46" s="29">
        <f t="shared" si="17"/>
        <v>494342</v>
      </c>
      <c r="F46" s="29">
        <f t="shared" si="13"/>
        <v>-1847282</v>
      </c>
      <c r="G46" s="34">
        <f>+Inputs!$D$3</f>
        <v>0.37951000000000001</v>
      </c>
      <c r="I46" s="27">
        <f t="shared" si="18"/>
        <v>2341624</v>
      </c>
      <c r="K46" s="27">
        <f t="shared" si="14"/>
        <v>13009</v>
      </c>
      <c r="L46" s="27">
        <f t="shared" si="19"/>
        <v>494342</v>
      </c>
      <c r="M46" s="27">
        <f t="shared" si="15"/>
        <v>4937.0455900000006</v>
      </c>
      <c r="N46" s="27">
        <f t="shared" si="16"/>
        <v>4937.0455900000006</v>
      </c>
      <c r="O46" s="27">
        <f t="shared" si="20"/>
        <v>-701042.60836999991</v>
      </c>
      <c r="P46" s="27">
        <f t="shared" si="21"/>
        <v>701042.60836999991</v>
      </c>
      <c r="U46" s="108"/>
    </row>
    <row r="47" spans="1:21">
      <c r="A47" s="31">
        <v>37956</v>
      </c>
      <c r="C47" s="6">
        <v>39</v>
      </c>
      <c r="D47" s="29">
        <f t="shared" si="12"/>
        <v>13009</v>
      </c>
      <c r="E47" s="29">
        <f t="shared" si="17"/>
        <v>507351</v>
      </c>
      <c r="F47" s="29">
        <f t="shared" si="13"/>
        <v>-1834273</v>
      </c>
      <c r="G47" s="34">
        <f>+Inputs!$D$3</f>
        <v>0.37951000000000001</v>
      </c>
      <c r="I47" s="27">
        <f t="shared" si="18"/>
        <v>2341624</v>
      </c>
      <c r="K47" s="27">
        <f t="shared" si="14"/>
        <v>13009</v>
      </c>
      <c r="L47" s="27">
        <f t="shared" si="19"/>
        <v>507351</v>
      </c>
      <c r="M47" s="27">
        <f t="shared" si="15"/>
        <v>4937.0455900000006</v>
      </c>
      <c r="N47" s="27">
        <f t="shared" si="16"/>
        <v>4937.0455900000006</v>
      </c>
      <c r="O47" s="27">
        <f t="shared" si="20"/>
        <v>-696105.56277999992</v>
      </c>
      <c r="P47" s="27">
        <f t="shared" si="21"/>
        <v>696105.56277999992</v>
      </c>
      <c r="U47" s="108"/>
    </row>
    <row r="48" spans="1:21">
      <c r="A48" s="30">
        <v>37987</v>
      </c>
      <c r="C48" s="6">
        <v>40</v>
      </c>
      <c r="D48" s="29">
        <f t="shared" si="12"/>
        <v>13009</v>
      </c>
      <c r="E48" s="29">
        <f t="shared" si="17"/>
        <v>520360</v>
      </c>
      <c r="F48" s="29">
        <f t="shared" si="13"/>
        <v>-1821264</v>
      </c>
      <c r="G48" s="34">
        <f>+Inputs!$D$3</f>
        <v>0.37951000000000001</v>
      </c>
      <c r="I48" s="27">
        <f t="shared" si="18"/>
        <v>2341624</v>
      </c>
      <c r="K48" s="27">
        <f t="shared" si="14"/>
        <v>13009</v>
      </c>
      <c r="L48" s="27">
        <f t="shared" si="19"/>
        <v>520360</v>
      </c>
      <c r="M48" s="27">
        <f t="shared" si="15"/>
        <v>4937.0455900000006</v>
      </c>
      <c r="N48" s="27">
        <f t="shared" si="16"/>
        <v>4937.0455900000006</v>
      </c>
      <c r="O48" s="27">
        <f t="shared" si="20"/>
        <v>-691168.51718999993</v>
      </c>
      <c r="P48" s="27">
        <f t="shared" si="21"/>
        <v>691168.51718999993</v>
      </c>
      <c r="U48" s="108"/>
    </row>
    <row r="49" spans="1:21">
      <c r="A49" s="31">
        <v>38018</v>
      </c>
      <c r="C49" s="6">
        <v>41</v>
      </c>
      <c r="D49" s="29">
        <f t="shared" si="12"/>
        <v>13009</v>
      </c>
      <c r="E49" s="29">
        <f t="shared" si="17"/>
        <v>533369</v>
      </c>
      <c r="F49" s="29">
        <f t="shared" si="13"/>
        <v>-1808255</v>
      </c>
      <c r="G49" s="34">
        <f>+Inputs!$D$3</f>
        <v>0.37951000000000001</v>
      </c>
      <c r="I49" s="27">
        <f t="shared" si="18"/>
        <v>2341624</v>
      </c>
      <c r="K49" s="27">
        <f t="shared" si="14"/>
        <v>13009</v>
      </c>
      <c r="L49" s="27">
        <f t="shared" si="19"/>
        <v>533369</v>
      </c>
      <c r="M49" s="27">
        <f t="shared" si="15"/>
        <v>4937.0455900000006</v>
      </c>
      <c r="N49" s="27">
        <f t="shared" si="16"/>
        <v>4937.0455900000006</v>
      </c>
      <c r="O49" s="27">
        <f t="shared" si="20"/>
        <v>-686231.47159999993</v>
      </c>
      <c r="P49" s="27">
        <f t="shared" si="21"/>
        <v>686231.47159999993</v>
      </c>
      <c r="U49" s="108"/>
    </row>
    <row r="50" spans="1:21">
      <c r="A50" s="30">
        <v>38047</v>
      </c>
      <c r="C50" s="6">
        <v>42</v>
      </c>
      <c r="D50" s="29">
        <f t="shared" si="12"/>
        <v>13009</v>
      </c>
      <c r="E50" s="29">
        <f t="shared" si="17"/>
        <v>546378</v>
      </c>
      <c r="F50" s="29">
        <f t="shared" si="13"/>
        <v>-1795246</v>
      </c>
      <c r="G50" s="34">
        <f>+Inputs!$D$3</f>
        <v>0.37951000000000001</v>
      </c>
      <c r="I50" s="27">
        <f t="shared" si="18"/>
        <v>2341624</v>
      </c>
      <c r="K50" s="27">
        <f t="shared" si="14"/>
        <v>13009</v>
      </c>
      <c r="L50" s="27">
        <f t="shared" si="19"/>
        <v>546378</v>
      </c>
      <c r="M50" s="27">
        <f t="shared" si="15"/>
        <v>4937.0455900000006</v>
      </c>
      <c r="N50" s="27">
        <f t="shared" si="16"/>
        <v>4937.0455900000006</v>
      </c>
      <c r="O50" s="27">
        <f t="shared" si="20"/>
        <v>-681294.42600999994</v>
      </c>
      <c r="P50" s="27">
        <f t="shared" si="21"/>
        <v>681294.42600999994</v>
      </c>
      <c r="U50" s="108"/>
    </row>
    <row r="51" spans="1:21">
      <c r="A51" s="31">
        <v>38078</v>
      </c>
      <c r="C51" s="6">
        <v>43</v>
      </c>
      <c r="D51" s="29">
        <f t="shared" si="12"/>
        <v>13009</v>
      </c>
      <c r="E51" s="29">
        <f t="shared" si="17"/>
        <v>559387</v>
      </c>
      <c r="F51" s="29">
        <f t="shared" si="13"/>
        <v>-1782237</v>
      </c>
      <c r="G51" s="34">
        <f>+Inputs!$D$3</f>
        <v>0.37951000000000001</v>
      </c>
      <c r="I51" s="27">
        <f t="shared" si="18"/>
        <v>2341624</v>
      </c>
      <c r="K51" s="27">
        <f t="shared" si="14"/>
        <v>13009</v>
      </c>
      <c r="L51" s="27">
        <f t="shared" si="19"/>
        <v>559387</v>
      </c>
      <c r="M51" s="27">
        <f t="shared" si="15"/>
        <v>4937.0455900000006</v>
      </c>
      <c r="N51" s="27">
        <f t="shared" si="16"/>
        <v>4937.0455900000006</v>
      </c>
      <c r="O51" s="27">
        <f t="shared" si="20"/>
        <v>-676357.38041999994</v>
      </c>
      <c r="P51" s="27">
        <f t="shared" si="21"/>
        <v>676357.38041999994</v>
      </c>
      <c r="U51" s="108"/>
    </row>
    <row r="52" spans="1:21">
      <c r="A52" s="30">
        <v>38108</v>
      </c>
      <c r="C52" s="6">
        <v>44</v>
      </c>
      <c r="D52" s="29">
        <f t="shared" si="12"/>
        <v>13009</v>
      </c>
      <c r="E52" s="29">
        <f t="shared" si="17"/>
        <v>572396</v>
      </c>
      <c r="F52" s="29">
        <f t="shared" si="13"/>
        <v>-1769228</v>
      </c>
      <c r="G52" s="34">
        <f>+Inputs!$D$3</f>
        <v>0.37951000000000001</v>
      </c>
      <c r="I52" s="27">
        <f t="shared" si="18"/>
        <v>2341624</v>
      </c>
      <c r="K52" s="27">
        <f t="shared" si="14"/>
        <v>13009</v>
      </c>
      <c r="L52" s="27">
        <f t="shared" si="19"/>
        <v>572396</v>
      </c>
      <c r="M52" s="27">
        <f t="shared" si="15"/>
        <v>4937.0455900000006</v>
      </c>
      <c r="N52" s="27">
        <f t="shared" si="16"/>
        <v>4937.0455900000006</v>
      </c>
      <c r="O52" s="27">
        <f t="shared" si="20"/>
        <v>-671420.33482999995</v>
      </c>
      <c r="P52" s="27">
        <f t="shared" si="21"/>
        <v>671420.33482999995</v>
      </c>
      <c r="U52" s="108"/>
    </row>
    <row r="53" spans="1:21">
      <c r="A53" s="31">
        <v>38139</v>
      </c>
      <c r="C53" s="6">
        <v>45</v>
      </c>
      <c r="D53" s="29">
        <f t="shared" si="12"/>
        <v>13009</v>
      </c>
      <c r="E53" s="29">
        <f t="shared" si="17"/>
        <v>585405</v>
      </c>
      <c r="F53" s="29">
        <f t="shared" si="13"/>
        <v>-1756219</v>
      </c>
      <c r="G53" s="34">
        <f>+Inputs!$D$3</f>
        <v>0.37951000000000001</v>
      </c>
      <c r="I53" s="27">
        <f t="shared" si="18"/>
        <v>2341624</v>
      </c>
      <c r="K53" s="27">
        <f t="shared" si="14"/>
        <v>13009</v>
      </c>
      <c r="L53" s="27">
        <f t="shared" si="19"/>
        <v>585405</v>
      </c>
      <c r="M53" s="27">
        <f t="shared" si="15"/>
        <v>4937.0455900000006</v>
      </c>
      <c r="N53" s="27">
        <f t="shared" si="16"/>
        <v>4937.0455900000006</v>
      </c>
      <c r="O53" s="27">
        <f t="shared" si="20"/>
        <v>-666483.28923999995</v>
      </c>
      <c r="P53" s="27">
        <f t="shared" si="21"/>
        <v>666483.28923999995</v>
      </c>
      <c r="U53" s="108"/>
    </row>
    <row r="54" spans="1:21">
      <c r="A54" s="30">
        <v>38169</v>
      </c>
      <c r="C54" s="6">
        <v>46</v>
      </c>
      <c r="D54" s="29">
        <f t="shared" si="12"/>
        <v>13009</v>
      </c>
      <c r="E54" s="29">
        <f t="shared" si="17"/>
        <v>598414</v>
      </c>
      <c r="F54" s="29">
        <f t="shared" si="13"/>
        <v>-1743210</v>
      </c>
      <c r="G54" s="34">
        <f>+Inputs!$D$3</f>
        <v>0.37951000000000001</v>
      </c>
      <c r="I54" s="27">
        <f t="shared" si="18"/>
        <v>2341624</v>
      </c>
      <c r="K54" s="27">
        <f t="shared" si="14"/>
        <v>13009</v>
      </c>
      <c r="L54" s="27">
        <f t="shared" si="19"/>
        <v>598414</v>
      </c>
      <c r="M54" s="27">
        <f t="shared" si="15"/>
        <v>4937.0455900000006</v>
      </c>
      <c r="N54" s="27">
        <f t="shared" si="16"/>
        <v>4937.0455900000006</v>
      </c>
      <c r="O54" s="27">
        <f t="shared" si="20"/>
        <v>-661546.24364999996</v>
      </c>
      <c r="P54" s="27">
        <f t="shared" si="21"/>
        <v>661546.24364999996</v>
      </c>
      <c r="U54" s="108"/>
    </row>
    <row r="55" spans="1:21">
      <c r="A55" s="31">
        <v>38200</v>
      </c>
      <c r="C55" s="6">
        <v>47</v>
      </c>
      <c r="D55" s="29">
        <f t="shared" si="12"/>
        <v>13009</v>
      </c>
      <c r="E55" s="29">
        <f t="shared" si="17"/>
        <v>611423</v>
      </c>
      <c r="F55" s="29">
        <f t="shared" si="13"/>
        <v>-1730201</v>
      </c>
      <c r="G55" s="34">
        <f>+Inputs!$D$3</f>
        <v>0.37951000000000001</v>
      </c>
      <c r="I55" s="27">
        <f t="shared" si="18"/>
        <v>2341624</v>
      </c>
      <c r="K55" s="27">
        <f t="shared" si="14"/>
        <v>13009</v>
      </c>
      <c r="L55" s="27">
        <f t="shared" si="19"/>
        <v>611423</v>
      </c>
      <c r="M55" s="27">
        <f t="shared" si="15"/>
        <v>4937.0455900000006</v>
      </c>
      <c r="N55" s="27">
        <f t="shared" si="16"/>
        <v>4937.0455900000006</v>
      </c>
      <c r="O55" s="27">
        <f t="shared" si="20"/>
        <v>-656609.19805999997</v>
      </c>
      <c r="P55" s="27">
        <f t="shared" si="21"/>
        <v>656609.19805999997</v>
      </c>
      <c r="U55" s="108"/>
    </row>
    <row r="56" spans="1:21">
      <c r="A56" s="30">
        <v>38231</v>
      </c>
      <c r="C56" s="6">
        <v>48</v>
      </c>
      <c r="D56" s="29">
        <f t="shared" si="12"/>
        <v>13009</v>
      </c>
      <c r="E56" s="29">
        <f t="shared" si="17"/>
        <v>624432</v>
      </c>
      <c r="F56" s="29">
        <f t="shared" si="13"/>
        <v>-1717192</v>
      </c>
      <c r="G56" s="34">
        <f>+Inputs!$D$3</f>
        <v>0.37951000000000001</v>
      </c>
      <c r="I56" s="27">
        <f t="shared" si="18"/>
        <v>2341624</v>
      </c>
      <c r="K56" s="27">
        <f t="shared" si="14"/>
        <v>13009</v>
      </c>
      <c r="L56" s="27">
        <f t="shared" si="19"/>
        <v>624432</v>
      </c>
      <c r="M56" s="27">
        <f t="shared" si="15"/>
        <v>4937.0455900000006</v>
      </c>
      <c r="N56" s="27">
        <f t="shared" si="16"/>
        <v>4937.0455900000006</v>
      </c>
      <c r="O56" s="27">
        <f t="shared" si="20"/>
        <v>-651672.15246999997</v>
      </c>
      <c r="P56" s="27">
        <f t="shared" si="21"/>
        <v>651672.15246999997</v>
      </c>
    </row>
    <row r="57" spans="1:21">
      <c r="A57" s="31">
        <v>38261</v>
      </c>
      <c r="C57" s="6">
        <v>49</v>
      </c>
      <c r="D57" s="29">
        <f t="shared" si="12"/>
        <v>13009</v>
      </c>
      <c r="E57" s="29">
        <f t="shared" si="17"/>
        <v>637441</v>
      </c>
      <c r="F57" s="29">
        <f t="shared" si="13"/>
        <v>-1704183</v>
      </c>
      <c r="G57" s="34">
        <f>+Inputs!$D$3</f>
        <v>0.37951000000000001</v>
      </c>
      <c r="I57" s="27">
        <f t="shared" si="18"/>
        <v>2341624</v>
      </c>
      <c r="K57" s="27">
        <f t="shared" si="14"/>
        <v>13009</v>
      </c>
      <c r="L57" s="27">
        <f t="shared" si="19"/>
        <v>637441</v>
      </c>
      <c r="M57" s="27">
        <f t="shared" si="15"/>
        <v>4937.0455900000006</v>
      </c>
      <c r="N57" s="27">
        <f t="shared" si="16"/>
        <v>4937.0455900000006</v>
      </c>
      <c r="O57" s="27">
        <f t="shared" si="20"/>
        <v>-646735.10687999998</v>
      </c>
      <c r="P57" s="27">
        <f t="shared" si="21"/>
        <v>646735.10687999998</v>
      </c>
    </row>
    <row r="58" spans="1:21">
      <c r="A58" s="30">
        <v>38292</v>
      </c>
      <c r="C58" s="6">
        <v>50</v>
      </c>
      <c r="D58" s="29">
        <f t="shared" si="12"/>
        <v>13009</v>
      </c>
      <c r="E58" s="29">
        <f t="shared" si="17"/>
        <v>650450</v>
      </c>
      <c r="F58" s="29">
        <f t="shared" si="13"/>
        <v>-1691174</v>
      </c>
      <c r="G58" s="34">
        <f>+Inputs!$D$3</f>
        <v>0.37951000000000001</v>
      </c>
      <c r="I58" s="27">
        <f t="shared" si="18"/>
        <v>2341624</v>
      </c>
      <c r="K58" s="27">
        <f t="shared" si="14"/>
        <v>13009</v>
      </c>
      <c r="L58" s="27">
        <f t="shared" si="19"/>
        <v>650450</v>
      </c>
      <c r="M58" s="27">
        <f t="shared" si="15"/>
        <v>4937.0455900000006</v>
      </c>
      <c r="N58" s="27">
        <f t="shared" si="16"/>
        <v>4937.0455900000006</v>
      </c>
      <c r="O58" s="27">
        <f t="shared" si="20"/>
        <v>-641798.06128999998</v>
      </c>
      <c r="P58" s="27">
        <f t="shared" si="21"/>
        <v>641798.06128999998</v>
      </c>
    </row>
    <row r="59" spans="1:21">
      <c r="A59" s="31">
        <v>38322</v>
      </c>
      <c r="C59" s="6">
        <v>51</v>
      </c>
      <c r="D59" s="29">
        <f t="shared" si="12"/>
        <v>13009</v>
      </c>
      <c r="E59" s="29">
        <f t="shared" si="17"/>
        <v>663459</v>
      </c>
      <c r="F59" s="29">
        <f t="shared" si="13"/>
        <v>-1678165</v>
      </c>
      <c r="G59" s="34">
        <f>+Inputs!$D$3</f>
        <v>0.37951000000000001</v>
      </c>
      <c r="I59" s="27">
        <f t="shared" si="18"/>
        <v>2341624</v>
      </c>
      <c r="K59" s="27">
        <f t="shared" si="14"/>
        <v>13009</v>
      </c>
      <c r="L59" s="27">
        <f t="shared" si="19"/>
        <v>663459</v>
      </c>
      <c r="M59" s="27">
        <f t="shared" si="15"/>
        <v>4937.0455900000006</v>
      </c>
      <c r="N59" s="27">
        <f t="shared" si="16"/>
        <v>4937.0455900000006</v>
      </c>
      <c r="O59" s="27">
        <f t="shared" si="20"/>
        <v>-636861.01569999999</v>
      </c>
      <c r="P59" s="27">
        <f t="shared" si="21"/>
        <v>636861.01569999999</v>
      </c>
    </row>
    <row r="60" spans="1:21">
      <c r="A60" s="30">
        <v>38353</v>
      </c>
      <c r="C60" s="6">
        <v>52</v>
      </c>
      <c r="D60" s="29">
        <f t="shared" si="12"/>
        <v>13009</v>
      </c>
      <c r="E60" s="29">
        <f t="shared" si="17"/>
        <v>676468</v>
      </c>
      <c r="F60" s="29">
        <f t="shared" si="13"/>
        <v>-1665156</v>
      </c>
      <c r="G60" s="34">
        <f>+Inputs!$D$3</f>
        <v>0.37951000000000001</v>
      </c>
      <c r="I60" s="27">
        <f t="shared" si="18"/>
        <v>2341624</v>
      </c>
      <c r="K60" s="27">
        <f t="shared" si="14"/>
        <v>13009</v>
      </c>
      <c r="L60" s="27">
        <f t="shared" si="19"/>
        <v>676468</v>
      </c>
      <c r="M60" s="27">
        <f t="shared" si="15"/>
        <v>4937.0455900000006</v>
      </c>
      <c r="N60" s="27">
        <f t="shared" si="16"/>
        <v>4937.0455900000006</v>
      </c>
      <c r="O60" s="27">
        <f t="shared" si="20"/>
        <v>-631923.97010999999</v>
      </c>
      <c r="P60" s="27">
        <f t="shared" si="21"/>
        <v>631923.97010999999</v>
      </c>
    </row>
    <row r="61" spans="1:21">
      <c r="A61" s="31">
        <v>38384</v>
      </c>
      <c r="C61" s="6">
        <v>53</v>
      </c>
      <c r="D61" s="29">
        <f t="shared" si="12"/>
        <v>13009</v>
      </c>
      <c r="E61" s="29">
        <f t="shared" si="17"/>
        <v>689477</v>
      </c>
      <c r="F61" s="29">
        <f t="shared" si="13"/>
        <v>-1652147</v>
      </c>
      <c r="G61" s="34">
        <f>+Inputs!$D$3</f>
        <v>0.37951000000000001</v>
      </c>
      <c r="I61" s="27">
        <f t="shared" si="18"/>
        <v>2341624</v>
      </c>
      <c r="K61" s="27">
        <f t="shared" si="14"/>
        <v>13009</v>
      </c>
      <c r="L61" s="27">
        <f t="shared" si="19"/>
        <v>689477</v>
      </c>
      <c r="M61" s="27">
        <f t="shared" si="15"/>
        <v>4937.0455900000006</v>
      </c>
      <c r="N61" s="27">
        <f t="shared" si="16"/>
        <v>4937.0455900000006</v>
      </c>
      <c r="O61" s="27">
        <f t="shared" si="20"/>
        <v>-626986.92452</v>
      </c>
      <c r="P61" s="27">
        <f t="shared" si="21"/>
        <v>626986.92452</v>
      </c>
    </row>
    <row r="62" spans="1:21">
      <c r="A62" s="30">
        <v>38412</v>
      </c>
      <c r="C62" s="6">
        <v>54</v>
      </c>
      <c r="D62" s="29">
        <f t="shared" si="12"/>
        <v>13009</v>
      </c>
      <c r="E62" s="29">
        <f t="shared" si="17"/>
        <v>702486</v>
      </c>
      <c r="F62" s="29">
        <f t="shared" si="13"/>
        <v>-1639138</v>
      </c>
      <c r="G62" s="34">
        <f>+Inputs!$D$3</f>
        <v>0.37951000000000001</v>
      </c>
      <c r="I62" s="27">
        <f t="shared" si="18"/>
        <v>2341624</v>
      </c>
      <c r="K62" s="27">
        <f t="shared" si="14"/>
        <v>13009</v>
      </c>
      <c r="L62" s="27">
        <f t="shared" si="19"/>
        <v>702486</v>
      </c>
      <c r="M62" s="27">
        <f t="shared" si="15"/>
        <v>4937.0455900000006</v>
      </c>
      <c r="N62" s="27">
        <f t="shared" si="16"/>
        <v>4937.0455900000006</v>
      </c>
      <c r="O62" s="27">
        <f t="shared" si="20"/>
        <v>-622049.87893000001</v>
      </c>
      <c r="P62" s="27">
        <f t="shared" si="21"/>
        <v>622049.87893000001</v>
      </c>
    </row>
    <row r="63" spans="1:21">
      <c r="A63" s="31">
        <v>38443</v>
      </c>
      <c r="C63" s="6">
        <v>55</v>
      </c>
      <c r="D63" s="29">
        <f t="shared" si="12"/>
        <v>13009</v>
      </c>
      <c r="E63" s="29">
        <f t="shared" si="17"/>
        <v>715495</v>
      </c>
      <c r="F63" s="29">
        <f t="shared" si="13"/>
        <v>-1626129</v>
      </c>
      <c r="G63" s="34">
        <f>+Inputs!$D$3</f>
        <v>0.37951000000000001</v>
      </c>
      <c r="I63" s="27">
        <f t="shared" si="18"/>
        <v>2341624</v>
      </c>
      <c r="K63" s="27">
        <f t="shared" si="14"/>
        <v>13009</v>
      </c>
      <c r="L63" s="27">
        <f t="shared" si="19"/>
        <v>715495</v>
      </c>
      <c r="M63" s="27">
        <f t="shared" si="15"/>
        <v>4937.0455900000006</v>
      </c>
      <c r="N63" s="27">
        <f t="shared" si="16"/>
        <v>4937.0455900000006</v>
      </c>
      <c r="O63" s="27">
        <f t="shared" si="20"/>
        <v>-617112.83334000001</v>
      </c>
      <c r="P63" s="27">
        <f t="shared" si="21"/>
        <v>617112.83334000001</v>
      </c>
    </row>
    <row r="64" spans="1:21">
      <c r="A64" s="30">
        <v>38473</v>
      </c>
      <c r="C64" s="6">
        <v>56</v>
      </c>
      <c r="D64" s="29">
        <f t="shared" si="12"/>
        <v>13009</v>
      </c>
      <c r="E64" s="29">
        <f t="shared" si="17"/>
        <v>728504</v>
      </c>
      <c r="F64" s="29">
        <f t="shared" si="13"/>
        <v>-1613120</v>
      </c>
      <c r="G64" s="34">
        <f>+Inputs!$D$3</f>
        <v>0.37951000000000001</v>
      </c>
      <c r="I64" s="27">
        <f t="shared" si="18"/>
        <v>2341624</v>
      </c>
      <c r="K64" s="27">
        <f t="shared" si="14"/>
        <v>13009</v>
      </c>
      <c r="L64" s="27">
        <f t="shared" si="19"/>
        <v>728504</v>
      </c>
      <c r="M64" s="27">
        <f t="shared" si="15"/>
        <v>4937.0455900000006</v>
      </c>
      <c r="N64" s="27">
        <f t="shared" si="16"/>
        <v>4937.0455900000006</v>
      </c>
      <c r="O64" s="27">
        <f t="shared" si="20"/>
        <v>-612175.78775000002</v>
      </c>
      <c r="P64" s="27">
        <f t="shared" si="21"/>
        <v>612175.78775000002</v>
      </c>
    </row>
    <row r="65" spans="1:16">
      <c r="A65" s="31">
        <v>38504</v>
      </c>
      <c r="C65" s="6">
        <v>57</v>
      </c>
      <c r="D65" s="29">
        <f t="shared" si="12"/>
        <v>13009</v>
      </c>
      <c r="E65" s="29">
        <f t="shared" si="17"/>
        <v>741513</v>
      </c>
      <c r="F65" s="29">
        <f t="shared" si="13"/>
        <v>-1600111</v>
      </c>
      <c r="G65" s="34">
        <f>+Inputs!$D$3</f>
        <v>0.37951000000000001</v>
      </c>
      <c r="I65" s="27">
        <f t="shared" si="18"/>
        <v>2341624</v>
      </c>
      <c r="K65" s="27">
        <f t="shared" si="14"/>
        <v>13009</v>
      </c>
      <c r="L65" s="27">
        <f t="shared" si="19"/>
        <v>741513</v>
      </c>
      <c r="M65" s="27">
        <f t="shared" si="15"/>
        <v>4937.0455900000006</v>
      </c>
      <c r="N65" s="27">
        <f t="shared" si="16"/>
        <v>4937.0455900000006</v>
      </c>
      <c r="O65" s="27">
        <f t="shared" si="20"/>
        <v>-607238.74216000002</v>
      </c>
      <c r="P65" s="27">
        <f t="shared" si="21"/>
        <v>607238.74216000002</v>
      </c>
    </row>
    <row r="66" spans="1:16">
      <c r="A66" s="30">
        <v>38534</v>
      </c>
      <c r="C66" s="6">
        <v>58</v>
      </c>
      <c r="D66" s="29">
        <f t="shared" si="12"/>
        <v>13009</v>
      </c>
      <c r="E66" s="29">
        <f t="shared" si="17"/>
        <v>754522</v>
      </c>
      <c r="F66" s="29">
        <f t="shared" si="13"/>
        <v>-1587102</v>
      </c>
      <c r="G66" s="34">
        <f>+Inputs!$D$3</f>
        <v>0.37951000000000001</v>
      </c>
      <c r="I66" s="27">
        <f t="shared" si="18"/>
        <v>2341624</v>
      </c>
      <c r="K66" s="27">
        <f t="shared" si="14"/>
        <v>13009</v>
      </c>
      <c r="L66" s="27">
        <f t="shared" si="19"/>
        <v>754522</v>
      </c>
      <c r="M66" s="27">
        <f t="shared" si="15"/>
        <v>4937.0455900000006</v>
      </c>
      <c r="N66" s="27">
        <f t="shared" si="16"/>
        <v>4937.0455900000006</v>
      </c>
      <c r="O66" s="27">
        <f t="shared" si="20"/>
        <v>-602301.69657000003</v>
      </c>
      <c r="P66" s="27">
        <f t="shared" si="21"/>
        <v>602301.69657000003</v>
      </c>
    </row>
    <row r="67" spans="1:16">
      <c r="A67" s="31">
        <v>38565</v>
      </c>
      <c r="C67" s="6">
        <v>59</v>
      </c>
      <c r="D67" s="29">
        <f t="shared" si="12"/>
        <v>13009</v>
      </c>
      <c r="E67" s="29">
        <f t="shared" si="17"/>
        <v>767531</v>
      </c>
      <c r="F67" s="29">
        <f t="shared" si="13"/>
        <v>-1574093</v>
      </c>
      <c r="G67" s="34">
        <f>+Inputs!$D$3</f>
        <v>0.37951000000000001</v>
      </c>
      <c r="I67" s="27">
        <f t="shared" si="18"/>
        <v>2341624</v>
      </c>
      <c r="K67" s="27">
        <f t="shared" si="14"/>
        <v>13009</v>
      </c>
      <c r="L67" s="27">
        <f t="shared" si="19"/>
        <v>767531</v>
      </c>
      <c r="M67" s="27">
        <f t="shared" si="15"/>
        <v>4937.0455900000006</v>
      </c>
      <c r="N67" s="27">
        <f t="shared" si="16"/>
        <v>4937.0455900000006</v>
      </c>
      <c r="O67" s="27">
        <f t="shared" si="20"/>
        <v>-597364.65098000003</v>
      </c>
      <c r="P67" s="27">
        <f t="shared" si="21"/>
        <v>597364.65098000003</v>
      </c>
    </row>
    <row r="68" spans="1:16">
      <c r="A68" s="30">
        <v>38596</v>
      </c>
      <c r="C68" s="6">
        <v>60</v>
      </c>
      <c r="D68" s="29">
        <f t="shared" si="12"/>
        <v>13009</v>
      </c>
      <c r="E68" s="29">
        <f t="shared" si="17"/>
        <v>780540</v>
      </c>
      <c r="F68" s="29">
        <f t="shared" si="13"/>
        <v>-1561084</v>
      </c>
      <c r="G68" s="34">
        <f>+Inputs!$D$3</f>
        <v>0.37951000000000001</v>
      </c>
      <c r="I68" s="27">
        <f t="shared" si="18"/>
        <v>2341624</v>
      </c>
      <c r="K68" s="27">
        <f t="shared" si="14"/>
        <v>13009</v>
      </c>
      <c r="L68" s="27">
        <f t="shared" si="19"/>
        <v>780540</v>
      </c>
      <c r="M68" s="27">
        <f t="shared" si="15"/>
        <v>4937.0455900000006</v>
      </c>
      <c r="N68" s="27">
        <f t="shared" si="16"/>
        <v>4937.0455900000006</v>
      </c>
      <c r="O68" s="27">
        <f t="shared" si="20"/>
        <v>-592427.60539000004</v>
      </c>
      <c r="P68" s="27">
        <f t="shared" si="21"/>
        <v>592427.60539000004</v>
      </c>
    </row>
    <row r="69" spans="1:16">
      <c r="A69" s="31">
        <v>38626</v>
      </c>
      <c r="C69" s="6">
        <v>61</v>
      </c>
      <c r="D69" s="29">
        <f t="shared" si="12"/>
        <v>13009</v>
      </c>
      <c r="E69" s="29">
        <f t="shared" si="17"/>
        <v>793549</v>
      </c>
      <c r="F69" s="29">
        <f t="shared" si="13"/>
        <v>-1548075</v>
      </c>
      <c r="G69" s="34">
        <f>+Inputs!$D$3</f>
        <v>0.37951000000000001</v>
      </c>
      <c r="I69" s="27">
        <f t="shared" si="18"/>
        <v>2341624</v>
      </c>
      <c r="K69" s="27">
        <f t="shared" si="14"/>
        <v>13009</v>
      </c>
      <c r="L69" s="27">
        <f t="shared" si="19"/>
        <v>793549</v>
      </c>
      <c r="M69" s="27">
        <f t="shared" si="15"/>
        <v>4937.0455900000006</v>
      </c>
      <c r="N69" s="27">
        <f t="shared" si="16"/>
        <v>4937.0455900000006</v>
      </c>
      <c r="O69" s="27">
        <f t="shared" si="20"/>
        <v>-587490.55980000005</v>
      </c>
      <c r="P69" s="27">
        <f t="shared" si="21"/>
        <v>587490.55980000005</v>
      </c>
    </row>
    <row r="70" spans="1:16">
      <c r="A70" s="30">
        <v>38657</v>
      </c>
      <c r="C70" s="6">
        <v>62</v>
      </c>
      <c r="D70" s="29">
        <f t="shared" si="12"/>
        <v>13009</v>
      </c>
      <c r="E70" s="29">
        <f t="shared" si="17"/>
        <v>806558</v>
      </c>
      <c r="F70" s="29">
        <f t="shared" si="13"/>
        <v>-1535066</v>
      </c>
      <c r="G70" s="34">
        <f>+Inputs!$D$3</f>
        <v>0.37951000000000001</v>
      </c>
      <c r="I70" s="27">
        <f t="shared" si="18"/>
        <v>2341624</v>
      </c>
      <c r="K70" s="27">
        <f t="shared" si="14"/>
        <v>13009</v>
      </c>
      <c r="L70" s="27">
        <f t="shared" si="19"/>
        <v>806558</v>
      </c>
      <c r="M70" s="27">
        <f t="shared" si="15"/>
        <v>4937.0455900000006</v>
      </c>
      <c r="N70" s="27">
        <f t="shared" si="16"/>
        <v>4937.0455900000006</v>
      </c>
      <c r="O70" s="27">
        <f t="shared" si="20"/>
        <v>-582553.51421000005</v>
      </c>
      <c r="P70" s="27">
        <f t="shared" si="21"/>
        <v>582553.51421000005</v>
      </c>
    </row>
    <row r="71" spans="1:16">
      <c r="A71" s="31">
        <v>38687</v>
      </c>
      <c r="C71" s="6">
        <v>63</v>
      </c>
      <c r="D71" s="29">
        <f t="shared" si="12"/>
        <v>13009</v>
      </c>
      <c r="E71" s="29">
        <f t="shared" si="17"/>
        <v>819567</v>
      </c>
      <c r="F71" s="29">
        <f t="shared" si="13"/>
        <v>-1522057</v>
      </c>
      <c r="G71" s="34">
        <f>+Inputs!$D$3</f>
        <v>0.37951000000000001</v>
      </c>
      <c r="I71" s="27">
        <f t="shared" si="18"/>
        <v>2341624</v>
      </c>
      <c r="K71" s="27">
        <f t="shared" si="14"/>
        <v>13009</v>
      </c>
      <c r="L71" s="27">
        <f t="shared" si="19"/>
        <v>819567</v>
      </c>
      <c r="M71" s="27">
        <f t="shared" si="15"/>
        <v>4937.0455900000006</v>
      </c>
      <c r="N71" s="27">
        <f t="shared" si="16"/>
        <v>4937.0455900000006</v>
      </c>
      <c r="O71" s="27">
        <f t="shared" si="20"/>
        <v>-577616.46862000006</v>
      </c>
      <c r="P71" s="27">
        <f t="shared" si="21"/>
        <v>577616.46862000006</v>
      </c>
    </row>
    <row r="72" spans="1:16">
      <c r="A72" s="30">
        <v>38718</v>
      </c>
      <c r="C72" s="6">
        <v>64</v>
      </c>
      <c r="D72" s="29">
        <f t="shared" si="12"/>
        <v>13009</v>
      </c>
      <c r="E72" s="29">
        <f t="shared" si="17"/>
        <v>832576</v>
      </c>
      <c r="F72" s="29">
        <f t="shared" si="13"/>
        <v>-1509048</v>
      </c>
      <c r="G72" s="34">
        <f>+Inputs!$D$3</f>
        <v>0.37951000000000001</v>
      </c>
      <c r="I72" s="27">
        <f t="shared" si="18"/>
        <v>2341624</v>
      </c>
      <c r="K72" s="27">
        <f t="shared" si="14"/>
        <v>13009</v>
      </c>
      <c r="L72" s="27">
        <f t="shared" si="19"/>
        <v>832576</v>
      </c>
      <c r="M72" s="27">
        <f t="shared" si="15"/>
        <v>4937.0455900000006</v>
      </c>
      <c r="N72" s="27">
        <f t="shared" si="16"/>
        <v>4937.0455900000006</v>
      </c>
      <c r="O72" s="27">
        <f t="shared" si="20"/>
        <v>-572679.42303000006</v>
      </c>
      <c r="P72" s="27">
        <f t="shared" si="21"/>
        <v>572679.42303000006</v>
      </c>
    </row>
    <row r="73" spans="1:16">
      <c r="A73" s="31">
        <v>38749</v>
      </c>
      <c r="C73" s="6">
        <v>65</v>
      </c>
      <c r="D73" s="29">
        <f t="shared" ref="D73:D104" si="22">ROUND(-(+$B$9/180)*1,0)</f>
        <v>13009</v>
      </c>
      <c r="E73" s="29">
        <f t="shared" si="17"/>
        <v>845585</v>
      </c>
      <c r="F73" s="29">
        <f t="shared" ref="F73:F104" si="23">$B$9+E73</f>
        <v>-1496039</v>
      </c>
      <c r="G73" s="34">
        <f>+Inputs!$D$3</f>
        <v>0.37951000000000001</v>
      </c>
      <c r="I73" s="27">
        <f t="shared" si="18"/>
        <v>2341624</v>
      </c>
      <c r="K73" s="27">
        <f t="shared" ref="K73:K104" si="24">D73</f>
        <v>13009</v>
      </c>
      <c r="L73" s="27">
        <f t="shared" si="19"/>
        <v>845585</v>
      </c>
      <c r="M73" s="27">
        <f t="shared" ref="M73:M104" si="25">K73*G73</f>
        <v>4937.0455900000006</v>
      </c>
      <c r="N73" s="27">
        <f t="shared" ref="N73:N104" si="26">M73-J73</f>
        <v>4937.0455900000006</v>
      </c>
      <c r="O73" s="27">
        <f t="shared" si="20"/>
        <v>-567742.37744000007</v>
      </c>
      <c r="P73" s="27">
        <f t="shared" si="21"/>
        <v>567742.37744000007</v>
      </c>
    </row>
    <row r="74" spans="1:16">
      <c r="A74" s="30">
        <v>38777</v>
      </c>
      <c r="C74" s="6">
        <v>66</v>
      </c>
      <c r="D74" s="29">
        <f t="shared" si="22"/>
        <v>13009</v>
      </c>
      <c r="E74" s="29">
        <f t="shared" ref="E74:E105" si="27">+E73+D74</f>
        <v>858594</v>
      </c>
      <c r="F74" s="29">
        <f t="shared" si="23"/>
        <v>-1483030</v>
      </c>
      <c r="G74" s="34">
        <f>+Inputs!$D$3</f>
        <v>0.37951000000000001</v>
      </c>
      <c r="I74" s="27">
        <f t="shared" ref="I74:I105" si="28">+I73+H74</f>
        <v>2341624</v>
      </c>
      <c r="K74" s="27">
        <f t="shared" si="24"/>
        <v>13009</v>
      </c>
      <c r="L74" s="27">
        <f t="shared" ref="L74:L105" si="29">+L73+K74</f>
        <v>858594</v>
      </c>
      <c r="M74" s="27">
        <f t="shared" si="25"/>
        <v>4937.0455900000006</v>
      </c>
      <c r="N74" s="27">
        <f t="shared" si="26"/>
        <v>4937.0455900000006</v>
      </c>
      <c r="O74" s="27">
        <f t="shared" ref="O74:O105" si="30">+O73+N74</f>
        <v>-562805.33185000008</v>
      </c>
      <c r="P74" s="27">
        <f t="shared" ref="P74:P105" si="31">P73-N74</f>
        <v>562805.33185000008</v>
      </c>
    </row>
    <row r="75" spans="1:16">
      <c r="A75" s="31">
        <v>38808</v>
      </c>
      <c r="C75" s="6">
        <v>67</v>
      </c>
      <c r="D75" s="29">
        <f t="shared" si="22"/>
        <v>13009</v>
      </c>
      <c r="E75" s="29">
        <f t="shared" si="27"/>
        <v>871603</v>
      </c>
      <c r="F75" s="29">
        <f t="shared" si="23"/>
        <v>-1470021</v>
      </c>
      <c r="G75" s="34">
        <f>+Inputs!$D$3</f>
        <v>0.37951000000000001</v>
      </c>
      <c r="I75" s="27">
        <f t="shared" si="28"/>
        <v>2341624</v>
      </c>
      <c r="K75" s="27">
        <f t="shared" si="24"/>
        <v>13009</v>
      </c>
      <c r="L75" s="27">
        <f t="shared" si="29"/>
        <v>871603</v>
      </c>
      <c r="M75" s="27">
        <f t="shared" si="25"/>
        <v>4937.0455900000006</v>
      </c>
      <c r="N75" s="27">
        <f t="shared" si="26"/>
        <v>4937.0455900000006</v>
      </c>
      <c r="O75" s="27">
        <f t="shared" si="30"/>
        <v>-557868.28626000008</v>
      </c>
      <c r="P75" s="27">
        <f t="shared" si="31"/>
        <v>557868.28626000008</v>
      </c>
    </row>
    <row r="76" spans="1:16">
      <c r="A76" s="30">
        <v>38838</v>
      </c>
      <c r="C76" s="6">
        <v>68</v>
      </c>
      <c r="D76" s="29">
        <f t="shared" si="22"/>
        <v>13009</v>
      </c>
      <c r="E76" s="29">
        <f t="shared" si="27"/>
        <v>884612</v>
      </c>
      <c r="F76" s="29">
        <f t="shared" si="23"/>
        <v>-1457012</v>
      </c>
      <c r="G76" s="34">
        <f>+Inputs!$D$3</f>
        <v>0.37951000000000001</v>
      </c>
      <c r="I76" s="27">
        <f t="shared" si="28"/>
        <v>2341624</v>
      </c>
      <c r="K76" s="27">
        <f t="shared" si="24"/>
        <v>13009</v>
      </c>
      <c r="L76" s="27">
        <f t="shared" si="29"/>
        <v>884612</v>
      </c>
      <c r="M76" s="27">
        <f t="shared" si="25"/>
        <v>4937.0455900000006</v>
      </c>
      <c r="N76" s="27">
        <f t="shared" si="26"/>
        <v>4937.0455900000006</v>
      </c>
      <c r="O76" s="27">
        <f t="shared" si="30"/>
        <v>-552931.24067000009</v>
      </c>
      <c r="P76" s="27">
        <f t="shared" si="31"/>
        <v>552931.24067000009</v>
      </c>
    </row>
    <row r="77" spans="1:16">
      <c r="A77" s="31">
        <v>38869</v>
      </c>
      <c r="C77" s="6">
        <v>69</v>
      </c>
      <c r="D77" s="29">
        <f t="shared" si="22"/>
        <v>13009</v>
      </c>
      <c r="E77" s="29">
        <f t="shared" si="27"/>
        <v>897621</v>
      </c>
      <c r="F77" s="29">
        <f t="shared" si="23"/>
        <v>-1444003</v>
      </c>
      <c r="G77" s="34">
        <f>+Inputs!$D$3</f>
        <v>0.37951000000000001</v>
      </c>
      <c r="I77" s="27">
        <f t="shared" si="28"/>
        <v>2341624</v>
      </c>
      <c r="K77" s="27">
        <f t="shared" si="24"/>
        <v>13009</v>
      </c>
      <c r="L77" s="27">
        <f t="shared" si="29"/>
        <v>897621</v>
      </c>
      <c r="M77" s="27">
        <f t="shared" si="25"/>
        <v>4937.0455900000006</v>
      </c>
      <c r="N77" s="27">
        <f t="shared" si="26"/>
        <v>4937.0455900000006</v>
      </c>
      <c r="O77" s="27">
        <f t="shared" si="30"/>
        <v>-547994.19508000009</v>
      </c>
      <c r="P77" s="27">
        <f t="shared" si="31"/>
        <v>547994.19508000009</v>
      </c>
    </row>
    <row r="78" spans="1:16">
      <c r="A78" s="30">
        <v>38899</v>
      </c>
      <c r="C78" s="6">
        <v>70</v>
      </c>
      <c r="D78" s="29">
        <f t="shared" si="22"/>
        <v>13009</v>
      </c>
      <c r="E78" s="29">
        <f t="shared" si="27"/>
        <v>910630</v>
      </c>
      <c r="F78" s="29">
        <f t="shared" si="23"/>
        <v>-1430994</v>
      </c>
      <c r="G78" s="34">
        <f>+Inputs!$D$3</f>
        <v>0.37951000000000001</v>
      </c>
      <c r="I78" s="27">
        <f t="shared" si="28"/>
        <v>2341624</v>
      </c>
      <c r="K78" s="27">
        <f t="shared" si="24"/>
        <v>13009</v>
      </c>
      <c r="L78" s="27">
        <f t="shared" si="29"/>
        <v>910630</v>
      </c>
      <c r="M78" s="27">
        <f t="shared" si="25"/>
        <v>4937.0455900000006</v>
      </c>
      <c r="N78" s="27">
        <f t="shared" si="26"/>
        <v>4937.0455900000006</v>
      </c>
      <c r="O78" s="27">
        <f t="shared" si="30"/>
        <v>-543057.1494900001</v>
      </c>
      <c r="P78" s="27">
        <f t="shared" si="31"/>
        <v>543057.1494900001</v>
      </c>
    </row>
    <row r="79" spans="1:16">
      <c r="A79" s="31">
        <v>38930</v>
      </c>
      <c r="C79" s="6">
        <v>71</v>
      </c>
      <c r="D79" s="29">
        <f t="shared" si="22"/>
        <v>13009</v>
      </c>
      <c r="E79" s="29">
        <f t="shared" si="27"/>
        <v>923639</v>
      </c>
      <c r="F79" s="29">
        <f t="shared" si="23"/>
        <v>-1417985</v>
      </c>
      <c r="G79" s="34">
        <f>+Inputs!$D$3</f>
        <v>0.37951000000000001</v>
      </c>
      <c r="I79" s="27">
        <f t="shared" si="28"/>
        <v>2341624</v>
      </c>
      <c r="K79" s="27">
        <f t="shared" si="24"/>
        <v>13009</v>
      </c>
      <c r="L79" s="27">
        <f t="shared" si="29"/>
        <v>923639</v>
      </c>
      <c r="M79" s="27">
        <f t="shared" si="25"/>
        <v>4937.0455900000006</v>
      </c>
      <c r="N79" s="27">
        <f t="shared" si="26"/>
        <v>4937.0455900000006</v>
      </c>
      <c r="O79" s="27">
        <f t="shared" si="30"/>
        <v>-538120.1039000001</v>
      </c>
      <c r="P79" s="27">
        <f t="shared" si="31"/>
        <v>538120.1039000001</v>
      </c>
    </row>
    <row r="80" spans="1:16">
      <c r="A80" s="30">
        <v>38961</v>
      </c>
      <c r="C80" s="6">
        <v>72</v>
      </c>
      <c r="D80" s="29">
        <f t="shared" si="22"/>
        <v>13009</v>
      </c>
      <c r="E80" s="29">
        <f t="shared" si="27"/>
        <v>936648</v>
      </c>
      <c r="F80" s="29">
        <f t="shared" si="23"/>
        <v>-1404976</v>
      </c>
      <c r="G80" s="34">
        <f>+Inputs!$D$3</f>
        <v>0.37951000000000001</v>
      </c>
      <c r="I80" s="27">
        <f t="shared" si="28"/>
        <v>2341624</v>
      </c>
      <c r="K80" s="27">
        <f t="shared" si="24"/>
        <v>13009</v>
      </c>
      <c r="L80" s="27">
        <f t="shared" si="29"/>
        <v>936648</v>
      </c>
      <c r="M80" s="27">
        <f t="shared" si="25"/>
        <v>4937.0455900000006</v>
      </c>
      <c r="N80" s="27">
        <f t="shared" si="26"/>
        <v>4937.0455900000006</v>
      </c>
      <c r="O80" s="27">
        <f t="shared" si="30"/>
        <v>-533183.05831000011</v>
      </c>
      <c r="P80" s="27">
        <f t="shared" si="31"/>
        <v>533183.05831000011</v>
      </c>
    </row>
    <row r="81" spans="1:16">
      <c r="A81" s="31">
        <v>38991</v>
      </c>
      <c r="C81" s="6">
        <v>73</v>
      </c>
      <c r="D81" s="29">
        <f t="shared" si="22"/>
        <v>13009</v>
      </c>
      <c r="E81" s="29">
        <f t="shared" si="27"/>
        <v>949657</v>
      </c>
      <c r="F81" s="29">
        <f t="shared" si="23"/>
        <v>-1391967</v>
      </c>
      <c r="G81" s="34">
        <f>+Inputs!$D$3</f>
        <v>0.37951000000000001</v>
      </c>
      <c r="I81" s="27">
        <f t="shared" si="28"/>
        <v>2341624</v>
      </c>
      <c r="K81" s="27">
        <f t="shared" si="24"/>
        <v>13009</v>
      </c>
      <c r="L81" s="27">
        <f t="shared" si="29"/>
        <v>949657</v>
      </c>
      <c r="M81" s="27">
        <f t="shared" si="25"/>
        <v>4937.0455900000006</v>
      </c>
      <c r="N81" s="27">
        <f t="shared" si="26"/>
        <v>4937.0455900000006</v>
      </c>
      <c r="O81" s="27">
        <f t="shared" si="30"/>
        <v>-528246.01272000012</v>
      </c>
      <c r="P81" s="27">
        <f t="shared" si="31"/>
        <v>528246.01272000012</v>
      </c>
    </row>
    <row r="82" spans="1:16">
      <c r="A82" s="30">
        <v>39022</v>
      </c>
      <c r="C82" s="6">
        <v>74</v>
      </c>
      <c r="D82" s="29">
        <f t="shared" si="22"/>
        <v>13009</v>
      </c>
      <c r="E82" s="29">
        <f t="shared" si="27"/>
        <v>962666</v>
      </c>
      <c r="F82" s="29">
        <f t="shared" si="23"/>
        <v>-1378958</v>
      </c>
      <c r="G82" s="34">
        <f>+Inputs!$D$3</f>
        <v>0.37951000000000001</v>
      </c>
      <c r="I82" s="27">
        <f t="shared" si="28"/>
        <v>2341624</v>
      </c>
      <c r="K82" s="27">
        <f t="shared" si="24"/>
        <v>13009</v>
      </c>
      <c r="L82" s="27">
        <f t="shared" si="29"/>
        <v>962666</v>
      </c>
      <c r="M82" s="27">
        <f t="shared" si="25"/>
        <v>4937.0455900000006</v>
      </c>
      <c r="N82" s="27">
        <f t="shared" si="26"/>
        <v>4937.0455900000006</v>
      </c>
      <c r="O82" s="27">
        <f t="shared" si="30"/>
        <v>-523308.96713000012</v>
      </c>
      <c r="P82" s="27">
        <f t="shared" si="31"/>
        <v>523308.96713000012</v>
      </c>
    </row>
    <row r="83" spans="1:16">
      <c r="A83" s="31">
        <v>39052</v>
      </c>
      <c r="C83" s="6">
        <v>75</v>
      </c>
      <c r="D83" s="29">
        <f t="shared" si="22"/>
        <v>13009</v>
      </c>
      <c r="E83" s="29">
        <f t="shared" si="27"/>
        <v>975675</v>
      </c>
      <c r="F83" s="29">
        <f t="shared" si="23"/>
        <v>-1365949</v>
      </c>
      <c r="G83" s="34">
        <f>+Inputs!$D$3</f>
        <v>0.37951000000000001</v>
      </c>
      <c r="I83" s="27">
        <f t="shared" si="28"/>
        <v>2341624</v>
      </c>
      <c r="K83" s="27">
        <f t="shared" si="24"/>
        <v>13009</v>
      </c>
      <c r="L83" s="27">
        <f t="shared" si="29"/>
        <v>975675</v>
      </c>
      <c r="M83" s="27">
        <f t="shared" si="25"/>
        <v>4937.0455900000006</v>
      </c>
      <c r="N83" s="27">
        <f t="shared" si="26"/>
        <v>4937.0455900000006</v>
      </c>
      <c r="O83" s="27">
        <f t="shared" si="30"/>
        <v>-518371.92154000013</v>
      </c>
      <c r="P83" s="27">
        <f t="shared" si="31"/>
        <v>518371.92154000013</v>
      </c>
    </row>
    <row r="84" spans="1:16">
      <c r="A84" s="30">
        <v>39083</v>
      </c>
      <c r="C84" s="6">
        <v>76</v>
      </c>
      <c r="D84" s="29">
        <f t="shared" si="22"/>
        <v>13009</v>
      </c>
      <c r="E84" s="29">
        <f t="shared" si="27"/>
        <v>988684</v>
      </c>
      <c r="F84" s="29">
        <f t="shared" si="23"/>
        <v>-1352940</v>
      </c>
      <c r="G84" s="34">
        <f>+Inputs!$D$3</f>
        <v>0.37951000000000001</v>
      </c>
      <c r="I84" s="27">
        <f t="shared" si="28"/>
        <v>2341624</v>
      </c>
      <c r="K84" s="27">
        <f t="shared" si="24"/>
        <v>13009</v>
      </c>
      <c r="L84" s="27">
        <f t="shared" si="29"/>
        <v>988684</v>
      </c>
      <c r="M84" s="27">
        <f t="shared" si="25"/>
        <v>4937.0455900000006</v>
      </c>
      <c r="N84" s="27">
        <f t="shared" si="26"/>
        <v>4937.0455900000006</v>
      </c>
      <c r="O84" s="27">
        <f t="shared" si="30"/>
        <v>-513434.87595000013</v>
      </c>
      <c r="P84" s="27">
        <f t="shared" si="31"/>
        <v>513434.87595000013</v>
      </c>
    </row>
    <row r="85" spans="1:16">
      <c r="A85" s="31">
        <v>39114</v>
      </c>
      <c r="C85" s="6">
        <v>77</v>
      </c>
      <c r="D85" s="29">
        <f t="shared" si="22"/>
        <v>13009</v>
      </c>
      <c r="E85" s="29">
        <f t="shared" si="27"/>
        <v>1001693</v>
      </c>
      <c r="F85" s="29">
        <f t="shared" si="23"/>
        <v>-1339931</v>
      </c>
      <c r="G85" s="34">
        <f>+Inputs!$D$3</f>
        <v>0.37951000000000001</v>
      </c>
      <c r="I85" s="27">
        <f t="shared" si="28"/>
        <v>2341624</v>
      </c>
      <c r="K85" s="27">
        <f t="shared" si="24"/>
        <v>13009</v>
      </c>
      <c r="L85" s="27">
        <f t="shared" si="29"/>
        <v>1001693</v>
      </c>
      <c r="M85" s="27">
        <f t="shared" si="25"/>
        <v>4937.0455900000006</v>
      </c>
      <c r="N85" s="27">
        <f t="shared" si="26"/>
        <v>4937.0455900000006</v>
      </c>
      <c r="O85" s="27">
        <f t="shared" si="30"/>
        <v>-508497.83036000014</v>
      </c>
      <c r="P85" s="27">
        <f t="shared" si="31"/>
        <v>508497.83036000014</v>
      </c>
    </row>
    <row r="86" spans="1:16">
      <c r="A86" s="30">
        <v>39142</v>
      </c>
      <c r="C86" s="6">
        <v>78</v>
      </c>
      <c r="D86" s="29">
        <f t="shared" si="22"/>
        <v>13009</v>
      </c>
      <c r="E86" s="29">
        <f t="shared" si="27"/>
        <v>1014702</v>
      </c>
      <c r="F86" s="29">
        <f t="shared" si="23"/>
        <v>-1326922</v>
      </c>
      <c r="G86" s="34">
        <f>+Inputs!$D$3</f>
        <v>0.37951000000000001</v>
      </c>
      <c r="I86" s="27">
        <f t="shared" si="28"/>
        <v>2341624</v>
      </c>
      <c r="K86" s="27">
        <f t="shared" si="24"/>
        <v>13009</v>
      </c>
      <c r="L86" s="27">
        <f t="shared" si="29"/>
        <v>1014702</v>
      </c>
      <c r="M86" s="27">
        <f t="shared" si="25"/>
        <v>4937.0455900000006</v>
      </c>
      <c r="N86" s="27">
        <f t="shared" si="26"/>
        <v>4937.0455900000006</v>
      </c>
      <c r="O86" s="27">
        <f t="shared" si="30"/>
        <v>-503560.78477000014</v>
      </c>
      <c r="P86" s="27">
        <f t="shared" si="31"/>
        <v>503560.78477000014</v>
      </c>
    </row>
    <row r="87" spans="1:16">
      <c r="A87" s="31">
        <v>39173</v>
      </c>
      <c r="C87" s="6">
        <v>79</v>
      </c>
      <c r="D87" s="29">
        <f t="shared" si="22"/>
        <v>13009</v>
      </c>
      <c r="E87" s="29">
        <f t="shared" si="27"/>
        <v>1027711</v>
      </c>
      <c r="F87" s="29">
        <f t="shared" si="23"/>
        <v>-1313913</v>
      </c>
      <c r="G87" s="34">
        <f>+Inputs!$D$3</f>
        <v>0.37951000000000001</v>
      </c>
      <c r="I87" s="27">
        <f t="shared" si="28"/>
        <v>2341624</v>
      </c>
      <c r="K87" s="27">
        <f t="shared" si="24"/>
        <v>13009</v>
      </c>
      <c r="L87" s="27">
        <f t="shared" si="29"/>
        <v>1027711</v>
      </c>
      <c r="M87" s="27">
        <f t="shared" si="25"/>
        <v>4937.0455900000006</v>
      </c>
      <c r="N87" s="27">
        <f t="shared" si="26"/>
        <v>4937.0455900000006</v>
      </c>
      <c r="O87" s="27">
        <f t="shared" si="30"/>
        <v>-498623.73918000015</v>
      </c>
      <c r="P87" s="27">
        <f t="shared" si="31"/>
        <v>498623.73918000015</v>
      </c>
    </row>
    <row r="88" spans="1:16">
      <c r="A88" s="30">
        <v>39203</v>
      </c>
      <c r="C88" s="6">
        <v>80</v>
      </c>
      <c r="D88" s="29">
        <f t="shared" si="22"/>
        <v>13009</v>
      </c>
      <c r="E88" s="29">
        <f t="shared" si="27"/>
        <v>1040720</v>
      </c>
      <c r="F88" s="29">
        <f t="shared" si="23"/>
        <v>-1300904</v>
      </c>
      <c r="G88" s="34">
        <f>+Inputs!$D$3</f>
        <v>0.37951000000000001</v>
      </c>
      <c r="I88" s="27">
        <f t="shared" si="28"/>
        <v>2341624</v>
      </c>
      <c r="K88" s="27">
        <f t="shared" si="24"/>
        <v>13009</v>
      </c>
      <c r="L88" s="27">
        <f t="shared" si="29"/>
        <v>1040720</v>
      </c>
      <c r="M88" s="27">
        <f t="shared" si="25"/>
        <v>4937.0455900000006</v>
      </c>
      <c r="N88" s="27">
        <f t="shared" si="26"/>
        <v>4937.0455900000006</v>
      </c>
      <c r="O88" s="27">
        <f t="shared" si="30"/>
        <v>-493686.69359000016</v>
      </c>
      <c r="P88" s="27">
        <f t="shared" si="31"/>
        <v>493686.69359000016</v>
      </c>
    </row>
    <row r="89" spans="1:16">
      <c r="A89" s="31">
        <v>39234</v>
      </c>
      <c r="C89" s="6">
        <v>81</v>
      </c>
      <c r="D89" s="29">
        <f t="shared" si="22"/>
        <v>13009</v>
      </c>
      <c r="E89" s="29">
        <f t="shared" si="27"/>
        <v>1053729</v>
      </c>
      <c r="F89" s="29">
        <f t="shared" si="23"/>
        <v>-1287895</v>
      </c>
      <c r="G89" s="34">
        <f>+Inputs!$D$3</f>
        <v>0.37951000000000001</v>
      </c>
      <c r="I89" s="27">
        <f t="shared" si="28"/>
        <v>2341624</v>
      </c>
      <c r="K89" s="27">
        <f t="shared" si="24"/>
        <v>13009</v>
      </c>
      <c r="L89" s="27">
        <f t="shared" si="29"/>
        <v>1053729</v>
      </c>
      <c r="M89" s="27">
        <f t="shared" si="25"/>
        <v>4937.0455900000006</v>
      </c>
      <c r="N89" s="27">
        <f t="shared" si="26"/>
        <v>4937.0455900000006</v>
      </c>
      <c r="O89" s="27">
        <f t="shared" si="30"/>
        <v>-488749.64800000016</v>
      </c>
      <c r="P89" s="27">
        <f t="shared" si="31"/>
        <v>488749.64800000016</v>
      </c>
    </row>
    <row r="90" spans="1:16">
      <c r="A90" s="30">
        <v>39264</v>
      </c>
      <c r="C90" s="6">
        <v>82</v>
      </c>
      <c r="D90" s="29">
        <f t="shared" si="22"/>
        <v>13009</v>
      </c>
      <c r="E90" s="29">
        <f t="shared" si="27"/>
        <v>1066738</v>
      </c>
      <c r="F90" s="29">
        <f t="shared" si="23"/>
        <v>-1274886</v>
      </c>
      <c r="G90" s="34">
        <f>+Inputs!$D$3</f>
        <v>0.37951000000000001</v>
      </c>
      <c r="I90" s="27">
        <f t="shared" si="28"/>
        <v>2341624</v>
      </c>
      <c r="K90" s="27">
        <f t="shared" si="24"/>
        <v>13009</v>
      </c>
      <c r="L90" s="27">
        <f t="shared" si="29"/>
        <v>1066738</v>
      </c>
      <c r="M90" s="27">
        <f t="shared" si="25"/>
        <v>4937.0455900000006</v>
      </c>
      <c r="N90" s="27">
        <f t="shared" si="26"/>
        <v>4937.0455900000006</v>
      </c>
      <c r="O90" s="27">
        <f t="shared" si="30"/>
        <v>-483812.60241000017</v>
      </c>
      <c r="P90" s="27">
        <f t="shared" si="31"/>
        <v>483812.60241000017</v>
      </c>
    </row>
    <row r="91" spans="1:16">
      <c r="A91" s="31">
        <v>39295</v>
      </c>
      <c r="C91" s="6">
        <v>83</v>
      </c>
      <c r="D91" s="29">
        <f t="shared" si="22"/>
        <v>13009</v>
      </c>
      <c r="E91" s="29">
        <f t="shared" si="27"/>
        <v>1079747</v>
      </c>
      <c r="F91" s="29">
        <f t="shared" si="23"/>
        <v>-1261877</v>
      </c>
      <c r="G91" s="34">
        <f>+Inputs!$D$3</f>
        <v>0.37951000000000001</v>
      </c>
      <c r="I91" s="27">
        <f t="shared" si="28"/>
        <v>2341624</v>
      </c>
      <c r="K91" s="27">
        <f t="shared" si="24"/>
        <v>13009</v>
      </c>
      <c r="L91" s="27">
        <f t="shared" si="29"/>
        <v>1079747</v>
      </c>
      <c r="M91" s="27">
        <f t="shared" si="25"/>
        <v>4937.0455900000006</v>
      </c>
      <c r="N91" s="27">
        <f t="shared" si="26"/>
        <v>4937.0455900000006</v>
      </c>
      <c r="O91" s="27">
        <f t="shared" si="30"/>
        <v>-478875.55682000017</v>
      </c>
      <c r="P91" s="27">
        <f t="shared" si="31"/>
        <v>478875.55682000017</v>
      </c>
    </row>
    <row r="92" spans="1:16">
      <c r="A92" s="30">
        <v>39326</v>
      </c>
      <c r="C92" s="6">
        <v>84</v>
      </c>
      <c r="D92" s="29">
        <f t="shared" si="22"/>
        <v>13009</v>
      </c>
      <c r="E92" s="29">
        <f t="shared" si="27"/>
        <v>1092756</v>
      </c>
      <c r="F92" s="29">
        <f t="shared" si="23"/>
        <v>-1248868</v>
      </c>
      <c r="G92" s="34">
        <f>+Inputs!$D$3</f>
        <v>0.37951000000000001</v>
      </c>
      <c r="I92" s="27">
        <f t="shared" si="28"/>
        <v>2341624</v>
      </c>
      <c r="K92" s="27">
        <f t="shared" si="24"/>
        <v>13009</v>
      </c>
      <c r="L92" s="27">
        <f t="shared" si="29"/>
        <v>1092756</v>
      </c>
      <c r="M92" s="27">
        <f t="shared" si="25"/>
        <v>4937.0455900000006</v>
      </c>
      <c r="N92" s="27">
        <f t="shared" si="26"/>
        <v>4937.0455900000006</v>
      </c>
      <c r="O92" s="27">
        <f t="shared" si="30"/>
        <v>-473938.51123000018</v>
      </c>
      <c r="P92" s="27">
        <f t="shared" si="31"/>
        <v>473938.51123000018</v>
      </c>
    </row>
    <row r="93" spans="1:16">
      <c r="A93" s="31">
        <v>39356</v>
      </c>
      <c r="C93" s="6">
        <v>85</v>
      </c>
      <c r="D93" s="29">
        <f t="shared" si="22"/>
        <v>13009</v>
      </c>
      <c r="E93" s="29">
        <f t="shared" si="27"/>
        <v>1105765</v>
      </c>
      <c r="F93" s="29">
        <f t="shared" si="23"/>
        <v>-1235859</v>
      </c>
      <c r="G93" s="34">
        <f>+Inputs!$D$3</f>
        <v>0.37951000000000001</v>
      </c>
      <c r="I93" s="27">
        <f t="shared" si="28"/>
        <v>2341624</v>
      </c>
      <c r="K93" s="27">
        <f t="shared" si="24"/>
        <v>13009</v>
      </c>
      <c r="L93" s="27">
        <f t="shared" si="29"/>
        <v>1105765</v>
      </c>
      <c r="M93" s="27">
        <f t="shared" si="25"/>
        <v>4937.0455900000006</v>
      </c>
      <c r="N93" s="27">
        <f t="shared" si="26"/>
        <v>4937.0455900000006</v>
      </c>
      <c r="O93" s="27">
        <f t="shared" si="30"/>
        <v>-469001.46564000018</v>
      </c>
      <c r="P93" s="27">
        <f t="shared" si="31"/>
        <v>469001.46564000018</v>
      </c>
    </row>
    <row r="94" spans="1:16">
      <c r="A94" s="30">
        <v>39387</v>
      </c>
      <c r="C94" s="6">
        <v>86</v>
      </c>
      <c r="D94" s="29">
        <f t="shared" si="22"/>
        <v>13009</v>
      </c>
      <c r="E94" s="29">
        <f t="shared" si="27"/>
        <v>1118774</v>
      </c>
      <c r="F94" s="29">
        <f t="shared" si="23"/>
        <v>-1222850</v>
      </c>
      <c r="G94" s="34">
        <f>+Inputs!$D$3</f>
        <v>0.37951000000000001</v>
      </c>
      <c r="I94" s="27">
        <f t="shared" si="28"/>
        <v>2341624</v>
      </c>
      <c r="K94" s="27">
        <f t="shared" si="24"/>
        <v>13009</v>
      </c>
      <c r="L94" s="27">
        <f t="shared" si="29"/>
        <v>1118774</v>
      </c>
      <c r="M94" s="27">
        <f t="shared" si="25"/>
        <v>4937.0455900000006</v>
      </c>
      <c r="N94" s="27">
        <f t="shared" si="26"/>
        <v>4937.0455900000006</v>
      </c>
      <c r="O94" s="27">
        <f t="shared" si="30"/>
        <v>-464064.42005000019</v>
      </c>
      <c r="P94" s="27">
        <f t="shared" si="31"/>
        <v>464064.42005000019</v>
      </c>
    </row>
    <row r="95" spans="1:16">
      <c r="A95" s="31">
        <v>39417</v>
      </c>
      <c r="C95" s="6">
        <v>87</v>
      </c>
      <c r="D95" s="29">
        <f t="shared" si="22"/>
        <v>13009</v>
      </c>
      <c r="E95" s="29">
        <f t="shared" si="27"/>
        <v>1131783</v>
      </c>
      <c r="F95" s="29">
        <f t="shared" si="23"/>
        <v>-1209841</v>
      </c>
      <c r="G95" s="34">
        <f>+Inputs!$D$3</f>
        <v>0.37951000000000001</v>
      </c>
      <c r="I95" s="27">
        <f t="shared" si="28"/>
        <v>2341624</v>
      </c>
      <c r="K95" s="27">
        <f t="shared" si="24"/>
        <v>13009</v>
      </c>
      <c r="L95" s="27">
        <f t="shared" si="29"/>
        <v>1131783</v>
      </c>
      <c r="M95" s="27">
        <f t="shared" si="25"/>
        <v>4937.0455900000006</v>
      </c>
      <c r="N95" s="27">
        <f t="shared" si="26"/>
        <v>4937.0455900000006</v>
      </c>
      <c r="O95" s="27">
        <f t="shared" si="30"/>
        <v>-459127.3744600002</v>
      </c>
      <c r="P95" s="27">
        <f t="shared" si="31"/>
        <v>459127.3744600002</v>
      </c>
    </row>
    <row r="96" spans="1:16">
      <c r="A96" s="30">
        <v>39448</v>
      </c>
      <c r="C96" s="6">
        <v>88</v>
      </c>
      <c r="D96" s="29">
        <f t="shared" si="22"/>
        <v>13009</v>
      </c>
      <c r="E96" s="29">
        <f t="shared" si="27"/>
        <v>1144792</v>
      </c>
      <c r="F96" s="29">
        <f t="shared" si="23"/>
        <v>-1196832</v>
      </c>
      <c r="G96" s="34">
        <f>+Inputs!$D$3</f>
        <v>0.37951000000000001</v>
      </c>
      <c r="I96" s="27">
        <f t="shared" si="28"/>
        <v>2341624</v>
      </c>
      <c r="K96" s="27">
        <f t="shared" si="24"/>
        <v>13009</v>
      </c>
      <c r="L96" s="27">
        <f t="shared" si="29"/>
        <v>1144792</v>
      </c>
      <c r="M96" s="27">
        <f t="shared" si="25"/>
        <v>4937.0455900000006</v>
      </c>
      <c r="N96" s="27">
        <f t="shared" si="26"/>
        <v>4937.0455900000006</v>
      </c>
      <c r="O96" s="27">
        <f t="shared" si="30"/>
        <v>-454190.3288700002</v>
      </c>
      <c r="P96" s="27">
        <f t="shared" si="31"/>
        <v>454190.3288700002</v>
      </c>
    </row>
    <row r="97" spans="1:16">
      <c r="A97" s="31">
        <v>39479</v>
      </c>
      <c r="C97" s="6">
        <v>89</v>
      </c>
      <c r="D97" s="29">
        <f t="shared" si="22"/>
        <v>13009</v>
      </c>
      <c r="E97" s="29">
        <f t="shared" si="27"/>
        <v>1157801</v>
      </c>
      <c r="F97" s="29">
        <f t="shared" si="23"/>
        <v>-1183823</v>
      </c>
      <c r="G97" s="34">
        <f>+Inputs!$D$3</f>
        <v>0.37951000000000001</v>
      </c>
      <c r="I97" s="27">
        <f t="shared" si="28"/>
        <v>2341624</v>
      </c>
      <c r="K97" s="27">
        <f t="shared" si="24"/>
        <v>13009</v>
      </c>
      <c r="L97" s="27">
        <f t="shared" si="29"/>
        <v>1157801</v>
      </c>
      <c r="M97" s="27">
        <f t="shared" si="25"/>
        <v>4937.0455900000006</v>
      </c>
      <c r="N97" s="27">
        <f t="shared" si="26"/>
        <v>4937.0455900000006</v>
      </c>
      <c r="O97" s="27">
        <f t="shared" si="30"/>
        <v>-449253.28328000021</v>
      </c>
      <c r="P97" s="27">
        <f t="shared" si="31"/>
        <v>449253.28328000021</v>
      </c>
    </row>
    <row r="98" spans="1:16">
      <c r="A98" s="30">
        <v>39508</v>
      </c>
      <c r="C98" s="6">
        <v>90</v>
      </c>
      <c r="D98" s="29">
        <f t="shared" si="22"/>
        <v>13009</v>
      </c>
      <c r="E98" s="29">
        <f t="shared" si="27"/>
        <v>1170810</v>
      </c>
      <c r="F98" s="29">
        <f t="shared" si="23"/>
        <v>-1170814</v>
      </c>
      <c r="G98" s="34">
        <f>+Inputs!$D$3</f>
        <v>0.37951000000000001</v>
      </c>
      <c r="I98" s="27">
        <f t="shared" si="28"/>
        <v>2341624</v>
      </c>
      <c r="K98" s="27">
        <f t="shared" si="24"/>
        <v>13009</v>
      </c>
      <c r="L98" s="27">
        <f t="shared" si="29"/>
        <v>1170810</v>
      </c>
      <c r="M98" s="27">
        <f t="shared" si="25"/>
        <v>4937.0455900000006</v>
      </c>
      <c r="N98" s="27">
        <f t="shared" si="26"/>
        <v>4937.0455900000006</v>
      </c>
      <c r="O98" s="27">
        <f t="shared" si="30"/>
        <v>-444316.23769000021</v>
      </c>
      <c r="P98" s="27">
        <f t="shared" si="31"/>
        <v>444316.23769000021</v>
      </c>
    </row>
    <row r="99" spans="1:16">
      <c r="A99" s="31">
        <v>39539</v>
      </c>
      <c r="C99" s="6">
        <v>91</v>
      </c>
      <c r="D99" s="29">
        <f t="shared" si="22"/>
        <v>13009</v>
      </c>
      <c r="E99" s="29">
        <f t="shared" si="27"/>
        <v>1183819</v>
      </c>
      <c r="F99" s="29">
        <f t="shared" si="23"/>
        <v>-1157805</v>
      </c>
      <c r="G99" s="34">
        <f>+Inputs!$D$3</f>
        <v>0.37951000000000001</v>
      </c>
      <c r="I99" s="27">
        <f t="shared" si="28"/>
        <v>2341624</v>
      </c>
      <c r="K99" s="27">
        <f t="shared" si="24"/>
        <v>13009</v>
      </c>
      <c r="L99" s="27">
        <f t="shared" si="29"/>
        <v>1183819</v>
      </c>
      <c r="M99" s="27">
        <f t="shared" si="25"/>
        <v>4937.0455900000006</v>
      </c>
      <c r="N99" s="27">
        <f t="shared" si="26"/>
        <v>4937.0455900000006</v>
      </c>
      <c r="O99" s="27">
        <f t="shared" si="30"/>
        <v>-439379.19210000022</v>
      </c>
      <c r="P99" s="27">
        <f t="shared" si="31"/>
        <v>439379.19210000022</v>
      </c>
    </row>
    <row r="100" spans="1:16">
      <c r="A100" s="30">
        <v>39569</v>
      </c>
      <c r="C100" s="6">
        <v>92</v>
      </c>
      <c r="D100" s="29">
        <f t="shared" si="22"/>
        <v>13009</v>
      </c>
      <c r="E100" s="29">
        <f t="shared" si="27"/>
        <v>1196828</v>
      </c>
      <c r="F100" s="29">
        <f t="shared" si="23"/>
        <v>-1144796</v>
      </c>
      <c r="G100" s="34">
        <f>+Inputs!$D$3</f>
        <v>0.37951000000000001</v>
      </c>
      <c r="I100" s="27">
        <f t="shared" si="28"/>
        <v>2341624</v>
      </c>
      <c r="K100" s="27">
        <f t="shared" si="24"/>
        <v>13009</v>
      </c>
      <c r="L100" s="27">
        <f t="shared" si="29"/>
        <v>1196828</v>
      </c>
      <c r="M100" s="27">
        <f t="shared" si="25"/>
        <v>4937.0455900000006</v>
      </c>
      <c r="N100" s="27">
        <f t="shared" si="26"/>
        <v>4937.0455900000006</v>
      </c>
      <c r="O100" s="27">
        <f t="shared" si="30"/>
        <v>-434442.14651000022</v>
      </c>
      <c r="P100" s="27">
        <f t="shared" si="31"/>
        <v>434442.14651000022</v>
      </c>
    </row>
    <row r="101" spans="1:16">
      <c r="A101" s="31">
        <v>39600</v>
      </c>
      <c r="C101" s="6">
        <v>93</v>
      </c>
      <c r="D101" s="29">
        <f t="shared" si="22"/>
        <v>13009</v>
      </c>
      <c r="E101" s="29">
        <f t="shared" si="27"/>
        <v>1209837</v>
      </c>
      <c r="F101" s="29">
        <f t="shared" si="23"/>
        <v>-1131787</v>
      </c>
      <c r="G101" s="34">
        <f>+Inputs!$D$3</f>
        <v>0.37951000000000001</v>
      </c>
      <c r="I101" s="27">
        <f t="shared" si="28"/>
        <v>2341624</v>
      </c>
      <c r="K101" s="27">
        <f t="shared" si="24"/>
        <v>13009</v>
      </c>
      <c r="L101" s="27">
        <f t="shared" si="29"/>
        <v>1209837</v>
      </c>
      <c r="M101" s="27">
        <f t="shared" si="25"/>
        <v>4937.0455900000006</v>
      </c>
      <c r="N101" s="27">
        <f t="shared" si="26"/>
        <v>4937.0455900000006</v>
      </c>
      <c r="O101" s="27">
        <f t="shared" si="30"/>
        <v>-429505.10092000023</v>
      </c>
      <c r="P101" s="27">
        <f t="shared" si="31"/>
        <v>429505.10092000023</v>
      </c>
    </row>
    <row r="102" spans="1:16">
      <c r="A102" s="30">
        <v>39630</v>
      </c>
      <c r="C102" s="6">
        <v>94</v>
      </c>
      <c r="D102" s="29">
        <f t="shared" si="22"/>
        <v>13009</v>
      </c>
      <c r="E102" s="29">
        <f t="shared" si="27"/>
        <v>1222846</v>
      </c>
      <c r="F102" s="29">
        <f t="shared" si="23"/>
        <v>-1118778</v>
      </c>
      <c r="G102" s="34">
        <f>+Inputs!$D$3</f>
        <v>0.37951000000000001</v>
      </c>
      <c r="I102" s="27">
        <f t="shared" si="28"/>
        <v>2341624</v>
      </c>
      <c r="K102" s="27">
        <f t="shared" si="24"/>
        <v>13009</v>
      </c>
      <c r="L102" s="27">
        <f t="shared" si="29"/>
        <v>1222846</v>
      </c>
      <c r="M102" s="27">
        <f t="shared" si="25"/>
        <v>4937.0455900000006</v>
      </c>
      <c r="N102" s="27">
        <f t="shared" si="26"/>
        <v>4937.0455900000006</v>
      </c>
      <c r="O102" s="27">
        <f t="shared" si="30"/>
        <v>-424568.05533000024</v>
      </c>
      <c r="P102" s="27">
        <f t="shared" si="31"/>
        <v>424568.05533000024</v>
      </c>
    </row>
    <row r="103" spans="1:16">
      <c r="A103" s="31">
        <v>39661</v>
      </c>
      <c r="C103" s="6">
        <v>95</v>
      </c>
      <c r="D103" s="29">
        <f t="shared" si="22"/>
        <v>13009</v>
      </c>
      <c r="E103" s="29">
        <f t="shared" si="27"/>
        <v>1235855</v>
      </c>
      <c r="F103" s="29">
        <f t="shared" si="23"/>
        <v>-1105769</v>
      </c>
      <c r="G103" s="34">
        <f>+Inputs!$D$3</f>
        <v>0.37951000000000001</v>
      </c>
      <c r="I103" s="27">
        <f t="shared" si="28"/>
        <v>2341624</v>
      </c>
      <c r="K103" s="27">
        <f t="shared" si="24"/>
        <v>13009</v>
      </c>
      <c r="L103" s="27">
        <f t="shared" si="29"/>
        <v>1235855</v>
      </c>
      <c r="M103" s="27">
        <f t="shared" si="25"/>
        <v>4937.0455900000006</v>
      </c>
      <c r="N103" s="27">
        <f t="shared" si="26"/>
        <v>4937.0455900000006</v>
      </c>
      <c r="O103" s="27">
        <f t="shared" si="30"/>
        <v>-419631.00974000024</v>
      </c>
      <c r="P103" s="27">
        <f t="shared" si="31"/>
        <v>419631.00974000024</v>
      </c>
    </row>
    <row r="104" spans="1:16">
      <c r="A104" s="30">
        <v>39692</v>
      </c>
      <c r="C104" s="6">
        <v>96</v>
      </c>
      <c r="D104" s="29">
        <f t="shared" si="22"/>
        <v>13009</v>
      </c>
      <c r="E104" s="29">
        <f t="shared" si="27"/>
        <v>1248864</v>
      </c>
      <c r="F104" s="29">
        <f t="shared" si="23"/>
        <v>-1092760</v>
      </c>
      <c r="G104" s="34">
        <f>+Inputs!$D$3</f>
        <v>0.37951000000000001</v>
      </c>
      <c r="I104" s="27">
        <f t="shared" si="28"/>
        <v>2341624</v>
      </c>
      <c r="K104" s="27">
        <f t="shared" si="24"/>
        <v>13009</v>
      </c>
      <c r="L104" s="27">
        <f t="shared" si="29"/>
        <v>1248864</v>
      </c>
      <c r="M104" s="27">
        <f t="shared" si="25"/>
        <v>4937.0455900000006</v>
      </c>
      <c r="N104" s="27">
        <f t="shared" si="26"/>
        <v>4937.0455900000006</v>
      </c>
      <c r="O104" s="27">
        <f t="shared" si="30"/>
        <v>-414693.96415000025</v>
      </c>
      <c r="P104" s="27">
        <f t="shared" si="31"/>
        <v>414693.96415000025</v>
      </c>
    </row>
    <row r="105" spans="1:16">
      <c r="A105" s="31">
        <v>39722</v>
      </c>
      <c r="C105" s="6">
        <v>97</v>
      </c>
      <c r="D105" s="29">
        <f t="shared" ref="D105:D136" si="32">ROUND(-(+$B$9/180)*1,0)</f>
        <v>13009</v>
      </c>
      <c r="E105" s="29">
        <f t="shared" si="27"/>
        <v>1261873</v>
      </c>
      <c r="F105" s="29">
        <f t="shared" ref="F105:F136" si="33">$B$9+E105</f>
        <v>-1079751</v>
      </c>
      <c r="G105" s="34">
        <f>+Inputs!$D$3</f>
        <v>0.37951000000000001</v>
      </c>
      <c r="I105" s="27">
        <f t="shared" si="28"/>
        <v>2341624</v>
      </c>
      <c r="K105" s="27">
        <f t="shared" ref="K105:K136" si="34">D105</f>
        <v>13009</v>
      </c>
      <c r="L105" s="27">
        <f t="shared" si="29"/>
        <v>1261873</v>
      </c>
      <c r="M105" s="27">
        <f t="shared" ref="M105:M136" si="35">K105*G105</f>
        <v>4937.0455900000006</v>
      </c>
      <c r="N105" s="27">
        <f t="shared" ref="N105:N136" si="36">M105-J105</f>
        <v>4937.0455900000006</v>
      </c>
      <c r="O105" s="27">
        <f t="shared" si="30"/>
        <v>-409756.91856000025</v>
      </c>
      <c r="P105" s="27">
        <f t="shared" si="31"/>
        <v>409756.91856000025</v>
      </c>
    </row>
    <row r="106" spans="1:16">
      <c r="A106" s="30">
        <v>39753</v>
      </c>
      <c r="C106" s="6">
        <v>98</v>
      </c>
      <c r="D106" s="29">
        <f t="shared" si="32"/>
        <v>13009</v>
      </c>
      <c r="E106" s="29">
        <f t="shared" ref="E106:E137" si="37">+E105+D106</f>
        <v>1274882</v>
      </c>
      <c r="F106" s="29">
        <f t="shared" si="33"/>
        <v>-1066742</v>
      </c>
      <c r="G106" s="34">
        <f>+Inputs!$D$3</f>
        <v>0.37951000000000001</v>
      </c>
      <c r="I106" s="27">
        <f t="shared" ref="I106:I137" si="38">+I105+H106</f>
        <v>2341624</v>
      </c>
      <c r="K106" s="27">
        <f t="shared" si="34"/>
        <v>13009</v>
      </c>
      <c r="L106" s="27">
        <f t="shared" ref="L106:L137" si="39">+L105+K106</f>
        <v>1274882</v>
      </c>
      <c r="M106" s="27">
        <f t="shared" si="35"/>
        <v>4937.0455900000006</v>
      </c>
      <c r="N106" s="27">
        <f t="shared" si="36"/>
        <v>4937.0455900000006</v>
      </c>
      <c r="O106" s="27">
        <f t="shared" ref="O106:O137" si="40">+O105+N106</f>
        <v>-404819.87297000026</v>
      </c>
      <c r="P106" s="27">
        <f t="shared" ref="P106:P137" si="41">P105-N106</f>
        <v>404819.87297000026</v>
      </c>
    </row>
    <row r="107" spans="1:16">
      <c r="A107" s="31">
        <v>39783</v>
      </c>
      <c r="C107" s="6">
        <v>99</v>
      </c>
      <c r="D107" s="29">
        <f t="shared" si="32"/>
        <v>13009</v>
      </c>
      <c r="E107" s="29">
        <f t="shared" si="37"/>
        <v>1287891</v>
      </c>
      <c r="F107" s="29">
        <f t="shared" si="33"/>
        <v>-1053733</v>
      </c>
      <c r="G107" s="34">
        <f>+Inputs!$D$3</f>
        <v>0.37951000000000001</v>
      </c>
      <c r="I107" s="27">
        <f t="shared" si="38"/>
        <v>2341624</v>
      </c>
      <c r="K107" s="27">
        <f t="shared" si="34"/>
        <v>13009</v>
      </c>
      <c r="L107" s="27">
        <f t="shared" si="39"/>
        <v>1287891</v>
      </c>
      <c r="M107" s="27">
        <f t="shared" si="35"/>
        <v>4937.0455900000006</v>
      </c>
      <c r="N107" s="27">
        <f t="shared" si="36"/>
        <v>4937.0455900000006</v>
      </c>
      <c r="O107" s="27">
        <f t="shared" si="40"/>
        <v>-399882.82738000026</v>
      </c>
      <c r="P107" s="27">
        <f t="shared" si="41"/>
        <v>399882.82738000026</v>
      </c>
    </row>
    <row r="108" spans="1:16">
      <c r="A108" s="30">
        <v>39814</v>
      </c>
      <c r="C108" s="6">
        <v>100</v>
      </c>
      <c r="D108" s="29">
        <f t="shared" si="32"/>
        <v>13009</v>
      </c>
      <c r="E108" s="29">
        <f t="shared" si="37"/>
        <v>1300900</v>
      </c>
      <c r="F108" s="29">
        <f t="shared" si="33"/>
        <v>-1040724</v>
      </c>
      <c r="G108" s="34">
        <f>+Inputs!$D$3</f>
        <v>0.37951000000000001</v>
      </c>
      <c r="I108" s="27">
        <f t="shared" si="38"/>
        <v>2341624</v>
      </c>
      <c r="K108" s="27">
        <f t="shared" si="34"/>
        <v>13009</v>
      </c>
      <c r="L108" s="27">
        <f t="shared" si="39"/>
        <v>1300900</v>
      </c>
      <c r="M108" s="27">
        <f t="shared" si="35"/>
        <v>4937.0455900000006</v>
      </c>
      <c r="N108" s="27">
        <f t="shared" si="36"/>
        <v>4937.0455900000006</v>
      </c>
      <c r="O108" s="27">
        <f t="shared" si="40"/>
        <v>-394945.78179000027</v>
      </c>
      <c r="P108" s="27">
        <f t="shared" si="41"/>
        <v>394945.78179000027</v>
      </c>
    </row>
    <row r="109" spans="1:16">
      <c r="A109" s="31">
        <v>39845</v>
      </c>
      <c r="C109" s="6">
        <v>101</v>
      </c>
      <c r="D109" s="29">
        <f t="shared" si="32"/>
        <v>13009</v>
      </c>
      <c r="E109" s="29">
        <f t="shared" si="37"/>
        <v>1313909</v>
      </c>
      <c r="F109" s="29">
        <f t="shared" si="33"/>
        <v>-1027715</v>
      </c>
      <c r="G109" s="34">
        <f>+Inputs!$D$3</f>
        <v>0.37951000000000001</v>
      </c>
      <c r="I109" s="27">
        <f t="shared" si="38"/>
        <v>2341624</v>
      </c>
      <c r="K109" s="27">
        <f t="shared" si="34"/>
        <v>13009</v>
      </c>
      <c r="L109" s="27">
        <f t="shared" si="39"/>
        <v>1313909</v>
      </c>
      <c r="M109" s="27">
        <f t="shared" si="35"/>
        <v>4937.0455900000006</v>
      </c>
      <c r="N109" s="27">
        <f t="shared" si="36"/>
        <v>4937.0455900000006</v>
      </c>
      <c r="O109" s="27">
        <f t="shared" si="40"/>
        <v>-390008.73620000028</v>
      </c>
      <c r="P109" s="27">
        <f t="shared" si="41"/>
        <v>390008.73620000028</v>
      </c>
    </row>
    <row r="110" spans="1:16">
      <c r="A110" s="30">
        <v>39873</v>
      </c>
      <c r="C110" s="6">
        <v>102</v>
      </c>
      <c r="D110" s="29">
        <f t="shared" si="32"/>
        <v>13009</v>
      </c>
      <c r="E110" s="29">
        <f t="shared" si="37"/>
        <v>1326918</v>
      </c>
      <c r="F110" s="29">
        <f t="shared" si="33"/>
        <v>-1014706</v>
      </c>
      <c r="G110" s="34">
        <f>+Inputs!$D$3</f>
        <v>0.37951000000000001</v>
      </c>
      <c r="I110" s="27">
        <f t="shared" si="38"/>
        <v>2341624</v>
      </c>
      <c r="K110" s="27">
        <f t="shared" si="34"/>
        <v>13009</v>
      </c>
      <c r="L110" s="27">
        <f t="shared" si="39"/>
        <v>1326918</v>
      </c>
      <c r="M110" s="27">
        <f t="shared" si="35"/>
        <v>4937.0455900000006</v>
      </c>
      <c r="N110" s="27">
        <f t="shared" si="36"/>
        <v>4937.0455900000006</v>
      </c>
      <c r="O110" s="27">
        <f t="shared" si="40"/>
        <v>-385071.69061000028</v>
      </c>
      <c r="P110" s="27">
        <f t="shared" si="41"/>
        <v>385071.69061000028</v>
      </c>
    </row>
    <row r="111" spans="1:16">
      <c r="A111" s="31">
        <v>39904</v>
      </c>
      <c r="C111" s="6">
        <v>103</v>
      </c>
      <c r="D111" s="29">
        <f t="shared" si="32"/>
        <v>13009</v>
      </c>
      <c r="E111" s="29">
        <f t="shared" si="37"/>
        <v>1339927</v>
      </c>
      <c r="F111" s="29">
        <f t="shared" si="33"/>
        <v>-1001697</v>
      </c>
      <c r="G111" s="34">
        <f>+Inputs!$D$3</f>
        <v>0.37951000000000001</v>
      </c>
      <c r="I111" s="27">
        <f t="shared" si="38"/>
        <v>2341624</v>
      </c>
      <c r="K111" s="27">
        <f t="shared" si="34"/>
        <v>13009</v>
      </c>
      <c r="L111" s="27">
        <f t="shared" si="39"/>
        <v>1339927</v>
      </c>
      <c r="M111" s="27">
        <f t="shared" si="35"/>
        <v>4937.0455900000006</v>
      </c>
      <c r="N111" s="27">
        <f t="shared" si="36"/>
        <v>4937.0455900000006</v>
      </c>
      <c r="O111" s="27">
        <f t="shared" si="40"/>
        <v>-380134.64502000029</v>
      </c>
      <c r="P111" s="27">
        <f t="shared" si="41"/>
        <v>380134.64502000029</v>
      </c>
    </row>
    <row r="112" spans="1:16">
      <c r="A112" s="30">
        <v>39934</v>
      </c>
      <c r="C112" s="6">
        <v>104</v>
      </c>
      <c r="D112" s="29">
        <f t="shared" si="32"/>
        <v>13009</v>
      </c>
      <c r="E112" s="29">
        <f t="shared" si="37"/>
        <v>1352936</v>
      </c>
      <c r="F112" s="29">
        <f t="shared" si="33"/>
        <v>-988688</v>
      </c>
      <c r="G112" s="34">
        <f>+Inputs!$D$3</f>
        <v>0.37951000000000001</v>
      </c>
      <c r="I112" s="27">
        <f t="shared" si="38"/>
        <v>2341624</v>
      </c>
      <c r="K112" s="27">
        <f t="shared" si="34"/>
        <v>13009</v>
      </c>
      <c r="L112" s="27">
        <f t="shared" si="39"/>
        <v>1352936</v>
      </c>
      <c r="M112" s="27">
        <f t="shared" si="35"/>
        <v>4937.0455900000006</v>
      </c>
      <c r="N112" s="27">
        <f t="shared" si="36"/>
        <v>4937.0455900000006</v>
      </c>
      <c r="O112" s="27">
        <f t="shared" si="40"/>
        <v>-375197.59943000029</v>
      </c>
      <c r="P112" s="27">
        <f t="shared" si="41"/>
        <v>375197.59943000029</v>
      </c>
    </row>
    <row r="113" spans="1:16">
      <c r="A113" s="31">
        <v>39965</v>
      </c>
      <c r="C113" s="6">
        <v>105</v>
      </c>
      <c r="D113" s="29">
        <f t="shared" si="32"/>
        <v>13009</v>
      </c>
      <c r="E113" s="29">
        <f t="shared" si="37"/>
        <v>1365945</v>
      </c>
      <c r="F113" s="29">
        <f t="shared" si="33"/>
        <v>-975679</v>
      </c>
      <c r="G113" s="34">
        <f>+Inputs!$D$3</f>
        <v>0.37951000000000001</v>
      </c>
      <c r="I113" s="27">
        <f t="shared" si="38"/>
        <v>2341624</v>
      </c>
      <c r="K113" s="27">
        <f t="shared" si="34"/>
        <v>13009</v>
      </c>
      <c r="L113" s="27">
        <f t="shared" si="39"/>
        <v>1365945</v>
      </c>
      <c r="M113" s="27">
        <f t="shared" si="35"/>
        <v>4937.0455900000006</v>
      </c>
      <c r="N113" s="27">
        <f t="shared" si="36"/>
        <v>4937.0455900000006</v>
      </c>
      <c r="O113" s="27">
        <f t="shared" si="40"/>
        <v>-370260.5538400003</v>
      </c>
      <c r="P113" s="27">
        <f t="shared" si="41"/>
        <v>370260.5538400003</v>
      </c>
    </row>
    <row r="114" spans="1:16">
      <c r="A114" s="30">
        <v>39995</v>
      </c>
      <c r="C114" s="6">
        <v>106</v>
      </c>
      <c r="D114" s="29">
        <f t="shared" si="32"/>
        <v>13009</v>
      </c>
      <c r="E114" s="29">
        <f t="shared" si="37"/>
        <v>1378954</v>
      </c>
      <c r="F114" s="29">
        <f t="shared" si="33"/>
        <v>-962670</v>
      </c>
      <c r="G114" s="34">
        <f>+Inputs!$D$3</f>
        <v>0.37951000000000001</v>
      </c>
      <c r="I114" s="27">
        <f t="shared" si="38"/>
        <v>2341624</v>
      </c>
      <c r="K114" s="27">
        <f t="shared" si="34"/>
        <v>13009</v>
      </c>
      <c r="L114" s="27">
        <f t="shared" si="39"/>
        <v>1378954</v>
      </c>
      <c r="M114" s="27">
        <f t="shared" si="35"/>
        <v>4937.0455900000006</v>
      </c>
      <c r="N114" s="27">
        <f t="shared" si="36"/>
        <v>4937.0455900000006</v>
      </c>
      <c r="O114" s="27">
        <f t="shared" si="40"/>
        <v>-365323.5082500003</v>
      </c>
      <c r="P114" s="27">
        <f t="shared" si="41"/>
        <v>365323.5082500003</v>
      </c>
    </row>
    <row r="115" spans="1:16">
      <c r="A115" s="31">
        <v>40026</v>
      </c>
      <c r="C115" s="6">
        <v>107</v>
      </c>
      <c r="D115" s="29">
        <f t="shared" si="32"/>
        <v>13009</v>
      </c>
      <c r="E115" s="29">
        <f t="shared" si="37"/>
        <v>1391963</v>
      </c>
      <c r="F115" s="29">
        <f t="shared" si="33"/>
        <v>-949661</v>
      </c>
      <c r="G115" s="34">
        <f>+Inputs!$D$3</f>
        <v>0.37951000000000001</v>
      </c>
      <c r="I115" s="27">
        <f t="shared" si="38"/>
        <v>2341624</v>
      </c>
      <c r="K115" s="27">
        <f t="shared" si="34"/>
        <v>13009</v>
      </c>
      <c r="L115" s="27">
        <f t="shared" si="39"/>
        <v>1391963</v>
      </c>
      <c r="M115" s="27">
        <f t="shared" si="35"/>
        <v>4937.0455900000006</v>
      </c>
      <c r="N115" s="27">
        <f t="shared" si="36"/>
        <v>4937.0455900000006</v>
      </c>
      <c r="O115" s="27">
        <f t="shared" si="40"/>
        <v>-360386.46266000031</v>
      </c>
      <c r="P115" s="27">
        <f t="shared" si="41"/>
        <v>360386.46266000031</v>
      </c>
    </row>
    <row r="116" spans="1:16">
      <c r="A116" s="30">
        <v>40057</v>
      </c>
      <c r="C116" s="6">
        <v>108</v>
      </c>
      <c r="D116" s="29">
        <f t="shared" si="32"/>
        <v>13009</v>
      </c>
      <c r="E116" s="29">
        <f t="shared" si="37"/>
        <v>1404972</v>
      </c>
      <c r="F116" s="29">
        <f t="shared" si="33"/>
        <v>-936652</v>
      </c>
      <c r="G116" s="34">
        <f>+Inputs!$D$3</f>
        <v>0.37951000000000001</v>
      </c>
      <c r="I116" s="27">
        <f t="shared" si="38"/>
        <v>2341624</v>
      </c>
      <c r="K116" s="27">
        <f t="shared" si="34"/>
        <v>13009</v>
      </c>
      <c r="L116" s="27">
        <f t="shared" si="39"/>
        <v>1404972</v>
      </c>
      <c r="M116" s="27">
        <f t="shared" si="35"/>
        <v>4937.0455900000006</v>
      </c>
      <c r="N116" s="27">
        <f t="shared" si="36"/>
        <v>4937.0455900000006</v>
      </c>
      <c r="O116" s="27">
        <f t="shared" si="40"/>
        <v>-355449.41707000032</v>
      </c>
      <c r="P116" s="27">
        <f t="shared" si="41"/>
        <v>355449.41707000032</v>
      </c>
    </row>
    <row r="117" spans="1:16">
      <c r="A117" s="31">
        <v>40087</v>
      </c>
      <c r="C117" s="6">
        <v>109</v>
      </c>
      <c r="D117" s="29">
        <f t="shared" si="32"/>
        <v>13009</v>
      </c>
      <c r="E117" s="29">
        <f t="shared" si="37"/>
        <v>1417981</v>
      </c>
      <c r="F117" s="29">
        <f t="shared" si="33"/>
        <v>-923643</v>
      </c>
      <c r="G117" s="34">
        <f>+Inputs!$D$3</f>
        <v>0.37951000000000001</v>
      </c>
      <c r="I117" s="27">
        <f t="shared" si="38"/>
        <v>2341624</v>
      </c>
      <c r="K117" s="27">
        <f t="shared" si="34"/>
        <v>13009</v>
      </c>
      <c r="L117" s="27">
        <f t="shared" si="39"/>
        <v>1417981</v>
      </c>
      <c r="M117" s="27">
        <f t="shared" si="35"/>
        <v>4937.0455900000006</v>
      </c>
      <c r="N117" s="27">
        <f t="shared" si="36"/>
        <v>4937.0455900000006</v>
      </c>
      <c r="O117" s="27">
        <f t="shared" si="40"/>
        <v>-350512.37148000032</v>
      </c>
      <c r="P117" s="27">
        <f t="shared" si="41"/>
        <v>350512.37148000032</v>
      </c>
    </row>
    <row r="118" spans="1:16">
      <c r="A118" s="30">
        <v>40118</v>
      </c>
      <c r="C118" s="6">
        <v>110</v>
      </c>
      <c r="D118" s="29">
        <f t="shared" si="32"/>
        <v>13009</v>
      </c>
      <c r="E118" s="29">
        <f t="shared" si="37"/>
        <v>1430990</v>
      </c>
      <c r="F118" s="29">
        <f t="shared" si="33"/>
        <v>-910634</v>
      </c>
      <c r="G118" s="34">
        <f>+Inputs!$D$3</f>
        <v>0.37951000000000001</v>
      </c>
      <c r="I118" s="27">
        <f t="shared" si="38"/>
        <v>2341624</v>
      </c>
      <c r="K118" s="27">
        <f t="shared" si="34"/>
        <v>13009</v>
      </c>
      <c r="L118" s="27">
        <f t="shared" si="39"/>
        <v>1430990</v>
      </c>
      <c r="M118" s="27">
        <f t="shared" si="35"/>
        <v>4937.0455900000006</v>
      </c>
      <c r="N118" s="27">
        <f t="shared" si="36"/>
        <v>4937.0455900000006</v>
      </c>
      <c r="O118" s="27">
        <f t="shared" si="40"/>
        <v>-345575.32589000033</v>
      </c>
      <c r="P118" s="27">
        <f t="shared" si="41"/>
        <v>345575.32589000033</v>
      </c>
    </row>
    <row r="119" spans="1:16">
      <c r="A119" s="31">
        <v>40148</v>
      </c>
      <c r="C119" s="6">
        <v>111</v>
      </c>
      <c r="D119" s="29">
        <f t="shared" si="32"/>
        <v>13009</v>
      </c>
      <c r="E119" s="29">
        <f t="shared" si="37"/>
        <v>1443999</v>
      </c>
      <c r="F119" s="29">
        <f t="shared" si="33"/>
        <v>-897625</v>
      </c>
      <c r="G119" s="34">
        <f>+Inputs!$D$3</f>
        <v>0.37951000000000001</v>
      </c>
      <c r="I119" s="27">
        <f t="shared" si="38"/>
        <v>2341624</v>
      </c>
      <c r="K119" s="27">
        <f t="shared" si="34"/>
        <v>13009</v>
      </c>
      <c r="L119" s="27">
        <f t="shared" si="39"/>
        <v>1443999</v>
      </c>
      <c r="M119" s="27">
        <f t="shared" si="35"/>
        <v>4937.0455900000006</v>
      </c>
      <c r="N119" s="27">
        <f t="shared" si="36"/>
        <v>4937.0455900000006</v>
      </c>
      <c r="O119" s="27">
        <f t="shared" si="40"/>
        <v>-340638.28030000033</v>
      </c>
      <c r="P119" s="27">
        <f t="shared" si="41"/>
        <v>340638.28030000033</v>
      </c>
    </row>
    <row r="120" spans="1:16">
      <c r="A120" s="30">
        <v>40179</v>
      </c>
      <c r="C120" s="6">
        <v>112</v>
      </c>
      <c r="D120" s="29">
        <f t="shared" si="32"/>
        <v>13009</v>
      </c>
      <c r="E120" s="29">
        <f t="shared" si="37"/>
        <v>1457008</v>
      </c>
      <c r="F120" s="29">
        <f t="shared" si="33"/>
        <v>-884616</v>
      </c>
      <c r="G120" s="34">
        <f>+Inputs!$D$3</f>
        <v>0.37951000000000001</v>
      </c>
      <c r="I120" s="27">
        <f t="shared" si="38"/>
        <v>2341624</v>
      </c>
      <c r="K120" s="27">
        <f t="shared" si="34"/>
        <v>13009</v>
      </c>
      <c r="L120" s="27">
        <f t="shared" si="39"/>
        <v>1457008</v>
      </c>
      <c r="M120" s="27">
        <f t="shared" si="35"/>
        <v>4937.0455900000006</v>
      </c>
      <c r="N120" s="27">
        <f t="shared" si="36"/>
        <v>4937.0455900000006</v>
      </c>
      <c r="O120" s="27">
        <f t="shared" si="40"/>
        <v>-335701.23471000034</v>
      </c>
      <c r="P120" s="27">
        <f t="shared" si="41"/>
        <v>335701.23471000034</v>
      </c>
    </row>
    <row r="121" spans="1:16">
      <c r="A121" s="31">
        <v>40210</v>
      </c>
      <c r="C121" s="6">
        <v>113</v>
      </c>
      <c r="D121" s="29">
        <f t="shared" si="32"/>
        <v>13009</v>
      </c>
      <c r="E121" s="29">
        <f t="shared" si="37"/>
        <v>1470017</v>
      </c>
      <c r="F121" s="29">
        <f t="shared" si="33"/>
        <v>-871607</v>
      </c>
      <c r="G121" s="34">
        <f>+Inputs!$D$3</f>
        <v>0.37951000000000001</v>
      </c>
      <c r="I121" s="27">
        <f t="shared" si="38"/>
        <v>2341624</v>
      </c>
      <c r="K121" s="27">
        <f t="shared" si="34"/>
        <v>13009</v>
      </c>
      <c r="L121" s="27">
        <f t="shared" si="39"/>
        <v>1470017</v>
      </c>
      <c r="M121" s="27">
        <f t="shared" si="35"/>
        <v>4937.0455900000006</v>
      </c>
      <c r="N121" s="27">
        <f t="shared" si="36"/>
        <v>4937.0455900000006</v>
      </c>
      <c r="O121" s="27">
        <f t="shared" si="40"/>
        <v>-330764.18912000034</v>
      </c>
      <c r="P121" s="27">
        <f t="shared" si="41"/>
        <v>330764.18912000034</v>
      </c>
    </row>
    <row r="122" spans="1:16">
      <c r="A122" s="30">
        <v>40238</v>
      </c>
      <c r="C122" s="6">
        <v>114</v>
      </c>
      <c r="D122" s="29">
        <f t="shared" si="32"/>
        <v>13009</v>
      </c>
      <c r="E122" s="29">
        <f t="shared" si="37"/>
        <v>1483026</v>
      </c>
      <c r="F122" s="29">
        <f t="shared" si="33"/>
        <v>-858598</v>
      </c>
      <c r="G122" s="34">
        <f>+Inputs!$D$3</f>
        <v>0.37951000000000001</v>
      </c>
      <c r="I122" s="27">
        <f t="shared" si="38"/>
        <v>2341624</v>
      </c>
      <c r="K122" s="27">
        <f t="shared" si="34"/>
        <v>13009</v>
      </c>
      <c r="L122" s="27">
        <f t="shared" si="39"/>
        <v>1483026</v>
      </c>
      <c r="M122" s="27">
        <f t="shared" si="35"/>
        <v>4937.0455900000006</v>
      </c>
      <c r="N122" s="27">
        <f t="shared" si="36"/>
        <v>4937.0455900000006</v>
      </c>
      <c r="O122" s="27">
        <f t="shared" si="40"/>
        <v>-325827.14353000035</v>
      </c>
      <c r="P122" s="27">
        <f t="shared" si="41"/>
        <v>325827.14353000035</v>
      </c>
    </row>
    <row r="123" spans="1:16">
      <c r="A123" s="31">
        <v>40269</v>
      </c>
      <c r="C123" s="6">
        <v>115</v>
      </c>
      <c r="D123" s="29">
        <f t="shared" si="32"/>
        <v>13009</v>
      </c>
      <c r="E123" s="29">
        <f t="shared" si="37"/>
        <v>1496035</v>
      </c>
      <c r="F123" s="29">
        <f t="shared" si="33"/>
        <v>-845589</v>
      </c>
      <c r="G123" s="34">
        <f>+Inputs!$D$3</f>
        <v>0.37951000000000001</v>
      </c>
      <c r="I123" s="27">
        <f t="shared" si="38"/>
        <v>2341624</v>
      </c>
      <c r="K123" s="27">
        <f t="shared" si="34"/>
        <v>13009</v>
      </c>
      <c r="L123" s="27">
        <f t="shared" si="39"/>
        <v>1496035</v>
      </c>
      <c r="M123" s="27">
        <f t="shared" si="35"/>
        <v>4937.0455900000006</v>
      </c>
      <c r="N123" s="27">
        <f t="shared" si="36"/>
        <v>4937.0455900000006</v>
      </c>
      <c r="O123" s="27">
        <f t="shared" si="40"/>
        <v>-320890.09794000036</v>
      </c>
      <c r="P123" s="27">
        <f t="shared" si="41"/>
        <v>320890.09794000036</v>
      </c>
    </row>
    <row r="124" spans="1:16">
      <c r="A124" s="30">
        <v>40299</v>
      </c>
      <c r="C124" s="6">
        <v>116</v>
      </c>
      <c r="D124" s="29">
        <f t="shared" si="32"/>
        <v>13009</v>
      </c>
      <c r="E124" s="29">
        <f t="shared" si="37"/>
        <v>1509044</v>
      </c>
      <c r="F124" s="29">
        <f t="shared" si="33"/>
        <v>-832580</v>
      </c>
      <c r="G124" s="34">
        <f>+Inputs!$D$3</f>
        <v>0.37951000000000001</v>
      </c>
      <c r="I124" s="27">
        <f t="shared" si="38"/>
        <v>2341624</v>
      </c>
      <c r="K124" s="27">
        <f t="shared" si="34"/>
        <v>13009</v>
      </c>
      <c r="L124" s="27">
        <f t="shared" si="39"/>
        <v>1509044</v>
      </c>
      <c r="M124" s="27">
        <f t="shared" si="35"/>
        <v>4937.0455900000006</v>
      </c>
      <c r="N124" s="27">
        <f t="shared" si="36"/>
        <v>4937.0455900000006</v>
      </c>
      <c r="O124" s="27">
        <f t="shared" si="40"/>
        <v>-315953.05235000036</v>
      </c>
      <c r="P124" s="27">
        <f t="shared" si="41"/>
        <v>315953.05235000036</v>
      </c>
    </row>
    <row r="125" spans="1:16">
      <c r="A125" s="31">
        <v>40330</v>
      </c>
      <c r="C125" s="6">
        <v>117</v>
      </c>
      <c r="D125" s="29">
        <f t="shared" si="32"/>
        <v>13009</v>
      </c>
      <c r="E125" s="29">
        <f t="shared" si="37"/>
        <v>1522053</v>
      </c>
      <c r="F125" s="29">
        <f t="shared" si="33"/>
        <v>-819571</v>
      </c>
      <c r="G125" s="34">
        <f>+Inputs!$D$3</f>
        <v>0.37951000000000001</v>
      </c>
      <c r="I125" s="27">
        <f t="shared" si="38"/>
        <v>2341624</v>
      </c>
      <c r="K125" s="27">
        <f t="shared" si="34"/>
        <v>13009</v>
      </c>
      <c r="L125" s="27">
        <f t="shared" si="39"/>
        <v>1522053</v>
      </c>
      <c r="M125" s="27">
        <f t="shared" si="35"/>
        <v>4937.0455900000006</v>
      </c>
      <c r="N125" s="27">
        <f t="shared" si="36"/>
        <v>4937.0455900000006</v>
      </c>
      <c r="O125" s="27">
        <f t="shared" si="40"/>
        <v>-311016.00676000037</v>
      </c>
      <c r="P125" s="27">
        <f t="shared" si="41"/>
        <v>311016.00676000037</v>
      </c>
    </row>
    <row r="126" spans="1:16">
      <c r="A126" s="30">
        <v>40360</v>
      </c>
      <c r="C126" s="6">
        <v>118</v>
      </c>
      <c r="D126" s="29">
        <f t="shared" si="32"/>
        <v>13009</v>
      </c>
      <c r="E126" s="29">
        <f t="shared" si="37"/>
        <v>1535062</v>
      </c>
      <c r="F126" s="29">
        <f t="shared" si="33"/>
        <v>-806562</v>
      </c>
      <c r="G126" s="34">
        <f>+Inputs!$D$3</f>
        <v>0.37951000000000001</v>
      </c>
      <c r="I126" s="27">
        <f t="shared" si="38"/>
        <v>2341624</v>
      </c>
      <c r="K126" s="27">
        <f t="shared" si="34"/>
        <v>13009</v>
      </c>
      <c r="L126" s="27">
        <f t="shared" si="39"/>
        <v>1535062</v>
      </c>
      <c r="M126" s="27">
        <f t="shared" si="35"/>
        <v>4937.0455900000006</v>
      </c>
      <c r="N126" s="27">
        <f t="shared" si="36"/>
        <v>4937.0455900000006</v>
      </c>
      <c r="O126" s="27">
        <f t="shared" si="40"/>
        <v>-306078.96117000037</v>
      </c>
      <c r="P126" s="27">
        <f t="shared" si="41"/>
        <v>306078.96117000037</v>
      </c>
    </row>
    <row r="127" spans="1:16">
      <c r="A127" s="31">
        <v>40391</v>
      </c>
      <c r="C127" s="6">
        <v>119</v>
      </c>
      <c r="D127" s="29">
        <f t="shared" si="32"/>
        <v>13009</v>
      </c>
      <c r="E127" s="29">
        <f t="shared" si="37"/>
        <v>1548071</v>
      </c>
      <c r="F127" s="29">
        <f t="shared" si="33"/>
        <v>-793553</v>
      </c>
      <c r="G127" s="34">
        <f>+Inputs!$D$3</f>
        <v>0.37951000000000001</v>
      </c>
      <c r="I127" s="27">
        <f t="shared" si="38"/>
        <v>2341624</v>
      </c>
      <c r="K127" s="27">
        <f t="shared" si="34"/>
        <v>13009</v>
      </c>
      <c r="L127" s="27">
        <f t="shared" si="39"/>
        <v>1548071</v>
      </c>
      <c r="M127" s="27">
        <f t="shared" si="35"/>
        <v>4937.0455900000006</v>
      </c>
      <c r="N127" s="27">
        <f t="shared" si="36"/>
        <v>4937.0455900000006</v>
      </c>
      <c r="O127" s="27">
        <f t="shared" si="40"/>
        <v>-301141.91558000038</v>
      </c>
      <c r="P127" s="27">
        <f t="shared" si="41"/>
        <v>301141.91558000038</v>
      </c>
    </row>
    <row r="128" spans="1:16">
      <c r="A128" s="30">
        <v>40422</v>
      </c>
      <c r="C128" s="6">
        <v>120</v>
      </c>
      <c r="D128" s="29">
        <f t="shared" si="32"/>
        <v>13009</v>
      </c>
      <c r="E128" s="29">
        <f t="shared" si="37"/>
        <v>1561080</v>
      </c>
      <c r="F128" s="29">
        <f t="shared" si="33"/>
        <v>-780544</v>
      </c>
      <c r="G128" s="34">
        <f>+Inputs!$D$3</f>
        <v>0.37951000000000001</v>
      </c>
      <c r="I128" s="27">
        <f t="shared" si="38"/>
        <v>2341624</v>
      </c>
      <c r="K128" s="27">
        <f t="shared" si="34"/>
        <v>13009</v>
      </c>
      <c r="L128" s="27">
        <f t="shared" si="39"/>
        <v>1561080</v>
      </c>
      <c r="M128" s="27">
        <f t="shared" si="35"/>
        <v>4937.0455900000006</v>
      </c>
      <c r="N128" s="27">
        <f t="shared" si="36"/>
        <v>4937.0455900000006</v>
      </c>
      <c r="O128" s="27">
        <f t="shared" si="40"/>
        <v>-296204.86999000038</v>
      </c>
      <c r="P128" s="27">
        <f t="shared" si="41"/>
        <v>296204.86999000038</v>
      </c>
    </row>
    <row r="129" spans="1:16">
      <c r="A129" s="31">
        <v>40452</v>
      </c>
      <c r="C129" s="6">
        <v>121</v>
      </c>
      <c r="D129" s="29">
        <f t="shared" si="32"/>
        <v>13009</v>
      </c>
      <c r="E129" s="29">
        <f t="shared" si="37"/>
        <v>1574089</v>
      </c>
      <c r="F129" s="29">
        <f t="shared" si="33"/>
        <v>-767535</v>
      </c>
      <c r="G129" s="34">
        <f>+Inputs!$D$3</f>
        <v>0.37951000000000001</v>
      </c>
      <c r="I129" s="27">
        <f t="shared" si="38"/>
        <v>2341624</v>
      </c>
      <c r="K129" s="27">
        <f t="shared" si="34"/>
        <v>13009</v>
      </c>
      <c r="L129" s="27">
        <f t="shared" si="39"/>
        <v>1574089</v>
      </c>
      <c r="M129" s="27">
        <f t="shared" si="35"/>
        <v>4937.0455900000006</v>
      </c>
      <c r="N129" s="27">
        <f t="shared" si="36"/>
        <v>4937.0455900000006</v>
      </c>
      <c r="O129" s="27">
        <f t="shared" si="40"/>
        <v>-291267.82440000039</v>
      </c>
      <c r="P129" s="27">
        <f t="shared" si="41"/>
        <v>291267.82440000039</v>
      </c>
    </row>
    <row r="130" spans="1:16">
      <c r="A130" s="30">
        <v>40483</v>
      </c>
      <c r="C130" s="6">
        <v>122</v>
      </c>
      <c r="D130" s="29">
        <f t="shared" si="32"/>
        <v>13009</v>
      </c>
      <c r="E130" s="29">
        <f t="shared" si="37"/>
        <v>1587098</v>
      </c>
      <c r="F130" s="29">
        <f t="shared" si="33"/>
        <v>-754526</v>
      </c>
      <c r="G130" s="34">
        <f>+Inputs!$D$3</f>
        <v>0.37951000000000001</v>
      </c>
      <c r="I130" s="27">
        <f t="shared" si="38"/>
        <v>2341624</v>
      </c>
      <c r="K130" s="27">
        <f t="shared" si="34"/>
        <v>13009</v>
      </c>
      <c r="L130" s="27">
        <f t="shared" si="39"/>
        <v>1587098</v>
      </c>
      <c r="M130" s="27">
        <f t="shared" si="35"/>
        <v>4937.0455900000006</v>
      </c>
      <c r="N130" s="27">
        <f t="shared" si="36"/>
        <v>4937.0455900000006</v>
      </c>
      <c r="O130" s="27">
        <f t="shared" si="40"/>
        <v>-286330.7788100004</v>
      </c>
      <c r="P130" s="27">
        <f t="shared" si="41"/>
        <v>286330.7788100004</v>
      </c>
    </row>
    <row r="131" spans="1:16">
      <c r="A131" s="31">
        <v>40513</v>
      </c>
      <c r="C131" s="6">
        <v>123</v>
      </c>
      <c r="D131" s="29">
        <f t="shared" si="32"/>
        <v>13009</v>
      </c>
      <c r="E131" s="29">
        <f t="shared" si="37"/>
        <v>1600107</v>
      </c>
      <c r="F131" s="29">
        <f t="shared" si="33"/>
        <v>-741517</v>
      </c>
      <c r="G131" s="34">
        <f>+Inputs!$D$3</f>
        <v>0.37951000000000001</v>
      </c>
      <c r="I131" s="27">
        <f t="shared" si="38"/>
        <v>2341624</v>
      </c>
      <c r="K131" s="27">
        <f t="shared" si="34"/>
        <v>13009</v>
      </c>
      <c r="L131" s="27">
        <f t="shared" si="39"/>
        <v>1600107</v>
      </c>
      <c r="M131" s="27">
        <f t="shared" si="35"/>
        <v>4937.0455900000006</v>
      </c>
      <c r="N131" s="27">
        <f t="shared" si="36"/>
        <v>4937.0455900000006</v>
      </c>
      <c r="O131" s="27">
        <f t="shared" si="40"/>
        <v>-281393.7332200004</v>
      </c>
      <c r="P131" s="27">
        <f t="shared" si="41"/>
        <v>281393.7332200004</v>
      </c>
    </row>
    <row r="132" spans="1:16">
      <c r="A132" s="30">
        <v>40544</v>
      </c>
      <c r="C132" s="6">
        <v>124</v>
      </c>
      <c r="D132" s="29">
        <f t="shared" si="32"/>
        <v>13009</v>
      </c>
      <c r="E132" s="29">
        <f t="shared" si="37"/>
        <v>1613116</v>
      </c>
      <c r="F132" s="29">
        <f t="shared" si="33"/>
        <v>-728508</v>
      </c>
      <c r="G132" s="34">
        <f>+Inputs!$D$3</f>
        <v>0.37951000000000001</v>
      </c>
      <c r="I132" s="27">
        <f t="shared" si="38"/>
        <v>2341624</v>
      </c>
      <c r="K132" s="27">
        <f t="shared" si="34"/>
        <v>13009</v>
      </c>
      <c r="L132" s="27">
        <f t="shared" si="39"/>
        <v>1613116</v>
      </c>
      <c r="M132" s="27">
        <f t="shared" si="35"/>
        <v>4937.0455900000006</v>
      </c>
      <c r="N132" s="27">
        <f t="shared" si="36"/>
        <v>4937.0455900000006</v>
      </c>
      <c r="O132" s="27">
        <f t="shared" si="40"/>
        <v>-276456.68763000041</v>
      </c>
      <c r="P132" s="27">
        <f t="shared" si="41"/>
        <v>276456.68763000041</v>
      </c>
    </row>
    <row r="133" spans="1:16">
      <c r="A133" s="31">
        <v>40575</v>
      </c>
      <c r="C133" s="6">
        <v>125</v>
      </c>
      <c r="D133" s="29">
        <f t="shared" si="32"/>
        <v>13009</v>
      </c>
      <c r="E133" s="29">
        <f t="shared" si="37"/>
        <v>1626125</v>
      </c>
      <c r="F133" s="29">
        <f t="shared" si="33"/>
        <v>-715499</v>
      </c>
      <c r="G133" s="34">
        <f>+Inputs!$D$3</f>
        <v>0.37951000000000001</v>
      </c>
      <c r="I133" s="27">
        <f t="shared" si="38"/>
        <v>2341624</v>
      </c>
      <c r="K133" s="27">
        <f t="shared" si="34"/>
        <v>13009</v>
      </c>
      <c r="L133" s="27">
        <f t="shared" si="39"/>
        <v>1626125</v>
      </c>
      <c r="M133" s="27">
        <f t="shared" si="35"/>
        <v>4937.0455900000006</v>
      </c>
      <c r="N133" s="27">
        <f t="shared" si="36"/>
        <v>4937.0455900000006</v>
      </c>
      <c r="O133" s="27">
        <f t="shared" si="40"/>
        <v>-271519.64204000041</v>
      </c>
      <c r="P133" s="27">
        <f t="shared" si="41"/>
        <v>271519.64204000041</v>
      </c>
    </row>
    <row r="134" spans="1:16">
      <c r="A134" s="30">
        <v>40603</v>
      </c>
      <c r="C134" s="6">
        <v>126</v>
      </c>
      <c r="D134" s="29">
        <f t="shared" si="32"/>
        <v>13009</v>
      </c>
      <c r="E134" s="29">
        <f t="shared" si="37"/>
        <v>1639134</v>
      </c>
      <c r="F134" s="29">
        <f t="shared" si="33"/>
        <v>-702490</v>
      </c>
      <c r="G134" s="34">
        <f>+Inputs!$D$3</f>
        <v>0.37951000000000001</v>
      </c>
      <c r="I134" s="27">
        <f t="shared" si="38"/>
        <v>2341624</v>
      </c>
      <c r="K134" s="27">
        <f t="shared" si="34"/>
        <v>13009</v>
      </c>
      <c r="L134" s="27">
        <f t="shared" si="39"/>
        <v>1639134</v>
      </c>
      <c r="M134" s="27">
        <f t="shared" si="35"/>
        <v>4937.0455900000006</v>
      </c>
      <c r="N134" s="27">
        <f t="shared" si="36"/>
        <v>4937.0455900000006</v>
      </c>
      <c r="O134" s="27">
        <f t="shared" si="40"/>
        <v>-266582.59645000042</v>
      </c>
      <c r="P134" s="27">
        <f t="shared" si="41"/>
        <v>266582.59645000042</v>
      </c>
    </row>
    <row r="135" spans="1:16">
      <c r="A135" s="31">
        <v>40634</v>
      </c>
      <c r="C135" s="6">
        <v>127</v>
      </c>
      <c r="D135" s="29">
        <f t="shared" si="32"/>
        <v>13009</v>
      </c>
      <c r="E135" s="29">
        <f t="shared" si="37"/>
        <v>1652143</v>
      </c>
      <c r="F135" s="29">
        <f t="shared" si="33"/>
        <v>-689481</v>
      </c>
      <c r="G135" s="34">
        <f>+Inputs!$D$3</f>
        <v>0.37951000000000001</v>
      </c>
      <c r="I135" s="27">
        <f t="shared" si="38"/>
        <v>2341624</v>
      </c>
      <c r="K135" s="27">
        <f t="shared" si="34"/>
        <v>13009</v>
      </c>
      <c r="L135" s="27">
        <f t="shared" si="39"/>
        <v>1652143</v>
      </c>
      <c r="M135" s="27">
        <f t="shared" si="35"/>
        <v>4937.0455900000006</v>
      </c>
      <c r="N135" s="27">
        <f t="shared" si="36"/>
        <v>4937.0455900000006</v>
      </c>
      <c r="O135" s="27">
        <f t="shared" si="40"/>
        <v>-261645.55086000043</v>
      </c>
      <c r="P135" s="27">
        <f t="shared" si="41"/>
        <v>261645.55086000043</v>
      </c>
    </row>
    <row r="136" spans="1:16">
      <c r="A136" s="30">
        <v>40664</v>
      </c>
      <c r="C136" s="6">
        <v>128</v>
      </c>
      <c r="D136" s="29">
        <f t="shared" si="32"/>
        <v>13009</v>
      </c>
      <c r="E136" s="29">
        <f t="shared" si="37"/>
        <v>1665152</v>
      </c>
      <c r="F136" s="29">
        <f t="shared" si="33"/>
        <v>-676472</v>
      </c>
      <c r="G136" s="34">
        <f>+Inputs!$D$3</f>
        <v>0.37951000000000001</v>
      </c>
      <c r="I136" s="27">
        <f t="shared" si="38"/>
        <v>2341624</v>
      </c>
      <c r="K136" s="27">
        <f t="shared" si="34"/>
        <v>13009</v>
      </c>
      <c r="L136" s="27">
        <f t="shared" si="39"/>
        <v>1665152</v>
      </c>
      <c r="M136" s="27">
        <f t="shared" si="35"/>
        <v>4937.0455900000006</v>
      </c>
      <c r="N136" s="27">
        <f t="shared" si="36"/>
        <v>4937.0455900000006</v>
      </c>
      <c r="O136" s="27">
        <f t="shared" si="40"/>
        <v>-256708.50527000043</v>
      </c>
      <c r="P136" s="27">
        <f t="shared" si="41"/>
        <v>256708.50527000043</v>
      </c>
    </row>
    <row r="137" spans="1:16">
      <c r="A137" s="31">
        <v>40695</v>
      </c>
      <c r="C137" s="6">
        <v>129</v>
      </c>
      <c r="D137" s="29">
        <f t="shared" ref="D137:D168" si="42">ROUND(-(+$B$9/180)*1,0)</f>
        <v>13009</v>
      </c>
      <c r="E137" s="29">
        <f t="shared" si="37"/>
        <v>1678161</v>
      </c>
      <c r="F137" s="29">
        <f t="shared" ref="F137:F168" si="43">$B$9+E137</f>
        <v>-663463</v>
      </c>
      <c r="G137" s="34">
        <f>+Inputs!$D$3</f>
        <v>0.37951000000000001</v>
      </c>
      <c r="I137" s="27">
        <f t="shared" si="38"/>
        <v>2341624</v>
      </c>
      <c r="K137" s="27">
        <f t="shared" ref="K137:K168" si="44">D137</f>
        <v>13009</v>
      </c>
      <c r="L137" s="27">
        <f t="shared" si="39"/>
        <v>1678161</v>
      </c>
      <c r="M137" s="27">
        <f t="shared" ref="M137:M168" si="45">K137*G137</f>
        <v>4937.0455900000006</v>
      </c>
      <c r="N137" s="27">
        <f t="shared" ref="N137:N168" si="46">M137-J137</f>
        <v>4937.0455900000006</v>
      </c>
      <c r="O137" s="27">
        <f t="shared" si="40"/>
        <v>-251771.45968000044</v>
      </c>
      <c r="P137" s="27">
        <f t="shared" si="41"/>
        <v>251771.45968000044</v>
      </c>
    </row>
    <row r="138" spans="1:16">
      <c r="A138" s="30">
        <v>40725</v>
      </c>
      <c r="C138" s="6">
        <v>130</v>
      </c>
      <c r="D138" s="29">
        <f t="shared" si="42"/>
        <v>13009</v>
      </c>
      <c r="E138" s="29">
        <f t="shared" ref="E138:E169" si="47">+E137+D138</f>
        <v>1691170</v>
      </c>
      <c r="F138" s="29">
        <f t="shared" si="43"/>
        <v>-650454</v>
      </c>
      <c r="G138" s="34">
        <f>+Inputs!$D$3</f>
        <v>0.37951000000000001</v>
      </c>
      <c r="I138" s="27">
        <f t="shared" ref="I138:I169" si="48">+I137+H138</f>
        <v>2341624</v>
      </c>
      <c r="K138" s="27">
        <f t="shared" si="44"/>
        <v>13009</v>
      </c>
      <c r="L138" s="27">
        <f t="shared" ref="L138:L169" si="49">+L137+K138</f>
        <v>1691170</v>
      </c>
      <c r="M138" s="27">
        <f t="shared" si="45"/>
        <v>4937.0455900000006</v>
      </c>
      <c r="N138" s="27">
        <f t="shared" si="46"/>
        <v>4937.0455900000006</v>
      </c>
      <c r="O138" s="27">
        <f t="shared" ref="O138:O169" si="50">+O137+N138</f>
        <v>-246834.41409000044</v>
      </c>
      <c r="P138" s="27">
        <f t="shared" ref="P138:P169" si="51">P137-N138</f>
        <v>246834.41409000044</v>
      </c>
    </row>
    <row r="139" spans="1:16">
      <c r="A139" s="31">
        <v>40756</v>
      </c>
      <c r="C139" s="6">
        <v>131</v>
      </c>
      <c r="D139" s="29">
        <f t="shared" si="42"/>
        <v>13009</v>
      </c>
      <c r="E139" s="29">
        <f t="shared" si="47"/>
        <v>1704179</v>
      </c>
      <c r="F139" s="29">
        <f t="shared" si="43"/>
        <v>-637445</v>
      </c>
      <c r="G139" s="34">
        <f>+Inputs!$D$3</f>
        <v>0.37951000000000001</v>
      </c>
      <c r="I139" s="27">
        <f t="shared" si="48"/>
        <v>2341624</v>
      </c>
      <c r="K139" s="27">
        <f t="shared" si="44"/>
        <v>13009</v>
      </c>
      <c r="L139" s="27">
        <f t="shared" si="49"/>
        <v>1704179</v>
      </c>
      <c r="M139" s="27">
        <f t="shared" si="45"/>
        <v>4937.0455900000006</v>
      </c>
      <c r="N139" s="27">
        <f t="shared" si="46"/>
        <v>4937.0455900000006</v>
      </c>
      <c r="O139" s="27">
        <f t="shared" si="50"/>
        <v>-241897.36850000045</v>
      </c>
      <c r="P139" s="27">
        <f t="shared" si="51"/>
        <v>241897.36850000045</v>
      </c>
    </row>
    <row r="140" spans="1:16">
      <c r="A140" s="30">
        <v>40787</v>
      </c>
      <c r="C140" s="6">
        <v>132</v>
      </c>
      <c r="D140" s="29">
        <f t="shared" si="42"/>
        <v>13009</v>
      </c>
      <c r="E140" s="29">
        <f t="shared" si="47"/>
        <v>1717188</v>
      </c>
      <c r="F140" s="29">
        <f t="shared" si="43"/>
        <v>-624436</v>
      </c>
      <c r="G140" s="34">
        <f>+Inputs!$D$3</f>
        <v>0.37951000000000001</v>
      </c>
      <c r="I140" s="27">
        <f t="shared" si="48"/>
        <v>2341624</v>
      </c>
      <c r="K140" s="27">
        <f t="shared" si="44"/>
        <v>13009</v>
      </c>
      <c r="L140" s="27">
        <f t="shared" si="49"/>
        <v>1717188</v>
      </c>
      <c r="M140" s="27">
        <f t="shared" si="45"/>
        <v>4937.0455900000006</v>
      </c>
      <c r="N140" s="27">
        <f t="shared" si="46"/>
        <v>4937.0455900000006</v>
      </c>
      <c r="O140" s="27">
        <f t="shared" si="50"/>
        <v>-236960.32291000045</v>
      </c>
      <c r="P140" s="27">
        <f t="shared" si="51"/>
        <v>236960.32291000045</v>
      </c>
    </row>
    <row r="141" spans="1:16">
      <c r="A141" s="31">
        <v>40817</v>
      </c>
      <c r="C141" s="6">
        <v>133</v>
      </c>
      <c r="D141" s="29">
        <f t="shared" si="42"/>
        <v>13009</v>
      </c>
      <c r="E141" s="29">
        <f t="shared" si="47"/>
        <v>1730197</v>
      </c>
      <c r="F141" s="29">
        <f t="shared" si="43"/>
        <v>-611427</v>
      </c>
      <c r="G141" s="34">
        <f>+Inputs!$D$3</f>
        <v>0.37951000000000001</v>
      </c>
      <c r="I141" s="27">
        <f t="shared" si="48"/>
        <v>2341624</v>
      </c>
      <c r="K141" s="27">
        <f t="shared" si="44"/>
        <v>13009</v>
      </c>
      <c r="L141" s="27">
        <f t="shared" si="49"/>
        <v>1730197</v>
      </c>
      <c r="M141" s="27">
        <f t="shared" si="45"/>
        <v>4937.0455900000006</v>
      </c>
      <c r="N141" s="27">
        <f t="shared" si="46"/>
        <v>4937.0455900000006</v>
      </c>
      <c r="O141" s="27">
        <f t="shared" si="50"/>
        <v>-232023.27732000046</v>
      </c>
      <c r="P141" s="27">
        <f t="shared" si="51"/>
        <v>232023.27732000046</v>
      </c>
    </row>
    <row r="142" spans="1:16">
      <c r="A142" s="30">
        <v>40848</v>
      </c>
      <c r="C142" s="6">
        <v>134</v>
      </c>
      <c r="D142" s="29">
        <f t="shared" si="42"/>
        <v>13009</v>
      </c>
      <c r="E142" s="29">
        <f t="shared" si="47"/>
        <v>1743206</v>
      </c>
      <c r="F142" s="29">
        <f t="shared" si="43"/>
        <v>-598418</v>
      </c>
      <c r="G142" s="34">
        <f>+Inputs!$D$3</f>
        <v>0.37951000000000001</v>
      </c>
      <c r="I142" s="27">
        <f t="shared" si="48"/>
        <v>2341624</v>
      </c>
      <c r="K142" s="27">
        <f t="shared" si="44"/>
        <v>13009</v>
      </c>
      <c r="L142" s="27">
        <f t="shared" si="49"/>
        <v>1743206</v>
      </c>
      <c r="M142" s="27">
        <f t="shared" si="45"/>
        <v>4937.0455900000006</v>
      </c>
      <c r="N142" s="27">
        <f t="shared" si="46"/>
        <v>4937.0455900000006</v>
      </c>
      <c r="O142" s="27">
        <f t="shared" si="50"/>
        <v>-227086.23173000047</v>
      </c>
      <c r="P142" s="27">
        <f t="shared" si="51"/>
        <v>227086.23173000047</v>
      </c>
    </row>
    <row r="143" spans="1:16">
      <c r="A143" s="31">
        <v>40878</v>
      </c>
      <c r="C143" s="6">
        <v>135</v>
      </c>
      <c r="D143" s="29">
        <f t="shared" si="42"/>
        <v>13009</v>
      </c>
      <c r="E143" s="29">
        <f t="shared" si="47"/>
        <v>1756215</v>
      </c>
      <c r="F143" s="29">
        <f t="shared" si="43"/>
        <v>-585409</v>
      </c>
      <c r="G143" s="34">
        <f>+Inputs!$D$3</f>
        <v>0.37951000000000001</v>
      </c>
      <c r="I143" s="27">
        <f t="shared" si="48"/>
        <v>2341624</v>
      </c>
      <c r="K143" s="27">
        <f t="shared" si="44"/>
        <v>13009</v>
      </c>
      <c r="L143" s="27">
        <f t="shared" si="49"/>
        <v>1756215</v>
      </c>
      <c r="M143" s="27">
        <f t="shared" si="45"/>
        <v>4937.0455900000006</v>
      </c>
      <c r="N143" s="27">
        <f t="shared" si="46"/>
        <v>4937.0455900000006</v>
      </c>
      <c r="O143" s="27">
        <f t="shared" si="50"/>
        <v>-222149.18614000047</v>
      </c>
      <c r="P143" s="27">
        <f t="shared" si="51"/>
        <v>222149.18614000047</v>
      </c>
    </row>
    <row r="144" spans="1:16">
      <c r="A144" s="30">
        <v>40909</v>
      </c>
      <c r="C144" s="6">
        <v>136</v>
      </c>
      <c r="D144" s="29">
        <f t="shared" si="42"/>
        <v>13009</v>
      </c>
      <c r="E144" s="29">
        <f t="shared" si="47"/>
        <v>1769224</v>
      </c>
      <c r="F144" s="29">
        <f t="shared" si="43"/>
        <v>-572400</v>
      </c>
      <c r="G144" s="34">
        <f>+Inputs!$D$3</f>
        <v>0.37951000000000001</v>
      </c>
      <c r="I144" s="27">
        <f t="shared" si="48"/>
        <v>2341624</v>
      </c>
      <c r="K144" s="27">
        <f t="shared" si="44"/>
        <v>13009</v>
      </c>
      <c r="L144" s="27">
        <f t="shared" si="49"/>
        <v>1769224</v>
      </c>
      <c r="M144" s="27">
        <f t="shared" si="45"/>
        <v>4937.0455900000006</v>
      </c>
      <c r="N144" s="27">
        <f t="shared" si="46"/>
        <v>4937.0455900000006</v>
      </c>
      <c r="O144" s="27">
        <f t="shared" si="50"/>
        <v>-217212.14055000048</v>
      </c>
      <c r="P144" s="27">
        <f t="shared" si="51"/>
        <v>217212.14055000048</v>
      </c>
    </row>
    <row r="145" spans="1:16">
      <c r="A145" s="31">
        <v>40940</v>
      </c>
      <c r="C145" s="6">
        <v>137</v>
      </c>
      <c r="D145" s="29">
        <f t="shared" si="42"/>
        <v>13009</v>
      </c>
      <c r="E145" s="29">
        <f t="shared" si="47"/>
        <v>1782233</v>
      </c>
      <c r="F145" s="29">
        <f t="shared" si="43"/>
        <v>-559391</v>
      </c>
      <c r="G145" s="34">
        <f>+Inputs!$D$3</f>
        <v>0.37951000000000001</v>
      </c>
      <c r="I145" s="27">
        <f t="shared" si="48"/>
        <v>2341624</v>
      </c>
      <c r="K145" s="27">
        <f t="shared" si="44"/>
        <v>13009</v>
      </c>
      <c r="L145" s="27">
        <f t="shared" si="49"/>
        <v>1782233</v>
      </c>
      <c r="M145" s="27">
        <f t="shared" si="45"/>
        <v>4937.0455900000006</v>
      </c>
      <c r="N145" s="27">
        <f t="shared" si="46"/>
        <v>4937.0455900000006</v>
      </c>
      <c r="O145" s="27">
        <f t="shared" si="50"/>
        <v>-212275.09496000048</v>
      </c>
      <c r="P145" s="27">
        <f t="shared" si="51"/>
        <v>212275.09496000048</v>
      </c>
    </row>
    <row r="146" spans="1:16">
      <c r="A146" s="30">
        <v>40969</v>
      </c>
      <c r="C146" s="6">
        <v>138</v>
      </c>
      <c r="D146" s="29">
        <f t="shared" si="42"/>
        <v>13009</v>
      </c>
      <c r="E146" s="29">
        <f t="shared" si="47"/>
        <v>1795242</v>
      </c>
      <c r="F146" s="29">
        <f t="shared" si="43"/>
        <v>-546382</v>
      </c>
      <c r="G146" s="34">
        <f>+Inputs!$D$3</f>
        <v>0.37951000000000001</v>
      </c>
      <c r="I146" s="27">
        <f t="shared" si="48"/>
        <v>2341624</v>
      </c>
      <c r="K146" s="27">
        <f t="shared" si="44"/>
        <v>13009</v>
      </c>
      <c r="L146" s="27">
        <f t="shared" si="49"/>
        <v>1795242</v>
      </c>
      <c r="M146" s="27">
        <f t="shared" si="45"/>
        <v>4937.0455900000006</v>
      </c>
      <c r="N146" s="27">
        <f t="shared" si="46"/>
        <v>4937.0455900000006</v>
      </c>
      <c r="O146" s="27">
        <f t="shared" si="50"/>
        <v>-207338.04937000049</v>
      </c>
      <c r="P146" s="27">
        <f t="shared" si="51"/>
        <v>207338.04937000049</v>
      </c>
    </row>
    <row r="147" spans="1:16">
      <c r="A147" s="31">
        <v>41000</v>
      </c>
      <c r="C147" s="6">
        <v>139</v>
      </c>
      <c r="D147" s="29">
        <f t="shared" si="42"/>
        <v>13009</v>
      </c>
      <c r="E147" s="29">
        <f t="shared" si="47"/>
        <v>1808251</v>
      </c>
      <c r="F147" s="29">
        <f t="shared" si="43"/>
        <v>-533373</v>
      </c>
      <c r="G147" s="34">
        <f>+Inputs!$D$3</f>
        <v>0.37951000000000001</v>
      </c>
      <c r="I147" s="27">
        <f t="shared" si="48"/>
        <v>2341624</v>
      </c>
      <c r="K147" s="27">
        <f t="shared" si="44"/>
        <v>13009</v>
      </c>
      <c r="L147" s="27">
        <f t="shared" si="49"/>
        <v>1808251</v>
      </c>
      <c r="M147" s="27">
        <f t="shared" si="45"/>
        <v>4937.0455900000006</v>
      </c>
      <c r="N147" s="27">
        <f t="shared" si="46"/>
        <v>4937.0455900000006</v>
      </c>
      <c r="O147" s="27">
        <f t="shared" si="50"/>
        <v>-202401.00378000049</v>
      </c>
      <c r="P147" s="27">
        <f t="shared" si="51"/>
        <v>202401.00378000049</v>
      </c>
    </row>
    <row r="148" spans="1:16">
      <c r="A148" s="30">
        <v>41030</v>
      </c>
      <c r="C148" s="6">
        <v>140</v>
      </c>
      <c r="D148" s="29">
        <f t="shared" si="42"/>
        <v>13009</v>
      </c>
      <c r="E148" s="29">
        <f t="shared" si="47"/>
        <v>1821260</v>
      </c>
      <c r="F148" s="29">
        <f t="shared" si="43"/>
        <v>-520364</v>
      </c>
      <c r="G148" s="34">
        <f>+Inputs!$D$3</f>
        <v>0.37951000000000001</v>
      </c>
      <c r="I148" s="27">
        <f t="shared" si="48"/>
        <v>2341624</v>
      </c>
      <c r="K148" s="27">
        <f t="shared" si="44"/>
        <v>13009</v>
      </c>
      <c r="L148" s="27">
        <f t="shared" si="49"/>
        <v>1821260</v>
      </c>
      <c r="M148" s="27">
        <f t="shared" si="45"/>
        <v>4937.0455900000006</v>
      </c>
      <c r="N148" s="27">
        <f t="shared" si="46"/>
        <v>4937.0455900000006</v>
      </c>
      <c r="O148" s="27">
        <f t="shared" si="50"/>
        <v>-197463.9581900005</v>
      </c>
      <c r="P148" s="27">
        <f t="shared" si="51"/>
        <v>197463.9581900005</v>
      </c>
    </row>
    <row r="149" spans="1:16">
      <c r="A149" s="31">
        <v>41061</v>
      </c>
      <c r="C149" s="6">
        <v>141</v>
      </c>
      <c r="D149" s="29">
        <f t="shared" si="42"/>
        <v>13009</v>
      </c>
      <c r="E149" s="29">
        <f t="shared" si="47"/>
        <v>1834269</v>
      </c>
      <c r="F149" s="29">
        <f t="shared" si="43"/>
        <v>-507355</v>
      </c>
      <c r="G149" s="34">
        <f>+Inputs!$D$3</f>
        <v>0.37951000000000001</v>
      </c>
      <c r="I149" s="27">
        <f t="shared" si="48"/>
        <v>2341624</v>
      </c>
      <c r="K149" s="27">
        <f t="shared" si="44"/>
        <v>13009</v>
      </c>
      <c r="L149" s="27">
        <f t="shared" si="49"/>
        <v>1834269</v>
      </c>
      <c r="M149" s="27">
        <f t="shared" si="45"/>
        <v>4937.0455900000006</v>
      </c>
      <c r="N149" s="27">
        <f t="shared" si="46"/>
        <v>4937.0455900000006</v>
      </c>
      <c r="O149" s="27">
        <f t="shared" si="50"/>
        <v>-192526.91260000051</v>
      </c>
      <c r="P149" s="27">
        <f t="shared" si="51"/>
        <v>192526.91260000051</v>
      </c>
    </row>
    <row r="150" spans="1:16">
      <c r="A150" s="30">
        <v>41091</v>
      </c>
      <c r="C150" s="6">
        <v>142</v>
      </c>
      <c r="D150" s="29">
        <f t="shared" si="42"/>
        <v>13009</v>
      </c>
      <c r="E150" s="29">
        <f t="shared" si="47"/>
        <v>1847278</v>
      </c>
      <c r="F150" s="29">
        <f t="shared" si="43"/>
        <v>-494346</v>
      </c>
      <c r="G150" s="34">
        <f>+Inputs!$D$3</f>
        <v>0.37951000000000001</v>
      </c>
      <c r="I150" s="27">
        <f t="shared" si="48"/>
        <v>2341624</v>
      </c>
      <c r="K150" s="27">
        <f t="shared" si="44"/>
        <v>13009</v>
      </c>
      <c r="L150" s="27">
        <f t="shared" si="49"/>
        <v>1847278</v>
      </c>
      <c r="M150" s="27">
        <f t="shared" si="45"/>
        <v>4937.0455900000006</v>
      </c>
      <c r="N150" s="27">
        <f t="shared" si="46"/>
        <v>4937.0455900000006</v>
      </c>
      <c r="O150" s="27">
        <f t="shared" si="50"/>
        <v>-187589.86701000051</v>
      </c>
      <c r="P150" s="27">
        <f t="shared" si="51"/>
        <v>187589.86701000051</v>
      </c>
    </row>
    <row r="151" spans="1:16">
      <c r="A151" s="31">
        <v>41122</v>
      </c>
      <c r="C151" s="6">
        <v>143</v>
      </c>
      <c r="D151" s="29">
        <f t="shared" si="42"/>
        <v>13009</v>
      </c>
      <c r="E151" s="29">
        <f t="shared" si="47"/>
        <v>1860287</v>
      </c>
      <c r="F151" s="29">
        <f t="shared" si="43"/>
        <v>-481337</v>
      </c>
      <c r="G151" s="34">
        <f>+Inputs!$D$3</f>
        <v>0.37951000000000001</v>
      </c>
      <c r="I151" s="27">
        <f t="shared" si="48"/>
        <v>2341624</v>
      </c>
      <c r="K151" s="27">
        <f t="shared" si="44"/>
        <v>13009</v>
      </c>
      <c r="L151" s="27">
        <f t="shared" si="49"/>
        <v>1860287</v>
      </c>
      <c r="M151" s="27">
        <f t="shared" si="45"/>
        <v>4937.0455900000006</v>
      </c>
      <c r="N151" s="27">
        <f t="shared" si="46"/>
        <v>4937.0455900000006</v>
      </c>
      <c r="O151" s="27">
        <f t="shared" si="50"/>
        <v>-182652.82142000052</v>
      </c>
      <c r="P151" s="27">
        <f t="shared" si="51"/>
        <v>182652.82142000052</v>
      </c>
    </row>
    <row r="152" spans="1:16">
      <c r="A152" s="30">
        <v>41153</v>
      </c>
      <c r="C152" s="6">
        <v>144</v>
      </c>
      <c r="D152" s="29">
        <f t="shared" si="42"/>
        <v>13009</v>
      </c>
      <c r="E152" s="29">
        <f t="shared" si="47"/>
        <v>1873296</v>
      </c>
      <c r="F152" s="29">
        <f t="shared" si="43"/>
        <v>-468328</v>
      </c>
      <c r="G152" s="34">
        <f>+Inputs!$D$3</f>
        <v>0.37951000000000001</v>
      </c>
      <c r="I152" s="27">
        <f t="shared" si="48"/>
        <v>2341624</v>
      </c>
      <c r="K152" s="27">
        <f t="shared" si="44"/>
        <v>13009</v>
      </c>
      <c r="L152" s="27">
        <f t="shared" si="49"/>
        <v>1873296</v>
      </c>
      <c r="M152" s="27">
        <f t="shared" si="45"/>
        <v>4937.0455900000006</v>
      </c>
      <c r="N152" s="27">
        <f t="shared" si="46"/>
        <v>4937.0455900000006</v>
      </c>
      <c r="O152" s="27">
        <f t="shared" si="50"/>
        <v>-177715.77583000052</v>
      </c>
      <c r="P152" s="27">
        <f t="shared" si="51"/>
        <v>177715.77583000052</v>
      </c>
    </row>
    <row r="153" spans="1:16">
      <c r="A153" s="31">
        <v>41183</v>
      </c>
      <c r="C153" s="6">
        <v>145</v>
      </c>
      <c r="D153" s="29">
        <f t="shared" si="42"/>
        <v>13009</v>
      </c>
      <c r="E153" s="29">
        <f t="shared" si="47"/>
        <v>1886305</v>
      </c>
      <c r="F153" s="29">
        <f t="shared" si="43"/>
        <v>-455319</v>
      </c>
      <c r="G153" s="34">
        <f>+Inputs!$D$3</f>
        <v>0.37951000000000001</v>
      </c>
      <c r="I153" s="27">
        <f t="shared" si="48"/>
        <v>2341624</v>
      </c>
      <c r="K153" s="27">
        <f t="shared" si="44"/>
        <v>13009</v>
      </c>
      <c r="L153" s="27">
        <f t="shared" si="49"/>
        <v>1886305</v>
      </c>
      <c r="M153" s="27">
        <f t="shared" si="45"/>
        <v>4937.0455900000006</v>
      </c>
      <c r="N153" s="27">
        <f t="shared" si="46"/>
        <v>4937.0455900000006</v>
      </c>
      <c r="O153" s="27">
        <f t="shared" si="50"/>
        <v>-172778.73024000053</v>
      </c>
      <c r="P153" s="27">
        <f t="shared" si="51"/>
        <v>172778.73024000053</v>
      </c>
    </row>
    <row r="154" spans="1:16">
      <c r="A154" s="30">
        <v>41214</v>
      </c>
      <c r="C154" s="6">
        <v>146</v>
      </c>
      <c r="D154" s="29">
        <f t="shared" si="42"/>
        <v>13009</v>
      </c>
      <c r="E154" s="29">
        <f t="shared" si="47"/>
        <v>1899314</v>
      </c>
      <c r="F154" s="29">
        <f t="shared" si="43"/>
        <v>-442310</v>
      </c>
      <c r="G154" s="34">
        <f>+Inputs!$D$3</f>
        <v>0.37951000000000001</v>
      </c>
      <c r="I154" s="27">
        <f t="shared" si="48"/>
        <v>2341624</v>
      </c>
      <c r="K154" s="27">
        <f t="shared" si="44"/>
        <v>13009</v>
      </c>
      <c r="L154" s="27">
        <f t="shared" si="49"/>
        <v>1899314</v>
      </c>
      <c r="M154" s="27">
        <f t="shared" si="45"/>
        <v>4937.0455900000006</v>
      </c>
      <c r="N154" s="27">
        <f t="shared" si="46"/>
        <v>4937.0455900000006</v>
      </c>
      <c r="O154" s="27">
        <f t="shared" si="50"/>
        <v>-167841.68465000053</v>
      </c>
      <c r="P154" s="27">
        <f t="shared" si="51"/>
        <v>167841.68465000053</v>
      </c>
    </row>
    <row r="155" spans="1:16">
      <c r="A155" s="31">
        <v>41244</v>
      </c>
      <c r="C155" s="6">
        <v>147</v>
      </c>
      <c r="D155" s="29">
        <f t="shared" si="42"/>
        <v>13009</v>
      </c>
      <c r="E155" s="29">
        <f t="shared" si="47"/>
        <v>1912323</v>
      </c>
      <c r="F155" s="29">
        <f t="shared" si="43"/>
        <v>-429301</v>
      </c>
      <c r="G155" s="34">
        <f>+Inputs!$D$3</f>
        <v>0.37951000000000001</v>
      </c>
      <c r="I155" s="27">
        <f t="shared" si="48"/>
        <v>2341624</v>
      </c>
      <c r="K155" s="27">
        <f t="shared" si="44"/>
        <v>13009</v>
      </c>
      <c r="L155" s="27">
        <f t="shared" si="49"/>
        <v>1912323</v>
      </c>
      <c r="M155" s="27">
        <f t="shared" si="45"/>
        <v>4937.0455900000006</v>
      </c>
      <c r="N155" s="27">
        <f t="shared" si="46"/>
        <v>4937.0455900000006</v>
      </c>
      <c r="O155" s="27">
        <f t="shared" si="50"/>
        <v>-162904.63906000054</v>
      </c>
      <c r="P155" s="27">
        <f t="shared" si="51"/>
        <v>162904.63906000054</v>
      </c>
    </row>
    <row r="156" spans="1:16">
      <c r="A156" s="30">
        <v>41275</v>
      </c>
      <c r="C156" s="6">
        <v>148</v>
      </c>
      <c r="D156" s="29">
        <f t="shared" si="42"/>
        <v>13009</v>
      </c>
      <c r="E156" s="29">
        <f t="shared" si="47"/>
        <v>1925332</v>
      </c>
      <c r="F156" s="29">
        <f t="shared" si="43"/>
        <v>-416292</v>
      </c>
      <c r="G156" s="34">
        <f>+Inputs!$D$3</f>
        <v>0.37951000000000001</v>
      </c>
      <c r="I156" s="27">
        <f t="shared" si="48"/>
        <v>2341624</v>
      </c>
      <c r="K156" s="27">
        <f t="shared" si="44"/>
        <v>13009</v>
      </c>
      <c r="L156" s="27">
        <f t="shared" si="49"/>
        <v>1925332</v>
      </c>
      <c r="M156" s="27">
        <f t="shared" si="45"/>
        <v>4937.0455900000006</v>
      </c>
      <c r="N156" s="27">
        <f t="shared" si="46"/>
        <v>4937.0455900000006</v>
      </c>
      <c r="O156" s="27">
        <f t="shared" si="50"/>
        <v>-157967.59347000055</v>
      </c>
      <c r="P156" s="27">
        <f t="shared" si="51"/>
        <v>157967.59347000055</v>
      </c>
    </row>
    <row r="157" spans="1:16">
      <c r="A157" s="31">
        <v>41306</v>
      </c>
      <c r="C157" s="6">
        <v>149</v>
      </c>
      <c r="D157" s="29">
        <f t="shared" si="42"/>
        <v>13009</v>
      </c>
      <c r="E157" s="29">
        <f t="shared" si="47"/>
        <v>1938341</v>
      </c>
      <c r="F157" s="29">
        <f t="shared" si="43"/>
        <v>-403283</v>
      </c>
      <c r="G157" s="34">
        <f>+Inputs!$D$3</f>
        <v>0.37951000000000001</v>
      </c>
      <c r="I157" s="27">
        <f t="shared" si="48"/>
        <v>2341624</v>
      </c>
      <c r="K157" s="27">
        <f t="shared" si="44"/>
        <v>13009</v>
      </c>
      <c r="L157" s="27">
        <f t="shared" si="49"/>
        <v>1938341</v>
      </c>
      <c r="M157" s="27">
        <f t="shared" si="45"/>
        <v>4937.0455900000006</v>
      </c>
      <c r="N157" s="27">
        <f t="shared" si="46"/>
        <v>4937.0455900000006</v>
      </c>
      <c r="O157" s="27">
        <f t="shared" si="50"/>
        <v>-153030.54788000055</v>
      </c>
      <c r="P157" s="27">
        <f t="shared" si="51"/>
        <v>153030.54788000055</v>
      </c>
    </row>
    <row r="158" spans="1:16">
      <c r="A158" s="30">
        <v>41334</v>
      </c>
      <c r="C158" s="6">
        <v>150</v>
      </c>
      <c r="D158" s="29">
        <f t="shared" si="42"/>
        <v>13009</v>
      </c>
      <c r="E158" s="29">
        <f t="shared" si="47"/>
        <v>1951350</v>
      </c>
      <c r="F158" s="29">
        <f t="shared" si="43"/>
        <v>-390274</v>
      </c>
      <c r="G158" s="34">
        <f>+Inputs!$D$3</f>
        <v>0.37951000000000001</v>
      </c>
      <c r="I158" s="27">
        <f t="shared" si="48"/>
        <v>2341624</v>
      </c>
      <c r="K158" s="27">
        <f t="shared" si="44"/>
        <v>13009</v>
      </c>
      <c r="L158" s="27">
        <f t="shared" si="49"/>
        <v>1951350</v>
      </c>
      <c r="M158" s="27">
        <f t="shared" si="45"/>
        <v>4937.0455900000006</v>
      </c>
      <c r="N158" s="27">
        <f t="shared" si="46"/>
        <v>4937.0455900000006</v>
      </c>
      <c r="O158" s="27">
        <f t="shared" si="50"/>
        <v>-148093.50229000056</v>
      </c>
      <c r="P158" s="27">
        <f t="shared" si="51"/>
        <v>148093.50229000056</v>
      </c>
    </row>
    <row r="159" spans="1:16">
      <c r="A159" s="31">
        <v>41365</v>
      </c>
      <c r="C159" s="6">
        <v>151</v>
      </c>
      <c r="D159" s="29">
        <f t="shared" si="42"/>
        <v>13009</v>
      </c>
      <c r="E159" s="29">
        <f t="shared" si="47"/>
        <v>1964359</v>
      </c>
      <c r="F159" s="29">
        <f t="shared" si="43"/>
        <v>-377265</v>
      </c>
      <c r="G159" s="34">
        <f>+Inputs!$D$3</f>
        <v>0.37951000000000001</v>
      </c>
      <c r="I159" s="27">
        <f t="shared" si="48"/>
        <v>2341624</v>
      </c>
      <c r="K159" s="27">
        <f t="shared" si="44"/>
        <v>13009</v>
      </c>
      <c r="L159" s="27">
        <f t="shared" si="49"/>
        <v>1964359</v>
      </c>
      <c r="M159" s="27">
        <f t="shared" si="45"/>
        <v>4937.0455900000006</v>
      </c>
      <c r="N159" s="27">
        <f t="shared" si="46"/>
        <v>4937.0455900000006</v>
      </c>
      <c r="O159" s="27">
        <f t="shared" si="50"/>
        <v>-143156.45670000056</v>
      </c>
      <c r="P159" s="27">
        <f t="shared" si="51"/>
        <v>143156.45670000056</v>
      </c>
    </row>
    <row r="160" spans="1:16">
      <c r="A160" s="30">
        <v>41395</v>
      </c>
      <c r="C160" s="6">
        <v>152</v>
      </c>
      <c r="D160" s="29">
        <f t="shared" si="42"/>
        <v>13009</v>
      </c>
      <c r="E160" s="29">
        <f t="shared" si="47"/>
        <v>1977368</v>
      </c>
      <c r="F160" s="29">
        <f t="shared" si="43"/>
        <v>-364256</v>
      </c>
      <c r="G160" s="34">
        <f>+Inputs!$D$3</f>
        <v>0.37951000000000001</v>
      </c>
      <c r="I160" s="27">
        <f t="shared" si="48"/>
        <v>2341624</v>
      </c>
      <c r="K160" s="27">
        <f t="shared" si="44"/>
        <v>13009</v>
      </c>
      <c r="L160" s="27">
        <f t="shared" si="49"/>
        <v>1977368</v>
      </c>
      <c r="M160" s="27">
        <f t="shared" si="45"/>
        <v>4937.0455900000006</v>
      </c>
      <c r="N160" s="27">
        <f t="shared" si="46"/>
        <v>4937.0455900000006</v>
      </c>
      <c r="O160" s="27">
        <f t="shared" si="50"/>
        <v>-138219.41111000057</v>
      </c>
      <c r="P160" s="27">
        <f t="shared" si="51"/>
        <v>138219.41111000057</v>
      </c>
    </row>
    <row r="161" spans="1:16">
      <c r="A161" s="31">
        <v>41426</v>
      </c>
      <c r="C161" s="6">
        <v>153</v>
      </c>
      <c r="D161" s="29">
        <f t="shared" si="42"/>
        <v>13009</v>
      </c>
      <c r="E161" s="29">
        <f t="shared" si="47"/>
        <v>1990377</v>
      </c>
      <c r="F161" s="29">
        <f t="shared" si="43"/>
        <v>-351247</v>
      </c>
      <c r="G161" s="34">
        <f>+Inputs!$D$3</f>
        <v>0.37951000000000001</v>
      </c>
      <c r="I161" s="27">
        <f t="shared" si="48"/>
        <v>2341624</v>
      </c>
      <c r="K161" s="27">
        <f t="shared" si="44"/>
        <v>13009</v>
      </c>
      <c r="L161" s="27">
        <f t="shared" si="49"/>
        <v>1990377</v>
      </c>
      <c r="M161" s="27">
        <f t="shared" si="45"/>
        <v>4937.0455900000006</v>
      </c>
      <c r="N161" s="27">
        <f t="shared" si="46"/>
        <v>4937.0455900000006</v>
      </c>
      <c r="O161" s="27">
        <f t="shared" si="50"/>
        <v>-133282.36552000057</v>
      </c>
      <c r="P161" s="27">
        <f t="shared" si="51"/>
        <v>133282.36552000057</v>
      </c>
    </row>
    <row r="162" spans="1:16">
      <c r="A162" s="30">
        <v>41456</v>
      </c>
      <c r="C162" s="6">
        <v>154</v>
      </c>
      <c r="D162" s="29">
        <f t="shared" si="42"/>
        <v>13009</v>
      </c>
      <c r="E162" s="29">
        <f t="shared" si="47"/>
        <v>2003386</v>
      </c>
      <c r="F162" s="29">
        <f t="shared" si="43"/>
        <v>-338238</v>
      </c>
      <c r="G162" s="34">
        <f>+Inputs!$D$3</f>
        <v>0.37951000000000001</v>
      </c>
      <c r="I162" s="27">
        <f t="shared" si="48"/>
        <v>2341624</v>
      </c>
      <c r="K162" s="27">
        <f t="shared" si="44"/>
        <v>13009</v>
      </c>
      <c r="L162" s="27">
        <f t="shared" si="49"/>
        <v>2003386</v>
      </c>
      <c r="M162" s="27">
        <f t="shared" si="45"/>
        <v>4937.0455900000006</v>
      </c>
      <c r="N162" s="27">
        <f t="shared" si="46"/>
        <v>4937.0455900000006</v>
      </c>
      <c r="O162" s="27">
        <f t="shared" si="50"/>
        <v>-128345.31993000058</v>
      </c>
      <c r="P162" s="27">
        <f t="shared" si="51"/>
        <v>128345.31993000058</v>
      </c>
    </row>
    <row r="163" spans="1:16">
      <c r="A163" s="31">
        <v>41487</v>
      </c>
      <c r="C163" s="6">
        <v>155</v>
      </c>
      <c r="D163" s="29">
        <f t="shared" si="42"/>
        <v>13009</v>
      </c>
      <c r="E163" s="29">
        <f t="shared" si="47"/>
        <v>2016395</v>
      </c>
      <c r="F163" s="29">
        <f t="shared" si="43"/>
        <v>-325229</v>
      </c>
      <c r="G163" s="34">
        <f>+Inputs!$D$3</f>
        <v>0.37951000000000001</v>
      </c>
      <c r="I163" s="27">
        <f t="shared" si="48"/>
        <v>2341624</v>
      </c>
      <c r="K163" s="27">
        <f t="shared" si="44"/>
        <v>13009</v>
      </c>
      <c r="L163" s="27">
        <f t="shared" si="49"/>
        <v>2016395</v>
      </c>
      <c r="M163" s="27">
        <f t="shared" si="45"/>
        <v>4937.0455900000006</v>
      </c>
      <c r="N163" s="27">
        <f t="shared" si="46"/>
        <v>4937.0455900000006</v>
      </c>
      <c r="O163" s="27">
        <f t="shared" si="50"/>
        <v>-123408.27434000059</v>
      </c>
      <c r="P163" s="27">
        <f t="shared" si="51"/>
        <v>123408.27434000059</v>
      </c>
    </row>
    <row r="164" spans="1:16">
      <c r="A164" s="30">
        <v>41518</v>
      </c>
      <c r="C164" s="6">
        <v>156</v>
      </c>
      <c r="D164" s="29">
        <f t="shared" si="42"/>
        <v>13009</v>
      </c>
      <c r="E164" s="29">
        <f t="shared" si="47"/>
        <v>2029404</v>
      </c>
      <c r="F164" s="29">
        <f t="shared" si="43"/>
        <v>-312220</v>
      </c>
      <c r="G164" s="34">
        <f>+Inputs!$D$3</f>
        <v>0.37951000000000001</v>
      </c>
      <c r="I164" s="27">
        <f t="shared" si="48"/>
        <v>2341624</v>
      </c>
      <c r="K164" s="27">
        <f t="shared" si="44"/>
        <v>13009</v>
      </c>
      <c r="L164" s="27">
        <f t="shared" si="49"/>
        <v>2029404</v>
      </c>
      <c r="M164" s="27">
        <f t="shared" si="45"/>
        <v>4937.0455900000006</v>
      </c>
      <c r="N164" s="27">
        <f t="shared" si="46"/>
        <v>4937.0455900000006</v>
      </c>
      <c r="O164" s="27">
        <f t="shared" si="50"/>
        <v>-118471.22875000059</v>
      </c>
      <c r="P164" s="27">
        <f t="shared" si="51"/>
        <v>118471.22875000059</v>
      </c>
    </row>
    <row r="165" spans="1:16">
      <c r="A165" s="31">
        <v>41548</v>
      </c>
      <c r="C165" s="6">
        <v>157</v>
      </c>
      <c r="D165" s="29">
        <f t="shared" si="42"/>
        <v>13009</v>
      </c>
      <c r="E165" s="29">
        <f t="shared" si="47"/>
        <v>2042413</v>
      </c>
      <c r="F165" s="29">
        <f t="shared" si="43"/>
        <v>-299211</v>
      </c>
      <c r="G165" s="34">
        <f>+Inputs!$D$3</f>
        <v>0.37951000000000001</v>
      </c>
      <c r="I165" s="27">
        <f t="shared" si="48"/>
        <v>2341624</v>
      </c>
      <c r="K165" s="27">
        <f t="shared" si="44"/>
        <v>13009</v>
      </c>
      <c r="L165" s="27">
        <f t="shared" si="49"/>
        <v>2042413</v>
      </c>
      <c r="M165" s="27">
        <f t="shared" si="45"/>
        <v>4937.0455900000006</v>
      </c>
      <c r="N165" s="27">
        <f t="shared" si="46"/>
        <v>4937.0455900000006</v>
      </c>
      <c r="O165" s="27">
        <f t="shared" si="50"/>
        <v>-113534.1831600006</v>
      </c>
      <c r="P165" s="27">
        <f t="shared" si="51"/>
        <v>113534.1831600006</v>
      </c>
    </row>
    <row r="166" spans="1:16">
      <c r="A166" s="30">
        <v>41579</v>
      </c>
      <c r="C166" s="6">
        <v>158</v>
      </c>
      <c r="D166" s="29">
        <f t="shared" si="42"/>
        <v>13009</v>
      </c>
      <c r="E166" s="29">
        <f t="shared" si="47"/>
        <v>2055422</v>
      </c>
      <c r="F166" s="29">
        <f t="shared" si="43"/>
        <v>-286202</v>
      </c>
      <c r="G166" s="34">
        <f>+Inputs!$D$3</f>
        <v>0.37951000000000001</v>
      </c>
      <c r="I166" s="27">
        <f t="shared" si="48"/>
        <v>2341624</v>
      </c>
      <c r="K166" s="27">
        <f t="shared" si="44"/>
        <v>13009</v>
      </c>
      <c r="L166" s="27">
        <f t="shared" si="49"/>
        <v>2055422</v>
      </c>
      <c r="M166" s="27">
        <f t="shared" si="45"/>
        <v>4937.0455900000006</v>
      </c>
      <c r="N166" s="27">
        <f t="shared" si="46"/>
        <v>4937.0455900000006</v>
      </c>
      <c r="O166" s="27">
        <f t="shared" si="50"/>
        <v>-108597.1375700006</v>
      </c>
      <c r="P166" s="27">
        <f t="shared" si="51"/>
        <v>108597.1375700006</v>
      </c>
    </row>
    <row r="167" spans="1:16">
      <c r="A167" s="31">
        <v>41609</v>
      </c>
      <c r="C167" s="6">
        <v>159</v>
      </c>
      <c r="D167" s="29">
        <f t="shared" si="42"/>
        <v>13009</v>
      </c>
      <c r="E167" s="29">
        <f t="shared" si="47"/>
        <v>2068431</v>
      </c>
      <c r="F167" s="29">
        <f t="shared" si="43"/>
        <v>-273193</v>
      </c>
      <c r="G167" s="34">
        <f>+Inputs!$D$3</f>
        <v>0.37951000000000001</v>
      </c>
      <c r="I167" s="27">
        <f t="shared" si="48"/>
        <v>2341624</v>
      </c>
      <c r="K167" s="27">
        <f t="shared" si="44"/>
        <v>13009</v>
      </c>
      <c r="L167" s="27">
        <f t="shared" si="49"/>
        <v>2068431</v>
      </c>
      <c r="M167" s="27">
        <f t="shared" si="45"/>
        <v>4937.0455900000006</v>
      </c>
      <c r="N167" s="27">
        <f t="shared" si="46"/>
        <v>4937.0455900000006</v>
      </c>
      <c r="O167" s="27">
        <f t="shared" si="50"/>
        <v>-103660.09198000061</v>
      </c>
      <c r="P167" s="27">
        <f t="shared" si="51"/>
        <v>103660.09198000061</v>
      </c>
    </row>
    <row r="168" spans="1:16">
      <c r="A168" s="30">
        <v>41640</v>
      </c>
      <c r="C168" s="6">
        <v>160</v>
      </c>
      <c r="D168" s="29">
        <f t="shared" si="42"/>
        <v>13009</v>
      </c>
      <c r="E168" s="29">
        <f t="shared" si="47"/>
        <v>2081440</v>
      </c>
      <c r="F168" s="29">
        <f t="shared" si="43"/>
        <v>-260184</v>
      </c>
      <c r="G168" s="34">
        <f>+Inputs!$D$3</f>
        <v>0.37951000000000001</v>
      </c>
      <c r="I168" s="27">
        <f t="shared" si="48"/>
        <v>2341624</v>
      </c>
      <c r="K168" s="27">
        <f t="shared" si="44"/>
        <v>13009</v>
      </c>
      <c r="L168" s="27">
        <f t="shared" si="49"/>
        <v>2081440</v>
      </c>
      <c r="M168" s="27">
        <f t="shared" si="45"/>
        <v>4937.0455900000006</v>
      </c>
      <c r="N168" s="27">
        <f t="shared" si="46"/>
        <v>4937.0455900000006</v>
      </c>
      <c r="O168" s="27">
        <f t="shared" si="50"/>
        <v>-98723.046390000614</v>
      </c>
      <c r="P168" s="27">
        <f t="shared" si="51"/>
        <v>98723.046390000614</v>
      </c>
    </row>
    <row r="169" spans="1:16">
      <c r="A169" s="31">
        <v>41671</v>
      </c>
      <c r="C169" s="6">
        <v>161</v>
      </c>
      <c r="D169" s="29">
        <f t="shared" ref="D169:D187" si="52">ROUND(-(+$B$9/180)*1,0)</f>
        <v>13009</v>
      </c>
      <c r="E169" s="29">
        <f t="shared" si="47"/>
        <v>2094449</v>
      </c>
      <c r="F169" s="29">
        <f t="shared" ref="F169:F188" si="53">$B$9+E169</f>
        <v>-247175</v>
      </c>
      <c r="G169" s="34">
        <f>+Inputs!$D$3</f>
        <v>0.37951000000000001</v>
      </c>
      <c r="I169" s="27">
        <f t="shared" si="48"/>
        <v>2341624</v>
      </c>
      <c r="K169" s="27">
        <f t="shared" ref="K169:K188" si="54">D169</f>
        <v>13009</v>
      </c>
      <c r="L169" s="27">
        <f t="shared" si="49"/>
        <v>2094449</v>
      </c>
      <c r="M169" s="27">
        <f t="shared" ref="M169:M188" si="55">K169*G169</f>
        <v>4937.0455900000006</v>
      </c>
      <c r="N169" s="27">
        <f t="shared" ref="N169:N188" si="56">M169-J169</f>
        <v>4937.0455900000006</v>
      </c>
      <c r="O169" s="27">
        <f t="shared" si="50"/>
        <v>-93786.00080000062</v>
      </c>
      <c r="P169" s="27">
        <f t="shared" si="51"/>
        <v>93786.00080000062</v>
      </c>
    </row>
    <row r="170" spans="1:16">
      <c r="A170" s="30">
        <v>41699</v>
      </c>
      <c r="C170" s="6">
        <v>162</v>
      </c>
      <c r="D170" s="29">
        <f t="shared" si="52"/>
        <v>13009</v>
      </c>
      <c r="E170" s="29">
        <f t="shared" ref="E170:E188" si="57">+E169+D170</f>
        <v>2107458</v>
      </c>
      <c r="F170" s="29">
        <f t="shared" si="53"/>
        <v>-234166</v>
      </c>
      <c r="G170" s="34">
        <f>+Inputs!$D$3</f>
        <v>0.37951000000000001</v>
      </c>
      <c r="I170" s="27">
        <f t="shared" ref="I170:I188" si="58">+I169+H170</f>
        <v>2341624</v>
      </c>
      <c r="K170" s="27">
        <f t="shared" si="54"/>
        <v>13009</v>
      </c>
      <c r="L170" s="27">
        <f t="shared" ref="L170:L188" si="59">+L169+K170</f>
        <v>2107458</v>
      </c>
      <c r="M170" s="27">
        <f t="shared" si="55"/>
        <v>4937.0455900000006</v>
      </c>
      <c r="N170" s="27">
        <f t="shared" si="56"/>
        <v>4937.0455900000006</v>
      </c>
      <c r="O170" s="27">
        <f t="shared" ref="O170:O188" si="60">+O169+N170</f>
        <v>-88848.955210000626</v>
      </c>
      <c r="P170" s="27">
        <f t="shared" ref="P170:P188" si="61">P169-N170</f>
        <v>88848.955210000626</v>
      </c>
    </row>
    <row r="171" spans="1:16">
      <c r="A171" s="31">
        <v>41730</v>
      </c>
      <c r="C171" s="6">
        <v>163</v>
      </c>
      <c r="D171" s="29">
        <f t="shared" si="52"/>
        <v>13009</v>
      </c>
      <c r="E171" s="29">
        <f t="shared" si="57"/>
        <v>2120467</v>
      </c>
      <c r="F171" s="29">
        <f t="shared" si="53"/>
        <v>-221157</v>
      </c>
      <c r="G171" s="34">
        <f>+Inputs!$D$3</f>
        <v>0.37951000000000001</v>
      </c>
      <c r="I171" s="27">
        <f t="shared" si="58"/>
        <v>2341624</v>
      </c>
      <c r="K171" s="27">
        <f t="shared" si="54"/>
        <v>13009</v>
      </c>
      <c r="L171" s="27">
        <f t="shared" si="59"/>
        <v>2120467</v>
      </c>
      <c r="M171" s="27">
        <f t="shared" si="55"/>
        <v>4937.0455900000006</v>
      </c>
      <c r="N171" s="27">
        <f t="shared" si="56"/>
        <v>4937.0455900000006</v>
      </c>
      <c r="O171" s="27">
        <f t="shared" si="60"/>
        <v>-83911.909620000632</v>
      </c>
      <c r="P171" s="27">
        <f t="shared" si="61"/>
        <v>83911.909620000632</v>
      </c>
    </row>
    <row r="172" spans="1:16">
      <c r="A172" s="30">
        <v>41760</v>
      </c>
      <c r="C172" s="6">
        <v>164</v>
      </c>
      <c r="D172" s="29">
        <f t="shared" si="52"/>
        <v>13009</v>
      </c>
      <c r="E172" s="29">
        <f t="shared" si="57"/>
        <v>2133476</v>
      </c>
      <c r="F172" s="29">
        <f t="shared" si="53"/>
        <v>-208148</v>
      </c>
      <c r="G172" s="34">
        <f>+Inputs!$D$3</f>
        <v>0.37951000000000001</v>
      </c>
      <c r="I172" s="27">
        <f t="shared" si="58"/>
        <v>2341624</v>
      </c>
      <c r="K172" s="27">
        <f t="shared" si="54"/>
        <v>13009</v>
      </c>
      <c r="L172" s="27">
        <f t="shared" si="59"/>
        <v>2133476</v>
      </c>
      <c r="M172" s="27">
        <f t="shared" si="55"/>
        <v>4937.0455900000006</v>
      </c>
      <c r="N172" s="27">
        <f t="shared" si="56"/>
        <v>4937.0455900000006</v>
      </c>
      <c r="O172" s="27">
        <f t="shared" si="60"/>
        <v>-78974.864030000637</v>
      </c>
      <c r="P172" s="27">
        <f t="shared" si="61"/>
        <v>78974.864030000637</v>
      </c>
    </row>
    <row r="173" spans="1:16">
      <c r="A173" s="31">
        <v>41791</v>
      </c>
      <c r="C173" s="6">
        <v>165</v>
      </c>
      <c r="D173" s="29">
        <f t="shared" si="52"/>
        <v>13009</v>
      </c>
      <c r="E173" s="29">
        <f t="shared" si="57"/>
        <v>2146485</v>
      </c>
      <c r="F173" s="29">
        <f t="shared" si="53"/>
        <v>-195139</v>
      </c>
      <c r="G173" s="34">
        <f>+Inputs!$D$3</f>
        <v>0.37951000000000001</v>
      </c>
      <c r="I173" s="27">
        <f t="shared" si="58"/>
        <v>2341624</v>
      </c>
      <c r="K173" s="27">
        <f t="shared" si="54"/>
        <v>13009</v>
      </c>
      <c r="L173" s="27">
        <f t="shared" si="59"/>
        <v>2146485</v>
      </c>
      <c r="M173" s="27">
        <f t="shared" si="55"/>
        <v>4937.0455900000006</v>
      </c>
      <c r="N173" s="27">
        <f t="shared" si="56"/>
        <v>4937.0455900000006</v>
      </c>
      <c r="O173" s="27">
        <f t="shared" si="60"/>
        <v>-74037.818440000643</v>
      </c>
      <c r="P173" s="27">
        <f t="shared" si="61"/>
        <v>74037.818440000643</v>
      </c>
    </row>
    <row r="174" spans="1:16">
      <c r="A174" s="30">
        <v>41821</v>
      </c>
      <c r="C174" s="6">
        <v>166</v>
      </c>
      <c r="D174" s="29">
        <f t="shared" si="52"/>
        <v>13009</v>
      </c>
      <c r="E174" s="29">
        <f t="shared" si="57"/>
        <v>2159494</v>
      </c>
      <c r="F174" s="29">
        <f t="shared" si="53"/>
        <v>-182130</v>
      </c>
      <c r="G174" s="34">
        <f>+Inputs!$D$3</f>
        <v>0.37951000000000001</v>
      </c>
      <c r="I174" s="27">
        <f t="shared" si="58"/>
        <v>2341624</v>
      </c>
      <c r="K174" s="27">
        <f t="shared" si="54"/>
        <v>13009</v>
      </c>
      <c r="L174" s="27">
        <f t="shared" si="59"/>
        <v>2159494</v>
      </c>
      <c r="M174" s="27">
        <f t="shared" si="55"/>
        <v>4937.0455900000006</v>
      </c>
      <c r="N174" s="27">
        <f t="shared" si="56"/>
        <v>4937.0455900000006</v>
      </c>
      <c r="O174" s="27">
        <f t="shared" si="60"/>
        <v>-69100.772850000649</v>
      </c>
      <c r="P174" s="27">
        <f t="shared" si="61"/>
        <v>69100.772850000649</v>
      </c>
    </row>
    <row r="175" spans="1:16">
      <c r="A175" s="31">
        <v>41852</v>
      </c>
      <c r="C175" s="6">
        <v>167</v>
      </c>
      <c r="D175" s="29">
        <f t="shared" si="52"/>
        <v>13009</v>
      </c>
      <c r="E175" s="29">
        <f t="shared" si="57"/>
        <v>2172503</v>
      </c>
      <c r="F175" s="29">
        <f t="shared" si="53"/>
        <v>-169121</v>
      </c>
      <c r="G175" s="34">
        <f>+Inputs!$D$3</f>
        <v>0.37951000000000001</v>
      </c>
      <c r="I175" s="27">
        <f t="shared" si="58"/>
        <v>2341624</v>
      </c>
      <c r="K175" s="27">
        <f t="shared" si="54"/>
        <v>13009</v>
      </c>
      <c r="L175" s="27">
        <f t="shared" si="59"/>
        <v>2172503</v>
      </c>
      <c r="M175" s="27">
        <f t="shared" si="55"/>
        <v>4937.0455900000006</v>
      </c>
      <c r="N175" s="27">
        <f t="shared" si="56"/>
        <v>4937.0455900000006</v>
      </c>
      <c r="O175" s="27">
        <f t="shared" si="60"/>
        <v>-64163.727260000647</v>
      </c>
      <c r="P175" s="27">
        <f t="shared" si="61"/>
        <v>64163.727260000647</v>
      </c>
    </row>
    <row r="176" spans="1:16">
      <c r="A176" s="30">
        <v>41883</v>
      </c>
      <c r="C176" s="6">
        <v>168</v>
      </c>
      <c r="D176" s="29">
        <f t="shared" si="52"/>
        <v>13009</v>
      </c>
      <c r="E176" s="29">
        <f t="shared" si="57"/>
        <v>2185512</v>
      </c>
      <c r="F176" s="29">
        <f t="shared" si="53"/>
        <v>-156112</v>
      </c>
      <c r="G176" s="34">
        <f>+Inputs!$D$3</f>
        <v>0.37951000000000001</v>
      </c>
      <c r="I176" s="27">
        <f t="shared" si="58"/>
        <v>2341624</v>
      </c>
      <c r="K176" s="27">
        <f t="shared" si="54"/>
        <v>13009</v>
      </c>
      <c r="L176" s="27">
        <f t="shared" si="59"/>
        <v>2185512</v>
      </c>
      <c r="M176" s="27">
        <f t="shared" si="55"/>
        <v>4937.0455900000006</v>
      </c>
      <c r="N176" s="27">
        <f t="shared" si="56"/>
        <v>4937.0455900000006</v>
      </c>
      <c r="O176" s="27">
        <f t="shared" si="60"/>
        <v>-59226.681670000646</v>
      </c>
      <c r="P176" s="27">
        <f t="shared" si="61"/>
        <v>59226.681670000646</v>
      </c>
    </row>
    <row r="177" spans="1:20">
      <c r="A177" s="31">
        <v>41913</v>
      </c>
      <c r="C177" s="6">
        <v>169</v>
      </c>
      <c r="D177" s="29">
        <f t="shared" si="52"/>
        <v>13009</v>
      </c>
      <c r="E177" s="29">
        <f t="shared" si="57"/>
        <v>2198521</v>
      </c>
      <c r="F177" s="29">
        <f t="shared" si="53"/>
        <v>-143103</v>
      </c>
      <c r="G177" s="34">
        <f>+Inputs!$D$3</f>
        <v>0.37951000000000001</v>
      </c>
      <c r="I177" s="27">
        <f t="shared" si="58"/>
        <v>2341624</v>
      </c>
      <c r="K177" s="27">
        <f t="shared" si="54"/>
        <v>13009</v>
      </c>
      <c r="L177" s="27">
        <f t="shared" si="59"/>
        <v>2198521</v>
      </c>
      <c r="M177" s="27">
        <f t="shared" si="55"/>
        <v>4937.0455900000006</v>
      </c>
      <c r="N177" s="27">
        <f t="shared" si="56"/>
        <v>4937.0455900000006</v>
      </c>
      <c r="O177" s="27">
        <f t="shared" si="60"/>
        <v>-54289.636080000644</v>
      </c>
      <c r="P177" s="27">
        <f t="shared" si="61"/>
        <v>54289.636080000644</v>
      </c>
    </row>
    <row r="178" spans="1:20">
      <c r="A178" s="30">
        <v>41944</v>
      </c>
      <c r="C178" s="6">
        <v>170</v>
      </c>
      <c r="D178" s="29">
        <f t="shared" si="52"/>
        <v>13009</v>
      </c>
      <c r="E178" s="29">
        <f t="shared" si="57"/>
        <v>2211530</v>
      </c>
      <c r="F178" s="29">
        <f t="shared" si="53"/>
        <v>-130094</v>
      </c>
      <c r="G178" s="34">
        <f>+Inputs!$D$3</f>
        <v>0.37951000000000001</v>
      </c>
      <c r="I178" s="27">
        <f t="shared" si="58"/>
        <v>2341624</v>
      </c>
      <c r="K178" s="27">
        <f t="shared" si="54"/>
        <v>13009</v>
      </c>
      <c r="L178" s="27">
        <f t="shared" si="59"/>
        <v>2211530</v>
      </c>
      <c r="M178" s="27">
        <f t="shared" si="55"/>
        <v>4937.0455900000006</v>
      </c>
      <c r="N178" s="27">
        <f t="shared" si="56"/>
        <v>4937.0455900000006</v>
      </c>
      <c r="O178" s="27">
        <f t="shared" si="60"/>
        <v>-49352.590490000643</v>
      </c>
      <c r="P178" s="27">
        <f t="shared" si="61"/>
        <v>49352.590490000643</v>
      </c>
    </row>
    <row r="179" spans="1:20">
      <c r="A179" s="31">
        <v>41974</v>
      </c>
      <c r="C179" s="6">
        <v>171</v>
      </c>
      <c r="D179" s="29">
        <f t="shared" si="52"/>
        <v>13009</v>
      </c>
      <c r="E179" s="29">
        <f t="shared" si="57"/>
        <v>2224539</v>
      </c>
      <c r="F179" s="29">
        <f t="shared" si="53"/>
        <v>-117085</v>
      </c>
      <c r="G179" s="34">
        <f>+Inputs!$D$3</f>
        <v>0.37951000000000001</v>
      </c>
      <c r="I179" s="27">
        <f t="shared" si="58"/>
        <v>2341624</v>
      </c>
      <c r="K179" s="27">
        <f t="shared" si="54"/>
        <v>13009</v>
      </c>
      <c r="L179" s="27">
        <f t="shared" si="59"/>
        <v>2224539</v>
      </c>
      <c r="M179" s="27">
        <f t="shared" si="55"/>
        <v>4937.0455900000006</v>
      </c>
      <c r="N179" s="27">
        <f t="shared" si="56"/>
        <v>4937.0455900000006</v>
      </c>
      <c r="O179" s="27">
        <f t="shared" si="60"/>
        <v>-44415.544900000641</v>
      </c>
      <c r="P179" s="27">
        <f t="shared" si="61"/>
        <v>44415.544900000641</v>
      </c>
    </row>
    <row r="180" spans="1:20">
      <c r="A180" s="30">
        <v>42005</v>
      </c>
      <c r="C180" s="6">
        <v>172</v>
      </c>
      <c r="D180" s="29">
        <f t="shared" si="52"/>
        <v>13009</v>
      </c>
      <c r="E180" s="29">
        <f t="shared" si="57"/>
        <v>2237548</v>
      </c>
      <c r="F180" s="29">
        <f t="shared" si="53"/>
        <v>-104076</v>
      </c>
      <c r="G180" s="34">
        <f>+Inputs!$D$3</f>
        <v>0.37951000000000001</v>
      </c>
      <c r="I180" s="27">
        <f t="shared" si="58"/>
        <v>2341624</v>
      </c>
      <c r="K180" s="27">
        <f t="shared" si="54"/>
        <v>13009</v>
      </c>
      <c r="L180" s="27">
        <f t="shared" si="59"/>
        <v>2237548</v>
      </c>
      <c r="M180" s="27">
        <f t="shared" si="55"/>
        <v>4937.0455900000006</v>
      </c>
      <c r="N180" s="27">
        <f t="shared" si="56"/>
        <v>4937.0455900000006</v>
      </c>
      <c r="O180" s="27">
        <f t="shared" si="60"/>
        <v>-39478.49931000064</v>
      </c>
      <c r="P180" s="27">
        <f t="shared" si="61"/>
        <v>39478.49931000064</v>
      </c>
    </row>
    <row r="181" spans="1:20">
      <c r="A181" s="31">
        <v>42036</v>
      </c>
      <c r="C181" s="6">
        <v>173</v>
      </c>
      <c r="D181" s="29">
        <f t="shared" si="52"/>
        <v>13009</v>
      </c>
      <c r="E181" s="29">
        <f t="shared" si="57"/>
        <v>2250557</v>
      </c>
      <c r="F181" s="29">
        <f t="shared" si="53"/>
        <v>-91067</v>
      </c>
      <c r="G181" s="34">
        <f>+Inputs!$D$3</f>
        <v>0.37951000000000001</v>
      </c>
      <c r="I181" s="27">
        <f t="shared" si="58"/>
        <v>2341624</v>
      </c>
      <c r="K181" s="27">
        <f t="shared" si="54"/>
        <v>13009</v>
      </c>
      <c r="L181" s="27">
        <f t="shared" si="59"/>
        <v>2250557</v>
      </c>
      <c r="M181" s="27">
        <f t="shared" si="55"/>
        <v>4937.0455900000006</v>
      </c>
      <c r="N181" s="27">
        <f t="shared" si="56"/>
        <v>4937.0455900000006</v>
      </c>
      <c r="O181" s="27">
        <f t="shared" si="60"/>
        <v>-34541.453720000638</v>
      </c>
      <c r="P181" s="27">
        <f t="shared" si="61"/>
        <v>34541.453720000638</v>
      </c>
    </row>
    <row r="182" spans="1:20">
      <c r="A182" s="30">
        <v>42064</v>
      </c>
      <c r="C182" s="6">
        <v>174</v>
      </c>
      <c r="D182" s="29">
        <f t="shared" si="52"/>
        <v>13009</v>
      </c>
      <c r="E182" s="29">
        <f t="shared" si="57"/>
        <v>2263566</v>
      </c>
      <c r="F182" s="29">
        <f t="shared" si="53"/>
        <v>-78058</v>
      </c>
      <c r="G182" s="34">
        <f>+Inputs!$D$3</f>
        <v>0.37951000000000001</v>
      </c>
      <c r="I182" s="27">
        <f t="shared" si="58"/>
        <v>2341624</v>
      </c>
      <c r="K182" s="27">
        <f t="shared" si="54"/>
        <v>13009</v>
      </c>
      <c r="L182" s="27">
        <f t="shared" si="59"/>
        <v>2263566</v>
      </c>
      <c r="M182" s="27">
        <f t="shared" si="55"/>
        <v>4937.0455900000006</v>
      </c>
      <c r="N182" s="27">
        <f t="shared" si="56"/>
        <v>4937.0455900000006</v>
      </c>
      <c r="O182" s="27">
        <f t="shared" si="60"/>
        <v>-29604.408130000636</v>
      </c>
      <c r="P182" s="27">
        <f t="shared" si="61"/>
        <v>29604.408130000636</v>
      </c>
    </row>
    <row r="183" spans="1:20">
      <c r="A183" s="31">
        <v>42095</v>
      </c>
      <c r="C183" s="6">
        <v>175</v>
      </c>
      <c r="D183" s="29">
        <f t="shared" si="52"/>
        <v>13009</v>
      </c>
      <c r="E183" s="29">
        <f t="shared" si="57"/>
        <v>2276575</v>
      </c>
      <c r="F183" s="29">
        <f t="shared" si="53"/>
        <v>-65049</v>
      </c>
      <c r="G183" s="34">
        <f>+Inputs!$D$3</f>
        <v>0.37951000000000001</v>
      </c>
      <c r="I183" s="27">
        <f t="shared" si="58"/>
        <v>2341624</v>
      </c>
      <c r="K183" s="27">
        <f t="shared" si="54"/>
        <v>13009</v>
      </c>
      <c r="L183" s="27">
        <f t="shared" si="59"/>
        <v>2276575</v>
      </c>
      <c r="M183" s="27">
        <f t="shared" si="55"/>
        <v>4937.0455900000006</v>
      </c>
      <c r="N183" s="27">
        <f t="shared" si="56"/>
        <v>4937.0455900000006</v>
      </c>
      <c r="O183" s="27">
        <f t="shared" si="60"/>
        <v>-24667.362540000635</v>
      </c>
      <c r="P183" s="27">
        <f t="shared" si="61"/>
        <v>24667.362540000635</v>
      </c>
    </row>
    <row r="184" spans="1:20">
      <c r="A184" s="30">
        <v>42125</v>
      </c>
      <c r="C184" s="6">
        <v>176</v>
      </c>
      <c r="D184" s="29">
        <f t="shared" si="52"/>
        <v>13009</v>
      </c>
      <c r="E184" s="29">
        <f t="shared" si="57"/>
        <v>2289584</v>
      </c>
      <c r="F184" s="29">
        <f t="shared" si="53"/>
        <v>-52040</v>
      </c>
      <c r="G184" s="34">
        <f>+Inputs!$D$3</f>
        <v>0.37951000000000001</v>
      </c>
      <c r="I184" s="27">
        <f t="shared" si="58"/>
        <v>2341624</v>
      </c>
      <c r="K184" s="27">
        <f t="shared" si="54"/>
        <v>13009</v>
      </c>
      <c r="L184" s="27">
        <f t="shared" si="59"/>
        <v>2289584</v>
      </c>
      <c r="M184" s="27">
        <f t="shared" si="55"/>
        <v>4937.0455900000006</v>
      </c>
      <c r="N184" s="27">
        <f t="shared" si="56"/>
        <v>4937.0455900000006</v>
      </c>
      <c r="O184" s="27">
        <f t="shared" si="60"/>
        <v>-19730.316950000633</v>
      </c>
      <c r="P184" s="27">
        <f t="shared" si="61"/>
        <v>19730.316950000633</v>
      </c>
    </row>
    <row r="185" spans="1:20">
      <c r="A185" s="31">
        <v>42156</v>
      </c>
      <c r="C185" s="6">
        <v>177</v>
      </c>
      <c r="D185" s="29">
        <f t="shared" si="52"/>
        <v>13009</v>
      </c>
      <c r="E185" s="29">
        <f t="shared" si="57"/>
        <v>2302593</v>
      </c>
      <c r="F185" s="29">
        <f t="shared" si="53"/>
        <v>-39031</v>
      </c>
      <c r="G185" s="34">
        <f>+Inputs!$D$3</f>
        <v>0.37951000000000001</v>
      </c>
      <c r="I185" s="27">
        <f t="shared" si="58"/>
        <v>2341624</v>
      </c>
      <c r="K185" s="27">
        <f t="shared" si="54"/>
        <v>13009</v>
      </c>
      <c r="L185" s="27">
        <f t="shared" si="59"/>
        <v>2302593</v>
      </c>
      <c r="M185" s="27">
        <f t="shared" si="55"/>
        <v>4937.0455900000006</v>
      </c>
      <c r="N185" s="27">
        <f t="shared" si="56"/>
        <v>4937.0455900000006</v>
      </c>
      <c r="O185" s="27">
        <f t="shared" si="60"/>
        <v>-14793.271360000632</v>
      </c>
      <c r="P185" s="27">
        <f t="shared" si="61"/>
        <v>14793.271360000632</v>
      </c>
    </row>
    <row r="186" spans="1:20">
      <c r="A186" s="30">
        <v>42186</v>
      </c>
      <c r="C186" s="6">
        <v>178</v>
      </c>
      <c r="D186" s="29">
        <f t="shared" si="52"/>
        <v>13009</v>
      </c>
      <c r="E186" s="29">
        <f t="shared" si="57"/>
        <v>2315602</v>
      </c>
      <c r="F186" s="29">
        <f t="shared" si="53"/>
        <v>-26022</v>
      </c>
      <c r="G186" s="34">
        <f>+Inputs!$D$3</f>
        <v>0.37951000000000001</v>
      </c>
      <c r="I186" s="27">
        <f t="shared" si="58"/>
        <v>2341624</v>
      </c>
      <c r="K186" s="27">
        <f t="shared" si="54"/>
        <v>13009</v>
      </c>
      <c r="L186" s="27">
        <f t="shared" si="59"/>
        <v>2315602</v>
      </c>
      <c r="M186" s="27">
        <f t="shared" si="55"/>
        <v>4937.0455900000006</v>
      </c>
      <c r="N186" s="27">
        <f t="shared" si="56"/>
        <v>4937.0455900000006</v>
      </c>
      <c r="O186" s="27">
        <f t="shared" si="60"/>
        <v>-9856.2257700006303</v>
      </c>
      <c r="P186" s="27">
        <f t="shared" si="61"/>
        <v>9856.2257700006303</v>
      </c>
    </row>
    <row r="187" spans="1:20">
      <c r="A187" s="31">
        <v>42217</v>
      </c>
      <c r="C187" s="6">
        <v>179</v>
      </c>
      <c r="D187" s="29">
        <f t="shared" si="52"/>
        <v>13009</v>
      </c>
      <c r="E187" s="29">
        <f t="shared" si="57"/>
        <v>2328611</v>
      </c>
      <c r="F187" s="29">
        <f t="shared" si="53"/>
        <v>-13013</v>
      </c>
      <c r="G187" s="34">
        <f>+Inputs!$D$3</f>
        <v>0.37951000000000001</v>
      </c>
      <c r="I187" s="27">
        <f t="shared" si="58"/>
        <v>2341624</v>
      </c>
      <c r="K187" s="27">
        <f t="shared" si="54"/>
        <v>13009</v>
      </c>
      <c r="L187" s="27">
        <f t="shared" si="59"/>
        <v>2328611</v>
      </c>
      <c r="M187" s="27">
        <f t="shared" si="55"/>
        <v>4937.0455900000006</v>
      </c>
      <c r="N187" s="27">
        <f t="shared" si="56"/>
        <v>4937.0455900000006</v>
      </c>
      <c r="O187" s="27">
        <f t="shared" si="60"/>
        <v>-4919.1801800006297</v>
      </c>
      <c r="P187" s="27">
        <f t="shared" si="61"/>
        <v>4919.1801800006297</v>
      </c>
    </row>
    <row r="188" spans="1:20">
      <c r="A188" s="30">
        <v>42248</v>
      </c>
      <c r="C188" s="6">
        <v>180</v>
      </c>
      <c r="D188" s="29">
        <f>-F187</f>
        <v>13013</v>
      </c>
      <c r="E188" s="29">
        <f t="shared" si="57"/>
        <v>2341624</v>
      </c>
      <c r="F188" s="29">
        <f t="shared" si="53"/>
        <v>0</v>
      </c>
      <c r="G188" s="34">
        <f>+Inputs!$D$3</f>
        <v>0.37951000000000001</v>
      </c>
      <c r="I188" s="27">
        <f t="shared" si="58"/>
        <v>2341624</v>
      </c>
      <c r="K188" s="27">
        <f t="shared" si="54"/>
        <v>13013</v>
      </c>
      <c r="L188" s="27">
        <f t="shared" si="59"/>
        <v>2341624</v>
      </c>
      <c r="M188" s="27">
        <f t="shared" si="55"/>
        <v>4938.5636300000006</v>
      </c>
      <c r="N188" s="27">
        <f t="shared" si="56"/>
        <v>4938.5636300000006</v>
      </c>
      <c r="O188" s="27">
        <f t="shared" si="60"/>
        <v>19.383449999370896</v>
      </c>
      <c r="P188" s="27">
        <f t="shared" si="61"/>
        <v>-19.383449999370896</v>
      </c>
    </row>
    <row r="189" spans="1:20">
      <c r="A189" s="30"/>
      <c r="G189" s="28"/>
    </row>
    <row r="190" spans="1:20">
      <c r="A190" s="8" t="s">
        <v>43</v>
      </c>
      <c r="B190" s="33">
        <f>SUM(B9:B189)</f>
        <v>-2341624</v>
      </c>
      <c r="D190" s="33">
        <f>SUM(D9:D189)</f>
        <v>2341624</v>
      </c>
      <c r="G190" s="28"/>
      <c r="H190" s="33">
        <f>SUM(H9:H189)</f>
        <v>2341624</v>
      </c>
      <c r="I190" s="33"/>
      <c r="J190" s="33">
        <f>SUM(J9:J189)</f>
        <v>888646.30799999996</v>
      </c>
      <c r="K190" s="33">
        <f>SUM(K9:K189)</f>
        <v>2341624</v>
      </c>
      <c r="L190" s="33"/>
      <c r="M190" s="33">
        <f>SUM(M9:M189)</f>
        <v>888665.69144999923</v>
      </c>
      <c r="N190" s="33">
        <f>SUM(N9:N189)</f>
        <v>19.383449999370896</v>
      </c>
      <c r="O190" s="33">
        <f>SUM(O9:O189)</f>
        <v>-79532526.671210021</v>
      </c>
      <c r="P190" s="33">
        <f>SUM(P9:P189)</f>
        <v>79532526.671210021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sheetPr transitionEvaluation="1" codeName="Sheet51">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58</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36831</v>
      </c>
      <c r="B9" s="32">
        <v>-2178932</v>
      </c>
      <c r="C9" s="6">
        <v>1</v>
      </c>
      <c r="D9" s="29">
        <f t="shared" ref="D9:D40" si="0">ROUND(-(+$B$9/180)*1,0)</f>
        <v>12105</v>
      </c>
      <c r="E9" s="29">
        <f>+D9</f>
        <v>12105</v>
      </c>
      <c r="F9" s="29">
        <f t="shared" ref="F9:F40" si="1">$B$9+E9</f>
        <v>-2166827</v>
      </c>
      <c r="G9" s="34">
        <f>+Inputs!$D$2</f>
        <v>0.3795</v>
      </c>
      <c r="H9" s="27">
        <f>-B9</f>
        <v>2178932</v>
      </c>
      <c r="I9" s="27">
        <f>+H9</f>
        <v>2178932</v>
      </c>
      <c r="J9" s="27">
        <f>H9*G9</f>
        <v>826904.69400000002</v>
      </c>
      <c r="K9" s="27">
        <f t="shared" ref="K9:K40" si="2">D9</f>
        <v>12105</v>
      </c>
      <c r="L9" s="27">
        <f>+K9</f>
        <v>12105</v>
      </c>
      <c r="M9" s="27">
        <f t="shared" ref="M9:M40" si="3">K9*G9</f>
        <v>4593.8474999999999</v>
      </c>
      <c r="N9" s="27">
        <f t="shared" ref="N9:N40" si="4">M9-J9</f>
        <v>-822310.84649999999</v>
      </c>
      <c r="O9" s="27">
        <f>+N9</f>
        <v>-822310.84649999999</v>
      </c>
      <c r="P9" s="27">
        <f>-SUM(N9)</f>
        <v>822310.84649999999</v>
      </c>
      <c r="Q9" s="38">
        <f>VLOOKUP(Q8,A36:P215,5)</f>
        <v>1331550</v>
      </c>
      <c r="R9" s="38">
        <f>VLOOKUP(R8,A36:P215,5)</f>
        <v>1476810</v>
      </c>
      <c r="S9" s="38">
        <f>+R9-Q9</f>
        <v>145260</v>
      </c>
      <c r="T9" s="35" t="s">
        <v>64</v>
      </c>
      <c r="U9" s="161">
        <f>-IF(TYPE(VLOOKUP(U8,$A$9:$P$188,6,FALSE))=16,0,VLOOKUP(U8,$A$9:$P$188,6,FALSE))</f>
        <v>980537</v>
      </c>
      <c r="V9" s="161">
        <f>-IF(TYPE(VLOOKUP(V8,$A$9:$P$188,6,FALSE))=16,0,VLOOKUP(V8,$A$9:$P$188,6,FALSE))</f>
        <v>968432</v>
      </c>
      <c r="W9" s="161">
        <f t="shared" ref="W9:AE9" si="5">-IF(TYPE(VLOOKUP(W8,$A$9:$P$188,6,FALSE))=16,0,VLOOKUP(W8,$A$9:$P$188,6,FALSE))</f>
        <v>956327</v>
      </c>
      <c r="X9" s="161">
        <f t="shared" si="5"/>
        <v>944222</v>
      </c>
      <c r="Y9" s="161">
        <f t="shared" si="5"/>
        <v>932117</v>
      </c>
      <c r="Z9" s="161">
        <f t="shared" si="5"/>
        <v>920012</v>
      </c>
      <c r="AA9" s="161">
        <f t="shared" si="5"/>
        <v>907907</v>
      </c>
      <c r="AB9" s="161">
        <f t="shared" si="5"/>
        <v>895802</v>
      </c>
      <c r="AC9" s="161">
        <f t="shared" si="5"/>
        <v>883697</v>
      </c>
      <c r="AD9" s="161">
        <f t="shared" si="5"/>
        <v>871592</v>
      </c>
      <c r="AE9" s="161">
        <f t="shared" si="5"/>
        <v>859487</v>
      </c>
    </row>
    <row r="10" spans="1:31">
      <c r="A10" s="30">
        <v>36861</v>
      </c>
      <c r="B10" s="9"/>
      <c r="C10" s="6">
        <v>2</v>
      </c>
      <c r="D10" s="29">
        <f t="shared" si="0"/>
        <v>12105</v>
      </c>
      <c r="E10" s="29">
        <f t="shared" ref="E10:E41" si="6">+E9+D10</f>
        <v>24210</v>
      </c>
      <c r="F10" s="29">
        <f t="shared" si="1"/>
        <v>-2154722</v>
      </c>
      <c r="G10" s="34">
        <f>+Inputs!$D$2</f>
        <v>0.3795</v>
      </c>
      <c r="H10" s="2"/>
      <c r="I10" s="27">
        <f t="shared" ref="I10:I41" si="7">+I9+H10</f>
        <v>2178932</v>
      </c>
      <c r="J10" s="27"/>
      <c r="K10" s="27">
        <f t="shared" si="2"/>
        <v>12105</v>
      </c>
      <c r="L10" s="27">
        <f t="shared" ref="L10:L41" si="8">+L9+K10</f>
        <v>24210</v>
      </c>
      <c r="M10" s="27">
        <f t="shared" si="3"/>
        <v>4593.8474999999999</v>
      </c>
      <c r="N10" s="27">
        <f t="shared" si="4"/>
        <v>4593.8474999999999</v>
      </c>
      <c r="O10" s="27">
        <f t="shared" ref="O10:O41" si="9">+O9+N10</f>
        <v>-817716.99899999995</v>
      </c>
      <c r="P10" s="27">
        <f t="shared" ref="P10:P41" si="10">P9-N10</f>
        <v>817716.99899999995</v>
      </c>
      <c r="Q10" s="38">
        <f>VLOOKUP(Q8,A36:P215,15)</f>
        <v>-321571.7849999998</v>
      </c>
      <c r="R10" s="38">
        <f>VLOOKUP(R8,A36:P215,15)</f>
        <v>-266444.16239999991</v>
      </c>
      <c r="S10" s="38">
        <f>+R10-Q10</f>
        <v>55127.622599999886</v>
      </c>
      <c r="T10" s="36" t="s">
        <v>69</v>
      </c>
    </row>
    <row r="11" spans="1:31">
      <c r="A11" s="31">
        <v>36892</v>
      </c>
      <c r="B11" s="5"/>
      <c r="C11" s="6">
        <v>3</v>
      </c>
      <c r="D11" s="29">
        <f t="shared" si="0"/>
        <v>12105</v>
      </c>
      <c r="E11" s="29">
        <f t="shared" si="6"/>
        <v>36315</v>
      </c>
      <c r="F11" s="29">
        <f t="shared" si="1"/>
        <v>-2142617</v>
      </c>
      <c r="G11" s="34">
        <f>+Inputs!$D$2</f>
        <v>0.3795</v>
      </c>
      <c r="H11" s="2"/>
      <c r="I11" s="27">
        <f t="shared" si="7"/>
        <v>2178932</v>
      </c>
      <c r="J11" s="27"/>
      <c r="K11" s="27">
        <f t="shared" si="2"/>
        <v>12105</v>
      </c>
      <c r="L11" s="27">
        <f t="shared" si="8"/>
        <v>36315</v>
      </c>
      <c r="M11" s="27">
        <f t="shared" si="3"/>
        <v>4593.8474999999999</v>
      </c>
      <c r="N11" s="27">
        <f t="shared" si="4"/>
        <v>4593.8474999999999</v>
      </c>
      <c r="O11" s="27">
        <f t="shared" si="9"/>
        <v>-813123.15149999992</v>
      </c>
      <c r="P11" s="27">
        <f t="shared" si="10"/>
        <v>813123.15149999992</v>
      </c>
      <c r="Q11" s="38">
        <f>+VLOOKUP(Q8,A36:P215,16)</f>
        <v>321571.7849999998</v>
      </c>
      <c r="R11" s="38">
        <f>+VLOOKUP(R8,A36:P215,16)</f>
        <v>266444.16239999991</v>
      </c>
      <c r="S11" s="38">
        <f>(+Q11+R11)/2</f>
        <v>294007.97369999986</v>
      </c>
      <c r="T11" s="36" t="s">
        <v>113</v>
      </c>
      <c r="U11" s="161">
        <f>IF(TYPE(VLOOKUP(U8,$A$9:$P$188,16,FALSE))=16,0,VLOOKUP(U8,$A$9:$P$188,16,FALSE))</f>
        <v>372105.4390499997</v>
      </c>
      <c r="V11" s="161">
        <f t="shared" ref="V11:AE11" si="11">IF(TYPE(VLOOKUP(V8,$A$9:$P$188,16,FALSE))=16,0,VLOOKUP(V8,$A$9:$P$188,16,FALSE))</f>
        <v>367511.4704999997</v>
      </c>
      <c r="W11" s="161">
        <f t="shared" si="11"/>
        <v>362917.50194999971</v>
      </c>
      <c r="X11" s="161">
        <f t="shared" si="11"/>
        <v>358323.53339999972</v>
      </c>
      <c r="Y11" s="161">
        <f t="shared" si="11"/>
        <v>353729.56484999973</v>
      </c>
      <c r="Z11" s="161">
        <f t="shared" si="11"/>
        <v>349135.59629999974</v>
      </c>
      <c r="AA11" s="161">
        <f t="shared" si="11"/>
        <v>344541.62774999975</v>
      </c>
      <c r="AB11" s="161">
        <f t="shared" si="11"/>
        <v>339947.65919999976</v>
      </c>
      <c r="AC11" s="161">
        <f t="shared" si="11"/>
        <v>335353.69064999977</v>
      </c>
      <c r="AD11" s="161">
        <f t="shared" si="11"/>
        <v>330759.72209999978</v>
      </c>
      <c r="AE11" s="161">
        <f t="shared" si="11"/>
        <v>326165.75354999979</v>
      </c>
    </row>
    <row r="12" spans="1:31">
      <c r="A12" s="30">
        <v>36923</v>
      </c>
      <c r="B12" s="3"/>
      <c r="C12" s="6">
        <v>4</v>
      </c>
      <c r="D12" s="29">
        <f t="shared" si="0"/>
        <v>12105</v>
      </c>
      <c r="E12" s="29">
        <f t="shared" si="6"/>
        <v>48420</v>
      </c>
      <c r="F12" s="29">
        <f t="shared" si="1"/>
        <v>-2130512</v>
      </c>
      <c r="G12" s="34">
        <f>+Inputs!$D$2</f>
        <v>0.3795</v>
      </c>
      <c r="H12" s="2"/>
      <c r="I12" s="27">
        <f t="shared" si="7"/>
        <v>2178932</v>
      </c>
      <c r="J12" s="27"/>
      <c r="K12" s="27">
        <f t="shared" si="2"/>
        <v>12105</v>
      </c>
      <c r="L12" s="27">
        <f t="shared" si="8"/>
        <v>48420</v>
      </c>
      <c r="M12" s="27">
        <f t="shared" si="3"/>
        <v>4593.8474999999999</v>
      </c>
      <c r="N12" s="27">
        <f t="shared" si="4"/>
        <v>4593.8474999999999</v>
      </c>
      <c r="O12" s="27">
        <f t="shared" si="9"/>
        <v>-808529.30399999989</v>
      </c>
      <c r="P12" s="27">
        <f t="shared" si="10"/>
        <v>808529.30399999989</v>
      </c>
      <c r="Q12" s="39"/>
      <c r="R12" s="40"/>
      <c r="S12" s="40"/>
      <c r="T12" s="36"/>
    </row>
    <row r="13" spans="1:31">
      <c r="A13" s="31">
        <v>36951</v>
      </c>
      <c r="B13" s="3"/>
      <c r="C13" s="6">
        <v>5</v>
      </c>
      <c r="D13" s="29">
        <f t="shared" si="0"/>
        <v>12105</v>
      </c>
      <c r="E13" s="29">
        <f t="shared" si="6"/>
        <v>60525</v>
      </c>
      <c r="F13" s="29">
        <f t="shared" si="1"/>
        <v>-2118407</v>
      </c>
      <c r="G13" s="34">
        <f>+Inputs!$D$2</f>
        <v>0.3795</v>
      </c>
      <c r="H13" s="2"/>
      <c r="I13" s="27">
        <f t="shared" si="7"/>
        <v>2178932</v>
      </c>
      <c r="J13" s="27"/>
      <c r="K13" s="27">
        <f t="shared" si="2"/>
        <v>12105</v>
      </c>
      <c r="L13" s="27">
        <f t="shared" si="8"/>
        <v>60525</v>
      </c>
      <c r="M13" s="27">
        <f t="shared" si="3"/>
        <v>4593.8474999999999</v>
      </c>
      <c r="N13" s="27">
        <f t="shared" si="4"/>
        <v>4593.8474999999999</v>
      </c>
      <c r="O13" s="27">
        <f t="shared" si="9"/>
        <v>-803935.45649999985</v>
      </c>
      <c r="P13" s="27">
        <f t="shared" si="10"/>
        <v>803935.45649999985</v>
      </c>
      <c r="Q13" s="38">
        <f>VLOOKUP(Q8,A36:P215,9)</f>
        <v>2178932</v>
      </c>
      <c r="R13" s="38">
        <f>VLOOKUP(R8,A36:P215,9)</f>
        <v>2178932</v>
      </c>
      <c r="S13" s="38">
        <f>+R13-Q13</f>
        <v>0</v>
      </c>
      <c r="T13" s="36" t="s">
        <v>70</v>
      </c>
    </row>
    <row r="14" spans="1:31">
      <c r="A14" s="30">
        <v>36982</v>
      </c>
      <c r="B14" s="3"/>
      <c r="C14" s="6">
        <v>6</v>
      </c>
      <c r="D14" s="29">
        <f t="shared" si="0"/>
        <v>12105</v>
      </c>
      <c r="E14" s="29">
        <f t="shared" si="6"/>
        <v>72630</v>
      </c>
      <c r="F14" s="29">
        <f t="shared" si="1"/>
        <v>-2106302</v>
      </c>
      <c r="G14" s="34">
        <f>+Inputs!$D$2</f>
        <v>0.3795</v>
      </c>
      <c r="H14" s="2"/>
      <c r="I14" s="27">
        <f t="shared" si="7"/>
        <v>2178932</v>
      </c>
      <c r="J14" s="27"/>
      <c r="K14" s="27">
        <f t="shared" si="2"/>
        <v>12105</v>
      </c>
      <c r="L14" s="27">
        <f t="shared" si="8"/>
        <v>72630</v>
      </c>
      <c r="M14" s="27">
        <f t="shared" si="3"/>
        <v>4593.8474999999999</v>
      </c>
      <c r="N14" s="27">
        <f t="shared" si="4"/>
        <v>4593.8474999999999</v>
      </c>
      <c r="O14" s="27">
        <f t="shared" si="9"/>
        <v>-799341.60899999982</v>
      </c>
      <c r="P14" s="27">
        <f t="shared" si="10"/>
        <v>799341.60899999982</v>
      </c>
      <c r="Q14" s="38">
        <f>VLOOKUP(Q8,A36:P215,12)</f>
        <v>1331550</v>
      </c>
      <c r="R14" s="38">
        <f>VLOOKUP(R8,A36:P215,12)</f>
        <v>1476810</v>
      </c>
      <c r="S14" s="38">
        <f>+R14-Q14</f>
        <v>145260</v>
      </c>
      <c r="T14" s="37" t="s">
        <v>93</v>
      </c>
    </row>
    <row r="15" spans="1:31">
      <c r="A15" s="31">
        <v>37012</v>
      </c>
      <c r="B15" s="3"/>
      <c r="C15" s="6">
        <v>7</v>
      </c>
      <c r="D15" s="29">
        <f t="shared" si="0"/>
        <v>12105</v>
      </c>
      <c r="E15" s="29">
        <f t="shared" si="6"/>
        <v>84735</v>
      </c>
      <c r="F15" s="29">
        <f t="shared" si="1"/>
        <v>-2094197</v>
      </c>
      <c r="G15" s="34">
        <f>+Inputs!$D$2</f>
        <v>0.3795</v>
      </c>
      <c r="H15" s="2"/>
      <c r="I15" s="27">
        <f t="shared" si="7"/>
        <v>2178932</v>
      </c>
      <c r="J15" s="27"/>
      <c r="K15" s="27">
        <f t="shared" si="2"/>
        <v>12105</v>
      </c>
      <c r="L15" s="27">
        <f t="shared" si="8"/>
        <v>84735</v>
      </c>
      <c r="M15" s="27">
        <f t="shared" si="3"/>
        <v>4593.8474999999999</v>
      </c>
      <c r="N15" s="27">
        <f t="shared" si="4"/>
        <v>4593.8474999999999</v>
      </c>
      <c r="O15" s="27">
        <f t="shared" si="9"/>
        <v>-794747.76149999979</v>
      </c>
      <c r="P15" s="27">
        <f t="shared" si="10"/>
        <v>794747.76149999979</v>
      </c>
    </row>
    <row r="16" spans="1:31">
      <c r="A16" s="30">
        <v>37043</v>
      </c>
      <c r="B16" s="3"/>
      <c r="C16" s="6">
        <v>8</v>
      </c>
      <c r="D16" s="29">
        <f t="shared" si="0"/>
        <v>12105</v>
      </c>
      <c r="E16" s="29">
        <f t="shared" si="6"/>
        <v>96840</v>
      </c>
      <c r="F16" s="29">
        <f t="shared" si="1"/>
        <v>-2082092</v>
      </c>
      <c r="G16" s="34">
        <f>+Inputs!$D$2</f>
        <v>0.3795</v>
      </c>
      <c r="H16" s="2"/>
      <c r="I16" s="27">
        <f t="shared" si="7"/>
        <v>2178932</v>
      </c>
      <c r="J16" s="27"/>
      <c r="K16" s="27">
        <f t="shared" si="2"/>
        <v>12105</v>
      </c>
      <c r="L16" s="27">
        <f t="shared" si="8"/>
        <v>96840</v>
      </c>
      <c r="M16" s="27">
        <f t="shared" si="3"/>
        <v>4593.8474999999999</v>
      </c>
      <c r="N16" s="27">
        <f t="shared" si="4"/>
        <v>4593.8474999999999</v>
      </c>
      <c r="O16" s="27">
        <f t="shared" si="9"/>
        <v>-790153.91399999976</v>
      </c>
      <c r="P16" s="27">
        <f t="shared" si="10"/>
        <v>790153.91399999976</v>
      </c>
      <c r="Q16" s="4"/>
      <c r="R16" s="4"/>
      <c r="S16" s="4"/>
    </row>
    <row r="17" spans="1:19">
      <c r="A17" s="31">
        <v>37073</v>
      </c>
      <c r="B17" s="3"/>
      <c r="C17" s="6">
        <v>9</v>
      </c>
      <c r="D17" s="29">
        <f t="shared" si="0"/>
        <v>12105</v>
      </c>
      <c r="E17" s="29">
        <f t="shared" si="6"/>
        <v>108945</v>
      </c>
      <c r="F17" s="29">
        <f t="shared" si="1"/>
        <v>-2069987</v>
      </c>
      <c r="G17" s="34">
        <f>+Inputs!$D$2</f>
        <v>0.3795</v>
      </c>
      <c r="H17" s="2"/>
      <c r="I17" s="27">
        <f t="shared" si="7"/>
        <v>2178932</v>
      </c>
      <c r="J17" s="27"/>
      <c r="K17" s="27">
        <f t="shared" si="2"/>
        <v>12105</v>
      </c>
      <c r="L17" s="27">
        <f t="shared" si="8"/>
        <v>108945</v>
      </c>
      <c r="M17" s="27">
        <f t="shared" si="3"/>
        <v>4593.8474999999999</v>
      </c>
      <c r="N17" s="27">
        <f t="shared" si="4"/>
        <v>4593.8474999999999</v>
      </c>
      <c r="O17" s="27">
        <f t="shared" si="9"/>
        <v>-785560.06649999972</v>
      </c>
      <c r="P17" s="27">
        <f t="shared" si="10"/>
        <v>785560.06649999972</v>
      </c>
      <c r="Q17" s="4"/>
      <c r="R17" s="4"/>
      <c r="S17" s="4"/>
    </row>
    <row r="18" spans="1:19">
      <c r="A18" s="30">
        <v>37104</v>
      </c>
      <c r="B18" s="3"/>
      <c r="C18" s="6">
        <v>10</v>
      </c>
      <c r="D18" s="29">
        <f t="shared" si="0"/>
        <v>12105</v>
      </c>
      <c r="E18" s="29">
        <f t="shared" si="6"/>
        <v>121050</v>
      </c>
      <c r="F18" s="29">
        <f t="shared" si="1"/>
        <v>-2057882</v>
      </c>
      <c r="G18" s="34">
        <f>+Inputs!$D$2</f>
        <v>0.3795</v>
      </c>
      <c r="H18" s="2"/>
      <c r="I18" s="27">
        <f t="shared" si="7"/>
        <v>2178932</v>
      </c>
      <c r="J18" s="27"/>
      <c r="K18" s="27">
        <f t="shared" si="2"/>
        <v>12105</v>
      </c>
      <c r="L18" s="27">
        <f t="shared" si="8"/>
        <v>121050</v>
      </c>
      <c r="M18" s="27">
        <f t="shared" si="3"/>
        <v>4593.8474999999999</v>
      </c>
      <c r="N18" s="27">
        <f t="shared" si="4"/>
        <v>4593.8474999999999</v>
      </c>
      <c r="O18" s="27">
        <f t="shared" si="9"/>
        <v>-780966.21899999969</v>
      </c>
      <c r="P18" s="27">
        <f t="shared" si="10"/>
        <v>780966.21899999969</v>
      </c>
      <c r="Q18" s="4"/>
      <c r="R18" s="4"/>
      <c r="S18" s="4"/>
    </row>
    <row r="19" spans="1:19">
      <c r="A19" s="31">
        <v>37135</v>
      </c>
      <c r="B19" s="3"/>
      <c r="C19" s="6">
        <v>11</v>
      </c>
      <c r="D19" s="29">
        <f t="shared" si="0"/>
        <v>12105</v>
      </c>
      <c r="E19" s="29">
        <f t="shared" si="6"/>
        <v>133155</v>
      </c>
      <c r="F19" s="29">
        <f t="shared" si="1"/>
        <v>-2045777</v>
      </c>
      <c r="G19" s="34">
        <f>+Inputs!$D$2</f>
        <v>0.3795</v>
      </c>
      <c r="H19" s="2"/>
      <c r="I19" s="27">
        <f t="shared" si="7"/>
        <v>2178932</v>
      </c>
      <c r="J19" s="27"/>
      <c r="K19" s="27">
        <f t="shared" si="2"/>
        <v>12105</v>
      </c>
      <c r="L19" s="27">
        <f t="shared" si="8"/>
        <v>133155</v>
      </c>
      <c r="M19" s="27">
        <f t="shared" si="3"/>
        <v>4593.8474999999999</v>
      </c>
      <c r="N19" s="27">
        <f t="shared" si="4"/>
        <v>4593.8474999999999</v>
      </c>
      <c r="O19" s="27">
        <f t="shared" si="9"/>
        <v>-776372.37149999966</v>
      </c>
      <c r="P19" s="27">
        <f t="shared" si="10"/>
        <v>776372.37149999966</v>
      </c>
      <c r="Q19" s="4"/>
      <c r="R19" s="4"/>
      <c r="S19" s="4"/>
    </row>
    <row r="20" spans="1:19">
      <c r="A20" s="30">
        <v>37165</v>
      </c>
      <c r="B20" s="3"/>
      <c r="C20" s="6">
        <v>12</v>
      </c>
      <c r="D20" s="29">
        <f t="shared" si="0"/>
        <v>12105</v>
      </c>
      <c r="E20" s="29">
        <f t="shared" si="6"/>
        <v>145260</v>
      </c>
      <c r="F20" s="29">
        <f t="shared" si="1"/>
        <v>-2033672</v>
      </c>
      <c r="G20" s="34">
        <f>+Inputs!$D$2</f>
        <v>0.3795</v>
      </c>
      <c r="H20" s="2"/>
      <c r="I20" s="27">
        <f t="shared" si="7"/>
        <v>2178932</v>
      </c>
      <c r="J20" s="27"/>
      <c r="K20" s="27">
        <f t="shared" si="2"/>
        <v>12105</v>
      </c>
      <c r="L20" s="27">
        <f t="shared" si="8"/>
        <v>145260</v>
      </c>
      <c r="M20" s="27">
        <f t="shared" si="3"/>
        <v>4593.8474999999999</v>
      </c>
      <c r="N20" s="27">
        <f t="shared" si="4"/>
        <v>4593.8474999999999</v>
      </c>
      <c r="O20" s="27">
        <f t="shared" si="9"/>
        <v>-771778.52399999963</v>
      </c>
      <c r="P20" s="27">
        <f t="shared" si="10"/>
        <v>771778.52399999963</v>
      </c>
      <c r="Q20" s="4"/>
      <c r="R20" s="4"/>
      <c r="S20" s="4"/>
    </row>
    <row r="21" spans="1:19">
      <c r="A21" s="31">
        <v>37196</v>
      </c>
      <c r="B21" s="3"/>
      <c r="C21" s="6">
        <v>13</v>
      </c>
      <c r="D21" s="29">
        <f t="shared" si="0"/>
        <v>12105</v>
      </c>
      <c r="E21" s="29">
        <f t="shared" si="6"/>
        <v>157365</v>
      </c>
      <c r="F21" s="29">
        <f t="shared" si="1"/>
        <v>-2021567</v>
      </c>
      <c r="G21" s="34">
        <f>+Inputs!$D$2</f>
        <v>0.3795</v>
      </c>
      <c r="H21" s="2"/>
      <c r="I21" s="27">
        <f t="shared" si="7"/>
        <v>2178932</v>
      </c>
      <c r="J21" s="27"/>
      <c r="K21" s="27">
        <f t="shared" si="2"/>
        <v>12105</v>
      </c>
      <c r="L21" s="27">
        <f t="shared" si="8"/>
        <v>157365</v>
      </c>
      <c r="M21" s="27">
        <f t="shared" si="3"/>
        <v>4593.8474999999999</v>
      </c>
      <c r="N21" s="27">
        <f t="shared" si="4"/>
        <v>4593.8474999999999</v>
      </c>
      <c r="O21" s="27">
        <f t="shared" si="9"/>
        <v>-767184.67649999959</v>
      </c>
      <c r="P21" s="27">
        <f t="shared" si="10"/>
        <v>767184.67649999959</v>
      </c>
      <c r="Q21" s="4"/>
      <c r="R21" s="4"/>
      <c r="S21" s="4"/>
    </row>
    <row r="22" spans="1:19">
      <c r="A22" s="30">
        <v>37226</v>
      </c>
      <c r="B22" s="3"/>
      <c r="C22" s="6">
        <v>14</v>
      </c>
      <c r="D22" s="29">
        <f t="shared" si="0"/>
        <v>12105</v>
      </c>
      <c r="E22" s="29">
        <f t="shared" si="6"/>
        <v>169470</v>
      </c>
      <c r="F22" s="29">
        <f t="shared" si="1"/>
        <v>-2009462</v>
      </c>
      <c r="G22" s="34">
        <f>+Inputs!$D$2</f>
        <v>0.3795</v>
      </c>
      <c r="H22" s="2"/>
      <c r="I22" s="27">
        <f t="shared" si="7"/>
        <v>2178932</v>
      </c>
      <c r="J22" s="27"/>
      <c r="K22" s="27">
        <f t="shared" si="2"/>
        <v>12105</v>
      </c>
      <c r="L22" s="27">
        <f t="shared" si="8"/>
        <v>169470</v>
      </c>
      <c r="M22" s="27">
        <f t="shared" si="3"/>
        <v>4593.8474999999999</v>
      </c>
      <c r="N22" s="27">
        <f t="shared" si="4"/>
        <v>4593.8474999999999</v>
      </c>
      <c r="O22" s="27">
        <f t="shared" si="9"/>
        <v>-762590.82899999956</v>
      </c>
      <c r="P22" s="27">
        <f t="shared" si="10"/>
        <v>762590.82899999956</v>
      </c>
      <c r="Q22" s="4"/>
      <c r="R22" s="4"/>
      <c r="S22" s="4"/>
    </row>
    <row r="23" spans="1:19">
      <c r="A23" s="31">
        <v>37257</v>
      </c>
      <c r="B23" s="3"/>
      <c r="C23" s="6">
        <v>15</v>
      </c>
      <c r="D23" s="29">
        <f t="shared" si="0"/>
        <v>12105</v>
      </c>
      <c r="E23" s="29">
        <f t="shared" si="6"/>
        <v>181575</v>
      </c>
      <c r="F23" s="29">
        <f t="shared" si="1"/>
        <v>-1997357</v>
      </c>
      <c r="G23" s="34">
        <f>+Inputs!$D$2</f>
        <v>0.3795</v>
      </c>
      <c r="H23" s="2"/>
      <c r="I23" s="27">
        <f t="shared" si="7"/>
        <v>2178932</v>
      </c>
      <c r="J23" s="27"/>
      <c r="K23" s="27">
        <f t="shared" si="2"/>
        <v>12105</v>
      </c>
      <c r="L23" s="27">
        <f t="shared" si="8"/>
        <v>181575</v>
      </c>
      <c r="M23" s="27">
        <f t="shared" si="3"/>
        <v>4593.8474999999999</v>
      </c>
      <c r="N23" s="27">
        <f t="shared" si="4"/>
        <v>4593.8474999999999</v>
      </c>
      <c r="O23" s="27">
        <f t="shared" si="9"/>
        <v>-757996.98149999953</v>
      </c>
      <c r="P23" s="27">
        <f t="shared" si="10"/>
        <v>757996.98149999953</v>
      </c>
      <c r="Q23" s="4"/>
      <c r="R23" s="4"/>
      <c r="S23" s="4"/>
    </row>
    <row r="24" spans="1:19">
      <c r="A24" s="30">
        <v>37288</v>
      </c>
      <c r="B24" s="3"/>
      <c r="C24" s="6">
        <v>16</v>
      </c>
      <c r="D24" s="29">
        <f t="shared" si="0"/>
        <v>12105</v>
      </c>
      <c r="E24" s="29">
        <f t="shared" si="6"/>
        <v>193680</v>
      </c>
      <c r="F24" s="29">
        <f t="shared" si="1"/>
        <v>-1985252</v>
      </c>
      <c r="G24" s="34">
        <f>+Inputs!$D$2</f>
        <v>0.3795</v>
      </c>
      <c r="H24" s="2"/>
      <c r="I24" s="27">
        <f t="shared" si="7"/>
        <v>2178932</v>
      </c>
      <c r="J24" s="27"/>
      <c r="K24" s="27">
        <f t="shared" si="2"/>
        <v>12105</v>
      </c>
      <c r="L24" s="27">
        <f t="shared" si="8"/>
        <v>193680</v>
      </c>
      <c r="M24" s="27">
        <f t="shared" si="3"/>
        <v>4593.8474999999999</v>
      </c>
      <c r="N24" s="27">
        <f t="shared" si="4"/>
        <v>4593.8474999999999</v>
      </c>
      <c r="O24" s="27">
        <f t="shared" si="9"/>
        <v>-753403.1339999995</v>
      </c>
      <c r="P24" s="27">
        <f t="shared" si="10"/>
        <v>753403.1339999995</v>
      </c>
      <c r="Q24" s="4"/>
      <c r="R24" s="4"/>
      <c r="S24" s="4"/>
    </row>
    <row r="25" spans="1:19">
      <c r="A25" s="31">
        <v>37316</v>
      </c>
      <c r="B25" s="3"/>
      <c r="C25" s="6">
        <v>17</v>
      </c>
      <c r="D25" s="29">
        <f t="shared" si="0"/>
        <v>12105</v>
      </c>
      <c r="E25" s="29">
        <f t="shared" si="6"/>
        <v>205785</v>
      </c>
      <c r="F25" s="29">
        <f t="shared" si="1"/>
        <v>-1973147</v>
      </c>
      <c r="G25" s="34">
        <f>+Inputs!$D$2</f>
        <v>0.3795</v>
      </c>
      <c r="H25" s="2"/>
      <c r="I25" s="27">
        <f t="shared" si="7"/>
        <v>2178932</v>
      </c>
      <c r="J25" s="27"/>
      <c r="K25" s="27">
        <f t="shared" si="2"/>
        <v>12105</v>
      </c>
      <c r="L25" s="27">
        <f t="shared" si="8"/>
        <v>205785</v>
      </c>
      <c r="M25" s="27">
        <f t="shared" si="3"/>
        <v>4593.8474999999999</v>
      </c>
      <c r="N25" s="27">
        <f t="shared" si="4"/>
        <v>4593.8474999999999</v>
      </c>
      <c r="O25" s="27">
        <f t="shared" si="9"/>
        <v>-748809.28649999946</v>
      </c>
      <c r="P25" s="27">
        <f t="shared" si="10"/>
        <v>748809.28649999946</v>
      </c>
      <c r="Q25" s="4"/>
      <c r="R25" s="4"/>
      <c r="S25" s="4"/>
    </row>
    <row r="26" spans="1:19">
      <c r="A26" s="30">
        <v>37347</v>
      </c>
      <c r="B26" s="3"/>
      <c r="C26" s="6">
        <v>18</v>
      </c>
      <c r="D26" s="29">
        <f t="shared" si="0"/>
        <v>12105</v>
      </c>
      <c r="E26" s="29">
        <f t="shared" si="6"/>
        <v>217890</v>
      </c>
      <c r="F26" s="29">
        <f t="shared" si="1"/>
        <v>-1961042</v>
      </c>
      <c r="G26" s="34">
        <f>+Inputs!$D$2</f>
        <v>0.3795</v>
      </c>
      <c r="H26" s="2"/>
      <c r="I26" s="27">
        <f t="shared" si="7"/>
        <v>2178932</v>
      </c>
      <c r="J26" s="27"/>
      <c r="K26" s="27">
        <f t="shared" si="2"/>
        <v>12105</v>
      </c>
      <c r="L26" s="27">
        <f t="shared" si="8"/>
        <v>217890</v>
      </c>
      <c r="M26" s="27">
        <f t="shared" si="3"/>
        <v>4593.8474999999999</v>
      </c>
      <c r="N26" s="27">
        <f t="shared" si="4"/>
        <v>4593.8474999999999</v>
      </c>
      <c r="O26" s="27">
        <f t="shared" si="9"/>
        <v>-744215.43899999943</v>
      </c>
      <c r="P26" s="27">
        <f t="shared" si="10"/>
        <v>744215.43899999943</v>
      </c>
      <c r="Q26" s="4"/>
      <c r="R26" s="4"/>
      <c r="S26" s="4"/>
    </row>
    <row r="27" spans="1:19">
      <c r="A27" s="31">
        <v>37377</v>
      </c>
      <c r="B27" s="3"/>
      <c r="C27" s="6">
        <v>19</v>
      </c>
      <c r="D27" s="29">
        <f t="shared" si="0"/>
        <v>12105</v>
      </c>
      <c r="E27" s="29">
        <f t="shared" si="6"/>
        <v>229995</v>
      </c>
      <c r="F27" s="29">
        <f t="shared" si="1"/>
        <v>-1948937</v>
      </c>
      <c r="G27" s="34">
        <f>+Inputs!$D$2</f>
        <v>0.3795</v>
      </c>
      <c r="H27" s="2"/>
      <c r="I27" s="27">
        <f t="shared" si="7"/>
        <v>2178932</v>
      </c>
      <c r="J27" s="27"/>
      <c r="K27" s="27">
        <f t="shared" si="2"/>
        <v>12105</v>
      </c>
      <c r="L27" s="27">
        <f t="shared" si="8"/>
        <v>229995</v>
      </c>
      <c r="M27" s="27">
        <f t="shared" si="3"/>
        <v>4593.8474999999999</v>
      </c>
      <c r="N27" s="27">
        <f t="shared" si="4"/>
        <v>4593.8474999999999</v>
      </c>
      <c r="O27" s="27">
        <f t="shared" si="9"/>
        <v>-739621.5914999994</v>
      </c>
      <c r="P27" s="27">
        <f t="shared" si="10"/>
        <v>739621.5914999994</v>
      </c>
      <c r="Q27" s="4"/>
      <c r="R27" s="4"/>
      <c r="S27" s="4"/>
    </row>
    <row r="28" spans="1:19">
      <c r="A28" s="30">
        <v>37408</v>
      </c>
      <c r="B28" s="3"/>
      <c r="C28" s="6">
        <v>20</v>
      </c>
      <c r="D28" s="29">
        <f t="shared" si="0"/>
        <v>12105</v>
      </c>
      <c r="E28" s="29">
        <f t="shared" si="6"/>
        <v>242100</v>
      </c>
      <c r="F28" s="29">
        <f t="shared" si="1"/>
        <v>-1936832</v>
      </c>
      <c r="G28" s="34">
        <f>+Inputs!$D$2</f>
        <v>0.3795</v>
      </c>
      <c r="H28" s="2"/>
      <c r="I28" s="27">
        <f t="shared" si="7"/>
        <v>2178932</v>
      </c>
      <c r="J28" s="27"/>
      <c r="K28" s="27">
        <f t="shared" si="2"/>
        <v>12105</v>
      </c>
      <c r="L28" s="27">
        <f t="shared" si="8"/>
        <v>242100</v>
      </c>
      <c r="M28" s="27">
        <f t="shared" si="3"/>
        <v>4593.8474999999999</v>
      </c>
      <c r="N28" s="27">
        <f t="shared" si="4"/>
        <v>4593.8474999999999</v>
      </c>
      <c r="O28" s="27">
        <f t="shared" si="9"/>
        <v>-735027.74399999937</v>
      </c>
      <c r="P28" s="27">
        <f t="shared" si="10"/>
        <v>735027.74399999937</v>
      </c>
      <c r="Q28" s="4"/>
      <c r="R28" s="4"/>
      <c r="S28" s="4"/>
    </row>
    <row r="29" spans="1:19">
      <c r="A29" s="31">
        <v>37438</v>
      </c>
      <c r="B29" s="3"/>
      <c r="C29" s="6">
        <v>21</v>
      </c>
      <c r="D29" s="29">
        <f t="shared" si="0"/>
        <v>12105</v>
      </c>
      <c r="E29" s="29">
        <f t="shared" si="6"/>
        <v>254205</v>
      </c>
      <c r="F29" s="29">
        <f t="shared" si="1"/>
        <v>-1924727</v>
      </c>
      <c r="G29" s="34">
        <f>+Inputs!$D$2</f>
        <v>0.3795</v>
      </c>
      <c r="H29" s="2"/>
      <c r="I29" s="27">
        <f t="shared" si="7"/>
        <v>2178932</v>
      </c>
      <c r="J29" s="27"/>
      <c r="K29" s="27">
        <f t="shared" si="2"/>
        <v>12105</v>
      </c>
      <c r="L29" s="27">
        <f t="shared" si="8"/>
        <v>254205</v>
      </c>
      <c r="M29" s="27">
        <f t="shared" si="3"/>
        <v>4593.8474999999999</v>
      </c>
      <c r="N29" s="27">
        <f t="shared" si="4"/>
        <v>4593.8474999999999</v>
      </c>
      <c r="O29" s="27">
        <f t="shared" si="9"/>
        <v>-730433.89649999933</v>
      </c>
      <c r="P29" s="27">
        <f t="shared" si="10"/>
        <v>730433.89649999933</v>
      </c>
      <c r="Q29" s="4"/>
      <c r="R29" s="4"/>
      <c r="S29" s="4"/>
    </row>
    <row r="30" spans="1:19">
      <c r="A30" s="30">
        <v>37469</v>
      </c>
      <c r="B30" s="3"/>
      <c r="C30" s="6">
        <v>22</v>
      </c>
      <c r="D30" s="29">
        <f t="shared" si="0"/>
        <v>12105</v>
      </c>
      <c r="E30" s="29">
        <f t="shared" si="6"/>
        <v>266310</v>
      </c>
      <c r="F30" s="29">
        <f t="shared" si="1"/>
        <v>-1912622</v>
      </c>
      <c r="G30" s="34">
        <f>+Inputs!$D$2</f>
        <v>0.3795</v>
      </c>
      <c r="H30" s="2"/>
      <c r="I30" s="27">
        <f t="shared" si="7"/>
        <v>2178932</v>
      </c>
      <c r="J30" s="27"/>
      <c r="K30" s="27">
        <f t="shared" si="2"/>
        <v>12105</v>
      </c>
      <c r="L30" s="27">
        <f t="shared" si="8"/>
        <v>266310</v>
      </c>
      <c r="M30" s="27">
        <f t="shared" si="3"/>
        <v>4593.8474999999999</v>
      </c>
      <c r="N30" s="27">
        <f t="shared" si="4"/>
        <v>4593.8474999999999</v>
      </c>
      <c r="O30" s="27">
        <f t="shared" si="9"/>
        <v>-725840.0489999993</v>
      </c>
      <c r="P30" s="27">
        <f t="shared" si="10"/>
        <v>725840.0489999993</v>
      </c>
      <c r="Q30" s="125"/>
    </row>
    <row r="31" spans="1:19">
      <c r="A31" s="31">
        <v>37500</v>
      </c>
      <c r="B31" s="3"/>
      <c r="C31" s="6">
        <v>23</v>
      </c>
      <c r="D31" s="29">
        <f t="shared" si="0"/>
        <v>12105</v>
      </c>
      <c r="E31" s="29">
        <f t="shared" si="6"/>
        <v>278415</v>
      </c>
      <c r="F31" s="29">
        <f t="shared" si="1"/>
        <v>-1900517</v>
      </c>
      <c r="G31" s="34">
        <f>+Inputs!$D$2</f>
        <v>0.3795</v>
      </c>
      <c r="H31" s="2"/>
      <c r="I31" s="27">
        <f t="shared" si="7"/>
        <v>2178932</v>
      </c>
      <c r="J31" s="27"/>
      <c r="K31" s="27">
        <f t="shared" si="2"/>
        <v>12105</v>
      </c>
      <c r="L31" s="27">
        <f t="shared" si="8"/>
        <v>278415</v>
      </c>
      <c r="M31" s="27">
        <f t="shared" si="3"/>
        <v>4593.8474999999999</v>
      </c>
      <c r="N31" s="27">
        <f t="shared" si="4"/>
        <v>4593.8474999999999</v>
      </c>
      <c r="O31" s="27">
        <f t="shared" si="9"/>
        <v>-721246.20149999927</v>
      </c>
      <c r="P31" s="27">
        <f t="shared" si="10"/>
        <v>721246.20149999927</v>
      </c>
      <c r="Q31" s="125"/>
    </row>
    <row r="32" spans="1:19">
      <c r="A32" s="30">
        <v>37530</v>
      </c>
      <c r="B32" s="3"/>
      <c r="C32" s="6">
        <v>24</v>
      </c>
      <c r="D32" s="29">
        <f t="shared" si="0"/>
        <v>12105</v>
      </c>
      <c r="E32" s="29">
        <f t="shared" si="6"/>
        <v>290520</v>
      </c>
      <c r="F32" s="29">
        <f t="shared" si="1"/>
        <v>-1888412</v>
      </c>
      <c r="G32" s="34">
        <f>+Inputs!$D$2</f>
        <v>0.3795</v>
      </c>
      <c r="H32" s="2"/>
      <c r="I32" s="27">
        <f t="shared" si="7"/>
        <v>2178932</v>
      </c>
      <c r="J32" s="27"/>
      <c r="K32" s="27">
        <f t="shared" si="2"/>
        <v>12105</v>
      </c>
      <c r="L32" s="27">
        <f t="shared" si="8"/>
        <v>290520</v>
      </c>
      <c r="M32" s="27">
        <f t="shared" si="3"/>
        <v>4593.8474999999999</v>
      </c>
      <c r="N32" s="27">
        <f t="shared" si="4"/>
        <v>4593.8474999999999</v>
      </c>
      <c r="O32" s="27">
        <f t="shared" si="9"/>
        <v>-716652.35399999924</v>
      </c>
      <c r="P32" s="27">
        <f t="shared" si="10"/>
        <v>716652.35399999924</v>
      </c>
      <c r="Q32" s="125"/>
    </row>
    <row r="33" spans="1:21">
      <c r="A33" s="31">
        <v>37561</v>
      </c>
      <c r="B33" s="3"/>
      <c r="C33" s="6">
        <v>25</v>
      </c>
      <c r="D33" s="29">
        <f t="shared" si="0"/>
        <v>12105</v>
      </c>
      <c r="E33" s="29">
        <f t="shared" si="6"/>
        <v>302625</v>
      </c>
      <c r="F33" s="29">
        <f t="shared" si="1"/>
        <v>-1876307</v>
      </c>
      <c r="G33" s="34">
        <f>+Inputs!$D$2</f>
        <v>0.3795</v>
      </c>
      <c r="H33" s="2"/>
      <c r="I33" s="27">
        <f t="shared" si="7"/>
        <v>2178932</v>
      </c>
      <c r="J33" s="27"/>
      <c r="K33" s="27">
        <f t="shared" si="2"/>
        <v>12105</v>
      </c>
      <c r="L33" s="27">
        <f t="shared" si="8"/>
        <v>302625</v>
      </c>
      <c r="M33" s="27">
        <f t="shared" si="3"/>
        <v>4593.8474999999999</v>
      </c>
      <c r="N33" s="27">
        <f t="shared" si="4"/>
        <v>4593.8474999999999</v>
      </c>
      <c r="O33" s="27">
        <f t="shared" si="9"/>
        <v>-712058.5064999992</v>
      </c>
      <c r="P33" s="27">
        <f t="shared" si="10"/>
        <v>712058.5064999992</v>
      </c>
      <c r="Q33" s="125"/>
    </row>
    <row r="34" spans="1:21">
      <c r="A34" s="30">
        <v>37591</v>
      </c>
      <c r="B34" s="3"/>
      <c r="C34" s="6">
        <v>26</v>
      </c>
      <c r="D34" s="29">
        <f t="shared" si="0"/>
        <v>12105</v>
      </c>
      <c r="E34" s="29">
        <f t="shared" si="6"/>
        <v>314730</v>
      </c>
      <c r="F34" s="29">
        <f t="shared" si="1"/>
        <v>-1864202</v>
      </c>
      <c r="G34" s="34">
        <f>+Inputs!$D$2</f>
        <v>0.3795</v>
      </c>
      <c r="H34" s="2"/>
      <c r="I34" s="27">
        <f t="shared" si="7"/>
        <v>2178932</v>
      </c>
      <c r="J34" s="27"/>
      <c r="K34" s="27">
        <f t="shared" si="2"/>
        <v>12105</v>
      </c>
      <c r="L34" s="27">
        <f t="shared" si="8"/>
        <v>314730</v>
      </c>
      <c r="M34" s="27">
        <f t="shared" si="3"/>
        <v>4593.8474999999999</v>
      </c>
      <c r="N34" s="27">
        <f t="shared" si="4"/>
        <v>4593.8474999999999</v>
      </c>
      <c r="O34" s="27">
        <f t="shared" si="9"/>
        <v>-707464.65899999917</v>
      </c>
      <c r="P34" s="27">
        <f t="shared" si="10"/>
        <v>707464.65899999917</v>
      </c>
      <c r="Q34" s="125"/>
    </row>
    <row r="35" spans="1:21">
      <c r="A35" s="31">
        <v>37622</v>
      </c>
      <c r="B35" s="3"/>
      <c r="C35" s="6">
        <v>27</v>
      </c>
      <c r="D35" s="29">
        <f t="shared" si="0"/>
        <v>12105</v>
      </c>
      <c r="E35" s="29">
        <f t="shared" si="6"/>
        <v>326835</v>
      </c>
      <c r="F35" s="29">
        <f t="shared" si="1"/>
        <v>-1852097</v>
      </c>
      <c r="G35" s="34">
        <f>+Inputs!$D$2</f>
        <v>0.3795</v>
      </c>
      <c r="H35" s="2"/>
      <c r="I35" s="27">
        <f t="shared" si="7"/>
        <v>2178932</v>
      </c>
      <c r="J35" s="27"/>
      <c r="K35" s="27">
        <f t="shared" si="2"/>
        <v>12105</v>
      </c>
      <c r="L35" s="27">
        <f t="shared" si="8"/>
        <v>326835</v>
      </c>
      <c r="M35" s="27">
        <f t="shared" si="3"/>
        <v>4593.8474999999999</v>
      </c>
      <c r="N35" s="27">
        <f t="shared" si="4"/>
        <v>4593.8474999999999</v>
      </c>
      <c r="O35" s="27">
        <f t="shared" si="9"/>
        <v>-702870.81149999914</v>
      </c>
      <c r="P35" s="27">
        <f t="shared" si="10"/>
        <v>702870.81149999914</v>
      </c>
    </row>
    <row r="36" spans="1:21">
      <c r="A36" s="30">
        <v>37653</v>
      </c>
      <c r="B36" s="3"/>
      <c r="C36" s="6">
        <v>28</v>
      </c>
      <c r="D36" s="29">
        <f t="shared" si="0"/>
        <v>12105</v>
      </c>
      <c r="E36" s="29">
        <f t="shared" si="6"/>
        <v>338940</v>
      </c>
      <c r="F36" s="29">
        <f t="shared" si="1"/>
        <v>-1839992</v>
      </c>
      <c r="G36" s="34">
        <f>+Inputs!$D$2</f>
        <v>0.3795</v>
      </c>
      <c r="H36" s="2"/>
      <c r="I36" s="27">
        <f t="shared" si="7"/>
        <v>2178932</v>
      </c>
      <c r="J36" s="27"/>
      <c r="K36" s="27">
        <f t="shared" si="2"/>
        <v>12105</v>
      </c>
      <c r="L36" s="27">
        <f t="shared" si="8"/>
        <v>338940</v>
      </c>
      <c r="M36" s="27">
        <f t="shared" si="3"/>
        <v>4593.8474999999999</v>
      </c>
      <c r="N36" s="27">
        <f t="shared" si="4"/>
        <v>4593.8474999999999</v>
      </c>
      <c r="O36" s="27">
        <f t="shared" si="9"/>
        <v>-698276.9639999991</v>
      </c>
      <c r="P36" s="27">
        <f t="shared" si="10"/>
        <v>698276.9639999991</v>
      </c>
    </row>
    <row r="37" spans="1:21">
      <c r="A37" s="31">
        <v>37681</v>
      </c>
      <c r="B37" s="3"/>
      <c r="C37" s="6">
        <v>29</v>
      </c>
      <c r="D37" s="29">
        <f t="shared" si="0"/>
        <v>12105</v>
      </c>
      <c r="E37" s="29">
        <f t="shared" si="6"/>
        <v>351045</v>
      </c>
      <c r="F37" s="29">
        <f t="shared" si="1"/>
        <v>-1827887</v>
      </c>
      <c r="G37" s="34">
        <f>+Inputs!$D$2</f>
        <v>0.3795</v>
      </c>
      <c r="H37" s="2"/>
      <c r="I37" s="27">
        <f t="shared" si="7"/>
        <v>2178932</v>
      </c>
      <c r="J37" s="27"/>
      <c r="K37" s="27">
        <f t="shared" si="2"/>
        <v>12105</v>
      </c>
      <c r="L37" s="27">
        <f t="shared" si="8"/>
        <v>351045</v>
      </c>
      <c r="M37" s="27">
        <f t="shared" si="3"/>
        <v>4593.8474999999999</v>
      </c>
      <c r="N37" s="27">
        <f t="shared" si="4"/>
        <v>4593.8474999999999</v>
      </c>
      <c r="O37" s="27">
        <f t="shared" si="9"/>
        <v>-693683.11649999907</v>
      </c>
      <c r="P37" s="27">
        <f t="shared" si="10"/>
        <v>693683.11649999907</v>
      </c>
    </row>
    <row r="38" spans="1:21">
      <c r="A38" s="30">
        <v>37712</v>
      </c>
      <c r="B38" s="3"/>
      <c r="C38" s="6">
        <v>30</v>
      </c>
      <c r="D38" s="29">
        <f t="shared" si="0"/>
        <v>12105</v>
      </c>
      <c r="E38" s="29">
        <f t="shared" si="6"/>
        <v>363150</v>
      </c>
      <c r="F38" s="29">
        <f t="shared" si="1"/>
        <v>-1815782</v>
      </c>
      <c r="G38" s="34">
        <f>+Inputs!$D$2</f>
        <v>0.3795</v>
      </c>
      <c r="H38" s="2"/>
      <c r="I38" s="27">
        <f t="shared" si="7"/>
        <v>2178932</v>
      </c>
      <c r="J38" s="27"/>
      <c r="K38" s="27">
        <f t="shared" si="2"/>
        <v>12105</v>
      </c>
      <c r="L38" s="27">
        <f t="shared" si="8"/>
        <v>363150</v>
      </c>
      <c r="M38" s="27">
        <f t="shared" si="3"/>
        <v>4593.8474999999999</v>
      </c>
      <c r="N38" s="27">
        <f t="shared" si="4"/>
        <v>4593.8474999999999</v>
      </c>
      <c r="O38" s="27">
        <f t="shared" si="9"/>
        <v>-689089.26899999904</v>
      </c>
      <c r="P38" s="27">
        <f t="shared" si="10"/>
        <v>689089.26899999904</v>
      </c>
    </row>
    <row r="39" spans="1:21">
      <c r="A39" s="31">
        <v>37742</v>
      </c>
      <c r="B39" s="2"/>
      <c r="C39" s="6">
        <v>31</v>
      </c>
      <c r="D39" s="29">
        <f t="shared" si="0"/>
        <v>12105</v>
      </c>
      <c r="E39" s="29">
        <f t="shared" si="6"/>
        <v>375255</v>
      </c>
      <c r="F39" s="29">
        <f t="shared" si="1"/>
        <v>-1803677</v>
      </c>
      <c r="G39" s="34">
        <f>+Inputs!$D$3</f>
        <v>0.37951000000000001</v>
      </c>
      <c r="H39" s="2"/>
      <c r="I39" s="27">
        <f t="shared" si="7"/>
        <v>2178932</v>
      </c>
      <c r="J39" s="27"/>
      <c r="K39" s="27">
        <f t="shared" si="2"/>
        <v>12105</v>
      </c>
      <c r="L39" s="27">
        <f t="shared" si="8"/>
        <v>375255</v>
      </c>
      <c r="M39" s="27">
        <f t="shared" si="3"/>
        <v>4593.9685500000005</v>
      </c>
      <c r="N39" s="27">
        <f t="shared" si="4"/>
        <v>4593.9685500000005</v>
      </c>
      <c r="O39" s="27">
        <f t="shared" si="9"/>
        <v>-684495.30044999905</v>
      </c>
      <c r="P39" s="27">
        <f t="shared" si="10"/>
        <v>684495.30044999905</v>
      </c>
    </row>
    <row r="40" spans="1:21">
      <c r="A40" s="30">
        <v>37773</v>
      </c>
      <c r="B40" s="2"/>
      <c r="C40" s="6">
        <v>32</v>
      </c>
      <c r="D40" s="29">
        <f t="shared" si="0"/>
        <v>12105</v>
      </c>
      <c r="E40" s="29">
        <f t="shared" si="6"/>
        <v>387360</v>
      </c>
      <c r="F40" s="29">
        <f t="shared" si="1"/>
        <v>-1791572</v>
      </c>
      <c r="G40" s="34">
        <f>+Inputs!$D$3</f>
        <v>0.37951000000000001</v>
      </c>
      <c r="H40" s="2"/>
      <c r="I40" s="27">
        <f t="shared" si="7"/>
        <v>2178932</v>
      </c>
      <c r="J40" s="2"/>
      <c r="K40" s="27">
        <f t="shared" si="2"/>
        <v>12105</v>
      </c>
      <c r="L40" s="27">
        <f t="shared" si="8"/>
        <v>387360</v>
      </c>
      <c r="M40" s="27">
        <f t="shared" si="3"/>
        <v>4593.9685500000005</v>
      </c>
      <c r="N40" s="27">
        <f t="shared" si="4"/>
        <v>4593.9685500000005</v>
      </c>
      <c r="O40" s="27">
        <f t="shared" si="9"/>
        <v>-679901.33189999906</v>
      </c>
      <c r="P40" s="27">
        <f t="shared" si="10"/>
        <v>679901.33189999906</v>
      </c>
    </row>
    <row r="41" spans="1:21">
      <c r="A41" s="31">
        <v>37803</v>
      </c>
      <c r="C41" s="6">
        <v>33</v>
      </c>
      <c r="D41" s="29">
        <f t="shared" ref="D41:D72" si="12">ROUND(-(+$B$9/180)*1,0)</f>
        <v>12105</v>
      </c>
      <c r="E41" s="29">
        <f t="shared" si="6"/>
        <v>399465</v>
      </c>
      <c r="F41" s="29">
        <f t="shared" ref="F41:F72" si="13">$B$9+E41</f>
        <v>-1779467</v>
      </c>
      <c r="G41" s="34">
        <f>+Inputs!$D$3</f>
        <v>0.37951000000000001</v>
      </c>
      <c r="I41" s="27">
        <f t="shared" si="7"/>
        <v>2178932</v>
      </c>
      <c r="K41" s="27">
        <f t="shared" ref="K41:K72" si="14">D41</f>
        <v>12105</v>
      </c>
      <c r="L41" s="27">
        <f t="shared" si="8"/>
        <v>399465</v>
      </c>
      <c r="M41" s="27">
        <f t="shared" ref="M41:M72" si="15">K41*G41</f>
        <v>4593.9685500000005</v>
      </c>
      <c r="N41" s="27">
        <f t="shared" ref="N41:N72" si="16">M41-J41</f>
        <v>4593.9685500000005</v>
      </c>
      <c r="O41" s="27">
        <f t="shared" si="9"/>
        <v>-675307.36334999907</v>
      </c>
      <c r="P41" s="27">
        <f t="shared" si="10"/>
        <v>675307.36334999907</v>
      </c>
    </row>
    <row r="42" spans="1:21">
      <c r="A42" s="30">
        <v>37834</v>
      </c>
      <c r="C42" s="6">
        <v>34</v>
      </c>
      <c r="D42" s="29">
        <f t="shared" si="12"/>
        <v>12105</v>
      </c>
      <c r="E42" s="29">
        <f t="shared" ref="E42:E73" si="17">+E41+D42</f>
        <v>411570</v>
      </c>
      <c r="F42" s="29">
        <f t="shared" si="13"/>
        <v>-1767362</v>
      </c>
      <c r="G42" s="34">
        <f>+Inputs!$D$3</f>
        <v>0.37951000000000001</v>
      </c>
      <c r="I42" s="27">
        <f t="shared" ref="I42:I73" si="18">+I41+H42</f>
        <v>2178932</v>
      </c>
      <c r="K42" s="27">
        <f t="shared" si="14"/>
        <v>12105</v>
      </c>
      <c r="L42" s="27">
        <f t="shared" ref="L42:L73" si="19">+L41+K42</f>
        <v>411570</v>
      </c>
      <c r="M42" s="27">
        <f t="shared" si="15"/>
        <v>4593.9685500000005</v>
      </c>
      <c r="N42" s="27">
        <f t="shared" si="16"/>
        <v>4593.9685500000005</v>
      </c>
      <c r="O42" s="27">
        <f t="shared" ref="O42:O73" si="20">+O41+N42</f>
        <v>-670713.39479999908</v>
      </c>
      <c r="P42" s="27">
        <f t="shared" ref="P42:P73" si="21">P41-N42</f>
        <v>670713.39479999908</v>
      </c>
    </row>
    <row r="43" spans="1:21">
      <c r="A43" s="31">
        <v>37865</v>
      </c>
      <c r="C43" s="6">
        <v>35</v>
      </c>
      <c r="D43" s="29">
        <f t="shared" si="12"/>
        <v>12105</v>
      </c>
      <c r="E43" s="29">
        <f t="shared" si="17"/>
        <v>423675</v>
      </c>
      <c r="F43" s="29">
        <f t="shared" si="13"/>
        <v>-1755257</v>
      </c>
      <c r="G43" s="34">
        <f>+Inputs!$D$3</f>
        <v>0.37951000000000001</v>
      </c>
      <c r="I43" s="27">
        <f t="shared" si="18"/>
        <v>2178932</v>
      </c>
      <c r="K43" s="27">
        <f t="shared" si="14"/>
        <v>12105</v>
      </c>
      <c r="L43" s="27">
        <f t="shared" si="19"/>
        <v>423675</v>
      </c>
      <c r="M43" s="27">
        <f t="shared" si="15"/>
        <v>4593.9685500000005</v>
      </c>
      <c r="N43" s="27">
        <f t="shared" si="16"/>
        <v>4593.9685500000005</v>
      </c>
      <c r="O43" s="27">
        <f t="shared" si="20"/>
        <v>-666119.42624999909</v>
      </c>
      <c r="P43" s="27">
        <f t="shared" si="21"/>
        <v>666119.42624999909</v>
      </c>
    </row>
    <row r="44" spans="1:21">
      <c r="A44" s="30">
        <v>37895</v>
      </c>
      <c r="C44" s="6">
        <v>36</v>
      </c>
      <c r="D44" s="29">
        <f t="shared" si="12"/>
        <v>12105</v>
      </c>
      <c r="E44" s="29">
        <f t="shared" si="17"/>
        <v>435780</v>
      </c>
      <c r="F44" s="29">
        <f t="shared" si="13"/>
        <v>-1743152</v>
      </c>
      <c r="G44" s="34">
        <f>+Inputs!$D$3</f>
        <v>0.37951000000000001</v>
      </c>
      <c r="I44" s="27">
        <f t="shared" si="18"/>
        <v>2178932</v>
      </c>
      <c r="K44" s="27">
        <f t="shared" si="14"/>
        <v>12105</v>
      </c>
      <c r="L44" s="27">
        <f t="shared" si="19"/>
        <v>435780</v>
      </c>
      <c r="M44" s="27">
        <f t="shared" si="15"/>
        <v>4593.9685500000005</v>
      </c>
      <c r="N44" s="27">
        <f t="shared" si="16"/>
        <v>4593.9685500000005</v>
      </c>
      <c r="O44" s="27">
        <f t="shared" si="20"/>
        <v>-661525.4576999991</v>
      </c>
      <c r="P44" s="27">
        <f t="shared" si="21"/>
        <v>661525.4576999991</v>
      </c>
      <c r="U44" s="108"/>
    </row>
    <row r="45" spans="1:21">
      <c r="A45" s="31">
        <v>37926</v>
      </c>
      <c r="C45" s="6">
        <v>37</v>
      </c>
      <c r="D45" s="29">
        <f t="shared" si="12"/>
        <v>12105</v>
      </c>
      <c r="E45" s="29">
        <f t="shared" si="17"/>
        <v>447885</v>
      </c>
      <c r="F45" s="29">
        <f t="shared" si="13"/>
        <v>-1731047</v>
      </c>
      <c r="G45" s="34">
        <f>+Inputs!$D$3</f>
        <v>0.37951000000000001</v>
      </c>
      <c r="I45" s="27">
        <f t="shared" si="18"/>
        <v>2178932</v>
      </c>
      <c r="K45" s="27">
        <f t="shared" si="14"/>
        <v>12105</v>
      </c>
      <c r="L45" s="27">
        <f t="shared" si="19"/>
        <v>447885</v>
      </c>
      <c r="M45" s="27">
        <f t="shared" si="15"/>
        <v>4593.9685500000005</v>
      </c>
      <c r="N45" s="27">
        <f t="shared" si="16"/>
        <v>4593.9685500000005</v>
      </c>
      <c r="O45" s="27">
        <f t="shared" si="20"/>
        <v>-656931.48914999911</v>
      </c>
      <c r="P45" s="27">
        <f t="shared" si="21"/>
        <v>656931.48914999911</v>
      </c>
      <c r="U45" s="108"/>
    </row>
    <row r="46" spans="1:21">
      <c r="A46" s="30">
        <v>37956</v>
      </c>
      <c r="C46" s="6">
        <v>38</v>
      </c>
      <c r="D46" s="29">
        <f t="shared" si="12"/>
        <v>12105</v>
      </c>
      <c r="E46" s="29">
        <f t="shared" si="17"/>
        <v>459990</v>
      </c>
      <c r="F46" s="29">
        <f t="shared" si="13"/>
        <v>-1718942</v>
      </c>
      <c r="G46" s="34">
        <f>+Inputs!$D$3</f>
        <v>0.37951000000000001</v>
      </c>
      <c r="I46" s="27">
        <f t="shared" si="18"/>
        <v>2178932</v>
      </c>
      <c r="K46" s="27">
        <f t="shared" si="14"/>
        <v>12105</v>
      </c>
      <c r="L46" s="27">
        <f t="shared" si="19"/>
        <v>459990</v>
      </c>
      <c r="M46" s="27">
        <f t="shared" si="15"/>
        <v>4593.9685500000005</v>
      </c>
      <c r="N46" s="27">
        <f t="shared" si="16"/>
        <v>4593.9685500000005</v>
      </c>
      <c r="O46" s="27">
        <f t="shared" si="20"/>
        <v>-652337.52059999912</v>
      </c>
      <c r="P46" s="27">
        <f t="shared" si="21"/>
        <v>652337.52059999912</v>
      </c>
      <c r="U46" s="108"/>
    </row>
    <row r="47" spans="1:21">
      <c r="A47" s="31">
        <v>37987</v>
      </c>
      <c r="C47" s="6">
        <v>39</v>
      </c>
      <c r="D47" s="29">
        <f t="shared" si="12"/>
        <v>12105</v>
      </c>
      <c r="E47" s="29">
        <f t="shared" si="17"/>
        <v>472095</v>
      </c>
      <c r="F47" s="29">
        <f t="shared" si="13"/>
        <v>-1706837</v>
      </c>
      <c r="G47" s="34">
        <f>+Inputs!$D$3</f>
        <v>0.37951000000000001</v>
      </c>
      <c r="I47" s="27">
        <f t="shared" si="18"/>
        <v>2178932</v>
      </c>
      <c r="K47" s="27">
        <f t="shared" si="14"/>
        <v>12105</v>
      </c>
      <c r="L47" s="27">
        <f t="shared" si="19"/>
        <v>472095</v>
      </c>
      <c r="M47" s="27">
        <f t="shared" si="15"/>
        <v>4593.9685500000005</v>
      </c>
      <c r="N47" s="27">
        <f t="shared" si="16"/>
        <v>4593.9685500000005</v>
      </c>
      <c r="O47" s="27">
        <f t="shared" si="20"/>
        <v>-647743.55204999913</v>
      </c>
      <c r="P47" s="27">
        <f t="shared" si="21"/>
        <v>647743.55204999913</v>
      </c>
      <c r="U47" s="108"/>
    </row>
    <row r="48" spans="1:21">
      <c r="A48" s="30">
        <v>38018</v>
      </c>
      <c r="C48" s="6">
        <v>40</v>
      </c>
      <c r="D48" s="29">
        <f t="shared" si="12"/>
        <v>12105</v>
      </c>
      <c r="E48" s="29">
        <f t="shared" si="17"/>
        <v>484200</v>
      </c>
      <c r="F48" s="29">
        <f t="shared" si="13"/>
        <v>-1694732</v>
      </c>
      <c r="G48" s="34">
        <f>+Inputs!$D$3</f>
        <v>0.37951000000000001</v>
      </c>
      <c r="I48" s="27">
        <f t="shared" si="18"/>
        <v>2178932</v>
      </c>
      <c r="K48" s="27">
        <f t="shared" si="14"/>
        <v>12105</v>
      </c>
      <c r="L48" s="27">
        <f t="shared" si="19"/>
        <v>484200</v>
      </c>
      <c r="M48" s="27">
        <f t="shared" si="15"/>
        <v>4593.9685500000005</v>
      </c>
      <c r="N48" s="27">
        <f t="shared" si="16"/>
        <v>4593.9685500000005</v>
      </c>
      <c r="O48" s="27">
        <f t="shared" si="20"/>
        <v>-643149.58349999913</v>
      </c>
      <c r="P48" s="27">
        <f t="shared" si="21"/>
        <v>643149.58349999913</v>
      </c>
      <c r="U48" s="108"/>
    </row>
    <row r="49" spans="1:21">
      <c r="A49" s="31">
        <v>38047</v>
      </c>
      <c r="C49" s="6">
        <v>41</v>
      </c>
      <c r="D49" s="29">
        <f t="shared" si="12"/>
        <v>12105</v>
      </c>
      <c r="E49" s="29">
        <f t="shared" si="17"/>
        <v>496305</v>
      </c>
      <c r="F49" s="29">
        <f t="shared" si="13"/>
        <v>-1682627</v>
      </c>
      <c r="G49" s="34">
        <f>+Inputs!$D$3</f>
        <v>0.37951000000000001</v>
      </c>
      <c r="I49" s="27">
        <f t="shared" si="18"/>
        <v>2178932</v>
      </c>
      <c r="K49" s="27">
        <f t="shared" si="14"/>
        <v>12105</v>
      </c>
      <c r="L49" s="27">
        <f t="shared" si="19"/>
        <v>496305</v>
      </c>
      <c r="M49" s="27">
        <f t="shared" si="15"/>
        <v>4593.9685500000005</v>
      </c>
      <c r="N49" s="27">
        <f t="shared" si="16"/>
        <v>4593.9685500000005</v>
      </c>
      <c r="O49" s="27">
        <f t="shared" si="20"/>
        <v>-638555.61494999914</v>
      </c>
      <c r="P49" s="27">
        <f t="shared" si="21"/>
        <v>638555.61494999914</v>
      </c>
      <c r="U49" s="108"/>
    </row>
    <row r="50" spans="1:21">
      <c r="A50" s="30">
        <v>38078</v>
      </c>
      <c r="C50" s="6">
        <v>42</v>
      </c>
      <c r="D50" s="29">
        <f t="shared" si="12"/>
        <v>12105</v>
      </c>
      <c r="E50" s="29">
        <f t="shared" si="17"/>
        <v>508410</v>
      </c>
      <c r="F50" s="29">
        <f t="shared" si="13"/>
        <v>-1670522</v>
      </c>
      <c r="G50" s="34">
        <f>+Inputs!$D$3</f>
        <v>0.37951000000000001</v>
      </c>
      <c r="I50" s="27">
        <f t="shared" si="18"/>
        <v>2178932</v>
      </c>
      <c r="K50" s="27">
        <f t="shared" si="14"/>
        <v>12105</v>
      </c>
      <c r="L50" s="27">
        <f t="shared" si="19"/>
        <v>508410</v>
      </c>
      <c r="M50" s="27">
        <f t="shared" si="15"/>
        <v>4593.9685500000005</v>
      </c>
      <c r="N50" s="27">
        <f t="shared" si="16"/>
        <v>4593.9685500000005</v>
      </c>
      <c r="O50" s="27">
        <f t="shared" si="20"/>
        <v>-633961.64639999915</v>
      </c>
      <c r="P50" s="27">
        <f t="shared" si="21"/>
        <v>633961.64639999915</v>
      </c>
      <c r="U50" s="108"/>
    </row>
    <row r="51" spans="1:21">
      <c r="A51" s="31">
        <v>38108</v>
      </c>
      <c r="C51" s="6">
        <v>43</v>
      </c>
      <c r="D51" s="29">
        <f t="shared" si="12"/>
        <v>12105</v>
      </c>
      <c r="E51" s="29">
        <f t="shared" si="17"/>
        <v>520515</v>
      </c>
      <c r="F51" s="29">
        <f t="shared" si="13"/>
        <v>-1658417</v>
      </c>
      <c r="G51" s="34">
        <f>+Inputs!$D$3</f>
        <v>0.37951000000000001</v>
      </c>
      <c r="I51" s="27">
        <f t="shared" si="18"/>
        <v>2178932</v>
      </c>
      <c r="K51" s="27">
        <f t="shared" si="14"/>
        <v>12105</v>
      </c>
      <c r="L51" s="27">
        <f t="shared" si="19"/>
        <v>520515</v>
      </c>
      <c r="M51" s="27">
        <f t="shared" si="15"/>
        <v>4593.9685500000005</v>
      </c>
      <c r="N51" s="27">
        <f t="shared" si="16"/>
        <v>4593.9685500000005</v>
      </c>
      <c r="O51" s="27">
        <f t="shared" si="20"/>
        <v>-629367.67784999916</v>
      </c>
      <c r="P51" s="27">
        <f t="shared" si="21"/>
        <v>629367.67784999916</v>
      </c>
      <c r="U51" s="108"/>
    </row>
    <row r="52" spans="1:21">
      <c r="A52" s="30">
        <v>38139</v>
      </c>
      <c r="C52" s="6">
        <v>44</v>
      </c>
      <c r="D52" s="29">
        <f t="shared" si="12"/>
        <v>12105</v>
      </c>
      <c r="E52" s="29">
        <f t="shared" si="17"/>
        <v>532620</v>
      </c>
      <c r="F52" s="29">
        <f t="shared" si="13"/>
        <v>-1646312</v>
      </c>
      <c r="G52" s="34">
        <f>+Inputs!$D$3</f>
        <v>0.37951000000000001</v>
      </c>
      <c r="I52" s="27">
        <f t="shared" si="18"/>
        <v>2178932</v>
      </c>
      <c r="K52" s="27">
        <f t="shared" si="14"/>
        <v>12105</v>
      </c>
      <c r="L52" s="27">
        <f t="shared" si="19"/>
        <v>532620</v>
      </c>
      <c r="M52" s="27">
        <f t="shared" si="15"/>
        <v>4593.9685500000005</v>
      </c>
      <c r="N52" s="27">
        <f t="shared" si="16"/>
        <v>4593.9685500000005</v>
      </c>
      <c r="O52" s="27">
        <f t="shared" si="20"/>
        <v>-624773.70929999917</v>
      </c>
      <c r="P52" s="27">
        <f t="shared" si="21"/>
        <v>624773.70929999917</v>
      </c>
      <c r="U52" s="108"/>
    </row>
    <row r="53" spans="1:21">
      <c r="A53" s="31">
        <v>38169</v>
      </c>
      <c r="C53" s="6">
        <v>45</v>
      </c>
      <c r="D53" s="29">
        <f t="shared" si="12"/>
        <v>12105</v>
      </c>
      <c r="E53" s="29">
        <f t="shared" si="17"/>
        <v>544725</v>
      </c>
      <c r="F53" s="29">
        <f t="shared" si="13"/>
        <v>-1634207</v>
      </c>
      <c r="G53" s="34">
        <f>+Inputs!$D$3</f>
        <v>0.37951000000000001</v>
      </c>
      <c r="I53" s="27">
        <f t="shared" si="18"/>
        <v>2178932</v>
      </c>
      <c r="K53" s="27">
        <f t="shared" si="14"/>
        <v>12105</v>
      </c>
      <c r="L53" s="27">
        <f t="shared" si="19"/>
        <v>544725</v>
      </c>
      <c r="M53" s="27">
        <f t="shared" si="15"/>
        <v>4593.9685500000005</v>
      </c>
      <c r="N53" s="27">
        <f t="shared" si="16"/>
        <v>4593.9685500000005</v>
      </c>
      <c r="O53" s="27">
        <f t="shared" si="20"/>
        <v>-620179.74074999918</v>
      </c>
      <c r="P53" s="27">
        <f t="shared" si="21"/>
        <v>620179.74074999918</v>
      </c>
      <c r="U53" s="108"/>
    </row>
    <row r="54" spans="1:21">
      <c r="A54" s="30">
        <v>38200</v>
      </c>
      <c r="C54" s="6">
        <v>46</v>
      </c>
      <c r="D54" s="29">
        <f t="shared" si="12"/>
        <v>12105</v>
      </c>
      <c r="E54" s="29">
        <f t="shared" si="17"/>
        <v>556830</v>
      </c>
      <c r="F54" s="29">
        <f t="shared" si="13"/>
        <v>-1622102</v>
      </c>
      <c r="G54" s="34">
        <f>+Inputs!$D$3</f>
        <v>0.37951000000000001</v>
      </c>
      <c r="I54" s="27">
        <f t="shared" si="18"/>
        <v>2178932</v>
      </c>
      <c r="K54" s="27">
        <f t="shared" si="14"/>
        <v>12105</v>
      </c>
      <c r="L54" s="27">
        <f t="shared" si="19"/>
        <v>556830</v>
      </c>
      <c r="M54" s="27">
        <f t="shared" si="15"/>
        <v>4593.9685500000005</v>
      </c>
      <c r="N54" s="27">
        <f t="shared" si="16"/>
        <v>4593.9685500000005</v>
      </c>
      <c r="O54" s="27">
        <f t="shared" si="20"/>
        <v>-615585.77219999919</v>
      </c>
      <c r="P54" s="27">
        <f t="shared" si="21"/>
        <v>615585.77219999919</v>
      </c>
      <c r="U54" s="108"/>
    </row>
    <row r="55" spans="1:21">
      <c r="A55" s="31">
        <v>38231</v>
      </c>
      <c r="C55" s="6">
        <v>47</v>
      </c>
      <c r="D55" s="29">
        <f t="shared" si="12"/>
        <v>12105</v>
      </c>
      <c r="E55" s="29">
        <f t="shared" si="17"/>
        <v>568935</v>
      </c>
      <c r="F55" s="29">
        <f t="shared" si="13"/>
        <v>-1609997</v>
      </c>
      <c r="G55" s="34">
        <f>+Inputs!$D$3</f>
        <v>0.37951000000000001</v>
      </c>
      <c r="I55" s="27">
        <f t="shared" si="18"/>
        <v>2178932</v>
      </c>
      <c r="K55" s="27">
        <f t="shared" si="14"/>
        <v>12105</v>
      </c>
      <c r="L55" s="27">
        <f t="shared" si="19"/>
        <v>568935</v>
      </c>
      <c r="M55" s="27">
        <f t="shared" si="15"/>
        <v>4593.9685500000005</v>
      </c>
      <c r="N55" s="27">
        <f t="shared" si="16"/>
        <v>4593.9685500000005</v>
      </c>
      <c r="O55" s="27">
        <f t="shared" si="20"/>
        <v>-610991.8036499992</v>
      </c>
      <c r="P55" s="27">
        <f t="shared" si="21"/>
        <v>610991.8036499992</v>
      </c>
      <c r="U55" s="108"/>
    </row>
    <row r="56" spans="1:21">
      <c r="A56" s="30">
        <v>38261</v>
      </c>
      <c r="C56" s="6">
        <v>48</v>
      </c>
      <c r="D56" s="29">
        <f t="shared" si="12"/>
        <v>12105</v>
      </c>
      <c r="E56" s="29">
        <f t="shared" si="17"/>
        <v>581040</v>
      </c>
      <c r="F56" s="29">
        <f t="shared" si="13"/>
        <v>-1597892</v>
      </c>
      <c r="G56" s="34">
        <f>+Inputs!$D$3</f>
        <v>0.37951000000000001</v>
      </c>
      <c r="I56" s="27">
        <f t="shared" si="18"/>
        <v>2178932</v>
      </c>
      <c r="K56" s="27">
        <f t="shared" si="14"/>
        <v>12105</v>
      </c>
      <c r="L56" s="27">
        <f t="shared" si="19"/>
        <v>581040</v>
      </c>
      <c r="M56" s="27">
        <f t="shared" si="15"/>
        <v>4593.9685500000005</v>
      </c>
      <c r="N56" s="27">
        <f t="shared" si="16"/>
        <v>4593.9685500000005</v>
      </c>
      <c r="O56" s="27">
        <f t="shared" si="20"/>
        <v>-606397.83509999921</v>
      </c>
      <c r="P56" s="27">
        <f t="shared" si="21"/>
        <v>606397.83509999921</v>
      </c>
    </row>
    <row r="57" spans="1:21">
      <c r="A57" s="31">
        <v>38292</v>
      </c>
      <c r="C57" s="6">
        <v>49</v>
      </c>
      <c r="D57" s="29">
        <f t="shared" si="12"/>
        <v>12105</v>
      </c>
      <c r="E57" s="29">
        <f t="shared" si="17"/>
        <v>593145</v>
      </c>
      <c r="F57" s="29">
        <f t="shared" si="13"/>
        <v>-1585787</v>
      </c>
      <c r="G57" s="34">
        <f>+Inputs!$D$3</f>
        <v>0.37951000000000001</v>
      </c>
      <c r="I57" s="27">
        <f t="shared" si="18"/>
        <v>2178932</v>
      </c>
      <c r="K57" s="27">
        <f t="shared" si="14"/>
        <v>12105</v>
      </c>
      <c r="L57" s="27">
        <f t="shared" si="19"/>
        <v>593145</v>
      </c>
      <c r="M57" s="27">
        <f t="shared" si="15"/>
        <v>4593.9685500000005</v>
      </c>
      <c r="N57" s="27">
        <f t="shared" si="16"/>
        <v>4593.9685500000005</v>
      </c>
      <c r="O57" s="27">
        <f t="shared" si="20"/>
        <v>-601803.86654999922</v>
      </c>
      <c r="P57" s="27">
        <f t="shared" si="21"/>
        <v>601803.86654999922</v>
      </c>
    </row>
    <row r="58" spans="1:21">
      <c r="A58" s="30">
        <v>38322</v>
      </c>
      <c r="C58" s="6">
        <v>50</v>
      </c>
      <c r="D58" s="29">
        <f t="shared" si="12"/>
        <v>12105</v>
      </c>
      <c r="E58" s="29">
        <f t="shared" si="17"/>
        <v>605250</v>
      </c>
      <c r="F58" s="29">
        <f t="shared" si="13"/>
        <v>-1573682</v>
      </c>
      <c r="G58" s="34">
        <f>+Inputs!$D$3</f>
        <v>0.37951000000000001</v>
      </c>
      <c r="I58" s="27">
        <f t="shared" si="18"/>
        <v>2178932</v>
      </c>
      <c r="K58" s="27">
        <f t="shared" si="14"/>
        <v>12105</v>
      </c>
      <c r="L58" s="27">
        <f t="shared" si="19"/>
        <v>605250</v>
      </c>
      <c r="M58" s="27">
        <f t="shared" si="15"/>
        <v>4593.9685500000005</v>
      </c>
      <c r="N58" s="27">
        <f t="shared" si="16"/>
        <v>4593.9685500000005</v>
      </c>
      <c r="O58" s="27">
        <f t="shared" si="20"/>
        <v>-597209.89799999923</v>
      </c>
      <c r="P58" s="27">
        <f t="shared" si="21"/>
        <v>597209.89799999923</v>
      </c>
    </row>
    <row r="59" spans="1:21">
      <c r="A59" s="31">
        <v>38353</v>
      </c>
      <c r="C59" s="6">
        <v>51</v>
      </c>
      <c r="D59" s="29">
        <f t="shared" si="12"/>
        <v>12105</v>
      </c>
      <c r="E59" s="29">
        <f t="shared" si="17"/>
        <v>617355</v>
      </c>
      <c r="F59" s="29">
        <f t="shared" si="13"/>
        <v>-1561577</v>
      </c>
      <c r="G59" s="34">
        <f>+Inputs!$D$3</f>
        <v>0.37951000000000001</v>
      </c>
      <c r="I59" s="27">
        <f t="shared" si="18"/>
        <v>2178932</v>
      </c>
      <c r="K59" s="27">
        <f t="shared" si="14"/>
        <v>12105</v>
      </c>
      <c r="L59" s="27">
        <f t="shared" si="19"/>
        <v>617355</v>
      </c>
      <c r="M59" s="27">
        <f t="shared" si="15"/>
        <v>4593.9685500000005</v>
      </c>
      <c r="N59" s="27">
        <f t="shared" si="16"/>
        <v>4593.9685500000005</v>
      </c>
      <c r="O59" s="27">
        <f t="shared" si="20"/>
        <v>-592615.92944999924</v>
      </c>
      <c r="P59" s="27">
        <f t="shared" si="21"/>
        <v>592615.92944999924</v>
      </c>
    </row>
    <row r="60" spans="1:21">
      <c r="A60" s="30">
        <v>38384</v>
      </c>
      <c r="C60" s="6">
        <v>52</v>
      </c>
      <c r="D60" s="29">
        <f t="shared" si="12"/>
        <v>12105</v>
      </c>
      <c r="E60" s="29">
        <f t="shared" si="17"/>
        <v>629460</v>
      </c>
      <c r="F60" s="29">
        <f t="shared" si="13"/>
        <v>-1549472</v>
      </c>
      <c r="G60" s="34">
        <f>+Inputs!$D$3</f>
        <v>0.37951000000000001</v>
      </c>
      <c r="I60" s="27">
        <f t="shared" si="18"/>
        <v>2178932</v>
      </c>
      <c r="K60" s="27">
        <f t="shared" si="14"/>
        <v>12105</v>
      </c>
      <c r="L60" s="27">
        <f t="shared" si="19"/>
        <v>629460</v>
      </c>
      <c r="M60" s="27">
        <f t="shared" si="15"/>
        <v>4593.9685500000005</v>
      </c>
      <c r="N60" s="27">
        <f t="shared" si="16"/>
        <v>4593.9685500000005</v>
      </c>
      <c r="O60" s="27">
        <f t="shared" si="20"/>
        <v>-588021.96089999925</v>
      </c>
      <c r="P60" s="27">
        <f t="shared" si="21"/>
        <v>588021.96089999925</v>
      </c>
    </row>
    <row r="61" spans="1:21">
      <c r="A61" s="31">
        <v>38412</v>
      </c>
      <c r="C61" s="6">
        <v>53</v>
      </c>
      <c r="D61" s="29">
        <f t="shared" si="12"/>
        <v>12105</v>
      </c>
      <c r="E61" s="29">
        <f t="shared" si="17"/>
        <v>641565</v>
      </c>
      <c r="F61" s="29">
        <f t="shared" si="13"/>
        <v>-1537367</v>
      </c>
      <c r="G61" s="34">
        <f>+Inputs!$D$3</f>
        <v>0.37951000000000001</v>
      </c>
      <c r="I61" s="27">
        <f t="shared" si="18"/>
        <v>2178932</v>
      </c>
      <c r="K61" s="27">
        <f t="shared" si="14"/>
        <v>12105</v>
      </c>
      <c r="L61" s="27">
        <f t="shared" si="19"/>
        <v>641565</v>
      </c>
      <c r="M61" s="27">
        <f t="shared" si="15"/>
        <v>4593.9685500000005</v>
      </c>
      <c r="N61" s="27">
        <f t="shared" si="16"/>
        <v>4593.9685500000005</v>
      </c>
      <c r="O61" s="27">
        <f t="shared" si="20"/>
        <v>-583427.99234999926</v>
      </c>
      <c r="P61" s="27">
        <f t="shared" si="21"/>
        <v>583427.99234999926</v>
      </c>
    </row>
    <row r="62" spans="1:21">
      <c r="A62" s="30">
        <v>38443</v>
      </c>
      <c r="C62" s="6">
        <v>54</v>
      </c>
      <c r="D62" s="29">
        <f t="shared" si="12"/>
        <v>12105</v>
      </c>
      <c r="E62" s="29">
        <f t="shared" si="17"/>
        <v>653670</v>
      </c>
      <c r="F62" s="29">
        <f t="shared" si="13"/>
        <v>-1525262</v>
      </c>
      <c r="G62" s="34">
        <f>+Inputs!$D$3</f>
        <v>0.37951000000000001</v>
      </c>
      <c r="I62" s="27">
        <f t="shared" si="18"/>
        <v>2178932</v>
      </c>
      <c r="K62" s="27">
        <f t="shared" si="14"/>
        <v>12105</v>
      </c>
      <c r="L62" s="27">
        <f t="shared" si="19"/>
        <v>653670</v>
      </c>
      <c r="M62" s="27">
        <f t="shared" si="15"/>
        <v>4593.9685500000005</v>
      </c>
      <c r="N62" s="27">
        <f t="shared" si="16"/>
        <v>4593.9685500000005</v>
      </c>
      <c r="O62" s="27">
        <f t="shared" si="20"/>
        <v>-578834.02379999927</v>
      </c>
      <c r="P62" s="27">
        <f t="shared" si="21"/>
        <v>578834.02379999927</v>
      </c>
    </row>
    <row r="63" spans="1:21">
      <c r="A63" s="31">
        <v>38473</v>
      </c>
      <c r="C63" s="6">
        <v>55</v>
      </c>
      <c r="D63" s="29">
        <f t="shared" si="12"/>
        <v>12105</v>
      </c>
      <c r="E63" s="29">
        <f t="shared" si="17"/>
        <v>665775</v>
      </c>
      <c r="F63" s="29">
        <f t="shared" si="13"/>
        <v>-1513157</v>
      </c>
      <c r="G63" s="34">
        <f>+Inputs!$D$3</f>
        <v>0.37951000000000001</v>
      </c>
      <c r="I63" s="27">
        <f t="shared" si="18"/>
        <v>2178932</v>
      </c>
      <c r="K63" s="27">
        <f t="shared" si="14"/>
        <v>12105</v>
      </c>
      <c r="L63" s="27">
        <f t="shared" si="19"/>
        <v>665775</v>
      </c>
      <c r="M63" s="27">
        <f t="shared" si="15"/>
        <v>4593.9685500000005</v>
      </c>
      <c r="N63" s="27">
        <f t="shared" si="16"/>
        <v>4593.9685500000005</v>
      </c>
      <c r="O63" s="27">
        <f t="shared" si="20"/>
        <v>-574240.05524999928</v>
      </c>
      <c r="P63" s="27">
        <f t="shared" si="21"/>
        <v>574240.05524999928</v>
      </c>
    </row>
    <row r="64" spans="1:21">
      <c r="A64" s="30">
        <v>38504</v>
      </c>
      <c r="C64" s="6">
        <v>56</v>
      </c>
      <c r="D64" s="29">
        <f t="shared" si="12"/>
        <v>12105</v>
      </c>
      <c r="E64" s="29">
        <f t="shared" si="17"/>
        <v>677880</v>
      </c>
      <c r="F64" s="29">
        <f t="shared" si="13"/>
        <v>-1501052</v>
      </c>
      <c r="G64" s="34">
        <f>+Inputs!$D$3</f>
        <v>0.37951000000000001</v>
      </c>
      <c r="I64" s="27">
        <f t="shared" si="18"/>
        <v>2178932</v>
      </c>
      <c r="K64" s="27">
        <f t="shared" si="14"/>
        <v>12105</v>
      </c>
      <c r="L64" s="27">
        <f t="shared" si="19"/>
        <v>677880</v>
      </c>
      <c r="M64" s="27">
        <f t="shared" si="15"/>
        <v>4593.9685500000005</v>
      </c>
      <c r="N64" s="27">
        <f t="shared" si="16"/>
        <v>4593.9685500000005</v>
      </c>
      <c r="O64" s="27">
        <f t="shared" si="20"/>
        <v>-569646.08669999929</v>
      </c>
      <c r="P64" s="27">
        <f t="shared" si="21"/>
        <v>569646.08669999929</v>
      </c>
    </row>
    <row r="65" spans="1:16">
      <c r="A65" s="31">
        <v>38534</v>
      </c>
      <c r="C65" s="6">
        <v>57</v>
      </c>
      <c r="D65" s="29">
        <f t="shared" si="12"/>
        <v>12105</v>
      </c>
      <c r="E65" s="29">
        <f t="shared" si="17"/>
        <v>689985</v>
      </c>
      <c r="F65" s="29">
        <f t="shared" si="13"/>
        <v>-1488947</v>
      </c>
      <c r="G65" s="34">
        <f>+Inputs!$D$3</f>
        <v>0.37951000000000001</v>
      </c>
      <c r="I65" s="27">
        <f t="shared" si="18"/>
        <v>2178932</v>
      </c>
      <c r="K65" s="27">
        <f t="shared" si="14"/>
        <v>12105</v>
      </c>
      <c r="L65" s="27">
        <f t="shared" si="19"/>
        <v>689985</v>
      </c>
      <c r="M65" s="27">
        <f t="shared" si="15"/>
        <v>4593.9685500000005</v>
      </c>
      <c r="N65" s="27">
        <f t="shared" si="16"/>
        <v>4593.9685500000005</v>
      </c>
      <c r="O65" s="27">
        <f t="shared" si="20"/>
        <v>-565052.1181499993</v>
      </c>
      <c r="P65" s="27">
        <f t="shared" si="21"/>
        <v>565052.1181499993</v>
      </c>
    </row>
    <row r="66" spans="1:16">
      <c r="A66" s="30">
        <v>38565</v>
      </c>
      <c r="C66" s="6">
        <v>58</v>
      </c>
      <c r="D66" s="29">
        <f t="shared" si="12"/>
        <v>12105</v>
      </c>
      <c r="E66" s="29">
        <f t="shared" si="17"/>
        <v>702090</v>
      </c>
      <c r="F66" s="29">
        <f t="shared" si="13"/>
        <v>-1476842</v>
      </c>
      <c r="G66" s="34">
        <f>+Inputs!$D$3</f>
        <v>0.37951000000000001</v>
      </c>
      <c r="I66" s="27">
        <f t="shared" si="18"/>
        <v>2178932</v>
      </c>
      <c r="K66" s="27">
        <f t="shared" si="14"/>
        <v>12105</v>
      </c>
      <c r="L66" s="27">
        <f t="shared" si="19"/>
        <v>702090</v>
      </c>
      <c r="M66" s="27">
        <f t="shared" si="15"/>
        <v>4593.9685500000005</v>
      </c>
      <c r="N66" s="27">
        <f t="shared" si="16"/>
        <v>4593.9685500000005</v>
      </c>
      <c r="O66" s="27">
        <f t="shared" si="20"/>
        <v>-560458.14959999931</v>
      </c>
      <c r="P66" s="27">
        <f t="shared" si="21"/>
        <v>560458.14959999931</v>
      </c>
    </row>
    <row r="67" spans="1:16">
      <c r="A67" s="31">
        <v>38596</v>
      </c>
      <c r="C67" s="6">
        <v>59</v>
      </c>
      <c r="D67" s="29">
        <f t="shared" si="12"/>
        <v>12105</v>
      </c>
      <c r="E67" s="29">
        <f t="shared" si="17"/>
        <v>714195</v>
      </c>
      <c r="F67" s="29">
        <f t="shared" si="13"/>
        <v>-1464737</v>
      </c>
      <c r="G67" s="34">
        <f>+Inputs!$D$3</f>
        <v>0.37951000000000001</v>
      </c>
      <c r="I67" s="27">
        <f t="shared" si="18"/>
        <v>2178932</v>
      </c>
      <c r="K67" s="27">
        <f t="shared" si="14"/>
        <v>12105</v>
      </c>
      <c r="L67" s="27">
        <f t="shared" si="19"/>
        <v>714195</v>
      </c>
      <c r="M67" s="27">
        <f t="shared" si="15"/>
        <v>4593.9685500000005</v>
      </c>
      <c r="N67" s="27">
        <f t="shared" si="16"/>
        <v>4593.9685500000005</v>
      </c>
      <c r="O67" s="27">
        <f t="shared" si="20"/>
        <v>-555864.18104999932</v>
      </c>
      <c r="P67" s="27">
        <f t="shared" si="21"/>
        <v>555864.18104999932</v>
      </c>
    </row>
    <row r="68" spans="1:16">
      <c r="A68" s="30">
        <v>38626</v>
      </c>
      <c r="C68" s="6">
        <v>60</v>
      </c>
      <c r="D68" s="29">
        <f t="shared" si="12"/>
        <v>12105</v>
      </c>
      <c r="E68" s="29">
        <f t="shared" si="17"/>
        <v>726300</v>
      </c>
      <c r="F68" s="29">
        <f t="shared" si="13"/>
        <v>-1452632</v>
      </c>
      <c r="G68" s="34">
        <f>+Inputs!$D$3</f>
        <v>0.37951000000000001</v>
      </c>
      <c r="I68" s="27">
        <f t="shared" si="18"/>
        <v>2178932</v>
      </c>
      <c r="K68" s="27">
        <f t="shared" si="14"/>
        <v>12105</v>
      </c>
      <c r="L68" s="27">
        <f t="shared" si="19"/>
        <v>726300</v>
      </c>
      <c r="M68" s="27">
        <f t="shared" si="15"/>
        <v>4593.9685500000005</v>
      </c>
      <c r="N68" s="27">
        <f t="shared" si="16"/>
        <v>4593.9685500000005</v>
      </c>
      <c r="O68" s="27">
        <f t="shared" si="20"/>
        <v>-551270.21249999932</v>
      </c>
      <c r="P68" s="27">
        <f t="shared" si="21"/>
        <v>551270.21249999932</v>
      </c>
    </row>
    <row r="69" spans="1:16">
      <c r="A69" s="31">
        <v>38657</v>
      </c>
      <c r="C69" s="6">
        <v>61</v>
      </c>
      <c r="D69" s="29">
        <f t="shared" si="12"/>
        <v>12105</v>
      </c>
      <c r="E69" s="29">
        <f t="shared" si="17"/>
        <v>738405</v>
      </c>
      <c r="F69" s="29">
        <f t="shared" si="13"/>
        <v>-1440527</v>
      </c>
      <c r="G69" s="34">
        <f>+Inputs!$D$3</f>
        <v>0.37951000000000001</v>
      </c>
      <c r="I69" s="27">
        <f t="shared" si="18"/>
        <v>2178932</v>
      </c>
      <c r="K69" s="27">
        <f t="shared" si="14"/>
        <v>12105</v>
      </c>
      <c r="L69" s="27">
        <f t="shared" si="19"/>
        <v>738405</v>
      </c>
      <c r="M69" s="27">
        <f t="shared" si="15"/>
        <v>4593.9685500000005</v>
      </c>
      <c r="N69" s="27">
        <f t="shared" si="16"/>
        <v>4593.9685500000005</v>
      </c>
      <c r="O69" s="27">
        <f t="shared" si="20"/>
        <v>-546676.24394999933</v>
      </c>
      <c r="P69" s="27">
        <f t="shared" si="21"/>
        <v>546676.24394999933</v>
      </c>
    </row>
    <row r="70" spans="1:16">
      <c r="A70" s="30">
        <v>38687</v>
      </c>
      <c r="C70" s="6">
        <v>62</v>
      </c>
      <c r="D70" s="29">
        <f t="shared" si="12"/>
        <v>12105</v>
      </c>
      <c r="E70" s="29">
        <f t="shared" si="17"/>
        <v>750510</v>
      </c>
      <c r="F70" s="29">
        <f t="shared" si="13"/>
        <v>-1428422</v>
      </c>
      <c r="G70" s="34">
        <f>+Inputs!$D$3</f>
        <v>0.37951000000000001</v>
      </c>
      <c r="I70" s="27">
        <f t="shared" si="18"/>
        <v>2178932</v>
      </c>
      <c r="K70" s="27">
        <f t="shared" si="14"/>
        <v>12105</v>
      </c>
      <c r="L70" s="27">
        <f t="shared" si="19"/>
        <v>750510</v>
      </c>
      <c r="M70" s="27">
        <f t="shared" si="15"/>
        <v>4593.9685500000005</v>
      </c>
      <c r="N70" s="27">
        <f t="shared" si="16"/>
        <v>4593.9685500000005</v>
      </c>
      <c r="O70" s="27">
        <f t="shared" si="20"/>
        <v>-542082.27539999934</v>
      </c>
      <c r="P70" s="27">
        <f t="shared" si="21"/>
        <v>542082.27539999934</v>
      </c>
    </row>
    <row r="71" spans="1:16">
      <c r="A71" s="31">
        <v>38718</v>
      </c>
      <c r="C71" s="6">
        <v>63</v>
      </c>
      <c r="D71" s="29">
        <f t="shared" si="12"/>
        <v>12105</v>
      </c>
      <c r="E71" s="29">
        <f t="shared" si="17"/>
        <v>762615</v>
      </c>
      <c r="F71" s="29">
        <f t="shared" si="13"/>
        <v>-1416317</v>
      </c>
      <c r="G71" s="34">
        <f>+Inputs!$D$3</f>
        <v>0.37951000000000001</v>
      </c>
      <c r="I71" s="27">
        <f t="shared" si="18"/>
        <v>2178932</v>
      </c>
      <c r="K71" s="27">
        <f t="shared" si="14"/>
        <v>12105</v>
      </c>
      <c r="L71" s="27">
        <f t="shared" si="19"/>
        <v>762615</v>
      </c>
      <c r="M71" s="27">
        <f t="shared" si="15"/>
        <v>4593.9685500000005</v>
      </c>
      <c r="N71" s="27">
        <f t="shared" si="16"/>
        <v>4593.9685500000005</v>
      </c>
      <c r="O71" s="27">
        <f t="shared" si="20"/>
        <v>-537488.30684999935</v>
      </c>
      <c r="P71" s="27">
        <f t="shared" si="21"/>
        <v>537488.30684999935</v>
      </c>
    </row>
    <row r="72" spans="1:16">
      <c r="A72" s="30">
        <v>38749</v>
      </c>
      <c r="C72" s="6">
        <v>64</v>
      </c>
      <c r="D72" s="29">
        <f t="shared" si="12"/>
        <v>12105</v>
      </c>
      <c r="E72" s="29">
        <f t="shared" si="17"/>
        <v>774720</v>
      </c>
      <c r="F72" s="29">
        <f t="shared" si="13"/>
        <v>-1404212</v>
      </c>
      <c r="G72" s="34">
        <f>+Inputs!$D$3</f>
        <v>0.37951000000000001</v>
      </c>
      <c r="I72" s="27">
        <f t="shared" si="18"/>
        <v>2178932</v>
      </c>
      <c r="K72" s="27">
        <f t="shared" si="14"/>
        <v>12105</v>
      </c>
      <c r="L72" s="27">
        <f t="shared" si="19"/>
        <v>774720</v>
      </c>
      <c r="M72" s="27">
        <f t="shared" si="15"/>
        <v>4593.9685500000005</v>
      </c>
      <c r="N72" s="27">
        <f t="shared" si="16"/>
        <v>4593.9685500000005</v>
      </c>
      <c r="O72" s="27">
        <f t="shared" si="20"/>
        <v>-532894.33829999936</v>
      </c>
      <c r="P72" s="27">
        <f t="shared" si="21"/>
        <v>532894.33829999936</v>
      </c>
    </row>
    <row r="73" spans="1:16">
      <c r="A73" s="31">
        <v>38777</v>
      </c>
      <c r="C73" s="6">
        <v>65</v>
      </c>
      <c r="D73" s="29">
        <f t="shared" ref="D73:D104" si="22">ROUND(-(+$B$9/180)*1,0)</f>
        <v>12105</v>
      </c>
      <c r="E73" s="29">
        <f t="shared" si="17"/>
        <v>786825</v>
      </c>
      <c r="F73" s="29">
        <f t="shared" ref="F73:F104" si="23">$B$9+E73</f>
        <v>-1392107</v>
      </c>
      <c r="G73" s="34">
        <f>+Inputs!$D$3</f>
        <v>0.37951000000000001</v>
      </c>
      <c r="I73" s="27">
        <f t="shared" si="18"/>
        <v>2178932</v>
      </c>
      <c r="K73" s="27">
        <f t="shared" ref="K73:K104" si="24">D73</f>
        <v>12105</v>
      </c>
      <c r="L73" s="27">
        <f t="shared" si="19"/>
        <v>786825</v>
      </c>
      <c r="M73" s="27">
        <f t="shared" ref="M73:M104" si="25">K73*G73</f>
        <v>4593.9685500000005</v>
      </c>
      <c r="N73" s="27">
        <f t="shared" ref="N73:N104" si="26">M73-J73</f>
        <v>4593.9685500000005</v>
      </c>
      <c r="O73" s="27">
        <f t="shared" si="20"/>
        <v>-528300.36974999937</v>
      </c>
      <c r="P73" s="27">
        <f t="shared" si="21"/>
        <v>528300.36974999937</v>
      </c>
    </row>
    <row r="74" spans="1:16">
      <c r="A74" s="30">
        <v>38808</v>
      </c>
      <c r="C74" s="6">
        <v>66</v>
      </c>
      <c r="D74" s="29">
        <f t="shared" si="22"/>
        <v>12105</v>
      </c>
      <c r="E74" s="29">
        <f t="shared" ref="E74:E105" si="27">+E73+D74</f>
        <v>798930</v>
      </c>
      <c r="F74" s="29">
        <f t="shared" si="23"/>
        <v>-1380002</v>
      </c>
      <c r="G74" s="34">
        <f>+Inputs!$D$3</f>
        <v>0.37951000000000001</v>
      </c>
      <c r="I74" s="27">
        <f t="shared" ref="I74:I105" si="28">+I73+H74</f>
        <v>2178932</v>
      </c>
      <c r="K74" s="27">
        <f t="shared" si="24"/>
        <v>12105</v>
      </c>
      <c r="L74" s="27">
        <f t="shared" ref="L74:L105" si="29">+L73+K74</f>
        <v>798930</v>
      </c>
      <c r="M74" s="27">
        <f t="shared" si="25"/>
        <v>4593.9685500000005</v>
      </c>
      <c r="N74" s="27">
        <f t="shared" si="26"/>
        <v>4593.9685500000005</v>
      </c>
      <c r="O74" s="27">
        <f t="shared" ref="O74:O105" si="30">+O73+N74</f>
        <v>-523706.40119999938</v>
      </c>
      <c r="P74" s="27">
        <f t="shared" ref="P74:P105" si="31">P73-N74</f>
        <v>523706.40119999938</v>
      </c>
    </row>
    <row r="75" spans="1:16">
      <c r="A75" s="31">
        <v>38838</v>
      </c>
      <c r="C75" s="6">
        <v>67</v>
      </c>
      <c r="D75" s="29">
        <f t="shared" si="22"/>
        <v>12105</v>
      </c>
      <c r="E75" s="29">
        <f t="shared" si="27"/>
        <v>811035</v>
      </c>
      <c r="F75" s="29">
        <f t="shared" si="23"/>
        <v>-1367897</v>
      </c>
      <c r="G75" s="34">
        <f>+Inputs!$D$3</f>
        <v>0.37951000000000001</v>
      </c>
      <c r="I75" s="27">
        <f t="shared" si="28"/>
        <v>2178932</v>
      </c>
      <c r="K75" s="27">
        <f t="shared" si="24"/>
        <v>12105</v>
      </c>
      <c r="L75" s="27">
        <f t="shared" si="29"/>
        <v>811035</v>
      </c>
      <c r="M75" s="27">
        <f t="shared" si="25"/>
        <v>4593.9685500000005</v>
      </c>
      <c r="N75" s="27">
        <f t="shared" si="26"/>
        <v>4593.9685500000005</v>
      </c>
      <c r="O75" s="27">
        <f t="shared" si="30"/>
        <v>-519112.43264999939</v>
      </c>
      <c r="P75" s="27">
        <f t="shared" si="31"/>
        <v>519112.43264999939</v>
      </c>
    </row>
    <row r="76" spans="1:16">
      <c r="A76" s="30">
        <v>38869</v>
      </c>
      <c r="C76" s="6">
        <v>68</v>
      </c>
      <c r="D76" s="29">
        <f t="shared" si="22"/>
        <v>12105</v>
      </c>
      <c r="E76" s="29">
        <f t="shared" si="27"/>
        <v>823140</v>
      </c>
      <c r="F76" s="29">
        <f t="shared" si="23"/>
        <v>-1355792</v>
      </c>
      <c r="G76" s="34">
        <f>+Inputs!$D$3</f>
        <v>0.37951000000000001</v>
      </c>
      <c r="I76" s="27">
        <f t="shared" si="28"/>
        <v>2178932</v>
      </c>
      <c r="K76" s="27">
        <f t="shared" si="24"/>
        <v>12105</v>
      </c>
      <c r="L76" s="27">
        <f t="shared" si="29"/>
        <v>823140</v>
      </c>
      <c r="M76" s="27">
        <f t="shared" si="25"/>
        <v>4593.9685500000005</v>
      </c>
      <c r="N76" s="27">
        <f t="shared" si="26"/>
        <v>4593.9685500000005</v>
      </c>
      <c r="O76" s="27">
        <f t="shared" si="30"/>
        <v>-514518.4640999994</v>
      </c>
      <c r="P76" s="27">
        <f t="shared" si="31"/>
        <v>514518.4640999994</v>
      </c>
    </row>
    <row r="77" spans="1:16">
      <c r="A77" s="31">
        <v>38899</v>
      </c>
      <c r="C77" s="6">
        <v>69</v>
      </c>
      <c r="D77" s="29">
        <f t="shared" si="22"/>
        <v>12105</v>
      </c>
      <c r="E77" s="29">
        <f t="shared" si="27"/>
        <v>835245</v>
      </c>
      <c r="F77" s="29">
        <f t="shared" si="23"/>
        <v>-1343687</v>
      </c>
      <c r="G77" s="34">
        <f>+Inputs!$D$3</f>
        <v>0.37951000000000001</v>
      </c>
      <c r="I77" s="27">
        <f t="shared" si="28"/>
        <v>2178932</v>
      </c>
      <c r="K77" s="27">
        <f t="shared" si="24"/>
        <v>12105</v>
      </c>
      <c r="L77" s="27">
        <f t="shared" si="29"/>
        <v>835245</v>
      </c>
      <c r="M77" s="27">
        <f t="shared" si="25"/>
        <v>4593.9685500000005</v>
      </c>
      <c r="N77" s="27">
        <f t="shared" si="26"/>
        <v>4593.9685500000005</v>
      </c>
      <c r="O77" s="27">
        <f t="shared" si="30"/>
        <v>-509924.49554999941</v>
      </c>
      <c r="P77" s="27">
        <f t="shared" si="31"/>
        <v>509924.49554999941</v>
      </c>
    </row>
    <row r="78" spans="1:16">
      <c r="A78" s="30">
        <v>38930</v>
      </c>
      <c r="C78" s="6">
        <v>70</v>
      </c>
      <c r="D78" s="29">
        <f t="shared" si="22"/>
        <v>12105</v>
      </c>
      <c r="E78" s="29">
        <f t="shared" si="27"/>
        <v>847350</v>
      </c>
      <c r="F78" s="29">
        <f t="shared" si="23"/>
        <v>-1331582</v>
      </c>
      <c r="G78" s="34">
        <f>+Inputs!$D$3</f>
        <v>0.37951000000000001</v>
      </c>
      <c r="I78" s="27">
        <f t="shared" si="28"/>
        <v>2178932</v>
      </c>
      <c r="K78" s="27">
        <f t="shared" si="24"/>
        <v>12105</v>
      </c>
      <c r="L78" s="27">
        <f t="shared" si="29"/>
        <v>847350</v>
      </c>
      <c r="M78" s="27">
        <f t="shared" si="25"/>
        <v>4593.9685500000005</v>
      </c>
      <c r="N78" s="27">
        <f t="shared" si="26"/>
        <v>4593.9685500000005</v>
      </c>
      <c r="O78" s="27">
        <f t="shared" si="30"/>
        <v>-505330.52699999942</v>
      </c>
      <c r="P78" s="27">
        <f t="shared" si="31"/>
        <v>505330.52699999942</v>
      </c>
    </row>
    <row r="79" spans="1:16">
      <c r="A79" s="31">
        <v>38961</v>
      </c>
      <c r="C79" s="6">
        <v>71</v>
      </c>
      <c r="D79" s="29">
        <f t="shared" si="22"/>
        <v>12105</v>
      </c>
      <c r="E79" s="29">
        <f t="shared" si="27"/>
        <v>859455</v>
      </c>
      <c r="F79" s="29">
        <f t="shared" si="23"/>
        <v>-1319477</v>
      </c>
      <c r="G79" s="34">
        <f>+Inputs!$D$3</f>
        <v>0.37951000000000001</v>
      </c>
      <c r="I79" s="27">
        <f t="shared" si="28"/>
        <v>2178932</v>
      </c>
      <c r="K79" s="27">
        <f t="shared" si="24"/>
        <v>12105</v>
      </c>
      <c r="L79" s="27">
        <f t="shared" si="29"/>
        <v>859455</v>
      </c>
      <c r="M79" s="27">
        <f t="shared" si="25"/>
        <v>4593.9685500000005</v>
      </c>
      <c r="N79" s="27">
        <f t="shared" si="26"/>
        <v>4593.9685500000005</v>
      </c>
      <c r="O79" s="27">
        <f t="shared" si="30"/>
        <v>-500736.55844999943</v>
      </c>
      <c r="P79" s="27">
        <f t="shared" si="31"/>
        <v>500736.55844999943</v>
      </c>
    </row>
    <row r="80" spans="1:16">
      <c r="A80" s="30">
        <v>38991</v>
      </c>
      <c r="C80" s="6">
        <v>72</v>
      </c>
      <c r="D80" s="29">
        <f t="shared" si="22"/>
        <v>12105</v>
      </c>
      <c r="E80" s="29">
        <f t="shared" si="27"/>
        <v>871560</v>
      </c>
      <c r="F80" s="29">
        <f t="shared" si="23"/>
        <v>-1307372</v>
      </c>
      <c r="G80" s="34">
        <f>+Inputs!$D$3</f>
        <v>0.37951000000000001</v>
      </c>
      <c r="I80" s="27">
        <f t="shared" si="28"/>
        <v>2178932</v>
      </c>
      <c r="K80" s="27">
        <f t="shared" si="24"/>
        <v>12105</v>
      </c>
      <c r="L80" s="27">
        <f t="shared" si="29"/>
        <v>871560</v>
      </c>
      <c r="M80" s="27">
        <f t="shared" si="25"/>
        <v>4593.9685500000005</v>
      </c>
      <c r="N80" s="27">
        <f t="shared" si="26"/>
        <v>4593.9685500000005</v>
      </c>
      <c r="O80" s="27">
        <f t="shared" si="30"/>
        <v>-496142.58989999944</v>
      </c>
      <c r="P80" s="27">
        <f t="shared" si="31"/>
        <v>496142.58989999944</v>
      </c>
    </row>
    <row r="81" spans="1:16">
      <c r="A81" s="31">
        <v>39022</v>
      </c>
      <c r="C81" s="6">
        <v>73</v>
      </c>
      <c r="D81" s="29">
        <f t="shared" si="22"/>
        <v>12105</v>
      </c>
      <c r="E81" s="29">
        <f t="shared" si="27"/>
        <v>883665</v>
      </c>
      <c r="F81" s="29">
        <f t="shared" si="23"/>
        <v>-1295267</v>
      </c>
      <c r="G81" s="34">
        <f>+Inputs!$D$3</f>
        <v>0.37951000000000001</v>
      </c>
      <c r="I81" s="27">
        <f t="shared" si="28"/>
        <v>2178932</v>
      </c>
      <c r="K81" s="27">
        <f t="shared" si="24"/>
        <v>12105</v>
      </c>
      <c r="L81" s="27">
        <f t="shared" si="29"/>
        <v>883665</v>
      </c>
      <c r="M81" s="27">
        <f t="shared" si="25"/>
        <v>4593.9685500000005</v>
      </c>
      <c r="N81" s="27">
        <f t="shared" si="26"/>
        <v>4593.9685500000005</v>
      </c>
      <c r="O81" s="27">
        <f t="shared" si="30"/>
        <v>-491548.62134999945</v>
      </c>
      <c r="P81" s="27">
        <f t="shared" si="31"/>
        <v>491548.62134999945</v>
      </c>
    </row>
    <row r="82" spans="1:16">
      <c r="A82" s="30">
        <v>39052</v>
      </c>
      <c r="C82" s="6">
        <v>74</v>
      </c>
      <c r="D82" s="29">
        <f t="shared" si="22"/>
        <v>12105</v>
      </c>
      <c r="E82" s="29">
        <f t="shared" si="27"/>
        <v>895770</v>
      </c>
      <c r="F82" s="29">
        <f t="shared" si="23"/>
        <v>-1283162</v>
      </c>
      <c r="G82" s="34">
        <f>+Inputs!$D$3</f>
        <v>0.37951000000000001</v>
      </c>
      <c r="I82" s="27">
        <f t="shared" si="28"/>
        <v>2178932</v>
      </c>
      <c r="K82" s="27">
        <f t="shared" si="24"/>
        <v>12105</v>
      </c>
      <c r="L82" s="27">
        <f t="shared" si="29"/>
        <v>895770</v>
      </c>
      <c r="M82" s="27">
        <f t="shared" si="25"/>
        <v>4593.9685500000005</v>
      </c>
      <c r="N82" s="27">
        <f t="shared" si="26"/>
        <v>4593.9685500000005</v>
      </c>
      <c r="O82" s="27">
        <f t="shared" si="30"/>
        <v>-486954.65279999946</v>
      </c>
      <c r="P82" s="27">
        <f t="shared" si="31"/>
        <v>486954.65279999946</v>
      </c>
    </row>
    <row r="83" spans="1:16">
      <c r="A83" s="31">
        <v>39083</v>
      </c>
      <c r="C83" s="6">
        <v>75</v>
      </c>
      <c r="D83" s="29">
        <f t="shared" si="22"/>
        <v>12105</v>
      </c>
      <c r="E83" s="29">
        <f t="shared" si="27"/>
        <v>907875</v>
      </c>
      <c r="F83" s="29">
        <f t="shared" si="23"/>
        <v>-1271057</v>
      </c>
      <c r="G83" s="34">
        <f>+Inputs!$D$3</f>
        <v>0.37951000000000001</v>
      </c>
      <c r="I83" s="27">
        <f t="shared" si="28"/>
        <v>2178932</v>
      </c>
      <c r="K83" s="27">
        <f t="shared" si="24"/>
        <v>12105</v>
      </c>
      <c r="L83" s="27">
        <f t="shared" si="29"/>
        <v>907875</v>
      </c>
      <c r="M83" s="27">
        <f t="shared" si="25"/>
        <v>4593.9685500000005</v>
      </c>
      <c r="N83" s="27">
        <f t="shared" si="26"/>
        <v>4593.9685500000005</v>
      </c>
      <c r="O83" s="27">
        <f t="shared" si="30"/>
        <v>-482360.68424999947</v>
      </c>
      <c r="P83" s="27">
        <f t="shared" si="31"/>
        <v>482360.68424999947</v>
      </c>
    </row>
    <row r="84" spans="1:16">
      <c r="A84" s="30">
        <v>39114</v>
      </c>
      <c r="C84" s="6">
        <v>76</v>
      </c>
      <c r="D84" s="29">
        <f t="shared" si="22"/>
        <v>12105</v>
      </c>
      <c r="E84" s="29">
        <f t="shared" si="27"/>
        <v>919980</v>
      </c>
      <c r="F84" s="29">
        <f t="shared" si="23"/>
        <v>-1258952</v>
      </c>
      <c r="G84" s="34">
        <f>+Inputs!$D$3</f>
        <v>0.37951000000000001</v>
      </c>
      <c r="I84" s="27">
        <f t="shared" si="28"/>
        <v>2178932</v>
      </c>
      <c r="K84" s="27">
        <f t="shared" si="24"/>
        <v>12105</v>
      </c>
      <c r="L84" s="27">
        <f t="shared" si="29"/>
        <v>919980</v>
      </c>
      <c r="M84" s="27">
        <f t="shared" si="25"/>
        <v>4593.9685500000005</v>
      </c>
      <c r="N84" s="27">
        <f t="shared" si="26"/>
        <v>4593.9685500000005</v>
      </c>
      <c r="O84" s="27">
        <f t="shared" si="30"/>
        <v>-477766.71569999948</v>
      </c>
      <c r="P84" s="27">
        <f t="shared" si="31"/>
        <v>477766.71569999948</v>
      </c>
    </row>
    <row r="85" spans="1:16">
      <c r="A85" s="31">
        <v>39142</v>
      </c>
      <c r="C85" s="6">
        <v>77</v>
      </c>
      <c r="D85" s="29">
        <f t="shared" si="22"/>
        <v>12105</v>
      </c>
      <c r="E85" s="29">
        <f t="shared" si="27"/>
        <v>932085</v>
      </c>
      <c r="F85" s="29">
        <f t="shared" si="23"/>
        <v>-1246847</v>
      </c>
      <c r="G85" s="34">
        <f>+Inputs!$D$3</f>
        <v>0.37951000000000001</v>
      </c>
      <c r="I85" s="27">
        <f t="shared" si="28"/>
        <v>2178932</v>
      </c>
      <c r="K85" s="27">
        <f t="shared" si="24"/>
        <v>12105</v>
      </c>
      <c r="L85" s="27">
        <f t="shared" si="29"/>
        <v>932085</v>
      </c>
      <c r="M85" s="27">
        <f t="shared" si="25"/>
        <v>4593.9685500000005</v>
      </c>
      <c r="N85" s="27">
        <f t="shared" si="26"/>
        <v>4593.9685500000005</v>
      </c>
      <c r="O85" s="27">
        <f t="shared" si="30"/>
        <v>-473172.74714999949</v>
      </c>
      <c r="P85" s="27">
        <f t="shared" si="31"/>
        <v>473172.74714999949</v>
      </c>
    </row>
    <row r="86" spans="1:16">
      <c r="A86" s="30">
        <v>39173</v>
      </c>
      <c r="C86" s="6">
        <v>78</v>
      </c>
      <c r="D86" s="29">
        <f t="shared" si="22"/>
        <v>12105</v>
      </c>
      <c r="E86" s="29">
        <f t="shared" si="27"/>
        <v>944190</v>
      </c>
      <c r="F86" s="29">
        <f t="shared" si="23"/>
        <v>-1234742</v>
      </c>
      <c r="G86" s="34">
        <f>+Inputs!$D$3</f>
        <v>0.37951000000000001</v>
      </c>
      <c r="I86" s="27">
        <f t="shared" si="28"/>
        <v>2178932</v>
      </c>
      <c r="K86" s="27">
        <f t="shared" si="24"/>
        <v>12105</v>
      </c>
      <c r="L86" s="27">
        <f t="shared" si="29"/>
        <v>944190</v>
      </c>
      <c r="M86" s="27">
        <f t="shared" si="25"/>
        <v>4593.9685500000005</v>
      </c>
      <c r="N86" s="27">
        <f t="shared" si="26"/>
        <v>4593.9685500000005</v>
      </c>
      <c r="O86" s="27">
        <f t="shared" si="30"/>
        <v>-468578.7785999995</v>
      </c>
      <c r="P86" s="27">
        <f t="shared" si="31"/>
        <v>468578.7785999995</v>
      </c>
    </row>
    <row r="87" spans="1:16">
      <c r="A87" s="31">
        <v>39203</v>
      </c>
      <c r="C87" s="6">
        <v>79</v>
      </c>
      <c r="D87" s="29">
        <f t="shared" si="22"/>
        <v>12105</v>
      </c>
      <c r="E87" s="29">
        <f t="shared" si="27"/>
        <v>956295</v>
      </c>
      <c r="F87" s="29">
        <f t="shared" si="23"/>
        <v>-1222637</v>
      </c>
      <c r="G87" s="34">
        <f>+Inputs!$D$3</f>
        <v>0.37951000000000001</v>
      </c>
      <c r="I87" s="27">
        <f t="shared" si="28"/>
        <v>2178932</v>
      </c>
      <c r="K87" s="27">
        <f t="shared" si="24"/>
        <v>12105</v>
      </c>
      <c r="L87" s="27">
        <f t="shared" si="29"/>
        <v>956295</v>
      </c>
      <c r="M87" s="27">
        <f t="shared" si="25"/>
        <v>4593.9685500000005</v>
      </c>
      <c r="N87" s="27">
        <f t="shared" si="26"/>
        <v>4593.9685500000005</v>
      </c>
      <c r="O87" s="27">
        <f t="shared" si="30"/>
        <v>-463984.81004999951</v>
      </c>
      <c r="P87" s="27">
        <f t="shared" si="31"/>
        <v>463984.81004999951</v>
      </c>
    </row>
    <row r="88" spans="1:16">
      <c r="A88" s="30">
        <v>39234</v>
      </c>
      <c r="C88" s="6">
        <v>80</v>
      </c>
      <c r="D88" s="29">
        <f t="shared" si="22"/>
        <v>12105</v>
      </c>
      <c r="E88" s="29">
        <f t="shared" si="27"/>
        <v>968400</v>
      </c>
      <c r="F88" s="29">
        <f t="shared" si="23"/>
        <v>-1210532</v>
      </c>
      <c r="G88" s="34">
        <f>+Inputs!$D$3</f>
        <v>0.37951000000000001</v>
      </c>
      <c r="I88" s="27">
        <f t="shared" si="28"/>
        <v>2178932</v>
      </c>
      <c r="K88" s="27">
        <f t="shared" si="24"/>
        <v>12105</v>
      </c>
      <c r="L88" s="27">
        <f t="shared" si="29"/>
        <v>968400</v>
      </c>
      <c r="M88" s="27">
        <f t="shared" si="25"/>
        <v>4593.9685500000005</v>
      </c>
      <c r="N88" s="27">
        <f t="shared" si="26"/>
        <v>4593.9685500000005</v>
      </c>
      <c r="O88" s="27">
        <f t="shared" si="30"/>
        <v>-459390.84149999951</v>
      </c>
      <c r="P88" s="27">
        <f t="shared" si="31"/>
        <v>459390.84149999951</v>
      </c>
    </row>
    <row r="89" spans="1:16">
      <c r="A89" s="31">
        <v>39264</v>
      </c>
      <c r="C89" s="6">
        <v>81</v>
      </c>
      <c r="D89" s="29">
        <f t="shared" si="22"/>
        <v>12105</v>
      </c>
      <c r="E89" s="29">
        <f t="shared" si="27"/>
        <v>980505</v>
      </c>
      <c r="F89" s="29">
        <f t="shared" si="23"/>
        <v>-1198427</v>
      </c>
      <c r="G89" s="34">
        <f>+Inputs!$D$3</f>
        <v>0.37951000000000001</v>
      </c>
      <c r="I89" s="27">
        <f t="shared" si="28"/>
        <v>2178932</v>
      </c>
      <c r="K89" s="27">
        <f t="shared" si="24"/>
        <v>12105</v>
      </c>
      <c r="L89" s="27">
        <f t="shared" si="29"/>
        <v>980505</v>
      </c>
      <c r="M89" s="27">
        <f t="shared" si="25"/>
        <v>4593.9685500000005</v>
      </c>
      <c r="N89" s="27">
        <f t="shared" si="26"/>
        <v>4593.9685500000005</v>
      </c>
      <c r="O89" s="27">
        <f t="shared" si="30"/>
        <v>-454796.87294999952</v>
      </c>
      <c r="P89" s="27">
        <f t="shared" si="31"/>
        <v>454796.87294999952</v>
      </c>
    </row>
    <row r="90" spans="1:16">
      <c r="A90" s="30">
        <v>39295</v>
      </c>
      <c r="C90" s="6">
        <v>82</v>
      </c>
      <c r="D90" s="29">
        <f t="shared" si="22"/>
        <v>12105</v>
      </c>
      <c r="E90" s="29">
        <f t="shared" si="27"/>
        <v>992610</v>
      </c>
      <c r="F90" s="29">
        <f t="shared" si="23"/>
        <v>-1186322</v>
      </c>
      <c r="G90" s="34">
        <f>+Inputs!$D$3</f>
        <v>0.37951000000000001</v>
      </c>
      <c r="I90" s="27">
        <f t="shared" si="28"/>
        <v>2178932</v>
      </c>
      <c r="K90" s="27">
        <f t="shared" si="24"/>
        <v>12105</v>
      </c>
      <c r="L90" s="27">
        <f t="shared" si="29"/>
        <v>992610</v>
      </c>
      <c r="M90" s="27">
        <f t="shared" si="25"/>
        <v>4593.9685500000005</v>
      </c>
      <c r="N90" s="27">
        <f t="shared" si="26"/>
        <v>4593.9685500000005</v>
      </c>
      <c r="O90" s="27">
        <f t="shared" si="30"/>
        <v>-450202.90439999953</v>
      </c>
      <c r="P90" s="27">
        <f t="shared" si="31"/>
        <v>450202.90439999953</v>
      </c>
    </row>
    <row r="91" spans="1:16">
      <c r="A91" s="31">
        <v>39326</v>
      </c>
      <c r="C91" s="6">
        <v>83</v>
      </c>
      <c r="D91" s="29">
        <f t="shared" si="22"/>
        <v>12105</v>
      </c>
      <c r="E91" s="29">
        <f t="shared" si="27"/>
        <v>1004715</v>
      </c>
      <c r="F91" s="29">
        <f t="shared" si="23"/>
        <v>-1174217</v>
      </c>
      <c r="G91" s="34">
        <f>+Inputs!$D$3</f>
        <v>0.37951000000000001</v>
      </c>
      <c r="I91" s="27">
        <f t="shared" si="28"/>
        <v>2178932</v>
      </c>
      <c r="K91" s="27">
        <f t="shared" si="24"/>
        <v>12105</v>
      </c>
      <c r="L91" s="27">
        <f t="shared" si="29"/>
        <v>1004715</v>
      </c>
      <c r="M91" s="27">
        <f t="shared" si="25"/>
        <v>4593.9685500000005</v>
      </c>
      <c r="N91" s="27">
        <f t="shared" si="26"/>
        <v>4593.9685500000005</v>
      </c>
      <c r="O91" s="27">
        <f t="shared" si="30"/>
        <v>-445608.93584999954</v>
      </c>
      <c r="P91" s="27">
        <f t="shared" si="31"/>
        <v>445608.93584999954</v>
      </c>
    </row>
    <row r="92" spans="1:16">
      <c r="A92" s="30">
        <v>39356</v>
      </c>
      <c r="C92" s="6">
        <v>84</v>
      </c>
      <c r="D92" s="29">
        <f t="shared" si="22"/>
        <v>12105</v>
      </c>
      <c r="E92" s="29">
        <f t="shared" si="27"/>
        <v>1016820</v>
      </c>
      <c r="F92" s="29">
        <f t="shared" si="23"/>
        <v>-1162112</v>
      </c>
      <c r="G92" s="34">
        <f>+Inputs!$D$3</f>
        <v>0.37951000000000001</v>
      </c>
      <c r="I92" s="27">
        <f t="shared" si="28"/>
        <v>2178932</v>
      </c>
      <c r="K92" s="27">
        <f t="shared" si="24"/>
        <v>12105</v>
      </c>
      <c r="L92" s="27">
        <f t="shared" si="29"/>
        <v>1016820</v>
      </c>
      <c r="M92" s="27">
        <f t="shared" si="25"/>
        <v>4593.9685500000005</v>
      </c>
      <c r="N92" s="27">
        <f t="shared" si="26"/>
        <v>4593.9685500000005</v>
      </c>
      <c r="O92" s="27">
        <f t="shared" si="30"/>
        <v>-441014.96729999955</v>
      </c>
      <c r="P92" s="27">
        <f t="shared" si="31"/>
        <v>441014.96729999955</v>
      </c>
    </row>
    <row r="93" spans="1:16">
      <c r="A93" s="31">
        <v>39387</v>
      </c>
      <c r="C93" s="6">
        <v>85</v>
      </c>
      <c r="D93" s="29">
        <f t="shared" si="22"/>
        <v>12105</v>
      </c>
      <c r="E93" s="29">
        <f t="shared" si="27"/>
        <v>1028925</v>
      </c>
      <c r="F93" s="29">
        <f t="shared" si="23"/>
        <v>-1150007</v>
      </c>
      <c r="G93" s="34">
        <f>+Inputs!$D$3</f>
        <v>0.37951000000000001</v>
      </c>
      <c r="I93" s="27">
        <f t="shared" si="28"/>
        <v>2178932</v>
      </c>
      <c r="K93" s="27">
        <f t="shared" si="24"/>
        <v>12105</v>
      </c>
      <c r="L93" s="27">
        <f t="shared" si="29"/>
        <v>1028925</v>
      </c>
      <c r="M93" s="27">
        <f t="shared" si="25"/>
        <v>4593.9685500000005</v>
      </c>
      <c r="N93" s="27">
        <f t="shared" si="26"/>
        <v>4593.9685500000005</v>
      </c>
      <c r="O93" s="27">
        <f t="shared" si="30"/>
        <v>-436420.99874999956</v>
      </c>
      <c r="P93" s="27">
        <f t="shared" si="31"/>
        <v>436420.99874999956</v>
      </c>
    </row>
    <row r="94" spans="1:16">
      <c r="A94" s="30">
        <v>39417</v>
      </c>
      <c r="C94" s="6">
        <v>86</v>
      </c>
      <c r="D94" s="29">
        <f t="shared" si="22"/>
        <v>12105</v>
      </c>
      <c r="E94" s="29">
        <f t="shared" si="27"/>
        <v>1041030</v>
      </c>
      <c r="F94" s="29">
        <f t="shared" si="23"/>
        <v>-1137902</v>
      </c>
      <c r="G94" s="34">
        <f>+Inputs!$D$3</f>
        <v>0.37951000000000001</v>
      </c>
      <c r="I94" s="27">
        <f t="shared" si="28"/>
        <v>2178932</v>
      </c>
      <c r="K94" s="27">
        <f t="shared" si="24"/>
        <v>12105</v>
      </c>
      <c r="L94" s="27">
        <f t="shared" si="29"/>
        <v>1041030</v>
      </c>
      <c r="M94" s="27">
        <f t="shared" si="25"/>
        <v>4593.9685500000005</v>
      </c>
      <c r="N94" s="27">
        <f t="shared" si="26"/>
        <v>4593.9685500000005</v>
      </c>
      <c r="O94" s="27">
        <f t="shared" si="30"/>
        <v>-431827.03019999957</v>
      </c>
      <c r="P94" s="27">
        <f t="shared" si="31"/>
        <v>431827.03019999957</v>
      </c>
    </row>
    <row r="95" spans="1:16">
      <c r="A95" s="31">
        <v>39448</v>
      </c>
      <c r="C95" s="6">
        <v>87</v>
      </c>
      <c r="D95" s="29">
        <f t="shared" si="22"/>
        <v>12105</v>
      </c>
      <c r="E95" s="29">
        <f t="shared" si="27"/>
        <v>1053135</v>
      </c>
      <c r="F95" s="29">
        <f t="shared" si="23"/>
        <v>-1125797</v>
      </c>
      <c r="G95" s="34">
        <f>+Inputs!$D$3</f>
        <v>0.37951000000000001</v>
      </c>
      <c r="I95" s="27">
        <f t="shared" si="28"/>
        <v>2178932</v>
      </c>
      <c r="K95" s="27">
        <f t="shared" si="24"/>
        <v>12105</v>
      </c>
      <c r="L95" s="27">
        <f t="shared" si="29"/>
        <v>1053135</v>
      </c>
      <c r="M95" s="27">
        <f t="shared" si="25"/>
        <v>4593.9685500000005</v>
      </c>
      <c r="N95" s="27">
        <f t="shared" si="26"/>
        <v>4593.9685500000005</v>
      </c>
      <c r="O95" s="27">
        <f t="shared" si="30"/>
        <v>-427233.06164999958</v>
      </c>
      <c r="P95" s="27">
        <f t="shared" si="31"/>
        <v>427233.06164999958</v>
      </c>
    </row>
    <row r="96" spans="1:16">
      <c r="A96" s="30">
        <v>39479</v>
      </c>
      <c r="C96" s="6">
        <v>88</v>
      </c>
      <c r="D96" s="29">
        <f t="shared" si="22"/>
        <v>12105</v>
      </c>
      <c r="E96" s="29">
        <f t="shared" si="27"/>
        <v>1065240</v>
      </c>
      <c r="F96" s="29">
        <f t="shared" si="23"/>
        <v>-1113692</v>
      </c>
      <c r="G96" s="34">
        <f>+Inputs!$D$3</f>
        <v>0.37951000000000001</v>
      </c>
      <c r="I96" s="27">
        <f t="shared" si="28"/>
        <v>2178932</v>
      </c>
      <c r="K96" s="27">
        <f t="shared" si="24"/>
        <v>12105</v>
      </c>
      <c r="L96" s="27">
        <f t="shared" si="29"/>
        <v>1065240</v>
      </c>
      <c r="M96" s="27">
        <f t="shared" si="25"/>
        <v>4593.9685500000005</v>
      </c>
      <c r="N96" s="27">
        <f t="shared" si="26"/>
        <v>4593.9685500000005</v>
      </c>
      <c r="O96" s="27">
        <f t="shared" si="30"/>
        <v>-422639.09309999959</v>
      </c>
      <c r="P96" s="27">
        <f t="shared" si="31"/>
        <v>422639.09309999959</v>
      </c>
    </row>
    <row r="97" spans="1:16">
      <c r="A97" s="31">
        <v>39508</v>
      </c>
      <c r="C97" s="6">
        <v>89</v>
      </c>
      <c r="D97" s="29">
        <f t="shared" si="22"/>
        <v>12105</v>
      </c>
      <c r="E97" s="29">
        <f t="shared" si="27"/>
        <v>1077345</v>
      </c>
      <c r="F97" s="29">
        <f t="shared" si="23"/>
        <v>-1101587</v>
      </c>
      <c r="G97" s="34">
        <f>+Inputs!$D$3</f>
        <v>0.37951000000000001</v>
      </c>
      <c r="I97" s="27">
        <f t="shared" si="28"/>
        <v>2178932</v>
      </c>
      <c r="K97" s="27">
        <f t="shared" si="24"/>
        <v>12105</v>
      </c>
      <c r="L97" s="27">
        <f t="shared" si="29"/>
        <v>1077345</v>
      </c>
      <c r="M97" s="27">
        <f t="shared" si="25"/>
        <v>4593.9685500000005</v>
      </c>
      <c r="N97" s="27">
        <f t="shared" si="26"/>
        <v>4593.9685500000005</v>
      </c>
      <c r="O97" s="27">
        <f t="shared" si="30"/>
        <v>-418045.1245499996</v>
      </c>
      <c r="P97" s="27">
        <f t="shared" si="31"/>
        <v>418045.1245499996</v>
      </c>
    </row>
    <row r="98" spans="1:16">
      <c r="A98" s="30">
        <v>39539</v>
      </c>
      <c r="C98" s="6">
        <v>90</v>
      </c>
      <c r="D98" s="29">
        <f t="shared" si="22"/>
        <v>12105</v>
      </c>
      <c r="E98" s="29">
        <f t="shared" si="27"/>
        <v>1089450</v>
      </c>
      <c r="F98" s="29">
        <f t="shared" si="23"/>
        <v>-1089482</v>
      </c>
      <c r="G98" s="34">
        <f>+Inputs!$D$3</f>
        <v>0.37951000000000001</v>
      </c>
      <c r="I98" s="27">
        <f t="shared" si="28"/>
        <v>2178932</v>
      </c>
      <c r="K98" s="27">
        <f t="shared" si="24"/>
        <v>12105</v>
      </c>
      <c r="L98" s="27">
        <f t="shared" si="29"/>
        <v>1089450</v>
      </c>
      <c r="M98" s="27">
        <f t="shared" si="25"/>
        <v>4593.9685500000005</v>
      </c>
      <c r="N98" s="27">
        <f t="shared" si="26"/>
        <v>4593.9685500000005</v>
      </c>
      <c r="O98" s="27">
        <f t="shared" si="30"/>
        <v>-413451.15599999961</v>
      </c>
      <c r="P98" s="27">
        <f t="shared" si="31"/>
        <v>413451.15599999961</v>
      </c>
    </row>
    <row r="99" spans="1:16">
      <c r="A99" s="31">
        <v>39569</v>
      </c>
      <c r="C99" s="6">
        <v>91</v>
      </c>
      <c r="D99" s="29">
        <f t="shared" si="22"/>
        <v>12105</v>
      </c>
      <c r="E99" s="29">
        <f t="shared" si="27"/>
        <v>1101555</v>
      </c>
      <c r="F99" s="29">
        <f t="shared" si="23"/>
        <v>-1077377</v>
      </c>
      <c r="G99" s="34">
        <f>+Inputs!$D$3</f>
        <v>0.37951000000000001</v>
      </c>
      <c r="I99" s="27">
        <f t="shared" si="28"/>
        <v>2178932</v>
      </c>
      <c r="K99" s="27">
        <f t="shared" si="24"/>
        <v>12105</v>
      </c>
      <c r="L99" s="27">
        <f t="shared" si="29"/>
        <v>1101555</v>
      </c>
      <c r="M99" s="27">
        <f t="shared" si="25"/>
        <v>4593.9685500000005</v>
      </c>
      <c r="N99" s="27">
        <f t="shared" si="26"/>
        <v>4593.9685500000005</v>
      </c>
      <c r="O99" s="27">
        <f t="shared" si="30"/>
        <v>-408857.18744999962</v>
      </c>
      <c r="P99" s="27">
        <f t="shared" si="31"/>
        <v>408857.18744999962</v>
      </c>
    </row>
    <row r="100" spans="1:16">
      <c r="A100" s="30">
        <v>39600</v>
      </c>
      <c r="C100" s="6">
        <v>92</v>
      </c>
      <c r="D100" s="29">
        <f t="shared" si="22"/>
        <v>12105</v>
      </c>
      <c r="E100" s="29">
        <f t="shared" si="27"/>
        <v>1113660</v>
      </c>
      <c r="F100" s="29">
        <f t="shared" si="23"/>
        <v>-1065272</v>
      </c>
      <c r="G100" s="34">
        <f>+Inputs!$D$3</f>
        <v>0.37951000000000001</v>
      </c>
      <c r="I100" s="27">
        <f t="shared" si="28"/>
        <v>2178932</v>
      </c>
      <c r="K100" s="27">
        <f t="shared" si="24"/>
        <v>12105</v>
      </c>
      <c r="L100" s="27">
        <f t="shared" si="29"/>
        <v>1113660</v>
      </c>
      <c r="M100" s="27">
        <f t="shared" si="25"/>
        <v>4593.9685500000005</v>
      </c>
      <c r="N100" s="27">
        <f t="shared" si="26"/>
        <v>4593.9685500000005</v>
      </c>
      <c r="O100" s="27">
        <f t="shared" si="30"/>
        <v>-404263.21889999963</v>
      </c>
      <c r="P100" s="27">
        <f t="shared" si="31"/>
        <v>404263.21889999963</v>
      </c>
    </row>
    <row r="101" spans="1:16">
      <c r="A101" s="31">
        <v>39630</v>
      </c>
      <c r="C101" s="6">
        <v>93</v>
      </c>
      <c r="D101" s="29">
        <f t="shared" si="22"/>
        <v>12105</v>
      </c>
      <c r="E101" s="29">
        <f t="shared" si="27"/>
        <v>1125765</v>
      </c>
      <c r="F101" s="29">
        <f t="shared" si="23"/>
        <v>-1053167</v>
      </c>
      <c r="G101" s="34">
        <f>+Inputs!$D$3</f>
        <v>0.37951000000000001</v>
      </c>
      <c r="I101" s="27">
        <f t="shared" si="28"/>
        <v>2178932</v>
      </c>
      <c r="K101" s="27">
        <f t="shared" si="24"/>
        <v>12105</v>
      </c>
      <c r="L101" s="27">
        <f t="shared" si="29"/>
        <v>1125765</v>
      </c>
      <c r="M101" s="27">
        <f t="shared" si="25"/>
        <v>4593.9685500000005</v>
      </c>
      <c r="N101" s="27">
        <f t="shared" si="26"/>
        <v>4593.9685500000005</v>
      </c>
      <c r="O101" s="27">
        <f t="shared" si="30"/>
        <v>-399669.25034999964</v>
      </c>
      <c r="P101" s="27">
        <f t="shared" si="31"/>
        <v>399669.25034999964</v>
      </c>
    </row>
    <row r="102" spans="1:16">
      <c r="A102" s="30">
        <v>39661</v>
      </c>
      <c r="C102" s="6">
        <v>94</v>
      </c>
      <c r="D102" s="29">
        <f t="shared" si="22"/>
        <v>12105</v>
      </c>
      <c r="E102" s="29">
        <f t="shared" si="27"/>
        <v>1137870</v>
      </c>
      <c r="F102" s="29">
        <f t="shared" si="23"/>
        <v>-1041062</v>
      </c>
      <c r="G102" s="34">
        <f>+Inputs!$D$3</f>
        <v>0.37951000000000001</v>
      </c>
      <c r="I102" s="27">
        <f t="shared" si="28"/>
        <v>2178932</v>
      </c>
      <c r="K102" s="27">
        <f t="shared" si="24"/>
        <v>12105</v>
      </c>
      <c r="L102" s="27">
        <f t="shared" si="29"/>
        <v>1137870</v>
      </c>
      <c r="M102" s="27">
        <f t="shared" si="25"/>
        <v>4593.9685500000005</v>
      </c>
      <c r="N102" s="27">
        <f t="shared" si="26"/>
        <v>4593.9685500000005</v>
      </c>
      <c r="O102" s="27">
        <f t="shared" si="30"/>
        <v>-395075.28179999965</v>
      </c>
      <c r="P102" s="27">
        <f t="shared" si="31"/>
        <v>395075.28179999965</v>
      </c>
    </row>
    <row r="103" spans="1:16">
      <c r="A103" s="31">
        <v>39692</v>
      </c>
      <c r="C103" s="6">
        <v>95</v>
      </c>
      <c r="D103" s="29">
        <f t="shared" si="22"/>
        <v>12105</v>
      </c>
      <c r="E103" s="29">
        <f t="shared" si="27"/>
        <v>1149975</v>
      </c>
      <c r="F103" s="29">
        <f t="shared" si="23"/>
        <v>-1028957</v>
      </c>
      <c r="G103" s="34">
        <f>+Inputs!$D$3</f>
        <v>0.37951000000000001</v>
      </c>
      <c r="I103" s="27">
        <f t="shared" si="28"/>
        <v>2178932</v>
      </c>
      <c r="K103" s="27">
        <f t="shared" si="24"/>
        <v>12105</v>
      </c>
      <c r="L103" s="27">
        <f t="shared" si="29"/>
        <v>1149975</v>
      </c>
      <c r="M103" s="27">
        <f t="shared" si="25"/>
        <v>4593.9685500000005</v>
      </c>
      <c r="N103" s="27">
        <f t="shared" si="26"/>
        <v>4593.9685500000005</v>
      </c>
      <c r="O103" s="27">
        <f t="shared" si="30"/>
        <v>-390481.31324999966</v>
      </c>
      <c r="P103" s="27">
        <f t="shared" si="31"/>
        <v>390481.31324999966</v>
      </c>
    </row>
    <row r="104" spans="1:16">
      <c r="A104" s="30">
        <v>39722</v>
      </c>
      <c r="C104" s="6">
        <v>96</v>
      </c>
      <c r="D104" s="29">
        <f t="shared" si="22"/>
        <v>12105</v>
      </c>
      <c r="E104" s="29">
        <f t="shared" si="27"/>
        <v>1162080</v>
      </c>
      <c r="F104" s="29">
        <f t="shared" si="23"/>
        <v>-1016852</v>
      </c>
      <c r="G104" s="34">
        <f>+Inputs!$D$3</f>
        <v>0.37951000000000001</v>
      </c>
      <c r="I104" s="27">
        <f t="shared" si="28"/>
        <v>2178932</v>
      </c>
      <c r="K104" s="27">
        <f t="shared" si="24"/>
        <v>12105</v>
      </c>
      <c r="L104" s="27">
        <f t="shared" si="29"/>
        <v>1162080</v>
      </c>
      <c r="M104" s="27">
        <f t="shared" si="25"/>
        <v>4593.9685500000005</v>
      </c>
      <c r="N104" s="27">
        <f t="shared" si="26"/>
        <v>4593.9685500000005</v>
      </c>
      <c r="O104" s="27">
        <f t="shared" si="30"/>
        <v>-385887.34469999967</v>
      </c>
      <c r="P104" s="27">
        <f t="shared" si="31"/>
        <v>385887.34469999967</v>
      </c>
    </row>
    <row r="105" spans="1:16">
      <c r="A105" s="31">
        <v>39753</v>
      </c>
      <c r="C105" s="6">
        <v>97</v>
      </c>
      <c r="D105" s="29">
        <f t="shared" ref="D105:D136" si="32">ROUND(-(+$B$9/180)*1,0)</f>
        <v>12105</v>
      </c>
      <c r="E105" s="29">
        <f t="shared" si="27"/>
        <v>1174185</v>
      </c>
      <c r="F105" s="29">
        <f t="shared" ref="F105:F136" si="33">$B$9+E105</f>
        <v>-1004747</v>
      </c>
      <c r="G105" s="34">
        <f>+Inputs!$D$3</f>
        <v>0.37951000000000001</v>
      </c>
      <c r="I105" s="27">
        <f t="shared" si="28"/>
        <v>2178932</v>
      </c>
      <c r="K105" s="27">
        <f t="shared" ref="K105:K136" si="34">D105</f>
        <v>12105</v>
      </c>
      <c r="L105" s="27">
        <f t="shared" si="29"/>
        <v>1174185</v>
      </c>
      <c r="M105" s="27">
        <f t="shared" ref="M105:M136" si="35">K105*G105</f>
        <v>4593.9685500000005</v>
      </c>
      <c r="N105" s="27">
        <f t="shared" ref="N105:N136" si="36">M105-J105</f>
        <v>4593.9685500000005</v>
      </c>
      <c r="O105" s="27">
        <f t="shared" si="30"/>
        <v>-381293.37614999968</v>
      </c>
      <c r="P105" s="27">
        <f t="shared" si="31"/>
        <v>381293.37614999968</v>
      </c>
    </row>
    <row r="106" spans="1:16">
      <c r="A106" s="30">
        <v>39783</v>
      </c>
      <c r="C106" s="6">
        <v>98</v>
      </c>
      <c r="D106" s="29">
        <f t="shared" si="32"/>
        <v>12105</v>
      </c>
      <c r="E106" s="29">
        <f t="shared" ref="E106:E137" si="37">+E105+D106</f>
        <v>1186290</v>
      </c>
      <c r="F106" s="29">
        <f t="shared" si="33"/>
        <v>-992642</v>
      </c>
      <c r="G106" s="34">
        <f>+Inputs!$D$3</f>
        <v>0.37951000000000001</v>
      </c>
      <c r="I106" s="27">
        <f t="shared" ref="I106:I137" si="38">+I105+H106</f>
        <v>2178932</v>
      </c>
      <c r="K106" s="27">
        <f t="shared" si="34"/>
        <v>12105</v>
      </c>
      <c r="L106" s="27">
        <f t="shared" ref="L106:L137" si="39">+L105+K106</f>
        <v>1186290</v>
      </c>
      <c r="M106" s="27">
        <f t="shared" si="35"/>
        <v>4593.9685500000005</v>
      </c>
      <c r="N106" s="27">
        <f t="shared" si="36"/>
        <v>4593.9685500000005</v>
      </c>
      <c r="O106" s="27">
        <f t="shared" ref="O106:O137" si="40">+O105+N106</f>
        <v>-376699.40759999969</v>
      </c>
      <c r="P106" s="27">
        <f t="shared" ref="P106:P137" si="41">P105-N106</f>
        <v>376699.40759999969</v>
      </c>
    </row>
    <row r="107" spans="1:16">
      <c r="A107" s="31">
        <v>39814</v>
      </c>
      <c r="C107" s="6">
        <v>99</v>
      </c>
      <c r="D107" s="29">
        <f t="shared" si="32"/>
        <v>12105</v>
      </c>
      <c r="E107" s="29">
        <f t="shared" si="37"/>
        <v>1198395</v>
      </c>
      <c r="F107" s="29">
        <f t="shared" si="33"/>
        <v>-980537</v>
      </c>
      <c r="G107" s="34">
        <f>+Inputs!$D$3</f>
        <v>0.37951000000000001</v>
      </c>
      <c r="I107" s="27">
        <f t="shared" si="38"/>
        <v>2178932</v>
      </c>
      <c r="K107" s="27">
        <f t="shared" si="34"/>
        <v>12105</v>
      </c>
      <c r="L107" s="27">
        <f t="shared" si="39"/>
        <v>1198395</v>
      </c>
      <c r="M107" s="27">
        <f t="shared" si="35"/>
        <v>4593.9685500000005</v>
      </c>
      <c r="N107" s="27">
        <f t="shared" si="36"/>
        <v>4593.9685500000005</v>
      </c>
      <c r="O107" s="27">
        <f t="shared" si="40"/>
        <v>-372105.4390499997</v>
      </c>
      <c r="P107" s="27">
        <f t="shared" si="41"/>
        <v>372105.4390499997</v>
      </c>
    </row>
    <row r="108" spans="1:16">
      <c r="A108" s="30">
        <v>39845</v>
      </c>
      <c r="C108" s="6">
        <v>100</v>
      </c>
      <c r="D108" s="29">
        <f t="shared" si="32"/>
        <v>12105</v>
      </c>
      <c r="E108" s="29">
        <f t="shared" si="37"/>
        <v>1210500</v>
      </c>
      <c r="F108" s="29">
        <f t="shared" si="33"/>
        <v>-968432</v>
      </c>
      <c r="G108" s="34">
        <f>+Inputs!$D$3</f>
        <v>0.37951000000000001</v>
      </c>
      <c r="I108" s="27">
        <f t="shared" si="38"/>
        <v>2178932</v>
      </c>
      <c r="K108" s="27">
        <f t="shared" si="34"/>
        <v>12105</v>
      </c>
      <c r="L108" s="27">
        <f t="shared" si="39"/>
        <v>1210500</v>
      </c>
      <c r="M108" s="27">
        <f t="shared" si="35"/>
        <v>4593.9685500000005</v>
      </c>
      <c r="N108" s="27">
        <f t="shared" si="36"/>
        <v>4593.9685500000005</v>
      </c>
      <c r="O108" s="27">
        <f t="shared" si="40"/>
        <v>-367511.4704999997</v>
      </c>
      <c r="P108" s="27">
        <f t="shared" si="41"/>
        <v>367511.4704999997</v>
      </c>
    </row>
    <row r="109" spans="1:16">
      <c r="A109" s="31">
        <v>39873</v>
      </c>
      <c r="C109" s="6">
        <v>101</v>
      </c>
      <c r="D109" s="29">
        <f t="shared" si="32"/>
        <v>12105</v>
      </c>
      <c r="E109" s="29">
        <f t="shared" si="37"/>
        <v>1222605</v>
      </c>
      <c r="F109" s="29">
        <f t="shared" si="33"/>
        <v>-956327</v>
      </c>
      <c r="G109" s="34">
        <f>+Inputs!$D$3</f>
        <v>0.37951000000000001</v>
      </c>
      <c r="I109" s="27">
        <f t="shared" si="38"/>
        <v>2178932</v>
      </c>
      <c r="K109" s="27">
        <f t="shared" si="34"/>
        <v>12105</v>
      </c>
      <c r="L109" s="27">
        <f t="shared" si="39"/>
        <v>1222605</v>
      </c>
      <c r="M109" s="27">
        <f t="shared" si="35"/>
        <v>4593.9685500000005</v>
      </c>
      <c r="N109" s="27">
        <f t="shared" si="36"/>
        <v>4593.9685500000005</v>
      </c>
      <c r="O109" s="27">
        <f t="shared" si="40"/>
        <v>-362917.50194999971</v>
      </c>
      <c r="P109" s="27">
        <f t="shared" si="41"/>
        <v>362917.50194999971</v>
      </c>
    </row>
    <row r="110" spans="1:16">
      <c r="A110" s="30">
        <v>39904</v>
      </c>
      <c r="C110" s="6">
        <v>102</v>
      </c>
      <c r="D110" s="29">
        <f t="shared" si="32"/>
        <v>12105</v>
      </c>
      <c r="E110" s="29">
        <f t="shared" si="37"/>
        <v>1234710</v>
      </c>
      <c r="F110" s="29">
        <f t="shared" si="33"/>
        <v>-944222</v>
      </c>
      <c r="G110" s="34">
        <f>+Inputs!$D$3</f>
        <v>0.37951000000000001</v>
      </c>
      <c r="I110" s="27">
        <f t="shared" si="38"/>
        <v>2178932</v>
      </c>
      <c r="K110" s="27">
        <f t="shared" si="34"/>
        <v>12105</v>
      </c>
      <c r="L110" s="27">
        <f t="shared" si="39"/>
        <v>1234710</v>
      </c>
      <c r="M110" s="27">
        <f t="shared" si="35"/>
        <v>4593.9685500000005</v>
      </c>
      <c r="N110" s="27">
        <f t="shared" si="36"/>
        <v>4593.9685500000005</v>
      </c>
      <c r="O110" s="27">
        <f t="shared" si="40"/>
        <v>-358323.53339999972</v>
      </c>
      <c r="P110" s="27">
        <f t="shared" si="41"/>
        <v>358323.53339999972</v>
      </c>
    </row>
    <row r="111" spans="1:16">
      <c r="A111" s="31">
        <v>39934</v>
      </c>
      <c r="C111" s="6">
        <v>103</v>
      </c>
      <c r="D111" s="29">
        <f t="shared" si="32"/>
        <v>12105</v>
      </c>
      <c r="E111" s="29">
        <f t="shared" si="37"/>
        <v>1246815</v>
      </c>
      <c r="F111" s="29">
        <f t="shared" si="33"/>
        <v>-932117</v>
      </c>
      <c r="G111" s="34">
        <f>+Inputs!$D$3</f>
        <v>0.37951000000000001</v>
      </c>
      <c r="I111" s="27">
        <f t="shared" si="38"/>
        <v>2178932</v>
      </c>
      <c r="K111" s="27">
        <f t="shared" si="34"/>
        <v>12105</v>
      </c>
      <c r="L111" s="27">
        <f t="shared" si="39"/>
        <v>1246815</v>
      </c>
      <c r="M111" s="27">
        <f t="shared" si="35"/>
        <v>4593.9685500000005</v>
      </c>
      <c r="N111" s="27">
        <f t="shared" si="36"/>
        <v>4593.9685500000005</v>
      </c>
      <c r="O111" s="27">
        <f t="shared" si="40"/>
        <v>-353729.56484999973</v>
      </c>
      <c r="P111" s="27">
        <f t="shared" si="41"/>
        <v>353729.56484999973</v>
      </c>
    </row>
    <row r="112" spans="1:16">
      <c r="A112" s="30">
        <v>39965</v>
      </c>
      <c r="C112" s="6">
        <v>104</v>
      </c>
      <c r="D112" s="29">
        <f t="shared" si="32"/>
        <v>12105</v>
      </c>
      <c r="E112" s="29">
        <f t="shared" si="37"/>
        <v>1258920</v>
      </c>
      <c r="F112" s="29">
        <f t="shared" si="33"/>
        <v>-920012</v>
      </c>
      <c r="G112" s="34">
        <f>+Inputs!$D$3</f>
        <v>0.37951000000000001</v>
      </c>
      <c r="I112" s="27">
        <f t="shared" si="38"/>
        <v>2178932</v>
      </c>
      <c r="K112" s="27">
        <f t="shared" si="34"/>
        <v>12105</v>
      </c>
      <c r="L112" s="27">
        <f t="shared" si="39"/>
        <v>1258920</v>
      </c>
      <c r="M112" s="27">
        <f t="shared" si="35"/>
        <v>4593.9685500000005</v>
      </c>
      <c r="N112" s="27">
        <f t="shared" si="36"/>
        <v>4593.9685500000005</v>
      </c>
      <c r="O112" s="27">
        <f t="shared" si="40"/>
        <v>-349135.59629999974</v>
      </c>
      <c r="P112" s="27">
        <f t="shared" si="41"/>
        <v>349135.59629999974</v>
      </c>
    </row>
    <row r="113" spans="1:16">
      <c r="A113" s="31">
        <v>39995</v>
      </c>
      <c r="C113" s="6">
        <v>105</v>
      </c>
      <c r="D113" s="29">
        <f t="shared" si="32"/>
        <v>12105</v>
      </c>
      <c r="E113" s="29">
        <f t="shared" si="37"/>
        <v>1271025</v>
      </c>
      <c r="F113" s="29">
        <f t="shared" si="33"/>
        <v>-907907</v>
      </c>
      <c r="G113" s="34">
        <f>+Inputs!$D$3</f>
        <v>0.37951000000000001</v>
      </c>
      <c r="I113" s="27">
        <f t="shared" si="38"/>
        <v>2178932</v>
      </c>
      <c r="K113" s="27">
        <f t="shared" si="34"/>
        <v>12105</v>
      </c>
      <c r="L113" s="27">
        <f t="shared" si="39"/>
        <v>1271025</v>
      </c>
      <c r="M113" s="27">
        <f t="shared" si="35"/>
        <v>4593.9685500000005</v>
      </c>
      <c r="N113" s="27">
        <f t="shared" si="36"/>
        <v>4593.9685500000005</v>
      </c>
      <c r="O113" s="27">
        <f t="shared" si="40"/>
        <v>-344541.62774999975</v>
      </c>
      <c r="P113" s="27">
        <f t="shared" si="41"/>
        <v>344541.62774999975</v>
      </c>
    </row>
    <row r="114" spans="1:16">
      <c r="A114" s="30">
        <v>40026</v>
      </c>
      <c r="C114" s="6">
        <v>106</v>
      </c>
      <c r="D114" s="29">
        <f t="shared" si="32"/>
        <v>12105</v>
      </c>
      <c r="E114" s="29">
        <f t="shared" si="37"/>
        <v>1283130</v>
      </c>
      <c r="F114" s="29">
        <f t="shared" si="33"/>
        <v>-895802</v>
      </c>
      <c r="G114" s="34">
        <f>+Inputs!$D$3</f>
        <v>0.37951000000000001</v>
      </c>
      <c r="I114" s="27">
        <f t="shared" si="38"/>
        <v>2178932</v>
      </c>
      <c r="K114" s="27">
        <f t="shared" si="34"/>
        <v>12105</v>
      </c>
      <c r="L114" s="27">
        <f t="shared" si="39"/>
        <v>1283130</v>
      </c>
      <c r="M114" s="27">
        <f t="shared" si="35"/>
        <v>4593.9685500000005</v>
      </c>
      <c r="N114" s="27">
        <f t="shared" si="36"/>
        <v>4593.9685500000005</v>
      </c>
      <c r="O114" s="27">
        <f t="shared" si="40"/>
        <v>-339947.65919999976</v>
      </c>
      <c r="P114" s="27">
        <f t="shared" si="41"/>
        <v>339947.65919999976</v>
      </c>
    </row>
    <row r="115" spans="1:16">
      <c r="A115" s="31">
        <v>40057</v>
      </c>
      <c r="C115" s="6">
        <v>107</v>
      </c>
      <c r="D115" s="29">
        <f t="shared" si="32"/>
        <v>12105</v>
      </c>
      <c r="E115" s="29">
        <f t="shared" si="37"/>
        <v>1295235</v>
      </c>
      <c r="F115" s="29">
        <f t="shared" si="33"/>
        <v>-883697</v>
      </c>
      <c r="G115" s="34">
        <f>+Inputs!$D$3</f>
        <v>0.37951000000000001</v>
      </c>
      <c r="I115" s="27">
        <f t="shared" si="38"/>
        <v>2178932</v>
      </c>
      <c r="K115" s="27">
        <f t="shared" si="34"/>
        <v>12105</v>
      </c>
      <c r="L115" s="27">
        <f t="shared" si="39"/>
        <v>1295235</v>
      </c>
      <c r="M115" s="27">
        <f t="shared" si="35"/>
        <v>4593.9685500000005</v>
      </c>
      <c r="N115" s="27">
        <f t="shared" si="36"/>
        <v>4593.9685500000005</v>
      </c>
      <c r="O115" s="27">
        <f t="shared" si="40"/>
        <v>-335353.69064999977</v>
      </c>
      <c r="P115" s="27">
        <f t="shared" si="41"/>
        <v>335353.69064999977</v>
      </c>
    </row>
    <row r="116" spans="1:16">
      <c r="A116" s="30">
        <v>40087</v>
      </c>
      <c r="C116" s="6">
        <v>108</v>
      </c>
      <c r="D116" s="29">
        <f t="shared" si="32"/>
        <v>12105</v>
      </c>
      <c r="E116" s="29">
        <f t="shared" si="37"/>
        <v>1307340</v>
      </c>
      <c r="F116" s="29">
        <f t="shared" si="33"/>
        <v>-871592</v>
      </c>
      <c r="G116" s="34">
        <f>+Inputs!$D$3</f>
        <v>0.37951000000000001</v>
      </c>
      <c r="I116" s="27">
        <f t="shared" si="38"/>
        <v>2178932</v>
      </c>
      <c r="K116" s="27">
        <f t="shared" si="34"/>
        <v>12105</v>
      </c>
      <c r="L116" s="27">
        <f t="shared" si="39"/>
        <v>1307340</v>
      </c>
      <c r="M116" s="27">
        <f t="shared" si="35"/>
        <v>4593.9685500000005</v>
      </c>
      <c r="N116" s="27">
        <f t="shared" si="36"/>
        <v>4593.9685500000005</v>
      </c>
      <c r="O116" s="27">
        <f t="shared" si="40"/>
        <v>-330759.72209999978</v>
      </c>
      <c r="P116" s="27">
        <f t="shared" si="41"/>
        <v>330759.72209999978</v>
      </c>
    </row>
    <row r="117" spans="1:16">
      <c r="A117" s="31">
        <v>40118</v>
      </c>
      <c r="C117" s="6">
        <v>109</v>
      </c>
      <c r="D117" s="29">
        <f t="shared" si="32"/>
        <v>12105</v>
      </c>
      <c r="E117" s="29">
        <f t="shared" si="37"/>
        <v>1319445</v>
      </c>
      <c r="F117" s="29">
        <f t="shared" si="33"/>
        <v>-859487</v>
      </c>
      <c r="G117" s="34">
        <f>+Inputs!$D$3</f>
        <v>0.37951000000000001</v>
      </c>
      <c r="I117" s="27">
        <f t="shared" si="38"/>
        <v>2178932</v>
      </c>
      <c r="K117" s="27">
        <f t="shared" si="34"/>
        <v>12105</v>
      </c>
      <c r="L117" s="27">
        <f t="shared" si="39"/>
        <v>1319445</v>
      </c>
      <c r="M117" s="27">
        <f t="shared" si="35"/>
        <v>4593.9685500000005</v>
      </c>
      <c r="N117" s="27">
        <f t="shared" si="36"/>
        <v>4593.9685500000005</v>
      </c>
      <c r="O117" s="27">
        <f t="shared" si="40"/>
        <v>-326165.75354999979</v>
      </c>
      <c r="P117" s="27">
        <f t="shared" si="41"/>
        <v>326165.75354999979</v>
      </c>
    </row>
    <row r="118" spans="1:16">
      <c r="A118" s="30">
        <v>40148</v>
      </c>
      <c r="C118" s="6">
        <v>110</v>
      </c>
      <c r="D118" s="29">
        <f t="shared" si="32"/>
        <v>12105</v>
      </c>
      <c r="E118" s="29">
        <f t="shared" si="37"/>
        <v>1331550</v>
      </c>
      <c r="F118" s="29">
        <f t="shared" si="33"/>
        <v>-847382</v>
      </c>
      <c r="G118" s="34">
        <f>+Inputs!$D$3</f>
        <v>0.37951000000000001</v>
      </c>
      <c r="I118" s="27">
        <f t="shared" si="38"/>
        <v>2178932</v>
      </c>
      <c r="K118" s="27">
        <f t="shared" si="34"/>
        <v>12105</v>
      </c>
      <c r="L118" s="27">
        <f t="shared" si="39"/>
        <v>1331550</v>
      </c>
      <c r="M118" s="27">
        <f t="shared" si="35"/>
        <v>4593.9685500000005</v>
      </c>
      <c r="N118" s="27">
        <f t="shared" si="36"/>
        <v>4593.9685500000005</v>
      </c>
      <c r="O118" s="27">
        <f t="shared" si="40"/>
        <v>-321571.7849999998</v>
      </c>
      <c r="P118" s="27">
        <f t="shared" si="41"/>
        <v>321571.7849999998</v>
      </c>
    </row>
    <row r="119" spans="1:16">
      <c r="A119" s="31">
        <v>40179</v>
      </c>
      <c r="C119" s="6">
        <v>111</v>
      </c>
      <c r="D119" s="29">
        <f t="shared" si="32"/>
        <v>12105</v>
      </c>
      <c r="E119" s="29">
        <f t="shared" si="37"/>
        <v>1343655</v>
      </c>
      <c r="F119" s="29">
        <f t="shared" si="33"/>
        <v>-835277</v>
      </c>
      <c r="G119" s="34">
        <f>+Inputs!$D$3</f>
        <v>0.37951000000000001</v>
      </c>
      <c r="I119" s="27">
        <f t="shared" si="38"/>
        <v>2178932</v>
      </c>
      <c r="K119" s="27">
        <f t="shared" si="34"/>
        <v>12105</v>
      </c>
      <c r="L119" s="27">
        <f t="shared" si="39"/>
        <v>1343655</v>
      </c>
      <c r="M119" s="27">
        <f t="shared" si="35"/>
        <v>4593.9685500000005</v>
      </c>
      <c r="N119" s="27">
        <f t="shared" si="36"/>
        <v>4593.9685500000005</v>
      </c>
      <c r="O119" s="27">
        <f t="shared" si="40"/>
        <v>-316977.81644999981</v>
      </c>
      <c r="P119" s="27">
        <f t="shared" si="41"/>
        <v>316977.81644999981</v>
      </c>
    </row>
    <row r="120" spans="1:16">
      <c r="A120" s="30">
        <v>40210</v>
      </c>
      <c r="C120" s="6">
        <v>112</v>
      </c>
      <c r="D120" s="29">
        <f t="shared" si="32"/>
        <v>12105</v>
      </c>
      <c r="E120" s="29">
        <f t="shared" si="37"/>
        <v>1355760</v>
      </c>
      <c r="F120" s="29">
        <f t="shared" si="33"/>
        <v>-823172</v>
      </c>
      <c r="G120" s="34">
        <f>+Inputs!$D$3</f>
        <v>0.37951000000000001</v>
      </c>
      <c r="I120" s="27">
        <f t="shared" si="38"/>
        <v>2178932</v>
      </c>
      <c r="K120" s="27">
        <f t="shared" si="34"/>
        <v>12105</v>
      </c>
      <c r="L120" s="27">
        <f t="shared" si="39"/>
        <v>1355760</v>
      </c>
      <c r="M120" s="27">
        <f t="shared" si="35"/>
        <v>4593.9685500000005</v>
      </c>
      <c r="N120" s="27">
        <f t="shared" si="36"/>
        <v>4593.9685500000005</v>
      </c>
      <c r="O120" s="27">
        <f t="shared" si="40"/>
        <v>-312383.84789999982</v>
      </c>
      <c r="P120" s="27">
        <f t="shared" si="41"/>
        <v>312383.84789999982</v>
      </c>
    </row>
    <row r="121" spans="1:16">
      <c r="A121" s="31">
        <v>40238</v>
      </c>
      <c r="C121" s="6">
        <v>113</v>
      </c>
      <c r="D121" s="29">
        <f t="shared" si="32"/>
        <v>12105</v>
      </c>
      <c r="E121" s="29">
        <f t="shared" si="37"/>
        <v>1367865</v>
      </c>
      <c r="F121" s="29">
        <f t="shared" si="33"/>
        <v>-811067</v>
      </c>
      <c r="G121" s="34">
        <f>+Inputs!$D$3</f>
        <v>0.37951000000000001</v>
      </c>
      <c r="I121" s="27">
        <f t="shared" si="38"/>
        <v>2178932</v>
      </c>
      <c r="K121" s="27">
        <f t="shared" si="34"/>
        <v>12105</v>
      </c>
      <c r="L121" s="27">
        <f t="shared" si="39"/>
        <v>1367865</v>
      </c>
      <c r="M121" s="27">
        <f t="shared" si="35"/>
        <v>4593.9685500000005</v>
      </c>
      <c r="N121" s="27">
        <f t="shared" si="36"/>
        <v>4593.9685500000005</v>
      </c>
      <c r="O121" s="27">
        <f t="shared" si="40"/>
        <v>-307789.87934999983</v>
      </c>
      <c r="P121" s="27">
        <f t="shared" si="41"/>
        <v>307789.87934999983</v>
      </c>
    </row>
    <row r="122" spans="1:16">
      <c r="A122" s="30">
        <v>40269</v>
      </c>
      <c r="C122" s="6">
        <v>114</v>
      </c>
      <c r="D122" s="29">
        <f t="shared" si="32"/>
        <v>12105</v>
      </c>
      <c r="E122" s="29">
        <f t="shared" si="37"/>
        <v>1379970</v>
      </c>
      <c r="F122" s="29">
        <f t="shared" si="33"/>
        <v>-798962</v>
      </c>
      <c r="G122" s="34">
        <f>+Inputs!$D$3</f>
        <v>0.37951000000000001</v>
      </c>
      <c r="I122" s="27">
        <f t="shared" si="38"/>
        <v>2178932</v>
      </c>
      <c r="K122" s="27">
        <f t="shared" si="34"/>
        <v>12105</v>
      </c>
      <c r="L122" s="27">
        <f t="shared" si="39"/>
        <v>1379970</v>
      </c>
      <c r="M122" s="27">
        <f t="shared" si="35"/>
        <v>4593.9685500000005</v>
      </c>
      <c r="N122" s="27">
        <f t="shared" si="36"/>
        <v>4593.9685500000005</v>
      </c>
      <c r="O122" s="27">
        <f t="shared" si="40"/>
        <v>-303195.91079999984</v>
      </c>
      <c r="P122" s="27">
        <f t="shared" si="41"/>
        <v>303195.91079999984</v>
      </c>
    </row>
    <row r="123" spans="1:16">
      <c r="A123" s="31">
        <v>40299</v>
      </c>
      <c r="C123" s="6">
        <v>115</v>
      </c>
      <c r="D123" s="29">
        <f t="shared" si="32"/>
        <v>12105</v>
      </c>
      <c r="E123" s="29">
        <f t="shared" si="37"/>
        <v>1392075</v>
      </c>
      <c r="F123" s="29">
        <f t="shared" si="33"/>
        <v>-786857</v>
      </c>
      <c r="G123" s="34">
        <f>+Inputs!$D$3</f>
        <v>0.37951000000000001</v>
      </c>
      <c r="I123" s="27">
        <f t="shared" si="38"/>
        <v>2178932</v>
      </c>
      <c r="K123" s="27">
        <f t="shared" si="34"/>
        <v>12105</v>
      </c>
      <c r="L123" s="27">
        <f t="shared" si="39"/>
        <v>1392075</v>
      </c>
      <c r="M123" s="27">
        <f t="shared" si="35"/>
        <v>4593.9685500000005</v>
      </c>
      <c r="N123" s="27">
        <f t="shared" si="36"/>
        <v>4593.9685500000005</v>
      </c>
      <c r="O123" s="27">
        <f t="shared" si="40"/>
        <v>-298601.94224999985</v>
      </c>
      <c r="P123" s="27">
        <f t="shared" si="41"/>
        <v>298601.94224999985</v>
      </c>
    </row>
    <row r="124" spans="1:16">
      <c r="A124" s="30">
        <v>40330</v>
      </c>
      <c r="C124" s="6">
        <v>116</v>
      </c>
      <c r="D124" s="29">
        <f t="shared" si="32"/>
        <v>12105</v>
      </c>
      <c r="E124" s="29">
        <f t="shared" si="37"/>
        <v>1404180</v>
      </c>
      <c r="F124" s="29">
        <f t="shared" si="33"/>
        <v>-774752</v>
      </c>
      <c r="G124" s="34">
        <f>+Inputs!$D$3</f>
        <v>0.37951000000000001</v>
      </c>
      <c r="I124" s="27">
        <f t="shared" si="38"/>
        <v>2178932</v>
      </c>
      <c r="K124" s="27">
        <f t="shared" si="34"/>
        <v>12105</v>
      </c>
      <c r="L124" s="27">
        <f t="shared" si="39"/>
        <v>1404180</v>
      </c>
      <c r="M124" s="27">
        <f t="shared" si="35"/>
        <v>4593.9685500000005</v>
      </c>
      <c r="N124" s="27">
        <f t="shared" si="36"/>
        <v>4593.9685500000005</v>
      </c>
      <c r="O124" s="27">
        <f t="shared" si="40"/>
        <v>-294007.97369999986</v>
      </c>
      <c r="P124" s="27">
        <f t="shared" si="41"/>
        <v>294007.97369999986</v>
      </c>
    </row>
    <row r="125" spans="1:16">
      <c r="A125" s="31">
        <v>40360</v>
      </c>
      <c r="C125" s="6">
        <v>117</v>
      </c>
      <c r="D125" s="29">
        <f t="shared" si="32"/>
        <v>12105</v>
      </c>
      <c r="E125" s="29">
        <f t="shared" si="37"/>
        <v>1416285</v>
      </c>
      <c r="F125" s="29">
        <f t="shared" si="33"/>
        <v>-762647</v>
      </c>
      <c r="G125" s="34">
        <f>+Inputs!$D$3</f>
        <v>0.37951000000000001</v>
      </c>
      <c r="I125" s="27">
        <f t="shared" si="38"/>
        <v>2178932</v>
      </c>
      <c r="K125" s="27">
        <f t="shared" si="34"/>
        <v>12105</v>
      </c>
      <c r="L125" s="27">
        <f t="shared" si="39"/>
        <v>1416285</v>
      </c>
      <c r="M125" s="27">
        <f t="shared" si="35"/>
        <v>4593.9685500000005</v>
      </c>
      <c r="N125" s="27">
        <f t="shared" si="36"/>
        <v>4593.9685500000005</v>
      </c>
      <c r="O125" s="27">
        <f t="shared" si="40"/>
        <v>-289414.00514999987</v>
      </c>
      <c r="P125" s="27">
        <f t="shared" si="41"/>
        <v>289414.00514999987</v>
      </c>
    </row>
    <row r="126" spans="1:16">
      <c r="A126" s="30">
        <v>40391</v>
      </c>
      <c r="C126" s="6">
        <v>118</v>
      </c>
      <c r="D126" s="29">
        <f t="shared" si="32"/>
        <v>12105</v>
      </c>
      <c r="E126" s="29">
        <f t="shared" si="37"/>
        <v>1428390</v>
      </c>
      <c r="F126" s="29">
        <f t="shared" si="33"/>
        <v>-750542</v>
      </c>
      <c r="G126" s="34">
        <f>+Inputs!$D$3</f>
        <v>0.37951000000000001</v>
      </c>
      <c r="I126" s="27">
        <f t="shared" si="38"/>
        <v>2178932</v>
      </c>
      <c r="K126" s="27">
        <f t="shared" si="34"/>
        <v>12105</v>
      </c>
      <c r="L126" s="27">
        <f t="shared" si="39"/>
        <v>1428390</v>
      </c>
      <c r="M126" s="27">
        <f t="shared" si="35"/>
        <v>4593.9685500000005</v>
      </c>
      <c r="N126" s="27">
        <f t="shared" si="36"/>
        <v>4593.9685500000005</v>
      </c>
      <c r="O126" s="27">
        <f t="shared" si="40"/>
        <v>-284820.03659999988</v>
      </c>
      <c r="P126" s="27">
        <f t="shared" si="41"/>
        <v>284820.03659999988</v>
      </c>
    </row>
    <row r="127" spans="1:16">
      <c r="A127" s="31">
        <v>40422</v>
      </c>
      <c r="C127" s="6">
        <v>119</v>
      </c>
      <c r="D127" s="29">
        <f t="shared" si="32"/>
        <v>12105</v>
      </c>
      <c r="E127" s="29">
        <f t="shared" si="37"/>
        <v>1440495</v>
      </c>
      <c r="F127" s="29">
        <f t="shared" si="33"/>
        <v>-738437</v>
      </c>
      <c r="G127" s="34">
        <f>+Inputs!$D$3</f>
        <v>0.37951000000000001</v>
      </c>
      <c r="I127" s="27">
        <f t="shared" si="38"/>
        <v>2178932</v>
      </c>
      <c r="K127" s="27">
        <f t="shared" si="34"/>
        <v>12105</v>
      </c>
      <c r="L127" s="27">
        <f t="shared" si="39"/>
        <v>1440495</v>
      </c>
      <c r="M127" s="27">
        <f t="shared" si="35"/>
        <v>4593.9685500000005</v>
      </c>
      <c r="N127" s="27">
        <f t="shared" si="36"/>
        <v>4593.9685500000005</v>
      </c>
      <c r="O127" s="27">
        <f t="shared" si="40"/>
        <v>-280226.06804999989</v>
      </c>
      <c r="P127" s="27">
        <f t="shared" si="41"/>
        <v>280226.06804999989</v>
      </c>
    </row>
    <row r="128" spans="1:16">
      <c r="A128" s="30">
        <v>40452</v>
      </c>
      <c r="C128" s="6">
        <v>120</v>
      </c>
      <c r="D128" s="29">
        <f t="shared" si="32"/>
        <v>12105</v>
      </c>
      <c r="E128" s="29">
        <f t="shared" si="37"/>
        <v>1452600</v>
      </c>
      <c r="F128" s="29">
        <f t="shared" si="33"/>
        <v>-726332</v>
      </c>
      <c r="G128" s="34">
        <f>+Inputs!$D$3</f>
        <v>0.37951000000000001</v>
      </c>
      <c r="I128" s="27">
        <f t="shared" si="38"/>
        <v>2178932</v>
      </c>
      <c r="K128" s="27">
        <f t="shared" si="34"/>
        <v>12105</v>
      </c>
      <c r="L128" s="27">
        <f t="shared" si="39"/>
        <v>1452600</v>
      </c>
      <c r="M128" s="27">
        <f t="shared" si="35"/>
        <v>4593.9685500000005</v>
      </c>
      <c r="N128" s="27">
        <f t="shared" si="36"/>
        <v>4593.9685500000005</v>
      </c>
      <c r="O128" s="27">
        <f t="shared" si="40"/>
        <v>-275632.09949999989</v>
      </c>
      <c r="P128" s="27">
        <f t="shared" si="41"/>
        <v>275632.09949999989</v>
      </c>
    </row>
    <row r="129" spans="1:16">
      <c r="A129" s="31">
        <v>40483</v>
      </c>
      <c r="C129" s="6">
        <v>121</v>
      </c>
      <c r="D129" s="29">
        <f t="shared" si="32"/>
        <v>12105</v>
      </c>
      <c r="E129" s="29">
        <f t="shared" si="37"/>
        <v>1464705</v>
      </c>
      <c r="F129" s="29">
        <f t="shared" si="33"/>
        <v>-714227</v>
      </c>
      <c r="G129" s="34">
        <f>+Inputs!$D$3</f>
        <v>0.37951000000000001</v>
      </c>
      <c r="I129" s="27">
        <f t="shared" si="38"/>
        <v>2178932</v>
      </c>
      <c r="K129" s="27">
        <f t="shared" si="34"/>
        <v>12105</v>
      </c>
      <c r="L129" s="27">
        <f t="shared" si="39"/>
        <v>1464705</v>
      </c>
      <c r="M129" s="27">
        <f t="shared" si="35"/>
        <v>4593.9685500000005</v>
      </c>
      <c r="N129" s="27">
        <f t="shared" si="36"/>
        <v>4593.9685500000005</v>
      </c>
      <c r="O129" s="27">
        <f t="shared" si="40"/>
        <v>-271038.1309499999</v>
      </c>
      <c r="P129" s="27">
        <f t="shared" si="41"/>
        <v>271038.1309499999</v>
      </c>
    </row>
    <row r="130" spans="1:16">
      <c r="A130" s="30">
        <v>40513</v>
      </c>
      <c r="C130" s="6">
        <v>122</v>
      </c>
      <c r="D130" s="29">
        <f t="shared" si="32"/>
        <v>12105</v>
      </c>
      <c r="E130" s="29">
        <f t="shared" si="37"/>
        <v>1476810</v>
      </c>
      <c r="F130" s="29">
        <f t="shared" si="33"/>
        <v>-702122</v>
      </c>
      <c r="G130" s="34">
        <f>+Inputs!$D$3</f>
        <v>0.37951000000000001</v>
      </c>
      <c r="I130" s="27">
        <f t="shared" si="38"/>
        <v>2178932</v>
      </c>
      <c r="K130" s="27">
        <f t="shared" si="34"/>
        <v>12105</v>
      </c>
      <c r="L130" s="27">
        <f t="shared" si="39"/>
        <v>1476810</v>
      </c>
      <c r="M130" s="27">
        <f t="shared" si="35"/>
        <v>4593.9685500000005</v>
      </c>
      <c r="N130" s="27">
        <f t="shared" si="36"/>
        <v>4593.9685500000005</v>
      </c>
      <c r="O130" s="27">
        <f t="shared" si="40"/>
        <v>-266444.16239999991</v>
      </c>
      <c r="P130" s="27">
        <f t="shared" si="41"/>
        <v>266444.16239999991</v>
      </c>
    </row>
    <row r="131" spans="1:16">
      <c r="A131" s="31">
        <v>40544</v>
      </c>
      <c r="C131" s="6">
        <v>123</v>
      </c>
      <c r="D131" s="29">
        <f t="shared" si="32"/>
        <v>12105</v>
      </c>
      <c r="E131" s="29">
        <f t="shared" si="37"/>
        <v>1488915</v>
      </c>
      <c r="F131" s="29">
        <f t="shared" si="33"/>
        <v>-690017</v>
      </c>
      <c r="G131" s="34">
        <f>+Inputs!$D$3</f>
        <v>0.37951000000000001</v>
      </c>
      <c r="I131" s="27">
        <f t="shared" si="38"/>
        <v>2178932</v>
      </c>
      <c r="K131" s="27">
        <f t="shared" si="34"/>
        <v>12105</v>
      </c>
      <c r="L131" s="27">
        <f t="shared" si="39"/>
        <v>1488915</v>
      </c>
      <c r="M131" s="27">
        <f t="shared" si="35"/>
        <v>4593.9685500000005</v>
      </c>
      <c r="N131" s="27">
        <f t="shared" si="36"/>
        <v>4593.9685500000005</v>
      </c>
      <c r="O131" s="27">
        <f t="shared" si="40"/>
        <v>-261850.19384999992</v>
      </c>
      <c r="P131" s="27">
        <f t="shared" si="41"/>
        <v>261850.19384999992</v>
      </c>
    </row>
    <row r="132" spans="1:16">
      <c r="A132" s="30">
        <v>40575</v>
      </c>
      <c r="C132" s="6">
        <v>124</v>
      </c>
      <c r="D132" s="29">
        <f t="shared" si="32"/>
        <v>12105</v>
      </c>
      <c r="E132" s="29">
        <f t="shared" si="37"/>
        <v>1501020</v>
      </c>
      <c r="F132" s="29">
        <f t="shared" si="33"/>
        <v>-677912</v>
      </c>
      <c r="G132" s="34">
        <f>+Inputs!$D$3</f>
        <v>0.37951000000000001</v>
      </c>
      <c r="I132" s="27">
        <f t="shared" si="38"/>
        <v>2178932</v>
      </c>
      <c r="K132" s="27">
        <f t="shared" si="34"/>
        <v>12105</v>
      </c>
      <c r="L132" s="27">
        <f t="shared" si="39"/>
        <v>1501020</v>
      </c>
      <c r="M132" s="27">
        <f t="shared" si="35"/>
        <v>4593.9685500000005</v>
      </c>
      <c r="N132" s="27">
        <f t="shared" si="36"/>
        <v>4593.9685500000005</v>
      </c>
      <c r="O132" s="27">
        <f t="shared" si="40"/>
        <v>-257256.22529999993</v>
      </c>
      <c r="P132" s="27">
        <f t="shared" si="41"/>
        <v>257256.22529999993</v>
      </c>
    </row>
    <row r="133" spans="1:16">
      <c r="A133" s="31">
        <v>40603</v>
      </c>
      <c r="C133" s="6">
        <v>125</v>
      </c>
      <c r="D133" s="29">
        <f t="shared" si="32"/>
        <v>12105</v>
      </c>
      <c r="E133" s="29">
        <f t="shared" si="37"/>
        <v>1513125</v>
      </c>
      <c r="F133" s="29">
        <f t="shared" si="33"/>
        <v>-665807</v>
      </c>
      <c r="G133" s="34">
        <f>+Inputs!$D$3</f>
        <v>0.37951000000000001</v>
      </c>
      <c r="I133" s="27">
        <f t="shared" si="38"/>
        <v>2178932</v>
      </c>
      <c r="K133" s="27">
        <f t="shared" si="34"/>
        <v>12105</v>
      </c>
      <c r="L133" s="27">
        <f t="shared" si="39"/>
        <v>1513125</v>
      </c>
      <c r="M133" s="27">
        <f t="shared" si="35"/>
        <v>4593.9685500000005</v>
      </c>
      <c r="N133" s="27">
        <f t="shared" si="36"/>
        <v>4593.9685500000005</v>
      </c>
      <c r="O133" s="27">
        <f t="shared" si="40"/>
        <v>-252662.25674999994</v>
      </c>
      <c r="P133" s="27">
        <f t="shared" si="41"/>
        <v>252662.25674999994</v>
      </c>
    </row>
    <row r="134" spans="1:16">
      <c r="A134" s="30">
        <v>40634</v>
      </c>
      <c r="C134" s="6">
        <v>126</v>
      </c>
      <c r="D134" s="29">
        <f t="shared" si="32"/>
        <v>12105</v>
      </c>
      <c r="E134" s="29">
        <f t="shared" si="37"/>
        <v>1525230</v>
      </c>
      <c r="F134" s="29">
        <f t="shared" si="33"/>
        <v>-653702</v>
      </c>
      <c r="G134" s="34">
        <f>+Inputs!$D$3</f>
        <v>0.37951000000000001</v>
      </c>
      <c r="I134" s="27">
        <f t="shared" si="38"/>
        <v>2178932</v>
      </c>
      <c r="K134" s="27">
        <f t="shared" si="34"/>
        <v>12105</v>
      </c>
      <c r="L134" s="27">
        <f t="shared" si="39"/>
        <v>1525230</v>
      </c>
      <c r="M134" s="27">
        <f t="shared" si="35"/>
        <v>4593.9685500000005</v>
      </c>
      <c r="N134" s="27">
        <f t="shared" si="36"/>
        <v>4593.9685500000005</v>
      </c>
      <c r="O134" s="27">
        <f t="shared" si="40"/>
        <v>-248068.28819999995</v>
      </c>
      <c r="P134" s="27">
        <f t="shared" si="41"/>
        <v>248068.28819999995</v>
      </c>
    </row>
    <row r="135" spans="1:16">
      <c r="A135" s="31">
        <v>40664</v>
      </c>
      <c r="C135" s="6">
        <v>127</v>
      </c>
      <c r="D135" s="29">
        <f t="shared" si="32"/>
        <v>12105</v>
      </c>
      <c r="E135" s="29">
        <f t="shared" si="37"/>
        <v>1537335</v>
      </c>
      <c r="F135" s="29">
        <f t="shared" si="33"/>
        <v>-641597</v>
      </c>
      <c r="G135" s="34">
        <f>+Inputs!$D$3</f>
        <v>0.37951000000000001</v>
      </c>
      <c r="I135" s="27">
        <f t="shared" si="38"/>
        <v>2178932</v>
      </c>
      <c r="K135" s="27">
        <f t="shared" si="34"/>
        <v>12105</v>
      </c>
      <c r="L135" s="27">
        <f t="shared" si="39"/>
        <v>1537335</v>
      </c>
      <c r="M135" s="27">
        <f t="shared" si="35"/>
        <v>4593.9685500000005</v>
      </c>
      <c r="N135" s="27">
        <f t="shared" si="36"/>
        <v>4593.9685500000005</v>
      </c>
      <c r="O135" s="27">
        <f t="shared" si="40"/>
        <v>-243474.31964999996</v>
      </c>
      <c r="P135" s="27">
        <f t="shared" si="41"/>
        <v>243474.31964999996</v>
      </c>
    </row>
    <row r="136" spans="1:16">
      <c r="A136" s="30">
        <v>40695</v>
      </c>
      <c r="C136" s="6">
        <v>128</v>
      </c>
      <c r="D136" s="29">
        <f t="shared" si="32"/>
        <v>12105</v>
      </c>
      <c r="E136" s="29">
        <f t="shared" si="37"/>
        <v>1549440</v>
      </c>
      <c r="F136" s="29">
        <f t="shared" si="33"/>
        <v>-629492</v>
      </c>
      <c r="G136" s="34">
        <f>+Inputs!$D$3</f>
        <v>0.37951000000000001</v>
      </c>
      <c r="I136" s="27">
        <f t="shared" si="38"/>
        <v>2178932</v>
      </c>
      <c r="K136" s="27">
        <f t="shared" si="34"/>
        <v>12105</v>
      </c>
      <c r="L136" s="27">
        <f t="shared" si="39"/>
        <v>1549440</v>
      </c>
      <c r="M136" s="27">
        <f t="shared" si="35"/>
        <v>4593.9685500000005</v>
      </c>
      <c r="N136" s="27">
        <f t="shared" si="36"/>
        <v>4593.9685500000005</v>
      </c>
      <c r="O136" s="27">
        <f t="shared" si="40"/>
        <v>-238880.35109999997</v>
      </c>
      <c r="P136" s="27">
        <f t="shared" si="41"/>
        <v>238880.35109999997</v>
      </c>
    </row>
    <row r="137" spans="1:16">
      <c r="A137" s="31">
        <v>40725</v>
      </c>
      <c r="C137" s="6">
        <v>129</v>
      </c>
      <c r="D137" s="29">
        <f t="shared" ref="D137:D168" si="42">ROUND(-(+$B$9/180)*1,0)</f>
        <v>12105</v>
      </c>
      <c r="E137" s="29">
        <f t="shared" si="37"/>
        <v>1561545</v>
      </c>
      <c r="F137" s="29">
        <f t="shared" ref="F137:F168" si="43">$B$9+E137</f>
        <v>-617387</v>
      </c>
      <c r="G137" s="34">
        <f>+Inputs!$D$3</f>
        <v>0.37951000000000001</v>
      </c>
      <c r="I137" s="27">
        <f t="shared" si="38"/>
        <v>2178932</v>
      </c>
      <c r="K137" s="27">
        <f t="shared" ref="K137:K168" si="44">D137</f>
        <v>12105</v>
      </c>
      <c r="L137" s="27">
        <f t="shared" si="39"/>
        <v>1561545</v>
      </c>
      <c r="M137" s="27">
        <f t="shared" ref="M137:M168" si="45">K137*G137</f>
        <v>4593.9685500000005</v>
      </c>
      <c r="N137" s="27">
        <f t="shared" ref="N137:N168" si="46">M137-J137</f>
        <v>4593.9685500000005</v>
      </c>
      <c r="O137" s="27">
        <f t="shared" si="40"/>
        <v>-234286.38254999998</v>
      </c>
      <c r="P137" s="27">
        <f t="shared" si="41"/>
        <v>234286.38254999998</v>
      </c>
    </row>
    <row r="138" spans="1:16">
      <c r="A138" s="30">
        <v>40756</v>
      </c>
      <c r="C138" s="6">
        <v>130</v>
      </c>
      <c r="D138" s="29">
        <f t="shared" si="42"/>
        <v>12105</v>
      </c>
      <c r="E138" s="29">
        <f t="shared" ref="E138:E169" si="47">+E137+D138</f>
        <v>1573650</v>
      </c>
      <c r="F138" s="29">
        <f t="shared" si="43"/>
        <v>-605282</v>
      </c>
      <c r="G138" s="34">
        <f>+Inputs!$D$3</f>
        <v>0.37951000000000001</v>
      </c>
      <c r="I138" s="27">
        <f t="shared" ref="I138:I169" si="48">+I137+H138</f>
        <v>2178932</v>
      </c>
      <c r="K138" s="27">
        <f t="shared" si="44"/>
        <v>12105</v>
      </c>
      <c r="L138" s="27">
        <f t="shared" ref="L138:L169" si="49">+L137+K138</f>
        <v>1573650</v>
      </c>
      <c r="M138" s="27">
        <f t="shared" si="45"/>
        <v>4593.9685500000005</v>
      </c>
      <c r="N138" s="27">
        <f t="shared" si="46"/>
        <v>4593.9685500000005</v>
      </c>
      <c r="O138" s="27">
        <f t="shared" ref="O138:O169" si="50">+O137+N138</f>
        <v>-229692.41399999999</v>
      </c>
      <c r="P138" s="27">
        <f t="shared" ref="P138:P169" si="51">P137-N138</f>
        <v>229692.41399999999</v>
      </c>
    </row>
    <row r="139" spans="1:16">
      <c r="A139" s="31">
        <v>40787</v>
      </c>
      <c r="C139" s="6">
        <v>131</v>
      </c>
      <c r="D139" s="29">
        <f t="shared" si="42"/>
        <v>12105</v>
      </c>
      <c r="E139" s="29">
        <f t="shared" si="47"/>
        <v>1585755</v>
      </c>
      <c r="F139" s="29">
        <f t="shared" si="43"/>
        <v>-593177</v>
      </c>
      <c r="G139" s="34">
        <f>+Inputs!$D$3</f>
        <v>0.37951000000000001</v>
      </c>
      <c r="I139" s="27">
        <f t="shared" si="48"/>
        <v>2178932</v>
      </c>
      <c r="K139" s="27">
        <f t="shared" si="44"/>
        <v>12105</v>
      </c>
      <c r="L139" s="27">
        <f t="shared" si="49"/>
        <v>1585755</v>
      </c>
      <c r="M139" s="27">
        <f t="shared" si="45"/>
        <v>4593.9685500000005</v>
      </c>
      <c r="N139" s="27">
        <f t="shared" si="46"/>
        <v>4593.9685500000005</v>
      </c>
      <c r="O139" s="27">
        <f t="shared" si="50"/>
        <v>-225098.44545</v>
      </c>
      <c r="P139" s="27">
        <f t="shared" si="51"/>
        <v>225098.44545</v>
      </c>
    </row>
    <row r="140" spans="1:16">
      <c r="A140" s="30">
        <v>40817</v>
      </c>
      <c r="C140" s="6">
        <v>132</v>
      </c>
      <c r="D140" s="29">
        <f t="shared" si="42"/>
        <v>12105</v>
      </c>
      <c r="E140" s="29">
        <f t="shared" si="47"/>
        <v>1597860</v>
      </c>
      <c r="F140" s="29">
        <f t="shared" si="43"/>
        <v>-581072</v>
      </c>
      <c r="G140" s="34">
        <f>+Inputs!$D$3</f>
        <v>0.37951000000000001</v>
      </c>
      <c r="I140" s="27">
        <f t="shared" si="48"/>
        <v>2178932</v>
      </c>
      <c r="K140" s="27">
        <f t="shared" si="44"/>
        <v>12105</v>
      </c>
      <c r="L140" s="27">
        <f t="shared" si="49"/>
        <v>1597860</v>
      </c>
      <c r="M140" s="27">
        <f t="shared" si="45"/>
        <v>4593.9685500000005</v>
      </c>
      <c r="N140" s="27">
        <f t="shared" si="46"/>
        <v>4593.9685500000005</v>
      </c>
      <c r="O140" s="27">
        <f t="shared" si="50"/>
        <v>-220504.47690000001</v>
      </c>
      <c r="P140" s="27">
        <f t="shared" si="51"/>
        <v>220504.47690000001</v>
      </c>
    </row>
    <row r="141" spans="1:16">
      <c r="A141" s="31">
        <v>40848</v>
      </c>
      <c r="C141" s="6">
        <v>133</v>
      </c>
      <c r="D141" s="29">
        <f t="shared" si="42"/>
        <v>12105</v>
      </c>
      <c r="E141" s="29">
        <f t="shared" si="47"/>
        <v>1609965</v>
      </c>
      <c r="F141" s="29">
        <f t="shared" si="43"/>
        <v>-568967</v>
      </c>
      <c r="G141" s="34">
        <f>+Inputs!$D$3</f>
        <v>0.37951000000000001</v>
      </c>
      <c r="I141" s="27">
        <f t="shared" si="48"/>
        <v>2178932</v>
      </c>
      <c r="K141" s="27">
        <f t="shared" si="44"/>
        <v>12105</v>
      </c>
      <c r="L141" s="27">
        <f t="shared" si="49"/>
        <v>1609965</v>
      </c>
      <c r="M141" s="27">
        <f t="shared" si="45"/>
        <v>4593.9685500000005</v>
      </c>
      <c r="N141" s="27">
        <f t="shared" si="46"/>
        <v>4593.9685500000005</v>
      </c>
      <c r="O141" s="27">
        <f t="shared" si="50"/>
        <v>-215910.50835000002</v>
      </c>
      <c r="P141" s="27">
        <f t="shared" si="51"/>
        <v>215910.50835000002</v>
      </c>
    </row>
    <row r="142" spans="1:16">
      <c r="A142" s="30">
        <v>40878</v>
      </c>
      <c r="C142" s="6">
        <v>134</v>
      </c>
      <c r="D142" s="29">
        <f t="shared" si="42"/>
        <v>12105</v>
      </c>
      <c r="E142" s="29">
        <f t="shared" si="47"/>
        <v>1622070</v>
      </c>
      <c r="F142" s="29">
        <f t="shared" si="43"/>
        <v>-556862</v>
      </c>
      <c r="G142" s="34">
        <f>+Inputs!$D$3</f>
        <v>0.37951000000000001</v>
      </c>
      <c r="I142" s="27">
        <f t="shared" si="48"/>
        <v>2178932</v>
      </c>
      <c r="K142" s="27">
        <f t="shared" si="44"/>
        <v>12105</v>
      </c>
      <c r="L142" s="27">
        <f t="shared" si="49"/>
        <v>1622070</v>
      </c>
      <c r="M142" s="27">
        <f t="shared" si="45"/>
        <v>4593.9685500000005</v>
      </c>
      <c r="N142" s="27">
        <f t="shared" si="46"/>
        <v>4593.9685500000005</v>
      </c>
      <c r="O142" s="27">
        <f t="shared" si="50"/>
        <v>-211316.53980000003</v>
      </c>
      <c r="P142" s="27">
        <f t="shared" si="51"/>
        <v>211316.53980000003</v>
      </c>
    </row>
    <row r="143" spans="1:16">
      <c r="A143" s="31">
        <v>40909</v>
      </c>
      <c r="C143" s="6">
        <v>135</v>
      </c>
      <c r="D143" s="29">
        <f t="shared" si="42"/>
        <v>12105</v>
      </c>
      <c r="E143" s="29">
        <f t="shared" si="47"/>
        <v>1634175</v>
      </c>
      <c r="F143" s="29">
        <f t="shared" si="43"/>
        <v>-544757</v>
      </c>
      <c r="G143" s="34">
        <f>+Inputs!$D$3</f>
        <v>0.37951000000000001</v>
      </c>
      <c r="I143" s="27">
        <f t="shared" si="48"/>
        <v>2178932</v>
      </c>
      <c r="K143" s="27">
        <f t="shared" si="44"/>
        <v>12105</v>
      </c>
      <c r="L143" s="27">
        <f t="shared" si="49"/>
        <v>1634175</v>
      </c>
      <c r="M143" s="27">
        <f t="shared" si="45"/>
        <v>4593.9685500000005</v>
      </c>
      <c r="N143" s="27">
        <f t="shared" si="46"/>
        <v>4593.9685500000005</v>
      </c>
      <c r="O143" s="27">
        <f t="shared" si="50"/>
        <v>-206722.57125000004</v>
      </c>
      <c r="P143" s="27">
        <f t="shared" si="51"/>
        <v>206722.57125000004</v>
      </c>
    </row>
    <row r="144" spans="1:16">
      <c r="A144" s="30">
        <v>40940</v>
      </c>
      <c r="C144" s="6">
        <v>136</v>
      </c>
      <c r="D144" s="29">
        <f t="shared" si="42"/>
        <v>12105</v>
      </c>
      <c r="E144" s="29">
        <f t="shared" si="47"/>
        <v>1646280</v>
      </c>
      <c r="F144" s="29">
        <f t="shared" si="43"/>
        <v>-532652</v>
      </c>
      <c r="G144" s="34">
        <f>+Inputs!$D$3</f>
        <v>0.37951000000000001</v>
      </c>
      <c r="I144" s="27">
        <f t="shared" si="48"/>
        <v>2178932</v>
      </c>
      <c r="K144" s="27">
        <f t="shared" si="44"/>
        <v>12105</v>
      </c>
      <c r="L144" s="27">
        <f t="shared" si="49"/>
        <v>1646280</v>
      </c>
      <c r="M144" s="27">
        <f t="shared" si="45"/>
        <v>4593.9685500000005</v>
      </c>
      <c r="N144" s="27">
        <f t="shared" si="46"/>
        <v>4593.9685500000005</v>
      </c>
      <c r="O144" s="27">
        <f t="shared" si="50"/>
        <v>-202128.60270000005</v>
      </c>
      <c r="P144" s="27">
        <f t="shared" si="51"/>
        <v>202128.60270000005</v>
      </c>
    </row>
    <row r="145" spans="1:16">
      <c r="A145" s="31">
        <v>40969</v>
      </c>
      <c r="C145" s="6">
        <v>137</v>
      </c>
      <c r="D145" s="29">
        <f t="shared" si="42"/>
        <v>12105</v>
      </c>
      <c r="E145" s="29">
        <f t="shared" si="47"/>
        <v>1658385</v>
      </c>
      <c r="F145" s="29">
        <f t="shared" si="43"/>
        <v>-520547</v>
      </c>
      <c r="G145" s="34">
        <f>+Inputs!$D$3</f>
        <v>0.37951000000000001</v>
      </c>
      <c r="I145" s="27">
        <f t="shared" si="48"/>
        <v>2178932</v>
      </c>
      <c r="K145" s="27">
        <f t="shared" si="44"/>
        <v>12105</v>
      </c>
      <c r="L145" s="27">
        <f t="shared" si="49"/>
        <v>1658385</v>
      </c>
      <c r="M145" s="27">
        <f t="shared" si="45"/>
        <v>4593.9685500000005</v>
      </c>
      <c r="N145" s="27">
        <f t="shared" si="46"/>
        <v>4593.9685500000005</v>
      </c>
      <c r="O145" s="27">
        <f t="shared" si="50"/>
        <v>-197534.63415000006</v>
      </c>
      <c r="P145" s="27">
        <f t="shared" si="51"/>
        <v>197534.63415000006</v>
      </c>
    </row>
    <row r="146" spans="1:16">
      <c r="A146" s="30">
        <v>41000</v>
      </c>
      <c r="C146" s="6">
        <v>138</v>
      </c>
      <c r="D146" s="29">
        <f t="shared" si="42"/>
        <v>12105</v>
      </c>
      <c r="E146" s="29">
        <f t="shared" si="47"/>
        <v>1670490</v>
      </c>
      <c r="F146" s="29">
        <f t="shared" si="43"/>
        <v>-508442</v>
      </c>
      <c r="G146" s="34">
        <f>+Inputs!$D$3</f>
        <v>0.37951000000000001</v>
      </c>
      <c r="I146" s="27">
        <f t="shared" si="48"/>
        <v>2178932</v>
      </c>
      <c r="K146" s="27">
        <f t="shared" si="44"/>
        <v>12105</v>
      </c>
      <c r="L146" s="27">
        <f t="shared" si="49"/>
        <v>1670490</v>
      </c>
      <c r="M146" s="27">
        <f t="shared" si="45"/>
        <v>4593.9685500000005</v>
      </c>
      <c r="N146" s="27">
        <f t="shared" si="46"/>
        <v>4593.9685500000005</v>
      </c>
      <c r="O146" s="27">
        <f t="shared" si="50"/>
        <v>-192940.66560000007</v>
      </c>
      <c r="P146" s="27">
        <f t="shared" si="51"/>
        <v>192940.66560000007</v>
      </c>
    </row>
    <row r="147" spans="1:16">
      <c r="A147" s="31">
        <v>41030</v>
      </c>
      <c r="C147" s="6">
        <v>139</v>
      </c>
      <c r="D147" s="29">
        <f t="shared" si="42"/>
        <v>12105</v>
      </c>
      <c r="E147" s="29">
        <f t="shared" si="47"/>
        <v>1682595</v>
      </c>
      <c r="F147" s="29">
        <f t="shared" si="43"/>
        <v>-496337</v>
      </c>
      <c r="G147" s="34">
        <f>+Inputs!$D$3</f>
        <v>0.37951000000000001</v>
      </c>
      <c r="I147" s="27">
        <f t="shared" si="48"/>
        <v>2178932</v>
      </c>
      <c r="K147" s="27">
        <f t="shared" si="44"/>
        <v>12105</v>
      </c>
      <c r="L147" s="27">
        <f t="shared" si="49"/>
        <v>1682595</v>
      </c>
      <c r="M147" s="27">
        <f t="shared" si="45"/>
        <v>4593.9685500000005</v>
      </c>
      <c r="N147" s="27">
        <f t="shared" si="46"/>
        <v>4593.9685500000005</v>
      </c>
      <c r="O147" s="27">
        <f t="shared" si="50"/>
        <v>-188346.69705000008</v>
      </c>
      <c r="P147" s="27">
        <f t="shared" si="51"/>
        <v>188346.69705000008</v>
      </c>
    </row>
    <row r="148" spans="1:16">
      <c r="A148" s="30">
        <v>41061</v>
      </c>
      <c r="C148" s="6">
        <v>140</v>
      </c>
      <c r="D148" s="29">
        <f t="shared" si="42"/>
        <v>12105</v>
      </c>
      <c r="E148" s="29">
        <f t="shared" si="47"/>
        <v>1694700</v>
      </c>
      <c r="F148" s="29">
        <f t="shared" si="43"/>
        <v>-484232</v>
      </c>
      <c r="G148" s="34">
        <f>+Inputs!$D$3</f>
        <v>0.37951000000000001</v>
      </c>
      <c r="I148" s="27">
        <f t="shared" si="48"/>
        <v>2178932</v>
      </c>
      <c r="K148" s="27">
        <f t="shared" si="44"/>
        <v>12105</v>
      </c>
      <c r="L148" s="27">
        <f t="shared" si="49"/>
        <v>1694700</v>
      </c>
      <c r="M148" s="27">
        <f t="shared" si="45"/>
        <v>4593.9685500000005</v>
      </c>
      <c r="N148" s="27">
        <f t="shared" si="46"/>
        <v>4593.9685500000005</v>
      </c>
      <c r="O148" s="27">
        <f t="shared" si="50"/>
        <v>-183752.72850000008</v>
      </c>
      <c r="P148" s="27">
        <f t="shared" si="51"/>
        <v>183752.72850000008</v>
      </c>
    </row>
    <row r="149" spans="1:16">
      <c r="A149" s="31">
        <v>41091</v>
      </c>
      <c r="C149" s="6">
        <v>141</v>
      </c>
      <c r="D149" s="29">
        <f t="shared" si="42"/>
        <v>12105</v>
      </c>
      <c r="E149" s="29">
        <f t="shared" si="47"/>
        <v>1706805</v>
      </c>
      <c r="F149" s="29">
        <f t="shared" si="43"/>
        <v>-472127</v>
      </c>
      <c r="G149" s="34">
        <f>+Inputs!$D$3</f>
        <v>0.37951000000000001</v>
      </c>
      <c r="I149" s="27">
        <f t="shared" si="48"/>
        <v>2178932</v>
      </c>
      <c r="K149" s="27">
        <f t="shared" si="44"/>
        <v>12105</v>
      </c>
      <c r="L149" s="27">
        <f t="shared" si="49"/>
        <v>1706805</v>
      </c>
      <c r="M149" s="27">
        <f t="shared" si="45"/>
        <v>4593.9685500000005</v>
      </c>
      <c r="N149" s="27">
        <f t="shared" si="46"/>
        <v>4593.9685500000005</v>
      </c>
      <c r="O149" s="27">
        <f t="shared" si="50"/>
        <v>-179158.75995000009</v>
      </c>
      <c r="P149" s="27">
        <f t="shared" si="51"/>
        <v>179158.75995000009</v>
      </c>
    </row>
    <row r="150" spans="1:16">
      <c r="A150" s="30">
        <v>41122</v>
      </c>
      <c r="C150" s="6">
        <v>142</v>
      </c>
      <c r="D150" s="29">
        <f t="shared" si="42"/>
        <v>12105</v>
      </c>
      <c r="E150" s="29">
        <f t="shared" si="47"/>
        <v>1718910</v>
      </c>
      <c r="F150" s="29">
        <f t="shared" si="43"/>
        <v>-460022</v>
      </c>
      <c r="G150" s="34">
        <f>+Inputs!$D$3</f>
        <v>0.37951000000000001</v>
      </c>
      <c r="I150" s="27">
        <f t="shared" si="48"/>
        <v>2178932</v>
      </c>
      <c r="K150" s="27">
        <f t="shared" si="44"/>
        <v>12105</v>
      </c>
      <c r="L150" s="27">
        <f t="shared" si="49"/>
        <v>1718910</v>
      </c>
      <c r="M150" s="27">
        <f t="shared" si="45"/>
        <v>4593.9685500000005</v>
      </c>
      <c r="N150" s="27">
        <f t="shared" si="46"/>
        <v>4593.9685500000005</v>
      </c>
      <c r="O150" s="27">
        <f t="shared" si="50"/>
        <v>-174564.7914000001</v>
      </c>
      <c r="P150" s="27">
        <f t="shared" si="51"/>
        <v>174564.7914000001</v>
      </c>
    </row>
    <row r="151" spans="1:16">
      <c r="A151" s="31">
        <v>41153</v>
      </c>
      <c r="C151" s="6">
        <v>143</v>
      </c>
      <c r="D151" s="29">
        <f t="shared" si="42"/>
        <v>12105</v>
      </c>
      <c r="E151" s="29">
        <f t="shared" si="47"/>
        <v>1731015</v>
      </c>
      <c r="F151" s="29">
        <f t="shared" si="43"/>
        <v>-447917</v>
      </c>
      <c r="G151" s="34">
        <f>+Inputs!$D$3</f>
        <v>0.37951000000000001</v>
      </c>
      <c r="I151" s="27">
        <f t="shared" si="48"/>
        <v>2178932</v>
      </c>
      <c r="K151" s="27">
        <f t="shared" si="44"/>
        <v>12105</v>
      </c>
      <c r="L151" s="27">
        <f t="shared" si="49"/>
        <v>1731015</v>
      </c>
      <c r="M151" s="27">
        <f t="shared" si="45"/>
        <v>4593.9685500000005</v>
      </c>
      <c r="N151" s="27">
        <f t="shared" si="46"/>
        <v>4593.9685500000005</v>
      </c>
      <c r="O151" s="27">
        <f t="shared" si="50"/>
        <v>-169970.82285000011</v>
      </c>
      <c r="P151" s="27">
        <f t="shared" si="51"/>
        <v>169970.82285000011</v>
      </c>
    </row>
    <row r="152" spans="1:16">
      <c r="A152" s="30">
        <v>41183</v>
      </c>
      <c r="C152" s="6">
        <v>144</v>
      </c>
      <c r="D152" s="29">
        <f t="shared" si="42"/>
        <v>12105</v>
      </c>
      <c r="E152" s="29">
        <f t="shared" si="47"/>
        <v>1743120</v>
      </c>
      <c r="F152" s="29">
        <f t="shared" si="43"/>
        <v>-435812</v>
      </c>
      <c r="G152" s="34">
        <f>+Inputs!$D$3</f>
        <v>0.37951000000000001</v>
      </c>
      <c r="I152" s="27">
        <f t="shared" si="48"/>
        <v>2178932</v>
      </c>
      <c r="K152" s="27">
        <f t="shared" si="44"/>
        <v>12105</v>
      </c>
      <c r="L152" s="27">
        <f t="shared" si="49"/>
        <v>1743120</v>
      </c>
      <c r="M152" s="27">
        <f t="shared" si="45"/>
        <v>4593.9685500000005</v>
      </c>
      <c r="N152" s="27">
        <f t="shared" si="46"/>
        <v>4593.9685500000005</v>
      </c>
      <c r="O152" s="27">
        <f t="shared" si="50"/>
        <v>-165376.85430000012</v>
      </c>
      <c r="P152" s="27">
        <f t="shared" si="51"/>
        <v>165376.85430000012</v>
      </c>
    </row>
    <row r="153" spans="1:16">
      <c r="A153" s="31">
        <v>41214</v>
      </c>
      <c r="C153" s="6">
        <v>145</v>
      </c>
      <c r="D153" s="29">
        <f t="shared" si="42"/>
        <v>12105</v>
      </c>
      <c r="E153" s="29">
        <f t="shared" si="47"/>
        <v>1755225</v>
      </c>
      <c r="F153" s="29">
        <f t="shared" si="43"/>
        <v>-423707</v>
      </c>
      <c r="G153" s="34">
        <f>+Inputs!$D$3</f>
        <v>0.37951000000000001</v>
      </c>
      <c r="I153" s="27">
        <f t="shared" si="48"/>
        <v>2178932</v>
      </c>
      <c r="K153" s="27">
        <f t="shared" si="44"/>
        <v>12105</v>
      </c>
      <c r="L153" s="27">
        <f t="shared" si="49"/>
        <v>1755225</v>
      </c>
      <c r="M153" s="27">
        <f t="shared" si="45"/>
        <v>4593.9685500000005</v>
      </c>
      <c r="N153" s="27">
        <f t="shared" si="46"/>
        <v>4593.9685500000005</v>
      </c>
      <c r="O153" s="27">
        <f t="shared" si="50"/>
        <v>-160782.88575000013</v>
      </c>
      <c r="P153" s="27">
        <f t="shared" si="51"/>
        <v>160782.88575000013</v>
      </c>
    </row>
    <row r="154" spans="1:16">
      <c r="A154" s="30">
        <v>41244</v>
      </c>
      <c r="C154" s="6">
        <v>146</v>
      </c>
      <c r="D154" s="29">
        <f t="shared" si="42"/>
        <v>12105</v>
      </c>
      <c r="E154" s="29">
        <f t="shared" si="47"/>
        <v>1767330</v>
      </c>
      <c r="F154" s="29">
        <f t="shared" si="43"/>
        <v>-411602</v>
      </c>
      <c r="G154" s="34">
        <f>+Inputs!$D$3</f>
        <v>0.37951000000000001</v>
      </c>
      <c r="I154" s="27">
        <f t="shared" si="48"/>
        <v>2178932</v>
      </c>
      <c r="K154" s="27">
        <f t="shared" si="44"/>
        <v>12105</v>
      </c>
      <c r="L154" s="27">
        <f t="shared" si="49"/>
        <v>1767330</v>
      </c>
      <c r="M154" s="27">
        <f t="shared" si="45"/>
        <v>4593.9685500000005</v>
      </c>
      <c r="N154" s="27">
        <f t="shared" si="46"/>
        <v>4593.9685500000005</v>
      </c>
      <c r="O154" s="27">
        <f t="shared" si="50"/>
        <v>-156188.91720000014</v>
      </c>
      <c r="P154" s="27">
        <f t="shared" si="51"/>
        <v>156188.91720000014</v>
      </c>
    </row>
    <row r="155" spans="1:16">
      <c r="A155" s="31">
        <v>41275</v>
      </c>
      <c r="C155" s="6">
        <v>147</v>
      </c>
      <c r="D155" s="29">
        <f t="shared" si="42"/>
        <v>12105</v>
      </c>
      <c r="E155" s="29">
        <f t="shared" si="47"/>
        <v>1779435</v>
      </c>
      <c r="F155" s="29">
        <f t="shared" si="43"/>
        <v>-399497</v>
      </c>
      <c r="G155" s="34">
        <f>+Inputs!$D$3</f>
        <v>0.37951000000000001</v>
      </c>
      <c r="I155" s="27">
        <f t="shared" si="48"/>
        <v>2178932</v>
      </c>
      <c r="K155" s="27">
        <f t="shared" si="44"/>
        <v>12105</v>
      </c>
      <c r="L155" s="27">
        <f t="shared" si="49"/>
        <v>1779435</v>
      </c>
      <c r="M155" s="27">
        <f t="shared" si="45"/>
        <v>4593.9685500000005</v>
      </c>
      <c r="N155" s="27">
        <f t="shared" si="46"/>
        <v>4593.9685500000005</v>
      </c>
      <c r="O155" s="27">
        <f t="shared" si="50"/>
        <v>-151594.94865000015</v>
      </c>
      <c r="P155" s="27">
        <f t="shared" si="51"/>
        <v>151594.94865000015</v>
      </c>
    </row>
    <row r="156" spans="1:16">
      <c r="A156" s="30">
        <v>41306</v>
      </c>
      <c r="C156" s="6">
        <v>148</v>
      </c>
      <c r="D156" s="29">
        <f t="shared" si="42"/>
        <v>12105</v>
      </c>
      <c r="E156" s="29">
        <f t="shared" si="47"/>
        <v>1791540</v>
      </c>
      <c r="F156" s="29">
        <f t="shared" si="43"/>
        <v>-387392</v>
      </c>
      <c r="G156" s="34">
        <f>+Inputs!$D$3</f>
        <v>0.37951000000000001</v>
      </c>
      <c r="I156" s="27">
        <f t="shared" si="48"/>
        <v>2178932</v>
      </c>
      <c r="K156" s="27">
        <f t="shared" si="44"/>
        <v>12105</v>
      </c>
      <c r="L156" s="27">
        <f t="shared" si="49"/>
        <v>1791540</v>
      </c>
      <c r="M156" s="27">
        <f t="shared" si="45"/>
        <v>4593.9685500000005</v>
      </c>
      <c r="N156" s="27">
        <f t="shared" si="46"/>
        <v>4593.9685500000005</v>
      </c>
      <c r="O156" s="27">
        <f t="shared" si="50"/>
        <v>-147000.98010000016</v>
      </c>
      <c r="P156" s="27">
        <f t="shared" si="51"/>
        <v>147000.98010000016</v>
      </c>
    </row>
    <row r="157" spans="1:16">
      <c r="A157" s="31">
        <v>41334</v>
      </c>
      <c r="C157" s="6">
        <v>149</v>
      </c>
      <c r="D157" s="29">
        <f t="shared" si="42"/>
        <v>12105</v>
      </c>
      <c r="E157" s="29">
        <f t="shared" si="47"/>
        <v>1803645</v>
      </c>
      <c r="F157" s="29">
        <f t="shared" si="43"/>
        <v>-375287</v>
      </c>
      <c r="G157" s="34">
        <f>+Inputs!$D$3</f>
        <v>0.37951000000000001</v>
      </c>
      <c r="I157" s="27">
        <f t="shared" si="48"/>
        <v>2178932</v>
      </c>
      <c r="K157" s="27">
        <f t="shared" si="44"/>
        <v>12105</v>
      </c>
      <c r="L157" s="27">
        <f t="shared" si="49"/>
        <v>1803645</v>
      </c>
      <c r="M157" s="27">
        <f t="shared" si="45"/>
        <v>4593.9685500000005</v>
      </c>
      <c r="N157" s="27">
        <f t="shared" si="46"/>
        <v>4593.9685500000005</v>
      </c>
      <c r="O157" s="27">
        <f t="shared" si="50"/>
        <v>-142407.01155000017</v>
      </c>
      <c r="P157" s="27">
        <f t="shared" si="51"/>
        <v>142407.01155000017</v>
      </c>
    </row>
    <row r="158" spans="1:16">
      <c r="A158" s="30">
        <v>41365</v>
      </c>
      <c r="C158" s="6">
        <v>150</v>
      </c>
      <c r="D158" s="29">
        <f t="shared" si="42"/>
        <v>12105</v>
      </c>
      <c r="E158" s="29">
        <f t="shared" si="47"/>
        <v>1815750</v>
      </c>
      <c r="F158" s="29">
        <f t="shared" si="43"/>
        <v>-363182</v>
      </c>
      <c r="G158" s="34">
        <f>+Inputs!$D$3</f>
        <v>0.37951000000000001</v>
      </c>
      <c r="I158" s="27">
        <f t="shared" si="48"/>
        <v>2178932</v>
      </c>
      <c r="K158" s="27">
        <f t="shared" si="44"/>
        <v>12105</v>
      </c>
      <c r="L158" s="27">
        <f t="shared" si="49"/>
        <v>1815750</v>
      </c>
      <c r="M158" s="27">
        <f t="shared" si="45"/>
        <v>4593.9685500000005</v>
      </c>
      <c r="N158" s="27">
        <f t="shared" si="46"/>
        <v>4593.9685500000005</v>
      </c>
      <c r="O158" s="27">
        <f t="shared" si="50"/>
        <v>-137813.04300000018</v>
      </c>
      <c r="P158" s="27">
        <f t="shared" si="51"/>
        <v>137813.04300000018</v>
      </c>
    </row>
    <row r="159" spans="1:16">
      <c r="A159" s="31">
        <v>41395</v>
      </c>
      <c r="C159" s="6">
        <v>151</v>
      </c>
      <c r="D159" s="29">
        <f t="shared" si="42"/>
        <v>12105</v>
      </c>
      <c r="E159" s="29">
        <f t="shared" si="47"/>
        <v>1827855</v>
      </c>
      <c r="F159" s="29">
        <f t="shared" si="43"/>
        <v>-351077</v>
      </c>
      <c r="G159" s="34">
        <f>+Inputs!$D$3</f>
        <v>0.37951000000000001</v>
      </c>
      <c r="I159" s="27">
        <f t="shared" si="48"/>
        <v>2178932</v>
      </c>
      <c r="K159" s="27">
        <f t="shared" si="44"/>
        <v>12105</v>
      </c>
      <c r="L159" s="27">
        <f t="shared" si="49"/>
        <v>1827855</v>
      </c>
      <c r="M159" s="27">
        <f t="shared" si="45"/>
        <v>4593.9685500000005</v>
      </c>
      <c r="N159" s="27">
        <f t="shared" si="46"/>
        <v>4593.9685500000005</v>
      </c>
      <c r="O159" s="27">
        <f t="shared" si="50"/>
        <v>-133219.07445000019</v>
      </c>
      <c r="P159" s="27">
        <f t="shared" si="51"/>
        <v>133219.07445000019</v>
      </c>
    </row>
    <row r="160" spans="1:16">
      <c r="A160" s="30">
        <v>41426</v>
      </c>
      <c r="C160" s="6">
        <v>152</v>
      </c>
      <c r="D160" s="29">
        <f t="shared" si="42"/>
        <v>12105</v>
      </c>
      <c r="E160" s="29">
        <f t="shared" si="47"/>
        <v>1839960</v>
      </c>
      <c r="F160" s="29">
        <f t="shared" si="43"/>
        <v>-338972</v>
      </c>
      <c r="G160" s="34">
        <f>+Inputs!$D$3</f>
        <v>0.37951000000000001</v>
      </c>
      <c r="I160" s="27">
        <f t="shared" si="48"/>
        <v>2178932</v>
      </c>
      <c r="K160" s="27">
        <f t="shared" si="44"/>
        <v>12105</v>
      </c>
      <c r="L160" s="27">
        <f t="shared" si="49"/>
        <v>1839960</v>
      </c>
      <c r="M160" s="27">
        <f t="shared" si="45"/>
        <v>4593.9685500000005</v>
      </c>
      <c r="N160" s="27">
        <f t="shared" si="46"/>
        <v>4593.9685500000005</v>
      </c>
      <c r="O160" s="27">
        <f t="shared" si="50"/>
        <v>-128625.10590000018</v>
      </c>
      <c r="P160" s="27">
        <f t="shared" si="51"/>
        <v>128625.10590000018</v>
      </c>
    </row>
    <row r="161" spans="1:16">
      <c r="A161" s="31">
        <v>41456</v>
      </c>
      <c r="C161" s="6">
        <v>153</v>
      </c>
      <c r="D161" s="29">
        <f t="shared" si="42"/>
        <v>12105</v>
      </c>
      <c r="E161" s="29">
        <f t="shared" si="47"/>
        <v>1852065</v>
      </c>
      <c r="F161" s="29">
        <f t="shared" si="43"/>
        <v>-326867</v>
      </c>
      <c r="G161" s="34">
        <f>+Inputs!$D$3</f>
        <v>0.37951000000000001</v>
      </c>
      <c r="I161" s="27">
        <f t="shared" si="48"/>
        <v>2178932</v>
      </c>
      <c r="K161" s="27">
        <f t="shared" si="44"/>
        <v>12105</v>
      </c>
      <c r="L161" s="27">
        <f t="shared" si="49"/>
        <v>1852065</v>
      </c>
      <c r="M161" s="27">
        <f t="shared" si="45"/>
        <v>4593.9685500000005</v>
      </c>
      <c r="N161" s="27">
        <f t="shared" si="46"/>
        <v>4593.9685500000005</v>
      </c>
      <c r="O161" s="27">
        <f t="shared" si="50"/>
        <v>-124031.13735000018</v>
      </c>
      <c r="P161" s="27">
        <f t="shared" si="51"/>
        <v>124031.13735000018</v>
      </c>
    </row>
    <row r="162" spans="1:16">
      <c r="A162" s="30">
        <v>41487</v>
      </c>
      <c r="C162" s="6">
        <v>154</v>
      </c>
      <c r="D162" s="29">
        <f t="shared" si="42"/>
        <v>12105</v>
      </c>
      <c r="E162" s="29">
        <f t="shared" si="47"/>
        <v>1864170</v>
      </c>
      <c r="F162" s="29">
        <f t="shared" si="43"/>
        <v>-314762</v>
      </c>
      <c r="G162" s="34">
        <f>+Inputs!$D$3</f>
        <v>0.37951000000000001</v>
      </c>
      <c r="I162" s="27">
        <f t="shared" si="48"/>
        <v>2178932</v>
      </c>
      <c r="K162" s="27">
        <f t="shared" si="44"/>
        <v>12105</v>
      </c>
      <c r="L162" s="27">
        <f t="shared" si="49"/>
        <v>1864170</v>
      </c>
      <c r="M162" s="27">
        <f t="shared" si="45"/>
        <v>4593.9685500000005</v>
      </c>
      <c r="N162" s="27">
        <f t="shared" si="46"/>
        <v>4593.9685500000005</v>
      </c>
      <c r="O162" s="27">
        <f t="shared" si="50"/>
        <v>-119437.16880000017</v>
      </c>
      <c r="P162" s="27">
        <f t="shared" si="51"/>
        <v>119437.16880000017</v>
      </c>
    </row>
    <row r="163" spans="1:16">
      <c r="A163" s="31">
        <v>41518</v>
      </c>
      <c r="C163" s="6">
        <v>155</v>
      </c>
      <c r="D163" s="29">
        <f t="shared" si="42"/>
        <v>12105</v>
      </c>
      <c r="E163" s="29">
        <f t="shared" si="47"/>
        <v>1876275</v>
      </c>
      <c r="F163" s="29">
        <f t="shared" si="43"/>
        <v>-302657</v>
      </c>
      <c r="G163" s="34">
        <f>+Inputs!$D$3</f>
        <v>0.37951000000000001</v>
      </c>
      <c r="I163" s="27">
        <f t="shared" si="48"/>
        <v>2178932</v>
      </c>
      <c r="K163" s="27">
        <f t="shared" si="44"/>
        <v>12105</v>
      </c>
      <c r="L163" s="27">
        <f t="shared" si="49"/>
        <v>1876275</v>
      </c>
      <c r="M163" s="27">
        <f t="shared" si="45"/>
        <v>4593.9685500000005</v>
      </c>
      <c r="N163" s="27">
        <f t="shared" si="46"/>
        <v>4593.9685500000005</v>
      </c>
      <c r="O163" s="27">
        <f t="shared" si="50"/>
        <v>-114843.20025000017</v>
      </c>
      <c r="P163" s="27">
        <f t="shared" si="51"/>
        <v>114843.20025000017</v>
      </c>
    </row>
    <row r="164" spans="1:16">
      <c r="A164" s="30">
        <v>41548</v>
      </c>
      <c r="C164" s="6">
        <v>156</v>
      </c>
      <c r="D164" s="29">
        <f t="shared" si="42"/>
        <v>12105</v>
      </c>
      <c r="E164" s="29">
        <f t="shared" si="47"/>
        <v>1888380</v>
      </c>
      <c r="F164" s="29">
        <f t="shared" si="43"/>
        <v>-290552</v>
      </c>
      <c r="G164" s="34">
        <f>+Inputs!$D$3</f>
        <v>0.37951000000000001</v>
      </c>
      <c r="I164" s="27">
        <f t="shared" si="48"/>
        <v>2178932</v>
      </c>
      <c r="K164" s="27">
        <f t="shared" si="44"/>
        <v>12105</v>
      </c>
      <c r="L164" s="27">
        <f t="shared" si="49"/>
        <v>1888380</v>
      </c>
      <c r="M164" s="27">
        <f t="shared" si="45"/>
        <v>4593.9685500000005</v>
      </c>
      <c r="N164" s="27">
        <f t="shared" si="46"/>
        <v>4593.9685500000005</v>
      </c>
      <c r="O164" s="27">
        <f t="shared" si="50"/>
        <v>-110249.23170000016</v>
      </c>
      <c r="P164" s="27">
        <f t="shared" si="51"/>
        <v>110249.23170000016</v>
      </c>
    </row>
    <row r="165" spans="1:16">
      <c r="A165" s="31">
        <v>41579</v>
      </c>
      <c r="C165" s="6">
        <v>157</v>
      </c>
      <c r="D165" s="29">
        <f t="shared" si="42"/>
        <v>12105</v>
      </c>
      <c r="E165" s="29">
        <f t="shared" si="47"/>
        <v>1900485</v>
      </c>
      <c r="F165" s="29">
        <f t="shared" si="43"/>
        <v>-278447</v>
      </c>
      <c r="G165" s="34">
        <f>+Inputs!$D$3</f>
        <v>0.37951000000000001</v>
      </c>
      <c r="I165" s="27">
        <f t="shared" si="48"/>
        <v>2178932</v>
      </c>
      <c r="K165" s="27">
        <f t="shared" si="44"/>
        <v>12105</v>
      </c>
      <c r="L165" s="27">
        <f t="shared" si="49"/>
        <v>1900485</v>
      </c>
      <c r="M165" s="27">
        <f t="shared" si="45"/>
        <v>4593.9685500000005</v>
      </c>
      <c r="N165" s="27">
        <f t="shared" si="46"/>
        <v>4593.9685500000005</v>
      </c>
      <c r="O165" s="27">
        <f t="shared" si="50"/>
        <v>-105655.26315000016</v>
      </c>
      <c r="P165" s="27">
        <f t="shared" si="51"/>
        <v>105655.26315000016</v>
      </c>
    </row>
    <row r="166" spans="1:16">
      <c r="A166" s="30">
        <v>41609</v>
      </c>
      <c r="C166" s="6">
        <v>158</v>
      </c>
      <c r="D166" s="29">
        <f t="shared" si="42"/>
        <v>12105</v>
      </c>
      <c r="E166" s="29">
        <f t="shared" si="47"/>
        <v>1912590</v>
      </c>
      <c r="F166" s="29">
        <f t="shared" si="43"/>
        <v>-266342</v>
      </c>
      <c r="G166" s="34">
        <f>+Inputs!$D$3</f>
        <v>0.37951000000000001</v>
      </c>
      <c r="I166" s="27">
        <f t="shared" si="48"/>
        <v>2178932</v>
      </c>
      <c r="K166" s="27">
        <f t="shared" si="44"/>
        <v>12105</v>
      </c>
      <c r="L166" s="27">
        <f t="shared" si="49"/>
        <v>1912590</v>
      </c>
      <c r="M166" s="27">
        <f t="shared" si="45"/>
        <v>4593.9685500000005</v>
      </c>
      <c r="N166" s="27">
        <f t="shared" si="46"/>
        <v>4593.9685500000005</v>
      </c>
      <c r="O166" s="27">
        <f t="shared" si="50"/>
        <v>-101061.29460000015</v>
      </c>
      <c r="P166" s="27">
        <f t="shared" si="51"/>
        <v>101061.29460000015</v>
      </c>
    </row>
    <row r="167" spans="1:16">
      <c r="A167" s="31">
        <v>41640</v>
      </c>
      <c r="C167" s="6">
        <v>159</v>
      </c>
      <c r="D167" s="29">
        <f t="shared" si="42"/>
        <v>12105</v>
      </c>
      <c r="E167" s="29">
        <f t="shared" si="47"/>
        <v>1924695</v>
      </c>
      <c r="F167" s="29">
        <f t="shared" si="43"/>
        <v>-254237</v>
      </c>
      <c r="G167" s="34">
        <f>+Inputs!$D$3</f>
        <v>0.37951000000000001</v>
      </c>
      <c r="I167" s="27">
        <f t="shared" si="48"/>
        <v>2178932</v>
      </c>
      <c r="K167" s="27">
        <f t="shared" si="44"/>
        <v>12105</v>
      </c>
      <c r="L167" s="27">
        <f t="shared" si="49"/>
        <v>1924695</v>
      </c>
      <c r="M167" s="27">
        <f t="shared" si="45"/>
        <v>4593.9685500000005</v>
      </c>
      <c r="N167" s="27">
        <f t="shared" si="46"/>
        <v>4593.9685500000005</v>
      </c>
      <c r="O167" s="27">
        <f t="shared" si="50"/>
        <v>-96467.326050000149</v>
      </c>
      <c r="P167" s="27">
        <f t="shared" si="51"/>
        <v>96467.326050000149</v>
      </c>
    </row>
    <row r="168" spans="1:16">
      <c r="A168" s="30">
        <v>41671</v>
      </c>
      <c r="C168" s="6">
        <v>160</v>
      </c>
      <c r="D168" s="29">
        <f t="shared" si="42"/>
        <v>12105</v>
      </c>
      <c r="E168" s="29">
        <f t="shared" si="47"/>
        <v>1936800</v>
      </c>
      <c r="F168" s="29">
        <f t="shared" si="43"/>
        <v>-242132</v>
      </c>
      <c r="G168" s="34">
        <f>+Inputs!$D$3</f>
        <v>0.37951000000000001</v>
      </c>
      <c r="I168" s="27">
        <f t="shared" si="48"/>
        <v>2178932</v>
      </c>
      <c r="K168" s="27">
        <f t="shared" si="44"/>
        <v>12105</v>
      </c>
      <c r="L168" s="27">
        <f t="shared" si="49"/>
        <v>1936800</v>
      </c>
      <c r="M168" s="27">
        <f t="shared" si="45"/>
        <v>4593.9685500000005</v>
      </c>
      <c r="N168" s="27">
        <f t="shared" si="46"/>
        <v>4593.9685500000005</v>
      </c>
      <c r="O168" s="27">
        <f t="shared" si="50"/>
        <v>-91873.357500000144</v>
      </c>
      <c r="P168" s="27">
        <f t="shared" si="51"/>
        <v>91873.357500000144</v>
      </c>
    </row>
    <row r="169" spans="1:16">
      <c r="A169" s="31">
        <v>41699</v>
      </c>
      <c r="C169" s="6">
        <v>161</v>
      </c>
      <c r="D169" s="29">
        <f t="shared" ref="D169:D187" si="52">ROUND(-(+$B$9/180)*1,0)</f>
        <v>12105</v>
      </c>
      <c r="E169" s="29">
        <f t="shared" si="47"/>
        <v>1948905</v>
      </c>
      <c r="F169" s="29">
        <f t="shared" ref="F169:F188" si="53">$B$9+E169</f>
        <v>-230027</v>
      </c>
      <c r="G169" s="34">
        <f>+Inputs!$D$3</f>
        <v>0.37951000000000001</v>
      </c>
      <c r="I169" s="27">
        <f t="shared" si="48"/>
        <v>2178932</v>
      </c>
      <c r="K169" s="27">
        <f t="shared" ref="K169:K188" si="54">D169</f>
        <v>12105</v>
      </c>
      <c r="L169" s="27">
        <f t="shared" si="49"/>
        <v>1948905</v>
      </c>
      <c r="M169" s="27">
        <f t="shared" ref="M169:M188" si="55">K169*G169</f>
        <v>4593.9685500000005</v>
      </c>
      <c r="N169" s="27">
        <f t="shared" ref="N169:N188" si="56">M169-J169</f>
        <v>4593.9685500000005</v>
      </c>
      <c r="O169" s="27">
        <f t="shared" si="50"/>
        <v>-87279.388950000139</v>
      </c>
      <c r="P169" s="27">
        <f t="shared" si="51"/>
        <v>87279.388950000139</v>
      </c>
    </row>
    <row r="170" spans="1:16">
      <c r="A170" s="30">
        <v>41730</v>
      </c>
      <c r="C170" s="6">
        <v>162</v>
      </c>
      <c r="D170" s="29">
        <f t="shared" si="52"/>
        <v>12105</v>
      </c>
      <c r="E170" s="29">
        <f t="shared" ref="E170:E188" si="57">+E169+D170</f>
        <v>1961010</v>
      </c>
      <c r="F170" s="29">
        <f t="shared" si="53"/>
        <v>-217922</v>
      </c>
      <c r="G170" s="34">
        <f>+Inputs!$D$3</f>
        <v>0.37951000000000001</v>
      </c>
      <c r="I170" s="27">
        <f t="shared" ref="I170:I188" si="58">+I169+H170</f>
        <v>2178932</v>
      </c>
      <c r="K170" s="27">
        <f t="shared" si="54"/>
        <v>12105</v>
      </c>
      <c r="L170" s="27">
        <f t="shared" ref="L170:L188" si="59">+L169+K170</f>
        <v>1961010</v>
      </c>
      <c r="M170" s="27">
        <f t="shared" si="55"/>
        <v>4593.9685500000005</v>
      </c>
      <c r="N170" s="27">
        <f t="shared" si="56"/>
        <v>4593.9685500000005</v>
      </c>
      <c r="O170" s="27">
        <f t="shared" ref="O170:O188" si="60">+O169+N170</f>
        <v>-82685.420400000134</v>
      </c>
      <c r="P170" s="27">
        <f t="shared" ref="P170:P188" si="61">P169-N170</f>
        <v>82685.420400000134</v>
      </c>
    </row>
    <row r="171" spans="1:16">
      <c r="A171" s="31">
        <v>41760</v>
      </c>
      <c r="C171" s="6">
        <v>163</v>
      </c>
      <c r="D171" s="29">
        <f t="shared" si="52"/>
        <v>12105</v>
      </c>
      <c r="E171" s="29">
        <f t="shared" si="57"/>
        <v>1973115</v>
      </c>
      <c r="F171" s="29">
        <f t="shared" si="53"/>
        <v>-205817</v>
      </c>
      <c r="G171" s="34">
        <f>+Inputs!$D$3</f>
        <v>0.37951000000000001</v>
      </c>
      <c r="I171" s="27">
        <f t="shared" si="58"/>
        <v>2178932</v>
      </c>
      <c r="K171" s="27">
        <f t="shared" si="54"/>
        <v>12105</v>
      </c>
      <c r="L171" s="27">
        <f t="shared" si="59"/>
        <v>1973115</v>
      </c>
      <c r="M171" s="27">
        <f t="shared" si="55"/>
        <v>4593.9685500000005</v>
      </c>
      <c r="N171" s="27">
        <f t="shared" si="56"/>
        <v>4593.9685500000005</v>
      </c>
      <c r="O171" s="27">
        <f t="shared" si="60"/>
        <v>-78091.451850000129</v>
      </c>
      <c r="P171" s="27">
        <f t="shared" si="61"/>
        <v>78091.451850000129</v>
      </c>
    </row>
    <row r="172" spans="1:16">
      <c r="A172" s="30">
        <v>41791</v>
      </c>
      <c r="C172" s="6">
        <v>164</v>
      </c>
      <c r="D172" s="29">
        <f t="shared" si="52"/>
        <v>12105</v>
      </c>
      <c r="E172" s="29">
        <f t="shared" si="57"/>
        <v>1985220</v>
      </c>
      <c r="F172" s="29">
        <f t="shared" si="53"/>
        <v>-193712</v>
      </c>
      <c r="G172" s="34">
        <f>+Inputs!$D$3</f>
        <v>0.37951000000000001</v>
      </c>
      <c r="I172" s="27">
        <f t="shared" si="58"/>
        <v>2178932</v>
      </c>
      <c r="K172" s="27">
        <f t="shared" si="54"/>
        <v>12105</v>
      </c>
      <c r="L172" s="27">
        <f t="shared" si="59"/>
        <v>1985220</v>
      </c>
      <c r="M172" s="27">
        <f t="shared" si="55"/>
        <v>4593.9685500000005</v>
      </c>
      <c r="N172" s="27">
        <f t="shared" si="56"/>
        <v>4593.9685500000005</v>
      </c>
      <c r="O172" s="27">
        <f t="shared" si="60"/>
        <v>-73497.483300000124</v>
      </c>
      <c r="P172" s="27">
        <f t="shared" si="61"/>
        <v>73497.483300000124</v>
      </c>
    </row>
    <row r="173" spans="1:16">
      <c r="A173" s="31">
        <v>41821</v>
      </c>
      <c r="C173" s="6">
        <v>165</v>
      </c>
      <c r="D173" s="29">
        <f t="shared" si="52"/>
        <v>12105</v>
      </c>
      <c r="E173" s="29">
        <f t="shared" si="57"/>
        <v>1997325</v>
      </c>
      <c r="F173" s="29">
        <f t="shared" si="53"/>
        <v>-181607</v>
      </c>
      <c r="G173" s="34">
        <f>+Inputs!$D$3</f>
        <v>0.37951000000000001</v>
      </c>
      <c r="I173" s="27">
        <f t="shared" si="58"/>
        <v>2178932</v>
      </c>
      <c r="K173" s="27">
        <f t="shared" si="54"/>
        <v>12105</v>
      </c>
      <c r="L173" s="27">
        <f t="shared" si="59"/>
        <v>1997325</v>
      </c>
      <c r="M173" s="27">
        <f t="shared" si="55"/>
        <v>4593.9685500000005</v>
      </c>
      <c r="N173" s="27">
        <f t="shared" si="56"/>
        <v>4593.9685500000005</v>
      </c>
      <c r="O173" s="27">
        <f t="shared" si="60"/>
        <v>-68903.514750000119</v>
      </c>
      <c r="P173" s="27">
        <f t="shared" si="61"/>
        <v>68903.514750000119</v>
      </c>
    </row>
    <row r="174" spans="1:16">
      <c r="A174" s="30">
        <v>41852</v>
      </c>
      <c r="C174" s="6">
        <v>166</v>
      </c>
      <c r="D174" s="29">
        <f t="shared" si="52"/>
        <v>12105</v>
      </c>
      <c r="E174" s="29">
        <f t="shared" si="57"/>
        <v>2009430</v>
      </c>
      <c r="F174" s="29">
        <f t="shared" si="53"/>
        <v>-169502</v>
      </c>
      <c r="G174" s="34">
        <f>+Inputs!$D$3</f>
        <v>0.37951000000000001</v>
      </c>
      <c r="I174" s="27">
        <f t="shared" si="58"/>
        <v>2178932</v>
      </c>
      <c r="K174" s="27">
        <f t="shared" si="54"/>
        <v>12105</v>
      </c>
      <c r="L174" s="27">
        <f t="shared" si="59"/>
        <v>2009430</v>
      </c>
      <c r="M174" s="27">
        <f t="shared" si="55"/>
        <v>4593.9685500000005</v>
      </c>
      <c r="N174" s="27">
        <f t="shared" si="56"/>
        <v>4593.9685500000005</v>
      </c>
      <c r="O174" s="27">
        <f t="shared" si="60"/>
        <v>-64309.546200000121</v>
      </c>
      <c r="P174" s="27">
        <f t="shared" si="61"/>
        <v>64309.546200000121</v>
      </c>
    </row>
    <row r="175" spans="1:16">
      <c r="A175" s="31">
        <v>41883</v>
      </c>
      <c r="C175" s="6">
        <v>167</v>
      </c>
      <c r="D175" s="29">
        <f t="shared" si="52"/>
        <v>12105</v>
      </c>
      <c r="E175" s="29">
        <f t="shared" si="57"/>
        <v>2021535</v>
      </c>
      <c r="F175" s="29">
        <f t="shared" si="53"/>
        <v>-157397</v>
      </c>
      <c r="G175" s="34">
        <f>+Inputs!$D$3</f>
        <v>0.37951000000000001</v>
      </c>
      <c r="I175" s="27">
        <f t="shared" si="58"/>
        <v>2178932</v>
      </c>
      <c r="K175" s="27">
        <f t="shared" si="54"/>
        <v>12105</v>
      </c>
      <c r="L175" s="27">
        <f t="shared" si="59"/>
        <v>2021535</v>
      </c>
      <c r="M175" s="27">
        <f t="shared" si="55"/>
        <v>4593.9685500000005</v>
      </c>
      <c r="N175" s="27">
        <f t="shared" si="56"/>
        <v>4593.9685500000005</v>
      </c>
      <c r="O175" s="27">
        <f t="shared" si="60"/>
        <v>-59715.577650000123</v>
      </c>
      <c r="P175" s="27">
        <f t="shared" si="61"/>
        <v>59715.577650000123</v>
      </c>
    </row>
    <row r="176" spans="1:16">
      <c r="A176" s="30">
        <v>41913</v>
      </c>
      <c r="C176" s="6">
        <v>168</v>
      </c>
      <c r="D176" s="29">
        <f t="shared" si="52"/>
        <v>12105</v>
      </c>
      <c r="E176" s="29">
        <f t="shared" si="57"/>
        <v>2033640</v>
      </c>
      <c r="F176" s="29">
        <f t="shared" si="53"/>
        <v>-145292</v>
      </c>
      <c r="G176" s="34">
        <f>+Inputs!$D$3</f>
        <v>0.37951000000000001</v>
      </c>
      <c r="I176" s="27">
        <f t="shared" si="58"/>
        <v>2178932</v>
      </c>
      <c r="K176" s="27">
        <f t="shared" si="54"/>
        <v>12105</v>
      </c>
      <c r="L176" s="27">
        <f t="shared" si="59"/>
        <v>2033640</v>
      </c>
      <c r="M176" s="27">
        <f t="shared" si="55"/>
        <v>4593.9685500000005</v>
      </c>
      <c r="N176" s="27">
        <f t="shared" si="56"/>
        <v>4593.9685500000005</v>
      </c>
      <c r="O176" s="27">
        <f t="shared" si="60"/>
        <v>-55121.609100000125</v>
      </c>
      <c r="P176" s="27">
        <f t="shared" si="61"/>
        <v>55121.609100000125</v>
      </c>
    </row>
    <row r="177" spans="1:20">
      <c r="A177" s="31">
        <v>41944</v>
      </c>
      <c r="C177" s="6">
        <v>169</v>
      </c>
      <c r="D177" s="29">
        <f t="shared" si="52"/>
        <v>12105</v>
      </c>
      <c r="E177" s="29">
        <f t="shared" si="57"/>
        <v>2045745</v>
      </c>
      <c r="F177" s="29">
        <f t="shared" si="53"/>
        <v>-133187</v>
      </c>
      <c r="G177" s="34">
        <f>+Inputs!$D$3</f>
        <v>0.37951000000000001</v>
      </c>
      <c r="I177" s="27">
        <f t="shared" si="58"/>
        <v>2178932</v>
      </c>
      <c r="K177" s="27">
        <f t="shared" si="54"/>
        <v>12105</v>
      </c>
      <c r="L177" s="27">
        <f t="shared" si="59"/>
        <v>2045745</v>
      </c>
      <c r="M177" s="27">
        <f t="shared" si="55"/>
        <v>4593.9685500000005</v>
      </c>
      <c r="N177" s="27">
        <f t="shared" si="56"/>
        <v>4593.9685500000005</v>
      </c>
      <c r="O177" s="27">
        <f t="shared" si="60"/>
        <v>-50527.640550000127</v>
      </c>
      <c r="P177" s="27">
        <f t="shared" si="61"/>
        <v>50527.640550000127</v>
      </c>
    </row>
    <row r="178" spans="1:20">
      <c r="A178" s="30">
        <v>41974</v>
      </c>
      <c r="C178" s="6">
        <v>170</v>
      </c>
      <c r="D178" s="29">
        <f t="shared" si="52"/>
        <v>12105</v>
      </c>
      <c r="E178" s="29">
        <f t="shared" si="57"/>
        <v>2057850</v>
      </c>
      <c r="F178" s="29">
        <f t="shared" si="53"/>
        <v>-121082</v>
      </c>
      <c r="G178" s="34">
        <f>+Inputs!$D$3</f>
        <v>0.37951000000000001</v>
      </c>
      <c r="I178" s="27">
        <f t="shared" si="58"/>
        <v>2178932</v>
      </c>
      <c r="K178" s="27">
        <f t="shared" si="54"/>
        <v>12105</v>
      </c>
      <c r="L178" s="27">
        <f t="shared" si="59"/>
        <v>2057850</v>
      </c>
      <c r="M178" s="27">
        <f t="shared" si="55"/>
        <v>4593.9685500000005</v>
      </c>
      <c r="N178" s="27">
        <f t="shared" si="56"/>
        <v>4593.9685500000005</v>
      </c>
      <c r="O178" s="27">
        <f t="shared" si="60"/>
        <v>-45933.67200000013</v>
      </c>
      <c r="P178" s="27">
        <f t="shared" si="61"/>
        <v>45933.67200000013</v>
      </c>
    </row>
    <row r="179" spans="1:20">
      <c r="A179" s="31">
        <v>42005</v>
      </c>
      <c r="C179" s="6">
        <v>171</v>
      </c>
      <c r="D179" s="29">
        <f t="shared" si="52"/>
        <v>12105</v>
      </c>
      <c r="E179" s="29">
        <f t="shared" si="57"/>
        <v>2069955</v>
      </c>
      <c r="F179" s="29">
        <f t="shared" si="53"/>
        <v>-108977</v>
      </c>
      <c r="G179" s="34">
        <f>+Inputs!$D$3</f>
        <v>0.37951000000000001</v>
      </c>
      <c r="I179" s="27">
        <f t="shared" si="58"/>
        <v>2178932</v>
      </c>
      <c r="K179" s="27">
        <f t="shared" si="54"/>
        <v>12105</v>
      </c>
      <c r="L179" s="27">
        <f t="shared" si="59"/>
        <v>2069955</v>
      </c>
      <c r="M179" s="27">
        <f t="shared" si="55"/>
        <v>4593.9685500000005</v>
      </c>
      <c r="N179" s="27">
        <f t="shared" si="56"/>
        <v>4593.9685500000005</v>
      </c>
      <c r="O179" s="27">
        <f t="shared" si="60"/>
        <v>-41339.703450000132</v>
      </c>
      <c r="P179" s="27">
        <f t="shared" si="61"/>
        <v>41339.703450000132</v>
      </c>
    </row>
    <row r="180" spans="1:20">
      <c r="A180" s="30">
        <v>42036</v>
      </c>
      <c r="C180" s="6">
        <v>172</v>
      </c>
      <c r="D180" s="29">
        <f t="shared" si="52"/>
        <v>12105</v>
      </c>
      <c r="E180" s="29">
        <f t="shared" si="57"/>
        <v>2082060</v>
      </c>
      <c r="F180" s="29">
        <f t="shared" si="53"/>
        <v>-96872</v>
      </c>
      <c r="G180" s="34">
        <f>+Inputs!$D$3</f>
        <v>0.37951000000000001</v>
      </c>
      <c r="I180" s="27">
        <f t="shared" si="58"/>
        <v>2178932</v>
      </c>
      <c r="K180" s="27">
        <f t="shared" si="54"/>
        <v>12105</v>
      </c>
      <c r="L180" s="27">
        <f t="shared" si="59"/>
        <v>2082060</v>
      </c>
      <c r="M180" s="27">
        <f t="shared" si="55"/>
        <v>4593.9685500000005</v>
      </c>
      <c r="N180" s="27">
        <f t="shared" si="56"/>
        <v>4593.9685500000005</v>
      </c>
      <c r="O180" s="27">
        <f t="shared" si="60"/>
        <v>-36745.734900000134</v>
      </c>
      <c r="P180" s="27">
        <f t="shared" si="61"/>
        <v>36745.734900000134</v>
      </c>
    </row>
    <row r="181" spans="1:20">
      <c r="A181" s="31">
        <v>42064</v>
      </c>
      <c r="C181" s="6">
        <v>173</v>
      </c>
      <c r="D181" s="29">
        <f t="shared" si="52"/>
        <v>12105</v>
      </c>
      <c r="E181" s="29">
        <f t="shared" si="57"/>
        <v>2094165</v>
      </c>
      <c r="F181" s="29">
        <f t="shared" si="53"/>
        <v>-84767</v>
      </c>
      <c r="G181" s="34">
        <f>+Inputs!$D$3</f>
        <v>0.37951000000000001</v>
      </c>
      <c r="I181" s="27">
        <f t="shared" si="58"/>
        <v>2178932</v>
      </c>
      <c r="K181" s="27">
        <f t="shared" si="54"/>
        <v>12105</v>
      </c>
      <c r="L181" s="27">
        <f t="shared" si="59"/>
        <v>2094165</v>
      </c>
      <c r="M181" s="27">
        <f t="shared" si="55"/>
        <v>4593.9685500000005</v>
      </c>
      <c r="N181" s="27">
        <f t="shared" si="56"/>
        <v>4593.9685500000005</v>
      </c>
      <c r="O181" s="27">
        <f t="shared" si="60"/>
        <v>-32151.766350000133</v>
      </c>
      <c r="P181" s="27">
        <f t="shared" si="61"/>
        <v>32151.766350000133</v>
      </c>
    </row>
    <row r="182" spans="1:20">
      <c r="A182" s="30">
        <v>42095</v>
      </c>
      <c r="C182" s="6">
        <v>174</v>
      </c>
      <c r="D182" s="29">
        <f t="shared" si="52"/>
        <v>12105</v>
      </c>
      <c r="E182" s="29">
        <f t="shared" si="57"/>
        <v>2106270</v>
      </c>
      <c r="F182" s="29">
        <f t="shared" si="53"/>
        <v>-72662</v>
      </c>
      <c r="G182" s="34">
        <f>+Inputs!$D$3</f>
        <v>0.37951000000000001</v>
      </c>
      <c r="I182" s="27">
        <f t="shared" si="58"/>
        <v>2178932</v>
      </c>
      <c r="K182" s="27">
        <f t="shared" si="54"/>
        <v>12105</v>
      </c>
      <c r="L182" s="27">
        <f t="shared" si="59"/>
        <v>2106270</v>
      </c>
      <c r="M182" s="27">
        <f t="shared" si="55"/>
        <v>4593.9685500000005</v>
      </c>
      <c r="N182" s="27">
        <f t="shared" si="56"/>
        <v>4593.9685500000005</v>
      </c>
      <c r="O182" s="27">
        <f t="shared" si="60"/>
        <v>-27557.797800000131</v>
      </c>
      <c r="P182" s="27">
        <f t="shared" si="61"/>
        <v>27557.797800000131</v>
      </c>
    </row>
    <row r="183" spans="1:20">
      <c r="A183" s="31">
        <v>42125</v>
      </c>
      <c r="C183" s="6">
        <v>175</v>
      </c>
      <c r="D183" s="29">
        <f t="shared" si="52"/>
        <v>12105</v>
      </c>
      <c r="E183" s="29">
        <f t="shared" si="57"/>
        <v>2118375</v>
      </c>
      <c r="F183" s="29">
        <f t="shared" si="53"/>
        <v>-60557</v>
      </c>
      <c r="G183" s="34">
        <f>+Inputs!$D$3</f>
        <v>0.37951000000000001</v>
      </c>
      <c r="I183" s="27">
        <f t="shared" si="58"/>
        <v>2178932</v>
      </c>
      <c r="K183" s="27">
        <f t="shared" si="54"/>
        <v>12105</v>
      </c>
      <c r="L183" s="27">
        <f t="shared" si="59"/>
        <v>2118375</v>
      </c>
      <c r="M183" s="27">
        <f t="shared" si="55"/>
        <v>4593.9685500000005</v>
      </c>
      <c r="N183" s="27">
        <f t="shared" si="56"/>
        <v>4593.9685500000005</v>
      </c>
      <c r="O183" s="27">
        <f t="shared" si="60"/>
        <v>-22963.82925000013</v>
      </c>
      <c r="P183" s="27">
        <f t="shared" si="61"/>
        <v>22963.82925000013</v>
      </c>
    </row>
    <row r="184" spans="1:20">
      <c r="A184" s="30">
        <v>42156</v>
      </c>
      <c r="C184" s="6">
        <v>176</v>
      </c>
      <c r="D184" s="29">
        <f t="shared" si="52"/>
        <v>12105</v>
      </c>
      <c r="E184" s="29">
        <f t="shared" si="57"/>
        <v>2130480</v>
      </c>
      <c r="F184" s="29">
        <f t="shared" si="53"/>
        <v>-48452</v>
      </c>
      <c r="G184" s="34">
        <f>+Inputs!$D$3</f>
        <v>0.37951000000000001</v>
      </c>
      <c r="I184" s="27">
        <f t="shared" si="58"/>
        <v>2178932</v>
      </c>
      <c r="K184" s="27">
        <f t="shared" si="54"/>
        <v>12105</v>
      </c>
      <c r="L184" s="27">
        <f t="shared" si="59"/>
        <v>2130480</v>
      </c>
      <c r="M184" s="27">
        <f t="shared" si="55"/>
        <v>4593.9685500000005</v>
      </c>
      <c r="N184" s="27">
        <f t="shared" si="56"/>
        <v>4593.9685500000005</v>
      </c>
      <c r="O184" s="27">
        <f t="shared" si="60"/>
        <v>-18369.860700000128</v>
      </c>
      <c r="P184" s="27">
        <f t="shared" si="61"/>
        <v>18369.860700000128</v>
      </c>
    </row>
    <row r="185" spans="1:20">
      <c r="A185" s="31">
        <v>42186</v>
      </c>
      <c r="C185" s="6">
        <v>177</v>
      </c>
      <c r="D185" s="29">
        <f t="shared" si="52"/>
        <v>12105</v>
      </c>
      <c r="E185" s="29">
        <f t="shared" si="57"/>
        <v>2142585</v>
      </c>
      <c r="F185" s="29">
        <f t="shared" si="53"/>
        <v>-36347</v>
      </c>
      <c r="G185" s="34">
        <f>+Inputs!$D$3</f>
        <v>0.37951000000000001</v>
      </c>
      <c r="I185" s="27">
        <f t="shared" si="58"/>
        <v>2178932</v>
      </c>
      <c r="K185" s="27">
        <f t="shared" si="54"/>
        <v>12105</v>
      </c>
      <c r="L185" s="27">
        <f t="shared" si="59"/>
        <v>2142585</v>
      </c>
      <c r="M185" s="27">
        <f t="shared" si="55"/>
        <v>4593.9685500000005</v>
      </c>
      <c r="N185" s="27">
        <f t="shared" si="56"/>
        <v>4593.9685500000005</v>
      </c>
      <c r="O185" s="27">
        <f t="shared" si="60"/>
        <v>-13775.892150000127</v>
      </c>
      <c r="P185" s="27">
        <f t="shared" si="61"/>
        <v>13775.892150000127</v>
      </c>
    </row>
    <row r="186" spans="1:20">
      <c r="A186" s="30">
        <v>42217</v>
      </c>
      <c r="C186" s="6">
        <v>178</v>
      </c>
      <c r="D186" s="29">
        <f t="shared" si="52"/>
        <v>12105</v>
      </c>
      <c r="E186" s="29">
        <f t="shared" si="57"/>
        <v>2154690</v>
      </c>
      <c r="F186" s="29">
        <f t="shared" si="53"/>
        <v>-24242</v>
      </c>
      <c r="G186" s="34">
        <f>+Inputs!$D$3</f>
        <v>0.37951000000000001</v>
      </c>
      <c r="I186" s="27">
        <f t="shared" si="58"/>
        <v>2178932</v>
      </c>
      <c r="K186" s="27">
        <f t="shared" si="54"/>
        <v>12105</v>
      </c>
      <c r="L186" s="27">
        <f t="shared" si="59"/>
        <v>2154690</v>
      </c>
      <c r="M186" s="27">
        <f t="shared" si="55"/>
        <v>4593.9685500000005</v>
      </c>
      <c r="N186" s="27">
        <f t="shared" si="56"/>
        <v>4593.9685500000005</v>
      </c>
      <c r="O186" s="27">
        <f t="shared" si="60"/>
        <v>-9181.9236000001256</v>
      </c>
      <c r="P186" s="27">
        <f t="shared" si="61"/>
        <v>9181.9236000001256</v>
      </c>
    </row>
    <row r="187" spans="1:20">
      <c r="A187" s="31">
        <v>42248</v>
      </c>
      <c r="C187" s="6">
        <v>179</v>
      </c>
      <c r="D187" s="29">
        <f t="shared" si="52"/>
        <v>12105</v>
      </c>
      <c r="E187" s="29">
        <f t="shared" si="57"/>
        <v>2166795</v>
      </c>
      <c r="F187" s="29">
        <f t="shared" si="53"/>
        <v>-12137</v>
      </c>
      <c r="G187" s="34">
        <f>+Inputs!$D$3</f>
        <v>0.37951000000000001</v>
      </c>
      <c r="I187" s="27">
        <f t="shared" si="58"/>
        <v>2178932</v>
      </c>
      <c r="K187" s="27">
        <f t="shared" si="54"/>
        <v>12105</v>
      </c>
      <c r="L187" s="27">
        <f t="shared" si="59"/>
        <v>2166795</v>
      </c>
      <c r="M187" s="27">
        <f t="shared" si="55"/>
        <v>4593.9685500000005</v>
      </c>
      <c r="N187" s="27">
        <f t="shared" si="56"/>
        <v>4593.9685500000005</v>
      </c>
      <c r="O187" s="27">
        <f t="shared" si="60"/>
        <v>-4587.9550500001251</v>
      </c>
      <c r="P187" s="27">
        <f t="shared" si="61"/>
        <v>4587.9550500001251</v>
      </c>
    </row>
    <row r="188" spans="1:20">
      <c r="A188" s="30">
        <v>42278</v>
      </c>
      <c r="C188" s="6">
        <v>180</v>
      </c>
      <c r="D188" s="29">
        <f>-F187</f>
        <v>12137</v>
      </c>
      <c r="E188" s="29">
        <f t="shared" si="57"/>
        <v>2178932</v>
      </c>
      <c r="F188" s="29">
        <f t="shared" si="53"/>
        <v>0</v>
      </c>
      <c r="G188" s="34">
        <f>+Inputs!$D$3</f>
        <v>0.37951000000000001</v>
      </c>
      <c r="I188" s="27">
        <f t="shared" si="58"/>
        <v>2178932</v>
      </c>
      <c r="K188" s="27">
        <f t="shared" si="54"/>
        <v>12137</v>
      </c>
      <c r="L188" s="27">
        <f t="shared" si="59"/>
        <v>2178932</v>
      </c>
      <c r="M188" s="27">
        <f t="shared" si="55"/>
        <v>4606.1128699999999</v>
      </c>
      <c r="N188" s="27">
        <f t="shared" si="56"/>
        <v>4606.1128699999999</v>
      </c>
      <c r="O188" s="27">
        <f t="shared" si="60"/>
        <v>18.157819999874846</v>
      </c>
      <c r="P188" s="27">
        <f t="shared" si="61"/>
        <v>-18.157819999874846</v>
      </c>
    </row>
    <row r="189" spans="1:20">
      <c r="A189" s="30"/>
      <c r="G189" s="28"/>
    </row>
    <row r="190" spans="1:20">
      <c r="A190" s="8" t="s">
        <v>43</v>
      </c>
      <c r="B190" s="33">
        <f>SUM(B9:B189)</f>
        <v>-2178932</v>
      </c>
      <c r="D190" s="33">
        <f>SUM(D9:D189)</f>
        <v>2178932</v>
      </c>
      <c r="G190" s="28"/>
      <c r="H190" s="33">
        <f>SUM(H9:H189)</f>
        <v>2178932</v>
      </c>
      <c r="I190" s="33"/>
      <c r="J190" s="33">
        <f>SUM(J9:J189)</f>
        <v>826904.69400000002</v>
      </c>
      <c r="K190" s="33">
        <f>SUM(K9:K189)</f>
        <v>2178932</v>
      </c>
      <c r="L190" s="33"/>
      <c r="M190" s="33">
        <f>SUM(M9:M189)</f>
        <v>826922.8518199987</v>
      </c>
      <c r="N190" s="33">
        <f>SUM(N9:N189)</f>
        <v>18.157819999874846</v>
      </c>
      <c r="O190" s="33">
        <f>SUM(O9:O189)</f>
        <v>-74007686.109429941</v>
      </c>
      <c r="P190" s="33">
        <f>SUM(P9:P189)</f>
        <v>74007686.109429941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sheetPr transitionEvaluation="1" codeName="Sheet52">
    <pageSetUpPr autoPageBreaks="0" fitToPage="1"/>
  </sheetPr>
  <dimension ref="A1:AE193"/>
  <sheetViews>
    <sheetView defaultGridColor="0" topLeftCell="R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664062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107</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36861</v>
      </c>
      <c r="B9" s="32">
        <v>-1329249</v>
      </c>
      <c r="C9" s="6">
        <v>1</v>
      </c>
      <c r="D9" s="29">
        <f t="shared" ref="D9:D40" si="0">ROUND(-(+$B$9/180)*1,0)</f>
        <v>7385</v>
      </c>
      <c r="E9" s="29">
        <f>+D9</f>
        <v>7385</v>
      </c>
      <c r="F9" s="29">
        <f t="shared" ref="F9:F40" si="1">$B$9+E9</f>
        <v>-1321864</v>
      </c>
      <c r="G9" s="34">
        <f>+Inputs!$D$2</f>
        <v>0.3795</v>
      </c>
      <c r="H9" s="27">
        <f>-B9</f>
        <v>1329249</v>
      </c>
      <c r="I9" s="27">
        <f>+H9</f>
        <v>1329249</v>
      </c>
      <c r="J9" s="27">
        <f>H9*G9</f>
        <v>504449.99550000002</v>
      </c>
      <c r="K9" s="27">
        <f t="shared" ref="K9:K40" si="2">D9</f>
        <v>7385</v>
      </c>
      <c r="L9" s="27">
        <f>+K9</f>
        <v>7385</v>
      </c>
      <c r="M9" s="27">
        <f t="shared" ref="M9:M40" si="3">K9*G9</f>
        <v>2802.6075000000001</v>
      </c>
      <c r="N9" s="27">
        <f t="shared" ref="N9:N40" si="4">M9-J9</f>
        <v>-501647.38800000004</v>
      </c>
      <c r="O9" s="27">
        <f>+N9</f>
        <v>-501647.38800000004</v>
      </c>
      <c r="P9" s="27">
        <f>-SUM(N9)</f>
        <v>501647.38800000004</v>
      </c>
      <c r="Q9" s="38">
        <f>VLOOKUP(Q8,A36:P215,5)</f>
        <v>804965</v>
      </c>
      <c r="R9" s="38">
        <f>VLOOKUP(R8,A36:P215,5)</f>
        <v>893585</v>
      </c>
      <c r="S9" s="38">
        <f>+R9-Q9</f>
        <v>88620</v>
      </c>
      <c r="T9" s="35" t="s">
        <v>64</v>
      </c>
      <c r="U9" s="161">
        <f>-IF(TYPE(VLOOKUP(U8,$A$9:$P$188,6,FALSE))=16,0,VLOOKUP(U8,$A$9:$P$188,6,FALSE))</f>
        <v>605519</v>
      </c>
      <c r="V9" s="161">
        <f>-IF(TYPE(VLOOKUP(V8,$A$9:$P$188,6,FALSE))=16,0,VLOOKUP(V8,$A$9:$P$188,6,FALSE))</f>
        <v>598134</v>
      </c>
      <c r="W9" s="161">
        <f t="shared" ref="W9:AE9" si="5">-IF(TYPE(VLOOKUP(W8,$A$9:$P$188,6,FALSE))=16,0,VLOOKUP(W8,$A$9:$P$188,6,FALSE))</f>
        <v>590749</v>
      </c>
      <c r="X9" s="161">
        <f t="shared" si="5"/>
        <v>583364</v>
      </c>
      <c r="Y9" s="161">
        <f t="shared" si="5"/>
        <v>575979</v>
      </c>
      <c r="Z9" s="161">
        <f t="shared" si="5"/>
        <v>568594</v>
      </c>
      <c r="AA9" s="161">
        <f t="shared" si="5"/>
        <v>561209</v>
      </c>
      <c r="AB9" s="161">
        <f t="shared" si="5"/>
        <v>553824</v>
      </c>
      <c r="AC9" s="161">
        <f t="shared" si="5"/>
        <v>546439</v>
      </c>
      <c r="AD9" s="161">
        <f t="shared" si="5"/>
        <v>539054</v>
      </c>
      <c r="AE9" s="161">
        <f t="shared" si="5"/>
        <v>531669</v>
      </c>
    </row>
    <row r="10" spans="1:31">
      <c r="A10" s="30">
        <v>36892</v>
      </c>
      <c r="B10" s="9"/>
      <c r="C10" s="6">
        <v>2</v>
      </c>
      <c r="D10" s="29">
        <f t="shared" si="0"/>
        <v>7385</v>
      </c>
      <c r="E10" s="29">
        <f t="shared" ref="E10:E41" si="6">+E9+D10</f>
        <v>14770</v>
      </c>
      <c r="F10" s="29">
        <f t="shared" si="1"/>
        <v>-1314479</v>
      </c>
      <c r="G10" s="34">
        <f>+Inputs!$D$2</f>
        <v>0.3795</v>
      </c>
      <c r="H10" s="2"/>
      <c r="I10" s="27">
        <f t="shared" ref="I10:I41" si="7">+I9+H10</f>
        <v>1329249</v>
      </c>
      <c r="J10" s="27"/>
      <c r="K10" s="27">
        <f t="shared" si="2"/>
        <v>7385</v>
      </c>
      <c r="L10" s="27">
        <f t="shared" ref="L10:L41" si="8">+L9+K10</f>
        <v>14770</v>
      </c>
      <c r="M10" s="27">
        <f t="shared" si="3"/>
        <v>2802.6075000000001</v>
      </c>
      <c r="N10" s="27">
        <f t="shared" si="4"/>
        <v>2802.6075000000001</v>
      </c>
      <c r="O10" s="27">
        <f t="shared" ref="O10:O41" si="9">+O9+N10</f>
        <v>-498844.78050000005</v>
      </c>
      <c r="P10" s="27">
        <f t="shared" ref="P10:P41" si="10">P9-N10</f>
        <v>498844.78050000005</v>
      </c>
      <c r="Q10" s="38">
        <f>VLOOKUP(Q8,A36:P215,15)</f>
        <v>-198959.86999999892</v>
      </c>
      <c r="R10" s="38">
        <f>VLOOKUP(R8,A36:P215,15)</f>
        <v>-165327.69379999893</v>
      </c>
      <c r="S10" s="38">
        <f>+R10-Q10</f>
        <v>33632.176199999987</v>
      </c>
      <c r="T10" s="36" t="s">
        <v>69</v>
      </c>
    </row>
    <row r="11" spans="1:31">
      <c r="A11" s="31">
        <v>36923</v>
      </c>
      <c r="B11" s="5"/>
      <c r="C11" s="6">
        <v>3</v>
      </c>
      <c r="D11" s="29">
        <f t="shared" si="0"/>
        <v>7385</v>
      </c>
      <c r="E11" s="29">
        <f t="shared" si="6"/>
        <v>22155</v>
      </c>
      <c r="F11" s="29">
        <f t="shared" si="1"/>
        <v>-1307094</v>
      </c>
      <c r="G11" s="34">
        <f>+Inputs!$D$2</f>
        <v>0.3795</v>
      </c>
      <c r="H11" s="2"/>
      <c r="I11" s="27">
        <f t="shared" si="7"/>
        <v>1329249</v>
      </c>
      <c r="J11" s="27"/>
      <c r="K11" s="27">
        <f t="shared" si="2"/>
        <v>7385</v>
      </c>
      <c r="L11" s="27">
        <f t="shared" si="8"/>
        <v>22155</v>
      </c>
      <c r="M11" s="27">
        <f t="shared" si="3"/>
        <v>2802.6075000000001</v>
      </c>
      <c r="N11" s="27">
        <f t="shared" si="4"/>
        <v>2802.6075000000001</v>
      </c>
      <c r="O11" s="27">
        <f t="shared" si="9"/>
        <v>-496042.17300000007</v>
      </c>
      <c r="P11" s="27">
        <f t="shared" si="10"/>
        <v>496042.17300000007</v>
      </c>
      <c r="Q11" s="38">
        <f>+VLOOKUP(Q8,A36:P215,16)</f>
        <v>198959.86999999892</v>
      </c>
      <c r="R11" s="38">
        <f>+VLOOKUP(R8,A36:P215,16)</f>
        <v>165327.69379999893</v>
      </c>
      <c r="S11" s="38">
        <f>(+Q11+R11)/2</f>
        <v>182143.78189999892</v>
      </c>
      <c r="T11" s="36" t="s">
        <v>113</v>
      </c>
      <c r="U11" s="161">
        <f>IF(TYPE(VLOOKUP(U8,$A$9:$P$188,16,FALSE))=16,0,VLOOKUP(U8,$A$9:$P$188,16,FALSE))</f>
        <v>229789.36484999891</v>
      </c>
      <c r="V11" s="161">
        <f t="shared" ref="V11:AE11" si="11">IF(TYPE(VLOOKUP(V8,$A$9:$P$188,16,FALSE))=16,0,VLOOKUP(V8,$A$9:$P$188,16,FALSE))</f>
        <v>226986.68349999891</v>
      </c>
      <c r="W11" s="161">
        <f t="shared" si="11"/>
        <v>224184.00214999891</v>
      </c>
      <c r="X11" s="161">
        <f t="shared" si="11"/>
        <v>221381.32079999891</v>
      </c>
      <c r="Y11" s="161">
        <f t="shared" si="11"/>
        <v>218578.63944999891</v>
      </c>
      <c r="Z11" s="161">
        <f t="shared" si="11"/>
        <v>215775.95809999891</v>
      </c>
      <c r="AA11" s="161">
        <f t="shared" si="11"/>
        <v>212973.27674999891</v>
      </c>
      <c r="AB11" s="161">
        <f t="shared" si="11"/>
        <v>210170.59539999891</v>
      </c>
      <c r="AC11" s="161">
        <f t="shared" si="11"/>
        <v>207367.91404999892</v>
      </c>
      <c r="AD11" s="161">
        <f t="shared" si="11"/>
        <v>204565.23269999892</v>
      </c>
      <c r="AE11" s="161">
        <f t="shared" si="11"/>
        <v>201762.55134999892</v>
      </c>
    </row>
    <row r="12" spans="1:31">
      <c r="A12" s="30">
        <v>36951</v>
      </c>
      <c r="B12" s="3"/>
      <c r="C12" s="6">
        <v>4</v>
      </c>
      <c r="D12" s="29">
        <f t="shared" si="0"/>
        <v>7385</v>
      </c>
      <c r="E12" s="29">
        <f t="shared" si="6"/>
        <v>29540</v>
      </c>
      <c r="F12" s="29">
        <f t="shared" si="1"/>
        <v>-1299709</v>
      </c>
      <c r="G12" s="34">
        <f>+Inputs!$D$2</f>
        <v>0.3795</v>
      </c>
      <c r="H12" s="2"/>
      <c r="I12" s="27">
        <f t="shared" si="7"/>
        <v>1329249</v>
      </c>
      <c r="J12" s="27"/>
      <c r="K12" s="27">
        <f t="shared" si="2"/>
        <v>7385</v>
      </c>
      <c r="L12" s="27">
        <f t="shared" si="8"/>
        <v>29540</v>
      </c>
      <c r="M12" s="27">
        <f t="shared" si="3"/>
        <v>2802.6075000000001</v>
      </c>
      <c r="N12" s="27">
        <f t="shared" si="4"/>
        <v>2802.6075000000001</v>
      </c>
      <c r="O12" s="27">
        <f t="shared" si="9"/>
        <v>-493239.56550000008</v>
      </c>
      <c r="P12" s="27">
        <f t="shared" si="10"/>
        <v>493239.56550000008</v>
      </c>
      <c r="Q12" s="39"/>
      <c r="R12" s="40"/>
      <c r="S12" s="40"/>
      <c r="T12" s="36"/>
    </row>
    <row r="13" spans="1:31">
      <c r="A13" s="31">
        <v>36982</v>
      </c>
      <c r="B13" s="3"/>
      <c r="C13" s="6">
        <v>5</v>
      </c>
      <c r="D13" s="29">
        <f t="shared" si="0"/>
        <v>7385</v>
      </c>
      <c r="E13" s="29">
        <f t="shared" si="6"/>
        <v>36925</v>
      </c>
      <c r="F13" s="29">
        <f t="shared" si="1"/>
        <v>-1292324</v>
      </c>
      <c r="G13" s="34">
        <f>+Inputs!$D$2</f>
        <v>0.3795</v>
      </c>
      <c r="H13" s="2"/>
      <c r="I13" s="27">
        <f t="shared" si="7"/>
        <v>1329249</v>
      </c>
      <c r="J13" s="27"/>
      <c r="K13" s="27">
        <f t="shared" si="2"/>
        <v>7385</v>
      </c>
      <c r="L13" s="27">
        <f t="shared" si="8"/>
        <v>36925</v>
      </c>
      <c r="M13" s="27">
        <f t="shared" si="3"/>
        <v>2802.6075000000001</v>
      </c>
      <c r="N13" s="27">
        <f t="shared" si="4"/>
        <v>2802.6075000000001</v>
      </c>
      <c r="O13" s="27">
        <f t="shared" si="9"/>
        <v>-490436.9580000001</v>
      </c>
      <c r="P13" s="27">
        <f t="shared" si="10"/>
        <v>490436.9580000001</v>
      </c>
      <c r="Q13" s="38">
        <f>VLOOKUP(Q8,A36:P215,9)</f>
        <v>1329249</v>
      </c>
      <c r="R13" s="38">
        <f>VLOOKUP(R8,A36:P215,9)</f>
        <v>1329249</v>
      </c>
      <c r="S13" s="38">
        <f>+R13-Q13</f>
        <v>0</v>
      </c>
      <c r="T13" s="36" t="s">
        <v>70</v>
      </c>
    </row>
    <row r="14" spans="1:31">
      <c r="A14" s="30">
        <v>37012</v>
      </c>
      <c r="B14" s="3"/>
      <c r="C14" s="6">
        <v>6</v>
      </c>
      <c r="D14" s="29">
        <f t="shared" si="0"/>
        <v>7385</v>
      </c>
      <c r="E14" s="29">
        <f t="shared" si="6"/>
        <v>44310</v>
      </c>
      <c r="F14" s="29">
        <f t="shared" si="1"/>
        <v>-1284939</v>
      </c>
      <c r="G14" s="34">
        <f>+Inputs!$D$2</f>
        <v>0.3795</v>
      </c>
      <c r="H14" s="2"/>
      <c r="I14" s="27">
        <f t="shared" si="7"/>
        <v>1329249</v>
      </c>
      <c r="J14" s="27"/>
      <c r="K14" s="27">
        <f t="shared" si="2"/>
        <v>7385</v>
      </c>
      <c r="L14" s="27">
        <f t="shared" si="8"/>
        <v>44310</v>
      </c>
      <c r="M14" s="27">
        <f t="shared" si="3"/>
        <v>2802.6075000000001</v>
      </c>
      <c r="N14" s="27">
        <f t="shared" si="4"/>
        <v>2802.6075000000001</v>
      </c>
      <c r="O14" s="27">
        <f t="shared" si="9"/>
        <v>-487634.35050000012</v>
      </c>
      <c r="P14" s="27">
        <f t="shared" si="10"/>
        <v>487634.35050000012</v>
      </c>
      <c r="Q14" s="38">
        <f>VLOOKUP(Q8,A36:P215,12)</f>
        <v>804965</v>
      </c>
      <c r="R14" s="38">
        <f>VLOOKUP(R8,A36:P215,12)</f>
        <v>893585</v>
      </c>
      <c r="S14" s="38">
        <f>+R14-Q14</f>
        <v>88620</v>
      </c>
      <c r="T14" s="37" t="s">
        <v>93</v>
      </c>
    </row>
    <row r="15" spans="1:31">
      <c r="A15" s="31">
        <v>37043</v>
      </c>
      <c r="B15" s="3"/>
      <c r="C15" s="6">
        <v>7</v>
      </c>
      <c r="D15" s="29">
        <f t="shared" si="0"/>
        <v>7385</v>
      </c>
      <c r="E15" s="29">
        <f t="shared" si="6"/>
        <v>51695</v>
      </c>
      <c r="F15" s="29">
        <f t="shared" si="1"/>
        <v>-1277554</v>
      </c>
      <c r="G15" s="34">
        <f>+Inputs!$D$2</f>
        <v>0.3795</v>
      </c>
      <c r="H15" s="2"/>
      <c r="I15" s="27">
        <f t="shared" si="7"/>
        <v>1329249</v>
      </c>
      <c r="J15" s="27"/>
      <c r="K15" s="27">
        <f t="shared" si="2"/>
        <v>7385</v>
      </c>
      <c r="L15" s="27">
        <f t="shared" si="8"/>
        <v>51695</v>
      </c>
      <c r="M15" s="27">
        <f t="shared" si="3"/>
        <v>2802.6075000000001</v>
      </c>
      <c r="N15" s="27">
        <f t="shared" si="4"/>
        <v>2802.6075000000001</v>
      </c>
      <c r="O15" s="27">
        <f t="shared" si="9"/>
        <v>-484831.74300000013</v>
      </c>
      <c r="P15" s="27">
        <f t="shared" si="10"/>
        <v>484831.74300000013</v>
      </c>
    </row>
    <row r="16" spans="1:31">
      <c r="A16" s="30">
        <v>37073</v>
      </c>
      <c r="B16" s="3"/>
      <c r="C16" s="6">
        <v>8</v>
      </c>
      <c r="D16" s="29">
        <f t="shared" si="0"/>
        <v>7385</v>
      </c>
      <c r="E16" s="29">
        <f t="shared" si="6"/>
        <v>59080</v>
      </c>
      <c r="F16" s="29">
        <f t="shared" si="1"/>
        <v>-1270169</v>
      </c>
      <c r="G16" s="34">
        <f>+Inputs!$D$2</f>
        <v>0.3795</v>
      </c>
      <c r="H16" s="2"/>
      <c r="I16" s="27">
        <f t="shared" si="7"/>
        <v>1329249</v>
      </c>
      <c r="J16" s="27"/>
      <c r="K16" s="27">
        <f t="shared" si="2"/>
        <v>7385</v>
      </c>
      <c r="L16" s="27">
        <f t="shared" si="8"/>
        <v>59080</v>
      </c>
      <c r="M16" s="27">
        <f t="shared" si="3"/>
        <v>2802.6075000000001</v>
      </c>
      <c r="N16" s="27">
        <f t="shared" si="4"/>
        <v>2802.6075000000001</v>
      </c>
      <c r="O16" s="27">
        <f t="shared" si="9"/>
        <v>-482029.13550000015</v>
      </c>
      <c r="P16" s="27">
        <f t="shared" si="10"/>
        <v>482029.13550000015</v>
      </c>
      <c r="Q16" s="4"/>
      <c r="R16" s="4"/>
      <c r="S16" s="4"/>
    </row>
    <row r="17" spans="1:19">
      <c r="A17" s="31">
        <v>37104</v>
      </c>
      <c r="B17" s="3"/>
      <c r="C17" s="6">
        <v>9</v>
      </c>
      <c r="D17" s="29">
        <f t="shared" si="0"/>
        <v>7385</v>
      </c>
      <c r="E17" s="29">
        <f t="shared" si="6"/>
        <v>66465</v>
      </c>
      <c r="F17" s="29">
        <f t="shared" si="1"/>
        <v>-1262784</v>
      </c>
      <c r="G17" s="34">
        <f>+Inputs!$D$2</f>
        <v>0.3795</v>
      </c>
      <c r="H17" s="2"/>
      <c r="I17" s="27">
        <f t="shared" si="7"/>
        <v>1329249</v>
      </c>
      <c r="J17" s="27"/>
      <c r="K17" s="27">
        <f t="shared" si="2"/>
        <v>7385</v>
      </c>
      <c r="L17" s="27">
        <f t="shared" si="8"/>
        <v>66465</v>
      </c>
      <c r="M17" s="27">
        <f t="shared" si="3"/>
        <v>2802.6075000000001</v>
      </c>
      <c r="N17" s="27">
        <f t="shared" si="4"/>
        <v>2802.6075000000001</v>
      </c>
      <c r="O17" s="27">
        <f t="shared" si="9"/>
        <v>-479226.52800000017</v>
      </c>
      <c r="P17" s="27">
        <f t="shared" si="10"/>
        <v>479226.52800000017</v>
      </c>
      <c r="Q17" s="4"/>
      <c r="R17" s="4"/>
      <c r="S17" s="4"/>
    </row>
    <row r="18" spans="1:19">
      <c r="A18" s="30">
        <v>37135</v>
      </c>
      <c r="B18" s="3"/>
      <c r="C18" s="6">
        <v>10</v>
      </c>
      <c r="D18" s="29">
        <f t="shared" si="0"/>
        <v>7385</v>
      </c>
      <c r="E18" s="29">
        <f t="shared" si="6"/>
        <v>73850</v>
      </c>
      <c r="F18" s="29">
        <f t="shared" si="1"/>
        <v>-1255399</v>
      </c>
      <c r="G18" s="34">
        <f>+Inputs!$D$2</f>
        <v>0.3795</v>
      </c>
      <c r="H18" s="2"/>
      <c r="I18" s="27">
        <f t="shared" si="7"/>
        <v>1329249</v>
      </c>
      <c r="J18" s="27"/>
      <c r="K18" s="27">
        <f t="shared" si="2"/>
        <v>7385</v>
      </c>
      <c r="L18" s="27">
        <f t="shared" si="8"/>
        <v>73850</v>
      </c>
      <c r="M18" s="27">
        <f t="shared" si="3"/>
        <v>2802.6075000000001</v>
      </c>
      <c r="N18" s="27">
        <f t="shared" si="4"/>
        <v>2802.6075000000001</v>
      </c>
      <c r="O18" s="27">
        <f t="shared" si="9"/>
        <v>-476423.92050000018</v>
      </c>
      <c r="P18" s="27">
        <f t="shared" si="10"/>
        <v>476423.92050000018</v>
      </c>
      <c r="Q18" s="4"/>
      <c r="R18" s="4"/>
      <c r="S18" s="4"/>
    </row>
    <row r="19" spans="1:19">
      <c r="A19" s="31">
        <v>37165</v>
      </c>
      <c r="B19" s="3"/>
      <c r="C19" s="6">
        <v>11</v>
      </c>
      <c r="D19" s="29">
        <f t="shared" si="0"/>
        <v>7385</v>
      </c>
      <c r="E19" s="29">
        <f t="shared" si="6"/>
        <v>81235</v>
      </c>
      <c r="F19" s="29">
        <f t="shared" si="1"/>
        <v>-1248014</v>
      </c>
      <c r="G19" s="34">
        <f>+Inputs!$D$2</f>
        <v>0.3795</v>
      </c>
      <c r="H19" s="2"/>
      <c r="I19" s="27">
        <f t="shared" si="7"/>
        <v>1329249</v>
      </c>
      <c r="J19" s="27"/>
      <c r="K19" s="27">
        <f t="shared" si="2"/>
        <v>7385</v>
      </c>
      <c r="L19" s="27">
        <f t="shared" si="8"/>
        <v>81235</v>
      </c>
      <c r="M19" s="27">
        <f t="shared" si="3"/>
        <v>2802.6075000000001</v>
      </c>
      <c r="N19" s="27">
        <f t="shared" si="4"/>
        <v>2802.6075000000001</v>
      </c>
      <c r="O19" s="27">
        <f t="shared" si="9"/>
        <v>-473621.3130000002</v>
      </c>
      <c r="P19" s="27">
        <f t="shared" si="10"/>
        <v>473621.3130000002</v>
      </c>
      <c r="Q19" s="4"/>
      <c r="R19" s="4"/>
      <c r="S19" s="4"/>
    </row>
    <row r="20" spans="1:19">
      <c r="A20" s="30">
        <v>37196</v>
      </c>
      <c r="B20" s="3"/>
      <c r="C20" s="6">
        <v>12</v>
      </c>
      <c r="D20" s="29">
        <f t="shared" si="0"/>
        <v>7385</v>
      </c>
      <c r="E20" s="29">
        <f t="shared" si="6"/>
        <v>88620</v>
      </c>
      <c r="F20" s="29">
        <f t="shared" si="1"/>
        <v>-1240629</v>
      </c>
      <c r="G20" s="34">
        <f>+Inputs!$D$2</f>
        <v>0.3795</v>
      </c>
      <c r="H20" s="2"/>
      <c r="I20" s="27">
        <f t="shared" si="7"/>
        <v>1329249</v>
      </c>
      <c r="J20" s="27"/>
      <c r="K20" s="27">
        <f t="shared" si="2"/>
        <v>7385</v>
      </c>
      <c r="L20" s="27">
        <f t="shared" si="8"/>
        <v>88620</v>
      </c>
      <c r="M20" s="27">
        <f t="shared" si="3"/>
        <v>2802.6075000000001</v>
      </c>
      <c r="N20" s="27">
        <f t="shared" si="4"/>
        <v>2802.6075000000001</v>
      </c>
      <c r="O20" s="27">
        <f t="shared" si="9"/>
        <v>-470818.70550000021</v>
      </c>
      <c r="P20" s="27">
        <f t="shared" si="10"/>
        <v>470818.70550000021</v>
      </c>
      <c r="Q20" s="4"/>
      <c r="R20" s="4"/>
      <c r="S20" s="4"/>
    </row>
    <row r="21" spans="1:19">
      <c r="A21" s="31">
        <v>37226</v>
      </c>
      <c r="B21" s="3"/>
      <c r="C21" s="6">
        <v>13</v>
      </c>
      <c r="D21" s="29">
        <f t="shared" si="0"/>
        <v>7385</v>
      </c>
      <c r="E21" s="29">
        <f t="shared" si="6"/>
        <v>96005</v>
      </c>
      <c r="F21" s="29">
        <f t="shared" si="1"/>
        <v>-1233244</v>
      </c>
      <c r="G21" s="34">
        <f>+Inputs!$D$2</f>
        <v>0.3795</v>
      </c>
      <c r="H21" s="2"/>
      <c r="I21" s="27">
        <f t="shared" si="7"/>
        <v>1329249</v>
      </c>
      <c r="J21" s="27"/>
      <c r="K21" s="27">
        <f t="shared" si="2"/>
        <v>7385</v>
      </c>
      <c r="L21" s="27">
        <f t="shared" si="8"/>
        <v>96005</v>
      </c>
      <c r="M21" s="27">
        <f t="shared" si="3"/>
        <v>2802.6075000000001</v>
      </c>
      <c r="N21" s="27">
        <f t="shared" si="4"/>
        <v>2802.6075000000001</v>
      </c>
      <c r="O21" s="27">
        <f t="shared" si="9"/>
        <v>-468016.09800000023</v>
      </c>
      <c r="P21" s="27">
        <f t="shared" si="10"/>
        <v>468016.09800000023</v>
      </c>
      <c r="Q21" s="4"/>
      <c r="R21" s="4"/>
      <c r="S21" s="4"/>
    </row>
    <row r="22" spans="1:19">
      <c r="A22" s="30">
        <v>37257</v>
      </c>
      <c r="B22" s="3"/>
      <c r="C22" s="6">
        <v>14</v>
      </c>
      <c r="D22" s="29">
        <f t="shared" si="0"/>
        <v>7385</v>
      </c>
      <c r="E22" s="29">
        <f t="shared" si="6"/>
        <v>103390</v>
      </c>
      <c r="F22" s="29">
        <f t="shared" si="1"/>
        <v>-1225859</v>
      </c>
      <c r="G22" s="34">
        <f>+Inputs!$D$2</f>
        <v>0.3795</v>
      </c>
      <c r="H22" s="2"/>
      <c r="I22" s="27">
        <f t="shared" si="7"/>
        <v>1329249</v>
      </c>
      <c r="J22" s="27"/>
      <c r="K22" s="27">
        <f t="shared" si="2"/>
        <v>7385</v>
      </c>
      <c r="L22" s="27">
        <f t="shared" si="8"/>
        <v>103390</v>
      </c>
      <c r="M22" s="27">
        <f t="shared" si="3"/>
        <v>2802.6075000000001</v>
      </c>
      <c r="N22" s="27">
        <f t="shared" si="4"/>
        <v>2802.6075000000001</v>
      </c>
      <c r="O22" s="27">
        <f t="shared" si="9"/>
        <v>-465213.49050000025</v>
      </c>
      <c r="P22" s="27">
        <f t="shared" si="10"/>
        <v>465213.49050000025</v>
      </c>
      <c r="Q22" s="4"/>
      <c r="R22" s="4"/>
      <c r="S22" s="4"/>
    </row>
    <row r="23" spans="1:19">
      <c r="A23" s="31">
        <v>37288</v>
      </c>
      <c r="B23" s="3"/>
      <c r="C23" s="6">
        <v>15</v>
      </c>
      <c r="D23" s="29">
        <f t="shared" si="0"/>
        <v>7385</v>
      </c>
      <c r="E23" s="29">
        <f t="shared" si="6"/>
        <v>110775</v>
      </c>
      <c r="F23" s="29">
        <f t="shared" si="1"/>
        <v>-1218474</v>
      </c>
      <c r="G23" s="34">
        <f>+Inputs!$D$2</f>
        <v>0.3795</v>
      </c>
      <c r="H23" s="2"/>
      <c r="I23" s="27">
        <f t="shared" si="7"/>
        <v>1329249</v>
      </c>
      <c r="J23" s="27"/>
      <c r="K23" s="27">
        <f t="shared" si="2"/>
        <v>7385</v>
      </c>
      <c r="L23" s="27">
        <f t="shared" si="8"/>
        <v>110775</v>
      </c>
      <c r="M23" s="27">
        <f t="shared" si="3"/>
        <v>2802.6075000000001</v>
      </c>
      <c r="N23" s="27">
        <f t="shared" si="4"/>
        <v>2802.6075000000001</v>
      </c>
      <c r="O23" s="27">
        <f t="shared" si="9"/>
        <v>-462410.88300000026</v>
      </c>
      <c r="P23" s="27">
        <f t="shared" si="10"/>
        <v>462410.88300000026</v>
      </c>
      <c r="Q23" s="4"/>
      <c r="R23" s="4"/>
      <c r="S23" s="4"/>
    </row>
    <row r="24" spans="1:19">
      <c r="A24" s="30">
        <v>37316</v>
      </c>
      <c r="B24" s="3"/>
      <c r="C24" s="6">
        <v>16</v>
      </c>
      <c r="D24" s="29">
        <f t="shared" si="0"/>
        <v>7385</v>
      </c>
      <c r="E24" s="29">
        <f t="shared" si="6"/>
        <v>118160</v>
      </c>
      <c r="F24" s="29">
        <f t="shared" si="1"/>
        <v>-1211089</v>
      </c>
      <c r="G24" s="34">
        <f>+Inputs!$D$2</f>
        <v>0.3795</v>
      </c>
      <c r="H24" s="2"/>
      <c r="I24" s="27">
        <f t="shared" si="7"/>
        <v>1329249</v>
      </c>
      <c r="J24" s="27"/>
      <c r="K24" s="27">
        <f t="shared" si="2"/>
        <v>7385</v>
      </c>
      <c r="L24" s="27">
        <f t="shared" si="8"/>
        <v>118160</v>
      </c>
      <c r="M24" s="27">
        <f t="shared" si="3"/>
        <v>2802.6075000000001</v>
      </c>
      <c r="N24" s="27">
        <f t="shared" si="4"/>
        <v>2802.6075000000001</v>
      </c>
      <c r="O24" s="27">
        <f t="shared" si="9"/>
        <v>-459608.27550000028</v>
      </c>
      <c r="P24" s="27">
        <f t="shared" si="10"/>
        <v>459608.27550000028</v>
      </c>
      <c r="Q24" s="4"/>
      <c r="R24" s="4"/>
      <c r="S24" s="4"/>
    </row>
    <row r="25" spans="1:19">
      <c r="A25" s="31">
        <v>37347</v>
      </c>
      <c r="B25" s="3"/>
      <c r="C25" s="6">
        <v>17</v>
      </c>
      <c r="D25" s="29">
        <f t="shared" si="0"/>
        <v>7385</v>
      </c>
      <c r="E25" s="29">
        <f t="shared" si="6"/>
        <v>125545</v>
      </c>
      <c r="F25" s="29">
        <f t="shared" si="1"/>
        <v>-1203704</v>
      </c>
      <c r="G25" s="34">
        <f>+Inputs!$D$2</f>
        <v>0.3795</v>
      </c>
      <c r="H25" s="2"/>
      <c r="I25" s="27">
        <f t="shared" si="7"/>
        <v>1329249</v>
      </c>
      <c r="J25" s="27"/>
      <c r="K25" s="27">
        <f t="shared" si="2"/>
        <v>7385</v>
      </c>
      <c r="L25" s="27">
        <f t="shared" si="8"/>
        <v>125545</v>
      </c>
      <c r="M25" s="27">
        <f t="shared" si="3"/>
        <v>2802.6075000000001</v>
      </c>
      <c r="N25" s="27">
        <f t="shared" si="4"/>
        <v>2802.6075000000001</v>
      </c>
      <c r="O25" s="27">
        <f t="shared" si="9"/>
        <v>-456805.6680000003</v>
      </c>
      <c r="P25" s="27">
        <f t="shared" si="10"/>
        <v>456805.6680000003</v>
      </c>
      <c r="Q25" s="4"/>
      <c r="R25" s="4"/>
      <c r="S25" s="4"/>
    </row>
    <row r="26" spans="1:19">
      <c r="A26" s="30">
        <v>37377</v>
      </c>
      <c r="B26" s="3"/>
      <c r="C26" s="6">
        <v>18</v>
      </c>
      <c r="D26" s="29">
        <f t="shared" si="0"/>
        <v>7385</v>
      </c>
      <c r="E26" s="29">
        <f t="shared" si="6"/>
        <v>132930</v>
      </c>
      <c r="F26" s="29">
        <f t="shared" si="1"/>
        <v>-1196319</v>
      </c>
      <c r="G26" s="34">
        <f>+Inputs!$D$2</f>
        <v>0.3795</v>
      </c>
      <c r="H26" s="2"/>
      <c r="I26" s="27">
        <f t="shared" si="7"/>
        <v>1329249</v>
      </c>
      <c r="J26" s="27"/>
      <c r="K26" s="27">
        <f t="shared" si="2"/>
        <v>7385</v>
      </c>
      <c r="L26" s="27">
        <f t="shared" si="8"/>
        <v>132930</v>
      </c>
      <c r="M26" s="27">
        <f t="shared" si="3"/>
        <v>2802.6075000000001</v>
      </c>
      <c r="N26" s="27">
        <f t="shared" si="4"/>
        <v>2802.6075000000001</v>
      </c>
      <c r="O26" s="27">
        <f t="shared" si="9"/>
        <v>-454003.06050000031</v>
      </c>
      <c r="P26" s="27">
        <f t="shared" si="10"/>
        <v>454003.06050000031</v>
      </c>
      <c r="Q26" s="4"/>
      <c r="R26" s="4"/>
      <c r="S26" s="4"/>
    </row>
    <row r="27" spans="1:19">
      <c r="A27" s="31">
        <v>37408</v>
      </c>
      <c r="B27" s="3"/>
      <c r="C27" s="6">
        <v>19</v>
      </c>
      <c r="D27" s="29">
        <f t="shared" si="0"/>
        <v>7385</v>
      </c>
      <c r="E27" s="29">
        <f t="shared" si="6"/>
        <v>140315</v>
      </c>
      <c r="F27" s="29">
        <f t="shared" si="1"/>
        <v>-1188934</v>
      </c>
      <c r="G27" s="34">
        <f>+Inputs!$D$2</f>
        <v>0.3795</v>
      </c>
      <c r="H27" s="2"/>
      <c r="I27" s="27">
        <f t="shared" si="7"/>
        <v>1329249</v>
      </c>
      <c r="J27" s="27"/>
      <c r="K27" s="27">
        <f t="shared" si="2"/>
        <v>7385</v>
      </c>
      <c r="L27" s="27">
        <f t="shared" si="8"/>
        <v>140315</v>
      </c>
      <c r="M27" s="27">
        <f t="shared" si="3"/>
        <v>2802.6075000000001</v>
      </c>
      <c r="N27" s="27">
        <f t="shared" si="4"/>
        <v>2802.6075000000001</v>
      </c>
      <c r="O27" s="27">
        <f t="shared" si="9"/>
        <v>-451200.45300000033</v>
      </c>
      <c r="P27" s="27">
        <f t="shared" si="10"/>
        <v>451200.45300000033</v>
      </c>
      <c r="Q27" s="4"/>
      <c r="R27" s="4"/>
      <c r="S27" s="4"/>
    </row>
    <row r="28" spans="1:19">
      <c r="A28" s="30">
        <v>37438</v>
      </c>
      <c r="B28" s="3"/>
      <c r="C28" s="6">
        <v>20</v>
      </c>
      <c r="D28" s="29">
        <f t="shared" si="0"/>
        <v>7385</v>
      </c>
      <c r="E28" s="29">
        <f t="shared" si="6"/>
        <v>147700</v>
      </c>
      <c r="F28" s="29">
        <f t="shared" si="1"/>
        <v>-1181549</v>
      </c>
      <c r="G28" s="34">
        <f>+Inputs!$D$2</f>
        <v>0.3795</v>
      </c>
      <c r="H28" s="2"/>
      <c r="I28" s="27">
        <f t="shared" si="7"/>
        <v>1329249</v>
      </c>
      <c r="J28" s="27"/>
      <c r="K28" s="27">
        <f t="shared" si="2"/>
        <v>7385</v>
      </c>
      <c r="L28" s="27">
        <f t="shared" si="8"/>
        <v>147700</v>
      </c>
      <c r="M28" s="27">
        <f t="shared" si="3"/>
        <v>2802.6075000000001</v>
      </c>
      <c r="N28" s="27">
        <f t="shared" si="4"/>
        <v>2802.6075000000001</v>
      </c>
      <c r="O28" s="27">
        <f t="shared" si="9"/>
        <v>-448397.84550000035</v>
      </c>
      <c r="P28" s="27">
        <f t="shared" si="10"/>
        <v>448397.84550000035</v>
      </c>
      <c r="Q28" s="4"/>
      <c r="R28" s="4"/>
      <c r="S28" s="4"/>
    </row>
    <row r="29" spans="1:19">
      <c r="A29" s="31">
        <v>37469</v>
      </c>
      <c r="B29" s="3"/>
      <c r="C29" s="6">
        <v>21</v>
      </c>
      <c r="D29" s="29">
        <f t="shared" si="0"/>
        <v>7385</v>
      </c>
      <c r="E29" s="29">
        <f t="shared" si="6"/>
        <v>155085</v>
      </c>
      <c r="F29" s="29">
        <f t="shared" si="1"/>
        <v>-1174164</v>
      </c>
      <c r="G29" s="34">
        <f>+Inputs!$D$2</f>
        <v>0.3795</v>
      </c>
      <c r="H29" s="2"/>
      <c r="I29" s="27">
        <f t="shared" si="7"/>
        <v>1329249</v>
      </c>
      <c r="J29" s="27"/>
      <c r="K29" s="27">
        <f t="shared" si="2"/>
        <v>7385</v>
      </c>
      <c r="L29" s="27">
        <f t="shared" si="8"/>
        <v>155085</v>
      </c>
      <c r="M29" s="27">
        <f t="shared" si="3"/>
        <v>2802.6075000000001</v>
      </c>
      <c r="N29" s="27">
        <f t="shared" si="4"/>
        <v>2802.6075000000001</v>
      </c>
      <c r="O29" s="27">
        <f t="shared" si="9"/>
        <v>-445595.23800000036</v>
      </c>
      <c r="P29" s="27">
        <f t="shared" si="10"/>
        <v>445595.23800000036</v>
      </c>
      <c r="Q29" s="4"/>
      <c r="R29" s="4"/>
      <c r="S29" s="4"/>
    </row>
    <row r="30" spans="1:19">
      <c r="A30" s="30">
        <v>37500</v>
      </c>
      <c r="B30" s="3"/>
      <c r="C30" s="6">
        <v>22</v>
      </c>
      <c r="D30" s="29">
        <f t="shared" si="0"/>
        <v>7385</v>
      </c>
      <c r="E30" s="29">
        <f t="shared" si="6"/>
        <v>162470</v>
      </c>
      <c r="F30" s="29">
        <f t="shared" si="1"/>
        <v>-1166779</v>
      </c>
      <c r="G30" s="34">
        <f>+Inputs!$D$2</f>
        <v>0.3795</v>
      </c>
      <c r="H30" s="2"/>
      <c r="I30" s="27">
        <f t="shared" si="7"/>
        <v>1329249</v>
      </c>
      <c r="J30" s="27"/>
      <c r="K30" s="27">
        <f t="shared" si="2"/>
        <v>7385</v>
      </c>
      <c r="L30" s="27">
        <f t="shared" si="8"/>
        <v>162470</v>
      </c>
      <c r="M30" s="27">
        <f t="shared" si="3"/>
        <v>2802.6075000000001</v>
      </c>
      <c r="N30" s="27">
        <f t="shared" si="4"/>
        <v>2802.6075000000001</v>
      </c>
      <c r="O30" s="27">
        <f t="shared" si="9"/>
        <v>-442792.63050000038</v>
      </c>
      <c r="P30" s="27">
        <f t="shared" si="10"/>
        <v>442792.63050000038</v>
      </c>
      <c r="Q30" s="125"/>
    </row>
    <row r="31" spans="1:19">
      <c r="A31" s="31">
        <v>37530</v>
      </c>
      <c r="B31" s="3"/>
      <c r="C31" s="6">
        <v>23</v>
      </c>
      <c r="D31" s="29">
        <f t="shared" si="0"/>
        <v>7385</v>
      </c>
      <c r="E31" s="29">
        <f t="shared" si="6"/>
        <v>169855</v>
      </c>
      <c r="F31" s="29">
        <f t="shared" si="1"/>
        <v>-1159394</v>
      </c>
      <c r="G31" s="34">
        <f>+Inputs!$D$2</f>
        <v>0.3795</v>
      </c>
      <c r="H31" s="2"/>
      <c r="I31" s="27">
        <f t="shared" si="7"/>
        <v>1329249</v>
      </c>
      <c r="J31" s="27"/>
      <c r="K31" s="27">
        <f t="shared" si="2"/>
        <v>7385</v>
      </c>
      <c r="L31" s="27">
        <f t="shared" si="8"/>
        <v>169855</v>
      </c>
      <c r="M31" s="27">
        <f t="shared" si="3"/>
        <v>2802.6075000000001</v>
      </c>
      <c r="N31" s="27">
        <f t="shared" si="4"/>
        <v>2802.6075000000001</v>
      </c>
      <c r="O31" s="27">
        <f t="shared" si="9"/>
        <v>-439990.02300000039</v>
      </c>
      <c r="P31" s="27">
        <f t="shared" si="10"/>
        <v>439990.02300000039</v>
      </c>
      <c r="Q31" s="125"/>
    </row>
    <row r="32" spans="1:19">
      <c r="A32" s="30">
        <v>37561</v>
      </c>
      <c r="B32" s="3"/>
      <c r="C32" s="6">
        <v>24</v>
      </c>
      <c r="D32" s="29">
        <f t="shared" si="0"/>
        <v>7385</v>
      </c>
      <c r="E32" s="29">
        <f t="shared" si="6"/>
        <v>177240</v>
      </c>
      <c r="F32" s="29">
        <f t="shared" si="1"/>
        <v>-1152009</v>
      </c>
      <c r="G32" s="34">
        <f>+Inputs!$D$2</f>
        <v>0.3795</v>
      </c>
      <c r="H32" s="2"/>
      <c r="I32" s="27">
        <f t="shared" si="7"/>
        <v>1329249</v>
      </c>
      <c r="J32" s="27"/>
      <c r="K32" s="27">
        <f t="shared" si="2"/>
        <v>7385</v>
      </c>
      <c r="L32" s="27">
        <f t="shared" si="8"/>
        <v>177240</v>
      </c>
      <c r="M32" s="27">
        <f t="shared" si="3"/>
        <v>2802.6075000000001</v>
      </c>
      <c r="N32" s="27">
        <f t="shared" si="4"/>
        <v>2802.6075000000001</v>
      </c>
      <c r="O32" s="27">
        <f t="shared" si="9"/>
        <v>-437187.41550000041</v>
      </c>
      <c r="P32" s="27">
        <f t="shared" si="10"/>
        <v>437187.41550000041</v>
      </c>
      <c r="Q32" s="125"/>
    </row>
    <row r="33" spans="1:21">
      <c r="A33" s="31">
        <v>37591</v>
      </c>
      <c r="B33" s="3"/>
      <c r="C33" s="6">
        <v>25</v>
      </c>
      <c r="D33" s="29">
        <f t="shared" si="0"/>
        <v>7385</v>
      </c>
      <c r="E33" s="29">
        <f t="shared" si="6"/>
        <v>184625</v>
      </c>
      <c r="F33" s="29">
        <f t="shared" si="1"/>
        <v>-1144624</v>
      </c>
      <c r="G33" s="34">
        <f>+Inputs!$D$2</f>
        <v>0.3795</v>
      </c>
      <c r="H33" s="2"/>
      <c r="I33" s="27">
        <f t="shared" si="7"/>
        <v>1329249</v>
      </c>
      <c r="J33" s="27"/>
      <c r="K33" s="27">
        <f t="shared" si="2"/>
        <v>7385</v>
      </c>
      <c r="L33" s="27">
        <f t="shared" si="8"/>
        <v>184625</v>
      </c>
      <c r="M33" s="27">
        <f t="shared" si="3"/>
        <v>2802.6075000000001</v>
      </c>
      <c r="N33" s="27">
        <f t="shared" si="4"/>
        <v>2802.6075000000001</v>
      </c>
      <c r="O33" s="27">
        <f t="shared" si="9"/>
        <v>-434384.80800000043</v>
      </c>
      <c r="P33" s="27">
        <f t="shared" si="10"/>
        <v>434384.80800000043</v>
      </c>
      <c r="Q33" s="125"/>
    </row>
    <row r="34" spans="1:21">
      <c r="A34" s="30">
        <v>37622</v>
      </c>
      <c r="B34" s="3"/>
      <c r="C34" s="6">
        <v>26</v>
      </c>
      <c r="D34" s="29">
        <f t="shared" si="0"/>
        <v>7385</v>
      </c>
      <c r="E34" s="29">
        <f t="shared" si="6"/>
        <v>192010</v>
      </c>
      <c r="F34" s="29">
        <f t="shared" si="1"/>
        <v>-1137239</v>
      </c>
      <c r="G34" s="34">
        <f>+Inputs!$D$2</f>
        <v>0.3795</v>
      </c>
      <c r="H34" s="2"/>
      <c r="I34" s="27">
        <f t="shared" si="7"/>
        <v>1329249</v>
      </c>
      <c r="J34" s="27"/>
      <c r="K34" s="27">
        <f t="shared" si="2"/>
        <v>7385</v>
      </c>
      <c r="L34" s="27">
        <f t="shared" si="8"/>
        <v>192010</v>
      </c>
      <c r="M34" s="27">
        <f t="shared" si="3"/>
        <v>2802.6075000000001</v>
      </c>
      <c r="N34" s="27">
        <f t="shared" si="4"/>
        <v>2802.6075000000001</v>
      </c>
      <c r="O34" s="27">
        <f t="shared" si="9"/>
        <v>-431582.20050000044</v>
      </c>
      <c r="P34" s="27">
        <f t="shared" si="10"/>
        <v>431582.20050000044</v>
      </c>
      <c r="Q34" s="125"/>
    </row>
    <row r="35" spans="1:21">
      <c r="A35" s="31">
        <v>37653</v>
      </c>
      <c r="B35" s="3"/>
      <c r="C35" s="6">
        <v>27</v>
      </c>
      <c r="D35" s="29">
        <f t="shared" si="0"/>
        <v>7385</v>
      </c>
      <c r="E35" s="29">
        <f t="shared" si="6"/>
        <v>199395</v>
      </c>
      <c r="F35" s="29">
        <f t="shared" si="1"/>
        <v>-1129854</v>
      </c>
      <c r="G35" s="34">
        <f>+Inputs!$D$2</f>
        <v>0.3795</v>
      </c>
      <c r="H35" s="2"/>
      <c r="I35" s="27">
        <f t="shared" si="7"/>
        <v>1329249</v>
      </c>
      <c r="J35" s="27"/>
      <c r="K35" s="27">
        <f t="shared" si="2"/>
        <v>7385</v>
      </c>
      <c r="L35" s="27">
        <f t="shared" si="8"/>
        <v>199395</v>
      </c>
      <c r="M35" s="27">
        <f t="shared" si="3"/>
        <v>2802.6075000000001</v>
      </c>
      <c r="N35" s="27">
        <f t="shared" si="4"/>
        <v>2802.6075000000001</v>
      </c>
      <c r="O35" s="27">
        <f t="shared" si="9"/>
        <v>-428779.59300000046</v>
      </c>
      <c r="P35" s="27">
        <f t="shared" si="10"/>
        <v>428779.59300000046</v>
      </c>
    </row>
    <row r="36" spans="1:21">
      <c r="A36" s="30">
        <v>37681</v>
      </c>
      <c r="B36" s="3"/>
      <c r="C36" s="6">
        <v>28</v>
      </c>
      <c r="D36" s="29">
        <f t="shared" si="0"/>
        <v>7385</v>
      </c>
      <c r="E36" s="29">
        <f t="shared" si="6"/>
        <v>206780</v>
      </c>
      <c r="F36" s="29">
        <f t="shared" si="1"/>
        <v>-1122469</v>
      </c>
      <c r="G36" s="34">
        <f>+Inputs!$D$2</f>
        <v>0.3795</v>
      </c>
      <c r="H36" s="2"/>
      <c r="I36" s="27">
        <f t="shared" si="7"/>
        <v>1329249</v>
      </c>
      <c r="J36" s="27"/>
      <c r="K36" s="27">
        <f t="shared" si="2"/>
        <v>7385</v>
      </c>
      <c r="L36" s="27">
        <f t="shared" si="8"/>
        <v>206780</v>
      </c>
      <c r="M36" s="27">
        <f t="shared" si="3"/>
        <v>2802.6075000000001</v>
      </c>
      <c r="N36" s="27">
        <f t="shared" si="4"/>
        <v>2802.6075000000001</v>
      </c>
      <c r="O36" s="27">
        <f t="shared" si="9"/>
        <v>-425976.98550000048</v>
      </c>
      <c r="P36" s="27">
        <f t="shared" si="10"/>
        <v>425976.98550000048</v>
      </c>
    </row>
    <row r="37" spans="1:21">
      <c r="A37" s="31">
        <v>37712</v>
      </c>
      <c r="B37" s="3"/>
      <c r="C37" s="6">
        <v>29</v>
      </c>
      <c r="D37" s="29">
        <f t="shared" si="0"/>
        <v>7385</v>
      </c>
      <c r="E37" s="29">
        <f t="shared" si="6"/>
        <v>214165</v>
      </c>
      <c r="F37" s="29">
        <f t="shared" si="1"/>
        <v>-1115084</v>
      </c>
      <c r="G37" s="34">
        <f>+Inputs!$D$2</f>
        <v>0.3795</v>
      </c>
      <c r="H37" s="2"/>
      <c r="I37" s="27">
        <f t="shared" si="7"/>
        <v>1329249</v>
      </c>
      <c r="J37" s="27"/>
      <c r="K37" s="27">
        <f t="shared" si="2"/>
        <v>7385</v>
      </c>
      <c r="L37" s="27">
        <f t="shared" si="8"/>
        <v>214165</v>
      </c>
      <c r="M37" s="27">
        <f t="shared" si="3"/>
        <v>2802.6075000000001</v>
      </c>
      <c r="N37" s="27">
        <f t="shared" si="4"/>
        <v>2802.6075000000001</v>
      </c>
      <c r="O37" s="27">
        <f t="shared" si="9"/>
        <v>-423174.37800000049</v>
      </c>
      <c r="P37" s="27">
        <f t="shared" si="10"/>
        <v>423174.37800000049</v>
      </c>
    </row>
    <row r="38" spans="1:21">
      <c r="A38" s="30">
        <v>37742</v>
      </c>
      <c r="B38" s="3"/>
      <c r="C38" s="6">
        <v>30</v>
      </c>
      <c r="D38" s="29">
        <f t="shared" si="0"/>
        <v>7385</v>
      </c>
      <c r="E38" s="29">
        <f t="shared" si="6"/>
        <v>221550</v>
      </c>
      <c r="F38" s="29">
        <f t="shared" si="1"/>
        <v>-1107699</v>
      </c>
      <c r="G38" s="34">
        <f>+Inputs!$D$3</f>
        <v>0.37951000000000001</v>
      </c>
      <c r="H38" s="2"/>
      <c r="I38" s="27">
        <f t="shared" si="7"/>
        <v>1329249</v>
      </c>
      <c r="J38" s="27"/>
      <c r="K38" s="27">
        <f t="shared" si="2"/>
        <v>7385</v>
      </c>
      <c r="L38" s="27">
        <f t="shared" si="8"/>
        <v>221550</v>
      </c>
      <c r="M38" s="27">
        <f t="shared" si="3"/>
        <v>2802.6813500000003</v>
      </c>
      <c r="N38" s="27">
        <f t="shared" si="4"/>
        <v>2802.6813500000003</v>
      </c>
      <c r="O38" s="27">
        <f t="shared" si="9"/>
        <v>-420371.69665000046</v>
      </c>
      <c r="P38" s="27">
        <f t="shared" si="10"/>
        <v>420371.69665000046</v>
      </c>
    </row>
    <row r="39" spans="1:21">
      <c r="A39" s="31">
        <v>37773</v>
      </c>
      <c r="B39" s="2"/>
      <c r="C39" s="6">
        <v>31</v>
      </c>
      <c r="D39" s="29">
        <f t="shared" si="0"/>
        <v>7385</v>
      </c>
      <c r="E39" s="29">
        <f t="shared" si="6"/>
        <v>228935</v>
      </c>
      <c r="F39" s="29">
        <f t="shared" si="1"/>
        <v>-1100314</v>
      </c>
      <c r="G39" s="34">
        <f>+Inputs!$D$3</f>
        <v>0.37951000000000001</v>
      </c>
      <c r="H39" s="2"/>
      <c r="I39" s="27">
        <f t="shared" si="7"/>
        <v>1329249</v>
      </c>
      <c r="J39" s="27"/>
      <c r="K39" s="27">
        <f t="shared" si="2"/>
        <v>7385</v>
      </c>
      <c r="L39" s="27">
        <f t="shared" si="8"/>
        <v>228935</v>
      </c>
      <c r="M39" s="27">
        <f t="shared" si="3"/>
        <v>2802.6813500000003</v>
      </c>
      <c r="N39" s="27">
        <f t="shared" si="4"/>
        <v>2802.6813500000003</v>
      </c>
      <c r="O39" s="27">
        <f t="shared" si="9"/>
        <v>-417569.01530000044</v>
      </c>
      <c r="P39" s="27">
        <f t="shared" si="10"/>
        <v>417569.01530000044</v>
      </c>
    </row>
    <row r="40" spans="1:21">
      <c r="A40" s="30">
        <v>37803</v>
      </c>
      <c r="B40" s="2"/>
      <c r="C40" s="6">
        <v>32</v>
      </c>
      <c r="D40" s="29">
        <f t="shared" si="0"/>
        <v>7385</v>
      </c>
      <c r="E40" s="29">
        <f t="shared" si="6"/>
        <v>236320</v>
      </c>
      <c r="F40" s="29">
        <f t="shared" si="1"/>
        <v>-1092929</v>
      </c>
      <c r="G40" s="34">
        <f>+Inputs!$D$3</f>
        <v>0.37951000000000001</v>
      </c>
      <c r="H40" s="2"/>
      <c r="I40" s="27">
        <f t="shared" si="7"/>
        <v>1329249</v>
      </c>
      <c r="J40" s="2"/>
      <c r="K40" s="27">
        <f t="shared" si="2"/>
        <v>7385</v>
      </c>
      <c r="L40" s="27">
        <f t="shared" si="8"/>
        <v>236320</v>
      </c>
      <c r="M40" s="27">
        <f t="shared" si="3"/>
        <v>2802.6813500000003</v>
      </c>
      <c r="N40" s="27">
        <f t="shared" si="4"/>
        <v>2802.6813500000003</v>
      </c>
      <c r="O40" s="27">
        <f t="shared" si="9"/>
        <v>-414766.33395000041</v>
      </c>
      <c r="P40" s="27">
        <f t="shared" si="10"/>
        <v>414766.33395000041</v>
      </c>
    </row>
    <row r="41" spans="1:21">
      <c r="A41" s="31">
        <v>37834</v>
      </c>
      <c r="C41" s="6">
        <v>33</v>
      </c>
      <c r="D41" s="29">
        <f t="shared" ref="D41:D72" si="12">ROUND(-(+$B$9/180)*1,0)</f>
        <v>7385</v>
      </c>
      <c r="E41" s="29">
        <f t="shared" si="6"/>
        <v>243705</v>
      </c>
      <c r="F41" s="29">
        <f t="shared" ref="F41:F72" si="13">$B$9+E41</f>
        <v>-1085544</v>
      </c>
      <c r="G41" s="34">
        <f>+Inputs!$D$3</f>
        <v>0.37951000000000001</v>
      </c>
      <c r="I41" s="27">
        <f t="shared" si="7"/>
        <v>1329249</v>
      </c>
      <c r="K41" s="27">
        <f t="shared" ref="K41:K72" si="14">D41</f>
        <v>7385</v>
      </c>
      <c r="L41" s="27">
        <f t="shared" si="8"/>
        <v>243705</v>
      </c>
      <c r="M41" s="27">
        <f t="shared" ref="M41:M72" si="15">K41*G41</f>
        <v>2802.6813500000003</v>
      </c>
      <c r="N41" s="27">
        <f t="shared" ref="N41:N72" si="16">M41-J41</f>
        <v>2802.6813500000003</v>
      </c>
      <c r="O41" s="27">
        <f t="shared" si="9"/>
        <v>-411963.65260000038</v>
      </c>
      <c r="P41" s="27">
        <f t="shared" si="10"/>
        <v>411963.65260000038</v>
      </c>
    </row>
    <row r="42" spans="1:21">
      <c r="A42" s="30">
        <v>37865</v>
      </c>
      <c r="C42" s="6">
        <v>34</v>
      </c>
      <c r="D42" s="29">
        <f t="shared" si="12"/>
        <v>7385</v>
      </c>
      <c r="E42" s="29">
        <f t="shared" ref="E42:E73" si="17">+E41+D42</f>
        <v>251090</v>
      </c>
      <c r="F42" s="29">
        <f t="shared" si="13"/>
        <v>-1078159</v>
      </c>
      <c r="G42" s="34">
        <f>+Inputs!$D$3</f>
        <v>0.37951000000000001</v>
      </c>
      <c r="I42" s="27">
        <f t="shared" ref="I42:I73" si="18">+I41+H42</f>
        <v>1329249</v>
      </c>
      <c r="K42" s="27">
        <f t="shared" si="14"/>
        <v>7385</v>
      </c>
      <c r="L42" s="27">
        <f t="shared" ref="L42:L73" si="19">+L41+K42</f>
        <v>251090</v>
      </c>
      <c r="M42" s="27">
        <f t="shared" si="15"/>
        <v>2802.6813500000003</v>
      </c>
      <c r="N42" s="27">
        <f t="shared" si="16"/>
        <v>2802.6813500000003</v>
      </c>
      <c r="O42" s="27">
        <f t="shared" ref="O42:O73" si="20">+O41+N42</f>
        <v>-409160.97125000035</v>
      </c>
      <c r="P42" s="27">
        <f t="shared" ref="P42:P73" si="21">P41-N42</f>
        <v>409160.97125000035</v>
      </c>
    </row>
    <row r="43" spans="1:21">
      <c r="A43" s="31">
        <v>37895</v>
      </c>
      <c r="C43" s="6">
        <v>35</v>
      </c>
      <c r="D43" s="29">
        <f t="shared" si="12"/>
        <v>7385</v>
      </c>
      <c r="E43" s="29">
        <f t="shared" si="17"/>
        <v>258475</v>
      </c>
      <c r="F43" s="29">
        <f t="shared" si="13"/>
        <v>-1070774</v>
      </c>
      <c r="G43" s="34">
        <f>+Inputs!$D$3</f>
        <v>0.37951000000000001</v>
      </c>
      <c r="I43" s="27">
        <f t="shared" si="18"/>
        <v>1329249</v>
      </c>
      <c r="K43" s="27">
        <f t="shared" si="14"/>
        <v>7385</v>
      </c>
      <c r="L43" s="27">
        <f t="shared" si="19"/>
        <v>258475</v>
      </c>
      <c r="M43" s="27">
        <f t="shared" si="15"/>
        <v>2802.6813500000003</v>
      </c>
      <c r="N43" s="27">
        <f t="shared" si="16"/>
        <v>2802.6813500000003</v>
      </c>
      <c r="O43" s="27">
        <f t="shared" si="20"/>
        <v>-406358.28990000032</v>
      </c>
      <c r="P43" s="27">
        <f t="shared" si="21"/>
        <v>406358.28990000032</v>
      </c>
    </row>
    <row r="44" spans="1:21">
      <c r="A44" s="30">
        <v>37926</v>
      </c>
      <c r="C44" s="6">
        <v>36</v>
      </c>
      <c r="D44" s="29">
        <f t="shared" si="12"/>
        <v>7385</v>
      </c>
      <c r="E44" s="29">
        <f t="shared" si="17"/>
        <v>265860</v>
      </c>
      <c r="F44" s="29">
        <f t="shared" si="13"/>
        <v>-1063389</v>
      </c>
      <c r="G44" s="34">
        <f>+Inputs!$D$3</f>
        <v>0.37951000000000001</v>
      </c>
      <c r="I44" s="27">
        <f t="shared" si="18"/>
        <v>1329249</v>
      </c>
      <c r="K44" s="27">
        <f t="shared" si="14"/>
        <v>7385</v>
      </c>
      <c r="L44" s="27">
        <f t="shared" si="19"/>
        <v>265860</v>
      </c>
      <c r="M44" s="27">
        <f t="shared" si="15"/>
        <v>2802.6813500000003</v>
      </c>
      <c r="N44" s="27">
        <f t="shared" si="16"/>
        <v>2802.6813500000003</v>
      </c>
      <c r="O44" s="27">
        <f t="shared" si="20"/>
        <v>-403555.6085500003</v>
      </c>
      <c r="P44" s="27">
        <f t="shared" si="21"/>
        <v>403555.6085500003</v>
      </c>
      <c r="U44" s="108"/>
    </row>
    <row r="45" spans="1:21">
      <c r="A45" s="31">
        <v>37956</v>
      </c>
      <c r="C45" s="6">
        <v>37</v>
      </c>
      <c r="D45" s="29">
        <f t="shared" si="12"/>
        <v>7385</v>
      </c>
      <c r="E45" s="29">
        <f t="shared" si="17"/>
        <v>273245</v>
      </c>
      <c r="F45" s="29">
        <f t="shared" si="13"/>
        <v>-1056004</v>
      </c>
      <c r="G45" s="34">
        <f>+Inputs!$D$3</f>
        <v>0.37951000000000001</v>
      </c>
      <c r="I45" s="27">
        <f t="shared" si="18"/>
        <v>1329249</v>
      </c>
      <c r="K45" s="27">
        <f t="shared" si="14"/>
        <v>7385</v>
      </c>
      <c r="L45" s="27">
        <f t="shared" si="19"/>
        <v>273245</v>
      </c>
      <c r="M45" s="27">
        <f t="shared" si="15"/>
        <v>2802.6813500000003</v>
      </c>
      <c r="N45" s="27">
        <f t="shared" si="16"/>
        <v>2802.6813500000003</v>
      </c>
      <c r="O45" s="27">
        <f t="shared" si="20"/>
        <v>-400752.92720000027</v>
      </c>
      <c r="P45" s="27">
        <f t="shared" si="21"/>
        <v>400752.92720000027</v>
      </c>
      <c r="U45" s="108"/>
    </row>
    <row r="46" spans="1:21">
      <c r="A46" s="30">
        <v>37987</v>
      </c>
      <c r="C46" s="6">
        <v>38</v>
      </c>
      <c r="D46" s="29">
        <f t="shared" si="12"/>
        <v>7385</v>
      </c>
      <c r="E46" s="29">
        <f t="shared" si="17"/>
        <v>280630</v>
      </c>
      <c r="F46" s="29">
        <f t="shared" si="13"/>
        <v>-1048619</v>
      </c>
      <c r="G46" s="34">
        <f>+Inputs!$D$3</f>
        <v>0.37951000000000001</v>
      </c>
      <c r="I46" s="27">
        <f t="shared" si="18"/>
        <v>1329249</v>
      </c>
      <c r="K46" s="27">
        <f t="shared" si="14"/>
        <v>7385</v>
      </c>
      <c r="L46" s="27">
        <f t="shared" si="19"/>
        <v>280630</v>
      </c>
      <c r="M46" s="27">
        <f t="shared" si="15"/>
        <v>2802.6813500000003</v>
      </c>
      <c r="N46" s="27">
        <f t="shared" si="16"/>
        <v>2802.6813500000003</v>
      </c>
      <c r="O46" s="27">
        <f t="shared" si="20"/>
        <v>-397950.24585000024</v>
      </c>
      <c r="P46" s="27">
        <f t="shared" si="21"/>
        <v>397950.24585000024</v>
      </c>
      <c r="U46" s="108"/>
    </row>
    <row r="47" spans="1:21">
      <c r="A47" s="31">
        <v>38018</v>
      </c>
      <c r="C47" s="6">
        <v>39</v>
      </c>
      <c r="D47" s="29">
        <f t="shared" si="12"/>
        <v>7385</v>
      </c>
      <c r="E47" s="29">
        <f t="shared" si="17"/>
        <v>288015</v>
      </c>
      <c r="F47" s="29">
        <f t="shared" si="13"/>
        <v>-1041234</v>
      </c>
      <c r="G47" s="34">
        <f>+Inputs!$D$3</f>
        <v>0.37951000000000001</v>
      </c>
      <c r="I47" s="27">
        <f t="shared" si="18"/>
        <v>1329249</v>
      </c>
      <c r="K47" s="27">
        <f t="shared" si="14"/>
        <v>7385</v>
      </c>
      <c r="L47" s="27">
        <f t="shared" si="19"/>
        <v>288015</v>
      </c>
      <c r="M47" s="27">
        <f t="shared" si="15"/>
        <v>2802.6813500000003</v>
      </c>
      <c r="N47" s="27">
        <f t="shared" si="16"/>
        <v>2802.6813500000003</v>
      </c>
      <c r="O47" s="27">
        <f t="shared" si="20"/>
        <v>-395147.56450000021</v>
      </c>
      <c r="P47" s="27">
        <f t="shared" si="21"/>
        <v>395147.56450000021</v>
      </c>
      <c r="U47" s="108"/>
    </row>
    <row r="48" spans="1:21">
      <c r="A48" s="30">
        <v>38047</v>
      </c>
      <c r="C48" s="6">
        <v>40</v>
      </c>
      <c r="D48" s="29">
        <f t="shared" si="12"/>
        <v>7385</v>
      </c>
      <c r="E48" s="29">
        <f t="shared" si="17"/>
        <v>295400</v>
      </c>
      <c r="F48" s="29">
        <f t="shared" si="13"/>
        <v>-1033849</v>
      </c>
      <c r="G48" s="34">
        <f>+Inputs!$D$3</f>
        <v>0.37951000000000001</v>
      </c>
      <c r="I48" s="27">
        <f t="shared" si="18"/>
        <v>1329249</v>
      </c>
      <c r="K48" s="27">
        <f t="shared" si="14"/>
        <v>7385</v>
      </c>
      <c r="L48" s="27">
        <f t="shared" si="19"/>
        <v>295400</v>
      </c>
      <c r="M48" s="27">
        <f t="shared" si="15"/>
        <v>2802.6813500000003</v>
      </c>
      <c r="N48" s="27">
        <f t="shared" si="16"/>
        <v>2802.6813500000003</v>
      </c>
      <c r="O48" s="27">
        <f t="shared" si="20"/>
        <v>-392344.88315000018</v>
      </c>
      <c r="P48" s="27">
        <f t="shared" si="21"/>
        <v>392344.88315000018</v>
      </c>
      <c r="U48" s="108"/>
    </row>
    <row r="49" spans="1:21">
      <c r="A49" s="31">
        <v>38078</v>
      </c>
      <c r="C49" s="6">
        <v>41</v>
      </c>
      <c r="D49" s="29">
        <f t="shared" si="12"/>
        <v>7385</v>
      </c>
      <c r="E49" s="29">
        <f t="shared" si="17"/>
        <v>302785</v>
      </c>
      <c r="F49" s="29">
        <f t="shared" si="13"/>
        <v>-1026464</v>
      </c>
      <c r="G49" s="34">
        <f>+Inputs!$D$3</f>
        <v>0.37951000000000001</v>
      </c>
      <c r="I49" s="27">
        <f t="shared" si="18"/>
        <v>1329249</v>
      </c>
      <c r="K49" s="27">
        <f t="shared" si="14"/>
        <v>7385</v>
      </c>
      <c r="L49" s="27">
        <f t="shared" si="19"/>
        <v>302785</v>
      </c>
      <c r="M49" s="27">
        <f t="shared" si="15"/>
        <v>2802.6813500000003</v>
      </c>
      <c r="N49" s="27">
        <f t="shared" si="16"/>
        <v>2802.6813500000003</v>
      </c>
      <c r="O49" s="27">
        <f t="shared" si="20"/>
        <v>-389542.20180000016</v>
      </c>
      <c r="P49" s="27">
        <f t="shared" si="21"/>
        <v>389542.20180000016</v>
      </c>
      <c r="U49" s="108"/>
    </row>
    <row r="50" spans="1:21">
      <c r="A50" s="30">
        <v>38108</v>
      </c>
      <c r="C50" s="6">
        <v>42</v>
      </c>
      <c r="D50" s="29">
        <f t="shared" si="12"/>
        <v>7385</v>
      </c>
      <c r="E50" s="29">
        <f t="shared" si="17"/>
        <v>310170</v>
      </c>
      <c r="F50" s="29">
        <f t="shared" si="13"/>
        <v>-1019079</v>
      </c>
      <c r="G50" s="34">
        <f>+Inputs!$D$3</f>
        <v>0.37951000000000001</v>
      </c>
      <c r="I50" s="27">
        <f t="shared" si="18"/>
        <v>1329249</v>
      </c>
      <c r="K50" s="27">
        <f t="shared" si="14"/>
        <v>7385</v>
      </c>
      <c r="L50" s="27">
        <f t="shared" si="19"/>
        <v>310170</v>
      </c>
      <c r="M50" s="27">
        <f t="shared" si="15"/>
        <v>2802.6813500000003</v>
      </c>
      <c r="N50" s="27">
        <f t="shared" si="16"/>
        <v>2802.6813500000003</v>
      </c>
      <c r="O50" s="27">
        <f t="shared" si="20"/>
        <v>-386739.52045000013</v>
      </c>
      <c r="P50" s="27">
        <f t="shared" si="21"/>
        <v>386739.52045000013</v>
      </c>
      <c r="U50" s="108"/>
    </row>
    <row r="51" spans="1:21">
      <c r="A51" s="31">
        <v>38139</v>
      </c>
      <c r="C51" s="6">
        <v>43</v>
      </c>
      <c r="D51" s="29">
        <f t="shared" si="12"/>
        <v>7385</v>
      </c>
      <c r="E51" s="29">
        <f t="shared" si="17"/>
        <v>317555</v>
      </c>
      <c r="F51" s="29">
        <f t="shared" si="13"/>
        <v>-1011694</v>
      </c>
      <c r="G51" s="34">
        <f>+Inputs!$D$3</f>
        <v>0.37951000000000001</v>
      </c>
      <c r="I51" s="27">
        <f t="shared" si="18"/>
        <v>1329249</v>
      </c>
      <c r="K51" s="27">
        <f t="shared" si="14"/>
        <v>7385</v>
      </c>
      <c r="L51" s="27">
        <f t="shared" si="19"/>
        <v>317555</v>
      </c>
      <c r="M51" s="27">
        <f t="shared" si="15"/>
        <v>2802.6813500000003</v>
      </c>
      <c r="N51" s="27">
        <f t="shared" si="16"/>
        <v>2802.6813500000003</v>
      </c>
      <c r="O51" s="27">
        <f t="shared" si="20"/>
        <v>-383936.8391000001</v>
      </c>
      <c r="P51" s="27">
        <f t="shared" si="21"/>
        <v>383936.8391000001</v>
      </c>
      <c r="U51" s="108"/>
    </row>
    <row r="52" spans="1:21">
      <c r="A52" s="30">
        <v>38169</v>
      </c>
      <c r="C52" s="6">
        <v>44</v>
      </c>
      <c r="D52" s="29">
        <f t="shared" si="12"/>
        <v>7385</v>
      </c>
      <c r="E52" s="29">
        <f t="shared" si="17"/>
        <v>324940</v>
      </c>
      <c r="F52" s="29">
        <f t="shared" si="13"/>
        <v>-1004309</v>
      </c>
      <c r="G52" s="34">
        <f>+Inputs!$D$3</f>
        <v>0.37951000000000001</v>
      </c>
      <c r="I52" s="27">
        <f t="shared" si="18"/>
        <v>1329249</v>
      </c>
      <c r="K52" s="27">
        <f t="shared" si="14"/>
        <v>7385</v>
      </c>
      <c r="L52" s="27">
        <f t="shared" si="19"/>
        <v>324940</v>
      </c>
      <c r="M52" s="27">
        <f t="shared" si="15"/>
        <v>2802.6813500000003</v>
      </c>
      <c r="N52" s="27">
        <f t="shared" si="16"/>
        <v>2802.6813500000003</v>
      </c>
      <c r="O52" s="27">
        <f t="shared" si="20"/>
        <v>-381134.15775000007</v>
      </c>
      <c r="P52" s="27">
        <f t="shared" si="21"/>
        <v>381134.15775000007</v>
      </c>
      <c r="U52" s="108"/>
    </row>
    <row r="53" spans="1:21">
      <c r="A53" s="31">
        <v>38200</v>
      </c>
      <c r="C53" s="6">
        <v>45</v>
      </c>
      <c r="D53" s="29">
        <f t="shared" si="12"/>
        <v>7385</v>
      </c>
      <c r="E53" s="29">
        <f t="shared" si="17"/>
        <v>332325</v>
      </c>
      <c r="F53" s="29">
        <f t="shared" si="13"/>
        <v>-996924</v>
      </c>
      <c r="G53" s="34">
        <f>+Inputs!$D$3</f>
        <v>0.37951000000000001</v>
      </c>
      <c r="I53" s="27">
        <f t="shared" si="18"/>
        <v>1329249</v>
      </c>
      <c r="K53" s="27">
        <f t="shared" si="14"/>
        <v>7385</v>
      </c>
      <c r="L53" s="27">
        <f t="shared" si="19"/>
        <v>332325</v>
      </c>
      <c r="M53" s="27">
        <f t="shared" si="15"/>
        <v>2802.6813500000003</v>
      </c>
      <c r="N53" s="27">
        <f t="shared" si="16"/>
        <v>2802.6813500000003</v>
      </c>
      <c r="O53" s="27">
        <f t="shared" si="20"/>
        <v>-378331.47640000004</v>
      </c>
      <c r="P53" s="27">
        <f t="shared" si="21"/>
        <v>378331.47640000004</v>
      </c>
      <c r="U53" s="108"/>
    </row>
    <row r="54" spans="1:21">
      <c r="A54" s="30">
        <v>38231</v>
      </c>
      <c r="C54" s="6">
        <v>46</v>
      </c>
      <c r="D54" s="29">
        <f t="shared" si="12"/>
        <v>7385</v>
      </c>
      <c r="E54" s="29">
        <f t="shared" si="17"/>
        <v>339710</v>
      </c>
      <c r="F54" s="29">
        <f t="shared" si="13"/>
        <v>-989539</v>
      </c>
      <c r="G54" s="34">
        <f>+Inputs!$D$3</f>
        <v>0.37951000000000001</v>
      </c>
      <c r="I54" s="27">
        <f t="shared" si="18"/>
        <v>1329249</v>
      </c>
      <c r="K54" s="27">
        <f t="shared" si="14"/>
        <v>7385</v>
      </c>
      <c r="L54" s="27">
        <f t="shared" si="19"/>
        <v>339710</v>
      </c>
      <c r="M54" s="27">
        <f t="shared" si="15"/>
        <v>2802.6813500000003</v>
      </c>
      <c r="N54" s="27">
        <f t="shared" si="16"/>
        <v>2802.6813500000003</v>
      </c>
      <c r="O54" s="27">
        <f t="shared" si="20"/>
        <v>-375528.79505000002</v>
      </c>
      <c r="P54" s="27">
        <f t="shared" si="21"/>
        <v>375528.79505000002</v>
      </c>
      <c r="U54" s="108"/>
    </row>
    <row r="55" spans="1:21">
      <c r="A55" s="31">
        <v>38261</v>
      </c>
      <c r="C55" s="6">
        <v>47</v>
      </c>
      <c r="D55" s="29">
        <f t="shared" si="12"/>
        <v>7385</v>
      </c>
      <c r="E55" s="29">
        <f t="shared" si="17"/>
        <v>347095</v>
      </c>
      <c r="F55" s="29">
        <f t="shared" si="13"/>
        <v>-982154</v>
      </c>
      <c r="G55" s="34">
        <f>+Inputs!$D$3</f>
        <v>0.37951000000000001</v>
      </c>
      <c r="I55" s="27">
        <f t="shared" si="18"/>
        <v>1329249</v>
      </c>
      <c r="K55" s="27">
        <f t="shared" si="14"/>
        <v>7385</v>
      </c>
      <c r="L55" s="27">
        <f t="shared" si="19"/>
        <v>347095</v>
      </c>
      <c r="M55" s="27">
        <f t="shared" si="15"/>
        <v>2802.6813500000003</v>
      </c>
      <c r="N55" s="27">
        <f t="shared" si="16"/>
        <v>2802.6813500000003</v>
      </c>
      <c r="O55" s="27">
        <f t="shared" si="20"/>
        <v>-372726.11369999999</v>
      </c>
      <c r="P55" s="27">
        <f t="shared" si="21"/>
        <v>372726.11369999999</v>
      </c>
      <c r="U55" s="108"/>
    </row>
    <row r="56" spans="1:21">
      <c r="A56" s="30">
        <v>38292</v>
      </c>
      <c r="C56" s="6">
        <v>48</v>
      </c>
      <c r="D56" s="29">
        <f t="shared" si="12"/>
        <v>7385</v>
      </c>
      <c r="E56" s="29">
        <f t="shared" si="17"/>
        <v>354480</v>
      </c>
      <c r="F56" s="29">
        <f t="shared" si="13"/>
        <v>-974769</v>
      </c>
      <c r="G56" s="34">
        <f>+Inputs!$D$3</f>
        <v>0.37951000000000001</v>
      </c>
      <c r="I56" s="27">
        <f t="shared" si="18"/>
        <v>1329249</v>
      </c>
      <c r="K56" s="27">
        <f t="shared" si="14"/>
        <v>7385</v>
      </c>
      <c r="L56" s="27">
        <f t="shared" si="19"/>
        <v>354480</v>
      </c>
      <c r="M56" s="27">
        <f t="shared" si="15"/>
        <v>2802.6813500000003</v>
      </c>
      <c r="N56" s="27">
        <f t="shared" si="16"/>
        <v>2802.6813500000003</v>
      </c>
      <c r="O56" s="27">
        <f t="shared" si="20"/>
        <v>-369923.43234999996</v>
      </c>
      <c r="P56" s="27">
        <f t="shared" si="21"/>
        <v>369923.43234999996</v>
      </c>
    </row>
    <row r="57" spans="1:21">
      <c r="A57" s="31">
        <v>38322</v>
      </c>
      <c r="C57" s="6">
        <v>49</v>
      </c>
      <c r="D57" s="29">
        <f t="shared" si="12"/>
        <v>7385</v>
      </c>
      <c r="E57" s="29">
        <f t="shared" si="17"/>
        <v>361865</v>
      </c>
      <c r="F57" s="29">
        <f t="shared" si="13"/>
        <v>-967384</v>
      </c>
      <c r="G57" s="34">
        <f>+Inputs!$D$3</f>
        <v>0.37951000000000001</v>
      </c>
      <c r="I57" s="27">
        <f t="shared" si="18"/>
        <v>1329249</v>
      </c>
      <c r="K57" s="27">
        <f t="shared" si="14"/>
        <v>7385</v>
      </c>
      <c r="L57" s="27">
        <f t="shared" si="19"/>
        <v>361865</v>
      </c>
      <c r="M57" s="27">
        <f t="shared" si="15"/>
        <v>2802.6813500000003</v>
      </c>
      <c r="N57" s="27">
        <f t="shared" si="16"/>
        <v>2802.6813500000003</v>
      </c>
      <c r="O57" s="27">
        <f t="shared" si="20"/>
        <v>-367120.75099999993</v>
      </c>
      <c r="P57" s="27">
        <f t="shared" si="21"/>
        <v>367120.75099999993</v>
      </c>
    </row>
    <row r="58" spans="1:21">
      <c r="A58" s="30">
        <v>38353</v>
      </c>
      <c r="C58" s="6">
        <v>50</v>
      </c>
      <c r="D58" s="29">
        <f t="shared" si="12"/>
        <v>7385</v>
      </c>
      <c r="E58" s="29">
        <f t="shared" si="17"/>
        <v>369250</v>
      </c>
      <c r="F58" s="29">
        <f t="shared" si="13"/>
        <v>-959999</v>
      </c>
      <c r="G58" s="34">
        <f>+Inputs!$D$3</f>
        <v>0.37951000000000001</v>
      </c>
      <c r="I58" s="27">
        <f t="shared" si="18"/>
        <v>1329249</v>
      </c>
      <c r="K58" s="27">
        <f t="shared" si="14"/>
        <v>7385</v>
      </c>
      <c r="L58" s="27">
        <f t="shared" si="19"/>
        <v>369250</v>
      </c>
      <c r="M58" s="27">
        <f t="shared" si="15"/>
        <v>2802.6813500000003</v>
      </c>
      <c r="N58" s="27">
        <f t="shared" si="16"/>
        <v>2802.6813500000003</v>
      </c>
      <c r="O58" s="27">
        <f t="shared" si="20"/>
        <v>-364318.0696499999</v>
      </c>
      <c r="P58" s="27">
        <f t="shared" si="21"/>
        <v>364318.0696499999</v>
      </c>
    </row>
    <row r="59" spans="1:21">
      <c r="A59" s="31">
        <v>38384</v>
      </c>
      <c r="C59" s="6">
        <v>51</v>
      </c>
      <c r="D59" s="29">
        <f t="shared" si="12"/>
        <v>7385</v>
      </c>
      <c r="E59" s="29">
        <f t="shared" si="17"/>
        <v>376635</v>
      </c>
      <c r="F59" s="29">
        <f t="shared" si="13"/>
        <v>-952614</v>
      </c>
      <c r="G59" s="34">
        <f>+Inputs!$D$3</f>
        <v>0.37951000000000001</v>
      </c>
      <c r="I59" s="27">
        <f t="shared" si="18"/>
        <v>1329249</v>
      </c>
      <c r="K59" s="27">
        <f t="shared" si="14"/>
        <v>7385</v>
      </c>
      <c r="L59" s="27">
        <f t="shared" si="19"/>
        <v>376635</v>
      </c>
      <c r="M59" s="27">
        <f t="shared" si="15"/>
        <v>2802.6813500000003</v>
      </c>
      <c r="N59" s="27">
        <f t="shared" si="16"/>
        <v>2802.6813500000003</v>
      </c>
      <c r="O59" s="27">
        <f t="shared" si="20"/>
        <v>-361515.38829999988</v>
      </c>
      <c r="P59" s="27">
        <f t="shared" si="21"/>
        <v>361515.38829999988</v>
      </c>
    </row>
    <row r="60" spans="1:21">
      <c r="A60" s="30">
        <v>38412</v>
      </c>
      <c r="C60" s="6">
        <v>52</v>
      </c>
      <c r="D60" s="29">
        <f t="shared" si="12"/>
        <v>7385</v>
      </c>
      <c r="E60" s="29">
        <f t="shared" si="17"/>
        <v>384020</v>
      </c>
      <c r="F60" s="29">
        <f t="shared" si="13"/>
        <v>-945229</v>
      </c>
      <c r="G60" s="34">
        <f>+Inputs!$D$3</f>
        <v>0.37951000000000001</v>
      </c>
      <c r="I60" s="27">
        <f t="shared" si="18"/>
        <v>1329249</v>
      </c>
      <c r="K60" s="27">
        <f t="shared" si="14"/>
        <v>7385</v>
      </c>
      <c r="L60" s="27">
        <f t="shared" si="19"/>
        <v>384020</v>
      </c>
      <c r="M60" s="27">
        <f t="shared" si="15"/>
        <v>2802.6813500000003</v>
      </c>
      <c r="N60" s="27">
        <f t="shared" si="16"/>
        <v>2802.6813500000003</v>
      </c>
      <c r="O60" s="27">
        <f t="shared" si="20"/>
        <v>-358712.70694999985</v>
      </c>
      <c r="P60" s="27">
        <f t="shared" si="21"/>
        <v>358712.70694999985</v>
      </c>
    </row>
    <row r="61" spans="1:21">
      <c r="A61" s="31">
        <v>38443</v>
      </c>
      <c r="C61" s="6">
        <v>53</v>
      </c>
      <c r="D61" s="29">
        <f t="shared" si="12"/>
        <v>7385</v>
      </c>
      <c r="E61" s="29">
        <f t="shared" si="17"/>
        <v>391405</v>
      </c>
      <c r="F61" s="29">
        <f t="shared" si="13"/>
        <v>-937844</v>
      </c>
      <c r="G61" s="34">
        <f>+Inputs!$D$3</f>
        <v>0.37951000000000001</v>
      </c>
      <c r="I61" s="27">
        <f t="shared" si="18"/>
        <v>1329249</v>
      </c>
      <c r="K61" s="27">
        <f t="shared" si="14"/>
        <v>7385</v>
      </c>
      <c r="L61" s="27">
        <f t="shared" si="19"/>
        <v>391405</v>
      </c>
      <c r="M61" s="27">
        <f t="shared" si="15"/>
        <v>2802.6813500000003</v>
      </c>
      <c r="N61" s="27">
        <f t="shared" si="16"/>
        <v>2802.6813500000003</v>
      </c>
      <c r="O61" s="27">
        <f t="shared" si="20"/>
        <v>-355910.02559999982</v>
      </c>
      <c r="P61" s="27">
        <f t="shared" si="21"/>
        <v>355910.02559999982</v>
      </c>
    </row>
    <row r="62" spans="1:21">
      <c r="A62" s="30">
        <v>38473</v>
      </c>
      <c r="C62" s="6">
        <v>54</v>
      </c>
      <c r="D62" s="29">
        <f t="shared" si="12"/>
        <v>7385</v>
      </c>
      <c r="E62" s="29">
        <f t="shared" si="17"/>
        <v>398790</v>
      </c>
      <c r="F62" s="29">
        <f t="shared" si="13"/>
        <v>-930459</v>
      </c>
      <c r="G62" s="34">
        <f>+Inputs!$D$3</f>
        <v>0.37951000000000001</v>
      </c>
      <c r="I62" s="27">
        <f t="shared" si="18"/>
        <v>1329249</v>
      </c>
      <c r="K62" s="27">
        <f t="shared" si="14"/>
        <v>7385</v>
      </c>
      <c r="L62" s="27">
        <f t="shared" si="19"/>
        <v>398790</v>
      </c>
      <c r="M62" s="27">
        <f t="shared" si="15"/>
        <v>2802.6813500000003</v>
      </c>
      <c r="N62" s="27">
        <f t="shared" si="16"/>
        <v>2802.6813500000003</v>
      </c>
      <c r="O62" s="27">
        <f t="shared" si="20"/>
        <v>-353107.34424999979</v>
      </c>
      <c r="P62" s="27">
        <f t="shared" si="21"/>
        <v>353107.34424999979</v>
      </c>
    </row>
    <row r="63" spans="1:21">
      <c r="A63" s="31">
        <v>38504</v>
      </c>
      <c r="C63" s="6">
        <v>55</v>
      </c>
      <c r="D63" s="29">
        <f t="shared" si="12"/>
        <v>7385</v>
      </c>
      <c r="E63" s="29">
        <f t="shared" si="17"/>
        <v>406175</v>
      </c>
      <c r="F63" s="29">
        <f t="shared" si="13"/>
        <v>-923074</v>
      </c>
      <c r="G63" s="34">
        <f>+Inputs!$D$3</f>
        <v>0.37951000000000001</v>
      </c>
      <c r="I63" s="27">
        <f t="shared" si="18"/>
        <v>1329249</v>
      </c>
      <c r="K63" s="27">
        <f t="shared" si="14"/>
        <v>7385</v>
      </c>
      <c r="L63" s="27">
        <f t="shared" si="19"/>
        <v>406175</v>
      </c>
      <c r="M63" s="27">
        <f t="shared" si="15"/>
        <v>2802.6813500000003</v>
      </c>
      <c r="N63" s="27">
        <f t="shared" si="16"/>
        <v>2802.6813500000003</v>
      </c>
      <c r="O63" s="27">
        <f t="shared" si="20"/>
        <v>-350304.66289999976</v>
      </c>
      <c r="P63" s="27">
        <f t="shared" si="21"/>
        <v>350304.66289999976</v>
      </c>
    </row>
    <row r="64" spans="1:21">
      <c r="A64" s="30">
        <v>38534</v>
      </c>
      <c r="C64" s="6">
        <v>56</v>
      </c>
      <c r="D64" s="29">
        <f t="shared" si="12"/>
        <v>7385</v>
      </c>
      <c r="E64" s="29">
        <f t="shared" si="17"/>
        <v>413560</v>
      </c>
      <c r="F64" s="29">
        <f t="shared" si="13"/>
        <v>-915689</v>
      </c>
      <c r="G64" s="34">
        <f>+Inputs!$D$3</f>
        <v>0.37951000000000001</v>
      </c>
      <c r="I64" s="27">
        <f t="shared" si="18"/>
        <v>1329249</v>
      </c>
      <c r="K64" s="27">
        <f t="shared" si="14"/>
        <v>7385</v>
      </c>
      <c r="L64" s="27">
        <f t="shared" si="19"/>
        <v>413560</v>
      </c>
      <c r="M64" s="27">
        <f t="shared" si="15"/>
        <v>2802.6813500000003</v>
      </c>
      <c r="N64" s="27">
        <f t="shared" si="16"/>
        <v>2802.6813500000003</v>
      </c>
      <c r="O64" s="27">
        <f t="shared" si="20"/>
        <v>-347501.98154999973</v>
      </c>
      <c r="P64" s="27">
        <f t="shared" si="21"/>
        <v>347501.98154999973</v>
      </c>
    </row>
    <row r="65" spans="1:16">
      <c r="A65" s="31">
        <v>38565</v>
      </c>
      <c r="C65" s="6">
        <v>57</v>
      </c>
      <c r="D65" s="29">
        <f t="shared" si="12"/>
        <v>7385</v>
      </c>
      <c r="E65" s="29">
        <f t="shared" si="17"/>
        <v>420945</v>
      </c>
      <c r="F65" s="29">
        <f t="shared" si="13"/>
        <v>-908304</v>
      </c>
      <c r="G65" s="34">
        <f>+Inputs!$D$3</f>
        <v>0.37951000000000001</v>
      </c>
      <c r="I65" s="27">
        <f t="shared" si="18"/>
        <v>1329249</v>
      </c>
      <c r="K65" s="27">
        <f t="shared" si="14"/>
        <v>7385</v>
      </c>
      <c r="L65" s="27">
        <f t="shared" si="19"/>
        <v>420945</v>
      </c>
      <c r="M65" s="27">
        <f t="shared" si="15"/>
        <v>2802.6813500000003</v>
      </c>
      <c r="N65" s="27">
        <f t="shared" si="16"/>
        <v>2802.6813500000003</v>
      </c>
      <c r="O65" s="27">
        <f t="shared" si="20"/>
        <v>-344699.30019999971</v>
      </c>
      <c r="P65" s="27">
        <f t="shared" si="21"/>
        <v>344699.30019999971</v>
      </c>
    </row>
    <row r="66" spans="1:16">
      <c r="A66" s="30">
        <v>38596</v>
      </c>
      <c r="C66" s="6">
        <v>58</v>
      </c>
      <c r="D66" s="29">
        <f t="shared" si="12"/>
        <v>7385</v>
      </c>
      <c r="E66" s="29">
        <f t="shared" si="17"/>
        <v>428330</v>
      </c>
      <c r="F66" s="29">
        <f t="shared" si="13"/>
        <v>-900919</v>
      </c>
      <c r="G66" s="34">
        <f>+Inputs!$D$3</f>
        <v>0.37951000000000001</v>
      </c>
      <c r="I66" s="27">
        <f t="shared" si="18"/>
        <v>1329249</v>
      </c>
      <c r="K66" s="27">
        <f t="shared" si="14"/>
        <v>7385</v>
      </c>
      <c r="L66" s="27">
        <f t="shared" si="19"/>
        <v>428330</v>
      </c>
      <c r="M66" s="27">
        <f t="shared" si="15"/>
        <v>2802.6813500000003</v>
      </c>
      <c r="N66" s="27">
        <f t="shared" si="16"/>
        <v>2802.6813500000003</v>
      </c>
      <c r="O66" s="27">
        <f t="shared" si="20"/>
        <v>-341896.61884999968</v>
      </c>
      <c r="P66" s="27">
        <f t="shared" si="21"/>
        <v>341896.61884999968</v>
      </c>
    </row>
    <row r="67" spans="1:16">
      <c r="A67" s="31">
        <v>38626</v>
      </c>
      <c r="C67" s="6">
        <v>59</v>
      </c>
      <c r="D67" s="29">
        <f t="shared" si="12"/>
        <v>7385</v>
      </c>
      <c r="E67" s="29">
        <f t="shared" si="17"/>
        <v>435715</v>
      </c>
      <c r="F67" s="29">
        <f t="shared" si="13"/>
        <v>-893534</v>
      </c>
      <c r="G67" s="34">
        <f>+Inputs!$D$3</f>
        <v>0.37951000000000001</v>
      </c>
      <c r="I67" s="27">
        <f t="shared" si="18"/>
        <v>1329249</v>
      </c>
      <c r="K67" s="27">
        <f t="shared" si="14"/>
        <v>7385</v>
      </c>
      <c r="L67" s="27">
        <f t="shared" si="19"/>
        <v>435715</v>
      </c>
      <c r="M67" s="27">
        <f t="shared" si="15"/>
        <v>2802.6813500000003</v>
      </c>
      <c r="N67" s="27">
        <f t="shared" si="16"/>
        <v>2802.6813500000003</v>
      </c>
      <c r="O67" s="27">
        <f t="shared" si="20"/>
        <v>-339093.93749999965</v>
      </c>
      <c r="P67" s="27">
        <f t="shared" si="21"/>
        <v>339093.93749999965</v>
      </c>
    </row>
    <row r="68" spans="1:16">
      <c r="A68" s="30">
        <v>38657</v>
      </c>
      <c r="C68" s="6">
        <v>60</v>
      </c>
      <c r="D68" s="29">
        <f t="shared" si="12"/>
        <v>7385</v>
      </c>
      <c r="E68" s="29">
        <f t="shared" si="17"/>
        <v>443100</v>
      </c>
      <c r="F68" s="29">
        <f t="shared" si="13"/>
        <v>-886149</v>
      </c>
      <c r="G68" s="34">
        <f>+Inputs!$D$3</f>
        <v>0.37951000000000001</v>
      </c>
      <c r="I68" s="27">
        <f t="shared" si="18"/>
        <v>1329249</v>
      </c>
      <c r="K68" s="27">
        <f t="shared" si="14"/>
        <v>7385</v>
      </c>
      <c r="L68" s="27">
        <f t="shared" si="19"/>
        <v>443100</v>
      </c>
      <c r="M68" s="27">
        <f t="shared" si="15"/>
        <v>2802.6813500000003</v>
      </c>
      <c r="N68" s="27">
        <f t="shared" si="16"/>
        <v>2802.6813500000003</v>
      </c>
      <c r="O68" s="27">
        <f t="shared" si="20"/>
        <v>-336291.25614999962</v>
      </c>
      <c r="P68" s="27">
        <f t="shared" si="21"/>
        <v>336291.25614999962</v>
      </c>
    </row>
    <row r="69" spans="1:16">
      <c r="A69" s="31">
        <v>38687</v>
      </c>
      <c r="C69" s="6">
        <v>61</v>
      </c>
      <c r="D69" s="29">
        <f t="shared" si="12"/>
        <v>7385</v>
      </c>
      <c r="E69" s="29">
        <f t="shared" si="17"/>
        <v>450485</v>
      </c>
      <c r="F69" s="29">
        <f t="shared" si="13"/>
        <v>-878764</v>
      </c>
      <c r="G69" s="34">
        <f>+Inputs!$D$3</f>
        <v>0.37951000000000001</v>
      </c>
      <c r="I69" s="27">
        <f t="shared" si="18"/>
        <v>1329249</v>
      </c>
      <c r="K69" s="27">
        <f t="shared" si="14"/>
        <v>7385</v>
      </c>
      <c r="L69" s="27">
        <f t="shared" si="19"/>
        <v>450485</v>
      </c>
      <c r="M69" s="27">
        <f t="shared" si="15"/>
        <v>2802.6813500000003</v>
      </c>
      <c r="N69" s="27">
        <f t="shared" si="16"/>
        <v>2802.6813500000003</v>
      </c>
      <c r="O69" s="27">
        <f t="shared" si="20"/>
        <v>-333488.57479999959</v>
      </c>
      <c r="P69" s="27">
        <f t="shared" si="21"/>
        <v>333488.57479999959</v>
      </c>
    </row>
    <row r="70" spans="1:16">
      <c r="A70" s="30">
        <v>38718</v>
      </c>
      <c r="C70" s="6">
        <v>62</v>
      </c>
      <c r="D70" s="29">
        <f t="shared" si="12"/>
        <v>7385</v>
      </c>
      <c r="E70" s="29">
        <f t="shared" si="17"/>
        <v>457870</v>
      </c>
      <c r="F70" s="29">
        <f t="shared" si="13"/>
        <v>-871379</v>
      </c>
      <c r="G70" s="34">
        <f>+Inputs!$D$3</f>
        <v>0.37951000000000001</v>
      </c>
      <c r="I70" s="27">
        <f t="shared" si="18"/>
        <v>1329249</v>
      </c>
      <c r="K70" s="27">
        <f t="shared" si="14"/>
        <v>7385</v>
      </c>
      <c r="L70" s="27">
        <f t="shared" si="19"/>
        <v>457870</v>
      </c>
      <c r="M70" s="27">
        <f t="shared" si="15"/>
        <v>2802.6813500000003</v>
      </c>
      <c r="N70" s="27">
        <f t="shared" si="16"/>
        <v>2802.6813500000003</v>
      </c>
      <c r="O70" s="27">
        <f t="shared" si="20"/>
        <v>-330685.89344999957</v>
      </c>
      <c r="P70" s="27">
        <f t="shared" si="21"/>
        <v>330685.89344999957</v>
      </c>
    </row>
    <row r="71" spans="1:16">
      <c r="A71" s="31">
        <v>38749</v>
      </c>
      <c r="C71" s="6">
        <v>63</v>
      </c>
      <c r="D71" s="29">
        <f t="shared" si="12"/>
        <v>7385</v>
      </c>
      <c r="E71" s="29">
        <f t="shared" si="17"/>
        <v>465255</v>
      </c>
      <c r="F71" s="29">
        <f t="shared" si="13"/>
        <v>-863994</v>
      </c>
      <c r="G71" s="34">
        <f>+Inputs!$D$3</f>
        <v>0.37951000000000001</v>
      </c>
      <c r="I71" s="27">
        <f t="shared" si="18"/>
        <v>1329249</v>
      </c>
      <c r="K71" s="27">
        <f t="shared" si="14"/>
        <v>7385</v>
      </c>
      <c r="L71" s="27">
        <f t="shared" si="19"/>
        <v>465255</v>
      </c>
      <c r="M71" s="27">
        <f t="shared" si="15"/>
        <v>2802.6813500000003</v>
      </c>
      <c r="N71" s="27">
        <f t="shared" si="16"/>
        <v>2802.6813500000003</v>
      </c>
      <c r="O71" s="27">
        <f t="shared" si="20"/>
        <v>-327883.21209999954</v>
      </c>
      <c r="P71" s="27">
        <f t="shared" si="21"/>
        <v>327883.21209999954</v>
      </c>
    </row>
    <row r="72" spans="1:16">
      <c r="A72" s="30">
        <v>38777</v>
      </c>
      <c r="C72" s="6">
        <v>64</v>
      </c>
      <c r="D72" s="29">
        <f t="shared" si="12"/>
        <v>7385</v>
      </c>
      <c r="E72" s="29">
        <f t="shared" si="17"/>
        <v>472640</v>
      </c>
      <c r="F72" s="29">
        <f t="shared" si="13"/>
        <v>-856609</v>
      </c>
      <c r="G72" s="34">
        <f>+Inputs!$D$3</f>
        <v>0.37951000000000001</v>
      </c>
      <c r="I72" s="27">
        <f t="shared" si="18"/>
        <v>1329249</v>
      </c>
      <c r="K72" s="27">
        <f t="shared" si="14"/>
        <v>7385</v>
      </c>
      <c r="L72" s="27">
        <f t="shared" si="19"/>
        <v>472640</v>
      </c>
      <c r="M72" s="27">
        <f t="shared" si="15"/>
        <v>2802.6813500000003</v>
      </c>
      <c r="N72" s="27">
        <f t="shared" si="16"/>
        <v>2802.6813500000003</v>
      </c>
      <c r="O72" s="27">
        <f t="shared" si="20"/>
        <v>-325080.53074999951</v>
      </c>
      <c r="P72" s="27">
        <f t="shared" si="21"/>
        <v>325080.53074999951</v>
      </c>
    </row>
    <row r="73" spans="1:16">
      <c r="A73" s="31">
        <v>38808</v>
      </c>
      <c r="C73" s="6">
        <v>65</v>
      </c>
      <c r="D73" s="29">
        <f t="shared" ref="D73:D104" si="22">ROUND(-(+$B$9/180)*1,0)</f>
        <v>7385</v>
      </c>
      <c r="E73" s="29">
        <f t="shared" si="17"/>
        <v>480025</v>
      </c>
      <c r="F73" s="29">
        <f t="shared" ref="F73:F104" si="23">$B$9+E73</f>
        <v>-849224</v>
      </c>
      <c r="G73" s="34">
        <f>+Inputs!$D$3</f>
        <v>0.37951000000000001</v>
      </c>
      <c r="I73" s="27">
        <f t="shared" si="18"/>
        <v>1329249</v>
      </c>
      <c r="K73" s="27">
        <f t="shared" ref="K73:K104" si="24">D73</f>
        <v>7385</v>
      </c>
      <c r="L73" s="27">
        <f t="shared" si="19"/>
        <v>480025</v>
      </c>
      <c r="M73" s="27">
        <f t="shared" ref="M73:M104" si="25">K73*G73</f>
        <v>2802.6813500000003</v>
      </c>
      <c r="N73" s="27">
        <f t="shared" ref="N73:N104" si="26">M73-J73</f>
        <v>2802.6813500000003</v>
      </c>
      <c r="O73" s="27">
        <f t="shared" si="20"/>
        <v>-322277.84939999948</v>
      </c>
      <c r="P73" s="27">
        <f t="shared" si="21"/>
        <v>322277.84939999948</v>
      </c>
    </row>
    <row r="74" spans="1:16">
      <c r="A74" s="30">
        <v>38838</v>
      </c>
      <c r="C74" s="6">
        <v>66</v>
      </c>
      <c r="D74" s="29">
        <f t="shared" si="22"/>
        <v>7385</v>
      </c>
      <c r="E74" s="29">
        <f t="shared" ref="E74:E105" si="27">+E73+D74</f>
        <v>487410</v>
      </c>
      <c r="F74" s="29">
        <f t="shared" si="23"/>
        <v>-841839</v>
      </c>
      <c r="G74" s="34">
        <f>+Inputs!$D$3</f>
        <v>0.37951000000000001</v>
      </c>
      <c r="I74" s="27">
        <f t="shared" ref="I74:I105" si="28">+I73+H74</f>
        <v>1329249</v>
      </c>
      <c r="K74" s="27">
        <f t="shared" si="24"/>
        <v>7385</v>
      </c>
      <c r="L74" s="27">
        <f t="shared" ref="L74:L105" si="29">+L73+K74</f>
        <v>487410</v>
      </c>
      <c r="M74" s="27">
        <f t="shared" si="25"/>
        <v>2802.6813500000003</v>
      </c>
      <c r="N74" s="27">
        <f t="shared" si="26"/>
        <v>2802.6813500000003</v>
      </c>
      <c r="O74" s="27">
        <f t="shared" ref="O74:O105" si="30">+O73+N74</f>
        <v>-319475.16804999945</v>
      </c>
      <c r="P74" s="27">
        <f t="shared" ref="P74:P105" si="31">P73-N74</f>
        <v>319475.16804999945</v>
      </c>
    </row>
    <row r="75" spans="1:16">
      <c r="A75" s="31">
        <v>38869</v>
      </c>
      <c r="C75" s="6">
        <v>67</v>
      </c>
      <c r="D75" s="29">
        <f t="shared" si="22"/>
        <v>7385</v>
      </c>
      <c r="E75" s="29">
        <f t="shared" si="27"/>
        <v>494795</v>
      </c>
      <c r="F75" s="29">
        <f t="shared" si="23"/>
        <v>-834454</v>
      </c>
      <c r="G75" s="34">
        <f>+Inputs!$D$3</f>
        <v>0.37951000000000001</v>
      </c>
      <c r="I75" s="27">
        <f t="shared" si="28"/>
        <v>1329249</v>
      </c>
      <c r="K75" s="27">
        <f t="shared" si="24"/>
        <v>7385</v>
      </c>
      <c r="L75" s="27">
        <f t="shared" si="29"/>
        <v>494795</v>
      </c>
      <c r="M75" s="27">
        <f t="shared" si="25"/>
        <v>2802.6813500000003</v>
      </c>
      <c r="N75" s="27">
        <f t="shared" si="26"/>
        <v>2802.6813500000003</v>
      </c>
      <c r="O75" s="27">
        <f t="shared" si="30"/>
        <v>-316672.48669999943</v>
      </c>
      <c r="P75" s="27">
        <f t="shared" si="31"/>
        <v>316672.48669999943</v>
      </c>
    </row>
    <row r="76" spans="1:16">
      <c r="A76" s="30">
        <v>38899</v>
      </c>
      <c r="C76" s="6">
        <v>68</v>
      </c>
      <c r="D76" s="29">
        <f t="shared" si="22"/>
        <v>7385</v>
      </c>
      <c r="E76" s="29">
        <f t="shared" si="27"/>
        <v>502180</v>
      </c>
      <c r="F76" s="29">
        <f t="shared" si="23"/>
        <v>-827069</v>
      </c>
      <c r="G76" s="34">
        <f>+Inputs!$D$3</f>
        <v>0.37951000000000001</v>
      </c>
      <c r="I76" s="27">
        <f t="shared" si="28"/>
        <v>1329249</v>
      </c>
      <c r="K76" s="27">
        <f t="shared" si="24"/>
        <v>7385</v>
      </c>
      <c r="L76" s="27">
        <f t="shared" si="29"/>
        <v>502180</v>
      </c>
      <c r="M76" s="27">
        <f t="shared" si="25"/>
        <v>2802.6813500000003</v>
      </c>
      <c r="N76" s="27">
        <f t="shared" si="26"/>
        <v>2802.6813500000003</v>
      </c>
      <c r="O76" s="27">
        <f t="shared" si="30"/>
        <v>-313869.8053499994</v>
      </c>
      <c r="P76" s="27">
        <f t="shared" si="31"/>
        <v>313869.8053499994</v>
      </c>
    </row>
    <row r="77" spans="1:16">
      <c r="A77" s="31">
        <v>38930</v>
      </c>
      <c r="C77" s="6">
        <v>69</v>
      </c>
      <c r="D77" s="29">
        <f t="shared" si="22"/>
        <v>7385</v>
      </c>
      <c r="E77" s="29">
        <f t="shared" si="27"/>
        <v>509565</v>
      </c>
      <c r="F77" s="29">
        <f t="shared" si="23"/>
        <v>-819684</v>
      </c>
      <c r="G77" s="34">
        <f>+Inputs!$D$3</f>
        <v>0.37951000000000001</v>
      </c>
      <c r="I77" s="27">
        <f t="shared" si="28"/>
        <v>1329249</v>
      </c>
      <c r="K77" s="27">
        <f t="shared" si="24"/>
        <v>7385</v>
      </c>
      <c r="L77" s="27">
        <f t="shared" si="29"/>
        <v>509565</v>
      </c>
      <c r="M77" s="27">
        <f t="shared" si="25"/>
        <v>2802.6813500000003</v>
      </c>
      <c r="N77" s="27">
        <f t="shared" si="26"/>
        <v>2802.6813500000003</v>
      </c>
      <c r="O77" s="27">
        <f t="shared" si="30"/>
        <v>-311067.12399999937</v>
      </c>
      <c r="P77" s="27">
        <f t="shared" si="31"/>
        <v>311067.12399999937</v>
      </c>
    </row>
    <row r="78" spans="1:16">
      <c r="A78" s="30">
        <v>38961</v>
      </c>
      <c r="C78" s="6">
        <v>70</v>
      </c>
      <c r="D78" s="29">
        <f t="shared" si="22"/>
        <v>7385</v>
      </c>
      <c r="E78" s="29">
        <f t="shared" si="27"/>
        <v>516950</v>
      </c>
      <c r="F78" s="29">
        <f t="shared" si="23"/>
        <v>-812299</v>
      </c>
      <c r="G78" s="34">
        <f>+Inputs!$D$3</f>
        <v>0.37951000000000001</v>
      </c>
      <c r="I78" s="27">
        <f t="shared" si="28"/>
        <v>1329249</v>
      </c>
      <c r="K78" s="27">
        <f t="shared" si="24"/>
        <v>7385</v>
      </c>
      <c r="L78" s="27">
        <f t="shared" si="29"/>
        <v>516950</v>
      </c>
      <c r="M78" s="27">
        <f t="shared" si="25"/>
        <v>2802.6813500000003</v>
      </c>
      <c r="N78" s="27">
        <f t="shared" si="26"/>
        <v>2802.6813500000003</v>
      </c>
      <c r="O78" s="27">
        <f t="shared" si="30"/>
        <v>-308264.44264999934</v>
      </c>
      <c r="P78" s="27">
        <f t="shared" si="31"/>
        <v>308264.44264999934</v>
      </c>
    </row>
    <row r="79" spans="1:16">
      <c r="A79" s="31">
        <v>38991</v>
      </c>
      <c r="C79" s="6">
        <v>71</v>
      </c>
      <c r="D79" s="29">
        <f t="shared" si="22"/>
        <v>7385</v>
      </c>
      <c r="E79" s="29">
        <f t="shared" si="27"/>
        <v>524335</v>
      </c>
      <c r="F79" s="29">
        <f t="shared" si="23"/>
        <v>-804914</v>
      </c>
      <c r="G79" s="34">
        <f>+Inputs!$D$3</f>
        <v>0.37951000000000001</v>
      </c>
      <c r="I79" s="27">
        <f t="shared" si="28"/>
        <v>1329249</v>
      </c>
      <c r="K79" s="27">
        <f t="shared" si="24"/>
        <v>7385</v>
      </c>
      <c r="L79" s="27">
        <f t="shared" si="29"/>
        <v>524335</v>
      </c>
      <c r="M79" s="27">
        <f t="shared" si="25"/>
        <v>2802.6813500000003</v>
      </c>
      <c r="N79" s="27">
        <f t="shared" si="26"/>
        <v>2802.6813500000003</v>
      </c>
      <c r="O79" s="27">
        <f t="shared" si="30"/>
        <v>-305461.76129999931</v>
      </c>
      <c r="P79" s="27">
        <f t="shared" si="31"/>
        <v>305461.76129999931</v>
      </c>
    </row>
    <row r="80" spans="1:16">
      <c r="A80" s="30">
        <v>39022</v>
      </c>
      <c r="C80" s="6">
        <v>72</v>
      </c>
      <c r="D80" s="29">
        <f t="shared" si="22"/>
        <v>7385</v>
      </c>
      <c r="E80" s="29">
        <f t="shared" si="27"/>
        <v>531720</v>
      </c>
      <c r="F80" s="29">
        <f t="shared" si="23"/>
        <v>-797529</v>
      </c>
      <c r="G80" s="34">
        <f>+Inputs!$D$3</f>
        <v>0.37951000000000001</v>
      </c>
      <c r="I80" s="27">
        <f t="shared" si="28"/>
        <v>1329249</v>
      </c>
      <c r="K80" s="27">
        <f t="shared" si="24"/>
        <v>7385</v>
      </c>
      <c r="L80" s="27">
        <f t="shared" si="29"/>
        <v>531720</v>
      </c>
      <c r="M80" s="27">
        <f t="shared" si="25"/>
        <v>2802.6813500000003</v>
      </c>
      <c r="N80" s="27">
        <f t="shared" si="26"/>
        <v>2802.6813500000003</v>
      </c>
      <c r="O80" s="27">
        <f t="shared" si="30"/>
        <v>-302659.07994999929</v>
      </c>
      <c r="P80" s="27">
        <f t="shared" si="31"/>
        <v>302659.07994999929</v>
      </c>
    </row>
    <row r="81" spans="1:16">
      <c r="A81" s="31">
        <v>39052</v>
      </c>
      <c r="C81" s="6">
        <v>73</v>
      </c>
      <c r="D81" s="29">
        <f t="shared" si="22"/>
        <v>7385</v>
      </c>
      <c r="E81" s="29">
        <f t="shared" si="27"/>
        <v>539105</v>
      </c>
      <c r="F81" s="29">
        <f t="shared" si="23"/>
        <v>-790144</v>
      </c>
      <c r="G81" s="34">
        <f>+Inputs!$D$3</f>
        <v>0.37951000000000001</v>
      </c>
      <c r="I81" s="27">
        <f t="shared" si="28"/>
        <v>1329249</v>
      </c>
      <c r="K81" s="27">
        <f t="shared" si="24"/>
        <v>7385</v>
      </c>
      <c r="L81" s="27">
        <f t="shared" si="29"/>
        <v>539105</v>
      </c>
      <c r="M81" s="27">
        <f t="shared" si="25"/>
        <v>2802.6813500000003</v>
      </c>
      <c r="N81" s="27">
        <f t="shared" si="26"/>
        <v>2802.6813500000003</v>
      </c>
      <c r="O81" s="27">
        <f t="shared" si="30"/>
        <v>-299856.39859999926</v>
      </c>
      <c r="P81" s="27">
        <f t="shared" si="31"/>
        <v>299856.39859999926</v>
      </c>
    </row>
    <row r="82" spans="1:16">
      <c r="A82" s="30">
        <v>39083</v>
      </c>
      <c r="C82" s="6">
        <v>74</v>
      </c>
      <c r="D82" s="29">
        <f t="shared" si="22"/>
        <v>7385</v>
      </c>
      <c r="E82" s="29">
        <f t="shared" si="27"/>
        <v>546490</v>
      </c>
      <c r="F82" s="29">
        <f t="shared" si="23"/>
        <v>-782759</v>
      </c>
      <c r="G82" s="34">
        <f>+Inputs!$D$3</f>
        <v>0.37951000000000001</v>
      </c>
      <c r="I82" s="27">
        <f t="shared" si="28"/>
        <v>1329249</v>
      </c>
      <c r="K82" s="27">
        <f t="shared" si="24"/>
        <v>7385</v>
      </c>
      <c r="L82" s="27">
        <f t="shared" si="29"/>
        <v>546490</v>
      </c>
      <c r="M82" s="27">
        <f t="shared" si="25"/>
        <v>2802.6813500000003</v>
      </c>
      <c r="N82" s="27">
        <f t="shared" si="26"/>
        <v>2802.6813500000003</v>
      </c>
      <c r="O82" s="27">
        <f t="shared" si="30"/>
        <v>-297053.71724999923</v>
      </c>
      <c r="P82" s="27">
        <f t="shared" si="31"/>
        <v>297053.71724999923</v>
      </c>
    </row>
    <row r="83" spans="1:16">
      <c r="A83" s="31">
        <v>39114</v>
      </c>
      <c r="C83" s="6">
        <v>75</v>
      </c>
      <c r="D83" s="29">
        <f t="shared" si="22"/>
        <v>7385</v>
      </c>
      <c r="E83" s="29">
        <f t="shared" si="27"/>
        <v>553875</v>
      </c>
      <c r="F83" s="29">
        <f t="shared" si="23"/>
        <v>-775374</v>
      </c>
      <c r="G83" s="34">
        <f>+Inputs!$D$3</f>
        <v>0.37951000000000001</v>
      </c>
      <c r="I83" s="27">
        <f t="shared" si="28"/>
        <v>1329249</v>
      </c>
      <c r="K83" s="27">
        <f t="shared" si="24"/>
        <v>7385</v>
      </c>
      <c r="L83" s="27">
        <f t="shared" si="29"/>
        <v>553875</v>
      </c>
      <c r="M83" s="27">
        <f t="shared" si="25"/>
        <v>2802.6813500000003</v>
      </c>
      <c r="N83" s="27">
        <f t="shared" si="26"/>
        <v>2802.6813500000003</v>
      </c>
      <c r="O83" s="27">
        <f t="shared" si="30"/>
        <v>-294251.0358999992</v>
      </c>
      <c r="P83" s="27">
        <f t="shared" si="31"/>
        <v>294251.0358999992</v>
      </c>
    </row>
    <row r="84" spans="1:16">
      <c r="A84" s="30">
        <v>39142</v>
      </c>
      <c r="C84" s="6">
        <v>76</v>
      </c>
      <c r="D84" s="29">
        <f t="shared" si="22"/>
        <v>7385</v>
      </c>
      <c r="E84" s="29">
        <f t="shared" si="27"/>
        <v>561260</v>
      </c>
      <c r="F84" s="29">
        <f t="shared" si="23"/>
        <v>-767989</v>
      </c>
      <c r="G84" s="34">
        <f>+Inputs!$D$3</f>
        <v>0.37951000000000001</v>
      </c>
      <c r="I84" s="27">
        <f t="shared" si="28"/>
        <v>1329249</v>
      </c>
      <c r="K84" s="27">
        <f t="shared" si="24"/>
        <v>7385</v>
      </c>
      <c r="L84" s="27">
        <f t="shared" si="29"/>
        <v>561260</v>
      </c>
      <c r="M84" s="27">
        <f t="shared" si="25"/>
        <v>2802.6813500000003</v>
      </c>
      <c r="N84" s="27">
        <f t="shared" si="26"/>
        <v>2802.6813500000003</v>
      </c>
      <c r="O84" s="27">
        <f t="shared" si="30"/>
        <v>-291448.35454999917</v>
      </c>
      <c r="P84" s="27">
        <f t="shared" si="31"/>
        <v>291448.35454999917</v>
      </c>
    </row>
    <row r="85" spans="1:16">
      <c r="A85" s="31">
        <v>39173</v>
      </c>
      <c r="C85" s="6">
        <v>77</v>
      </c>
      <c r="D85" s="29">
        <f t="shared" si="22"/>
        <v>7385</v>
      </c>
      <c r="E85" s="29">
        <f t="shared" si="27"/>
        <v>568645</v>
      </c>
      <c r="F85" s="29">
        <f t="shared" si="23"/>
        <v>-760604</v>
      </c>
      <c r="G85" s="34">
        <f>+Inputs!$D$3</f>
        <v>0.37951000000000001</v>
      </c>
      <c r="I85" s="27">
        <f t="shared" si="28"/>
        <v>1329249</v>
      </c>
      <c r="K85" s="27">
        <f t="shared" si="24"/>
        <v>7385</v>
      </c>
      <c r="L85" s="27">
        <f t="shared" si="29"/>
        <v>568645</v>
      </c>
      <c r="M85" s="27">
        <f t="shared" si="25"/>
        <v>2802.6813500000003</v>
      </c>
      <c r="N85" s="27">
        <f t="shared" si="26"/>
        <v>2802.6813500000003</v>
      </c>
      <c r="O85" s="27">
        <f t="shared" si="30"/>
        <v>-288645.67319999915</v>
      </c>
      <c r="P85" s="27">
        <f t="shared" si="31"/>
        <v>288645.67319999915</v>
      </c>
    </row>
    <row r="86" spans="1:16">
      <c r="A86" s="30">
        <v>39203</v>
      </c>
      <c r="C86" s="6">
        <v>78</v>
      </c>
      <c r="D86" s="29">
        <f t="shared" si="22"/>
        <v>7385</v>
      </c>
      <c r="E86" s="29">
        <f t="shared" si="27"/>
        <v>576030</v>
      </c>
      <c r="F86" s="29">
        <f t="shared" si="23"/>
        <v>-753219</v>
      </c>
      <c r="G86" s="34">
        <f>+Inputs!$D$3</f>
        <v>0.37951000000000001</v>
      </c>
      <c r="I86" s="27">
        <f t="shared" si="28"/>
        <v>1329249</v>
      </c>
      <c r="K86" s="27">
        <f t="shared" si="24"/>
        <v>7385</v>
      </c>
      <c r="L86" s="27">
        <f t="shared" si="29"/>
        <v>576030</v>
      </c>
      <c r="M86" s="27">
        <f t="shared" si="25"/>
        <v>2802.6813500000003</v>
      </c>
      <c r="N86" s="27">
        <f t="shared" si="26"/>
        <v>2802.6813500000003</v>
      </c>
      <c r="O86" s="27">
        <f t="shared" si="30"/>
        <v>-285842.99184999912</v>
      </c>
      <c r="P86" s="27">
        <f t="shared" si="31"/>
        <v>285842.99184999912</v>
      </c>
    </row>
    <row r="87" spans="1:16">
      <c r="A87" s="31">
        <v>39234</v>
      </c>
      <c r="C87" s="6">
        <v>79</v>
      </c>
      <c r="D87" s="29">
        <f t="shared" si="22"/>
        <v>7385</v>
      </c>
      <c r="E87" s="29">
        <f t="shared" si="27"/>
        <v>583415</v>
      </c>
      <c r="F87" s="29">
        <f t="shared" si="23"/>
        <v>-745834</v>
      </c>
      <c r="G87" s="34">
        <f>+Inputs!$D$3</f>
        <v>0.37951000000000001</v>
      </c>
      <c r="I87" s="27">
        <f t="shared" si="28"/>
        <v>1329249</v>
      </c>
      <c r="K87" s="27">
        <f t="shared" si="24"/>
        <v>7385</v>
      </c>
      <c r="L87" s="27">
        <f t="shared" si="29"/>
        <v>583415</v>
      </c>
      <c r="M87" s="27">
        <f t="shared" si="25"/>
        <v>2802.6813500000003</v>
      </c>
      <c r="N87" s="27">
        <f t="shared" si="26"/>
        <v>2802.6813500000003</v>
      </c>
      <c r="O87" s="27">
        <f t="shared" si="30"/>
        <v>-283040.31049999909</v>
      </c>
      <c r="P87" s="27">
        <f t="shared" si="31"/>
        <v>283040.31049999909</v>
      </c>
    </row>
    <row r="88" spans="1:16">
      <c r="A88" s="30">
        <v>39264</v>
      </c>
      <c r="C88" s="6">
        <v>80</v>
      </c>
      <c r="D88" s="29">
        <f t="shared" si="22"/>
        <v>7385</v>
      </c>
      <c r="E88" s="29">
        <f t="shared" si="27"/>
        <v>590800</v>
      </c>
      <c r="F88" s="29">
        <f t="shared" si="23"/>
        <v>-738449</v>
      </c>
      <c r="G88" s="34">
        <f>+Inputs!$D$3</f>
        <v>0.37951000000000001</v>
      </c>
      <c r="I88" s="27">
        <f t="shared" si="28"/>
        <v>1329249</v>
      </c>
      <c r="K88" s="27">
        <f t="shared" si="24"/>
        <v>7385</v>
      </c>
      <c r="L88" s="27">
        <f t="shared" si="29"/>
        <v>590800</v>
      </c>
      <c r="M88" s="27">
        <f t="shared" si="25"/>
        <v>2802.6813500000003</v>
      </c>
      <c r="N88" s="27">
        <f t="shared" si="26"/>
        <v>2802.6813500000003</v>
      </c>
      <c r="O88" s="27">
        <f t="shared" si="30"/>
        <v>-280237.62914999906</v>
      </c>
      <c r="P88" s="27">
        <f t="shared" si="31"/>
        <v>280237.62914999906</v>
      </c>
    </row>
    <row r="89" spans="1:16">
      <c r="A89" s="31">
        <v>39295</v>
      </c>
      <c r="C89" s="6">
        <v>81</v>
      </c>
      <c r="D89" s="29">
        <f t="shared" si="22"/>
        <v>7385</v>
      </c>
      <c r="E89" s="29">
        <f t="shared" si="27"/>
        <v>598185</v>
      </c>
      <c r="F89" s="29">
        <f t="shared" si="23"/>
        <v>-731064</v>
      </c>
      <c r="G89" s="34">
        <f>+Inputs!$D$3</f>
        <v>0.37951000000000001</v>
      </c>
      <c r="I89" s="27">
        <f t="shared" si="28"/>
        <v>1329249</v>
      </c>
      <c r="K89" s="27">
        <f t="shared" si="24"/>
        <v>7385</v>
      </c>
      <c r="L89" s="27">
        <f t="shared" si="29"/>
        <v>598185</v>
      </c>
      <c r="M89" s="27">
        <f t="shared" si="25"/>
        <v>2802.6813500000003</v>
      </c>
      <c r="N89" s="27">
        <f t="shared" si="26"/>
        <v>2802.6813500000003</v>
      </c>
      <c r="O89" s="27">
        <f t="shared" si="30"/>
        <v>-277434.94779999903</v>
      </c>
      <c r="P89" s="27">
        <f t="shared" si="31"/>
        <v>277434.94779999903</v>
      </c>
    </row>
    <row r="90" spans="1:16">
      <c r="A90" s="30">
        <v>39326</v>
      </c>
      <c r="C90" s="6">
        <v>82</v>
      </c>
      <c r="D90" s="29">
        <f t="shared" si="22"/>
        <v>7385</v>
      </c>
      <c r="E90" s="29">
        <f t="shared" si="27"/>
        <v>605570</v>
      </c>
      <c r="F90" s="29">
        <f t="shared" si="23"/>
        <v>-723679</v>
      </c>
      <c r="G90" s="34">
        <f>+Inputs!$D$3</f>
        <v>0.37951000000000001</v>
      </c>
      <c r="I90" s="27">
        <f t="shared" si="28"/>
        <v>1329249</v>
      </c>
      <c r="K90" s="27">
        <f t="shared" si="24"/>
        <v>7385</v>
      </c>
      <c r="L90" s="27">
        <f t="shared" si="29"/>
        <v>605570</v>
      </c>
      <c r="M90" s="27">
        <f t="shared" si="25"/>
        <v>2802.6813500000003</v>
      </c>
      <c r="N90" s="27">
        <f t="shared" si="26"/>
        <v>2802.6813500000003</v>
      </c>
      <c r="O90" s="27">
        <f t="shared" si="30"/>
        <v>-274632.26644999901</v>
      </c>
      <c r="P90" s="27">
        <f t="shared" si="31"/>
        <v>274632.26644999901</v>
      </c>
    </row>
    <row r="91" spans="1:16">
      <c r="A91" s="31">
        <v>39356</v>
      </c>
      <c r="C91" s="6">
        <v>83</v>
      </c>
      <c r="D91" s="29">
        <f t="shared" si="22"/>
        <v>7385</v>
      </c>
      <c r="E91" s="29">
        <f t="shared" si="27"/>
        <v>612955</v>
      </c>
      <c r="F91" s="29">
        <f t="shared" si="23"/>
        <v>-716294</v>
      </c>
      <c r="G91" s="34">
        <f>+Inputs!$D$3</f>
        <v>0.37951000000000001</v>
      </c>
      <c r="I91" s="27">
        <f t="shared" si="28"/>
        <v>1329249</v>
      </c>
      <c r="K91" s="27">
        <f t="shared" si="24"/>
        <v>7385</v>
      </c>
      <c r="L91" s="27">
        <f t="shared" si="29"/>
        <v>612955</v>
      </c>
      <c r="M91" s="27">
        <f t="shared" si="25"/>
        <v>2802.6813500000003</v>
      </c>
      <c r="N91" s="27">
        <f t="shared" si="26"/>
        <v>2802.6813500000003</v>
      </c>
      <c r="O91" s="27">
        <f t="shared" si="30"/>
        <v>-271829.58509999898</v>
      </c>
      <c r="P91" s="27">
        <f t="shared" si="31"/>
        <v>271829.58509999898</v>
      </c>
    </row>
    <row r="92" spans="1:16">
      <c r="A92" s="30">
        <v>39387</v>
      </c>
      <c r="C92" s="6">
        <v>84</v>
      </c>
      <c r="D92" s="29">
        <f t="shared" si="22"/>
        <v>7385</v>
      </c>
      <c r="E92" s="29">
        <f t="shared" si="27"/>
        <v>620340</v>
      </c>
      <c r="F92" s="29">
        <f t="shared" si="23"/>
        <v>-708909</v>
      </c>
      <c r="G92" s="34">
        <f>+Inputs!$D$3</f>
        <v>0.37951000000000001</v>
      </c>
      <c r="I92" s="27">
        <f t="shared" si="28"/>
        <v>1329249</v>
      </c>
      <c r="K92" s="27">
        <f t="shared" si="24"/>
        <v>7385</v>
      </c>
      <c r="L92" s="27">
        <f t="shared" si="29"/>
        <v>620340</v>
      </c>
      <c r="M92" s="27">
        <f t="shared" si="25"/>
        <v>2802.6813500000003</v>
      </c>
      <c r="N92" s="27">
        <f t="shared" si="26"/>
        <v>2802.6813500000003</v>
      </c>
      <c r="O92" s="27">
        <f t="shared" si="30"/>
        <v>-269026.90374999895</v>
      </c>
      <c r="P92" s="27">
        <f t="shared" si="31"/>
        <v>269026.90374999895</v>
      </c>
    </row>
    <row r="93" spans="1:16">
      <c r="A93" s="31">
        <v>39417</v>
      </c>
      <c r="C93" s="6">
        <v>85</v>
      </c>
      <c r="D93" s="29">
        <f t="shared" si="22"/>
        <v>7385</v>
      </c>
      <c r="E93" s="29">
        <f t="shared" si="27"/>
        <v>627725</v>
      </c>
      <c r="F93" s="29">
        <f t="shared" si="23"/>
        <v>-701524</v>
      </c>
      <c r="G93" s="34">
        <f>+Inputs!$D$3</f>
        <v>0.37951000000000001</v>
      </c>
      <c r="I93" s="27">
        <f t="shared" si="28"/>
        <v>1329249</v>
      </c>
      <c r="K93" s="27">
        <f t="shared" si="24"/>
        <v>7385</v>
      </c>
      <c r="L93" s="27">
        <f t="shared" si="29"/>
        <v>627725</v>
      </c>
      <c r="M93" s="27">
        <f t="shared" si="25"/>
        <v>2802.6813500000003</v>
      </c>
      <c r="N93" s="27">
        <f t="shared" si="26"/>
        <v>2802.6813500000003</v>
      </c>
      <c r="O93" s="27">
        <f t="shared" si="30"/>
        <v>-266224.22239999892</v>
      </c>
      <c r="P93" s="27">
        <f t="shared" si="31"/>
        <v>266224.22239999892</v>
      </c>
    </row>
    <row r="94" spans="1:16">
      <c r="A94" s="30">
        <v>39448</v>
      </c>
      <c r="C94" s="6">
        <v>86</v>
      </c>
      <c r="D94" s="29">
        <f t="shared" si="22"/>
        <v>7385</v>
      </c>
      <c r="E94" s="29">
        <f t="shared" si="27"/>
        <v>635110</v>
      </c>
      <c r="F94" s="29">
        <f t="shared" si="23"/>
        <v>-694139</v>
      </c>
      <c r="G94" s="34">
        <f>+Inputs!$D$3</f>
        <v>0.37951000000000001</v>
      </c>
      <c r="I94" s="27">
        <f t="shared" si="28"/>
        <v>1329249</v>
      </c>
      <c r="K94" s="27">
        <f t="shared" si="24"/>
        <v>7385</v>
      </c>
      <c r="L94" s="27">
        <f t="shared" si="29"/>
        <v>635110</v>
      </c>
      <c r="M94" s="27">
        <f t="shared" si="25"/>
        <v>2802.6813500000003</v>
      </c>
      <c r="N94" s="27">
        <f t="shared" si="26"/>
        <v>2802.6813500000003</v>
      </c>
      <c r="O94" s="27">
        <f t="shared" si="30"/>
        <v>-263421.54104999889</v>
      </c>
      <c r="P94" s="27">
        <f t="shared" si="31"/>
        <v>263421.54104999889</v>
      </c>
    </row>
    <row r="95" spans="1:16">
      <c r="A95" s="31">
        <v>39479</v>
      </c>
      <c r="C95" s="6">
        <v>87</v>
      </c>
      <c r="D95" s="29">
        <f t="shared" si="22"/>
        <v>7385</v>
      </c>
      <c r="E95" s="29">
        <f t="shared" si="27"/>
        <v>642495</v>
      </c>
      <c r="F95" s="29">
        <f t="shared" si="23"/>
        <v>-686754</v>
      </c>
      <c r="G95" s="34">
        <f>+Inputs!$D$3</f>
        <v>0.37951000000000001</v>
      </c>
      <c r="I95" s="27">
        <f t="shared" si="28"/>
        <v>1329249</v>
      </c>
      <c r="K95" s="27">
        <f t="shared" si="24"/>
        <v>7385</v>
      </c>
      <c r="L95" s="27">
        <f t="shared" si="29"/>
        <v>642495</v>
      </c>
      <c r="M95" s="27">
        <f t="shared" si="25"/>
        <v>2802.6813500000003</v>
      </c>
      <c r="N95" s="27">
        <f t="shared" si="26"/>
        <v>2802.6813500000003</v>
      </c>
      <c r="O95" s="27">
        <f t="shared" si="30"/>
        <v>-260618.85969999889</v>
      </c>
      <c r="P95" s="27">
        <f t="shared" si="31"/>
        <v>260618.85969999889</v>
      </c>
    </row>
    <row r="96" spans="1:16">
      <c r="A96" s="30">
        <v>39508</v>
      </c>
      <c r="C96" s="6">
        <v>88</v>
      </c>
      <c r="D96" s="29">
        <f t="shared" si="22"/>
        <v>7385</v>
      </c>
      <c r="E96" s="29">
        <f t="shared" si="27"/>
        <v>649880</v>
      </c>
      <c r="F96" s="29">
        <f t="shared" si="23"/>
        <v>-679369</v>
      </c>
      <c r="G96" s="34">
        <f>+Inputs!$D$3</f>
        <v>0.37951000000000001</v>
      </c>
      <c r="I96" s="27">
        <f t="shared" si="28"/>
        <v>1329249</v>
      </c>
      <c r="K96" s="27">
        <f t="shared" si="24"/>
        <v>7385</v>
      </c>
      <c r="L96" s="27">
        <f t="shared" si="29"/>
        <v>649880</v>
      </c>
      <c r="M96" s="27">
        <f t="shared" si="25"/>
        <v>2802.6813500000003</v>
      </c>
      <c r="N96" s="27">
        <f t="shared" si="26"/>
        <v>2802.6813500000003</v>
      </c>
      <c r="O96" s="27">
        <f t="shared" si="30"/>
        <v>-257816.1783499989</v>
      </c>
      <c r="P96" s="27">
        <f t="shared" si="31"/>
        <v>257816.1783499989</v>
      </c>
    </row>
    <row r="97" spans="1:16">
      <c r="A97" s="31">
        <v>39539</v>
      </c>
      <c r="C97" s="6">
        <v>89</v>
      </c>
      <c r="D97" s="29">
        <f t="shared" si="22"/>
        <v>7385</v>
      </c>
      <c r="E97" s="29">
        <f t="shared" si="27"/>
        <v>657265</v>
      </c>
      <c r="F97" s="29">
        <f t="shared" si="23"/>
        <v>-671984</v>
      </c>
      <c r="G97" s="34">
        <f>+Inputs!$D$3</f>
        <v>0.37951000000000001</v>
      </c>
      <c r="I97" s="27">
        <f t="shared" si="28"/>
        <v>1329249</v>
      </c>
      <c r="K97" s="27">
        <f t="shared" si="24"/>
        <v>7385</v>
      </c>
      <c r="L97" s="27">
        <f t="shared" si="29"/>
        <v>657265</v>
      </c>
      <c r="M97" s="27">
        <f t="shared" si="25"/>
        <v>2802.6813500000003</v>
      </c>
      <c r="N97" s="27">
        <f t="shared" si="26"/>
        <v>2802.6813500000003</v>
      </c>
      <c r="O97" s="27">
        <f t="shared" si="30"/>
        <v>-255013.4969999989</v>
      </c>
      <c r="P97" s="27">
        <f t="shared" si="31"/>
        <v>255013.4969999989</v>
      </c>
    </row>
    <row r="98" spans="1:16">
      <c r="A98" s="30">
        <v>39569</v>
      </c>
      <c r="C98" s="6">
        <v>90</v>
      </c>
      <c r="D98" s="29">
        <f t="shared" si="22"/>
        <v>7385</v>
      </c>
      <c r="E98" s="29">
        <f t="shared" si="27"/>
        <v>664650</v>
      </c>
      <c r="F98" s="29">
        <f t="shared" si="23"/>
        <v>-664599</v>
      </c>
      <c r="G98" s="34">
        <f>+Inputs!$D$3</f>
        <v>0.37951000000000001</v>
      </c>
      <c r="I98" s="27">
        <f t="shared" si="28"/>
        <v>1329249</v>
      </c>
      <c r="K98" s="27">
        <f t="shared" si="24"/>
        <v>7385</v>
      </c>
      <c r="L98" s="27">
        <f t="shared" si="29"/>
        <v>664650</v>
      </c>
      <c r="M98" s="27">
        <f t="shared" si="25"/>
        <v>2802.6813500000003</v>
      </c>
      <c r="N98" s="27">
        <f t="shared" si="26"/>
        <v>2802.6813500000003</v>
      </c>
      <c r="O98" s="27">
        <f t="shared" si="30"/>
        <v>-252210.8156499989</v>
      </c>
      <c r="P98" s="27">
        <f t="shared" si="31"/>
        <v>252210.8156499989</v>
      </c>
    </row>
    <row r="99" spans="1:16">
      <c r="A99" s="31">
        <v>39600</v>
      </c>
      <c r="C99" s="6">
        <v>91</v>
      </c>
      <c r="D99" s="29">
        <f t="shared" si="22"/>
        <v>7385</v>
      </c>
      <c r="E99" s="29">
        <f t="shared" si="27"/>
        <v>672035</v>
      </c>
      <c r="F99" s="29">
        <f t="shared" si="23"/>
        <v>-657214</v>
      </c>
      <c r="G99" s="34">
        <f>+Inputs!$D$3</f>
        <v>0.37951000000000001</v>
      </c>
      <c r="I99" s="27">
        <f t="shared" si="28"/>
        <v>1329249</v>
      </c>
      <c r="K99" s="27">
        <f t="shared" si="24"/>
        <v>7385</v>
      </c>
      <c r="L99" s="27">
        <f t="shared" si="29"/>
        <v>672035</v>
      </c>
      <c r="M99" s="27">
        <f t="shared" si="25"/>
        <v>2802.6813500000003</v>
      </c>
      <c r="N99" s="27">
        <f t="shared" si="26"/>
        <v>2802.6813500000003</v>
      </c>
      <c r="O99" s="27">
        <f t="shared" si="30"/>
        <v>-249408.1342999989</v>
      </c>
      <c r="P99" s="27">
        <f t="shared" si="31"/>
        <v>249408.1342999989</v>
      </c>
    </row>
    <row r="100" spans="1:16">
      <c r="A100" s="30">
        <v>39630</v>
      </c>
      <c r="C100" s="6">
        <v>92</v>
      </c>
      <c r="D100" s="29">
        <f t="shared" si="22"/>
        <v>7385</v>
      </c>
      <c r="E100" s="29">
        <f t="shared" si="27"/>
        <v>679420</v>
      </c>
      <c r="F100" s="29">
        <f t="shared" si="23"/>
        <v>-649829</v>
      </c>
      <c r="G100" s="34">
        <f>+Inputs!$D$3</f>
        <v>0.37951000000000001</v>
      </c>
      <c r="I100" s="27">
        <f t="shared" si="28"/>
        <v>1329249</v>
      </c>
      <c r="K100" s="27">
        <f t="shared" si="24"/>
        <v>7385</v>
      </c>
      <c r="L100" s="27">
        <f t="shared" si="29"/>
        <v>679420</v>
      </c>
      <c r="M100" s="27">
        <f t="shared" si="25"/>
        <v>2802.6813500000003</v>
      </c>
      <c r="N100" s="27">
        <f t="shared" si="26"/>
        <v>2802.6813500000003</v>
      </c>
      <c r="O100" s="27">
        <f t="shared" si="30"/>
        <v>-246605.4529499989</v>
      </c>
      <c r="P100" s="27">
        <f t="shared" si="31"/>
        <v>246605.4529499989</v>
      </c>
    </row>
    <row r="101" spans="1:16">
      <c r="A101" s="31">
        <v>39661</v>
      </c>
      <c r="C101" s="6">
        <v>93</v>
      </c>
      <c r="D101" s="29">
        <f t="shared" si="22"/>
        <v>7385</v>
      </c>
      <c r="E101" s="29">
        <f t="shared" si="27"/>
        <v>686805</v>
      </c>
      <c r="F101" s="29">
        <f t="shared" si="23"/>
        <v>-642444</v>
      </c>
      <c r="G101" s="34">
        <f>+Inputs!$D$3</f>
        <v>0.37951000000000001</v>
      </c>
      <c r="I101" s="27">
        <f t="shared" si="28"/>
        <v>1329249</v>
      </c>
      <c r="K101" s="27">
        <f t="shared" si="24"/>
        <v>7385</v>
      </c>
      <c r="L101" s="27">
        <f t="shared" si="29"/>
        <v>686805</v>
      </c>
      <c r="M101" s="27">
        <f t="shared" si="25"/>
        <v>2802.6813500000003</v>
      </c>
      <c r="N101" s="27">
        <f t="shared" si="26"/>
        <v>2802.6813500000003</v>
      </c>
      <c r="O101" s="27">
        <f t="shared" si="30"/>
        <v>-243802.7715999989</v>
      </c>
      <c r="P101" s="27">
        <f t="shared" si="31"/>
        <v>243802.7715999989</v>
      </c>
    </row>
    <row r="102" spans="1:16">
      <c r="A102" s="30">
        <v>39692</v>
      </c>
      <c r="C102" s="6">
        <v>94</v>
      </c>
      <c r="D102" s="29">
        <f t="shared" si="22"/>
        <v>7385</v>
      </c>
      <c r="E102" s="29">
        <f t="shared" si="27"/>
        <v>694190</v>
      </c>
      <c r="F102" s="29">
        <f t="shared" si="23"/>
        <v>-635059</v>
      </c>
      <c r="G102" s="34">
        <f>+Inputs!$D$3</f>
        <v>0.37951000000000001</v>
      </c>
      <c r="I102" s="27">
        <f t="shared" si="28"/>
        <v>1329249</v>
      </c>
      <c r="K102" s="27">
        <f t="shared" si="24"/>
        <v>7385</v>
      </c>
      <c r="L102" s="27">
        <f t="shared" si="29"/>
        <v>694190</v>
      </c>
      <c r="M102" s="27">
        <f t="shared" si="25"/>
        <v>2802.6813500000003</v>
      </c>
      <c r="N102" s="27">
        <f t="shared" si="26"/>
        <v>2802.6813500000003</v>
      </c>
      <c r="O102" s="27">
        <f t="shared" si="30"/>
        <v>-241000.0902499989</v>
      </c>
      <c r="P102" s="27">
        <f t="shared" si="31"/>
        <v>241000.0902499989</v>
      </c>
    </row>
    <row r="103" spans="1:16">
      <c r="A103" s="31">
        <v>39722</v>
      </c>
      <c r="C103" s="6">
        <v>95</v>
      </c>
      <c r="D103" s="29">
        <f t="shared" si="22"/>
        <v>7385</v>
      </c>
      <c r="E103" s="29">
        <f t="shared" si="27"/>
        <v>701575</v>
      </c>
      <c r="F103" s="29">
        <f t="shared" si="23"/>
        <v>-627674</v>
      </c>
      <c r="G103" s="34">
        <f>+Inputs!$D$3</f>
        <v>0.37951000000000001</v>
      </c>
      <c r="I103" s="27">
        <f t="shared" si="28"/>
        <v>1329249</v>
      </c>
      <c r="K103" s="27">
        <f t="shared" si="24"/>
        <v>7385</v>
      </c>
      <c r="L103" s="27">
        <f t="shared" si="29"/>
        <v>701575</v>
      </c>
      <c r="M103" s="27">
        <f t="shared" si="25"/>
        <v>2802.6813500000003</v>
      </c>
      <c r="N103" s="27">
        <f t="shared" si="26"/>
        <v>2802.6813500000003</v>
      </c>
      <c r="O103" s="27">
        <f t="shared" si="30"/>
        <v>-238197.4088999989</v>
      </c>
      <c r="P103" s="27">
        <f t="shared" si="31"/>
        <v>238197.4088999989</v>
      </c>
    </row>
    <row r="104" spans="1:16">
      <c r="A104" s="30">
        <v>39753</v>
      </c>
      <c r="C104" s="6">
        <v>96</v>
      </c>
      <c r="D104" s="29">
        <f t="shared" si="22"/>
        <v>7385</v>
      </c>
      <c r="E104" s="29">
        <f t="shared" si="27"/>
        <v>708960</v>
      </c>
      <c r="F104" s="29">
        <f t="shared" si="23"/>
        <v>-620289</v>
      </c>
      <c r="G104" s="34">
        <f>+Inputs!$D$3</f>
        <v>0.37951000000000001</v>
      </c>
      <c r="I104" s="27">
        <f t="shared" si="28"/>
        <v>1329249</v>
      </c>
      <c r="K104" s="27">
        <f t="shared" si="24"/>
        <v>7385</v>
      </c>
      <c r="L104" s="27">
        <f t="shared" si="29"/>
        <v>708960</v>
      </c>
      <c r="M104" s="27">
        <f t="shared" si="25"/>
        <v>2802.6813500000003</v>
      </c>
      <c r="N104" s="27">
        <f t="shared" si="26"/>
        <v>2802.6813500000003</v>
      </c>
      <c r="O104" s="27">
        <f t="shared" si="30"/>
        <v>-235394.7275499989</v>
      </c>
      <c r="P104" s="27">
        <f t="shared" si="31"/>
        <v>235394.7275499989</v>
      </c>
    </row>
    <row r="105" spans="1:16">
      <c r="A105" s="31">
        <v>39783</v>
      </c>
      <c r="C105" s="6">
        <v>97</v>
      </c>
      <c r="D105" s="29">
        <f t="shared" ref="D105:D136" si="32">ROUND(-(+$B$9/180)*1,0)</f>
        <v>7385</v>
      </c>
      <c r="E105" s="29">
        <f t="shared" si="27"/>
        <v>716345</v>
      </c>
      <c r="F105" s="29">
        <f t="shared" ref="F105:F136" si="33">$B$9+E105</f>
        <v>-612904</v>
      </c>
      <c r="G105" s="34">
        <f>+Inputs!$D$3</f>
        <v>0.37951000000000001</v>
      </c>
      <c r="I105" s="27">
        <f t="shared" si="28"/>
        <v>1329249</v>
      </c>
      <c r="K105" s="27">
        <f t="shared" ref="K105:K136" si="34">D105</f>
        <v>7385</v>
      </c>
      <c r="L105" s="27">
        <f t="shared" si="29"/>
        <v>716345</v>
      </c>
      <c r="M105" s="27">
        <f t="shared" ref="M105:M136" si="35">K105*G105</f>
        <v>2802.6813500000003</v>
      </c>
      <c r="N105" s="27">
        <f t="shared" ref="N105:N136" si="36">M105-J105</f>
        <v>2802.6813500000003</v>
      </c>
      <c r="O105" s="27">
        <f t="shared" si="30"/>
        <v>-232592.04619999891</v>
      </c>
      <c r="P105" s="27">
        <f t="shared" si="31"/>
        <v>232592.04619999891</v>
      </c>
    </row>
    <row r="106" spans="1:16">
      <c r="A106" s="30">
        <v>39814</v>
      </c>
      <c r="C106" s="6">
        <v>98</v>
      </c>
      <c r="D106" s="29">
        <f t="shared" si="32"/>
        <v>7385</v>
      </c>
      <c r="E106" s="29">
        <f t="shared" ref="E106:E137" si="37">+E105+D106</f>
        <v>723730</v>
      </c>
      <c r="F106" s="29">
        <f t="shared" si="33"/>
        <v>-605519</v>
      </c>
      <c r="G106" s="34">
        <f>+Inputs!$D$3</f>
        <v>0.37951000000000001</v>
      </c>
      <c r="I106" s="27">
        <f t="shared" ref="I106:I137" si="38">+I105+H106</f>
        <v>1329249</v>
      </c>
      <c r="K106" s="27">
        <f t="shared" si="34"/>
        <v>7385</v>
      </c>
      <c r="L106" s="27">
        <f t="shared" ref="L106:L137" si="39">+L105+K106</f>
        <v>723730</v>
      </c>
      <c r="M106" s="27">
        <f t="shared" si="35"/>
        <v>2802.6813500000003</v>
      </c>
      <c r="N106" s="27">
        <f t="shared" si="36"/>
        <v>2802.6813500000003</v>
      </c>
      <c r="O106" s="27">
        <f t="shared" ref="O106:O137" si="40">+O105+N106</f>
        <v>-229789.36484999891</v>
      </c>
      <c r="P106" s="27">
        <f t="shared" ref="P106:P137" si="41">P105-N106</f>
        <v>229789.36484999891</v>
      </c>
    </row>
    <row r="107" spans="1:16">
      <c r="A107" s="31">
        <v>39845</v>
      </c>
      <c r="C107" s="6">
        <v>99</v>
      </c>
      <c r="D107" s="29">
        <f t="shared" si="32"/>
        <v>7385</v>
      </c>
      <c r="E107" s="29">
        <f t="shared" si="37"/>
        <v>731115</v>
      </c>
      <c r="F107" s="29">
        <f t="shared" si="33"/>
        <v>-598134</v>
      </c>
      <c r="G107" s="34">
        <f>+Inputs!$D$3</f>
        <v>0.37951000000000001</v>
      </c>
      <c r="I107" s="27">
        <f t="shared" si="38"/>
        <v>1329249</v>
      </c>
      <c r="K107" s="27">
        <f t="shared" si="34"/>
        <v>7385</v>
      </c>
      <c r="L107" s="27">
        <f t="shared" si="39"/>
        <v>731115</v>
      </c>
      <c r="M107" s="27">
        <f t="shared" si="35"/>
        <v>2802.6813500000003</v>
      </c>
      <c r="N107" s="27">
        <f t="shared" si="36"/>
        <v>2802.6813500000003</v>
      </c>
      <c r="O107" s="27">
        <f t="shared" si="40"/>
        <v>-226986.68349999891</v>
      </c>
      <c r="P107" s="27">
        <f t="shared" si="41"/>
        <v>226986.68349999891</v>
      </c>
    </row>
    <row r="108" spans="1:16">
      <c r="A108" s="30">
        <v>39873</v>
      </c>
      <c r="C108" s="6">
        <v>100</v>
      </c>
      <c r="D108" s="29">
        <f t="shared" si="32"/>
        <v>7385</v>
      </c>
      <c r="E108" s="29">
        <f t="shared" si="37"/>
        <v>738500</v>
      </c>
      <c r="F108" s="29">
        <f t="shared" si="33"/>
        <v>-590749</v>
      </c>
      <c r="G108" s="34">
        <f>+Inputs!$D$3</f>
        <v>0.37951000000000001</v>
      </c>
      <c r="I108" s="27">
        <f t="shared" si="38"/>
        <v>1329249</v>
      </c>
      <c r="K108" s="27">
        <f t="shared" si="34"/>
        <v>7385</v>
      </c>
      <c r="L108" s="27">
        <f t="shared" si="39"/>
        <v>738500</v>
      </c>
      <c r="M108" s="27">
        <f t="shared" si="35"/>
        <v>2802.6813500000003</v>
      </c>
      <c r="N108" s="27">
        <f t="shared" si="36"/>
        <v>2802.6813500000003</v>
      </c>
      <c r="O108" s="27">
        <f t="shared" si="40"/>
        <v>-224184.00214999891</v>
      </c>
      <c r="P108" s="27">
        <f t="shared" si="41"/>
        <v>224184.00214999891</v>
      </c>
    </row>
    <row r="109" spans="1:16">
      <c r="A109" s="31">
        <v>39904</v>
      </c>
      <c r="C109" s="6">
        <v>101</v>
      </c>
      <c r="D109" s="29">
        <f t="shared" si="32"/>
        <v>7385</v>
      </c>
      <c r="E109" s="29">
        <f t="shared" si="37"/>
        <v>745885</v>
      </c>
      <c r="F109" s="29">
        <f t="shared" si="33"/>
        <v>-583364</v>
      </c>
      <c r="G109" s="34">
        <f>+Inputs!$D$3</f>
        <v>0.37951000000000001</v>
      </c>
      <c r="I109" s="27">
        <f t="shared" si="38"/>
        <v>1329249</v>
      </c>
      <c r="K109" s="27">
        <f t="shared" si="34"/>
        <v>7385</v>
      </c>
      <c r="L109" s="27">
        <f t="shared" si="39"/>
        <v>745885</v>
      </c>
      <c r="M109" s="27">
        <f t="shared" si="35"/>
        <v>2802.6813500000003</v>
      </c>
      <c r="N109" s="27">
        <f t="shared" si="36"/>
        <v>2802.6813500000003</v>
      </c>
      <c r="O109" s="27">
        <f t="shared" si="40"/>
        <v>-221381.32079999891</v>
      </c>
      <c r="P109" s="27">
        <f t="shared" si="41"/>
        <v>221381.32079999891</v>
      </c>
    </row>
    <row r="110" spans="1:16">
      <c r="A110" s="30">
        <v>39934</v>
      </c>
      <c r="C110" s="6">
        <v>102</v>
      </c>
      <c r="D110" s="29">
        <f t="shared" si="32"/>
        <v>7385</v>
      </c>
      <c r="E110" s="29">
        <f t="shared" si="37"/>
        <v>753270</v>
      </c>
      <c r="F110" s="29">
        <f t="shared" si="33"/>
        <v>-575979</v>
      </c>
      <c r="G110" s="34">
        <f>+Inputs!$D$3</f>
        <v>0.37951000000000001</v>
      </c>
      <c r="I110" s="27">
        <f t="shared" si="38"/>
        <v>1329249</v>
      </c>
      <c r="K110" s="27">
        <f t="shared" si="34"/>
        <v>7385</v>
      </c>
      <c r="L110" s="27">
        <f t="shared" si="39"/>
        <v>753270</v>
      </c>
      <c r="M110" s="27">
        <f t="shared" si="35"/>
        <v>2802.6813500000003</v>
      </c>
      <c r="N110" s="27">
        <f t="shared" si="36"/>
        <v>2802.6813500000003</v>
      </c>
      <c r="O110" s="27">
        <f t="shared" si="40"/>
        <v>-218578.63944999891</v>
      </c>
      <c r="P110" s="27">
        <f t="shared" si="41"/>
        <v>218578.63944999891</v>
      </c>
    </row>
    <row r="111" spans="1:16">
      <c r="A111" s="31">
        <v>39965</v>
      </c>
      <c r="C111" s="6">
        <v>103</v>
      </c>
      <c r="D111" s="29">
        <f t="shared" si="32"/>
        <v>7385</v>
      </c>
      <c r="E111" s="29">
        <f t="shared" si="37"/>
        <v>760655</v>
      </c>
      <c r="F111" s="29">
        <f t="shared" si="33"/>
        <v>-568594</v>
      </c>
      <c r="G111" s="34">
        <f>+Inputs!$D$3</f>
        <v>0.37951000000000001</v>
      </c>
      <c r="I111" s="27">
        <f t="shared" si="38"/>
        <v>1329249</v>
      </c>
      <c r="K111" s="27">
        <f t="shared" si="34"/>
        <v>7385</v>
      </c>
      <c r="L111" s="27">
        <f t="shared" si="39"/>
        <v>760655</v>
      </c>
      <c r="M111" s="27">
        <f t="shared" si="35"/>
        <v>2802.6813500000003</v>
      </c>
      <c r="N111" s="27">
        <f t="shared" si="36"/>
        <v>2802.6813500000003</v>
      </c>
      <c r="O111" s="27">
        <f t="shared" si="40"/>
        <v>-215775.95809999891</v>
      </c>
      <c r="P111" s="27">
        <f t="shared" si="41"/>
        <v>215775.95809999891</v>
      </c>
    </row>
    <row r="112" spans="1:16">
      <c r="A112" s="30">
        <v>39995</v>
      </c>
      <c r="C112" s="6">
        <v>104</v>
      </c>
      <c r="D112" s="29">
        <f t="shared" si="32"/>
        <v>7385</v>
      </c>
      <c r="E112" s="29">
        <f t="shared" si="37"/>
        <v>768040</v>
      </c>
      <c r="F112" s="29">
        <f t="shared" si="33"/>
        <v>-561209</v>
      </c>
      <c r="G112" s="34">
        <f>+Inputs!$D$3</f>
        <v>0.37951000000000001</v>
      </c>
      <c r="I112" s="27">
        <f t="shared" si="38"/>
        <v>1329249</v>
      </c>
      <c r="K112" s="27">
        <f t="shared" si="34"/>
        <v>7385</v>
      </c>
      <c r="L112" s="27">
        <f t="shared" si="39"/>
        <v>768040</v>
      </c>
      <c r="M112" s="27">
        <f t="shared" si="35"/>
        <v>2802.6813500000003</v>
      </c>
      <c r="N112" s="27">
        <f t="shared" si="36"/>
        <v>2802.6813500000003</v>
      </c>
      <c r="O112" s="27">
        <f t="shared" si="40"/>
        <v>-212973.27674999891</v>
      </c>
      <c r="P112" s="27">
        <f t="shared" si="41"/>
        <v>212973.27674999891</v>
      </c>
    </row>
    <row r="113" spans="1:16">
      <c r="A113" s="31">
        <v>40026</v>
      </c>
      <c r="C113" s="6">
        <v>105</v>
      </c>
      <c r="D113" s="29">
        <f t="shared" si="32"/>
        <v>7385</v>
      </c>
      <c r="E113" s="29">
        <f t="shared" si="37"/>
        <v>775425</v>
      </c>
      <c r="F113" s="29">
        <f t="shared" si="33"/>
        <v>-553824</v>
      </c>
      <c r="G113" s="34">
        <f>+Inputs!$D$3</f>
        <v>0.37951000000000001</v>
      </c>
      <c r="I113" s="27">
        <f t="shared" si="38"/>
        <v>1329249</v>
      </c>
      <c r="K113" s="27">
        <f t="shared" si="34"/>
        <v>7385</v>
      </c>
      <c r="L113" s="27">
        <f t="shared" si="39"/>
        <v>775425</v>
      </c>
      <c r="M113" s="27">
        <f t="shared" si="35"/>
        <v>2802.6813500000003</v>
      </c>
      <c r="N113" s="27">
        <f t="shared" si="36"/>
        <v>2802.6813500000003</v>
      </c>
      <c r="O113" s="27">
        <f t="shared" si="40"/>
        <v>-210170.59539999891</v>
      </c>
      <c r="P113" s="27">
        <f t="shared" si="41"/>
        <v>210170.59539999891</v>
      </c>
    </row>
    <row r="114" spans="1:16">
      <c r="A114" s="30">
        <v>40057</v>
      </c>
      <c r="C114" s="6">
        <v>106</v>
      </c>
      <c r="D114" s="29">
        <f t="shared" si="32"/>
        <v>7385</v>
      </c>
      <c r="E114" s="29">
        <f t="shared" si="37"/>
        <v>782810</v>
      </c>
      <c r="F114" s="29">
        <f t="shared" si="33"/>
        <v>-546439</v>
      </c>
      <c r="G114" s="34">
        <f>+Inputs!$D$3</f>
        <v>0.37951000000000001</v>
      </c>
      <c r="I114" s="27">
        <f t="shared" si="38"/>
        <v>1329249</v>
      </c>
      <c r="K114" s="27">
        <f t="shared" si="34"/>
        <v>7385</v>
      </c>
      <c r="L114" s="27">
        <f t="shared" si="39"/>
        <v>782810</v>
      </c>
      <c r="M114" s="27">
        <f t="shared" si="35"/>
        <v>2802.6813500000003</v>
      </c>
      <c r="N114" s="27">
        <f t="shared" si="36"/>
        <v>2802.6813500000003</v>
      </c>
      <c r="O114" s="27">
        <f t="shared" si="40"/>
        <v>-207367.91404999892</v>
      </c>
      <c r="P114" s="27">
        <f t="shared" si="41"/>
        <v>207367.91404999892</v>
      </c>
    </row>
    <row r="115" spans="1:16">
      <c r="A115" s="31">
        <v>40087</v>
      </c>
      <c r="C115" s="6">
        <v>107</v>
      </c>
      <c r="D115" s="29">
        <f t="shared" si="32"/>
        <v>7385</v>
      </c>
      <c r="E115" s="29">
        <f t="shared" si="37"/>
        <v>790195</v>
      </c>
      <c r="F115" s="29">
        <f t="shared" si="33"/>
        <v>-539054</v>
      </c>
      <c r="G115" s="34">
        <f>+Inputs!$D$3</f>
        <v>0.37951000000000001</v>
      </c>
      <c r="I115" s="27">
        <f t="shared" si="38"/>
        <v>1329249</v>
      </c>
      <c r="K115" s="27">
        <f t="shared" si="34"/>
        <v>7385</v>
      </c>
      <c r="L115" s="27">
        <f t="shared" si="39"/>
        <v>790195</v>
      </c>
      <c r="M115" s="27">
        <f t="shared" si="35"/>
        <v>2802.6813500000003</v>
      </c>
      <c r="N115" s="27">
        <f t="shared" si="36"/>
        <v>2802.6813500000003</v>
      </c>
      <c r="O115" s="27">
        <f t="shared" si="40"/>
        <v>-204565.23269999892</v>
      </c>
      <c r="P115" s="27">
        <f t="shared" si="41"/>
        <v>204565.23269999892</v>
      </c>
    </row>
    <row r="116" spans="1:16">
      <c r="A116" s="30">
        <v>40118</v>
      </c>
      <c r="C116" s="6">
        <v>108</v>
      </c>
      <c r="D116" s="29">
        <f t="shared" si="32"/>
        <v>7385</v>
      </c>
      <c r="E116" s="29">
        <f t="shared" si="37"/>
        <v>797580</v>
      </c>
      <c r="F116" s="29">
        <f t="shared" si="33"/>
        <v>-531669</v>
      </c>
      <c r="G116" s="34">
        <f>+Inputs!$D$3</f>
        <v>0.37951000000000001</v>
      </c>
      <c r="I116" s="27">
        <f t="shared" si="38"/>
        <v>1329249</v>
      </c>
      <c r="K116" s="27">
        <f t="shared" si="34"/>
        <v>7385</v>
      </c>
      <c r="L116" s="27">
        <f t="shared" si="39"/>
        <v>797580</v>
      </c>
      <c r="M116" s="27">
        <f t="shared" si="35"/>
        <v>2802.6813500000003</v>
      </c>
      <c r="N116" s="27">
        <f t="shared" si="36"/>
        <v>2802.6813500000003</v>
      </c>
      <c r="O116" s="27">
        <f t="shared" si="40"/>
        <v>-201762.55134999892</v>
      </c>
      <c r="P116" s="27">
        <f t="shared" si="41"/>
        <v>201762.55134999892</v>
      </c>
    </row>
    <row r="117" spans="1:16">
      <c r="A117" s="31">
        <v>40148</v>
      </c>
      <c r="C117" s="6">
        <v>109</v>
      </c>
      <c r="D117" s="29">
        <f t="shared" si="32"/>
        <v>7385</v>
      </c>
      <c r="E117" s="29">
        <f t="shared" si="37"/>
        <v>804965</v>
      </c>
      <c r="F117" s="29">
        <f t="shared" si="33"/>
        <v>-524284</v>
      </c>
      <c r="G117" s="34">
        <f>+Inputs!$D$3</f>
        <v>0.37951000000000001</v>
      </c>
      <c r="I117" s="27">
        <f t="shared" si="38"/>
        <v>1329249</v>
      </c>
      <c r="K117" s="27">
        <f t="shared" si="34"/>
        <v>7385</v>
      </c>
      <c r="L117" s="27">
        <f t="shared" si="39"/>
        <v>804965</v>
      </c>
      <c r="M117" s="27">
        <f t="shared" si="35"/>
        <v>2802.6813500000003</v>
      </c>
      <c r="N117" s="27">
        <f t="shared" si="36"/>
        <v>2802.6813500000003</v>
      </c>
      <c r="O117" s="27">
        <f t="shared" si="40"/>
        <v>-198959.86999999892</v>
      </c>
      <c r="P117" s="27">
        <f t="shared" si="41"/>
        <v>198959.86999999892</v>
      </c>
    </row>
    <row r="118" spans="1:16">
      <c r="A118" s="30">
        <v>40179</v>
      </c>
      <c r="C118" s="6">
        <v>110</v>
      </c>
      <c r="D118" s="29">
        <f t="shared" si="32"/>
        <v>7385</v>
      </c>
      <c r="E118" s="29">
        <f t="shared" si="37"/>
        <v>812350</v>
      </c>
      <c r="F118" s="29">
        <f t="shared" si="33"/>
        <v>-516899</v>
      </c>
      <c r="G118" s="34">
        <f>+Inputs!$D$3</f>
        <v>0.37951000000000001</v>
      </c>
      <c r="I118" s="27">
        <f t="shared" si="38"/>
        <v>1329249</v>
      </c>
      <c r="K118" s="27">
        <f t="shared" si="34"/>
        <v>7385</v>
      </c>
      <c r="L118" s="27">
        <f t="shared" si="39"/>
        <v>812350</v>
      </c>
      <c r="M118" s="27">
        <f t="shared" si="35"/>
        <v>2802.6813500000003</v>
      </c>
      <c r="N118" s="27">
        <f t="shared" si="36"/>
        <v>2802.6813500000003</v>
      </c>
      <c r="O118" s="27">
        <f t="shared" si="40"/>
        <v>-196157.18864999892</v>
      </c>
      <c r="P118" s="27">
        <f t="shared" si="41"/>
        <v>196157.18864999892</v>
      </c>
    </row>
    <row r="119" spans="1:16">
      <c r="A119" s="31">
        <v>40210</v>
      </c>
      <c r="C119" s="6">
        <v>111</v>
      </c>
      <c r="D119" s="29">
        <f t="shared" si="32"/>
        <v>7385</v>
      </c>
      <c r="E119" s="29">
        <f t="shared" si="37"/>
        <v>819735</v>
      </c>
      <c r="F119" s="29">
        <f t="shared" si="33"/>
        <v>-509514</v>
      </c>
      <c r="G119" s="34">
        <f>+Inputs!$D$3</f>
        <v>0.37951000000000001</v>
      </c>
      <c r="I119" s="27">
        <f t="shared" si="38"/>
        <v>1329249</v>
      </c>
      <c r="K119" s="27">
        <f t="shared" si="34"/>
        <v>7385</v>
      </c>
      <c r="L119" s="27">
        <f t="shared" si="39"/>
        <v>819735</v>
      </c>
      <c r="M119" s="27">
        <f t="shared" si="35"/>
        <v>2802.6813500000003</v>
      </c>
      <c r="N119" s="27">
        <f t="shared" si="36"/>
        <v>2802.6813500000003</v>
      </c>
      <c r="O119" s="27">
        <f t="shared" si="40"/>
        <v>-193354.50729999892</v>
      </c>
      <c r="P119" s="27">
        <f t="shared" si="41"/>
        <v>193354.50729999892</v>
      </c>
    </row>
    <row r="120" spans="1:16">
      <c r="A120" s="30">
        <v>40238</v>
      </c>
      <c r="C120" s="6">
        <v>112</v>
      </c>
      <c r="D120" s="29">
        <f t="shared" si="32"/>
        <v>7385</v>
      </c>
      <c r="E120" s="29">
        <f t="shared" si="37"/>
        <v>827120</v>
      </c>
      <c r="F120" s="29">
        <f t="shared" si="33"/>
        <v>-502129</v>
      </c>
      <c r="G120" s="34">
        <f>+Inputs!$D$3</f>
        <v>0.37951000000000001</v>
      </c>
      <c r="I120" s="27">
        <f t="shared" si="38"/>
        <v>1329249</v>
      </c>
      <c r="K120" s="27">
        <f t="shared" si="34"/>
        <v>7385</v>
      </c>
      <c r="L120" s="27">
        <f t="shared" si="39"/>
        <v>827120</v>
      </c>
      <c r="M120" s="27">
        <f t="shared" si="35"/>
        <v>2802.6813500000003</v>
      </c>
      <c r="N120" s="27">
        <f t="shared" si="36"/>
        <v>2802.6813500000003</v>
      </c>
      <c r="O120" s="27">
        <f t="shared" si="40"/>
        <v>-190551.82594999892</v>
      </c>
      <c r="P120" s="27">
        <f t="shared" si="41"/>
        <v>190551.82594999892</v>
      </c>
    </row>
    <row r="121" spans="1:16">
      <c r="A121" s="31">
        <v>40269</v>
      </c>
      <c r="C121" s="6">
        <v>113</v>
      </c>
      <c r="D121" s="29">
        <f t="shared" si="32"/>
        <v>7385</v>
      </c>
      <c r="E121" s="29">
        <f t="shared" si="37"/>
        <v>834505</v>
      </c>
      <c r="F121" s="29">
        <f t="shared" si="33"/>
        <v>-494744</v>
      </c>
      <c r="G121" s="34">
        <f>+Inputs!$D$3</f>
        <v>0.37951000000000001</v>
      </c>
      <c r="I121" s="27">
        <f t="shared" si="38"/>
        <v>1329249</v>
      </c>
      <c r="K121" s="27">
        <f t="shared" si="34"/>
        <v>7385</v>
      </c>
      <c r="L121" s="27">
        <f t="shared" si="39"/>
        <v>834505</v>
      </c>
      <c r="M121" s="27">
        <f t="shared" si="35"/>
        <v>2802.6813500000003</v>
      </c>
      <c r="N121" s="27">
        <f t="shared" si="36"/>
        <v>2802.6813500000003</v>
      </c>
      <c r="O121" s="27">
        <f t="shared" si="40"/>
        <v>-187749.14459999892</v>
      </c>
      <c r="P121" s="27">
        <f t="shared" si="41"/>
        <v>187749.14459999892</v>
      </c>
    </row>
    <row r="122" spans="1:16">
      <c r="A122" s="30">
        <v>40299</v>
      </c>
      <c r="C122" s="6">
        <v>114</v>
      </c>
      <c r="D122" s="29">
        <f t="shared" si="32"/>
        <v>7385</v>
      </c>
      <c r="E122" s="29">
        <f t="shared" si="37"/>
        <v>841890</v>
      </c>
      <c r="F122" s="29">
        <f t="shared" si="33"/>
        <v>-487359</v>
      </c>
      <c r="G122" s="34">
        <f>+Inputs!$D$3</f>
        <v>0.37951000000000001</v>
      </c>
      <c r="I122" s="27">
        <f t="shared" si="38"/>
        <v>1329249</v>
      </c>
      <c r="K122" s="27">
        <f t="shared" si="34"/>
        <v>7385</v>
      </c>
      <c r="L122" s="27">
        <f t="shared" si="39"/>
        <v>841890</v>
      </c>
      <c r="M122" s="27">
        <f t="shared" si="35"/>
        <v>2802.6813500000003</v>
      </c>
      <c r="N122" s="27">
        <f t="shared" si="36"/>
        <v>2802.6813500000003</v>
      </c>
      <c r="O122" s="27">
        <f t="shared" si="40"/>
        <v>-184946.46324999892</v>
      </c>
      <c r="P122" s="27">
        <f t="shared" si="41"/>
        <v>184946.46324999892</v>
      </c>
    </row>
    <row r="123" spans="1:16">
      <c r="A123" s="31">
        <v>40330</v>
      </c>
      <c r="C123" s="6">
        <v>115</v>
      </c>
      <c r="D123" s="29">
        <f t="shared" si="32"/>
        <v>7385</v>
      </c>
      <c r="E123" s="29">
        <f t="shared" si="37"/>
        <v>849275</v>
      </c>
      <c r="F123" s="29">
        <f t="shared" si="33"/>
        <v>-479974</v>
      </c>
      <c r="G123" s="34">
        <f>+Inputs!$D$3</f>
        <v>0.37951000000000001</v>
      </c>
      <c r="I123" s="27">
        <f t="shared" si="38"/>
        <v>1329249</v>
      </c>
      <c r="K123" s="27">
        <f t="shared" si="34"/>
        <v>7385</v>
      </c>
      <c r="L123" s="27">
        <f t="shared" si="39"/>
        <v>849275</v>
      </c>
      <c r="M123" s="27">
        <f t="shared" si="35"/>
        <v>2802.6813500000003</v>
      </c>
      <c r="N123" s="27">
        <f t="shared" si="36"/>
        <v>2802.6813500000003</v>
      </c>
      <c r="O123" s="27">
        <f t="shared" si="40"/>
        <v>-182143.78189999892</v>
      </c>
      <c r="P123" s="27">
        <f t="shared" si="41"/>
        <v>182143.78189999892</v>
      </c>
    </row>
    <row r="124" spans="1:16">
      <c r="A124" s="30">
        <v>40360</v>
      </c>
      <c r="C124" s="6">
        <v>116</v>
      </c>
      <c r="D124" s="29">
        <f t="shared" si="32"/>
        <v>7385</v>
      </c>
      <c r="E124" s="29">
        <f t="shared" si="37"/>
        <v>856660</v>
      </c>
      <c r="F124" s="29">
        <f t="shared" si="33"/>
        <v>-472589</v>
      </c>
      <c r="G124" s="34">
        <f>+Inputs!$D$3</f>
        <v>0.37951000000000001</v>
      </c>
      <c r="I124" s="27">
        <f t="shared" si="38"/>
        <v>1329249</v>
      </c>
      <c r="K124" s="27">
        <f t="shared" si="34"/>
        <v>7385</v>
      </c>
      <c r="L124" s="27">
        <f t="shared" si="39"/>
        <v>856660</v>
      </c>
      <c r="M124" s="27">
        <f t="shared" si="35"/>
        <v>2802.6813500000003</v>
      </c>
      <c r="N124" s="27">
        <f t="shared" si="36"/>
        <v>2802.6813500000003</v>
      </c>
      <c r="O124" s="27">
        <f t="shared" si="40"/>
        <v>-179341.10054999893</v>
      </c>
      <c r="P124" s="27">
        <f t="shared" si="41"/>
        <v>179341.10054999893</v>
      </c>
    </row>
    <row r="125" spans="1:16">
      <c r="A125" s="31">
        <v>40391</v>
      </c>
      <c r="C125" s="6">
        <v>117</v>
      </c>
      <c r="D125" s="29">
        <f t="shared" si="32"/>
        <v>7385</v>
      </c>
      <c r="E125" s="29">
        <f t="shared" si="37"/>
        <v>864045</v>
      </c>
      <c r="F125" s="29">
        <f t="shared" si="33"/>
        <v>-465204</v>
      </c>
      <c r="G125" s="34">
        <f>+Inputs!$D$3</f>
        <v>0.37951000000000001</v>
      </c>
      <c r="I125" s="27">
        <f t="shared" si="38"/>
        <v>1329249</v>
      </c>
      <c r="K125" s="27">
        <f t="shared" si="34"/>
        <v>7385</v>
      </c>
      <c r="L125" s="27">
        <f t="shared" si="39"/>
        <v>864045</v>
      </c>
      <c r="M125" s="27">
        <f t="shared" si="35"/>
        <v>2802.6813500000003</v>
      </c>
      <c r="N125" s="27">
        <f t="shared" si="36"/>
        <v>2802.6813500000003</v>
      </c>
      <c r="O125" s="27">
        <f t="shared" si="40"/>
        <v>-176538.41919999893</v>
      </c>
      <c r="P125" s="27">
        <f t="shared" si="41"/>
        <v>176538.41919999893</v>
      </c>
    </row>
    <row r="126" spans="1:16">
      <c r="A126" s="30">
        <v>40422</v>
      </c>
      <c r="C126" s="6">
        <v>118</v>
      </c>
      <c r="D126" s="29">
        <f t="shared" si="32"/>
        <v>7385</v>
      </c>
      <c r="E126" s="29">
        <f t="shared" si="37"/>
        <v>871430</v>
      </c>
      <c r="F126" s="29">
        <f t="shared" si="33"/>
        <v>-457819</v>
      </c>
      <c r="G126" s="34">
        <f>+Inputs!$D$3</f>
        <v>0.37951000000000001</v>
      </c>
      <c r="I126" s="27">
        <f t="shared" si="38"/>
        <v>1329249</v>
      </c>
      <c r="K126" s="27">
        <f t="shared" si="34"/>
        <v>7385</v>
      </c>
      <c r="L126" s="27">
        <f t="shared" si="39"/>
        <v>871430</v>
      </c>
      <c r="M126" s="27">
        <f t="shared" si="35"/>
        <v>2802.6813500000003</v>
      </c>
      <c r="N126" s="27">
        <f t="shared" si="36"/>
        <v>2802.6813500000003</v>
      </c>
      <c r="O126" s="27">
        <f t="shared" si="40"/>
        <v>-173735.73784999893</v>
      </c>
      <c r="P126" s="27">
        <f t="shared" si="41"/>
        <v>173735.73784999893</v>
      </c>
    </row>
    <row r="127" spans="1:16">
      <c r="A127" s="31">
        <v>40452</v>
      </c>
      <c r="C127" s="6">
        <v>119</v>
      </c>
      <c r="D127" s="29">
        <f t="shared" si="32"/>
        <v>7385</v>
      </c>
      <c r="E127" s="29">
        <f t="shared" si="37"/>
        <v>878815</v>
      </c>
      <c r="F127" s="29">
        <f t="shared" si="33"/>
        <v>-450434</v>
      </c>
      <c r="G127" s="34">
        <f>+Inputs!$D$3</f>
        <v>0.37951000000000001</v>
      </c>
      <c r="I127" s="27">
        <f t="shared" si="38"/>
        <v>1329249</v>
      </c>
      <c r="K127" s="27">
        <f t="shared" si="34"/>
        <v>7385</v>
      </c>
      <c r="L127" s="27">
        <f t="shared" si="39"/>
        <v>878815</v>
      </c>
      <c r="M127" s="27">
        <f t="shared" si="35"/>
        <v>2802.6813500000003</v>
      </c>
      <c r="N127" s="27">
        <f t="shared" si="36"/>
        <v>2802.6813500000003</v>
      </c>
      <c r="O127" s="27">
        <f t="shared" si="40"/>
        <v>-170933.05649999893</v>
      </c>
      <c r="P127" s="27">
        <f t="shared" si="41"/>
        <v>170933.05649999893</v>
      </c>
    </row>
    <row r="128" spans="1:16">
      <c r="A128" s="30">
        <v>40483</v>
      </c>
      <c r="C128" s="6">
        <v>120</v>
      </c>
      <c r="D128" s="29">
        <f t="shared" si="32"/>
        <v>7385</v>
      </c>
      <c r="E128" s="29">
        <f t="shared" si="37"/>
        <v>886200</v>
      </c>
      <c r="F128" s="29">
        <f t="shared" si="33"/>
        <v>-443049</v>
      </c>
      <c r="G128" s="34">
        <f>+Inputs!$D$3</f>
        <v>0.37951000000000001</v>
      </c>
      <c r="I128" s="27">
        <f t="shared" si="38"/>
        <v>1329249</v>
      </c>
      <c r="K128" s="27">
        <f t="shared" si="34"/>
        <v>7385</v>
      </c>
      <c r="L128" s="27">
        <f t="shared" si="39"/>
        <v>886200</v>
      </c>
      <c r="M128" s="27">
        <f t="shared" si="35"/>
        <v>2802.6813500000003</v>
      </c>
      <c r="N128" s="27">
        <f t="shared" si="36"/>
        <v>2802.6813500000003</v>
      </c>
      <c r="O128" s="27">
        <f t="shared" si="40"/>
        <v>-168130.37514999893</v>
      </c>
      <c r="P128" s="27">
        <f t="shared" si="41"/>
        <v>168130.37514999893</v>
      </c>
    </row>
    <row r="129" spans="1:16">
      <c r="A129" s="31">
        <v>40513</v>
      </c>
      <c r="C129" s="6">
        <v>121</v>
      </c>
      <c r="D129" s="29">
        <f t="shared" si="32"/>
        <v>7385</v>
      </c>
      <c r="E129" s="29">
        <f t="shared" si="37"/>
        <v>893585</v>
      </c>
      <c r="F129" s="29">
        <f t="shared" si="33"/>
        <v>-435664</v>
      </c>
      <c r="G129" s="34">
        <f>+Inputs!$D$3</f>
        <v>0.37951000000000001</v>
      </c>
      <c r="I129" s="27">
        <f t="shared" si="38"/>
        <v>1329249</v>
      </c>
      <c r="K129" s="27">
        <f t="shared" si="34"/>
        <v>7385</v>
      </c>
      <c r="L129" s="27">
        <f t="shared" si="39"/>
        <v>893585</v>
      </c>
      <c r="M129" s="27">
        <f t="shared" si="35"/>
        <v>2802.6813500000003</v>
      </c>
      <c r="N129" s="27">
        <f t="shared" si="36"/>
        <v>2802.6813500000003</v>
      </c>
      <c r="O129" s="27">
        <f t="shared" si="40"/>
        <v>-165327.69379999893</v>
      </c>
      <c r="P129" s="27">
        <f t="shared" si="41"/>
        <v>165327.69379999893</v>
      </c>
    </row>
    <row r="130" spans="1:16">
      <c r="A130" s="30">
        <v>40544</v>
      </c>
      <c r="C130" s="6">
        <v>122</v>
      </c>
      <c r="D130" s="29">
        <f t="shared" si="32"/>
        <v>7385</v>
      </c>
      <c r="E130" s="29">
        <f t="shared" si="37"/>
        <v>900970</v>
      </c>
      <c r="F130" s="29">
        <f t="shared" si="33"/>
        <v>-428279</v>
      </c>
      <c r="G130" s="34">
        <f>+Inputs!$D$3</f>
        <v>0.37951000000000001</v>
      </c>
      <c r="I130" s="27">
        <f t="shared" si="38"/>
        <v>1329249</v>
      </c>
      <c r="K130" s="27">
        <f t="shared" si="34"/>
        <v>7385</v>
      </c>
      <c r="L130" s="27">
        <f t="shared" si="39"/>
        <v>900970</v>
      </c>
      <c r="M130" s="27">
        <f t="shared" si="35"/>
        <v>2802.6813500000003</v>
      </c>
      <c r="N130" s="27">
        <f t="shared" si="36"/>
        <v>2802.6813500000003</v>
      </c>
      <c r="O130" s="27">
        <f t="shared" si="40"/>
        <v>-162525.01244999893</v>
      </c>
      <c r="P130" s="27">
        <f t="shared" si="41"/>
        <v>162525.01244999893</v>
      </c>
    </row>
    <row r="131" spans="1:16">
      <c r="A131" s="31">
        <v>40575</v>
      </c>
      <c r="C131" s="6">
        <v>123</v>
      </c>
      <c r="D131" s="29">
        <f t="shared" si="32"/>
        <v>7385</v>
      </c>
      <c r="E131" s="29">
        <f t="shared" si="37"/>
        <v>908355</v>
      </c>
      <c r="F131" s="29">
        <f t="shared" si="33"/>
        <v>-420894</v>
      </c>
      <c r="G131" s="34">
        <f>+Inputs!$D$3</f>
        <v>0.37951000000000001</v>
      </c>
      <c r="I131" s="27">
        <f t="shared" si="38"/>
        <v>1329249</v>
      </c>
      <c r="K131" s="27">
        <f t="shared" si="34"/>
        <v>7385</v>
      </c>
      <c r="L131" s="27">
        <f t="shared" si="39"/>
        <v>908355</v>
      </c>
      <c r="M131" s="27">
        <f t="shared" si="35"/>
        <v>2802.6813500000003</v>
      </c>
      <c r="N131" s="27">
        <f t="shared" si="36"/>
        <v>2802.6813500000003</v>
      </c>
      <c r="O131" s="27">
        <f t="shared" si="40"/>
        <v>-159722.33109999893</v>
      </c>
      <c r="P131" s="27">
        <f t="shared" si="41"/>
        <v>159722.33109999893</v>
      </c>
    </row>
    <row r="132" spans="1:16">
      <c r="A132" s="30">
        <v>40603</v>
      </c>
      <c r="C132" s="6">
        <v>124</v>
      </c>
      <c r="D132" s="29">
        <f t="shared" si="32"/>
        <v>7385</v>
      </c>
      <c r="E132" s="29">
        <f t="shared" si="37"/>
        <v>915740</v>
      </c>
      <c r="F132" s="29">
        <f t="shared" si="33"/>
        <v>-413509</v>
      </c>
      <c r="G132" s="34">
        <f>+Inputs!$D$3</f>
        <v>0.37951000000000001</v>
      </c>
      <c r="I132" s="27">
        <f t="shared" si="38"/>
        <v>1329249</v>
      </c>
      <c r="K132" s="27">
        <f t="shared" si="34"/>
        <v>7385</v>
      </c>
      <c r="L132" s="27">
        <f t="shared" si="39"/>
        <v>915740</v>
      </c>
      <c r="M132" s="27">
        <f t="shared" si="35"/>
        <v>2802.6813500000003</v>
      </c>
      <c r="N132" s="27">
        <f t="shared" si="36"/>
        <v>2802.6813500000003</v>
      </c>
      <c r="O132" s="27">
        <f t="shared" si="40"/>
        <v>-156919.64974999893</v>
      </c>
      <c r="P132" s="27">
        <f t="shared" si="41"/>
        <v>156919.64974999893</v>
      </c>
    </row>
    <row r="133" spans="1:16">
      <c r="A133" s="31">
        <v>40634</v>
      </c>
      <c r="C133" s="6">
        <v>125</v>
      </c>
      <c r="D133" s="29">
        <f t="shared" si="32"/>
        <v>7385</v>
      </c>
      <c r="E133" s="29">
        <f t="shared" si="37"/>
        <v>923125</v>
      </c>
      <c r="F133" s="29">
        <f t="shared" si="33"/>
        <v>-406124</v>
      </c>
      <c r="G133" s="34">
        <f>+Inputs!$D$3</f>
        <v>0.37951000000000001</v>
      </c>
      <c r="I133" s="27">
        <f t="shared" si="38"/>
        <v>1329249</v>
      </c>
      <c r="K133" s="27">
        <f t="shared" si="34"/>
        <v>7385</v>
      </c>
      <c r="L133" s="27">
        <f t="shared" si="39"/>
        <v>923125</v>
      </c>
      <c r="M133" s="27">
        <f t="shared" si="35"/>
        <v>2802.6813500000003</v>
      </c>
      <c r="N133" s="27">
        <f t="shared" si="36"/>
        <v>2802.6813500000003</v>
      </c>
      <c r="O133" s="27">
        <f t="shared" si="40"/>
        <v>-154116.96839999894</v>
      </c>
      <c r="P133" s="27">
        <f t="shared" si="41"/>
        <v>154116.96839999894</v>
      </c>
    </row>
    <row r="134" spans="1:16">
      <c r="A134" s="30">
        <v>40664</v>
      </c>
      <c r="C134" s="6">
        <v>126</v>
      </c>
      <c r="D134" s="29">
        <f t="shared" si="32"/>
        <v>7385</v>
      </c>
      <c r="E134" s="29">
        <f t="shared" si="37"/>
        <v>930510</v>
      </c>
      <c r="F134" s="29">
        <f t="shared" si="33"/>
        <v>-398739</v>
      </c>
      <c r="G134" s="34">
        <f>+Inputs!$D$3</f>
        <v>0.37951000000000001</v>
      </c>
      <c r="I134" s="27">
        <f t="shared" si="38"/>
        <v>1329249</v>
      </c>
      <c r="K134" s="27">
        <f t="shared" si="34"/>
        <v>7385</v>
      </c>
      <c r="L134" s="27">
        <f t="shared" si="39"/>
        <v>930510</v>
      </c>
      <c r="M134" s="27">
        <f t="shared" si="35"/>
        <v>2802.6813500000003</v>
      </c>
      <c r="N134" s="27">
        <f t="shared" si="36"/>
        <v>2802.6813500000003</v>
      </c>
      <c r="O134" s="27">
        <f t="shared" si="40"/>
        <v>-151314.28704999894</v>
      </c>
      <c r="P134" s="27">
        <f t="shared" si="41"/>
        <v>151314.28704999894</v>
      </c>
    </row>
    <row r="135" spans="1:16">
      <c r="A135" s="31">
        <v>40695</v>
      </c>
      <c r="C135" s="6">
        <v>127</v>
      </c>
      <c r="D135" s="29">
        <f t="shared" si="32"/>
        <v>7385</v>
      </c>
      <c r="E135" s="29">
        <f t="shared" si="37"/>
        <v>937895</v>
      </c>
      <c r="F135" s="29">
        <f t="shared" si="33"/>
        <v>-391354</v>
      </c>
      <c r="G135" s="34">
        <f>+Inputs!$D$3</f>
        <v>0.37951000000000001</v>
      </c>
      <c r="I135" s="27">
        <f t="shared" si="38"/>
        <v>1329249</v>
      </c>
      <c r="K135" s="27">
        <f t="shared" si="34"/>
        <v>7385</v>
      </c>
      <c r="L135" s="27">
        <f t="shared" si="39"/>
        <v>937895</v>
      </c>
      <c r="M135" s="27">
        <f t="shared" si="35"/>
        <v>2802.6813500000003</v>
      </c>
      <c r="N135" s="27">
        <f t="shared" si="36"/>
        <v>2802.6813500000003</v>
      </c>
      <c r="O135" s="27">
        <f t="shared" si="40"/>
        <v>-148511.60569999894</v>
      </c>
      <c r="P135" s="27">
        <f t="shared" si="41"/>
        <v>148511.60569999894</v>
      </c>
    </row>
    <row r="136" spans="1:16">
      <c r="A136" s="30">
        <v>40725</v>
      </c>
      <c r="C136" s="6">
        <v>128</v>
      </c>
      <c r="D136" s="29">
        <f t="shared" si="32"/>
        <v>7385</v>
      </c>
      <c r="E136" s="29">
        <f t="shared" si="37"/>
        <v>945280</v>
      </c>
      <c r="F136" s="29">
        <f t="shared" si="33"/>
        <v>-383969</v>
      </c>
      <c r="G136" s="34">
        <f>+Inputs!$D$3</f>
        <v>0.37951000000000001</v>
      </c>
      <c r="I136" s="27">
        <f t="shared" si="38"/>
        <v>1329249</v>
      </c>
      <c r="K136" s="27">
        <f t="shared" si="34"/>
        <v>7385</v>
      </c>
      <c r="L136" s="27">
        <f t="shared" si="39"/>
        <v>945280</v>
      </c>
      <c r="M136" s="27">
        <f t="shared" si="35"/>
        <v>2802.6813500000003</v>
      </c>
      <c r="N136" s="27">
        <f t="shared" si="36"/>
        <v>2802.6813500000003</v>
      </c>
      <c r="O136" s="27">
        <f t="shared" si="40"/>
        <v>-145708.92434999894</v>
      </c>
      <c r="P136" s="27">
        <f t="shared" si="41"/>
        <v>145708.92434999894</v>
      </c>
    </row>
    <row r="137" spans="1:16">
      <c r="A137" s="31">
        <v>40756</v>
      </c>
      <c r="C137" s="6">
        <v>129</v>
      </c>
      <c r="D137" s="29">
        <f t="shared" ref="D137:D168" si="42">ROUND(-(+$B$9/180)*1,0)</f>
        <v>7385</v>
      </c>
      <c r="E137" s="29">
        <f t="shared" si="37"/>
        <v>952665</v>
      </c>
      <c r="F137" s="29">
        <f t="shared" ref="F137:F168" si="43">$B$9+E137</f>
        <v>-376584</v>
      </c>
      <c r="G137" s="34">
        <f>+Inputs!$D$3</f>
        <v>0.37951000000000001</v>
      </c>
      <c r="I137" s="27">
        <f t="shared" si="38"/>
        <v>1329249</v>
      </c>
      <c r="K137" s="27">
        <f t="shared" ref="K137:K168" si="44">D137</f>
        <v>7385</v>
      </c>
      <c r="L137" s="27">
        <f t="shared" si="39"/>
        <v>952665</v>
      </c>
      <c r="M137" s="27">
        <f t="shared" ref="M137:M168" si="45">K137*G137</f>
        <v>2802.6813500000003</v>
      </c>
      <c r="N137" s="27">
        <f t="shared" ref="N137:N168" si="46">M137-J137</f>
        <v>2802.6813500000003</v>
      </c>
      <c r="O137" s="27">
        <f t="shared" si="40"/>
        <v>-142906.24299999894</v>
      </c>
      <c r="P137" s="27">
        <f t="shared" si="41"/>
        <v>142906.24299999894</v>
      </c>
    </row>
    <row r="138" spans="1:16">
      <c r="A138" s="30">
        <v>40787</v>
      </c>
      <c r="C138" s="6">
        <v>130</v>
      </c>
      <c r="D138" s="29">
        <f t="shared" si="42"/>
        <v>7385</v>
      </c>
      <c r="E138" s="29">
        <f t="shared" ref="E138:E169" si="47">+E137+D138</f>
        <v>960050</v>
      </c>
      <c r="F138" s="29">
        <f t="shared" si="43"/>
        <v>-369199</v>
      </c>
      <c r="G138" s="34">
        <f>+Inputs!$D$3</f>
        <v>0.37951000000000001</v>
      </c>
      <c r="I138" s="27">
        <f t="shared" ref="I138:I169" si="48">+I137+H138</f>
        <v>1329249</v>
      </c>
      <c r="K138" s="27">
        <f t="shared" si="44"/>
        <v>7385</v>
      </c>
      <c r="L138" s="27">
        <f t="shared" ref="L138:L169" si="49">+L137+K138</f>
        <v>960050</v>
      </c>
      <c r="M138" s="27">
        <f t="shared" si="45"/>
        <v>2802.6813500000003</v>
      </c>
      <c r="N138" s="27">
        <f t="shared" si="46"/>
        <v>2802.6813500000003</v>
      </c>
      <c r="O138" s="27">
        <f t="shared" ref="O138:O169" si="50">+O137+N138</f>
        <v>-140103.56164999894</v>
      </c>
      <c r="P138" s="27">
        <f t="shared" ref="P138:P169" si="51">P137-N138</f>
        <v>140103.56164999894</v>
      </c>
    </row>
    <row r="139" spans="1:16">
      <c r="A139" s="31">
        <v>40817</v>
      </c>
      <c r="C139" s="6">
        <v>131</v>
      </c>
      <c r="D139" s="29">
        <f t="shared" si="42"/>
        <v>7385</v>
      </c>
      <c r="E139" s="29">
        <f t="shared" si="47"/>
        <v>967435</v>
      </c>
      <c r="F139" s="29">
        <f t="shared" si="43"/>
        <v>-361814</v>
      </c>
      <c r="G139" s="34">
        <f>+Inputs!$D$3</f>
        <v>0.37951000000000001</v>
      </c>
      <c r="I139" s="27">
        <f t="shared" si="48"/>
        <v>1329249</v>
      </c>
      <c r="K139" s="27">
        <f t="shared" si="44"/>
        <v>7385</v>
      </c>
      <c r="L139" s="27">
        <f t="shared" si="49"/>
        <v>967435</v>
      </c>
      <c r="M139" s="27">
        <f t="shared" si="45"/>
        <v>2802.6813500000003</v>
      </c>
      <c r="N139" s="27">
        <f t="shared" si="46"/>
        <v>2802.6813500000003</v>
      </c>
      <c r="O139" s="27">
        <f t="shared" si="50"/>
        <v>-137300.88029999894</v>
      </c>
      <c r="P139" s="27">
        <f t="shared" si="51"/>
        <v>137300.88029999894</v>
      </c>
    </row>
    <row r="140" spans="1:16">
      <c r="A140" s="30">
        <v>40848</v>
      </c>
      <c r="C140" s="6">
        <v>132</v>
      </c>
      <c r="D140" s="29">
        <f t="shared" si="42"/>
        <v>7385</v>
      </c>
      <c r="E140" s="29">
        <f t="shared" si="47"/>
        <v>974820</v>
      </c>
      <c r="F140" s="29">
        <f t="shared" si="43"/>
        <v>-354429</v>
      </c>
      <c r="G140" s="34">
        <f>+Inputs!$D$3</f>
        <v>0.37951000000000001</v>
      </c>
      <c r="I140" s="27">
        <f t="shared" si="48"/>
        <v>1329249</v>
      </c>
      <c r="K140" s="27">
        <f t="shared" si="44"/>
        <v>7385</v>
      </c>
      <c r="L140" s="27">
        <f t="shared" si="49"/>
        <v>974820</v>
      </c>
      <c r="M140" s="27">
        <f t="shared" si="45"/>
        <v>2802.6813500000003</v>
      </c>
      <c r="N140" s="27">
        <f t="shared" si="46"/>
        <v>2802.6813500000003</v>
      </c>
      <c r="O140" s="27">
        <f t="shared" si="50"/>
        <v>-134498.19894999894</v>
      </c>
      <c r="P140" s="27">
        <f t="shared" si="51"/>
        <v>134498.19894999894</v>
      </c>
    </row>
    <row r="141" spans="1:16">
      <c r="A141" s="31">
        <v>40878</v>
      </c>
      <c r="C141" s="6">
        <v>133</v>
      </c>
      <c r="D141" s="29">
        <f t="shared" si="42"/>
        <v>7385</v>
      </c>
      <c r="E141" s="29">
        <f t="shared" si="47"/>
        <v>982205</v>
      </c>
      <c r="F141" s="29">
        <f t="shared" si="43"/>
        <v>-347044</v>
      </c>
      <c r="G141" s="34">
        <f>+Inputs!$D$3</f>
        <v>0.37951000000000001</v>
      </c>
      <c r="I141" s="27">
        <f t="shared" si="48"/>
        <v>1329249</v>
      </c>
      <c r="K141" s="27">
        <f t="shared" si="44"/>
        <v>7385</v>
      </c>
      <c r="L141" s="27">
        <f t="shared" si="49"/>
        <v>982205</v>
      </c>
      <c r="M141" s="27">
        <f t="shared" si="45"/>
        <v>2802.6813500000003</v>
      </c>
      <c r="N141" s="27">
        <f t="shared" si="46"/>
        <v>2802.6813500000003</v>
      </c>
      <c r="O141" s="27">
        <f t="shared" si="50"/>
        <v>-131695.51759999894</v>
      </c>
      <c r="P141" s="27">
        <f t="shared" si="51"/>
        <v>131695.51759999894</v>
      </c>
    </row>
    <row r="142" spans="1:16">
      <c r="A142" s="30">
        <v>40909</v>
      </c>
      <c r="C142" s="6">
        <v>134</v>
      </c>
      <c r="D142" s="29">
        <f t="shared" si="42"/>
        <v>7385</v>
      </c>
      <c r="E142" s="29">
        <f t="shared" si="47"/>
        <v>989590</v>
      </c>
      <c r="F142" s="29">
        <f t="shared" si="43"/>
        <v>-339659</v>
      </c>
      <c r="G142" s="34">
        <f>+Inputs!$D$3</f>
        <v>0.37951000000000001</v>
      </c>
      <c r="I142" s="27">
        <f t="shared" si="48"/>
        <v>1329249</v>
      </c>
      <c r="K142" s="27">
        <f t="shared" si="44"/>
        <v>7385</v>
      </c>
      <c r="L142" s="27">
        <f t="shared" si="49"/>
        <v>989590</v>
      </c>
      <c r="M142" s="27">
        <f t="shared" si="45"/>
        <v>2802.6813500000003</v>
      </c>
      <c r="N142" s="27">
        <f t="shared" si="46"/>
        <v>2802.6813500000003</v>
      </c>
      <c r="O142" s="27">
        <f t="shared" si="50"/>
        <v>-128892.83624999895</v>
      </c>
      <c r="P142" s="27">
        <f t="shared" si="51"/>
        <v>128892.83624999895</v>
      </c>
    </row>
    <row r="143" spans="1:16">
      <c r="A143" s="31">
        <v>40940</v>
      </c>
      <c r="C143" s="6">
        <v>135</v>
      </c>
      <c r="D143" s="29">
        <f t="shared" si="42"/>
        <v>7385</v>
      </c>
      <c r="E143" s="29">
        <f t="shared" si="47"/>
        <v>996975</v>
      </c>
      <c r="F143" s="29">
        <f t="shared" si="43"/>
        <v>-332274</v>
      </c>
      <c r="G143" s="34">
        <f>+Inputs!$D$3</f>
        <v>0.37951000000000001</v>
      </c>
      <c r="I143" s="27">
        <f t="shared" si="48"/>
        <v>1329249</v>
      </c>
      <c r="K143" s="27">
        <f t="shared" si="44"/>
        <v>7385</v>
      </c>
      <c r="L143" s="27">
        <f t="shared" si="49"/>
        <v>996975</v>
      </c>
      <c r="M143" s="27">
        <f t="shared" si="45"/>
        <v>2802.6813500000003</v>
      </c>
      <c r="N143" s="27">
        <f t="shared" si="46"/>
        <v>2802.6813500000003</v>
      </c>
      <c r="O143" s="27">
        <f t="shared" si="50"/>
        <v>-126090.15489999895</v>
      </c>
      <c r="P143" s="27">
        <f t="shared" si="51"/>
        <v>126090.15489999895</v>
      </c>
    </row>
    <row r="144" spans="1:16">
      <c r="A144" s="30">
        <v>40969</v>
      </c>
      <c r="C144" s="6">
        <v>136</v>
      </c>
      <c r="D144" s="29">
        <f t="shared" si="42"/>
        <v>7385</v>
      </c>
      <c r="E144" s="29">
        <f t="shared" si="47"/>
        <v>1004360</v>
      </c>
      <c r="F144" s="29">
        <f t="shared" si="43"/>
        <v>-324889</v>
      </c>
      <c r="G144" s="34">
        <f>+Inputs!$D$3</f>
        <v>0.37951000000000001</v>
      </c>
      <c r="I144" s="27">
        <f t="shared" si="48"/>
        <v>1329249</v>
      </c>
      <c r="K144" s="27">
        <f t="shared" si="44"/>
        <v>7385</v>
      </c>
      <c r="L144" s="27">
        <f t="shared" si="49"/>
        <v>1004360</v>
      </c>
      <c r="M144" s="27">
        <f t="shared" si="45"/>
        <v>2802.6813500000003</v>
      </c>
      <c r="N144" s="27">
        <f t="shared" si="46"/>
        <v>2802.6813500000003</v>
      </c>
      <c r="O144" s="27">
        <f t="shared" si="50"/>
        <v>-123287.47354999895</v>
      </c>
      <c r="P144" s="27">
        <f t="shared" si="51"/>
        <v>123287.47354999895</v>
      </c>
    </row>
    <row r="145" spans="1:16">
      <c r="A145" s="31">
        <v>41000</v>
      </c>
      <c r="C145" s="6">
        <v>137</v>
      </c>
      <c r="D145" s="29">
        <f t="shared" si="42"/>
        <v>7385</v>
      </c>
      <c r="E145" s="29">
        <f t="shared" si="47"/>
        <v>1011745</v>
      </c>
      <c r="F145" s="29">
        <f t="shared" si="43"/>
        <v>-317504</v>
      </c>
      <c r="G145" s="34">
        <f>+Inputs!$D$3</f>
        <v>0.37951000000000001</v>
      </c>
      <c r="I145" s="27">
        <f t="shared" si="48"/>
        <v>1329249</v>
      </c>
      <c r="K145" s="27">
        <f t="shared" si="44"/>
        <v>7385</v>
      </c>
      <c r="L145" s="27">
        <f t="shared" si="49"/>
        <v>1011745</v>
      </c>
      <c r="M145" s="27">
        <f t="shared" si="45"/>
        <v>2802.6813500000003</v>
      </c>
      <c r="N145" s="27">
        <f t="shared" si="46"/>
        <v>2802.6813500000003</v>
      </c>
      <c r="O145" s="27">
        <f t="shared" si="50"/>
        <v>-120484.79219999895</v>
      </c>
      <c r="P145" s="27">
        <f t="shared" si="51"/>
        <v>120484.79219999895</v>
      </c>
    </row>
    <row r="146" spans="1:16">
      <c r="A146" s="30">
        <v>41030</v>
      </c>
      <c r="C146" s="6">
        <v>138</v>
      </c>
      <c r="D146" s="29">
        <f t="shared" si="42"/>
        <v>7385</v>
      </c>
      <c r="E146" s="29">
        <f t="shared" si="47"/>
        <v>1019130</v>
      </c>
      <c r="F146" s="29">
        <f t="shared" si="43"/>
        <v>-310119</v>
      </c>
      <c r="G146" s="34">
        <f>+Inputs!$D$3</f>
        <v>0.37951000000000001</v>
      </c>
      <c r="I146" s="27">
        <f t="shared" si="48"/>
        <v>1329249</v>
      </c>
      <c r="K146" s="27">
        <f t="shared" si="44"/>
        <v>7385</v>
      </c>
      <c r="L146" s="27">
        <f t="shared" si="49"/>
        <v>1019130</v>
      </c>
      <c r="M146" s="27">
        <f t="shared" si="45"/>
        <v>2802.6813500000003</v>
      </c>
      <c r="N146" s="27">
        <f t="shared" si="46"/>
        <v>2802.6813500000003</v>
      </c>
      <c r="O146" s="27">
        <f t="shared" si="50"/>
        <v>-117682.11084999895</v>
      </c>
      <c r="P146" s="27">
        <f t="shared" si="51"/>
        <v>117682.11084999895</v>
      </c>
    </row>
    <row r="147" spans="1:16">
      <c r="A147" s="31">
        <v>41061</v>
      </c>
      <c r="C147" s="6">
        <v>139</v>
      </c>
      <c r="D147" s="29">
        <f t="shared" si="42"/>
        <v>7385</v>
      </c>
      <c r="E147" s="29">
        <f t="shared" si="47"/>
        <v>1026515</v>
      </c>
      <c r="F147" s="29">
        <f t="shared" si="43"/>
        <v>-302734</v>
      </c>
      <c r="G147" s="34">
        <f>+Inputs!$D$3</f>
        <v>0.37951000000000001</v>
      </c>
      <c r="I147" s="27">
        <f t="shared" si="48"/>
        <v>1329249</v>
      </c>
      <c r="K147" s="27">
        <f t="shared" si="44"/>
        <v>7385</v>
      </c>
      <c r="L147" s="27">
        <f t="shared" si="49"/>
        <v>1026515</v>
      </c>
      <c r="M147" s="27">
        <f t="shared" si="45"/>
        <v>2802.6813500000003</v>
      </c>
      <c r="N147" s="27">
        <f t="shared" si="46"/>
        <v>2802.6813500000003</v>
      </c>
      <c r="O147" s="27">
        <f t="shared" si="50"/>
        <v>-114879.42949999895</v>
      </c>
      <c r="P147" s="27">
        <f t="shared" si="51"/>
        <v>114879.42949999895</v>
      </c>
    </row>
    <row r="148" spans="1:16">
      <c r="A148" s="30">
        <v>41091</v>
      </c>
      <c r="C148" s="6">
        <v>140</v>
      </c>
      <c r="D148" s="29">
        <f t="shared" si="42"/>
        <v>7385</v>
      </c>
      <c r="E148" s="29">
        <f t="shared" si="47"/>
        <v>1033900</v>
      </c>
      <c r="F148" s="29">
        <f t="shared" si="43"/>
        <v>-295349</v>
      </c>
      <c r="G148" s="34">
        <f>+Inputs!$D$3</f>
        <v>0.37951000000000001</v>
      </c>
      <c r="I148" s="27">
        <f t="shared" si="48"/>
        <v>1329249</v>
      </c>
      <c r="K148" s="27">
        <f t="shared" si="44"/>
        <v>7385</v>
      </c>
      <c r="L148" s="27">
        <f t="shared" si="49"/>
        <v>1033900</v>
      </c>
      <c r="M148" s="27">
        <f t="shared" si="45"/>
        <v>2802.6813500000003</v>
      </c>
      <c r="N148" s="27">
        <f t="shared" si="46"/>
        <v>2802.6813500000003</v>
      </c>
      <c r="O148" s="27">
        <f t="shared" si="50"/>
        <v>-112076.74814999895</v>
      </c>
      <c r="P148" s="27">
        <f t="shared" si="51"/>
        <v>112076.74814999895</v>
      </c>
    </row>
    <row r="149" spans="1:16">
      <c r="A149" s="31">
        <v>41122</v>
      </c>
      <c r="C149" s="6">
        <v>141</v>
      </c>
      <c r="D149" s="29">
        <f t="shared" si="42"/>
        <v>7385</v>
      </c>
      <c r="E149" s="29">
        <f t="shared" si="47"/>
        <v>1041285</v>
      </c>
      <c r="F149" s="29">
        <f t="shared" si="43"/>
        <v>-287964</v>
      </c>
      <c r="G149" s="34">
        <f>+Inputs!$D$3</f>
        <v>0.37951000000000001</v>
      </c>
      <c r="I149" s="27">
        <f t="shared" si="48"/>
        <v>1329249</v>
      </c>
      <c r="K149" s="27">
        <f t="shared" si="44"/>
        <v>7385</v>
      </c>
      <c r="L149" s="27">
        <f t="shared" si="49"/>
        <v>1041285</v>
      </c>
      <c r="M149" s="27">
        <f t="shared" si="45"/>
        <v>2802.6813500000003</v>
      </c>
      <c r="N149" s="27">
        <f t="shared" si="46"/>
        <v>2802.6813500000003</v>
      </c>
      <c r="O149" s="27">
        <f t="shared" si="50"/>
        <v>-109274.06679999895</v>
      </c>
      <c r="P149" s="27">
        <f t="shared" si="51"/>
        <v>109274.06679999895</v>
      </c>
    </row>
    <row r="150" spans="1:16">
      <c r="A150" s="30">
        <v>41153</v>
      </c>
      <c r="C150" s="6">
        <v>142</v>
      </c>
      <c r="D150" s="29">
        <f t="shared" si="42"/>
        <v>7385</v>
      </c>
      <c r="E150" s="29">
        <f t="shared" si="47"/>
        <v>1048670</v>
      </c>
      <c r="F150" s="29">
        <f t="shared" si="43"/>
        <v>-280579</v>
      </c>
      <c r="G150" s="34">
        <f>+Inputs!$D$3</f>
        <v>0.37951000000000001</v>
      </c>
      <c r="I150" s="27">
        <f t="shared" si="48"/>
        <v>1329249</v>
      </c>
      <c r="K150" s="27">
        <f t="shared" si="44"/>
        <v>7385</v>
      </c>
      <c r="L150" s="27">
        <f t="shared" si="49"/>
        <v>1048670</v>
      </c>
      <c r="M150" s="27">
        <f t="shared" si="45"/>
        <v>2802.6813500000003</v>
      </c>
      <c r="N150" s="27">
        <f t="shared" si="46"/>
        <v>2802.6813500000003</v>
      </c>
      <c r="O150" s="27">
        <f t="shared" si="50"/>
        <v>-106471.38544999895</v>
      </c>
      <c r="P150" s="27">
        <f t="shared" si="51"/>
        <v>106471.38544999895</v>
      </c>
    </row>
    <row r="151" spans="1:16">
      <c r="A151" s="31">
        <v>41183</v>
      </c>
      <c r="C151" s="6">
        <v>143</v>
      </c>
      <c r="D151" s="29">
        <f t="shared" si="42"/>
        <v>7385</v>
      </c>
      <c r="E151" s="29">
        <f t="shared" si="47"/>
        <v>1056055</v>
      </c>
      <c r="F151" s="29">
        <f t="shared" si="43"/>
        <v>-273194</v>
      </c>
      <c r="G151" s="34">
        <f>+Inputs!$D$3</f>
        <v>0.37951000000000001</v>
      </c>
      <c r="I151" s="27">
        <f t="shared" si="48"/>
        <v>1329249</v>
      </c>
      <c r="K151" s="27">
        <f t="shared" si="44"/>
        <v>7385</v>
      </c>
      <c r="L151" s="27">
        <f t="shared" si="49"/>
        <v>1056055</v>
      </c>
      <c r="M151" s="27">
        <f t="shared" si="45"/>
        <v>2802.6813500000003</v>
      </c>
      <c r="N151" s="27">
        <f t="shared" si="46"/>
        <v>2802.6813500000003</v>
      </c>
      <c r="O151" s="27">
        <f t="shared" si="50"/>
        <v>-103668.70409999895</v>
      </c>
      <c r="P151" s="27">
        <f t="shared" si="51"/>
        <v>103668.70409999895</v>
      </c>
    </row>
    <row r="152" spans="1:16">
      <c r="A152" s="30">
        <v>41214</v>
      </c>
      <c r="C152" s="6">
        <v>144</v>
      </c>
      <c r="D152" s="29">
        <f t="shared" si="42"/>
        <v>7385</v>
      </c>
      <c r="E152" s="29">
        <f t="shared" si="47"/>
        <v>1063440</v>
      </c>
      <c r="F152" s="29">
        <f t="shared" si="43"/>
        <v>-265809</v>
      </c>
      <c r="G152" s="34">
        <f>+Inputs!$D$3</f>
        <v>0.37951000000000001</v>
      </c>
      <c r="I152" s="27">
        <f t="shared" si="48"/>
        <v>1329249</v>
      </c>
      <c r="K152" s="27">
        <f t="shared" si="44"/>
        <v>7385</v>
      </c>
      <c r="L152" s="27">
        <f t="shared" si="49"/>
        <v>1063440</v>
      </c>
      <c r="M152" s="27">
        <f t="shared" si="45"/>
        <v>2802.6813500000003</v>
      </c>
      <c r="N152" s="27">
        <f t="shared" si="46"/>
        <v>2802.6813500000003</v>
      </c>
      <c r="O152" s="27">
        <f t="shared" si="50"/>
        <v>-100866.02274999896</v>
      </c>
      <c r="P152" s="27">
        <f t="shared" si="51"/>
        <v>100866.02274999896</v>
      </c>
    </row>
    <row r="153" spans="1:16">
      <c r="A153" s="31">
        <v>41244</v>
      </c>
      <c r="C153" s="6">
        <v>145</v>
      </c>
      <c r="D153" s="29">
        <f t="shared" si="42"/>
        <v>7385</v>
      </c>
      <c r="E153" s="29">
        <f t="shared" si="47"/>
        <v>1070825</v>
      </c>
      <c r="F153" s="29">
        <f t="shared" si="43"/>
        <v>-258424</v>
      </c>
      <c r="G153" s="34">
        <f>+Inputs!$D$3</f>
        <v>0.37951000000000001</v>
      </c>
      <c r="I153" s="27">
        <f t="shared" si="48"/>
        <v>1329249</v>
      </c>
      <c r="K153" s="27">
        <f t="shared" si="44"/>
        <v>7385</v>
      </c>
      <c r="L153" s="27">
        <f t="shared" si="49"/>
        <v>1070825</v>
      </c>
      <c r="M153" s="27">
        <f t="shared" si="45"/>
        <v>2802.6813500000003</v>
      </c>
      <c r="N153" s="27">
        <f t="shared" si="46"/>
        <v>2802.6813500000003</v>
      </c>
      <c r="O153" s="27">
        <f t="shared" si="50"/>
        <v>-98063.341399998957</v>
      </c>
      <c r="P153" s="27">
        <f t="shared" si="51"/>
        <v>98063.341399998957</v>
      </c>
    </row>
    <row r="154" spans="1:16">
      <c r="A154" s="30">
        <v>41275</v>
      </c>
      <c r="C154" s="6">
        <v>146</v>
      </c>
      <c r="D154" s="29">
        <f t="shared" si="42"/>
        <v>7385</v>
      </c>
      <c r="E154" s="29">
        <f t="shared" si="47"/>
        <v>1078210</v>
      </c>
      <c r="F154" s="29">
        <f t="shared" si="43"/>
        <v>-251039</v>
      </c>
      <c r="G154" s="34">
        <f>+Inputs!$D$3</f>
        <v>0.37951000000000001</v>
      </c>
      <c r="I154" s="27">
        <f t="shared" si="48"/>
        <v>1329249</v>
      </c>
      <c r="K154" s="27">
        <f t="shared" si="44"/>
        <v>7385</v>
      </c>
      <c r="L154" s="27">
        <f t="shared" si="49"/>
        <v>1078210</v>
      </c>
      <c r="M154" s="27">
        <f t="shared" si="45"/>
        <v>2802.6813500000003</v>
      </c>
      <c r="N154" s="27">
        <f t="shared" si="46"/>
        <v>2802.6813500000003</v>
      </c>
      <c r="O154" s="27">
        <f t="shared" si="50"/>
        <v>-95260.660049998958</v>
      </c>
      <c r="P154" s="27">
        <f t="shared" si="51"/>
        <v>95260.660049998958</v>
      </c>
    </row>
    <row r="155" spans="1:16">
      <c r="A155" s="31">
        <v>41306</v>
      </c>
      <c r="C155" s="6">
        <v>147</v>
      </c>
      <c r="D155" s="29">
        <f t="shared" si="42"/>
        <v>7385</v>
      </c>
      <c r="E155" s="29">
        <f t="shared" si="47"/>
        <v>1085595</v>
      </c>
      <c r="F155" s="29">
        <f t="shared" si="43"/>
        <v>-243654</v>
      </c>
      <c r="G155" s="34">
        <f>+Inputs!$D$3</f>
        <v>0.37951000000000001</v>
      </c>
      <c r="I155" s="27">
        <f t="shared" si="48"/>
        <v>1329249</v>
      </c>
      <c r="K155" s="27">
        <f t="shared" si="44"/>
        <v>7385</v>
      </c>
      <c r="L155" s="27">
        <f t="shared" si="49"/>
        <v>1085595</v>
      </c>
      <c r="M155" s="27">
        <f t="shared" si="45"/>
        <v>2802.6813500000003</v>
      </c>
      <c r="N155" s="27">
        <f t="shared" si="46"/>
        <v>2802.6813500000003</v>
      </c>
      <c r="O155" s="27">
        <f t="shared" si="50"/>
        <v>-92457.978699998959</v>
      </c>
      <c r="P155" s="27">
        <f t="shared" si="51"/>
        <v>92457.978699998959</v>
      </c>
    </row>
    <row r="156" spans="1:16">
      <c r="A156" s="30">
        <v>41334</v>
      </c>
      <c r="C156" s="6">
        <v>148</v>
      </c>
      <c r="D156" s="29">
        <f t="shared" si="42"/>
        <v>7385</v>
      </c>
      <c r="E156" s="29">
        <f t="shared" si="47"/>
        <v>1092980</v>
      </c>
      <c r="F156" s="29">
        <f t="shared" si="43"/>
        <v>-236269</v>
      </c>
      <c r="G156" s="34">
        <f>+Inputs!$D$3</f>
        <v>0.37951000000000001</v>
      </c>
      <c r="I156" s="27">
        <f t="shared" si="48"/>
        <v>1329249</v>
      </c>
      <c r="K156" s="27">
        <f t="shared" si="44"/>
        <v>7385</v>
      </c>
      <c r="L156" s="27">
        <f t="shared" si="49"/>
        <v>1092980</v>
      </c>
      <c r="M156" s="27">
        <f t="shared" si="45"/>
        <v>2802.6813500000003</v>
      </c>
      <c r="N156" s="27">
        <f t="shared" si="46"/>
        <v>2802.6813500000003</v>
      </c>
      <c r="O156" s="27">
        <f t="shared" si="50"/>
        <v>-89655.29734999896</v>
      </c>
      <c r="P156" s="27">
        <f t="shared" si="51"/>
        <v>89655.29734999896</v>
      </c>
    </row>
    <row r="157" spans="1:16">
      <c r="A157" s="31">
        <v>41365</v>
      </c>
      <c r="C157" s="6">
        <v>149</v>
      </c>
      <c r="D157" s="29">
        <f t="shared" si="42"/>
        <v>7385</v>
      </c>
      <c r="E157" s="29">
        <f t="shared" si="47"/>
        <v>1100365</v>
      </c>
      <c r="F157" s="29">
        <f t="shared" si="43"/>
        <v>-228884</v>
      </c>
      <c r="G157" s="34">
        <f>+Inputs!$D$3</f>
        <v>0.37951000000000001</v>
      </c>
      <c r="I157" s="27">
        <f t="shared" si="48"/>
        <v>1329249</v>
      </c>
      <c r="K157" s="27">
        <f t="shared" si="44"/>
        <v>7385</v>
      </c>
      <c r="L157" s="27">
        <f t="shared" si="49"/>
        <v>1100365</v>
      </c>
      <c r="M157" s="27">
        <f t="shared" si="45"/>
        <v>2802.6813500000003</v>
      </c>
      <c r="N157" s="27">
        <f t="shared" si="46"/>
        <v>2802.6813500000003</v>
      </c>
      <c r="O157" s="27">
        <f t="shared" si="50"/>
        <v>-86852.615999998961</v>
      </c>
      <c r="P157" s="27">
        <f t="shared" si="51"/>
        <v>86852.615999998961</v>
      </c>
    </row>
    <row r="158" spans="1:16">
      <c r="A158" s="30">
        <v>41395</v>
      </c>
      <c r="C158" s="6">
        <v>150</v>
      </c>
      <c r="D158" s="29">
        <f t="shared" si="42"/>
        <v>7385</v>
      </c>
      <c r="E158" s="29">
        <f t="shared" si="47"/>
        <v>1107750</v>
      </c>
      <c r="F158" s="29">
        <f t="shared" si="43"/>
        <v>-221499</v>
      </c>
      <c r="G158" s="34">
        <f>+Inputs!$D$3</f>
        <v>0.37951000000000001</v>
      </c>
      <c r="I158" s="27">
        <f t="shared" si="48"/>
        <v>1329249</v>
      </c>
      <c r="K158" s="27">
        <f t="shared" si="44"/>
        <v>7385</v>
      </c>
      <c r="L158" s="27">
        <f t="shared" si="49"/>
        <v>1107750</v>
      </c>
      <c r="M158" s="27">
        <f t="shared" si="45"/>
        <v>2802.6813500000003</v>
      </c>
      <c r="N158" s="27">
        <f t="shared" si="46"/>
        <v>2802.6813500000003</v>
      </c>
      <c r="O158" s="27">
        <f t="shared" si="50"/>
        <v>-84049.934649998962</v>
      </c>
      <c r="P158" s="27">
        <f t="shared" si="51"/>
        <v>84049.934649998962</v>
      </c>
    </row>
    <row r="159" spans="1:16">
      <c r="A159" s="31">
        <v>41426</v>
      </c>
      <c r="C159" s="6">
        <v>151</v>
      </c>
      <c r="D159" s="29">
        <f t="shared" si="42"/>
        <v>7385</v>
      </c>
      <c r="E159" s="29">
        <f t="shared" si="47"/>
        <v>1115135</v>
      </c>
      <c r="F159" s="29">
        <f t="shared" si="43"/>
        <v>-214114</v>
      </c>
      <c r="G159" s="34">
        <f>+Inputs!$D$3</f>
        <v>0.37951000000000001</v>
      </c>
      <c r="I159" s="27">
        <f t="shared" si="48"/>
        <v>1329249</v>
      </c>
      <c r="K159" s="27">
        <f t="shared" si="44"/>
        <v>7385</v>
      </c>
      <c r="L159" s="27">
        <f t="shared" si="49"/>
        <v>1115135</v>
      </c>
      <c r="M159" s="27">
        <f t="shared" si="45"/>
        <v>2802.6813500000003</v>
      </c>
      <c r="N159" s="27">
        <f t="shared" si="46"/>
        <v>2802.6813500000003</v>
      </c>
      <c r="O159" s="27">
        <f t="shared" si="50"/>
        <v>-81247.253299998963</v>
      </c>
      <c r="P159" s="27">
        <f t="shared" si="51"/>
        <v>81247.253299998963</v>
      </c>
    </row>
    <row r="160" spans="1:16">
      <c r="A160" s="30">
        <v>41456</v>
      </c>
      <c r="C160" s="6">
        <v>152</v>
      </c>
      <c r="D160" s="29">
        <f t="shared" si="42"/>
        <v>7385</v>
      </c>
      <c r="E160" s="29">
        <f t="shared" si="47"/>
        <v>1122520</v>
      </c>
      <c r="F160" s="29">
        <f t="shared" si="43"/>
        <v>-206729</v>
      </c>
      <c r="G160" s="34">
        <f>+Inputs!$D$3</f>
        <v>0.37951000000000001</v>
      </c>
      <c r="I160" s="27">
        <f t="shared" si="48"/>
        <v>1329249</v>
      </c>
      <c r="K160" s="27">
        <f t="shared" si="44"/>
        <v>7385</v>
      </c>
      <c r="L160" s="27">
        <f t="shared" si="49"/>
        <v>1122520</v>
      </c>
      <c r="M160" s="27">
        <f t="shared" si="45"/>
        <v>2802.6813500000003</v>
      </c>
      <c r="N160" s="27">
        <f t="shared" si="46"/>
        <v>2802.6813500000003</v>
      </c>
      <c r="O160" s="27">
        <f t="shared" si="50"/>
        <v>-78444.571949998965</v>
      </c>
      <c r="P160" s="27">
        <f t="shared" si="51"/>
        <v>78444.571949998965</v>
      </c>
    </row>
    <row r="161" spans="1:16">
      <c r="A161" s="31">
        <v>41487</v>
      </c>
      <c r="C161" s="6">
        <v>153</v>
      </c>
      <c r="D161" s="29">
        <f t="shared" si="42"/>
        <v>7385</v>
      </c>
      <c r="E161" s="29">
        <f t="shared" si="47"/>
        <v>1129905</v>
      </c>
      <c r="F161" s="29">
        <f t="shared" si="43"/>
        <v>-199344</v>
      </c>
      <c r="G161" s="34">
        <f>+Inputs!$D$3</f>
        <v>0.37951000000000001</v>
      </c>
      <c r="I161" s="27">
        <f t="shared" si="48"/>
        <v>1329249</v>
      </c>
      <c r="K161" s="27">
        <f t="shared" si="44"/>
        <v>7385</v>
      </c>
      <c r="L161" s="27">
        <f t="shared" si="49"/>
        <v>1129905</v>
      </c>
      <c r="M161" s="27">
        <f t="shared" si="45"/>
        <v>2802.6813500000003</v>
      </c>
      <c r="N161" s="27">
        <f t="shared" si="46"/>
        <v>2802.6813500000003</v>
      </c>
      <c r="O161" s="27">
        <f t="shared" si="50"/>
        <v>-75641.890599998966</v>
      </c>
      <c r="P161" s="27">
        <f t="shared" si="51"/>
        <v>75641.890599998966</v>
      </c>
    </row>
    <row r="162" spans="1:16">
      <c r="A162" s="30">
        <v>41518</v>
      </c>
      <c r="C162" s="6">
        <v>154</v>
      </c>
      <c r="D162" s="29">
        <f t="shared" si="42"/>
        <v>7385</v>
      </c>
      <c r="E162" s="29">
        <f t="shared" si="47"/>
        <v>1137290</v>
      </c>
      <c r="F162" s="29">
        <f t="shared" si="43"/>
        <v>-191959</v>
      </c>
      <c r="G162" s="34">
        <f>+Inputs!$D$3</f>
        <v>0.37951000000000001</v>
      </c>
      <c r="I162" s="27">
        <f t="shared" si="48"/>
        <v>1329249</v>
      </c>
      <c r="K162" s="27">
        <f t="shared" si="44"/>
        <v>7385</v>
      </c>
      <c r="L162" s="27">
        <f t="shared" si="49"/>
        <v>1137290</v>
      </c>
      <c r="M162" s="27">
        <f t="shared" si="45"/>
        <v>2802.6813500000003</v>
      </c>
      <c r="N162" s="27">
        <f t="shared" si="46"/>
        <v>2802.6813500000003</v>
      </c>
      <c r="O162" s="27">
        <f t="shared" si="50"/>
        <v>-72839.209249998967</v>
      </c>
      <c r="P162" s="27">
        <f t="shared" si="51"/>
        <v>72839.209249998967</v>
      </c>
    </row>
    <row r="163" spans="1:16">
      <c r="A163" s="31">
        <v>41548</v>
      </c>
      <c r="C163" s="6">
        <v>155</v>
      </c>
      <c r="D163" s="29">
        <f t="shared" si="42"/>
        <v>7385</v>
      </c>
      <c r="E163" s="29">
        <f t="shared" si="47"/>
        <v>1144675</v>
      </c>
      <c r="F163" s="29">
        <f t="shared" si="43"/>
        <v>-184574</v>
      </c>
      <c r="G163" s="34">
        <f>+Inputs!$D$3</f>
        <v>0.37951000000000001</v>
      </c>
      <c r="I163" s="27">
        <f t="shared" si="48"/>
        <v>1329249</v>
      </c>
      <c r="K163" s="27">
        <f t="shared" si="44"/>
        <v>7385</v>
      </c>
      <c r="L163" s="27">
        <f t="shared" si="49"/>
        <v>1144675</v>
      </c>
      <c r="M163" s="27">
        <f t="shared" si="45"/>
        <v>2802.6813500000003</v>
      </c>
      <c r="N163" s="27">
        <f t="shared" si="46"/>
        <v>2802.6813500000003</v>
      </c>
      <c r="O163" s="27">
        <f t="shared" si="50"/>
        <v>-70036.527899998968</v>
      </c>
      <c r="P163" s="27">
        <f t="shared" si="51"/>
        <v>70036.527899998968</v>
      </c>
    </row>
    <row r="164" spans="1:16">
      <c r="A164" s="30">
        <v>41579</v>
      </c>
      <c r="C164" s="6">
        <v>156</v>
      </c>
      <c r="D164" s="29">
        <f t="shared" si="42"/>
        <v>7385</v>
      </c>
      <c r="E164" s="29">
        <f t="shared" si="47"/>
        <v>1152060</v>
      </c>
      <c r="F164" s="29">
        <f t="shared" si="43"/>
        <v>-177189</v>
      </c>
      <c r="G164" s="34">
        <f>+Inputs!$D$3</f>
        <v>0.37951000000000001</v>
      </c>
      <c r="I164" s="27">
        <f t="shared" si="48"/>
        <v>1329249</v>
      </c>
      <c r="K164" s="27">
        <f t="shared" si="44"/>
        <v>7385</v>
      </c>
      <c r="L164" s="27">
        <f t="shared" si="49"/>
        <v>1152060</v>
      </c>
      <c r="M164" s="27">
        <f t="shared" si="45"/>
        <v>2802.6813500000003</v>
      </c>
      <c r="N164" s="27">
        <f t="shared" si="46"/>
        <v>2802.6813500000003</v>
      </c>
      <c r="O164" s="27">
        <f t="shared" si="50"/>
        <v>-67233.846549998969</v>
      </c>
      <c r="P164" s="27">
        <f t="shared" si="51"/>
        <v>67233.846549998969</v>
      </c>
    </row>
    <row r="165" spans="1:16">
      <c r="A165" s="31">
        <v>41609</v>
      </c>
      <c r="C165" s="6">
        <v>157</v>
      </c>
      <c r="D165" s="29">
        <f t="shared" si="42"/>
        <v>7385</v>
      </c>
      <c r="E165" s="29">
        <f t="shared" si="47"/>
        <v>1159445</v>
      </c>
      <c r="F165" s="29">
        <f t="shared" si="43"/>
        <v>-169804</v>
      </c>
      <c r="G165" s="34">
        <f>+Inputs!$D$3</f>
        <v>0.37951000000000001</v>
      </c>
      <c r="I165" s="27">
        <f t="shared" si="48"/>
        <v>1329249</v>
      </c>
      <c r="K165" s="27">
        <f t="shared" si="44"/>
        <v>7385</v>
      </c>
      <c r="L165" s="27">
        <f t="shared" si="49"/>
        <v>1159445</v>
      </c>
      <c r="M165" s="27">
        <f t="shared" si="45"/>
        <v>2802.6813500000003</v>
      </c>
      <c r="N165" s="27">
        <f t="shared" si="46"/>
        <v>2802.6813500000003</v>
      </c>
      <c r="O165" s="27">
        <f t="shared" si="50"/>
        <v>-64431.16519999897</v>
      </c>
      <c r="P165" s="27">
        <f t="shared" si="51"/>
        <v>64431.16519999897</v>
      </c>
    </row>
    <row r="166" spans="1:16">
      <c r="A166" s="30">
        <v>41640</v>
      </c>
      <c r="C166" s="6">
        <v>158</v>
      </c>
      <c r="D166" s="29">
        <f t="shared" si="42"/>
        <v>7385</v>
      </c>
      <c r="E166" s="29">
        <f t="shared" si="47"/>
        <v>1166830</v>
      </c>
      <c r="F166" s="29">
        <f t="shared" si="43"/>
        <v>-162419</v>
      </c>
      <c r="G166" s="34">
        <f>+Inputs!$D$3</f>
        <v>0.37951000000000001</v>
      </c>
      <c r="I166" s="27">
        <f t="shared" si="48"/>
        <v>1329249</v>
      </c>
      <c r="K166" s="27">
        <f t="shared" si="44"/>
        <v>7385</v>
      </c>
      <c r="L166" s="27">
        <f t="shared" si="49"/>
        <v>1166830</v>
      </c>
      <c r="M166" s="27">
        <f t="shared" si="45"/>
        <v>2802.6813500000003</v>
      </c>
      <c r="N166" s="27">
        <f t="shared" si="46"/>
        <v>2802.6813500000003</v>
      </c>
      <c r="O166" s="27">
        <f t="shared" si="50"/>
        <v>-61628.483849998971</v>
      </c>
      <c r="P166" s="27">
        <f t="shared" si="51"/>
        <v>61628.483849998971</v>
      </c>
    </row>
    <row r="167" spans="1:16">
      <c r="A167" s="31">
        <v>41671</v>
      </c>
      <c r="C167" s="6">
        <v>159</v>
      </c>
      <c r="D167" s="29">
        <f t="shared" si="42"/>
        <v>7385</v>
      </c>
      <c r="E167" s="29">
        <f t="shared" si="47"/>
        <v>1174215</v>
      </c>
      <c r="F167" s="29">
        <f t="shared" si="43"/>
        <v>-155034</v>
      </c>
      <c r="G167" s="34">
        <f>+Inputs!$D$3</f>
        <v>0.37951000000000001</v>
      </c>
      <c r="I167" s="27">
        <f t="shared" si="48"/>
        <v>1329249</v>
      </c>
      <c r="K167" s="27">
        <f t="shared" si="44"/>
        <v>7385</v>
      </c>
      <c r="L167" s="27">
        <f t="shared" si="49"/>
        <v>1174215</v>
      </c>
      <c r="M167" s="27">
        <f t="shared" si="45"/>
        <v>2802.6813500000003</v>
      </c>
      <c r="N167" s="27">
        <f t="shared" si="46"/>
        <v>2802.6813500000003</v>
      </c>
      <c r="O167" s="27">
        <f t="shared" si="50"/>
        <v>-58825.802499998972</v>
      </c>
      <c r="P167" s="27">
        <f t="shared" si="51"/>
        <v>58825.802499998972</v>
      </c>
    </row>
    <row r="168" spans="1:16">
      <c r="A168" s="30">
        <v>41699</v>
      </c>
      <c r="C168" s="6">
        <v>160</v>
      </c>
      <c r="D168" s="29">
        <f t="shared" si="42"/>
        <v>7385</v>
      </c>
      <c r="E168" s="29">
        <f t="shared" si="47"/>
        <v>1181600</v>
      </c>
      <c r="F168" s="29">
        <f t="shared" si="43"/>
        <v>-147649</v>
      </c>
      <c r="G168" s="34">
        <f>+Inputs!$D$3</f>
        <v>0.37951000000000001</v>
      </c>
      <c r="I168" s="27">
        <f t="shared" si="48"/>
        <v>1329249</v>
      </c>
      <c r="K168" s="27">
        <f t="shared" si="44"/>
        <v>7385</v>
      </c>
      <c r="L168" s="27">
        <f t="shared" si="49"/>
        <v>1181600</v>
      </c>
      <c r="M168" s="27">
        <f t="shared" si="45"/>
        <v>2802.6813500000003</v>
      </c>
      <c r="N168" s="27">
        <f t="shared" si="46"/>
        <v>2802.6813500000003</v>
      </c>
      <c r="O168" s="27">
        <f t="shared" si="50"/>
        <v>-56023.121149998973</v>
      </c>
      <c r="P168" s="27">
        <f t="shared" si="51"/>
        <v>56023.121149998973</v>
      </c>
    </row>
    <row r="169" spans="1:16">
      <c r="A169" s="31">
        <v>41730</v>
      </c>
      <c r="C169" s="6">
        <v>161</v>
      </c>
      <c r="D169" s="29">
        <f t="shared" ref="D169:D187" si="52">ROUND(-(+$B$9/180)*1,0)</f>
        <v>7385</v>
      </c>
      <c r="E169" s="29">
        <f t="shared" si="47"/>
        <v>1188985</v>
      </c>
      <c r="F169" s="29">
        <f t="shared" ref="F169:F188" si="53">$B$9+E169</f>
        <v>-140264</v>
      </c>
      <c r="G169" s="34">
        <f>+Inputs!$D$3</f>
        <v>0.37951000000000001</v>
      </c>
      <c r="I169" s="27">
        <f t="shared" si="48"/>
        <v>1329249</v>
      </c>
      <c r="K169" s="27">
        <f t="shared" ref="K169:K188" si="54">D169</f>
        <v>7385</v>
      </c>
      <c r="L169" s="27">
        <f t="shared" si="49"/>
        <v>1188985</v>
      </c>
      <c r="M169" s="27">
        <f t="shared" ref="M169:M188" si="55">K169*G169</f>
        <v>2802.6813500000003</v>
      </c>
      <c r="N169" s="27">
        <f t="shared" ref="N169:N188" si="56">M169-J169</f>
        <v>2802.6813500000003</v>
      </c>
      <c r="O169" s="27">
        <f t="shared" si="50"/>
        <v>-53220.439799998974</v>
      </c>
      <c r="P169" s="27">
        <f t="shared" si="51"/>
        <v>53220.439799998974</v>
      </c>
    </row>
    <row r="170" spans="1:16">
      <c r="A170" s="30">
        <v>41760</v>
      </c>
      <c r="C170" s="6">
        <v>162</v>
      </c>
      <c r="D170" s="29">
        <f t="shared" si="52"/>
        <v>7385</v>
      </c>
      <c r="E170" s="29">
        <f t="shared" ref="E170:E188" si="57">+E169+D170</f>
        <v>1196370</v>
      </c>
      <c r="F170" s="29">
        <f t="shared" si="53"/>
        <v>-132879</v>
      </c>
      <c r="G170" s="34">
        <f>+Inputs!$D$3</f>
        <v>0.37951000000000001</v>
      </c>
      <c r="I170" s="27">
        <f t="shared" ref="I170:I188" si="58">+I169+H170</f>
        <v>1329249</v>
      </c>
      <c r="K170" s="27">
        <f t="shared" si="54"/>
        <v>7385</v>
      </c>
      <c r="L170" s="27">
        <f t="shared" ref="L170:L188" si="59">+L169+K170</f>
        <v>1196370</v>
      </c>
      <c r="M170" s="27">
        <f t="shared" si="55"/>
        <v>2802.6813500000003</v>
      </c>
      <c r="N170" s="27">
        <f t="shared" si="56"/>
        <v>2802.6813500000003</v>
      </c>
      <c r="O170" s="27">
        <f t="shared" ref="O170:O188" si="60">+O169+N170</f>
        <v>-50417.758449998975</v>
      </c>
      <c r="P170" s="27">
        <f t="shared" ref="P170:P188" si="61">P169-N170</f>
        <v>50417.758449998975</v>
      </c>
    </row>
    <row r="171" spans="1:16">
      <c r="A171" s="31">
        <v>41791</v>
      </c>
      <c r="C171" s="6">
        <v>163</v>
      </c>
      <c r="D171" s="29">
        <f t="shared" si="52"/>
        <v>7385</v>
      </c>
      <c r="E171" s="29">
        <f t="shared" si="57"/>
        <v>1203755</v>
      </c>
      <c r="F171" s="29">
        <f t="shared" si="53"/>
        <v>-125494</v>
      </c>
      <c r="G171" s="34">
        <f>+Inputs!$D$3</f>
        <v>0.37951000000000001</v>
      </c>
      <c r="I171" s="27">
        <f t="shared" si="58"/>
        <v>1329249</v>
      </c>
      <c r="K171" s="27">
        <f t="shared" si="54"/>
        <v>7385</v>
      </c>
      <c r="L171" s="27">
        <f t="shared" si="59"/>
        <v>1203755</v>
      </c>
      <c r="M171" s="27">
        <f t="shared" si="55"/>
        <v>2802.6813500000003</v>
      </c>
      <c r="N171" s="27">
        <f t="shared" si="56"/>
        <v>2802.6813500000003</v>
      </c>
      <c r="O171" s="27">
        <f t="shared" si="60"/>
        <v>-47615.077099998976</v>
      </c>
      <c r="P171" s="27">
        <f t="shared" si="61"/>
        <v>47615.077099998976</v>
      </c>
    </row>
    <row r="172" spans="1:16">
      <c r="A172" s="30">
        <v>41821</v>
      </c>
      <c r="C172" s="6">
        <v>164</v>
      </c>
      <c r="D172" s="29">
        <f t="shared" si="52"/>
        <v>7385</v>
      </c>
      <c r="E172" s="29">
        <f t="shared" si="57"/>
        <v>1211140</v>
      </c>
      <c r="F172" s="29">
        <f t="shared" si="53"/>
        <v>-118109</v>
      </c>
      <c r="G172" s="34">
        <f>+Inputs!$D$3</f>
        <v>0.37951000000000001</v>
      </c>
      <c r="I172" s="27">
        <f t="shared" si="58"/>
        <v>1329249</v>
      </c>
      <c r="K172" s="27">
        <f t="shared" si="54"/>
        <v>7385</v>
      </c>
      <c r="L172" s="27">
        <f t="shared" si="59"/>
        <v>1211140</v>
      </c>
      <c r="M172" s="27">
        <f t="shared" si="55"/>
        <v>2802.6813500000003</v>
      </c>
      <c r="N172" s="27">
        <f t="shared" si="56"/>
        <v>2802.6813500000003</v>
      </c>
      <c r="O172" s="27">
        <f t="shared" si="60"/>
        <v>-44812.395749998977</v>
      </c>
      <c r="P172" s="27">
        <f t="shared" si="61"/>
        <v>44812.395749998977</v>
      </c>
    </row>
    <row r="173" spans="1:16">
      <c r="A173" s="31">
        <v>41852</v>
      </c>
      <c r="C173" s="6">
        <v>165</v>
      </c>
      <c r="D173" s="29">
        <f t="shared" si="52"/>
        <v>7385</v>
      </c>
      <c r="E173" s="29">
        <f t="shared" si="57"/>
        <v>1218525</v>
      </c>
      <c r="F173" s="29">
        <f t="shared" si="53"/>
        <v>-110724</v>
      </c>
      <c r="G173" s="34">
        <f>+Inputs!$D$3</f>
        <v>0.37951000000000001</v>
      </c>
      <c r="I173" s="27">
        <f t="shared" si="58"/>
        <v>1329249</v>
      </c>
      <c r="K173" s="27">
        <f t="shared" si="54"/>
        <v>7385</v>
      </c>
      <c r="L173" s="27">
        <f t="shared" si="59"/>
        <v>1218525</v>
      </c>
      <c r="M173" s="27">
        <f t="shared" si="55"/>
        <v>2802.6813500000003</v>
      </c>
      <c r="N173" s="27">
        <f t="shared" si="56"/>
        <v>2802.6813500000003</v>
      </c>
      <c r="O173" s="27">
        <f t="shared" si="60"/>
        <v>-42009.714399998978</v>
      </c>
      <c r="P173" s="27">
        <f t="shared" si="61"/>
        <v>42009.714399998978</v>
      </c>
    </row>
    <row r="174" spans="1:16">
      <c r="A174" s="30">
        <v>41883</v>
      </c>
      <c r="C174" s="6">
        <v>166</v>
      </c>
      <c r="D174" s="29">
        <f t="shared" si="52"/>
        <v>7385</v>
      </c>
      <c r="E174" s="29">
        <f t="shared" si="57"/>
        <v>1225910</v>
      </c>
      <c r="F174" s="29">
        <f t="shared" si="53"/>
        <v>-103339</v>
      </c>
      <c r="G174" s="34">
        <f>+Inputs!$D$3</f>
        <v>0.37951000000000001</v>
      </c>
      <c r="I174" s="27">
        <f t="shared" si="58"/>
        <v>1329249</v>
      </c>
      <c r="K174" s="27">
        <f t="shared" si="54"/>
        <v>7385</v>
      </c>
      <c r="L174" s="27">
        <f t="shared" si="59"/>
        <v>1225910</v>
      </c>
      <c r="M174" s="27">
        <f t="shared" si="55"/>
        <v>2802.6813500000003</v>
      </c>
      <c r="N174" s="27">
        <f t="shared" si="56"/>
        <v>2802.6813500000003</v>
      </c>
      <c r="O174" s="27">
        <f t="shared" si="60"/>
        <v>-39207.03304999898</v>
      </c>
      <c r="P174" s="27">
        <f t="shared" si="61"/>
        <v>39207.03304999898</v>
      </c>
    </row>
    <row r="175" spans="1:16">
      <c r="A175" s="31">
        <v>41913</v>
      </c>
      <c r="C175" s="6">
        <v>167</v>
      </c>
      <c r="D175" s="29">
        <f t="shared" si="52"/>
        <v>7385</v>
      </c>
      <c r="E175" s="29">
        <f t="shared" si="57"/>
        <v>1233295</v>
      </c>
      <c r="F175" s="29">
        <f t="shared" si="53"/>
        <v>-95954</v>
      </c>
      <c r="G175" s="34">
        <f>+Inputs!$D$3</f>
        <v>0.37951000000000001</v>
      </c>
      <c r="I175" s="27">
        <f t="shared" si="58"/>
        <v>1329249</v>
      </c>
      <c r="K175" s="27">
        <f t="shared" si="54"/>
        <v>7385</v>
      </c>
      <c r="L175" s="27">
        <f t="shared" si="59"/>
        <v>1233295</v>
      </c>
      <c r="M175" s="27">
        <f t="shared" si="55"/>
        <v>2802.6813500000003</v>
      </c>
      <c r="N175" s="27">
        <f t="shared" si="56"/>
        <v>2802.6813500000003</v>
      </c>
      <c r="O175" s="27">
        <f t="shared" si="60"/>
        <v>-36404.351699998981</v>
      </c>
      <c r="P175" s="27">
        <f t="shared" si="61"/>
        <v>36404.351699998981</v>
      </c>
    </row>
    <row r="176" spans="1:16">
      <c r="A176" s="30">
        <v>41944</v>
      </c>
      <c r="C176" s="6">
        <v>168</v>
      </c>
      <c r="D176" s="29">
        <f t="shared" si="52"/>
        <v>7385</v>
      </c>
      <c r="E176" s="29">
        <f t="shared" si="57"/>
        <v>1240680</v>
      </c>
      <c r="F176" s="29">
        <f t="shared" si="53"/>
        <v>-88569</v>
      </c>
      <c r="G176" s="34">
        <f>+Inputs!$D$3</f>
        <v>0.37951000000000001</v>
      </c>
      <c r="I176" s="27">
        <f t="shared" si="58"/>
        <v>1329249</v>
      </c>
      <c r="K176" s="27">
        <f t="shared" si="54"/>
        <v>7385</v>
      </c>
      <c r="L176" s="27">
        <f t="shared" si="59"/>
        <v>1240680</v>
      </c>
      <c r="M176" s="27">
        <f t="shared" si="55"/>
        <v>2802.6813500000003</v>
      </c>
      <c r="N176" s="27">
        <f t="shared" si="56"/>
        <v>2802.6813500000003</v>
      </c>
      <c r="O176" s="27">
        <f t="shared" si="60"/>
        <v>-33601.670349998982</v>
      </c>
      <c r="P176" s="27">
        <f t="shared" si="61"/>
        <v>33601.670349998982</v>
      </c>
    </row>
    <row r="177" spans="1:20">
      <c r="A177" s="31">
        <v>41974</v>
      </c>
      <c r="C177" s="6">
        <v>169</v>
      </c>
      <c r="D177" s="29">
        <f t="shared" si="52"/>
        <v>7385</v>
      </c>
      <c r="E177" s="29">
        <f t="shared" si="57"/>
        <v>1248065</v>
      </c>
      <c r="F177" s="29">
        <f t="shared" si="53"/>
        <v>-81184</v>
      </c>
      <c r="G177" s="34">
        <f>+Inputs!$D$3</f>
        <v>0.37951000000000001</v>
      </c>
      <c r="I177" s="27">
        <f t="shared" si="58"/>
        <v>1329249</v>
      </c>
      <c r="K177" s="27">
        <f t="shared" si="54"/>
        <v>7385</v>
      </c>
      <c r="L177" s="27">
        <f t="shared" si="59"/>
        <v>1248065</v>
      </c>
      <c r="M177" s="27">
        <f t="shared" si="55"/>
        <v>2802.6813500000003</v>
      </c>
      <c r="N177" s="27">
        <f t="shared" si="56"/>
        <v>2802.6813500000003</v>
      </c>
      <c r="O177" s="27">
        <f t="shared" si="60"/>
        <v>-30798.988999998983</v>
      </c>
      <c r="P177" s="27">
        <f t="shared" si="61"/>
        <v>30798.988999998983</v>
      </c>
    </row>
    <row r="178" spans="1:20">
      <c r="A178" s="30">
        <v>42005</v>
      </c>
      <c r="C178" s="6">
        <v>170</v>
      </c>
      <c r="D178" s="29">
        <f t="shared" si="52"/>
        <v>7385</v>
      </c>
      <c r="E178" s="29">
        <f t="shared" si="57"/>
        <v>1255450</v>
      </c>
      <c r="F178" s="29">
        <f t="shared" si="53"/>
        <v>-73799</v>
      </c>
      <c r="G178" s="34">
        <f>+Inputs!$D$3</f>
        <v>0.37951000000000001</v>
      </c>
      <c r="I178" s="27">
        <f t="shared" si="58"/>
        <v>1329249</v>
      </c>
      <c r="K178" s="27">
        <f t="shared" si="54"/>
        <v>7385</v>
      </c>
      <c r="L178" s="27">
        <f t="shared" si="59"/>
        <v>1255450</v>
      </c>
      <c r="M178" s="27">
        <f t="shared" si="55"/>
        <v>2802.6813500000003</v>
      </c>
      <c r="N178" s="27">
        <f t="shared" si="56"/>
        <v>2802.6813500000003</v>
      </c>
      <c r="O178" s="27">
        <f t="shared" si="60"/>
        <v>-27996.307649998984</v>
      </c>
      <c r="P178" s="27">
        <f t="shared" si="61"/>
        <v>27996.307649998984</v>
      </c>
    </row>
    <row r="179" spans="1:20">
      <c r="A179" s="31">
        <v>42036</v>
      </c>
      <c r="C179" s="6">
        <v>171</v>
      </c>
      <c r="D179" s="29">
        <f t="shared" si="52"/>
        <v>7385</v>
      </c>
      <c r="E179" s="29">
        <f t="shared" si="57"/>
        <v>1262835</v>
      </c>
      <c r="F179" s="29">
        <f t="shared" si="53"/>
        <v>-66414</v>
      </c>
      <c r="G179" s="34">
        <f>+Inputs!$D$3</f>
        <v>0.37951000000000001</v>
      </c>
      <c r="I179" s="27">
        <f t="shared" si="58"/>
        <v>1329249</v>
      </c>
      <c r="K179" s="27">
        <f t="shared" si="54"/>
        <v>7385</v>
      </c>
      <c r="L179" s="27">
        <f t="shared" si="59"/>
        <v>1262835</v>
      </c>
      <c r="M179" s="27">
        <f t="shared" si="55"/>
        <v>2802.6813500000003</v>
      </c>
      <c r="N179" s="27">
        <f t="shared" si="56"/>
        <v>2802.6813500000003</v>
      </c>
      <c r="O179" s="27">
        <f t="shared" si="60"/>
        <v>-25193.626299998985</v>
      </c>
      <c r="P179" s="27">
        <f t="shared" si="61"/>
        <v>25193.626299998985</v>
      </c>
    </row>
    <row r="180" spans="1:20">
      <c r="A180" s="30">
        <v>42064</v>
      </c>
      <c r="C180" s="6">
        <v>172</v>
      </c>
      <c r="D180" s="29">
        <f t="shared" si="52"/>
        <v>7385</v>
      </c>
      <c r="E180" s="29">
        <f t="shared" si="57"/>
        <v>1270220</v>
      </c>
      <c r="F180" s="29">
        <f t="shared" si="53"/>
        <v>-59029</v>
      </c>
      <c r="G180" s="34">
        <f>+Inputs!$D$3</f>
        <v>0.37951000000000001</v>
      </c>
      <c r="I180" s="27">
        <f t="shared" si="58"/>
        <v>1329249</v>
      </c>
      <c r="K180" s="27">
        <f t="shared" si="54"/>
        <v>7385</v>
      </c>
      <c r="L180" s="27">
        <f t="shared" si="59"/>
        <v>1270220</v>
      </c>
      <c r="M180" s="27">
        <f t="shared" si="55"/>
        <v>2802.6813500000003</v>
      </c>
      <c r="N180" s="27">
        <f t="shared" si="56"/>
        <v>2802.6813500000003</v>
      </c>
      <c r="O180" s="27">
        <f t="shared" si="60"/>
        <v>-22390.944949998986</v>
      </c>
      <c r="P180" s="27">
        <f t="shared" si="61"/>
        <v>22390.944949998986</v>
      </c>
    </row>
    <row r="181" spans="1:20">
      <c r="A181" s="31">
        <v>42095</v>
      </c>
      <c r="C181" s="6">
        <v>173</v>
      </c>
      <c r="D181" s="29">
        <f t="shared" si="52"/>
        <v>7385</v>
      </c>
      <c r="E181" s="29">
        <f t="shared" si="57"/>
        <v>1277605</v>
      </c>
      <c r="F181" s="29">
        <f t="shared" si="53"/>
        <v>-51644</v>
      </c>
      <c r="G181" s="34">
        <f>+Inputs!$D$3</f>
        <v>0.37951000000000001</v>
      </c>
      <c r="I181" s="27">
        <f t="shared" si="58"/>
        <v>1329249</v>
      </c>
      <c r="K181" s="27">
        <f t="shared" si="54"/>
        <v>7385</v>
      </c>
      <c r="L181" s="27">
        <f t="shared" si="59"/>
        <v>1277605</v>
      </c>
      <c r="M181" s="27">
        <f t="shared" si="55"/>
        <v>2802.6813500000003</v>
      </c>
      <c r="N181" s="27">
        <f t="shared" si="56"/>
        <v>2802.6813500000003</v>
      </c>
      <c r="O181" s="27">
        <f t="shared" si="60"/>
        <v>-19588.263599998987</v>
      </c>
      <c r="P181" s="27">
        <f t="shared" si="61"/>
        <v>19588.263599998987</v>
      </c>
    </row>
    <row r="182" spans="1:20">
      <c r="A182" s="30">
        <v>42125</v>
      </c>
      <c r="C182" s="6">
        <v>174</v>
      </c>
      <c r="D182" s="29">
        <f t="shared" si="52"/>
        <v>7385</v>
      </c>
      <c r="E182" s="29">
        <f t="shared" si="57"/>
        <v>1284990</v>
      </c>
      <c r="F182" s="29">
        <f t="shared" si="53"/>
        <v>-44259</v>
      </c>
      <c r="G182" s="34">
        <f>+Inputs!$D$3</f>
        <v>0.37951000000000001</v>
      </c>
      <c r="I182" s="27">
        <f t="shared" si="58"/>
        <v>1329249</v>
      </c>
      <c r="K182" s="27">
        <f t="shared" si="54"/>
        <v>7385</v>
      </c>
      <c r="L182" s="27">
        <f t="shared" si="59"/>
        <v>1284990</v>
      </c>
      <c r="M182" s="27">
        <f t="shared" si="55"/>
        <v>2802.6813500000003</v>
      </c>
      <c r="N182" s="27">
        <f t="shared" si="56"/>
        <v>2802.6813500000003</v>
      </c>
      <c r="O182" s="27">
        <f t="shared" si="60"/>
        <v>-16785.582249998988</v>
      </c>
      <c r="P182" s="27">
        <f t="shared" si="61"/>
        <v>16785.582249998988</v>
      </c>
    </row>
    <row r="183" spans="1:20">
      <c r="A183" s="31">
        <v>42156</v>
      </c>
      <c r="C183" s="6">
        <v>175</v>
      </c>
      <c r="D183" s="29">
        <f t="shared" si="52"/>
        <v>7385</v>
      </c>
      <c r="E183" s="29">
        <f t="shared" si="57"/>
        <v>1292375</v>
      </c>
      <c r="F183" s="29">
        <f t="shared" si="53"/>
        <v>-36874</v>
      </c>
      <c r="G183" s="34">
        <f>+Inputs!$D$3</f>
        <v>0.37951000000000001</v>
      </c>
      <c r="I183" s="27">
        <f t="shared" si="58"/>
        <v>1329249</v>
      </c>
      <c r="K183" s="27">
        <f t="shared" si="54"/>
        <v>7385</v>
      </c>
      <c r="L183" s="27">
        <f t="shared" si="59"/>
        <v>1292375</v>
      </c>
      <c r="M183" s="27">
        <f t="shared" si="55"/>
        <v>2802.6813500000003</v>
      </c>
      <c r="N183" s="27">
        <f t="shared" si="56"/>
        <v>2802.6813500000003</v>
      </c>
      <c r="O183" s="27">
        <f t="shared" si="60"/>
        <v>-13982.900899998987</v>
      </c>
      <c r="P183" s="27">
        <f t="shared" si="61"/>
        <v>13982.900899998987</v>
      </c>
    </row>
    <row r="184" spans="1:20">
      <c r="A184" s="30">
        <v>42186</v>
      </c>
      <c r="C184" s="6">
        <v>176</v>
      </c>
      <c r="D184" s="29">
        <f t="shared" si="52"/>
        <v>7385</v>
      </c>
      <c r="E184" s="29">
        <f t="shared" si="57"/>
        <v>1299760</v>
      </c>
      <c r="F184" s="29">
        <f t="shared" si="53"/>
        <v>-29489</v>
      </c>
      <c r="G184" s="34">
        <f>+Inputs!$D$3</f>
        <v>0.37951000000000001</v>
      </c>
      <c r="I184" s="27">
        <f t="shared" si="58"/>
        <v>1329249</v>
      </c>
      <c r="K184" s="27">
        <f t="shared" si="54"/>
        <v>7385</v>
      </c>
      <c r="L184" s="27">
        <f t="shared" si="59"/>
        <v>1299760</v>
      </c>
      <c r="M184" s="27">
        <f t="shared" si="55"/>
        <v>2802.6813500000003</v>
      </c>
      <c r="N184" s="27">
        <f t="shared" si="56"/>
        <v>2802.6813500000003</v>
      </c>
      <c r="O184" s="27">
        <f t="shared" si="60"/>
        <v>-11180.219549998987</v>
      </c>
      <c r="P184" s="27">
        <f t="shared" si="61"/>
        <v>11180.219549998987</v>
      </c>
    </row>
    <row r="185" spans="1:20">
      <c r="A185" s="31">
        <v>42217</v>
      </c>
      <c r="C185" s="6">
        <v>177</v>
      </c>
      <c r="D185" s="29">
        <f t="shared" si="52"/>
        <v>7385</v>
      </c>
      <c r="E185" s="29">
        <f t="shared" si="57"/>
        <v>1307145</v>
      </c>
      <c r="F185" s="29">
        <f t="shared" si="53"/>
        <v>-22104</v>
      </c>
      <c r="G185" s="34">
        <f>+Inputs!$D$3</f>
        <v>0.37951000000000001</v>
      </c>
      <c r="I185" s="27">
        <f t="shared" si="58"/>
        <v>1329249</v>
      </c>
      <c r="K185" s="27">
        <f t="shared" si="54"/>
        <v>7385</v>
      </c>
      <c r="L185" s="27">
        <f t="shared" si="59"/>
        <v>1307145</v>
      </c>
      <c r="M185" s="27">
        <f t="shared" si="55"/>
        <v>2802.6813500000003</v>
      </c>
      <c r="N185" s="27">
        <f t="shared" si="56"/>
        <v>2802.6813500000003</v>
      </c>
      <c r="O185" s="27">
        <f t="shared" si="60"/>
        <v>-8377.5381999989859</v>
      </c>
      <c r="P185" s="27">
        <f t="shared" si="61"/>
        <v>8377.5381999989859</v>
      </c>
    </row>
    <row r="186" spans="1:20">
      <c r="A186" s="30">
        <v>42248</v>
      </c>
      <c r="C186" s="6">
        <v>178</v>
      </c>
      <c r="D186" s="29">
        <f t="shared" si="52"/>
        <v>7385</v>
      </c>
      <c r="E186" s="29">
        <f t="shared" si="57"/>
        <v>1314530</v>
      </c>
      <c r="F186" s="29">
        <f t="shared" si="53"/>
        <v>-14719</v>
      </c>
      <c r="G186" s="34">
        <f>+Inputs!$D$3</f>
        <v>0.37951000000000001</v>
      </c>
      <c r="I186" s="27">
        <f t="shared" si="58"/>
        <v>1329249</v>
      </c>
      <c r="K186" s="27">
        <f t="shared" si="54"/>
        <v>7385</v>
      </c>
      <c r="L186" s="27">
        <f t="shared" si="59"/>
        <v>1314530</v>
      </c>
      <c r="M186" s="27">
        <f t="shared" si="55"/>
        <v>2802.6813500000003</v>
      </c>
      <c r="N186" s="27">
        <f t="shared" si="56"/>
        <v>2802.6813500000003</v>
      </c>
      <c r="O186" s="27">
        <f t="shared" si="60"/>
        <v>-5574.8568499989851</v>
      </c>
      <c r="P186" s="27">
        <f t="shared" si="61"/>
        <v>5574.8568499989851</v>
      </c>
    </row>
    <row r="187" spans="1:20">
      <c r="A187" s="31">
        <v>42278</v>
      </c>
      <c r="C187" s="6">
        <v>179</v>
      </c>
      <c r="D187" s="29">
        <f t="shared" si="52"/>
        <v>7385</v>
      </c>
      <c r="E187" s="29">
        <f t="shared" si="57"/>
        <v>1321915</v>
      </c>
      <c r="F187" s="29">
        <f t="shared" si="53"/>
        <v>-7334</v>
      </c>
      <c r="G187" s="34">
        <f>+Inputs!$D$3</f>
        <v>0.37951000000000001</v>
      </c>
      <c r="I187" s="27">
        <f t="shared" si="58"/>
        <v>1329249</v>
      </c>
      <c r="K187" s="27">
        <f t="shared" si="54"/>
        <v>7385</v>
      </c>
      <c r="L187" s="27">
        <f t="shared" si="59"/>
        <v>1321915</v>
      </c>
      <c r="M187" s="27">
        <f t="shared" si="55"/>
        <v>2802.6813500000003</v>
      </c>
      <c r="N187" s="27">
        <f t="shared" si="56"/>
        <v>2802.6813500000003</v>
      </c>
      <c r="O187" s="27">
        <f t="shared" si="60"/>
        <v>-2772.1754999989848</v>
      </c>
      <c r="P187" s="27">
        <f t="shared" si="61"/>
        <v>2772.1754999989848</v>
      </c>
    </row>
    <row r="188" spans="1:20">
      <c r="A188" s="30">
        <v>42309</v>
      </c>
      <c r="C188" s="6">
        <v>180</v>
      </c>
      <c r="D188" s="29">
        <f>-F187</f>
        <v>7334</v>
      </c>
      <c r="E188" s="29">
        <f t="shared" si="57"/>
        <v>1329249</v>
      </c>
      <c r="F188" s="29">
        <f t="shared" si="53"/>
        <v>0</v>
      </c>
      <c r="G188" s="34">
        <f>+Inputs!$D$3</f>
        <v>0.37951000000000001</v>
      </c>
      <c r="I188" s="27">
        <f t="shared" si="58"/>
        <v>1329249</v>
      </c>
      <c r="K188" s="27">
        <f t="shared" si="54"/>
        <v>7334</v>
      </c>
      <c r="L188" s="27">
        <f t="shared" si="59"/>
        <v>1329249</v>
      </c>
      <c r="M188" s="27">
        <f t="shared" si="55"/>
        <v>2783.3263400000001</v>
      </c>
      <c r="N188" s="27">
        <f t="shared" si="56"/>
        <v>2783.3263400000001</v>
      </c>
      <c r="O188" s="27">
        <f t="shared" si="60"/>
        <v>11.15084000101524</v>
      </c>
      <c r="P188" s="27">
        <f t="shared" si="61"/>
        <v>-11.15084000101524</v>
      </c>
    </row>
    <row r="189" spans="1:20">
      <c r="A189" s="30"/>
      <c r="G189" s="28"/>
    </row>
    <row r="190" spans="1:20">
      <c r="A190" s="8" t="s">
        <v>43</v>
      </c>
      <c r="B190" s="33">
        <f>SUM(B9:B189)</f>
        <v>-1329249</v>
      </c>
      <c r="D190" s="33">
        <f>SUM(D9:D189)</f>
        <v>1329249</v>
      </c>
      <c r="G190" s="28"/>
      <c r="H190" s="33">
        <f>SUM(H9:H189)</f>
        <v>1329249</v>
      </c>
      <c r="I190" s="33"/>
      <c r="J190" s="33">
        <f>SUM(J9:J189)</f>
        <v>504449.99550000002</v>
      </c>
      <c r="K190" s="33">
        <f>SUM(K9:K189)</f>
        <v>1329249</v>
      </c>
      <c r="L190" s="33"/>
      <c r="M190" s="33">
        <f>SUM(M9:M189)</f>
        <v>504461.14634000231</v>
      </c>
      <c r="N190" s="33">
        <f>SUM(N9:N189)</f>
        <v>11.15084000101524</v>
      </c>
      <c r="O190" s="33">
        <f>SUM(O9:O189)</f>
        <v>-45145694.8674099</v>
      </c>
      <c r="P190" s="33">
        <f>SUM(P9:P189)</f>
        <v>45145694.8674099</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sheetPr codeName="Sheet5">
    <pageSetUpPr fitToPage="1"/>
  </sheetPr>
  <dimension ref="A1:N41"/>
  <sheetViews>
    <sheetView zoomScaleNormal="100" workbookViewId="0">
      <selection activeCell="C18" sqref="C18"/>
    </sheetView>
  </sheetViews>
  <sheetFormatPr defaultRowHeight="15"/>
  <cols>
    <col min="1" max="1" width="3.5546875" style="1" customWidth="1"/>
    <col min="2" max="2" width="45.44140625" style="1" bestFit="1" customWidth="1"/>
    <col min="3" max="3" width="11.109375" style="1" customWidth="1"/>
    <col min="4" max="4" width="11.6640625" style="1" bestFit="1" customWidth="1"/>
    <col min="5" max="16384" width="8.88671875" style="1"/>
  </cols>
  <sheetData>
    <row r="1" spans="1:14" ht="15.75" thickBot="1">
      <c r="A1" s="10" t="s">
        <v>45</v>
      </c>
      <c r="B1" s="13"/>
      <c r="C1" s="10"/>
      <c r="D1" s="110"/>
      <c r="E1" s="111"/>
      <c r="F1" s="110"/>
      <c r="G1" s="110"/>
      <c r="H1" s="117"/>
      <c r="I1" s="14"/>
      <c r="J1" s="15"/>
      <c r="K1" s="12"/>
      <c r="L1" s="12"/>
      <c r="M1" s="12"/>
      <c r="N1" s="12"/>
    </row>
    <row r="2" spans="1:14" ht="15.75" thickBot="1">
      <c r="A2" s="10"/>
      <c r="B2" s="16" t="s">
        <v>150</v>
      </c>
      <c r="C2" s="10"/>
      <c r="D2" s="80">
        <v>0.3795</v>
      </c>
      <c r="E2" s="11"/>
      <c r="F2" s="10"/>
      <c r="G2" s="10"/>
      <c r="H2" s="10"/>
      <c r="I2" s="10"/>
      <c r="J2" s="17"/>
      <c r="K2" s="12"/>
      <c r="L2" s="12"/>
      <c r="M2" s="12"/>
      <c r="N2" s="12"/>
    </row>
    <row r="3" spans="1:14" ht="15.75" thickBot="1">
      <c r="A3" s="10"/>
      <c r="B3" s="16" t="s">
        <v>151</v>
      </c>
      <c r="C3" s="10"/>
      <c r="D3" s="80">
        <v>0.37951000000000001</v>
      </c>
      <c r="E3" s="10"/>
      <c r="F3" s="10"/>
      <c r="G3" s="17"/>
      <c r="H3" s="12"/>
      <c r="I3" s="12"/>
      <c r="J3" s="12"/>
      <c r="K3" s="12"/>
    </row>
    <row r="4" spans="1:14" ht="15.75" thickBot="1">
      <c r="A4" s="10"/>
      <c r="B4" s="16"/>
      <c r="C4" s="10"/>
      <c r="D4" s="80"/>
      <c r="E4" s="10"/>
      <c r="F4" s="10"/>
      <c r="G4" s="17"/>
      <c r="H4" s="12"/>
      <c r="I4" s="12"/>
      <c r="J4" s="12"/>
      <c r="K4" s="12"/>
    </row>
    <row r="5" spans="1:14" ht="15.75" thickBot="1">
      <c r="A5" s="10"/>
      <c r="B5" s="18" t="s">
        <v>135</v>
      </c>
      <c r="C5" s="10"/>
      <c r="D5" s="118">
        <v>40148</v>
      </c>
      <c r="E5" s="10"/>
      <c r="F5" s="10"/>
      <c r="G5" s="17"/>
      <c r="H5" s="12"/>
      <c r="I5" s="12"/>
      <c r="J5" s="12"/>
      <c r="K5" s="12"/>
    </row>
    <row r="6" spans="1:14" ht="15.75" thickBot="1">
      <c r="A6" s="10"/>
      <c r="B6" s="18" t="s">
        <v>136</v>
      </c>
      <c r="C6" s="10"/>
      <c r="D6" s="118">
        <v>40513</v>
      </c>
      <c r="E6" s="10"/>
      <c r="F6" s="10"/>
      <c r="G6" s="17"/>
      <c r="H6" s="12"/>
      <c r="I6" s="12"/>
      <c r="J6" s="12"/>
      <c r="K6" s="12"/>
    </row>
    <row r="7" spans="1:14">
      <c r="A7" s="10"/>
      <c r="B7" s="81" t="s">
        <v>137</v>
      </c>
      <c r="C7" s="14"/>
      <c r="D7" s="11"/>
      <c r="E7" s="11"/>
      <c r="F7" s="11"/>
      <c r="G7" s="11"/>
      <c r="H7" s="11"/>
      <c r="I7" s="11"/>
      <c r="J7" s="11"/>
      <c r="K7" s="12"/>
      <c r="L7" s="12"/>
      <c r="M7" s="12"/>
      <c r="N7" s="12"/>
    </row>
    <row r="8" spans="1:14">
      <c r="A8" s="10"/>
      <c r="B8" s="14"/>
      <c r="C8" s="14"/>
      <c r="D8" s="19"/>
      <c r="E8" s="19"/>
      <c r="F8" s="19"/>
      <c r="G8" s="19"/>
      <c r="H8" s="19"/>
      <c r="I8" s="12"/>
      <c r="J8" s="12"/>
      <c r="K8" s="12"/>
      <c r="L8" s="12"/>
    </row>
    <row r="9" spans="1:14">
      <c r="A9" s="10"/>
      <c r="B9" s="10"/>
      <c r="C9" s="12"/>
      <c r="D9" s="22"/>
      <c r="E9" s="15"/>
      <c r="F9" s="22"/>
      <c r="G9" s="21"/>
      <c r="H9" s="11"/>
      <c r="I9" s="12"/>
      <c r="J9" s="12"/>
      <c r="K9" s="12"/>
      <c r="L9" s="12"/>
    </row>
    <row r="10" spans="1:14">
      <c r="A10" s="10"/>
      <c r="B10" s="10"/>
      <c r="C10" s="12"/>
      <c r="D10" s="22"/>
      <c r="E10" s="15"/>
      <c r="F10" s="22"/>
      <c r="G10" s="14"/>
      <c r="H10" s="11"/>
      <c r="I10" s="12"/>
      <c r="J10" s="12"/>
      <c r="K10" s="12"/>
      <c r="L10" s="12"/>
    </row>
    <row r="11" spans="1:14">
      <c r="A11" s="10"/>
      <c r="B11" s="10"/>
      <c r="C11" s="12"/>
      <c r="D11" s="22"/>
      <c r="E11" s="15"/>
      <c r="F11" s="22"/>
      <c r="G11" s="14"/>
      <c r="H11" s="21"/>
      <c r="I11" s="12"/>
      <c r="J11" s="12"/>
      <c r="K11" s="12"/>
      <c r="L11" s="12"/>
    </row>
    <row r="12" spans="1:14">
      <c r="A12" s="10"/>
      <c r="B12" s="14"/>
      <c r="C12" s="14"/>
      <c r="D12" s="14"/>
      <c r="E12" s="14"/>
      <c r="F12" s="14"/>
      <c r="G12" s="14"/>
      <c r="H12" s="21"/>
      <c r="I12" s="12"/>
      <c r="J12" s="12"/>
      <c r="K12" s="12"/>
      <c r="L12" s="12"/>
    </row>
    <row r="13" spans="1:14">
      <c r="A13" s="10"/>
      <c r="B13" s="14"/>
      <c r="C13" s="14"/>
      <c r="D13" s="14"/>
      <c r="E13" s="14"/>
      <c r="F13" s="14"/>
      <c r="G13" s="14"/>
      <c r="H13" s="21"/>
      <c r="I13" s="12"/>
      <c r="J13" s="12"/>
      <c r="K13" s="12"/>
      <c r="L13" s="12"/>
    </row>
    <row r="14" spans="1:14">
      <c r="A14" s="10"/>
      <c r="B14" s="23"/>
      <c r="C14" s="14"/>
      <c r="D14" s="22"/>
      <c r="E14" s="15"/>
      <c r="F14" s="20"/>
      <c r="G14" s="21"/>
      <c r="H14" s="21"/>
      <c r="I14" s="12"/>
      <c r="J14" s="12"/>
      <c r="K14" s="12"/>
      <c r="L14" s="12"/>
    </row>
    <row r="15" spans="1:14">
      <c r="A15" s="10"/>
      <c r="B15" s="14"/>
      <c r="C15" s="14"/>
      <c r="D15" s="10"/>
      <c r="E15" s="15"/>
      <c r="F15" s="20"/>
      <c r="G15" s="21"/>
      <c r="H15" s="21"/>
      <c r="I15" s="12"/>
      <c r="J15" s="12"/>
      <c r="K15" s="12"/>
      <c r="L15" s="12"/>
    </row>
    <row r="16" spans="1:14">
      <c r="A16" s="12"/>
      <c r="B16" s="14"/>
      <c r="C16" s="14"/>
      <c r="D16" s="14"/>
      <c r="E16" s="15"/>
      <c r="F16" s="20"/>
      <c r="G16" s="21"/>
      <c r="H16" s="15"/>
      <c r="I16" s="12"/>
      <c r="J16" s="12"/>
      <c r="K16" s="12"/>
      <c r="L16" s="12"/>
    </row>
    <row r="17" spans="1:12">
      <c r="A17" s="12"/>
      <c r="B17" s="25"/>
      <c r="C17" s="14"/>
      <c r="D17" s="14"/>
      <c r="E17" s="15"/>
      <c r="F17" s="20"/>
      <c r="G17" s="21"/>
      <c r="H17" s="15"/>
      <c r="I17" s="12"/>
      <c r="J17" s="12"/>
      <c r="K17" s="12"/>
      <c r="L17" s="12"/>
    </row>
    <row r="18" spans="1:12">
      <c r="A18" s="12"/>
      <c r="B18" s="14"/>
      <c r="C18" s="14"/>
      <c r="D18" s="14"/>
      <c r="E18" s="14"/>
      <c r="F18" s="14"/>
      <c r="G18" s="14"/>
      <c r="H18" s="15"/>
      <c r="I18" s="12"/>
      <c r="J18" s="12"/>
      <c r="K18" s="12"/>
      <c r="L18" s="12"/>
    </row>
    <row r="19" spans="1:12">
      <c r="A19" s="12"/>
      <c r="B19" s="14"/>
      <c r="C19" s="14"/>
      <c r="D19" s="14"/>
      <c r="E19" s="14"/>
      <c r="F19" s="14"/>
      <c r="G19" s="14"/>
      <c r="H19" s="15"/>
      <c r="I19" s="12"/>
      <c r="J19" s="12"/>
      <c r="K19" s="12"/>
      <c r="L19" s="12"/>
    </row>
    <row r="20" spans="1:12">
      <c r="A20" s="12"/>
      <c r="B20" s="14"/>
      <c r="C20" s="14"/>
      <c r="D20" s="14"/>
      <c r="E20" s="14"/>
      <c r="F20" s="14"/>
      <c r="G20" s="14"/>
      <c r="H20" s="15"/>
      <c r="I20" s="12"/>
      <c r="J20" s="12"/>
      <c r="K20" s="12"/>
      <c r="L20" s="12"/>
    </row>
    <row r="21" spans="1:12">
      <c r="A21" s="12"/>
      <c r="B21" s="14"/>
      <c r="C21" s="14"/>
      <c r="D21" s="14"/>
      <c r="E21" s="14"/>
      <c r="F21" s="14"/>
      <c r="G21" s="14"/>
      <c r="H21" s="15"/>
      <c r="I21" s="12"/>
      <c r="J21" s="12"/>
      <c r="K21" s="12"/>
      <c r="L21" s="12"/>
    </row>
    <row r="22" spans="1:12">
      <c r="A22" s="12"/>
      <c r="B22" s="14"/>
      <c r="C22" s="14"/>
      <c r="D22" s="14"/>
      <c r="E22" s="14"/>
      <c r="F22" s="14"/>
      <c r="G22" s="14"/>
      <c r="H22" s="15"/>
      <c r="I22" s="12"/>
      <c r="J22" s="12"/>
      <c r="K22" s="12"/>
      <c r="L22" s="12"/>
    </row>
    <row r="23" spans="1:12">
      <c r="A23" s="12"/>
      <c r="B23" s="14"/>
      <c r="C23" s="14"/>
      <c r="D23" s="14"/>
      <c r="E23" s="14"/>
      <c r="F23" s="14"/>
      <c r="G23" s="14"/>
      <c r="H23" s="15"/>
      <c r="I23" s="12"/>
      <c r="J23" s="12"/>
      <c r="K23" s="12"/>
      <c r="L23" s="12"/>
    </row>
    <row r="24" spans="1:12">
      <c r="A24" s="12"/>
      <c r="B24" s="14"/>
      <c r="C24" s="14"/>
      <c r="D24" s="14"/>
      <c r="E24" s="14"/>
      <c r="F24" s="14"/>
      <c r="G24" s="14"/>
      <c r="H24" s="15"/>
      <c r="I24" s="12"/>
      <c r="J24" s="12"/>
      <c r="K24" s="12"/>
      <c r="L24" s="12"/>
    </row>
    <row r="25" spans="1:12">
      <c r="A25" s="12"/>
      <c r="B25" s="14"/>
      <c r="C25" s="14"/>
      <c r="D25" s="14"/>
      <c r="E25" s="14"/>
      <c r="F25" s="14"/>
      <c r="G25" s="14"/>
      <c r="H25" s="15"/>
      <c r="I25" s="12"/>
      <c r="J25" s="12"/>
      <c r="K25" s="12"/>
      <c r="L25" s="12"/>
    </row>
    <row r="26" spans="1:12">
      <c r="A26" s="10"/>
      <c r="B26" s="14"/>
      <c r="C26" s="14"/>
      <c r="D26" s="14"/>
      <c r="E26" s="14"/>
      <c r="F26" s="14"/>
      <c r="G26" s="14"/>
      <c r="H26" s="21"/>
      <c r="I26" s="12"/>
      <c r="J26" s="12"/>
      <c r="K26" s="12"/>
      <c r="L26" s="12"/>
    </row>
    <row r="27" spans="1:12">
      <c r="A27" s="10"/>
      <c r="B27" s="14"/>
      <c r="C27" s="14"/>
      <c r="D27" s="14"/>
      <c r="E27" s="14"/>
      <c r="F27" s="14"/>
      <c r="G27" s="14"/>
      <c r="H27" s="21"/>
      <c r="I27" s="12"/>
      <c r="J27" s="12"/>
      <c r="K27" s="12"/>
      <c r="L27" s="12"/>
    </row>
    <row r="28" spans="1:12">
      <c r="A28" s="10"/>
      <c r="B28" s="14"/>
      <c r="C28" s="14"/>
      <c r="D28" s="14"/>
      <c r="E28" s="14"/>
      <c r="F28" s="14"/>
      <c r="G28" s="14"/>
      <c r="H28" s="21"/>
      <c r="I28" s="12"/>
      <c r="J28" s="12"/>
      <c r="K28" s="12"/>
      <c r="L28" s="12"/>
    </row>
    <row r="29" spans="1:12">
      <c r="A29" s="10"/>
      <c r="B29" s="14"/>
      <c r="C29" s="14"/>
      <c r="D29" s="14"/>
      <c r="E29" s="14"/>
      <c r="F29" s="14"/>
      <c r="G29" s="14"/>
      <c r="H29" s="21"/>
      <c r="I29" s="12"/>
      <c r="J29" s="12"/>
      <c r="K29" s="12"/>
      <c r="L29" s="12"/>
    </row>
    <row r="30" spans="1:12">
      <c r="A30" s="10"/>
      <c r="B30" s="14"/>
      <c r="C30" s="14"/>
      <c r="D30" s="14"/>
      <c r="E30" s="14"/>
      <c r="F30" s="14"/>
      <c r="G30" s="14"/>
      <c r="H30" s="21"/>
      <c r="I30" s="12"/>
      <c r="J30" s="12"/>
      <c r="K30" s="12"/>
      <c r="L30" s="12"/>
    </row>
    <row r="31" spans="1:12">
      <c r="A31" s="10"/>
      <c r="B31" s="24"/>
      <c r="C31" s="14"/>
      <c r="D31" s="14"/>
      <c r="E31" s="15"/>
      <c r="F31" s="15"/>
      <c r="G31" s="15"/>
      <c r="H31" s="21"/>
      <c r="I31" s="12"/>
      <c r="J31" s="12"/>
      <c r="K31" s="12"/>
      <c r="L31" s="12"/>
    </row>
    <row r="32" spans="1:12">
      <c r="A32" s="10"/>
      <c r="B32" s="10"/>
      <c r="C32" s="10"/>
      <c r="D32" s="10"/>
      <c r="E32" s="11"/>
      <c r="F32" s="11"/>
      <c r="G32" s="11"/>
      <c r="H32" s="17"/>
      <c r="I32" s="12"/>
      <c r="J32" s="12"/>
      <c r="K32" s="12"/>
      <c r="L32" s="12"/>
    </row>
    <row r="33" spans="1:12">
      <c r="A33" s="10"/>
      <c r="B33" s="10"/>
      <c r="C33" s="10"/>
      <c r="D33" s="10"/>
      <c r="E33" s="11"/>
      <c r="F33" s="11"/>
      <c r="G33" s="11"/>
      <c r="H33" s="17"/>
      <c r="I33" s="12"/>
      <c r="J33" s="12"/>
      <c r="K33" s="12"/>
      <c r="L33" s="12"/>
    </row>
    <row r="34" spans="1:12">
      <c r="A34" s="10"/>
      <c r="B34" s="10"/>
      <c r="C34" s="10"/>
      <c r="D34" s="10"/>
      <c r="E34" s="11"/>
      <c r="F34" s="11"/>
      <c r="G34" s="11"/>
      <c r="H34" s="17"/>
      <c r="I34" s="12"/>
      <c r="J34" s="12"/>
      <c r="K34" s="12"/>
      <c r="L34" s="12"/>
    </row>
    <row r="35" spans="1:12">
      <c r="A35" s="10"/>
      <c r="B35" s="10"/>
      <c r="C35" s="10"/>
      <c r="D35" s="10"/>
      <c r="E35" s="11"/>
      <c r="F35" s="11"/>
      <c r="G35" s="11"/>
      <c r="H35" s="17"/>
      <c r="I35" s="12"/>
      <c r="J35" s="12"/>
      <c r="K35" s="12"/>
      <c r="L35" s="12"/>
    </row>
    <row r="36" spans="1:12">
      <c r="A36" s="10"/>
      <c r="B36" s="10"/>
      <c r="C36" s="10"/>
      <c r="D36" s="10"/>
      <c r="E36" s="10"/>
      <c r="F36" s="10"/>
      <c r="G36" s="10"/>
      <c r="H36" s="17"/>
      <c r="I36" s="12"/>
      <c r="J36" s="12"/>
      <c r="K36" s="12"/>
      <c r="L36" s="12"/>
    </row>
    <row r="37" spans="1:12">
      <c r="A37" s="10"/>
      <c r="B37" s="10"/>
      <c r="C37" s="10"/>
      <c r="D37" s="26"/>
      <c r="E37" s="10"/>
      <c r="F37" s="10"/>
      <c r="G37" s="10"/>
      <c r="H37" s="17"/>
      <c r="I37" s="12"/>
      <c r="J37" s="12"/>
      <c r="K37" s="12"/>
      <c r="L37" s="12"/>
    </row>
    <row r="38" spans="1:12">
      <c r="A38" s="10"/>
      <c r="B38" s="10"/>
      <c r="C38" s="10"/>
      <c r="D38" s="10"/>
      <c r="E38" s="10"/>
      <c r="F38" s="10"/>
      <c r="G38" s="10"/>
      <c r="H38" s="17"/>
      <c r="I38" s="12"/>
      <c r="J38" s="12"/>
      <c r="K38" s="12"/>
      <c r="L38" s="12"/>
    </row>
    <row r="39" spans="1:12">
      <c r="A39" s="10"/>
      <c r="B39" s="10"/>
      <c r="C39" s="10"/>
      <c r="D39" s="10"/>
      <c r="E39" s="10"/>
      <c r="F39" s="10"/>
      <c r="G39" s="10"/>
      <c r="H39" s="17"/>
      <c r="I39" s="12"/>
      <c r="J39" s="12"/>
      <c r="K39" s="12"/>
      <c r="L39" s="12"/>
    </row>
    <row r="40" spans="1:12">
      <c r="A40" s="10"/>
      <c r="B40" s="10"/>
      <c r="C40" s="10"/>
      <c r="D40" s="10"/>
      <c r="E40" s="10"/>
      <c r="F40" s="10"/>
      <c r="G40" s="10"/>
      <c r="H40" s="17"/>
      <c r="I40" s="12"/>
      <c r="J40" s="12"/>
      <c r="K40" s="12"/>
      <c r="L40" s="12"/>
    </row>
    <row r="41" spans="1:12">
      <c r="A41" s="12"/>
      <c r="B41" s="12"/>
      <c r="C41" s="12"/>
      <c r="D41" s="12"/>
      <c r="E41" s="12"/>
      <c r="F41" s="12"/>
      <c r="G41" s="12"/>
      <c r="H41" s="12"/>
      <c r="I41" s="12"/>
      <c r="J41" s="12"/>
      <c r="K41" s="12"/>
      <c r="L41" s="12"/>
    </row>
  </sheetData>
  <customSheetViews>
    <customSheetView guid="{EDCD794B-D8F5-4D75-9F6F-65333E3C1E1C}" showPageBreaks="1" fitToPage="1" showRuler="0" topLeftCell="A16">
      <selection activeCell="F28" sqref="F28"/>
      <pageMargins left="0.75" right="0.75" top="1" bottom="1" header="0.5" footer="0.5"/>
      <pageSetup scale="68" orientation="portrait" r:id="rId1"/>
      <headerFooter alignWithMargins="0"/>
    </customSheetView>
    <customSheetView guid="{38A31FDB-EF22-410C-8578-1EF68E4D4BC7}" showPageBreaks="1" fitToPage="1" showRuler="0">
      <selection activeCell="F9" sqref="F9"/>
      <pageMargins left="0.75" right="0.75" top="1" bottom="1" header="0.5" footer="0.5"/>
      <pageSetup scale="68" orientation="portrait" r:id="rId2"/>
      <headerFooter alignWithMargins="0"/>
    </customSheetView>
    <customSheetView guid="{7CFED2AF-152F-4C75-A7D6-7D61135B933F}" showPageBreaks="1" fitToPage="1" showRuler="0">
      <selection activeCell="F9" sqref="F9"/>
      <pageMargins left="0.75" right="0.75" top="1" bottom="1" header="0.5" footer="0.5"/>
      <pageSetup scale="68" orientation="portrait" r:id="rId3"/>
      <headerFooter alignWithMargins="0"/>
    </customSheetView>
  </customSheetViews>
  <phoneticPr fontId="22" type="noConversion"/>
  <pageMargins left="0.75" right="0.75" top="1" bottom="1" header="0.5" footer="0.5"/>
  <pageSetup scale="69" orientation="portrait" r:id="rId4"/>
  <headerFooter alignWithMargins="0"/>
  <drawing r:id="rId5"/>
</worksheet>
</file>

<file path=xl/worksheets/sheet50.xml><?xml version="1.0" encoding="utf-8"?>
<worksheet xmlns="http://schemas.openxmlformats.org/spreadsheetml/2006/main" xmlns:r="http://schemas.openxmlformats.org/officeDocument/2006/relationships">
  <sheetPr transitionEvaluation="1" codeName="Sheet53">
    <pageSetUpPr autoPageBreaks="0" fitToPage="1"/>
  </sheetPr>
  <dimension ref="A1:AE193"/>
  <sheetViews>
    <sheetView defaultGridColor="0" topLeftCell="V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10.109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56</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36892</v>
      </c>
      <c r="B9" s="32">
        <v>-5065500</v>
      </c>
      <c r="C9" s="6">
        <v>1</v>
      </c>
      <c r="D9" s="29">
        <f t="shared" ref="D9:D40" si="0">ROUND(-(+$B$9/180)*1,0)</f>
        <v>28142</v>
      </c>
      <c r="E9" s="29">
        <f>+D9</f>
        <v>28142</v>
      </c>
      <c r="F9" s="29">
        <f t="shared" ref="F9:F40" si="1">$B$9+E9</f>
        <v>-5037358</v>
      </c>
      <c r="G9" s="34">
        <f>+Inputs!$D$2</f>
        <v>0.3795</v>
      </c>
      <c r="H9" s="27">
        <f>-B9</f>
        <v>5065500</v>
      </c>
      <c r="I9" s="27">
        <f>+H9</f>
        <v>5065500</v>
      </c>
      <c r="J9" s="27">
        <f>H9*G9</f>
        <v>1922357.25</v>
      </c>
      <c r="K9" s="27">
        <f t="shared" ref="K9:K40" si="2">D9</f>
        <v>28142</v>
      </c>
      <c r="L9" s="27">
        <f>+K9</f>
        <v>28142</v>
      </c>
      <c r="M9" s="27">
        <f t="shared" ref="M9:M40" si="3">K9*G9</f>
        <v>10679.888999999999</v>
      </c>
      <c r="N9" s="27">
        <f t="shared" ref="N9:N40" si="4">M9-J9</f>
        <v>-1911677.361</v>
      </c>
      <c r="O9" s="27">
        <f>+N9</f>
        <v>-1911677.361</v>
      </c>
      <c r="P9" s="27">
        <f>-SUM(N9)</f>
        <v>1911677.361</v>
      </c>
      <c r="Q9" s="38">
        <f>VLOOKUP(Q8,A36:P215,5)</f>
        <v>3039336</v>
      </c>
      <c r="R9" s="38">
        <f>VLOOKUP(R8,A36:P215,5)</f>
        <v>3377040</v>
      </c>
      <c r="S9" s="38">
        <f>+R9-Q9</f>
        <v>337704</v>
      </c>
      <c r="T9" s="35" t="s">
        <v>64</v>
      </c>
      <c r="U9" s="161">
        <f>-IF(TYPE(VLOOKUP(U8,$A$9:$P$188,6,FALSE))=16,0,VLOOKUP(U8,$A$9:$P$188,6,FALSE))</f>
        <v>2335726</v>
      </c>
      <c r="V9" s="161">
        <f>-IF(TYPE(VLOOKUP(V8,$A$9:$P$188,6,FALSE))=16,0,VLOOKUP(V8,$A$9:$P$188,6,FALSE))</f>
        <v>2307584</v>
      </c>
      <c r="W9" s="161">
        <f t="shared" ref="W9:AE9" si="5">-IF(TYPE(VLOOKUP(W8,$A$9:$P$188,6,FALSE))=16,0,VLOOKUP(W8,$A$9:$P$188,6,FALSE))</f>
        <v>2279442</v>
      </c>
      <c r="X9" s="161">
        <f t="shared" si="5"/>
        <v>2251300</v>
      </c>
      <c r="Y9" s="161">
        <f t="shared" si="5"/>
        <v>2223158</v>
      </c>
      <c r="Z9" s="161">
        <f t="shared" si="5"/>
        <v>2195016</v>
      </c>
      <c r="AA9" s="161">
        <f t="shared" si="5"/>
        <v>2166874</v>
      </c>
      <c r="AB9" s="161">
        <f t="shared" si="5"/>
        <v>2138732</v>
      </c>
      <c r="AC9" s="161">
        <f t="shared" si="5"/>
        <v>2110590</v>
      </c>
      <c r="AD9" s="161">
        <f t="shared" si="5"/>
        <v>2082448</v>
      </c>
      <c r="AE9" s="161">
        <f t="shared" si="5"/>
        <v>2054306</v>
      </c>
    </row>
    <row r="10" spans="1:31">
      <c r="A10" s="30">
        <v>36923</v>
      </c>
      <c r="B10" s="9"/>
      <c r="C10" s="6">
        <v>2</v>
      </c>
      <c r="D10" s="29">
        <f t="shared" si="0"/>
        <v>28142</v>
      </c>
      <c r="E10" s="29">
        <f t="shared" ref="E10:E41" si="6">+E9+D10</f>
        <v>56284</v>
      </c>
      <c r="F10" s="29">
        <f t="shared" si="1"/>
        <v>-5009216</v>
      </c>
      <c r="G10" s="34">
        <f>+Inputs!$D$2</f>
        <v>0.3795</v>
      </c>
      <c r="H10" s="2"/>
      <c r="I10" s="27">
        <f t="shared" ref="I10:I41" si="7">+I9+H10</f>
        <v>5065500</v>
      </c>
      <c r="J10" s="27"/>
      <c r="K10" s="27">
        <f t="shared" si="2"/>
        <v>28142</v>
      </c>
      <c r="L10" s="27">
        <f t="shared" ref="L10:L41" si="8">+L9+K10</f>
        <v>56284</v>
      </c>
      <c r="M10" s="27">
        <f t="shared" si="3"/>
        <v>10679.888999999999</v>
      </c>
      <c r="N10" s="27">
        <f t="shared" si="4"/>
        <v>10679.888999999999</v>
      </c>
      <c r="O10" s="27">
        <f t="shared" ref="O10:O41" si="9">+O9+N10</f>
        <v>-1900997.4720000001</v>
      </c>
      <c r="P10" s="27">
        <f t="shared" ref="P10:P41" si="10">P9-N10</f>
        <v>1900997.4720000001</v>
      </c>
      <c r="Q10" s="38">
        <f>VLOOKUP(Q8,A36:P215,15)</f>
        <v>-768906.72439999634</v>
      </c>
      <c r="R10" s="38">
        <f>VLOOKUP(R8,A36:P215,15)</f>
        <v>-640744.67935999657</v>
      </c>
      <c r="S10" s="38">
        <f>+R10-Q10</f>
        <v>128162.04503999976</v>
      </c>
      <c r="T10" s="36" t="s">
        <v>69</v>
      </c>
    </row>
    <row r="11" spans="1:31">
      <c r="A11" s="31">
        <v>36951</v>
      </c>
      <c r="B11" s="5"/>
      <c r="C11" s="6">
        <v>3</v>
      </c>
      <c r="D11" s="29">
        <f t="shared" si="0"/>
        <v>28142</v>
      </c>
      <c r="E11" s="29">
        <f t="shared" si="6"/>
        <v>84426</v>
      </c>
      <c r="F11" s="29">
        <f t="shared" si="1"/>
        <v>-4981074</v>
      </c>
      <c r="G11" s="34">
        <f>+Inputs!$D$2</f>
        <v>0.3795</v>
      </c>
      <c r="H11" s="2"/>
      <c r="I11" s="27">
        <f t="shared" si="7"/>
        <v>5065500</v>
      </c>
      <c r="J11" s="27"/>
      <c r="K11" s="27">
        <f t="shared" si="2"/>
        <v>28142</v>
      </c>
      <c r="L11" s="27">
        <f t="shared" si="8"/>
        <v>84426</v>
      </c>
      <c r="M11" s="27">
        <f t="shared" si="3"/>
        <v>10679.888999999999</v>
      </c>
      <c r="N11" s="27">
        <f t="shared" si="4"/>
        <v>10679.888999999999</v>
      </c>
      <c r="O11" s="27">
        <f t="shared" si="9"/>
        <v>-1890317.5830000001</v>
      </c>
      <c r="P11" s="27">
        <f t="shared" si="10"/>
        <v>1890317.5830000001</v>
      </c>
      <c r="Q11" s="38">
        <f>+VLOOKUP(Q8,A36:P215,16)</f>
        <v>768906.72439999634</v>
      </c>
      <c r="R11" s="38">
        <f>+VLOOKUP(R8,A36:P215,16)</f>
        <v>640744.67935999657</v>
      </c>
      <c r="S11" s="38">
        <f>(+Q11+R11)/2</f>
        <v>704825.70187999646</v>
      </c>
      <c r="T11" s="36" t="s">
        <v>113</v>
      </c>
      <c r="U11" s="161">
        <f>IF(TYPE(VLOOKUP(U8,$A$9:$P$188,16,FALSE))=16,0,VLOOKUP(U8,$A$9:$P$188,16,FALSE))</f>
        <v>886388.59901999612</v>
      </c>
      <c r="V11" s="161">
        <f t="shared" ref="V11:AE11" si="11">IF(TYPE(VLOOKUP(V8,$A$9:$P$188,16,FALSE))=16,0,VLOOKUP(V8,$A$9:$P$188,16,FALSE))</f>
        <v>875708.42859999614</v>
      </c>
      <c r="W11" s="161">
        <f t="shared" si="11"/>
        <v>865028.25817999616</v>
      </c>
      <c r="X11" s="161">
        <f t="shared" si="11"/>
        <v>854348.08775999618</v>
      </c>
      <c r="Y11" s="161">
        <f t="shared" si="11"/>
        <v>843667.9173399962</v>
      </c>
      <c r="Z11" s="161">
        <f t="shared" si="11"/>
        <v>832987.74691999622</v>
      </c>
      <c r="AA11" s="161">
        <f t="shared" si="11"/>
        <v>822307.57649999624</v>
      </c>
      <c r="AB11" s="161">
        <f t="shared" si="11"/>
        <v>811627.40607999626</v>
      </c>
      <c r="AC11" s="161">
        <f t="shared" si="11"/>
        <v>800947.23565999628</v>
      </c>
      <c r="AD11" s="161">
        <f t="shared" si="11"/>
        <v>790267.0652399963</v>
      </c>
      <c r="AE11" s="161">
        <f t="shared" si="11"/>
        <v>779586.89481999632</v>
      </c>
    </row>
    <row r="12" spans="1:31">
      <c r="A12" s="30">
        <v>36982</v>
      </c>
      <c r="B12" s="3"/>
      <c r="C12" s="6">
        <v>4</v>
      </c>
      <c r="D12" s="29">
        <f t="shared" si="0"/>
        <v>28142</v>
      </c>
      <c r="E12" s="29">
        <f t="shared" si="6"/>
        <v>112568</v>
      </c>
      <c r="F12" s="29">
        <f t="shared" si="1"/>
        <v>-4952932</v>
      </c>
      <c r="G12" s="34">
        <f>+Inputs!$D$2</f>
        <v>0.3795</v>
      </c>
      <c r="H12" s="2"/>
      <c r="I12" s="27">
        <f t="shared" si="7"/>
        <v>5065500</v>
      </c>
      <c r="J12" s="27"/>
      <c r="K12" s="27">
        <f t="shared" si="2"/>
        <v>28142</v>
      </c>
      <c r="L12" s="27">
        <f t="shared" si="8"/>
        <v>112568</v>
      </c>
      <c r="M12" s="27">
        <f t="shared" si="3"/>
        <v>10679.888999999999</v>
      </c>
      <c r="N12" s="27">
        <f t="shared" si="4"/>
        <v>10679.888999999999</v>
      </c>
      <c r="O12" s="27">
        <f t="shared" si="9"/>
        <v>-1879637.6940000001</v>
      </c>
      <c r="P12" s="27">
        <f t="shared" si="10"/>
        <v>1879637.6940000001</v>
      </c>
      <c r="Q12" s="39"/>
      <c r="R12" s="40"/>
      <c r="S12" s="40"/>
      <c r="T12" s="36"/>
    </row>
    <row r="13" spans="1:31">
      <c r="A13" s="31">
        <v>37012</v>
      </c>
      <c r="B13" s="3"/>
      <c r="C13" s="6">
        <v>5</v>
      </c>
      <c r="D13" s="29">
        <f t="shared" si="0"/>
        <v>28142</v>
      </c>
      <c r="E13" s="29">
        <f t="shared" si="6"/>
        <v>140710</v>
      </c>
      <c r="F13" s="29">
        <f t="shared" si="1"/>
        <v>-4924790</v>
      </c>
      <c r="G13" s="34">
        <f>+Inputs!$D$2</f>
        <v>0.3795</v>
      </c>
      <c r="H13" s="2"/>
      <c r="I13" s="27">
        <f t="shared" si="7"/>
        <v>5065500</v>
      </c>
      <c r="J13" s="27"/>
      <c r="K13" s="27">
        <f t="shared" si="2"/>
        <v>28142</v>
      </c>
      <c r="L13" s="27">
        <f t="shared" si="8"/>
        <v>140710</v>
      </c>
      <c r="M13" s="27">
        <f t="shared" si="3"/>
        <v>10679.888999999999</v>
      </c>
      <c r="N13" s="27">
        <f t="shared" si="4"/>
        <v>10679.888999999999</v>
      </c>
      <c r="O13" s="27">
        <f t="shared" si="9"/>
        <v>-1868957.8050000002</v>
      </c>
      <c r="P13" s="27">
        <f t="shared" si="10"/>
        <v>1868957.8050000002</v>
      </c>
      <c r="Q13" s="38">
        <f>VLOOKUP(Q8,A36:P215,9)</f>
        <v>5065500</v>
      </c>
      <c r="R13" s="38">
        <f>VLOOKUP(R8,A36:P215,9)</f>
        <v>5065500</v>
      </c>
      <c r="S13" s="38">
        <f>+R13-Q13</f>
        <v>0</v>
      </c>
      <c r="T13" s="36" t="s">
        <v>70</v>
      </c>
    </row>
    <row r="14" spans="1:31">
      <c r="A14" s="30">
        <v>37043</v>
      </c>
      <c r="B14" s="3"/>
      <c r="C14" s="6">
        <v>6</v>
      </c>
      <c r="D14" s="29">
        <f t="shared" si="0"/>
        <v>28142</v>
      </c>
      <c r="E14" s="29">
        <f t="shared" si="6"/>
        <v>168852</v>
      </c>
      <c r="F14" s="29">
        <f t="shared" si="1"/>
        <v>-4896648</v>
      </c>
      <c r="G14" s="34">
        <f>+Inputs!$D$2</f>
        <v>0.3795</v>
      </c>
      <c r="H14" s="2"/>
      <c r="I14" s="27">
        <f t="shared" si="7"/>
        <v>5065500</v>
      </c>
      <c r="J14" s="27"/>
      <c r="K14" s="27">
        <f t="shared" si="2"/>
        <v>28142</v>
      </c>
      <c r="L14" s="27">
        <f t="shared" si="8"/>
        <v>168852</v>
      </c>
      <c r="M14" s="27">
        <f t="shared" si="3"/>
        <v>10679.888999999999</v>
      </c>
      <c r="N14" s="27">
        <f t="shared" si="4"/>
        <v>10679.888999999999</v>
      </c>
      <c r="O14" s="27">
        <f t="shared" si="9"/>
        <v>-1858277.9160000002</v>
      </c>
      <c r="P14" s="27">
        <f t="shared" si="10"/>
        <v>1858277.9160000002</v>
      </c>
      <c r="Q14" s="38">
        <f>VLOOKUP(Q8,A36:P215,12)</f>
        <v>3039336</v>
      </c>
      <c r="R14" s="38">
        <f>VLOOKUP(R8,A36:P215,12)</f>
        <v>3377040</v>
      </c>
      <c r="S14" s="38">
        <f>+R14-Q14</f>
        <v>337704</v>
      </c>
      <c r="T14" s="37" t="s">
        <v>93</v>
      </c>
    </row>
    <row r="15" spans="1:31">
      <c r="A15" s="31">
        <v>37073</v>
      </c>
      <c r="B15" s="3"/>
      <c r="C15" s="6">
        <v>7</v>
      </c>
      <c r="D15" s="29">
        <f t="shared" si="0"/>
        <v>28142</v>
      </c>
      <c r="E15" s="29">
        <f t="shared" si="6"/>
        <v>196994</v>
      </c>
      <c r="F15" s="29">
        <f t="shared" si="1"/>
        <v>-4868506</v>
      </c>
      <c r="G15" s="34">
        <f>+Inputs!$D$2</f>
        <v>0.3795</v>
      </c>
      <c r="H15" s="2"/>
      <c r="I15" s="27">
        <f t="shared" si="7"/>
        <v>5065500</v>
      </c>
      <c r="J15" s="27"/>
      <c r="K15" s="27">
        <f t="shared" si="2"/>
        <v>28142</v>
      </c>
      <c r="L15" s="27">
        <f t="shared" si="8"/>
        <v>196994</v>
      </c>
      <c r="M15" s="27">
        <f t="shared" si="3"/>
        <v>10679.888999999999</v>
      </c>
      <c r="N15" s="27">
        <f t="shared" si="4"/>
        <v>10679.888999999999</v>
      </c>
      <c r="O15" s="27">
        <f t="shared" si="9"/>
        <v>-1847598.0270000002</v>
      </c>
      <c r="P15" s="27">
        <f t="shared" si="10"/>
        <v>1847598.0270000002</v>
      </c>
    </row>
    <row r="16" spans="1:31">
      <c r="A16" s="30">
        <v>37104</v>
      </c>
      <c r="B16" s="3"/>
      <c r="C16" s="6">
        <v>8</v>
      </c>
      <c r="D16" s="29">
        <f t="shared" si="0"/>
        <v>28142</v>
      </c>
      <c r="E16" s="29">
        <f t="shared" si="6"/>
        <v>225136</v>
      </c>
      <c r="F16" s="29">
        <f t="shared" si="1"/>
        <v>-4840364</v>
      </c>
      <c r="G16" s="34">
        <f>+Inputs!$D$2</f>
        <v>0.3795</v>
      </c>
      <c r="H16" s="2"/>
      <c r="I16" s="27">
        <f t="shared" si="7"/>
        <v>5065500</v>
      </c>
      <c r="J16" s="27"/>
      <c r="K16" s="27">
        <f t="shared" si="2"/>
        <v>28142</v>
      </c>
      <c r="L16" s="27">
        <f t="shared" si="8"/>
        <v>225136</v>
      </c>
      <c r="M16" s="27">
        <f t="shared" si="3"/>
        <v>10679.888999999999</v>
      </c>
      <c r="N16" s="27">
        <f t="shared" si="4"/>
        <v>10679.888999999999</v>
      </c>
      <c r="O16" s="27">
        <f t="shared" si="9"/>
        <v>-1836918.1380000003</v>
      </c>
      <c r="P16" s="27">
        <f t="shared" si="10"/>
        <v>1836918.1380000003</v>
      </c>
      <c r="Q16" s="4"/>
      <c r="R16" s="4"/>
      <c r="S16" s="4"/>
    </row>
    <row r="17" spans="1:19">
      <c r="A17" s="31">
        <v>37135</v>
      </c>
      <c r="B17" s="3"/>
      <c r="C17" s="6">
        <v>9</v>
      </c>
      <c r="D17" s="29">
        <f t="shared" si="0"/>
        <v>28142</v>
      </c>
      <c r="E17" s="29">
        <f t="shared" si="6"/>
        <v>253278</v>
      </c>
      <c r="F17" s="29">
        <f t="shared" si="1"/>
        <v>-4812222</v>
      </c>
      <c r="G17" s="34">
        <f>+Inputs!$D$2</f>
        <v>0.3795</v>
      </c>
      <c r="H17" s="2"/>
      <c r="I17" s="27">
        <f t="shared" si="7"/>
        <v>5065500</v>
      </c>
      <c r="J17" s="27"/>
      <c r="K17" s="27">
        <f t="shared" si="2"/>
        <v>28142</v>
      </c>
      <c r="L17" s="27">
        <f t="shared" si="8"/>
        <v>253278</v>
      </c>
      <c r="M17" s="27">
        <f t="shared" si="3"/>
        <v>10679.888999999999</v>
      </c>
      <c r="N17" s="27">
        <f t="shared" si="4"/>
        <v>10679.888999999999</v>
      </c>
      <c r="O17" s="27">
        <f t="shared" si="9"/>
        <v>-1826238.2490000003</v>
      </c>
      <c r="P17" s="27">
        <f t="shared" si="10"/>
        <v>1826238.2490000003</v>
      </c>
      <c r="Q17" s="4"/>
      <c r="R17" s="4"/>
      <c r="S17" s="4"/>
    </row>
    <row r="18" spans="1:19">
      <c r="A18" s="30">
        <v>37165</v>
      </c>
      <c r="B18" s="3"/>
      <c r="C18" s="6">
        <v>10</v>
      </c>
      <c r="D18" s="29">
        <f t="shared" si="0"/>
        <v>28142</v>
      </c>
      <c r="E18" s="29">
        <f t="shared" si="6"/>
        <v>281420</v>
      </c>
      <c r="F18" s="29">
        <f t="shared" si="1"/>
        <v>-4784080</v>
      </c>
      <c r="G18" s="34">
        <f>+Inputs!$D$2</f>
        <v>0.3795</v>
      </c>
      <c r="H18" s="2"/>
      <c r="I18" s="27">
        <f t="shared" si="7"/>
        <v>5065500</v>
      </c>
      <c r="J18" s="27"/>
      <c r="K18" s="27">
        <f t="shared" si="2"/>
        <v>28142</v>
      </c>
      <c r="L18" s="27">
        <f t="shared" si="8"/>
        <v>281420</v>
      </c>
      <c r="M18" s="27">
        <f t="shared" si="3"/>
        <v>10679.888999999999</v>
      </c>
      <c r="N18" s="27">
        <f t="shared" si="4"/>
        <v>10679.888999999999</v>
      </c>
      <c r="O18" s="27">
        <f t="shared" si="9"/>
        <v>-1815558.3600000003</v>
      </c>
      <c r="P18" s="27">
        <f t="shared" si="10"/>
        <v>1815558.3600000003</v>
      </c>
      <c r="Q18" s="4"/>
      <c r="R18" s="4"/>
      <c r="S18" s="4"/>
    </row>
    <row r="19" spans="1:19">
      <c r="A19" s="31">
        <v>37196</v>
      </c>
      <c r="B19" s="3"/>
      <c r="C19" s="6">
        <v>11</v>
      </c>
      <c r="D19" s="29">
        <f t="shared" si="0"/>
        <v>28142</v>
      </c>
      <c r="E19" s="29">
        <f t="shared" si="6"/>
        <v>309562</v>
      </c>
      <c r="F19" s="29">
        <f t="shared" si="1"/>
        <v>-4755938</v>
      </c>
      <c r="G19" s="34">
        <f>+Inputs!$D$2</f>
        <v>0.3795</v>
      </c>
      <c r="H19" s="2"/>
      <c r="I19" s="27">
        <f t="shared" si="7"/>
        <v>5065500</v>
      </c>
      <c r="J19" s="27"/>
      <c r="K19" s="27">
        <f t="shared" si="2"/>
        <v>28142</v>
      </c>
      <c r="L19" s="27">
        <f t="shared" si="8"/>
        <v>309562</v>
      </c>
      <c r="M19" s="27">
        <f t="shared" si="3"/>
        <v>10679.888999999999</v>
      </c>
      <c r="N19" s="27">
        <f t="shared" si="4"/>
        <v>10679.888999999999</v>
      </c>
      <c r="O19" s="27">
        <f t="shared" si="9"/>
        <v>-1804878.4710000004</v>
      </c>
      <c r="P19" s="27">
        <f t="shared" si="10"/>
        <v>1804878.4710000004</v>
      </c>
      <c r="Q19" s="4"/>
      <c r="R19" s="4"/>
      <c r="S19" s="4"/>
    </row>
    <row r="20" spans="1:19">
      <c r="A20" s="30">
        <v>37226</v>
      </c>
      <c r="B20" s="3"/>
      <c r="C20" s="6">
        <v>12</v>
      </c>
      <c r="D20" s="29">
        <f t="shared" si="0"/>
        <v>28142</v>
      </c>
      <c r="E20" s="29">
        <f t="shared" si="6"/>
        <v>337704</v>
      </c>
      <c r="F20" s="29">
        <f t="shared" si="1"/>
        <v>-4727796</v>
      </c>
      <c r="G20" s="34">
        <f>+Inputs!$D$2</f>
        <v>0.3795</v>
      </c>
      <c r="H20" s="2"/>
      <c r="I20" s="27">
        <f t="shared" si="7"/>
        <v>5065500</v>
      </c>
      <c r="J20" s="27"/>
      <c r="K20" s="27">
        <f t="shared" si="2"/>
        <v>28142</v>
      </c>
      <c r="L20" s="27">
        <f t="shared" si="8"/>
        <v>337704</v>
      </c>
      <c r="M20" s="27">
        <f t="shared" si="3"/>
        <v>10679.888999999999</v>
      </c>
      <c r="N20" s="27">
        <f t="shared" si="4"/>
        <v>10679.888999999999</v>
      </c>
      <c r="O20" s="27">
        <f t="shared" si="9"/>
        <v>-1794198.5820000004</v>
      </c>
      <c r="P20" s="27">
        <f t="shared" si="10"/>
        <v>1794198.5820000004</v>
      </c>
      <c r="Q20" s="4"/>
      <c r="R20" s="4"/>
      <c r="S20" s="4"/>
    </row>
    <row r="21" spans="1:19">
      <c r="A21" s="31">
        <v>37257</v>
      </c>
      <c r="B21" s="3"/>
      <c r="C21" s="6">
        <v>13</v>
      </c>
      <c r="D21" s="29">
        <f t="shared" si="0"/>
        <v>28142</v>
      </c>
      <c r="E21" s="29">
        <f t="shared" si="6"/>
        <v>365846</v>
      </c>
      <c r="F21" s="29">
        <f t="shared" si="1"/>
        <v>-4699654</v>
      </c>
      <c r="G21" s="34">
        <f>+Inputs!$D$2</f>
        <v>0.3795</v>
      </c>
      <c r="H21" s="2"/>
      <c r="I21" s="27">
        <f t="shared" si="7"/>
        <v>5065500</v>
      </c>
      <c r="J21" s="27"/>
      <c r="K21" s="27">
        <f t="shared" si="2"/>
        <v>28142</v>
      </c>
      <c r="L21" s="27">
        <f t="shared" si="8"/>
        <v>365846</v>
      </c>
      <c r="M21" s="27">
        <f t="shared" si="3"/>
        <v>10679.888999999999</v>
      </c>
      <c r="N21" s="27">
        <f t="shared" si="4"/>
        <v>10679.888999999999</v>
      </c>
      <c r="O21" s="27">
        <f t="shared" si="9"/>
        <v>-1783518.6930000004</v>
      </c>
      <c r="P21" s="27">
        <f t="shared" si="10"/>
        <v>1783518.6930000004</v>
      </c>
      <c r="Q21" s="4"/>
      <c r="R21" s="4"/>
      <c r="S21" s="4"/>
    </row>
    <row r="22" spans="1:19">
      <c r="A22" s="30">
        <v>37288</v>
      </c>
      <c r="B22" s="3"/>
      <c r="C22" s="6">
        <v>14</v>
      </c>
      <c r="D22" s="29">
        <f t="shared" si="0"/>
        <v>28142</v>
      </c>
      <c r="E22" s="29">
        <f t="shared" si="6"/>
        <v>393988</v>
      </c>
      <c r="F22" s="29">
        <f t="shared" si="1"/>
        <v>-4671512</v>
      </c>
      <c r="G22" s="34">
        <f>+Inputs!$D$2</f>
        <v>0.3795</v>
      </c>
      <c r="H22" s="2"/>
      <c r="I22" s="27">
        <f t="shared" si="7"/>
        <v>5065500</v>
      </c>
      <c r="J22" s="27"/>
      <c r="K22" s="27">
        <f t="shared" si="2"/>
        <v>28142</v>
      </c>
      <c r="L22" s="27">
        <f t="shared" si="8"/>
        <v>393988</v>
      </c>
      <c r="M22" s="27">
        <f t="shared" si="3"/>
        <v>10679.888999999999</v>
      </c>
      <c r="N22" s="27">
        <f t="shared" si="4"/>
        <v>10679.888999999999</v>
      </c>
      <c r="O22" s="27">
        <f t="shared" si="9"/>
        <v>-1772838.8040000005</v>
      </c>
      <c r="P22" s="27">
        <f t="shared" si="10"/>
        <v>1772838.8040000005</v>
      </c>
      <c r="Q22" s="4"/>
      <c r="R22" s="4"/>
      <c r="S22" s="4"/>
    </row>
    <row r="23" spans="1:19">
      <c r="A23" s="31">
        <v>37316</v>
      </c>
      <c r="B23" s="3"/>
      <c r="C23" s="6">
        <v>15</v>
      </c>
      <c r="D23" s="29">
        <f t="shared" si="0"/>
        <v>28142</v>
      </c>
      <c r="E23" s="29">
        <f t="shared" si="6"/>
        <v>422130</v>
      </c>
      <c r="F23" s="29">
        <f t="shared" si="1"/>
        <v>-4643370</v>
      </c>
      <c r="G23" s="34">
        <f>+Inputs!$D$2</f>
        <v>0.3795</v>
      </c>
      <c r="H23" s="2"/>
      <c r="I23" s="27">
        <f t="shared" si="7"/>
        <v>5065500</v>
      </c>
      <c r="J23" s="27"/>
      <c r="K23" s="27">
        <f t="shared" si="2"/>
        <v>28142</v>
      </c>
      <c r="L23" s="27">
        <f t="shared" si="8"/>
        <v>422130</v>
      </c>
      <c r="M23" s="27">
        <f t="shared" si="3"/>
        <v>10679.888999999999</v>
      </c>
      <c r="N23" s="27">
        <f t="shared" si="4"/>
        <v>10679.888999999999</v>
      </c>
      <c r="O23" s="27">
        <f t="shared" si="9"/>
        <v>-1762158.9150000005</v>
      </c>
      <c r="P23" s="27">
        <f t="shared" si="10"/>
        <v>1762158.9150000005</v>
      </c>
      <c r="Q23" s="4"/>
      <c r="R23" s="4"/>
      <c r="S23" s="4"/>
    </row>
    <row r="24" spans="1:19">
      <c r="A24" s="30">
        <v>37347</v>
      </c>
      <c r="B24" s="3"/>
      <c r="C24" s="6">
        <v>16</v>
      </c>
      <c r="D24" s="29">
        <f t="shared" si="0"/>
        <v>28142</v>
      </c>
      <c r="E24" s="29">
        <f t="shared" si="6"/>
        <v>450272</v>
      </c>
      <c r="F24" s="29">
        <f t="shared" si="1"/>
        <v>-4615228</v>
      </c>
      <c r="G24" s="34">
        <f>+Inputs!$D$2</f>
        <v>0.3795</v>
      </c>
      <c r="H24" s="2"/>
      <c r="I24" s="27">
        <f t="shared" si="7"/>
        <v>5065500</v>
      </c>
      <c r="J24" s="27"/>
      <c r="K24" s="27">
        <f t="shared" si="2"/>
        <v>28142</v>
      </c>
      <c r="L24" s="27">
        <f t="shared" si="8"/>
        <v>450272</v>
      </c>
      <c r="M24" s="27">
        <f t="shared" si="3"/>
        <v>10679.888999999999</v>
      </c>
      <c r="N24" s="27">
        <f t="shared" si="4"/>
        <v>10679.888999999999</v>
      </c>
      <c r="O24" s="27">
        <f t="shared" si="9"/>
        <v>-1751479.0260000005</v>
      </c>
      <c r="P24" s="27">
        <f t="shared" si="10"/>
        <v>1751479.0260000005</v>
      </c>
      <c r="Q24" s="4"/>
      <c r="R24" s="4"/>
      <c r="S24" s="4"/>
    </row>
    <row r="25" spans="1:19">
      <c r="A25" s="31">
        <v>37377</v>
      </c>
      <c r="B25" s="3"/>
      <c r="C25" s="6">
        <v>17</v>
      </c>
      <c r="D25" s="29">
        <f t="shared" si="0"/>
        <v>28142</v>
      </c>
      <c r="E25" s="29">
        <f t="shared" si="6"/>
        <v>478414</v>
      </c>
      <c r="F25" s="29">
        <f t="shared" si="1"/>
        <v>-4587086</v>
      </c>
      <c r="G25" s="34">
        <f>+Inputs!$D$2</f>
        <v>0.3795</v>
      </c>
      <c r="H25" s="2"/>
      <c r="I25" s="27">
        <f t="shared" si="7"/>
        <v>5065500</v>
      </c>
      <c r="J25" s="27"/>
      <c r="K25" s="27">
        <f t="shared" si="2"/>
        <v>28142</v>
      </c>
      <c r="L25" s="27">
        <f t="shared" si="8"/>
        <v>478414</v>
      </c>
      <c r="M25" s="27">
        <f t="shared" si="3"/>
        <v>10679.888999999999</v>
      </c>
      <c r="N25" s="27">
        <f t="shared" si="4"/>
        <v>10679.888999999999</v>
      </c>
      <c r="O25" s="27">
        <f t="shared" si="9"/>
        <v>-1740799.1370000006</v>
      </c>
      <c r="P25" s="27">
        <f t="shared" si="10"/>
        <v>1740799.1370000006</v>
      </c>
      <c r="Q25" s="4"/>
      <c r="R25" s="4"/>
      <c r="S25" s="4"/>
    </row>
    <row r="26" spans="1:19">
      <c r="A26" s="30">
        <v>37408</v>
      </c>
      <c r="B26" s="3"/>
      <c r="C26" s="6">
        <v>18</v>
      </c>
      <c r="D26" s="29">
        <f t="shared" si="0"/>
        <v>28142</v>
      </c>
      <c r="E26" s="29">
        <f t="shared" si="6"/>
        <v>506556</v>
      </c>
      <c r="F26" s="29">
        <f t="shared" si="1"/>
        <v>-4558944</v>
      </c>
      <c r="G26" s="34">
        <f>+Inputs!$D$2</f>
        <v>0.3795</v>
      </c>
      <c r="H26" s="2"/>
      <c r="I26" s="27">
        <f t="shared" si="7"/>
        <v>5065500</v>
      </c>
      <c r="J26" s="27"/>
      <c r="K26" s="27">
        <f t="shared" si="2"/>
        <v>28142</v>
      </c>
      <c r="L26" s="27">
        <f t="shared" si="8"/>
        <v>506556</v>
      </c>
      <c r="M26" s="27">
        <f t="shared" si="3"/>
        <v>10679.888999999999</v>
      </c>
      <c r="N26" s="27">
        <f t="shared" si="4"/>
        <v>10679.888999999999</v>
      </c>
      <c r="O26" s="27">
        <f t="shared" si="9"/>
        <v>-1730119.2480000006</v>
      </c>
      <c r="P26" s="27">
        <f t="shared" si="10"/>
        <v>1730119.2480000006</v>
      </c>
      <c r="Q26" s="4"/>
      <c r="R26" s="4"/>
      <c r="S26" s="4"/>
    </row>
    <row r="27" spans="1:19">
      <c r="A27" s="31">
        <v>37438</v>
      </c>
      <c r="B27" s="3"/>
      <c r="C27" s="6">
        <v>19</v>
      </c>
      <c r="D27" s="29">
        <f t="shared" si="0"/>
        <v>28142</v>
      </c>
      <c r="E27" s="29">
        <f t="shared" si="6"/>
        <v>534698</v>
      </c>
      <c r="F27" s="29">
        <f t="shared" si="1"/>
        <v>-4530802</v>
      </c>
      <c r="G27" s="34">
        <f>+Inputs!$D$2</f>
        <v>0.3795</v>
      </c>
      <c r="H27" s="2"/>
      <c r="I27" s="27">
        <f t="shared" si="7"/>
        <v>5065500</v>
      </c>
      <c r="J27" s="27"/>
      <c r="K27" s="27">
        <f t="shared" si="2"/>
        <v>28142</v>
      </c>
      <c r="L27" s="27">
        <f t="shared" si="8"/>
        <v>534698</v>
      </c>
      <c r="M27" s="27">
        <f t="shared" si="3"/>
        <v>10679.888999999999</v>
      </c>
      <c r="N27" s="27">
        <f t="shared" si="4"/>
        <v>10679.888999999999</v>
      </c>
      <c r="O27" s="27">
        <f t="shared" si="9"/>
        <v>-1719439.3590000006</v>
      </c>
      <c r="P27" s="27">
        <f t="shared" si="10"/>
        <v>1719439.3590000006</v>
      </c>
      <c r="Q27" s="4"/>
      <c r="R27" s="4"/>
      <c r="S27" s="4"/>
    </row>
    <row r="28" spans="1:19">
      <c r="A28" s="30">
        <v>37469</v>
      </c>
      <c r="B28" s="3"/>
      <c r="C28" s="6">
        <v>20</v>
      </c>
      <c r="D28" s="29">
        <f t="shared" si="0"/>
        <v>28142</v>
      </c>
      <c r="E28" s="29">
        <f t="shared" si="6"/>
        <v>562840</v>
      </c>
      <c r="F28" s="29">
        <f t="shared" si="1"/>
        <v>-4502660</v>
      </c>
      <c r="G28" s="34">
        <f>+Inputs!$D$2</f>
        <v>0.3795</v>
      </c>
      <c r="H28" s="2"/>
      <c r="I28" s="27">
        <f t="shared" si="7"/>
        <v>5065500</v>
      </c>
      <c r="J28" s="27"/>
      <c r="K28" s="27">
        <f t="shared" si="2"/>
        <v>28142</v>
      </c>
      <c r="L28" s="27">
        <f t="shared" si="8"/>
        <v>562840</v>
      </c>
      <c r="M28" s="27">
        <f t="shared" si="3"/>
        <v>10679.888999999999</v>
      </c>
      <c r="N28" s="27">
        <f t="shared" si="4"/>
        <v>10679.888999999999</v>
      </c>
      <c r="O28" s="27">
        <f t="shared" si="9"/>
        <v>-1708759.4700000007</v>
      </c>
      <c r="P28" s="27">
        <f t="shared" si="10"/>
        <v>1708759.4700000007</v>
      </c>
      <c r="Q28" s="4"/>
      <c r="R28" s="4"/>
      <c r="S28" s="4"/>
    </row>
    <row r="29" spans="1:19">
      <c r="A29" s="31">
        <v>37500</v>
      </c>
      <c r="B29" s="3"/>
      <c r="C29" s="6">
        <v>21</v>
      </c>
      <c r="D29" s="29">
        <f t="shared" si="0"/>
        <v>28142</v>
      </c>
      <c r="E29" s="29">
        <f t="shared" si="6"/>
        <v>590982</v>
      </c>
      <c r="F29" s="29">
        <f t="shared" si="1"/>
        <v>-4474518</v>
      </c>
      <c r="G29" s="34">
        <f>+Inputs!$D$2</f>
        <v>0.3795</v>
      </c>
      <c r="H29" s="2"/>
      <c r="I29" s="27">
        <f t="shared" si="7"/>
        <v>5065500</v>
      </c>
      <c r="J29" s="27"/>
      <c r="K29" s="27">
        <f t="shared" si="2"/>
        <v>28142</v>
      </c>
      <c r="L29" s="27">
        <f t="shared" si="8"/>
        <v>590982</v>
      </c>
      <c r="M29" s="27">
        <f t="shared" si="3"/>
        <v>10679.888999999999</v>
      </c>
      <c r="N29" s="27">
        <f t="shared" si="4"/>
        <v>10679.888999999999</v>
      </c>
      <c r="O29" s="27">
        <f t="shared" si="9"/>
        <v>-1698079.5810000007</v>
      </c>
      <c r="P29" s="27">
        <f t="shared" si="10"/>
        <v>1698079.5810000007</v>
      </c>
      <c r="Q29" s="4"/>
      <c r="R29" s="4"/>
      <c r="S29" s="4"/>
    </row>
    <row r="30" spans="1:19">
      <c r="A30" s="30">
        <v>37530</v>
      </c>
      <c r="B30" s="3"/>
      <c r="C30" s="6">
        <v>22</v>
      </c>
      <c r="D30" s="29">
        <f t="shared" si="0"/>
        <v>28142</v>
      </c>
      <c r="E30" s="29">
        <f t="shared" si="6"/>
        <v>619124</v>
      </c>
      <c r="F30" s="29">
        <f t="shared" si="1"/>
        <v>-4446376</v>
      </c>
      <c r="G30" s="34">
        <f>+Inputs!$D$2</f>
        <v>0.3795</v>
      </c>
      <c r="H30" s="2"/>
      <c r="I30" s="27">
        <f t="shared" si="7"/>
        <v>5065500</v>
      </c>
      <c r="J30" s="27"/>
      <c r="K30" s="27">
        <f t="shared" si="2"/>
        <v>28142</v>
      </c>
      <c r="L30" s="27">
        <f t="shared" si="8"/>
        <v>619124</v>
      </c>
      <c r="M30" s="27">
        <f t="shared" si="3"/>
        <v>10679.888999999999</v>
      </c>
      <c r="N30" s="27">
        <f t="shared" si="4"/>
        <v>10679.888999999999</v>
      </c>
      <c r="O30" s="27">
        <f t="shared" si="9"/>
        <v>-1687399.6920000007</v>
      </c>
      <c r="P30" s="27">
        <f t="shared" si="10"/>
        <v>1687399.6920000007</v>
      </c>
      <c r="Q30" s="125"/>
    </row>
    <row r="31" spans="1:19">
      <c r="A31" s="31">
        <v>37561</v>
      </c>
      <c r="B31" s="3"/>
      <c r="C31" s="6">
        <v>23</v>
      </c>
      <c r="D31" s="29">
        <f t="shared" si="0"/>
        <v>28142</v>
      </c>
      <c r="E31" s="29">
        <f t="shared" si="6"/>
        <v>647266</v>
      </c>
      <c r="F31" s="29">
        <f t="shared" si="1"/>
        <v>-4418234</v>
      </c>
      <c r="G31" s="34">
        <f>+Inputs!$D$2</f>
        <v>0.3795</v>
      </c>
      <c r="H31" s="2"/>
      <c r="I31" s="27">
        <f t="shared" si="7"/>
        <v>5065500</v>
      </c>
      <c r="J31" s="27"/>
      <c r="K31" s="27">
        <f t="shared" si="2"/>
        <v>28142</v>
      </c>
      <c r="L31" s="27">
        <f t="shared" si="8"/>
        <v>647266</v>
      </c>
      <c r="M31" s="27">
        <f t="shared" si="3"/>
        <v>10679.888999999999</v>
      </c>
      <c r="N31" s="27">
        <f t="shared" si="4"/>
        <v>10679.888999999999</v>
      </c>
      <c r="O31" s="27">
        <f t="shared" si="9"/>
        <v>-1676719.8030000008</v>
      </c>
      <c r="P31" s="27">
        <f t="shared" si="10"/>
        <v>1676719.8030000008</v>
      </c>
      <c r="Q31" s="125"/>
    </row>
    <row r="32" spans="1:19">
      <c r="A32" s="30">
        <v>37591</v>
      </c>
      <c r="B32" s="3"/>
      <c r="C32" s="6">
        <v>24</v>
      </c>
      <c r="D32" s="29">
        <f t="shared" si="0"/>
        <v>28142</v>
      </c>
      <c r="E32" s="29">
        <f t="shared" si="6"/>
        <v>675408</v>
      </c>
      <c r="F32" s="29">
        <f t="shared" si="1"/>
        <v>-4390092</v>
      </c>
      <c r="G32" s="34">
        <f>+Inputs!$D$2</f>
        <v>0.3795</v>
      </c>
      <c r="H32" s="2"/>
      <c r="I32" s="27">
        <f t="shared" si="7"/>
        <v>5065500</v>
      </c>
      <c r="J32" s="27"/>
      <c r="K32" s="27">
        <f t="shared" si="2"/>
        <v>28142</v>
      </c>
      <c r="L32" s="27">
        <f t="shared" si="8"/>
        <v>675408</v>
      </c>
      <c r="M32" s="27">
        <f t="shared" si="3"/>
        <v>10679.888999999999</v>
      </c>
      <c r="N32" s="27">
        <f t="shared" si="4"/>
        <v>10679.888999999999</v>
      </c>
      <c r="O32" s="27">
        <f t="shared" si="9"/>
        <v>-1666039.9140000008</v>
      </c>
      <c r="P32" s="27">
        <f t="shared" si="10"/>
        <v>1666039.9140000008</v>
      </c>
      <c r="Q32" s="125"/>
    </row>
    <row r="33" spans="1:21">
      <c r="A33" s="31">
        <v>37622</v>
      </c>
      <c r="B33" s="3"/>
      <c r="C33" s="6">
        <v>25</v>
      </c>
      <c r="D33" s="29">
        <f t="shared" si="0"/>
        <v>28142</v>
      </c>
      <c r="E33" s="29">
        <f t="shared" si="6"/>
        <v>703550</v>
      </c>
      <c r="F33" s="29">
        <f t="shared" si="1"/>
        <v>-4361950</v>
      </c>
      <c r="G33" s="34">
        <f>+Inputs!$D$2</f>
        <v>0.3795</v>
      </c>
      <c r="H33" s="2"/>
      <c r="I33" s="27">
        <f t="shared" si="7"/>
        <v>5065500</v>
      </c>
      <c r="J33" s="27"/>
      <c r="K33" s="27">
        <f t="shared" si="2"/>
        <v>28142</v>
      </c>
      <c r="L33" s="27">
        <f t="shared" si="8"/>
        <v>703550</v>
      </c>
      <c r="M33" s="27">
        <f t="shared" si="3"/>
        <v>10679.888999999999</v>
      </c>
      <c r="N33" s="27">
        <f t="shared" si="4"/>
        <v>10679.888999999999</v>
      </c>
      <c r="O33" s="27">
        <f t="shared" si="9"/>
        <v>-1655360.0250000008</v>
      </c>
      <c r="P33" s="27">
        <f t="shared" si="10"/>
        <v>1655360.0250000008</v>
      </c>
      <c r="Q33" s="125"/>
    </row>
    <row r="34" spans="1:21">
      <c r="A34" s="30">
        <v>37653</v>
      </c>
      <c r="B34" s="3"/>
      <c r="C34" s="6">
        <v>26</v>
      </c>
      <c r="D34" s="29">
        <f t="shared" si="0"/>
        <v>28142</v>
      </c>
      <c r="E34" s="29">
        <f t="shared" si="6"/>
        <v>731692</v>
      </c>
      <c r="F34" s="29">
        <f t="shared" si="1"/>
        <v>-4333808</v>
      </c>
      <c r="G34" s="34">
        <f>+Inputs!$D$2</f>
        <v>0.3795</v>
      </c>
      <c r="H34" s="2"/>
      <c r="I34" s="27">
        <f t="shared" si="7"/>
        <v>5065500</v>
      </c>
      <c r="J34" s="27"/>
      <c r="K34" s="27">
        <f t="shared" si="2"/>
        <v>28142</v>
      </c>
      <c r="L34" s="27">
        <f t="shared" si="8"/>
        <v>731692</v>
      </c>
      <c r="M34" s="27">
        <f t="shared" si="3"/>
        <v>10679.888999999999</v>
      </c>
      <c r="N34" s="27">
        <f t="shared" si="4"/>
        <v>10679.888999999999</v>
      </c>
      <c r="O34" s="27">
        <f t="shared" si="9"/>
        <v>-1644680.1360000009</v>
      </c>
      <c r="P34" s="27">
        <f t="shared" si="10"/>
        <v>1644680.1360000009</v>
      </c>
      <c r="Q34" s="125"/>
    </row>
    <row r="35" spans="1:21">
      <c r="A35" s="31">
        <v>37681</v>
      </c>
      <c r="B35" s="3"/>
      <c r="C35" s="6">
        <v>27</v>
      </c>
      <c r="D35" s="29">
        <f t="shared" si="0"/>
        <v>28142</v>
      </c>
      <c r="E35" s="29">
        <f t="shared" si="6"/>
        <v>759834</v>
      </c>
      <c r="F35" s="29">
        <f t="shared" si="1"/>
        <v>-4305666</v>
      </c>
      <c r="G35" s="34">
        <f>+Inputs!$D$2</f>
        <v>0.3795</v>
      </c>
      <c r="H35" s="2"/>
      <c r="I35" s="27">
        <f t="shared" si="7"/>
        <v>5065500</v>
      </c>
      <c r="J35" s="27"/>
      <c r="K35" s="27">
        <f t="shared" si="2"/>
        <v>28142</v>
      </c>
      <c r="L35" s="27">
        <f t="shared" si="8"/>
        <v>759834</v>
      </c>
      <c r="M35" s="27">
        <f t="shared" si="3"/>
        <v>10679.888999999999</v>
      </c>
      <c r="N35" s="27">
        <f t="shared" si="4"/>
        <v>10679.888999999999</v>
      </c>
      <c r="O35" s="27">
        <f t="shared" si="9"/>
        <v>-1634000.2470000009</v>
      </c>
      <c r="P35" s="27">
        <f t="shared" si="10"/>
        <v>1634000.2470000009</v>
      </c>
    </row>
    <row r="36" spans="1:21">
      <c r="A36" s="30">
        <v>37712</v>
      </c>
      <c r="B36" s="3"/>
      <c r="C36" s="6">
        <v>28</v>
      </c>
      <c r="D36" s="29">
        <f t="shared" si="0"/>
        <v>28142</v>
      </c>
      <c r="E36" s="29">
        <f t="shared" si="6"/>
        <v>787976</v>
      </c>
      <c r="F36" s="29">
        <f t="shared" si="1"/>
        <v>-4277524</v>
      </c>
      <c r="G36" s="34">
        <f>+Inputs!$D$2</f>
        <v>0.3795</v>
      </c>
      <c r="H36" s="2"/>
      <c r="I36" s="27">
        <f t="shared" si="7"/>
        <v>5065500</v>
      </c>
      <c r="J36" s="27"/>
      <c r="K36" s="27">
        <f t="shared" si="2"/>
        <v>28142</v>
      </c>
      <c r="L36" s="27">
        <f t="shared" si="8"/>
        <v>787976</v>
      </c>
      <c r="M36" s="27">
        <f t="shared" si="3"/>
        <v>10679.888999999999</v>
      </c>
      <c r="N36" s="27">
        <f t="shared" si="4"/>
        <v>10679.888999999999</v>
      </c>
      <c r="O36" s="27">
        <f t="shared" si="9"/>
        <v>-1623320.3580000009</v>
      </c>
      <c r="P36" s="27">
        <f t="shared" si="10"/>
        <v>1623320.3580000009</v>
      </c>
    </row>
    <row r="37" spans="1:21">
      <c r="A37" s="31">
        <v>37742</v>
      </c>
      <c r="B37" s="3"/>
      <c r="C37" s="6">
        <v>29</v>
      </c>
      <c r="D37" s="29">
        <f t="shared" si="0"/>
        <v>28142</v>
      </c>
      <c r="E37" s="29">
        <f t="shared" si="6"/>
        <v>816118</v>
      </c>
      <c r="F37" s="29">
        <f t="shared" si="1"/>
        <v>-4249382</v>
      </c>
      <c r="G37" s="34">
        <f>+Inputs!$D$3</f>
        <v>0.37951000000000001</v>
      </c>
      <c r="H37" s="2"/>
      <c r="I37" s="27">
        <f t="shared" si="7"/>
        <v>5065500</v>
      </c>
      <c r="J37" s="27"/>
      <c r="K37" s="27">
        <f t="shared" si="2"/>
        <v>28142</v>
      </c>
      <c r="L37" s="27">
        <f t="shared" si="8"/>
        <v>816118</v>
      </c>
      <c r="M37" s="27">
        <f t="shared" si="3"/>
        <v>10680.17042</v>
      </c>
      <c r="N37" s="27">
        <f t="shared" si="4"/>
        <v>10680.17042</v>
      </c>
      <c r="O37" s="27">
        <f t="shared" si="9"/>
        <v>-1612640.1875800008</v>
      </c>
      <c r="P37" s="27">
        <f t="shared" si="10"/>
        <v>1612640.1875800008</v>
      </c>
    </row>
    <row r="38" spans="1:21">
      <c r="A38" s="30">
        <v>37773</v>
      </c>
      <c r="B38" s="3"/>
      <c r="C38" s="6">
        <v>30</v>
      </c>
      <c r="D38" s="29">
        <f t="shared" si="0"/>
        <v>28142</v>
      </c>
      <c r="E38" s="29">
        <f t="shared" si="6"/>
        <v>844260</v>
      </c>
      <c r="F38" s="29">
        <f t="shared" si="1"/>
        <v>-4221240</v>
      </c>
      <c r="G38" s="34">
        <f>+Inputs!$D$3</f>
        <v>0.37951000000000001</v>
      </c>
      <c r="H38" s="2"/>
      <c r="I38" s="27">
        <f t="shared" si="7"/>
        <v>5065500</v>
      </c>
      <c r="J38" s="27"/>
      <c r="K38" s="27">
        <f t="shared" si="2"/>
        <v>28142</v>
      </c>
      <c r="L38" s="27">
        <f t="shared" si="8"/>
        <v>844260</v>
      </c>
      <c r="M38" s="27">
        <f t="shared" si="3"/>
        <v>10680.17042</v>
      </c>
      <c r="N38" s="27">
        <f t="shared" si="4"/>
        <v>10680.17042</v>
      </c>
      <c r="O38" s="27">
        <f t="shared" si="9"/>
        <v>-1601960.0171600007</v>
      </c>
      <c r="P38" s="27">
        <f t="shared" si="10"/>
        <v>1601960.0171600007</v>
      </c>
    </row>
    <row r="39" spans="1:21">
      <c r="A39" s="31">
        <v>37803</v>
      </c>
      <c r="B39" s="2"/>
      <c r="C39" s="6">
        <v>31</v>
      </c>
      <c r="D39" s="29">
        <f t="shared" si="0"/>
        <v>28142</v>
      </c>
      <c r="E39" s="29">
        <f t="shared" si="6"/>
        <v>872402</v>
      </c>
      <c r="F39" s="29">
        <f t="shared" si="1"/>
        <v>-4193098</v>
      </c>
      <c r="G39" s="34">
        <f>+Inputs!$D$3</f>
        <v>0.37951000000000001</v>
      </c>
      <c r="H39" s="2"/>
      <c r="I39" s="27">
        <f t="shared" si="7"/>
        <v>5065500</v>
      </c>
      <c r="J39" s="27"/>
      <c r="K39" s="27">
        <f t="shared" si="2"/>
        <v>28142</v>
      </c>
      <c r="L39" s="27">
        <f t="shared" si="8"/>
        <v>872402</v>
      </c>
      <c r="M39" s="27">
        <f t="shared" si="3"/>
        <v>10680.17042</v>
      </c>
      <c r="N39" s="27">
        <f t="shared" si="4"/>
        <v>10680.17042</v>
      </c>
      <c r="O39" s="27">
        <f t="shared" si="9"/>
        <v>-1591279.8467400006</v>
      </c>
      <c r="P39" s="27">
        <f t="shared" si="10"/>
        <v>1591279.8467400006</v>
      </c>
    </row>
    <row r="40" spans="1:21">
      <c r="A40" s="30">
        <v>37834</v>
      </c>
      <c r="B40" s="2"/>
      <c r="C40" s="6">
        <v>32</v>
      </c>
      <c r="D40" s="29">
        <f t="shared" si="0"/>
        <v>28142</v>
      </c>
      <c r="E40" s="29">
        <f t="shared" si="6"/>
        <v>900544</v>
      </c>
      <c r="F40" s="29">
        <f t="shared" si="1"/>
        <v>-4164956</v>
      </c>
      <c r="G40" s="34">
        <f>+Inputs!$D$3</f>
        <v>0.37951000000000001</v>
      </c>
      <c r="H40" s="2"/>
      <c r="I40" s="27">
        <f t="shared" si="7"/>
        <v>5065500</v>
      </c>
      <c r="J40" s="2"/>
      <c r="K40" s="27">
        <f t="shared" si="2"/>
        <v>28142</v>
      </c>
      <c r="L40" s="27">
        <f t="shared" si="8"/>
        <v>900544</v>
      </c>
      <c r="M40" s="27">
        <f t="shared" si="3"/>
        <v>10680.17042</v>
      </c>
      <c r="N40" s="27">
        <f t="shared" si="4"/>
        <v>10680.17042</v>
      </c>
      <c r="O40" s="27">
        <f t="shared" si="9"/>
        <v>-1580599.6763200006</v>
      </c>
      <c r="P40" s="27">
        <f t="shared" si="10"/>
        <v>1580599.6763200006</v>
      </c>
    </row>
    <row r="41" spans="1:21">
      <c r="A41" s="31">
        <v>37865</v>
      </c>
      <c r="C41" s="6">
        <v>33</v>
      </c>
      <c r="D41" s="29">
        <f t="shared" ref="D41:D72" si="12">ROUND(-(+$B$9/180)*1,0)</f>
        <v>28142</v>
      </c>
      <c r="E41" s="29">
        <f t="shared" si="6"/>
        <v>928686</v>
      </c>
      <c r="F41" s="29">
        <f t="shared" ref="F41:F72" si="13">$B$9+E41</f>
        <v>-4136814</v>
      </c>
      <c r="G41" s="34">
        <f>+Inputs!$D$3</f>
        <v>0.37951000000000001</v>
      </c>
      <c r="I41" s="27">
        <f t="shared" si="7"/>
        <v>5065500</v>
      </c>
      <c r="K41" s="27">
        <f t="shared" ref="K41:K72" si="14">D41</f>
        <v>28142</v>
      </c>
      <c r="L41" s="27">
        <f t="shared" si="8"/>
        <v>928686</v>
      </c>
      <c r="M41" s="27">
        <f t="shared" ref="M41:M72" si="15">K41*G41</f>
        <v>10680.17042</v>
      </c>
      <c r="N41" s="27">
        <f t="shared" ref="N41:N72" si="16">M41-J41</f>
        <v>10680.17042</v>
      </c>
      <c r="O41" s="27">
        <f t="shared" si="9"/>
        <v>-1569919.5059000005</v>
      </c>
      <c r="P41" s="27">
        <f t="shared" si="10"/>
        <v>1569919.5059000005</v>
      </c>
    </row>
    <row r="42" spans="1:21">
      <c r="A42" s="30">
        <v>37895</v>
      </c>
      <c r="C42" s="6">
        <v>34</v>
      </c>
      <c r="D42" s="29">
        <f t="shared" si="12"/>
        <v>28142</v>
      </c>
      <c r="E42" s="29">
        <f t="shared" ref="E42:E73" si="17">+E41+D42</f>
        <v>956828</v>
      </c>
      <c r="F42" s="29">
        <f t="shared" si="13"/>
        <v>-4108672</v>
      </c>
      <c r="G42" s="34">
        <f>+Inputs!$D$3</f>
        <v>0.37951000000000001</v>
      </c>
      <c r="I42" s="27">
        <f t="shared" ref="I42:I73" si="18">+I41+H42</f>
        <v>5065500</v>
      </c>
      <c r="K42" s="27">
        <f t="shared" si="14"/>
        <v>28142</v>
      </c>
      <c r="L42" s="27">
        <f t="shared" ref="L42:L73" si="19">+L41+K42</f>
        <v>956828</v>
      </c>
      <c r="M42" s="27">
        <f t="shared" si="15"/>
        <v>10680.17042</v>
      </c>
      <c r="N42" s="27">
        <f t="shared" si="16"/>
        <v>10680.17042</v>
      </c>
      <c r="O42" s="27">
        <f t="shared" ref="O42:O73" si="20">+O41+N42</f>
        <v>-1559239.3354800004</v>
      </c>
      <c r="P42" s="27">
        <f t="shared" ref="P42:P73" si="21">P41-N42</f>
        <v>1559239.3354800004</v>
      </c>
    </row>
    <row r="43" spans="1:21">
      <c r="A43" s="31">
        <v>37926</v>
      </c>
      <c r="C43" s="6">
        <v>35</v>
      </c>
      <c r="D43" s="29">
        <f t="shared" si="12"/>
        <v>28142</v>
      </c>
      <c r="E43" s="29">
        <f t="shared" si="17"/>
        <v>984970</v>
      </c>
      <c r="F43" s="29">
        <f t="shared" si="13"/>
        <v>-4080530</v>
      </c>
      <c r="G43" s="34">
        <f>+Inputs!$D$3</f>
        <v>0.37951000000000001</v>
      </c>
      <c r="I43" s="27">
        <f t="shared" si="18"/>
        <v>5065500</v>
      </c>
      <c r="K43" s="27">
        <f t="shared" si="14"/>
        <v>28142</v>
      </c>
      <c r="L43" s="27">
        <f t="shared" si="19"/>
        <v>984970</v>
      </c>
      <c r="M43" s="27">
        <f t="shared" si="15"/>
        <v>10680.17042</v>
      </c>
      <c r="N43" s="27">
        <f t="shared" si="16"/>
        <v>10680.17042</v>
      </c>
      <c r="O43" s="27">
        <f t="shared" si="20"/>
        <v>-1548559.1650600003</v>
      </c>
      <c r="P43" s="27">
        <f t="shared" si="21"/>
        <v>1548559.1650600003</v>
      </c>
    </row>
    <row r="44" spans="1:21">
      <c r="A44" s="30">
        <v>37956</v>
      </c>
      <c r="C44" s="6">
        <v>36</v>
      </c>
      <c r="D44" s="29">
        <f t="shared" si="12"/>
        <v>28142</v>
      </c>
      <c r="E44" s="29">
        <f t="shared" si="17"/>
        <v>1013112</v>
      </c>
      <c r="F44" s="29">
        <f t="shared" si="13"/>
        <v>-4052388</v>
      </c>
      <c r="G44" s="34">
        <f>+Inputs!$D$3</f>
        <v>0.37951000000000001</v>
      </c>
      <c r="I44" s="27">
        <f t="shared" si="18"/>
        <v>5065500</v>
      </c>
      <c r="K44" s="27">
        <f t="shared" si="14"/>
        <v>28142</v>
      </c>
      <c r="L44" s="27">
        <f t="shared" si="19"/>
        <v>1013112</v>
      </c>
      <c r="M44" s="27">
        <f t="shared" si="15"/>
        <v>10680.17042</v>
      </c>
      <c r="N44" s="27">
        <f t="shared" si="16"/>
        <v>10680.17042</v>
      </c>
      <c r="O44" s="27">
        <f t="shared" si="20"/>
        <v>-1537878.9946400002</v>
      </c>
      <c r="P44" s="27">
        <f t="shared" si="21"/>
        <v>1537878.9946400002</v>
      </c>
      <c r="U44" s="108"/>
    </row>
    <row r="45" spans="1:21">
      <c r="A45" s="31">
        <v>37987</v>
      </c>
      <c r="C45" s="6">
        <v>37</v>
      </c>
      <c r="D45" s="29">
        <f t="shared" si="12"/>
        <v>28142</v>
      </c>
      <c r="E45" s="29">
        <f t="shared" si="17"/>
        <v>1041254</v>
      </c>
      <c r="F45" s="29">
        <f t="shared" si="13"/>
        <v>-4024246</v>
      </c>
      <c r="G45" s="34">
        <f>+Inputs!$D$3</f>
        <v>0.37951000000000001</v>
      </c>
      <c r="I45" s="27">
        <f t="shared" si="18"/>
        <v>5065500</v>
      </c>
      <c r="K45" s="27">
        <f t="shared" si="14"/>
        <v>28142</v>
      </c>
      <c r="L45" s="27">
        <f t="shared" si="19"/>
        <v>1041254</v>
      </c>
      <c r="M45" s="27">
        <f t="shared" si="15"/>
        <v>10680.17042</v>
      </c>
      <c r="N45" s="27">
        <f t="shared" si="16"/>
        <v>10680.17042</v>
      </c>
      <c r="O45" s="27">
        <f t="shared" si="20"/>
        <v>-1527198.8242200001</v>
      </c>
      <c r="P45" s="27">
        <f t="shared" si="21"/>
        <v>1527198.8242200001</v>
      </c>
      <c r="U45" s="108"/>
    </row>
    <row r="46" spans="1:21">
      <c r="A46" s="30">
        <v>38018</v>
      </c>
      <c r="C46" s="6">
        <v>38</v>
      </c>
      <c r="D46" s="29">
        <f t="shared" si="12"/>
        <v>28142</v>
      </c>
      <c r="E46" s="29">
        <f t="shared" si="17"/>
        <v>1069396</v>
      </c>
      <c r="F46" s="29">
        <f t="shared" si="13"/>
        <v>-3996104</v>
      </c>
      <c r="G46" s="34">
        <f>+Inputs!$D$3</f>
        <v>0.37951000000000001</v>
      </c>
      <c r="I46" s="27">
        <f t="shared" si="18"/>
        <v>5065500</v>
      </c>
      <c r="K46" s="27">
        <f t="shared" si="14"/>
        <v>28142</v>
      </c>
      <c r="L46" s="27">
        <f t="shared" si="19"/>
        <v>1069396</v>
      </c>
      <c r="M46" s="27">
        <f t="shared" si="15"/>
        <v>10680.17042</v>
      </c>
      <c r="N46" s="27">
        <f t="shared" si="16"/>
        <v>10680.17042</v>
      </c>
      <c r="O46" s="27">
        <f t="shared" si="20"/>
        <v>-1516518.6538</v>
      </c>
      <c r="P46" s="27">
        <f t="shared" si="21"/>
        <v>1516518.6538</v>
      </c>
      <c r="U46" s="108"/>
    </row>
    <row r="47" spans="1:21">
      <c r="A47" s="31">
        <v>38047</v>
      </c>
      <c r="C47" s="6">
        <v>39</v>
      </c>
      <c r="D47" s="29">
        <f t="shared" si="12"/>
        <v>28142</v>
      </c>
      <c r="E47" s="29">
        <f t="shared" si="17"/>
        <v>1097538</v>
      </c>
      <c r="F47" s="29">
        <f t="shared" si="13"/>
        <v>-3967962</v>
      </c>
      <c r="G47" s="34">
        <f>+Inputs!$D$3</f>
        <v>0.37951000000000001</v>
      </c>
      <c r="I47" s="27">
        <f t="shared" si="18"/>
        <v>5065500</v>
      </c>
      <c r="K47" s="27">
        <f t="shared" si="14"/>
        <v>28142</v>
      </c>
      <c r="L47" s="27">
        <f t="shared" si="19"/>
        <v>1097538</v>
      </c>
      <c r="M47" s="27">
        <f t="shared" si="15"/>
        <v>10680.17042</v>
      </c>
      <c r="N47" s="27">
        <f t="shared" si="16"/>
        <v>10680.17042</v>
      </c>
      <c r="O47" s="27">
        <f t="shared" si="20"/>
        <v>-1505838.4833799999</v>
      </c>
      <c r="P47" s="27">
        <f t="shared" si="21"/>
        <v>1505838.4833799999</v>
      </c>
      <c r="U47" s="108"/>
    </row>
    <row r="48" spans="1:21">
      <c r="A48" s="30">
        <v>38078</v>
      </c>
      <c r="C48" s="6">
        <v>40</v>
      </c>
      <c r="D48" s="29">
        <f t="shared" si="12"/>
        <v>28142</v>
      </c>
      <c r="E48" s="29">
        <f t="shared" si="17"/>
        <v>1125680</v>
      </c>
      <c r="F48" s="29">
        <f t="shared" si="13"/>
        <v>-3939820</v>
      </c>
      <c r="G48" s="34">
        <f>+Inputs!$D$3</f>
        <v>0.37951000000000001</v>
      </c>
      <c r="I48" s="27">
        <f t="shared" si="18"/>
        <v>5065500</v>
      </c>
      <c r="K48" s="27">
        <f t="shared" si="14"/>
        <v>28142</v>
      </c>
      <c r="L48" s="27">
        <f t="shared" si="19"/>
        <v>1125680</v>
      </c>
      <c r="M48" s="27">
        <f t="shared" si="15"/>
        <v>10680.17042</v>
      </c>
      <c r="N48" s="27">
        <f t="shared" si="16"/>
        <v>10680.17042</v>
      </c>
      <c r="O48" s="27">
        <f t="shared" si="20"/>
        <v>-1495158.3129599998</v>
      </c>
      <c r="P48" s="27">
        <f t="shared" si="21"/>
        <v>1495158.3129599998</v>
      </c>
      <c r="U48" s="108"/>
    </row>
    <row r="49" spans="1:21">
      <c r="A49" s="31">
        <v>38108</v>
      </c>
      <c r="C49" s="6">
        <v>41</v>
      </c>
      <c r="D49" s="29">
        <f t="shared" si="12"/>
        <v>28142</v>
      </c>
      <c r="E49" s="29">
        <f t="shared" si="17"/>
        <v>1153822</v>
      </c>
      <c r="F49" s="29">
        <f t="shared" si="13"/>
        <v>-3911678</v>
      </c>
      <c r="G49" s="34">
        <f>+Inputs!$D$3</f>
        <v>0.37951000000000001</v>
      </c>
      <c r="I49" s="27">
        <f t="shared" si="18"/>
        <v>5065500</v>
      </c>
      <c r="K49" s="27">
        <f t="shared" si="14"/>
        <v>28142</v>
      </c>
      <c r="L49" s="27">
        <f t="shared" si="19"/>
        <v>1153822</v>
      </c>
      <c r="M49" s="27">
        <f t="shared" si="15"/>
        <v>10680.17042</v>
      </c>
      <c r="N49" s="27">
        <f t="shared" si="16"/>
        <v>10680.17042</v>
      </c>
      <c r="O49" s="27">
        <f t="shared" si="20"/>
        <v>-1484478.1425399997</v>
      </c>
      <c r="P49" s="27">
        <f t="shared" si="21"/>
        <v>1484478.1425399997</v>
      </c>
      <c r="U49" s="108"/>
    </row>
    <row r="50" spans="1:21">
      <c r="A50" s="30">
        <v>38139</v>
      </c>
      <c r="C50" s="6">
        <v>42</v>
      </c>
      <c r="D50" s="29">
        <f t="shared" si="12"/>
        <v>28142</v>
      </c>
      <c r="E50" s="29">
        <f t="shared" si="17"/>
        <v>1181964</v>
      </c>
      <c r="F50" s="29">
        <f t="shared" si="13"/>
        <v>-3883536</v>
      </c>
      <c r="G50" s="34">
        <f>+Inputs!$D$3</f>
        <v>0.37951000000000001</v>
      </c>
      <c r="I50" s="27">
        <f t="shared" si="18"/>
        <v>5065500</v>
      </c>
      <c r="K50" s="27">
        <f t="shared" si="14"/>
        <v>28142</v>
      </c>
      <c r="L50" s="27">
        <f t="shared" si="19"/>
        <v>1181964</v>
      </c>
      <c r="M50" s="27">
        <f t="shared" si="15"/>
        <v>10680.17042</v>
      </c>
      <c r="N50" s="27">
        <f t="shared" si="16"/>
        <v>10680.17042</v>
      </c>
      <c r="O50" s="27">
        <f t="shared" si="20"/>
        <v>-1473797.9721199996</v>
      </c>
      <c r="P50" s="27">
        <f t="shared" si="21"/>
        <v>1473797.9721199996</v>
      </c>
      <c r="U50" s="108"/>
    </row>
    <row r="51" spans="1:21">
      <c r="A51" s="31">
        <v>38169</v>
      </c>
      <c r="C51" s="6">
        <v>43</v>
      </c>
      <c r="D51" s="29">
        <f t="shared" si="12"/>
        <v>28142</v>
      </c>
      <c r="E51" s="29">
        <f t="shared" si="17"/>
        <v>1210106</v>
      </c>
      <c r="F51" s="29">
        <f t="shared" si="13"/>
        <v>-3855394</v>
      </c>
      <c r="G51" s="34">
        <f>+Inputs!$D$3</f>
        <v>0.37951000000000001</v>
      </c>
      <c r="I51" s="27">
        <f t="shared" si="18"/>
        <v>5065500</v>
      </c>
      <c r="K51" s="27">
        <f t="shared" si="14"/>
        <v>28142</v>
      </c>
      <c r="L51" s="27">
        <f t="shared" si="19"/>
        <v>1210106</v>
      </c>
      <c r="M51" s="27">
        <f t="shared" si="15"/>
        <v>10680.17042</v>
      </c>
      <c r="N51" s="27">
        <f t="shared" si="16"/>
        <v>10680.17042</v>
      </c>
      <c r="O51" s="27">
        <f t="shared" si="20"/>
        <v>-1463117.8016999995</v>
      </c>
      <c r="P51" s="27">
        <f t="shared" si="21"/>
        <v>1463117.8016999995</v>
      </c>
      <c r="U51" s="108"/>
    </row>
    <row r="52" spans="1:21">
      <c r="A52" s="30">
        <v>38200</v>
      </c>
      <c r="C52" s="6">
        <v>44</v>
      </c>
      <c r="D52" s="29">
        <f t="shared" si="12"/>
        <v>28142</v>
      </c>
      <c r="E52" s="29">
        <f t="shared" si="17"/>
        <v>1238248</v>
      </c>
      <c r="F52" s="29">
        <f t="shared" si="13"/>
        <v>-3827252</v>
      </c>
      <c r="G52" s="34">
        <f>+Inputs!$D$3</f>
        <v>0.37951000000000001</v>
      </c>
      <c r="I52" s="27">
        <f t="shared" si="18"/>
        <v>5065500</v>
      </c>
      <c r="K52" s="27">
        <f t="shared" si="14"/>
        <v>28142</v>
      </c>
      <c r="L52" s="27">
        <f t="shared" si="19"/>
        <v>1238248</v>
      </c>
      <c r="M52" s="27">
        <f t="shared" si="15"/>
        <v>10680.17042</v>
      </c>
      <c r="N52" s="27">
        <f t="shared" si="16"/>
        <v>10680.17042</v>
      </c>
      <c r="O52" s="27">
        <f t="shared" si="20"/>
        <v>-1452437.6312799994</v>
      </c>
      <c r="P52" s="27">
        <f t="shared" si="21"/>
        <v>1452437.6312799994</v>
      </c>
      <c r="U52" s="108"/>
    </row>
    <row r="53" spans="1:21">
      <c r="A53" s="31">
        <v>38231</v>
      </c>
      <c r="C53" s="6">
        <v>45</v>
      </c>
      <c r="D53" s="29">
        <f t="shared" si="12"/>
        <v>28142</v>
      </c>
      <c r="E53" s="29">
        <f t="shared" si="17"/>
        <v>1266390</v>
      </c>
      <c r="F53" s="29">
        <f t="shared" si="13"/>
        <v>-3799110</v>
      </c>
      <c r="G53" s="34">
        <f>+Inputs!$D$3</f>
        <v>0.37951000000000001</v>
      </c>
      <c r="I53" s="27">
        <f t="shared" si="18"/>
        <v>5065500</v>
      </c>
      <c r="K53" s="27">
        <f t="shared" si="14"/>
        <v>28142</v>
      </c>
      <c r="L53" s="27">
        <f t="shared" si="19"/>
        <v>1266390</v>
      </c>
      <c r="M53" s="27">
        <f t="shared" si="15"/>
        <v>10680.17042</v>
      </c>
      <c r="N53" s="27">
        <f t="shared" si="16"/>
        <v>10680.17042</v>
      </c>
      <c r="O53" s="27">
        <f t="shared" si="20"/>
        <v>-1441757.4608599993</v>
      </c>
      <c r="P53" s="27">
        <f t="shared" si="21"/>
        <v>1441757.4608599993</v>
      </c>
      <c r="U53" s="108"/>
    </row>
    <row r="54" spans="1:21">
      <c r="A54" s="30">
        <v>38261</v>
      </c>
      <c r="C54" s="6">
        <v>46</v>
      </c>
      <c r="D54" s="29">
        <f t="shared" si="12"/>
        <v>28142</v>
      </c>
      <c r="E54" s="29">
        <f t="shared" si="17"/>
        <v>1294532</v>
      </c>
      <c r="F54" s="29">
        <f t="shared" si="13"/>
        <v>-3770968</v>
      </c>
      <c r="G54" s="34">
        <f>+Inputs!$D$3</f>
        <v>0.37951000000000001</v>
      </c>
      <c r="I54" s="27">
        <f t="shared" si="18"/>
        <v>5065500</v>
      </c>
      <c r="K54" s="27">
        <f t="shared" si="14"/>
        <v>28142</v>
      </c>
      <c r="L54" s="27">
        <f t="shared" si="19"/>
        <v>1294532</v>
      </c>
      <c r="M54" s="27">
        <f t="shared" si="15"/>
        <v>10680.17042</v>
      </c>
      <c r="N54" s="27">
        <f t="shared" si="16"/>
        <v>10680.17042</v>
      </c>
      <c r="O54" s="27">
        <f t="shared" si="20"/>
        <v>-1431077.2904399992</v>
      </c>
      <c r="P54" s="27">
        <f t="shared" si="21"/>
        <v>1431077.2904399992</v>
      </c>
      <c r="U54" s="108"/>
    </row>
    <row r="55" spans="1:21">
      <c r="A55" s="31">
        <v>38292</v>
      </c>
      <c r="C55" s="6">
        <v>47</v>
      </c>
      <c r="D55" s="29">
        <f t="shared" si="12"/>
        <v>28142</v>
      </c>
      <c r="E55" s="29">
        <f t="shared" si="17"/>
        <v>1322674</v>
      </c>
      <c r="F55" s="29">
        <f t="shared" si="13"/>
        <v>-3742826</v>
      </c>
      <c r="G55" s="34">
        <f>+Inputs!$D$3</f>
        <v>0.37951000000000001</v>
      </c>
      <c r="I55" s="27">
        <f t="shared" si="18"/>
        <v>5065500</v>
      </c>
      <c r="K55" s="27">
        <f t="shared" si="14"/>
        <v>28142</v>
      </c>
      <c r="L55" s="27">
        <f t="shared" si="19"/>
        <v>1322674</v>
      </c>
      <c r="M55" s="27">
        <f t="shared" si="15"/>
        <v>10680.17042</v>
      </c>
      <c r="N55" s="27">
        <f t="shared" si="16"/>
        <v>10680.17042</v>
      </c>
      <c r="O55" s="27">
        <f t="shared" si="20"/>
        <v>-1420397.1200199991</v>
      </c>
      <c r="P55" s="27">
        <f t="shared" si="21"/>
        <v>1420397.1200199991</v>
      </c>
      <c r="U55" s="108"/>
    </row>
    <row r="56" spans="1:21">
      <c r="A56" s="30">
        <v>38322</v>
      </c>
      <c r="C56" s="6">
        <v>48</v>
      </c>
      <c r="D56" s="29">
        <f t="shared" si="12"/>
        <v>28142</v>
      </c>
      <c r="E56" s="29">
        <f t="shared" si="17"/>
        <v>1350816</v>
      </c>
      <c r="F56" s="29">
        <f t="shared" si="13"/>
        <v>-3714684</v>
      </c>
      <c r="G56" s="34">
        <f>+Inputs!$D$3</f>
        <v>0.37951000000000001</v>
      </c>
      <c r="I56" s="27">
        <f t="shared" si="18"/>
        <v>5065500</v>
      </c>
      <c r="K56" s="27">
        <f t="shared" si="14"/>
        <v>28142</v>
      </c>
      <c r="L56" s="27">
        <f t="shared" si="19"/>
        <v>1350816</v>
      </c>
      <c r="M56" s="27">
        <f t="shared" si="15"/>
        <v>10680.17042</v>
      </c>
      <c r="N56" s="27">
        <f t="shared" si="16"/>
        <v>10680.17042</v>
      </c>
      <c r="O56" s="27">
        <f t="shared" si="20"/>
        <v>-1409716.949599999</v>
      </c>
      <c r="P56" s="27">
        <f t="shared" si="21"/>
        <v>1409716.949599999</v>
      </c>
    </row>
    <row r="57" spans="1:21">
      <c r="A57" s="31">
        <v>38353</v>
      </c>
      <c r="C57" s="6">
        <v>49</v>
      </c>
      <c r="D57" s="29">
        <f t="shared" si="12"/>
        <v>28142</v>
      </c>
      <c r="E57" s="29">
        <f t="shared" si="17"/>
        <v>1378958</v>
      </c>
      <c r="F57" s="29">
        <f t="shared" si="13"/>
        <v>-3686542</v>
      </c>
      <c r="G57" s="34">
        <f>+Inputs!$D$3</f>
        <v>0.37951000000000001</v>
      </c>
      <c r="I57" s="27">
        <f t="shared" si="18"/>
        <v>5065500</v>
      </c>
      <c r="K57" s="27">
        <f t="shared" si="14"/>
        <v>28142</v>
      </c>
      <c r="L57" s="27">
        <f t="shared" si="19"/>
        <v>1378958</v>
      </c>
      <c r="M57" s="27">
        <f t="shared" si="15"/>
        <v>10680.17042</v>
      </c>
      <c r="N57" s="27">
        <f t="shared" si="16"/>
        <v>10680.17042</v>
      </c>
      <c r="O57" s="27">
        <f t="shared" si="20"/>
        <v>-1399036.7791799989</v>
      </c>
      <c r="P57" s="27">
        <f t="shared" si="21"/>
        <v>1399036.7791799989</v>
      </c>
    </row>
    <row r="58" spans="1:21">
      <c r="A58" s="30">
        <v>38384</v>
      </c>
      <c r="C58" s="6">
        <v>50</v>
      </c>
      <c r="D58" s="29">
        <f t="shared" si="12"/>
        <v>28142</v>
      </c>
      <c r="E58" s="29">
        <f t="shared" si="17"/>
        <v>1407100</v>
      </c>
      <c r="F58" s="29">
        <f t="shared" si="13"/>
        <v>-3658400</v>
      </c>
      <c r="G58" s="34">
        <f>+Inputs!$D$3</f>
        <v>0.37951000000000001</v>
      </c>
      <c r="I58" s="27">
        <f t="shared" si="18"/>
        <v>5065500</v>
      </c>
      <c r="K58" s="27">
        <f t="shared" si="14"/>
        <v>28142</v>
      </c>
      <c r="L58" s="27">
        <f t="shared" si="19"/>
        <v>1407100</v>
      </c>
      <c r="M58" s="27">
        <f t="shared" si="15"/>
        <v>10680.17042</v>
      </c>
      <c r="N58" s="27">
        <f t="shared" si="16"/>
        <v>10680.17042</v>
      </c>
      <c r="O58" s="27">
        <f t="shared" si="20"/>
        <v>-1388356.6087599988</v>
      </c>
      <c r="P58" s="27">
        <f t="shared" si="21"/>
        <v>1388356.6087599988</v>
      </c>
    </row>
    <row r="59" spans="1:21">
      <c r="A59" s="31">
        <v>38412</v>
      </c>
      <c r="C59" s="6">
        <v>51</v>
      </c>
      <c r="D59" s="29">
        <f t="shared" si="12"/>
        <v>28142</v>
      </c>
      <c r="E59" s="29">
        <f t="shared" si="17"/>
        <v>1435242</v>
      </c>
      <c r="F59" s="29">
        <f t="shared" si="13"/>
        <v>-3630258</v>
      </c>
      <c r="G59" s="34">
        <f>+Inputs!$D$3</f>
        <v>0.37951000000000001</v>
      </c>
      <c r="I59" s="27">
        <f t="shared" si="18"/>
        <v>5065500</v>
      </c>
      <c r="K59" s="27">
        <f t="shared" si="14"/>
        <v>28142</v>
      </c>
      <c r="L59" s="27">
        <f t="shared" si="19"/>
        <v>1435242</v>
      </c>
      <c r="M59" s="27">
        <f t="shared" si="15"/>
        <v>10680.17042</v>
      </c>
      <c r="N59" s="27">
        <f t="shared" si="16"/>
        <v>10680.17042</v>
      </c>
      <c r="O59" s="27">
        <f t="shared" si="20"/>
        <v>-1377676.4383399987</v>
      </c>
      <c r="P59" s="27">
        <f t="shared" si="21"/>
        <v>1377676.4383399987</v>
      </c>
    </row>
    <row r="60" spans="1:21">
      <c r="A60" s="30">
        <v>38443</v>
      </c>
      <c r="C60" s="6">
        <v>52</v>
      </c>
      <c r="D60" s="29">
        <f t="shared" si="12"/>
        <v>28142</v>
      </c>
      <c r="E60" s="29">
        <f t="shared" si="17"/>
        <v>1463384</v>
      </c>
      <c r="F60" s="29">
        <f t="shared" si="13"/>
        <v>-3602116</v>
      </c>
      <c r="G60" s="34">
        <f>+Inputs!$D$3</f>
        <v>0.37951000000000001</v>
      </c>
      <c r="I60" s="27">
        <f t="shared" si="18"/>
        <v>5065500</v>
      </c>
      <c r="K60" s="27">
        <f t="shared" si="14"/>
        <v>28142</v>
      </c>
      <c r="L60" s="27">
        <f t="shared" si="19"/>
        <v>1463384</v>
      </c>
      <c r="M60" s="27">
        <f t="shared" si="15"/>
        <v>10680.17042</v>
      </c>
      <c r="N60" s="27">
        <f t="shared" si="16"/>
        <v>10680.17042</v>
      </c>
      <c r="O60" s="27">
        <f t="shared" si="20"/>
        <v>-1366996.2679199986</v>
      </c>
      <c r="P60" s="27">
        <f t="shared" si="21"/>
        <v>1366996.2679199986</v>
      </c>
    </row>
    <row r="61" spans="1:21">
      <c r="A61" s="31">
        <v>38473</v>
      </c>
      <c r="C61" s="6">
        <v>53</v>
      </c>
      <c r="D61" s="29">
        <f t="shared" si="12"/>
        <v>28142</v>
      </c>
      <c r="E61" s="29">
        <f t="shared" si="17"/>
        <v>1491526</v>
      </c>
      <c r="F61" s="29">
        <f t="shared" si="13"/>
        <v>-3573974</v>
      </c>
      <c r="G61" s="34">
        <f>+Inputs!$D$3</f>
        <v>0.37951000000000001</v>
      </c>
      <c r="I61" s="27">
        <f t="shared" si="18"/>
        <v>5065500</v>
      </c>
      <c r="K61" s="27">
        <f t="shared" si="14"/>
        <v>28142</v>
      </c>
      <c r="L61" s="27">
        <f t="shared" si="19"/>
        <v>1491526</v>
      </c>
      <c r="M61" s="27">
        <f t="shared" si="15"/>
        <v>10680.17042</v>
      </c>
      <c r="N61" s="27">
        <f t="shared" si="16"/>
        <v>10680.17042</v>
      </c>
      <c r="O61" s="27">
        <f t="shared" si="20"/>
        <v>-1356316.0974999985</v>
      </c>
      <c r="P61" s="27">
        <f t="shared" si="21"/>
        <v>1356316.0974999985</v>
      </c>
    </row>
    <row r="62" spans="1:21">
      <c r="A62" s="30">
        <v>38504</v>
      </c>
      <c r="C62" s="6">
        <v>54</v>
      </c>
      <c r="D62" s="29">
        <f t="shared" si="12"/>
        <v>28142</v>
      </c>
      <c r="E62" s="29">
        <f t="shared" si="17"/>
        <v>1519668</v>
      </c>
      <c r="F62" s="29">
        <f t="shared" si="13"/>
        <v>-3545832</v>
      </c>
      <c r="G62" s="34">
        <f>+Inputs!$D$3</f>
        <v>0.37951000000000001</v>
      </c>
      <c r="I62" s="27">
        <f t="shared" si="18"/>
        <v>5065500</v>
      </c>
      <c r="K62" s="27">
        <f t="shared" si="14"/>
        <v>28142</v>
      </c>
      <c r="L62" s="27">
        <f t="shared" si="19"/>
        <v>1519668</v>
      </c>
      <c r="M62" s="27">
        <f t="shared" si="15"/>
        <v>10680.17042</v>
      </c>
      <c r="N62" s="27">
        <f t="shared" si="16"/>
        <v>10680.17042</v>
      </c>
      <c r="O62" s="27">
        <f t="shared" si="20"/>
        <v>-1345635.9270799984</v>
      </c>
      <c r="P62" s="27">
        <f t="shared" si="21"/>
        <v>1345635.9270799984</v>
      </c>
    </row>
    <row r="63" spans="1:21">
      <c r="A63" s="31">
        <v>38534</v>
      </c>
      <c r="C63" s="6">
        <v>55</v>
      </c>
      <c r="D63" s="29">
        <f t="shared" si="12"/>
        <v>28142</v>
      </c>
      <c r="E63" s="29">
        <f t="shared" si="17"/>
        <v>1547810</v>
      </c>
      <c r="F63" s="29">
        <f t="shared" si="13"/>
        <v>-3517690</v>
      </c>
      <c r="G63" s="34">
        <f>+Inputs!$D$3</f>
        <v>0.37951000000000001</v>
      </c>
      <c r="I63" s="27">
        <f t="shared" si="18"/>
        <v>5065500</v>
      </c>
      <c r="K63" s="27">
        <f t="shared" si="14"/>
        <v>28142</v>
      </c>
      <c r="L63" s="27">
        <f t="shared" si="19"/>
        <v>1547810</v>
      </c>
      <c r="M63" s="27">
        <f t="shared" si="15"/>
        <v>10680.17042</v>
      </c>
      <c r="N63" s="27">
        <f t="shared" si="16"/>
        <v>10680.17042</v>
      </c>
      <c r="O63" s="27">
        <f t="shared" si="20"/>
        <v>-1334955.7566599983</v>
      </c>
      <c r="P63" s="27">
        <f t="shared" si="21"/>
        <v>1334955.7566599983</v>
      </c>
    </row>
    <row r="64" spans="1:21">
      <c r="A64" s="30">
        <v>38565</v>
      </c>
      <c r="C64" s="6">
        <v>56</v>
      </c>
      <c r="D64" s="29">
        <f t="shared" si="12"/>
        <v>28142</v>
      </c>
      <c r="E64" s="29">
        <f t="shared" si="17"/>
        <v>1575952</v>
      </c>
      <c r="F64" s="29">
        <f t="shared" si="13"/>
        <v>-3489548</v>
      </c>
      <c r="G64" s="34">
        <f>+Inputs!$D$3</f>
        <v>0.37951000000000001</v>
      </c>
      <c r="I64" s="27">
        <f t="shared" si="18"/>
        <v>5065500</v>
      </c>
      <c r="K64" s="27">
        <f t="shared" si="14"/>
        <v>28142</v>
      </c>
      <c r="L64" s="27">
        <f t="shared" si="19"/>
        <v>1575952</v>
      </c>
      <c r="M64" s="27">
        <f t="shared" si="15"/>
        <v>10680.17042</v>
      </c>
      <c r="N64" s="27">
        <f t="shared" si="16"/>
        <v>10680.17042</v>
      </c>
      <c r="O64" s="27">
        <f t="shared" si="20"/>
        <v>-1324275.5862399982</v>
      </c>
      <c r="P64" s="27">
        <f t="shared" si="21"/>
        <v>1324275.5862399982</v>
      </c>
    </row>
    <row r="65" spans="1:16">
      <c r="A65" s="31">
        <v>38596</v>
      </c>
      <c r="C65" s="6">
        <v>57</v>
      </c>
      <c r="D65" s="29">
        <f t="shared" si="12"/>
        <v>28142</v>
      </c>
      <c r="E65" s="29">
        <f t="shared" si="17"/>
        <v>1604094</v>
      </c>
      <c r="F65" s="29">
        <f t="shared" si="13"/>
        <v>-3461406</v>
      </c>
      <c r="G65" s="34">
        <f>+Inputs!$D$3</f>
        <v>0.37951000000000001</v>
      </c>
      <c r="I65" s="27">
        <f t="shared" si="18"/>
        <v>5065500</v>
      </c>
      <c r="K65" s="27">
        <f t="shared" si="14"/>
        <v>28142</v>
      </c>
      <c r="L65" s="27">
        <f t="shared" si="19"/>
        <v>1604094</v>
      </c>
      <c r="M65" s="27">
        <f t="shared" si="15"/>
        <v>10680.17042</v>
      </c>
      <c r="N65" s="27">
        <f t="shared" si="16"/>
        <v>10680.17042</v>
      </c>
      <c r="O65" s="27">
        <f t="shared" si="20"/>
        <v>-1313595.4158199981</v>
      </c>
      <c r="P65" s="27">
        <f t="shared" si="21"/>
        <v>1313595.4158199981</v>
      </c>
    </row>
    <row r="66" spans="1:16">
      <c r="A66" s="30">
        <v>38626</v>
      </c>
      <c r="C66" s="6">
        <v>58</v>
      </c>
      <c r="D66" s="29">
        <f t="shared" si="12"/>
        <v>28142</v>
      </c>
      <c r="E66" s="29">
        <f t="shared" si="17"/>
        <v>1632236</v>
      </c>
      <c r="F66" s="29">
        <f t="shared" si="13"/>
        <v>-3433264</v>
      </c>
      <c r="G66" s="34">
        <f>+Inputs!$D$3</f>
        <v>0.37951000000000001</v>
      </c>
      <c r="I66" s="27">
        <f t="shared" si="18"/>
        <v>5065500</v>
      </c>
      <c r="K66" s="27">
        <f t="shared" si="14"/>
        <v>28142</v>
      </c>
      <c r="L66" s="27">
        <f t="shared" si="19"/>
        <v>1632236</v>
      </c>
      <c r="M66" s="27">
        <f t="shared" si="15"/>
        <v>10680.17042</v>
      </c>
      <c r="N66" s="27">
        <f t="shared" si="16"/>
        <v>10680.17042</v>
      </c>
      <c r="O66" s="27">
        <f t="shared" si="20"/>
        <v>-1302915.245399998</v>
      </c>
      <c r="P66" s="27">
        <f t="shared" si="21"/>
        <v>1302915.245399998</v>
      </c>
    </row>
    <row r="67" spans="1:16">
      <c r="A67" s="31">
        <v>38657</v>
      </c>
      <c r="C67" s="6">
        <v>59</v>
      </c>
      <c r="D67" s="29">
        <f t="shared" si="12"/>
        <v>28142</v>
      </c>
      <c r="E67" s="29">
        <f t="shared" si="17"/>
        <v>1660378</v>
      </c>
      <c r="F67" s="29">
        <f t="shared" si="13"/>
        <v>-3405122</v>
      </c>
      <c r="G67" s="34">
        <f>+Inputs!$D$3</f>
        <v>0.37951000000000001</v>
      </c>
      <c r="I67" s="27">
        <f t="shared" si="18"/>
        <v>5065500</v>
      </c>
      <c r="K67" s="27">
        <f t="shared" si="14"/>
        <v>28142</v>
      </c>
      <c r="L67" s="27">
        <f t="shared" si="19"/>
        <v>1660378</v>
      </c>
      <c r="M67" s="27">
        <f t="shared" si="15"/>
        <v>10680.17042</v>
      </c>
      <c r="N67" s="27">
        <f t="shared" si="16"/>
        <v>10680.17042</v>
      </c>
      <c r="O67" s="27">
        <f t="shared" si="20"/>
        <v>-1292235.0749799979</v>
      </c>
      <c r="P67" s="27">
        <f t="shared" si="21"/>
        <v>1292235.0749799979</v>
      </c>
    </row>
    <row r="68" spans="1:16">
      <c r="A68" s="30">
        <v>38687</v>
      </c>
      <c r="C68" s="6">
        <v>60</v>
      </c>
      <c r="D68" s="29">
        <f t="shared" si="12"/>
        <v>28142</v>
      </c>
      <c r="E68" s="29">
        <f t="shared" si="17"/>
        <v>1688520</v>
      </c>
      <c r="F68" s="29">
        <f t="shared" si="13"/>
        <v>-3376980</v>
      </c>
      <c r="G68" s="34">
        <f>+Inputs!$D$3</f>
        <v>0.37951000000000001</v>
      </c>
      <c r="I68" s="27">
        <f t="shared" si="18"/>
        <v>5065500</v>
      </c>
      <c r="K68" s="27">
        <f t="shared" si="14"/>
        <v>28142</v>
      </c>
      <c r="L68" s="27">
        <f t="shared" si="19"/>
        <v>1688520</v>
      </c>
      <c r="M68" s="27">
        <f t="shared" si="15"/>
        <v>10680.17042</v>
      </c>
      <c r="N68" s="27">
        <f t="shared" si="16"/>
        <v>10680.17042</v>
      </c>
      <c r="O68" s="27">
        <f t="shared" si="20"/>
        <v>-1281554.9045599978</v>
      </c>
      <c r="P68" s="27">
        <f t="shared" si="21"/>
        <v>1281554.9045599978</v>
      </c>
    </row>
    <row r="69" spans="1:16">
      <c r="A69" s="31">
        <v>38718</v>
      </c>
      <c r="C69" s="6">
        <v>61</v>
      </c>
      <c r="D69" s="29">
        <f t="shared" si="12"/>
        <v>28142</v>
      </c>
      <c r="E69" s="29">
        <f t="shared" si="17"/>
        <v>1716662</v>
      </c>
      <c r="F69" s="29">
        <f t="shared" si="13"/>
        <v>-3348838</v>
      </c>
      <c r="G69" s="34">
        <f>+Inputs!$D$3</f>
        <v>0.37951000000000001</v>
      </c>
      <c r="I69" s="27">
        <f t="shared" si="18"/>
        <v>5065500</v>
      </c>
      <c r="K69" s="27">
        <f t="shared" si="14"/>
        <v>28142</v>
      </c>
      <c r="L69" s="27">
        <f t="shared" si="19"/>
        <v>1716662</v>
      </c>
      <c r="M69" s="27">
        <f t="shared" si="15"/>
        <v>10680.17042</v>
      </c>
      <c r="N69" s="27">
        <f t="shared" si="16"/>
        <v>10680.17042</v>
      </c>
      <c r="O69" s="27">
        <f t="shared" si="20"/>
        <v>-1270874.7341399977</v>
      </c>
      <c r="P69" s="27">
        <f t="shared" si="21"/>
        <v>1270874.7341399977</v>
      </c>
    </row>
    <row r="70" spans="1:16">
      <c r="A70" s="30">
        <v>38749</v>
      </c>
      <c r="C70" s="6">
        <v>62</v>
      </c>
      <c r="D70" s="29">
        <f t="shared" si="12"/>
        <v>28142</v>
      </c>
      <c r="E70" s="29">
        <f t="shared" si="17"/>
        <v>1744804</v>
      </c>
      <c r="F70" s="29">
        <f t="shared" si="13"/>
        <v>-3320696</v>
      </c>
      <c r="G70" s="34">
        <f>+Inputs!$D$3</f>
        <v>0.37951000000000001</v>
      </c>
      <c r="I70" s="27">
        <f t="shared" si="18"/>
        <v>5065500</v>
      </c>
      <c r="K70" s="27">
        <f t="shared" si="14"/>
        <v>28142</v>
      </c>
      <c r="L70" s="27">
        <f t="shared" si="19"/>
        <v>1744804</v>
      </c>
      <c r="M70" s="27">
        <f t="shared" si="15"/>
        <v>10680.17042</v>
      </c>
      <c r="N70" s="27">
        <f t="shared" si="16"/>
        <v>10680.17042</v>
      </c>
      <c r="O70" s="27">
        <f t="shared" si="20"/>
        <v>-1260194.5637199976</v>
      </c>
      <c r="P70" s="27">
        <f t="shared" si="21"/>
        <v>1260194.5637199976</v>
      </c>
    </row>
    <row r="71" spans="1:16">
      <c r="A71" s="31">
        <v>38777</v>
      </c>
      <c r="C71" s="6">
        <v>63</v>
      </c>
      <c r="D71" s="29">
        <f t="shared" si="12"/>
        <v>28142</v>
      </c>
      <c r="E71" s="29">
        <f t="shared" si="17"/>
        <v>1772946</v>
      </c>
      <c r="F71" s="29">
        <f t="shared" si="13"/>
        <v>-3292554</v>
      </c>
      <c r="G71" s="34">
        <f>+Inputs!$D$3</f>
        <v>0.37951000000000001</v>
      </c>
      <c r="I71" s="27">
        <f t="shared" si="18"/>
        <v>5065500</v>
      </c>
      <c r="K71" s="27">
        <f t="shared" si="14"/>
        <v>28142</v>
      </c>
      <c r="L71" s="27">
        <f t="shared" si="19"/>
        <v>1772946</v>
      </c>
      <c r="M71" s="27">
        <f t="shared" si="15"/>
        <v>10680.17042</v>
      </c>
      <c r="N71" s="27">
        <f t="shared" si="16"/>
        <v>10680.17042</v>
      </c>
      <c r="O71" s="27">
        <f t="shared" si="20"/>
        <v>-1249514.3932999976</v>
      </c>
      <c r="P71" s="27">
        <f t="shared" si="21"/>
        <v>1249514.3932999976</v>
      </c>
    </row>
    <row r="72" spans="1:16">
      <c r="A72" s="30">
        <v>38808</v>
      </c>
      <c r="C72" s="6">
        <v>64</v>
      </c>
      <c r="D72" s="29">
        <f t="shared" si="12"/>
        <v>28142</v>
      </c>
      <c r="E72" s="29">
        <f t="shared" si="17"/>
        <v>1801088</v>
      </c>
      <c r="F72" s="29">
        <f t="shared" si="13"/>
        <v>-3264412</v>
      </c>
      <c r="G72" s="34">
        <f>+Inputs!$D$3</f>
        <v>0.37951000000000001</v>
      </c>
      <c r="I72" s="27">
        <f t="shared" si="18"/>
        <v>5065500</v>
      </c>
      <c r="K72" s="27">
        <f t="shared" si="14"/>
        <v>28142</v>
      </c>
      <c r="L72" s="27">
        <f t="shared" si="19"/>
        <v>1801088</v>
      </c>
      <c r="M72" s="27">
        <f t="shared" si="15"/>
        <v>10680.17042</v>
      </c>
      <c r="N72" s="27">
        <f t="shared" si="16"/>
        <v>10680.17042</v>
      </c>
      <c r="O72" s="27">
        <f t="shared" si="20"/>
        <v>-1238834.2228799975</v>
      </c>
      <c r="P72" s="27">
        <f t="shared" si="21"/>
        <v>1238834.2228799975</v>
      </c>
    </row>
    <row r="73" spans="1:16">
      <c r="A73" s="31">
        <v>38838</v>
      </c>
      <c r="C73" s="6">
        <v>65</v>
      </c>
      <c r="D73" s="29">
        <f t="shared" ref="D73:D104" si="22">ROUND(-(+$B$9/180)*1,0)</f>
        <v>28142</v>
      </c>
      <c r="E73" s="29">
        <f t="shared" si="17"/>
        <v>1829230</v>
      </c>
      <c r="F73" s="29">
        <f t="shared" ref="F73:F104" si="23">$B$9+E73</f>
        <v>-3236270</v>
      </c>
      <c r="G73" s="34">
        <f>+Inputs!$D$3</f>
        <v>0.37951000000000001</v>
      </c>
      <c r="I73" s="27">
        <f t="shared" si="18"/>
        <v>5065500</v>
      </c>
      <c r="K73" s="27">
        <f t="shared" ref="K73:K104" si="24">D73</f>
        <v>28142</v>
      </c>
      <c r="L73" s="27">
        <f t="shared" si="19"/>
        <v>1829230</v>
      </c>
      <c r="M73" s="27">
        <f t="shared" ref="M73:M104" si="25">K73*G73</f>
        <v>10680.17042</v>
      </c>
      <c r="N73" s="27">
        <f t="shared" ref="N73:N104" si="26">M73-J73</f>
        <v>10680.17042</v>
      </c>
      <c r="O73" s="27">
        <f t="shared" si="20"/>
        <v>-1228154.0524599974</v>
      </c>
      <c r="P73" s="27">
        <f t="shared" si="21"/>
        <v>1228154.0524599974</v>
      </c>
    </row>
    <row r="74" spans="1:16">
      <c r="A74" s="30">
        <v>38869</v>
      </c>
      <c r="C74" s="6">
        <v>66</v>
      </c>
      <c r="D74" s="29">
        <f t="shared" si="22"/>
        <v>28142</v>
      </c>
      <c r="E74" s="29">
        <f t="shared" ref="E74:E105" si="27">+E73+D74</f>
        <v>1857372</v>
      </c>
      <c r="F74" s="29">
        <f t="shared" si="23"/>
        <v>-3208128</v>
      </c>
      <c r="G74" s="34">
        <f>+Inputs!$D$3</f>
        <v>0.37951000000000001</v>
      </c>
      <c r="I74" s="27">
        <f t="shared" ref="I74:I105" si="28">+I73+H74</f>
        <v>5065500</v>
      </c>
      <c r="K74" s="27">
        <f t="shared" si="24"/>
        <v>28142</v>
      </c>
      <c r="L74" s="27">
        <f t="shared" ref="L74:L105" si="29">+L73+K74</f>
        <v>1857372</v>
      </c>
      <c r="M74" s="27">
        <f t="shared" si="25"/>
        <v>10680.17042</v>
      </c>
      <c r="N74" s="27">
        <f t="shared" si="26"/>
        <v>10680.17042</v>
      </c>
      <c r="O74" s="27">
        <f t="shared" ref="O74:O105" si="30">+O73+N74</f>
        <v>-1217473.8820399973</v>
      </c>
      <c r="P74" s="27">
        <f t="shared" ref="P74:P105" si="31">P73-N74</f>
        <v>1217473.8820399973</v>
      </c>
    </row>
    <row r="75" spans="1:16">
      <c r="A75" s="31">
        <v>38899</v>
      </c>
      <c r="C75" s="6">
        <v>67</v>
      </c>
      <c r="D75" s="29">
        <f t="shared" si="22"/>
        <v>28142</v>
      </c>
      <c r="E75" s="29">
        <f t="shared" si="27"/>
        <v>1885514</v>
      </c>
      <c r="F75" s="29">
        <f t="shared" si="23"/>
        <v>-3179986</v>
      </c>
      <c r="G75" s="34">
        <f>+Inputs!$D$3</f>
        <v>0.37951000000000001</v>
      </c>
      <c r="I75" s="27">
        <f t="shared" si="28"/>
        <v>5065500</v>
      </c>
      <c r="K75" s="27">
        <f t="shared" si="24"/>
        <v>28142</v>
      </c>
      <c r="L75" s="27">
        <f t="shared" si="29"/>
        <v>1885514</v>
      </c>
      <c r="M75" s="27">
        <f t="shared" si="25"/>
        <v>10680.17042</v>
      </c>
      <c r="N75" s="27">
        <f t="shared" si="26"/>
        <v>10680.17042</v>
      </c>
      <c r="O75" s="27">
        <f t="shared" si="30"/>
        <v>-1206793.7116199972</v>
      </c>
      <c r="P75" s="27">
        <f t="shared" si="31"/>
        <v>1206793.7116199972</v>
      </c>
    </row>
    <row r="76" spans="1:16">
      <c r="A76" s="30">
        <v>38930</v>
      </c>
      <c r="C76" s="6">
        <v>68</v>
      </c>
      <c r="D76" s="29">
        <f t="shared" si="22"/>
        <v>28142</v>
      </c>
      <c r="E76" s="29">
        <f t="shared" si="27"/>
        <v>1913656</v>
      </c>
      <c r="F76" s="29">
        <f t="shared" si="23"/>
        <v>-3151844</v>
      </c>
      <c r="G76" s="34">
        <f>+Inputs!$D$3</f>
        <v>0.37951000000000001</v>
      </c>
      <c r="I76" s="27">
        <f t="shared" si="28"/>
        <v>5065500</v>
      </c>
      <c r="K76" s="27">
        <f t="shared" si="24"/>
        <v>28142</v>
      </c>
      <c r="L76" s="27">
        <f t="shared" si="29"/>
        <v>1913656</v>
      </c>
      <c r="M76" s="27">
        <f t="shared" si="25"/>
        <v>10680.17042</v>
      </c>
      <c r="N76" s="27">
        <f t="shared" si="26"/>
        <v>10680.17042</v>
      </c>
      <c r="O76" s="27">
        <f t="shared" si="30"/>
        <v>-1196113.5411999971</v>
      </c>
      <c r="P76" s="27">
        <f t="shared" si="31"/>
        <v>1196113.5411999971</v>
      </c>
    </row>
    <row r="77" spans="1:16">
      <c r="A77" s="31">
        <v>38961</v>
      </c>
      <c r="C77" s="6">
        <v>69</v>
      </c>
      <c r="D77" s="29">
        <f t="shared" si="22"/>
        <v>28142</v>
      </c>
      <c r="E77" s="29">
        <f t="shared" si="27"/>
        <v>1941798</v>
      </c>
      <c r="F77" s="29">
        <f t="shared" si="23"/>
        <v>-3123702</v>
      </c>
      <c r="G77" s="34">
        <f>+Inputs!$D$3</f>
        <v>0.37951000000000001</v>
      </c>
      <c r="I77" s="27">
        <f t="shared" si="28"/>
        <v>5065500</v>
      </c>
      <c r="K77" s="27">
        <f t="shared" si="24"/>
        <v>28142</v>
      </c>
      <c r="L77" s="27">
        <f t="shared" si="29"/>
        <v>1941798</v>
      </c>
      <c r="M77" s="27">
        <f t="shared" si="25"/>
        <v>10680.17042</v>
      </c>
      <c r="N77" s="27">
        <f t="shared" si="26"/>
        <v>10680.17042</v>
      </c>
      <c r="O77" s="27">
        <f t="shared" si="30"/>
        <v>-1185433.370779997</v>
      </c>
      <c r="P77" s="27">
        <f t="shared" si="31"/>
        <v>1185433.370779997</v>
      </c>
    </row>
    <row r="78" spans="1:16">
      <c r="A78" s="30">
        <v>38991</v>
      </c>
      <c r="C78" s="6">
        <v>70</v>
      </c>
      <c r="D78" s="29">
        <f t="shared" si="22"/>
        <v>28142</v>
      </c>
      <c r="E78" s="29">
        <f t="shared" si="27"/>
        <v>1969940</v>
      </c>
      <c r="F78" s="29">
        <f t="shared" si="23"/>
        <v>-3095560</v>
      </c>
      <c r="G78" s="34">
        <f>+Inputs!$D$3</f>
        <v>0.37951000000000001</v>
      </c>
      <c r="I78" s="27">
        <f t="shared" si="28"/>
        <v>5065500</v>
      </c>
      <c r="K78" s="27">
        <f t="shared" si="24"/>
        <v>28142</v>
      </c>
      <c r="L78" s="27">
        <f t="shared" si="29"/>
        <v>1969940</v>
      </c>
      <c r="M78" s="27">
        <f t="shared" si="25"/>
        <v>10680.17042</v>
      </c>
      <c r="N78" s="27">
        <f t="shared" si="26"/>
        <v>10680.17042</v>
      </c>
      <c r="O78" s="27">
        <f t="shared" si="30"/>
        <v>-1174753.2003599969</v>
      </c>
      <c r="P78" s="27">
        <f t="shared" si="31"/>
        <v>1174753.2003599969</v>
      </c>
    </row>
    <row r="79" spans="1:16">
      <c r="A79" s="31">
        <v>39022</v>
      </c>
      <c r="C79" s="6">
        <v>71</v>
      </c>
      <c r="D79" s="29">
        <f t="shared" si="22"/>
        <v>28142</v>
      </c>
      <c r="E79" s="29">
        <f t="shared" si="27"/>
        <v>1998082</v>
      </c>
      <c r="F79" s="29">
        <f t="shared" si="23"/>
        <v>-3067418</v>
      </c>
      <c r="G79" s="34">
        <f>+Inputs!$D$3</f>
        <v>0.37951000000000001</v>
      </c>
      <c r="I79" s="27">
        <f t="shared" si="28"/>
        <v>5065500</v>
      </c>
      <c r="K79" s="27">
        <f t="shared" si="24"/>
        <v>28142</v>
      </c>
      <c r="L79" s="27">
        <f t="shared" si="29"/>
        <v>1998082</v>
      </c>
      <c r="M79" s="27">
        <f t="shared" si="25"/>
        <v>10680.17042</v>
      </c>
      <c r="N79" s="27">
        <f t="shared" si="26"/>
        <v>10680.17042</v>
      </c>
      <c r="O79" s="27">
        <f t="shared" si="30"/>
        <v>-1164073.0299399968</v>
      </c>
      <c r="P79" s="27">
        <f t="shared" si="31"/>
        <v>1164073.0299399968</v>
      </c>
    </row>
    <row r="80" spans="1:16">
      <c r="A80" s="30">
        <v>39052</v>
      </c>
      <c r="C80" s="6">
        <v>72</v>
      </c>
      <c r="D80" s="29">
        <f t="shared" si="22"/>
        <v>28142</v>
      </c>
      <c r="E80" s="29">
        <f t="shared" si="27"/>
        <v>2026224</v>
      </c>
      <c r="F80" s="29">
        <f t="shared" si="23"/>
        <v>-3039276</v>
      </c>
      <c r="G80" s="34">
        <f>+Inputs!$D$3</f>
        <v>0.37951000000000001</v>
      </c>
      <c r="I80" s="27">
        <f t="shared" si="28"/>
        <v>5065500</v>
      </c>
      <c r="K80" s="27">
        <f t="shared" si="24"/>
        <v>28142</v>
      </c>
      <c r="L80" s="27">
        <f t="shared" si="29"/>
        <v>2026224</v>
      </c>
      <c r="M80" s="27">
        <f t="shared" si="25"/>
        <v>10680.17042</v>
      </c>
      <c r="N80" s="27">
        <f t="shared" si="26"/>
        <v>10680.17042</v>
      </c>
      <c r="O80" s="27">
        <f t="shared" si="30"/>
        <v>-1153392.8595199967</v>
      </c>
      <c r="P80" s="27">
        <f t="shared" si="31"/>
        <v>1153392.8595199967</v>
      </c>
    </row>
    <row r="81" spans="1:16">
      <c r="A81" s="31">
        <v>39083</v>
      </c>
      <c r="C81" s="6">
        <v>73</v>
      </c>
      <c r="D81" s="29">
        <f t="shared" si="22"/>
        <v>28142</v>
      </c>
      <c r="E81" s="29">
        <f t="shared" si="27"/>
        <v>2054366</v>
      </c>
      <c r="F81" s="29">
        <f t="shared" si="23"/>
        <v>-3011134</v>
      </c>
      <c r="G81" s="34">
        <f>+Inputs!$D$3</f>
        <v>0.37951000000000001</v>
      </c>
      <c r="I81" s="27">
        <f t="shared" si="28"/>
        <v>5065500</v>
      </c>
      <c r="K81" s="27">
        <f t="shared" si="24"/>
        <v>28142</v>
      </c>
      <c r="L81" s="27">
        <f t="shared" si="29"/>
        <v>2054366</v>
      </c>
      <c r="M81" s="27">
        <f t="shared" si="25"/>
        <v>10680.17042</v>
      </c>
      <c r="N81" s="27">
        <f t="shared" si="26"/>
        <v>10680.17042</v>
      </c>
      <c r="O81" s="27">
        <f t="shared" si="30"/>
        <v>-1142712.6890999966</v>
      </c>
      <c r="P81" s="27">
        <f t="shared" si="31"/>
        <v>1142712.6890999966</v>
      </c>
    </row>
    <row r="82" spans="1:16">
      <c r="A82" s="30">
        <v>39114</v>
      </c>
      <c r="C82" s="6">
        <v>74</v>
      </c>
      <c r="D82" s="29">
        <f t="shared" si="22"/>
        <v>28142</v>
      </c>
      <c r="E82" s="29">
        <f t="shared" si="27"/>
        <v>2082508</v>
      </c>
      <c r="F82" s="29">
        <f t="shared" si="23"/>
        <v>-2982992</v>
      </c>
      <c r="G82" s="34">
        <f>+Inputs!$D$3</f>
        <v>0.37951000000000001</v>
      </c>
      <c r="I82" s="27">
        <f t="shared" si="28"/>
        <v>5065500</v>
      </c>
      <c r="K82" s="27">
        <f t="shared" si="24"/>
        <v>28142</v>
      </c>
      <c r="L82" s="27">
        <f t="shared" si="29"/>
        <v>2082508</v>
      </c>
      <c r="M82" s="27">
        <f t="shared" si="25"/>
        <v>10680.17042</v>
      </c>
      <c r="N82" s="27">
        <f t="shared" si="26"/>
        <v>10680.17042</v>
      </c>
      <c r="O82" s="27">
        <f t="shared" si="30"/>
        <v>-1132032.5186799965</v>
      </c>
      <c r="P82" s="27">
        <f t="shared" si="31"/>
        <v>1132032.5186799965</v>
      </c>
    </row>
    <row r="83" spans="1:16">
      <c r="A83" s="31">
        <v>39142</v>
      </c>
      <c r="C83" s="6">
        <v>75</v>
      </c>
      <c r="D83" s="29">
        <f t="shared" si="22"/>
        <v>28142</v>
      </c>
      <c r="E83" s="29">
        <f t="shared" si="27"/>
        <v>2110650</v>
      </c>
      <c r="F83" s="29">
        <f t="shared" si="23"/>
        <v>-2954850</v>
      </c>
      <c r="G83" s="34">
        <f>+Inputs!$D$3</f>
        <v>0.37951000000000001</v>
      </c>
      <c r="I83" s="27">
        <f t="shared" si="28"/>
        <v>5065500</v>
      </c>
      <c r="K83" s="27">
        <f t="shared" si="24"/>
        <v>28142</v>
      </c>
      <c r="L83" s="27">
        <f t="shared" si="29"/>
        <v>2110650</v>
      </c>
      <c r="M83" s="27">
        <f t="shared" si="25"/>
        <v>10680.17042</v>
      </c>
      <c r="N83" s="27">
        <f t="shared" si="26"/>
        <v>10680.17042</v>
      </c>
      <c r="O83" s="27">
        <f t="shared" si="30"/>
        <v>-1121352.3482599964</v>
      </c>
      <c r="P83" s="27">
        <f t="shared" si="31"/>
        <v>1121352.3482599964</v>
      </c>
    </row>
    <row r="84" spans="1:16">
      <c r="A84" s="30">
        <v>39173</v>
      </c>
      <c r="C84" s="6">
        <v>76</v>
      </c>
      <c r="D84" s="29">
        <f t="shared" si="22"/>
        <v>28142</v>
      </c>
      <c r="E84" s="29">
        <f t="shared" si="27"/>
        <v>2138792</v>
      </c>
      <c r="F84" s="29">
        <f t="shared" si="23"/>
        <v>-2926708</v>
      </c>
      <c r="G84" s="34">
        <f>+Inputs!$D$3</f>
        <v>0.37951000000000001</v>
      </c>
      <c r="I84" s="27">
        <f t="shared" si="28"/>
        <v>5065500</v>
      </c>
      <c r="K84" s="27">
        <f t="shared" si="24"/>
        <v>28142</v>
      </c>
      <c r="L84" s="27">
        <f t="shared" si="29"/>
        <v>2138792</v>
      </c>
      <c r="M84" s="27">
        <f t="shared" si="25"/>
        <v>10680.17042</v>
      </c>
      <c r="N84" s="27">
        <f t="shared" si="26"/>
        <v>10680.17042</v>
      </c>
      <c r="O84" s="27">
        <f t="shared" si="30"/>
        <v>-1110672.1778399963</v>
      </c>
      <c r="P84" s="27">
        <f t="shared" si="31"/>
        <v>1110672.1778399963</v>
      </c>
    </row>
    <row r="85" spans="1:16">
      <c r="A85" s="31">
        <v>39203</v>
      </c>
      <c r="C85" s="6">
        <v>77</v>
      </c>
      <c r="D85" s="29">
        <f t="shared" si="22"/>
        <v>28142</v>
      </c>
      <c r="E85" s="29">
        <f t="shared" si="27"/>
        <v>2166934</v>
      </c>
      <c r="F85" s="29">
        <f t="shared" si="23"/>
        <v>-2898566</v>
      </c>
      <c r="G85" s="34">
        <f>+Inputs!$D$3</f>
        <v>0.37951000000000001</v>
      </c>
      <c r="I85" s="27">
        <f t="shared" si="28"/>
        <v>5065500</v>
      </c>
      <c r="K85" s="27">
        <f t="shared" si="24"/>
        <v>28142</v>
      </c>
      <c r="L85" s="27">
        <f t="shared" si="29"/>
        <v>2166934</v>
      </c>
      <c r="M85" s="27">
        <f t="shared" si="25"/>
        <v>10680.17042</v>
      </c>
      <c r="N85" s="27">
        <f t="shared" si="26"/>
        <v>10680.17042</v>
      </c>
      <c r="O85" s="27">
        <f t="shared" si="30"/>
        <v>-1099992.0074199962</v>
      </c>
      <c r="P85" s="27">
        <f t="shared" si="31"/>
        <v>1099992.0074199962</v>
      </c>
    </row>
    <row r="86" spans="1:16">
      <c r="A86" s="30">
        <v>39234</v>
      </c>
      <c r="C86" s="6">
        <v>78</v>
      </c>
      <c r="D86" s="29">
        <f t="shared" si="22"/>
        <v>28142</v>
      </c>
      <c r="E86" s="29">
        <f t="shared" si="27"/>
        <v>2195076</v>
      </c>
      <c r="F86" s="29">
        <f t="shared" si="23"/>
        <v>-2870424</v>
      </c>
      <c r="G86" s="34">
        <f>+Inputs!$D$3</f>
        <v>0.37951000000000001</v>
      </c>
      <c r="I86" s="27">
        <f t="shared" si="28"/>
        <v>5065500</v>
      </c>
      <c r="K86" s="27">
        <f t="shared" si="24"/>
        <v>28142</v>
      </c>
      <c r="L86" s="27">
        <f t="shared" si="29"/>
        <v>2195076</v>
      </c>
      <c r="M86" s="27">
        <f t="shared" si="25"/>
        <v>10680.17042</v>
      </c>
      <c r="N86" s="27">
        <f t="shared" si="26"/>
        <v>10680.17042</v>
      </c>
      <c r="O86" s="27">
        <f t="shared" si="30"/>
        <v>-1089311.8369999961</v>
      </c>
      <c r="P86" s="27">
        <f t="shared" si="31"/>
        <v>1089311.8369999961</v>
      </c>
    </row>
    <row r="87" spans="1:16">
      <c r="A87" s="31">
        <v>39264</v>
      </c>
      <c r="C87" s="6">
        <v>79</v>
      </c>
      <c r="D87" s="29">
        <f t="shared" si="22"/>
        <v>28142</v>
      </c>
      <c r="E87" s="29">
        <f t="shared" si="27"/>
        <v>2223218</v>
      </c>
      <c r="F87" s="29">
        <f t="shared" si="23"/>
        <v>-2842282</v>
      </c>
      <c r="G87" s="34">
        <f>+Inputs!$D$3</f>
        <v>0.37951000000000001</v>
      </c>
      <c r="I87" s="27">
        <f t="shared" si="28"/>
        <v>5065500</v>
      </c>
      <c r="K87" s="27">
        <f t="shared" si="24"/>
        <v>28142</v>
      </c>
      <c r="L87" s="27">
        <f t="shared" si="29"/>
        <v>2223218</v>
      </c>
      <c r="M87" s="27">
        <f t="shared" si="25"/>
        <v>10680.17042</v>
      </c>
      <c r="N87" s="27">
        <f t="shared" si="26"/>
        <v>10680.17042</v>
      </c>
      <c r="O87" s="27">
        <f t="shared" si="30"/>
        <v>-1078631.666579996</v>
      </c>
      <c r="P87" s="27">
        <f t="shared" si="31"/>
        <v>1078631.666579996</v>
      </c>
    </row>
    <row r="88" spans="1:16">
      <c r="A88" s="30">
        <v>39295</v>
      </c>
      <c r="C88" s="6">
        <v>80</v>
      </c>
      <c r="D88" s="29">
        <f t="shared" si="22"/>
        <v>28142</v>
      </c>
      <c r="E88" s="29">
        <f t="shared" si="27"/>
        <v>2251360</v>
      </c>
      <c r="F88" s="29">
        <f t="shared" si="23"/>
        <v>-2814140</v>
      </c>
      <c r="G88" s="34">
        <f>+Inputs!$D$3</f>
        <v>0.37951000000000001</v>
      </c>
      <c r="I88" s="27">
        <f t="shared" si="28"/>
        <v>5065500</v>
      </c>
      <c r="K88" s="27">
        <f t="shared" si="24"/>
        <v>28142</v>
      </c>
      <c r="L88" s="27">
        <f t="shared" si="29"/>
        <v>2251360</v>
      </c>
      <c r="M88" s="27">
        <f t="shared" si="25"/>
        <v>10680.17042</v>
      </c>
      <c r="N88" s="27">
        <f t="shared" si="26"/>
        <v>10680.17042</v>
      </c>
      <c r="O88" s="27">
        <f t="shared" si="30"/>
        <v>-1067951.4961599959</v>
      </c>
      <c r="P88" s="27">
        <f t="shared" si="31"/>
        <v>1067951.4961599959</v>
      </c>
    </row>
    <row r="89" spans="1:16">
      <c r="A89" s="31">
        <v>39326</v>
      </c>
      <c r="C89" s="6">
        <v>81</v>
      </c>
      <c r="D89" s="29">
        <f t="shared" si="22"/>
        <v>28142</v>
      </c>
      <c r="E89" s="29">
        <f t="shared" si="27"/>
        <v>2279502</v>
      </c>
      <c r="F89" s="29">
        <f t="shared" si="23"/>
        <v>-2785998</v>
      </c>
      <c r="G89" s="34">
        <f>+Inputs!$D$3</f>
        <v>0.37951000000000001</v>
      </c>
      <c r="I89" s="27">
        <f t="shared" si="28"/>
        <v>5065500</v>
      </c>
      <c r="K89" s="27">
        <f t="shared" si="24"/>
        <v>28142</v>
      </c>
      <c r="L89" s="27">
        <f t="shared" si="29"/>
        <v>2279502</v>
      </c>
      <c r="M89" s="27">
        <f t="shared" si="25"/>
        <v>10680.17042</v>
      </c>
      <c r="N89" s="27">
        <f t="shared" si="26"/>
        <v>10680.17042</v>
      </c>
      <c r="O89" s="27">
        <f t="shared" si="30"/>
        <v>-1057271.3257399958</v>
      </c>
      <c r="P89" s="27">
        <f t="shared" si="31"/>
        <v>1057271.3257399958</v>
      </c>
    </row>
    <row r="90" spans="1:16">
      <c r="A90" s="30">
        <v>39356</v>
      </c>
      <c r="C90" s="6">
        <v>82</v>
      </c>
      <c r="D90" s="29">
        <f t="shared" si="22"/>
        <v>28142</v>
      </c>
      <c r="E90" s="29">
        <f t="shared" si="27"/>
        <v>2307644</v>
      </c>
      <c r="F90" s="29">
        <f t="shared" si="23"/>
        <v>-2757856</v>
      </c>
      <c r="G90" s="34">
        <f>+Inputs!$D$3</f>
        <v>0.37951000000000001</v>
      </c>
      <c r="I90" s="27">
        <f t="shared" si="28"/>
        <v>5065500</v>
      </c>
      <c r="K90" s="27">
        <f t="shared" si="24"/>
        <v>28142</v>
      </c>
      <c r="L90" s="27">
        <f t="shared" si="29"/>
        <v>2307644</v>
      </c>
      <c r="M90" s="27">
        <f t="shared" si="25"/>
        <v>10680.17042</v>
      </c>
      <c r="N90" s="27">
        <f t="shared" si="26"/>
        <v>10680.17042</v>
      </c>
      <c r="O90" s="27">
        <f t="shared" si="30"/>
        <v>-1046591.1553199958</v>
      </c>
      <c r="P90" s="27">
        <f t="shared" si="31"/>
        <v>1046591.1553199958</v>
      </c>
    </row>
    <row r="91" spans="1:16">
      <c r="A91" s="31">
        <v>39387</v>
      </c>
      <c r="C91" s="6">
        <v>83</v>
      </c>
      <c r="D91" s="29">
        <f t="shared" si="22"/>
        <v>28142</v>
      </c>
      <c r="E91" s="29">
        <f t="shared" si="27"/>
        <v>2335786</v>
      </c>
      <c r="F91" s="29">
        <f t="shared" si="23"/>
        <v>-2729714</v>
      </c>
      <c r="G91" s="34">
        <f>+Inputs!$D$3</f>
        <v>0.37951000000000001</v>
      </c>
      <c r="I91" s="27">
        <f t="shared" si="28"/>
        <v>5065500</v>
      </c>
      <c r="K91" s="27">
        <f t="shared" si="24"/>
        <v>28142</v>
      </c>
      <c r="L91" s="27">
        <f t="shared" si="29"/>
        <v>2335786</v>
      </c>
      <c r="M91" s="27">
        <f t="shared" si="25"/>
        <v>10680.17042</v>
      </c>
      <c r="N91" s="27">
        <f t="shared" si="26"/>
        <v>10680.17042</v>
      </c>
      <c r="O91" s="27">
        <f t="shared" si="30"/>
        <v>-1035910.9848999958</v>
      </c>
      <c r="P91" s="27">
        <f t="shared" si="31"/>
        <v>1035910.9848999958</v>
      </c>
    </row>
    <row r="92" spans="1:16">
      <c r="A92" s="30">
        <v>39417</v>
      </c>
      <c r="C92" s="6">
        <v>84</v>
      </c>
      <c r="D92" s="29">
        <f t="shared" si="22"/>
        <v>28142</v>
      </c>
      <c r="E92" s="29">
        <f t="shared" si="27"/>
        <v>2363928</v>
      </c>
      <c r="F92" s="29">
        <f t="shared" si="23"/>
        <v>-2701572</v>
      </c>
      <c r="G92" s="34">
        <f>+Inputs!$D$3</f>
        <v>0.37951000000000001</v>
      </c>
      <c r="I92" s="27">
        <f t="shared" si="28"/>
        <v>5065500</v>
      </c>
      <c r="K92" s="27">
        <f t="shared" si="24"/>
        <v>28142</v>
      </c>
      <c r="L92" s="27">
        <f t="shared" si="29"/>
        <v>2363928</v>
      </c>
      <c r="M92" s="27">
        <f t="shared" si="25"/>
        <v>10680.17042</v>
      </c>
      <c r="N92" s="27">
        <f t="shared" si="26"/>
        <v>10680.17042</v>
      </c>
      <c r="O92" s="27">
        <f t="shared" si="30"/>
        <v>-1025230.8144799959</v>
      </c>
      <c r="P92" s="27">
        <f t="shared" si="31"/>
        <v>1025230.8144799959</v>
      </c>
    </row>
    <row r="93" spans="1:16">
      <c r="A93" s="31">
        <v>39448</v>
      </c>
      <c r="C93" s="6">
        <v>85</v>
      </c>
      <c r="D93" s="29">
        <f t="shared" si="22"/>
        <v>28142</v>
      </c>
      <c r="E93" s="29">
        <f t="shared" si="27"/>
        <v>2392070</v>
      </c>
      <c r="F93" s="29">
        <f t="shared" si="23"/>
        <v>-2673430</v>
      </c>
      <c r="G93" s="34">
        <f>+Inputs!$D$3</f>
        <v>0.37951000000000001</v>
      </c>
      <c r="I93" s="27">
        <f t="shared" si="28"/>
        <v>5065500</v>
      </c>
      <c r="K93" s="27">
        <f t="shared" si="24"/>
        <v>28142</v>
      </c>
      <c r="L93" s="27">
        <f t="shared" si="29"/>
        <v>2392070</v>
      </c>
      <c r="M93" s="27">
        <f t="shared" si="25"/>
        <v>10680.17042</v>
      </c>
      <c r="N93" s="27">
        <f t="shared" si="26"/>
        <v>10680.17042</v>
      </c>
      <c r="O93" s="27">
        <f t="shared" si="30"/>
        <v>-1014550.6440599959</v>
      </c>
      <c r="P93" s="27">
        <f t="shared" si="31"/>
        <v>1014550.6440599959</v>
      </c>
    </row>
    <row r="94" spans="1:16">
      <c r="A94" s="30">
        <v>39479</v>
      </c>
      <c r="C94" s="6">
        <v>86</v>
      </c>
      <c r="D94" s="29">
        <f t="shared" si="22"/>
        <v>28142</v>
      </c>
      <c r="E94" s="29">
        <f t="shared" si="27"/>
        <v>2420212</v>
      </c>
      <c r="F94" s="29">
        <f t="shared" si="23"/>
        <v>-2645288</v>
      </c>
      <c r="G94" s="34">
        <f>+Inputs!$D$3</f>
        <v>0.37951000000000001</v>
      </c>
      <c r="I94" s="27">
        <f t="shared" si="28"/>
        <v>5065500</v>
      </c>
      <c r="K94" s="27">
        <f t="shared" si="24"/>
        <v>28142</v>
      </c>
      <c r="L94" s="27">
        <f t="shared" si="29"/>
        <v>2420212</v>
      </c>
      <c r="M94" s="27">
        <f t="shared" si="25"/>
        <v>10680.17042</v>
      </c>
      <c r="N94" s="27">
        <f t="shared" si="26"/>
        <v>10680.17042</v>
      </c>
      <c r="O94" s="27">
        <f t="shared" si="30"/>
        <v>-1003870.4736399959</v>
      </c>
      <c r="P94" s="27">
        <f t="shared" si="31"/>
        <v>1003870.4736399959</v>
      </c>
    </row>
    <row r="95" spans="1:16">
      <c r="A95" s="31">
        <v>39508</v>
      </c>
      <c r="C95" s="6">
        <v>87</v>
      </c>
      <c r="D95" s="29">
        <f t="shared" si="22"/>
        <v>28142</v>
      </c>
      <c r="E95" s="29">
        <f t="shared" si="27"/>
        <v>2448354</v>
      </c>
      <c r="F95" s="29">
        <f t="shared" si="23"/>
        <v>-2617146</v>
      </c>
      <c r="G95" s="34">
        <f>+Inputs!$D$3</f>
        <v>0.37951000000000001</v>
      </c>
      <c r="I95" s="27">
        <f t="shared" si="28"/>
        <v>5065500</v>
      </c>
      <c r="K95" s="27">
        <f t="shared" si="24"/>
        <v>28142</v>
      </c>
      <c r="L95" s="27">
        <f t="shared" si="29"/>
        <v>2448354</v>
      </c>
      <c r="M95" s="27">
        <f t="shared" si="25"/>
        <v>10680.17042</v>
      </c>
      <c r="N95" s="27">
        <f t="shared" si="26"/>
        <v>10680.17042</v>
      </c>
      <c r="O95" s="27">
        <f t="shared" si="30"/>
        <v>-993190.30321999593</v>
      </c>
      <c r="P95" s="27">
        <f t="shared" si="31"/>
        <v>993190.30321999593</v>
      </c>
    </row>
    <row r="96" spans="1:16">
      <c r="A96" s="30">
        <v>39539</v>
      </c>
      <c r="C96" s="6">
        <v>88</v>
      </c>
      <c r="D96" s="29">
        <f t="shared" si="22"/>
        <v>28142</v>
      </c>
      <c r="E96" s="29">
        <f t="shared" si="27"/>
        <v>2476496</v>
      </c>
      <c r="F96" s="29">
        <f t="shared" si="23"/>
        <v>-2589004</v>
      </c>
      <c r="G96" s="34">
        <f>+Inputs!$D$3</f>
        <v>0.37951000000000001</v>
      </c>
      <c r="I96" s="27">
        <f t="shared" si="28"/>
        <v>5065500</v>
      </c>
      <c r="K96" s="27">
        <f t="shared" si="24"/>
        <v>28142</v>
      </c>
      <c r="L96" s="27">
        <f t="shared" si="29"/>
        <v>2476496</v>
      </c>
      <c r="M96" s="27">
        <f t="shared" si="25"/>
        <v>10680.17042</v>
      </c>
      <c r="N96" s="27">
        <f t="shared" si="26"/>
        <v>10680.17042</v>
      </c>
      <c r="O96" s="27">
        <f t="shared" si="30"/>
        <v>-982510.13279999595</v>
      </c>
      <c r="P96" s="27">
        <f t="shared" si="31"/>
        <v>982510.13279999595</v>
      </c>
    </row>
    <row r="97" spans="1:16">
      <c r="A97" s="31">
        <v>39569</v>
      </c>
      <c r="C97" s="6">
        <v>89</v>
      </c>
      <c r="D97" s="29">
        <f t="shared" si="22"/>
        <v>28142</v>
      </c>
      <c r="E97" s="29">
        <f t="shared" si="27"/>
        <v>2504638</v>
      </c>
      <c r="F97" s="29">
        <f t="shared" si="23"/>
        <v>-2560862</v>
      </c>
      <c r="G97" s="34">
        <f>+Inputs!$D$3</f>
        <v>0.37951000000000001</v>
      </c>
      <c r="I97" s="27">
        <f t="shared" si="28"/>
        <v>5065500</v>
      </c>
      <c r="K97" s="27">
        <f t="shared" si="24"/>
        <v>28142</v>
      </c>
      <c r="L97" s="27">
        <f t="shared" si="29"/>
        <v>2504638</v>
      </c>
      <c r="M97" s="27">
        <f t="shared" si="25"/>
        <v>10680.17042</v>
      </c>
      <c r="N97" s="27">
        <f t="shared" si="26"/>
        <v>10680.17042</v>
      </c>
      <c r="O97" s="27">
        <f t="shared" si="30"/>
        <v>-971829.96237999597</v>
      </c>
      <c r="P97" s="27">
        <f t="shared" si="31"/>
        <v>971829.96237999597</v>
      </c>
    </row>
    <row r="98" spans="1:16">
      <c r="A98" s="30">
        <v>39600</v>
      </c>
      <c r="C98" s="6">
        <v>90</v>
      </c>
      <c r="D98" s="29">
        <f t="shared" si="22"/>
        <v>28142</v>
      </c>
      <c r="E98" s="29">
        <f t="shared" si="27"/>
        <v>2532780</v>
      </c>
      <c r="F98" s="29">
        <f t="shared" si="23"/>
        <v>-2532720</v>
      </c>
      <c r="G98" s="34">
        <f>+Inputs!$D$3</f>
        <v>0.37951000000000001</v>
      </c>
      <c r="I98" s="27">
        <f t="shared" si="28"/>
        <v>5065500</v>
      </c>
      <c r="K98" s="27">
        <f t="shared" si="24"/>
        <v>28142</v>
      </c>
      <c r="L98" s="27">
        <f t="shared" si="29"/>
        <v>2532780</v>
      </c>
      <c r="M98" s="27">
        <f t="shared" si="25"/>
        <v>10680.17042</v>
      </c>
      <c r="N98" s="27">
        <f t="shared" si="26"/>
        <v>10680.17042</v>
      </c>
      <c r="O98" s="27">
        <f t="shared" si="30"/>
        <v>-961149.79195999599</v>
      </c>
      <c r="P98" s="27">
        <f t="shared" si="31"/>
        <v>961149.79195999599</v>
      </c>
    </row>
    <row r="99" spans="1:16">
      <c r="A99" s="31">
        <v>39630</v>
      </c>
      <c r="C99" s="6">
        <v>91</v>
      </c>
      <c r="D99" s="29">
        <f t="shared" si="22"/>
        <v>28142</v>
      </c>
      <c r="E99" s="29">
        <f t="shared" si="27"/>
        <v>2560922</v>
      </c>
      <c r="F99" s="29">
        <f t="shared" si="23"/>
        <v>-2504578</v>
      </c>
      <c r="G99" s="34">
        <f>+Inputs!$D$3</f>
        <v>0.37951000000000001</v>
      </c>
      <c r="I99" s="27">
        <f t="shared" si="28"/>
        <v>5065500</v>
      </c>
      <c r="K99" s="27">
        <f t="shared" si="24"/>
        <v>28142</v>
      </c>
      <c r="L99" s="27">
        <f t="shared" si="29"/>
        <v>2560922</v>
      </c>
      <c r="M99" s="27">
        <f t="shared" si="25"/>
        <v>10680.17042</v>
      </c>
      <c r="N99" s="27">
        <f t="shared" si="26"/>
        <v>10680.17042</v>
      </c>
      <c r="O99" s="27">
        <f t="shared" si="30"/>
        <v>-950469.62153999601</v>
      </c>
      <c r="P99" s="27">
        <f t="shared" si="31"/>
        <v>950469.62153999601</v>
      </c>
    </row>
    <row r="100" spans="1:16">
      <c r="A100" s="30">
        <v>39661</v>
      </c>
      <c r="C100" s="6">
        <v>92</v>
      </c>
      <c r="D100" s="29">
        <f t="shared" si="22"/>
        <v>28142</v>
      </c>
      <c r="E100" s="29">
        <f t="shared" si="27"/>
        <v>2589064</v>
      </c>
      <c r="F100" s="29">
        <f t="shared" si="23"/>
        <v>-2476436</v>
      </c>
      <c r="G100" s="34">
        <f>+Inputs!$D$3</f>
        <v>0.37951000000000001</v>
      </c>
      <c r="I100" s="27">
        <f t="shared" si="28"/>
        <v>5065500</v>
      </c>
      <c r="K100" s="27">
        <f t="shared" si="24"/>
        <v>28142</v>
      </c>
      <c r="L100" s="27">
        <f t="shared" si="29"/>
        <v>2589064</v>
      </c>
      <c r="M100" s="27">
        <f t="shared" si="25"/>
        <v>10680.17042</v>
      </c>
      <c r="N100" s="27">
        <f t="shared" si="26"/>
        <v>10680.17042</v>
      </c>
      <c r="O100" s="27">
        <f t="shared" si="30"/>
        <v>-939789.45111999603</v>
      </c>
      <c r="P100" s="27">
        <f t="shared" si="31"/>
        <v>939789.45111999603</v>
      </c>
    </row>
    <row r="101" spans="1:16">
      <c r="A101" s="31">
        <v>39692</v>
      </c>
      <c r="C101" s="6">
        <v>93</v>
      </c>
      <c r="D101" s="29">
        <f t="shared" si="22"/>
        <v>28142</v>
      </c>
      <c r="E101" s="29">
        <f t="shared" si="27"/>
        <v>2617206</v>
      </c>
      <c r="F101" s="29">
        <f t="shared" si="23"/>
        <v>-2448294</v>
      </c>
      <c r="G101" s="34">
        <f>+Inputs!$D$3</f>
        <v>0.37951000000000001</v>
      </c>
      <c r="I101" s="27">
        <f t="shared" si="28"/>
        <v>5065500</v>
      </c>
      <c r="K101" s="27">
        <f t="shared" si="24"/>
        <v>28142</v>
      </c>
      <c r="L101" s="27">
        <f t="shared" si="29"/>
        <v>2617206</v>
      </c>
      <c r="M101" s="27">
        <f t="shared" si="25"/>
        <v>10680.17042</v>
      </c>
      <c r="N101" s="27">
        <f t="shared" si="26"/>
        <v>10680.17042</v>
      </c>
      <c r="O101" s="27">
        <f t="shared" si="30"/>
        <v>-929109.28069999604</v>
      </c>
      <c r="P101" s="27">
        <f t="shared" si="31"/>
        <v>929109.28069999604</v>
      </c>
    </row>
    <row r="102" spans="1:16">
      <c r="A102" s="30">
        <v>39722</v>
      </c>
      <c r="C102" s="6">
        <v>94</v>
      </c>
      <c r="D102" s="29">
        <f t="shared" si="22"/>
        <v>28142</v>
      </c>
      <c r="E102" s="29">
        <f t="shared" si="27"/>
        <v>2645348</v>
      </c>
      <c r="F102" s="29">
        <f t="shared" si="23"/>
        <v>-2420152</v>
      </c>
      <c r="G102" s="34">
        <f>+Inputs!$D$3</f>
        <v>0.37951000000000001</v>
      </c>
      <c r="I102" s="27">
        <f t="shared" si="28"/>
        <v>5065500</v>
      </c>
      <c r="K102" s="27">
        <f t="shared" si="24"/>
        <v>28142</v>
      </c>
      <c r="L102" s="27">
        <f t="shared" si="29"/>
        <v>2645348</v>
      </c>
      <c r="M102" s="27">
        <f t="shared" si="25"/>
        <v>10680.17042</v>
      </c>
      <c r="N102" s="27">
        <f t="shared" si="26"/>
        <v>10680.17042</v>
      </c>
      <c r="O102" s="27">
        <f t="shared" si="30"/>
        <v>-918429.11027999606</v>
      </c>
      <c r="P102" s="27">
        <f t="shared" si="31"/>
        <v>918429.11027999606</v>
      </c>
    </row>
    <row r="103" spans="1:16">
      <c r="A103" s="31">
        <v>39753</v>
      </c>
      <c r="C103" s="6">
        <v>95</v>
      </c>
      <c r="D103" s="29">
        <f t="shared" si="22"/>
        <v>28142</v>
      </c>
      <c r="E103" s="29">
        <f t="shared" si="27"/>
        <v>2673490</v>
      </c>
      <c r="F103" s="29">
        <f t="shared" si="23"/>
        <v>-2392010</v>
      </c>
      <c r="G103" s="34">
        <f>+Inputs!$D$3</f>
        <v>0.37951000000000001</v>
      </c>
      <c r="I103" s="27">
        <f t="shared" si="28"/>
        <v>5065500</v>
      </c>
      <c r="K103" s="27">
        <f t="shared" si="24"/>
        <v>28142</v>
      </c>
      <c r="L103" s="27">
        <f t="shared" si="29"/>
        <v>2673490</v>
      </c>
      <c r="M103" s="27">
        <f t="shared" si="25"/>
        <v>10680.17042</v>
      </c>
      <c r="N103" s="27">
        <f t="shared" si="26"/>
        <v>10680.17042</v>
      </c>
      <c r="O103" s="27">
        <f t="shared" si="30"/>
        <v>-907748.93985999608</v>
      </c>
      <c r="P103" s="27">
        <f t="shared" si="31"/>
        <v>907748.93985999608</v>
      </c>
    </row>
    <row r="104" spans="1:16">
      <c r="A104" s="30">
        <v>39783</v>
      </c>
      <c r="C104" s="6">
        <v>96</v>
      </c>
      <c r="D104" s="29">
        <f t="shared" si="22"/>
        <v>28142</v>
      </c>
      <c r="E104" s="29">
        <f t="shared" si="27"/>
        <v>2701632</v>
      </c>
      <c r="F104" s="29">
        <f t="shared" si="23"/>
        <v>-2363868</v>
      </c>
      <c r="G104" s="34">
        <f>+Inputs!$D$3</f>
        <v>0.37951000000000001</v>
      </c>
      <c r="I104" s="27">
        <f t="shared" si="28"/>
        <v>5065500</v>
      </c>
      <c r="K104" s="27">
        <f t="shared" si="24"/>
        <v>28142</v>
      </c>
      <c r="L104" s="27">
        <f t="shared" si="29"/>
        <v>2701632</v>
      </c>
      <c r="M104" s="27">
        <f t="shared" si="25"/>
        <v>10680.17042</v>
      </c>
      <c r="N104" s="27">
        <f t="shared" si="26"/>
        <v>10680.17042</v>
      </c>
      <c r="O104" s="27">
        <f t="shared" si="30"/>
        <v>-897068.7694399961</v>
      </c>
      <c r="P104" s="27">
        <f t="shared" si="31"/>
        <v>897068.7694399961</v>
      </c>
    </row>
    <row r="105" spans="1:16">
      <c r="A105" s="31">
        <v>39814</v>
      </c>
      <c r="C105" s="6">
        <v>97</v>
      </c>
      <c r="D105" s="29">
        <f t="shared" ref="D105:D136" si="32">ROUND(-(+$B$9/180)*1,0)</f>
        <v>28142</v>
      </c>
      <c r="E105" s="29">
        <f t="shared" si="27"/>
        <v>2729774</v>
      </c>
      <c r="F105" s="29">
        <f t="shared" ref="F105:F136" si="33">$B$9+E105</f>
        <v>-2335726</v>
      </c>
      <c r="G105" s="34">
        <f>+Inputs!$D$3</f>
        <v>0.37951000000000001</v>
      </c>
      <c r="I105" s="27">
        <f t="shared" si="28"/>
        <v>5065500</v>
      </c>
      <c r="K105" s="27">
        <f t="shared" ref="K105:K136" si="34">D105</f>
        <v>28142</v>
      </c>
      <c r="L105" s="27">
        <f t="shared" si="29"/>
        <v>2729774</v>
      </c>
      <c r="M105" s="27">
        <f t="shared" ref="M105:M136" si="35">K105*G105</f>
        <v>10680.17042</v>
      </c>
      <c r="N105" s="27">
        <f t="shared" ref="N105:N136" si="36">M105-J105</f>
        <v>10680.17042</v>
      </c>
      <c r="O105" s="27">
        <f t="shared" si="30"/>
        <v>-886388.59901999612</v>
      </c>
      <c r="P105" s="27">
        <f t="shared" si="31"/>
        <v>886388.59901999612</v>
      </c>
    </row>
    <row r="106" spans="1:16">
      <c r="A106" s="30">
        <v>39845</v>
      </c>
      <c r="C106" s="6">
        <v>98</v>
      </c>
      <c r="D106" s="29">
        <f t="shared" si="32"/>
        <v>28142</v>
      </c>
      <c r="E106" s="29">
        <f t="shared" ref="E106:E137" si="37">+E105+D106</f>
        <v>2757916</v>
      </c>
      <c r="F106" s="29">
        <f t="shared" si="33"/>
        <v>-2307584</v>
      </c>
      <c r="G106" s="34">
        <f>+Inputs!$D$3</f>
        <v>0.37951000000000001</v>
      </c>
      <c r="I106" s="27">
        <f t="shared" ref="I106:I137" si="38">+I105+H106</f>
        <v>5065500</v>
      </c>
      <c r="K106" s="27">
        <f t="shared" si="34"/>
        <v>28142</v>
      </c>
      <c r="L106" s="27">
        <f t="shared" ref="L106:L137" si="39">+L105+K106</f>
        <v>2757916</v>
      </c>
      <c r="M106" s="27">
        <f t="shared" si="35"/>
        <v>10680.17042</v>
      </c>
      <c r="N106" s="27">
        <f t="shared" si="36"/>
        <v>10680.17042</v>
      </c>
      <c r="O106" s="27">
        <f t="shared" ref="O106:O137" si="40">+O105+N106</f>
        <v>-875708.42859999614</v>
      </c>
      <c r="P106" s="27">
        <f t="shared" ref="P106:P137" si="41">P105-N106</f>
        <v>875708.42859999614</v>
      </c>
    </row>
    <row r="107" spans="1:16">
      <c r="A107" s="31">
        <v>39873</v>
      </c>
      <c r="C107" s="6">
        <v>99</v>
      </c>
      <c r="D107" s="29">
        <f t="shared" si="32"/>
        <v>28142</v>
      </c>
      <c r="E107" s="29">
        <f t="shared" si="37"/>
        <v>2786058</v>
      </c>
      <c r="F107" s="29">
        <f t="shared" si="33"/>
        <v>-2279442</v>
      </c>
      <c r="G107" s="34">
        <f>+Inputs!$D$3</f>
        <v>0.37951000000000001</v>
      </c>
      <c r="I107" s="27">
        <f t="shared" si="38"/>
        <v>5065500</v>
      </c>
      <c r="K107" s="27">
        <f t="shared" si="34"/>
        <v>28142</v>
      </c>
      <c r="L107" s="27">
        <f t="shared" si="39"/>
        <v>2786058</v>
      </c>
      <c r="M107" s="27">
        <f t="shared" si="35"/>
        <v>10680.17042</v>
      </c>
      <c r="N107" s="27">
        <f t="shared" si="36"/>
        <v>10680.17042</v>
      </c>
      <c r="O107" s="27">
        <f t="shared" si="40"/>
        <v>-865028.25817999616</v>
      </c>
      <c r="P107" s="27">
        <f t="shared" si="41"/>
        <v>865028.25817999616</v>
      </c>
    </row>
    <row r="108" spans="1:16">
      <c r="A108" s="30">
        <v>39904</v>
      </c>
      <c r="C108" s="6">
        <v>100</v>
      </c>
      <c r="D108" s="29">
        <f t="shared" si="32"/>
        <v>28142</v>
      </c>
      <c r="E108" s="29">
        <f t="shared" si="37"/>
        <v>2814200</v>
      </c>
      <c r="F108" s="29">
        <f t="shared" si="33"/>
        <v>-2251300</v>
      </c>
      <c r="G108" s="34">
        <f>+Inputs!$D$3</f>
        <v>0.37951000000000001</v>
      </c>
      <c r="I108" s="27">
        <f t="shared" si="38"/>
        <v>5065500</v>
      </c>
      <c r="K108" s="27">
        <f t="shared" si="34"/>
        <v>28142</v>
      </c>
      <c r="L108" s="27">
        <f t="shared" si="39"/>
        <v>2814200</v>
      </c>
      <c r="M108" s="27">
        <f t="shared" si="35"/>
        <v>10680.17042</v>
      </c>
      <c r="N108" s="27">
        <f t="shared" si="36"/>
        <v>10680.17042</v>
      </c>
      <c r="O108" s="27">
        <f t="shared" si="40"/>
        <v>-854348.08775999618</v>
      </c>
      <c r="P108" s="27">
        <f t="shared" si="41"/>
        <v>854348.08775999618</v>
      </c>
    </row>
    <row r="109" spans="1:16">
      <c r="A109" s="31">
        <v>39934</v>
      </c>
      <c r="C109" s="6">
        <v>101</v>
      </c>
      <c r="D109" s="29">
        <f t="shared" si="32"/>
        <v>28142</v>
      </c>
      <c r="E109" s="29">
        <f t="shared" si="37"/>
        <v>2842342</v>
      </c>
      <c r="F109" s="29">
        <f t="shared" si="33"/>
        <v>-2223158</v>
      </c>
      <c r="G109" s="34">
        <f>+Inputs!$D$3</f>
        <v>0.37951000000000001</v>
      </c>
      <c r="I109" s="27">
        <f t="shared" si="38"/>
        <v>5065500</v>
      </c>
      <c r="K109" s="27">
        <f t="shared" si="34"/>
        <v>28142</v>
      </c>
      <c r="L109" s="27">
        <f t="shared" si="39"/>
        <v>2842342</v>
      </c>
      <c r="M109" s="27">
        <f t="shared" si="35"/>
        <v>10680.17042</v>
      </c>
      <c r="N109" s="27">
        <f t="shared" si="36"/>
        <v>10680.17042</v>
      </c>
      <c r="O109" s="27">
        <f t="shared" si="40"/>
        <v>-843667.9173399962</v>
      </c>
      <c r="P109" s="27">
        <f t="shared" si="41"/>
        <v>843667.9173399962</v>
      </c>
    </row>
    <row r="110" spans="1:16">
      <c r="A110" s="30">
        <v>39965</v>
      </c>
      <c r="C110" s="6">
        <v>102</v>
      </c>
      <c r="D110" s="29">
        <f t="shared" si="32"/>
        <v>28142</v>
      </c>
      <c r="E110" s="29">
        <f t="shared" si="37"/>
        <v>2870484</v>
      </c>
      <c r="F110" s="29">
        <f t="shared" si="33"/>
        <v>-2195016</v>
      </c>
      <c r="G110" s="34">
        <f>+Inputs!$D$3</f>
        <v>0.37951000000000001</v>
      </c>
      <c r="I110" s="27">
        <f t="shared" si="38"/>
        <v>5065500</v>
      </c>
      <c r="K110" s="27">
        <f t="shared" si="34"/>
        <v>28142</v>
      </c>
      <c r="L110" s="27">
        <f t="shared" si="39"/>
        <v>2870484</v>
      </c>
      <c r="M110" s="27">
        <f t="shared" si="35"/>
        <v>10680.17042</v>
      </c>
      <c r="N110" s="27">
        <f t="shared" si="36"/>
        <v>10680.17042</v>
      </c>
      <c r="O110" s="27">
        <f t="shared" si="40"/>
        <v>-832987.74691999622</v>
      </c>
      <c r="P110" s="27">
        <f t="shared" si="41"/>
        <v>832987.74691999622</v>
      </c>
    </row>
    <row r="111" spans="1:16">
      <c r="A111" s="31">
        <v>39995</v>
      </c>
      <c r="C111" s="6">
        <v>103</v>
      </c>
      <c r="D111" s="29">
        <f t="shared" si="32"/>
        <v>28142</v>
      </c>
      <c r="E111" s="29">
        <f t="shared" si="37"/>
        <v>2898626</v>
      </c>
      <c r="F111" s="29">
        <f t="shared" si="33"/>
        <v>-2166874</v>
      </c>
      <c r="G111" s="34">
        <f>+Inputs!$D$3</f>
        <v>0.37951000000000001</v>
      </c>
      <c r="I111" s="27">
        <f t="shared" si="38"/>
        <v>5065500</v>
      </c>
      <c r="K111" s="27">
        <f t="shared" si="34"/>
        <v>28142</v>
      </c>
      <c r="L111" s="27">
        <f t="shared" si="39"/>
        <v>2898626</v>
      </c>
      <c r="M111" s="27">
        <f t="shared" si="35"/>
        <v>10680.17042</v>
      </c>
      <c r="N111" s="27">
        <f t="shared" si="36"/>
        <v>10680.17042</v>
      </c>
      <c r="O111" s="27">
        <f t="shared" si="40"/>
        <v>-822307.57649999624</v>
      </c>
      <c r="P111" s="27">
        <f t="shared" si="41"/>
        <v>822307.57649999624</v>
      </c>
    </row>
    <row r="112" spans="1:16">
      <c r="A112" s="30">
        <v>40026</v>
      </c>
      <c r="C112" s="6">
        <v>104</v>
      </c>
      <c r="D112" s="29">
        <f t="shared" si="32"/>
        <v>28142</v>
      </c>
      <c r="E112" s="29">
        <f t="shared" si="37"/>
        <v>2926768</v>
      </c>
      <c r="F112" s="29">
        <f t="shared" si="33"/>
        <v>-2138732</v>
      </c>
      <c r="G112" s="34">
        <f>+Inputs!$D$3</f>
        <v>0.37951000000000001</v>
      </c>
      <c r="I112" s="27">
        <f t="shared" si="38"/>
        <v>5065500</v>
      </c>
      <c r="K112" s="27">
        <f t="shared" si="34"/>
        <v>28142</v>
      </c>
      <c r="L112" s="27">
        <f t="shared" si="39"/>
        <v>2926768</v>
      </c>
      <c r="M112" s="27">
        <f t="shared" si="35"/>
        <v>10680.17042</v>
      </c>
      <c r="N112" s="27">
        <f t="shared" si="36"/>
        <v>10680.17042</v>
      </c>
      <c r="O112" s="27">
        <f t="shared" si="40"/>
        <v>-811627.40607999626</v>
      </c>
      <c r="P112" s="27">
        <f t="shared" si="41"/>
        <v>811627.40607999626</v>
      </c>
    </row>
    <row r="113" spans="1:16">
      <c r="A113" s="31">
        <v>40057</v>
      </c>
      <c r="C113" s="6">
        <v>105</v>
      </c>
      <c r="D113" s="29">
        <f t="shared" si="32"/>
        <v>28142</v>
      </c>
      <c r="E113" s="29">
        <f t="shared" si="37"/>
        <v>2954910</v>
      </c>
      <c r="F113" s="29">
        <f t="shared" si="33"/>
        <v>-2110590</v>
      </c>
      <c r="G113" s="34">
        <f>+Inputs!$D$3</f>
        <v>0.37951000000000001</v>
      </c>
      <c r="I113" s="27">
        <f t="shared" si="38"/>
        <v>5065500</v>
      </c>
      <c r="K113" s="27">
        <f t="shared" si="34"/>
        <v>28142</v>
      </c>
      <c r="L113" s="27">
        <f t="shared" si="39"/>
        <v>2954910</v>
      </c>
      <c r="M113" s="27">
        <f t="shared" si="35"/>
        <v>10680.17042</v>
      </c>
      <c r="N113" s="27">
        <f t="shared" si="36"/>
        <v>10680.17042</v>
      </c>
      <c r="O113" s="27">
        <f t="shared" si="40"/>
        <v>-800947.23565999628</v>
      </c>
      <c r="P113" s="27">
        <f t="shared" si="41"/>
        <v>800947.23565999628</v>
      </c>
    </row>
    <row r="114" spans="1:16">
      <c r="A114" s="30">
        <v>40087</v>
      </c>
      <c r="C114" s="6">
        <v>106</v>
      </c>
      <c r="D114" s="29">
        <f t="shared" si="32"/>
        <v>28142</v>
      </c>
      <c r="E114" s="29">
        <f t="shared" si="37"/>
        <v>2983052</v>
      </c>
      <c r="F114" s="29">
        <f t="shared" si="33"/>
        <v>-2082448</v>
      </c>
      <c r="G114" s="34">
        <f>+Inputs!$D$3</f>
        <v>0.37951000000000001</v>
      </c>
      <c r="I114" s="27">
        <f t="shared" si="38"/>
        <v>5065500</v>
      </c>
      <c r="K114" s="27">
        <f t="shared" si="34"/>
        <v>28142</v>
      </c>
      <c r="L114" s="27">
        <f t="shared" si="39"/>
        <v>2983052</v>
      </c>
      <c r="M114" s="27">
        <f t="shared" si="35"/>
        <v>10680.17042</v>
      </c>
      <c r="N114" s="27">
        <f t="shared" si="36"/>
        <v>10680.17042</v>
      </c>
      <c r="O114" s="27">
        <f t="shared" si="40"/>
        <v>-790267.0652399963</v>
      </c>
      <c r="P114" s="27">
        <f t="shared" si="41"/>
        <v>790267.0652399963</v>
      </c>
    </row>
    <row r="115" spans="1:16">
      <c r="A115" s="31">
        <v>40118</v>
      </c>
      <c r="C115" s="6">
        <v>107</v>
      </c>
      <c r="D115" s="29">
        <f t="shared" si="32"/>
        <v>28142</v>
      </c>
      <c r="E115" s="29">
        <f t="shared" si="37"/>
        <v>3011194</v>
      </c>
      <c r="F115" s="29">
        <f t="shared" si="33"/>
        <v>-2054306</v>
      </c>
      <c r="G115" s="34">
        <f>+Inputs!$D$3</f>
        <v>0.37951000000000001</v>
      </c>
      <c r="I115" s="27">
        <f t="shared" si="38"/>
        <v>5065500</v>
      </c>
      <c r="K115" s="27">
        <f t="shared" si="34"/>
        <v>28142</v>
      </c>
      <c r="L115" s="27">
        <f t="shared" si="39"/>
        <v>3011194</v>
      </c>
      <c r="M115" s="27">
        <f t="shared" si="35"/>
        <v>10680.17042</v>
      </c>
      <c r="N115" s="27">
        <f t="shared" si="36"/>
        <v>10680.17042</v>
      </c>
      <c r="O115" s="27">
        <f t="shared" si="40"/>
        <v>-779586.89481999632</v>
      </c>
      <c r="P115" s="27">
        <f t="shared" si="41"/>
        <v>779586.89481999632</v>
      </c>
    </row>
    <row r="116" spans="1:16">
      <c r="A116" s="30">
        <v>40148</v>
      </c>
      <c r="C116" s="6">
        <v>108</v>
      </c>
      <c r="D116" s="29">
        <f t="shared" si="32"/>
        <v>28142</v>
      </c>
      <c r="E116" s="29">
        <f t="shared" si="37"/>
        <v>3039336</v>
      </c>
      <c r="F116" s="29">
        <f t="shared" si="33"/>
        <v>-2026164</v>
      </c>
      <c r="G116" s="34">
        <f>+Inputs!$D$3</f>
        <v>0.37951000000000001</v>
      </c>
      <c r="I116" s="27">
        <f t="shared" si="38"/>
        <v>5065500</v>
      </c>
      <c r="K116" s="27">
        <f t="shared" si="34"/>
        <v>28142</v>
      </c>
      <c r="L116" s="27">
        <f t="shared" si="39"/>
        <v>3039336</v>
      </c>
      <c r="M116" s="27">
        <f t="shared" si="35"/>
        <v>10680.17042</v>
      </c>
      <c r="N116" s="27">
        <f t="shared" si="36"/>
        <v>10680.17042</v>
      </c>
      <c r="O116" s="27">
        <f t="shared" si="40"/>
        <v>-768906.72439999634</v>
      </c>
      <c r="P116" s="27">
        <f t="shared" si="41"/>
        <v>768906.72439999634</v>
      </c>
    </row>
    <row r="117" spans="1:16">
      <c r="A117" s="31">
        <v>40179</v>
      </c>
      <c r="C117" s="6">
        <v>109</v>
      </c>
      <c r="D117" s="29">
        <f t="shared" si="32"/>
        <v>28142</v>
      </c>
      <c r="E117" s="29">
        <f t="shared" si="37"/>
        <v>3067478</v>
      </c>
      <c r="F117" s="29">
        <f t="shared" si="33"/>
        <v>-1998022</v>
      </c>
      <c r="G117" s="34">
        <f>+Inputs!$D$3</f>
        <v>0.37951000000000001</v>
      </c>
      <c r="I117" s="27">
        <f t="shared" si="38"/>
        <v>5065500</v>
      </c>
      <c r="K117" s="27">
        <f t="shared" si="34"/>
        <v>28142</v>
      </c>
      <c r="L117" s="27">
        <f t="shared" si="39"/>
        <v>3067478</v>
      </c>
      <c r="M117" s="27">
        <f t="shared" si="35"/>
        <v>10680.17042</v>
      </c>
      <c r="N117" s="27">
        <f t="shared" si="36"/>
        <v>10680.17042</v>
      </c>
      <c r="O117" s="27">
        <f t="shared" si="40"/>
        <v>-758226.55397999636</v>
      </c>
      <c r="P117" s="27">
        <f t="shared" si="41"/>
        <v>758226.55397999636</v>
      </c>
    </row>
    <row r="118" spans="1:16">
      <c r="A118" s="30">
        <v>40210</v>
      </c>
      <c r="C118" s="6">
        <v>110</v>
      </c>
      <c r="D118" s="29">
        <f t="shared" si="32"/>
        <v>28142</v>
      </c>
      <c r="E118" s="29">
        <f t="shared" si="37"/>
        <v>3095620</v>
      </c>
      <c r="F118" s="29">
        <f t="shared" si="33"/>
        <v>-1969880</v>
      </c>
      <c r="G118" s="34">
        <f>+Inputs!$D$3</f>
        <v>0.37951000000000001</v>
      </c>
      <c r="I118" s="27">
        <f t="shared" si="38"/>
        <v>5065500</v>
      </c>
      <c r="K118" s="27">
        <f t="shared" si="34"/>
        <v>28142</v>
      </c>
      <c r="L118" s="27">
        <f t="shared" si="39"/>
        <v>3095620</v>
      </c>
      <c r="M118" s="27">
        <f t="shared" si="35"/>
        <v>10680.17042</v>
      </c>
      <c r="N118" s="27">
        <f t="shared" si="36"/>
        <v>10680.17042</v>
      </c>
      <c r="O118" s="27">
        <f t="shared" si="40"/>
        <v>-747546.38355999638</v>
      </c>
      <c r="P118" s="27">
        <f t="shared" si="41"/>
        <v>747546.38355999638</v>
      </c>
    </row>
    <row r="119" spans="1:16">
      <c r="A119" s="31">
        <v>40238</v>
      </c>
      <c r="C119" s="6">
        <v>111</v>
      </c>
      <c r="D119" s="29">
        <f t="shared" si="32"/>
        <v>28142</v>
      </c>
      <c r="E119" s="29">
        <f t="shared" si="37"/>
        <v>3123762</v>
      </c>
      <c r="F119" s="29">
        <f t="shared" si="33"/>
        <v>-1941738</v>
      </c>
      <c r="G119" s="34">
        <f>+Inputs!$D$3</f>
        <v>0.37951000000000001</v>
      </c>
      <c r="I119" s="27">
        <f t="shared" si="38"/>
        <v>5065500</v>
      </c>
      <c r="K119" s="27">
        <f t="shared" si="34"/>
        <v>28142</v>
      </c>
      <c r="L119" s="27">
        <f t="shared" si="39"/>
        <v>3123762</v>
      </c>
      <c r="M119" s="27">
        <f t="shared" si="35"/>
        <v>10680.17042</v>
      </c>
      <c r="N119" s="27">
        <f t="shared" si="36"/>
        <v>10680.17042</v>
      </c>
      <c r="O119" s="27">
        <f t="shared" si="40"/>
        <v>-736866.2131399964</v>
      </c>
      <c r="P119" s="27">
        <f t="shared" si="41"/>
        <v>736866.2131399964</v>
      </c>
    </row>
    <row r="120" spans="1:16">
      <c r="A120" s="30">
        <v>40269</v>
      </c>
      <c r="C120" s="6">
        <v>112</v>
      </c>
      <c r="D120" s="29">
        <f t="shared" si="32"/>
        <v>28142</v>
      </c>
      <c r="E120" s="29">
        <f t="shared" si="37"/>
        <v>3151904</v>
      </c>
      <c r="F120" s="29">
        <f t="shared" si="33"/>
        <v>-1913596</v>
      </c>
      <c r="G120" s="34">
        <f>+Inputs!$D$3</f>
        <v>0.37951000000000001</v>
      </c>
      <c r="I120" s="27">
        <f t="shared" si="38"/>
        <v>5065500</v>
      </c>
      <c r="K120" s="27">
        <f t="shared" si="34"/>
        <v>28142</v>
      </c>
      <c r="L120" s="27">
        <f t="shared" si="39"/>
        <v>3151904</v>
      </c>
      <c r="M120" s="27">
        <f t="shared" si="35"/>
        <v>10680.17042</v>
      </c>
      <c r="N120" s="27">
        <f t="shared" si="36"/>
        <v>10680.17042</v>
      </c>
      <c r="O120" s="27">
        <f t="shared" si="40"/>
        <v>-726186.04271999642</v>
      </c>
      <c r="P120" s="27">
        <f t="shared" si="41"/>
        <v>726186.04271999642</v>
      </c>
    </row>
    <row r="121" spans="1:16">
      <c r="A121" s="31">
        <v>40299</v>
      </c>
      <c r="C121" s="6">
        <v>113</v>
      </c>
      <c r="D121" s="29">
        <f t="shared" si="32"/>
        <v>28142</v>
      </c>
      <c r="E121" s="29">
        <f t="shared" si="37"/>
        <v>3180046</v>
      </c>
      <c r="F121" s="29">
        <f t="shared" si="33"/>
        <v>-1885454</v>
      </c>
      <c r="G121" s="34">
        <f>+Inputs!$D$3</f>
        <v>0.37951000000000001</v>
      </c>
      <c r="I121" s="27">
        <f t="shared" si="38"/>
        <v>5065500</v>
      </c>
      <c r="K121" s="27">
        <f t="shared" si="34"/>
        <v>28142</v>
      </c>
      <c r="L121" s="27">
        <f t="shared" si="39"/>
        <v>3180046</v>
      </c>
      <c r="M121" s="27">
        <f t="shared" si="35"/>
        <v>10680.17042</v>
      </c>
      <c r="N121" s="27">
        <f t="shared" si="36"/>
        <v>10680.17042</v>
      </c>
      <c r="O121" s="27">
        <f t="shared" si="40"/>
        <v>-715505.87229999644</v>
      </c>
      <c r="P121" s="27">
        <f t="shared" si="41"/>
        <v>715505.87229999644</v>
      </c>
    </row>
    <row r="122" spans="1:16">
      <c r="A122" s="30">
        <v>40330</v>
      </c>
      <c r="C122" s="6">
        <v>114</v>
      </c>
      <c r="D122" s="29">
        <f t="shared" si="32"/>
        <v>28142</v>
      </c>
      <c r="E122" s="29">
        <f t="shared" si="37"/>
        <v>3208188</v>
      </c>
      <c r="F122" s="29">
        <f t="shared" si="33"/>
        <v>-1857312</v>
      </c>
      <c r="G122" s="34">
        <f>+Inputs!$D$3</f>
        <v>0.37951000000000001</v>
      </c>
      <c r="I122" s="27">
        <f t="shared" si="38"/>
        <v>5065500</v>
      </c>
      <c r="K122" s="27">
        <f t="shared" si="34"/>
        <v>28142</v>
      </c>
      <c r="L122" s="27">
        <f t="shared" si="39"/>
        <v>3208188</v>
      </c>
      <c r="M122" s="27">
        <f t="shared" si="35"/>
        <v>10680.17042</v>
      </c>
      <c r="N122" s="27">
        <f t="shared" si="36"/>
        <v>10680.17042</v>
      </c>
      <c r="O122" s="27">
        <f t="shared" si="40"/>
        <v>-704825.70187999646</v>
      </c>
      <c r="P122" s="27">
        <f t="shared" si="41"/>
        <v>704825.70187999646</v>
      </c>
    </row>
    <row r="123" spans="1:16">
      <c r="A123" s="31">
        <v>40360</v>
      </c>
      <c r="C123" s="6">
        <v>115</v>
      </c>
      <c r="D123" s="29">
        <f t="shared" si="32"/>
        <v>28142</v>
      </c>
      <c r="E123" s="29">
        <f t="shared" si="37"/>
        <v>3236330</v>
      </c>
      <c r="F123" s="29">
        <f t="shared" si="33"/>
        <v>-1829170</v>
      </c>
      <c r="G123" s="34">
        <f>+Inputs!$D$3</f>
        <v>0.37951000000000001</v>
      </c>
      <c r="I123" s="27">
        <f t="shared" si="38"/>
        <v>5065500</v>
      </c>
      <c r="K123" s="27">
        <f t="shared" si="34"/>
        <v>28142</v>
      </c>
      <c r="L123" s="27">
        <f t="shared" si="39"/>
        <v>3236330</v>
      </c>
      <c r="M123" s="27">
        <f t="shared" si="35"/>
        <v>10680.17042</v>
      </c>
      <c r="N123" s="27">
        <f t="shared" si="36"/>
        <v>10680.17042</v>
      </c>
      <c r="O123" s="27">
        <f t="shared" si="40"/>
        <v>-694145.53145999648</v>
      </c>
      <c r="P123" s="27">
        <f t="shared" si="41"/>
        <v>694145.53145999648</v>
      </c>
    </row>
    <row r="124" spans="1:16">
      <c r="A124" s="30">
        <v>40391</v>
      </c>
      <c r="C124" s="6">
        <v>116</v>
      </c>
      <c r="D124" s="29">
        <f t="shared" si="32"/>
        <v>28142</v>
      </c>
      <c r="E124" s="29">
        <f t="shared" si="37"/>
        <v>3264472</v>
      </c>
      <c r="F124" s="29">
        <f t="shared" si="33"/>
        <v>-1801028</v>
      </c>
      <c r="G124" s="34">
        <f>+Inputs!$D$3</f>
        <v>0.37951000000000001</v>
      </c>
      <c r="I124" s="27">
        <f t="shared" si="38"/>
        <v>5065500</v>
      </c>
      <c r="K124" s="27">
        <f t="shared" si="34"/>
        <v>28142</v>
      </c>
      <c r="L124" s="27">
        <f t="shared" si="39"/>
        <v>3264472</v>
      </c>
      <c r="M124" s="27">
        <f t="shared" si="35"/>
        <v>10680.17042</v>
      </c>
      <c r="N124" s="27">
        <f t="shared" si="36"/>
        <v>10680.17042</v>
      </c>
      <c r="O124" s="27">
        <f t="shared" si="40"/>
        <v>-683465.3610399965</v>
      </c>
      <c r="P124" s="27">
        <f t="shared" si="41"/>
        <v>683465.3610399965</v>
      </c>
    </row>
    <row r="125" spans="1:16">
      <c r="A125" s="31">
        <v>40422</v>
      </c>
      <c r="C125" s="6">
        <v>117</v>
      </c>
      <c r="D125" s="29">
        <f t="shared" si="32"/>
        <v>28142</v>
      </c>
      <c r="E125" s="29">
        <f t="shared" si="37"/>
        <v>3292614</v>
      </c>
      <c r="F125" s="29">
        <f t="shared" si="33"/>
        <v>-1772886</v>
      </c>
      <c r="G125" s="34">
        <f>+Inputs!$D$3</f>
        <v>0.37951000000000001</v>
      </c>
      <c r="I125" s="27">
        <f t="shared" si="38"/>
        <v>5065500</v>
      </c>
      <c r="K125" s="27">
        <f t="shared" si="34"/>
        <v>28142</v>
      </c>
      <c r="L125" s="27">
        <f t="shared" si="39"/>
        <v>3292614</v>
      </c>
      <c r="M125" s="27">
        <f t="shared" si="35"/>
        <v>10680.17042</v>
      </c>
      <c r="N125" s="27">
        <f t="shared" si="36"/>
        <v>10680.17042</v>
      </c>
      <c r="O125" s="27">
        <f t="shared" si="40"/>
        <v>-672785.19061999652</v>
      </c>
      <c r="P125" s="27">
        <f t="shared" si="41"/>
        <v>672785.19061999652</v>
      </c>
    </row>
    <row r="126" spans="1:16">
      <c r="A126" s="30">
        <v>40452</v>
      </c>
      <c r="C126" s="6">
        <v>118</v>
      </c>
      <c r="D126" s="29">
        <f t="shared" si="32"/>
        <v>28142</v>
      </c>
      <c r="E126" s="29">
        <f t="shared" si="37"/>
        <v>3320756</v>
      </c>
      <c r="F126" s="29">
        <f t="shared" si="33"/>
        <v>-1744744</v>
      </c>
      <c r="G126" s="34">
        <f>+Inputs!$D$3</f>
        <v>0.37951000000000001</v>
      </c>
      <c r="I126" s="27">
        <f t="shared" si="38"/>
        <v>5065500</v>
      </c>
      <c r="K126" s="27">
        <f t="shared" si="34"/>
        <v>28142</v>
      </c>
      <c r="L126" s="27">
        <f t="shared" si="39"/>
        <v>3320756</v>
      </c>
      <c r="M126" s="27">
        <f t="shared" si="35"/>
        <v>10680.17042</v>
      </c>
      <c r="N126" s="27">
        <f t="shared" si="36"/>
        <v>10680.17042</v>
      </c>
      <c r="O126" s="27">
        <f t="shared" si="40"/>
        <v>-662105.02019999654</v>
      </c>
      <c r="P126" s="27">
        <f t="shared" si="41"/>
        <v>662105.02019999654</v>
      </c>
    </row>
    <row r="127" spans="1:16">
      <c r="A127" s="31">
        <v>40483</v>
      </c>
      <c r="C127" s="6">
        <v>119</v>
      </c>
      <c r="D127" s="29">
        <f t="shared" si="32"/>
        <v>28142</v>
      </c>
      <c r="E127" s="29">
        <f t="shared" si="37"/>
        <v>3348898</v>
      </c>
      <c r="F127" s="29">
        <f t="shared" si="33"/>
        <v>-1716602</v>
      </c>
      <c r="G127" s="34">
        <f>+Inputs!$D$3</f>
        <v>0.37951000000000001</v>
      </c>
      <c r="I127" s="27">
        <f t="shared" si="38"/>
        <v>5065500</v>
      </c>
      <c r="K127" s="27">
        <f t="shared" si="34"/>
        <v>28142</v>
      </c>
      <c r="L127" s="27">
        <f t="shared" si="39"/>
        <v>3348898</v>
      </c>
      <c r="M127" s="27">
        <f t="shared" si="35"/>
        <v>10680.17042</v>
      </c>
      <c r="N127" s="27">
        <f t="shared" si="36"/>
        <v>10680.17042</v>
      </c>
      <c r="O127" s="27">
        <f t="shared" si="40"/>
        <v>-651424.84977999656</v>
      </c>
      <c r="P127" s="27">
        <f t="shared" si="41"/>
        <v>651424.84977999656</v>
      </c>
    </row>
    <row r="128" spans="1:16">
      <c r="A128" s="30">
        <v>40513</v>
      </c>
      <c r="C128" s="6">
        <v>120</v>
      </c>
      <c r="D128" s="29">
        <f t="shared" si="32"/>
        <v>28142</v>
      </c>
      <c r="E128" s="29">
        <f t="shared" si="37"/>
        <v>3377040</v>
      </c>
      <c r="F128" s="29">
        <f t="shared" si="33"/>
        <v>-1688460</v>
      </c>
      <c r="G128" s="34">
        <f>+Inputs!$D$3</f>
        <v>0.37951000000000001</v>
      </c>
      <c r="I128" s="27">
        <f t="shared" si="38"/>
        <v>5065500</v>
      </c>
      <c r="K128" s="27">
        <f t="shared" si="34"/>
        <v>28142</v>
      </c>
      <c r="L128" s="27">
        <f t="shared" si="39"/>
        <v>3377040</v>
      </c>
      <c r="M128" s="27">
        <f t="shared" si="35"/>
        <v>10680.17042</v>
      </c>
      <c r="N128" s="27">
        <f t="shared" si="36"/>
        <v>10680.17042</v>
      </c>
      <c r="O128" s="27">
        <f t="shared" si="40"/>
        <v>-640744.67935999657</v>
      </c>
      <c r="P128" s="27">
        <f t="shared" si="41"/>
        <v>640744.67935999657</v>
      </c>
    </row>
    <row r="129" spans="1:16">
      <c r="A129" s="31">
        <v>40544</v>
      </c>
      <c r="C129" s="6">
        <v>121</v>
      </c>
      <c r="D129" s="29">
        <f t="shared" si="32"/>
        <v>28142</v>
      </c>
      <c r="E129" s="29">
        <f t="shared" si="37"/>
        <v>3405182</v>
      </c>
      <c r="F129" s="29">
        <f t="shared" si="33"/>
        <v>-1660318</v>
      </c>
      <c r="G129" s="34">
        <f>+Inputs!$D$3</f>
        <v>0.37951000000000001</v>
      </c>
      <c r="I129" s="27">
        <f t="shared" si="38"/>
        <v>5065500</v>
      </c>
      <c r="K129" s="27">
        <f t="shared" si="34"/>
        <v>28142</v>
      </c>
      <c r="L129" s="27">
        <f t="shared" si="39"/>
        <v>3405182</v>
      </c>
      <c r="M129" s="27">
        <f t="shared" si="35"/>
        <v>10680.17042</v>
      </c>
      <c r="N129" s="27">
        <f t="shared" si="36"/>
        <v>10680.17042</v>
      </c>
      <c r="O129" s="27">
        <f t="shared" si="40"/>
        <v>-630064.50893999659</v>
      </c>
      <c r="P129" s="27">
        <f t="shared" si="41"/>
        <v>630064.50893999659</v>
      </c>
    </row>
    <row r="130" spans="1:16">
      <c r="A130" s="30">
        <v>40575</v>
      </c>
      <c r="C130" s="6">
        <v>122</v>
      </c>
      <c r="D130" s="29">
        <f t="shared" si="32"/>
        <v>28142</v>
      </c>
      <c r="E130" s="29">
        <f t="shared" si="37"/>
        <v>3433324</v>
      </c>
      <c r="F130" s="29">
        <f t="shared" si="33"/>
        <v>-1632176</v>
      </c>
      <c r="G130" s="34">
        <f>+Inputs!$D$3</f>
        <v>0.37951000000000001</v>
      </c>
      <c r="I130" s="27">
        <f t="shared" si="38"/>
        <v>5065500</v>
      </c>
      <c r="K130" s="27">
        <f t="shared" si="34"/>
        <v>28142</v>
      </c>
      <c r="L130" s="27">
        <f t="shared" si="39"/>
        <v>3433324</v>
      </c>
      <c r="M130" s="27">
        <f t="shared" si="35"/>
        <v>10680.17042</v>
      </c>
      <c r="N130" s="27">
        <f t="shared" si="36"/>
        <v>10680.17042</v>
      </c>
      <c r="O130" s="27">
        <f t="shared" si="40"/>
        <v>-619384.33851999661</v>
      </c>
      <c r="P130" s="27">
        <f t="shared" si="41"/>
        <v>619384.33851999661</v>
      </c>
    </row>
    <row r="131" spans="1:16">
      <c r="A131" s="31">
        <v>40603</v>
      </c>
      <c r="C131" s="6">
        <v>123</v>
      </c>
      <c r="D131" s="29">
        <f t="shared" si="32"/>
        <v>28142</v>
      </c>
      <c r="E131" s="29">
        <f t="shared" si="37"/>
        <v>3461466</v>
      </c>
      <c r="F131" s="29">
        <f t="shared" si="33"/>
        <v>-1604034</v>
      </c>
      <c r="G131" s="34">
        <f>+Inputs!$D$3</f>
        <v>0.37951000000000001</v>
      </c>
      <c r="I131" s="27">
        <f t="shared" si="38"/>
        <v>5065500</v>
      </c>
      <c r="K131" s="27">
        <f t="shared" si="34"/>
        <v>28142</v>
      </c>
      <c r="L131" s="27">
        <f t="shared" si="39"/>
        <v>3461466</v>
      </c>
      <c r="M131" s="27">
        <f t="shared" si="35"/>
        <v>10680.17042</v>
      </c>
      <c r="N131" s="27">
        <f t="shared" si="36"/>
        <v>10680.17042</v>
      </c>
      <c r="O131" s="27">
        <f t="shared" si="40"/>
        <v>-608704.16809999663</v>
      </c>
      <c r="P131" s="27">
        <f t="shared" si="41"/>
        <v>608704.16809999663</v>
      </c>
    </row>
    <row r="132" spans="1:16">
      <c r="A132" s="30">
        <v>40634</v>
      </c>
      <c r="C132" s="6">
        <v>124</v>
      </c>
      <c r="D132" s="29">
        <f t="shared" si="32"/>
        <v>28142</v>
      </c>
      <c r="E132" s="29">
        <f t="shared" si="37"/>
        <v>3489608</v>
      </c>
      <c r="F132" s="29">
        <f t="shared" si="33"/>
        <v>-1575892</v>
      </c>
      <c r="G132" s="34">
        <f>+Inputs!$D$3</f>
        <v>0.37951000000000001</v>
      </c>
      <c r="I132" s="27">
        <f t="shared" si="38"/>
        <v>5065500</v>
      </c>
      <c r="K132" s="27">
        <f t="shared" si="34"/>
        <v>28142</v>
      </c>
      <c r="L132" s="27">
        <f t="shared" si="39"/>
        <v>3489608</v>
      </c>
      <c r="M132" s="27">
        <f t="shared" si="35"/>
        <v>10680.17042</v>
      </c>
      <c r="N132" s="27">
        <f t="shared" si="36"/>
        <v>10680.17042</v>
      </c>
      <c r="O132" s="27">
        <f t="shared" si="40"/>
        <v>-598023.99767999665</v>
      </c>
      <c r="P132" s="27">
        <f t="shared" si="41"/>
        <v>598023.99767999665</v>
      </c>
    </row>
    <row r="133" spans="1:16">
      <c r="A133" s="31">
        <v>40664</v>
      </c>
      <c r="C133" s="6">
        <v>125</v>
      </c>
      <c r="D133" s="29">
        <f t="shared" si="32"/>
        <v>28142</v>
      </c>
      <c r="E133" s="29">
        <f t="shared" si="37"/>
        <v>3517750</v>
      </c>
      <c r="F133" s="29">
        <f t="shared" si="33"/>
        <v>-1547750</v>
      </c>
      <c r="G133" s="34">
        <f>+Inputs!$D$3</f>
        <v>0.37951000000000001</v>
      </c>
      <c r="I133" s="27">
        <f t="shared" si="38"/>
        <v>5065500</v>
      </c>
      <c r="K133" s="27">
        <f t="shared" si="34"/>
        <v>28142</v>
      </c>
      <c r="L133" s="27">
        <f t="shared" si="39"/>
        <v>3517750</v>
      </c>
      <c r="M133" s="27">
        <f t="shared" si="35"/>
        <v>10680.17042</v>
      </c>
      <c r="N133" s="27">
        <f t="shared" si="36"/>
        <v>10680.17042</v>
      </c>
      <c r="O133" s="27">
        <f t="shared" si="40"/>
        <v>-587343.82725999667</v>
      </c>
      <c r="P133" s="27">
        <f t="shared" si="41"/>
        <v>587343.82725999667</v>
      </c>
    </row>
    <row r="134" spans="1:16">
      <c r="A134" s="30">
        <v>40695</v>
      </c>
      <c r="C134" s="6">
        <v>126</v>
      </c>
      <c r="D134" s="29">
        <f t="shared" si="32"/>
        <v>28142</v>
      </c>
      <c r="E134" s="29">
        <f t="shared" si="37"/>
        <v>3545892</v>
      </c>
      <c r="F134" s="29">
        <f t="shared" si="33"/>
        <v>-1519608</v>
      </c>
      <c r="G134" s="34">
        <f>+Inputs!$D$3</f>
        <v>0.37951000000000001</v>
      </c>
      <c r="I134" s="27">
        <f t="shared" si="38"/>
        <v>5065500</v>
      </c>
      <c r="K134" s="27">
        <f t="shared" si="34"/>
        <v>28142</v>
      </c>
      <c r="L134" s="27">
        <f t="shared" si="39"/>
        <v>3545892</v>
      </c>
      <c r="M134" s="27">
        <f t="shared" si="35"/>
        <v>10680.17042</v>
      </c>
      <c r="N134" s="27">
        <f t="shared" si="36"/>
        <v>10680.17042</v>
      </c>
      <c r="O134" s="27">
        <f t="shared" si="40"/>
        <v>-576663.65683999669</v>
      </c>
      <c r="P134" s="27">
        <f t="shared" si="41"/>
        <v>576663.65683999669</v>
      </c>
    </row>
    <row r="135" spans="1:16">
      <c r="A135" s="31">
        <v>40725</v>
      </c>
      <c r="C135" s="6">
        <v>127</v>
      </c>
      <c r="D135" s="29">
        <f t="shared" si="32"/>
        <v>28142</v>
      </c>
      <c r="E135" s="29">
        <f t="shared" si="37"/>
        <v>3574034</v>
      </c>
      <c r="F135" s="29">
        <f t="shared" si="33"/>
        <v>-1491466</v>
      </c>
      <c r="G135" s="34">
        <f>+Inputs!$D$3</f>
        <v>0.37951000000000001</v>
      </c>
      <c r="I135" s="27">
        <f t="shared" si="38"/>
        <v>5065500</v>
      </c>
      <c r="K135" s="27">
        <f t="shared" si="34"/>
        <v>28142</v>
      </c>
      <c r="L135" s="27">
        <f t="shared" si="39"/>
        <v>3574034</v>
      </c>
      <c r="M135" s="27">
        <f t="shared" si="35"/>
        <v>10680.17042</v>
      </c>
      <c r="N135" s="27">
        <f t="shared" si="36"/>
        <v>10680.17042</v>
      </c>
      <c r="O135" s="27">
        <f t="shared" si="40"/>
        <v>-565983.48641999671</v>
      </c>
      <c r="P135" s="27">
        <f t="shared" si="41"/>
        <v>565983.48641999671</v>
      </c>
    </row>
    <row r="136" spans="1:16">
      <c r="A136" s="30">
        <v>40756</v>
      </c>
      <c r="C136" s="6">
        <v>128</v>
      </c>
      <c r="D136" s="29">
        <f t="shared" si="32"/>
        <v>28142</v>
      </c>
      <c r="E136" s="29">
        <f t="shared" si="37"/>
        <v>3602176</v>
      </c>
      <c r="F136" s="29">
        <f t="shared" si="33"/>
        <v>-1463324</v>
      </c>
      <c r="G136" s="34">
        <f>+Inputs!$D$3</f>
        <v>0.37951000000000001</v>
      </c>
      <c r="I136" s="27">
        <f t="shared" si="38"/>
        <v>5065500</v>
      </c>
      <c r="K136" s="27">
        <f t="shared" si="34"/>
        <v>28142</v>
      </c>
      <c r="L136" s="27">
        <f t="shared" si="39"/>
        <v>3602176</v>
      </c>
      <c r="M136" s="27">
        <f t="shared" si="35"/>
        <v>10680.17042</v>
      </c>
      <c r="N136" s="27">
        <f t="shared" si="36"/>
        <v>10680.17042</v>
      </c>
      <c r="O136" s="27">
        <f t="shared" si="40"/>
        <v>-555303.31599999673</v>
      </c>
      <c r="P136" s="27">
        <f t="shared" si="41"/>
        <v>555303.31599999673</v>
      </c>
    </row>
    <row r="137" spans="1:16">
      <c r="A137" s="31">
        <v>40787</v>
      </c>
      <c r="C137" s="6">
        <v>129</v>
      </c>
      <c r="D137" s="29">
        <f t="shared" ref="D137:D168" si="42">ROUND(-(+$B$9/180)*1,0)</f>
        <v>28142</v>
      </c>
      <c r="E137" s="29">
        <f t="shared" si="37"/>
        <v>3630318</v>
      </c>
      <c r="F137" s="29">
        <f t="shared" ref="F137:F168" si="43">$B$9+E137</f>
        <v>-1435182</v>
      </c>
      <c r="G137" s="34">
        <f>+Inputs!$D$3</f>
        <v>0.37951000000000001</v>
      </c>
      <c r="I137" s="27">
        <f t="shared" si="38"/>
        <v>5065500</v>
      </c>
      <c r="K137" s="27">
        <f t="shared" ref="K137:K168" si="44">D137</f>
        <v>28142</v>
      </c>
      <c r="L137" s="27">
        <f t="shared" si="39"/>
        <v>3630318</v>
      </c>
      <c r="M137" s="27">
        <f t="shared" ref="M137:M168" si="45">K137*G137</f>
        <v>10680.17042</v>
      </c>
      <c r="N137" s="27">
        <f t="shared" ref="N137:N168" si="46">M137-J137</f>
        <v>10680.17042</v>
      </c>
      <c r="O137" s="27">
        <f t="shared" si="40"/>
        <v>-544623.14557999675</v>
      </c>
      <c r="P137" s="27">
        <f t="shared" si="41"/>
        <v>544623.14557999675</v>
      </c>
    </row>
    <row r="138" spans="1:16">
      <c r="A138" s="30">
        <v>40817</v>
      </c>
      <c r="C138" s="6">
        <v>130</v>
      </c>
      <c r="D138" s="29">
        <f t="shared" si="42"/>
        <v>28142</v>
      </c>
      <c r="E138" s="29">
        <f t="shared" ref="E138:E169" si="47">+E137+D138</f>
        <v>3658460</v>
      </c>
      <c r="F138" s="29">
        <f t="shared" si="43"/>
        <v>-1407040</v>
      </c>
      <c r="G138" s="34">
        <f>+Inputs!$D$3</f>
        <v>0.37951000000000001</v>
      </c>
      <c r="I138" s="27">
        <f t="shared" ref="I138:I169" si="48">+I137+H138</f>
        <v>5065500</v>
      </c>
      <c r="K138" s="27">
        <f t="shared" si="44"/>
        <v>28142</v>
      </c>
      <c r="L138" s="27">
        <f t="shared" ref="L138:L169" si="49">+L137+K138</f>
        <v>3658460</v>
      </c>
      <c r="M138" s="27">
        <f t="shared" si="45"/>
        <v>10680.17042</v>
      </c>
      <c r="N138" s="27">
        <f t="shared" si="46"/>
        <v>10680.17042</v>
      </c>
      <c r="O138" s="27">
        <f t="shared" ref="O138:O169" si="50">+O137+N138</f>
        <v>-533942.97515999677</v>
      </c>
      <c r="P138" s="27">
        <f t="shared" ref="P138:P169" si="51">P137-N138</f>
        <v>533942.97515999677</v>
      </c>
    </row>
    <row r="139" spans="1:16">
      <c r="A139" s="31">
        <v>40848</v>
      </c>
      <c r="C139" s="6">
        <v>131</v>
      </c>
      <c r="D139" s="29">
        <f t="shared" si="42"/>
        <v>28142</v>
      </c>
      <c r="E139" s="29">
        <f t="shared" si="47"/>
        <v>3686602</v>
      </c>
      <c r="F139" s="29">
        <f t="shared" si="43"/>
        <v>-1378898</v>
      </c>
      <c r="G139" s="34">
        <f>+Inputs!$D$3</f>
        <v>0.37951000000000001</v>
      </c>
      <c r="I139" s="27">
        <f t="shared" si="48"/>
        <v>5065500</v>
      </c>
      <c r="K139" s="27">
        <f t="shared" si="44"/>
        <v>28142</v>
      </c>
      <c r="L139" s="27">
        <f t="shared" si="49"/>
        <v>3686602</v>
      </c>
      <c r="M139" s="27">
        <f t="shared" si="45"/>
        <v>10680.17042</v>
      </c>
      <c r="N139" s="27">
        <f t="shared" si="46"/>
        <v>10680.17042</v>
      </c>
      <c r="O139" s="27">
        <f t="shared" si="50"/>
        <v>-523262.80473999679</v>
      </c>
      <c r="P139" s="27">
        <f t="shared" si="51"/>
        <v>523262.80473999679</v>
      </c>
    </row>
    <row r="140" spans="1:16">
      <c r="A140" s="30">
        <v>40878</v>
      </c>
      <c r="C140" s="6">
        <v>132</v>
      </c>
      <c r="D140" s="29">
        <f t="shared" si="42"/>
        <v>28142</v>
      </c>
      <c r="E140" s="29">
        <f t="shared" si="47"/>
        <v>3714744</v>
      </c>
      <c r="F140" s="29">
        <f t="shared" si="43"/>
        <v>-1350756</v>
      </c>
      <c r="G140" s="34">
        <f>+Inputs!$D$3</f>
        <v>0.37951000000000001</v>
      </c>
      <c r="I140" s="27">
        <f t="shared" si="48"/>
        <v>5065500</v>
      </c>
      <c r="K140" s="27">
        <f t="shared" si="44"/>
        <v>28142</v>
      </c>
      <c r="L140" s="27">
        <f t="shared" si="49"/>
        <v>3714744</v>
      </c>
      <c r="M140" s="27">
        <f t="shared" si="45"/>
        <v>10680.17042</v>
      </c>
      <c r="N140" s="27">
        <f t="shared" si="46"/>
        <v>10680.17042</v>
      </c>
      <c r="O140" s="27">
        <f t="shared" si="50"/>
        <v>-512582.63431999681</v>
      </c>
      <c r="P140" s="27">
        <f t="shared" si="51"/>
        <v>512582.63431999681</v>
      </c>
    </row>
    <row r="141" spans="1:16">
      <c r="A141" s="31">
        <v>40909</v>
      </c>
      <c r="C141" s="6">
        <v>133</v>
      </c>
      <c r="D141" s="29">
        <f t="shared" si="42"/>
        <v>28142</v>
      </c>
      <c r="E141" s="29">
        <f t="shared" si="47"/>
        <v>3742886</v>
      </c>
      <c r="F141" s="29">
        <f t="shared" si="43"/>
        <v>-1322614</v>
      </c>
      <c r="G141" s="34">
        <f>+Inputs!$D$3</f>
        <v>0.37951000000000001</v>
      </c>
      <c r="I141" s="27">
        <f t="shared" si="48"/>
        <v>5065500</v>
      </c>
      <c r="K141" s="27">
        <f t="shared" si="44"/>
        <v>28142</v>
      </c>
      <c r="L141" s="27">
        <f t="shared" si="49"/>
        <v>3742886</v>
      </c>
      <c r="M141" s="27">
        <f t="shared" si="45"/>
        <v>10680.17042</v>
      </c>
      <c r="N141" s="27">
        <f t="shared" si="46"/>
        <v>10680.17042</v>
      </c>
      <c r="O141" s="27">
        <f t="shared" si="50"/>
        <v>-501902.46389999683</v>
      </c>
      <c r="P141" s="27">
        <f t="shared" si="51"/>
        <v>501902.46389999683</v>
      </c>
    </row>
    <row r="142" spans="1:16">
      <c r="A142" s="30">
        <v>40940</v>
      </c>
      <c r="C142" s="6">
        <v>134</v>
      </c>
      <c r="D142" s="29">
        <f t="shared" si="42"/>
        <v>28142</v>
      </c>
      <c r="E142" s="29">
        <f t="shared" si="47"/>
        <v>3771028</v>
      </c>
      <c r="F142" s="29">
        <f t="shared" si="43"/>
        <v>-1294472</v>
      </c>
      <c r="G142" s="34">
        <f>+Inputs!$D$3</f>
        <v>0.37951000000000001</v>
      </c>
      <c r="I142" s="27">
        <f t="shared" si="48"/>
        <v>5065500</v>
      </c>
      <c r="K142" s="27">
        <f t="shared" si="44"/>
        <v>28142</v>
      </c>
      <c r="L142" s="27">
        <f t="shared" si="49"/>
        <v>3771028</v>
      </c>
      <c r="M142" s="27">
        <f t="shared" si="45"/>
        <v>10680.17042</v>
      </c>
      <c r="N142" s="27">
        <f t="shared" si="46"/>
        <v>10680.17042</v>
      </c>
      <c r="O142" s="27">
        <f t="shared" si="50"/>
        <v>-491222.29347999685</v>
      </c>
      <c r="P142" s="27">
        <f t="shared" si="51"/>
        <v>491222.29347999685</v>
      </c>
    </row>
    <row r="143" spans="1:16">
      <c r="A143" s="31">
        <v>40969</v>
      </c>
      <c r="C143" s="6">
        <v>135</v>
      </c>
      <c r="D143" s="29">
        <f t="shared" si="42"/>
        <v>28142</v>
      </c>
      <c r="E143" s="29">
        <f t="shared" si="47"/>
        <v>3799170</v>
      </c>
      <c r="F143" s="29">
        <f t="shared" si="43"/>
        <v>-1266330</v>
      </c>
      <c r="G143" s="34">
        <f>+Inputs!$D$3</f>
        <v>0.37951000000000001</v>
      </c>
      <c r="I143" s="27">
        <f t="shared" si="48"/>
        <v>5065500</v>
      </c>
      <c r="K143" s="27">
        <f t="shared" si="44"/>
        <v>28142</v>
      </c>
      <c r="L143" s="27">
        <f t="shared" si="49"/>
        <v>3799170</v>
      </c>
      <c r="M143" s="27">
        <f t="shared" si="45"/>
        <v>10680.17042</v>
      </c>
      <c r="N143" s="27">
        <f t="shared" si="46"/>
        <v>10680.17042</v>
      </c>
      <c r="O143" s="27">
        <f t="shared" si="50"/>
        <v>-480542.12305999687</v>
      </c>
      <c r="P143" s="27">
        <f t="shared" si="51"/>
        <v>480542.12305999687</v>
      </c>
    </row>
    <row r="144" spans="1:16">
      <c r="A144" s="30">
        <v>41000</v>
      </c>
      <c r="C144" s="6">
        <v>136</v>
      </c>
      <c r="D144" s="29">
        <f t="shared" si="42"/>
        <v>28142</v>
      </c>
      <c r="E144" s="29">
        <f t="shared" si="47"/>
        <v>3827312</v>
      </c>
      <c r="F144" s="29">
        <f t="shared" si="43"/>
        <v>-1238188</v>
      </c>
      <c r="G144" s="34">
        <f>+Inputs!$D$3</f>
        <v>0.37951000000000001</v>
      </c>
      <c r="I144" s="27">
        <f t="shared" si="48"/>
        <v>5065500</v>
      </c>
      <c r="K144" s="27">
        <f t="shared" si="44"/>
        <v>28142</v>
      </c>
      <c r="L144" s="27">
        <f t="shared" si="49"/>
        <v>3827312</v>
      </c>
      <c r="M144" s="27">
        <f t="shared" si="45"/>
        <v>10680.17042</v>
      </c>
      <c r="N144" s="27">
        <f t="shared" si="46"/>
        <v>10680.17042</v>
      </c>
      <c r="O144" s="27">
        <f t="shared" si="50"/>
        <v>-469861.95263999689</v>
      </c>
      <c r="P144" s="27">
        <f t="shared" si="51"/>
        <v>469861.95263999689</v>
      </c>
    </row>
    <row r="145" spans="1:16">
      <c r="A145" s="31">
        <v>41030</v>
      </c>
      <c r="C145" s="6">
        <v>137</v>
      </c>
      <c r="D145" s="29">
        <f t="shared" si="42"/>
        <v>28142</v>
      </c>
      <c r="E145" s="29">
        <f t="shared" si="47"/>
        <v>3855454</v>
      </c>
      <c r="F145" s="29">
        <f t="shared" si="43"/>
        <v>-1210046</v>
      </c>
      <c r="G145" s="34">
        <f>+Inputs!$D$3</f>
        <v>0.37951000000000001</v>
      </c>
      <c r="I145" s="27">
        <f t="shared" si="48"/>
        <v>5065500</v>
      </c>
      <c r="K145" s="27">
        <f t="shared" si="44"/>
        <v>28142</v>
      </c>
      <c r="L145" s="27">
        <f t="shared" si="49"/>
        <v>3855454</v>
      </c>
      <c r="M145" s="27">
        <f t="shared" si="45"/>
        <v>10680.17042</v>
      </c>
      <c r="N145" s="27">
        <f t="shared" si="46"/>
        <v>10680.17042</v>
      </c>
      <c r="O145" s="27">
        <f t="shared" si="50"/>
        <v>-459181.78221999691</v>
      </c>
      <c r="P145" s="27">
        <f t="shared" si="51"/>
        <v>459181.78221999691</v>
      </c>
    </row>
    <row r="146" spans="1:16">
      <c r="A146" s="30">
        <v>41061</v>
      </c>
      <c r="C146" s="6">
        <v>138</v>
      </c>
      <c r="D146" s="29">
        <f t="shared" si="42"/>
        <v>28142</v>
      </c>
      <c r="E146" s="29">
        <f t="shared" si="47"/>
        <v>3883596</v>
      </c>
      <c r="F146" s="29">
        <f t="shared" si="43"/>
        <v>-1181904</v>
      </c>
      <c r="G146" s="34">
        <f>+Inputs!$D$3</f>
        <v>0.37951000000000001</v>
      </c>
      <c r="I146" s="27">
        <f t="shared" si="48"/>
        <v>5065500</v>
      </c>
      <c r="K146" s="27">
        <f t="shared" si="44"/>
        <v>28142</v>
      </c>
      <c r="L146" s="27">
        <f t="shared" si="49"/>
        <v>3883596</v>
      </c>
      <c r="M146" s="27">
        <f t="shared" si="45"/>
        <v>10680.17042</v>
      </c>
      <c r="N146" s="27">
        <f t="shared" si="46"/>
        <v>10680.17042</v>
      </c>
      <c r="O146" s="27">
        <f t="shared" si="50"/>
        <v>-448501.61179999693</v>
      </c>
      <c r="P146" s="27">
        <f t="shared" si="51"/>
        <v>448501.61179999693</v>
      </c>
    </row>
    <row r="147" spans="1:16">
      <c r="A147" s="31">
        <v>41091</v>
      </c>
      <c r="C147" s="6">
        <v>139</v>
      </c>
      <c r="D147" s="29">
        <f t="shared" si="42"/>
        <v>28142</v>
      </c>
      <c r="E147" s="29">
        <f t="shared" si="47"/>
        <v>3911738</v>
      </c>
      <c r="F147" s="29">
        <f t="shared" si="43"/>
        <v>-1153762</v>
      </c>
      <c r="G147" s="34">
        <f>+Inputs!$D$3</f>
        <v>0.37951000000000001</v>
      </c>
      <c r="I147" s="27">
        <f t="shared" si="48"/>
        <v>5065500</v>
      </c>
      <c r="K147" s="27">
        <f t="shared" si="44"/>
        <v>28142</v>
      </c>
      <c r="L147" s="27">
        <f t="shared" si="49"/>
        <v>3911738</v>
      </c>
      <c r="M147" s="27">
        <f t="shared" si="45"/>
        <v>10680.17042</v>
      </c>
      <c r="N147" s="27">
        <f t="shared" si="46"/>
        <v>10680.17042</v>
      </c>
      <c r="O147" s="27">
        <f t="shared" si="50"/>
        <v>-437821.44137999695</v>
      </c>
      <c r="P147" s="27">
        <f t="shared" si="51"/>
        <v>437821.44137999695</v>
      </c>
    </row>
    <row r="148" spans="1:16">
      <c r="A148" s="30">
        <v>41122</v>
      </c>
      <c r="C148" s="6">
        <v>140</v>
      </c>
      <c r="D148" s="29">
        <f t="shared" si="42"/>
        <v>28142</v>
      </c>
      <c r="E148" s="29">
        <f t="shared" si="47"/>
        <v>3939880</v>
      </c>
      <c r="F148" s="29">
        <f t="shared" si="43"/>
        <v>-1125620</v>
      </c>
      <c r="G148" s="34">
        <f>+Inputs!$D$3</f>
        <v>0.37951000000000001</v>
      </c>
      <c r="I148" s="27">
        <f t="shared" si="48"/>
        <v>5065500</v>
      </c>
      <c r="K148" s="27">
        <f t="shared" si="44"/>
        <v>28142</v>
      </c>
      <c r="L148" s="27">
        <f t="shared" si="49"/>
        <v>3939880</v>
      </c>
      <c r="M148" s="27">
        <f t="shared" si="45"/>
        <v>10680.17042</v>
      </c>
      <c r="N148" s="27">
        <f t="shared" si="46"/>
        <v>10680.17042</v>
      </c>
      <c r="O148" s="27">
        <f t="shared" si="50"/>
        <v>-427141.27095999697</v>
      </c>
      <c r="P148" s="27">
        <f t="shared" si="51"/>
        <v>427141.27095999697</v>
      </c>
    </row>
    <row r="149" spans="1:16">
      <c r="A149" s="31">
        <v>41153</v>
      </c>
      <c r="C149" s="6">
        <v>141</v>
      </c>
      <c r="D149" s="29">
        <f t="shared" si="42"/>
        <v>28142</v>
      </c>
      <c r="E149" s="29">
        <f t="shared" si="47"/>
        <v>3968022</v>
      </c>
      <c r="F149" s="29">
        <f t="shared" si="43"/>
        <v>-1097478</v>
      </c>
      <c r="G149" s="34">
        <f>+Inputs!$D$3</f>
        <v>0.37951000000000001</v>
      </c>
      <c r="I149" s="27">
        <f t="shared" si="48"/>
        <v>5065500</v>
      </c>
      <c r="K149" s="27">
        <f t="shared" si="44"/>
        <v>28142</v>
      </c>
      <c r="L149" s="27">
        <f t="shared" si="49"/>
        <v>3968022</v>
      </c>
      <c r="M149" s="27">
        <f t="shared" si="45"/>
        <v>10680.17042</v>
      </c>
      <c r="N149" s="27">
        <f t="shared" si="46"/>
        <v>10680.17042</v>
      </c>
      <c r="O149" s="27">
        <f t="shared" si="50"/>
        <v>-416461.10053999699</v>
      </c>
      <c r="P149" s="27">
        <f t="shared" si="51"/>
        <v>416461.10053999699</v>
      </c>
    </row>
    <row r="150" spans="1:16">
      <c r="A150" s="30">
        <v>41183</v>
      </c>
      <c r="C150" s="6">
        <v>142</v>
      </c>
      <c r="D150" s="29">
        <f t="shared" si="42"/>
        <v>28142</v>
      </c>
      <c r="E150" s="29">
        <f t="shared" si="47"/>
        <v>3996164</v>
      </c>
      <c r="F150" s="29">
        <f t="shared" si="43"/>
        <v>-1069336</v>
      </c>
      <c r="G150" s="34">
        <f>+Inputs!$D$3</f>
        <v>0.37951000000000001</v>
      </c>
      <c r="I150" s="27">
        <f t="shared" si="48"/>
        <v>5065500</v>
      </c>
      <c r="K150" s="27">
        <f t="shared" si="44"/>
        <v>28142</v>
      </c>
      <c r="L150" s="27">
        <f t="shared" si="49"/>
        <v>3996164</v>
      </c>
      <c r="M150" s="27">
        <f t="shared" si="45"/>
        <v>10680.17042</v>
      </c>
      <c r="N150" s="27">
        <f t="shared" si="46"/>
        <v>10680.17042</v>
      </c>
      <c r="O150" s="27">
        <f t="shared" si="50"/>
        <v>-405780.93011999701</v>
      </c>
      <c r="P150" s="27">
        <f t="shared" si="51"/>
        <v>405780.93011999701</v>
      </c>
    </row>
    <row r="151" spans="1:16">
      <c r="A151" s="31">
        <v>41214</v>
      </c>
      <c r="C151" s="6">
        <v>143</v>
      </c>
      <c r="D151" s="29">
        <f t="shared" si="42"/>
        <v>28142</v>
      </c>
      <c r="E151" s="29">
        <f t="shared" si="47"/>
        <v>4024306</v>
      </c>
      <c r="F151" s="29">
        <f t="shared" si="43"/>
        <v>-1041194</v>
      </c>
      <c r="G151" s="34">
        <f>+Inputs!$D$3</f>
        <v>0.37951000000000001</v>
      </c>
      <c r="I151" s="27">
        <f t="shared" si="48"/>
        <v>5065500</v>
      </c>
      <c r="K151" s="27">
        <f t="shared" si="44"/>
        <v>28142</v>
      </c>
      <c r="L151" s="27">
        <f t="shared" si="49"/>
        <v>4024306</v>
      </c>
      <c r="M151" s="27">
        <f t="shared" si="45"/>
        <v>10680.17042</v>
      </c>
      <c r="N151" s="27">
        <f t="shared" si="46"/>
        <v>10680.17042</v>
      </c>
      <c r="O151" s="27">
        <f t="shared" si="50"/>
        <v>-395100.75969999703</v>
      </c>
      <c r="P151" s="27">
        <f t="shared" si="51"/>
        <v>395100.75969999703</v>
      </c>
    </row>
    <row r="152" spans="1:16">
      <c r="A152" s="30">
        <v>41244</v>
      </c>
      <c r="C152" s="6">
        <v>144</v>
      </c>
      <c r="D152" s="29">
        <f t="shared" si="42"/>
        <v>28142</v>
      </c>
      <c r="E152" s="29">
        <f t="shared" si="47"/>
        <v>4052448</v>
      </c>
      <c r="F152" s="29">
        <f t="shared" si="43"/>
        <v>-1013052</v>
      </c>
      <c r="G152" s="34">
        <f>+Inputs!$D$3</f>
        <v>0.37951000000000001</v>
      </c>
      <c r="I152" s="27">
        <f t="shared" si="48"/>
        <v>5065500</v>
      </c>
      <c r="K152" s="27">
        <f t="shared" si="44"/>
        <v>28142</v>
      </c>
      <c r="L152" s="27">
        <f t="shared" si="49"/>
        <v>4052448</v>
      </c>
      <c r="M152" s="27">
        <f t="shared" si="45"/>
        <v>10680.17042</v>
      </c>
      <c r="N152" s="27">
        <f t="shared" si="46"/>
        <v>10680.17042</v>
      </c>
      <c r="O152" s="27">
        <f t="shared" si="50"/>
        <v>-384420.58927999705</v>
      </c>
      <c r="P152" s="27">
        <f t="shared" si="51"/>
        <v>384420.58927999705</v>
      </c>
    </row>
    <row r="153" spans="1:16">
      <c r="A153" s="31">
        <v>41275</v>
      </c>
      <c r="C153" s="6">
        <v>145</v>
      </c>
      <c r="D153" s="29">
        <f t="shared" si="42"/>
        <v>28142</v>
      </c>
      <c r="E153" s="29">
        <f t="shared" si="47"/>
        <v>4080590</v>
      </c>
      <c r="F153" s="29">
        <f t="shared" si="43"/>
        <v>-984910</v>
      </c>
      <c r="G153" s="34">
        <f>+Inputs!$D$3</f>
        <v>0.37951000000000001</v>
      </c>
      <c r="I153" s="27">
        <f t="shared" si="48"/>
        <v>5065500</v>
      </c>
      <c r="K153" s="27">
        <f t="shared" si="44"/>
        <v>28142</v>
      </c>
      <c r="L153" s="27">
        <f t="shared" si="49"/>
        <v>4080590</v>
      </c>
      <c r="M153" s="27">
        <f t="shared" si="45"/>
        <v>10680.17042</v>
      </c>
      <c r="N153" s="27">
        <f t="shared" si="46"/>
        <v>10680.17042</v>
      </c>
      <c r="O153" s="27">
        <f t="shared" si="50"/>
        <v>-373740.41885999707</v>
      </c>
      <c r="P153" s="27">
        <f t="shared" si="51"/>
        <v>373740.41885999707</v>
      </c>
    </row>
    <row r="154" spans="1:16">
      <c r="A154" s="30">
        <v>41306</v>
      </c>
      <c r="C154" s="6">
        <v>146</v>
      </c>
      <c r="D154" s="29">
        <f t="shared" si="42"/>
        <v>28142</v>
      </c>
      <c r="E154" s="29">
        <f t="shared" si="47"/>
        <v>4108732</v>
      </c>
      <c r="F154" s="29">
        <f t="shared" si="43"/>
        <v>-956768</v>
      </c>
      <c r="G154" s="34">
        <f>+Inputs!$D$3</f>
        <v>0.37951000000000001</v>
      </c>
      <c r="I154" s="27">
        <f t="shared" si="48"/>
        <v>5065500</v>
      </c>
      <c r="K154" s="27">
        <f t="shared" si="44"/>
        <v>28142</v>
      </c>
      <c r="L154" s="27">
        <f t="shared" si="49"/>
        <v>4108732</v>
      </c>
      <c r="M154" s="27">
        <f t="shared" si="45"/>
        <v>10680.17042</v>
      </c>
      <c r="N154" s="27">
        <f t="shared" si="46"/>
        <v>10680.17042</v>
      </c>
      <c r="O154" s="27">
        <f t="shared" si="50"/>
        <v>-363060.24843999709</v>
      </c>
      <c r="P154" s="27">
        <f t="shared" si="51"/>
        <v>363060.24843999709</v>
      </c>
    </row>
    <row r="155" spans="1:16">
      <c r="A155" s="31">
        <v>41334</v>
      </c>
      <c r="C155" s="6">
        <v>147</v>
      </c>
      <c r="D155" s="29">
        <f t="shared" si="42"/>
        <v>28142</v>
      </c>
      <c r="E155" s="29">
        <f t="shared" si="47"/>
        <v>4136874</v>
      </c>
      <c r="F155" s="29">
        <f t="shared" si="43"/>
        <v>-928626</v>
      </c>
      <c r="G155" s="34">
        <f>+Inputs!$D$3</f>
        <v>0.37951000000000001</v>
      </c>
      <c r="I155" s="27">
        <f t="shared" si="48"/>
        <v>5065500</v>
      </c>
      <c r="K155" s="27">
        <f t="shared" si="44"/>
        <v>28142</v>
      </c>
      <c r="L155" s="27">
        <f t="shared" si="49"/>
        <v>4136874</v>
      </c>
      <c r="M155" s="27">
        <f t="shared" si="45"/>
        <v>10680.17042</v>
      </c>
      <c r="N155" s="27">
        <f t="shared" si="46"/>
        <v>10680.17042</v>
      </c>
      <c r="O155" s="27">
        <f t="shared" si="50"/>
        <v>-352380.07801999711</v>
      </c>
      <c r="P155" s="27">
        <f t="shared" si="51"/>
        <v>352380.07801999711</v>
      </c>
    </row>
    <row r="156" spans="1:16">
      <c r="A156" s="30">
        <v>41365</v>
      </c>
      <c r="C156" s="6">
        <v>148</v>
      </c>
      <c r="D156" s="29">
        <f t="shared" si="42"/>
        <v>28142</v>
      </c>
      <c r="E156" s="29">
        <f t="shared" si="47"/>
        <v>4165016</v>
      </c>
      <c r="F156" s="29">
        <f t="shared" si="43"/>
        <v>-900484</v>
      </c>
      <c r="G156" s="34">
        <f>+Inputs!$D$3</f>
        <v>0.37951000000000001</v>
      </c>
      <c r="I156" s="27">
        <f t="shared" si="48"/>
        <v>5065500</v>
      </c>
      <c r="K156" s="27">
        <f t="shared" si="44"/>
        <v>28142</v>
      </c>
      <c r="L156" s="27">
        <f t="shared" si="49"/>
        <v>4165016</v>
      </c>
      <c r="M156" s="27">
        <f t="shared" si="45"/>
        <v>10680.17042</v>
      </c>
      <c r="N156" s="27">
        <f t="shared" si="46"/>
        <v>10680.17042</v>
      </c>
      <c r="O156" s="27">
        <f t="shared" si="50"/>
        <v>-341699.90759999712</v>
      </c>
      <c r="P156" s="27">
        <f t="shared" si="51"/>
        <v>341699.90759999712</v>
      </c>
    </row>
    <row r="157" spans="1:16">
      <c r="A157" s="31">
        <v>41395</v>
      </c>
      <c r="C157" s="6">
        <v>149</v>
      </c>
      <c r="D157" s="29">
        <f t="shared" si="42"/>
        <v>28142</v>
      </c>
      <c r="E157" s="29">
        <f t="shared" si="47"/>
        <v>4193158</v>
      </c>
      <c r="F157" s="29">
        <f t="shared" si="43"/>
        <v>-872342</v>
      </c>
      <c r="G157" s="34">
        <f>+Inputs!$D$3</f>
        <v>0.37951000000000001</v>
      </c>
      <c r="I157" s="27">
        <f t="shared" si="48"/>
        <v>5065500</v>
      </c>
      <c r="K157" s="27">
        <f t="shared" si="44"/>
        <v>28142</v>
      </c>
      <c r="L157" s="27">
        <f t="shared" si="49"/>
        <v>4193158</v>
      </c>
      <c r="M157" s="27">
        <f t="shared" si="45"/>
        <v>10680.17042</v>
      </c>
      <c r="N157" s="27">
        <f t="shared" si="46"/>
        <v>10680.17042</v>
      </c>
      <c r="O157" s="27">
        <f t="shared" si="50"/>
        <v>-331019.73717999714</v>
      </c>
      <c r="P157" s="27">
        <f t="shared" si="51"/>
        <v>331019.73717999714</v>
      </c>
    </row>
    <row r="158" spans="1:16">
      <c r="A158" s="30">
        <v>41426</v>
      </c>
      <c r="C158" s="6">
        <v>150</v>
      </c>
      <c r="D158" s="29">
        <f t="shared" si="42"/>
        <v>28142</v>
      </c>
      <c r="E158" s="29">
        <f t="shared" si="47"/>
        <v>4221300</v>
      </c>
      <c r="F158" s="29">
        <f t="shared" si="43"/>
        <v>-844200</v>
      </c>
      <c r="G158" s="34">
        <f>+Inputs!$D$3</f>
        <v>0.37951000000000001</v>
      </c>
      <c r="I158" s="27">
        <f t="shared" si="48"/>
        <v>5065500</v>
      </c>
      <c r="K158" s="27">
        <f t="shared" si="44"/>
        <v>28142</v>
      </c>
      <c r="L158" s="27">
        <f t="shared" si="49"/>
        <v>4221300</v>
      </c>
      <c r="M158" s="27">
        <f t="shared" si="45"/>
        <v>10680.17042</v>
      </c>
      <c r="N158" s="27">
        <f t="shared" si="46"/>
        <v>10680.17042</v>
      </c>
      <c r="O158" s="27">
        <f t="shared" si="50"/>
        <v>-320339.56675999716</v>
      </c>
      <c r="P158" s="27">
        <f t="shared" si="51"/>
        <v>320339.56675999716</v>
      </c>
    </row>
    <row r="159" spans="1:16">
      <c r="A159" s="31">
        <v>41456</v>
      </c>
      <c r="C159" s="6">
        <v>151</v>
      </c>
      <c r="D159" s="29">
        <f t="shared" si="42"/>
        <v>28142</v>
      </c>
      <c r="E159" s="29">
        <f t="shared" si="47"/>
        <v>4249442</v>
      </c>
      <c r="F159" s="29">
        <f t="shared" si="43"/>
        <v>-816058</v>
      </c>
      <c r="G159" s="34">
        <f>+Inputs!$D$3</f>
        <v>0.37951000000000001</v>
      </c>
      <c r="I159" s="27">
        <f t="shared" si="48"/>
        <v>5065500</v>
      </c>
      <c r="K159" s="27">
        <f t="shared" si="44"/>
        <v>28142</v>
      </c>
      <c r="L159" s="27">
        <f t="shared" si="49"/>
        <v>4249442</v>
      </c>
      <c r="M159" s="27">
        <f t="shared" si="45"/>
        <v>10680.17042</v>
      </c>
      <c r="N159" s="27">
        <f t="shared" si="46"/>
        <v>10680.17042</v>
      </c>
      <c r="O159" s="27">
        <f t="shared" si="50"/>
        <v>-309659.39633999718</v>
      </c>
      <c r="P159" s="27">
        <f t="shared" si="51"/>
        <v>309659.39633999718</v>
      </c>
    </row>
    <row r="160" spans="1:16">
      <c r="A160" s="30">
        <v>41487</v>
      </c>
      <c r="C160" s="6">
        <v>152</v>
      </c>
      <c r="D160" s="29">
        <f t="shared" si="42"/>
        <v>28142</v>
      </c>
      <c r="E160" s="29">
        <f t="shared" si="47"/>
        <v>4277584</v>
      </c>
      <c r="F160" s="29">
        <f t="shared" si="43"/>
        <v>-787916</v>
      </c>
      <c r="G160" s="34">
        <f>+Inputs!$D$3</f>
        <v>0.37951000000000001</v>
      </c>
      <c r="I160" s="27">
        <f t="shared" si="48"/>
        <v>5065500</v>
      </c>
      <c r="K160" s="27">
        <f t="shared" si="44"/>
        <v>28142</v>
      </c>
      <c r="L160" s="27">
        <f t="shared" si="49"/>
        <v>4277584</v>
      </c>
      <c r="M160" s="27">
        <f t="shared" si="45"/>
        <v>10680.17042</v>
      </c>
      <c r="N160" s="27">
        <f t="shared" si="46"/>
        <v>10680.17042</v>
      </c>
      <c r="O160" s="27">
        <f t="shared" si="50"/>
        <v>-298979.2259199972</v>
      </c>
      <c r="P160" s="27">
        <f t="shared" si="51"/>
        <v>298979.2259199972</v>
      </c>
    </row>
    <row r="161" spans="1:16">
      <c r="A161" s="31">
        <v>41518</v>
      </c>
      <c r="C161" s="6">
        <v>153</v>
      </c>
      <c r="D161" s="29">
        <f t="shared" si="42"/>
        <v>28142</v>
      </c>
      <c r="E161" s="29">
        <f t="shared" si="47"/>
        <v>4305726</v>
      </c>
      <c r="F161" s="29">
        <f t="shared" si="43"/>
        <v>-759774</v>
      </c>
      <c r="G161" s="34">
        <f>+Inputs!$D$3</f>
        <v>0.37951000000000001</v>
      </c>
      <c r="I161" s="27">
        <f t="shared" si="48"/>
        <v>5065500</v>
      </c>
      <c r="K161" s="27">
        <f t="shared" si="44"/>
        <v>28142</v>
      </c>
      <c r="L161" s="27">
        <f t="shared" si="49"/>
        <v>4305726</v>
      </c>
      <c r="M161" s="27">
        <f t="shared" si="45"/>
        <v>10680.17042</v>
      </c>
      <c r="N161" s="27">
        <f t="shared" si="46"/>
        <v>10680.17042</v>
      </c>
      <c r="O161" s="27">
        <f t="shared" si="50"/>
        <v>-288299.05549999722</v>
      </c>
      <c r="P161" s="27">
        <f t="shared" si="51"/>
        <v>288299.05549999722</v>
      </c>
    </row>
    <row r="162" spans="1:16">
      <c r="A162" s="30">
        <v>41548</v>
      </c>
      <c r="C162" s="6">
        <v>154</v>
      </c>
      <c r="D162" s="29">
        <f t="shared" si="42"/>
        <v>28142</v>
      </c>
      <c r="E162" s="29">
        <f t="shared" si="47"/>
        <v>4333868</v>
      </c>
      <c r="F162" s="29">
        <f t="shared" si="43"/>
        <v>-731632</v>
      </c>
      <c r="G162" s="34">
        <f>+Inputs!$D$3</f>
        <v>0.37951000000000001</v>
      </c>
      <c r="I162" s="27">
        <f t="shared" si="48"/>
        <v>5065500</v>
      </c>
      <c r="K162" s="27">
        <f t="shared" si="44"/>
        <v>28142</v>
      </c>
      <c r="L162" s="27">
        <f t="shared" si="49"/>
        <v>4333868</v>
      </c>
      <c r="M162" s="27">
        <f t="shared" si="45"/>
        <v>10680.17042</v>
      </c>
      <c r="N162" s="27">
        <f t="shared" si="46"/>
        <v>10680.17042</v>
      </c>
      <c r="O162" s="27">
        <f t="shared" si="50"/>
        <v>-277618.88507999724</v>
      </c>
      <c r="P162" s="27">
        <f t="shared" si="51"/>
        <v>277618.88507999724</v>
      </c>
    </row>
    <row r="163" spans="1:16">
      <c r="A163" s="31">
        <v>41579</v>
      </c>
      <c r="C163" s="6">
        <v>155</v>
      </c>
      <c r="D163" s="29">
        <f t="shared" si="42"/>
        <v>28142</v>
      </c>
      <c r="E163" s="29">
        <f t="shared" si="47"/>
        <v>4362010</v>
      </c>
      <c r="F163" s="29">
        <f t="shared" si="43"/>
        <v>-703490</v>
      </c>
      <c r="G163" s="34">
        <f>+Inputs!$D$3</f>
        <v>0.37951000000000001</v>
      </c>
      <c r="I163" s="27">
        <f t="shared" si="48"/>
        <v>5065500</v>
      </c>
      <c r="K163" s="27">
        <f t="shared" si="44"/>
        <v>28142</v>
      </c>
      <c r="L163" s="27">
        <f t="shared" si="49"/>
        <v>4362010</v>
      </c>
      <c r="M163" s="27">
        <f t="shared" si="45"/>
        <v>10680.17042</v>
      </c>
      <c r="N163" s="27">
        <f t="shared" si="46"/>
        <v>10680.17042</v>
      </c>
      <c r="O163" s="27">
        <f t="shared" si="50"/>
        <v>-266938.71465999726</v>
      </c>
      <c r="P163" s="27">
        <f t="shared" si="51"/>
        <v>266938.71465999726</v>
      </c>
    </row>
    <row r="164" spans="1:16">
      <c r="A164" s="30">
        <v>41609</v>
      </c>
      <c r="C164" s="6">
        <v>156</v>
      </c>
      <c r="D164" s="29">
        <f t="shared" si="42"/>
        <v>28142</v>
      </c>
      <c r="E164" s="29">
        <f t="shared" si="47"/>
        <v>4390152</v>
      </c>
      <c r="F164" s="29">
        <f t="shared" si="43"/>
        <v>-675348</v>
      </c>
      <c r="G164" s="34">
        <f>+Inputs!$D$3</f>
        <v>0.37951000000000001</v>
      </c>
      <c r="I164" s="27">
        <f t="shared" si="48"/>
        <v>5065500</v>
      </c>
      <c r="K164" s="27">
        <f t="shared" si="44"/>
        <v>28142</v>
      </c>
      <c r="L164" s="27">
        <f t="shared" si="49"/>
        <v>4390152</v>
      </c>
      <c r="M164" s="27">
        <f t="shared" si="45"/>
        <v>10680.17042</v>
      </c>
      <c r="N164" s="27">
        <f t="shared" si="46"/>
        <v>10680.17042</v>
      </c>
      <c r="O164" s="27">
        <f t="shared" si="50"/>
        <v>-256258.54423999725</v>
      </c>
      <c r="P164" s="27">
        <f t="shared" si="51"/>
        <v>256258.54423999725</v>
      </c>
    </row>
    <row r="165" spans="1:16">
      <c r="A165" s="31">
        <v>41640</v>
      </c>
      <c r="C165" s="6">
        <v>157</v>
      </c>
      <c r="D165" s="29">
        <f t="shared" si="42"/>
        <v>28142</v>
      </c>
      <c r="E165" s="29">
        <f t="shared" si="47"/>
        <v>4418294</v>
      </c>
      <c r="F165" s="29">
        <f t="shared" si="43"/>
        <v>-647206</v>
      </c>
      <c r="G165" s="34">
        <f>+Inputs!$D$3</f>
        <v>0.37951000000000001</v>
      </c>
      <c r="I165" s="27">
        <f t="shared" si="48"/>
        <v>5065500</v>
      </c>
      <c r="K165" s="27">
        <f t="shared" si="44"/>
        <v>28142</v>
      </c>
      <c r="L165" s="27">
        <f t="shared" si="49"/>
        <v>4418294</v>
      </c>
      <c r="M165" s="27">
        <f t="shared" si="45"/>
        <v>10680.17042</v>
      </c>
      <c r="N165" s="27">
        <f t="shared" si="46"/>
        <v>10680.17042</v>
      </c>
      <c r="O165" s="27">
        <f t="shared" si="50"/>
        <v>-245578.37381999724</v>
      </c>
      <c r="P165" s="27">
        <f t="shared" si="51"/>
        <v>245578.37381999724</v>
      </c>
    </row>
    <row r="166" spans="1:16">
      <c r="A166" s="30">
        <v>41671</v>
      </c>
      <c r="C166" s="6">
        <v>158</v>
      </c>
      <c r="D166" s="29">
        <f t="shared" si="42"/>
        <v>28142</v>
      </c>
      <c r="E166" s="29">
        <f t="shared" si="47"/>
        <v>4446436</v>
      </c>
      <c r="F166" s="29">
        <f t="shared" si="43"/>
        <v>-619064</v>
      </c>
      <c r="G166" s="34">
        <f>+Inputs!$D$3</f>
        <v>0.37951000000000001</v>
      </c>
      <c r="I166" s="27">
        <f t="shared" si="48"/>
        <v>5065500</v>
      </c>
      <c r="K166" s="27">
        <f t="shared" si="44"/>
        <v>28142</v>
      </c>
      <c r="L166" s="27">
        <f t="shared" si="49"/>
        <v>4446436</v>
      </c>
      <c r="M166" s="27">
        <f t="shared" si="45"/>
        <v>10680.17042</v>
      </c>
      <c r="N166" s="27">
        <f t="shared" si="46"/>
        <v>10680.17042</v>
      </c>
      <c r="O166" s="27">
        <f t="shared" si="50"/>
        <v>-234898.20339999723</v>
      </c>
      <c r="P166" s="27">
        <f t="shared" si="51"/>
        <v>234898.20339999723</v>
      </c>
    </row>
    <row r="167" spans="1:16">
      <c r="A167" s="31">
        <v>41699</v>
      </c>
      <c r="C167" s="6">
        <v>159</v>
      </c>
      <c r="D167" s="29">
        <f t="shared" si="42"/>
        <v>28142</v>
      </c>
      <c r="E167" s="29">
        <f t="shared" si="47"/>
        <v>4474578</v>
      </c>
      <c r="F167" s="29">
        <f t="shared" si="43"/>
        <v>-590922</v>
      </c>
      <c r="G167" s="34">
        <f>+Inputs!$D$3</f>
        <v>0.37951000000000001</v>
      </c>
      <c r="I167" s="27">
        <f t="shared" si="48"/>
        <v>5065500</v>
      </c>
      <c r="K167" s="27">
        <f t="shared" si="44"/>
        <v>28142</v>
      </c>
      <c r="L167" s="27">
        <f t="shared" si="49"/>
        <v>4474578</v>
      </c>
      <c r="M167" s="27">
        <f t="shared" si="45"/>
        <v>10680.17042</v>
      </c>
      <c r="N167" s="27">
        <f t="shared" si="46"/>
        <v>10680.17042</v>
      </c>
      <c r="O167" s="27">
        <f t="shared" si="50"/>
        <v>-224218.03297999722</v>
      </c>
      <c r="P167" s="27">
        <f t="shared" si="51"/>
        <v>224218.03297999722</v>
      </c>
    </row>
    <row r="168" spans="1:16">
      <c r="A168" s="30">
        <v>41730</v>
      </c>
      <c r="C168" s="6">
        <v>160</v>
      </c>
      <c r="D168" s="29">
        <f t="shared" si="42"/>
        <v>28142</v>
      </c>
      <c r="E168" s="29">
        <f t="shared" si="47"/>
        <v>4502720</v>
      </c>
      <c r="F168" s="29">
        <f t="shared" si="43"/>
        <v>-562780</v>
      </c>
      <c r="G168" s="34">
        <f>+Inputs!$D$3</f>
        <v>0.37951000000000001</v>
      </c>
      <c r="I168" s="27">
        <f t="shared" si="48"/>
        <v>5065500</v>
      </c>
      <c r="K168" s="27">
        <f t="shared" si="44"/>
        <v>28142</v>
      </c>
      <c r="L168" s="27">
        <f t="shared" si="49"/>
        <v>4502720</v>
      </c>
      <c r="M168" s="27">
        <f t="shared" si="45"/>
        <v>10680.17042</v>
      </c>
      <c r="N168" s="27">
        <f t="shared" si="46"/>
        <v>10680.17042</v>
      </c>
      <c r="O168" s="27">
        <f t="shared" si="50"/>
        <v>-213537.86255999721</v>
      </c>
      <c r="P168" s="27">
        <f t="shared" si="51"/>
        <v>213537.86255999721</v>
      </c>
    </row>
    <row r="169" spans="1:16">
      <c r="A169" s="31">
        <v>41760</v>
      </c>
      <c r="C169" s="6">
        <v>161</v>
      </c>
      <c r="D169" s="29">
        <f t="shared" ref="D169:D187" si="52">ROUND(-(+$B$9/180)*1,0)</f>
        <v>28142</v>
      </c>
      <c r="E169" s="29">
        <f t="shared" si="47"/>
        <v>4530862</v>
      </c>
      <c r="F169" s="29">
        <f t="shared" ref="F169:F188" si="53">$B$9+E169</f>
        <v>-534638</v>
      </c>
      <c r="G169" s="34">
        <f>+Inputs!$D$3</f>
        <v>0.37951000000000001</v>
      </c>
      <c r="I169" s="27">
        <f t="shared" si="48"/>
        <v>5065500</v>
      </c>
      <c r="K169" s="27">
        <f t="shared" ref="K169:K188" si="54">D169</f>
        <v>28142</v>
      </c>
      <c r="L169" s="27">
        <f t="shared" si="49"/>
        <v>4530862</v>
      </c>
      <c r="M169" s="27">
        <f t="shared" ref="M169:M188" si="55">K169*G169</f>
        <v>10680.17042</v>
      </c>
      <c r="N169" s="27">
        <f t="shared" ref="N169:N188" si="56">M169-J169</f>
        <v>10680.17042</v>
      </c>
      <c r="O169" s="27">
        <f t="shared" si="50"/>
        <v>-202857.69213999721</v>
      </c>
      <c r="P169" s="27">
        <f t="shared" si="51"/>
        <v>202857.69213999721</v>
      </c>
    </row>
    <row r="170" spans="1:16">
      <c r="A170" s="30">
        <v>41791</v>
      </c>
      <c r="C170" s="6">
        <v>162</v>
      </c>
      <c r="D170" s="29">
        <f t="shared" si="52"/>
        <v>28142</v>
      </c>
      <c r="E170" s="29">
        <f t="shared" ref="E170:E188" si="57">+E169+D170</f>
        <v>4559004</v>
      </c>
      <c r="F170" s="29">
        <f t="shared" si="53"/>
        <v>-506496</v>
      </c>
      <c r="G170" s="34">
        <f>+Inputs!$D$3</f>
        <v>0.37951000000000001</v>
      </c>
      <c r="I170" s="27">
        <f t="shared" ref="I170:I188" si="58">+I169+H170</f>
        <v>5065500</v>
      </c>
      <c r="K170" s="27">
        <f t="shared" si="54"/>
        <v>28142</v>
      </c>
      <c r="L170" s="27">
        <f t="shared" ref="L170:L188" si="59">+L169+K170</f>
        <v>4559004</v>
      </c>
      <c r="M170" s="27">
        <f t="shared" si="55"/>
        <v>10680.17042</v>
      </c>
      <c r="N170" s="27">
        <f t="shared" si="56"/>
        <v>10680.17042</v>
      </c>
      <c r="O170" s="27">
        <f t="shared" ref="O170:O188" si="60">+O169+N170</f>
        <v>-192177.5217199972</v>
      </c>
      <c r="P170" s="27">
        <f t="shared" ref="P170:P188" si="61">P169-N170</f>
        <v>192177.5217199972</v>
      </c>
    </row>
    <row r="171" spans="1:16">
      <c r="A171" s="31">
        <v>41821</v>
      </c>
      <c r="C171" s="6">
        <v>163</v>
      </c>
      <c r="D171" s="29">
        <f t="shared" si="52"/>
        <v>28142</v>
      </c>
      <c r="E171" s="29">
        <f t="shared" si="57"/>
        <v>4587146</v>
      </c>
      <c r="F171" s="29">
        <f t="shared" si="53"/>
        <v>-478354</v>
      </c>
      <c r="G171" s="34">
        <f>+Inputs!$D$3</f>
        <v>0.37951000000000001</v>
      </c>
      <c r="I171" s="27">
        <f t="shared" si="58"/>
        <v>5065500</v>
      </c>
      <c r="K171" s="27">
        <f t="shared" si="54"/>
        <v>28142</v>
      </c>
      <c r="L171" s="27">
        <f t="shared" si="59"/>
        <v>4587146</v>
      </c>
      <c r="M171" s="27">
        <f t="shared" si="55"/>
        <v>10680.17042</v>
      </c>
      <c r="N171" s="27">
        <f t="shared" si="56"/>
        <v>10680.17042</v>
      </c>
      <c r="O171" s="27">
        <f t="shared" si="60"/>
        <v>-181497.35129999719</v>
      </c>
      <c r="P171" s="27">
        <f t="shared" si="61"/>
        <v>181497.35129999719</v>
      </c>
    </row>
    <row r="172" spans="1:16">
      <c r="A172" s="30">
        <v>41852</v>
      </c>
      <c r="C172" s="6">
        <v>164</v>
      </c>
      <c r="D172" s="29">
        <f t="shared" si="52"/>
        <v>28142</v>
      </c>
      <c r="E172" s="29">
        <f t="shared" si="57"/>
        <v>4615288</v>
      </c>
      <c r="F172" s="29">
        <f t="shared" si="53"/>
        <v>-450212</v>
      </c>
      <c r="G172" s="34">
        <f>+Inputs!$D$3</f>
        <v>0.37951000000000001</v>
      </c>
      <c r="I172" s="27">
        <f t="shared" si="58"/>
        <v>5065500</v>
      </c>
      <c r="K172" s="27">
        <f t="shared" si="54"/>
        <v>28142</v>
      </c>
      <c r="L172" s="27">
        <f t="shared" si="59"/>
        <v>4615288</v>
      </c>
      <c r="M172" s="27">
        <f t="shared" si="55"/>
        <v>10680.17042</v>
      </c>
      <c r="N172" s="27">
        <f t="shared" si="56"/>
        <v>10680.17042</v>
      </c>
      <c r="O172" s="27">
        <f t="shared" si="60"/>
        <v>-170817.18087999718</v>
      </c>
      <c r="P172" s="27">
        <f t="shared" si="61"/>
        <v>170817.18087999718</v>
      </c>
    </row>
    <row r="173" spans="1:16">
      <c r="A173" s="31">
        <v>41883</v>
      </c>
      <c r="C173" s="6">
        <v>165</v>
      </c>
      <c r="D173" s="29">
        <f t="shared" si="52"/>
        <v>28142</v>
      </c>
      <c r="E173" s="29">
        <f t="shared" si="57"/>
        <v>4643430</v>
      </c>
      <c r="F173" s="29">
        <f t="shared" si="53"/>
        <v>-422070</v>
      </c>
      <c r="G173" s="34">
        <f>+Inputs!$D$3</f>
        <v>0.37951000000000001</v>
      </c>
      <c r="I173" s="27">
        <f t="shared" si="58"/>
        <v>5065500</v>
      </c>
      <c r="K173" s="27">
        <f t="shared" si="54"/>
        <v>28142</v>
      </c>
      <c r="L173" s="27">
        <f t="shared" si="59"/>
        <v>4643430</v>
      </c>
      <c r="M173" s="27">
        <f t="shared" si="55"/>
        <v>10680.17042</v>
      </c>
      <c r="N173" s="27">
        <f t="shared" si="56"/>
        <v>10680.17042</v>
      </c>
      <c r="O173" s="27">
        <f t="shared" si="60"/>
        <v>-160137.01045999717</v>
      </c>
      <c r="P173" s="27">
        <f t="shared" si="61"/>
        <v>160137.01045999717</v>
      </c>
    </row>
    <row r="174" spans="1:16">
      <c r="A174" s="30">
        <v>41913</v>
      </c>
      <c r="C174" s="6">
        <v>166</v>
      </c>
      <c r="D174" s="29">
        <f t="shared" si="52"/>
        <v>28142</v>
      </c>
      <c r="E174" s="29">
        <f t="shared" si="57"/>
        <v>4671572</v>
      </c>
      <c r="F174" s="29">
        <f t="shared" si="53"/>
        <v>-393928</v>
      </c>
      <c r="G174" s="34">
        <f>+Inputs!$D$3</f>
        <v>0.37951000000000001</v>
      </c>
      <c r="I174" s="27">
        <f t="shared" si="58"/>
        <v>5065500</v>
      </c>
      <c r="K174" s="27">
        <f t="shared" si="54"/>
        <v>28142</v>
      </c>
      <c r="L174" s="27">
        <f t="shared" si="59"/>
        <v>4671572</v>
      </c>
      <c r="M174" s="27">
        <f t="shared" si="55"/>
        <v>10680.17042</v>
      </c>
      <c r="N174" s="27">
        <f t="shared" si="56"/>
        <v>10680.17042</v>
      </c>
      <c r="O174" s="27">
        <f t="shared" si="60"/>
        <v>-149456.84003999716</v>
      </c>
      <c r="P174" s="27">
        <f t="shared" si="61"/>
        <v>149456.84003999716</v>
      </c>
    </row>
    <row r="175" spans="1:16">
      <c r="A175" s="31">
        <v>41944</v>
      </c>
      <c r="C175" s="6">
        <v>167</v>
      </c>
      <c r="D175" s="29">
        <f t="shared" si="52"/>
        <v>28142</v>
      </c>
      <c r="E175" s="29">
        <f t="shared" si="57"/>
        <v>4699714</v>
      </c>
      <c r="F175" s="29">
        <f t="shared" si="53"/>
        <v>-365786</v>
      </c>
      <c r="G175" s="34">
        <f>+Inputs!$D$3</f>
        <v>0.37951000000000001</v>
      </c>
      <c r="I175" s="27">
        <f t="shared" si="58"/>
        <v>5065500</v>
      </c>
      <c r="K175" s="27">
        <f t="shared" si="54"/>
        <v>28142</v>
      </c>
      <c r="L175" s="27">
        <f t="shared" si="59"/>
        <v>4699714</v>
      </c>
      <c r="M175" s="27">
        <f t="shared" si="55"/>
        <v>10680.17042</v>
      </c>
      <c r="N175" s="27">
        <f t="shared" si="56"/>
        <v>10680.17042</v>
      </c>
      <c r="O175" s="27">
        <f t="shared" si="60"/>
        <v>-138776.66961999715</v>
      </c>
      <c r="P175" s="27">
        <f t="shared" si="61"/>
        <v>138776.66961999715</v>
      </c>
    </row>
    <row r="176" spans="1:16">
      <c r="A176" s="30">
        <v>41974</v>
      </c>
      <c r="C176" s="6">
        <v>168</v>
      </c>
      <c r="D176" s="29">
        <f t="shared" si="52"/>
        <v>28142</v>
      </c>
      <c r="E176" s="29">
        <f t="shared" si="57"/>
        <v>4727856</v>
      </c>
      <c r="F176" s="29">
        <f t="shared" si="53"/>
        <v>-337644</v>
      </c>
      <c r="G176" s="34">
        <f>+Inputs!$D$3</f>
        <v>0.37951000000000001</v>
      </c>
      <c r="I176" s="27">
        <f t="shared" si="58"/>
        <v>5065500</v>
      </c>
      <c r="K176" s="27">
        <f t="shared" si="54"/>
        <v>28142</v>
      </c>
      <c r="L176" s="27">
        <f t="shared" si="59"/>
        <v>4727856</v>
      </c>
      <c r="M176" s="27">
        <f t="shared" si="55"/>
        <v>10680.17042</v>
      </c>
      <c r="N176" s="27">
        <f t="shared" si="56"/>
        <v>10680.17042</v>
      </c>
      <c r="O176" s="27">
        <f t="shared" si="60"/>
        <v>-128096.49919999715</v>
      </c>
      <c r="P176" s="27">
        <f t="shared" si="61"/>
        <v>128096.49919999715</v>
      </c>
    </row>
    <row r="177" spans="1:20">
      <c r="A177" s="31">
        <v>42005</v>
      </c>
      <c r="C177" s="6">
        <v>169</v>
      </c>
      <c r="D177" s="29">
        <f t="shared" si="52"/>
        <v>28142</v>
      </c>
      <c r="E177" s="29">
        <f t="shared" si="57"/>
        <v>4755998</v>
      </c>
      <c r="F177" s="29">
        <f t="shared" si="53"/>
        <v>-309502</v>
      </c>
      <c r="G177" s="34">
        <f>+Inputs!$D$3</f>
        <v>0.37951000000000001</v>
      </c>
      <c r="I177" s="27">
        <f t="shared" si="58"/>
        <v>5065500</v>
      </c>
      <c r="K177" s="27">
        <f t="shared" si="54"/>
        <v>28142</v>
      </c>
      <c r="L177" s="27">
        <f t="shared" si="59"/>
        <v>4755998</v>
      </c>
      <c r="M177" s="27">
        <f t="shared" si="55"/>
        <v>10680.17042</v>
      </c>
      <c r="N177" s="27">
        <f t="shared" si="56"/>
        <v>10680.17042</v>
      </c>
      <c r="O177" s="27">
        <f t="shared" si="60"/>
        <v>-117416.32877999716</v>
      </c>
      <c r="P177" s="27">
        <f t="shared" si="61"/>
        <v>117416.32877999716</v>
      </c>
    </row>
    <row r="178" spans="1:20">
      <c r="A178" s="30">
        <v>42036</v>
      </c>
      <c r="C178" s="6">
        <v>170</v>
      </c>
      <c r="D178" s="29">
        <f t="shared" si="52"/>
        <v>28142</v>
      </c>
      <c r="E178" s="29">
        <f t="shared" si="57"/>
        <v>4784140</v>
      </c>
      <c r="F178" s="29">
        <f t="shared" si="53"/>
        <v>-281360</v>
      </c>
      <c r="G178" s="34">
        <f>+Inputs!$D$3</f>
        <v>0.37951000000000001</v>
      </c>
      <c r="I178" s="27">
        <f t="shared" si="58"/>
        <v>5065500</v>
      </c>
      <c r="K178" s="27">
        <f t="shared" si="54"/>
        <v>28142</v>
      </c>
      <c r="L178" s="27">
        <f t="shared" si="59"/>
        <v>4784140</v>
      </c>
      <c r="M178" s="27">
        <f t="shared" si="55"/>
        <v>10680.17042</v>
      </c>
      <c r="N178" s="27">
        <f t="shared" si="56"/>
        <v>10680.17042</v>
      </c>
      <c r="O178" s="27">
        <f t="shared" si="60"/>
        <v>-106736.15835999716</v>
      </c>
      <c r="P178" s="27">
        <f t="shared" si="61"/>
        <v>106736.15835999716</v>
      </c>
    </row>
    <row r="179" spans="1:20">
      <c r="A179" s="31">
        <v>42064</v>
      </c>
      <c r="C179" s="6">
        <v>171</v>
      </c>
      <c r="D179" s="29">
        <f t="shared" si="52"/>
        <v>28142</v>
      </c>
      <c r="E179" s="29">
        <f t="shared" si="57"/>
        <v>4812282</v>
      </c>
      <c r="F179" s="29">
        <f t="shared" si="53"/>
        <v>-253218</v>
      </c>
      <c r="G179" s="34">
        <f>+Inputs!$D$3</f>
        <v>0.37951000000000001</v>
      </c>
      <c r="I179" s="27">
        <f t="shared" si="58"/>
        <v>5065500</v>
      </c>
      <c r="K179" s="27">
        <f t="shared" si="54"/>
        <v>28142</v>
      </c>
      <c r="L179" s="27">
        <f t="shared" si="59"/>
        <v>4812282</v>
      </c>
      <c r="M179" s="27">
        <f t="shared" si="55"/>
        <v>10680.17042</v>
      </c>
      <c r="N179" s="27">
        <f t="shared" si="56"/>
        <v>10680.17042</v>
      </c>
      <c r="O179" s="27">
        <f t="shared" si="60"/>
        <v>-96055.987939997169</v>
      </c>
      <c r="P179" s="27">
        <f t="shared" si="61"/>
        <v>96055.987939997169</v>
      </c>
    </row>
    <row r="180" spans="1:20">
      <c r="A180" s="30">
        <v>42095</v>
      </c>
      <c r="C180" s="6">
        <v>172</v>
      </c>
      <c r="D180" s="29">
        <f t="shared" si="52"/>
        <v>28142</v>
      </c>
      <c r="E180" s="29">
        <f t="shared" si="57"/>
        <v>4840424</v>
      </c>
      <c r="F180" s="29">
        <f t="shared" si="53"/>
        <v>-225076</v>
      </c>
      <c r="G180" s="34">
        <f>+Inputs!$D$3</f>
        <v>0.37951000000000001</v>
      </c>
      <c r="I180" s="27">
        <f t="shared" si="58"/>
        <v>5065500</v>
      </c>
      <c r="K180" s="27">
        <f t="shared" si="54"/>
        <v>28142</v>
      </c>
      <c r="L180" s="27">
        <f t="shared" si="59"/>
        <v>4840424</v>
      </c>
      <c r="M180" s="27">
        <f t="shared" si="55"/>
        <v>10680.17042</v>
      </c>
      <c r="N180" s="27">
        <f t="shared" si="56"/>
        <v>10680.17042</v>
      </c>
      <c r="O180" s="27">
        <f t="shared" si="60"/>
        <v>-85375.817519997174</v>
      </c>
      <c r="P180" s="27">
        <f t="shared" si="61"/>
        <v>85375.817519997174</v>
      </c>
    </row>
    <row r="181" spans="1:20">
      <c r="A181" s="31">
        <v>42125</v>
      </c>
      <c r="C181" s="6">
        <v>173</v>
      </c>
      <c r="D181" s="29">
        <f t="shared" si="52"/>
        <v>28142</v>
      </c>
      <c r="E181" s="29">
        <f t="shared" si="57"/>
        <v>4868566</v>
      </c>
      <c r="F181" s="29">
        <f t="shared" si="53"/>
        <v>-196934</v>
      </c>
      <c r="G181" s="34">
        <f>+Inputs!$D$3</f>
        <v>0.37951000000000001</v>
      </c>
      <c r="I181" s="27">
        <f t="shared" si="58"/>
        <v>5065500</v>
      </c>
      <c r="K181" s="27">
        <f t="shared" si="54"/>
        <v>28142</v>
      </c>
      <c r="L181" s="27">
        <f t="shared" si="59"/>
        <v>4868566</v>
      </c>
      <c r="M181" s="27">
        <f t="shared" si="55"/>
        <v>10680.17042</v>
      </c>
      <c r="N181" s="27">
        <f t="shared" si="56"/>
        <v>10680.17042</v>
      </c>
      <c r="O181" s="27">
        <f t="shared" si="60"/>
        <v>-74695.647099997179</v>
      </c>
      <c r="P181" s="27">
        <f t="shared" si="61"/>
        <v>74695.647099997179</v>
      </c>
    </row>
    <row r="182" spans="1:20">
      <c r="A182" s="30">
        <v>42156</v>
      </c>
      <c r="C182" s="6">
        <v>174</v>
      </c>
      <c r="D182" s="29">
        <f t="shared" si="52"/>
        <v>28142</v>
      </c>
      <c r="E182" s="29">
        <f t="shared" si="57"/>
        <v>4896708</v>
      </c>
      <c r="F182" s="29">
        <f t="shared" si="53"/>
        <v>-168792</v>
      </c>
      <c r="G182" s="34">
        <f>+Inputs!$D$3</f>
        <v>0.37951000000000001</v>
      </c>
      <c r="I182" s="27">
        <f t="shared" si="58"/>
        <v>5065500</v>
      </c>
      <c r="K182" s="27">
        <f t="shared" si="54"/>
        <v>28142</v>
      </c>
      <c r="L182" s="27">
        <f t="shared" si="59"/>
        <v>4896708</v>
      </c>
      <c r="M182" s="27">
        <f t="shared" si="55"/>
        <v>10680.17042</v>
      </c>
      <c r="N182" s="27">
        <f t="shared" si="56"/>
        <v>10680.17042</v>
      </c>
      <c r="O182" s="27">
        <f t="shared" si="60"/>
        <v>-64015.476679997177</v>
      </c>
      <c r="P182" s="27">
        <f t="shared" si="61"/>
        <v>64015.476679997177</v>
      </c>
    </row>
    <row r="183" spans="1:20">
      <c r="A183" s="31">
        <v>42186</v>
      </c>
      <c r="C183" s="6">
        <v>175</v>
      </c>
      <c r="D183" s="29">
        <f t="shared" si="52"/>
        <v>28142</v>
      </c>
      <c r="E183" s="29">
        <f t="shared" si="57"/>
        <v>4924850</v>
      </c>
      <c r="F183" s="29">
        <f t="shared" si="53"/>
        <v>-140650</v>
      </c>
      <c r="G183" s="34">
        <f>+Inputs!$D$3</f>
        <v>0.37951000000000001</v>
      </c>
      <c r="I183" s="27">
        <f t="shared" si="58"/>
        <v>5065500</v>
      </c>
      <c r="K183" s="27">
        <f t="shared" si="54"/>
        <v>28142</v>
      </c>
      <c r="L183" s="27">
        <f t="shared" si="59"/>
        <v>4924850</v>
      </c>
      <c r="M183" s="27">
        <f t="shared" si="55"/>
        <v>10680.17042</v>
      </c>
      <c r="N183" s="27">
        <f t="shared" si="56"/>
        <v>10680.17042</v>
      </c>
      <c r="O183" s="27">
        <f t="shared" si="60"/>
        <v>-53335.306259997174</v>
      </c>
      <c r="P183" s="27">
        <f t="shared" si="61"/>
        <v>53335.306259997174</v>
      </c>
    </row>
    <row r="184" spans="1:20">
      <c r="A184" s="30">
        <v>42217</v>
      </c>
      <c r="C184" s="6">
        <v>176</v>
      </c>
      <c r="D184" s="29">
        <f t="shared" si="52"/>
        <v>28142</v>
      </c>
      <c r="E184" s="29">
        <f t="shared" si="57"/>
        <v>4952992</v>
      </c>
      <c r="F184" s="29">
        <f t="shared" si="53"/>
        <v>-112508</v>
      </c>
      <c r="G184" s="34">
        <f>+Inputs!$D$3</f>
        <v>0.37951000000000001</v>
      </c>
      <c r="I184" s="27">
        <f t="shared" si="58"/>
        <v>5065500</v>
      </c>
      <c r="K184" s="27">
        <f t="shared" si="54"/>
        <v>28142</v>
      </c>
      <c r="L184" s="27">
        <f t="shared" si="59"/>
        <v>4952992</v>
      </c>
      <c r="M184" s="27">
        <f t="shared" si="55"/>
        <v>10680.17042</v>
      </c>
      <c r="N184" s="27">
        <f t="shared" si="56"/>
        <v>10680.17042</v>
      </c>
      <c r="O184" s="27">
        <f t="shared" si="60"/>
        <v>-42655.135839997172</v>
      </c>
      <c r="P184" s="27">
        <f t="shared" si="61"/>
        <v>42655.135839997172</v>
      </c>
    </row>
    <row r="185" spans="1:20">
      <c r="A185" s="31">
        <v>42248</v>
      </c>
      <c r="C185" s="6">
        <v>177</v>
      </c>
      <c r="D185" s="29">
        <f t="shared" si="52"/>
        <v>28142</v>
      </c>
      <c r="E185" s="29">
        <f t="shared" si="57"/>
        <v>4981134</v>
      </c>
      <c r="F185" s="29">
        <f t="shared" si="53"/>
        <v>-84366</v>
      </c>
      <c r="G185" s="34">
        <f>+Inputs!$D$3</f>
        <v>0.37951000000000001</v>
      </c>
      <c r="I185" s="27">
        <f t="shared" si="58"/>
        <v>5065500</v>
      </c>
      <c r="K185" s="27">
        <f t="shared" si="54"/>
        <v>28142</v>
      </c>
      <c r="L185" s="27">
        <f t="shared" si="59"/>
        <v>4981134</v>
      </c>
      <c r="M185" s="27">
        <f t="shared" si="55"/>
        <v>10680.17042</v>
      </c>
      <c r="N185" s="27">
        <f t="shared" si="56"/>
        <v>10680.17042</v>
      </c>
      <c r="O185" s="27">
        <f t="shared" si="60"/>
        <v>-31974.96541999717</v>
      </c>
      <c r="P185" s="27">
        <f t="shared" si="61"/>
        <v>31974.96541999717</v>
      </c>
    </row>
    <row r="186" spans="1:20">
      <c r="A186" s="30">
        <v>42278</v>
      </c>
      <c r="C186" s="6">
        <v>178</v>
      </c>
      <c r="D186" s="29">
        <f t="shared" si="52"/>
        <v>28142</v>
      </c>
      <c r="E186" s="29">
        <f t="shared" si="57"/>
        <v>5009276</v>
      </c>
      <c r="F186" s="29">
        <f t="shared" si="53"/>
        <v>-56224</v>
      </c>
      <c r="G186" s="34">
        <f>+Inputs!$D$3</f>
        <v>0.37951000000000001</v>
      </c>
      <c r="I186" s="27">
        <f t="shared" si="58"/>
        <v>5065500</v>
      </c>
      <c r="K186" s="27">
        <f t="shared" si="54"/>
        <v>28142</v>
      </c>
      <c r="L186" s="27">
        <f t="shared" si="59"/>
        <v>5009276</v>
      </c>
      <c r="M186" s="27">
        <f t="shared" si="55"/>
        <v>10680.17042</v>
      </c>
      <c r="N186" s="27">
        <f t="shared" si="56"/>
        <v>10680.17042</v>
      </c>
      <c r="O186" s="27">
        <f t="shared" si="60"/>
        <v>-21294.794999997168</v>
      </c>
      <c r="P186" s="27">
        <f t="shared" si="61"/>
        <v>21294.794999997168</v>
      </c>
    </row>
    <row r="187" spans="1:20">
      <c r="A187" s="31">
        <v>42309</v>
      </c>
      <c r="C187" s="6">
        <v>179</v>
      </c>
      <c r="D187" s="29">
        <f t="shared" si="52"/>
        <v>28142</v>
      </c>
      <c r="E187" s="29">
        <f t="shared" si="57"/>
        <v>5037418</v>
      </c>
      <c r="F187" s="29">
        <f t="shared" si="53"/>
        <v>-28082</v>
      </c>
      <c r="G187" s="34">
        <f>+Inputs!$D$3</f>
        <v>0.37951000000000001</v>
      </c>
      <c r="I187" s="27">
        <f t="shared" si="58"/>
        <v>5065500</v>
      </c>
      <c r="K187" s="27">
        <f t="shared" si="54"/>
        <v>28142</v>
      </c>
      <c r="L187" s="27">
        <f t="shared" si="59"/>
        <v>5037418</v>
      </c>
      <c r="M187" s="27">
        <f t="shared" si="55"/>
        <v>10680.17042</v>
      </c>
      <c r="N187" s="27">
        <f t="shared" si="56"/>
        <v>10680.17042</v>
      </c>
      <c r="O187" s="27">
        <f t="shared" si="60"/>
        <v>-10614.624579997168</v>
      </c>
      <c r="P187" s="27">
        <f t="shared" si="61"/>
        <v>10614.624579997168</v>
      </c>
    </row>
    <row r="188" spans="1:20">
      <c r="A188" s="30">
        <v>42339</v>
      </c>
      <c r="C188" s="6">
        <v>180</v>
      </c>
      <c r="D188" s="29">
        <f>-F187</f>
        <v>28082</v>
      </c>
      <c r="E188" s="29">
        <f t="shared" si="57"/>
        <v>5065500</v>
      </c>
      <c r="F188" s="29">
        <f t="shared" si="53"/>
        <v>0</v>
      </c>
      <c r="G188" s="34">
        <f>+Inputs!$D$3</f>
        <v>0.37951000000000001</v>
      </c>
      <c r="I188" s="27">
        <f t="shared" si="58"/>
        <v>5065500</v>
      </c>
      <c r="K188" s="27">
        <f t="shared" si="54"/>
        <v>28082</v>
      </c>
      <c r="L188" s="27">
        <f t="shared" si="59"/>
        <v>5065500</v>
      </c>
      <c r="M188" s="27">
        <f t="shared" si="55"/>
        <v>10657.399820000001</v>
      </c>
      <c r="N188" s="27">
        <f t="shared" si="56"/>
        <v>10657.399820000001</v>
      </c>
      <c r="O188" s="27">
        <f t="shared" si="60"/>
        <v>42.775240002833016</v>
      </c>
      <c r="P188" s="27">
        <f t="shared" si="61"/>
        <v>-42.775240002833016</v>
      </c>
    </row>
    <row r="189" spans="1:20">
      <c r="A189" s="30"/>
      <c r="G189" s="28"/>
    </row>
    <row r="190" spans="1:20">
      <c r="A190" s="8" t="s">
        <v>43</v>
      </c>
      <c r="B190" s="33">
        <f>SUM(B9:B189)</f>
        <v>-5065500</v>
      </c>
      <c r="D190" s="33">
        <f>SUM(D9:D189)</f>
        <v>5065500</v>
      </c>
      <c r="G190" s="28"/>
      <c r="H190" s="33">
        <f>SUM(H9:H189)</f>
        <v>5065500</v>
      </c>
      <c r="I190" s="33"/>
      <c r="J190" s="33">
        <f>SUM(J9:J189)</f>
        <v>1922357.25</v>
      </c>
      <c r="K190" s="33">
        <f>SUM(K9:K189)</f>
        <v>5065500</v>
      </c>
      <c r="L190" s="33"/>
      <c r="M190" s="33">
        <f>SUM(M9:M189)</f>
        <v>1922400.0252400064</v>
      </c>
      <c r="N190" s="33">
        <f>SUM(N9:N189)</f>
        <v>42.775240002833016</v>
      </c>
      <c r="O190" s="33">
        <f>SUM(O9:O189)</f>
        <v>-172045663.6088396</v>
      </c>
      <c r="P190" s="33">
        <f>SUM(P9:P189)</f>
        <v>172045663.6088396</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sheetPr transitionEvaluation="1" codeName="Sheet54">
    <pageSetUpPr autoPageBreaks="0" fitToPage="1"/>
  </sheetPr>
  <dimension ref="A1:AE193"/>
  <sheetViews>
    <sheetView defaultGridColor="0" topLeftCell="W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108</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36951</v>
      </c>
      <c r="B9" s="32">
        <v>-2400</v>
      </c>
      <c r="C9" s="6">
        <v>1</v>
      </c>
      <c r="D9" s="29">
        <f t="shared" ref="D9:D40" si="0">ROUND(-(+$B$9/180)*1,0)</f>
        <v>13</v>
      </c>
      <c r="E9" s="29">
        <f>+D9</f>
        <v>13</v>
      </c>
      <c r="F9" s="29">
        <f t="shared" ref="F9:F40" si="1">$B$9+E9</f>
        <v>-2387</v>
      </c>
      <c r="G9" s="34">
        <f>+Inputs!$D$2</f>
        <v>0.3795</v>
      </c>
      <c r="H9" s="27">
        <f>-B9</f>
        <v>2400</v>
      </c>
      <c r="I9" s="27">
        <f>+H9</f>
        <v>2400</v>
      </c>
      <c r="J9" s="27">
        <f>H9*G9</f>
        <v>910.8</v>
      </c>
      <c r="K9" s="27">
        <f t="shared" ref="K9:K40" si="2">D9</f>
        <v>13</v>
      </c>
      <c r="L9" s="27">
        <f>+K9</f>
        <v>13</v>
      </c>
      <c r="M9" s="27">
        <f t="shared" ref="M9:M40" si="3">K9*G9</f>
        <v>4.9335000000000004</v>
      </c>
      <c r="N9" s="27">
        <f t="shared" ref="N9:N40" si="4">M9-J9</f>
        <v>-905.86649999999997</v>
      </c>
      <c r="O9" s="27">
        <f>+N9</f>
        <v>-905.86649999999997</v>
      </c>
      <c r="P9" s="27">
        <f>-SUM(N9)</f>
        <v>905.86649999999997</v>
      </c>
      <c r="Q9" s="38">
        <f>VLOOKUP(Q8,A36:P215,5)</f>
        <v>1378</v>
      </c>
      <c r="R9" s="38">
        <f>VLOOKUP(R8,A36:P215,5)</f>
        <v>1534</v>
      </c>
      <c r="S9" s="38">
        <f>+R9-Q9</f>
        <v>156</v>
      </c>
      <c r="T9" s="35" t="s">
        <v>64</v>
      </c>
      <c r="U9" s="161">
        <f>-IF(TYPE(VLOOKUP(U8,$A$9:$P$188,6,FALSE))=16,0,VLOOKUP(U8,$A$9:$P$188,6,FALSE))</f>
        <v>1165</v>
      </c>
      <c r="V9" s="161">
        <f>-IF(TYPE(VLOOKUP(V8,$A$9:$P$188,6,FALSE))=16,0,VLOOKUP(V8,$A$9:$P$188,6,FALSE))</f>
        <v>1152</v>
      </c>
      <c r="W9" s="161">
        <f t="shared" ref="W9:AE9" si="5">-IF(TYPE(VLOOKUP(W8,$A$9:$P$188,6,FALSE))=16,0,VLOOKUP(W8,$A$9:$P$188,6,FALSE))</f>
        <v>1139</v>
      </c>
      <c r="X9" s="161">
        <f t="shared" si="5"/>
        <v>1126</v>
      </c>
      <c r="Y9" s="161">
        <f t="shared" si="5"/>
        <v>1113</v>
      </c>
      <c r="Z9" s="161">
        <f t="shared" si="5"/>
        <v>1100</v>
      </c>
      <c r="AA9" s="161">
        <f t="shared" si="5"/>
        <v>1087</v>
      </c>
      <c r="AB9" s="161">
        <f t="shared" si="5"/>
        <v>1074</v>
      </c>
      <c r="AC9" s="161">
        <f t="shared" si="5"/>
        <v>1061</v>
      </c>
      <c r="AD9" s="161">
        <f t="shared" si="5"/>
        <v>1048</v>
      </c>
      <c r="AE9" s="161">
        <f t="shared" si="5"/>
        <v>1035</v>
      </c>
    </row>
    <row r="10" spans="1:31">
      <c r="A10" s="30">
        <v>36982</v>
      </c>
      <c r="B10" s="9"/>
      <c r="C10" s="6">
        <v>2</v>
      </c>
      <c r="D10" s="29">
        <f t="shared" si="0"/>
        <v>13</v>
      </c>
      <c r="E10" s="29">
        <f t="shared" ref="E10:E41" si="6">+E9+D10</f>
        <v>26</v>
      </c>
      <c r="F10" s="29">
        <f t="shared" si="1"/>
        <v>-2374</v>
      </c>
      <c r="G10" s="34">
        <f>+Inputs!$D$2</f>
        <v>0.3795</v>
      </c>
      <c r="H10" s="2"/>
      <c r="I10" s="27">
        <f t="shared" ref="I10:I41" si="7">+I9+H10</f>
        <v>2400</v>
      </c>
      <c r="J10" s="27"/>
      <c r="K10" s="27">
        <f t="shared" si="2"/>
        <v>13</v>
      </c>
      <c r="L10" s="27">
        <f t="shared" ref="L10:L41" si="8">+L9+K10</f>
        <v>26</v>
      </c>
      <c r="M10" s="27">
        <f t="shared" si="3"/>
        <v>4.9335000000000004</v>
      </c>
      <c r="N10" s="27">
        <f t="shared" si="4"/>
        <v>4.9335000000000004</v>
      </c>
      <c r="O10" s="27">
        <f t="shared" ref="O10:O41" si="9">+O9+N10</f>
        <v>-900.93299999999999</v>
      </c>
      <c r="P10" s="27">
        <f t="shared" ref="P10:P41" si="10">P9-N10</f>
        <v>900.93299999999999</v>
      </c>
      <c r="Q10" s="38">
        <f>VLOOKUP(Q8,A36:P215,15)</f>
        <v>-387.83860000000095</v>
      </c>
      <c r="R10" s="38">
        <f>VLOOKUP(R8,A36:P215,15)</f>
        <v>-328.63504000000103</v>
      </c>
      <c r="S10" s="38">
        <f>+R10-Q10</f>
        <v>59.203559999999925</v>
      </c>
      <c r="T10" s="36" t="s">
        <v>69</v>
      </c>
    </row>
    <row r="11" spans="1:31">
      <c r="A11" s="31">
        <v>37012</v>
      </c>
      <c r="B11" s="5"/>
      <c r="C11" s="6">
        <v>3</v>
      </c>
      <c r="D11" s="29">
        <f t="shared" si="0"/>
        <v>13</v>
      </c>
      <c r="E11" s="29">
        <f t="shared" si="6"/>
        <v>39</v>
      </c>
      <c r="F11" s="29">
        <f t="shared" si="1"/>
        <v>-2361</v>
      </c>
      <c r="G11" s="34">
        <f>+Inputs!$D$2</f>
        <v>0.3795</v>
      </c>
      <c r="H11" s="2"/>
      <c r="I11" s="27">
        <f t="shared" si="7"/>
        <v>2400</v>
      </c>
      <c r="J11" s="27"/>
      <c r="K11" s="27">
        <f t="shared" si="2"/>
        <v>13</v>
      </c>
      <c r="L11" s="27">
        <f t="shared" si="8"/>
        <v>39</v>
      </c>
      <c r="M11" s="27">
        <f t="shared" si="3"/>
        <v>4.9335000000000004</v>
      </c>
      <c r="N11" s="27">
        <f t="shared" si="4"/>
        <v>4.9335000000000004</v>
      </c>
      <c r="O11" s="27">
        <f t="shared" si="9"/>
        <v>-895.99950000000001</v>
      </c>
      <c r="P11" s="27">
        <f t="shared" si="10"/>
        <v>895.99950000000001</v>
      </c>
      <c r="Q11" s="38">
        <f>+VLOOKUP(Q8,A36:P215,16)</f>
        <v>387.83860000000095</v>
      </c>
      <c r="R11" s="38">
        <f>+VLOOKUP(R8,A36:P215,16)</f>
        <v>328.63504000000103</v>
      </c>
      <c r="S11" s="38">
        <f>(+Q11+R11)/2</f>
        <v>358.23682000000099</v>
      </c>
      <c r="T11" s="36" t="s">
        <v>113</v>
      </c>
      <c r="U11" s="161">
        <f>IF(TYPE(VLOOKUP(U8,$A$9:$P$188,16,FALSE))=16,0,VLOOKUP(U8,$A$9:$P$188,16,FALSE))</f>
        <v>442.10853000000088</v>
      </c>
      <c r="V11" s="161">
        <f t="shared" ref="V11:AE11" si="11">IF(TYPE(VLOOKUP(V8,$A$9:$P$188,16,FALSE))=16,0,VLOOKUP(V8,$A$9:$P$188,16,FALSE))</f>
        <v>437.17490000000089</v>
      </c>
      <c r="W11" s="161">
        <f t="shared" si="11"/>
        <v>432.2412700000009</v>
      </c>
      <c r="X11" s="161">
        <f t="shared" si="11"/>
        <v>427.3076400000009</v>
      </c>
      <c r="Y11" s="161">
        <f t="shared" si="11"/>
        <v>422.37401000000091</v>
      </c>
      <c r="Z11" s="161">
        <f t="shared" si="11"/>
        <v>417.44038000000091</v>
      </c>
      <c r="AA11" s="161">
        <f t="shared" si="11"/>
        <v>412.50675000000092</v>
      </c>
      <c r="AB11" s="161">
        <f t="shared" si="11"/>
        <v>407.57312000000093</v>
      </c>
      <c r="AC11" s="161">
        <f t="shared" si="11"/>
        <v>402.63949000000093</v>
      </c>
      <c r="AD11" s="161">
        <f t="shared" si="11"/>
        <v>397.70586000000094</v>
      </c>
      <c r="AE11" s="161">
        <f t="shared" si="11"/>
        <v>392.77223000000095</v>
      </c>
    </row>
    <row r="12" spans="1:31">
      <c r="A12" s="30">
        <v>37043</v>
      </c>
      <c r="B12" s="3"/>
      <c r="C12" s="6">
        <v>4</v>
      </c>
      <c r="D12" s="29">
        <f t="shared" si="0"/>
        <v>13</v>
      </c>
      <c r="E12" s="29">
        <f t="shared" si="6"/>
        <v>52</v>
      </c>
      <c r="F12" s="29">
        <f t="shared" si="1"/>
        <v>-2348</v>
      </c>
      <c r="G12" s="34">
        <f>+Inputs!$D$2</f>
        <v>0.3795</v>
      </c>
      <c r="H12" s="2"/>
      <c r="I12" s="27">
        <f t="shared" si="7"/>
        <v>2400</v>
      </c>
      <c r="J12" s="27"/>
      <c r="K12" s="27">
        <f t="shared" si="2"/>
        <v>13</v>
      </c>
      <c r="L12" s="27">
        <f t="shared" si="8"/>
        <v>52</v>
      </c>
      <c r="M12" s="27">
        <f t="shared" si="3"/>
        <v>4.9335000000000004</v>
      </c>
      <c r="N12" s="27">
        <f t="shared" si="4"/>
        <v>4.9335000000000004</v>
      </c>
      <c r="O12" s="27">
        <f t="shared" si="9"/>
        <v>-891.06600000000003</v>
      </c>
      <c r="P12" s="27">
        <f t="shared" si="10"/>
        <v>891.06600000000003</v>
      </c>
      <c r="Q12" s="39"/>
      <c r="R12" s="40"/>
      <c r="S12" s="40"/>
      <c r="T12" s="36"/>
    </row>
    <row r="13" spans="1:31">
      <c r="A13" s="31">
        <v>37073</v>
      </c>
      <c r="B13" s="3"/>
      <c r="C13" s="6">
        <v>5</v>
      </c>
      <c r="D13" s="29">
        <f t="shared" si="0"/>
        <v>13</v>
      </c>
      <c r="E13" s="29">
        <f t="shared" si="6"/>
        <v>65</v>
      </c>
      <c r="F13" s="29">
        <f t="shared" si="1"/>
        <v>-2335</v>
      </c>
      <c r="G13" s="34">
        <f>+Inputs!$D$2</f>
        <v>0.3795</v>
      </c>
      <c r="H13" s="2"/>
      <c r="I13" s="27">
        <f t="shared" si="7"/>
        <v>2400</v>
      </c>
      <c r="J13" s="27"/>
      <c r="K13" s="27">
        <f t="shared" si="2"/>
        <v>13</v>
      </c>
      <c r="L13" s="27">
        <f t="shared" si="8"/>
        <v>65</v>
      </c>
      <c r="M13" s="27">
        <f t="shared" si="3"/>
        <v>4.9335000000000004</v>
      </c>
      <c r="N13" s="27">
        <f t="shared" si="4"/>
        <v>4.9335000000000004</v>
      </c>
      <c r="O13" s="27">
        <f t="shared" si="9"/>
        <v>-886.13250000000005</v>
      </c>
      <c r="P13" s="27">
        <f t="shared" si="10"/>
        <v>886.13250000000005</v>
      </c>
      <c r="Q13" s="38">
        <f>VLOOKUP(Q8,A36:P215,9)</f>
        <v>2400</v>
      </c>
      <c r="R13" s="38">
        <f>VLOOKUP(R8,A36:P215,9)</f>
        <v>2400</v>
      </c>
      <c r="S13" s="38">
        <f>+R13-Q13</f>
        <v>0</v>
      </c>
      <c r="T13" s="36" t="s">
        <v>70</v>
      </c>
    </row>
    <row r="14" spans="1:31">
      <c r="A14" s="30">
        <v>37104</v>
      </c>
      <c r="B14" s="3"/>
      <c r="C14" s="6">
        <v>6</v>
      </c>
      <c r="D14" s="29">
        <f t="shared" si="0"/>
        <v>13</v>
      </c>
      <c r="E14" s="29">
        <f t="shared" si="6"/>
        <v>78</v>
      </c>
      <c r="F14" s="29">
        <f t="shared" si="1"/>
        <v>-2322</v>
      </c>
      <c r="G14" s="34">
        <f>+Inputs!$D$2</f>
        <v>0.3795</v>
      </c>
      <c r="H14" s="2"/>
      <c r="I14" s="27">
        <f t="shared" si="7"/>
        <v>2400</v>
      </c>
      <c r="J14" s="27"/>
      <c r="K14" s="27">
        <f t="shared" si="2"/>
        <v>13</v>
      </c>
      <c r="L14" s="27">
        <f t="shared" si="8"/>
        <v>78</v>
      </c>
      <c r="M14" s="27">
        <f t="shared" si="3"/>
        <v>4.9335000000000004</v>
      </c>
      <c r="N14" s="27">
        <f t="shared" si="4"/>
        <v>4.9335000000000004</v>
      </c>
      <c r="O14" s="27">
        <f t="shared" si="9"/>
        <v>-881.19900000000007</v>
      </c>
      <c r="P14" s="27">
        <f t="shared" si="10"/>
        <v>881.19900000000007</v>
      </c>
      <c r="Q14" s="38">
        <f>VLOOKUP(Q8,A36:P215,12)</f>
        <v>1378</v>
      </c>
      <c r="R14" s="38">
        <f>VLOOKUP(R8,A36:P215,12)</f>
        <v>1534</v>
      </c>
      <c r="S14" s="38">
        <f>+R14-Q14</f>
        <v>156</v>
      </c>
      <c r="T14" s="37" t="s">
        <v>93</v>
      </c>
    </row>
    <row r="15" spans="1:31">
      <c r="A15" s="31">
        <v>37135</v>
      </c>
      <c r="B15" s="3"/>
      <c r="C15" s="6">
        <v>7</v>
      </c>
      <c r="D15" s="29">
        <f t="shared" si="0"/>
        <v>13</v>
      </c>
      <c r="E15" s="29">
        <f t="shared" si="6"/>
        <v>91</v>
      </c>
      <c r="F15" s="29">
        <f t="shared" si="1"/>
        <v>-2309</v>
      </c>
      <c r="G15" s="34">
        <f>+Inputs!$D$2</f>
        <v>0.3795</v>
      </c>
      <c r="H15" s="2"/>
      <c r="I15" s="27">
        <f t="shared" si="7"/>
        <v>2400</v>
      </c>
      <c r="J15" s="27"/>
      <c r="K15" s="27">
        <f t="shared" si="2"/>
        <v>13</v>
      </c>
      <c r="L15" s="27">
        <f t="shared" si="8"/>
        <v>91</v>
      </c>
      <c r="M15" s="27">
        <f t="shared" si="3"/>
        <v>4.9335000000000004</v>
      </c>
      <c r="N15" s="27">
        <f t="shared" si="4"/>
        <v>4.9335000000000004</v>
      </c>
      <c r="O15" s="27">
        <f t="shared" si="9"/>
        <v>-876.26550000000009</v>
      </c>
      <c r="P15" s="27">
        <f t="shared" si="10"/>
        <v>876.26550000000009</v>
      </c>
    </row>
    <row r="16" spans="1:31">
      <c r="A16" s="30">
        <v>37165</v>
      </c>
      <c r="B16" s="3"/>
      <c r="C16" s="6">
        <v>8</v>
      </c>
      <c r="D16" s="29">
        <f t="shared" si="0"/>
        <v>13</v>
      </c>
      <c r="E16" s="29">
        <f t="shared" si="6"/>
        <v>104</v>
      </c>
      <c r="F16" s="29">
        <f t="shared" si="1"/>
        <v>-2296</v>
      </c>
      <c r="G16" s="34">
        <f>+Inputs!$D$2</f>
        <v>0.3795</v>
      </c>
      <c r="H16" s="2"/>
      <c r="I16" s="27">
        <f t="shared" si="7"/>
        <v>2400</v>
      </c>
      <c r="J16" s="27"/>
      <c r="K16" s="27">
        <f t="shared" si="2"/>
        <v>13</v>
      </c>
      <c r="L16" s="27">
        <f t="shared" si="8"/>
        <v>104</v>
      </c>
      <c r="M16" s="27">
        <f t="shared" si="3"/>
        <v>4.9335000000000004</v>
      </c>
      <c r="N16" s="27">
        <f t="shared" si="4"/>
        <v>4.9335000000000004</v>
      </c>
      <c r="O16" s="27">
        <f t="shared" si="9"/>
        <v>-871.33200000000011</v>
      </c>
      <c r="P16" s="27">
        <f t="shared" si="10"/>
        <v>871.33200000000011</v>
      </c>
      <c r="Q16" s="4"/>
      <c r="R16" s="4"/>
      <c r="S16" s="4"/>
    </row>
    <row r="17" spans="1:19">
      <c r="A17" s="31">
        <v>37196</v>
      </c>
      <c r="B17" s="3"/>
      <c r="C17" s="6">
        <v>9</v>
      </c>
      <c r="D17" s="29">
        <f t="shared" si="0"/>
        <v>13</v>
      </c>
      <c r="E17" s="29">
        <f t="shared" si="6"/>
        <v>117</v>
      </c>
      <c r="F17" s="29">
        <f t="shared" si="1"/>
        <v>-2283</v>
      </c>
      <c r="G17" s="34">
        <f>+Inputs!$D$2</f>
        <v>0.3795</v>
      </c>
      <c r="H17" s="2"/>
      <c r="I17" s="27">
        <f t="shared" si="7"/>
        <v>2400</v>
      </c>
      <c r="J17" s="27"/>
      <c r="K17" s="27">
        <f t="shared" si="2"/>
        <v>13</v>
      </c>
      <c r="L17" s="27">
        <f t="shared" si="8"/>
        <v>117</v>
      </c>
      <c r="M17" s="27">
        <f t="shared" si="3"/>
        <v>4.9335000000000004</v>
      </c>
      <c r="N17" s="27">
        <f t="shared" si="4"/>
        <v>4.9335000000000004</v>
      </c>
      <c r="O17" s="27">
        <f t="shared" si="9"/>
        <v>-866.39850000000013</v>
      </c>
      <c r="P17" s="27">
        <f t="shared" si="10"/>
        <v>866.39850000000013</v>
      </c>
      <c r="Q17" s="4"/>
      <c r="R17" s="4"/>
      <c r="S17" s="4"/>
    </row>
    <row r="18" spans="1:19">
      <c r="A18" s="30">
        <v>37226</v>
      </c>
      <c r="B18" s="3"/>
      <c r="C18" s="6">
        <v>10</v>
      </c>
      <c r="D18" s="29">
        <f t="shared" si="0"/>
        <v>13</v>
      </c>
      <c r="E18" s="29">
        <f t="shared" si="6"/>
        <v>130</v>
      </c>
      <c r="F18" s="29">
        <f t="shared" si="1"/>
        <v>-2270</v>
      </c>
      <c r="G18" s="34">
        <f>+Inputs!$D$2</f>
        <v>0.3795</v>
      </c>
      <c r="H18" s="2"/>
      <c r="I18" s="27">
        <f t="shared" si="7"/>
        <v>2400</v>
      </c>
      <c r="J18" s="27"/>
      <c r="K18" s="27">
        <f t="shared" si="2"/>
        <v>13</v>
      </c>
      <c r="L18" s="27">
        <f t="shared" si="8"/>
        <v>130</v>
      </c>
      <c r="M18" s="27">
        <f t="shared" si="3"/>
        <v>4.9335000000000004</v>
      </c>
      <c r="N18" s="27">
        <f t="shared" si="4"/>
        <v>4.9335000000000004</v>
      </c>
      <c r="O18" s="27">
        <f t="shared" si="9"/>
        <v>-861.46500000000015</v>
      </c>
      <c r="P18" s="27">
        <f t="shared" si="10"/>
        <v>861.46500000000015</v>
      </c>
      <c r="Q18" s="4"/>
      <c r="R18" s="4"/>
      <c r="S18" s="4"/>
    </row>
    <row r="19" spans="1:19">
      <c r="A19" s="31">
        <v>37257</v>
      </c>
      <c r="B19" s="3"/>
      <c r="C19" s="6">
        <v>11</v>
      </c>
      <c r="D19" s="29">
        <f t="shared" si="0"/>
        <v>13</v>
      </c>
      <c r="E19" s="29">
        <f t="shared" si="6"/>
        <v>143</v>
      </c>
      <c r="F19" s="29">
        <f t="shared" si="1"/>
        <v>-2257</v>
      </c>
      <c r="G19" s="34">
        <f>+Inputs!$D$2</f>
        <v>0.3795</v>
      </c>
      <c r="H19" s="2"/>
      <c r="I19" s="27">
        <f t="shared" si="7"/>
        <v>2400</v>
      </c>
      <c r="J19" s="27"/>
      <c r="K19" s="27">
        <f t="shared" si="2"/>
        <v>13</v>
      </c>
      <c r="L19" s="27">
        <f t="shared" si="8"/>
        <v>143</v>
      </c>
      <c r="M19" s="27">
        <f t="shared" si="3"/>
        <v>4.9335000000000004</v>
      </c>
      <c r="N19" s="27">
        <f t="shared" si="4"/>
        <v>4.9335000000000004</v>
      </c>
      <c r="O19" s="27">
        <f t="shared" si="9"/>
        <v>-856.53150000000016</v>
      </c>
      <c r="P19" s="27">
        <f t="shared" si="10"/>
        <v>856.53150000000016</v>
      </c>
      <c r="Q19" s="4"/>
      <c r="R19" s="4"/>
      <c r="S19" s="4"/>
    </row>
    <row r="20" spans="1:19">
      <c r="A20" s="30">
        <v>37288</v>
      </c>
      <c r="B20" s="3"/>
      <c r="C20" s="6">
        <v>12</v>
      </c>
      <c r="D20" s="29">
        <f t="shared" si="0"/>
        <v>13</v>
      </c>
      <c r="E20" s="29">
        <f t="shared" si="6"/>
        <v>156</v>
      </c>
      <c r="F20" s="29">
        <f t="shared" si="1"/>
        <v>-2244</v>
      </c>
      <c r="G20" s="34">
        <f>+Inputs!$D$2</f>
        <v>0.3795</v>
      </c>
      <c r="H20" s="2"/>
      <c r="I20" s="27">
        <f t="shared" si="7"/>
        <v>2400</v>
      </c>
      <c r="J20" s="27"/>
      <c r="K20" s="27">
        <f t="shared" si="2"/>
        <v>13</v>
      </c>
      <c r="L20" s="27">
        <f t="shared" si="8"/>
        <v>156</v>
      </c>
      <c r="M20" s="27">
        <f t="shared" si="3"/>
        <v>4.9335000000000004</v>
      </c>
      <c r="N20" s="27">
        <f t="shared" si="4"/>
        <v>4.9335000000000004</v>
      </c>
      <c r="O20" s="27">
        <f t="shared" si="9"/>
        <v>-851.59800000000018</v>
      </c>
      <c r="P20" s="27">
        <f t="shared" si="10"/>
        <v>851.59800000000018</v>
      </c>
      <c r="Q20" s="4"/>
      <c r="R20" s="4"/>
      <c r="S20" s="4"/>
    </row>
    <row r="21" spans="1:19">
      <c r="A21" s="31">
        <v>37316</v>
      </c>
      <c r="B21" s="3"/>
      <c r="C21" s="6">
        <v>13</v>
      </c>
      <c r="D21" s="29">
        <f t="shared" si="0"/>
        <v>13</v>
      </c>
      <c r="E21" s="29">
        <f t="shared" si="6"/>
        <v>169</v>
      </c>
      <c r="F21" s="29">
        <f t="shared" si="1"/>
        <v>-2231</v>
      </c>
      <c r="G21" s="34">
        <f>+Inputs!$D$2</f>
        <v>0.3795</v>
      </c>
      <c r="H21" s="2"/>
      <c r="I21" s="27">
        <f t="shared" si="7"/>
        <v>2400</v>
      </c>
      <c r="J21" s="27"/>
      <c r="K21" s="27">
        <f t="shared" si="2"/>
        <v>13</v>
      </c>
      <c r="L21" s="27">
        <f t="shared" si="8"/>
        <v>169</v>
      </c>
      <c r="M21" s="27">
        <f t="shared" si="3"/>
        <v>4.9335000000000004</v>
      </c>
      <c r="N21" s="27">
        <f t="shared" si="4"/>
        <v>4.9335000000000004</v>
      </c>
      <c r="O21" s="27">
        <f t="shared" si="9"/>
        <v>-846.6645000000002</v>
      </c>
      <c r="P21" s="27">
        <f t="shared" si="10"/>
        <v>846.6645000000002</v>
      </c>
      <c r="Q21" s="4"/>
      <c r="R21" s="4"/>
      <c r="S21" s="4"/>
    </row>
    <row r="22" spans="1:19">
      <c r="A22" s="30">
        <v>37347</v>
      </c>
      <c r="B22" s="3"/>
      <c r="C22" s="6">
        <v>14</v>
      </c>
      <c r="D22" s="29">
        <f t="shared" si="0"/>
        <v>13</v>
      </c>
      <c r="E22" s="29">
        <f t="shared" si="6"/>
        <v>182</v>
      </c>
      <c r="F22" s="29">
        <f t="shared" si="1"/>
        <v>-2218</v>
      </c>
      <c r="G22" s="34">
        <f>+Inputs!$D$2</f>
        <v>0.3795</v>
      </c>
      <c r="H22" s="2"/>
      <c r="I22" s="27">
        <f t="shared" si="7"/>
        <v>2400</v>
      </c>
      <c r="J22" s="27"/>
      <c r="K22" s="27">
        <f t="shared" si="2"/>
        <v>13</v>
      </c>
      <c r="L22" s="27">
        <f t="shared" si="8"/>
        <v>182</v>
      </c>
      <c r="M22" s="27">
        <f t="shared" si="3"/>
        <v>4.9335000000000004</v>
      </c>
      <c r="N22" s="27">
        <f t="shared" si="4"/>
        <v>4.9335000000000004</v>
      </c>
      <c r="O22" s="27">
        <f t="shared" si="9"/>
        <v>-841.73100000000022</v>
      </c>
      <c r="P22" s="27">
        <f t="shared" si="10"/>
        <v>841.73100000000022</v>
      </c>
      <c r="Q22" s="4"/>
      <c r="R22" s="4"/>
      <c r="S22" s="4"/>
    </row>
    <row r="23" spans="1:19">
      <c r="A23" s="31">
        <v>37377</v>
      </c>
      <c r="B23" s="3"/>
      <c r="C23" s="6">
        <v>15</v>
      </c>
      <c r="D23" s="29">
        <f t="shared" si="0"/>
        <v>13</v>
      </c>
      <c r="E23" s="29">
        <f t="shared" si="6"/>
        <v>195</v>
      </c>
      <c r="F23" s="29">
        <f t="shared" si="1"/>
        <v>-2205</v>
      </c>
      <c r="G23" s="34">
        <f>+Inputs!$D$2</f>
        <v>0.3795</v>
      </c>
      <c r="H23" s="2"/>
      <c r="I23" s="27">
        <f t="shared" si="7"/>
        <v>2400</v>
      </c>
      <c r="J23" s="27"/>
      <c r="K23" s="27">
        <f t="shared" si="2"/>
        <v>13</v>
      </c>
      <c r="L23" s="27">
        <f t="shared" si="8"/>
        <v>195</v>
      </c>
      <c r="M23" s="27">
        <f t="shared" si="3"/>
        <v>4.9335000000000004</v>
      </c>
      <c r="N23" s="27">
        <f t="shared" si="4"/>
        <v>4.9335000000000004</v>
      </c>
      <c r="O23" s="27">
        <f t="shared" si="9"/>
        <v>-836.79750000000024</v>
      </c>
      <c r="P23" s="27">
        <f t="shared" si="10"/>
        <v>836.79750000000024</v>
      </c>
      <c r="Q23" s="4"/>
      <c r="R23" s="4"/>
      <c r="S23" s="4"/>
    </row>
    <row r="24" spans="1:19">
      <c r="A24" s="30">
        <v>37408</v>
      </c>
      <c r="B24" s="3"/>
      <c r="C24" s="6">
        <v>16</v>
      </c>
      <c r="D24" s="29">
        <f t="shared" si="0"/>
        <v>13</v>
      </c>
      <c r="E24" s="29">
        <f t="shared" si="6"/>
        <v>208</v>
      </c>
      <c r="F24" s="29">
        <f t="shared" si="1"/>
        <v>-2192</v>
      </c>
      <c r="G24" s="34">
        <f>+Inputs!$D$2</f>
        <v>0.3795</v>
      </c>
      <c r="H24" s="2"/>
      <c r="I24" s="27">
        <f t="shared" si="7"/>
        <v>2400</v>
      </c>
      <c r="J24" s="27"/>
      <c r="K24" s="27">
        <f t="shared" si="2"/>
        <v>13</v>
      </c>
      <c r="L24" s="27">
        <f t="shared" si="8"/>
        <v>208</v>
      </c>
      <c r="M24" s="27">
        <f t="shared" si="3"/>
        <v>4.9335000000000004</v>
      </c>
      <c r="N24" s="27">
        <f t="shared" si="4"/>
        <v>4.9335000000000004</v>
      </c>
      <c r="O24" s="27">
        <f t="shared" si="9"/>
        <v>-831.86400000000026</v>
      </c>
      <c r="P24" s="27">
        <f t="shared" si="10"/>
        <v>831.86400000000026</v>
      </c>
      <c r="Q24" s="4"/>
      <c r="R24" s="4"/>
      <c r="S24" s="4"/>
    </row>
    <row r="25" spans="1:19">
      <c r="A25" s="31">
        <v>37438</v>
      </c>
      <c r="B25" s="3"/>
      <c r="C25" s="6">
        <v>17</v>
      </c>
      <c r="D25" s="29">
        <f t="shared" si="0"/>
        <v>13</v>
      </c>
      <c r="E25" s="29">
        <f t="shared" si="6"/>
        <v>221</v>
      </c>
      <c r="F25" s="29">
        <f t="shared" si="1"/>
        <v>-2179</v>
      </c>
      <c r="G25" s="34">
        <f>+Inputs!$D$2</f>
        <v>0.3795</v>
      </c>
      <c r="H25" s="2"/>
      <c r="I25" s="27">
        <f t="shared" si="7"/>
        <v>2400</v>
      </c>
      <c r="J25" s="27"/>
      <c r="K25" s="27">
        <f t="shared" si="2"/>
        <v>13</v>
      </c>
      <c r="L25" s="27">
        <f t="shared" si="8"/>
        <v>221</v>
      </c>
      <c r="M25" s="27">
        <f t="shared" si="3"/>
        <v>4.9335000000000004</v>
      </c>
      <c r="N25" s="27">
        <f t="shared" si="4"/>
        <v>4.9335000000000004</v>
      </c>
      <c r="O25" s="27">
        <f t="shared" si="9"/>
        <v>-826.93050000000028</v>
      </c>
      <c r="P25" s="27">
        <f t="shared" si="10"/>
        <v>826.93050000000028</v>
      </c>
      <c r="Q25" s="4"/>
      <c r="R25" s="4"/>
      <c r="S25" s="4"/>
    </row>
    <row r="26" spans="1:19">
      <c r="A26" s="30">
        <v>37469</v>
      </c>
      <c r="B26" s="3"/>
      <c r="C26" s="6">
        <v>18</v>
      </c>
      <c r="D26" s="29">
        <f t="shared" si="0"/>
        <v>13</v>
      </c>
      <c r="E26" s="29">
        <f t="shared" si="6"/>
        <v>234</v>
      </c>
      <c r="F26" s="29">
        <f t="shared" si="1"/>
        <v>-2166</v>
      </c>
      <c r="G26" s="34">
        <f>+Inputs!$D$2</f>
        <v>0.3795</v>
      </c>
      <c r="H26" s="2"/>
      <c r="I26" s="27">
        <f t="shared" si="7"/>
        <v>2400</v>
      </c>
      <c r="J26" s="27"/>
      <c r="K26" s="27">
        <f t="shared" si="2"/>
        <v>13</v>
      </c>
      <c r="L26" s="27">
        <f t="shared" si="8"/>
        <v>234</v>
      </c>
      <c r="M26" s="27">
        <f t="shared" si="3"/>
        <v>4.9335000000000004</v>
      </c>
      <c r="N26" s="27">
        <f t="shared" si="4"/>
        <v>4.9335000000000004</v>
      </c>
      <c r="O26" s="27">
        <f t="shared" si="9"/>
        <v>-821.9970000000003</v>
      </c>
      <c r="P26" s="27">
        <f t="shared" si="10"/>
        <v>821.9970000000003</v>
      </c>
      <c r="Q26" s="4"/>
      <c r="R26" s="4"/>
      <c r="S26" s="4"/>
    </row>
    <row r="27" spans="1:19">
      <c r="A27" s="31">
        <v>37500</v>
      </c>
      <c r="B27" s="3"/>
      <c r="C27" s="6">
        <v>19</v>
      </c>
      <c r="D27" s="29">
        <f t="shared" si="0"/>
        <v>13</v>
      </c>
      <c r="E27" s="29">
        <f t="shared" si="6"/>
        <v>247</v>
      </c>
      <c r="F27" s="29">
        <f t="shared" si="1"/>
        <v>-2153</v>
      </c>
      <c r="G27" s="34">
        <f>+Inputs!$D$2</f>
        <v>0.3795</v>
      </c>
      <c r="H27" s="2"/>
      <c r="I27" s="27">
        <f t="shared" si="7"/>
        <v>2400</v>
      </c>
      <c r="J27" s="27"/>
      <c r="K27" s="27">
        <f t="shared" si="2"/>
        <v>13</v>
      </c>
      <c r="L27" s="27">
        <f t="shared" si="8"/>
        <v>247</v>
      </c>
      <c r="M27" s="27">
        <f t="shared" si="3"/>
        <v>4.9335000000000004</v>
      </c>
      <c r="N27" s="27">
        <f t="shared" si="4"/>
        <v>4.9335000000000004</v>
      </c>
      <c r="O27" s="27">
        <f t="shared" si="9"/>
        <v>-817.06350000000032</v>
      </c>
      <c r="P27" s="27">
        <f t="shared" si="10"/>
        <v>817.06350000000032</v>
      </c>
      <c r="Q27" s="4"/>
      <c r="R27" s="4"/>
      <c r="S27" s="4"/>
    </row>
    <row r="28" spans="1:19">
      <c r="A28" s="30">
        <v>37530</v>
      </c>
      <c r="B28" s="3"/>
      <c r="C28" s="6">
        <v>20</v>
      </c>
      <c r="D28" s="29">
        <f t="shared" si="0"/>
        <v>13</v>
      </c>
      <c r="E28" s="29">
        <f t="shared" si="6"/>
        <v>260</v>
      </c>
      <c r="F28" s="29">
        <f t="shared" si="1"/>
        <v>-2140</v>
      </c>
      <c r="G28" s="34">
        <f>+Inputs!$D$2</f>
        <v>0.3795</v>
      </c>
      <c r="H28" s="2"/>
      <c r="I28" s="27">
        <f t="shared" si="7"/>
        <v>2400</v>
      </c>
      <c r="J28" s="27"/>
      <c r="K28" s="27">
        <f t="shared" si="2"/>
        <v>13</v>
      </c>
      <c r="L28" s="27">
        <f t="shared" si="8"/>
        <v>260</v>
      </c>
      <c r="M28" s="27">
        <f t="shared" si="3"/>
        <v>4.9335000000000004</v>
      </c>
      <c r="N28" s="27">
        <f t="shared" si="4"/>
        <v>4.9335000000000004</v>
      </c>
      <c r="O28" s="27">
        <f t="shared" si="9"/>
        <v>-812.13000000000034</v>
      </c>
      <c r="P28" s="27">
        <f t="shared" si="10"/>
        <v>812.13000000000034</v>
      </c>
      <c r="Q28" s="4"/>
      <c r="R28" s="4"/>
      <c r="S28" s="4"/>
    </row>
    <row r="29" spans="1:19">
      <c r="A29" s="31">
        <v>37561</v>
      </c>
      <c r="B29" s="3"/>
      <c r="C29" s="6">
        <v>21</v>
      </c>
      <c r="D29" s="29">
        <f t="shared" si="0"/>
        <v>13</v>
      </c>
      <c r="E29" s="29">
        <f t="shared" si="6"/>
        <v>273</v>
      </c>
      <c r="F29" s="29">
        <f t="shared" si="1"/>
        <v>-2127</v>
      </c>
      <c r="G29" s="34">
        <f>+Inputs!$D$2</f>
        <v>0.3795</v>
      </c>
      <c r="H29" s="2"/>
      <c r="I29" s="27">
        <f t="shared" si="7"/>
        <v>2400</v>
      </c>
      <c r="J29" s="27"/>
      <c r="K29" s="27">
        <f t="shared" si="2"/>
        <v>13</v>
      </c>
      <c r="L29" s="27">
        <f t="shared" si="8"/>
        <v>273</v>
      </c>
      <c r="M29" s="27">
        <f t="shared" si="3"/>
        <v>4.9335000000000004</v>
      </c>
      <c r="N29" s="27">
        <f t="shared" si="4"/>
        <v>4.9335000000000004</v>
      </c>
      <c r="O29" s="27">
        <f t="shared" si="9"/>
        <v>-807.19650000000036</v>
      </c>
      <c r="P29" s="27">
        <f t="shared" si="10"/>
        <v>807.19650000000036</v>
      </c>
      <c r="Q29" s="4"/>
      <c r="R29" s="4"/>
      <c r="S29" s="4"/>
    </row>
    <row r="30" spans="1:19">
      <c r="A30" s="30">
        <v>37591</v>
      </c>
      <c r="B30" s="3"/>
      <c r="C30" s="6">
        <v>22</v>
      </c>
      <c r="D30" s="29">
        <f t="shared" si="0"/>
        <v>13</v>
      </c>
      <c r="E30" s="29">
        <f t="shared" si="6"/>
        <v>286</v>
      </c>
      <c r="F30" s="29">
        <f t="shared" si="1"/>
        <v>-2114</v>
      </c>
      <c r="G30" s="34">
        <f>+Inputs!$D$2</f>
        <v>0.3795</v>
      </c>
      <c r="H30" s="2"/>
      <c r="I30" s="27">
        <f t="shared" si="7"/>
        <v>2400</v>
      </c>
      <c r="J30" s="27"/>
      <c r="K30" s="27">
        <f t="shared" si="2"/>
        <v>13</v>
      </c>
      <c r="L30" s="27">
        <f t="shared" si="8"/>
        <v>286</v>
      </c>
      <c r="M30" s="27">
        <f t="shared" si="3"/>
        <v>4.9335000000000004</v>
      </c>
      <c r="N30" s="27">
        <f t="shared" si="4"/>
        <v>4.9335000000000004</v>
      </c>
      <c r="O30" s="27">
        <f t="shared" si="9"/>
        <v>-802.26300000000037</v>
      </c>
      <c r="P30" s="27">
        <f t="shared" si="10"/>
        <v>802.26300000000037</v>
      </c>
      <c r="Q30" s="125"/>
    </row>
    <row r="31" spans="1:19">
      <c r="A31" s="31">
        <v>37622</v>
      </c>
      <c r="B31" s="3"/>
      <c r="C31" s="6">
        <v>23</v>
      </c>
      <c r="D31" s="29">
        <f t="shared" si="0"/>
        <v>13</v>
      </c>
      <c r="E31" s="29">
        <f t="shared" si="6"/>
        <v>299</v>
      </c>
      <c r="F31" s="29">
        <f t="shared" si="1"/>
        <v>-2101</v>
      </c>
      <c r="G31" s="34">
        <f>+Inputs!$D$2</f>
        <v>0.3795</v>
      </c>
      <c r="H31" s="2"/>
      <c r="I31" s="27">
        <f t="shared" si="7"/>
        <v>2400</v>
      </c>
      <c r="J31" s="27"/>
      <c r="K31" s="27">
        <f t="shared" si="2"/>
        <v>13</v>
      </c>
      <c r="L31" s="27">
        <f t="shared" si="8"/>
        <v>299</v>
      </c>
      <c r="M31" s="27">
        <f t="shared" si="3"/>
        <v>4.9335000000000004</v>
      </c>
      <c r="N31" s="27">
        <f t="shared" si="4"/>
        <v>4.9335000000000004</v>
      </c>
      <c r="O31" s="27">
        <f t="shared" si="9"/>
        <v>-797.32950000000039</v>
      </c>
      <c r="P31" s="27">
        <f t="shared" si="10"/>
        <v>797.32950000000039</v>
      </c>
      <c r="Q31" s="125"/>
    </row>
    <row r="32" spans="1:19">
      <c r="A32" s="30">
        <v>37653</v>
      </c>
      <c r="B32" s="3"/>
      <c r="C32" s="6">
        <v>24</v>
      </c>
      <c r="D32" s="29">
        <f t="shared" si="0"/>
        <v>13</v>
      </c>
      <c r="E32" s="29">
        <f t="shared" si="6"/>
        <v>312</v>
      </c>
      <c r="F32" s="29">
        <f t="shared" si="1"/>
        <v>-2088</v>
      </c>
      <c r="G32" s="34">
        <f>+Inputs!$D$2</f>
        <v>0.3795</v>
      </c>
      <c r="H32" s="2"/>
      <c r="I32" s="27">
        <f t="shared" si="7"/>
        <v>2400</v>
      </c>
      <c r="J32" s="27"/>
      <c r="K32" s="27">
        <f t="shared" si="2"/>
        <v>13</v>
      </c>
      <c r="L32" s="27">
        <f t="shared" si="8"/>
        <v>312</v>
      </c>
      <c r="M32" s="27">
        <f t="shared" si="3"/>
        <v>4.9335000000000004</v>
      </c>
      <c r="N32" s="27">
        <f t="shared" si="4"/>
        <v>4.9335000000000004</v>
      </c>
      <c r="O32" s="27">
        <f t="shared" si="9"/>
        <v>-792.39600000000041</v>
      </c>
      <c r="P32" s="27">
        <f t="shared" si="10"/>
        <v>792.39600000000041</v>
      </c>
      <c r="Q32" s="125"/>
    </row>
    <row r="33" spans="1:21">
      <c r="A33" s="31">
        <v>37681</v>
      </c>
      <c r="B33" s="3"/>
      <c r="C33" s="6">
        <v>25</v>
      </c>
      <c r="D33" s="29">
        <f t="shared" si="0"/>
        <v>13</v>
      </c>
      <c r="E33" s="29">
        <f t="shared" si="6"/>
        <v>325</v>
      </c>
      <c r="F33" s="29">
        <f t="shared" si="1"/>
        <v>-2075</v>
      </c>
      <c r="G33" s="34">
        <f>+Inputs!$D$2</f>
        <v>0.3795</v>
      </c>
      <c r="H33" s="2"/>
      <c r="I33" s="27">
        <f t="shared" si="7"/>
        <v>2400</v>
      </c>
      <c r="J33" s="27"/>
      <c r="K33" s="27">
        <f t="shared" si="2"/>
        <v>13</v>
      </c>
      <c r="L33" s="27">
        <f t="shared" si="8"/>
        <v>325</v>
      </c>
      <c r="M33" s="27">
        <f t="shared" si="3"/>
        <v>4.9335000000000004</v>
      </c>
      <c r="N33" s="27">
        <f t="shared" si="4"/>
        <v>4.9335000000000004</v>
      </c>
      <c r="O33" s="27">
        <f t="shared" si="9"/>
        <v>-787.46250000000043</v>
      </c>
      <c r="P33" s="27">
        <f t="shared" si="10"/>
        <v>787.46250000000043</v>
      </c>
      <c r="Q33" s="125"/>
    </row>
    <row r="34" spans="1:21">
      <c r="A34" s="30">
        <v>37712</v>
      </c>
      <c r="B34" s="3"/>
      <c r="C34" s="6">
        <v>26</v>
      </c>
      <c r="D34" s="29">
        <f t="shared" si="0"/>
        <v>13</v>
      </c>
      <c r="E34" s="29">
        <f t="shared" si="6"/>
        <v>338</v>
      </c>
      <c r="F34" s="29">
        <f t="shared" si="1"/>
        <v>-2062</v>
      </c>
      <c r="G34" s="34">
        <f>+Inputs!$D$2</f>
        <v>0.3795</v>
      </c>
      <c r="H34" s="2"/>
      <c r="I34" s="27">
        <f t="shared" si="7"/>
        <v>2400</v>
      </c>
      <c r="J34" s="27"/>
      <c r="K34" s="27">
        <f t="shared" si="2"/>
        <v>13</v>
      </c>
      <c r="L34" s="27">
        <f t="shared" si="8"/>
        <v>338</v>
      </c>
      <c r="M34" s="27">
        <f t="shared" si="3"/>
        <v>4.9335000000000004</v>
      </c>
      <c r="N34" s="27">
        <f t="shared" si="4"/>
        <v>4.9335000000000004</v>
      </c>
      <c r="O34" s="27">
        <f t="shared" si="9"/>
        <v>-782.52900000000045</v>
      </c>
      <c r="P34" s="27">
        <f t="shared" si="10"/>
        <v>782.52900000000045</v>
      </c>
      <c r="Q34" s="125"/>
    </row>
    <row r="35" spans="1:21">
      <c r="A35" s="31">
        <v>37742</v>
      </c>
      <c r="B35" s="3"/>
      <c r="C35" s="6">
        <v>27</v>
      </c>
      <c r="D35" s="29">
        <f t="shared" si="0"/>
        <v>13</v>
      </c>
      <c r="E35" s="29">
        <f t="shared" si="6"/>
        <v>351</v>
      </c>
      <c r="F35" s="29">
        <f t="shared" si="1"/>
        <v>-2049</v>
      </c>
      <c r="G35" s="34">
        <f>+Inputs!$D$3</f>
        <v>0.37951000000000001</v>
      </c>
      <c r="H35" s="2"/>
      <c r="I35" s="27">
        <f t="shared" si="7"/>
        <v>2400</v>
      </c>
      <c r="J35" s="27"/>
      <c r="K35" s="27">
        <f t="shared" si="2"/>
        <v>13</v>
      </c>
      <c r="L35" s="27">
        <f t="shared" si="8"/>
        <v>351</v>
      </c>
      <c r="M35" s="27">
        <f t="shared" si="3"/>
        <v>4.93363</v>
      </c>
      <c r="N35" s="27">
        <f t="shared" si="4"/>
        <v>4.93363</v>
      </c>
      <c r="O35" s="27">
        <f t="shared" si="9"/>
        <v>-777.59537000000046</v>
      </c>
      <c r="P35" s="27">
        <f t="shared" si="10"/>
        <v>777.59537000000046</v>
      </c>
    </row>
    <row r="36" spans="1:21">
      <c r="A36" s="30">
        <v>37773</v>
      </c>
      <c r="B36" s="3"/>
      <c r="C36" s="6">
        <v>28</v>
      </c>
      <c r="D36" s="29">
        <f t="shared" si="0"/>
        <v>13</v>
      </c>
      <c r="E36" s="29">
        <f t="shared" si="6"/>
        <v>364</v>
      </c>
      <c r="F36" s="29">
        <f t="shared" si="1"/>
        <v>-2036</v>
      </c>
      <c r="G36" s="34">
        <f>+Inputs!$D$3</f>
        <v>0.37951000000000001</v>
      </c>
      <c r="H36" s="2"/>
      <c r="I36" s="27">
        <f t="shared" si="7"/>
        <v>2400</v>
      </c>
      <c r="J36" s="27"/>
      <c r="K36" s="27">
        <f t="shared" si="2"/>
        <v>13</v>
      </c>
      <c r="L36" s="27">
        <f t="shared" si="8"/>
        <v>364</v>
      </c>
      <c r="M36" s="27">
        <f t="shared" si="3"/>
        <v>4.93363</v>
      </c>
      <c r="N36" s="27">
        <f t="shared" si="4"/>
        <v>4.93363</v>
      </c>
      <c r="O36" s="27">
        <f t="shared" si="9"/>
        <v>-772.66174000000046</v>
      </c>
      <c r="P36" s="27">
        <f t="shared" si="10"/>
        <v>772.66174000000046</v>
      </c>
    </row>
    <row r="37" spans="1:21">
      <c r="A37" s="31">
        <v>37803</v>
      </c>
      <c r="B37" s="3"/>
      <c r="C37" s="6">
        <v>29</v>
      </c>
      <c r="D37" s="29">
        <f t="shared" si="0"/>
        <v>13</v>
      </c>
      <c r="E37" s="29">
        <f t="shared" si="6"/>
        <v>377</v>
      </c>
      <c r="F37" s="29">
        <f t="shared" si="1"/>
        <v>-2023</v>
      </c>
      <c r="G37" s="34">
        <f>+Inputs!$D$3</f>
        <v>0.37951000000000001</v>
      </c>
      <c r="H37" s="2"/>
      <c r="I37" s="27">
        <f t="shared" si="7"/>
        <v>2400</v>
      </c>
      <c r="J37" s="27"/>
      <c r="K37" s="27">
        <f t="shared" si="2"/>
        <v>13</v>
      </c>
      <c r="L37" s="27">
        <f t="shared" si="8"/>
        <v>377</v>
      </c>
      <c r="M37" s="27">
        <f t="shared" si="3"/>
        <v>4.93363</v>
      </c>
      <c r="N37" s="27">
        <f t="shared" si="4"/>
        <v>4.93363</v>
      </c>
      <c r="O37" s="27">
        <f t="shared" si="9"/>
        <v>-767.72811000000047</v>
      </c>
      <c r="P37" s="27">
        <f t="shared" si="10"/>
        <v>767.72811000000047</v>
      </c>
    </row>
    <row r="38" spans="1:21">
      <c r="A38" s="30">
        <v>37834</v>
      </c>
      <c r="B38" s="3"/>
      <c r="C38" s="6">
        <v>30</v>
      </c>
      <c r="D38" s="29">
        <f t="shared" si="0"/>
        <v>13</v>
      </c>
      <c r="E38" s="29">
        <f t="shared" si="6"/>
        <v>390</v>
      </c>
      <c r="F38" s="29">
        <f t="shared" si="1"/>
        <v>-2010</v>
      </c>
      <c r="G38" s="34">
        <f>+Inputs!$D$3</f>
        <v>0.37951000000000001</v>
      </c>
      <c r="H38" s="2"/>
      <c r="I38" s="27">
        <f t="shared" si="7"/>
        <v>2400</v>
      </c>
      <c r="J38" s="27"/>
      <c r="K38" s="27">
        <f t="shared" si="2"/>
        <v>13</v>
      </c>
      <c r="L38" s="27">
        <f t="shared" si="8"/>
        <v>390</v>
      </c>
      <c r="M38" s="27">
        <f t="shared" si="3"/>
        <v>4.93363</v>
      </c>
      <c r="N38" s="27">
        <f t="shared" si="4"/>
        <v>4.93363</v>
      </c>
      <c r="O38" s="27">
        <f t="shared" si="9"/>
        <v>-762.79448000000048</v>
      </c>
      <c r="P38" s="27">
        <f t="shared" si="10"/>
        <v>762.79448000000048</v>
      </c>
    </row>
    <row r="39" spans="1:21">
      <c r="A39" s="31">
        <v>37865</v>
      </c>
      <c r="B39" s="2"/>
      <c r="C39" s="6">
        <v>31</v>
      </c>
      <c r="D39" s="29">
        <f t="shared" si="0"/>
        <v>13</v>
      </c>
      <c r="E39" s="29">
        <f t="shared" si="6"/>
        <v>403</v>
      </c>
      <c r="F39" s="29">
        <f t="shared" si="1"/>
        <v>-1997</v>
      </c>
      <c r="G39" s="34">
        <f>+Inputs!$D$3</f>
        <v>0.37951000000000001</v>
      </c>
      <c r="H39" s="2"/>
      <c r="I39" s="27">
        <f t="shared" si="7"/>
        <v>2400</v>
      </c>
      <c r="J39" s="27"/>
      <c r="K39" s="27">
        <f t="shared" si="2"/>
        <v>13</v>
      </c>
      <c r="L39" s="27">
        <f t="shared" si="8"/>
        <v>403</v>
      </c>
      <c r="M39" s="27">
        <f t="shared" si="3"/>
        <v>4.93363</v>
      </c>
      <c r="N39" s="27">
        <f t="shared" si="4"/>
        <v>4.93363</v>
      </c>
      <c r="O39" s="27">
        <f t="shared" si="9"/>
        <v>-757.86085000000048</v>
      </c>
      <c r="P39" s="27">
        <f t="shared" si="10"/>
        <v>757.86085000000048</v>
      </c>
    </row>
    <row r="40" spans="1:21">
      <c r="A40" s="30">
        <v>37895</v>
      </c>
      <c r="B40" s="2"/>
      <c r="C40" s="6">
        <v>32</v>
      </c>
      <c r="D40" s="29">
        <f t="shared" si="0"/>
        <v>13</v>
      </c>
      <c r="E40" s="29">
        <f t="shared" si="6"/>
        <v>416</v>
      </c>
      <c r="F40" s="29">
        <f t="shared" si="1"/>
        <v>-1984</v>
      </c>
      <c r="G40" s="34">
        <f>+Inputs!$D$3</f>
        <v>0.37951000000000001</v>
      </c>
      <c r="H40" s="2"/>
      <c r="I40" s="27">
        <f t="shared" si="7"/>
        <v>2400</v>
      </c>
      <c r="J40" s="2"/>
      <c r="K40" s="27">
        <f t="shared" si="2"/>
        <v>13</v>
      </c>
      <c r="L40" s="27">
        <f t="shared" si="8"/>
        <v>416</v>
      </c>
      <c r="M40" s="27">
        <f t="shared" si="3"/>
        <v>4.93363</v>
      </c>
      <c r="N40" s="27">
        <f t="shared" si="4"/>
        <v>4.93363</v>
      </c>
      <c r="O40" s="27">
        <f t="shared" si="9"/>
        <v>-752.92722000000049</v>
      </c>
      <c r="P40" s="27">
        <f t="shared" si="10"/>
        <v>752.92722000000049</v>
      </c>
    </row>
    <row r="41" spans="1:21">
      <c r="A41" s="31">
        <v>37926</v>
      </c>
      <c r="C41" s="6">
        <v>33</v>
      </c>
      <c r="D41" s="29">
        <f t="shared" ref="D41:D72" si="12">ROUND(-(+$B$9/180)*1,0)</f>
        <v>13</v>
      </c>
      <c r="E41" s="29">
        <f t="shared" si="6"/>
        <v>429</v>
      </c>
      <c r="F41" s="29">
        <f t="shared" ref="F41:F72" si="13">$B$9+E41</f>
        <v>-1971</v>
      </c>
      <c r="G41" s="34">
        <f>+Inputs!$D$3</f>
        <v>0.37951000000000001</v>
      </c>
      <c r="I41" s="27">
        <f t="shared" si="7"/>
        <v>2400</v>
      </c>
      <c r="K41" s="27">
        <f t="shared" ref="K41:K72" si="14">D41</f>
        <v>13</v>
      </c>
      <c r="L41" s="27">
        <f t="shared" si="8"/>
        <v>429</v>
      </c>
      <c r="M41" s="27">
        <f t="shared" ref="M41:M72" si="15">K41*G41</f>
        <v>4.93363</v>
      </c>
      <c r="N41" s="27">
        <f t="shared" ref="N41:N72" si="16">M41-J41</f>
        <v>4.93363</v>
      </c>
      <c r="O41" s="27">
        <f t="shared" si="9"/>
        <v>-747.99359000000049</v>
      </c>
      <c r="P41" s="27">
        <f t="shared" si="10"/>
        <v>747.99359000000049</v>
      </c>
    </row>
    <row r="42" spans="1:21">
      <c r="A42" s="30">
        <v>37956</v>
      </c>
      <c r="C42" s="6">
        <v>34</v>
      </c>
      <c r="D42" s="29">
        <f t="shared" si="12"/>
        <v>13</v>
      </c>
      <c r="E42" s="29">
        <f t="shared" ref="E42:E73" si="17">+E41+D42</f>
        <v>442</v>
      </c>
      <c r="F42" s="29">
        <f t="shared" si="13"/>
        <v>-1958</v>
      </c>
      <c r="G42" s="34">
        <f>+Inputs!$D$3</f>
        <v>0.37951000000000001</v>
      </c>
      <c r="I42" s="27">
        <f t="shared" ref="I42:I73" si="18">+I41+H42</f>
        <v>2400</v>
      </c>
      <c r="K42" s="27">
        <f t="shared" si="14"/>
        <v>13</v>
      </c>
      <c r="L42" s="27">
        <f t="shared" ref="L42:L73" si="19">+L41+K42</f>
        <v>442</v>
      </c>
      <c r="M42" s="27">
        <f t="shared" si="15"/>
        <v>4.93363</v>
      </c>
      <c r="N42" s="27">
        <f t="shared" si="16"/>
        <v>4.93363</v>
      </c>
      <c r="O42" s="27">
        <f t="shared" ref="O42:O73" si="20">+O41+N42</f>
        <v>-743.0599600000005</v>
      </c>
      <c r="P42" s="27">
        <f t="shared" ref="P42:P73" si="21">P41-N42</f>
        <v>743.0599600000005</v>
      </c>
    </row>
    <row r="43" spans="1:21">
      <c r="A43" s="31">
        <v>37987</v>
      </c>
      <c r="C43" s="6">
        <v>35</v>
      </c>
      <c r="D43" s="29">
        <f t="shared" si="12"/>
        <v>13</v>
      </c>
      <c r="E43" s="29">
        <f t="shared" si="17"/>
        <v>455</v>
      </c>
      <c r="F43" s="29">
        <f t="shared" si="13"/>
        <v>-1945</v>
      </c>
      <c r="G43" s="34">
        <f>+Inputs!$D$3</f>
        <v>0.37951000000000001</v>
      </c>
      <c r="I43" s="27">
        <f t="shared" si="18"/>
        <v>2400</v>
      </c>
      <c r="K43" s="27">
        <f t="shared" si="14"/>
        <v>13</v>
      </c>
      <c r="L43" s="27">
        <f t="shared" si="19"/>
        <v>455</v>
      </c>
      <c r="M43" s="27">
        <f t="shared" si="15"/>
        <v>4.93363</v>
      </c>
      <c r="N43" s="27">
        <f t="shared" si="16"/>
        <v>4.93363</v>
      </c>
      <c r="O43" s="27">
        <f t="shared" si="20"/>
        <v>-738.12633000000051</v>
      </c>
      <c r="P43" s="27">
        <f t="shared" si="21"/>
        <v>738.12633000000051</v>
      </c>
    </row>
    <row r="44" spans="1:21">
      <c r="A44" s="30">
        <v>38018</v>
      </c>
      <c r="C44" s="6">
        <v>36</v>
      </c>
      <c r="D44" s="29">
        <f t="shared" si="12"/>
        <v>13</v>
      </c>
      <c r="E44" s="29">
        <f t="shared" si="17"/>
        <v>468</v>
      </c>
      <c r="F44" s="29">
        <f t="shared" si="13"/>
        <v>-1932</v>
      </c>
      <c r="G44" s="34">
        <f>+Inputs!$D$3</f>
        <v>0.37951000000000001</v>
      </c>
      <c r="I44" s="27">
        <f t="shared" si="18"/>
        <v>2400</v>
      </c>
      <c r="K44" s="27">
        <f t="shared" si="14"/>
        <v>13</v>
      </c>
      <c r="L44" s="27">
        <f t="shared" si="19"/>
        <v>468</v>
      </c>
      <c r="M44" s="27">
        <f t="shared" si="15"/>
        <v>4.93363</v>
      </c>
      <c r="N44" s="27">
        <f t="shared" si="16"/>
        <v>4.93363</v>
      </c>
      <c r="O44" s="27">
        <f t="shared" si="20"/>
        <v>-733.19270000000051</v>
      </c>
      <c r="P44" s="27">
        <f t="shared" si="21"/>
        <v>733.19270000000051</v>
      </c>
      <c r="U44" s="108"/>
    </row>
    <row r="45" spans="1:21">
      <c r="A45" s="31">
        <v>38047</v>
      </c>
      <c r="C45" s="6">
        <v>37</v>
      </c>
      <c r="D45" s="29">
        <f t="shared" si="12"/>
        <v>13</v>
      </c>
      <c r="E45" s="29">
        <f t="shared" si="17"/>
        <v>481</v>
      </c>
      <c r="F45" s="29">
        <f t="shared" si="13"/>
        <v>-1919</v>
      </c>
      <c r="G45" s="34">
        <f>+Inputs!$D$3</f>
        <v>0.37951000000000001</v>
      </c>
      <c r="I45" s="27">
        <f t="shared" si="18"/>
        <v>2400</v>
      </c>
      <c r="K45" s="27">
        <f t="shared" si="14"/>
        <v>13</v>
      </c>
      <c r="L45" s="27">
        <f t="shared" si="19"/>
        <v>481</v>
      </c>
      <c r="M45" s="27">
        <f t="shared" si="15"/>
        <v>4.93363</v>
      </c>
      <c r="N45" s="27">
        <f t="shared" si="16"/>
        <v>4.93363</v>
      </c>
      <c r="O45" s="27">
        <f t="shared" si="20"/>
        <v>-728.25907000000052</v>
      </c>
      <c r="P45" s="27">
        <f t="shared" si="21"/>
        <v>728.25907000000052</v>
      </c>
      <c r="U45" s="108"/>
    </row>
    <row r="46" spans="1:21">
      <c r="A46" s="30">
        <v>38078</v>
      </c>
      <c r="C46" s="6">
        <v>38</v>
      </c>
      <c r="D46" s="29">
        <f t="shared" si="12"/>
        <v>13</v>
      </c>
      <c r="E46" s="29">
        <f t="shared" si="17"/>
        <v>494</v>
      </c>
      <c r="F46" s="29">
        <f t="shared" si="13"/>
        <v>-1906</v>
      </c>
      <c r="G46" s="34">
        <f>+Inputs!$D$3</f>
        <v>0.37951000000000001</v>
      </c>
      <c r="I46" s="27">
        <f t="shared" si="18"/>
        <v>2400</v>
      </c>
      <c r="K46" s="27">
        <f t="shared" si="14"/>
        <v>13</v>
      </c>
      <c r="L46" s="27">
        <f t="shared" si="19"/>
        <v>494</v>
      </c>
      <c r="M46" s="27">
        <f t="shared" si="15"/>
        <v>4.93363</v>
      </c>
      <c r="N46" s="27">
        <f t="shared" si="16"/>
        <v>4.93363</v>
      </c>
      <c r="O46" s="27">
        <f t="shared" si="20"/>
        <v>-723.32544000000053</v>
      </c>
      <c r="P46" s="27">
        <f t="shared" si="21"/>
        <v>723.32544000000053</v>
      </c>
      <c r="U46" s="108"/>
    </row>
    <row r="47" spans="1:21">
      <c r="A47" s="31">
        <v>38108</v>
      </c>
      <c r="C47" s="6">
        <v>39</v>
      </c>
      <c r="D47" s="29">
        <f t="shared" si="12"/>
        <v>13</v>
      </c>
      <c r="E47" s="29">
        <f t="shared" si="17"/>
        <v>507</v>
      </c>
      <c r="F47" s="29">
        <f t="shared" si="13"/>
        <v>-1893</v>
      </c>
      <c r="G47" s="34">
        <f>+Inputs!$D$3</f>
        <v>0.37951000000000001</v>
      </c>
      <c r="I47" s="27">
        <f t="shared" si="18"/>
        <v>2400</v>
      </c>
      <c r="K47" s="27">
        <f t="shared" si="14"/>
        <v>13</v>
      </c>
      <c r="L47" s="27">
        <f t="shared" si="19"/>
        <v>507</v>
      </c>
      <c r="M47" s="27">
        <f t="shared" si="15"/>
        <v>4.93363</v>
      </c>
      <c r="N47" s="27">
        <f t="shared" si="16"/>
        <v>4.93363</v>
      </c>
      <c r="O47" s="27">
        <f t="shared" si="20"/>
        <v>-718.39181000000053</v>
      </c>
      <c r="P47" s="27">
        <f t="shared" si="21"/>
        <v>718.39181000000053</v>
      </c>
      <c r="U47" s="108"/>
    </row>
    <row r="48" spans="1:21">
      <c r="A48" s="30">
        <v>38139</v>
      </c>
      <c r="C48" s="6">
        <v>40</v>
      </c>
      <c r="D48" s="29">
        <f t="shared" si="12"/>
        <v>13</v>
      </c>
      <c r="E48" s="29">
        <f t="shared" si="17"/>
        <v>520</v>
      </c>
      <c r="F48" s="29">
        <f t="shared" si="13"/>
        <v>-1880</v>
      </c>
      <c r="G48" s="34">
        <f>+Inputs!$D$3</f>
        <v>0.37951000000000001</v>
      </c>
      <c r="I48" s="27">
        <f t="shared" si="18"/>
        <v>2400</v>
      </c>
      <c r="K48" s="27">
        <f t="shared" si="14"/>
        <v>13</v>
      </c>
      <c r="L48" s="27">
        <f t="shared" si="19"/>
        <v>520</v>
      </c>
      <c r="M48" s="27">
        <f t="shared" si="15"/>
        <v>4.93363</v>
      </c>
      <c r="N48" s="27">
        <f t="shared" si="16"/>
        <v>4.93363</v>
      </c>
      <c r="O48" s="27">
        <f t="shared" si="20"/>
        <v>-713.45818000000054</v>
      </c>
      <c r="P48" s="27">
        <f t="shared" si="21"/>
        <v>713.45818000000054</v>
      </c>
      <c r="U48" s="108"/>
    </row>
    <row r="49" spans="1:21">
      <c r="A49" s="31">
        <v>38169</v>
      </c>
      <c r="C49" s="6">
        <v>41</v>
      </c>
      <c r="D49" s="29">
        <f t="shared" si="12"/>
        <v>13</v>
      </c>
      <c r="E49" s="29">
        <f t="shared" si="17"/>
        <v>533</v>
      </c>
      <c r="F49" s="29">
        <f t="shared" si="13"/>
        <v>-1867</v>
      </c>
      <c r="G49" s="34">
        <f>+Inputs!$D$3</f>
        <v>0.37951000000000001</v>
      </c>
      <c r="I49" s="27">
        <f t="shared" si="18"/>
        <v>2400</v>
      </c>
      <c r="K49" s="27">
        <f t="shared" si="14"/>
        <v>13</v>
      </c>
      <c r="L49" s="27">
        <f t="shared" si="19"/>
        <v>533</v>
      </c>
      <c r="M49" s="27">
        <f t="shared" si="15"/>
        <v>4.93363</v>
      </c>
      <c r="N49" s="27">
        <f t="shared" si="16"/>
        <v>4.93363</v>
      </c>
      <c r="O49" s="27">
        <f t="shared" si="20"/>
        <v>-708.52455000000054</v>
      </c>
      <c r="P49" s="27">
        <f t="shared" si="21"/>
        <v>708.52455000000054</v>
      </c>
      <c r="U49" s="108"/>
    </row>
    <row r="50" spans="1:21">
      <c r="A50" s="30">
        <v>38200</v>
      </c>
      <c r="C50" s="6">
        <v>42</v>
      </c>
      <c r="D50" s="29">
        <f t="shared" si="12"/>
        <v>13</v>
      </c>
      <c r="E50" s="29">
        <f t="shared" si="17"/>
        <v>546</v>
      </c>
      <c r="F50" s="29">
        <f t="shared" si="13"/>
        <v>-1854</v>
      </c>
      <c r="G50" s="34">
        <f>+Inputs!$D$3</f>
        <v>0.37951000000000001</v>
      </c>
      <c r="I50" s="27">
        <f t="shared" si="18"/>
        <v>2400</v>
      </c>
      <c r="K50" s="27">
        <f t="shared" si="14"/>
        <v>13</v>
      </c>
      <c r="L50" s="27">
        <f t="shared" si="19"/>
        <v>546</v>
      </c>
      <c r="M50" s="27">
        <f t="shared" si="15"/>
        <v>4.93363</v>
      </c>
      <c r="N50" s="27">
        <f t="shared" si="16"/>
        <v>4.93363</v>
      </c>
      <c r="O50" s="27">
        <f t="shared" si="20"/>
        <v>-703.59092000000055</v>
      </c>
      <c r="P50" s="27">
        <f t="shared" si="21"/>
        <v>703.59092000000055</v>
      </c>
      <c r="U50" s="108"/>
    </row>
    <row r="51" spans="1:21">
      <c r="A51" s="31">
        <v>38231</v>
      </c>
      <c r="C51" s="6">
        <v>43</v>
      </c>
      <c r="D51" s="29">
        <f t="shared" si="12"/>
        <v>13</v>
      </c>
      <c r="E51" s="29">
        <f t="shared" si="17"/>
        <v>559</v>
      </c>
      <c r="F51" s="29">
        <f t="shared" si="13"/>
        <v>-1841</v>
      </c>
      <c r="G51" s="34">
        <f>+Inputs!$D$3</f>
        <v>0.37951000000000001</v>
      </c>
      <c r="I51" s="27">
        <f t="shared" si="18"/>
        <v>2400</v>
      </c>
      <c r="K51" s="27">
        <f t="shared" si="14"/>
        <v>13</v>
      </c>
      <c r="L51" s="27">
        <f t="shared" si="19"/>
        <v>559</v>
      </c>
      <c r="M51" s="27">
        <f t="shared" si="15"/>
        <v>4.93363</v>
      </c>
      <c r="N51" s="27">
        <f t="shared" si="16"/>
        <v>4.93363</v>
      </c>
      <c r="O51" s="27">
        <f t="shared" si="20"/>
        <v>-698.65729000000056</v>
      </c>
      <c r="P51" s="27">
        <f t="shared" si="21"/>
        <v>698.65729000000056</v>
      </c>
      <c r="U51" s="108"/>
    </row>
    <row r="52" spans="1:21">
      <c r="A52" s="30">
        <v>38261</v>
      </c>
      <c r="C52" s="6">
        <v>44</v>
      </c>
      <c r="D52" s="29">
        <f t="shared" si="12"/>
        <v>13</v>
      </c>
      <c r="E52" s="29">
        <f t="shared" si="17"/>
        <v>572</v>
      </c>
      <c r="F52" s="29">
        <f t="shared" si="13"/>
        <v>-1828</v>
      </c>
      <c r="G52" s="34">
        <f>+Inputs!$D$3</f>
        <v>0.37951000000000001</v>
      </c>
      <c r="I52" s="27">
        <f t="shared" si="18"/>
        <v>2400</v>
      </c>
      <c r="K52" s="27">
        <f t="shared" si="14"/>
        <v>13</v>
      </c>
      <c r="L52" s="27">
        <f t="shared" si="19"/>
        <v>572</v>
      </c>
      <c r="M52" s="27">
        <f t="shared" si="15"/>
        <v>4.93363</v>
      </c>
      <c r="N52" s="27">
        <f t="shared" si="16"/>
        <v>4.93363</v>
      </c>
      <c r="O52" s="27">
        <f t="shared" si="20"/>
        <v>-693.72366000000056</v>
      </c>
      <c r="P52" s="27">
        <f t="shared" si="21"/>
        <v>693.72366000000056</v>
      </c>
      <c r="U52" s="108"/>
    </row>
    <row r="53" spans="1:21">
      <c r="A53" s="31">
        <v>38292</v>
      </c>
      <c r="C53" s="6">
        <v>45</v>
      </c>
      <c r="D53" s="29">
        <f t="shared" si="12"/>
        <v>13</v>
      </c>
      <c r="E53" s="29">
        <f t="shared" si="17"/>
        <v>585</v>
      </c>
      <c r="F53" s="29">
        <f t="shared" si="13"/>
        <v>-1815</v>
      </c>
      <c r="G53" s="34">
        <f>+Inputs!$D$3</f>
        <v>0.37951000000000001</v>
      </c>
      <c r="I53" s="27">
        <f t="shared" si="18"/>
        <v>2400</v>
      </c>
      <c r="K53" s="27">
        <f t="shared" si="14"/>
        <v>13</v>
      </c>
      <c r="L53" s="27">
        <f t="shared" si="19"/>
        <v>585</v>
      </c>
      <c r="M53" s="27">
        <f t="shared" si="15"/>
        <v>4.93363</v>
      </c>
      <c r="N53" s="27">
        <f t="shared" si="16"/>
        <v>4.93363</v>
      </c>
      <c r="O53" s="27">
        <f t="shared" si="20"/>
        <v>-688.79003000000057</v>
      </c>
      <c r="P53" s="27">
        <f t="shared" si="21"/>
        <v>688.79003000000057</v>
      </c>
      <c r="U53" s="108"/>
    </row>
    <row r="54" spans="1:21">
      <c r="A54" s="30">
        <v>38322</v>
      </c>
      <c r="C54" s="6">
        <v>46</v>
      </c>
      <c r="D54" s="29">
        <f t="shared" si="12"/>
        <v>13</v>
      </c>
      <c r="E54" s="29">
        <f t="shared" si="17"/>
        <v>598</v>
      </c>
      <c r="F54" s="29">
        <f t="shared" si="13"/>
        <v>-1802</v>
      </c>
      <c r="G54" s="34">
        <f>+Inputs!$D$3</f>
        <v>0.37951000000000001</v>
      </c>
      <c r="I54" s="27">
        <f t="shared" si="18"/>
        <v>2400</v>
      </c>
      <c r="K54" s="27">
        <f t="shared" si="14"/>
        <v>13</v>
      </c>
      <c r="L54" s="27">
        <f t="shared" si="19"/>
        <v>598</v>
      </c>
      <c r="M54" s="27">
        <f t="shared" si="15"/>
        <v>4.93363</v>
      </c>
      <c r="N54" s="27">
        <f t="shared" si="16"/>
        <v>4.93363</v>
      </c>
      <c r="O54" s="27">
        <f t="shared" si="20"/>
        <v>-683.85640000000058</v>
      </c>
      <c r="P54" s="27">
        <f t="shared" si="21"/>
        <v>683.85640000000058</v>
      </c>
      <c r="U54" s="108"/>
    </row>
    <row r="55" spans="1:21">
      <c r="A55" s="31">
        <v>38353</v>
      </c>
      <c r="C55" s="6">
        <v>47</v>
      </c>
      <c r="D55" s="29">
        <f t="shared" si="12"/>
        <v>13</v>
      </c>
      <c r="E55" s="29">
        <f t="shared" si="17"/>
        <v>611</v>
      </c>
      <c r="F55" s="29">
        <f t="shared" si="13"/>
        <v>-1789</v>
      </c>
      <c r="G55" s="34">
        <f>+Inputs!$D$3</f>
        <v>0.37951000000000001</v>
      </c>
      <c r="I55" s="27">
        <f t="shared" si="18"/>
        <v>2400</v>
      </c>
      <c r="K55" s="27">
        <f t="shared" si="14"/>
        <v>13</v>
      </c>
      <c r="L55" s="27">
        <f t="shared" si="19"/>
        <v>611</v>
      </c>
      <c r="M55" s="27">
        <f t="shared" si="15"/>
        <v>4.93363</v>
      </c>
      <c r="N55" s="27">
        <f t="shared" si="16"/>
        <v>4.93363</v>
      </c>
      <c r="O55" s="27">
        <f t="shared" si="20"/>
        <v>-678.92277000000058</v>
      </c>
      <c r="P55" s="27">
        <f t="shared" si="21"/>
        <v>678.92277000000058</v>
      </c>
      <c r="U55" s="108"/>
    </row>
    <row r="56" spans="1:21">
      <c r="A56" s="30">
        <v>38384</v>
      </c>
      <c r="C56" s="6">
        <v>48</v>
      </c>
      <c r="D56" s="29">
        <f t="shared" si="12"/>
        <v>13</v>
      </c>
      <c r="E56" s="29">
        <f t="shared" si="17"/>
        <v>624</v>
      </c>
      <c r="F56" s="29">
        <f t="shared" si="13"/>
        <v>-1776</v>
      </c>
      <c r="G56" s="34">
        <f>+Inputs!$D$3</f>
        <v>0.37951000000000001</v>
      </c>
      <c r="I56" s="27">
        <f t="shared" si="18"/>
        <v>2400</v>
      </c>
      <c r="K56" s="27">
        <f t="shared" si="14"/>
        <v>13</v>
      </c>
      <c r="L56" s="27">
        <f t="shared" si="19"/>
        <v>624</v>
      </c>
      <c r="M56" s="27">
        <f t="shared" si="15"/>
        <v>4.93363</v>
      </c>
      <c r="N56" s="27">
        <f t="shared" si="16"/>
        <v>4.93363</v>
      </c>
      <c r="O56" s="27">
        <f t="shared" si="20"/>
        <v>-673.98914000000059</v>
      </c>
      <c r="P56" s="27">
        <f t="shared" si="21"/>
        <v>673.98914000000059</v>
      </c>
    </row>
    <row r="57" spans="1:21">
      <c r="A57" s="31">
        <v>38412</v>
      </c>
      <c r="C57" s="6">
        <v>49</v>
      </c>
      <c r="D57" s="29">
        <f t="shared" si="12"/>
        <v>13</v>
      </c>
      <c r="E57" s="29">
        <f t="shared" si="17"/>
        <v>637</v>
      </c>
      <c r="F57" s="29">
        <f t="shared" si="13"/>
        <v>-1763</v>
      </c>
      <c r="G57" s="34">
        <f>+Inputs!$D$3</f>
        <v>0.37951000000000001</v>
      </c>
      <c r="I57" s="27">
        <f t="shared" si="18"/>
        <v>2400</v>
      </c>
      <c r="K57" s="27">
        <f t="shared" si="14"/>
        <v>13</v>
      </c>
      <c r="L57" s="27">
        <f t="shared" si="19"/>
        <v>637</v>
      </c>
      <c r="M57" s="27">
        <f t="shared" si="15"/>
        <v>4.93363</v>
      </c>
      <c r="N57" s="27">
        <f t="shared" si="16"/>
        <v>4.93363</v>
      </c>
      <c r="O57" s="27">
        <f t="shared" si="20"/>
        <v>-669.0555100000006</v>
      </c>
      <c r="P57" s="27">
        <f t="shared" si="21"/>
        <v>669.0555100000006</v>
      </c>
    </row>
    <row r="58" spans="1:21">
      <c r="A58" s="30">
        <v>38443</v>
      </c>
      <c r="C58" s="6">
        <v>50</v>
      </c>
      <c r="D58" s="29">
        <f t="shared" si="12"/>
        <v>13</v>
      </c>
      <c r="E58" s="29">
        <f t="shared" si="17"/>
        <v>650</v>
      </c>
      <c r="F58" s="29">
        <f t="shared" si="13"/>
        <v>-1750</v>
      </c>
      <c r="G58" s="34">
        <f>+Inputs!$D$3</f>
        <v>0.37951000000000001</v>
      </c>
      <c r="I58" s="27">
        <f t="shared" si="18"/>
        <v>2400</v>
      </c>
      <c r="K58" s="27">
        <f t="shared" si="14"/>
        <v>13</v>
      </c>
      <c r="L58" s="27">
        <f t="shared" si="19"/>
        <v>650</v>
      </c>
      <c r="M58" s="27">
        <f t="shared" si="15"/>
        <v>4.93363</v>
      </c>
      <c r="N58" s="27">
        <f t="shared" si="16"/>
        <v>4.93363</v>
      </c>
      <c r="O58" s="27">
        <f t="shared" si="20"/>
        <v>-664.1218800000006</v>
      </c>
      <c r="P58" s="27">
        <f t="shared" si="21"/>
        <v>664.1218800000006</v>
      </c>
    </row>
    <row r="59" spans="1:21">
      <c r="A59" s="31">
        <v>38473</v>
      </c>
      <c r="C59" s="6">
        <v>51</v>
      </c>
      <c r="D59" s="29">
        <f t="shared" si="12"/>
        <v>13</v>
      </c>
      <c r="E59" s="29">
        <f t="shared" si="17"/>
        <v>663</v>
      </c>
      <c r="F59" s="29">
        <f t="shared" si="13"/>
        <v>-1737</v>
      </c>
      <c r="G59" s="34">
        <f>+Inputs!$D$3</f>
        <v>0.37951000000000001</v>
      </c>
      <c r="I59" s="27">
        <f t="shared" si="18"/>
        <v>2400</v>
      </c>
      <c r="K59" s="27">
        <f t="shared" si="14"/>
        <v>13</v>
      </c>
      <c r="L59" s="27">
        <f t="shared" si="19"/>
        <v>663</v>
      </c>
      <c r="M59" s="27">
        <f t="shared" si="15"/>
        <v>4.93363</v>
      </c>
      <c r="N59" s="27">
        <f t="shared" si="16"/>
        <v>4.93363</v>
      </c>
      <c r="O59" s="27">
        <f t="shared" si="20"/>
        <v>-659.18825000000061</v>
      </c>
      <c r="P59" s="27">
        <f t="shared" si="21"/>
        <v>659.18825000000061</v>
      </c>
    </row>
    <row r="60" spans="1:21">
      <c r="A60" s="30">
        <v>38504</v>
      </c>
      <c r="C60" s="6">
        <v>52</v>
      </c>
      <c r="D60" s="29">
        <f t="shared" si="12"/>
        <v>13</v>
      </c>
      <c r="E60" s="29">
        <f t="shared" si="17"/>
        <v>676</v>
      </c>
      <c r="F60" s="29">
        <f t="shared" si="13"/>
        <v>-1724</v>
      </c>
      <c r="G60" s="34">
        <f>+Inputs!$D$3</f>
        <v>0.37951000000000001</v>
      </c>
      <c r="I60" s="27">
        <f t="shared" si="18"/>
        <v>2400</v>
      </c>
      <c r="K60" s="27">
        <f t="shared" si="14"/>
        <v>13</v>
      </c>
      <c r="L60" s="27">
        <f t="shared" si="19"/>
        <v>676</v>
      </c>
      <c r="M60" s="27">
        <f t="shared" si="15"/>
        <v>4.93363</v>
      </c>
      <c r="N60" s="27">
        <f t="shared" si="16"/>
        <v>4.93363</v>
      </c>
      <c r="O60" s="27">
        <f t="shared" si="20"/>
        <v>-654.25462000000061</v>
      </c>
      <c r="P60" s="27">
        <f t="shared" si="21"/>
        <v>654.25462000000061</v>
      </c>
    </row>
    <row r="61" spans="1:21">
      <c r="A61" s="31">
        <v>38534</v>
      </c>
      <c r="C61" s="6">
        <v>53</v>
      </c>
      <c r="D61" s="29">
        <f t="shared" si="12"/>
        <v>13</v>
      </c>
      <c r="E61" s="29">
        <f t="shared" si="17"/>
        <v>689</v>
      </c>
      <c r="F61" s="29">
        <f t="shared" si="13"/>
        <v>-1711</v>
      </c>
      <c r="G61" s="34">
        <f>+Inputs!$D$3</f>
        <v>0.37951000000000001</v>
      </c>
      <c r="I61" s="27">
        <f t="shared" si="18"/>
        <v>2400</v>
      </c>
      <c r="K61" s="27">
        <f t="shared" si="14"/>
        <v>13</v>
      </c>
      <c r="L61" s="27">
        <f t="shared" si="19"/>
        <v>689</v>
      </c>
      <c r="M61" s="27">
        <f t="shared" si="15"/>
        <v>4.93363</v>
      </c>
      <c r="N61" s="27">
        <f t="shared" si="16"/>
        <v>4.93363</v>
      </c>
      <c r="O61" s="27">
        <f t="shared" si="20"/>
        <v>-649.32099000000062</v>
      </c>
      <c r="P61" s="27">
        <f t="shared" si="21"/>
        <v>649.32099000000062</v>
      </c>
    </row>
    <row r="62" spans="1:21">
      <c r="A62" s="30">
        <v>38565</v>
      </c>
      <c r="C62" s="6">
        <v>54</v>
      </c>
      <c r="D62" s="29">
        <f t="shared" si="12"/>
        <v>13</v>
      </c>
      <c r="E62" s="29">
        <f t="shared" si="17"/>
        <v>702</v>
      </c>
      <c r="F62" s="29">
        <f t="shared" si="13"/>
        <v>-1698</v>
      </c>
      <c r="G62" s="34">
        <f>+Inputs!$D$3</f>
        <v>0.37951000000000001</v>
      </c>
      <c r="I62" s="27">
        <f t="shared" si="18"/>
        <v>2400</v>
      </c>
      <c r="K62" s="27">
        <f t="shared" si="14"/>
        <v>13</v>
      </c>
      <c r="L62" s="27">
        <f t="shared" si="19"/>
        <v>702</v>
      </c>
      <c r="M62" s="27">
        <f t="shared" si="15"/>
        <v>4.93363</v>
      </c>
      <c r="N62" s="27">
        <f t="shared" si="16"/>
        <v>4.93363</v>
      </c>
      <c r="O62" s="27">
        <f t="shared" si="20"/>
        <v>-644.38736000000063</v>
      </c>
      <c r="P62" s="27">
        <f t="shared" si="21"/>
        <v>644.38736000000063</v>
      </c>
    </row>
    <row r="63" spans="1:21">
      <c r="A63" s="31">
        <v>38596</v>
      </c>
      <c r="C63" s="6">
        <v>55</v>
      </c>
      <c r="D63" s="29">
        <f t="shared" si="12"/>
        <v>13</v>
      </c>
      <c r="E63" s="29">
        <f t="shared" si="17"/>
        <v>715</v>
      </c>
      <c r="F63" s="29">
        <f t="shared" si="13"/>
        <v>-1685</v>
      </c>
      <c r="G63" s="34">
        <f>+Inputs!$D$3</f>
        <v>0.37951000000000001</v>
      </c>
      <c r="I63" s="27">
        <f t="shared" si="18"/>
        <v>2400</v>
      </c>
      <c r="K63" s="27">
        <f t="shared" si="14"/>
        <v>13</v>
      </c>
      <c r="L63" s="27">
        <f t="shared" si="19"/>
        <v>715</v>
      </c>
      <c r="M63" s="27">
        <f t="shared" si="15"/>
        <v>4.93363</v>
      </c>
      <c r="N63" s="27">
        <f t="shared" si="16"/>
        <v>4.93363</v>
      </c>
      <c r="O63" s="27">
        <f t="shared" si="20"/>
        <v>-639.45373000000063</v>
      </c>
      <c r="P63" s="27">
        <f t="shared" si="21"/>
        <v>639.45373000000063</v>
      </c>
    </row>
    <row r="64" spans="1:21">
      <c r="A64" s="30">
        <v>38626</v>
      </c>
      <c r="C64" s="6">
        <v>56</v>
      </c>
      <c r="D64" s="29">
        <f t="shared" si="12"/>
        <v>13</v>
      </c>
      <c r="E64" s="29">
        <f t="shared" si="17"/>
        <v>728</v>
      </c>
      <c r="F64" s="29">
        <f t="shared" si="13"/>
        <v>-1672</v>
      </c>
      <c r="G64" s="34">
        <f>+Inputs!$D$3</f>
        <v>0.37951000000000001</v>
      </c>
      <c r="I64" s="27">
        <f t="shared" si="18"/>
        <v>2400</v>
      </c>
      <c r="K64" s="27">
        <f t="shared" si="14"/>
        <v>13</v>
      </c>
      <c r="L64" s="27">
        <f t="shared" si="19"/>
        <v>728</v>
      </c>
      <c r="M64" s="27">
        <f t="shared" si="15"/>
        <v>4.93363</v>
      </c>
      <c r="N64" s="27">
        <f t="shared" si="16"/>
        <v>4.93363</v>
      </c>
      <c r="O64" s="27">
        <f t="shared" si="20"/>
        <v>-634.52010000000064</v>
      </c>
      <c r="P64" s="27">
        <f t="shared" si="21"/>
        <v>634.52010000000064</v>
      </c>
    </row>
    <row r="65" spans="1:16">
      <c r="A65" s="31">
        <v>38657</v>
      </c>
      <c r="C65" s="6">
        <v>57</v>
      </c>
      <c r="D65" s="29">
        <f t="shared" si="12"/>
        <v>13</v>
      </c>
      <c r="E65" s="29">
        <f t="shared" si="17"/>
        <v>741</v>
      </c>
      <c r="F65" s="29">
        <f t="shared" si="13"/>
        <v>-1659</v>
      </c>
      <c r="G65" s="34">
        <f>+Inputs!$D$3</f>
        <v>0.37951000000000001</v>
      </c>
      <c r="I65" s="27">
        <f t="shared" si="18"/>
        <v>2400</v>
      </c>
      <c r="K65" s="27">
        <f t="shared" si="14"/>
        <v>13</v>
      </c>
      <c r="L65" s="27">
        <f t="shared" si="19"/>
        <v>741</v>
      </c>
      <c r="M65" s="27">
        <f t="shared" si="15"/>
        <v>4.93363</v>
      </c>
      <c r="N65" s="27">
        <f t="shared" si="16"/>
        <v>4.93363</v>
      </c>
      <c r="O65" s="27">
        <f t="shared" si="20"/>
        <v>-629.58647000000065</v>
      </c>
      <c r="P65" s="27">
        <f t="shared" si="21"/>
        <v>629.58647000000065</v>
      </c>
    </row>
    <row r="66" spans="1:16">
      <c r="A66" s="30">
        <v>38687</v>
      </c>
      <c r="C66" s="6">
        <v>58</v>
      </c>
      <c r="D66" s="29">
        <f t="shared" si="12"/>
        <v>13</v>
      </c>
      <c r="E66" s="29">
        <f t="shared" si="17"/>
        <v>754</v>
      </c>
      <c r="F66" s="29">
        <f t="shared" si="13"/>
        <v>-1646</v>
      </c>
      <c r="G66" s="34">
        <f>+Inputs!$D$3</f>
        <v>0.37951000000000001</v>
      </c>
      <c r="I66" s="27">
        <f t="shared" si="18"/>
        <v>2400</v>
      </c>
      <c r="K66" s="27">
        <f t="shared" si="14"/>
        <v>13</v>
      </c>
      <c r="L66" s="27">
        <f t="shared" si="19"/>
        <v>754</v>
      </c>
      <c r="M66" s="27">
        <f t="shared" si="15"/>
        <v>4.93363</v>
      </c>
      <c r="N66" s="27">
        <f t="shared" si="16"/>
        <v>4.93363</v>
      </c>
      <c r="O66" s="27">
        <f t="shared" si="20"/>
        <v>-624.65284000000065</v>
      </c>
      <c r="P66" s="27">
        <f t="shared" si="21"/>
        <v>624.65284000000065</v>
      </c>
    </row>
    <row r="67" spans="1:16">
      <c r="A67" s="31">
        <v>38718</v>
      </c>
      <c r="C67" s="6">
        <v>59</v>
      </c>
      <c r="D67" s="29">
        <f t="shared" si="12"/>
        <v>13</v>
      </c>
      <c r="E67" s="29">
        <f t="shared" si="17"/>
        <v>767</v>
      </c>
      <c r="F67" s="29">
        <f t="shared" si="13"/>
        <v>-1633</v>
      </c>
      <c r="G67" s="34">
        <f>+Inputs!$D$3</f>
        <v>0.37951000000000001</v>
      </c>
      <c r="I67" s="27">
        <f t="shared" si="18"/>
        <v>2400</v>
      </c>
      <c r="K67" s="27">
        <f t="shared" si="14"/>
        <v>13</v>
      </c>
      <c r="L67" s="27">
        <f t="shared" si="19"/>
        <v>767</v>
      </c>
      <c r="M67" s="27">
        <f t="shared" si="15"/>
        <v>4.93363</v>
      </c>
      <c r="N67" s="27">
        <f t="shared" si="16"/>
        <v>4.93363</v>
      </c>
      <c r="O67" s="27">
        <f t="shared" si="20"/>
        <v>-619.71921000000066</v>
      </c>
      <c r="P67" s="27">
        <f t="shared" si="21"/>
        <v>619.71921000000066</v>
      </c>
    </row>
    <row r="68" spans="1:16">
      <c r="A68" s="30">
        <v>38749</v>
      </c>
      <c r="C68" s="6">
        <v>60</v>
      </c>
      <c r="D68" s="29">
        <f t="shared" si="12"/>
        <v>13</v>
      </c>
      <c r="E68" s="29">
        <f t="shared" si="17"/>
        <v>780</v>
      </c>
      <c r="F68" s="29">
        <f t="shared" si="13"/>
        <v>-1620</v>
      </c>
      <c r="G68" s="34">
        <f>+Inputs!$D$3</f>
        <v>0.37951000000000001</v>
      </c>
      <c r="I68" s="27">
        <f t="shared" si="18"/>
        <v>2400</v>
      </c>
      <c r="K68" s="27">
        <f t="shared" si="14"/>
        <v>13</v>
      </c>
      <c r="L68" s="27">
        <f t="shared" si="19"/>
        <v>780</v>
      </c>
      <c r="M68" s="27">
        <f t="shared" si="15"/>
        <v>4.93363</v>
      </c>
      <c r="N68" s="27">
        <f t="shared" si="16"/>
        <v>4.93363</v>
      </c>
      <c r="O68" s="27">
        <f t="shared" si="20"/>
        <v>-614.78558000000066</v>
      </c>
      <c r="P68" s="27">
        <f t="shared" si="21"/>
        <v>614.78558000000066</v>
      </c>
    </row>
    <row r="69" spans="1:16">
      <c r="A69" s="31">
        <v>38777</v>
      </c>
      <c r="C69" s="6">
        <v>61</v>
      </c>
      <c r="D69" s="29">
        <f t="shared" si="12"/>
        <v>13</v>
      </c>
      <c r="E69" s="29">
        <f t="shared" si="17"/>
        <v>793</v>
      </c>
      <c r="F69" s="29">
        <f t="shared" si="13"/>
        <v>-1607</v>
      </c>
      <c r="G69" s="34">
        <f>+Inputs!$D$3</f>
        <v>0.37951000000000001</v>
      </c>
      <c r="I69" s="27">
        <f t="shared" si="18"/>
        <v>2400</v>
      </c>
      <c r="K69" s="27">
        <f t="shared" si="14"/>
        <v>13</v>
      </c>
      <c r="L69" s="27">
        <f t="shared" si="19"/>
        <v>793</v>
      </c>
      <c r="M69" s="27">
        <f t="shared" si="15"/>
        <v>4.93363</v>
      </c>
      <c r="N69" s="27">
        <f t="shared" si="16"/>
        <v>4.93363</v>
      </c>
      <c r="O69" s="27">
        <f t="shared" si="20"/>
        <v>-609.85195000000067</v>
      </c>
      <c r="P69" s="27">
        <f t="shared" si="21"/>
        <v>609.85195000000067</v>
      </c>
    </row>
    <row r="70" spans="1:16">
      <c r="A70" s="30">
        <v>38808</v>
      </c>
      <c r="C70" s="6">
        <v>62</v>
      </c>
      <c r="D70" s="29">
        <f t="shared" si="12"/>
        <v>13</v>
      </c>
      <c r="E70" s="29">
        <f t="shared" si="17"/>
        <v>806</v>
      </c>
      <c r="F70" s="29">
        <f t="shared" si="13"/>
        <v>-1594</v>
      </c>
      <c r="G70" s="34">
        <f>+Inputs!$D$3</f>
        <v>0.37951000000000001</v>
      </c>
      <c r="I70" s="27">
        <f t="shared" si="18"/>
        <v>2400</v>
      </c>
      <c r="K70" s="27">
        <f t="shared" si="14"/>
        <v>13</v>
      </c>
      <c r="L70" s="27">
        <f t="shared" si="19"/>
        <v>806</v>
      </c>
      <c r="M70" s="27">
        <f t="shared" si="15"/>
        <v>4.93363</v>
      </c>
      <c r="N70" s="27">
        <f t="shared" si="16"/>
        <v>4.93363</v>
      </c>
      <c r="O70" s="27">
        <f t="shared" si="20"/>
        <v>-604.91832000000068</v>
      </c>
      <c r="P70" s="27">
        <f t="shared" si="21"/>
        <v>604.91832000000068</v>
      </c>
    </row>
    <row r="71" spans="1:16">
      <c r="A71" s="31">
        <v>38838</v>
      </c>
      <c r="C71" s="6">
        <v>63</v>
      </c>
      <c r="D71" s="29">
        <f t="shared" si="12"/>
        <v>13</v>
      </c>
      <c r="E71" s="29">
        <f t="shared" si="17"/>
        <v>819</v>
      </c>
      <c r="F71" s="29">
        <f t="shared" si="13"/>
        <v>-1581</v>
      </c>
      <c r="G71" s="34">
        <f>+Inputs!$D$3</f>
        <v>0.37951000000000001</v>
      </c>
      <c r="I71" s="27">
        <f t="shared" si="18"/>
        <v>2400</v>
      </c>
      <c r="K71" s="27">
        <f t="shared" si="14"/>
        <v>13</v>
      </c>
      <c r="L71" s="27">
        <f t="shared" si="19"/>
        <v>819</v>
      </c>
      <c r="M71" s="27">
        <f t="shared" si="15"/>
        <v>4.93363</v>
      </c>
      <c r="N71" s="27">
        <f t="shared" si="16"/>
        <v>4.93363</v>
      </c>
      <c r="O71" s="27">
        <f t="shared" si="20"/>
        <v>-599.98469000000068</v>
      </c>
      <c r="P71" s="27">
        <f t="shared" si="21"/>
        <v>599.98469000000068</v>
      </c>
    </row>
    <row r="72" spans="1:16">
      <c r="A72" s="30">
        <v>38869</v>
      </c>
      <c r="C72" s="6">
        <v>64</v>
      </c>
      <c r="D72" s="29">
        <f t="shared" si="12"/>
        <v>13</v>
      </c>
      <c r="E72" s="29">
        <f t="shared" si="17"/>
        <v>832</v>
      </c>
      <c r="F72" s="29">
        <f t="shared" si="13"/>
        <v>-1568</v>
      </c>
      <c r="G72" s="34">
        <f>+Inputs!$D$3</f>
        <v>0.37951000000000001</v>
      </c>
      <c r="I72" s="27">
        <f t="shared" si="18"/>
        <v>2400</v>
      </c>
      <c r="K72" s="27">
        <f t="shared" si="14"/>
        <v>13</v>
      </c>
      <c r="L72" s="27">
        <f t="shared" si="19"/>
        <v>832</v>
      </c>
      <c r="M72" s="27">
        <f t="shared" si="15"/>
        <v>4.93363</v>
      </c>
      <c r="N72" s="27">
        <f t="shared" si="16"/>
        <v>4.93363</v>
      </c>
      <c r="O72" s="27">
        <f t="shared" si="20"/>
        <v>-595.05106000000069</v>
      </c>
      <c r="P72" s="27">
        <f t="shared" si="21"/>
        <v>595.05106000000069</v>
      </c>
    </row>
    <row r="73" spans="1:16">
      <c r="A73" s="31">
        <v>38899</v>
      </c>
      <c r="C73" s="6">
        <v>65</v>
      </c>
      <c r="D73" s="29">
        <f t="shared" ref="D73:D104" si="22">ROUND(-(+$B$9/180)*1,0)</f>
        <v>13</v>
      </c>
      <c r="E73" s="29">
        <f t="shared" si="17"/>
        <v>845</v>
      </c>
      <c r="F73" s="29">
        <f t="shared" ref="F73:F104" si="23">$B$9+E73</f>
        <v>-1555</v>
      </c>
      <c r="G73" s="34">
        <f>+Inputs!$D$3</f>
        <v>0.37951000000000001</v>
      </c>
      <c r="I73" s="27">
        <f t="shared" si="18"/>
        <v>2400</v>
      </c>
      <c r="K73" s="27">
        <f t="shared" ref="K73:K104" si="24">D73</f>
        <v>13</v>
      </c>
      <c r="L73" s="27">
        <f t="shared" si="19"/>
        <v>845</v>
      </c>
      <c r="M73" s="27">
        <f t="shared" ref="M73:M104" si="25">K73*G73</f>
        <v>4.93363</v>
      </c>
      <c r="N73" s="27">
        <f t="shared" ref="N73:N104" si="26">M73-J73</f>
        <v>4.93363</v>
      </c>
      <c r="O73" s="27">
        <f t="shared" si="20"/>
        <v>-590.1174300000007</v>
      </c>
      <c r="P73" s="27">
        <f t="shared" si="21"/>
        <v>590.1174300000007</v>
      </c>
    </row>
    <row r="74" spans="1:16">
      <c r="A74" s="30">
        <v>38930</v>
      </c>
      <c r="C74" s="6">
        <v>66</v>
      </c>
      <c r="D74" s="29">
        <f t="shared" si="22"/>
        <v>13</v>
      </c>
      <c r="E74" s="29">
        <f t="shared" ref="E74:E105" si="27">+E73+D74</f>
        <v>858</v>
      </c>
      <c r="F74" s="29">
        <f t="shared" si="23"/>
        <v>-1542</v>
      </c>
      <c r="G74" s="34">
        <f>+Inputs!$D$3</f>
        <v>0.37951000000000001</v>
      </c>
      <c r="I74" s="27">
        <f t="shared" ref="I74:I105" si="28">+I73+H74</f>
        <v>2400</v>
      </c>
      <c r="K74" s="27">
        <f t="shared" si="24"/>
        <v>13</v>
      </c>
      <c r="L74" s="27">
        <f t="shared" ref="L74:L105" si="29">+L73+K74</f>
        <v>858</v>
      </c>
      <c r="M74" s="27">
        <f t="shared" si="25"/>
        <v>4.93363</v>
      </c>
      <c r="N74" s="27">
        <f t="shared" si="26"/>
        <v>4.93363</v>
      </c>
      <c r="O74" s="27">
        <f t="shared" ref="O74:O105" si="30">+O73+N74</f>
        <v>-585.1838000000007</v>
      </c>
      <c r="P74" s="27">
        <f t="shared" ref="P74:P105" si="31">P73-N74</f>
        <v>585.1838000000007</v>
      </c>
    </row>
    <row r="75" spans="1:16">
      <c r="A75" s="31">
        <v>38961</v>
      </c>
      <c r="C75" s="6">
        <v>67</v>
      </c>
      <c r="D75" s="29">
        <f t="shared" si="22"/>
        <v>13</v>
      </c>
      <c r="E75" s="29">
        <f t="shared" si="27"/>
        <v>871</v>
      </c>
      <c r="F75" s="29">
        <f t="shared" si="23"/>
        <v>-1529</v>
      </c>
      <c r="G75" s="34">
        <f>+Inputs!$D$3</f>
        <v>0.37951000000000001</v>
      </c>
      <c r="I75" s="27">
        <f t="shared" si="28"/>
        <v>2400</v>
      </c>
      <c r="K75" s="27">
        <f t="shared" si="24"/>
        <v>13</v>
      </c>
      <c r="L75" s="27">
        <f t="shared" si="29"/>
        <v>871</v>
      </c>
      <c r="M75" s="27">
        <f t="shared" si="25"/>
        <v>4.93363</v>
      </c>
      <c r="N75" s="27">
        <f t="shared" si="26"/>
        <v>4.93363</v>
      </c>
      <c r="O75" s="27">
        <f t="shared" si="30"/>
        <v>-580.25017000000071</v>
      </c>
      <c r="P75" s="27">
        <f t="shared" si="31"/>
        <v>580.25017000000071</v>
      </c>
    </row>
    <row r="76" spans="1:16">
      <c r="A76" s="30">
        <v>38991</v>
      </c>
      <c r="C76" s="6">
        <v>68</v>
      </c>
      <c r="D76" s="29">
        <f t="shared" si="22"/>
        <v>13</v>
      </c>
      <c r="E76" s="29">
        <f t="shared" si="27"/>
        <v>884</v>
      </c>
      <c r="F76" s="29">
        <f t="shared" si="23"/>
        <v>-1516</v>
      </c>
      <c r="G76" s="34">
        <f>+Inputs!$D$3</f>
        <v>0.37951000000000001</v>
      </c>
      <c r="I76" s="27">
        <f t="shared" si="28"/>
        <v>2400</v>
      </c>
      <c r="K76" s="27">
        <f t="shared" si="24"/>
        <v>13</v>
      </c>
      <c r="L76" s="27">
        <f t="shared" si="29"/>
        <v>884</v>
      </c>
      <c r="M76" s="27">
        <f t="shared" si="25"/>
        <v>4.93363</v>
      </c>
      <c r="N76" s="27">
        <f t="shared" si="26"/>
        <v>4.93363</v>
      </c>
      <c r="O76" s="27">
        <f t="shared" si="30"/>
        <v>-575.31654000000071</v>
      </c>
      <c r="P76" s="27">
        <f t="shared" si="31"/>
        <v>575.31654000000071</v>
      </c>
    </row>
    <row r="77" spans="1:16">
      <c r="A77" s="31">
        <v>39022</v>
      </c>
      <c r="C77" s="6">
        <v>69</v>
      </c>
      <c r="D77" s="29">
        <f t="shared" si="22"/>
        <v>13</v>
      </c>
      <c r="E77" s="29">
        <f t="shared" si="27"/>
        <v>897</v>
      </c>
      <c r="F77" s="29">
        <f t="shared" si="23"/>
        <v>-1503</v>
      </c>
      <c r="G77" s="34">
        <f>+Inputs!$D$3</f>
        <v>0.37951000000000001</v>
      </c>
      <c r="I77" s="27">
        <f t="shared" si="28"/>
        <v>2400</v>
      </c>
      <c r="K77" s="27">
        <f t="shared" si="24"/>
        <v>13</v>
      </c>
      <c r="L77" s="27">
        <f t="shared" si="29"/>
        <v>897</v>
      </c>
      <c r="M77" s="27">
        <f t="shared" si="25"/>
        <v>4.93363</v>
      </c>
      <c r="N77" s="27">
        <f t="shared" si="26"/>
        <v>4.93363</v>
      </c>
      <c r="O77" s="27">
        <f t="shared" si="30"/>
        <v>-570.38291000000072</v>
      </c>
      <c r="P77" s="27">
        <f t="shared" si="31"/>
        <v>570.38291000000072</v>
      </c>
    </row>
    <row r="78" spans="1:16">
      <c r="A78" s="30">
        <v>39052</v>
      </c>
      <c r="C78" s="6">
        <v>70</v>
      </c>
      <c r="D78" s="29">
        <f t="shared" si="22"/>
        <v>13</v>
      </c>
      <c r="E78" s="29">
        <f t="shared" si="27"/>
        <v>910</v>
      </c>
      <c r="F78" s="29">
        <f t="shared" si="23"/>
        <v>-1490</v>
      </c>
      <c r="G78" s="34">
        <f>+Inputs!$D$3</f>
        <v>0.37951000000000001</v>
      </c>
      <c r="I78" s="27">
        <f t="shared" si="28"/>
        <v>2400</v>
      </c>
      <c r="K78" s="27">
        <f t="shared" si="24"/>
        <v>13</v>
      </c>
      <c r="L78" s="27">
        <f t="shared" si="29"/>
        <v>910</v>
      </c>
      <c r="M78" s="27">
        <f t="shared" si="25"/>
        <v>4.93363</v>
      </c>
      <c r="N78" s="27">
        <f t="shared" si="26"/>
        <v>4.93363</v>
      </c>
      <c r="O78" s="27">
        <f t="shared" si="30"/>
        <v>-565.44928000000073</v>
      </c>
      <c r="P78" s="27">
        <f t="shared" si="31"/>
        <v>565.44928000000073</v>
      </c>
    </row>
    <row r="79" spans="1:16">
      <c r="A79" s="31">
        <v>39083</v>
      </c>
      <c r="C79" s="6">
        <v>71</v>
      </c>
      <c r="D79" s="29">
        <f t="shared" si="22"/>
        <v>13</v>
      </c>
      <c r="E79" s="29">
        <f t="shared" si="27"/>
        <v>923</v>
      </c>
      <c r="F79" s="29">
        <f t="shared" si="23"/>
        <v>-1477</v>
      </c>
      <c r="G79" s="34">
        <f>+Inputs!$D$3</f>
        <v>0.37951000000000001</v>
      </c>
      <c r="I79" s="27">
        <f t="shared" si="28"/>
        <v>2400</v>
      </c>
      <c r="K79" s="27">
        <f t="shared" si="24"/>
        <v>13</v>
      </c>
      <c r="L79" s="27">
        <f t="shared" si="29"/>
        <v>923</v>
      </c>
      <c r="M79" s="27">
        <f t="shared" si="25"/>
        <v>4.93363</v>
      </c>
      <c r="N79" s="27">
        <f t="shared" si="26"/>
        <v>4.93363</v>
      </c>
      <c r="O79" s="27">
        <f t="shared" si="30"/>
        <v>-560.51565000000073</v>
      </c>
      <c r="P79" s="27">
        <f t="shared" si="31"/>
        <v>560.51565000000073</v>
      </c>
    </row>
    <row r="80" spans="1:16">
      <c r="A80" s="30">
        <v>39114</v>
      </c>
      <c r="C80" s="6">
        <v>72</v>
      </c>
      <c r="D80" s="29">
        <f t="shared" si="22"/>
        <v>13</v>
      </c>
      <c r="E80" s="29">
        <f t="shared" si="27"/>
        <v>936</v>
      </c>
      <c r="F80" s="29">
        <f t="shared" si="23"/>
        <v>-1464</v>
      </c>
      <c r="G80" s="34">
        <f>+Inputs!$D$3</f>
        <v>0.37951000000000001</v>
      </c>
      <c r="I80" s="27">
        <f t="shared" si="28"/>
        <v>2400</v>
      </c>
      <c r="K80" s="27">
        <f t="shared" si="24"/>
        <v>13</v>
      </c>
      <c r="L80" s="27">
        <f t="shared" si="29"/>
        <v>936</v>
      </c>
      <c r="M80" s="27">
        <f t="shared" si="25"/>
        <v>4.93363</v>
      </c>
      <c r="N80" s="27">
        <f t="shared" si="26"/>
        <v>4.93363</v>
      </c>
      <c r="O80" s="27">
        <f t="shared" si="30"/>
        <v>-555.58202000000074</v>
      </c>
      <c r="P80" s="27">
        <f t="shared" si="31"/>
        <v>555.58202000000074</v>
      </c>
    </row>
    <row r="81" spans="1:16">
      <c r="A81" s="31">
        <v>39142</v>
      </c>
      <c r="C81" s="6">
        <v>73</v>
      </c>
      <c r="D81" s="29">
        <f t="shared" si="22"/>
        <v>13</v>
      </c>
      <c r="E81" s="29">
        <f t="shared" si="27"/>
        <v>949</v>
      </c>
      <c r="F81" s="29">
        <f t="shared" si="23"/>
        <v>-1451</v>
      </c>
      <c r="G81" s="34">
        <f>+Inputs!$D$3</f>
        <v>0.37951000000000001</v>
      </c>
      <c r="I81" s="27">
        <f t="shared" si="28"/>
        <v>2400</v>
      </c>
      <c r="K81" s="27">
        <f t="shared" si="24"/>
        <v>13</v>
      </c>
      <c r="L81" s="27">
        <f t="shared" si="29"/>
        <v>949</v>
      </c>
      <c r="M81" s="27">
        <f t="shared" si="25"/>
        <v>4.93363</v>
      </c>
      <c r="N81" s="27">
        <f t="shared" si="26"/>
        <v>4.93363</v>
      </c>
      <c r="O81" s="27">
        <f t="shared" si="30"/>
        <v>-550.64839000000075</v>
      </c>
      <c r="P81" s="27">
        <f t="shared" si="31"/>
        <v>550.64839000000075</v>
      </c>
    </row>
    <row r="82" spans="1:16">
      <c r="A82" s="30">
        <v>39173</v>
      </c>
      <c r="C82" s="6">
        <v>74</v>
      </c>
      <c r="D82" s="29">
        <f t="shared" si="22"/>
        <v>13</v>
      </c>
      <c r="E82" s="29">
        <f t="shared" si="27"/>
        <v>962</v>
      </c>
      <c r="F82" s="29">
        <f t="shared" si="23"/>
        <v>-1438</v>
      </c>
      <c r="G82" s="34">
        <f>+Inputs!$D$3</f>
        <v>0.37951000000000001</v>
      </c>
      <c r="I82" s="27">
        <f t="shared" si="28"/>
        <v>2400</v>
      </c>
      <c r="K82" s="27">
        <f t="shared" si="24"/>
        <v>13</v>
      </c>
      <c r="L82" s="27">
        <f t="shared" si="29"/>
        <v>962</v>
      </c>
      <c r="M82" s="27">
        <f t="shared" si="25"/>
        <v>4.93363</v>
      </c>
      <c r="N82" s="27">
        <f t="shared" si="26"/>
        <v>4.93363</v>
      </c>
      <c r="O82" s="27">
        <f t="shared" si="30"/>
        <v>-545.71476000000075</v>
      </c>
      <c r="P82" s="27">
        <f t="shared" si="31"/>
        <v>545.71476000000075</v>
      </c>
    </row>
    <row r="83" spans="1:16">
      <c r="A83" s="31">
        <v>39203</v>
      </c>
      <c r="C83" s="6">
        <v>75</v>
      </c>
      <c r="D83" s="29">
        <f t="shared" si="22"/>
        <v>13</v>
      </c>
      <c r="E83" s="29">
        <f t="shared" si="27"/>
        <v>975</v>
      </c>
      <c r="F83" s="29">
        <f t="shared" si="23"/>
        <v>-1425</v>
      </c>
      <c r="G83" s="34">
        <f>+Inputs!$D$3</f>
        <v>0.37951000000000001</v>
      </c>
      <c r="I83" s="27">
        <f t="shared" si="28"/>
        <v>2400</v>
      </c>
      <c r="K83" s="27">
        <f t="shared" si="24"/>
        <v>13</v>
      </c>
      <c r="L83" s="27">
        <f t="shared" si="29"/>
        <v>975</v>
      </c>
      <c r="M83" s="27">
        <f t="shared" si="25"/>
        <v>4.93363</v>
      </c>
      <c r="N83" s="27">
        <f t="shared" si="26"/>
        <v>4.93363</v>
      </c>
      <c r="O83" s="27">
        <f t="shared" si="30"/>
        <v>-540.78113000000076</v>
      </c>
      <c r="P83" s="27">
        <f t="shared" si="31"/>
        <v>540.78113000000076</v>
      </c>
    </row>
    <row r="84" spans="1:16">
      <c r="A84" s="30">
        <v>39234</v>
      </c>
      <c r="C84" s="6">
        <v>76</v>
      </c>
      <c r="D84" s="29">
        <f t="shared" si="22"/>
        <v>13</v>
      </c>
      <c r="E84" s="29">
        <f t="shared" si="27"/>
        <v>988</v>
      </c>
      <c r="F84" s="29">
        <f t="shared" si="23"/>
        <v>-1412</v>
      </c>
      <c r="G84" s="34">
        <f>+Inputs!$D$3</f>
        <v>0.37951000000000001</v>
      </c>
      <c r="I84" s="27">
        <f t="shared" si="28"/>
        <v>2400</v>
      </c>
      <c r="K84" s="27">
        <f t="shared" si="24"/>
        <v>13</v>
      </c>
      <c r="L84" s="27">
        <f t="shared" si="29"/>
        <v>988</v>
      </c>
      <c r="M84" s="27">
        <f t="shared" si="25"/>
        <v>4.93363</v>
      </c>
      <c r="N84" s="27">
        <f t="shared" si="26"/>
        <v>4.93363</v>
      </c>
      <c r="O84" s="27">
        <f t="shared" si="30"/>
        <v>-535.84750000000076</v>
      </c>
      <c r="P84" s="27">
        <f t="shared" si="31"/>
        <v>535.84750000000076</v>
      </c>
    </row>
    <row r="85" spans="1:16">
      <c r="A85" s="31">
        <v>39264</v>
      </c>
      <c r="C85" s="6">
        <v>77</v>
      </c>
      <c r="D85" s="29">
        <f t="shared" si="22"/>
        <v>13</v>
      </c>
      <c r="E85" s="29">
        <f t="shared" si="27"/>
        <v>1001</v>
      </c>
      <c r="F85" s="29">
        <f t="shared" si="23"/>
        <v>-1399</v>
      </c>
      <c r="G85" s="34">
        <f>+Inputs!$D$3</f>
        <v>0.37951000000000001</v>
      </c>
      <c r="I85" s="27">
        <f t="shared" si="28"/>
        <v>2400</v>
      </c>
      <c r="K85" s="27">
        <f t="shared" si="24"/>
        <v>13</v>
      </c>
      <c r="L85" s="27">
        <f t="shared" si="29"/>
        <v>1001</v>
      </c>
      <c r="M85" s="27">
        <f t="shared" si="25"/>
        <v>4.93363</v>
      </c>
      <c r="N85" s="27">
        <f t="shared" si="26"/>
        <v>4.93363</v>
      </c>
      <c r="O85" s="27">
        <f t="shared" si="30"/>
        <v>-530.91387000000077</v>
      </c>
      <c r="P85" s="27">
        <f t="shared" si="31"/>
        <v>530.91387000000077</v>
      </c>
    </row>
    <row r="86" spans="1:16">
      <c r="A86" s="30">
        <v>39295</v>
      </c>
      <c r="C86" s="6">
        <v>78</v>
      </c>
      <c r="D86" s="29">
        <f t="shared" si="22"/>
        <v>13</v>
      </c>
      <c r="E86" s="29">
        <f t="shared" si="27"/>
        <v>1014</v>
      </c>
      <c r="F86" s="29">
        <f t="shared" si="23"/>
        <v>-1386</v>
      </c>
      <c r="G86" s="34">
        <f>+Inputs!$D$3</f>
        <v>0.37951000000000001</v>
      </c>
      <c r="I86" s="27">
        <f t="shared" si="28"/>
        <v>2400</v>
      </c>
      <c r="K86" s="27">
        <f t="shared" si="24"/>
        <v>13</v>
      </c>
      <c r="L86" s="27">
        <f t="shared" si="29"/>
        <v>1014</v>
      </c>
      <c r="M86" s="27">
        <f t="shared" si="25"/>
        <v>4.93363</v>
      </c>
      <c r="N86" s="27">
        <f t="shared" si="26"/>
        <v>4.93363</v>
      </c>
      <c r="O86" s="27">
        <f t="shared" si="30"/>
        <v>-525.98024000000078</v>
      </c>
      <c r="P86" s="27">
        <f t="shared" si="31"/>
        <v>525.98024000000078</v>
      </c>
    </row>
    <row r="87" spans="1:16">
      <c r="A87" s="31">
        <v>39326</v>
      </c>
      <c r="C87" s="6">
        <v>79</v>
      </c>
      <c r="D87" s="29">
        <f t="shared" si="22"/>
        <v>13</v>
      </c>
      <c r="E87" s="29">
        <f t="shared" si="27"/>
        <v>1027</v>
      </c>
      <c r="F87" s="29">
        <f t="shared" si="23"/>
        <v>-1373</v>
      </c>
      <c r="G87" s="34">
        <f>+Inputs!$D$3</f>
        <v>0.37951000000000001</v>
      </c>
      <c r="I87" s="27">
        <f t="shared" si="28"/>
        <v>2400</v>
      </c>
      <c r="K87" s="27">
        <f t="shared" si="24"/>
        <v>13</v>
      </c>
      <c r="L87" s="27">
        <f t="shared" si="29"/>
        <v>1027</v>
      </c>
      <c r="M87" s="27">
        <f t="shared" si="25"/>
        <v>4.93363</v>
      </c>
      <c r="N87" s="27">
        <f t="shared" si="26"/>
        <v>4.93363</v>
      </c>
      <c r="O87" s="27">
        <f t="shared" si="30"/>
        <v>-521.04661000000078</v>
      </c>
      <c r="P87" s="27">
        <f t="shared" si="31"/>
        <v>521.04661000000078</v>
      </c>
    </row>
    <row r="88" spans="1:16">
      <c r="A88" s="30">
        <v>39356</v>
      </c>
      <c r="C88" s="6">
        <v>80</v>
      </c>
      <c r="D88" s="29">
        <f t="shared" si="22"/>
        <v>13</v>
      </c>
      <c r="E88" s="29">
        <f t="shared" si="27"/>
        <v>1040</v>
      </c>
      <c r="F88" s="29">
        <f t="shared" si="23"/>
        <v>-1360</v>
      </c>
      <c r="G88" s="34">
        <f>+Inputs!$D$3</f>
        <v>0.37951000000000001</v>
      </c>
      <c r="I88" s="27">
        <f t="shared" si="28"/>
        <v>2400</v>
      </c>
      <c r="K88" s="27">
        <f t="shared" si="24"/>
        <v>13</v>
      </c>
      <c r="L88" s="27">
        <f t="shared" si="29"/>
        <v>1040</v>
      </c>
      <c r="M88" s="27">
        <f t="shared" si="25"/>
        <v>4.93363</v>
      </c>
      <c r="N88" s="27">
        <f t="shared" si="26"/>
        <v>4.93363</v>
      </c>
      <c r="O88" s="27">
        <f t="shared" si="30"/>
        <v>-516.11298000000079</v>
      </c>
      <c r="P88" s="27">
        <f t="shared" si="31"/>
        <v>516.11298000000079</v>
      </c>
    </row>
    <row r="89" spans="1:16">
      <c r="A89" s="31">
        <v>39387</v>
      </c>
      <c r="C89" s="6">
        <v>81</v>
      </c>
      <c r="D89" s="29">
        <f t="shared" si="22"/>
        <v>13</v>
      </c>
      <c r="E89" s="29">
        <f t="shared" si="27"/>
        <v>1053</v>
      </c>
      <c r="F89" s="29">
        <f t="shared" si="23"/>
        <v>-1347</v>
      </c>
      <c r="G89" s="34">
        <f>+Inputs!$D$3</f>
        <v>0.37951000000000001</v>
      </c>
      <c r="I89" s="27">
        <f t="shared" si="28"/>
        <v>2400</v>
      </c>
      <c r="K89" s="27">
        <f t="shared" si="24"/>
        <v>13</v>
      </c>
      <c r="L89" s="27">
        <f t="shared" si="29"/>
        <v>1053</v>
      </c>
      <c r="M89" s="27">
        <f t="shared" si="25"/>
        <v>4.93363</v>
      </c>
      <c r="N89" s="27">
        <f t="shared" si="26"/>
        <v>4.93363</v>
      </c>
      <c r="O89" s="27">
        <f t="shared" si="30"/>
        <v>-511.1793500000008</v>
      </c>
      <c r="P89" s="27">
        <f t="shared" si="31"/>
        <v>511.1793500000008</v>
      </c>
    </row>
    <row r="90" spans="1:16">
      <c r="A90" s="30">
        <v>39417</v>
      </c>
      <c r="C90" s="6">
        <v>82</v>
      </c>
      <c r="D90" s="29">
        <f t="shared" si="22"/>
        <v>13</v>
      </c>
      <c r="E90" s="29">
        <f t="shared" si="27"/>
        <v>1066</v>
      </c>
      <c r="F90" s="29">
        <f t="shared" si="23"/>
        <v>-1334</v>
      </c>
      <c r="G90" s="34">
        <f>+Inputs!$D$3</f>
        <v>0.37951000000000001</v>
      </c>
      <c r="I90" s="27">
        <f t="shared" si="28"/>
        <v>2400</v>
      </c>
      <c r="K90" s="27">
        <f t="shared" si="24"/>
        <v>13</v>
      </c>
      <c r="L90" s="27">
        <f t="shared" si="29"/>
        <v>1066</v>
      </c>
      <c r="M90" s="27">
        <f t="shared" si="25"/>
        <v>4.93363</v>
      </c>
      <c r="N90" s="27">
        <f t="shared" si="26"/>
        <v>4.93363</v>
      </c>
      <c r="O90" s="27">
        <f t="shared" si="30"/>
        <v>-506.2457200000008</v>
      </c>
      <c r="P90" s="27">
        <f t="shared" si="31"/>
        <v>506.2457200000008</v>
      </c>
    </row>
    <row r="91" spans="1:16">
      <c r="A91" s="31">
        <v>39448</v>
      </c>
      <c r="C91" s="6">
        <v>83</v>
      </c>
      <c r="D91" s="29">
        <f t="shared" si="22"/>
        <v>13</v>
      </c>
      <c r="E91" s="29">
        <f t="shared" si="27"/>
        <v>1079</v>
      </c>
      <c r="F91" s="29">
        <f t="shared" si="23"/>
        <v>-1321</v>
      </c>
      <c r="G91" s="34">
        <f>+Inputs!$D$3</f>
        <v>0.37951000000000001</v>
      </c>
      <c r="I91" s="27">
        <f t="shared" si="28"/>
        <v>2400</v>
      </c>
      <c r="K91" s="27">
        <f t="shared" si="24"/>
        <v>13</v>
      </c>
      <c r="L91" s="27">
        <f t="shared" si="29"/>
        <v>1079</v>
      </c>
      <c r="M91" s="27">
        <f t="shared" si="25"/>
        <v>4.93363</v>
      </c>
      <c r="N91" s="27">
        <f t="shared" si="26"/>
        <v>4.93363</v>
      </c>
      <c r="O91" s="27">
        <f t="shared" si="30"/>
        <v>-501.31209000000081</v>
      </c>
      <c r="P91" s="27">
        <f t="shared" si="31"/>
        <v>501.31209000000081</v>
      </c>
    </row>
    <row r="92" spans="1:16">
      <c r="A92" s="30">
        <v>39479</v>
      </c>
      <c r="C92" s="6">
        <v>84</v>
      </c>
      <c r="D92" s="29">
        <f t="shared" si="22"/>
        <v>13</v>
      </c>
      <c r="E92" s="29">
        <f t="shared" si="27"/>
        <v>1092</v>
      </c>
      <c r="F92" s="29">
        <f t="shared" si="23"/>
        <v>-1308</v>
      </c>
      <c r="G92" s="34">
        <f>+Inputs!$D$3</f>
        <v>0.37951000000000001</v>
      </c>
      <c r="I92" s="27">
        <f t="shared" si="28"/>
        <v>2400</v>
      </c>
      <c r="K92" s="27">
        <f t="shared" si="24"/>
        <v>13</v>
      </c>
      <c r="L92" s="27">
        <f t="shared" si="29"/>
        <v>1092</v>
      </c>
      <c r="M92" s="27">
        <f t="shared" si="25"/>
        <v>4.93363</v>
      </c>
      <c r="N92" s="27">
        <f t="shared" si="26"/>
        <v>4.93363</v>
      </c>
      <c r="O92" s="27">
        <f t="shared" si="30"/>
        <v>-496.37846000000081</v>
      </c>
      <c r="P92" s="27">
        <f t="shared" si="31"/>
        <v>496.37846000000081</v>
      </c>
    </row>
    <row r="93" spans="1:16">
      <c r="A93" s="31">
        <v>39508</v>
      </c>
      <c r="C93" s="6">
        <v>85</v>
      </c>
      <c r="D93" s="29">
        <f t="shared" si="22"/>
        <v>13</v>
      </c>
      <c r="E93" s="29">
        <f t="shared" si="27"/>
        <v>1105</v>
      </c>
      <c r="F93" s="29">
        <f t="shared" si="23"/>
        <v>-1295</v>
      </c>
      <c r="G93" s="34">
        <f>+Inputs!$D$3</f>
        <v>0.37951000000000001</v>
      </c>
      <c r="I93" s="27">
        <f t="shared" si="28"/>
        <v>2400</v>
      </c>
      <c r="K93" s="27">
        <f t="shared" si="24"/>
        <v>13</v>
      </c>
      <c r="L93" s="27">
        <f t="shared" si="29"/>
        <v>1105</v>
      </c>
      <c r="M93" s="27">
        <f t="shared" si="25"/>
        <v>4.93363</v>
      </c>
      <c r="N93" s="27">
        <f t="shared" si="26"/>
        <v>4.93363</v>
      </c>
      <c r="O93" s="27">
        <f t="shared" si="30"/>
        <v>-491.44483000000082</v>
      </c>
      <c r="P93" s="27">
        <f t="shared" si="31"/>
        <v>491.44483000000082</v>
      </c>
    </row>
    <row r="94" spans="1:16">
      <c r="A94" s="30">
        <v>39539</v>
      </c>
      <c r="C94" s="6">
        <v>86</v>
      </c>
      <c r="D94" s="29">
        <f t="shared" si="22"/>
        <v>13</v>
      </c>
      <c r="E94" s="29">
        <f t="shared" si="27"/>
        <v>1118</v>
      </c>
      <c r="F94" s="29">
        <f t="shared" si="23"/>
        <v>-1282</v>
      </c>
      <c r="G94" s="34">
        <f>+Inputs!$D$3</f>
        <v>0.37951000000000001</v>
      </c>
      <c r="I94" s="27">
        <f t="shared" si="28"/>
        <v>2400</v>
      </c>
      <c r="K94" s="27">
        <f t="shared" si="24"/>
        <v>13</v>
      </c>
      <c r="L94" s="27">
        <f t="shared" si="29"/>
        <v>1118</v>
      </c>
      <c r="M94" s="27">
        <f t="shared" si="25"/>
        <v>4.93363</v>
      </c>
      <c r="N94" s="27">
        <f t="shared" si="26"/>
        <v>4.93363</v>
      </c>
      <c r="O94" s="27">
        <f t="shared" si="30"/>
        <v>-486.51120000000083</v>
      </c>
      <c r="P94" s="27">
        <f t="shared" si="31"/>
        <v>486.51120000000083</v>
      </c>
    </row>
    <row r="95" spans="1:16">
      <c r="A95" s="31">
        <v>39569</v>
      </c>
      <c r="C95" s="6">
        <v>87</v>
      </c>
      <c r="D95" s="29">
        <f t="shared" si="22"/>
        <v>13</v>
      </c>
      <c r="E95" s="29">
        <f t="shared" si="27"/>
        <v>1131</v>
      </c>
      <c r="F95" s="29">
        <f t="shared" si="23"/>
        <v>-1269</v>
      </c>
      <c r="G95" s="34">
        <f>+Inputs!$D$3</f>
        <v>0.37951000000000001</v>
      </c>
      <c r="I95" s="27">
        <f t="shared" si="28"/>
        <v>2400</v>
      </c>
      <c r="K95" s="27">
        <f t="shared" si="24"/>
        <v>13</v>
      </c>
      <c r="L95" s="27">
        <f t="shared" si="29"/>
        <v>1131</v>
      </c>
      <c r="M95" s="27">
        <f t="shared" si="25"/>
        <v>4.93363</v>
      </c>
      <c r="N95" s="27">
        <f t="shared" si="26"/>
        <v>4.93363</v>
      </c>
      <c r="O95" s="27">
        <f t="shared" si="30"/>
        <v>-481.57757000000083</v>
      </c>
      <c r="P95" s="27">
        <f t="shared" si="31"/>
        <v>481.57757000000083</v>
      </c>
    </row>
    <row r="96" spans="1:16">
      <c r="A96" s="30">
        <v>39600</v>
      </c>
      <c r="C96" s="6">
        <v>88</v>
      </c>
      <c r="D96" s="29">
        <f t="shared" si="22"/>
        <v>13</v>
      </c>
      <c r="E96" s="29">
        <f t="shared" si="27"/>
        <v>1144</v>
      </c>
      <c r="F96" s="29">
        <f t="shared" si="23"/>
        <v>-1256</v>
      </c>
      <c r="G96" s="34">
        <f>+Inputs!$D$3</f>
        <v>0.37951000000000001</v>
      </c>
      <c r="I96" s="27">
        <f t="shared" si="28"/>
        <v>2400</v>
      </c>
      <c r="K96" s="27">
        <f t="shared" si="24"/>
        <v>13</v>
      </c>
      <c r="L96" s="27">
        <f t="shared" si="29"/>
        <v>1144</v>
      </c>
      <c r="M96" s="27">
        <f t="shared" si="25"/>
        <v>4.93363</v>
      </c>
      <c r="N96" s="27">
        <f t="shared" si="26"/>
        <v>4.93363</v>
      </c>
      <c r="O96" s="27">
        <f t="shared" si="30"/>
        <v>-476.64394000000084</v>
      </c>
      <c r="P96" s="27">
        <f t="shared" si="31"/>
        <v>476.64394000000084</v>
      </c>
    </row>
    <row r="97" spans="1:16">
      <c r="A97" s="31">
        <v>39630</v>
      </c>
      <c r="C97" s="6">
        <v>89</v>
      </c>
      <c r="D97" s="29">
        <f t="shared" si="22"/>
        <v>13</v>
      </c>
      <c r="E97" s="29">
        <f t="shared" si="27"/>
        <v>1157</v>
      </c>
      <c r="F97" s="29">
        <f t="shared" si="23"/>
        <v>-1243</v>
      </c>
      <c r="G97" s="34">
        <f>+Inputs!$D$3</f>
        <v>0.37951000000000001</v>
      </c>
      <c r="I97" s="27">
        <f t="shared" si="28"/>
        <v>2400</v>
      </c>
      <c r="K97" s="27">
        <f t="shared" si="24"/>
        <v>13</v>
      </c>
      <c r="L97" s="27">
        <f t="shared" si="29"/>
        <v>1157</v>
      </c>
      <c r="M97" s="27">
        <f t="shared" si="25"/>
        <v>4.93363</v>
      </c>
      <c r="N97" s="27">
        <f t="shared" si="26"/>
        <v>4.93363</v>
      </c>
      <c r="O97" s="27">
        <f t="shared" si="30"/>
        <v>-471.71031000000085</v>
      </c>
      <c r="P97" s="27">
        <f t="shared" si="31"/>
        <v>471.71031000000085</v>
      </c>
    </row>
    <row r="98" spans="1:16">
      <c r="A98" s="30">
        <v>39661</v>
      </c>
      <c r="C98" s="6">
        <v>90</v>
      </c>
      <c r="D98" s="29">
        <f t="shared" si="22"/>
        <v>13</v>
      </c>
      <c r="E98" s="29">
        <f t="shared" si="27"/>
        <v>1170</v>
      </c>
      <c r="F98" s="29">
        <f t="shared" si="23"/>
        <v>-1230</v>
      </c>
      <c r="G98" s="34">
        <f>+Inputs!$D$3</f>
        <v>0.37951000000000001</v>
      </c>
      <c r="I98" s="27">
        <f t="shared" si="28"/>
        <v>2400</v>
      </c>
      <c r="K98" s="27">
        <f t="shared" si="24"/>
        <v>13</v>
      </c>
      <c r="L98" s="27">
        <f t="shared" si="29"/>
        <v>1170</v>
      </c>
      <c r="M98" s="27">
        <f t="shared" si="25"/>
        <v>4.93363</v>
      </c>
      <c r="N98" s="27">
        <f t="shared" si="26"/>
        <v>4.93363</v>
      </c>
      <c r="O98" s="27">
        <f t="shared" si="30"/>
        <v>-466.77668000000085</v>
      </c>
      <c r="P98" s="27">
        <f t="shared" si="31"/>
        <v>466.77668000000085</v>
      </c>
    </row>
    <row r="99" spans="1:16">
      <c r="A99" s="31">
        <v>39692</v>
      </c>
      <c r="C99" s="6">
        <v>91</v>
      </c>
      <c r="D99" s="29">
        <f t="shared" si="22"/>
        <v>13</v>
      </c>
      <c r="E99" s="29">
        <f t="shared" si="27"/>
        <v>1183</v>
      </c>
      <c r="F99" s="29">
        <f t="shared" si="23"/>
        <v>-1217</v>
      </c>
      <c r="G99" s="34">
        <f>+Inputs!$D$3</f>
        <v>0.37951000000000001</v>
      </c>
      <c r="I99" s="27">
        <f t="shared" si="28"/>
        <v>2400</v>
      </c>
      <c r="K99" s="27">
        <f t="shared" si="24"/>
        <v>13</v>
      </c>
      <c r="L99" s="27">
        <f t="shared" si="29"/>
        <v>1183</v>
      </c>
      <c r="M99" s="27">
        <f t="shared" si="25"/>
        <v>4.93363</v>
      </c>
      <c r="N99" s="27">
        <f t="shared" si="26"/>
        <v>4.93363</v>
      </c>
      <c r="O99" s="27">
        <f t="shared" si="30"/>
        <v>-461.84305000000086</v>
      </c>
      <c r="P99" s="27">
        <f t="shared" si="31"/>
        <v>461.84305000000086</v>
      </c>
    </row>
    <row r="100" spans="1:16">
      <c r="A100" s="30">
        <v>39722</v>
      </c>
      <c r="C100" s="6">
        <v>92</v>
      </c>
      <c r="D100" s="29">
        <f t="shared" si="22"/>
        <v>13</v>
      </c>
      <c r="E100" s="29">
        <f t="shared" si="27"/>
        <v>1196</v>
      </c>
      <c r="F100" s="29">
        <f t="shared" si="23"/>
        <v>-1204</v>
      </c>
      <c r="G100" s="34">
        <f>+Inputs!$D$3</f>
        <v>0.37951000000000001</v>
      </c>
      <c r="I100" s="27">
        <f t="shared" si="28"/>
        <v>2400</v>
      </c>
      <c r="K100" s="27">
        <f t="shared" si="24"/>
        <v>13</v>
      </c>
      <c r="L100" s="27">
        <f t="shared" si="29"/>
        <v>1196</v>
      </c>
      <c r="M100" s="27">
        <f t="shared" si="25"/>
        <v>4.93363</v>
      </c>
      <c r="N100" s="27">
        <f t="shared" si="26"/>
        <v>4.93363</v>
      </c>
      <c r="O100" s="27">
        <f t="shared" si="30"/>
        <v>-456.90942000000086</v>
      </c>
      <c r="P100" s="27">
        <f t="shared" si="31"/>
        <v>456.90942000000086</v>
      </c>
    </row>
    <row r="101" spans="1:16">
      <c r="A101" s="31">
        <v>39753</v>
      </c>
      <c r="C101" s="6">
        <v>93</v>
      </c>
      <c r="D101" s="29">
        <f t="shared" si="22"/>
        <v>13</v>
      </c>
      <c r="E101" s="29">
        <f t="shared" si="27"/>
        <v>1209</v>
      </c>
      <c r="F101" s="29">
        <f t="shared" si="23"/>
        <v>-1191</v>
      </c>
      <c r="G101" s="34">
        <f>+Inputs!$D$3</f>
        <v>0.37951000000000001</v>
      </c>
      <c r="I101" s="27">
        <f t="shared" si="28"/>
        <v>2400</v>
      </c>
      <c r="K101" s="27">
        <f t="shared" si="24"/>
        <v>13</v>
      </c>
      <c r="L101" s="27">
        <f t="shared" si="29"/>
        <v>1209</v>
      </c>
      <c r="M101" s="27">
        <f t="shared" si="25"/>
        <v>4.93363</v>
      </c>
      <c r="N101" s="27">
        <f t="shared" si="26"/>
        <v>4.93363</v>
      </c>
      <c r="O101" s="27">
        <f t="shared" si="30"/>
        <v>-451.97579000000087</v>
      </c>
      <c r="P101" s="27">
        <f t="shared" si="31"/>
        <v>451.97579000000087</v>
      </c>
    </row>
    <row r="102" spans="1:16">
      <c r="A102" s="30">
        <v>39783</v>
      </c>
      <c r="C102" s="6">
        <v>94</v>
      </c>
      <c r="D102" s="29">
        <f t="shared" si="22"/>
        <v>13</v>
      </c>
      <c r="E102" s="29">
        <f t="shared" si="27"/>
        <v>1222</v>
      </c>
      <c r="F102" s="29">
        <f t="shared" si="23"/>
        <v>-1178</v>
      </c>
      <c r="G102" s="34">
        <f>+Inputs!$D$3</f>
        <v>0.37951000000000001</v>
      </c>
      <c r="I102" s="27">
        <f t="shared" si="28"/>
        <v>2400</v>
      </c>
      <c r="K102" s="27">
        <f t="shared" si="24"/>
        <v>13</v>
      </c>
      <c r="L102" s="27">
        <f t="shared" si="29"/>
        <v>1222</v>
      </c>
      <c r="M102" s="27">
        <f t="shared" si="25"/>
        <v>4.93363</v>
      </c>
      <c r="N102" s="27">
        <f t="shared" si="26"/>
        <v>4.93363</v>
      </c>
      <c r="O102" s="27">
        <f t="shared" si="30"/>
        <v>-447.04216000000088</v>
      </c>
      <c r="P102" s="27">
        <f t="shared" si="31"/>
        <v>447.04216000000088</v>
      </c>
    </row>
    <row r="103" spans="1:16">
      <c r="A103" s="31">
        <v>39814</v>
      </c>
      <c r="C103" s="6">
        <v>95</v>
      </c>
      <c r="D103" s="29">
        <f t="shared" si="22"/>
        <v>13</v>
      </c>
      <c r="E103" s="29">
        <f t="shared" si="27"/>
        <v>1235</v>
      </c>
      <c r="F103" s="29">
        <f t="shared" si="23"/>
        <v>-1165</v>
      </c>
      <c r="G103" s="34">
        <f>+Inputs!$D$3</f>
        <v>0.37951000000000001</v>
      </c>
      <c r="I103" s="27">
        <f t="shared" si="28"/>
        <v>2400</v>
      </c>
      <c r="K103" s="27">
        <f t="shared" si="24"/>
        <v>13</v>
      </c>
      <c r="L103" s="27">
        <f t="shared" si="29"/>
        <v>1235</v>
      </c>
      <c r="M103" s="27">
        <f t="shared" si="25"/>
        <v>4.93363</v>
      </c>
      <c r="N103" s="27">
        <f t="shared" si="26"/>
        <v>4.93363</v>
      </c>
      <c r="O103" s="27">
        <f t="shared" si="30"/>
        <v>-442.10853000000088</v>
      </c>
      <c r="P103" s="27">
        <f t="shared" si="31"/>
        <v>442.10853000000088</v>
      </c>
    </row>
    <row r="104" spans="1:16">
      <c r="A104" s="30">
        <v>39845</v>
      </c>
      <c r="C104" s="6">
        <v>96</v>
      </c>
      <c r="D104" s="29">
        <f t="shared" si="22"/>
        <v>13</v>
      </c>
      <c r="E104" s="29">
        <f t="shared" si="27"/>
        <v>1248</v>
      </c>
      <c r="F104" s="29">
        <f t="shared" si="23"/>
        <v>-1152</v>
      </c>
      <c r="G104" s="34">
        <f>+Inputs!$D$3</f>
        <v>0.37951000000000001</v>
      </c>
      <c r="I104" s="27">
        <f t="shared" si="28"/>
        <v>2400</v>
      </c>
      <c r="K104" s="27">
        <f t="shared" si="24"/>
        <v>13</v>
      </c>
      <c r="L104" s="27">
        <f t="shared" si="29"/>
        <v>1248</v>
      </c>
      <c r="M104" s="27">
        <f t="shared" si="25"/>
        <v>4.93363</v>
      </c>
      <c r="N104" s="27">
        <f t="shared" si="26"/>
        <v>4.93363</v>
      </c>
      <c r="O104" s="27">
        <f t="shared" si="30"/>
        <v>-437.17490000000089</v>
      </c>
      <c r="P104" s="27">
        <f t="shared" si="31"/>
        <v>437.17490000000089</v>
      </c>
    </row>
    <row r="105" spans="1:16">
      <c r="A105" s="31">
        <v>39873</v>
      </c>
      <c r="C105" s="6">
        <v>97</v>
      </c>
      <c r="D105" s="29">
        <f t="shared" ref="D105:D136" si="32">ROUND(-(+$B$9/180)*1,0)</f>
        <v>13</v>
      </c>
      <c r="E105" s="29">
        <f t="shared" si="27"/>
        <v>1261</v>
      </c>
      <c r="F105" s="29">
        <f t="shared" ref="F105:F136" si="33">$B$9+E105</f>
        <v>-1139</v>
      </c>
      <c r="G105" s="34">
        <f>+Inputs!$D$3</f>
        <v>0.37951000000000001</v>
      </c>
      <c r="I105" s="27">
        <f t="shared" si="28"/>
        <v>2400</v>
      </c>
      <c r="K105" s="27">
        <f t="shared" ref="K105:K136" si="34">D105</f>
        <v>13</v>
      </c>
      <c r="L105" s="27">
        <f t="shared" si="29"/>
        <v>1261</v>
      </c>
      <c r="M105" s="27">
        <f t="shared" ref="M105:M136" si="35">K105*G105</f>
        <v>4.93363</v>
      </c>
      <c r="N105" s="27">
        <f t="shared" ref="N105:N136" si="36">M105-J105</f>
        <v>4.93363</v>
      </c>
      <c r="O105" s="27">
        <f t="shared" si="30"/>
        <v>-432.2412700000009</v>
      </c>
      <c r="P105" s="27">
        <f t="shared" si="31"/>
        <v>432.2412700000009</v>
      </c>
    </row>
    <row r="106" spans="1:16">
      <c r="A106" s="30">
        <v>39904</v>
      </c>
      <c r="C106" s="6">
        <v>98</v>
      </c>
      <c r="D106" s="29">
        <f t="shared" si="32"/>
        <v>13</v>
      </c>
      <c r="E106" s="29">
        <f t="shared" ref="E106:E137" si="37">+E105+D106</f>
        <v>1274</v>
      </c>
      <c r="F106" s="29">
        <f t="shared" si="33"/>
        <v>-1126</v>
      </c>
      <c r="G106" s="34">
        <f>+Inputs!$D$3</f>
        <v>0.37951000000000001</v>
      </c>
      <c r="I106" s="27">
        <f t="shared" ref="I106:I137" si="38">+I105+H106</f>
        <v>2400</v>
      </c>
      <c r="K106" s="27">
        <f t="shared" si="34"/>
        <v>13</v>
      </c>
      <c r="L106" s="27">
        <f t="shared" ref="L106:L137" si="39">+L105+K106</f>
        <v>1274</v>
      </c>
      <c r="M106" s="27">
        <f t="shared" si="35"/>
        <v>4.93363</v>
      </c>
      <c r="N106" s="27">
        <f t="shared" si="36"/>
        <v>4.93363</v>
      </c>
      <c r="O106" s="27">
        <f t="shared" ref="O106:O137" si="40">+O105+N106</f>
        <v>-427.3076400000009</v>
      </c>
      <c r="P106" s="27">
        <f t="shared" ref="P106:P137" si="41">P105-N106</f>
        <v>427.3076400000009</v>
      </c>
    </row>
    <row r="107" spans="1:16">
      <c r="A107" s="31">
        <v>39934</v>
      </c>
      <c r="C107" s="6">
        <v>99</v>
      </c>
      <c r="D107" s="29">
        <f t="shared" si="32"/>
        <v>13</v>
      </c>
      <c r="E107" s="29">
        <f t="shared" si="37"/>
        <v>1287</v>
      </c>
      <c r="F107" s="29">
        <f t="shared" si="33"/>
        <v>-1113</v>
      </c>
      <c r="G107" s="34">
        <f>+Inputs!$D$3</f>
        <v>0.37951000000000001</v>
      </c>
      <c r="I107" s="27">
        <f t="shared" si="38"/>
        <v>2400</v>
      </c>
      <c r="K107" s="27">
        <f t="shared" si="34"/>
        <v>13</v>
      </c>
      <c r="L107" s="27">
        <f t="shared" si="39"/>
        <v>1287</v>
      </c>
      <c r="M107" s="27">
        <f t="shared" si="35"/>
        <v>4.93363</v>
      </c>
      <c r="N107" s="27">
        <f t="shared" si="36"/>
        <v>4.93363</v>
      </c>
      <c r="O107" s="27">
        <f t="shared" si="40"/>
        <v>-422.37401000000091</v>
      </c>
      <c r="P107" s="27">
        <f t="shared" si="41"/>
        <v>422.37401000000091</v>
      </c>
    </row>
    <row r="108" spans="1:16">
      <c r="A108" s="30">
        <v>39965</v>
      </c>
      <c r="C108" s="6">
        <v>100</v>
      </c>
      <c r="D108" s="29">
        <f t="shared" si="32"/>
        <v>13</v>
      </c>
      <c r="E108" s="29">
        <f t="shared" si="37"/>
        <v>1300</v>
      </c>
      <c r="F108" s="29">
        <f t="shared" si="33"/>
        <v>-1100</v>
      </c>
      <c r="G108" s="34">
        <f>+Inputs!$D$3</f>
        <v>0.37951000000000001</v>
      </c>
      <c r="I108" s="27">
        <f t="shared" si="38"/>
        <v>2400</v>
      </c>
      <c r="K108" s="27">
        <f t="shared" si="34"/>
        <v>13</v>
      </c>
      <c r="L108" s="27">
        <f t="shared" si="39"/>
        <v>1300</v>
      </c>
      <c r="M108" s="27">
        <f t="shared" si="35"/>
        <v>4.93363</v>
      </c>
      <c r="N108" s="27">
        <f t="shared" si="36"/>
        <v>4.93363</v>
      </c>
      <c r="O108" s="27">
        <f t="shared" si="40"/>
        <v>-417.44038000000091</v>
      </c>
      <c r="P108" s="27">
        <f t="shared" si="41"/>
        <v>417.44038000000091</v>
      </c>
    </row>
    <row r="109" spans="1:16">
      <c r="A109" s="31">
        <v>39995</v>
      </c>
      <c r="C109" s="6">
        <v>101</v>
      </c>
      <c r="D109" s="29">
        <f t="shared" si="32"/>
        <v>13</v>
      </c>
      <c r="E109" s="29">
        <f t="shared" si="37"/>
        <v>1313</v>
      </c>
      <c r="F109" s="29">
        <f t="shared" si="33"/>
        <v>-1087</v>
      </c>
      <c r="G109" s="34">
        <f>+Inputs!$D$3</f>
        <v>0.37951000000000001</v>
      </c>
      <c r="I109" s="27">
        <f t="shared" si="38"/>
        <v>2400</v>
      </c>
      <c r="K109" s="27">
        <f t="shared" si="34"/>
        <v>13</v>
      </c>
      <c r="L109" s="27">
        <f t="shared" si="39"/>
        <v>1313</v>
      </c>
      <c r="M109" s="27">
        <f t="shared" si="35"/>
        <v>4.93363</v>
      </c>
      <c r="N109" s="27">
        <f t="shared" si="36"/>
        <v>4.93363</v>
      </c>
      <c r="O109" s="27">
        <f t="shared" si="40"/>
        <v>-412.50675000000092</v>
      </c>
      <c r="P109" s="27">
        <f t="shared" si="41"/>
        <v>412.50675000000092</v>
      </c>
    </row>
    <row r="110" spans="1:16">
      <c r="A110" s="30">
        <v>40026</v>
      </c>
      <c r="C110" s="6">
        <v>102</v>
      </c>
      <c r="D110" s="29">
        <f t="shared" si="32"/>
        <v>13</v>
      </c>
      <c r="E110" s="29">
        <f t="shared" si="37"/>
        <v>1326</v>
      </c>
      <c r="F110" s="29">
        <f t="shared" si="33"/>
        <v>-1074</v>
      </c>
      <c r="G110" s="34">
        <f>+Inputs!$D$3</f>
        <v>0.37951000000000001</v>
      </c>
      <c r="I110" s="27">
        <f t="shared" si="38"/>
        <v>2400</v>
      </c>
      <c r="K110" s="27">
        <f t="shared" si="34"/>
        <v>13</v>
      </c>
      <c r="L110" s="27">
        <f t="shared" si="39"/>
        <v>1326</v>
      </c>
      <c r="M110" s="27">
        <f t="shared" si="35"/>
        <v>4.93363</v>
      </c>
      <c r="N110" s="27">
        <f t="shared" si="36"/>
        <v>4.93363</v>
      </c>
      <c r="O110" s="27">
        <f t="shared" si="40"/>
        <v>-407.57312000000093</v>
      </c>
      <c r="P110" s="27">
        <f t="shared" si="41"/>
        <v>407.57312000000093</v>
      </c>
    </row>
    <row r="111" spans="1:16">
      <c r="A111" s="31">
        <v>40057</v>
      </c>
      <c r="C111" s="6">
        <v>103</v>
      </c>
      <c r="D111" s="29">
        <f t="shared" si="32"/>
        <v>13</v>
      </c>
      <c r="E111" s="29">
        <f t="shared" si="37"/>
        <v>1339</v>
      </c>
      <c r="F111" s="29">
        <f t="shared" si="33"/>
        <v>-1061</v>
      </c>
      <c r="G111" s="34">
        <f>+Inputs!$D$3</f>
        <v>0.37951000000000001</v>
      </c>
      <c r="I111" s="27">
        <f t="shared" si="38"/>
        <v>2400</v>
      </c>
      <c r="K111" s="27">
        <f t="shared" si="34"/>
        <v>13</v>
      </c>
      <c r="L111" s="27">
        <f t="shared" si="39"/>
        <v>1339</v>
      </c>
      <c r="M111" s="27">
        <f t="shared" si="35"/>
        <v>4.93363</v>
      </c>
      <c r="N111" s="27">
        <f t="shared" si="36"/>
        <v>4.93363</v>
      </c>
      <c r="O111" s="27">
        <f t="shared" si="40"/>
        <v>-402.63949000000093</v>
      </c>
      <c r="P111" s="27">
        <f t="shared" si="41"/>
        <v>402.63949000000093</v>
      </c>
    </row>
    <row r="112" spans="1:16">
      <c r="A112" s="30">
        <v>40087</v>
      </c>
      <c r="C112" s="6">
        <v>104</v>
      </c>
      <c r="D112" s="29">
        <f t="shared" si="32"/>
        <v>13</v>
      </c>
      <c r="E112" s="29">
        <f t="shared" si="37"/>
        <v>1352</v>
      </c>
      <c r="F112" s="29">
        <f t="shared" si="33"/>
        <v>-1048</v>
      </c>
      <c r="G112" s="34">
        <f>+Inputs!$D$3</f>
        <v>0.37951000000000001</v>
      </c>
      <c r="I112" s="27">
        <f t="shared" si="38"/>
        <v>2400</v>
      </c>
      <c r="K112" s="27">
        <f t="shared" si="34"/>
        <v>13</v>
      </c>
      <c r="L112" s="27">
        <f t="shared" si="39"/>
        <v>1352</v>
      </c>
      <c r="M112" s="27">
        <f t="shared" si="35"/>
        <v>4.93363</v>
      </c>
      <c r="N112" s="27">
        <f t="shared" si="36"/>
        <v>4.93363</v>
      </c>
      <c r="O112" s="27">
        <f t="shared" si="40"/>
        <v>-397.70586000000094</v>
      </c>
      <c r="P112" s="27">
        <f t="shared" si="41"/>
        <v>397.70586000000094</v>
      </c>
    </row>
    <row r="113" spans="1:16">
      <c r="A113" s="31">
        <v>40118</v>
      </c>
      <c r="C113" s="6">
        <v>105</v>
      </c>
      <c r="D113" s="29">
        <f t="shared" si="32"/>
        <v>13</v>
      </c>
      <c r="E113" s="29">
        <f t="shared" si="37"/>
        <v>1365</v>
      </c>
      <c r="F113" s="29">
        <f t="shared" si="33"/>
        <v>-1035</v>
      </c>
      <c r="G113" s="34">
        <f>+Inputs!$D$3</f>
        <v>0.37951000000000001</v>
      </c>
      <c r="I113" s="27">
        <f t="shared" si="38"/>
        <v>2400</v>
      </c>
      <c r="K113" s="27">
        <f t="shared" si="34"/>
        <v>13</v>
      </c>
      <c r="L113" s="27">
        <f t="shared" si="39"/>
        <v>1365</v>
      </c>
      <c r="M113" s="27">
        <f t="shared" si="35"/>
        <v>4.93363</v>
      </c>
      <c r="N113" s="27">
        <f t="shared" si="36"/>
        <v>4.93363</v>
      </c>
      <c r="O113" s="27">
        <f t="shared" si="40"/>
        <v>-392.77223000000095</v>
      </c>
      <c r="P113" s="27">
        <f t="shared" si="41"/>
        <v>392.77223000000095</v>
      </c>
    </row>
    <row r="114" spans="1:16">
      <c r="A114" s="30">
        <v>40148</v>
      </c>
      <c r="C114" s="6">
        <v>106</v>
      </c>
      <c r="D114" s="29">
        <f t="shared" si="32"/>
        <v>13</v>
      </c>
      <c r="E114" s="29">
        <f t="shared" si="37"/>
        <v>1378</v>
      </c>
      <c r="F114" s="29">
        <f t="shared" si="33"/>
        <v>-1022</v>
      </c>
      <c r="G114" s="34">
        <f>+Inputs!$D$3</f>
        <v>0.37951000000000001</v>
      </c>
      <c r="I114" s="27">
        <f t="shared" si="38"/>
        <v>2400</v>
      </c>
      <c r="K114" s="27">
        <f t="shared" si="34"/>
        <v>13</v>
      </c>
      <c r="L114" s="27">
        <f t="shared" si="39"/>
        <v>1378</v>
      </c>
      <c r="M114" s="27">
        <f t="shared" si="35"/>
        <v>4.93363</v>
      </c>
      <c r="N114" s="27">
        <f t="shared" si="36"/>
        <v>4.93363</v>
      </c>
      <c r="O114" s="27">
        <f t="shared" si="40"/>
        <v>-387.83860000000095</v>
      </c>
      <c r="P114" s="27">
        <f t="shared" si="41"/>
        <v>387.83860000000095</v>
      </c>
    </row>
    <row r="115" spans="1:16">
      <c r="A115" s="31">
        <v>40179</v>
      </c>
      <c r="C115" s="6">
        <v>107</v>
      </c>
      <c r="D115" s="29">
        <f t="shared" si="32"/>
        <v>13</v>
      </c>
      <c r="E115" s="29">
        <f t="shared" si="37"/>
        <v>1391</v>
      </c>
      <c r="F115" s="29">
        <f t="shared" si="33"/>
        <v>-1009</v>
      </c>
      <c r="G115" s="34">
        <f>+Inputs!$D$3</f>
        <v>0.37951000000000001</v>
      </c>
      <c r="I115" s="27">
        <f t="shared" si="38"/>
        <v>2400</v>
      </c>
      <c r="K115" s="27">
        <f t="shared" si="34"/>
        <v>13</v>
      </c>
      <c r="L115" s="27">
        <f t="shared" si="39"/>
        <v>1391</v>
      </c>
      <c r="M115" s="27">
        <f t="shared" si="35"/>
        <v>4.93363</v>
      </c>
      <c r="N115" s="27">
        <f t="shared" si="36"/>
        <v>4.93363</v>
      </c>
      <c r="O115" s="27">
        <f t="shared" si="40"/>
        <v>-382.90497000000096</v>
      </c>
      <c r="P115" s="27">
        <f t="shared" si="41"/>
        <v>382.90497000000096</v>
      </c>
    </row>
    <row r="116" spans="1:16">
      <c r="A116" s="30">
        <v>40210</v>
      </c>
      <c r="C116" s="6">
        <v>108</v>
      </c>
      <c r="D116" s="29">
        <f t="shared" si="32"/>
        <v>13</v>
      </c>
      <c r="E116" s="29">
        <f t="shared" si="37"/>
        <v>1404</v>
      </c>
      <c r="F116" s="29">
        <f t="shared" si="33"/>
        <v>-996</v>
      </c>
      <c r="G116" s="34">
        <f>+Inputs!$D$3</f>
        <v>0.37951000000000001</v>
      </c>
      <c r="I116" s="27">
        <f t="shared" si="38"/>
        <v>2400</v>
      </c>
      <c r="K116" s="27">
        <f t="shared" si="34"/>
        <v>13</v>
      </c>
      <c r="L116" s="27">
        <f t="shared" si="39"/>
        <v>1404</v>
      </c>
      <c r="M116" s="27">
        <f t="shared" si="35"/>
        <v>4.93363</v>
      </c>
      <c r="N116" s="27">
        <f t="shared" si="36"/>
        <v>4.93363</v>
      </c>
      <c r="O116" s="27">
        <f t="shared" si="40"/>
        <v>-377.97134000000096</v>
      </c>
      <c r="P116" s="27">
        <f t="shared" si="41"/>
        <v>377.97134000000096</v>
      </c>
    </row>
    <row r="117" spans="1:16">
      <c r="A117" s="31">
        <v>40238</v>
      </c>
      <c r="C117" s="6">
        <v>109</v>
      </c>
      <c r="D117" s="29">
        <f t="shared" si="32"/>
        <v>13</v>
      </c>
      <c r="E117" s="29">
        <f t="shared" si="37"/>
        <v>1417</v>
      </c>
      <c r="F117" s="29">
        <f t="shared" si="33"/>
        <v>-983</v>
      </c>
      <c r="G117" s="34">
        <f>+Inputs!$D$3</f>
        <v>0.37951000000000001</v>
      </c>
      <c r="I117" s="27">
        <f t="shared" si="38"/>
        <v>2400</v>
      </c>
      <c r="K117" s="27">
        <f t="shared" si="34"/>
        <v>13</v>
      </c>
      <c r="L117" s="27">
        <f t="shared" si="39"/>
        <v>1417</v>
      </c>
      <c r="M117" s="27">
        <f t="shared" si="35"/>
        <v>4.93363</v>
      </c>
      <c r="N117" s="27">
        <f t="shared" si="36"/>
        <v>4.93363</v>
      </c>
      <c r="O117" s="27">
        <f t="shared" si="40"/>
        <v>-373.03771000000097</v>
      </c>
      <c r="P117" s="27">
        <f t="shared" si="41"/>
        <v>373.03771000000097</v>
      </c>
    </row>
    <row r="118" spans="1:16">
      <c r="A118" s="30">
        <v>40269</v>
      </c>
      <c r="C118" s="6">
        <v>110</v>
      </c>
      <c r="D118" s="29">
        <f t="shared" si="32"/>
        <v>13</v>
      </c>
      <c r="E118" s="29">
        <f t="shared" si="37"/>
        <v>1430</v>
      </c>
      <c r="F118" s="29">
        <f t="shared" si="33"/>
        <v>-970</v>
      </c>
      <c r="G118" s="34">
        <f>+Inputs!$D$3</f>
        <v>0.37951000000000001</v>
      </c>
      <c r="I118" s="27">
        <f t="shared" si="38"/>
        <v>2400</v>
      </c>
      <c r="K118" s="27">
        <f t="shared" si="34"/>
        <v>13</v>
      </c>
      <c r="L118" s="27">
        <f t="shared" si="39"/>
        <v>1430</v>
      </c>
      <c r="M118" s="27">
        <f t="shared" si="35"/>
        <v>4.93363</v>
      </c>
      <c r="N118" s="27">
        <f t="shared" si="36"/>
        <v>4.93363</v>
      </c>
      <c r="O118" s="27">
        <f t="shared" si="40"/>
        <v>-368.10408000000098</v>
      </c>
      <c r="P118" s="27">
        <f t="shared" si="41"/>
        <v>368.10408000000098</v>
      </c>
    </row>
    <row r="119" spans="1:16">
      <c r="A119" s="31">
        <v>40299</v>
      </c>
      <c r="C119" s="6">
        <v>111</v>
      </c>
      <c r="D119" s="29">
        <f t="shared" si="32"/>
        <v>13</v>
      </c>
      <c r="E119" s="29">
        <f t="shared" si="37"/>
        <v>1443</v>
      </c>
      <c r="F119" s="29">
        <f t="shared" si="33"/>
        <v>-957</v>
      </c>
      <c r="G119" s="34">
        <f>+Inputs!$D$3</f>
        <v>0.37951000000000001</v>
      </c>
      <c r="I119" s="27">
        <f t="shared" si="38"/>
        <v>2400</v>
      </c>
      <c r="K119" s="27">
        <f t="shared" si="34"/>
        <v>13</v>
      </c>
      <c r="L119" s="27">
        <f t="shared" si="39"/>
        <v>1443</v>
      </c>
      <c r="M119" s="27">
        <f t="shared" si="35"/>
        <v>4.93363</v>
      </c>
      <c r="N119" s="27">
        <f t="shared" si="36"/>
        <v>4.93363</v>
      </c>
      <c r="O119" s="27">
        <f t="shared" si="40"/>
        <v>-363.17045000000098</v>
      </c>
      <c r="P119" s="27">
        <f t="shared" si="41"/>
        <v>363.17045000000098</v>
      </c>
    </row>
    <row r="120" spans="1:16">
      <c r="A120" s="30">
        <v>40330</v>
      </c>
      <c r="C120" s="6">
        <v>112</v>
      </c>
      <c r="D120" s="29">
        <f t="shared" si="32"/>
        <v>13</v>
      </c>
      <c r="E120" s="29">
        <f t="shared" si="37"/>
        <v>1456</v>
      </c>
      <c r="F120" s="29">
        <f t="shared" si="33"/>
        <v>-944</v>
      </c>
      <c r="G120" s="34">
        <f>+Inputs!$D$3</f>
        <v>0.37951000000000001</v>
      </c>
      <c r="I120" s="27">
        <f t="shared" si="38"/>
        <v>2400</v>
      </c>
      <c r="K120" s="27">
        <f t="shared" si="34"/>
        <v>13</v>
      </c>
      <c r="L120" s="27">
        <f t="shared" si="39"/>
        <v>1456</v>
      </c>
      <c r="M120" s="27">
        <f t="shared" si="35"/>
        <v>4.93363</v>
      </c>
      <c r="N120" s="27">
        <f t="shared" si="36"/>
        <v>4.93363</v>
      </c>
      <c r="O120" s="27">
        <f t="shared" si="40"/>
        <v>-358.23682000000099</v>
      </c>
      <c r="P120" s="27">
        <f t="shared" si="41"/>
        <v>358.23682000000099</v>
      </c>
    </row>
    <row r="121" spans="1:16">
      <c r="A121" s="31">
        <v>40360</v>
      </c>
      <c r="C121" s="6">
        <v>113</v>
      </c>
      <c r="D121" s="29">
        <f t="shared" si="32"/>
        <v>13</v>
      </c>
      <c r="E121" s="29">
        <f t="shared" si="37"/>
        <v>1469</v>
      </c>
      <c r="F121" s="29">
        <f t="shared" si="33"/>
        <v>-931</v>
      </c>
      <c r="G121" s="34">
        <f>+Inputs!$D$3</f>
        <v>0.37951000000000001</v>
      </c>
      <c r="I121" s="27">
        <f t="shared" si="38"/>
        <v>2400</v>
      </c>
      <c r="K121" s="27">
        <f t="shared" si="34"/>
        <v>13</v>
      </c>
      <c r="L121" s="27">
        <f t="shared" si="39"/>
        <v>1469</v>
      </c>
      <c r="M121" s="27">
        <f t="shared" si="35"/>
        <v>4.93363</v>
      </c>
      <c r="N121" s="27">
        <f t="shared" si="36"/>
        <v>4.93363</v>
      </c>
      <c r="O121" s="27">
        <f t="shared" si="40"/>
        <v>-353.303190000001</v>
      </c>
      <c r="P121" s="27">
        <f t="shared" si="41"/>
        <v>353.303190000001</v>
      </c>
    </row>
    <row r="122" spans="1:16">
      <c r="A122" s="30">
        <v>40391</v>
      </c>
      <c r="C122" s="6">
        <v>114</v>
      </c>
      <c r="D122" s="29">
        <f t="shared" si="32"/>
        <v>13</v>
      </c>
      <c r="E122" s="29">
        <f t="shared" si="37"/>
        <v>1482</v>
      </c>
      <c r="F122" s="29">
        <f t="shared" si="33"/>
        <v>-918</v>
      </c>
      <c r="G122" s="34">
        <f>+Inputs!$D$3</f>
        <v>0.37951000000000001</v>
      </c>
      <c r="I122" s="27">
        <f t="shared" si="38"/>
        <v>2400</v>
      </c>
      <c r="K122" s="27">
        <f t="shared" si="34"/>
        <v>13</v>
      </c>
      <c r="L122" s="27">
        <f t="shared" si="39"/>
        <v>1482</v>
      </c>
      <c r="M122" s="27">
        <f t="shared" si="35"/>
        <v>4.93363</v>
      </c>
      <c r="N122" s="27">
        <f t="shared" si="36"/>
        <v>4.93363</v>
      </c>
      <c r="O122" s="27">
        <f t="shared" si="40"/>
        <v>-348.369560000001</v>
      </c>
      <c r="P122" s="27">
        <f t="shared" si="41"/>
        <v>348.369560000001</v>
      </c>
    </row>
    <row r="123" spans="1:16">
      <c r="A123" s="31">
        <v>40422</v>
      </c>
      <c r="C123" s="6">
        <v>115</v>
      </c>
      <c r="D123" s="29">
        <f t="shared" si="32"/>
        <v>13</v>
      </c>
      <c r="E123" s="29">
        <f t="shared" si="37"/>
        <v>1495</v>
      </c>
      <c r="F123" s="29">
        <f t="shared" si="33"/>
        <v>-905</v>
      </c>
      <c r="G123" s="34">
        <f>+Inputs!$D$3</f>
        <v>0.37951000000000001</v>
      </c>
      <c r="I123" s="27">
        <f t="shared" si="38"/>
        <v>2400</v>
      </c>
      <c r="K123" s="27">
        <f t="shared" si="34"/>
        <v>13</v>
      </c>
      <c r="L123" s="27">
        <f t="shared" si="39"/>
        <v>1495</v>
      </c>
      <c r="M123" s="27">
        <f t="shared" si="35"/>
        <v>4.93363</v>
      </c>
      <c r="N123" s="27">
        <f t="shared" si="36"/>
        <v>4.93363</v>
      </c>
      <c r="O123" s="27">
        <f t="shared" si="40"/>
        <v>-343.43593000000101</v>
      </c>
      <c r="P123" s="27">
        <f t="shared" si="41"/>
        <v>343.43593000000101</v>
      </c>
    </row>
    <row r="124" spans="1:16">
      <c r="A124" s="30">
        <v>40452</v>
      </c>
      <c r="C124" s="6">
        <v>116</v>
      </c>
      <c r="D124" s="29">
        <f t="shared" si="32"/>
        <v>13</v>
      </c>
      <c r="E124" s="29">
        <f t="shared" si="37"/>
        <v>1508</v>
      </c>
      <c r="F124" s="29">
        <f t="shared" si="33"/>
        <v>-892</v>
      </c>
      <c r="G124" s="34">
        <f>+Inputs!$D$3</f>
        <v>0.37951000000000001</v>
      </c>
      <c r="I124" s="27">
        <f t="shared" si="38"/>
        <v>2400</v>
      </c>
      <c r="K124" s="27">
        <f t="shared" si="34"/>
        <v>13</v>
      </c>
      <c r="L124" s="27">
        <f t="shared" si="39"/>
        <v>1508</v>
      </c>
      <c r="M124" s="27">
        <f t="shared" si="35"/>
        <v>4.93363</v>
      </c>
      <c r="N124" s="27">
        <f t="shared" si="36"/>
        <v>4.93363</v>
      </c>
      <c r="O124" s="27">
        <f t="shared" si="40"/>
        <v>-338.50230000000101</v>
      </c>
      <c r="P124" s="27">
        <f t="shared" si="41"/>
        <v>338.50230000000101</v>
      </c>
    </row>
    <row r="125" spans="1:16">
      <c r="A125" s="31">
        <v>40483</v>
      </c>
      <c r="C125" s="6">
        <v>117</v>
      </c>
      <c r="D125" s="29">
        <f t="shared" si="32"/>
        <v>13</v>
      </c>
      <c r="E125" s="29">
        <f t="shared" si="37"/>
        <v>1521</v>
      </c>
      <c r="F125" s="29">
        <f t="shared" si="33"/>
        <v>-879</v>
      </c>
      <c r="G125" s="34">
        <f>+Inputs!$D$3</f>
        <v>0.37951000000000001</v>
      </c>
      <c r="I125" s="27">
        <f t="shared" si="38"/>
        <v>2400</v>
      </c>
      <c r="K125" s="27">
        <f t="shared" si="34"/>
        <v>13</v>
      </c>
      <c r="L125" s="27">
        <f t="shared" si="39"/>
        <v>1521</v>
      </c>
      <c r="M125" s="27">
        <f t="shared" si="35"/>
        <v>4.93363</v>
      </c>
      <c r="N125" s="27">
        <f t="shared" si="36"/>
        <v>4.93363</v>
      </c>
      <c r="O125" s="27">
        <f t="shared" si="40"/>
        <v>-333.56867000000102</v>
      </c>
      <c r="P125" s="27">
        <f t="shared" si="41"/>
        <v>333.56867000000102</v>
      </c>
    </row>
    <row r="126" spans="1:16">
      <c r="A126" s="30">
        <v>40513</v>
      </c>
      <c r="C126" s="6">
        <v>118</v>
      </c>
      <c r="D126" s="29">
        <f t="shared" si="32"/>
        <v>13</v>
      </c>
      <c r="E126" s="29">
        <f t="shared" si="37"/>
        <v>1534</v>
      </c>
      <c r="F126" s="29">
        <f t="shared" si="33"/>
        <v>-866</v>
      </c>
      <c r="G126" s="34">
        <f>+Inputs!$D$3</f>
        <v>0.37951000000000001</v>
      </c>
      <c r="I126" s="27">
        <f t="shared" si="38"/>
        <v>2400</v>
      </c>
      <c r="K126" s="27">
        <f t="shared" si="34"/>
        <v>13</v>
      </c>
      <c r="L126" s="27">
        <f t="shared" si="39"/>
        <v>1534</v>
      </c>
      <c r="M126" s="27">
        <f t="shared" si="35"/>
        <v>4.93363</v>
      </c>
      <c r="N126" s="27">
        <f t="shared" si="36"/>
        <v>4.93363</v>
      </c>
      <c r="O126" s="27">
        <f t="shared" si="40"/>
        <v>-328.63504000000103</v>
      </c>
      <c r="P126" s="27">
        <f t="shared" si="41"/>
        <v>328.63504000000103</v>
      </c>
    </row>
    <row r="127" spans="1:16">
      <c r="A127" s="31">
        <v>40544</v>
      </c>
      <c r="C127" s="6">
        <v>119</v>
      </c>
      <c r="D127" s="29">
        <f t="shared" si="32"/>
        <v>13</v>
      </c>
      <c r="E127" s="29">
        <f t="shared" si="37"/>
        <v>1547</v>
      </c>
      <c r="F127" s="29">
        <f t="shared" si="33"/>
        <v>-853</v>
      </c>
      <c r="G127" s="34">
        <f>+Inputs!$D$3</f>
        <v>0.37951000000000001</v>
      </c>
      <c r="I127" s="27">
        <f t="shared" si="38"/>
        <v>2400</v>
      </c>
      <c r="K127" s="27">
        <f t="shared" si="34"/>
        <v>13</v>
      </c>
      <c r="L127" s="27">
        <f t="shared" si="39"/>
        <v>1547</v>
      </c>
      <c r="M127" s="27">
        <f t="shared" si="35"/>
        <v>4.93363</v>
      </c>
      <c r="N127" s="27">
        <f t="shared" si="36"/>
        <v>4.93363</v>
      </c>
      <c r="O127" s="27">
        <f t="shared" si="40"/>
        <v>-323.70141000000103</v>
      </c>
      <c r="P127" s="27">
        <f t="shared" si="41"/>
        <v>323.70141000000103</v>
      </c>
    </row>
    <row r="128" spans="1:16">
      <c r="A128" s="30">
        <v>40575</v>
      </c>
      <c r="C128" s="6">
        <v>120</v>
      </c>
      <c r="D128" s="29">
        <f t="shared" si="32"/>
        <v>13</v>
      </c>
      <c r="E128" s="29">
        <f t="shared" si="37"/>
        <v>1560</v>
      </c>
      <c r="F128" s="29">
        <f t="shared" si="33"/>
        <v>-840</v>
      </c>
      <c r="G128" s="34">
        <f>+Inputs!$D$3</f>
        <v>0.37951000000000001</v>
      </c>
      <c r="I128" s="27">
        <f t="shared" si="38"/>
        <v>2400</v>
      </c>
      <c r="K128" s="27">
        <f t="shared" si="34"/>
        <v>13</v>
      </c>
      <c r="L128" s="27">
        <f t="shared" si="39"/>
        <v>1560</v>
      </c>
      <c r="M128" s="27">
        <f t="shared" si="35"/>
        <v>4.93363</v>
      </c>
      <c r="N128" s="27">
        <f t="shared" si="36"/>
        <v>4.93363</v>
      </c>
      <c r="O128" s="27">
        <f t="shared" si="40"/>
        <v>-318.76778000000104</v>
      </c>
      <c r="P128" s="27">
        <f t="shared" si="41"/>
        <v>318.76778000000104</v>
      </c>
    </row>
    <row r="129" spans="1:16">
      <c r="A129" s="31">
        <v>40603</v>
      </c>
      <c r="C129" s="6">
        <v>121</v>
      </c>
      <c r="D129" s="29">
        <f t="shared" si="32"/>
        <v>13</v>
      </c>
      <c r="E129" s="29">
        <f t="shared" si="37"/>
        <v>1573</v>
      </c>
      <c r="F129" s="29">
        <f t="shared" si="33"/>
        <v>-827</v>
      </c>
      <c r="G129" s="34">
        <f>+Inputs!$D$3</f>
        <v>0.37951000000000001</v>
      </c>
      <c r="I129" s="27">
        <f t="shared" si="38"/>
        <v>2400</v>
      </c>
      <c r="K129" s="27">
        <f t="shared" si="34"/>
        <v>13</v>
      </c>
      <c r="L129" s="27">
        <f t="shared" si="39"/>
        <v>1573</v>
      </c>
      <c r="M129" s="27">
        <f t="shared" si="35"/>
        <v>4.93363</v>
      </c>
      <c r="N129" s="27">
        <f t="shared" si="36"/>
        <v>4.93363</v>
      </c>
      <c r="O129" s="27">
        <f t="shared" si="40"/>
        <v>-313.83415000000105</v>
      </c>
      <c r="P129" s="27">
        <f t="shared" si="41"/>
        <v>313.83415000000105</v>
      </c>
    </row>
    <row r="130" spans="1:16">
      <c r="A130" s="30">
        <v>40634</v>
      </c>
      <c r="C130" s="6">
        <v>122</v>
      </c>
      <c r="D130" s="29">
        <f t="shared" si="32"/>
        <v>13</v>
      </c>
      <c r="E130" s="29">
        <f t="shared" si="37"/>
        <v>1586</v>
      </c>
      <c r="F130" s="29">
        <f t="shared" si="33"/>
        <v>-814</v>
      </c>
      <c r="G130" s="34">
        <f>+Inputs!$D$3</f>
        <v>0.37951000000000001</v>
      </c>
      <c r="I130" s="27">
        <f t="shared" si="38"/>
        <v>2400</v>
      </c>
      <c r="K130" s="27">
        <f t="shared" si="34"/>
        <v>13</v>
      </c>
      <c r="L130" s="27">
        <f t="shared" si="39"/>
        <v>1586</v>
      </c>
      <c r="M130" s="27">
        <f t="shared" si="35"/>
        <v>4.93363</v>
      </c>
      <c r="N130" s="27">
        <f t="shared" si="36"/>
        <v>4.93363</v>
      </c>
      <c r="O130" s="27">
        <f t="shared" si="40"/>
        <v>-308.90052000000105</v>
      </c>
      <c r="P130" s="27">
        <f t="shared" si="41"/>
        <v>308.90052000000105</v>
      </c>
    </row>
    <row r="131" spans="1:16">
      <c r="A131" s="31">
        <v>40664</v>
      </c>
      <c r="C131" s="6">
        <v>123</v>
      </c>
      <c r="D131" s="29">
        <f t="shared" si="32"/>
        <v>13</v>
      </c>
      <c r="E131" s="29">
        <f t="shared" si="37"/>
        <v>1599</v>
      </c>
      <c r="F131" s="29">
        <f t="shared" si="33"/>
        <v>-801</v>
      </c>
      <c r="G131" s="34">
        <f>+Inputs!$D$3</f>
        <v>0.37951000000000001</v>
      </c>
      <c r="I131" s="27">
        <f t="shared" si="38"/>
        <v>2400</v>
      </c>
      <c r="K131" s="27">
        <f t="shared" si="34"/>
        <v>13</v>
      </c>
      <c r="L131" s="27">
        <f t="shared" si="39"/>
        <v>1599</v>
      </c>
      <c r="M131" s="27">
        <f t="shared" si="35"/>
        <v>4.93363</v>
      </c>
      <c r="N131" s="27">
        <f t="shared" si="36"/>
        <v>4.93363</v>
      </c>
      <c r="O131" s="27">
        <f t="shared" si="40"/>
        <v>-303.96689000000106</v>
      </c>
      <c r="P131" s="27">
        <f t="shared" si="41"/>
        <v>303.96689000000106</v>
      </c>
    </row>
    <row r="132" spans="1:16">
      <c r="A132" s="30">
        <v>40695</v>
      </c>
      <c r="C132" s="6">
        <v>124</v>
      </c>
      <c r="D132" s="29">
        <f t="shared" si="32"/>
        <v>13</v>
      </c>
      <c r="E132" s="29">
        <f t="shared" si="37"/>
        <v>1612</v>
      </c>
      <c r="F132" s="29">
        <f t="shared" si="33"/>
        <v>-788</v>
      </c>
      <c r="G132" s="34">
        <f>+Inputs!$D$3</f>
        <v>0.37951000000000001</v>
      </c>
      <c r="I132" s="27">
        <f t="shared" si="38"/>
        <v>2400</v>
      </c>
      <c r="K132" s="27">
        <f t="shared" si="34"/>
        <v>13</v>
      </c>
      <c r="L132" s="27">
        <f t="shared" si="39"/>
        <v>1612</v>
      </c>
      <c r="M132" s="27">
        <f t="shared" si="35"/>
        <v>4.93363</v>
      </c>
      <c r="N132" s="27">
        <f t="shared" si="36"/>
        <v>4.93363</v>
      </c>
      <c r="O132" s="27">
        <f t="shared" si="40"/>
        <v>-299.03326000000106</v>
      </c>
      <c r="P132" s="27">
        <f t="shared" si="41"/>
        <v>299.03326000000106</v>
      </c>
    </row>
    <row r="133" spans="1:16">
      <c r="A133" s="31">
        <v>40725</v>
      </c>
      <c r="C133" s="6">
        <v>125</v>
      </c>
      <c r="D133" s="29">
        <f t="shared" si="32"/>
        <v>13</v>
      </c>
      <c r="E133" s="29">
        <f t="shared" si="37"/>
        <v>1625</v>
      </c>
      <c r="F133" s="29">
        <f t="shared" si="33"/>
        <v>-775</v>
      </c>
      <c r="G133" s="34">
        <f>+Inputs!$D$3</f>
        <v>0.37951000000000001</v>
      </c>
      <c r="I133" s="27">
        <f t="shared" si="38"/>
        <v>2400</v>
      </c>
      <c r="K133" s="27">
        <f t="shared" si="34"/>
        <v>13</v>
      </c>
      <c r="L133" s="27">
        <f t="shared" si="39"/>
        <v>1625</v>
      </c>
      <c r="M133" s="27">
        <f t="shared" si="35"/>
        <v>4.93363</v>
      </c>
      <c r="N133" s="27">
        <f t="shared" si="36"/>
        <v>4.93363</v>
      </c>
      <c r="O133" s="27">
        <f t="shared" si="40"/>
        <v>-294.09963000000107</v>
      </c>
      <c r="P133" s="27">
        <f t="shared" si="41"/>
        <v>294.09963000000107</v>
      </c>
    </row>
    <row r="134" spans="1:16">
      <c r="A134" s="30">
        <v>40756</v>
      </c>
      <c r="C134" s="6">
        <v>126</v>
      </c>
      <c r="D134" s="29">
        <f t="shared" si="32"/>
        <v>13</v>
      </c>
      <c r="E134" s="29">
        <f t="shared" si="37"/>
        <v>1638</v>
      </c>
      <c r="F134" s="29">
        <f t="shared" si="33"/>
        <v>-762</v>
      </c>
      <c r="G134" s="34">
        <f>+Inputs!$D$3</f>
        <v>0.37951000000000001</v>
      </c>
      <c r="I134" s="27">
        <f t="shared" si="38"/>
        <v>2400</v>
      </c>
      <c r="K134" s="27">
        <f t="shared" si="34"/>
        <v>13</v>
      </c>
      <c r="L134" s="27">
        <f t="shared" si="39"/>
        <v>1638</v>
      </c>
      <c r="M134" s="27">
        <f t="shared" si="35"/>
        <v>4.93363</v>
      </c>
      <c r="N134" s="27">
        <f t="shared" si="36"/>
        <v>4.93363</v>
      </c>
      <c r="O134" s="27">
        <f t="shared" si="40"/>
        <v>-289.16600000000108</v>
      </c>
      <c r="P134" s="27">
        <f t="shared" si="41"/>
        <v>289.16600000000108</v>
      </c>
    </row>
    <row r="135" spans="1:16">
      <c r="A135" s="31">
        <v>40787</v>
      </c>
      <c r="C135" s="6">
        <v>127</v>
      </c>
      <c r="D135" s="29">
        <f t="shared" si="32"/>
        <v>13</v>
      </c>
      <c r="E135" s="29">
        <f t="shared" si="37"/>
        <v>1651</v>
      </c>
      <c r="F135" s="29">
        <f t="shared" si="33"/>
        <v>-749</v>
      </c>
      <c r="G135" s="34">
        <f>+Inputs!$D$3</f>
        <v>0.37951000000000001</v>
      </c>
      <c r="I135" s="27">
        <f t="shared" si="38"/>
        <v>2400</v>
      </c>
      <c r="K135" s="27">
        <f t="shared" si="34"/>
        <v>13</v>
      </c>
      <c r="L135" s="27">
        <f t="shared" si="39"/>
        <v>1651</v>
      </c>
      <c r="M135" s="27">
        <f t="shared" si="35"/>
        <v>4.93363</v>
      </c>
      <c r="N135" s="27">
        <f t="shared" si="36"/>
        <v>4.93363</v>
      </c>
      <c r="O135" s="27">
        <f t="shared" si="40"/>
        <v>-284.23237000000108</v>
      </c>
      <c r="P135" s="27">
        <f t="shared" si="41"/>
        <v>284.23237000000108</v>
      </c>
    </row>
    <row r="136" spans="1:16">
      <c r="A136" s="30">
        <v>40817</v>
      </c>
      <c r="C136" s="6">
        <v>128</v>
      </c>
      <c r="D136" s="29">
        <f t="shared" si="32"/>
        <v>13</v>
      </c>
      <c r="E136" s="29">
        <f t="shared" si="37"/>
        <v>1664</v>
      </c>
      <c r="F136" s="29">
        <f t="shared" si="33"/>
        <v>-736</v>
      </c>
      <c r="G136" s="34">
        <f>+Inputs!$D$3</f>
        <v>0.37951000000000001</v>
      </c>
      <c r="I136" s="27">
        <f t="shared" si="38"/>
        <v>2400</v>
      </c>
      <c r="K136" s="27">
        <f t="shared" si="34"/>
        <v>13</v>
      </c>
      <c r="L136" s="27">
        <f t="shared" si="39"/>
        <v>1664</v>
      </c>
      <c r="M136" s="27">
        <f t="shared" si="35"/>
        <v>4.93363</v>
      </c>
      <c r="N136" s="27">
        <f t="shared" si="36"/>
        <v>4.93363</v>
      </c>
      <c r="O136" s="27">
        <f t="shared" si="40"/>
        <v>-279.29874000000109</v>
      </c>
      <c r="P136" s="27">
        <f t="shared" si="41"/>
        <v>279.29874000000109</v>
      </c>
    </row>
    <row r="137" spans="1:16">
      <c r="A137" s="31">
        <v>40848</v>
      </c>
      <c r="C137" s="6">
        <v>129</v>
      </c>
      <c r="D137" s="29">
        <f t="shared" ref="D137:D168" si="42">ROUND(-(+$B$9/180)*1,0)</f>
        <v>13</v>
      </c>
      <c r="E137" s="29">
        <f t="shared" si="37"/>
        <v>1677</v>
      </c>
      <c r="F137" s="29">
        <f t="shared" ref="F137:F168" si="43">$B$9+E137</f>
        <v>-723</v>
      </c>
      <c r="G137" s="34">
        <f>+Inputs!$D$3</f>
        <v>0.37951000000000001</v>
      </c>
      <c r="I137" s="27">
        <f t="shared" si="38"/>
        <v>2400</v>
      </c>
      <c r="K137" s="27">
        <f t="shared" ref="K137:K168" si="44">D137</f>
        <v>13</v>
      </c>
      <c r="L137" s="27">
        <f t="shared" si="39"/>
        <v>1677</v>
      </c>
      <c r="M137" s="27">
        <f t="shared" ref="M137:M168" si="45">K137*G137</f>
        <v>4.93363</v>
      </c>
      <c r="N137" s="27">
        <f t="shared" ref="N137:N168" si="46">M137-J137</f>
        <v>4.93363</v>
      </c>
      <c r="O137" s="27">
        <f t="shared" si="40"/>
        <v>-274.3651100000011</v>
      </c>
      <c r="P137" s="27">
        <f t="shared" si="41"/>
        <v>274.3651100000011</v>
      </c>
    </row>
    <row r="138" spans="1:16">
      <c r="A138" s="30">
        <v>40878</v>
      </c>
      <c r="C138" s="6">
        <v>130</v>
      </c>
      <c r="D138" s="29">
        <f t="shared" si="42"/>
        <v>13</v>
      </c>
      <c r="E138" s="29">
        <f t="shared" ref="E138:E169" si="47">+E137+D138</f>
        <v>1690</v>
      </c>
      <c r="F138" s="29">
        <f t="shared" si="43"/>
        <v>-710</v>
      </c>
      <c r="G138" s="34">
        <f>+Inputs!$D$3</f>
        <v>0.37951000000000001</v>
      </c>
      <c r="I138" s="27">
        <f t="shared" ref="I138:I169" si="48">+I137+H138</f>
        <v>2400</v>
      </c>
      <c r="K138" s="27">
        <f t="shared" si="44"/>
        <v>13</v>
      </c>
      <c r="L138" s="27">
        <f t="shared" ref="L138:L169" si="49">+L137+K138</f>
        <v>1690</v>
      </c>
      <c r="M138" s="27">
        <f t="shared" si="45"/>
        <v>4.93363</v>
      </c>
      <c r="N138" s="27">
        <f t="shared" si="46"/>
        <v>4.93363</v>
      </c>
      <c r="O138" s="27">
        <f t="shared" ref="O138:O169" si="50">+O137+N138</f>
        <v>-269.4314800000011</v>
      </c>
      <c r="P138" s="27">
        <f t="shared" ref="P138:P169" si="51">P137-N138</f>
        <v>269.4314800000011</v>
      </c>
    </row>
    <row r="139" spans="1:16">
      <c r="A139" s="31">
        <v>40909</v>
      </c>
      <c r="C139" s="6">
        <v>131</v>
      </c>
      <c r="D139" s="29">
        <f t="shared" si="42"/>
        <v>13</v>
      </c>
      <c r="E139" s="29">
        <f t="shared" si="47"/>
        <v>1703</v>
      </c>
      <c r="F139" s="29">
        <f t="shared" si="43"/>
        <v>-697</v>
      </c>
      <c r="G139" s="34">
        <f>+Inputs!$D$3</f>
        <v>0.37951000000000001</v>
      </c>
      <c r="I139" s="27">
        <f t="shared" si="48"/>
        <v>2400</v>
      </c>
      <c r="K139" s="27">
        <f t="shared" si="44"/>
        <v>13</v>
      </c>
      <c r="L139" s="27">
        <f t="shared" si="49"/>
        <v>1703</v>
      </c>
      <c r="M139" s="27">
        <f t="shared" si="45"/>
        <v>4.93363</v>
      </c>
      <c r="N139" s="27">
        <f t="shared" si="46"/>
        <v>4.93363</v>
      </c>
      <c r="O139" s="27">
        <f t="shared" si="50"/>
        <v>-264.49785000000111</v>
      </c>
      <c r="P139" s="27">
        <f t="shared" si="51"/>
        <v>264.49785000000111</v>
      </c>
    </row>
    <row r="140" spans="1:16">
      <c r="A140" s="30">
        <v>40940</v>
      </c>
      <c r="C140" s="6">
        <v>132</v>
      </c>
      <c r="D140" s="29">
        <f t="shared" si="42"/>
        <v>13</v>
      </c>
      <c r="E140" s="29">
        <f t="shared" si="47"/>
        <v>1716</v>
      </c>
      <c r="F140" s="29">
        <f t="shared" si="43"/>
        <v>-684</v>
      </c>
      <c r="G140" s="34">
        <f>+Inputs!$D$3</f>
        <v>0.37951000000000001</v>
      </c>
      <c r="I140" s="27">
        <f t="shared" si="48"/>
        <v>2400</v>
      </c>
      <c r="K140" s="27">
        <f t="shared" si="44"/>
        <v>13</v>
      </c>
      <c r="L140" s="27">
        <f t="shared" si="49"/>
        <v>1716</v>
      </c>
      <c r="M140" s="27">
        <f t="shared" si="45"/>
        <v>4.93363</v>
      </c>
      <c r="N140" s="27">
        <f t="shared" si="46"/>
        <v>4.93363</v>
      </c>
      <c r="O140" s="27">
        <f t="shared" si="50"/>
        <v>-259.56422000000111</v>
      </c>
      <c r="P140" s="27">
        <f t="shared" si="51"/>
        <v>259.56422000000111</v>
      </c>
    </row>
    <row r="141" spans="1:16">
      <c r="A141" s="31">
        <v>40969</v>
      </c>
      <c r="C141" s="6">
        <v>133</v>
      </c>
      <c r="D141" s="29">
        <f t="shared" si="42"/>
        <v>13</v>
      </c>
      <c r="E141" s="29">
        <f t="shared" si="47"/>
        <v>1729</v>
      </c>
      <c r="F141" s="29">
        <f t="shared" si="43"/>
        <v>-671</v>
      </c>
      <c r="G141" s="34">
        <f>+Inputs!$D$3</f>
        <v>0.37951000000000001</v>
      </c>
      <c r="I141" s="27">
        <f t="shared" si="48"/>
        <v>2400</v>
      </c>
      <c r="K141" s="27">
        <f t="shared" si="44"/>
        <v>13</v>
      </c>
      <c r="L141" s="27">
        <f t="shared" si="49"/>
        <v>1729</v>
      </c>
      <c r="M141" s="27">
        <f t="shared" si="45"/>
        <v>4.93363</v>
      </c>
      <c r="N141" s="27">
        <f t="shared" si="46"/>
        <v>4.93363</v>
      </c>
      <c r="O141" s="27">
        <f t="shared" si="50"/>
        <v>-254.63059000000112</v>
      </c>
      <c r="P141" s="27">
        <f t="shared" si="51"/>
        <v>254.63059000000112</v>
      </c>
    </row>
    <row r="142" spans="1:16">
      <c r="A142" s="30">
        <v>41000</v>
      </c>
      <c r="C142" s="6">
        <v>134</v>
      </c>
      <c r="D142" s="29">
        <f t="shared" si="42"/>
        <v>13</v>
      </c>
      <c r="E142" s="29">
        <f t="shared" si="47"/>
        <v>1742</v>
      </c>
      <c r="F142" s="29">
        <f t="shared" si="43"/>
        <v>-658</v>
      </c>
      <c r="G142" s="34">
        <f>+Inputs!$D$3</f>
        <v>0.37951000000000001</v>
      </c>
      <c r="I142" s="27">
        <f t="shared" si="48"/>
        <v>2400</v>
      </c>
      <c r="K142" s="27">
        <f t="shared" si="44"/>
        <v>13</v>
      </c>
      <c r="L142" s="27">
        <f t="shared" si="49"/>
        <v>1742</v>
      </c>
      <c r="M142" s="27">
        <f t="shared" si="45"/>
        <v>4.93363</v>
      </c>
      <c r="N142" s="27">
        <f t="shared" si="46"/>
        <v>4.93363</v>
      </c>
      <c r="O142" s="27">
        <f t="shared" si="50"/>
        <v>-249.69696000000113</v>
      </c>
      <c r="P142" s="27">
        <f t="shared" si="51"/>
        <v>249.69696000000113</v>
      </c>
    </row>
    <row r="143" spans="1:16">
      <c r="A143" s="31">
        <v>41030</v>
      </c>
      <c r="C143" s="6">
        <v>135</v>
      </c>
      <c r="D143" s="29">
        <f t="shared" si="42"/>
        <v>13</v>
      </c>
      <c r="E143" s="29">
        <f t="shared" si="47"/>
        <v>1755</v>
      </c>
      <c r="F143" s="29">
        <f t="shared" si="43"/>
        <v>-645</v>
      </c>
      <c r="G143" s="34">
        <f>+Inputs!$D$3</f>
        <v>0.37951000000000001</v>
      </c>
      <c r="I143" s="27">
        <f t="shared" si="48"/>
        <v>2400</v>
      </c>
      <c r="K143" s="27">
        <f t="shared" si="44"/>
        <v>13</v>
      </c>
      <c r="L143" s="27">
        <f t="shared" si="49"/>
        <v>1755</v>
      </c>
      <c r="M143" s="27">
        <f t="shared" si="45"/>
        <v>4.93363</v>
      </c>
      <c r="N143" s="27">
        <f t="shared" si="46"/>
        <v>4.93363</v>
      </c>
      <c r="O143" s="27">
        <f t="shared" si="50"/>
        <v>-244.76333000000113</v>
      </c>
      <c r="P143" s="27">
        <f t="shared" si="51"/>
        <v>244.76333000000113</v>
      </c>
    </row>
    <row r="144" spans="1:16">
      <c r="A144" s="30">
        <v>41061</v>
      </c>
      <c r="C144" s="6">
        <v>136</v>
      </c>
      <c r="D144" s="29">
        <f t="shared" si="42"/>
        <v>13</v>
      </c>
      <c r="E144" s="29">
        <f t="shared" si="47"/>
        <v>1768</v>
      </c>
      <c r="F144" s="29">
        <f t="shared" si="43"/>
        <v>-632</v>
      </c>
      <c r="G144" s="34">
        <f>+Inputs!$D$3</f>
        <v>0.37951000000000001</v>
      </c>
      <c r="I144" s="27">
        <f t="shared" si="48"/>
        <v>2400</v>
      </c>
      <c r="K144" s="27">
        <f t="shared" si="44"/>
        <v>13</v>
      </c>
      <c r="L144" s="27">
        <f t="shared" si="49"/>
        <v>1768</v>
      </c>
      <c r="M144" s="27">
        <f t="shared" si="45"/>
        <v>4.93363</v>
      </c>
      <c r="N144" s="27">
        <f t="shared" si="46"/>
        <v>4.93363</v>
      </c>
      <c r="O144" s="27">
        <f t="shared" si="50"/>
        <v>-239.82970000000114</v>
      </c>
      <c r="P144" s="27">
        <f t="shared" si="51"/>
        <v>239.82970000000114</v>
      </c>
    </row>
    <row r="145" spans="1:16">
      <c r="A145" s="31">
        <v>41091</v>
      </c>
      <c r="C145" s="6">
        <v>137</v>
      </c>
      <c r="D145" s="29">
        <f t="shared" si="42"/>
        <v>13</v>
      </c>
      <c r="E145" s="29">
        <f t="shared" si="47"/>
        <v>1781</v>
      </c>
      <c r="F145" s="29">
        <f t="shared" si="43"/>
        <v>-619</v>
      </c>
      <c r="G145" s="34">
        <f>+Inputs!$D$3</f>
        <v>0.37951000000000001</v>
      </c>
      <c r="I145" s="27">
        <f t="shared" si="48"/>
        <v>2400</v>
      </c>
      <c r="K145" s="27">
        <f t="shared" si="44"/>
        <v>13</v>
      </c>
      <c r="L145" s="27">
        <f t="shared" si="49"/>
        <v>1781</v>
      </c>
      <c r="M145" s="27">
        <f t="shared" si="45"/>
        <v>4.93363</v>
      </c>
      <c r="N145" s="27">
        <f t="shared" si="46"/>
        <v>4.93363</v>
      </c>
      <c r="O145" s="27">
        <f t="shared" si="50"/>
        <v>-234.89607000000115</v>
      </c>
      <c r="P145" s="27">
        <f t="shared" si="51"/>
        <v>234.89607000000115</v>
      </c>
    </row>
    <row r="146" spans="1:16">
      <c r="A146" s="30">
        <v>41122</v>
      </c>
      <c r="C146" s="6">
        <v>138</v>
      </c>
      <c r="D146" s="29">
        <f t="shared" si="42"/>
        <v>13</v>
      </c>
      <c r="E146" s="29">
        <f t="shared" si="47"/>
        <v>1794</v>
      </c>
      <c r="F146" s="29">
        <f t="shared" si="43"/>
        <v>-606</v>
      </c>
      <c r="G146" s="34">
        <f>+Inputs!$D$3</f>
        <v>0.37951000000000001</v>
      </c>
      <c r="I146" s="27">
        <f t="shared" si="48"/>
        <v>2400</v>
      </c>
      <c r="K146" s="27">
        <f t="shared" si="44"/>
        <v>13</v>
      </c>
      <c r="L146" s="27">
        <f t="shared" si="49"/>
        <v>1794</v>
      </c>
      <c r="M146" s="27">
        <f t="shared" si="45"/>
        <v>4.93363</v>
      </c>
      <c r="N146" s="27">
        <f t="shared" si="46"/>
        <v>4.93363</v>
      </c>
      <c r="O146" s="27">
        <f t="shared" si="50"/>
        <v>-229.96244000000115</v>
      </c>
      <c r="P146" s="27">
        <f t="shared" si="51"/>
        <v>229.96244000000115</v>
      </c>
    </row>
    <row r="147" spans="1:16">
      <c r="A147" s="31">
        <v>41153</v>
      </c>
      <c r="C147" s="6">
        <v>139</v>
      </c>
      <c r="D147" s="29">
        <f t="shared" si="42"/>
        <v>13</v>
      </c>
      <c r="E147" s="29">
        <f t="shared" si="47"/>
        <v>1807</v>
      </c>
      <c r="F147" s="29">
        <f t="shared" si="43"/>
        <v>-593</v>
      </c>
      <c r="G147" s="34">
        <f>+Inputs!$D$3</f>
        <v>0.37951000000000001</v>
      </c>
      <c r="I147" s="27">
        <f t="shared" si="48"/>
        <v>2400</v>
      </c>
      <c r="K147" s="27">
        <f t="shared" si="44"/>
        <v>13</v>
      </c>
      <c r="L147" s="27">
        <f t="shared" si="49"/>
        <v>1807</v>
      </c>
      <c r="M147" s="27">
        <f t="shared" si="45"/>
        <v>4.93363</v>
      </c>
      <c r="N147" s="27">
        <f t="shared" si="46"/>
        <v>4.93363</v>
      </c>
      <c r="O147" s="27">
        <f t="shared" si="50"/>
        <v>-225.02881000000116</v>
      </c>
      <c r="P147" s="27">
        <f t="shared" si="51"/>
        <v>225.02881000000116</v>
      </c>
    </row>
    <row r="148" spans="1:16">
      <c r="A148" s="30">
        <v>41183</v>
      </c>
      <c r="C148" s="6">
        <v>140</v>
      </c>
      <c r="D148" s="29">
        <f t="shared" si="42"/>
        <v>13</v>
      </c>
      <c r="E148" s="29">
        <f t="shared" si="47"/>
        <v>1820</v>
      </c>
      <c r="F148" s="29">
        <f t="shared" si="43"/>
        <v>-580</v>
      </c>
      <c r="G148" s="34">
        <f>+Inputs!$D$3</f>
        <v>0.37951000000000001</v>
      </c>
      <c r="I148" s="27">
        <f t="shared" si="48"/>
        <v>2400</v>
      </c>
      <c r="K148" s="27">
        <f t="shared" si="44"/>
        <v>13</v>
      </c>
      <c r="L148" s="27">
        <f t="shared" si="49"/>
        <v>1820</v>
      </c>
      <c r="M148" s="27">
        <f t="shared" si="45"/>
        <v>4.93363</v>
      </c>
      <c r="N148" s="27">
        <f t="shared" si="46"/>
        <v>4.93363</v>
      </c>
      <c r="O148" s="27">
        <f t="shared" si="50"/>
        <v>-220.09518000000116</v>
      </c>
      <c r="P148" s="27">
        <f t="shared" si="51"/>
        <v>220.09518000000116</v>
      </c>
    </row>
    <row r="149" spans="1:16">
      <c r="A149" s="31">
        <v>41214</v>
      </c>
      <c r="C149" s="6">
        <v>141</v>
      </c>
      <c r="D149" s="29">
        <f t="shared" si="42"/>
        <v>13</v>
      </c>
      <c r="E149" s="29">
        <f t="shared" si="47"/>
        <v>1833</v>
      </c>
      <c r="F149" s="29">
        <f t="shared" si="43"/>
        <v>-567</v>
      </c>
      <c r="G149" s="34">
        <f>+Inputs!$D$3</f>
        <v>0.37951000000000001</v>
      </c>
      <c r="I149" s="27">
        <f t="shared" si="48"/>
        <v>2400</v>
      </c>
      <c r="K149" s="27">
        <f t="shared" si="44"/>
        <v>13</v>
      </c>
      <c r="L149" s="27">
        <f t="shared" si="49"/>
        <v>1833</v>
      </c>
      <c r="M149" s="27">
        <f t="shared" si="45"/>
        <v>4.93363</v>
      </c>
      <c r="N149" s="27">
        <f t="shared" si="46"/>
        <v>4.93363</v>
      </c>
      <c r="O149" s="27">
        <f t="shared" si="50"/>
        <v>-215.16155000000117</v>
      </c>
      <c r="P149" s="27">
        <f t="shared" si="51"/>
        <v>215.16155000000117</v>
      </c>
    </row>
    <row r="150" spans="1:16">
      <c r="A150" s="30">
        <v>41244</v>
      </c>
      <c r="C150" s="6">
        <v>142</v>
      </c>
      <c r="D150" s="29">
        <f t="shared" si="42"/>
        <v>13</v>
      </c>
      <c r="E150" s="29">
        <f t="shared" si="47"/>
        <v>1846</v>
      </c>
      <c r="F150" s="29">
        <f t="shared" si="43"/>
        <v>-554</v>
      </c>
      <c r="G150" s="34">
        <f>+Inputs!$D$3</f>
        <v>0.37951000000000001</v>
      </c>
      <c r="I150" s="27">
        <f t="shared" si="48"/>
        <v>2400</v>
      </c>
      <c r="K150" s="27">
        <f t="shared" si="44"/>
        <v>13</v>
      </c>
      <c r="L150" s="27">
        <f t="shared" si="49"/>
        <v>1846</v>
      </c>
      <c r="M150" s="27">
        <f t="shared" si="45"/>
        <v>4.93363</v>
      </c>
      <c r="N150" s="27">
        <f t="shared" si="46"/>
        <v>4.93363</v>
      </c>
      <c r="O150" s="27">
        <f t="shared" si="50"/>
        <v>-210.22792000000118</v>
      </c>
      <c r="P150" s="27">
        <f t="shared" si="51"/>
        <v>210.22792000000118</v>
      </c>
    </row>
    <row r="151" spans="1:16">
      <c r="A151" s="31">
        <v>41275</v>
      </c>
      <c r="C151" s="6">
        <v>143</v>
      </c>
      <c r="D151" s="29">
        <f t="shared" si="42"/>
        <v>13</v>
      </c>
      <c r="E151" s="29">
        <f t="shared" si="47"/>
        <v>1859</v>
      </c>
      <c r="F151" s="29">
        <f t="shared" si="43"/>
        <v>-541</v>
      </c>
      <c r="G151" s="34">
        <f>+Inputs!$D$3</f>
        <v>0.37951000000000001</v>
      </c>
      <c r="I151" s="27">
        <f t="shared" si="48"/>
        <v>2400</v>
      </c>
      <c r="K151" s="27">
        <f t="shared" si="44"/>
        <v>13</v>
      </c>
      <c r="L151" s="27">
        <f t="shared" si="49"/>
        <v>1859</v>
      </c>
      <c r="M151" s="27">
        <f t="shared" si="45"/>
        <v>4.93363</v>
      </c>
      <c r="N151" s="27">
        <f t="shared" si="46"/>
        <v>4.93363</v>
      </c>
      <c r="O151" s="27">
        <f t="shared" si="50"/>
        <v>-205.29429000000118</v>
      </c>
      <c r="P151" s="27">
        <f t="shared" si="51"/>
        <v>205.29429000000118</v>
      </c>
    </row>
    <row r="152" spans="1:16">
      <c r="A152" s="30">
        <v>41306</v>
      </c>
      <c r="C152" s="6">
        <v>144</v>
      </c>
      <c r="D152" s="29">
        <f t="shared" si="42"/>
        <v>13</v>
      </c>
      <c r="E152" s="29">
        <f t="shared" si="47"/>
        <v>1872</v>
      </c>
      <c r="F152" s="29">
        <f t="shared" si="43"/>
        <v>-528</v>
      </c>
      <c r="G152" s="34">
        <f>+Inputs!$D$3</f>
        <v>0.37951000000000001</v>
      </c>
      <c r="I152" s="27">
        <f t="shared" si="48"/>
        <v>2400</v>
      </c>
      <c r="K152" s="27">
        <f t="shared" si="44"/>
        <v>13</v>
      </c>
      <c r="L152" s="27">
        <f t="shared" si="49"/>
        <v>1872</v>
      </c>
      <c r="M152" s="27">
        <f t="shared" si="45"/>
        <v>4.93363</v>
      </c>
      <c r="N152" s="27">
        <f t="shared" si="46"/>
        <v>4.93363</v>
      </c>
      <c r="O152" s="27">
        <f t="shared" si="50"/>
        <v>-200.36066000000119</v>
      </c>
      <c r="P152" s="27">
        <f t="shared" si="51"/>
        <v>200.36066000000119</v>
      </c>
    </row>
    <row r="153" spans="1:16">
      <c r="A153" s="31">
        <v>41334</v>
      </c>
      <c r="C153" s="6">
        <v>145</v>
      </c>
      <c r="D153" s="29">
        <f t="shared" si="42"/>
        <v>13</v>
      </c>
      <c r="E153" s="29">
        <f t="shared" si="47"/>
        <v>1885</v>
      </c>
      <c r="F153" s="29">
        <f t="shared" si="43"/>
        <v>-515</v>
      </c>
      <c r="G153" s="34">
        <f>+Inputs!$D$3</f>
        <v>0.37951000000000001</v>
      </c>
      <c r="I153" s="27">
        <f t="shared" si="48"/>
        <v>2400</v>
      </c>
      <c r="K153" s="27">
        <f t="shared" si="44"/>
        <v>13</v>
      </c>
      <c r="L153" s="27">
        <f t="shared" si="49"/>
        <v>1885</v>
      </c>
      <c r="M153" s="27">
        <f t="shared" si="45"/>
        <v>4.93363</v>
      </c>
      <c r="N153" s="27">
        <f t="shared" si="46"/>
        <v>4.93363</v>
      </c>
      <c r="O153" s="27">
        <f t="shared" si="50"/>
        <v>-195.4270300000012</v>
      </c>
      <c r="P153" s="27">
        <f t="shared" si="51"/>
        <v>195.4270300000012</v>
      </c>
    </row>
    <row r="154" spans="1:16">
      <c r="A154" s="30">
        <v>41365</v>
      </c>
      <c r="C154" s="6">
        <v>146</v>
      </c>
      <c r="D154" s="29">
        <f t="shared" si="42"/>
        <v>13</v>
      </c>
      <c r="E154" s="29">
        <f t="shared" si="47"/>
        <v>1898</v>
      </c>
      <c r="F154" s="29">
        <f t="shared" si="43"/>
        <v>-502</v>
      </c>
      <c r="G154" s="34">
        <f>+Inputs!$D$3</f>
        <v>0.37951000000000001</v>
      </c>
      <c r="I154" s="27">
        <f t="shared" si="48"/>
        <v>2400</v>
      </c>
      <c r="K154" s="27">
        <f t="shared" si="44"/>
        <v>13</v>
      </c>
      <c r="L154" s="27">
        <f t="shared" si="49"/>
        <v>1898</v>
      </c>
      <c r="M154" s="27">
        <f t="shared" si="45"/>
        <v>4.93363</v>
      </c>
      <c r="N154" s="27">
        <f t="shared" si="46"/>
        <v>4.93363</v>
      </c>
      <c r="O154" s="27">
        <f t="shared" si="50"/>
        <v>-190.4934000000012</v>
      </c>
      <c r="P154" s="27">
        <f t="shared" si="51"/>
        <v>190.4934000000012</v>
      </c>
    </row>
    <row r="155" spans="1:16">
      <c r="A155" s="31">
        <v>41395</v>
      </c>
      <c r="C155" s="6">
        <v>147</v>
      </c>
      <c r="D155" s="29">
        <f t="shared" si="42"/>
        <v>13</v>
      </c>
      <c r="E155" s="29">
        <f t="shared" si="47"/>
        <v>1911</v>
      </c>
      <c r="F155" s="29">
        <f t="shared" si="43"/>
        <v>-489</v>
      </c>
      <c r="G155" s="34">
        <f>+Inputs!$D$3</f>
        <v>0.37951000000000001</v>
      </c>
      <c r="I155" s="27">
        <f t="shared" si="48"/>
        <v>2400</v>
      </c>
      <c r="K155" s="27">
        <f t="shared" si="44"/>
        <v>13</v>
      </c>
      <c r="L155" s="27">
        <f t="shared" si="49"/>
        <v>1911</v>
      </c>
      <c r="M155" s="27">
        <f t="shared" si="45"/>
        <v>4.93363</v>
      </c>
      <c r="N155" s="27">
        <f t="shared" si="46"/>
        <v>4.93363</v>
      </c>
      <c r="O155" s="27">
        <f t="shared" si="50"/>
        <v>-185.55977000000121</v>
      </c>
      <c r="P155" s="27">
        <f t="shared" si="51"/>
        <v>185.55977000000121</v>
      </c>
    </row>
    <row r="156" spans="1:16">
      <c r="A156" s="30">
        <v>41426</v>
      </c>
      <c r="C156" s="6">
        <v>148</v>
      </c>
      <c r="D156" s="29">
        <f t="shared" si="42"/>
        <v>13</v>
      </c>
      <c r="E156" s="29">
        <f t="shared" si="47"/>
        <v>1924</v>
      </c>
      <c r="F156" s="29">
        <f t="shared" si="43"/>
        <v>-476</v>
      </c>
      <c r="G156" s="34">
        <f>+Inputs!$D$3</f>
        <v>0.37951000000000001</v>
      </c>
      <c r="I156" s="27">
        <f t="shared" si="48"/>
        <v>2400</v>
      </c>
      <c r="K156" s="27">
        <f t="shared" si="44"/>
        <v>13</v>
      </c>
      <c r="L156" s="27">
        <f t="shared" si="49"/>
        <v>1924</v>
      </c>
      <c r="M156" s="27">
        <f t="shared" si="45"/>
        <v>4.93363</v>
      </c>
      <c r="N156" s="27">
        <f t="shared" si="46"/>
        <v>4.93363</v>
      </c>
      <c r="O156" s="27">
        <f t="shared" si="50"/>
        <v>-180.62614000000121</v>
      </c>
      <c r="P156" s="27">
        <f t="shared" si="51"/>
        <v>180.62614000000121</v>
      </c>
    </row>
    <row r="157" spans="1:16">
      <c r="A157" s="31">
        <v>41456</v>
      </c>
      <c r="C157" s="6">
        <v>149</v>
      </c>
      <c r="D157" s="29">
        <f t="shared" si="42"/>
        <v>13</v>
      </c>
      <c r="E157" s="29">
        <f t="shared" si="47"/>
        <v>1937</v>
      </c>
      <c r="F157" s="29">
        <f t="shared" si="43"/>
        <v>-463</v>
      </c>
      <c r="G157" s="34">
        <f>+Inputs!$D$3</f>
        <v>0.37951000000000001</v>
      </c>
      <c r="I157" s="27">
        <f t="shared" si="48"/>
        <v>2400</v>
      </c>
      <c r="K157" s="27">
        <f t="shared" si="44"/>
        <v>13</v>
      </c>
      <c r="L157" s="27">
        <f t="shared" si="49"/>
        <v>1937</v>
      </c>
      <c r="M157" s="27">
        <f t="shared" si="45"/>
        <v>4.93363</v>
      </c>
      <c r="N157" s="27">
        <f t="shared" si="46"/>
        <v>4.93363</v>
      </c>
      <c r="O157" s="27">
        <f t="shared" si="50"/>
        <v>-175.69251000000122</v>
      </c>
      <c r="P157" s="27">
        <f t="shared" si="51"/>
        <v>175.69251000000122</v>
      </c>
    </row>
    <row r="158" spans="1:16">
      <c r="A158" s="30">
        <v>41487</v>
      </c>
      <c r="C158" s="6">
        <v>150</v>
      </c>
      <c r="D158" s="29">
        <f t="shared" si="42"/>
        <v>13</v>
      </c>
      <c r="E158" s="29">
        <f t="shared" si="47"/>
        <v>1950</v>
      </c>
      <c r="F158" s="29">
        <f t="shared" si="43"/>
        <v>-450</v>
      </c>
      <c r="G158" s="34">
        <f>+Inputs!$D$3</f>
        <v>0.37951000000000001</v>
      </c>
      <c r="I158" s="27">
        <f t="shared" si="48"/>
        <v>2400</v>
      </c>
      <c r="K158" s="27">
        <f t="shared" si="44"/>
        <v>13</v>
      </c>
      <c r="L158" s="27">
        <f t="shared" si="49"/>
        <v>1950</v>
      </c>
      <c r="M158" s="27">
        <f t="shared" si="45"/>
        <v>4.93363</v>
      </c>
      <c r="N158" s="27">
        <f t="shared" si="46"/>
        <v>4.93363</v>
      </c>
      <c r="O158" s="27">
        <f t="shared" si="50"/>
        <v>-170.75888000000123</v>
      </c>
      <c r="P158" s="27">
        <f t="shared" si="51"/>
        <v>170.75888000000123</v>
      </c>
    </row>
    <row r="159" spans="1:16">
      <c r="A159" s="31">
        <v>41518</v>
      </c>
      <c r="C159" s="6">
        <v>151</v>
      </c>
      <c r="D159" s="29">
        <f t="shared" si="42"/>
        <v>13</v>
      </c>
      <c r="E159" s="29">
        <f t="shared" si="47"/>
        <v>1963</v>
      </c>
      <c r="F159" s="29">
        <f t="shared" si="43"/>
        <v>-437</v>
      </c>
      <c r="G159" s="34">
        <f>+Inputs!$D$3</f>
        <v>0.37951000000000001</v>
      </c>
      <c r="I159" s="27">
        <f t="shared" si="48"/>
        <v>2400</v>
      </c>
      <c r="K159" s="27">
        <f t="shared" si="44"/>
        <v>13</v>
      </c>
      <c r="L159" s="27">
        <f t="shared" si="49"/>
        <v>1963</v>
      </c>
      <c r="M159" s="27">
        <f t="shared" si="45"/>
        <v>4.93363</v>
      </c>
      <c r="N159" s="27">
        <f t="shared" si="46"/>
        <v>4.93363</v>
      </c>
      <c r="O159" s="27">
        <f t="shared" si="50"/>
        <v>-165.82525000000123</v>
      </c>
      <c r="P159" s="27">
        <f t="shared" si="51"/>
        <v>165.82525000000123</v>
      </c>
    </row>
    <row r="160" spans="1:16">
      <c r="A160" s="30">
        <v>41548</v>
      </c>
      <c r="C160" s="6">
        <v>152</v>
      </c>
      <c r="D160" s="29">
        <f t="shared" si="42"/>
        <v>13</v>
      </c>
      <c r="E160" s="29">
        <f t="shared" si="47"/>
        <v>1976</v>
      </c>
      <c r="F160" s="29">
        <f t="shared" si="43"/>
        <v>-424</v>
      </c>
      <c r="G160" s="34">
        <f>+Inputs!$D$3</f>
        <v>0.37951000000000001</v>
      </c>
      <c r="I160" s="27">
        <f t="shared" si="48"/>
        <v>2400</v>
      </c>
      <c r="K160" s="27">
        <f t="shared" si="44"/>
        <v>13</v>
      </c>
      <c r="L160" s="27">
        <f t="shared" si="49"/>
        <v>1976</v>
      </c>
      <c r="M160" s="27">
        <f t="shared" si="45"/>
        <v>4.93363</v>
      </c>
      <c r="N160" s="27">
        <f t="shared" si="46"/>
        <v>4.93363</v>
      </c>
      <c r="O160" s="27">
        <f t="shared" si="50"/>
        <v>-160.89162000000124</v>
      </c>
      <c r="P160" s="27">
        <f t="shared" si="51"/>
        <v>160.89162000000124</v>
      </c>
    </row>
    <row r="161" spans="1:16">
      <c r="A161" s="31">
        <v>41579</v>
      </c>
      <c r="C161" s="6">
        <v>153</v>
      </c>
      <c r="D161" s="29">
        <f t="shared" si="42"/>
        <v>13</v>
      </c>
      <c r="E161" s="29">
        <f t="shared" si="47"/>
        <v>1989</v>
      </c>
      <c r="F161" s="29">
        <f t="shared" si="43"/>
        <v>-411</v>
      </c>
      <c r="G161" s="34">
        <f>+Inputs!$D$3</f>
        <v>0.37951000000000001</v>
      </c>
      <c r="I161" s="27">
        <f t="shared" si="48"/>
        <v>2400</v>
      </c>
      <c r="K161" s="27">
        <f t="shared" si="44"/>
        <v>13</v>
      </c>
      <c r="L161" s="27">
        <f t="shared" si="49"/>
        <v>1989</v>
      </c>
      <c r="M161" s="27">
        <f t="shared" si="45"/>
        <v>4.93363</v>
      </c>
      <c r="N161" s="27">
        <f t="shared" si="46"/>
        <v>4.93363</v>
      </c>
      <c r="O161" s="27">
        <f t="shared" si="50"/>
        <v>-155.95799000000125</v>
      </c>
      <c r="P161" s="27">
        <f t="shared" si="51"/>
        <v>155.95799000000125</v>
      </c>
    </row>
    <row r="162" spans="1:16">
      <c r="A162" s="30">
        <v>41609</v>
      </c>
      <c r="C162" s="6">
        <v>154</v>
      </c>
      <c r="D162" s="29">
        <f t="shared" si="42"/>
        <v>13</v>
      </c>
      <c r="E162" s="29">
        <f t="shared" si="47"/>
        <v>2002</v>
      </c>
      <c r="F162" s="29">
        <f t="shared" si="43"/>
        <v>-398</v>
      </c>
      <c r="G162" s="34">
        <f>+Inputs!$D$3</f>
        <v>0.37951000000000001</v>
      </c>
      <c r="I162" s="27">
        <f t="shared" si="48"/>
        <v>2400</v>
      </c>
      <c r="K162" s="27">
        <f t="shared" si="44"/>
        <v>13</v>
      </c>
      <c r="L162" s="27">
        <f t="shared" si="49"/>
        <v>2002</v>
      </c>
      <c r="M162" s="27">
        <f t="shared" si="45"/>
        <v>4.93363</v>
      </c>
      <c r="N162" s="27">
        <f t="shared" si="46"/>
        <v>4.93363</v>
      </c>
      <c r="O162" s="27">
        <f t="shared" si="50"/>
        <v>-151.02436000000125</v>
      </c>
      <c r="P162" s="27">
        <f t="shared" si="51"/>
        <v>151.02436000000125</v>
      </c>
    </row>
    <row r="163" spans="1:16">
      <c r="A163" s="31">
        <v>41640</v>
      </c>
      <c r="C163" s="6">
        <v>155</v>
      </c>
      <c r="D163" s="29">
        <f t="shared" si="42"/>
        <v>13</v>
      </c>
      <c r="E163" s="29">
        <f t="shared" si="47"/>
        <v>2015</v>
      </c>
      <c r="F163" s="29">
        <f t="shared" si="43"/>
        <v>-385</v>
      </c>
      <c r="G163" s="34">
        <f>+Inputs!$D$3</f>
        <v>0.37951000000000001</v>
      </c>
      <c r="I163" s="27">
        <f t="shared" si="48"/>
        <v>2400</v>
      </c>
      <c r="K163" s="27">
        <f t="shared" si="44"/>
        <v>13</v>
      </c>
      <c r="L163" s="27">
        <f t="shared" si="49"/>
        <v>2015</v>
      </c>
      <c r="M163" s="27">
        <f t="shared" si="45"/>
        <v>4.93363</v>
      </c>
      <c r="N163" s="27">
        <f t="shared" si="46"/>
        <v>4.93363</v>
      </c>
      <c r="O163" s="27">
        <f t="shared" si="50"/>
        <v>-146.09073000000126</v>
      </c>
      <c r="P163" s="27">
        <f t="shared" si="51"/>
        <v>146.09073000000126</v>
      </c>
    </row>
    <row r="164" spans="1:16">
      <c r="A164" s="30">
        <v>41671</v>
      </c>
      <c r="C164" s="6">
        <v>156</v>
      </c>
      <c r="D164" s="29">
        <f t="shared" si="42"/>
        <v>13</v>
      </c>
      <c r="E164" s="29">
        <f t="shared" si="47"/>
        <v>2028</v>
      </c>
      <c r="F164" s="29">
        <f t="shared" si="43"/>
        <v>-372</v>
      </c>
      <c r="G164" s="34">
        <f>+Inputs!$D$3</f>
        <v>0.37951000000000001</v>
      </c>
      <c r="I164" s="27">
        <f t="shared" si="48"/>
        <v>2400</v>
      </c>
      <c r="K164" s="27">
        <f t="shared" si="44"/>
        <v>13</v>
      </c>
      <c r="L164" s="27">
        <f t="shared" si="49"/>
        <v>2028</v>
      </c>
      <c r="M164" s="27">
        <f t="shared" si="45"/>
        <v>4.93363</v>
      </c>
      <c r="N164" s="27">
        <f t="shared" si="46"/>
        <v>4.93363</v>
      </c>
      <c r="O164" s="27">
        <f t="shared" si="50"/>
        <v>-141.15710000000126</v>
      </c>
      <c r="P164" s="27">
        <f t="shared" si="51"/>
        <v>141.15710000000126</v>
      </c>
    </row>
    <row r="165" spans="1:16">
      <c r="A165" s="31">
        <v>41699</v>
      </c>
      <c r="C165" s="6">
        <v>157</v>
      </c>
      <c r="D165" s="29">
        <f t="shared" si="42"/>
        <v>13</v>
      </c>
      <c r="E165" s="29">
        <f t="shared" si="47"/>
        <v>2041</v>
      </c>
      <c r="F165" s="29">
        <f t="shared" si="43"/>
        <v>-359</v>
      </c>
      <c r="G165" s="34">
        <f>+Inputs!$D$3</f>
        <v>0.37951000000000001</v>
      </c>
      <c r="I165" s="27">
        <f t="shared" si="48"/>
        <v>2400</v>
      </c>
      <c r="K165" s="27">
        <f t="shared" si="44"/>
        <v>13</v>
      </c>
      <c r="L165" s="27">
        <f t="shared" si="49"/>
        <v>2041</v>
      </c>
      <c r="M165" s="27">
        <f t="shared" si="45"/>
        <v>4.93363</v>
      </c>
      <c r="N165" s="27">
        <f t="shared" si="46"/>
        <v>4.93363</v>
      </c>
      <c r="O165" s="27">
        <f t="shared" si="50"/>
        <v>-136.22347000000127</v>
      </c>
      <c r="P165" s="27">
        <f t="shared" si="51"/>
        <v>136.22347000000127</v>
      </c>
    </row>
    <row r="166" spans="1:16">
      <c r="A166" s="30">
        <v>41730</v>
      </c>
      <c r="C166" s="6">
        <v>158</v>
      </c>
      <c r="D166" s="29">
        <f t="shared" si="42"/>
        <v>13</v>
      </c>
      <c r="E166" s="29">
        <f t="shared" si="47"/>
        <v>2054</v>
      </c>
      <c r="F166" s="29">
        <f t="shared" si="43"/>
        <v>-346</v>
      </c>
      <c r="G166" s="34">
        <f>+Inputs!$D$3</f>
        <v>0.37951000000000001</v>
      </c>
      <c r="I166" s="27">
        <f t="shared" si="48"/>
        <v>2400</v>
      </c>
      <c r="K166" s="27">
        <f t="shared" si="44"/>
        <v>13</v>
      </c>
      <c r="L166" s="27">
        <f t="shared" si="49"/>
        <v>2054</v>
      </c>
      <c r="M166" s="27">
        <f t="shared" si="45"/>
        <v>4.93363</v>
      </c>
      <c r="N166" s="27">
        <f t="shared" si="46"/>
        <v>4.93363</v>
      </c>
      <c r="O166" s="27">
        <f t="shared" si="50"/>
        <v>-131.28984000000128</v>
      </c>
      <c r="P166" s="27">
        <f t="shared" si="51"/>
        <v>131.28984000000128</v>
      </c>
    </row>
    <row r="167" spans="1:16">
      <c r="A167" s="31">
        <v>41760</v>
      </c>
      <c r="C167" s="6">
        <v>159</v>
      </c>
      <c r="D167" s="29">
        <f t="shared" si="42"/>
        <v>13</v>
      </c>
      <c r="E167" s="29">
        <f t="shared" si="47"/>
        <v>2067</v>
      </c>
      <c r="F167" s="29">
        <f t="shared" si="43"/>
        <v>-333</v>
      </c>
      <c r="G167" s="34">
        <f>+Inputs!$D$3</f>
        <v>0.37951000000000001</v>
      </c>
      <c r="I167" s="27">
        <f t="shared" si="48"/>
        <v>2400</v>
      </c>
      <c r="K167" s="27">
        <f t="shared" si="44"/>
        <v>13</v>
      </c>
      <c r="L167" s="27">
        <f t="shared" si="49"/>
        <v>2067</v>
      </c>
      <c r="M167" s="27">
        <f t="shared" si="45"/>
        <v>4.93363</v>
      </c>
      <c r="N167" s="27">
        <f t="shared" si="46"/>
        <v>4.93363</v>
      </c>
      <c r="O167" s="27">
        <f t="shared" si="50"/>
        <v>-126.35621000000128</v>
      </c>
      <c r="P167" s="27">
        <f t="shared" si="51"/>
        <v>126.35621000000128</v>
      </c>
    </row>
    <row r="168" spans="1:16">
      <c r="A168" s="30">
        <v>41791</v>
      </c>
      <c r="C168" s="6">
        <v>160</v>
      </c>
      <c r="D168" s="29">
        <f t="shared" si="42"/>
        <v>13</v>
      </c>
      <c r="E168" s="29">
        <f t="shared" si="47"/>
        <v>2080</v>
      </c>
      <c r="F168" s="29">
        <f t="shared" si="43"/>
        <v>-320</v>
      </c>
      <c r="G168" s="34">
        <f>+Inputs!$D$3</f>
        <v>0.37951000000000001</v>
      </c>
      <c r="I168" s="27">
        <f t="shared" si="48"/>
        <v>2400</v>
      </c>
      <c r="K168" s="27">
        <f t="shared" si="44"/>
        <v>13</v>
      </c>
      <c r="L168" s="27">
        <f t="shared" si="49"/>
        <v>2080</v>
      </c>
      <c r="M168" s="27">
        <f t="shared" si="45"/>
        <v>4.93363</v>
      </c>
      <c r="N168" s="27">
        <f t="shared" si="46"/>
        <v>4.93363</v>
      </c>
      <c r="O168" s="27">
        <f t="shared" si="50"/>
        <v>-121.42258000000129</v>
      </c>
      <c r="P168" s="27">
        <f t="shared" si="51"/>
        <v>121.42258000000129</v>
      </c>
    </row>
    <row r="169" spans="1:16">
      <c r="A169" s="31">
        <v>41821</v>
      </c>
      <c r="C169" s="6">
        <v>161</v>
      </c>
      <c r="D169" s="29">
        <f t="shared" ref="D169:D187" si="52">ROUND(-(+$B$9/180)*1,0)</f>
        <v>13</v>
      </c>
      <c r="E169" s="29">
        <f t="shared" si="47"/>
        <v>2093</v>
      </c>
      <c r="F169" s="29">
        <f t="shared" ref="F169:F188" si="53">$B$9+E169</f>
        <v>-307</v>
      </c>
      <c r="G169" s="34">
        <f>+Inputs!$D$3</f>
        <v>0.37951000000000001</v>
      </c>
      <c r="I169" s="27">
        <f t="shared" si="48"/>
        <v>2400</v>
      </c>
      <c r="K169" s="27">
        <f t="shared" ref="K169:K188" si="54">D169</f>
        <v>13</v>
      </c>
      <c r="L169" s="27">
        <f t="shared" si="49"/>
        <v>2093</v>
      </c>
      <c r="M169" s="27">
        <f t="shared" ref="M169:M188" si="55">K169*G169</f>
        <v>4.93363</v>
      </c>
      <c r="N169" s="27">
        <f t="shared" ref="N169:N188" si="56">M169-J169</f>
        <v>4.93363</v>
      </c>
      <c r="O169" s="27">
        <f t="shared" si="50"/>
        <v>-116.4889500000013</v>
      </c>
      <c r="P169" s="27">
        <f t="shared" si="51"/>
        <v>116.4889500000013</v>
      </c>
    </row>
    <row r="170" spans="1:16">
      <c r="A170" s="30">
        <v>41852</v>
      </c>
      <c r="C170" s="6">
        <v>162</v>
      </c>
      <c r="D170" s="29">
        <f t="shared" si="52"/>
        <v>13</v>
      </c>
      <c r="E170" s="29">
        <f t="shared" ref="E170:E188" si="57">+E169+D170</f>
        <v>2106</v>
      </c>
      <c r="F170" s="29">
        <f t="shared" si="53"/>
        <v>-294</v>
      </c>
      <c r="G170" s="34">
        <f>+Inputs!$D$3</f>
        <v>0.37951000000000001</v>
      </c>
      <c r="I170" s="27">
        <f t="shared" ref="I170:I188" si="58">+I169+H170</f>
        <v>2400</v>
      </c>
      <c r="K170" s="27">
        <f t="shared" si="54"/>
        <v>13</v>
      </c>
      <c r="L170" s="27">
        <f t="shared" ref="L170:L188" si="59">+L169+K170</f>
        <v>2106</v>
      </c>
      <c r="M170" s="27">
        <f t="shared" si="55"/>
        <v>4.93363</v>
      </c>
      <c r="N170" s="27">
        <f t="shared" si="56"/>
        <v>4.93363</v>
      </c>
      <c r="O170" s="27">
        <f t="shared" ref="O170:O188" si="60">+O169+N170</f>
        <v>-111.5553200000013</v>
      </c>
      <c r="P170" s="27">
        <f t="shared" ref="P170:P188" si="61">P169-N170</f>
        <v>111.5553200000013</v>
      </c>
    </row>
    <row r="171" spans="1:16">
      <c r="A171" s="31">
        <v>41883</v>
      </c>
      <c r="C171" s="6">
        <v>163</v>
      </c>
      <c r="D171" s="29">
        <f t="shared" si="52"/>
        <v>13</v>
      </c>
      <c r="E171" s="29">
        <f t="shared" si="57"/>
        <v>2119</v>
      </c>
      <c r="F171" s="29">
        <f t="shared" si="53"/>
        <v>-281</v>
      </c>
      <c r="G171" s="34">
        <f>+Inputs!$D$3</f>
        <v>0.37951000000000001</v>
      </c>
      <c r="I171" s="27">
        <f t="shared" si="58"/>
        <v>2400</v>
      </c>
      <c r="K171" s="27">
        <f t="shared" si="54"/>
        <v>13</v>
      </c>
      <c r="L171" s="27">
        <f t="shared" si="59"/>
        <v>2119</v>
      </c>
      <c r="M171" s="27">
        <f t="shared" si="55"/>
        <v>4.93363</v>
      </c>
      <c r="N171" s="27">
        <f t="shared" si="56"/>
        <v>4.93363</v>
      </c>
      <c r="O171" s="27">
        <f t="shared" si="60"/>
        <v>-106.62169000000131</v>
      </c>
      <c r="P171" s="27">
        <f t="shared" si="61"/>
        <v>106.62169000000131</v>
      </c>
    </row>
    <row r="172" spans="1:16">
      <c r="A172" s="30">
        <v>41913</v>
      </c>
      <c r="C172" s="6">
        <v>164</v>
      </c>
      <c r="D172" s="29">
        <f t="shared" si="52"/>
        <v>13</v>
      </c>
      <c r="E172" s="29">
        <f t="shared" si="57"/>
        <v>2132</v>
      </c>
      <c r="F172" s="29">
        <f t="shared" si="53"/>
        <v>-268</v>
      </c>
      <c r="G172" s="34">
        <f>+Inputs!$D$3</f>
        <v>0.37951000000000001</v>
      </c>
      <c r="I172" s="27">
        <f t="shared" si="58"/>
        <v>2400</v>
      </c>
      <c r="K172" s="27">
        <f t="shared" si="54"/>
        <v>13</v>
      </c>
      <c r="L172" s="27">
        <f t="shared" si="59"/>
        <v>2132</v>
      </c>
      <c r="M172" s="27">
        <f t="shared" si="55"/>
        <v>4.93363</v>
      </c>
      <c r="N172" s="27">
        <f t="shared" si="56"/>
        <v>4.93363</v>
      </c>
      <c r="O172" s="27">
        <f t="shared" si="60"/>
        <v>-101.68806000000131</v>
      </c>
      <c r="P172" s="27">
        <f t="shared" si="61"/>
        <v>101.68806000000131</v>
      </c>
    </row>
    <row r="173" spans="1:16">
      <c r="A173" s="31">
        <v>41944</v>
      </c>
      <c r="C173" s="6">
        <v>165</v>
      </c>
      <c r="D173" s="29">
        <f t="shared" si="52"/>
        <v>13</v>
      </c>
      <c r="E173" s="29">
        <f t="shared" si="57"/>
        <v>2145</v>
      </c>
      <c r="F173" s="29">
        <f t="shared" si="53"/>
        <v>-255</v>
      </c>
      <c r="G173" s="34">
        <f>+Inputs!$D$3</f>
        <v>0.37951000000000001</v>
      </c>
      <c r="I173" s="27">
        <f t="shared" si="58"/>
        <v>2400</v>
      </c>
      <c r="K173" s="27">
        <f t="shared" si="54"/>
        <v>13</v>
      </c>
      <c r="L173" s="27">
        <f t="shared" si="59"/>
        <v>2145</v>
      </c>
      <c r="M173" s="27">
        <f t="shared" si="55"/>
        <v>4.93363</v>
      </c>
      <c r="N173" s="27">
        <f t="shared" si="56"/>
        <v>4.93363</v>
      </c>
      <c r="O173" s="27">
        <f t="shared" si="60"/>
        <v>-96.754430000001321</v>
      </c>
      <c r="P173" s="27">
        <f t="shared" si="61"/>
        <v>96.754430000001321</v>
      </c>
    </row>
    <row r="174" spans="1:16">
      <c r="A174" s="30">
        <v>41974</v>
      </c>
      <c r="C174" s="6">
        <v>166</v>
      </c>
      <c r="D174" s="29">
        <f t="shared" si="52"/>
        <v>13</v>
      </c>
      <c r="E174" s="29">
        <f t="shared" si="57"/>
        <v>2158</v>
      </c>
      <c r="F174" s="29">
        <f t="shared" si="53"/>
        <v>-242</v>
      </c>
      <c r="G174" s="34">
        <f>+Inputs!$D$3</f>
        <v>0.37951000000000001</v>
      </c>
      <c r="I174" s="27">
        <f t="shared" si="58"/>
        <v>2400</v>
      </c>
      <c r="K174" s="27">
        <f t="shared" si="54"/>
        <v>13</v>
      </c>
      <c r="L174" s="27">
        <f t="shared" si="59"/>
        <v>2158</v>
      </c>
      <c r="M174" s="27">
        <f t="shared" si="55"/>
        <v>4.93363</v>
      </c>
      <c r="N174" s="27">
        <f t="shared" si="56"/>
        <v>4.93363</v>
      </c>
      <c r="O174" s="27">
        <f t="shared" si="60"/>
        <v>-91.820800000001327</v>
      </c>
      <c r="P174" s="27">
        <f t="shared" si="61"/>
        <v>91.820800000001327</v>
      </c>
    </row>
    <row r="175" spans="1:16">
      <c r="A175" s="31">
        <v>42005</v>
      </c>
      <c r="C175" s="6">
        <v>167</v>
      </c>
      <c r="D175" s="29">
        <f t="shared" si="52"/>
        <v>13</v>
      </c>
      <c r="E175" s="29">
        <f t="shared" si="57"/>
        <v>2171</v>
      </c>
      <c r="F175" s="29">
        <f t="shared" si="53"/>
        <v>-229</v>
      </c>
      <c r="G175" s="34">
        <f>+Inputs!$D$3</f>
        <v>0.37951000000000001</v>
      </c>
      <c r="I175" s="27">
        <f t="shared" si="58"/>
        <v>2400</v>
      </c>
      <c r="K175" s="27">
        <f t="shared" si="54"/>
        <v>13</v>
      </c>
      <c r="L175" s="27">
        <f t="shared" si="59"/>
        <v>2171</v>
      </c>
      <c r="M175" s="27">
        <f t="shared" si="55"/>
        <v>4.93363</v>
      </c>
      <c r="N175" s="27">
        <f t="shared" si="56"/>
        <v>4.93363</v>
      </c>
      <c r="O175" s="27">
        <f t="shared" si="60"/>
        <v>-86.887170000001333</v>
      </c>
      <c r="P175" s="27">
        <f t="shared" si="61"/>
        <v>86.887170000001333</v>
      </c>
    </row>
    <row r="176" spans="1:16">
      <c r="A176" s="30">
        <v>42036</v>
      </c>
      <c r="C176" s="6">
        <v>168</v>
      </c>
      <c r="D176" s="29">
        <f t="shared" si="52"/>
        <v>13</v>
      </c>
      <c r="E176" s="29">
        <f t="shared" si="57"/>
        <v>2184</v>
      </c>
      <c r="F176" s="29">
        <f t="shared" si="53"/>
        <v>-216</v>
      </c>
      <c r="G176" s="34">
        <f>+Inputs!$D$3</f>
        <v>0.37951000000000001</v>
      </c>
      <c r="I176" s="27">
        <f t="shared" si="58"/>
        <v>2400</v>
      </c>
      <c r="K176" s="27">
        <f t="shared" si="54"/>
        <v>13</v>
      </c>
      <c r="L176" s="27">
        <f t="shared" si="59"/>
        <v>2184</v>
      </c>
      <c r="M176" s="27">
        <f t="shared" si="55"/>
        <v>4.93363</v>
      </c>
      <c r="N176" s="27">
        <f t="shared" si="56"/>
        <v>4.93363</v>
      </c>
      <c r="O176" s="27">
        <f t="shared" si="60"/>
        <v>-81.95354000000134</v>
      </c>
      <c r="P176" s="27">
        <f t="shared" si="61"/>
        <v>81.95354000000134</v>
      </c>
    </row>
    <row r="177" spans="1:20">
      <c r="A177" s="31">
        <v>42064</v>
      </c>
      <c r="C177" s="6">
        <v>169</v>
      </c>
      <c r="D177" s="29">
        <f t="shared" si="52"/>
        <v>13</v>
      </c>
      <c r="E177" s="29">
        <f t="shared" si="57"/>
        <v>2197</v>
      </c>
      <c r="F177" s="29">
        <f t="shared" si="53"/>
        <v>-203</v>
      </c>
      <c r="G177" s="34">
        <f>+Inputs!$D$3</f>
        <v>0.37951000000000001</v>
      </c>
      <c r="I177" s="27">
        <f t="shared" si="58"/>
        <v>2400</v>
      </c>
      <c r="K177" s="27">
        <f t="shared" si="54"/>
        <v>13</v>
      </c>
      <c r="L177" s="27">
        <f t="shared" si="59"/>
        <v>2197</v>
      </c>
      <c r="M177" s="27">
        <f t="shared" si="55"/>
        <v>4.93363</v>
      </c>
      <c r="N177" s="27">
        <f t="shared" si="56"/>
        <v>4.93363</v>
      </c>
      <c r="O177" s="27">
        <f t="shared" si="60"/>
        <v>-77.019910000001346</v>
      </c>
      <c r="P177" s="27">
        <f t="shared" si="61"/>
        <v>77.019910000001346</v>
      </c>
    </row>
    <row r="178" spans="1:20">
      <c r="A178" s="30">
        <v>42095</v>
      </c>
      <c r="C178" s="6">
        <v>170</v>
      </c>
      <c r="D178" s="29">
        <f t="shared" si="52"/>
        <v>13</v>
      </c>
      <c r="E178" s="29">
        <f t="shared" si="57"/>
        <v>2210</v>
      </c>
      <c r="F178" s="29">
        <f t="shared" si="53"/>
        <v>-190</v>
      </c>
      <c r="G178" s="34">
        <f>+Inputs!$D$3</f>
        <v>0.37951000000000001</v>
      </c>
      <c r="I178" s="27">
        <f t="shared" si="58"/>
        <v>2400</v>
      </c>
      <c r="K178" s="27">
        <f t="shared" si="54"/>
        <v>13</v>
      </c>
      <c r="L178" s="27">
        <f t="shared" si="59"/>
        <v>2210</v>
      </c>
      <c r="M178" s="27">
        <f t="shared" si="55"/>
        <v>4.93363</v>
      </c>
      <c r="N178" s="27">
        <f t="shared" si="56"/>
        <v>4.93363</v>
      </c>
      <c r="O178" s="27">
        <f t="shared" si="60"/>
        <v>-72.086280000001352</v>
      </c>
      <c r="P178" s="27">
        <f t="shared" si="61"/>
        <v>72.086280000001352</v>
      </c>
    </row>
    <row r="179" spans="1:20">
      <c r="A179" s="31">
        <v>42125</v>
      </c>
      <c r="C179" s="6">
        <v>171</v>
      </c>
      <c r="D179" s="29">
        <f t="shared" si="52"/>
        <v>13</v>
      </c>
      <c r="E179" s="29">
        <f t="shared" si="57"/>
        <v>2223</v>
      </c>
      <c r="F179" s="29">
        <f t="shared" si="53"/>
        <v>-177</v>
      </c>
      <c r="G179" s="34">
        <f>+Inputs!$D$3</f>
        <v>0.37951000000000001</v>
      </c>
      <c r="I179" s="27">
        <f t="shared" si="58"/>
        <v>2400</v>
      </c>
      <c r="K179" s="27">
        <f t="shared" si="54"/>
        <v>13</v>
      </c>
      <c r="L179" s="27">
        <f t="shared" si="59"/>
        <v>2223</v>
      </c>
      <c r="M179" s="27">
        <f t="shared" si="55"/>
        <v>4.93363</v>
      </c>
      <c r="N179" s="27">
        <f t="shared" si="56"/>
        <v>4.93363</v>
      </c>
      <c r="O179" s="27">
        <f t="shared" si="60"/>
        <v>-67.152650000001358</v>
      </c>
      <c r="P179" s="27">
        <f t="shared" si="61"/>
        <v>67.152650000001358</v>
      </c>
    </row>
    <row r="180" spans="1:20">
      <c r="A180" s="30">
        <v>42156</v>
      </c>
      <c r="C180" s="6">
        <v>172</v>
      </c>
      <c r="D180" s="29">
        <f t="shared" si="52"/>
        <v>13</v>
      </c>
      <c r="E180" s="29">
        <f t="shared" si="57"/>
        <v>2236</v>
      </c>
      <c r="F180" s="29">
        <f t="shared" si="53"/>
        <v>-164</v>
      </c>
      <c r="G180" s="34">
        <f>+Inputs!$D$3</f>
        <v>0.37951000000000001</v>
      </c>
      <c r="I180" s="27">
        <f t="shared" si="58"/>
        <v>2400</v>
      </c>
      <c r="K180" s="27">
        <f t="shared" si="54"/>
        <v>13</v>
      </c>
      <c r="L180" s="27">
        <f t="shared" si="59"/>
        <v>2236</v>
      </c>
      <c r="M180" s="27">
        <f t="shared" si="55"/>
        <v>4.93363</v>
      </c>
      <c r="N180" s="27">
        <f t="shared" si="56"/>
        <v>4.93363</v>
      </c>
      <c r="O180" s="27">
        <f t="shared" si="60"/>
        <v>-62.219020000001358</v>
      </c>
      <c r="P180" s="27">
        <f t="shared" si="61"/>
        <v>62.219020000001358</v>
      </c>
    </row>
    <row r="181" spans="1:20">
      <c r="A181" s="31">
        <v>42186</v>
      </c>
      <c r="C181" s="6">
        <v>173</v>
      </c>
      <c r="D181" s="29">
        <f t="shared" si="52"/>
        <v>13</v>
      </c>
      <c r="E181" s="29">
        <f t="shared" si="57"/>
        <v>2249</v>
      </c>
      <c r="F181" s="29">
        <f t="shared" si="53"/>
        <v>-151</v>
      </c>
      <c r="G181" s="34">
        <f>+Inputs!$D$3</f>
        <v>0.37951000000000001</v>
      </c>
      <c r="I181" s="27">
        <f t="shared" si="58"/>
        <v>2400</v>
      </c>
      <c r="K181" s="27">
        <f t="shared" si="54"/>
        <v>13</v>
      </c>
      <c r="L181" s="27">
        <f t="shared" si="59"/>
        <v>2249</v>
      </c>
      <c r="M181" s="27">
        <f t="shared" si="55"/>
        <v>4.93363</v>
      </c>
      <c r="N181" s="27">
        <f t="shared" si="56"/>
        <v>4.93363</v>
      </c>
      <c r="O181" s="27">
        <f t="shared" si="60"/>
        <v>-57.285390000001357</v>
      </c>
      <c r="P181" s="27">
        <f t="shared" si="61"/>
        <v>57.285390000001357</v>
      </c>
    </row>
    <row r="182" spans="1:20">
      <c r="A182" s="30">
        <v>42217</v>
      </c>
      <c r="C182" s="6">
        <v>174</v>
      </c>
      <c r="D182" s="29">
        <f t="shared" si="52"/>
        <v>13</v>
      </c>
      <c r="E182" s="29">
        <f t="shared" si="57"/>
        <v>2262</v>
      </c>
      <c r="F182" s="29">
        <f t="shared" si="53"/>
        <v>-138</v>
      </c>
      <c r="G182" s="34">
        <f>+Inputs!$D$3</f>
        <v>0.37951000000000001</v>
      </c>
      <c r="I182" s="27">
        <f t="shared" si="58"/>
        <v>2400</v>
      </c>
      <c r="K182" s="27">
        <f t="shared" si="54"/>
        <v>13</v>
      </c>
      <c r="L182" s="27">
        <f t="shared" si="59"/>
        <v>2262</v>
      </c>
      <c r="M182" s="27">
        <f t="shared" si="55"/>
        <v>4.93363</v>
      </c>
      <c r="N182" s="27">
        <f t="shared" si="56"/>
        <v>4.93363</v>
      </c>
      <c r="O182" s="27">
        <f t="shared" si="60"/>
        <v>-52.351760000001356</v>
      </c>
      <c r="P182" s="27">
        <f t="shared" si="61"/>
        <v>52.351760000001356</v>
      </c>
    </row>
    <row r="183" spans="1:20">
      <c r="A183" s="31">
        <v>42248</v>
      </c>
      <c r="C183" s="6">
        <v>175</v>
      </c>
      <c r="D183" s="29">
        <f t="shared" si="52"/>
        <v>13</v>
      </c>
      <c r="E183" s="29">
        <f t="shared" si="57"/>
        <v>2275</v>
      </c>
      <c r="F183" s="29">
        <f t="shared" si="53"/>
        <v>-125</v>
      </c>
      <c r="G183" s="34">
        <f>+Inputs!$D$3</f>
        <v>0.37951000000000001</v>
      </c>
      <c r="I183" s="27">
        <f t="shared" si="58"/>
        <v>2400</v>
      </c>
      <c r="K183" s="27">
        <f t="shared" si="54"/>
        <v>13</v>
      </c>
      <c r="L183" s="27">
        <f t="shared" si="59"/>
        <v>2275</v>
      </c>
      <c r="M183" s="27">
        <f t="shared" si="55"/>
        <v>4.93363</v>
      </c>
      <c r="N183" s="27">
        <f t="shared" si="56"/>
        <v>4.93363</v>
      </c>
      <c r="O183" s="27">
        <f t="shared" si="60"/>
        <v>-47.418130000001355</v>
      </c>
      <c r="P183" s="27">
        <f t="shared" si="61"/>
        <v>47.418130000001355</v>
      </c>
    </row>
    <row r="184" spans="1:20">
      <c r="A184" s="30">
        <v>42278</v>
      </c>
      <c r="C184" s="6">
        <v>176</v>
      </c>
      <c r="D184" s="29">
        <f t="shared" si="52"/>
        <v>13</v>
      </c>
      <c r="E184" s="29">
        <f t="shared" si="57"/>
        <v>2288</v>
      </c>
      <c r="F184" s="29">
        <f t="shared" si="53"/>
        <v>-112</v>
      </c>
      <c r="G184" s="34">
        <f>+Inputs!$D$3</f>
        <v>0.37951000000000001</v>
      </c>
      <c r="I184" s="27">
        <f t="shared" si="58"/>
        <v>2400</v>
      </c>
      <c r="K184" s="27">
        <f t="shared" si="54"/>
        <v>13</v>
      </c>
      <c r="L184" s="27">
        <f t="shared" si="59"/>
        <v>2288</v>
      </c>
      <c r="M184" s="27">
        <f t="shared" si="55"/>
        <v>4.93363</v>
      </c>
      <c r="N184" s="27">
        <f t="shared" si="56"/>
        <v>4.93363</v>
      </c>
      <c r="O184" s="27">
        <f t="shared" si="60"/>
        <v>-42.484500000001354</v>
      </c>
      <c r="P184" s="27">
        <f t="shared" si="61"/>
        <v>42.484500000001354</v>
      </c>
    </row>
    <row r="185" spans="1:20">
      <c r="A185" s="31">
        <v>42309</v>
      </c>
      <c r="C185" s="6">
        <v>177</v>
      </c>
      <c r="D185" s="29">
        <f t="shared" si="52"/>
        <v>13</v>
      </c>
      <c r="E185" s="29">
        <f t="shared" si="57"/>
        <v>2301</v>
      </c>
      <c r="F185" s="29">
        <f t="shared" si="53"/>
        <v>-99</v>
      </c>
      <c r="G185" s="34">
        <f>+Inputs!$D$3</f>
        <v>0.37951000000000001</v>
      </c>
      <c r="I185" s="27">
        <f t="shared" si="58"/>
        <v>2400</v>
      </c>
      <c r="K185" s="27">
        <f t="shared" si="54"/>
        <v>13</v>
      </c>
      <c r="L185" s="27">
        <f t="shared" si="59"/>
        <v>2301</v>
      </c>
      <c r="M185" s="27">
        <f t="shared" si="55"/>
        <v>4.93363</v>
      </c>
      <c r="N185" s="27">
        <f t="shared" si="56"/>
        <v>4.93363</v>
      </c>
      <c r="O185" s="27">
        <f t="shared" si="60"/>
        <v>-37.550870000001353</v>
      </c>
      <c r="P185" s="27">
        <f t="shared" si="61"/>
        <v>37.550870000001353</v>
      </c>
    </row>
    <row r="186" spans="1:20">
      <c r="A186" s="30">
        <v>42339</v>
      </c>
      <c r="C186" s="6">
        <v>178</v>
      </c>
      <c r="D186" s="29">
        <f t="shared" si="52"/>
        <v>13</v>
      </c>
      <c r="E186" s="29">
        <f t="shared" si="57"/>
        <v>2314</v>
      </c>
      <c r="F186" s="29">
        <f t="shared" si="53"/>
        <v>-86</v>
      </c>
      <c r="G186" s="34">
        <f>+Inputs!$D$3</f>
        <v>0.37951000000000001</v>
      </c>
      <c r="I186" s="27">
        <f t="shared" si="58"/>
        <v>2400</v>
      </c>
      <c r="K186" s="27">
        <f t="shared" si="54"/>
        <v>13</v>
      </c>
      <c r="L186" s="27">
        <f t="shared" si="59"/>
        <v>2314</v>
      </c>
      <c r="M186" s="27">
        <f t="shared" si="55"/>
        <v>4.93363</v>
      </c>
      <c r="N186" s="27">
        <f t="shared" si="56"/>
        <v>4.93363</v>
      </c>
      <c r="O186" s="27">
        <f t="shared" si="60"/>
        <v>-32.617240000001352</v>
      </c>
      <c r="P186" s="27">
        <f t="shared" si="61"/>
        <v>32.617240000001352</v>
      </c>
    </row>
    <row r="187" spans="1:20">
      <c r="A187" s="31">
        <v>42370</v>
      </c>
      <c r="C187" s="6">
        <v>179</v>
      </c>
      <c r="D187" s="29">
        <f t="shared" si="52"/>
        <v>13</v>
      </c>
      <c r="E187" s="29">
        <f t="shared" si="57"/>
        <v>2327</v>
      </c>
      <c r="F187" s="29">
        <f t="shared" si="53"/>
        <v>-73</v>
      </c>
      <c r="G187" s="34">
        <f>+Inputs!$D$3</f>
        <v>0.37951000000000001</v>
      </c>
      <c r="I187" s="27">
        <f t="shared" si="58"/>
        <v>2400</v>
      </c>
      <c r="K187" s="27">
        <f t="shared" si="54"/>
        <v>13</v>
      </c>
      <c r="L187" s="27">
        <f t="shared" si="59"/>
        <v>2327</v>
      </c>
      <c r="M187" s="27">
        <f t="shared" si="55"/>
        <v>4.93363</v>
      </c>
      <c r="N187" s="27">
        <f t="shared" si="56"/>
        <v>4.93363</v>
      </c>
      <c r="O187" s="27">
        <f t="shared" si="60"/>
        <v>-27.683610000001352</v>
      </c>
      <c r="P187" s="27">
        <f t="shared" si="61"/>
        <v>27.683610000001352</v>
      </c>
    </row>
    <row r="188" spans="1:20">
      <c r="A188" s="30">
        <v>42401</v>
      </c>
      <c r="C188" s="6">
        <v>180</v>
      </c>
      <c r="D188" s="29">
        <f>-F187</f>
        <v>73</v>
      </c>
      <c r="E188" s="29">
        <f t="shared" si="57"/>
        <v>2400</v>
      </c>
      <c r="F188" s="29">
        <f t="shared" si="53"/>
        <v>0</v>
      </c>
      <c r="G188" s="34">
        <f>+Inputs!$D$3</f>
        <v>0.37951000000000001</v>
      </c>
      <c r="I188" s="27">
        <f t="shared" si="58"/>
        <v>2400</v>
      </c>
      <c r="K188" s="27">
        <f t="shared" si="54"/>
        <v>73</v>
      </c>
      <c r="L188" s="27">
        <f t="shared" si="59"/>
        <v>2400</v>
      </c>
      <c r="M188" s="27">
        <f t="shared" si="55"/>
        <v>27.704230000000003</v>
      </c>
      <c r="N188" s="27">
        <f t="shared" si="56"/>
        <v>27.704230000000003</v>
      </c>
      <c r="O188" s="27">
        <f t="shared" si="60"/>
        <v>2.061999999865094E-2</v>
      </c>
      <c r="P188" s="27">
        <f t="shared" si="61"/>
        <v>-2.061999999865094E-2</v>
      </c>
    </row>
    <row r="189" spans="1:20">
      <c r="A189" s="30"/>
      <c r="G189" s="28"/>
    </row>
    <row r="190" spans="1:20">
      <c r="A190" s="8" t="s">
        <v>43</v>
      </c>
      <c r="B190" s="33">
        <f>SUM(B9:B189)</f>
        <v>-2400</v>
      </c>
      <c r="D190" s="33">
        <f>SUM(D9:D189)</f>
        <v>2400</v>
      </c>
      <c r="G190" s="28"/>
      <c r="H190" s="33">
        <f>SUM(H9:H189)</f>
        <v>2400</v>
      </c>
      <c r="I190" s="33"/>
      <c r="J190" s="33">
        <f>SUM(J9:J189)</f>
        <v>910.8</v>
      </c>
      <c r="K190" s="33">
        <f>SUM(K9:K189)</f>
        <v>2400</v>
      </c>
      <c r="L190" s="33"/>
      <c r="M190" s="33">
        <f>SUM(M9:M189)</f>
        <v>910.82061999999905</v>
      </c>
      <c r="N190" s="33">
        <f>SUM(N9:N189)</f>
        <v>2.061999999865094E-2</v>
      </c>
      <c r="O190" s="33">
        <f>SUM(O9:O189)</f>
        <v>-83552.962850000215</v>
      </c>
      <c r="P190" s="33">
        <f>SUM(P9:P189)</f>
        <v>83552.962850000215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2.xml><?xml version="1.0" encoding="utf-8"?>
<worksheet xmlns="http://schemas.openxmlformats.org/spreadsheetml/2006/main" xmlns:r="http://schemas.openxmlformats.org/officeDocument/2006/relationships">
  <sheetPr transitionEvaluation="1" codeName="Sheet55">
    <pageSetUpPr autoPageBreaks="0" fitToPage="1"/>
  </sheetPr>
  <dimension ref="A1:AE193"/>
  <sheetViews>
    <sheetView defaultGridColor="0" topLeftCell="R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37012</v>
      </c>
      <c r="B9" s="32">
        <v>-602638</v>
      </c>
      <c r="C9" s="6">
        <v>1</v>
      </c>
      <c r="D9" s="29">
        <f t="shared" ref="D9:D40" si="0">ROUND(-(+$B$9/180)*1,0)</f>
        <v>3348</v>
      </c>
      <c r="E9" s="29">
        <f>+D9</f>
        <v>3348</v>
      </c>
      <c r="F9" s="29">
        <f t="shared" ref="F9:F40" si="1">$B$9+E9</f>
        <v>-599290</v>
      </c>
      <c r="G9" s="34">
        <f>+Inputs!$D$2</f>
        <v>0.3795</v>
      </c>
      <c r="H9" s="27">
        <f>-B9</f>
        <v>602638</v>
      </c>
      <c r="I9" s="27">
        <f>+H9</f>
        <v>602638</v>
      </c>
      <c r="J9" s="27">
        <f>H9*G9</f>
        <v>228701.12100000001</v>
      </c>
      <c r="K9" s="27">
        <f t="shared" ref="K9:K40" si="2">D9</f>
        <v>3348</v>
      </c>
      <c r="L9" s="27">
        <f>+K9</f>
        <v>3348</v>
      </c>
      <c r="M9" s="27">
        <f t="shared" ref="M9:M40" si="3">K9*G9</f>
        <v>1270.566</v>
      </c>
      <c r="N9" s="27">
        <f t="shared" ref="N9:N40" si="4">M9-J9</f>
        <v>-227430.55500000002</v>
      </c>
      <c r="O9" s="27">
        <f>+N9</f>
        <v>-227430.55500000002</v>
      </c>
      <c r="P9" s="27">
        <f>-SUM(N9)</f>
        <v>227430.55500000002</v>
      </c>
      <c r="Q9" s="38">
        <f>VLOOKUP(Q8,A36:P215,5)</f>
        <v>348192</v>
      </c>
      <c r="R9" s="38">
        <f>VLOOKUP(R8,A36:P215,5)</f>
        <v>388368</v>
      </c>
      <c r="S9" s="38">
        <f>+R9-Q9</f>
        <v>40176</v>
      </c>
      <c r="T9" s="35" t="s">
        <v>64</v>
      </c>
      <c r="U9" s="161">
        <f>-IF(TYPE(VLOOKUP(U8,$A$9:$P$188,6,FALSE))=16,0,VLOOKUP(U8,$A$9:$P$188,6,FALSE))</f>
        <v>291274</v>
      </c>
      <c r="V9" s="161">
        <f>-IF(TYPE(VLOOKUP(V8,$A$9:$P$188,6,FALSE))=16,0,VLOOKUP(V8,$A$9:$P$188,6,FALSE))</f>
        <v>287926</v>
      </c>
      <c r="W9" s="161">
        <f t="shared" ref="W9:AE9" si="5">-IF(TYPE(VLOOKUP(W8,$A$9:$P$188,6,FALSE))=16,0,VLOOKUP(W8,$A$9:$P$188,6,FALSE))</f>
        <v>284578</v>
      </c>
      <c r="X9" s="161">
        <f t="shared" si="5"/>
        <v>281230</v>
      </c>
      <c r="Y9" s="161">
        <f t="shared" si="5"/>
        <v>277882</v>
      </c>
      <c r="Z9" s="161">
        <f t="shared" si="5"/>
        <v>274534</v>
      </c>
      <c r="AA9" s="161">
        <f t="shared" si="5"/>
        <v>271186</v>
      </c>
      <c r="AB9" s="161">
        <f t="shared" si="5"/>
        <v>267838</v>
      </c>
      <c r="AC9" s="161">
        <f t="shared" si="5"/>
        <v>264490</v>
      </c>
      <c r="AD9" s="161">
        <f t="shared" si="5"/>
        <v>261142</v>
      </c>
      <c r="AE9" s="161">
        <f t="shared" si="5"/>
        <v>257794</v>
      </c>
    </row>
    <row r="10" spans="1:31">
      <c r="A10" s="30">
        <v>37043</v>
      </c>
      <c r="B10" s="9"/>
      <c r="C10" s="6">
        <v>2</v>
      </c>
      <c r="D10" s="29">
        <f t="shared" si="0"/>
        <v>3348</v>
      </c>
      <c r="E10" s="29">
        <f t="shared" ref="E10:E41" si="6">+E9+D10</f>
        <v>6696</v>
      </c>
      <c r="F10" s="29">
        <f t="shared" si="1"/>
        <v>-595942</v>
      </c>
      <c r="G10" s="34">
        <f>+Inputs!$D$2</f>
        <v>0.3795</v>
      </c>
      <c r="H10" s="2"/>
      <c r="I10" s="27">
        <f t="shared" ref="I10:I41" si="7">+I9+H10</f>
        <v>602638</v>
      </c>
      <c r="J10" s="27"/>
      <c r="K10" s="27">
        <f t="shared" si="2"/>
        <v>3348</v>
      </c>
      <c r="L10" s="27">
        <f t="shared" ref="L10:L41" si="8">+L9+K10</f>
        <v>6696</v>
      </c>
      <c r="M10" s="27">
        <f t="shared" si="3"/>
        <v>1270.566</v>
      </c>
      <c r="N10" s="27">
        <f t="shared" si="4"/>
        <v>1270.566</v>
      </c>
      <c r="O10" s="27">
        <f t="shared" ref="O10:O41" si="9">+O9+N10</f>
        <v>-226159.98900000003</v>
      </c>
      <c r="P10" s="27">
        <f t="shared" ref="P10:P41" si="10">P9-N10</f>
        <v>226159.98900000003</v>
      </c>
      <c r="Q10" s="38">
        <f>VLOOKUP(Q8,A36:P215,15)</f>
        <v>-96559.578599999862</v>
      </c>
      <c r="R10" s="38">
        <f>VLOOKUP(R8,A36:P215,15)</f>
        <v>-81312.38483999981</v>
      </c>
      <c r="S10" s="38">
        <f>+R10-Q10</f>
        <v>15247.193760000053</v>
      </c>
      <c r="T10" s="36" t="s">
        <v>69</v>
      </c>
    </row>
    <row r="11" spans="1:31">
      <c r="A11" s="31">
        <v>37073</v>
      </c>
      <c r="B11" s="5"/>
      <c r="C11" s="6">
        <v>3</v>
      </c>
      <c r="D11" s="29">
        <f t="shared" si="0"/>
        <v>3348</v>
      </c>
      <c r="E11" s="29">
        <f t="shared" si="6"/>
        <v>10044</v>
      </c>
      <c r="F11" s="29">
        <f t="shared" si="1"/>
        <v>-592594</v>
      </c>
      <c r="G11" s="34">
        <f>+Inputs!$D$2</f>
        <v>0.3795</v>
      </c>
      <c r="H11" s="2"/>
      <c r="I11" s="27">
        <f t="shared" si="7"/>
        <v>602638</v>
      </c>
      <c r="J11" s="27"/>
      <c r="K11" s="27">
        <f t="shared" si="2"/>
        <v>3348</v>
      </c>
      <c r="L11" s="27">
        <f t="shared" si="8"/>
        <v>10044</v>
      </c>
      <c r="M11" s="27">
        <f t="shared" si="3"/>
        <v>1270.566</v>
      </c>
      <c r="N11" s="27">
        <f t="shared" si="4"/>
        <v>1270.566</v>
      </c>
      <c r="O11" s="27">
        <f t="shared" si="9"/>
        <v>-224889.42300000004</v>
      </c>
      <c r="P11" s="27">
        <f t="shared" si="10"/>
        <v>224889.42300000004</v>
      </c>
      <c r="Q11" s="38">
        <f>+VLOOKUP(Q8,A36:P215,16)</f>
        <v>96559.578599999862</v>
      </c>
      <c r="R11" s="38">
        <f>+VLOOKUP(R8,A36:P215,16)</f>
        <v>81312.38483999981</v>
      </c>
      <c r="S11" s="38">
        <f>(+Q11+R11)/2</f>
        <v>88935.981719999836</v>
      </c>
      <c r="T11" s="36" t="s">
        <v>113</v>
      </c>
      <c r="U11" s="161">
        <f>IF(TYPE(VLOOKUP(U8,$A$9:$P$188,16,FALSE))=16,0,VLOOKUP(U8,$A$9:$P$188,16,FALSE))</f>
        <v>110536.17287999991</v>
      </c>
      <c r="V11" s="161">
        <f t="shared" ref="V11:AE11" si="11">IF(TYPE(VLOOKUP(V8,$A$9:$P$188,16,FALSE))=16,0,VLOOKUP(V8,$A$9:$P$188,16,FALSE))</f>
        <v>109265.57339999991</v>
      </c>
      <c r="W11" s="161">
        <f t="shared" si="11"/>
        <v>107994.9739199999</v>
      </c>
      <c r="X11" s="161">
        <f t="shared" si="11"/>
        <v>106724.3744399999</v>
      </c>
      <c r="Y11" s="161">
        <f t="shared" si="11"/>
        <v>105453.77495999989</v>
      </c>
      <c r="Z11" s="161">
        <f t="shared" si="11"/>
        <v>104183.17547999989</v>
      </c>
      <c r="AA11" s="161">
        <f t="shared" si="11"/>
        <v>102912.57599999988</v>
      </c>
      <c r="AB11" s="161">
        <f t="shared" si="11"/>
        <v>101641.97651999988</v>
      </c>
      <c r="AC11" s="161">
        <f t="shared" si="11"/>
        <v>100371.37703999988</v>
      </c>
      <c r="AD11" s="161">
        <f t="shared" si="11"/>
        <v>99100.777559999871</v>
      </c>
      <c r="AE11" s="161">
        <f t="shared" si="11"/>
        <v>97830.178079999867</v>
      </c>
    </row>
    <row r="12" spans="1:31">
      <c r="A12" s="30">
        <v>37104</v>
      </c>
      <c r="B12" s="3"/>
      <c r="C12" s="6">
        <v>4</v>
      </c>
      <c r="D12" s="29">
        <f t="shared" si="0"/>
        <v>3348</v>
      </c>
      <c r="E12" s="29">
        <f t="shared" si="6"/>
        <v>13392</v>
      </c>
      <c r="F12" s="29">
        <f t="shared" si="1"/>
        <v>-589246</v>
      </c>
      <c r="G12" s="34">
        <f>+Inputs!$D$2</f>
        <v>0.3795</v>
      </c>
      <c r="H12" s="2"/>
      <c r="I12" s="27">
        <f t="shared" si="7"/>
        <v>602638</v>
      </c>
      <c r="J12" s="27"/>
      <c r="K12" s="27">
        <f t="shared" si="2"/>
        <v>3348</v>
      </c>
      <c r="L12" s="27">
        <f t="shared" si="8"/>
        <v>13392</v>
      </c>
      <c r="M12" s="27">
        <f t="shared" si="3"/>
        <v>1270.566</v>
      </c>
      <c r="N12" s="27">
        <f t="shared" si="4"/>
        <v>1270.566</v>
      </c>
      <c r="O12" s="27">
        <f t="shared" si="9"/>
        <v>-223618.85700000005</v>
      </c>
      <c r="P12" s="27">
        <f t="shared" si="10"/>
        <v>223618.85700000005</v>
      </c>
      <c r="Q12" s="39"/>
      <c r="R12" s="40"/>
      <c r="S12" s="40"/>
      <c r="T12" s="36"/>
    </row>
    <row r="13" spans="1:31">
      <c r="A13" s="31">
        <v>37135</v>
      </c>
      <c r="B13" s="3"/>
      <c r="C13" s="6">
        <v>5</v>
      </c>
      <c r="D13" s="29">
        <f t="shared" si="0"/>
        <v>3348</v>
      </c>
      <c r="E13" s="29">
        <f t="shared" si="6"/>
        <v>16740</v>
      </c>
      <c r="F13" s="29">
        <f t="shared" si="1"/>
        <v>-585898</v>
      </c>
      <c r="G13" s="34">
        <f>+Inputs!$D$2</f>
        <v>0.3795</v>
      </c>
      <c r="H13" s="2"/>
      <c r="I13" s="27">
        <f t="shared" si="7"/>
        <v>602638</v>
      </c>
      <c r="J13" s="27"/>
      <c r="K13" s="27">
        <f t="shared" si="2"/>
        <v>3348</v>
      </c>
      <c r="L13" s="27">
        <f t="shared" si="8"/>
        <v>16740</v>
      </c>
      <c r="M13" s="27">
        <f t="shared" si="3"/>
        <v>1270.566</v>
      </c>
      <c r="N13" s="27">
        <f t="shared" si="4"/>
        <v>1270.566</v>
      </c>
      <c r="O13" s="27">
        <f t="shared" si="9"/>
        <v>-222348.29100000006</v>
      </c>
      <c r="P13" s="27">
        <f t="shared" si="10"/>
        <v>222348.29100000006</v>
      </c>
      <c r="Q13" s="38">
        <f>VLOOKUP(Q8,A36:P215,9)</f>
        <v>602638</v>
      </c>
      <c r="R13" s="38">
        <f>VLOOKUP(R8,A36:P215,9)</f>
        <v>602638</v>
      </c>
      <c r="S13" s="38">
        <f>+R13-Q13</f>
        <v>0</v>
      </c>
      <c r="T13" s="36" t="s">
        <v>70</v>
      </c>
    </row>
    <row r="14" spans="1:31">
      <c r="A14" s="30">
        <v>37165</v>
      </c>
      <c r="B14" s="3"/>
      <c r="C14" s="6">
        <v>6</v>
      </c>
      <c r="D14" s="29">
        <f t="shared" si="0"/>
        <v>3348</v>
      </c>
      <c r="E14" s="29">
        <f t="shared" si="6"/>
        <v>20088</v>
      </c>
      <c r="F14" s="29">
        <f t="shared" si="1"/>
        <v>-582550</v>
      </c>
      <c r="G14" s="34">
        <f>+Inputs!$D$2</f>
        <v>0.3795</v>
      </c>
      <c r="H14" s="2"/>
      <c r="I14" s="27">
        <f t="shared" si="7"/>
        <v>602638</v>
      </c>
      <c r="J14" s="27"/>
      <c r="K14" s="27">
        <f t="shared" si="2"/>
        <v>3348</v>
      </c>
      <c r="L14" s="27">
        <f t="shared" si="8"/>
        <v>20088</v>
      </c>
      <c r="M14" s="27">
        <f t="shared" si="3"/>
        <v>1270.566</v>
      </c>
      <c r="N14" s="27">
        <f t="shared" si="4"/>
        <v>1270.566</v>
      </c>
      <c r="O14" s="27">
        <f t="shared" si="9"/>
        <v>-221077.72500000006</v>
      </c>
      <c r="P14" s="27">
        <f t="shared" si="10"/>
        <v>221077.72500000006</v>
      </c>
      <c r="Q14" s="38">
        <f>VLOOKUP(Q8,A36:P215,12)</f>
        <v>348192</v>
      </c>
      <c r="R14" s="38">
        <f>VLOOKUP(R8,A36:P215,12)</f>
        <v>388368</v>
      </c>
      <c r="S14" s="38">
        <f>+R14-Q14</f>
        <v>40176</v>
      </c>
      <c r="T14" s="37" t="s">
        <v>93</v>
      </c>
    </row>
    <row r="15" spans="1:31">
      <c r="A15" s="31">
        <v>37196</v>
      </c>
      <c r="B15" s="3"/>
      <c r="C15" s="6">
        <v>7</v>
      </c>
      <c r="D15" s="29">
        <f t="shared" si="0"/>
        <v>3348</v>
      </c>
      <c r="E15" s="29">
        <f t="shared" si="6"/>
        <v>23436</v>
      </c>
      <c r="F15" s="29">
        <f t="shared" si="1"/>
        <v>-579202</v>
      </c>
      <c r="G15" s="34">
        <f>+Inputs!$D$2</f>
        <v>0.3795</v>
      </c>
      <c r="H15" s="2"/>
      <c r="I15" s="27">
        <f t="shared" si="7"/>
        <v>602638</v>
      </c>
      <c r="J15" s="27"/>
      <c r="K15" s="27">
        <f t="shared" si="2"/>
        <v>3348</v>
      </c>
      <c r="L15" s="27">
        <f t="shared" si="8"/>
        <v>23436</v>
      </c>
      <c r="M15" s="27">
        <f t="shared" si="3"/>
        <v>1270.566</v>
      </c>
      <c r="N15" s="27">
        <f t="shared" si="4"/>
        <v>1270.566</v>
      </c>
      <c r="O15" s="27">
        <f t="shared" si="9"/>
        <v>-219807.15900000007</v>
      </c>
      <c r="P15" s="27">
        <f t="shared" si="10"/>
        <v>219807.15900000007</v>
      </c>
    </row>
    <row r="16" spans="1:31">
      <c r="A16" s="30">
        <v>37226</v>
      </c>
      <c r="B16" s="3"/>
      <c r="C16" s="6">
        <v>8</v>
      </c>
      <c r="D16" s="29">
        <f t="shared" si="0"/>
        <v>3348</v>
      </c>
      <c r="E16" s="29">
        <f t="shared" si="6"/>
        <v>26784</v>
      </c>
      <c r="F16" s="29">
        <f t="shared" si="1"/>
        <v>-575854</v>
      </c>
      <c r="G16" s="34">
        <f>+Inputs!$D$2</f>
        <v>0.3795</v>
      </c>
      <c r="H16" s="2"/>
      <c r="I16" s="27">
        <f t="shared" si="7"/>
        <v>602638</v>
      </c>
      <c r="J16" s="27"/>
      <c r="K16" s="27">
        <f t="shared" si="2"/>
        <v>3348</v>
      </c>
      <c r="L16" s="27">
        <f t="shared" si="8"/>
        <v>26784</v>
      </c>
      <c r="M16" s="27">
        <f t="shared" si="3"/>
        <v>1270.566</v>
      </c>
      <c r="N16" s="27">
        <f t="shared" si="4"/>
        <v>1270.566</v>
      </c>
      <c r="O16" s="27">
        <f t="shared" si="9"/>
        <v>-218536.59300000008</v>
      </c>
      <c r="P16" s="27">
        <f t="shared" si="10"/>
        <v>218536.59300000008</v>
      </c>
      <c r="Q16" s="4"/>
      <c r="R16" s="4"/>
      <c r="S16" s="4"/>
    </row>
    <row r="17" spans="1:19">
      <c r="A17" s="31">
        <v>37257</v>
      </c>
      <c r="B17" s="3"/>
      <c r="C17" s="6">
        <v>9</v>
      </c>
      <c r="D17" s="29">
        <f t="shared" si="0"/>
        <v>3348</v>
      </c>
      <c r="E17" s="29">
        <f t="shared" si="6"/>
        <v>30132</v>
      </c>
      <c r="F17" s="29">
        <f t="shared" si="1"/>
        <v>-572506</v>
      </c>
      <c r="G17" s="34">
        <f>+Inputs!$D$2</f>
        <v>0.3795</v>
      </c>
      <c r="H17" s="2"/>
      <c r="I17" s="27">
        <f t="shared" si="7"/>
        <v>602638</v>
      </c>
      <c r="J17" s="27"/>
      <c r="K17" s="27">
        <f t="shared" si="2"/>
        <v>3348</v>
      </c>
      <c r="L17" s="27">
        <f t="shared" si="8"/>
        <v>30132</v>
      </c>
      <c r="M17" s="27">
        <f t="shared" si="3"/>
        <v>1270.566</v>
      </c>
      <c r="N17" s="27">
        <f t="shared" si="4"/>
        <v>1270.566</v>
      </c>
      <c r="O17" s="27">
        <f t="shared" si="9"/>
        <v>-217266.02700000009</v>
      </c>
      <c r="P17" s="27">
        <f t="shared" si="10"/>
        <v>217266.02700000009</v>
      </c>
      <c r="Q17" s="4"/>
      <c r="R17" s="4"/>
      <c r="S17" s="4"/>
    </row>
    <row r="18" spans="1:19">
      <c r="A18" s="30">
        <v>37288</v>
      </c>
      <c r="B18" s="3"/>
      <c r="C18" s="6">
        <v>10</v>
      </c>
      <c r="D18" s="29">
        <f t="shared" si="0"/>
        <v>3348</v>
      </c>
      <c r="E18" s="29">
        <f t="shared" si="6"/>
        <v>33480</v>
      </c>
      <c r="F18" s="29">
        <f t="shared" si="1"/>
        <v>-569158</v>
      </c>
      <c r="G18" s="34">
        <f>+Inputs!$D$2</f>
        <v>0.3795</v>
      </c>
      <c r="H18" s="2"/>
      <c r="I18" s="27">
        <f t="shared" si="7"/>
        <v>602638</v>
      </c>
      <c r="J18" s="27"/>
      <c r="K18" s="27">
        <f t="shared" si="2"/>
        <v>3348</v>
      </c>
      <c r="L18" s="27">
        <f t="shared" si="8"/>
        <v>33480</v>
      </c>
      <c r="M18" s="27">
        <f t="shared" si="3"/>
        <v>1270.566</v>
      </c>
      <c r="N18" s="27">
        <f t="shared" si="4"/>
        <v>1270.566</v>
      </c>
      <c r="O18" s="27">
        <f t="shared" si="9"/>
        <v>-215995.4610000001</v>
      </c>
      <c r="P18" s="27">
        <f t="shared" si="10"/>
        <v>215995.4610000001</v>
      </c>
      <c r="Q18" s="4"/>
      <c r="R18" s="4"/>
      <c r="S18" s="4"/>
    </row>
    <row r="19" spans="1:19">
      <c r="A19" s="31">
        <v>37316</v>
      </c>
      <c r="B19" s="3"/>
      <c r="C19" s="6">
        <v>11</v>
      </c>
      <c r="D19" s="29">
        <f t="shared" si="0"/>
        <v>3348</v>
      </c>
      <c r="E19" s="29">
        <f t="shared" si="6"/>
        <v>36828</v>
      </c>
      <c r="F19" s="29">
        <f t="shared" si="1"/>
        <v>-565810</v>
      </c>
      <c r="G19" s="34">
        <f>+Inputs!$D$2</f>
        <v>0.3795</v>
      </c>
      <c r="H19" s="2"/>
      <c r="I19" s="27">
        <f t="shared" si="7"/>
        <v>602638</v>
      </c>
      <c r="J19" s="27"/>
      <c r="K19" s="27">
        <f t="shared" si="2"/>
        <v>3348</v>
      </c>
      <c r="L19" s="27">
        <f t="shared" si="8"/>
        <v>36828</v>
      </c>
      <c r="M19" s="27">
        <f t="shared" si="3"/>
        <v>1270.566</v>
      </c>
      <c r="N19" s="27">
        <f t="shared" si="4"/>
        <v>1270.566</v>
      </c>
      <c r="O19" s="27">
        <f t="shared" si="9"/>
        <v>-214724.89500000011</v>
      </c>
      <c r="P19" s="27">
        <f t="shared" si="10"/>
        <v>214724.89500000011</v>
      </c>
      <c r="Q19" s="4"/>
      <c r="R19" s="4"/>
      <c r="S19" s="4"/>
    </row>
    <row r="20" spans="1:19">
      <c r="A20" s="30">
        <v>37347</v>
      </c>
      <c r="B20" s="3"/>
      <c r="C20" s="6">
        <v>12</v>
      </c>
      <c r="D20" s="29">
        <f t="shared" si="0"/>
        <v>3348</v>
      </c>
      <c r="E20" s="29">
        <f t="shared" si="6"/>
        <v>40176</v>
      </c>
      <c r="F20" s="29">
        <f t="shared" si="1"/>
        <v>-562462</v>
      </c>
      <c r="G20" s="34">
        <f>+Inputs!$D$2</f>
        <v>0.3795</v>
      </c>
      <c r="H20" s="2"/>
      <c r="I20" s="27">
        <f t="shared" si="7"/>
        <v>602638</v>
      </c>
      <c r="J20" s="27"/>
      <c r="K20" s="27">
        <f t="shared" si="2"/>
        <v>3348</v>
      </c>
      <c r="L20" s="27">
        <f t="shared" si="8"/>
        <v>40176</v>
      </c>
      <c r="M20" s="27">
        <f t="shared" si="3"/>
        <v>1270.566</v>
      </c>
      <c r="N20" s="27">
        <f t="shared" si="4"/>
        <v>1270.566</v>
      </c>
      <c r="O20" s="27">
        <f t="shared" si="9"/>
        <v>-213454.32900000011</v>
      </c>
      <c r="P20" s="27">
        <f t="shared" si="10"/>
        <v>213454.32900000011</v>
      </c>
      <c r="Q20" s="4"/>
      <c r="R20" s="4"/>
      <c r="S20" s="4"/>
    </row>
    <row r="21" spans="1:19">
      <c r="A21" s="31">
        <v>37377</v>
      </c>
      <c r="B21" s="3"/>
      <c r="C21" s="6">
        <v>13</v>
      </c>
      <c r="D21" s="29">
        <f t="shared" si="0"/>
        <v>3348</v>
      </c>
      <c r="E21" s="29">
        <f t="shared" si="6"/>
        <v>43524</v>
      </c>
      <c r="F21" s="29">
        <f t="shared" si="1"/>
        <v>-559114</v>
      </c>
      <c r="G21" s="34">
        <f>+Inputs!$D$2</f>
        <v>0.3795</v>
      </c>
      <c r="H21" s="2"/>
      <c r="I21" s="27">
        <f t="shared" si="7"/>
        <v>602638</v>
      </c>
      <c r="J21" s="27"/>
      <c r="K21" s="27">
        <f t="shared" si="2"/>
        <v>3348</v>
      </c>
      <c r="L21" s="27">
        <f t="shared" si="8"/>
        <v>43524</v>
      </c>
      <c r="M21" s="27">
        <f t="shared" si="3"/>
        <v>1270.566</v>
      </c>
      <c r="N21" s="27">
        <f t="shared" si="4"/>
        <v>1270.566</v>
      </c>
      <c r="O21" s="27">
        <f t="shared" si="9"/>
        <v>-212183.76300000012</v>
      </c>
      <c r="P21" s="27">
        <f t="shared" si="10"/>
        <v>212183.76300000012</v>
      </c>
      <c r="Q21" s="4"/>
      <c r="R21" s="4"/>
      <c r="S21" s="4"/>
    </row>
    <row r="22" spans="1:19">
      <c r="A22" s="30">
        <v>37408</v>
      </c>
      <c r="B22" s="3"/>
      <c r="C22" s="6">
        <v>14</v>
      </c>
      <c r="D22" s="29">
        <f t="shared" si="0"/>
        <v>3348</v>
      </c>
      <c r="E22" s="29">
        <f t="shared" si="6"/>
        <v>46872</v>
      </c>
      <c r="F22" s="29">
        <f t="shared" si="1"/>
        <v>-555766</v>
      </c>
      <c r="G22" s="34">
        <f>+Inputs!$D$2</f>
        <v>0.3795</v>
      </c>
      <c r="H22" s="2"/>
      <c r="I22" s="27">
        <f t="shared" si="7"/>
        <v>602638</v>
      </c>
      <c r="J22" s="27"/>
      <c r="K22" s="27">
        <f t="shared" si="2"/>
        <v>3348</v>
      </c>
      <c r="L22" s="27">
        <f t="shared" si="8"/>
        <v>46872</v>
      </c>
      <c r="M22" s="27">
        <f t="shared" si="3"/>
        <v>1270.566</v>
      </c>
      <c r="N22" s="27">
        <f t="shared" si="4"/>
        <v>1270.566</v>
      </c>
      <c r="O22" s="27">
        <f t="shared" si="9"/>
        <v>-210913.19700000013</v>
      </c>
      <c r="P22" s="27">
        <f t="shared" si="10"/>
        <v>210913.19700000013</v>
      </c>
      <c r="Q22" s="4"/>
      <c r="R22" s="4"/>
      <c r="S22" s="4"/>
    </row>
    <row r="23" spans="1:19">
      <c r="A23" s="31">
        <v>37438</v>
      </c>
      <c r="B23" s="3"/>
      <c r="C23" s="6">
        <v>15</v>
      </c>
      <c r="D23" s="29">
        <f t="shared" si="0"/>
        <v>3348</v>
      </c>
      <c r="E23" s="29">
        <f t="shared" si="6"/>
        <v>50220</v>
      </c>
      <c r="F23" s="29">
        <f t="shared" si="1"/>
        <v>-552418</v>
      </c>
      <c r="G23" s="34">
        <f>+Inputs!$D$2</f>
        <v>0.3795</v>
      </c>
      <c r="H23" s="2"/>
      <c r="I23" s="27">
        <f t="shared" si="7"/>
        <v>602638</v>
      </c>
      <c r="J23" s="27"/>
      <c r="K23" s="27">
        <f t="shared" si="2"/>
        <v>3348</v>
      </c>
      <c r="L23" s="27">
        <f t="shared" si="8"/>
        <v>50220</v>
      </c>
      <c r="M23" s="27">
        <f t="shared" si="3"/>
        <v>1270.566</v>
      </c>
      <c r="N23" s="27">
        <f t="shared" si="4"/>
        <v>1270.566</v>
      </c>
      <c r="O23" s="27">
        <f t="shared" si="9"/>
        <v>-209642.63100000014</v>
      </c>
      <c r="P23" s="27">
        <f t="shared" si="10"/>
        <v>209642.63100000014</v>
      </c>
      <c r="Q23" s="4"/>
      <c r="R23" s="4"/>
      <c r="S23" s="4"/>
    </row>
    <row r="24" spans="1:19">
      <c r="A24" s="30">
        <v>37469</v>
      </c>
      <c r="B24" s="3"/>
      <c r="C24" s="6">
        <v>16</v>
      </c>
      <c r="D24" s="29">
        <f t="shared" si="0"/>
        <v>3348</v>
      </c>
      <c r="E24" s="29">
        <f t="shared" si="6"/>
        <v>53568</v>
      </c>
      <c r="F24" s="29">
        <f t="shared" si="1"/>
        <v>-549070</v>
      </c>
      <c r="G24" s="34">
        <f>+Inputs!$D$2</f>
        <v>0.3795</v>
      </c>
      <c r="H24" s="2"/>
      <c r="I24" s="27">
        <f t="shared" si="7"/>
        <v>602638</v>
      </c>
      <c r="J24" s="27"/>
      <c r="K24" s="27">
        <f t="shared" si="2"/>
        <v>3348</v>
      </c>
      <c r="L24" s="27">
        <f t="shared" si="8"/>
        <v>53568</v>
      </c>
      <c r="M24" s="27">
        <f t="shared" si="3"/>
        <v>1270.566</v>
      </c>
      <c r="N24" s="27">
        <f t="shared" si="4"/>
        <v>1270.566</v>
      </c>
      <c r="O24" s="27">
        <f t="shared" si="9"/>
        <v>-208372.06500000015</v>
      </c>
      <c r="P24" s="27">
        <f t="shared" si="10"/>
        <v>208372.06500000015</v>
      </c>
      <c r="Q24" s="4"/>
      <c r="R24" s="4"/>
      <c r="S24" s="4"/>
    </row>
    <row r="25" spans="1:19">
      <c r="A25" s="31">
        <v>37500</v>
      </c>
      <c r="B25" s="3"/>
      <c r="C25" s="6">
        <v>17</v>
      </c>
      <c r="D25" s="29">
        <f t="shared" si="0"/>
        <v>3348</v>
      </c>
      <c r="E25" s="29">
        <f t="shared" si="6"/>
        <v>56916</v>
      </c>
      <c r="F25" s="29">
        <f t="shared" si="1"/>
        <v>-545722</v>
      </c>
      <c r="G25" s="34">
        <f>+Inputs!$D$2</f>
        <v>0.3795</v>
      </c>
      <c r="H25" s="2"/>
      <c r="I25" s="27">
        <f t="shared" si="7"/>
        <v>602638</v>
      </c>
      <c r="J25" s="27"/>
      <c r="K25" s="27">
        <f t="shared" si="2"/>
        <v>3348</v>
      </c>
      <c r="L25" s="27">
        <f t="shared" si="8"/>
        <v>56916</v>
      </c>
      <c r="M25" s="27">
        <f t="shared" si="3"/>
        <v>1270.566</v>
      </c>
      <c r="N25" s="27">
        <f t="shared" si="4"/>
        <v>1270.566</v>
      </c>
      <c r="O25" s="27">
        <f t="shared" si="9"/>
        <v>-207101.49900000016</v>
      </c>
      <c r="P25" s="27">
        <f t="shared" si="10"/>
        <v>207101.49900000016</v>
      </c>
      <c r="Q25" s="4"/>
      <c r="R25" s="4"/>
      <c r="S25" s="4"/>
    </row>
    <row r="26" spans="1:19">
      <c r="A26" s="30">
        <v>37530</v>
      </c>
      <c r="B26" s="3"/>
      <c r="C26" s="6">
        <v>18</v>
      </c>
      <c r="D26" s="29">
        <f t="shared" si="0"/>
        <v>3348</v>
      </c>
      <c r="E26" s="29">
        <f t="shared" si="6"/>
        <v>60264</v>
      </c>
      <c r="F26" s="29">
        <f t="shared" si="1"/>
        <v>-542374</v>
      </c>
      <c r="G26" s="34">
        <f>+Inputs!$D$2</f>
        <v>0.3795</v>
      </c>
      <c r="H26" s="2"/>
      <c r="I26" s="27">
        <f t="shared" si="7"/>
        <v>602638</v>
      </c>
      <c r="J26" s="27"/>
      <c r="K26" s="27">
        <f t="shared" si="2"/>
        <v>3348</v>
      </c>
      <c r="L26" s="27">
        <f t="shared" si="8"/>
        <v>60264</v>
      </c>
      <c r="M26" s="27">
        <f t="shared" si="3"/>
        <v>1270.566</v>
      </c>
      <c r="N26" s="27">
        <f t="shared" si="4"/>
        <v>1270.566</v>
      </c>
      <c r="O26" s="27">
        <f t="shared" si="9"/>
        <v>-205830.93300000016</v>
      </c>
      <c r="P26" s="27">
        <f t="shared" si="10"/>
        <v>205830.93300000016</v>
      </c>
      <c r="Q26" s="4"/>
      <c r="R26" s="4"/>
      <c r="S26" s="4"/>
    </row>
    <row r="27" spans="1:19">
      <c r="A27" s="31">
        <v>37561</v>
      </c>
      <c r="B27" s="3"/>
      <c r="C27" s="6">
        <v>19</v>
      </c>
      <c r="D27" s="29">
        <f t="shared" si="0"/>
        <v>3348</v>
      </c>
      <c r="E27" s="29">
        <f t="shared" si="6"/>
        <v>63612</v>
      </c>
      <c r="F27" s="29">
        <f t="shared" si="1"/>
        <v>-539026</v>
      </c>
      <c r="G27" s="34">
        <f>+Inputs!$D$2</f>
        <v>0.3795</v>
      </c>
      <c r="H27" s="2"/>
      <c r="I27" s="27">
        <f t="shared" si="7"/>
        <v>602638</v>
      </c>
      <c r="J27" s="27"/>
      <c r="K27" s="27">
        <f t="shared" si="2"/>
        <v>3348</v>
      </c>
      <c r="L27" s="27">
        <f t="shared" si="8"/>
        <v>63612</v>
      </c>
      <c r="M27" s="27">
        <f t="shared" si="3"/>
        <v>1270.566</v>
      </c>
      <c r="N27" s="27">
        <f t="shared" si="4"/>
        <v>1270.566</v>
      </c>
      <c r="O27" s="27">
        <f t="shared" si="9"/>
        <v>-204560.36700000017</v>
      </c>
      <c r="P27" s="27">
        <f t="shared" si="10"/>
        <v>204560.36700000017</v>
      </c>
      <c r="Q27" s="4"/>
      <c r="R27" s="4"/>
      <c r="S27" s="4"/>
    </row>
    <row r="28" spans="1:19">
      <c r="A28" s="30">
        <v>37591</v>
      </c>
      <c r="B28" s="3"/>
      <c r="C28" s="6">
        <v>20</v>
      </c>
      <c r="D28" s="29">
        <f t="shared" si="0"/>
        <v>3348</v>
      </c>
      <c r="E28" s="29">
        <f t="shared" si="6"/>
        <v>66960</v>
      </c>
      <c r="F28" s="29">
        <f t="shared" si="1"/>
        <v>-535678</v>
      </c>
      <c r="G28" s="34">
        <f>+Inputs!$D$2</f>
        <v>0.3795</v>
      </c>
      <c r="H28" s="2"/>
      <c r="I28" s="27">
        <f t="shared" si="7"/>
        <v>602638</v>
      </c>
      <c r="J28" s="27"/>
      <c r="K28" s="27">
        <f t="shared" si="2"/>
        <v>3348</v>
      </c>
      <c r="L28" s="27">
        <f t="shared" si="8"/>
        <v>66960</v>
      </c>
      <c r="M28" s="27">
        <f t="shared" si="3"/>
        <v>1270.566</v>
      </c>
      <c r="N28" s="27">
        <f t="shared" si="4"/>
        <v>1270.566</v>
      </c>
      <c r="O28" s="27">
        <f t="shared" si="9"/>
        <v>-203289.80100000018</v>
      </c>
      <c r="P28" s="27">
        <f t="shared" si="10"/>
        <v>203289.80100000018</v>
      </c>
      <c r="Q28" s="4"/>
      <c r="R28" s="4"/>
      <c r="S28" s="4"/>
    </row>
    <row r="29" spans="1:19">
      <c r="A29" s="31">
        <v>37622</v>
      </c>
      <c r="B29" s="3"/>
      <c r="C29" s="6">
        <v>21</v>
      </c>
      <c r="D29" s="29">
        <f t="shared" si="0"/>
        <v>3348</v>
      </c>
      <c r="E29" s="29">
        <f t="shared" si="6"/>
        <v>70308</v>
      </c>
      <c r="F29" s="29">
        <f t="shared" si="1"/>
        <v>-532330</v>
      </c>
      <c r="G29" s="34">
        <f>+Inputs!$D$2</f>
        <v>0.3795</v>
      </c>
      <c r="H29" s="2"/>
      <c r="I29" s="27">
        <f t="shared" si="7"/>
        <v>602638</v>
      </c>
      <c r="J29" s="27"/>
      <c r="K29" s="27">
        <f t="shared" si="2"/>
        <v>3348</v>
      </c>
      <c r="L29" s="27">
        <f t="shared" si="8"/>
        <v>70308</v>
      </c>
      <c r="M29" s="27">
        <f t="shared" si="3"/>
        <v>1270.566</v>
      </c>
      <c r="N29" s="27">
        <f t="shared" si="4"/>
        <v>1270.566</v>
      </c>
      <c r="O29" s="27">
        <f t="shared" si="9"/>
        <v>-202019.23500000019</v>
      </c>
      <c r="P29" s="27">
        <f t="shared" si="10"/>
        <v>202019.23500000019</v>
      </c>
      <c r="Q29" s="4"/>
      <c r="R29" s="4"/>
      <c r="S29" s="4"/>
    </row>
    <row r="30" spans="1:19">
      <c r="A30" s="30">
        <v>37653</v>
      </c>
      <c r="B30" s="3"/>
      <c r="C30" s="6">
        <v>22</v>
      </c>
      <c r="D30" s="29">
        <f t="shared" si="0"/>
        <v>3348</v>
      </c>
      <c r="E30" s="29">
        <f t="shared" si="6"/>
        <v>73656</v>
      </c>
      <c r="F30" s="29">
        <f t="shared" si="1"/>
        <v>-528982</v>
      </c>
      <c r="G30" s="34">
        <f>+Inputs!$D$2</f>
        <v>0.3795</v>
      </c>
      <c r="H30" s="2"/>
      <c r="I30" s="27">
        <f t="shared" si="7"/>
        <v>602638</v>
      </c>
      <c r="J30" s="27"/>
      <c r="K30" s="27">
        <f t="shared" si="2"/>
        <v>3348</v>
      </c>
      <c r="L30" s="27">
        <f t="shared" si="8"/>
        <v>73656</v>
      </c>
      <c r="M30" s="27">
        <f t="shared" si="3"/>
        <v>1270.566</v>
      </c>
      <c r="N30" s="27">
        <f t="shared" si="4"/>
        <v>1270.566</v>
      </c>
      <c r="O30" s="27">
        <f t="shared" si="9"/>
        <v>-200748.6690000002</v>
      </c>
      <c r="P30" s="27">
        <f t="shared" si="10"/>
        <v>200748.6690000002</v>
      </c>
      <c r="Q30" s="125"/>
    </row>
    <row r="31" spans="1:19">
      <c r="A31" s="31">
        <v>37681</v>
      </c>
      <c r="B31" s="3"/>
      <c r="C31" s="6">
        <v>23</v>
      </c>
      <c r="D31" s="29">
        <f t="shared" si="0"/>
        <v>3348</v>
      </c>
      <c r="E31" s="29">
        <f t="shared" si="6"/>
        <v>77004</v>
      </c>
      <c r="F31" s="29">
        <f t="shared" si="1"/>
        <v>-525634</v>
      </c>
      <c r="G31" s="34">
        <f>+Inputs!$D$2</f>
        <v>0.3795</v>
      </c>
      <c r="H31" s="2"/>
      <c r="I31" s="27">
        <f t="shared" si="7"/>
        <v>602638</v>
      </c>
      <c r="J31" s="27"/>
      <c r="K31" s="27">
        <f t="shared" si="2"/>
        <v>3348</v>
      </c>
      <c r="L31" s="27">
        <f t="shared" si="8"/>
        <v>77004</v>
      </c>
      <c r="M31" s="27">
        <f t="shared" si="3"/>
        <v>1270.566</v>
      </c>
      <c r="N31" s="27">
        <f t="shared" si="4"/>
        <v>1270.566</v>
      </c>
      <c r="O31" s="27">
        <f t="shared" si="9"/>
        <v>-199478.10300000021</v>
      </c>
      <c r="P31" s="27">
        <f t="shared" si="10"/>
        <v>199478.10300000021</v>
      </c>
      <c r="Q31" s="125"/>
    </row>
    <row r="32" spans="1:19">
      <c r="A32" s="30">
        <v>37712</v>
      </c>
      <c r="B32" s="3"/>
      <c r="C32" s="6">
        <v>24</v>
      </c>
      <c r="D32" s="29">
        <f t="shared" si="0"/>
        <v>3348</v>
      </c>
      <c r="E32" s="29">
        <f t="shared" si="6"/>
        <v>80352</v>
      </c>
      <c r="F32" s="29">
        <f t="shared" si="1"/>
        <v>-522286</v>
      </c>
      <c r="G32" s="34">
        <f>+Inputs!$D$2</f>
        <v>0.3795</v>
      </c>
      <c r="H32" s="2"/>
      <c r="I32" s="27">
        <f t="shared" si="7"/>
        <v>602638</v>
      </c>
      <c r="J32" s="27"/>
      <c r="K32" s="27">
        <f t="shared" si="2"/>
        <v>3348</v>
      </c>
      <c r="L32" s="27">
        <f t="shared" si="8"/>
        <v>80352</v>
      </c>
      <c r="M32" s="27">
        <f t="shared" si="3"/>
        <v>1270.566</v>
      </c>
      <c r="N32" s="27">
        <f t="shared" si="4"/>
        <v>1270.566</v>
      </c>
      <c r="O32" s="27">
        <f t="shared" si="9"/>
        <v>-198207.53700000021</v>
      </c>
      <c r="P32" s="27">
        <f t="shared" si="10"/>
        <v>198207.53700000021</v>
      </c>
      <c r="Q32" s="125"/>
    </row>
    <row r="33" spans="1:21">
      <c r="A33" s="31">
        <v>37742</v>
      </c>
      <c r="B33" s="3"/>
      <c r="C33" s="6">
        <v>25</v>
      </c>
      <c r="D33" s="29">
        <f t="shared" si="0"/>
        <v>3348</v>
      </c>
      <c r="E33" s="29">
        <f t="shared" si="6"/>
        <v>83700</v>
      </c>
      <c r="F33" s="29">
        <f t="shared" si="1"/>
        <v>-518938</v>
      </c>
      <c r="G33" s="34">
        <f>+Inputs!$D$3</f>
        <v>0.37951000000000001</v>
      </c>
      <c r="H33" s="2"/>
      <c r="I33" s="27">
        <f t="shared" si="7"/>
        <v>602638</v>
      </c>
      <c r="J33" s="27"/>
      <c r="K33" s="27">
        <f t="shared" si="2"/>
        <v>3348</v>
      </c>
      <c r="L33" s="27">
        <f t="shared" si="8"/>
        <v>83700</v>
      </c>
      <c r="M33" s="27">
        <f t="shared" si="3"/>
        <v>1270.5994800000001</v>
      </c>
      <c r="N33" s="27">
        <f t="shared" si="4"/>
        <v>1270.5994800000001</v>
      </c>
      <c r="O33" s="27">
        <f t="shared" si="9"/>
        <v>-196936.93752000021</v>
      </c>
      <c r="P33" s="27">
        <f t="shared" si="10"/>
        <v>196936.93752000021</v>
      </c>
      <c r="Q33" s="125"/>
    </row>
    <row r="34" spans="1:21">
      <c r="A34" s="30">
        <v>37773</v>
      </c>
      <c r="B34" s="3"/>
      <c r="C34" s="6">
        <v>26</v>
      </c>
      <c r="D34" s="29">
        <f t="shared" si="0"/>
        <v>3348</v>
      </c>
      <c r="E34" s="29">
        <f t="shared" si="6"/>
        <v>87048</v>
      </c>
      <c r="F34" s="29">
        <f t="shared" si="1"/>
        <v>-515590</v>
      </c>
      <c r="G34" s="34">
        <f>+Inputs!$D$3</f>
        <v>0.37951000000000001</v>
      </c>
      <c r="H34" s="2"/>
      <c r="I34" s="27">
        <f t="shared" si="7"/>
        <v>602638</v>
      </c>
      <c r="J34" s="27"/>
      <c r="K34" s="27">
        <f t="shared" si="2"/>
        <v>3348</v>
      </c>
      <c r="L34" s="27">
        <f t="shared" si="8"/>
        <v>87048</v>
      </c>
      <c r="M34" s="27">
        <f t="shared" si="3"/>
        <v>1270.5994800000001</v>
      </c>
      <c r="N34" s="27">
        <f t="shared" si="4"/>
        <v>1270.5994800000001</v>
      </c>
      <c r="O34" s="27">
        <f t="shared" si="9"/>
        <v>-195666.33804000021</v>
      </c>
      <c r="P34" s="27">
        <f t="shared" si="10"/>
        <v>195666.33804000021</v>
      </c>
      <c r="Q34" s="125"/>
    </row>
    <row r="35" spans="1:21">
      <c r="A35" s="31">
        <v>37803</v>
      </c>
      <c r="B35" s="3"/>
      <c r="C35" s="6">
        <v>27</v>
      </c>
      <c r="D35" s="29">
        <f t="shared" si="0"/>
        <v>3348</v>
      </c>
      <c r="E35" s="29">
        <f t="shared" si="6"/>
        <v>90396</v>
      </c>
      <c r="F35" s="29">
        <f t="shared" si="1"/>
        <v>-512242</v>
      </c>
      <c r="G35" s="34">
        <f>+Inputs!$D$3</f>
        <v>0.37951000000000001</v>
      </c>
      <c r="H35" s="2"/>
      <c r="I35" s="27">
        <f t="shared" si="7"/>
        <v>602638</v>
      </c>
      <c r="J35" s="27"/>
      <c r="K35" s="27">
        <f t="shared" si="2"/>
        <v>3348</v>
      </c>
      <c r="L35" s="27">
        <f t="shared" si="8"/>
        <v>90396</v>
      </c>
      <c r="M35" s="27">
        <f t="shared" si="3"/>
        <v>1270.5994800000001</v>
      </c>
      <c r="N35" s="27">
        <f t="shared" si="4"/>
        <v>1270.5994800000001</v>
      </c>
      <c r="O35" s="27">
        <f t="shared" si="9"/>
        <v>-194395.7385600002</v>
      </c>
      <c r="P35" s="27">
        <f t="shared" si="10"/>
        <v>194395.7385600002</v>
      </c>
    </row>
    <row r="36" spans="1:21">
      <c r="A36" s="30">
        <v>37834</v>
      </c>
      <c r="B36" s="3"/>
      <c r="C36" s="6">
        <v>28</v>
      </c>
      <c r="D36" s="29">
        <f t="shared" si="0"/>
        <v>3348</v>
      </c>
      <c r="E36" s="29">
        <f t="shared" si="6"/>
        <v>93744</v>
      </c>
      <c r="F36" s="29">
        <f t="shared" si="1"/>
        <v>-508894</v>
      </c>
      <c r="G36" s="34">
        <f>+Inputs!$D$3</f>
        <v>0.37951000000000001</v>
      </c>
      <c r="H36" s="2"/>
      <c r="I36" s="27">
        <f t="shared" si="7"/>
        <v>602638</v>
      </c>
      <c r="J36" s="27"/>
      <c r="K36" s="27">
        <f t="shared" si="2"/>
        <v>3348</v>
      </c>
      <c r="L36" s="27">
        <f t="shared" si="8"/>
        <v>93744</v>
      </c>
      <c r="M36" s="27">
        <f t="shared" si="3"/>
        <v>1270.5994800000001</v>
      </c>
      <c r="N36" s="27">
        <f t="shared" si="4"/>
        <v>1270.5994800000001</v>
      </c>
      <c r="O36" s="27">
        <f t="shared" si="9"/>
        <v>-193125.1390800002</v>
      </c>
      <c r="P36" s="27">
        <f t="shared" si="10"/>
        <v>193125.1390800002</v>
      </c>
    </row>
    <row r="37" spans="1:21">
      <c r="A37" s="31">
        <v>37865</v>
      </c>
      <c r="B37" s="3"/>
      <c r="C37" s="6">
        <v>29</v>
      </c>
      <c r="D37" s="29">
        <f t="shared" si="0"/>
        <v>3348</v>
      </c>
      <c r="E37" s="29">
        <f t="shared" si="6"/>
        <v>97092</v>
      </c>
      <c r="F37" s="29">
        <f t="shared" si="1"/>
        <v>-505546</v>
      </c>
      <c r="G37" s="34">
        <f>+Inputs!$D$3</f>
        <v>0.37951000000000001</v>
      </c>
      <c r="H37" s="2"/>
      <c r="I37" s="27">
        <f t="shared" si="7"/>
        <v>602638</v>
      </c>
      <c r="J37" s="27"/>
      <c r="K37" s="27">
        <f t="shared" si="2"/>
        <v>3348</v>
      </c>
      <c r="L37" s="27">
        <f t="shared" si="8"/>
        <v>97092</v>
      </c>
      <c r="M37" s="27">
        <f t="shared" si="3"/>
        <v>1270.5994800000001</v>
      </c>
      <c r="N37" s="27">
        <f t="shared" si="4"/>
        <v>1270.5994800000001</v>
      </c>
      <c r="O37" s="27">
        <f t="shared" si="9"/>
        <v>-191854.53960000019</v>
      </c>
      <c r="P37" s="27">
        <f t="shared" si="10"/>
        <v>191854.53960000019</v>
      </c>
    </row>
    <row r="38" spans="1:21">
      <c r="A38" s="30">
        <v>37895</v>
      </c>
      <c r="B38" s="3"/>
      <c r="C38" s="6">
        <v>30</v>
      </c>
      <c r="D38" s="29">
        <f t="shared" si="0"/>
        <v>3348</v>
      </c>
      <c r="E38" s="29">
        <f t="shared" si="6"/>
        <v>100440</v>
      </c>
      <c r="F38" s="29">
        <f t="shared" si="1"/>
        <v>-502198</v>
      </c>
      <c r="G38" s="34">
        <f>+Inputs!$D$3</f>
        <v>0.37951000000000001</v>
      </c>
      <c r="H38" s="2"/>
      <c r="I38" s="27">
        <f t="shared" si="7"/>
        <v>602638</v>
      </c>
      <c r="J38" s="27"/>
      <c r="K38" s="27">
        <f t="shared" si="2"/>
        <v>3348</v>
      </c>
      <c r="L38" s="27">
        <f t="shared" si="8"/>
        <v>100440</v>
      </c>
      <c r="M38" s="27">
        <f t="shared" si="3"/>
        <v>1270.5994800000001</v>
      </c>
      <c r="N38" s="27">
        <f t="shared" si="4"/>
        <v>1270.5994800000001</v>
      </c>
      <c r="O38" s="27">
        <f t="shared" si="9"/>
        <v>-190583.94012000019</v>
      </c>
      <c r="P38" s="27">
        <f t="shared" si="10"/>
        <v>190583.94012000019</v>
      </c>
    </row>
    <row r="39" spans="1:21">
      <c r="A39" s="31">
        <v>37926</v>
      </c>
      <c r="B39" s="2"/>
      <c r="C39" s="6">
        <v>31</v>
      </c>
      <c r="D39" s="29">
        <f t="shared" si="0"/>
        <v>3348</v>
      </c>
      <c r="E39" s="29">
        <f t="shared" si="6"/>
        <v>103788</v>
      </c>
      <c r="F39" s="29">
        <f t="shared" si="1"/>
        <v>-498850</v>
      </c>
      <c r="G39" s="34">
        <f>+Inputs!$D$3</f>
        <v>0.37951000000000001</v>
      </c>
      <c r="H39" s="2"/>
      <c r="I39" s="27">
        <f t="shared" si="7"/>
        <v>602638</v>
      </c>
      <c r="J39" s="27"/>
      <c r="K39" s="27">
        <f t="shared" si="2"/>
        <v>3348</v>
      </c>
      <c r="L39" s="27">
        <f t="shared" si="8"/>
        <v>103788</v>
      </c>
      <c r="M39" s="27">
        <f t="shared" si="3"/>
        <v>1270.5994800000001</v>
      </c>
      <c r="N39" s="27">
        <f t="shared" si="4"/>
        <v>1270.5994800000001</v>
      </c>
      <c r="O39" s="27">
        <f t="shared" si="9"/>
        <v>-189313.34064000018</v>
      </c>
      <c r="P39" s="27">
        <f t="shared" si="10"/>
        <v>189313.34064000018</v>
      </c>
    </row>
    <row r="40" spans="1:21">
      <c r="A40" s="30">
        <v>37956</v>
      </c>
      <c r="B40" s="2"/>
      <c r="C40" s="6">
        <v>32</v>
      </c>
      <c r="D40" s="29">
        <f t="shared" si="0"/>
        <v>3348</v>
      </c>
      <c r="E40" s="29">
        <f t="shared" si="6"/>
        <v>107136</v>
      </c>
      <c r="F40" s="29">
        <f t="shared" si="1"/>
        <v>-495502</v>
      </c>
      <c r="G40" s="34">
        <f>+Inputs!$D$3</f>
        <v>0.37951000000000001</v>
      </c>
      <c r="H40" s="2"/>
      <c r="I40" s="27">
        <f t="shared" si="7"/>
        <v>602638</v>
      </c>
      <c r="J40" s="2"/>
      <c r="K40" s="27">
        <f t="shared" si="2"/>
        <v>3348</v>
      </c>
      <c r="L40" s="27">
        <f t="shared" si="8"/>
        <v>107136</v>
      </c>
      <c r="M40" s="27">
        <f t="shared" si="3"/>
        <v>1270.5994800000001</v>
      </c>
      <c r="N40" s="27">
        <f t="shared" si="4"/>
        <v>1270.5994800000001</v>
      </c>
      <c r="O40" s="27">
        <f t="shared" si="9"/>
        <v>-188042.74116000018</v>
      </c>
      <c r="P40" s="27">
        <f t="shared" si="10"/>
        <v>188042.74116000018</v>
      </c>
    </row>
    <row r="41" spans="1:21">
      <c r="A41" s="31">
        <v>37987</v>
      </c>
      <c r="C41" s="6">
        <v>33</v>
      </c>
      <c r="D41" s="29">
        <f t="shared" ref="D41:D72" si="12">ROUND(-(+$B$9/180)*1,0)</f>
        <v>3348</v>
      </c>
      <c r="E41" s="29">
        <f t="shared" si="6"/>
        <v>110484</v>
      </c>
      <c r="F41" s="29">
        <f t="shared" ref="F41:F72" si="13">$B$9+E41</f>
        <v>-492154</v>
      </c>
      <c r="G41" s="34">
        <f>+Inputs!$D$3</f>
        <v>0.37951000000000001</v>
      </c>
      <c r="I41" s="27">
        <f t="shared" si="7"/>
        <v>602638</v>
      </c>
      <c r="K41" s="27">
        <f t="shared" ref="K41:K72" si="14">D41</f>
        <v>3348</v>
      </c>
      <c r="L41" s="27">
        <f t="shared" si="8"/>
        <v>110484</v>
      </c>
      <c r="M41" s="27">
        <f t="shared" ref="M41:M72" si="15">K41*G41</f>
        <v>1270.5994800000001</v>
      </c>
      <c r="N41" s="27">
        <f t="shared" ref="N41:N72" si="16">M41-J41</f>
        <v>1270.5994800000001</v>
      </c>
      <c r="O41" s="27">
        <f t="shared" si="9"/>
        <v>-186772.14168000018</v>
      </c>
      <c r="P41" s="27">
        <f t="shared" si="10"/>
        <v>186772.14168000018</v>
      </c>
    </row>
    <row r="42" spans="1:21">
      <c r="A42" s="30">
        <v>38018</v>
      </c>
      <c r="C42" s="6">
        <v>34</v>
      </c>
      <c r="D42" s="29">
        <f t="shared" si="12"/>
        <v>3348</v>
      </c>
      <c r="E42" s="29">
        <f t="shared" ref="E42:E73" si="17">+E41+D42</f>
        <v>113832</v>
      </c>
      <c r="F42" s="29">
        <f t="shared" si="13"/>
        <v>-488806</v>
      </c>
      <c r="G42" s="34">
        <f>+Inputs!$D$3</f>
        <v>0.37951000000000001</v>
      </c>
      <c r="I42" s="27">
        <f t="shared" ref="I42:I73" si="18">+I41+H42</f>
        <v>602638</v>
      </c>
      <c r="K42" s="27">
        <f t="shared" si="14"/>
        <v>3348</v>
      </c>
      <c r="L42" s="27">
        <f t="shared" ref="L42:L73" si="19">+L41+K42</f>
        <v>113832</v>
      </c>
      <c r="M42" s="27">
        <f t="shared" si="15"/>
        <v>1270.5994800000001</v>
      </c>
      <c r="N42" s="27">
        <f t="shared" si="16"/>
        <v>1270.5994800000001</v>
      </c>
      <c r="O42" s="27">
        <f t="shared" ref="O42:O73" si="20">+O41+N42</f>
        <v>-185501.54220000017</v>
      </c>
      <c r="P42" s="27">
        <f t="shared" ref="P42:P73" si="21">P41-N42</f>
        <v>185501.54220000017</v>
      </c>
    </row>
    <row r="43" spans="1:21">
      <c r="A43" s="31">
        <v>38047</v>
      </c>
      <c r="C43" s="6">
        <v>35</v>
      </c>
      <c r="D43" s="29">
        <f t="shared" si="12"/>
        <v>3348</v>
      </c>
      <c r="E43" s="29">
        <f t="shared" si="17"/>
        <v>117180</v>
      </c>
      <c r="F43" s="29">
        <f t="shared" si="13"/>
        <v>-485458</v>
      </c>
      <c r="G43" s="34">
        <f>+Inputs!$D$3</f>
        <v>0.37951000000000001</v>
      </c>
      <c r="I43" s="27">
        <f t="shared" si="18"/>
        <v>602638</v>
      </c>
      <c r="K43" s="27">
        <f t="shared" si="14"/>
        <v>3348</v>
      </c>
      <c r="L43" s="27">
        <f t="shared" si="19"/>
        <v>117180</v>
      </c>
      <c r="M43" s="27">
        <f t="shared" si="15"/>
        <v>1270.5994800000001</v>
      </c>
      <c r="N43" s="27">
        <f t="shared" si="16"/>
        <v>1270.5994800000001</v>
      </c>
      <c r="O43" s="27">
        <f t="shared" si="20"/>
        <v>-184230.94272000017</v>
      </c>
      <c r="P43" s="27">
        <f t="shared" si="21"/>
        <v>184230.94272000017</v>
      </c>
    </row>
    <row r="44" spans="1:21">
      <c r="A44" s="30">
        <v>38078</v>
      </c>
      <c r="C44" s="6">
        <v>36</v>
      </c>
      <c r="D44" s="29">
        <f t="shared" si="12"/>
        <v>3348</v>
      </c>
      <c r="E44" s="29">
        <f t="shared" si="17"/>
        <v>120528</v>
      </c>
      <c r="F44" s="29">
        <f t="shared" si="13"/>
        <v>-482110</v>
      </c>
      <c r="G44" s="34">
        <f>+Inputs!$D$3</f>
        <v>0.37951000000000001</v>
      </c>
      <c r="I44" s="27">
        <f t="shared" si="18"/>
        <v>602638</v>
      </c>
      <c r="K44" s="27">
        <f t="shared" si="14"/>
        <v>3348</v>
      </c>
      <c r="L44" s="27">
        <f t="shared" si="19"/>
        <v>120528</v>
      </c>
      <c r="M44" s="27">
        <f t="shared" si="15"/>
        <v>1270.5994800000001</v>
      </c>
      <c r="N44" s="27">
        <f t="shared" si="16"/>
        <v>1270.5994800000001</v>
      </c>
      <c r="O44" s="27">
        <f t="shared" si="20"/>
        <v>-182960.34324000016</v>
      </c>
      <c r="P44" s="27">
        <f t="shared" si="21"/>
        <v>182960.34324000016</v>
      </c>
      <c r="U44" s="108"/>
    </row>
    <row r="45" spans="1:21">
      <c r="A45" s="31">
        <v>38108</v>
      </c>
      <c r="C45" s="6">
        <v>37</v>
      </c>
      <c r="D45" s="29">
        <f t="shared" si="12"/>
        <v>3348</v>
      </c>
      <c r="E45" s="29">
        <f t="shared" si="17"/>
        <v>123876</v>
      </c>
      <c r="F45" s="29">
        <f t="shared" si="13"/>
        <v>-478762</v>
      </c>
      <c r="G45" s="34">
        <f>+Inputs!$D$3</f>
        <v>0.37951000000000001</v>
      </c>
      <c r="I45" s="27">
        <f t="shared" si="18"/>
        <v>602638</v>
      </c>
      <c r="K45" s="27">
        <f t="shared" si="14"/>
        <v>3348</v>
      </c>
      <c r="L45" s="27">
        <f t="shared" si="19"/>
        <v>123876</v>
      </c>
      <c r="M45" s="27">
        <f t="shared" si="15"/>
        <v>1270.5994800000001</v>
      </c>
      <c r="N45" s="27">
        <f t="shared" si="16"/>
        <v>1270.5994800000001</v>
      </c>
      <c r="O45" s="27">
        <f t="shared" si="20"/>
        <v>-181689.74376000016</v>
      </c>
      <c r="P45" s="27">
        <f t="shared" si="21"/>
        <v>181689.74376000016</v>
      </c>
      <c r="U45" s="108"/>
    </row>
    <row r="46" spans="1:21">
      <c r="A46" s="30">
        <v>38139</v>
      </c>
      <c r="C46" s="6">
        <v>38</v>
      </c>
      <c r="D46" s="29">
        <f t="shared" si="12"/>
        <v>3348</v>
      </c>
      <c r="E46" s="29">
        <f t="shared" si="17"/>
        <v>127224</v>
      </c>
      <c r="F46" s="29">
        <f t="shared" si="13"/>
        <v>-475414</v>
      </c>
      <c r="G46" s="34">
        <f>+Inputs!$D$3</f>
        <v>0.37951000000000001</v>
      </c>
      <c r="I46" s="27">
        <f t="shared" si="18"/>
        <v>602638</v>
      </c>
      <c r="K46" s="27">
        <f t="shared" si="14"/>
        <v>3348</v>
      </c>
      <c r="L46" s="27">
        <f t="shared" si="19"/>
        <v>127224</v>
      </c>
      <c r="M46" s="27">
        <f t="shared" si="15"/>
        <v>1270.5994800000001</v>
      </c>
      <c r="N46" s="27">
        <f t="shared" si="16"/>
        <v>1270.5994800000001</v>
      </c>
      <c r="O46" s="27">
        <f t="shared" si="20"/>
        <v>-180419.14428000015</v>
      </c>
      <c r="P46" s="27">
        <f t="shared" si="21"/>
        <v>180419.14428000015</v>
      </c>
      <c r="U46" s="108"/>
    </row>
    <row r="47" spans="1:21">
      <c r="A47" s="31">
        <v>38169</v>
      </c>
      <c r="C47" s="6">
        <v>39</v>
      </c>
      <c r="D47" s="29">
        <f t="shared" si="12"/>
        <v>3348</v>
      </c>
      <c r="E47" s="29">
        <f t="shared" si="17"/>
        <v>130572</v>
      </c>
      <c r="F47" s="29">
        <f t="shared" si="13"/>
        <v>-472066</v>
      </c>
      <c r="G47" s="34">
        <f>+Inputs!$D$3</f>
        <v>0.37951000000000001</v>
      </c>
      <c r="I47" s="27">
        <f t="shared" si="18"/>
        <v>602638</v>
      </c>
      <c r="K47" s="27">
        <f t="shared" si="14"/>
        <v>3348</v>
      </c>
      <c r="L47" s="27">
        <f t="shared" si="19"/>
        <v>130572</v>
      </c>
      <c r="M47" s="27">
        <f t="shared" si="15"/>
        <v>1270.5994800000001</v>
      </c>
      <c r="N47" s="27">
        <f t="shared" si="16"/>
        <v>1270.5994800000001</v>
      </c>
      <c r="O47" s="27">
        <f t="shared" si="20"/>
        <v>-179148.54480000015</v>
      </c>
      <c r="P47" s="27">
        <f t="shared" si="21"/>
        <v>179148.54480000015</v>
      </c>
      <c r="U47" s="108"/>
    </row>
    <row r="48" spans="1:21">
      <c r="A48" s="30">
        <v>38200</v>
      </c>
      <c r="C48" s="6">
        <v>40</v>
      </c>
      <c r="D48" s="29">
        <f t="shared" si="12"/>
        <v>3348</v>
      </c>
      <c r="E48" s="29">
        <f t="shared" si="17"/>
        <v>133920</v>
      </c>
      <c r="F48" s="29">
        <f t="shared" si="13"/>
        <v>-468718</v>
      </c>
      <c r="G48" s="34">
        <f>+Inputs!$D$3</f>
        <v>0.37951000000000001</v>
      </c>
      <c r="I48" s="27">
        <f t="shared" si="18"/>
        <v>602638</v>
      </c>
      <c r="K48" s="27">
        <f t="shared" si="14"/>
        <v>3348</v>
      </c>
      <c r="L48" s="27">
        <f t="shared" si="19"/>
        <v>133920</v>
      </c>
      <c r="M48" s="27">
        <f t="shared" si="15"/>
        <v>1270.5994800000001</v>
      </c>
      <c r="N48" s="27">
        <f t="shared" si="16"/>
        <v>1270.5994800000001</v>
      </c>
      <c r="O48" s="27">
        <f t="shared" si="20"/>
        <v>-177877.94532000014</v>
      </c>
      <c r="P48" s="27">
        <f t="shared" si="21"/>
        <v>177877.94532000014</v>
      </c>
      <c r="U48" s="108"/>
    </row>
    <row r="49" spans="1:21">
      <c r="A49" s="31">
        <v>38231</v>
      </c>
      <c r="C49" s="6">
        <v>41</v>
      </c>
      <c r="D49" s="29">
        <f t="shared" si="12"/>
        <v>3348</v>
      </c>
      <c r="E49" s="29">
        <f t="shared" si="17"/>
        <v>137268</v>
      </c>
      <c r="F49" s="29">
        <f t="shared" si="13"/>
        <v>-465370</v>
      </c>
      <c r="G49" s="34">
        <f>+Inputs!$D$3</f>
        <v>0.37951000000000001</v>
      </c>
      <c r="I49" s="27">
        <f t="shared" si="18"/>
        <v>602638</v>
      </c>
      <c r="K49" s="27">
        <f t="shared" si="14"/>
        <v>3348</v>
      </c>
      <c r="L49" s="27">
        <f t="shared" si="19"/>
        <v>137268</v>
      </c>
      <c r="M49" s="27">
        <f t="shared" si="15"/>
        <v>1270.5994800000001</v>
      </c>
      <c r="N49" s="27">
        <f t="shared" si="16"/>
        <v>1270.5994800000001</v>
      </c>
      <c r="O49" s="27">
        <f t="shared" si="20"/>
        <v>-176607.34584000014</v>
      </c>
      <c r="P49" s="27">
        <f t="shared" si="21"/>
        <v>176607.34584000014</v>
      </c>
      <c r="U49" s="108"/>
    </row>
    <row r="50" spans="1:21">
      <c r="A50" s="30">
        <v>38261</v>
      </c>
      <c r="C50" s="6">
        <v>42</v>
      </c>
      <c r="D50" s="29">
        <f t="shared" si="12"/>
        <v>3348</v>
      </c>
      <c r="E50" s="29">
        <f t="shared" si="17"/>
        <v>140616</v>
      </c>
      <c r="F50" s="29">
        <f t="shared" si="13"/>
        <v>-462022</v>
      </c>
      <c r="G50" s="34">
        <f>+Inputs!$D$3</f>
        <v>0.37951000000000001</v>
      </c>
      <c r="I50" s="27">
        <f t="shared" si="18"/>
        <v>602638</v>
      </c>
      <c r="K50" s="27">
        <f t="shared" si="14"/>
        <v>3348</v>
      </c>
      <c r="L50" s="27">
        <f t="shared" si="19"/>
        <v>140616</v>
      </c>
      <c r="M50" s="27">
        <f t="shared" si="15"/>
        <v>1270.5994800000001</v>
      </c>
      <c r="N50" s="27">
        <f t="shared" si="16"/>
        <v>1270.5994800000001</v>
      </c>
      <c r="O50" s="27">
        <f t="shared" si="20"/>
        <v>-175336.74636000014</v>
      </c>
      <c r="P50" s="27">
        <f t="shared" si="21"/>
        <v>175336.74636000014</v>
      </c>
      <c r="U50" s="108"/>
    </row>
    <row r="51" spans="1:21">
      <c r="A51" s="31">
        <v>38292</v>
      </c>
      <c r="C51" s="6">
        <v>43</v>
      </c>
      <c r="D51" s="29">
        <f t="shared" si="12"/>
        <v>3348</v>
      </c>
      <c r="E51" s="29">
        <f t="shared" si="17"/>
        <v>143964</v>
      </c>
      <c r="F51" s="29">
        <f t="shared" si="13"/>
        <v>-458674</v>
      </c>
      <c r="G51" s="34">
        <f>+Inputs!$D$3</f>
        <v>0.37951000000000001</v>
      </c>
      <c r="I51" s="27">
        <f t="shared" si="18"/>
        <v>602638</v>
      </c>
      <c r="K51" s="27">
        <f t="shared" si="14"/>
        <v>3348</v>
      </c>
      <c r="L51" s="27">
        <f t="shared" si="19"/>
        <v>143964</v>
      </c>
      <c r="M51" s="27">
        <f t="shared" si="15"/>
        <v>1270.5994800000001</v>
      </c>
      <c r="N51" s="27">
        <f t="shared" si="16"/>
        <v>1270.5994800000001</v>
      </c>
      <c r="O51" s="27">
        <f t="shared" si="20"/>
        <v>-174066.14688000013</v>
      </c>
      <c r="P51" s="27">
        <f t="shared" si="21"/>
        <v>174066.14688000013</v>
      </c>
      <c r="U51" s="108"/>
    </row>
    <row r="52" spans="1:21">
      <c r="A52" s="30">
        <v>38322</v>
      </c>
      <c r="C52" s="6">
        <v>44</v>
      </c>
      <c r="D52" s="29">
        <f t="shared" si="12"/>
        <v>3348</v>
      </c>
      <c r="E52" s="29">
        <f t="shared" si="17"/>
        <v>147312</v>
      </c>
      <c r="F52" s="29">
        <f t="shared" si="13"/>
        <v>-455326</v>
      </c>
      <c r="G52" s="34">
        <f>+Inputs!$D$3</f>
        <v>0.37951000000000001</v>
      </c>
      <c r="I52" s="27">
        <f t="shared" si="18"/>
        <v>602638</v>
      </c>
      <c r="K52" s="27">
        <f t="shared" si="14"/>
        <v>3348</v>
      </c>
      <c r="L52" s="27">
        <f t="shared" si="19"/>
        <v>147312</v>
      </c>
      <c r="M52" s="27">
        <f t="shared" si="15"/>
        <v>1270.5994800000001</v>
      </c>
      <c r="N52" s="27">
        <f t="shared" si="16"/>
        <v>1270.5994800000001</v>
      </c>
      <c r="O52" s="27">
        <f t="shared" si="20"/>
        <v>-172795.54740000013</v>
      </c>
      <c r="P52" s="27">
        <f t="shared" si="21"/>
        <v>172795.54740000013</v>
      </c>
      <c r="U52" s="108"/>
    </row>
    <row r="53" spans="1:21">
      <c r="A53" s="31">
        <v>38353</v>
      </c>
      <c r="C53" s="6">
        <v>45</v>
      </c>
      <c r="D53" s="29">
        <f t="shared" si="12"/>
        <v>3348</v>
      </c>
      <c r="E53" s="29">
        <f t="shared" si="17"/>
        <v>150660</v>
      </c>
      <c r="F53" s="29">
        <f t="shared" si="13"/>
        <v>-451978</v>
      </c>
      <c r="G53" s="34">
        <f>+Inputs!$D$3</f>
        <v>0.37951000000000001</v>
      </c>
      <c r="I53" s="27">
        <f t="shared" si="18"/>
        <v>602638</v>
      </c>
      <c r="K53" s="27">
        <f t="shared" si="14"/>
        <v>3348</v>
      </c>
      <c r="L53" s="27">
        <f t="shared" si="19"/>
        <v>150660</v>
      </c>
      <c r="M53" s="27">
        <f t="shared" si="15"/>
        <v>1270.5994800000001</v>
      </c>
      <c r="N53" s="27">
        <f t="shared" si="16"/>
        <v>1270.5994800000001</v>
      </c>
      <c r="O53" s="27">
        <f t="shared" si="20"/>
        <v>-171524.94792000012</v>
      </c>
      <c r="P53" s="27">
        <f t="shared" si="21"/>
        <v>171524.94792000012</v>
      </c>
      <c r="U53" s="108"/>
    </row>
    <row r="54" spans="1:21">
      <c r="A54" s="30">
        <v>38384</v>
      </c>
      <c r="C54" s="6">
        <v>46</v>
      </c>
      <c r="D54" s="29">
        <f t="shared" si="12"/>
        <v>3348</v>
      </c>
      <c r="E54" s="29">
        <f t="shared" si="17"/>
        <v>154008</v>
      </c>
      <c r="F54" s="29">
        <f t="shared" si="13"/>
        <v>-448630</v>
      </c>
      <c r="G54" s="34">
        <f>+Inputs!$D$3</f>
        <v>0.37951000000000001</v>
      </c>
      <c r="I54" s="27">
        <f t="shared" si="18"/>
        <v>602638</v>
      </c>
      <c r="K54" s="27">
        <f t="shared" si="14"/>
        <v>3348</v>
      </c>
      <c r="L54" s="27">
        <f t="shared" si="19"/>
        <v>154008</v>
      </c>
      <c r="M54" s="27">
        <f t="shared" si="15"/>
        <v>1270.5994800000001</v>
      </c>
      <c r="N54" s="27">
        <f t="shared" si="16"/>
        <v>1270.5994800000001</v>
      </c>
      <c r="O54" s="27">
        <f t="shared" si="20"/>
        <v>-170254.34844000012</v>
      </c>
      <c r="P54" s="27">
        <f t="shared" si="21"/>
        <v>170254.34844000012</v>
      </c>
      <c r="U54" s="108"/>
    </row>
    <row r="55" spans="1:21">
      <c r="A55" s="31">
        <v>38412</v>
      </c>
      <c r="C55" s="6">
        <v>47</v>
      </c>
      <c r="D55" s="29">
        <f t="shared" si="12"/>
        <v>3348</v>
      </c>
      <c r="E55" s="29">
        <f t="shared" si="17"/>
        <v>157356</v>
      </c>
      <c r="F55" s="29">
        <f t="shared" si="13"/>
        <v>-445282</v>
      </c>
      <c r="G55" s="34">
        <f>+Inputs!$D$3</f>
        <v>0.37951000000000001</v>
      </c>
      <c r="I55" s="27">
        <f t="shared" si="18"/>
        <v>602638</v>
      </c>
      <c r="K55" s="27">
        <f t="shared" si="14"/>
        <v>3348</v>
      </c>
      <c r="L55" s="27">
        <f t="shared" si="19"/>
        <v>157356</v>
      </c>
      <c r="M55" s="27">
        <f t="shared" si="15"/>
        <v>1270.5994800000001</v>
      </c>
      <c r="N55" s="27">
        <f t="shared" si="16"/>
        <v>1270.5994800000001</v>
      </c>
      <c r="O55" s="27">
        <f t="shared" si="20"/>
        <v>-168983.74896000011</v>
      </c>
      <c r="P55" s="27">
        <f t="shared" si="21"/>
        <v>168983.74896000011</v>
      </c>
      <c r="U55" s="108"/>
    </row>
    <row r="56" spans="1:21">
      <c r="A56" s="30">
        <v>38443</v>
      </c>
      <c r="C56" s="6">
        <v>48</v>
      </c>
      <c r="D56" s="29">
        <f t="shared" si="12"/>
        <v>3348</v>
      </c>
      <c r="E56" s="29">
        <f t="shared" si="17"/>
        <v>160704</v>
      </c>
      <c r="F56" s="29">
        <f t="shared" si="13"/>
        <v>-441934</v>
      </c>
      <c r="G56" s="34">
        <f>+Inputs!$D$3</f>
        <v>0.37951000000000001</v>
      </c>
      <c r="I56" s="27">
        <f t="shared" si="18"/>
        <v>602638</v>
      </c>
      <c r="K56" s="27">
        <f t="shared" si="14"/>
        <v>3348</v>
      </c>
      <c r="L56" s="27">
        <f t="shared" si="19"/>
        <v>160704</v>
      </c>
      <c r="M56" s="27">
        <f t="shared" si="15"/>
        <v>1270.5994800000001</v>
      </c>
      <c r="N56" s="27">
        <f t="shared" si="16"/>
        <v>1270.5994800000001</v>
      </c>
      <c r="O56" s="27">
        <f t="shared" si="20"/>
        <v>-167713.14948000011</v>
      </c>
      <c r="P56" s="27">
        <f t="shared" si="21"/>
        <v>167713.14948000011</v>
      </c>
    </row>
    <row r="57" spans="1:21">
      <c r="A57" s="31">
        <v>38473</v>
      </c>
      <c r="C57" s="6">
        <v>49</v>
      </c>
      <c r="D57" s="29">
        <f t="shared" si="12"/>
        <v>3348</v>
      </c>
      <c r="E57" s="29">
        <f t="shared" si="17"/>
        <v>164052</v>
      </c>
      <c r="F57" s="29">
        <f t="shared" si="13"/>
        <v>-438586</v>
      </c>
      <c r="G57" s="34">
        <f>+Inputs!$D$3</f>
        <v>0.37951000000000001</v>
      </c>
      <c r="I57" s="27">
        <f t="shared" si="18"/>
        <v>602638</v>
      </c>
      <c r="K57" s="27">
        <f t="shared" si="14"/>
        <v>3348</v>
      </c>
      <c r="L57" s="27">
        <f t="shared" si="19"/>
        <v>164052</v>
      </c>
      <c r="M57" s="27">
        <f t="shared" si="15"/>
        <v>1270.5994800000001</v>
      </c>
      <c r="N57" s="27">
        <f t="shared" si="16"/>
        <v>1270.5994800000001</v>
      </c>
      <c r="O57" s="27">
        <f t="shared" si="20"/>
        <v>-166442.5500000001</v>
      </c>
      <c r="P57" s="27">
        <f t="shared" si="21"/>
        <v>166442.5500000001</v>
      </c>
    </row>
    <row r="58" spans="1:21">
      <c r="A58" s="30">
        <v>38504</v>
      </c>
      <c r="C58" s="6">
        <v>50</v>
      </c>
      <c r="D58" s="29">
        <f t="shared" si="12"/>
        <v>3348</v>
      </c>
      <c r="E58" s="29">
        <f t="shared" si="17"/>
        <v>167400</v>
      </c>
      <c r="F58" s="29">
        <f t="shared" si="13"/>
        <v>-435238</v>
      </c>
      <c r="G58" s="34">
        <f>+Inputs!$D$3</f>
        <v>0.37951000000000001</v>
      </c>
      <c r="I58" s="27">
        <f t="shared" si="18"/>
        <v>602638</v>
      </c>
      <c r="K58" s="27">
        <f t="shared" si="14"/>
        <v>3348</v>
      </c>
      <c r="L58" s="27">
        <f t="shared" si="19"/>
        <v>167400</v>
      </c>
      <c r="M58" s="27">
        <f t="shared" si="15"/>
        <v>1270.5994800000001</v>
      </c>
      <c r="N58" s="27">
        <f t="shared" si="16"/>
        <v>1270.5994800000001</v>
      </c>
      <c r="O58" s="27">
        <f t="shared" si="20"/>
        <v>-165171.9505200001</v>
      </c>
      <c r="P58" s="27">
        <f t="shared" si="21"/>
        <v>165171.9505200001</v>
      </c>
    </row>
    <row r="59" spans="1:21">
      <c r="A59" s="31">
        <v>38534</v>
      </c>
      <c r="C59" s="6">
        <v>51</v>
      </c>
      <c r="D59" s="29">
        <f t="shared" si="12"/>
        <v>3348</v>
      </c>
      <c r="E59" s="29">
        <f t="shared" si="17"/>
        <v>170748</v>
      </c>
      <c r="F59" s="29">
        <f t="shared" si="13"/>
        <v>-431890</v>
      </c>
      <c r="G59" s="34">
        <f>+Inputs!$D$3</f>
        <v>0.37951000000000001</v>
      </c>
      <c r="I59" s="27">
        <f t="shared" si="18"/>
        <v>602638</v>
      </c>
      <c r="K59" s="27">
        <f t="shared" si="14"/>
        <v>3348</v>
      </c>
      <c r="L59" s="27">
        <f t="shared" si="19"/>
        <v>170748</v>
      </c>
      <c r="M59" s="27">
        <f t="shared" si="15"/>
        <v>1270.5994800000001</v>
      </c>
      <c r="N59" s="27">
        <f t="shared" si="16"/>
        <v>1270.5994800000001</v>
      </c>
      <c r="O59" s="27">
        <f t="shared" si="20"/>
        <v>-163901.3510400001</v>
      </c>
      <c r="P59" s="27">
        <f t="shared" si="21"/>
        <v>163901.3510400001</v>
      </c>
    </row>
    <row r="60" spans="1:21">
      <c r="A60" s="30">
        <v>38565</v>
      </c>
      <c r="C60" s="6">
        <v>52</v>
      </c>
      <c r="D60" s="29">
        <f t="shared" si="12"/>
        <v>3348</v>
      </c>
      <c r="E60" s="29">
        <f t="shared" si="17"/>
        <v>174096</v>
      </c>
      <c r="F60" s="29">
        <f t="shared" si="13"/>
        <v>-428542</v>
      </c>
      <c r="G60" s="34">
        <f>+Inputs!$D$3</f>
        <v>0.37951000000000001</v>
      </c>
      <c r="I60" s="27">
        <f t="shared" si="18"/>
        <v>602638</v>
      </c>
      <c r="K60" s="27">
        <f t="shared" si="14"/>
        <v>3348</v>
      </c>
      <c r="L60" s="27">
        <f t="shared" si="19"/>
        <v>174096</v>
      </c>
      <c r="M60" s="27">
        <f t="shared" si="15"/>
        <v>1270.5994800000001</v>
      </c>
      <c r="N60" s="27">
        <f t="shared" si="16"/>
        <v>1270.5994800000001</v>
      </c>
      <c r="O60" s="27">
        <f t="shared" si="20"/>
        <v>-162630.75156000009</v>
      </c>
      <c r="P60" s="27">
        <f t="shared" si="21"/>
        <v>162630.75156000009</v>
      </c>
    </row>
    <row r="61" spans="1:21">
      <c r="A61" s="31">
        <v>38596</v>
      </c>
      <c r="C61" s="6">
        <v>53</v>
      </c>
      <c r="D61" s="29">
        <f t="shared" si="12"/>
        <v>3348</v>
      </c>
      <c r="E61" s="29">
        <f t="shared" si="17"/>
        <v>177444</v>
      </c>
      <c r="F61" s="29">
        <f t="shared" si="13"/>
        <v>-425194</v>
      </c>
      <c r="G61" s="34">
        <f>+Inputs!$D$3</f>
        <v>0.37951000000000001</v>
      </c>
      <c r="I61" s="27">
        <f t="shared" si="18"/>
        <v>602638</v>
      </c>
      <c r="K61" s="27">
        <f t="shared" si="14"/>
        <v>3348</v>
      </c>
      <c r="L61" s="27">
        <f t="shared" si="19"/>
        <v>177444</v>
      </c>
      <c r="M61" s="27">
        <f t="shared" si="15"/>
        <v>1270.5994800000001</v>
      </c>
      <c r="N61" s="27">
        <f t="shared" si="16"/>
        <v>1270.5994800000001</v>
      </c>
      <c r="O61" s="27">
        <f t="shared" si="20"/>
        <v>-161360.15208000009</v>
      </c>
      <c r="P61" s="27">
        <f t="shared" si="21"/>
        <v>161360.15208000009</v>
      </c>
    </row>
    <row r="62" spans="1:21">
      <c r="A62" s="30">
        <v>38626</v>
      </c>
      <c r="C62" s="6">
        <v>54</v>
      </c>
      <c r="D62" s="29">
        <f t="shared" si="12"/>
        <v>3348</v>
      </c>
      <c r="E62" s="29">
        <f t="shared" si="17"/>
        <v>180792</v>
      </c>
      <c r="F62" s="29">
        <f t="shared" si="13"/>
        <v>-421846</v>
      </c>
      <c r="G62" s="34">
        <f>+Inputs!$D$3</f>
        <v>0.37951000000000001</v>
      </c>
      <c r="I62" s="27">
        <f t="shared" si="18"/>
        <v>602638</v>
      </c>
      <c r="K62" s="27">
        <f t="shared" si="14"/>
        <v>3348</v>
      </c>
      <c r="L62" s="27">
        <f t="shared" si="19"/>
        <v>180792</v>
      </c>
      <c r="M62" s="27">
        <f t="shared" si="15"/>
        <v>1270.5994800000001</v>
      </c>
      <c r="N62" s="27">
        <f t="shared" si="16"/>
        <v>1270.5994800000001</v>
      </c>
      <c r="O62" s="27">
        <f t="shared" si="20"/>
        <v>-160089.55260000008</v>
      </c>
      <c r="P62" s="27">
        <f t="shared" si="21"/>
        <v>160089.55260000008</v>
      </c>
    </row>
    <row r="63" spans="1:21">
      <c r="A63" s="31">
        <v>38657</v>
      </c>
      <c r="C63" s="6">
        <v>55</v>
      </c>
      <c r="D63" s="29">
        <f t="shared" si="12"/>
        <v>3348</v>
      </c>
      <c r="E63" s="29">
        <f t="shared" si="17"/>
        <v>184140</v>
      </c>
      <c r="F63" s="29">
        <f t="shared" si="13"/>
        <v>-418498</v>
      </c>
      <c r="G63" s="34">
        <f>+Inputs!$D$3</f>
        <v>0.37951000000000001</v>
      </c>
      <c r="I63" s="27">
        <f t="shared" si="18"/>
        <v>602638</v>
      </c>
      <c r="K63" s="27">
        <f t="shared" si="14"/>
        <v>3348</v>
      </c>
      <c r="L63" s="27">
        <f t="shared" si="19"/>
        <v>184140</v>
      </c>
      <c r="M63" s="27">
        <f t="shared" si="15"/>
        <v>1270.5994800000001</v>
      </c>
      <c r="N63" s="27">
        <f t="shared" si="16"/>
        <v>1270.5994800000001</v>
      </c>
      <c r="O63" s="27">
        <f t="shared" si="20"/>
        <v>-158818.95312000008</v>
      </c>
      <c r="P63" s="27">
        <f t="shared" si="21"/>
        <v>158818.95312000008</v>
      </c>
    </row>
    <row r="64" spans="1:21">
      <c r="A64" s="30">
        <v>38687</v>
      </c>
      <c r="C64" s="6">
        <v>56</v>
      </c>
      <c r="D64" s="29">
        <f t="shared" si="12"/>
        <v>3348</v>
      </c>
      <c r="E64" s="29">
        <f t="shared" si="17"/>
        <v>187488</v>
      </c>
      <c r="F64" s="29">
        <f t="shared" si="13"/>
        <v>-415150</v>
      </c>
      <c r="G64" s="34">
        <f>+Inputs!$D$3</f>
        <v>0.37951000000000001</v>
      </c>
      <c r="I64" s="27">
        <f t="shared" si="18"/>
        <v>602638</v>
      </c>
      <c r="K64" s="27">
        <f t="shared" si="14"/>
        <v>3348</v>
      </c>
      <c r="L64" s="27">
        <f t="shared" si="19"/>
        <v>187488</v>
      </c>
      <c r="M64" s="27">
        <f t="shared" si="15"/>
        <v>1270.5994800000001</v>
      </c>
      <c r="N64" s="27">
        <f t="shared" si="16"/>
        <v>1270.5994800000001</v>
      </c>
      <c r="O64" s="27">
        <f t="shared" si="20"/>
        <v>-157548.35364000007</v>
      </c>
      <c r="P64" s="27">
        <f t="shared" si="21"/>
        <v>157548.35364000007</v>
      </c>
    </row>
    <row r="65" spans="1:16">
      <c r="A65" s="31">
        <v>38718</v>
      </c>
      <c r="C65" s="6">
        <v>57</v>
      </c>
      <c r="D65" s="29">
        <f t="shared" si="12"/>
        <v>3348</v>
      </c>
      <c r="E65" s="29">
        <f t="shared" si="17"/>
        <v>190836</v>
      </c>
      <c r="F65" s="29">
        <f t="shared" si="13"/>
        <v>-411802</v>
      </c>
      <c r="G65" s="34">
        <f>+Inputs!$D$3</f>
        <v>0.37951000000000001</v>
      </c>
      <c r="I65" s="27">
        <f t="shared" si="18"/>
        <v>602638</v>
      </c>
      <c r="K65" s="27">
        <f t="shared" si="14"/>
        <v>3348</v>
      </c>
      <c r="L65" s="27">
        <f t="shared" si="19"/>
        <v>190836</v>
      </c>
      <c r="M65" s="27">
        <f t="shared" si="15"/>
        <v>1270.5994800000001</v>
      </c>
      <c r="N65" s="27">
        <f t="shared" si="16"/>
        <v>1270.5994800000001</v>
      </c>
      <c r="O65" s="27">
        <f t="shared" si="20"/>
        <v>-156277.75416000007</v>
      </c>
      <c r="P65" s="27">
        <f t="shared" si="21"/>
        <v>156277.75416000007</v>
      </c>
    </row>
    <row r="66" spans="1:16">
      <c r="A66" s="30">
        <v>38749</v>
      </c>
      <c r="C66" s="6">
        <v>58</v>
      </c>
      <c r="D66" s="29">
        <f t="shared" si="12"/>
        <v>3348</v>
      </c>
      <c r="E66" s="29">
        <f t="shared" si="17"/>
        <v>194184</v>
      </c>
      <c r="F66" s="29">
        <f t="shared" si="13"/>
        <v>-408454</v>
      </c>
      <c r="G66" s="34">
        <f>+Inputs!$D$3</f>
        <v>0.37951000000000001</v>
      </c>
      <c r="I66" s="27">
        <f t="shared" si="18"/>
        <v>602638</v>
      </c>
      <c r="K66" s="27">
        <f t="shared" si="14"/>
        <v>3348</v>
      </c>
      <c r="L66" s="27">
        <f t="shared" si="19"/>
        <v>194184</v>
      </c>
      <c r="M66" s="27">
        <f t="shared" si="15"/>
        <v>1270.5994800000001</v>
      </c>
      <c r="N66" s="27">
        <f t="shared" si="16"/>
        <v>1270.5994800000001</v>
      </c>
      <c r="O66" s="27">
        <f t="shared" si="20"/>
        <v>-155007.15468000007</v>
      </c>
      <c r="P66" s="27">
        <f t="shared" si="21"/>
        <v>155007.15468000007</v>
      </c>
    </row>
    <row r="67" spans="1:16">
      <c r="A67" s="31">
        <v>38777</v>
      </c>
      <c r="C67" s="6">
        <v>59</v>
      </c>
      <c r="D67" s="29">
        <f t="shared" si="12"/>
        <v>3348</v>
      </c>
      <c r="E67" s="29">
        <f t="shared" si="17"/>
        <v>197532</v>
      </c>
      <c r="F67" s="29">
        <f t="shared" si="13"/>
        <v>-405106</v>
      </c>
      <c r="G67" s="34">
        <f>+Inputs!$D$3</f>
        <v>0.37951000000000001</v>
      </c>
      <c r="I67" s="27">
        <f t="shared" si="18"/>
        <v>602638</v>
      </c>
      <c r="K67" s="27">
        <f t="shared" si="14"/>
        <v>3348</v>
      </c>
      <c r="L67" s="27">
        <f t="shared" si="19"/>
        <v>197532</v>
      </c>
      <c r="M67" s="27">
        <f t="shared" si="15"/>
        <v>1270.5994800000001</v>
      </c>
      <c r="N67" s="27">
        <f t="shared" si="16"/>
        <v>1270.5994800000001</v>
      </c>
      <c r="O67" s="27">
        <f t="shared" si="20"/>
        <v>-153736.55520000006</v>
      </c>
      <c r="P67" s="27">
        <f t="shared" si="21"/>
        <v>153736.55520000006</v>
      </c>
    </row>
    <row r="68" spans="1:16">
      <c r="A68" s="30">
        <v>38808</v>
      </c>
      <c r="C68" s="6">
        <v>60</v>
      </c>
      <c r="D68" s="29">
        <f t="shared" si="12"/>
        <v>3348</v>
      </c>
      <c r="E68" s="29">
        <f t="shared" si="17"/>
        <v>200880</v>
      </c>
      <c r="F68" s="29">
        <f t="shared" si="13"/>
        <v>-401758</v>
      </c>
      <c r="G68" s="34">
        <f>+Inputs!$D$3</f>
        <v>0.37951000000000001</v>
      </c>
      <c r="I68" s="27">
        <f t="shared" si="18"/>
        <v>602638</v>
      </c>
      <c r="K68" s="27">
        <f t="shared" si="14"/>
        <v>3348</v>
      </c>
      <c r="L68" s="27">
        <f t="shared" si="19"/>
        <v>200880</v>
      </c>
      <c r="M68" s="27">
        <f t="shared" si="15"/>
        <v>1270.5994800000001</v>
      </c>
      <c r="N68" s="27">
        <f t="shared" si="16"/>
        <v>1270.5994800000001</v>
      </c>
      <c r="O68" s="27">
        <f t="shared" si="20"/>
        <v>-152465.95572000006</v>
      </c>
      <c r="P68" s="27">
        <f t="shared" si="21"/>
        <v>152465.95572000006</v>
      </c>
    </row>
    <row r="69" spans="1:16">
      <c r="A69" s="31">
        <v>38838</v>
      </c>
      <c r="C69" s="6">
        <v>61</v>
      </c>
      <c r="D69" s="29">
        <f t="shared" si="12"/>
        <v>3348</v>
      </c>
      <c r="E69" s="29">
        <f t="shared" si="17"/>
        <v>204228</v>
      </c>
      <c r="F69" s="29">
        <f t="shared" si="13"/>
        <v>-398410</v>
      </c>
      <c r="G69" s="34">
        <f>+Inputs!$D$3</f>
        <v>0.37951000000000001</v>
      </c>
      <c r="I69" s="27">
        <f t="shared" si="18"/>
        <v>602638</v>
      </c>
      <c r="K69" s="27">
        <f t="shared" si="14"/>
        <v>3348</v>
      </c>
      <c r="L69" s="27">
        <f t="shared" si="19"/>
        <v>204228</v>
      </c>
      <c r="M69" s="27">
        <f t="shared" si="15"/>
        <v>1270.5994800000001</v>
      </c>
      <c r="N69" s="27">
        <f t="shared" si="16"/>
        <v>1270.5994800000001</v>
      </c>
      <c r="O69" s="27">
        <f t="shared" si="20"/>
        <v>-151195.35624000005</v>
      </c>
      <c r="P69" s="27">
        <f t="shared" si="21"/>
        <v>151195.35624000005</v>
      </c>
    </row>
    <row r="70" spans="1:16">
      <c r="A70" s="30">
        <v>38869</v>
      </c>
      <c r="C70" s="6">
        <v>62</v>
      </c>
      <c r="D70" s="29">
        <f t="shared" si="12"/>
        <v>3348</v>
      </c>
      <c r="E70" s="29">
        <f t="shared" si="17"/>
        <v>207576</v>
      </c>
      <c r="F70" s="29">
        <f t="shared" si="13"/>
        <v>-395062</v>
      </c>
      <c r="G70" s="34">
        <f>+Inputs!$D$3</f>
        <v>0.37951000000000001</v>
      </c>
      <c r="I70" s="27">
        <f t="shared" si="18"/>
        <v>602638</v>
      </c>
      <c r="K70" s="27">
        <f t="shared" si="14"/>
        <v>3348</v>
      </c>
      <c r="L70" s="27">
        <f t="shared" si="19"/>
        <v>207576</v>
      </c>
      <c r="M70" s="27">
        <f t="shared" si="15"/>
        <v>1270.5994800000001</v>
      </c>
      <c r="N70" s="27">
        <f t="shared" si="16"/>
        <v>1270.5994800000001</v>
      </c>
      <c r="O70" s="27">
        <f t="shared" si="20"/>
        <v>-149924.75676000005</v>
      </c>
      <c r="P70" s="27">
        <f t="shared" si="21"/>
        <v>149924.75676000005</v>
      </c>
    </row>
    <row r="71" spans="1:16">
      <c r="A71" s="31">
        <v>38899</v>
      </c>
      <c r="C71" s="6">
        <v>63</v>
      </c>
      <c r="D71" s="29">
        <f t="shared" si="12"/>
        <v>3348</v>
      </c>
      <c r="E71" s="29">
        <f t="shared" si="17"/>
        <v>210924</v>
      </c>
      <c r="F71" s="29">
        <f t="shared" si="13"/>
        <v>-391714</v>
      </c>
      <c r="G71" s="34">
        <f>+Inputs!$D$3</f>
        <v>0.37951000000000001</v>
      </c>
      <c r="I71" s="27">
        <f t="shared" si="18"/>
        <v>602638</v>
      </c>
      <c r="K71" s="27">
        <f t="shared" si="14"/>
        <v>3348</v>
      </c>
      <c r="L71" s="27">
        <f t="shared" si="19"/>
        <v>210924</v>
      </c>
      <c r="M71" s="27">
        <f t="shared" si="15"/>
        <v>1270.5994800000001</v>
      </c>
      <c r="N71" s="27">
        <f t="shared" si="16"/>
        <v>1270.5994800000001</v>
      </c>
      <c r="O71" s="27">
        <f t="shared" si="20"/>
        <v>-148654.15728000004</v>
      </c>
      <c r="P71" s="27">
        <f t="shared" si="21"/>
        <v>148654.15728000004</v>
      </c>
    </row>
    <row r="72" spans="1:16">
      <c r="A72" s="30">
        <v>38930</v>
      </c>
      <c r="C72" s="6">
        <v>64</v>
      </c>
      <c r="D72" s="29">
        <f t="shared" si="12"/>
        <v>3348</v>
      </c>
      <c r="E72" s="29">
        <f t="shared" si="17"/>
        <v>214272</v>
      </c>
      <c r="F72" s="29">
        <f t="shared" si="13"/>
        <v>-388366</v>
      </c>
      <c r="G72" s="34">
        <f>+Inputs!$D$3</f>
        <v>0.37951000000000001</v>
      </c>
      <c r="I72" s="27">
        <f t="shared" si="18"/>
        <v>602638</v>
      </c>
      <c r="K72" s="27">
        <f t="shared" si="14"/>
        <v>3348</v>
      </c>
      <c r="L72" s="27">
        <f t="shared" si="19"/>
        <v>214272</v>
      </c>
      <c r="M72" s="27">
        <f t="shared" si="15"/>
        <v>1270.5994800000001</v>
      </c>
      <c r="N72" s="27">
        <f t="shared" si="16"/>
        <v>1270.5994800000001</v>
      </c>
      <c r="O72" s="27">
        <f t="shared" si="20"/>
        <v>-147383.55780000004</v>
      </c>
      <c r="P72" s="27">
        <f t="shared" si="21"/>
        <v>147383.55780000004</v>
      </c>
    </row>
    <row r="73" spans="1:16">
      <c r="A73" s="31">
        <v>38961</v>
      </c>
      <c r="C73" s="6">
        <v>65</v>
      </c>
      <c r="D73" s="29">
        <f t="shared" ref="D73:D104" si="22">ROUND(-(+$B$9/180)*1,0)</f>
        <v>3348</v>
      </c>
      <c r="E73" s="29">
        <f t="shared" si="17"/>
        <v>217620</v>
      </c>
      <c r="F73" s="29">
        <f t="shared" ref="F73:F104" si="23">$B$9+E73</f>
        <v>-385018</v>
      </c>
      <c r="G73" s="34">
        <f>+Inputs!$D$3</f>
        <v>0.37951000000000001</v>
      </c>
      <c r="I73" s="27">
        <f t="shared" si="18"/>
        <v>602638</v>
      </c>
      <c r="K73" s="27">
        <f t="shared" ref="K73:K104" si="24">D73</f>
        <v>3348</v>
      </c>
      <c r="L73" s="27">
        <f t="shared" si="19"/>
        <v>217620</v>
      </c>
      <c r="M73" s="27">
        <f t="shared" ref="M73:M104" si="25">K73*G73</f>
        <v>1270.5994800000001</v>
      </c>
      <c r="N73" s="27">
        <f t="shared" ref="N73:N104" si="26">M73-J73</f>
        <v>1270.5994800000001</v>
      </c>
      <c r="O73" s="27">
        <f t="shared" si="20"/>
        <v>-146112.95832000003</v>
      </c>
      <c r="P73" s="27">
        <f t="shared" si="21"/>
        <v>146112.95832000003</v>
      </c>
    </row>
    <row r="74" spans="1:16">
      <c r="A74" s="30">
        <v>38991</v>
      </c>
      <c r="C74" s="6">
        <v>66</v>
      </c>
      <c r="D74" s="29">
        <f t="shared" si="22"/>
        <v>3348</v>
      </c>
      <c r="E74" s="29">
        <f t="shared" ref="E74:E105" si="27">+E73+D74</f>
        <v>220968</v>
      </c>
      <c r="F74" s="29">
        <f t="shared" si="23"/>
        <v>-381670</v>
      </c>
      <c r="G74" s="34">
        <f>+Inputs!$D$3</f>
        <v>0.37951000000000001</v>
      </c>
      <c r="I74" s="27">
        <f t="shared" ref="I74:I105" si="28">+I73+H74</f>
        <v>602638</v>
      </c>
      <c r="K74" s="27">
        <f t="shared" si="24"/>
        <v>3348</v>
      </c>
      <c r="L74" s="27">
        <f t="shared" ref="L74:L105" si="29">+L73+K74</f>
        <v>220968</v>
      </c>
      <c r="M74" s="27">
        <f t="shared" si="25"/>
        <v>1270.5994800000001</v>
      </c>
      <c r="N74" s="27">
        <f t="shared" si="26"/>
        <v>1270.5994800000001</v>
      </c>
      <c r="O74" s="27">
        <f t="shared" ref="O74:O105" si="30">+O73+N74</f>
        <v>-144842.35884000003</v>
      </c>
      <c r="P74" s="27">
        <f t="shared" ref="P74:P105" si="31">P73-N74</f>
        <v>144842.35884000003</v>
      </c>
    </row>
    <row r="75" spans="1:16">
      <c r="A75" s="31">
        <v>39022</v>
      </c>
      <c r="C75" s="6">
        <v>67</v>
      </c>
      <c r="D75" s="29">
        <f t="shared" si="22"/>
        <v>3348</v>
      </c>
      <c r="E75" s="29">
        <f t="shared" si="27"/>
        <v>224316</v>
      </c>
      <c r="F75" s="29">
        <f t="shared" si="23"/>
        <v>-378322</v>
      </c>
      <c r="G75" s="34">
        <f>+Inputs!$D$3</f>
        <v>0.37951000000000001</v>
      </c>
      <c r="I75" s="27">
        <f t="shared" si="28"/>
        <v>602638</v>
      </c>
      <c r="K75" s="27">
        <f t="shared" si="24"/>
        <v>3348</v>
      </c>
      <c r="L75" s="27">
        <f t="shared" si="29"/>
        <v>224316</v>
      </c>
      <c r="M75" s="27">
        <f t="shared" si="25"/>
        <v>1270.5994800000001</v>
      </c>
      <c r="N75" s="27">
        <f t="shared" si="26"/>
        <v>1270.5994800000001</v>
      </c>
      <c r="O75" s="27">
        <f t="shared" si="30"/>
        <v>-143571.75936000003</v>
      </c>
      <c r="P75" s="27">
        <f t="shared" si="31"/>
        <v>143571.75936000003</v>
      </c>
    </row>
    <row r="76" spans="1:16">
      <c r="A76" s="30">
        <v>39052</v>
      </c>
      <c r="C76" s="6">
        <v>68</v>
      </c>
      <c r="D76" s="29">
        <f t="shared" si="22"/>
        <v>3348</v>
      </c>
      <c r="E76" s="29">
        <f t="shared" si="27"/>
        <v>227664</v>
      </c>
      <c r="F76" s="29">
        <f t="shared" si="23"/>
        <v>-374974</v>
      </c>
      <c r="G76" s="34">
        <f>+Inputs!$D$3</f>
        <v>0.37951000000000001</v>
      </c>
      <c r="I76" s="27">
        <f t="shared" si="28"/>
        <v>602638</v>
      </c>
      <c r="K76" s="27">
        <f t="shared" si="24"/>
        <v>3348</v>
      </c>
      <c r="L76" s="27">
        <f t="shared" si="29"/>
        <v>227664</v>
      </c>
      <c r="M76" s="27">
        <f t="shared" si="25"/>
        <v>1270.5994800000001</v>
      </c>
      <c r="N76" s="27">
        <f t="shared" si="26"/>
        <v>1270.5994800000001</v>
      </c>
      <c r="O76" s="27">
        <f t="shared" si="30"/>
        <v>-142301.15988000002</v>
      </c>
      <c r="P76" s="27">
        <f t="shared" si="31"/>
        <v>142301.15988000002</v>
      </c>
    </row>
    <row r="77" spans="1:16">
      <c r="A77" s="31">
        <v>39083</v>
      </c>
      <c r="C77" s="6">
        <v>69</v>
      </c>
      <c r="D77" s="29">
        <f t="shared" si="22"/>
        <v>3348</v>
      </c>
      <c r="E77" s="29">
        <f t="shared" si="27"/>
        <v>231012</v>
      </c>
      <c r="F77" s="29">
        <f t="shared" si="23"/>
        <v>-371626</v>
      </c>
      <c r="G77" s="34">
        <f>+Inputs!$D$3</f>
        <v>0.37951000000000001</v>
      </c>
      <c r="I77" s="27">
        <f t="shared" si="28"/>
        <v>602638</v>
      </c>
      <c r="K77" s="27">
        <f t="shared" si="24"/>
        <v>3348</v>
      </c>
      <c r="L77" s="27">
        <f t="shared" si="29"/>
        <v>231012</v>
      </c>
      <c r="M77" s="27">
        <f t="shared" si="25"/>
        <v>1270.5994800000001</v>
      </c>
      <c r="N77" s="27">
        <f t="shared" si="26"/>
        <v>1270.5994800000001</v>
      </c>
      <c r="O77" s="27">
        <f t="shared" si="30"/>
        <v>-141030.56040000002</v>
      </c>
      <c r="P77" s="27">
        <f t="shared" si="31"/>
        <v>141030.56040000002</v>
      </c>
    </row>
    <row r="78" spans="1:16">
      <c r="A78" s="30">
        <v>39114</v>
      </c>
      <c r="C78" s="6">
        <v>70</v>
      </c>
      <c r="D78" s="29">
        <f t="shared" si="22"/>
        <v>3348</v>
      </c>
      <c r="E78" s="29">
        <f t="shared" si="27"/>
        <v>234360</v>
      </c>
      <c r="F78" s="29">
        <f t="shared" si="23"/>
        <v>-368278</v>
      </c>
      <c r="G78" s="34">
        <f>+Inputs!$D$3</f>
        <v>0.37951000000000001</v>
      </c>
      <c r="I78" s="27">
        <f t="shared" si="28"/>
        <v>602638</v>
      </c>
      <c r="K78" s="27">
        <f t="shared" si="24"/>
        <v>3348</v>
      </c>
      <c r="L78" s="27">
        <f t="shared" si="29"/>
        <v>234360</v>
      </c>
      <c r="M78" s="27">
        <f t="shared" si="25"/>
        <v>1270.5994800000001</v>
      </c>
      <c r="N78" s="27">
        <f t="shared" si="26"/>
        <v>1270.5994800000001</v>
      </c>
      <c r="O78" s="27">
        <f t="shared" si="30"/>
        <v>-139759.96092000001</v>
      </c>
      <c r="P78" s="27">
        <f t="shared" si="31"/>
        <v>139759.96092000001</v>
      </c>
    </row>
    <row r="79" spans="1:16">
      <c r="A79" s="31">
        <v>39142</v>
      </c>
      <c r="C79" s="6">
        <v>71</v>
      </c>
      <c r="D79" s="29">
        <f t="shared" si="22"/>
        <v>3348</v>
      </c>
      <c r="E79" s="29">
        <f t="shared" si="27"/>
        <v>237708</v>
      </c>
      <c r="F79" s="29">
        <f t="shared" si="23"/>
        <v>-364930</v>
      </c>
      <c r="G79" s="34">
        <f>+Inputs!$D$3</f>
        <v>0.37951000000000001</v>
      </c>
      <c r="I79" s="27">
        <f t="shared" si="28"/>
        <v>602638</v>
      </c>
      <c r="K79" s="27">
        <f t="shared" si="24"/>
        <v>3348</v>
      </c>
      <c r="L79" s="27">
        <f t="shared" si="29"/>
        <v>237708</v>
      </c>
      <c r="M79" s="27">
        <f t="shared" si="25"/>
        <v>1270.5994800000001</v>
      </c>
      <c r="N79" s="27">
        <f t="shared" si="26"/>
        <v>1270.5994800000001</v>
      </c>
      <c r="O79" s="27">
        <f t="shared" si="30"/>
        <v>-138489.36144000001</v>
      </c>
      <c r="P79" s="27">
        <f t="shared" si="31"/>
        <v>138489.36144000001</v>
      </c>
    </row>
    <row r="80" spans="1:16">
      <c r="A80" s="30">
        <v>39173</v>
      </c>
      <c r="C80" s="6">
        <v>72</v>
      </c>
      <c r="D80" s="29">
        <f t="shared" si="22"/>
        <v>3348</v>
      </c>
      <c r="E80" s="29">
        <f t="shared" si="27"/>
        <v>241056</v>
      </c>
      <c r="F80" s="29">
        <f t="shared" si="23"/>
        <v>-361582</v>
      </c>
      <c r="G80" s="34">
        <f>+Inputs!$D$3</f>
        <v>0.37951000000000001</v>
      </c>
      <c r="I80" s="27">
        <f t="shared" si="28"/>
        <v>602638</v>
      </c>
      <c r="K80" s="27">
        <f t="shared" si="24"/>
        <v>3348</v>
      </c>
      <c r="L80" s="27">
        <f t="shared" si="29"/>
        <v>241056</v>
      </c>
      <c r="M80" s="27">
        <f t="shared" si="25"/>
        <v>1270.5994800000001</v>
      </c>
      <c r="N80" s="27">
        <f t="shared" si="26"/>
        <v>1270.5994800000001</v>
      </c>
      <c r="O80" s="27">
        <f t="shared" si="30"/>
        <v>-137218.76196</v>
      </c>
      <c r="P80" s="27">
        <f t="shared" si="31"/>
        <v>137218.76196</v>
      </c>
    </row>
    <row r="81" spans="1:16">
      <c r="A81" s="31">
        <v>39203</v>
      </c>
      <c r="C81" s="6">
        <v>73</v>
      </c>
      <c r="D81" s="29">
        <f t="shared" si="22"/>
        <v>3348</v>
      </c>
      <c r="E81" s="29">
        <f t="shared" si="27"/>
        <v>244404</v>
      </c>
      <c r="F81" s="29">
        <f t="shared" si="23"/>
        <v>-358234</v>
      </c>
      <c r="G81" s="34">
        <f>+Inputs!$D$3</f>
        <v>0.37951000000000001</v>
      </c>
      <c r="I81" s="27">
        <f t="shared" si="28"/>
        <v>602638</v>
      </c>
      <c r="K81" s="27">
        <f t="shared" si="24"/>
        <v>3348</v>
      </c>
      <c r="L81" s="27">
        <f t="shared" si="29"/>
        <v>244404</v>
      </c>
      <c r="M81" s="27">
        <f t="shared" si="25"/>
        <v>1270.5994800000001</v>
      </c>
      <c r="N81" s="27">
        <f t="shared" si="26"/>
        <v>1270.5994800000001</v>
      </c>
      <c r="O81" s="27">
        <f t="shared" si="30"/>
        <v>-135948.16248</v>
      </c>
      <c r="P81" s="27">
        <f t="shared" si="31"/>
        <v>135948.16248</v>
      </c>
    </row>
    <row r="82" spans="1:16">
      <c r="A82" s="30">
        <v>39234</v>
      </c>
      <c r="C82" s="6">
        <v>74</v>
      </c>
      <c r="D82" s="29">
        <f t="shared" si="22"/>
        <v>3348</v>
      </c>
      <c r="E82" s="29">
        <f t="shared" si="27"/>
        <v>247752</v>
      </c>
      <c r="F82" s="29">
        <f t="shared" si="23"/>
        <v>-354886</v>
      </c>
      <c r="G82" s="34">
        <f>+Inputs!$D$3</f>
        <v>0.37951000000000001</v>
      </c>
      <c r="I82" s="27">
        <f t="shared" si="28"/>
        <v>602638</v>
      </c>
      <c r="K82" s="27">
        <f t="shared" si="24"/>
        <v>3348</v>
      </c>
      <c r="L82" s="27">
        <f t="shared" si="29"/>
        <v>247752</v>
      </c>
      <c r="M82" s="27">
        <f t="shared" si="25"/>
        <v>1270.5994800000001</v>
      </c>
      <c r="N82" s="27">
        <f t="shared" si="26"/>
        <v>1270.5994800000001</v>
      </c>
      <c r="O82" s="27">
        <f t="shared" si="30"/>
        <v>-134677.56299999999</v>
      </c>
      <c r="P82" s="27">
        <f t="shared" si="31"/>
        <v>134677.56299999999</v>
      </c>
    </row>
    <row r="83" spans="1:16">
      <c r="A83" s="31">
        <v>39264</v>
      </c>
      <c r="C83" s="6">
        <v>75</v>
      </c>
      <c r="D83" s="29">
        <f t="shared" si="22"/>
        <v>3348</v>
      </c>
      <c r="E83" s="29">
        <f t="shared" si="27"/>
        <v>251100</v>
      </c>
      <c r="F83" s="29">
        <f t="shared" si="23"/>
        <v>-351538</v>
      </c>
      <c r="G83" s="34">
        <f>+Inputs!$D$3</f>
        <v>0.37951000000000001</v>
      </c>
      <c r="I83" s="27">
        <f t="shared" si="28"/>
        <v>602638</v>
      </c>
      <c r="K83" s="27">
        <f t="shared" si="24"/>
        <v>3348</v>
      </c>
      <c r="L83" s="27">
        <f t="shared" si="29"/>
        <v>251100</v>
      </c>
      <c r="M83" s="27">
        <f t="shared" si="25"/>
        <v>1270.5994800000001</v>
      </c>
      <c r="N83" s="27">
        <f t="shared" si="26"/>
        <v>1270.5994800000001</v>
      </c>
      <c r="O83" s="27">
        <f t="shared" si="30"/>
        <v>-133406.96351999999</v>
      </c>
      <c r="P83" s="27">
        <f t="shared" si="31"/>
        <v>133406.96351999999</v>
      </c>
    </row>
    <row r="84" spans="1:16">
      <c r="A84" s="30">
        <v>39295</v>
      </c>
      <c r="C84" s="6">
        <v>76</v>
      </c>
      <c r="D84" s="29">
        <f t="shared" si="22"/>
        <v>3348</v>
      </c>
      <c r="E84" s="29">
        <f t="shared" si="27"/>
        <v>254448</v>
      </c>
      <c r="F84" s="29">
        <f t="shared" si="23"/>
        <v>-348190</v>
      </c>
      <c r="G84" s="34">
        <f>+Inputs!$D$3</f>
        <v>0.37951000000000001</v>
      </c>
      <c r="I84" s="27">
        <f t="shared" si="28"/>
        <v>602638</v>
      </c>
      <c r="K84" s="27">
        <f t="shared" si="24"/>
        <v>3348</v>
      </c>
      <c r="L84" s="27">
        <f t="shared" si="29"/>
        <v>254448</v>
      </c>
      <c r="M84" s="27">
        <f t="shared" si="25"/>
        <v>1270.5994800000001</v>
      </c>
      <c r="N84" s="27">
        <f t="shared" si="26"/>
        <v>1270.5994800000001</v>
      </c>
      <c r="O84" s="27">
        <f t="shared" si="30"/>
        <v>-132136.36403999999</v>
      </c>
      <c r="P84" s="27">
        <f t="shared" si="31"/>
        <v>132136.36403999999</v>
      </c>
    </row>
    <row r="85" spans="1:16">
      <c r="A85" s="31">
        <v>39326</v>
      </c>
      <c r="C85" s="6">
        <v>77</v>
      </c>
      <c r="D85" s="29">
        <f t="shared" si="22"/>
        <v>3348</v>
      </c>
      <c r="E85" s="29">
        <f t="shared" si="27"/>
        <v>257796</v>
      </c>
      <c r="F85" s="29">
        <f t="shared" si="23"/>
        <v>-344842</v>
      </c>
      <c r="G85" s="34">
        <f>+Inputs!$D$3</f>
        <v>0.37951000000000001</v>
      </c>
      <c r="I85" s="27">
        <f t="shared" si="28"/>
        <v>602638</v>
      </c>
      <c r="K85" s="27">
        <f t="shared" si="24"/>
        <v>3348</v>
      </c>
      <c r="L85" s="27">
        <f t="shared" si="29"/>
        <v>257796</v>
      </c>
      <c r="M85" s="27">
        <f t="shared" si="25"/>
        <v>1270.5994800000001</v>
      </c>
      <c r="N85" s="27">
        <f t="shared" si="26"/>
        <v>1270.5994800000001</v>
      </c>
      <c r="O85" s="27">
        <f t="shared" si="30"/>
        <v>-130865.76455999998</v>
      </c>
      <c r="P85" s="27">
        <f t="shared" si="31"/>
        <v>130865.76455999998</v>
      </c>
    </row>
    <row r="86" spans="1:16">
      <c r="A86" s="30">
        <v>39356</v>
      </c>
      <c r="C86" s="6">
        <v>78</v>
      </c>
      <c r="D86" s="29">
        <f t="shared" si="22"/>
        <v>3348</v>
      </c>
      <c r="E86" s="29">
        <f t="shared" si="27"/>
        <v>261144</v>
      </c>
      <c r="F86" s="29">
        <f t="shared" si="23"/>
        <v>-341494</v>
      </c>
      <c r="G86" s="34">
        <f>+Inputs!$D$3</f>
        <v>0.37951000000000001</v>
      </c>
      <c r="I86" s="27">
        <f t="shared" si="28"/>
        <v>602638</v>
      </c>
      <c r="K86" s="27">
        <f t="shared" si="24"/>
        <v>3348</v>
      </c>
      <c r="L86" s="27">
        <f t="shared" si="29"/>
        <v>261144</v>
      </c>
      <c r="M86" s="27">
        <f t="shared" si="25"/>
        <v>1270.5994800000001</v>
      </c>
      <c r="N86" s="27">
        <f t="shared" si="26"/>
        <v>1270.5994800000001</v>
      </c>
      <c r="O86" s="27">
        <f t="shared" si="30"/>
        <v>-129595.16507999998</v>
      </c>
      <c r="P86" s="27">
        <f t="shared" si="31"/>
        <v>129595.16507999998</v>
      </c>
    </row>
    <row r="87" spans="1:16">
      <c r="A87" s="31">
        <v>39387</v>
      </c>
      <c r="C87" s="6">
        <v>79</v>
      </c>
      <c r="D87" s="29">
        <f t="shared" si="22"/>
        <v>3348</v>
      </c>
      <c r="E87" s="29">
        <f t="shared" si="27"/>
        <v>264492</v>
      </c>
      <c r="F87" s="29">
        <f t="shared" si="23"/>
        <v>-338146</v>
      </c>
      <c r="G87" s="34">
        <f>+Inputs!$D$3</f>
        <v>0.37951000000000001</v>
      </c>
      <c r="I87" s="27">
        <f t="shared" si="28"/>
        <v>602638</v>
      </c>
      <c r="K87" s="27">
        <f t="shared" si="24"/>
        <v>3348</v>
      </c>
      <c r="L87" s="27">
        <f t="shared" si="29"/>
        <v>264492</v>
      </c>
      <c r="M87" s="27">
        <f t="shared" si="25"/>
        <v>1270.5994800000001</v>
      </c>
      <c r="N87" s="27">
        <f t="shared" si="26"/>
        <v>1270.5994800000001</v>
      </c>
      <c r="O87" s="27">
        <f t="shared" si="30"/>
        <v>-128324.56559999997</v>
      </c>
      <c r="P87" s="27">
        <f t="shared" si="31"/>
        <v>128324.56559999997</v>
      </c>
    </row>
    <row r="88" spans="1:16">
      <c r="A88" s="30">
        <v>39417</v>
      </c>
      <c r="C88" s="6">
        <v>80</v>
      </c>
      <c r="D88" s="29">
        <f t="shared" si="22"/>
        <v>3348</v>
      </c>
      <c r="E88" s="29">
        <f t="shared" si="27"/>
        <v>267840</v>
      </c>
      <c r="F88" s="29">
        <f t="shared" si="23"/>
        <v>-334798</v>
      </c>
      <c r="G88" s="34">
        <f>+Inputs!$D$3</f>
        <v>0.37951000000000001</v>
      </c>
      <c r="I88" s="27">
        <f t="shared" si="28"/>
        <v>602638</v>
      </c>
      <c r="K88" s="27">
        <f t="shared" si="24"/>
        <v>3348</v>
      </c>
      <c r="L88" s="27">
        <f t="shared" si="29"/>
        <v>267840</v>
      </c>
      <c r="M88" s="27">
        <f t="shared" si="25"/>
        <v>1270.5994800000001</v>
      </c>
      <c r="N88" s="27">
        <f t="shared" si="26"/>
        <v>1270.5994800000001</v>
      </c>
      <c r="O88" s="27">
        <f t="shared" si="30"/>
        <v>-127053.96611999997</v>
      </c>
      <c r="P88" s="27">
        <f t="shared" si="31"/>
        <v>127053.96611999997</v>
      </c>
    </row>
    <row r="89" spans="1:16">
      <c r="A89" s="31">
        <v>39448</v>
      </c>
      <c r="C89" s="6">
        <v>81</v>
      </c>
      <c r="D89" s="29">
        <f t="shared" si="22"/>
        <v>3348</v>
      </c>
      <c r="E89" s="29">
        <f t="shared" si="27"/>
        <v>271188</v>
      </c>
      <c r="F89" s="29">
        <f t="shared" si="23"/>
        <v>-331450</v>
      </c>
      <c r="G89" s="34">
        <f>+Inputs!$D$3</f>
        <v>0.37951000000000001</v>
      </c>
      <c r="I89" s="27">
        <f t="shared" si="28"/>
        <v>602638</v>
      </c>
      <c r="K89" s="27">
        <f t="shared" si="24"/>
        <v>3348</v>
      </c>
      <c r="L89" s="27">
        <f t="shared" si="29"/>
        <v>271188</v>
      </c>
      <c r="M89" s="27">
        <f t="shared" si="25"/>
        <v>1270.5994800000001</v>
      </c>
      <c r="N89" s="27">
        <f t="shared" si="26"/>
        <v>1270.5994800000001</v>
      </c>
      <c r="O89" s="27">
        <f t="shared" si="30"/>
        <v>-125783.36663999996</v>
      </c>
      <c r="P89" s="27">
        <f t="shared" si="31"/>
        <v>125783.36663999996</v>
      </c>
    </row>
    <row r="90" spans="1:16">
      <c r="A90" s="30">
        <v>39479</v>
      </c>
      <c r="C90" s="6">
        <v>82</v>
      </c>
      <c r="D90" s="29">
        <f t="shared" si="22"/>
        <v>3348</v>
      </c>
      <c r="E90" s="29">
        <f t="shared" si="27"/>
        <v>274536</v>
      </c>
      <c r="F90" s="29">
        <f t="shared" si="23"/>
        <v>-328102</v>
      </c>
      <c r="G90" s="34">
        <f>+Inputs!$D$3</f>
        <v>0.37951000000000001</v>
      </c>
      <c r="I90" s="27">
        <f t="shared" si="28"/>
        <v>602638</v>
      </c>
      <c r="K90" s="27">
        <f t="shared" si="24"/>
        <v>3348</v>
      </c>
      <c r="L90" s="27">
        <f t="shared" si="29"/>
        <v>274536</v>
      </c>
      <c r="M90" s="27">
        <f t="shared" si="25"/>
        <v>1270.5994800000001</v>
      </c>
      <c r="N90" s="27">
        <f t="shared" si="26"/>
        <v>1270.5994800000001</v>
      </c>
      <c r="O90" s="27">
        <f t="shared" si="30"/>
        <v>-124512.76715999996</v>
      </c>
      <c r="P90" s="27">
        <f t="shared" si="31"/>
        <v>124512.76715999996</v>
      </c>
    </row>
    <row r="91" spans="1:16">
      <c r="A91" s="31">
        <v>39508</v>
      </c>
      <c r="C91" s="6">
        <v>83</v>
      </c>
      <c r="D91" s="29">
        <f t="shared" si="22"/>
        <v>3348</v>
      </c>
      <c r="E91" s="29">
        <f t="shared" si="27"/>
        <v>277884</v>
      </c>
      <c r="F91" s="29">
        <f t="shared" si="23"/>
        <v>-324754</v>
      </c>
      <c r="G91" s="34">
        <f>+Inputs!$D$3</f>
        <v>0.37951000000000001</v>
      </c>
      <c r="I91" s="27">
        <f t="shared" si="28"/>
        <v>602638</v>
      </c>
      <c r="K91" s="27">
        <f t="shared" si="24"/>
        <v>3348</v>
      </c>
      <c r="L91" s="27">
        <f t="shared" si="29"/>
        <v>277884</v>
      </c>
      <c r="M91" s="27">
        <f t="shared" si="25"/>
        <v>1270.5994800000001</v>
      </c>
      <c r="N91" s="27">
        <f t="shared" si="26"/>
        <v>1270.5994800000001</v>
      </c>
      <c r="O91" s="27">
        <f t="shared" si="30"/>
        <v>-123242.16767999995</v>
      </c>
      <c r="P91" s="27">
        <f t="shared" si="31"/>
        <v>123242.16767999995</v>
      </c>
    </row>
    <row r="92" spans="1:16">
      <c r="A92" s="30">
        <v>39539</v>
      </c>
      <c r="C92" s="6">
        <v>84</v>
      </c>
      <c r="D92" s="29">
        <f t="shared" si="22"/>
        <v>3348</v>
      </c>
      <c r="E92" s="29">
        <f t="shared" si="27"/>
        <v>281232</v>
      </c>
      <c r="F92" s="29">
        <f t="shared" si="23"/>
        <v>-321406</v>
      </c>
      <c r="G92" s="34">
        <f>+Inputs!$D$3</f>
        <v>0.37951000000000001</v>
      </c>
      <c r="I92" s="27">
        <f t="shared" si="28"/>
        <v>602638</v>
      </c>
      <c r="K92" s="27">
        <f t="shared" si="24"/>
        <v>3348</v>
      </c>
      <c r="L92" s="27">
        <f t="shared" si="29"/>
        <v>281232</v>
      </c>
      <c r="M92" s="27">
        <f t="shared" si="25"/>
        <v>1270.5994800000001</v>
      </c>
      <c r="N92" s="27">
        <f t="shared" si="26"/>
        <v>1270.5994800000001</v>
      </c>
      <c r="O92" s="27">
        <f t="shared" si="30"/>
        <v>-121971.56819999995</v>
      </c>
      <c r="P92" s="27">
        <f t="shared" si="31"/>
        <v>121971.56819999995</v>
      </c>
    </row>
    <row r="93" spans="1:16">
      <c r="A93" s="31">
        <v>39569</v>
      </c>
      <c r="C93" s="6">
        <v>85</v>
      </c>
      <c r="D93" s="29">
        <f t="shared" si="22"/>
        <v>3348</v>
      </c>
      <c r="E93" s="29">
        <f t="shared" si="27"/>
        <v>284580</v>
      </c>
      <c r="F93" s="29">
        <f t="shared" si="23"/>
        <v>-318058</v>
      </c>
      <c r="G93" s="34">
        <f>+Inputs!$D$3</f>
        <v>0.37951000000000001</v>
      </c>
      <c r="I93" s="27">
        <f t="shared" si="28"/>
        <v>602638</v>
      </c>
      <c r="K93" s="27">
        <f t="shared" si="24"/>
        <v>3348</v>
      </c>
      <c r="L93" s="27">
        <f t="shared" si="29"/>
        <v>284580</v>
      </c>
      <c r="M93" s="27">
        <f t="shared" si="25"/>
        <v>1270.5994800000001</v>
      </c>
      <c r="N93" s="27">
        <f t="shared" si="26"/>
        <v>1270.5994800000001</v>
      </c>
      <c r="O93" s="27">
        <f t="shared" si="30"/>
        <v>-120700.96871999995</v>
      </c>
      <c r="P93" s="27">
        <f t="shared" si="31"/>
        <v>120700.96871999995</v>
      </c>
    </row>
    <row r="94" spans="1:16">
      <c r="A94" s="30">
        <v>39600</v>
      </c>
      <c r="C94" s="6">
        <v>86</v>
      </c>
      <c r="D94" s="29">
        <f t="shared" si="22"/>
        <v>3348</v>
      </c>
      <c r="E94" s="29">
        <f t="shared" si="27"/>
        <v>287928</v>
      </c>
      <c r="F94" s="29">
        <f t="shared" si="23"/>
        <v>-314710</v>
      </c>
      <c r="G94" s="34">
        <f>+Inputs!$D$3</f>
        <v>0.37951000000000001</v>
      </c>
      <c r="I94" s="27">
        <f t="shared" si="28"/>
        <v>602638</v>
      </c>
      <c r="K94" s="27">
        <f t="shared" si="24"/>
        <v>3348</v>
      </c>
      <c r="L94" s="27">
        <f t="shared" si="29"/>
        <v>287928</v>
      </c>
      <c r="M94" s="27">
        <f t="shared" si="25"/>
        <v>1270.5994800000001</v>
      </c>
      <c r="N94" s="27">
        <f t="shared" si="26"/>
        <v>1270.5994800000001</v>
      </c>
      <c r="O94" s="27">
        <f t="shared" si="30"/>
        <v>-119430.36923999994</v>
      </c>
      <c r="P94" s="27">
        <f t="shared" si="31"/>
        <v>119430.36923999994</v>
      </c>
    </row>
    <row r="95" spans="1:16">
      <c r="A95" s="31">
        <v>39630</v>
      </c>
      <c r="C95" s="6">
        <v>87</v>
      </c>
      <c r="D95" s="29">
        <f t="shared" si="22"/>
        <v>3348</v>
      </c>
      <c r="E95" s="29">
        <f t="shared" si="27"/>
        <v>291276</v>
      </c>
      <c r="F95" s="29">
        <f t="shared" si="23"/>
        <v>-311362</v>
      </c>
      <c r="G95" s="34">
        <f>+Inputs!$D$3</f>
        <v>0.37951000000000001</v>
      </c>
      <c r="I95" s="27">
        <f t="shared" si="28"/>
        <v>602638</v>
      </c>
      <c r="K95" s="27">
        <f t="shared" si="24"/>
        <v>3348</v>
      </c>
      <c r="L95" s="27">
        <f t="shared" si="29"/>
        <v>291276</v>
      </c>
      <c r="M95" s="27">
        <f t="shared" si="25"/>
        <v>1270.5994800000001</v>
      </c>
      <c r="N95" s="27">
        <f t="shared" si="26"/>
        <v>1270.5994800000001</v>
      </c>
      <c r="O95" s="27">
        <f t="shared" si="30"/>
        <v>-118159.76975999994</v>
      </c>
      <c r="P95" s="27">
        <f t="shared" si="31"/>
        <v>118159.76975999994</v>
      </c>
    </row>
    <row r="96" spans="1:16">
      <c r="A96" s="30">
        <v>39661</v>
      </c>
      <c r="C96" s="6">
        <v>88</v>
      </c>
      <c r="D96" s="29">
        <f t="shared" si="22"/>
        <v>3348</v>
      </c>
      <c r="E96" s="29">
        <f t="shared" si="27"/>
        <v>294624</v>
      </c>
      <c r="F96" s="29">
        <f t="shared" si="23"/>
        <v>-308014</v>
      </c>
      <c r="G96" s="34">
        <f>+Inputs!$D$3</f>
        <v>0.37951000000000001</v>
      </c>
      <c r="I96" s="27">
        <f t="shared" si="28"/>
        <v>602638</v>
      </c>
      <c r="K96" s="27">
        <f t="shared" si="24"/>
        <v>3348</v>
      </c>
      <c r="L96" s="27">
        <f t="shared" si="29"/>
        <v>294624</v>
      </c>
      <c r="M96" s="27">
        <f t="shared" si="25"/>
        <v>1270.5994800000001</v>
      </c>
      <c r="N96" s="27">
        <f t="shared" si="26"/>
        <v>1270.5994800000001</v>
      </c>
      <c r="O96" s="27">
        <f t="shared" si="30"/>
        <v>-116889.17027999993</v>
      </c>
      <c r="P96" s="27">
        <f t="shared" si="31"/>
        <v>116889.17027999993</v>
      </c>
    </row>
    <row r="97" spans="1:16">
      <c r="A97" s="31">
        <v>39692</v>
      </c>
      <c r="C97" s="6">
        <v>89</v>
      </c>
      <c r="D97" s="29">
        <f t="shared" si="22"/>
        <v>3348</v>
      </c>
      <c r="E97" s="29">
        <f t="shared" si="27"/>
        <v>297972</v>
      </c>
      <c r="F97" s="29">
        <f t="shared" si="23"/>
        <v>-304666</v>
      </c>
      <c r="G97" s="34">
        <f>+Inputs!$D$3</f>
        <v>0.37951000000000001</v>
      </c>
      <c r="I97" s="27">
        <f t="shared" si="28"/>
        <v>602638</v>
      </c>
      <c r="K97" s="27">
        <f t="shared" si="24"/>
        <v>3348</v>
      </c>
      <c r="L97" s="27">
        <f t="shared" si="29"/>
        <v>297972</v>
      </c>
      <c r="M97" s="27">
        <f t="shared" si="25"/>
        <v>1270.5994800000001</v>
      </c>
      <c r="N97" s="27">
        <f t="shared" si="26"/>
        <v>1270.5994800000001</v>
      </c>
      <c r="O97" s="27">
        <f t="shared" si="30"/>
        <v>-115618.57079999993</v>
      </c>
      <c r="P97" s="27">
        <f t="shared" si="31"/>
        <v>115618.57079999993</v>
      </c>
    </row>
    <row r="98" spans="1:16">
      <c r="A98" s="30">
        <v>39722</v>
      </c>
      <c r="C98" s="6">
        <v>90</v>
      </c>
      <c r="D98" s="29">
        <f t="shared" si="22"/>
        <v>3348</v>
      </c>
      <c r="E98" s="29">
        <f t="shared" si="27"/>
        <v>301320</v>
      </c>
      <c r="F98" s="29">
        <f t="shared" si="23"/>
        <v>-301318</v>
      </c>
      <c r="G98" s="34">
        <f>+Inputs!$D$3</f>
        <v>0.37951000000000001</v>
      </c>
      <c r="I98" s="27">
        <f t="shared" si="28"/>
        <v>602638</v>
      </c>
      <c r="K98" s="27">
        <f t="shared" si="24"/>
        <v>3348</v>
      </c>
      <c r="L98" s="27">
        <f t="shared" si="29"/>
        <v>301320</v>
      </c>
      <c r="M98" s="27">
        <f t="shared" si="25"/>
        <v>1270.5994800000001</v>
      </c>
      <c r="N98" s="27">
        <f t="shared" si="26"/>
        <v>1270.5994800000001</v>
      </c>
      <c r="O98" s="27">
        <f t="shared" si="30"/>
        <v>-114347.97131999992</v>
      </c>
      <c r="P98" s="27">
        <f t="shared" si="31"/>
        <v>114347.97131999992</v>
      </c>
    </row>
    <row r="99" spans="1:16">
      <c r="A99" s="31">
        <v>39753</v>
      </c>
      <c r="C99" s="6">
        <v>91</v>
      </c>
      <c r="D99" s="29">
        <f t="shared" si="22"/>
        <v>3348</v>
      </c>
      <c r="E99" s="29">
        <f t="shared" si="27"/>
        <v>304668</v>
      </c>
      <c r="F99" s="29">
        <f t="shared" si="23"/>
        <v>-297970</v>
      </c>
      <c r="G99" s="34">
        <f>+Inputs!$D$3</f>
        <v>0.37951000000000001</v>
      </c>
      <c r="I99" s="27">
        <f t="shared" si="28"/>
        <v>602638</v>
      </c>
      <c r="K99" s="27">
        <f t="shared" si="24"/>
        <v>3348</v>
      </c>
      <c r="L99" s="27">
        <f t="shared" si="29"/>
        <v>304668</v>
      </c>
      <c r="M99" s="27">
        <f t="shared" si="25"/>
        <v>1270.5994800000001</v>
      </c>
      <c r="N99" s="27">
        <f t="shared" si="26"/>
        <v>1270.5994800000001</v>
      </c>
      <c r="O99" s="27">
        <f t="shared" si="30"/>
        <v>-113077.37183999992</v>
      </c>
      <c r="P99" s="27">
        <f t="shared" si="31"/>
        <v>113077.37183999992</v>
      </c>
    </row>
    <row r="100" spans="1:16">
      <c r="A100" s="30">
        <v>39783</v>
      </c>
      <c r="C100" s="6">
        <v>92</v>
      </c>
      <c r="D100" s="29">
        <f t="shared" si="22"/>
        <v>3348</v>
      </c>
      <c r="E100" s="29">
        <f t="shared" si="27"/>
        <v>308016</v>
      </c>
      <c r="F100" s="29">
        <f t="shared" si="23"/>
        <v>-294622</v>
      </c>
      <c r="G100" s="34">
        <f>+Inputs!$D$3</f>
        <v>0.37951000000000001</v>
      </c>
      <c r="I100" s="27">
        <f t="shared" si="28"/>
        <v>602638</v>
      </c>
      <c r="K100" s="27">
        <f t="shared" si="24"/>
        <v>3348</v>
      </c>
      <c r="L100" s="27">
        <f t="shared" si="29"/>
        <v>308016</v>
      </c>
      <c r="M100" s="27">
        <f t="shared" si="25"/>
        <v>1270.5994800000001</v>
      </c>
      <c r="N100" s="27">
        <f t="shared" si="26"/>
        <v>1270.5994800000001</v>
      </c>
      <c r="O100" s="27">
        <f t="shared" si="30"/>
        <v>-111806.77235999992</v>
      </c>
      <c r="P100" s="27">
        <f t="shared" si="31"/>
        <v>111806.77235999992</v>
      </c>
    </row>
    <row r="101" spans="1:16">
      <c r="A101" s="31">
        <v>39814</v>
      </c>
      <c r="C101" s="6">
        <v>93</v>
      </c>
      <c r="D101" s="29">
        <f t="shared" si="22"/>
        <v>3348</v>
      </c>
      <c r="E101" s="29">
        <f t="shared" si="27"/>
        <v>311364</v>
      </c>
      <c r="F101" s="29">
        <f t="shared" si="23"/>
        <v>-291274</v>
      </c>
      <c r="G101" s="34">
        <f>+Inputs!$D$3</f>
        <v>0.37951000000000001</v>
      </c>
      <c r="I101" s="27">
        <f t="shared" si="28"/>
        <v>602638</v>
      </c>
      <c r="K101" s="27">
        <f t="shared" si="24"/>
        <v>3348</v>
      </c>
      <c r="L101" s="27">
        <f t="shared" si="29"/>
        <v>311364</v>
      </c>
      <c r="M101" s="27">
        <f t="shared" si="25"/>
        <v>1270.5994800000001</v>
      </c>
      <c r="N101" s="27">
        <f t="shared" si="26"/>
        <v>1270.5994800000001</v>
      </c>
      <c r="O101" s="27">
        <f t="shared" si="30"/>
        <v>-110536.17287999991</v>
      </c>
      <c r="P101" s="27">
        <f t="shared" si="31"/>
        <v>110536.17287999991</v>
      </c>
    </row>
    <row r="102" spans="1:16">
      <c r="A102" s="30">
        <v>39845</v>
      </c>
      <c r="C102" s="6">
        <v>94</v>
      </c>
      <c r="D102" s="29">
        <f t="shared" si="22"/>
        <v>3348</v>
      </c>
      <c r="E102" s="29">
        <f t="shared" si="27"/>
        <v>314712</v>
      </c>
      <c r="F102" s="29">
        <f t="shared" si="23"/>
        <v>-287926</v>
      </c>
      <c r="G102" s="34">
        <f>+Inputs!$D$3</f>
        <v>0.37951000000000001</v>
      </c>
      <c r="I102" s="27">
        <f t="shared" si="28"/>
        <v>602638</v>
      </c>
      <c r="K102" s="27">
        <f t="shared" si="24"/>
        <v>3348</v>
      </c>
      <c r="L102" s="27">
        <f t="shared" si="29"/>
        <v>314712</v>
      </c>
      <c r="M102" s="27">
        <f t="shared" si="25"/>
        <v>1270.5994800000001</v>
      </c>
      <c r="N102" s="27">
        <f t="shared" si="26"/>
        <v>1270.5994800000001</v>
      </c>
      <c r="O102" s="27">
        <f t="shared" si="30"/>
        <v>-109265.57339999991</v>
      </c>
      <c r="P102" s="27">
        <f t="shared" si="31"/>
        <v>109265.57339999991</v>
      </c>
    </row>
    <row r="103" spans="1:16">
      <c r="A103" s="31">
        <v>39873</v>
      </c>
      <c r="C103" s="6">
        <v>95</v>
      </c>
      <c r="D103" s="29">
        <f t="shared" si="22"/>
        <v>3348</v>
      </c>
      <c r="E103" s="29">
        <f t="shared" si="27"/>
        <v>318060</v>
      </c>
      <c r="F103" s="29">
        <f t="shared" si="23"/>
        <v>-284578</v>
      </c>
      <c r="G103" s="34">
        <f>+Inputs!$D$3</f>
        <v>0.37951000000000001</v>
      </c>
      <c r="I103" s="27">
        <f t="shared" si="28"/>
        <v>602638</v>
      </c>
      <c r="K103" s="27">
        <f t="shared" si="24"/>
        <v>3348</v>
      </c>
      <c r="L103" s="27">
        <f t="shared" si="29"/>
        <v>318060</v>
      </c>
      <c r="M103" s="27">
        <f t="shared" si="25"/>
        <v>1270.5994800000001</v>
      </c>
      <c r="N103" s="27">
        <f t="shared" si="26"/>
        <v>1270.5994800000001</v>
      </c>
      <c r="O103" s="27">
        <f t="shared" si="30"/>
        <v>-107994.9739199999</v>
      </c>
      <c r="P103" s="27">
        <f t="shared" si="31"/>
        <v>107994.9739199999</v>
      </c>
    </row>
    <row r="104" spans="1:16">
      <c r="A104" s="30">
        <v>39904</v>
      </c>
      <c r="C104" s="6">
        <v>96</v>
      </c>
      <c r="D104" s="29">
        <f t="shared" si="22"/>
        <v>3348</v>
      </c>
      <c r="E104" s="29">
        <f t="shared" si="27"/>
        <v>321408</v>
      </c>
      <c r="F104" s="29">
        <f t="shared" si="23"/>
        <v>-281230</v>
      </c>
      <c r="G104" s="34">
        <f>+Inputs!$D$3</f>
        <v>0.37951000000000001</v>
      </c>
      <c r="I104" s="27">
        <f t="shared" si="28"/>
        <v>602638</v>
      </c>
      <c r="K104" s="27">
        <f t="shared" si="24"/>
        <v>3348</v>
      </c>
      <c r="L104" s="27">
        <f t="shared" si="29"/>
        <v>321408</v>
      </c>
      <c r="M104" s="27">
        <f t="shared" si="25"/>
        <v>1270.5994800000001</v>
      </c>
      <c r="N104" s="27">
        <f t="shared" si="26"/>
        <v>1270.5994800000001</v>
      </c>
      <c r="O104" s="27">
        <f t="shared" si="30"/>
        <v>-106724.3744399999</v>
      </c>
      <c r="P104" s="27">
        <f t="shared" si="31"/>
        <v>106724.3744399999</v>
      </c>
    </row>
    <row r="105" spans="1:16">
      <c r="A105" s="31">
        <v>39934</v>
      </c>
      <c r="C105" s="6">
        <v>97</v>
      </c>
      <c r="D105" s="29">
        <f t="shared" ref="D105:D136" si="32">ROUND(-(+$B$9/180)*1,0)</f>
        <v>3348</v>
      </c>
      <c r="E105" s="29">
        <f t="shared" si="27"/>
        <v>324756</v>
      </c>
      <c r="F105" s="29">
        <f t="shared" ref="F105:F136" si="33">$B$9+E105</f>
        <v>-277882</v>
      </c>
      <c r="G105" s="34">
        <f>+Inputs!$D$3</f>
        <v>0.37951000000000001</v>
      </c>
      <c r="I105" s="27">
        <f t="shared" si="28"/>
        <v>602638</v>
      </c>
      <c r="K105" s="27">
        <f t="shared" ref="K105:K136" si="34">D105</f>
        <v>3348</v>
      </c>
      <c r="L105" s="27">
        <f t="shared" si="29"/>
        <v>324756</v>
      </c>
      <c r="M105" s="27">
        <f t="shared" ref="M105:M136" si="35">K105*G105</f>
        <v>1270.5994800000001</v>
      </c>
      <c r="N105" s="27">
        <f t="shared" ref="N105:N136" si="36">M105-J105</f>
        <v>1270.5994800000001</v>
      </c>
      <c r="O105" s="27">
        <f t="shared" si="30"/>
        <v>-105453.77495999989</v>
      </c>
      <c r="P105" s="27">
        <f t="shared" si="31"/>
        <v>105453.77495999989</v>
      </c>
    </row>
    <row r="106" spans="1:16">
      <c r="A106" s="30">
        <v>39965</v>
      </c>
      <c r="C106" s="6">
        <v>98</v>
      </c>
      <c r="D106" s="29">
        <f t="shared" si="32"/>
        <v>3348</v>
      </c>
      <c r="E106" s="29">
        <f t="shared" ref="E106:E137" si="37">+E105+D106</f>
        <v>328104</v>
      </c>
      <c r="F106" s="29">
        <f t="shared" si="33"/>
        <v>-274534</v>
      </c>
      <c r="G106" s="34">
        <f>+Inputs!$D$3</f>
        <v>0.37951000000000001</v>
      </c>
      <c r="I106" s="27">
        <f t="shared" ref="I106:I137" si="38">+I105+H106</f>
        <v>602638</v>
      </c>
      <c r="K106" s="27">
        <f t="shared" si="34"/>
        <v>3348</v>
      </c>
      <c r="L106" s="27">
        <f t="shared" ref="L106:L137" si="39">+L105+K106</f>
        <v>328104</v>
      </c>
      <c r="M106" s="27">
        <f t="shared" si="35"/>
        <v>1270.5994800000001</v>
      </c>
      <c r="N106" s="27">
        <f t="shared" si="36"/>
        <v>1270.5994800000001</v>
      </c>
      <c r="O106" s="27">
        <f t="shared" ref="O106:O137" si="40">+O105+N106</f>
        <v>-104183.17547999989</v>
      </c>
      <c r="P106" s="27">
        <f t="shared" ref="P106:P137" si="41">P105-N106</f>
        <v>104183.17547999989</v>
      </c>
    </row>
    <row r="107" spans="1:16">
      <c r="A107" s="31">
        <v>39995</v>
      </c>
      <c r="C107" s="6">
        <v>99</v>
      </c>
      <c r="D107" s="29">
        <f t="shared" si="32"/>
        <v>3348</v>
      </c>
      <c r="E107" s="29">
        <f t="shared" si="37"/>
        <v>331452</v>
      </c>
      <c r="F107" s="29">
        <f t="shared" si="33"/>
        <v>-271186</v>
      </c>
      <c r="G107" s="34">
        <f>+Inputs!$D$3</f>
        <v>0.37951000000000001</v>
      </c>
      <c r="I107" s="27">
        <f t="shared" si="38"/>
        <v>602638</v>
      </c>
      <c r="K107" s="27">
        <f t="shared" si="34"/>
        <v>3348</v>
      </c>
      <c r="L107" s="27">
        <f t="shared" si="39"/>
        <v>331452</v>
      </c>
      <c r="M107" s="27">
        <f t="shared" si="35"/>
        <v>1270.5994800000001</v>
      </c>
      <c r="N107" s="27">
        <f t="shared" si="36"/>
        <v>1270.5994800000001</v>
      </c>
      <c r="O107" s="27">
        <f t="shared" si="40"/>
        <v>-102912.57599999988</v>
      </c>
      <c r="P107" s="27">
        <f t="shared" si="41"/>
        <v>102912.57599999988</v>
      </c>
    </row>
    <row r="108" spans="1:16">
      <c r="A108" s="30">
        <v>40026</v>
      </c>
      <c r="C108" s="6">
        <v>100</v>
      </c>
      <c r="D108" s="29">
        <f t="shared" si="32"/>
        <v>3348</v>
      </c>
      <c r="E108" s="29">
        <f t="shared" si="37"/>
        <v>334800</v>
      </c>
      <c r="F108" s="29">
        <f t="shared" si="33"/>
        <v>-267838</v>
      </c>
      <c r="G108" s="34">
        <f>+Inputs!$D$3</f>
        <v>0.37951000000000001</v>
      </c>
      <c r="I108" s="27">
        <f t="shared" si="38"/>
        <v>602638</v>
      </c>
      <c r="K108" s="27">
        <f t="shared" si="34"/>
        <v>3348</v>
      </c>
      <c r="L108" s="27">
        <f t="shared" si="39"/>
        <v>334800</v>
      </c>
      <c r="M108" s="27">
        <f t="shared" si="35"/>
        <v>1270.5994800000001</v>
      </c>
      <c r="N108" s="27">
        <f t="shared" si="36"/>
        <v>1270.5994800000001</v>
      </c>
      <c r="O108" s="27">
        <f t="shared" si="40"/>
        <v>-101641.97651999988</v>
      </c>
      <c r="P108" s="27">
        <f t="shared" si="41"/>
        <v>101641.97651999988</v>
      </c>
    </row>
    <row r="109" spans="1:16">
      <c r="A109" s="31">
        <v>40057</v>
      </c>
      <c r="C109" s="6">
        <v>101</v>
      </c>
      <c r="D109" s="29">
        <f t="shared" si="32"/>
        <v>3348</v>
      </c>
      <c r="E109" s="29">
        <f t="shared" si="37"/>
        <v>338148</v>
      </c>
      <c r="F109" s="29">
        <f t="shared" si="33"/>
        <v>-264490</v>
      </c>
      <c r="G109" s="34">
        <f>+Inputs!$D$3</f>
        <v>0.37951000000000001</v>
      </c>
      <c r="I109" s="27">
        <f t="shared" si="38"/>
        <v>602638</v>
      </c>
      <c r="K109" s="27">
        <f t="shared" si="34"/>
        <v>3348</v>
      </c>
      <c r="L109" s="27">
        <f t="shared" si="39"/>
        <v>338148</v>
      </c>
      <c r="M109" s="27">
        <f t="shared" si="35"/>
        <v>1270.5994800000001</v>
      </c>
      <c r="N109" s="27">
        <f t="shared" si="36"/>
        <v>1270.5994800000001</v>
      </c>
      <c r="O109" s="27">
        <f t="shared" si="40"/>
        <v>-100371.37703999988</v>
      </c>
      <c r="P109" s="27">
        <f t="shared" si="41"/>
        <v>100371.37703999988</v>
      </c>
    </row>
    <row r="110" spans="1:16">
      <c r="A110" s="30">
        <v>40087</v>
      </c>
      <c r="C110" s="6">
        <v>102</v>
      </c>
      <c r="D110" s="29">
        <f t="shared" si="32"/>
        <v>3348</v>
      </c>
      <c r="E110" s="29">
        <f t="shared" si="37"/>
        <v>341496</v>
      </c>
      <c r="F110" s="29">
        <f t="shared" si="33"/>
        <v>-261142</v>
      </c>
      <c r="G110" s="34">
        <f>+Inputs!$D$3</f>
        <v>0.37951000000000001</v>
      </c>
      <c r="I110" s="27">
        <f t="shared" si="38"/>
        <v>602638</v>
      </c>
      <c r="K110" s="27">
        <f t="shared" si="34"/>
        <v>3348</v>
      </c>
      <c r="L110" s="27">
        <f t="shared" si="39"/>
        <v>341496</v>
      </c>
      <c r="M110" s="27">
        <f t="shared" si="35"/>
        <v>1270.5994800000001</v>
      </c>
      <c r="N110" s="27">
        <f t="shared" si="36"/>
        <v>1270.5994800000001</v>
      </c>
      <c r="O110" s="27">
        <f t="shared" si="40"/>
        <v>-99100.777559999871</v>
      </c>
      <c r="P110" s="27">
        <f t="shared" si="41"/>
        <v>99100.777559999871</v>
      </c>
    </row>
    <row r="111" spans="1:16">
      <c r="A111" s="31">
        <v>40118</v>
      </c>
      <c r="C111" s="6">
        <v>103</v>
      </c>
      <c r="D111" s="29">
        <f t="shared" si="32"/>
        <v>3348</v>
      </c>
      <c r="E111" s="29">
        <f t="shared" si="37"/>
        <v>344844</v>
      </c>
      <c r="F111" s="29">
        <f t="shared" si="33"/>
        <v>-257794</v>
      </c>
      <c r="G111" s="34">
        <f>+Inputs!$D$3</f>
        <v>0.37951000000000001</v>
      </c>
      <c r="I111" s="27">
        <f t="shared" si="38"/>
        <v>602638</v>
      </c>
      <c r="K111" s="27">
        <f t="shared" si="34"/>
        <v>3348</v>
      </c>
      <c r="L111" s="27">
        <f t="shared" si="39"/>
        <v>344844</v>
      </c>
      <c r="M111" s="27">
        <f t="shared" si="35"/>
        <v>1270.5994800000001</v>
      </c>
      <c r="N111" s="27">
        <f t="shared" si="36"/>
        <v>1270.5994800000001</v>
      </c>
      <c r="O111" s="27">
        <f t="shared" si="40"/>
        <v>-97830.178079999867</v>
      </c>
      <c r="P111" s="27">
        <f t="shared" si="41"/>
        <v>97830.178079999867</v>
      </c>
    </row>
    <row r="112" spans="1:16">
      <c r="A112" s="30">
        <v>40148</v>
      </c>
      <c r="C112" s="6">
        <v>104</v>
      </c>
      <c r="D112" s="29">
        <f t="shared" si="32"/>
        <v>3348</v>
      </c>
      <c r="E112" s="29">
        <f t="shared" si="37"/>
        <v>348192</v>
      </c>
      <c r="F112" s="29">
        <f t="shared" si="33"/>
        <v>-254446</v>
      </c>
      <c r="G112" s="34">
        <f>+Inputs!$D$3</f>
        <v>0.37951000000000001</v>
      </c>
      <c r="I112" s="27">
        <f t="shared" si="38"/>
        <v>602638</v>
      </c>
      <c r="K112" s="27">
        <f t="shared" si="34"/>
        <v>3348</v>
      </c>
      <c r="L112" s="27">
        <f t="shared" si="39"/>
        <v>348192</v>
      </c>
      <c r="M112" s="27">
        <f t="shared" si="35"/>
        <v>1270.5994800000001</v>
      </c>
      <c r="N112" s="27">
        <f t="shared" si="36"/>
        <v>1270.5994800000001</v>
      </c>
      <c r="O112" s="27">
        <f t="shared" si="40"/>
        <v>-96559.578599999862</v>
      </c>
      <c r="P112" s="27">
        <f t="shared" si="41"/>
        <v>96559.578599999862</v>
      </c>
    </row>
    <row r="113" spans="1:16">
      <c r="A113" s="31">
        <v>40179</v>
      </c>
      <c r="C113" s="6">
        <v>105</v>
      </c>
      <c r="D113" s="29">
        <f t="shared" si="32"/>
        <v>3348</v>
      </c>
      <c r="E113" s="29">
        <f t="shared" si="37"/>
        <v>351540</v>
      </c>
      <c r="F113" s="29">
        <f t="shared" si="33"/>
        <v>-251098</v>
      </c>
      <c r="G113" s="34">
        <f>+Inputs!$D$3</f>
        <v>0.37951000000000001</v>
      </c>
      <c r="I113" s="27">
        <f t="shared" si="38"/>
        <v>602638</v>
      </c>
      <c r="K113" s="27">
        <f t="shared" si="34"/>
        <v>3348</v>
      </c>
      <c r="L113" s="27">
        <f t="shared" si="39"/>
        <v>351540</v>
      </c>
      <c r="M113" s="27">
        <f t="shared" si="35"/>
        <v>1270.5994800000001</v>
      </c>
      <c r="N113" s="27">
        <f t="shared" si="36"/>
        <v>1270.5994800000001</v>
      </c>
      <c r="O113" s="27">
        <f t="shared" si="40"/>
        <v>-95288.979119999858</v>
      </c>
      <c r="P113" s="27">
        <f t="shared" si="41"/>
        <v>95288.979119999858</v>
      </c>
    </row>
    <row r="114" spans="1:16">
      <c r="A114" s="30">
        <v>40210</v>
      </c>
      <c r="C114" s="6">
        <v>106</v>
      </c>
      <c r="D114" s="29">
        <f t="shared" si="32"/>
        <v>3348</v>
      </c>
      <c r="E114" s="29">
        <f t="shared" si="37"/>
        <v>354888</v>
      </c>
      <c r="F114" s="29">
        <f t="shared" si="33"/>
        <v>-247750</v>
      </c>
      <c r="G114" s="34">
        <f>+Inputs!$D$3</f>
        <v>0.37951000000000001</v>
      </c>
      <c r="I114" s="27">
        <f t="shared" si="38"/>
        <v>602638</v>
      </c>
      <c r="K114" s="27">
        <f t="shared" si="34"/>
        <v>3348</v>
      </c>
      <c r="L114" s="27">
        <f t="shared" si="39"/>
        <v>354888</v>
      </c>
      <c r="M114" s="27">
        <f t="shared" si="35"/>
        <v>1270.5994800000001</v>
      </c>
      <c r="N114" s="27">
        <f t="shared" si="36"/>
        <v>1270.5994800000001</v>
      </c>
      <c r="O114" s="27">
        <f t="shared" si="40"/>
        <v>-94018.379639999854</v>
      </c>
      <c r="P114" s="27">
        <f t="shared" si="41"/>
        <v>94018.379639999854</v>
      </c>
    </row>
    <row r="115" spans="1:16">
      <c r="A115" s="31">
        <v>40238</v>
      </c>
      <c r="C115" s="6">
        <v>107</v>
      </c>
      <c r="D115" s="29">
        <f t="shared" si="32"/>
        <v>3348</v>
      </c>
      <c r="E115" s="29">
        <f t="shared" si="37"/>
        <v>358236</v>
      </c>
      <c r="F115" s="29">
        <f t="shared" si="33"/>
        <v>-244402</v>
      </c>
      <c r="G115" s="34">
        <f>+Inputs!$D$3</f>
        <v>0.37951000000000001</v>
      </c>
      <c r="I115" s="27">
        <f t="shared" si="38"/>
        <v>602638</v>
      </c>
      <c r="K115" s="27">
        <f t="shared" si="34"/>
        <v>3348</v>
      </c>
      <c r="L115" s="27">
        <f t="shared" si="39"/>
        <v>358236</v>
      </c>
      <c r="M115" s="27">
        <f t="shared" si="35"/>
        <v>1270.5994800000001</v>
      </c>
      <c r="N115" s="27">
        <f t="shared" si="36"/>
        <v>1270.5994800000001</v>
      </c>
      <c r="O115" s="27">
        <f t="shared" si="40"/>
        <v>-92747.780159999849</v>
      </c>
      <c r="P115" s="27">
        <f t="shared" si="41"/>
        <v>92747.780159999849</v>
      </c>
    </row>
    <row r="116" spans="1:16">
      <c r="A116" s="30">
        <v>40269</v>
      </c>
      <c r="C116" s="6">
        <v>108</v>
      </c>
      <c r="D116" s="29">
        <f t="shared" si="32"/>
        <v>3348</v>
      </c>
      <c r="E116" s="29">
        <f t="shared" si="37"/>
        <v>361584</v>
      </c>
      <c r="F116" s="29">
        <f t="shared" si="33"/>
        <v>-241054</v>
      </c>
      <c r="G116" s="34">
        <f>+Inputs!$D$3</f>
        <v>0.37951000000000001</v>
      </c>
      <c r="I116" s="27">
        <f t="shared" si="38"/>
        <v>602638</v>
      </c>
      <c r="K116" s="27">
        <f t="shared" si="34"/>
        <v>3348</v>
      </c>
      <c r="L116" s="27">
        <f t="shared" si="39"/>
        <v>361584</v>
      </c>
      <c r="M116" s="27">
        <f t="shared" si="35"/>
        <v>1270.5994800000001</v>
      </c>
      <c r="N116" s="27">
        <f t="shared" si="36"/>
        <v>1270.5994800000001</v>
      </c>
      <c r="O116" s="27">
        <f t="shared" si="40"/>
        <v>-91477.180679999845</v>
      </c>
      <c r="P116" s="27">
        <f t="shared" si="41"/>
        <v>91477.180679999845</v>
      </c>
    </row>
    <row r="117" spans="1:16">
      <c r="A117" s="31">
        <v>40299</v>
      </c>
      <c r="C117" s="6">
        <v>109</v>
      </c>
      <c r="D117" s="29">
        <f t="shared" si="32"/>
        <v>3348</v>
      </c>
      <c r="E117" s="29">
        <f t="shared" si="37"/>
        <v>364932</v>
      </c>
      <c r="F117" s="29">
        <f t="shared" si="33"/>
        <v>-237706</v>
      </c>
      <c r="G117" s="34">
        <f>+Inputs!$D$3</f>
        <v>0.37951000000000001</v>
      </c>
      <c r="I117" s="27">
        <f t="shared" si="38"/>
        <v>602638</v>
      </c>
      <c r="K117" s="27">
        <f t="shared" si="34"/>
        <v>3348</v>
      </c>
      <c r="L117" s="27">
        <f t="shared" si="39"/>
        <v>364932</v>
      </c>
      <c r="M117" s="27">
        <f t="shared" si="35"/>
        <v>1270.5994800000001</v>
      </c>
      <c r="N117" s="27">
        <f t="shared" si="36"/>
        <v>1270.5994800000001</v>
      </c>
      <c r="O117" s="27">
        <f t="shared" si="40"/>
        <v>-90206.58119999984</v>
      </c>
      <c r="P117" s="27">
        <f t="shared" si="41"/>
        <v>90206.58119999984</v>
      </c>
    </row>
    <row r="118" spans="1:16">
      <c r="A118" s="30">
        <v>40330</v>
      </c>
      <c r="C118" s="6">
        <v>110</v>
      </c>
      <c r="D118" s="29">
        <f t="shared" si="32"/>
        <v>3348</v>
      </c>
      <c r="E118" s="29">
        <f t="shared" si="37"/>
        <v>368280</v>
      </c>
      <c r="F118" s="29">
        <f t="shared" si="33"/>
        <v>-234358</v>
      </c>
      <c r="G118" s="34">
        <f>+Inputs!$D$3</f>
        <v>0.37951000000000001</v>
      </c>
      <c r="I118" s="27">
        <f t="shared" si="38"/>
        <v>602638</v>
      </c>
      <c r="K118" s="27">
        <f t="shared" si="34"/>
        <v>3348</v>
      </c>
      <c r="L118" s="27">
        <f t="shared" si="39"/>
        <v>368280</v>
      </c>
      <c r="M118" s="27">
        <f t="shared" si="35"/>
        <v>1270.5994800000001</v>
      </c>
      <c r="N118" s="27">
        <f t="shared" si="36"/>
        <v>1270.5994800000001</v>
      </c>
      <c r="O118" s="27">
        <f t="shared" si="40"/>
        <v>-88935.981719999836</v>
      </c>
      <c r="P118" s="27">
        <f t="shared" si="41"/>
        <v>88935.981719999836</v>
      </c>
    </row>
    <row r="119" spans="1:16">
      <c r="A119" s="31">
        <v>40360</v>
      </c>
      <c r="C119" s="6">
        <v>111</v>
      </c>
      <c r="D119" s="29">
        <f t="shared" si="32"/>
        <v>3348</v>
      </c>
      <c r="E119" s="29">
        <f t="shared" si="37"/>
        <v>371628</v>
      </c>
      <c r="F119" s="29">
        <f t="shared" si="33"/>
        <v>-231010</v>
      </c>
      <c r="G119" s="34">
        <f>+Inputs!$D$3</f>
        <v>0.37951000000000001</v>
      </c>
      <c r="I119" s="27">
        <f t="shared" si="38"/>
        <v>602638</v>
      </c>
      <c r="K119" s="27">
        <f t="shared" si="34"/>
        <v>3348</v>
      </c>
      <c r="L119" s="27">
        <f t="shared" si="39"/>
        <v>371628</v>
      </c>
      <c r="M119" s="27">
        <f t="shared" si="35"/>
        <v>1270.5994800000001</v>
      </c>
      <c r="N119" s="27">
        <f t="shared" si="36"/>
        <v>1270.5994800000001</v>
      </c>
      <c r="O119" s="27">
        <f t="shared" si="40"/>
        <v>-87665.382239999832</v>
      </c>
      <c r="P119" s="27">
        <f t="shared" si="41"/>
        <v>87665.382239999832</v>
      </c>
    </row>
    <row r="120" spans="1:16">
      <c r="A120" s="30">
        <v>40391</v>
      </c>
      <c r="C120" s="6">
        <v>112</v>
      </c>
      <c r="D120" s="29">
        <f t="shared" si="32"/>
        <v>3348</v>
      </c>
      <c r="E120" s="29">
        <f t="shared" si="37"/>
        <v>374976</v>
      </c>
      <c r="F120" s="29">
        <f t="shared" si="33"/>
        <v>-227662</v>
      </c>
      <c r="G120" s="34">
        <f>+Inputs!$D$3</f>
        <v>0.37951000000000001</v>
      </c>
      <c r="I120" s="27">
        <f t="shared" si="38"/>
        <v>602638</v>
      </c>
      <c r="K120" s="27">
        <f t="shared" si="34"/>
        <v>3348</v>
      </c>
      <c r="L120" s="27">
        <f t="shared" si="39"/>
        <v>374976</v>
      </c>
      <c r="M120" s="27">
        <f t="shared" si="35"/>
        <v>1270.5994800000001</v>
      </c>
      <c r="N120" s="27">
        <f t="shared" si="36"/>
        <v>1270.5994800000001</v>
      </c>
      <c r="O120" s="27">
        <f t="shared" si="40"/>
        <v>-86394.782759999827</v>
      </c>
      <c r="P120" s="27">
        <f t="shared" si="41"/>
        <v>86394.782759999827</v>
      </c>
    </row>
    <row r="121" spans="1:16">
      <c r="A121" s="31">
        <v>40422</v>
      </c>
      <c r="C121" s="6">
        <v>113</v>
      </c>
      <c r="D121" s="29">
        <f t="shared" si="32"/>
        <v>3348</v>
      </c>
      <c r="E121" s="29">
        <f t="shared" si="37"/>
        <v>378324</v>
      </c>
      <c r="F121" s="29">
        <f t="shared" si="33"/>
        <v>-224314</v>
      </c>
      <c r="G121" s="34">
        <f>+Inputs!$D$3</f>
        <v>0.37951000000000001</v>
      </c>
      <c r="I121" s="27">
        <f t="shared" si="38"/>
        <v>602638</v>
      </c>
      <c r="K121" s="27">
        <f t="shared" si="34"/>
        <v>3348</v>
      </c>
      <c r="L121" s="27">
        <f t="shared" si="39"/>
        <v>378324</v>
      </c>
      <c r="M121" s="27">
        <f t="shared" si="35"/>
        <v>1270.5994800000001</v>
      </c>
      <c r="N121" s="27">
        <f t="shared" si="36"/>
        <v>1270.5994800000001</v>
      </c>
      <c r="O121" s="27">
        <f t="shared" si="40"/>
        <v>-85124.183279999823</v>
      </c>
      <c r="P121" s="27">
        <f t="shared" si="41"/>
        <v>85124.183279999823</v>
      </c>
    </row>
    <row r="122" spans="1:16">
      <c r="A122" s="30">
        <v>40452</v>
      </c>
      <c r="C122" s="6">
        <v>114</v>
      </c>
      <c r="D122" s="29">
        <f t="shared" si="32"/>
        <v>3348</v>
      </c>
      <c r="E122" s="29">
        <f t="shared" si="37"/>
        <v>381672</v>
      </c>
      <c r="F122" s="29">
        <f t="shared" si="33"/>
        <v>-220966</v>
      </c>
      <c r="G122" s="34">
        <f>+Inputs!$D$3</f>
        <v>0.37951000000000001</v>
      </c>
      <c r="I122" s="27">
        <f t="shared" si="38"/>
        <v>602638</v>
      </c>
      <c r="K122" s="27">
        <f t="shared" si="34"/>
        <v>3348</v>
      </c>
      <c r="L122" s="27">
        <f t="shared" si="39"/>
        <v>381672</v>
      </c>
      <c r="M122" s="27">
        <f t="shared" si="35"/>
        <v>1270.5994800000001</v>
      </c>
      <c r="N122" s="27">
        <f t="shared" si="36"/>
        <v>1270.5994800000001</v>
      </c>
      <c r="O122" s="27">
        <f t="shared" si="40"/>
        <v>-83853.583799999818</v>
      </c>
      <c r="P122" s="27">
        <f t="shared" si="41"/>
        <v>83853.583799999818</v>
      </c>
    </row>
    <row r="123" spans="1:16">
      <c r="A123" s="31">
        <v>40483</v>
      </c>
      <c r="C123" s="6">
        <v>115</v>
      </c>
      <c r="D123" s="29">
        <f t="shared" si="32"/>
        <v>3348</v>
      </c>
      <c r="E123" s="29">
        <f t="shared" si="37"/>
        <v>385020</v>
      </c>
      <c r="F123" s="29">
        <f t="shared" si="33"/>
        <v>-217618</v>
      </c>
      <c r="G123" s="34">
        <f>+Inputs!$D$3</f>
        <v>0.37951000000000001</v>
      </c>
      <c r="I123" s="27">
        <f t="shared" si="38"/>
        <v>602638</v>
      </c>
      <c r="K123" s="27">
        <f t="shared" si="34"/>
        <v>3348</v>
      </c>
      <c r="L123" s="27">
        <f t="shared" si="39"/>
        <v>385020</v>
      </c>
      <c r="M123" s="27">
        <f t="shared" si="35"/>
        <v>1270.5994800000001</v>
      </c>
      <c r="N123" s="27">
        <f t="shared" si="36"/>
        <v>1270.5994800000001</v>
      </c>
      <c r="O123" s="27">
        <f t="shared" si="40"/>
        <v>-82582.984319999814</v>
      </c>
      <c r="P123" s="27">
        <f t="shared" si="41"/>
        <v>82582.984319999814</v>
      </c>
    </row>
    <row r="124" spans="1:16">
      <c r="A124" s="30">
        <v>40513</v>
      </c>
      <c r="C124" s="6">
        <v>116</v>
      </c>
      <c r="D124" s="29">
        <f t="shared" si="32"/>
        <v>3348</v>
      </c>
      <c r="E124" s="29">
        <f t="shared" si="37"/>
        <v>388368</v>
      </c>
      <c r="F124" s="29">
        <f t="shared" si="33"/>
        <v>-214270</v>
      </c>
      <c r="G124" s="34">
        <f>+Inputs!$D$3</f>
        <v>0.37951000000000001</v>
      </c>
      <c r="I124" s="27">
        <f t="shared" si="38"/>
        <v>602638</v>
      </c>
      <c r="K124" s="27">
        <f t="shared" si="34"/>
        <v>3348</v>
      </c>
      <c r="L124" s="27">
        <f t="shared" si="39"/>
        <v>388368</v>
      </c>
      <c r="M124" s="27">
        <f t="shared" si="35"/>
        <v>1270.5994800000001</v>
      </c>
      <c r="N124" s="27">
        <f t="shared" si="36"/>
        <v>1270.5994800000001</v>
      </c>
      <c r="O124" s="27">
        <f t="shared" si="40"/>
        <v>-81312.38483999981</v>
      </c>
      <c r="P124" s="27">
        <f t="shared" si="41"/>
        <v>81312.38483999981</v>
      </c>
    </row>
    <row r="125" spans="1:16">
      <c r="A125" s="31">
        <v>40544</v>
      </c>
      <c r="C125" s="6">
        <v>117</v>
      </c>
      <c r="D125" s="29">
        <f t="shared" si="32"/>
        <v>3348</v>
      </c>
      <c r="E125" s="29">
        <f t="shared" si="37"/>
        <v>391716</v>
      </c>
      <c r="F125" s="29">
        <f t="shared" si="33"/>
        <v>-210922</v>
      </c>
      <c r="G125" s="34">
        <f>+Inputs!$D$3</f>
        <v>0.37951000000000001</v>
      </c>
      <c r="I125" s="27">
        <f t="shared" si="38"/>
        <v>602638</v>
      </c>
      <c r="K125" s="27">
        <f t="shared" si="34"/>
        <v>3348</v>
      </c>
      <c r="L125" s="27">
        <f t="shared" si="39"/>
        <v>391716</v>
      </c>
      <c r="M125" s="27">
        <f t="shared" si="35"/>
        <v>1270.5994800000001</v>
      </c>
      <c r="N125" s="27">
        <f t="shared" si="36"/>
        <v>1270.5994800000001</v>
      </c>
      <c r="O125" s="27">
        <f t="shared" si="40"/>
        <v>-80041.785359999805</v>
      </c>
      <c r="P125" s="27">
        <f t="shared" si="41"/>
        <v>80041.785359999805</v>
      </c>
    </row>
    <row r="126" spans="1:16">
      <c r="A126" s="30">
        <v>40575</v>
      </c>
      <c r="C126" s="6">
        <v>118</v>
      </c>
      <c r="D126" s="29">
        <f t="shared" si="32"/>
        <v>3348</v>
      </c>
      <c r="E126" s="29">
        <f t="shared" si="37"/>
        <v>395064</v>
      </c>
      <c r="F126" s="29">
        <f t="shared" si="33"/>
        <v>-207574</v>
      </c>
      <c r="G126" s="34">
        <f>+Inputs!$D$3</f>
        <v>0.37951000000000001</v>
      </c>
      <c r="I126" s="27">
        <f t="shared" si="38"/>
        <v>602638</v>
      </c>
      <c r="K126" s="27">
        <f t="shared" si="34"/>
        <v>3348</v>
      </c>
      <c r="L126" s="27">
        <f t="shared" si="39"/>
        <v>395064</v>
      </c>
      <c r="M126" s="27">
        <f t="shared" si="35"/>
        <v>1270.5994800000001</v>
      </c>
      <c r="N126" s="27">
        <f t="shared" si="36"/>
        <v>1270.5994800000001</v>
      </c>
      <c r="O126" s="27">
        <f t="shared" si="40"/>
        <v>-78771.185879999801</v>
      </c>
      <c r="P126" s="27">
        <f t="shared" si="41"/>
        <v>78771.185879999801</v>
      </c>
    </row>
    <row r="127" spans="1:16">
      <c r="A127" s="31">
        <v>40603</v>
      </c>
      <c r="C127" s="6">
        <v>119</v>
      </c>
      <c r="D127" s="29">
        <f t="shared" si="32"/>
        <v>3348</v>
      </c>
      <c r="E127" s="29">
        <f t="shared" si="37"/>
        <v>398412</v>
      </c>
      <c r="F127" s="29">
        <f t="shared" si="33"/>
        <v>-204226</v>
      </c>
      <c r="G127" s="34">
        <f>+Inputs!$D$3</f>
        <v>0.37951000000000001</v>
      </c>
      <c r="I127" s="27">
        <f t="shared" si="38"/>
        <v>602638</v>
      </c>
      <c r="K127" s="27">
        <f t="shared" si="34"/>
        <v>3348</v>
      </c>
      <c r="L127" s="27">
        <f t="shared" si="39"/>
        <v>398412</v>
      </c>
      <c r="M127" s="27">
        <f t="shared" si="35"/>
        <v>1270.5994800000001</v>
      </c>
      <c r="N127" s="27">
        <f t="shared" si="36"/>
        <v>1270.5994800000001</v>
      </c>
      <c r="O127" s="27">
        <f t="shared" si="40"/>
        <v>-77500.586399999796</v>
      </c>
      <c r="P127" s="27">
        <f t="shared" si="41"/>
        <v>77500.586399999796</v>
      </c>
    </row>
    <row r="128" spans="1:16">
      <c r="A128" s="30">
        <v>40634</v>
      </c>
      <c r="C128" s="6">
        <v>120</v>
      </c>
      <c r="D128" s="29">
        <f t="shared" si="32"/>
        <v>3348</v>
      </c>
      <c r="E128" s="29">
        <f t="shared" si="37"/>
        <v>401760</v>
      </c>
      <c r="F128" s="29">
        <f t="shared" si="33"/>
        <v>-200878</v>
      </c>
      <c r="G128" s="34">
        <f>+Inputs!$D$3</f>
        <v>0.37951000000000001</v>
      </c>
      <c r="I128" s="27">
        <f t="shared" si="38"/>
        <v>602638</v>
      </c>
      <c r="K128" s="27">
        <f t="shared" si="34"/>
        <v>3348</v>
      </c>
      <c r="L128" s="27">
        <f t="shared" si="39"/>
        <v>401760</v>
      </c>
      <c r="M128" s="27">
        <f t="shared" si="35"/>
        <v>1270.5994800000001</v>
      </c>
      <c r="N128" s="27">
        <f t="shared" si="36"/>
        <v>1270.5994800000001</v>
      </c>
      <c r="O128" s="27">
        <f t="shared" si="40"/>
        <v>-76229.986919999792</v>
      </c>
      <c r="P128" s="27">
        <f t="shared" si="41"/>
        <v>76229.986919999792</v>
      </c>
    </row>
    <row r="129" spans="1:16">
      <c r="A129" s="31">
        <v>40664</v>
      </c>
      <c r="C129" s="6">
        <v>121</v>
      </c>
      <c r="D129" s="29">
        <f t="shared" si="32"/>
        <v>3348</v>
      </c>
      <c r="E129" s="29">
        <f t="shared" si="37"/>
        <v>405108</v>
      </c>
      <c r="F129" s="29">
        <f t="shared" si="33"/>
        <v>-197530</v>
      </c>
      <c r="G129" s="34">
        <f>+Inputs!$D$3</f>
        <v>0.37951000000000001</v>
      </c>
      <c r="I129" s="27">
        <f t="shared" si="38"/>
        <v>602638</v>
      </c>
      <c r="K129" s="27">
        <f t="shared" si="34"/>
        <v>3348</v>
      </c>
      <c r="L129" s="27">
        <f t="shared" si="39"/>
        <v>405108</v>
      </c>
      <c r="M129" s="27">
        <f t="shared" si="35"/>
        <v>1270.5994800000001</v>
      </c>
      <c r="N129" s="27">
        <f t="shared" si="36"/>
        <v>1270.5994800000001</v>
      </c>
      <c r="O129" s="27">
        <f t="shared" si="40"/>
        <v>-74959.387439999788</v>
      </c>
      <c r="P129" s="27">
        <f t="shared" si="41"/>
        <v>74959.387439999788</v>
      </c>
    </row>
    <row r="130" spans="1:16">
      <c r="A130" s="30">
        <v>40695</v>
      </c>
      <c r="C130" s="6">
        <v>122</v>
      </c>
      <c r="D130" s="29">
        <f t="shared" si="32"/>
        <v>3348</v>
      </c>
      <c r="E130" s="29">
        <f t="shared" si="37"/>
        <v>408456</v>
      </c>
      <c r="F130" s="29">
        <f t="shared" si="33"/>
        <v>-194182</v>
      </c>
      <c r="G130" s="34">
        <f>+Inputs!$D$3</f>
        <v>0.37951000000000001</v>
      </c>
      <c r="I130" s="27">
        <f t="shared" si="38"/>
        <v>602638</v>
      </c>
      <c r="K130" s="27">
        <f t="shared" si="34"/>
        <v>3348</v>
      </c>
      <c r="L130" s="27">
        <f t="shared" si="39"/>
        <v>408456</v>
      </c>
      <c r="M130" s="27">
        <f t="shared" si="35"/>
        <v>1270.5994800000001</v>
      </c>
      <c r="N130" s="27">
        <f t="shared" si="36"/>
        <v>1270.5994800000001</v>
      </c>
      <c r="O130" s="27">
        <f t="shared" si="40"/>
        <v>-73688.787959999783</v>
      </c>
      <c r="P130" s="27">
        <f t="shared" si="41"/>
        <v>73688.787959999783</v>
      </c>
    </row>
    <row r="131" spans="1:16">
      <c r="A131" s="31">
        <v>40725</v>
      </c>
      <c r="C131" s="6">
        <v>123</v>
      </c>
      <c r="D131" s="29">
        <f t="shared" si="32"/>
        <v>3348</v>
      </c>
      <c r="E131" s="29">
        <f t="shared" si="37"/>
        <v>411804</v>
      </c>
      <c r="F131" s="29">
        <f t="shared" si="33"/>
        <v>-190834</v>
      </c>
      <c r="G131" s="34">
        <f>+Inputs!$D$3</f>
        <v>0.37951000000000001</v>
      </c>
      <c r="I131" s="27">
        <f t="shared" si="38"/>
        <v>602638</v>
      </c>
      <c r="K131" s="27">
        <f t="shared" si="34"/>
        <v>3348</v>
      </c>
      <c r="L131" s="27">
        <f t="shared" si="39"/>
        <v>411804</v>
      </c>
      <c r="M131" s="27">
        <f t="shared" si="35"/>
        <v>1270.5994800000001</v>
      </c>
      <c r="N131" s="27">
        <f t="shared" si="36"/>
        <v>1270.5994800000001</v>
      </c>
      <c r="O131" s="27">
        <f t="shared" si="40"/>
        <v>-72418.188479999779</v>
      </c>
      <c r="P131" s="27">
        <f t="shared" si="41"/>
        <v>72418.188479999779</v>
      </c>
    </row>
    <row r="132" spans="1:16">
      <c r="A132" s="30">
        <v>40756</v>
      </c>
      <c r="C132" s="6">
        <v>124</v>
      </c>
      <c r="D132" s="29">
        <f t="shared" si="32"/>
        <v>3348</v>
      </c>
      <c r="E132" s="29">
        <f t="shared" si="37"/>
        <v>415152</v>
      </c>
      <c r="F132" s="29">
        <f t="shared" si="33"/>
        <v>-187486</v>
      </c>
      <c r="G132" s="34">
        <f>+Inputs!$D$3</f>
        <v>0.37951000000000001</v>
      </c>
      <c r="I132" s="27">
        <f t="shared" si="38"/>
        <v>602638</v>
      </c>
      <c r="K132" s="27">
        <f t="shared" si="34"/>
        <v>3348</v>
      </c>
      <c r="L132" s="27">
        <f t="shared" si="39"/>
        <v>415152</v>
      </c>
      <c r="M132" s="27">
        <f t="shared" si="35"/>
        <v>1270.5994800000001</v>
      </c>
      <c r="N132" s="27">
        <f t="shared" si="36"/>
        <v>1270.5994800000001</v>
      </c>
      <c r="O132" s="27">
        <f t="shared" si="40"/>
        <v>-71147.588999999774</v>
      </c>
      <c r="P132" s="27">
        <f t="shared" si="41"/>
        <v>71147.588999999774</v>
      </c>
    </row>
    <row r="133" spans="1:16">
      <c r="A133" s="31">
        <v>40787</v>
      </c>
      <c r="C133" s="6">
        <v>125</v>
      </c>
      <c r="D133" s="29">
        <f t="shared" si="32"/>
        <v>3348</v>
      </c>
      <c r="E133" s="29">
        <f t="shared" si="37"/>
        <v>418500</v>
      </c>
      <c r="F133" s="29">
        <f t="shared" si="33"/>
        <v>-184138</v>
      </c>
      <c r="G133" s="34">
        <f>+Inputs!$D$3</f>
        <v>0.37951000000000001</v>
      </c>
      <c r="I133" s="27">
        <f t="shared" si="38"/>
        <v>602638</v>
      </c>
      <c r="K133" s="27">
        <f t="shared" si="34"/>
        <v>3348</v>
      </c>
      <c r="L133" s="27">
        <f t="shared" si="39"/>
        <v>418500</v>
      </c>
      <c r="M133" s="27">
        <f t="shared" si="35"/>
        <v>1270.5994800000001</v>
      </c>
      <c r="N133" s="27">
        <f t="shared" si="36"/>
        <v>1270.5994800000001</v>
      </c>
      <c r="O133" s="27">
        <f t="shared" si="40"/>
        <v>-69876.98951999977</v>
      </c>
      <c r="P133" s="27">
        <f t="shared" si="41"/>
        <v>69876.98951999977</v>
      </c>
    </row>
    <row r="134" spans="1:16">
      <c r="A134" s="30">
        <v>40817</v>
      </c>
      <c r="C134" s="6">
        <v>126</v>
      </c>
      <c r="D134" s="29">
        <f t="shared" si="32"/>
        <v>3348</v>
      </c>
      <c r="E134" s="29">
        <f t="shared" si="37"/>
        <v>421848</v>
      </c>
      <c r="F134" s="29">
        <f t="shared" si="33"/>
        <v>-180790</v>
      </c>
      <c r="G134" s="34">
        <f>+Inputs!$D$3</f>
        <v>0.37951000000000001</v>
      </c>
      <c r="I134" s="27">
        <f t="shared" si="38"/>
        <v>602638</v>
      </c>
      <c r="K134" s="27">
        <f t="shared" si="34"/>
        <v>3348</v>
      </c>
      <c r="L134" s="27">
        <f t="shared" si="39"/>
        <v>421848</v>
      </c>
      <c r="M134" s="27">
        <f t="shared" si="35"/>
        <v>1270.5994800000001</v>
      </c>
      <c r="N134" s="27">
        <f t="shared" si="36"/>
        <v>1270.5994800000001</v>
      </c>
      <c r="O134" s="27">
        <f t="shared" si="40"/>
        <v>-68606.390039999766</v>
      </c>
      <c r="P134" s="27">
        <f t="shared" si="41"/>
        <v>68606.390039999766</v>
      </c>
    </row>
    <row r="135" spans="1:16">
      <c r="A135" s="31">
        <v>40848</v>
      </c>
      <c r="C135" s="6">
        <v>127</v>
      </c>
      <c r="D135" s="29">
        <f t="shared" si="32"/>
        <v>3348</v>
      </c>
      <c r="E135" s="29">
        <f t="shared" si="37"/>
        <v>425196</v>
      </c>
      <c r="F135" s="29">
        <f t="shared" si="33"/>
        <v>-177442</v>
      </c>
      <c r="G135" s="34">
        <f>+Inputs!$D$3</f>
        <v>0.37951000000000001</v>
      </c>
      <c r="I135" s="27">
        <f t="shared" si="38"/>
        <v>602638</v>
      </c>
      <c r="K135" s="27">
        <f t="shared" si="34"/>
        <v>3348</v>
      </c>
      <c r="L135" s="27">
        <f t="shared" si="39"/>
        <v>425196</v>
      </c>
      <c r="M135" s="27">
        <f t="shared" si="35"/>
        <v>1270.5994800000001</v>
      </c>
      <c r="N135" s="27">
        <f t="shared" si="36"/>
        <v>1270.5994800000001</v>
      </c>
      <c r="O135" s="27">
        <f t="shared" si="40"/>
        <v>-67335.790559999761</v>
      </c>
      <c r="P135" s="27">
        <f t="shared" si="41"/>
        <v>67335.790559999761</v>
      </c>
    </row>
    <row r="136" spans="1:16">
      <c r="A136" s="30">
        <v>40878</v>
      </c>
      <c r="C136" s="6">
        <v>128</v>
      </c>
      <c r="D136" s="29">
        <f t="shared" si="32"/>
        <v>3348</v>
      </c>
      <c r="E136" s="29">
        <f t="shared" si="37"/>
        <v>428544</v>
      </c>
      <c r="F136" s="29">
        <f t="shared" si="33"/>
        <v>-174094</v>
      </c>
      <c r="G136" s="34">
        <f>+Inputs!$D$3</f>
        <v>0.37951000000000001</v>
      </c>
      <c r="I136" s="27">
        <f t="shared" si="38"/>
        <v>602638</v>
      </c>
      <c r="K136" s="27">
        <f t="shared" si="34"/>
        <v>3348</v>
      </c>
      <c r="L136" s="27">
        <f t="shared" si="39"/>
        <v>428544</v>
      </c>
      <c r="M136" s="27">
        <f t="shared" si="35"/>
        <v>1270.5994800000001</v>
      </c>
      <c r="N136" s="27">
        <f t="shared" si="36"/>
        <v>1270.5994800000001</v>
      </c>
      <c r="O136" s="27">
        <f t="shared" si="40"/>
        <v>-66065.191079999757</v>
      </c>
      <c r="P136" s="27">
        <f t="shared" si="41"/>
        <v>66065.191079999757</v>
      </c>
    </row>
    <row r="137" spans="1:16">
      <c r="A137" s="31">
        <v>40909</v>
      </c>
      <c r="C137" s="6">
        <v>129</v>
      </c>
      <c r="D137" s="29">
        <f t="shared" ref="D137:D168" si="42">ROUND(-(+$B$9/180)*1,0)</f>
        <v>3348</v>
      </c>
      <c r="E137" s="29">
        <f t="shared" si="37"/>
        <v>431892</v>
      </c>
      <c r="F137" s="29">
        <f t="shared" ref="F137:F168" si="43">$B$9+E137</f>
        <v>-170746</v>
      </c>
      <c r="G137" s="34">
        <f>+Inputs!$D$3</f>
        <v>0.37951000000000001</v>
      </c>
      <c r="I137" s="27">
        <f t="shared" si="38"/>
        <v>602638</v>
      </c>
      <c r="K137" s="27">
        <f t="shared" ref="K137:K168" si="44">D137</f>
        <v>3348</v>
      </c>
      <c r="L137" s="27">
        <f t="shared" si="39"/>
        <v>431892</v>
      </c>
      <c r="M137" s="27">
        <f t="shared" ref="M137:M168" si="45">K137*G137</f>
        <v>1270.5994800000001</v>
      </c>
      <c r="N137" s="27">
        <f t="shared" ref="N137:N168" si="46">M137-J137</f>
        <v>1270.5994800000001</v>
      </c>
      <c r="O137" s="27">
        <f t="shared" si="40"/>
        <v>-64794.59159999976</v>
      </c>
      <c r="P137" s="27">
        <f t="shared" si="41"/>
        <v>64794.59159999976</v>
      </c>
    </row>
    <row r="138" spans="1:16">
      <c r="A138" s="30">
        <v>40940</v>
      </c>
      <c r="C138" s="6">
        <v>130</v>
      </c>
      <c r="D138" s="29">
        <f t="shared" si="42"/>
        <v>3348</v>
      </c>
      <c r="E138" s="29">
        <f t="shared" ref="E138:E169" si="47">+E137+D138</f>
        <v>435240</v>
      </c>
      <c r="F138" s="29">
        <f t="shared" si="43"/>
        <v>-167398</v>
      </c>
      <c r="G138" s="34">
        <f>+Inputs!$D$3</f>
        <v>0.37951000000000001</v>
      </c>
      <c r="I138" s="27">
        <f t="shared" ref="I138:I169" si="48">+I137+H138</f>
        <v>602638</v>
      </c>
      <c r="K138" s="27">
        <f t="shared" si="44"/>
        <v>3348</v>
      </c>
      <c r="L138" s="27">
        <f t="shared" ref="L138:L169" si="49">+L137+K138</f>
        <v>435240</v>
      </c>
      <c r="M138" s="27">
        <f t="shared" si="45"/>
        <v>1270.5994800000001</v>
      </c>
      <c r="N138" s="27">
        <f t="shared" si="46"/>
        <v>1270.5994800000001</v>
      </c>
      <c r="O138" s="27">
        <f t="shared" ref="O138:O169" si="50">+O137+N138</f>
        <v>-63523.992119999763</v>
      </c>
      <c r="P138" s="27">
        <f t="shared" ref="P138:P169" si="51">P137-N138</f>
        <v>63523.992119999763</v>
      </c>
    </row>
    <row r="139" spans="1:16">
      <c r="A139" s="31">
        <v>40969</v>
      </c>
      <c r="C139" s="6">
        <v>131</v>
      </c>
      <c r="D139" s="29">
        <f t="shared" si="42"/>
        <v>3348</v>
      </c>
      <c r="E139" s="29">
        <f t="shared" si="47"/>
        <v>438588</v>
      </c>
      <c r="F139" s="29">
        <f t="shared" si="43"/>
        <v>-164050</v>
      </c>
      <c r="G139" s="34">
        <f>+Inputs!$D$3</f>
        <v>0.37951000000000001</v>
      </c>
      <c r="I139" s="27">
        <f t="shared" si="48"/>
        <v>602638</v>
      </c>
      <c r="K139" s="27">
        <f t="shared" si="44"/>
        <v>3348</v>
      </c>
      <c r="L139" s="27">
        <f t="shared" si="49"/>
        <v>438588</v>
      </c>
      <c r="M139" s="27">
        <f t="shared" si="45"/>
        <v>1270.5994800000001</v>
      </c>
      <c r="N139" s="27">
        <f t="shared" si="46"/>
        <v>1270.5994800000001</v>
      </c>
      <c r="O139" s="27">
        <f t="shared" si="50"/>
        <v>-62253.392639999765</v>
      </c>
      <c r="P139" s="27">
        <f t="shared" si="51"/>
        <v>62253.392639999765</v>
      </c>
    </row>
    <row r="140" spans="1:16">
      <c r="A140" s="30">
        <v>41000</v>
      </c>
      <c r="C140" s="6">
        <v>132</v>
      </c>
      <c r="D140" s="29">
        <f t="shared" si="42"/>
        <v>3348</v>
      </c>
      <c r="E140" s="29">
        <f t="shared" si="47"/>
        <v>441936</v>
      </c>
      <c r="F140" s="29">
        <f t="shared" si="43"/>
        <v>-160702</v>
      </c>
      <c r="G140" s="34">
        <f>+Inputs!$D$3</f>
        <v>0.37951000000000001</v>
      </c>
      <c r="I140" s="27">
        <f t="shared" si="48"/>
        <v>602638</v>
      </c>
      <c r="K140" s="27">
        <f t="shared" si="44"/>
        <v>3348</v>
      </c>
      <c r="L140" s="27">
        <f t="shared" si="49"/>
        <v>441936</v>
      </c>
      <c r="M140" s="27">
        <f t="shared" si="45"/>
        <v>1270.5994800000001</v>
      </c>
      <c r="N140" s="27">
        <f t="shared" si="46"/>
        <v>1270.5994800000001</v>
      </c>
      <c r="O140" s="27">
        <f t="shared" si="50"/>
        <v>-60982.793159999768</v>
      </c>
      <c r="P140" s="27">
        <f t="shared" si="51"/>
        <v>60982.793159999768</v>
      </c>
    </row>
    <row r="141" spans="1:16">
      <c r="A141" s="31">
        <v>41030</v>
      </c>
      <c r="C141" s="6">
        <v>133</v>
      </c>
      <c r="D141" s="29">
        <f t="shared" si="42"/>
        <v>3348</v>
      </c>
      <c r="E141" s="29">
        <f t="shared" si="47"/>
        <v>445284</v>
      </c>
      <c r="F141" s="29">
        <f t="shared" si="43"/>
        <v>-157354</v>
      </c>
      <c r="G141" s="34">
        <f>+Inputs!$D$3</f>
        <v>0.37951000000000001</v>
      </c>
      <c r="I141" s="27">
        <f t="shared" si="48"/>
        <v>602638</v>
      </c>
      <c r="K141" s="27">
        <f t="shared" si="44"/>
        <v>3348</v>
      </c>
      <c r="L141" s="27">
        <f t="shared" si="49"/>
        <v>445284</v>
      </c>
      <c r="M141" s="27">
        <f t="shared" si="45"/>
        <v>1270.5994800000001</v>
      </c>
      <c r="N141" s="27">
        <f t="shared" si="46"/>
        <v>1270.5994800000001</v>
      </c>
      <c r="O141" s="27">
        <f t="shared" si="50"/>
        <v>-59712.193679999771</v>
      </c>
      <c r="P141" s="27">
        <f t="shared" si="51"/>
        <v>59712.193679999771</v>
      </c>
    </row>
    <row r="142" spans="1:16">
      <c r="A142" s="30">
        <v>41061</v>
      </c>
      <c r="C142" s="6">
        <v>134</v>
      </c>
      <c r="D142" s="29">
        <f t="shared" si="42"/>
        <v>3348</v>
      </c>
      <c r="E142" s="29">
        <f t="shared" si="47"/>
        <v>448632</v>
      </c>
      <c r="F142" s="29">
        <f t="shared" si="43"/>
        <v>-154006</v>
      </c>
      <c r="G142" s="34">
        <f>+Inputs!$D$3</f>
        <v>0.37951000000000001</v>
      </c>
      <c r="I142" s="27">
        <f t="shared" si="48"/>
        <v>602638</v>
      </c>
      <c r="K142" s="27">
        <f t="shared" si="44"/>
        <v>3348</v>
      </c>
      <c r="L142" s="27">
        <f t="shared" si="49"/>
        <v>448632</v>
      </c>
      <c r="M142" s="27">
        <f t="shared" si="45"/>
        <v>1270.5994800000001</v>
      </c>
      <c r="N142" s="27">
        <f t="shared" si="46"/>
        <v>1270.5994800000001</v>
      </c>
      <c r="O142" s="27">
        <f t="shared" si="50"/>
        <v>-58441.594199999774</v>
      </c>
      <c r="P142" s="27">
        <f t="shared" si="51"/>
        <v>58441.594199999774</v>
      </c>
    </row>
    <row r="143" spans="1:16">
      <c r="A143" s="31">
        <v>41091</v>
      </c>
      <c r="C143" s="6">
        <v>135</v>
      </c>
      <c r="D143" s="29">
        <f t="shared" si="42"/>
        <v>3348</v>
      </c>
      <c r="E143" s="29">
        <f t="shared" si="47"/>
        <v>451980</v>
      </c>
      <c r="F143" s="29">
        <f t="shared" si="43"/>
        <v>-150658</v>
      </c>
      <c r="G143" s="34">
        <f>+Inputs!$D$3</f>
        <v>0.37951000000000001</v>
      </c>
      <c r="I143" s="27">
        <f t="shared" si="48"/>
        <v>602638</v>
      </c>
      <c r="K143" s="27">
        <f t="shared" si="44"/>
        <v>3348</v>
      </c>
      <c r="L143" s="27">
        <f t="shared" si="49"/>
        <v>451980</v>
      </c>
      <c r="M143" s="27">
        <f t="shared" si="45"/>
        <v>1270.5994800000001</v>
      </c>
      <c r="N143" s="27">
        <f t="shared" si="46"/>
        <v>1270.5994800000001</v>
      </c>
      <c r="O143" s="27">
        <f t="shared" si="50"/>
        <v>-57170.994719999777</v>
      </c>
      <c r="P143" s="27">
        <f t="shared" si="51"/>
        <v>57170.994719999777</v>
      </c>
    </row>
    <row r="144" spans="1:16">
      <c r="A144" s="30">
        <v>41122</v>
      </c>
      <c r="C144" s="6">
        <v>136</v>
      </c>
      <c r="D144" s="29">
        <f t="shared" si="42"/>
        <v>3348</v>
      </c>
      <c r="E144" s="29">
        <f t="shared" si="47"/>
        <v>455328</v>
      </c>
      <c r="F144" s="29">
        <f t="shared" si="43"/>
        <v>-147310</v>
      </c>
      <c r="G144" s="34">
        <f>+Inputs!$D$3</f>
        <v>0.37951000000000001</v>
      </c>
      <c r="I144" s="27">
        <f t="shared" si="48"/>
        <v>602638</v>
      </c>
      <c r="K144" s="27">
        <f t="shared" si="44"/>
        <v>3348</v>
      </c>
      <c r="L144" s="27">
        <f t="shared" si="49"/>
        <v>455328</v>
      </c>
      <c r="M144" s="27">
        <f t="shared" si="45"/>
        <v>1270.5994800000001</v>
      </c>
      <c r="N144" s="27">
        <f t="shared" si="46"/>
        <v>1270.5994800000001</v>
      </c>
      <c r="O144" s="27">
        <f t="shared" si="50"/>
        <v>-55900.39523999978</v>
      </c>
      <c r="P144" s="27">
        <f t="shared" si="51"/>
        <v>55900.39523999978</v>
      </c>
    </row>
    <row r="145" spans="1:16">
      <c r="A145" s="31">
        <v>41153</v>
      </c>
      <c r="C145" s="6">
        <v>137</v>
      </c>
      <c r="D145" s="29">
        <f t="shared" si="42"/>
        <v>3348</v>
      </c>
      <c r="E145" s="29">
        <f t="shared" si="47"/>
        <v>458676</v>
      </c>
      <c r="F145" s="29">
        <f t="shared" si="43"/>
        <v>-143962</v>
      </c>
      <c r="G145" s="34">
        <f>+Inputs!$D$3</f>
        <v>0.37951000000000001</v>
      </c>
      <c r="I145" s="27">
        <f t="shared" si="48"/>
        <v>602638</v>
      </c>
      <c r="K145" s="27">
        <f t="shared" si="44"/>
        <v>3348</v>
      </c>
      <c r="L145" s="27">
        <f t="shared" si="49"/>
        <v>458676</v>
      </c>
      <c r="M145" s="27">
        <f t="shared" si="45"/>
        <v>1270.5994800000001</v>
      </c>
      <c r="N145" s="27">
        <f t="shared" si="46"/>
        <v>1270.5994800000001</v>
      </c>
      <c r="O145" s="27">
        <f t="shared" si="50"/>
        <v>-54629.795759999783</v>
      </c>
      <c r="P145" s="27">
        <f t="shared" si="51"/>
        <v>54629.795759999783</v>
      </c>
    </row>
    <row r="146" spans="1:16">
      <c r="A146" s="30">
        <v>41183</v>
      </c>
      <c r="C146" s="6">
        <v>138</v>
      </c>
      <c r="D146" s="29">
        <f t="shared" si="42"/>
        <v>3348</v>
      </c>
      <c r="E146" s="29">
        <f t="shared" si="47"/>
        <v>462024</v>
      </c>
      <c r="F146" s="29">
        <f t="shared" si="43"/>
        <v>-140614</v>
      </c>
      <c r="G146" s="34">
        <f>+Inputs!$D$3</f>
        <v>0.37951000000000001</v>
      </c>
      <c r="I146" s="27">
        <f t="shared" si="48"/>
        <v>602638</v>
      </c>
      <c r="K146" s="27">
        <f t="shared" si="44"/>
        <v>3348</v>
      </c>
      <c r="L146" s="27">
        <f t="shared" si="49"/>
        <v>462024</v>
      </c>
      <c r="M146" s="27">
        <f t="shared" si="45"/>
        <v>1270.5994800000001</v>
      </c>
      <c r="N146" s="27">
        <f t="shared" si="46"/>
        <v>1270.5994800000001</v>
      </c>
      <c r="O146" s="27">
        <f t="shared" si="50"/>
        <v>-53359.196279999785</v>
      </c>
      <c r="P146" s="27">
        <f t="shared" si="51"/>
        <v>53359.196279999785</v>
      </c>
    </row>
    <row r="147" spans="1:16">
      <c r="A147" s="31">
        <v>41214</v>
      </c>
      <c r="C147" s="6">
        <v>139</v>
      </c>
      <c r="D147" s="29">
        <f t="shared" si="42"/>
        <v>3348</v>
      </c>
      <c r="E147" s="29">
        <f t="shared" si="47"/>
        <v>465372</v>
      </c>
      <c r="F147" s="29">
        <f t="shared" si="43"/>
        <v>-137266</v>
      </c>
      <c r="G147" s="34">
        <f>+Inputs!$D$3</f>
        <v>0.37951000000000001</v>
      </c>
      <c r="I147" s="27">
        <f t="shared" si="48"/>
        <v>602638</v>
      </c>
      <c r="K147" s="27">
        <f t="shared" si="44"/>
        <v>3348</v>
      </c>
      <c r="L147" s="27">
        <f t="shared" si="49"/>
        <v>465372</v>
      </c>
      <c r="M147" s="27">
        <f t="shared" si="45"/>
        <v>1270.5994800000001</v>
      </c>
      <c r="N147" s="27">
        <f t="shared" si="46"/>
        <v>1270.5994800000001</v>
      </c>
      <c r="O147" s="27">
        <f t="shared" si="50"/>
        <v>-52088.596799999788</v>
      </c>
      <c r="P147" s="27">
        <f t="shared" si="51"/>
        <v>52088.596799999788</v>
      </c>
    </row>
    <row r="148" spans="1:16">
      <c r="A148" s="30">
        <v>41244</v>
      </c>
      <c r="C148" s="6">
        <v>140</v>
      </c>
      <c r="D148" s="29">
        <f t="shared" si="42"/>
        <v>3348</v>
      </c>
      <c r="E148" s="29">
        <f t="shared" si="47"/>
        <v>468720</v>
      </c>
      <c r="F148" s="29">
        <f t="shared" si="43"/>
        <v>-133918</v>
      </c>
      <c r="G148" s="34">
        <f>+Inputs!$D$3</f>
        <v>0.37951000000000001</v>
      </c>
      <c r="I148" s="27">
        <f t="shared" si="48"/>
        <v>602638</v>
      </c>
      <c r="K148" s="27">
        <f t="shared" si="44"/>
        <v>3348</v>
      </c>
      <c r="L148" s="27">
        <f t="shared" si="49"/>
        <v>468720</v>
      </c>
      <c r="M148" s="27">
        <f t="shared" si="45"/>
        <v>1270.5994800000001</v>
      </c>
      <c r="N148" s="27">
        <f t="shared" si="46"/>
        <v>1270.5994800000001</v>
      </c>
      <c r="O148" s="27">
        <f t="shared" si="50"/>
        <v>-50817.997319999791</v>
      </c>
      <c r="P148" s="27">
        <f t="shared" si="51"/>
        <v>50817.997319999791</v>
      </c>
    </row>
    <row r="149" spans="1:16">
      <c r="A149" s="31">
        <v>41275</v>
      </c>
      <c r="C149" s="6">
        <v>141</v>
      </c>
      <c r="D149" s="29">
        <f t="shared" si="42"/>
        <v>3348</v>
      </c>
      <c r="E149" s="29">
        <f t="shared" si="47"/>
        <v>472068</v>
      </c>
      <c r="F149" s="29">
        <f t="shared" si="43"/>
        <v>-130570</v>
      </c>
      <c r="G149" s="34">
        <f>+Inputs!$D$3</f>
        <v>0.37951000000000001</v>
      </c>
      <c r="I149" s="27">
        <f t="shared" si="48"/>
        <v>602638</v>
      </c>
      <c r="K149" s="27">
        <f t="shared" si="44"/>
        <v>3348</v>
      </c>
      <c r="L149" s="27">
        <f t="shared" si="49"/>
        <v>472068</v>
      </c>
      <c r="M149" s="27">
        <f t="shared" si="45"/>
        <v>1270.5994800000001</v>
      </c>
      <c r="N149" s="27">
        <f t="shared" si="46"/>
        <v>1270.5994800000001</v>
      </c>
      <c r="O149" s="27">
        <f t="shared" si="50"/>
        <v>-49547.397839999794</v>
      </c>
      <c r="P149" s="27">
        <f t="shared" si="51"/>
        <v>49547.397839999794</v>
      </c>
    </row>
    <row r="150" spans="1:16">
      <c r="A150" s="30">
        <v>41306</v>
      </c>
      <c r="C150" s="6">
        <v>142</v>
      </c>
      <c r="D150" s="29">
        <f t="shared" si="42"/>
        <v>3348</v>
      </c>
      <c r="E150" s="29">
        <f t="shared" si="47"/>
        <v>475416</v>
      </c>
      <c r="F150" s="29">
        <f t="shared" si="43"/>
        <v>-127222</v>
      </c>
      <c r="G150" s="34">
        <f>+Inputs!$D$3</f>
        <v>0.37951000000000001</v>
      </c>
      <c r="I150" s="27">
        <f t="shared" si="48"/>
        <v>602638</v>
      </c>
      <c r="K150" s="27">
        <f t="shared" si="44"/>
        <v>3348</v>
      </c>
      <c r="L150" s="27">
        <f t="shared" si="49"/>
        <v>475416</v>
      </c>
      <c r="M150" s="27">
        <f t="shared" si="45"/>
        <v>1270.5994800000001</v>
      </c>
      <c r="N150" s="27">
        <f t="shared" si="46"/>
        <v>1270.5994800000001</v>
      </c>
      <c r="O150" s="27">
        <f t="shared" si="50"/>
        <v>-48276.798359999797</v>
      </c>
      <c r="P150" s="27">
        <f t="shared" si="51"/>
        <v>48276.798359999797</v>
      </c>
    </row>
    <row r="151" spans="1:16">
      <c r="A151" s="31">
        <v>41334</v>
      </c>
      <c r="C151" s="6">
        <v>143</v>
      </c>
      <c r="D151" s="29">
        <f t="shared" si="42"/>
        <v>3348</v>
      </c>
      <c r="E151" s="29">
        <f t="shared" si="47"/>
        <v>478764</v>
      </c>
      <c r="F151" s="29">
        <f t="shared" si="43"/>
        <v>-123874</v>
      </c>
      <c r="G151" s="34">
        <f>+Inputs!$D$3</f>
        <v>0.37951000000000001</v>
      </c>
      <c r="I151" s="27">
        <f t="shared" si="48"/>
        <v>602638</v>
      </c>
      <c r="K151" s="27">
        <f t="shared" si="44"/>
        <v>3348</v>
      </c>
      <c r="L151" s="27">
        <f t="shared" si="49"/>
        <v>478764</v>
      </c>
      <c r="M151" s="27">
        <f t="shared" si="45"/>
        <v>1270.5994800000001</v>
      </c>
      <c r="N151" s="27">
        <f t="shared" si="46"/>
        <v>1270.5994800000001</v>
      </c>
      <c r="O151" s="27">
        <f t="shared" si="50"/>
        <v>-47006.1988799998</v>
      </c>
      <c r="P151" s="27">
        <f t="shared" si="51"/>
        <v>47006.1988799998</v>
      </c>
    </row>
    <row r="152" spans="1:16">
      <c r="A152" s="30">
        <v>41365</v>
      </c>
      <c r="C152" s="6">
        <v>144</v>
      </c>
      <c r="D152" s="29">
        <f t="shared" si="42"/>
        <v>3348</v>
      </c>
      <c r="E152" s="29">
        <f t="shared" si="47"/>
        <v>482112</v>
      </c>
      <c r="F152" s="29">
        <f t="shared" si="43"/>
        <v>-120526</v>
      </c>
      <c r="G152" s="34">
        <f>+Inputs!$D$3</f>
        <v>0.37951000000000001</v>
      </c>
      <c r="I152" s="27">
        <f t="shared" si="48"/>
        <v>602638</v>
      </c>
      <c r="K152" s="27">
        <f t="shared" si="44"/>
        <v>3348</v>
      </c>
      <c r="L152" s="27">
        <f t="shared" si="49"/>
        <v>482112</v>
      </c>
      <c r="M152" s="27">
        <f t="shared" si="45"/>
        <v>1270.5994800000001</v>
      </c>
      <c r="N152" s="27">
        <f t="shared" si="46"/>
        <v>1270.5994800000001</v>
      </c>
      <c r="O152" s="27">
        <f t="shared" si="50"/>
        <v>-45735.599399999803</v>
      </c>
      <c r="P152" s="27">
        <f t="shared" si="51"/>
        <v>45735.599399999803</v>
      </c>
    </row>
    <row r="153" spans="1:16">
      <c r="A153" s="31">
        <v>41395</v>
      </c>
      <c r="C153" s="6">
        <v>145</v>
      </c>
      <c r="D153" s="29">
        <f t="shared" si="42"/>
        <v>3348</v>
      </c>
      <c r="E153" s="29">
        <f t="shared" si="47"/>
        <v>485460</v>
      </c>
      <c r="F153" s="29">
        <f t="shared" si="43"/>
        <v>-117178</v>
      </c>
      <c r="G153" s="34">
        <f>+Inputs!$D$3</f>
        <v>0.37951000000000001</v>
      </c>
      <c r="I153" s="27">
        <f t="shared" si="48"/>
        <v>602638</v>
      </c>
      <c r="K153" s="27">
        <f t="shared" si="44"/>
        <v>3348</v>
      </c>
      <c r="L153" s="27">
        <f t="shared" si="49"/>
        <v>485460</v>
      </c>
      <c r="M153" s="27">
        <f t="shared" si="45"/>
        <v>1270.5994800000001</v>
      </c>
      <c r="N153" s="27">
        <f t="shared" si="46"/>
        <v>1270.5994800000001</v>
      </c>
      <c r="O153" s="27">
        <f t="shared" si="50"/>
        <v>-44464.999919999806</v>
      </c>
      <c r="P153" s="27">
        <f t="shared" si="51"/>
        <v>44464.999919999806</v>
      </c>
    </row>
    <row r="154" spans="1:16">
      <c r="A154" s="30">
        <v>41426</v>
      </c>
      <c r="C154" s="6">
        <v>146</v>
      </c>
      <c r="D154" s="29">
        <f t="shared" si="42"/>
        <v>3348</v>
      </c>
      <c r="E154" s="29">
        <f t="shared" si="47"/>
        <v>488808</v>
      </c>
      <c r="F154" s="29">
        <f t="shared" si="43"/>
        <v>-113830</v>
      </c>
      <c r="G154" s="34">
        <f>+Inputs!$D$3</f>
        <v>0.37951000000000001</v>
      </c>
      <c r="I154" s="27">
        <f t="shared" si="48"/>
        <v>602638</v>
      </c>
      <c r="K154" s="27">
        <f t="shared" si="44"/>
        <v>3348</v>
      </c>
      <c r="L154" s="27">
        <f t="shared" si="49"/>
        <v>488808</v>
      </c>
      <c r="M154" s="27">
        <f t="shared" si="45"/>
        <v>1270.5994800000001</v>
      </c>
      <c r="N154" s="27">
        <f t="shared" si="46"/>
        <v>1270.5994800000001</v>
      </c>
      <c r="O154" s="27">
        <f t="shared" si="50"/>
        <v>-43194.400439999808</v>
      </c>
      <c r="P154" s="27">
        <f t="shared" si="51"/>
        <v>43194.400439999808</v>
      </c>
    </row>
    <row r="155" spans="1:16">
      <c r="A155" s="31">
        <v>41456</v>
      </c>
      <c r="C155" s="6">
        <v>147</v>
      </c>
      <c r="D155" s="29">
        <f t="shared" si="42"/>
        <v>3348</v>
      </c>
      <c r="E155" s="29">
        <f t="shared" si="47"/>
        <v>492156</v>
      </c>
      <c r="F155" s="29">
        <f t="shared" si="43"/>
        <v>-110482</v>
      </c>
      <c r="G155" s="34">
        <f>+Inputs!$D$3</f>
        <v>0.37951000000000001</v>
      </c>
      <c r="I155" s="27">
        <f t="shared" si="48"/>
        <v>602638</v>
      </c>
      <c r="K155" s="27">
        <f t="shared" si="44"/>
        <v>3348</v>
      </c>
      <c r="L155" s="27">
        <f t="shared" si="49"/>
        <v>492156</v>
      </c>
      <c r="M155" s="27">
        <f t="shared" si="45"/>
        <v>1270.5994800000001</v>
      </c>
      <c r="N155" s="27">
        <f t="shared" si="46"/>
        <v>1270.5994800000001</v>
      </c>
      <c r="O155" s="27">
        <f t="shared" si="50"/>
        <v>-41923.800959999811</v>
      </c>
      <c r="P155" s="27">
        <f t="shared" si="51"/>
        <v>41923.800959999811</v>
      </c>
    </row>
    <row r="156" spans="1:16">
      <c r="A156" s="30">
        <v>41487</v>
      </c>
      <c r="C156" s="6">
        <v>148</v>
      </c>
      <c r="D156" s="29">
        <f t="shared" si="42"/>
        <v>3348</v>
      </c>
      <c r="E156" s="29">
        <f t="shared" si="47"/>
        <v>495504</v>
      </c>
      <c r="F156" s="29">
        <f t="shared" si="43"/>
        <v>-107134</v>
      </c>
      <c r="G156" s="34">
        <f>+Inputs!$D$3</f>
        <v>0.37951000000000001</v>
      </c>
      <c r="I156" s="27">
        <f t="shared" si="48"/>
        <v>602638</v>
      </c>
      <c r="K156" s="27">
        <f t="shared" si="44"/>
        <v>3348</v>
      </c>
      <c r="L156" s="27">
        <f t="shared" si="49"/>
        <v>495504</v>
      </c>
      <c r="M156" s="27">
        <f t="shared" si="45"/>
        <v>1270.5994800000001</v>
      </c>
      <c r="N156" s="27">
        <f t="shared" si="46"/>
        <v>1270.5994800000001</v>
      </c>
      <c r="O156" s="27">
        <f t="shared" si="50"/>
        <v>-40653.201479999814</v>
      </c>
      <c r="P156" s="27">
        <f t="shared" si="51"/>
        <v>40653.201479999814</v>
      </c>
    </row>
    <row r="157" spans="1:16">
      <c r="A157" s="31">
        <v>41518</v>
      </c>
      <c r="C157" s="6">
        <v>149</v>
      </c>
      <c r="D157" s="29">
        <f t="shared" si="42"/>
        <v>3348</v>
      </c>
      <c r="E157" s="29">
        <f t="shared" si="47"/>
        <v>498852</v>
      </c>
      <c r="F157" s="29">
        <f t="shared" si="43"/>
        <v>-103786</v>
      </c>
      <c r="G157" s="34">
        <f>+Inputs!$D$3</f>
        <v>0.37951000000000001</v>
      </c>
      <c r="I157" s="27">
        <f t="shared" si="48"/>
        <v>602638</v>
      </c>
      <c r="K157" s="27">
        <f t="shared" si="44"/>
        <v>3348</v>
      </c>
      <c r="L157" s="27">
        <f t="shared" si="49"/>
        <v>498852</v>
      </c>
      <c r="M157" s="27">
        <f t="shared" si="45"/>
        <v>1270.5994800000001</v>
      </c>
      <c r="N157" s="27">
        <f t="shared" si="46"/>
        <v>1270.5994800000001</v>
      </c>
      <c r="O157" s="27">
        <f t="shared" si="50"/>
        <v>-39382.601999999817</v>
      </c>
      <c r="P157" s="27">
        <f t="shared" si="51"/>
        <v>39382.601999999817</v>
      </c>
    </row>
    <row r="158" spans="1:16">
      <c r="A158" s="30">
        <v>41548</v>
      </c>
      <c r="C158" s="6">
        <v>150</v>
      </c>
      <c r="D158" s="29">
        <f t="shared" si="42"/>
        <v>3348</v>
      </c>
      <c r="E158" s="29">
        <f t="shared" si="47"/>
        <v>502200</v>
      </c>
      <c r="F158" s="29">
        <f t="shared" si="43"/>
        <v>-100438</v>
      </c>
      <c r="G158" s="34">
        <f>+Inputs!$D$3</f>
        <v>0.37951000000000001</v>
      </c>
      <c r="I158" s="27">
        <f t="shared" si="48"/>
        <v>602638</v>
      </c>
      <c r="K158" s="27">
        <f t="shared" si="44"/>
        <v>3348</v>
      </c>
      <c r="L158" s="27">
        <f t="shared" si="49"/>
        <v>502200</v>
      </c>
      <c r="M158" s="27">
        <f t="shared" si="45"/>
        <v>1270.5994800000001</v>
      </c>
      <c r="N158" s="27">
        <f t="shared" si="46"/>
        <v>1270.5994800000001</v>
      </c>
      <c r="O158" s="27">
        <f t="shared" si="50"/>
        <v>-38112.00251999982</v>
      </c>
      <c r="P158" s="27">
        <f t="shared" si="51"/>
        <v>38112.00251999982</v>
      </c>
    </row>
    <row r="159" spans="1:16">
      <c r="A159" s="31">
        <v>41579</v>
      </c>
      <c r="C159" s="6">
        <v>151</v>
      </c>
      <c r="D159" s="29">
        <f t="shared" si="42"/>
        <v>3348</v>
      </c>
      <c r="E159" s="29">
        <f t="shared" si="47"/>
        <v>505548</v>
      </c>
      <c r="F159" s="29">
        <f t="shared" si="43"/>
        <v>-97090</v>
      </c>
      <c r="G159" s="34">
        <f>+Inputs!$D$3</f>
        <v>0.37951000000000001</v>
      </c>
      <c r="I159" s="27">
        <f t="shared" si="48"/>
        <v>602638</v>
      </c>
      <c r="K159" s="27">
        <f t="shared" si="44"/>
        <v>3348</v>
      </c>
      <c r="L159" s="27">
        <f t="shared" si="49"/>
        <v>505548</v>
      </c>
      <c r="M159" s="27">
        <f t="shared" si="45"/>
        <v>1270.5994800000001</v>
      </c>
      <c r="N159" s="27">
        <f t="shared" si="46"/>
        <v>1270.5994800000001</v>
      </c>
      <c r="O159" s="27">
        <f t="shared" si="50"/>
        <v>-36841.403039999823</v>
      </c>
      <c r="P159" s="27">
        <f t="shared" si="51"/>
        <v>36841.403039999823</v>
      </c>
    </row>
    <row r="160" spans="1:16">
      <c r="A160" s="30">
        <v>41609</v>
      </c>
      <c r="C160" s="6">
        <v>152</v>
      </c>
      <c r="D160" s="29">
        <f t="shared" si="42"/>
        <v>3348</v>
      </c>
      <c r="E160" s="29">
        <f t="shared" si="47"/>
        <v>508896</v>
      </c>
      <c r="F160" s="29">
        <f t="shared" si="43"/>
        <v>-93742</v>
      </c>
      <c r="G160" s="34">
        <f>+Inputs!$D$3</f>
        <v>0.37951000000000001</v>
      </c>
      <c r="I160" s="27">
        <f t="shared" si="48"/>
        <v>602638</v>
      </c>
      <c r="K160" s="27">
        <f t="shared" si="44"/>
        <v>3348</v>
      </c>
      <c r="L160" s="27">
        <f t="shared" si="49"/>
        <v>508896</v>
      </c>
      <c r="M160" s="27">
        <f t="shared" si="45"/>
        <v>1270.5994800000001</v>
      </c>
      <c r="N160" s="27">
        <f t="shared" si="46"/>
        <v>1270.5994800000001</v>
      </c>
      <c r="O160" s="27">
        <f t="shared" si="50"/>
        <v>-35570.803559999826</v>
      </c>
      <c r="P160" s="27">
        <f t="shared" si="51"/>
        <v>35570.803559999826</v>
      </c>
    </row>
    <row r="161" spans="1:16">
      <c r="A161" s="31">
        <v>41640</v>
      </c>
      <c r="C161" s="6">
        <v>153</v>
      </c>
      <c r="D161" s="29">
        <f t="shared" si="42"/>
        <v>3348</v>
      </c>
      <c r="E161" s="29">
        <f t="shared" si="47"/>
        <v>512244</v>
      </c>
      <c r="F161" s="29">
        <f t="shared" si="43"/>
        <v>-90394</v>
      </c>
      <c r="G161" s="34">
        <f>+Inputs!$D$3</f>
        <v>0.37951000000000001</v>
      </c>
      <c r="I161" s="27">
        <f t="shared" si="48"/>
        <v>602638</v>
      </c>
      <c r="K161" s="27">
        <f t="shared" si="44"/>
        <v>3348</v>
      </c>
      <c r="L161" s="27">
        <f t="shared" si="49"/>
        <v>512244</v>
      </c>
      <c r="M161" s="27">
        <f t="shared" si="45"/>
        <v>1270.5994800000001</v>
      </c>
      <c r="N161" s="27">
        <f t="shared" si="46"/>
        <v>1270.5994800000001</v>
      </c>
      <c r="O161" s="27">
        <f t="shared" si="50"/>
        <v>-34300.204079999829</v>
      </c>
      <c r="P161" s="27">
        <f t="shared" si="51"/>
        <v>34300.204079999829</v>
      </c>
    </row>
    <row r="162" spans="1:16">
      <c r="A162" s="30">
        <v>41671</v>
      </c>
      <c r="C162" s="6">
        <v>154</v>
      </c>
      <c r="D162" s="29">
        <f t="shared" si="42"/>
        <v>3348</v>
      </c>
      <c r="E162" s="29">
        <f t="shared" si="47"/>
        <v>515592</v>
      </c>
      <c r="F162" s="29">
        <f t="shared" si="43"/>
        <v>-87046</v>
      </c>
      <c r="G162" s="34">
        <f>+Inputs!$D$3</f>
        <v>0.37951000000000001</v>
      </c>
      <c r="I162" s="27">
        <f t="shared" si="48"/>
        <v>602638</v>
      </c>
      <c r="K162" s="27">
        <f t="shared" si="44"/>
        <v>3348</v>
      </c>
      <c r="L162" s="27">
        <f t="shared" si="49"/>
        <v>515592</v>
      </c>
      <c r="M162" s="27">
        <f t="shared" si="45"/>
        <v>1270.5994800000001</v>
      </c>
      <c r="N162" s="27">
        <f t="shared" si="46"/>
        <v>1270.5994800000001</v>
      </c>
      <c r="O162" s="27">
        <f t="shared" si="50"/>
        <v>-33029.604599999831</v>
      </c>
      <c r="P162" s="27">
        <f t="shared" si="51"/>
        <v>33029.604599999831</v>
      </c>
    </row>
    <row r="163" spans="1:16">
      <c r="A163" s="31">
        <v>41699</v>
      </c>
      <c r="C163" s="6">
        <v>155</v>
      </c>
      <c r="D163" s="29">
        <f t="shared" si="42"/>
        <v>3348</v>
      </c>
      <c r="E163" s="29">
        <f t="shared" si="47"/>
        <v>518940</v>
      </c>
      <c r="F163" s="29">
        <f t="shared" si="43"/>
        <v>-83698</v>
      </c>
      <c r="G163" s="34">
        <f>+Inputs!$D$3</f>
        <v>0.37951000000000001</v>
      </c>
      <c r="I163" s="27">
        <f t="shared" si="48"/>
        <v>602638</v>
      </c>
      <c r="K163" s="27">
        <f t="shared" si="44"/>
        <v>3348</v>
      </c>
      <c r="L163" s="27">
        <f t="shared" si="49"/>
        <v>518940</v>
      </c>
      <c r="M163" s="27">
        <f t="shared" si="45"/>
        <v>1270.5994800000001</v>
      </c>
      <c r="N163" s="27">
        <f t="shared" si="46"/>
        <v>1270.5994800000001</v>
      </c>
      <c r="O163" s="27">
        <f t="shared" si="50"/>
        <v>-31759.005119999831</v>
      </c>
      <c r="P163" s="27">
        <f t="shared" si="51"/>
        <v>31759.005119999831</v>
      </c>
    </row>
    <row r="164" spans="1:16">
      <c r="A164" s="30">
        <v>41730</v>
      </c>
      <c r="C164" s="6">
        <v>156</v>
      </c>
      <c r="D164" s="29">
        <f t="shared" si="42"/>
        <v>3348</v>
      </c>
      <c r="E164" s="29">
        <f t="shared" si="47"/>
        <v>522288</v>
      </c>
      <c r="F164" s="29">
        <f t="shared" si="43"/>
        <v>-80350</v>
      </c>
      <c r="G164" s="34">
        <f>+Inputs!$D$3</f>
        <v>0.37951000000000001</v>
      </c>
      <c r="I164" s="27">
        <f t="shared" si="48"/>
        <v>602638</v>
      </c>
      <c r="K164" s="27">
        <f t="shared" si="44"/>
        <v>3348</v>
      </c>
      <c r="L164" s="27">
        <f t="shared" si="49"/>
        <v>522288</v>
      </c>
      <c r="M164" s="27">
        <f t="shared" si="45"/>
        <v>1270.5994800000001</v>
      </c>
      <c r="N164" s="27">
        <f t="shared" si="46"/>
        <v>1270.5994800000001</v>
      </c>
      <c r="O164" s="27">
        <f t="shared" si="50"/>
        <v>-30488.40563999983</v>
      </c>
      <c r="P164" s="27">
        <f t="shared" si="51"/>
        <v>30488.40563999983</v>
      </c>
    </row>
    <row r="165" spans="1:16">
      <c r="A165" s="31">
        <v>41760</v>
      </c>
      <c r="C165" s="6">
        <v>157</v>
      </c>
      <c r="D165" s="29">
        <f t="shared" si="42"/>
        <v>3348</v>
      </c>
      <c r="E165" s="29">
        <f t="shared" si="47"/>
        <v>525636</v>
      </c>
      <c r="F165" s="29">
        <f t="shared" si="43"/>
        <v>-77002</v>
      </c>
      <c r="G165" s="34">
        <f>+Inputs!$D$3</f>
        <v>0.37951000000000001</v>
      </c>
      <c r="I165" s="27">
        <f t="shared" si="48"/>
        <v>602638</v>
      </c>
      <c r="K165" s="27">
        <f t="shared" si="44"/>
        <v>3348</v>
      </c>
      <c r="L165" s="27">
        <f t="shared" si="49"/>
        <v>525636</v>
      </c>
      <c r="M165" s="27">
        <f t="shared" si="45"/>
        <v>1270.5994800000001</v>
      </c>
      <c r="N165" s="27">
        <f t="shared" si="46"/>
        <v>1270.5994800000001</v>
      </c>
      <c r="O165" s="27">
        <f t="shared" si="50"/>
        <v>-29217.806159999829</v>
      </c>
      <c r="P165" s="27">
        <f t="shared" si="51"/>
        <v>29217.806159999829</v>
      </c>
    </row>
    <row r="166" spans="1:16">
      <c r="A166" s="30">
        <v>41791</v>
      </c>
      <c r="C166" s="6">
        <v>158</v>
      </c>
      <c r="D166" s="29">
        <f t="shared" si="42"/>
        <v>3348</v>
      </c>
      <c r="E166" s="29">
        <f t="shared" si="47"/>
        <v>528984</v>
      </c>
      <c r="F166" s="29">
        <f t="shared" si="43"/>
        <v>-73654</v>
      </c>
      <c r="G166" s="34">
        <f>+Inputs!$D$3</f>
        <v>0.37951000000000001</v>
      </c>
      <c r="I166" s="27">
        <f t="shared" si="48"/>
        <v>602638</v>
      </c>
      <c r="K166" s="27">
        <f t="shared" si="44"/>
        <v>3348</v>
      </c>
      <c r="L166" s="27">
        <f t="shared" si="49"/>
        <v>528984</v>
      </c>
      <c r="M166" s="27">
        <f t="shared" si="45"/>
        <v>1270.5994800000001</v>
      </c>
      <c r="N166" s="27">
        <f t="shared" si="46"/>
        <v>1270.5994800000001</v>
      </c>
      <c r="O166" s="27">
        <f t="shared" si="50"/>
        <v>-27947.206679999828</v>
      </c>
      <c r="P166" s="27">
        <f t="shared" si="51"/>
        <v>27947.206679999828</v>
      </c>
    </row>
    <row r="167" spans="1:16">
      <c r="A167" s="31">
        <v>41821</v>
      </c>
      <c r="C167" s="6">
        <v>159</v>
      </c>
      <c r="D167" s="29">
        <f t="shared" si="42"/>
        <v>3348</v>
      </c>
      <c r="E167" s="29">
        <f t="shared" si="47"/>
        <v>532332</v>
      </c>
      <c r="F167" s="29">
        <f t="shared" si="43"/>
        <v>-70306</v>
      </c>
      <c r="G167" s="34">
        <f>+Inputs!$D$3</f>
        <v>0.37951000000000001</v>
      </c>
      <c r="I167" s="27">
        <f t="shared" si="48"/>
        <v>602638</v>
      </c>
      <c r="K167" s="27">
        <f t="shared" si="44"/>
        <v>3348</v>
      </c>
      <c r="L167" s="27">
        <f t="shared" si="49"/>
        <v>532332</v>
      </c>
      <c r="M167" s="27">
        <f t="shared" si="45"/>
        <v>1270.5994800000001</v>
      </c>
      <c r="N167" s="27">
        <f t="shared" si="46"/>
        <v>1270.5994800000001</v>
      </c>
      <c r="O167" s="27">
        <f t="shared" si="50"/>
        <v>-26676.607199999828</v>
      </c>
      <c r="P167" s="27">
        <f t="shared" si="51"/>
        <v>26676.607199999828</v>
      </c>
    </row>
    <row r="168" spans="1:16">
      <c r="A168" s="30">
        <v>41852</v>
      </c>
      <c r="C168" s="6">
        <v>160</v>
      </c>
      <c r="D168" s="29">
        <f t="shared" si="42"/>
        <v>3348</v>
      </c>
      <c r="E168" s="29">
        <f t="shared" si="47"/>
        <v>535680</v>
      </c>
      <c r="F168" s="29">
        <f t="shared" si="43"/>
        <v>-66958</v>
      </c>
      <c r="G168" s="34">
        <f>+Inputs!$D$3</f>
        <v>0.37951000000000001</v>
      </c>
      <c r="I168" s="27">
        <f t="shared" si="48"/>
        <v>602638</v>
      </c>
      <c r="K168" s="27">
        <f t="shared" si="44"/>
        <v>3348</v>
      </c>
      <c r="L168" s="27">
        <f t="shared" si="49"/>
        <v>535680</v>
      </c>
      <c r="M168" s="27">
        <f t="shared" si="45"/>
        <v>1270.5994800000001</v>
      </c>
      <c r="N168" s="27">
        <f t="shared" si="46"/>
        <v>1270.5994800000001</v>
      </c>
      <c r="O168" s="27">
        <f t="shared" si="50"/>
        <v>-25406.007719999827</v>
      </c>
      <c r="P168" s="27">
        <f t="shared" si="51"/>
        <v>25406.007719999827</v>
      </c>
    </row>
    <row r="169" spans="1:16">
      <c r="A169" s="31">
        <v>41883</v>
      </c>
      <c r="C169" s="6">
        <v>161</v>
      </c>
      <c r="D169" s="29">
        <f t="shared" ref="D169:D187" si="52">ROUND(-(+$B$9/180)*1,0)</f>
        <v>3348</v>
      </c>
      <c r="E169" s="29">
        <f t="shared" si="47"/>
        <v>539028</v>
      </c>
      <c r="F169" s="29">
        <f t="shared" ref="F169:F188" si="53">$B$9+E169</f>
        <v>-63610</v>
      </c>
      <c r="G169" s="34">
        <f>+Inputs!$D$3</f>
        <v>0.37951000000000001</v>
      </c>
      <c r="I169" s="27">
        <f t="shared" si="48"/>
        <v>602638</v>
      </c>
      <c r="K169" s="27">
        <f t="shared" ref="K169:K188" si="54">D169</f>
        <v>3348</v>
      </c>
      <c r="L169" s="27">
        <f t="shared" si="49"/>
        <v>539028</v>
      </c>
      <c r="M169" s="27">
        <f t="shared" ref="M169:M188" si="55">K169*G169</f>
        <v>1270.5994800000001</v>
      </c>
      <c r="N169" s="27">
        <f t="shared" ref="N169:N188" si="56">M169-J169</f>
        <v>1270.5994800000001</v>
      </c>
      <c r="O169" s="27">
        <f t="shared" si="50"/>
        <v>-24135.408239999826</v>
      </c>
      <c r="P169" s="27">
        <f t="shared" si="51"/>
        <v>24135.408239999826</v>
      </c>
    </row>
    <row r="170" spans="1:16">
      <c r="A170" s="30">
        <v>41913</v>
      </c>
      <c r="C170" s="6">
        <v>162</v>
      </c>
      <c r="D170" s="29">
        <f t="shared" si="52"/>
        <v>3348</v>
      </c>
      <c r="E170" s="29">
        <f t="shared" ref="E170:E188" si="57">+E169+D170</f>
        <v>542376</v>
      </c>
      <c r="F170" s="29">
        <f t="shared" si="53"/>
        <v>-60262</v>
      </c>
      <c r="G170" s="34">
        <f>+Inputs!$D$3</f>
        <v>0.37951000000000001</v>
      </c>
      <c r="I170" s="27">
        <f t="shared" ref="I170:I188" si="58">+I169+H170</f>
        <v>602638</v>
      </c>
      <c r="K170" s="27">
        <f t="shared" si="54"/>
        <v>3348</v>
      </c>
      <c r="L170" s="27">
        <f t="shared" ref="L170:L188" si="59">+L169+K170</f>
        <v>542376</v>
      </c>
      <c r="M170" s="27">
        <f t="shared" si="55"/>
        <v>1270.5994800000001</v>
      </c>
      <c r="N170" s="27">
        <f t="shared" si="56"/>
        <v>1270.5994800000001</v>
      </c>
      <c r="O170" s="27">
        <f t="shared" ref="O170:O188" si="60">+O169+N170</f>
        <v>-22864.808759999825</v>
      </c>
      <c r="P170" s="27">
        <f t="shared" ref="P170:P188" si="61">P169-N170</f>
        <v>22864.808759999825</v>
      </c>
    </row>
    <row r="171" spans="1:16">
      <c r="A171" s="31">
        <v>41944</v>
      </c>
      <c r="C171" s="6">
        <v>163</v>
      </c>
      <c r="D171" s="29">
        <f t="shared" si="52"/>
        <v>3348</v>
      </c>
      <c r="E171" s="29">
        <f t="shared" si="57"/>
        <v>545724</v>
      </c>
      <c r="F171" s="29">
        <f t="shared" si="53"/>
        <v>-56914</v>
      </c>
      <c r="G171" s="34">
        <f>+Inputs!$D$3</f>
        <v>0.37951000000000001</v>
      </c>
      <c r="I171" s="27">
        <f t="shared" si="58"/>
        <v>602638</v>
      </c>
      <c r="K171" s="27">
        <f t="shared" si="54"/>
        <v>3348</v>
      </c>
      <c r="L171" s="27">
        <f t="shared" si="59"/>
        <v>545724</v>
      </c>
      <c r="M171" s="27">
        <f t="shared" si="55"/>
        <v>1270.5994800000001</v>
      </c>
      <c r="N171" s="27">
        <f t="shared" si="56"/>
        <v>1270.5994800000001</v>
      </c>
      <c r="O171" s="27">
        <f t="shared" si="60"/>
        <v>-21594.209279999825</v>
      </c>
      <c r="P171" s="27">
        <f t="shared" si="61"/>
        <v>21594.209279999825</v>
      </c>
    </row>
    <row r="172" spans="1:16">
      <c r="A172" s="30">
        <v>41974</v>
      </c>
      <c r="C172" s="6">
        <v>164</v>
      </c>
      <c r="D172" s="29">
        <f t="shared" si="52"/>
        <v>3348</v>
      </c>
      <c r="E172" s="29">
        <f t="shared" si="57"/>
        <v>549072</v>
      </c>
      <c r="F172" s="29">
        <f t="shared" si="53"/>
        <v>-53566</v>
      </c>
      <c r="G172" s="34">
        <f>+Inputs!$D$3</f>
        <v>0.37951000000000001</v>
      </c>
      <c r="I172" s="27">
        <f t="shared" si="58"/>
        <v>602638</v>
      </c>
      <c r="K172" s="27">
        <f t="shared" si="54"/>
        <v>3348</v>
      </c>
      <c r="L172" s="27">
        <f t="shared" si="59"/>
        <v>549072</v>
      </c>
      <c r="M172" s="27">
        <f t="shared" si="55"/>
        <v>1270.5994800000001</v>
      </c>
      <c r="N172" s="27">
        <f t="shared" si="56"/>
        <v>1270.5994800000001</v>
      </c>
      <c r="O172" s="27">
        <f t="shared" si="60"/>
        <v>-20323.609799999824</v>
      </c>
      <c r="P172" s="27">
        <f t="shared" si="61"/>
        <v>20323.609799999824</v>
      </c>
    </row>
    <row r="173" spans="1:16">
      <c r="A173" s="31">
        <v>42005</v>
      </c>
      <c r="C173" s="6">
        <v>165</v>
      </c>
      <c r="D173" s="29">
        <f t="shared" si="52"/>
        <v>3348</v>
      </c>
      <c r="E173" s="29">
        <f t="shared" si="57"/>
        <v>552420</v>
      </c>
      <c r="F173" s="29">
        <f t="shared" si="53"/>
        <v>-50218</v>
      </c>
      <c r="G173" s="34">
        <f>+Inputs!$D$3</f>
        <v>0.37951000000000001</v>
      </c>
      <c r="I173" s="27">
        <f t="shared" si="58"/>
        <v>602638</v>
      </c>
      <c r="K173" s="27">
        <f t="shared" si="54"/>
        <v>3348</v>
      </c>
      <c r="L173" s="27">
        <f t="shared" si="59"/>
        <v>552420</v>
      </c>
      <c r="M173" s="27">
        <f t="shared" si="55"/>
        <v>1270.5994800000001</v>
      </c>
      <c r="N173" s="27">
        <f t="shared" si="56"/>
        <v>1270.5994800000001</v>
      </c>
      <c r="O173" s="27">
        <f t="shared" si="60"/>
        <v>-19053.010319999823</v>
      </c>
      <c r="P173" s="27">
        <f t="shared" si="61"/>
        <v>19053.010319999823</v>
      </c>
    </row>
    <row r="174" spans="1:16">
      <c r="A174" s="30">
        <v>42036</v>
      </c>
      <c r="C174" s="6">
        <v>166</v>
      </c>
      <c r="D174" s="29">
        <f t="shared" si="52"/>
        <v>3348</v>
      </c>
      <c r="E174" s="29">
        <f t="shared" si="57"/>
        <v>555768</v>
      </c>
      <c r="F174" s="29">
        <f t="shared" si="53"/>
        <v>-46870</v>
      </c>
      <c r="G174" s="34">
        <f>+Inputs!$D$3</f>
        <v>0.37951000000000001</v>
      </c>
      <c r="I174" s="27">
        <f t="shared" si="58"/>
        <v>602638</v>
      </c>
      <c r="K174" s="27">
        <f t="shared" si="54"/>
        <v>3348</v>
      </c>
      <c r="L174" s="27">
        <f t="shared" si="59"/>
        <v>555768</v>
      </c>
      <c r="M174" s="27">
        <f t="shared" si="55"/>
        <v>1270.5994800000001</v>
      </c>
      <c r="N174" s="27">
        <f t="shared" si="56"/>
        <v>1270.5994800000001</v>
      </c>
      <c r="O174" s="27">
        <f t="shared" si="60"/>
        <v>-17782.410839999822</v>
      </c>
      <c r="P174" s="27">
        <f t="shared" si="61"/>
        <v>17782.410839999822</v>
      </c>
    </row>
    <row r="175" spans="1:16">
      <c r="A175" s="31">
        <v>42064</v>
      </c>
      <c r="C175" s="6">
        <v>167</v>
      </c>
      <c r="D175" s="29">
        <f t="shared" si="52"/>
        <v>3348</v>
      </c>
      <c r="E175" s="29">
        <f t="shared" si="57"/>
        <v>559116</v>
      </c>
      <c r="F175" s="29">
        <f t="shared" si="53"/>
        <v>-43522</v>
      </c>
      <c r="G175" s="34">
        <f>+Inputs!$D$3</f>
        <v>0.37951000000000001</v>
      </c>
      <c r="I175" s="27">
        <f t="shared" si="58"/>
        <v>602638</v>
      </c>
      <c r="K175" s="27">
        <f t="shared" si="54"/>
        <v>3348</v>
      </c>
      <c r="L175" s="27">
        <f t="shared" si="59"/>
        <v>559116</v>
      </c>
      <c r="M175" s="27">
        <f t="shared" si="55"/>
        <v>1270.5994800000001</v>
      </c>
      <c r="N175" s="27">
        <f t="shared" si="56"/>
        <v>1270.5994800000001</v>
      </c>
      <c r="O175" s="27">
        <f t="shared" si="60"/>
        <v>-16511.811359999821</v>
      </c>
      <c r="P175" s="27">
        <f t="shared" si="61"/>
        <v>16511.811359999821</v>
      </c>
    </row>
    <row r="176" spans="1:16">
      <c r="A176" s="30">
        <v>42095</v>
      </c>
      <c r="C176" s="6">
        <v>168</v>
      </c>
      <c r="D176" s="29">
        <f t="shared" si="52"/>
        <v>3348</v>
      </c>
      <c r="E176" s="29">
        <f t="shared" si="57"/>
        <v>562464</v>
      </c>
      <c r="F176" s="29">
        <f t="shared" si="53"/>
        <v>-40174</v>
      </c>
      <c r="G176" s="34">
        <f>+Inputs!$D$3</f>
        <v>0.37951000000000001</v>
      </c>
      <c r="I176" s="27">
        <f t="shared" si="58"/>
        <v>602638</v>
      </c>
      <c r="K176" s="27">
        <f t="shared" si="54"/>
        <v>3348</v>
      </c>
      <c r="L176" s="27">
        <f t="shared" si="59"/>
        <v>562464</v>
      </c>
      <c r="M176" s="27">
        <f t="shared" si="55"/>
        <v>1270.5994800000001</v>
      </c>
      <c r="N176" s="27">
        <f t="shared" si="56"/>
        <v>1270.5994800000001</v>
      </c>
      <c r="O176" s="27">
        <f t="shared" si="60"/>
        <v>-15241.211879999821</v>
      </c>
      <c r="P176" s="27">
        <f t="shared" si="61"/>
        <v>15241.211879999821</v>
      </c>
    </row>
    <row r="177" spans="1:20">
      <c r="A177" s="31">
        <v>42125</v>
      </c>
      <c r="C177" s="6">
        <v>169</v>
      </c>
      <c r="D177" s="29">
        <f t="shared" si="52"/>
        <v>3348</v>
      </c>
      <c r="E177" s="29">
        <f t="shared" si="57"/>
        <v>565812</v>
      </c>
      <c r="F177" s="29">
        <f t="shared" si="53"/>
        <v>-36826</v>
      </c>
      <c r="G177" s="34">
        <f>+Inputs!$D$3</f>
        <v>0.37951000000000001</v>
      </c>
      <c r="I177" s="27">
        <f t="shared" si="58"/>
        <v>602638</v>
      </c>
      <c r="K177" s="27">
        <f t="shared" si="54"/>
        <v>3348</v>
      </c>
      <c r="L177" s="27">
        <f t="shared" si="59"/>
        <v>565812</v>
      </c>
      <c r="M177" s="27">
        <f t="shared" si="55"/>
        <v>1270.5994800000001</v>
      </c>
      <c r="N177" s="27">
        <f t="shared" si="56"/>
        <v>1270.5994800000001</v>
      </c>
      <c r="O177" s="27">
        <f t="shared" si="60"/>
        <v>-13970.61239999982</v>
      </c>
      <c r="P177" s="27">
        <f t="shared" si="61"/>
        <v>13970.61239999982</v>
      </c>
    </row>
    <row r="178" spans="1:20">
      <c r="A178" s="30">
        <v>42156</v>
      </c>
      <c r="C178" s="6">
        <v>170</v>
      </c>
      <c r="D178" s="29">
        <f t="shared" si="52"/>
        <v>3348</v>
      </c>
      <c r="E178" s="29">
        <f t="shared" si="57"/>
        <v>569160</v>
      </c>
      <c r="F178" s="29">
        <f t="shared" si="53"/>
        <v>-33478</v>
      </c>
      <c r="G178" s="34">
        <f>+Inputs!$D$3</f>
        <v>0.37951000000000001</v>
      </c>
      <c r="I178" s="27">
        <f t="shared" si="58"/>
        <v>602638</v>
      </c>
      <c r="K178" s="27">
        <f t="shared" si="54"/>
        <v>3348</v>
      </c>
      <c r="L178" s="27">
        <f t="shared" si="59"/>
        <v>569160</v>
      </c>
      <c r="M178" s="27">
        <f t="shared" si="55"/>
        <v>1270.5994800000001</v>
      </c>
      <c r="N178" s="27">
        <f t="shared" si="56"/>
        <v>1270.5994800000001</v>
      </c>
      <c r="O178" s="27">
        <f t="shared" si="60"/>
        <v>-12700.012919999819</v>
      </c>
      <c r="P178" s="27">
        <f t="shared" si="61"/>
        <v>12700.012919999819</v>
      </c>
    </row>
    <row r="179" spans="1:20">
      <c r="A179" s="31">
        <v>42186</v>
      </c>
      <c r="C179" s="6">
        <v>171</v>
      </c>
      <c r="D179" s="29">
        <f t="shared" si="52"/>
        <v>3348</v>
      </c>
      <c r="E179" s="29">
        <f t="shared" si="57"/>
        <v>572508</v>
      </c>
      <c r="F179" s="29">
        <f t="shared" si="53"/>
        <v>-30130</v>
      </c>
      <c r="G179" s="34">
        <f>+Inputs!$D$3</f>
        <v>0.37951000000000001</v>
      </c>
      <c r="I179" s="27">
        <f t="shared" si="58"/>
        <v>602638</v>
      </c>
      <c r="K179" s="27">
        <f t="shared" si="54"/>
        <v>3348</v>
      </c>
      <c r="L179" s="27">
        <f t="shared" si="59"/>
        <v>572508</v>
      </c>
      <c r="M179" s="27">
        <f t="shared" si="55"/>
        <v>1270.5994800000001</v>
      </c>
      <c r="N179" s="27">
        <f t="shared" si="56"/>
        <v>1270.5994800000001</v>
      </c>
      <c r="O179" s="27">
        <f t="shared" si="60"/>
        <v>-11429.413439999818</v>
      </c>
      <c r="P179" s="27">
        <f t="shared" si="61"/>
        <v>11429.413439999818</v>
      </c>
    </row>
    <row r="180" spans="1:20">
      <c r="A180" s="30">
        <v>42217</v>
      </c>
      <c r="C180" s="6">
        <v>172</v>
      </c>
      <c r="D180" s="29">
        <f t="shared" si="52"/>
        <v>3348</v>
      </c>
      <c r="E180" s="29">
        <f t="shared" si="57"/>
        <v>575856</v>
      </c>
      <c r="F180" s="29">
        <f t="shared" si="53"/>
        <v>-26782</v>
      </c>
      <c r="G180" s="34">
        <f>+Inputs!$D$3</f>
        <v>0.37951000000000001</v>
      </c>
      <c r="I180" s="27">
        <f t="shared" si="58"/>
        <v>602638</v>
      </c>
      <c r="K180" s="27">
        <f t="shared" si="54"/>
        <v>3348</v>
      </c>
      <c r="L180" s="27">
        <f t="shared" si="59"/>
        <v>575856</v>
      </c>
      <c r="M180" s="27">
        <f t="shared" si="55"/>
        <v>1270.5994800000001</v>
      </c>
      <c r="N180" s="27">
        <f t="shared" si="56"/>
        <v>1270.5994800000001</v>
      </c>
      <c r="O180" s="27">
        <f t="shared" si="60"/>
        <v>-10158.813959999818</v>
      </c>
      <c r="P180" s="27">
        <f t="shared" si="61"/>
        <v>10158.813959999818</v>
      </c>
    </row>
    <row r="181" spans="1:20">
      <c r="A181" s="31">
        <v>42248</v>
      </c>
      <c r="C181" s="6">
        <v>173</v>
      </c>
      <c r="D181" s="29">
        <f t="shared" si="52"/>
        <v>3348</v>
      </c>
      <c r="E181" s="29">
        <f t="shared" si="57"/>
        <v>579204</v>
      </c>
      <c r="F181" s="29">
        <f t="shared" si="53"/>
        <v>-23434</v>
      </c>
      <c r="G181" s="34">
        <f>+Inputs!$D$3</f>
        <v>0.37951000000000001</v>
      </c>
      <c r="I181" s="27">
        <f t="shared" si="58"/>
        <v>602638</v>
      </c>
      <c r="K181" s="27">
        <f t="shared" si="54"/>
        <v>3348</v>
      </c>
      <c r="L181" s="27">
        <f t="shared" si="59"/>
        <v>579204</v>
      </c>
      <c r="M181" s="27">
        <f t="shared" si="55"/>
        <v>1270.5994800000001</v>
      </c>
      <c r="N181" s="27">
        <f t="shared" si="56"/>
        <v>1270.5994800000001</v>
      </c>
      <c r="O181" s="27">
        <f t="shared" si="60"/>
        <v>-8888.2144799998168</v>
      </c>
      <c r="P181" s="27">
        <f t="shared" si="61"/>
        <v>8888.2144799998168</v>
      </c>
    </row>
    <row r="182" spans="1:20">
      <c r="A182" s="30">
        <v>42278</v>
      </c>
      <c r="C182" s="6">
        <v>174</v>
      </c>
      <c r="D182" s="29">
        <f t="shared" si="52"/>
        <v>3348</v>
      </c>
      <c r="E182" s="29">
        <f t="shared" si="57"/>
        <v>582552</v>
      </c>
      <c r="F182" s="29">
        <f t="shared" si="53"/>
        <v>-20086</v>
      </c>
      <c r="G182" s="34">
        <f>+Inputs!$D$3</f>
        <v>0.37951000000000001</v>
      </c>
      <c r="I182" s="27">
        <f t="shared" si="58"/>
        <v>602638</v>
      </c>
      <c r="K182" s="27">
        <f t="shared" si="54"/>
        <v>3348</v>
      </c>
      <c r="L182" s="27">
        <f t="shared" si="59"/>
        <v>582552</v>
      </c>
      <c r="M182" s="27">
        <f t="shared" si="55"/>
        <v>1270.5994800000001</v>
      </c>
      <c r="N182" s="27">
        <f t="shared" si="56"/>
        <v>1270.5994800000001</v>
      </c>
      <c r="O182" s="27">
        <f t="shared" si="60"/>
        <v>-7617.614999999817</v>
      </c>
      <c r="P182" s="27">
        <f t="shared" si="61"/>
        <v>7617.614999999817</v>
      </c>
    </row>
    <row r="183" spans="1:20">
      <c r="A183" s="31">
        <v>42309</v>
      </c>
      <c r="C183" s="6">
        <v>175</v>
      </c>
      <c r="D183" s="29">
        <f t="shared" si="52"/>
        <v>3348</v>
      </c>
      <c r="E183" s="29">
        <f t="shared" si="57"/>
        <v>585900</v>
      </c>
      <c r="F183" s="29">
        <f t="shared" si="53"/>
        <v>-16738</v>
      </c>
      <c r="G183" s="34">
        <f>+Inputs!$D$3</f>
        <v>0.37951000000000001</v>
      </c>
      <c r="I183" s="27">
        <f t="shared" si="58"/>
        <v>602638</v>
      </c>
      <c r="K183" s="27">
        <f t="shared" si="54"/>
        <v>3348</v>
      </c>
      <c r="L183" s="27">
        <f t="shared" si="59"/>
        <v>585900</v>
      </c>
      <c r="M183" s="27">
        <f t="shared" si="55"/>
        <v>1270.5994800000001</v>
      </c>
      <c r="N183" s="27">
        <f t="shared" si="56"/>
        <v>1270.5994800000001</v>
      </c>
      <c r="O183" s="27">
        <f t="shared" si="60"/>
        <v>-6347.0155199998171</v>
      </c>
      <c r="P183" s="27">
        <f t="shared" si="61"/>
        <v>6347.0155199998171</v>
      </c>
    </row>
    <row r="184" spans="1:20">
      <c r="A184" s="30">
        <v>42339</v>
      </c>
      <c r="C184" s="6">
        <v>176</v>
      </c>
      <c r="D184" s="29">
        <f t="shared" si="52"/>
        <v>3348</v>
      </c>
      <c r="E184" s="29">
        <f t="shared" si="57"/>
        <v>589248</v>
      </c>
      <c r="F184" s="29">
        <f t="shared" si="53"/>
        <v>-13390</v>
      </c>
      <c r="G184" s="34">
        <f>+Inputs!$D$3</f>
        <v>0.37951000000000001</v>
      </c>
      <c r="I184" s="27">
        <f t="shared" si="58"/>
        <v>602638</v>
      </c>
      <c r="K184" s="27">
        <f t="shared" si="54"/>
        <v>3348</v>
      </c>
      <c r="L184" s="27">
        <f t="shared" si="59"/>
        <v>589248</v>
      </c>
      <c r="M184" s="27">
        <f t="shared" si="55"/>
        <v>1270.5994800000001</v>
      </c>
      <c r="N184" s="27">
        <f t="shared" si="56"/>
        <v>1270.5994800000001</v>
      </c>
      <c r="O184" s="27">
        <f t="shared" si="60"/>
        <v>-5076.4160399998173</v>
      </c>
      <c r="P184" s="27">
        <f t="shared" si="61"/>
        <v>5076.4160399998173</v>
      </c>
    </row>
    <row r="185" spans="1:20">
      <c r="A185" s="31">
        <v>42370</v>
      </c>
      <c r="C185" s="6">
        <v>177</v>
      </c>
      <c r="D185" s="29">
        <f t="shared" si="52"/>
        <v>3348</v>
      </c>
      <c r="E185" s="29">
        <f t="shared" si="57"/>
        <v>592596</v>
      </c>
      <c r="F185" s="29">
        <f t="shared" si="53"/>
        <v>-10042</v>
      </c>
      <c r="G185" s="34">
        <f>+Inputs!$D$3</f>
        <v>0.37951000000000001</v>
      </c>
      <c r="I185" s="27">
        <f t="shared" si="58"/>
        <v>602638</v>
      </c>
      <c r="K185" s="27">
        <f t="shared" si="54"/>
        <v>3348</v>
      </c>
      <c r="L185" s="27">
        <f t="shared" si="59"/>
        <v>592596</v>
      </c>
      <c r="M185" s="27">
        <f t="shared" si="55"/>
        <v>1270.5994800000001</v>
      </c>
      <c r="N185" s="27">
        <f t="shared" si="56"/>
        <v>1270.5994800000001</v>
      </c>
      <c r="O185" s="27">
        <f t="shared" si="60"/>
        <v>-3805.8165599998174</v>
      </c>
      <c r="P185" s="27">
        <f t="shared" si="61"/>
        <v>3805.8165599998174</v>
      </c>
    </row>
    <row r="186" spans="1:20">
      <c r="A186" s="30">
        <v>42401</v>
      </c>
      <c r="C186" s="6">
        <v>178</v>
      </c>
      <c r="D186" s="29">
        <f t="shared" si="52"/>
        <v>3348</v>
      </c>
      <c r="E186" s="29">
        <f t="shared" si="57"/>
        <v>595944</v>
      </c>
      <c r="F186" s="29">
        <f t="shared" si="53"/>
        <v>-6694</v>
      </c>
      <c r="G186" s="34">
        <f>+Inputs!$D$3</f>
        <v>0.37951000000000001</v>
      </c>
      <c r="I186" s="27">
        <f t="shared" si="58"/>
        <v>602638</v>
      </c>
      <c r="K186" s="27">
        <f t="shared" si="54"/>
        <v>3348</v>
      </c>
      <c r="L186" s="27">
        <f t="shared" si="59"/>
        <v>595944</v>
      </c>
      <c r="M186" s="27">
        <f t="shared" si="55"/>
        <v>1270.5994800000001</v>
      </c>
      <c r="N186" s="27">
        <f t="shared" si="56"/>
        <v>1270.5994800000001</v>
      </c>
      <c r="O186" s="27">
        <f t="shared" si="60"/>
        <v>-2535.2170799998175</v>
      </c>
      <c r="P186" s="27">
        <f t="shared" si="61"/>
        <v>2535.2170799998175</v>
      </c>
    </row>
    <row r="187" spans="1:20">
      <c r="A187" s="31">
        <v>42430</v>
      </c>
      <c r="C187" s="6">
        <v>179</v>
      </c>
      <c r="D187" s="29">
        <f t="shared" si="52"/>
        <v>3348</v>
      </c>
      <c r="E187" s="29">
        <f t="shared" si="57"/>
        <v>599292</v>
      </c>
      <c r="F187" s="29">
        <f t="shared" si="53"/>
        <v>-3346</v>
      </c>
      <c r="G187" s="34">
        <f>+Inputs!$D$3</f>
        <v>0.37951000000000001</v>
      </c>
      <c r="I187" s="27">
        <f t="shared" si="58"/>
        <v>602638</v>
      </c>
      <c r="K187" s="27">
        <f t="shared" si="54"/>
        <v>3348</v>
      </c>
      <c r="L187" s="27">
        <f t="shared" si="59"/>
        <v>599292</v>
      </c>
      <c r="M187" s="27">
        <f t="shared" si="55"/>
        <v>1270.5994800000001</v>
      </c>
      <c r="N187" s="27">
        <f t="shared" si="56"/>
        <v>1270.5994800000001</v>
      </c>
      <c r="O187" s="27">
        <f t="shared" si="60"/>
        <v>-1264.6175999998175</v>
      </c>
      <c r="P187" s="27">
        <f t="shared" si="61"/>
        <v>1264.6175999998175</v>
      </c>
    </row>
    <row r="188" spans="1:20">
      <c r="A188" s="30">
        <v>42461</v>
      </c>
      <c r="C188" s="6">
        <v>180</v>
      </c>
      <c r="D188" s="29">
        <f>-F187</f>
        <v>3346</v>
      </c>
      <c r="E188" s="29">
        <f t="shared" si="57"/>
        <v>602638</v>
      </c>
      <c r="F188" s="29">
        <f t="shared" si="53"/>
        <v>0</v>
      </c>
      <c r="G188" s="34">
        <f>+Inputs!$D$3</f>
        <v>0.37951000000000001</v>
      </c>
      <c r="I188" s="27">
        <f t="shared" si="58"/>
        <v>602638</v>
      </c>
      <c r="K188" s="27">
        <f t="shared" si="54"/>
        <v>3346</v>
      </c>
      <c r="L188" s="27">
        <f t="shared" si="59"/>
        <v>602638</v>
      </c>
      <c r="M188" s="27">
        <f t="shared" si="55"/>
        <v>1269.8404600000001</v>
      </c>
      <c r="N188" s="27">
        <f t="shared" si="56"/>
        <v>1269.8404600000001</v>
      </c>
      <c r="O188" s="27">
        <f t="shared" si="60"/>
        <v>5.2228600001826635</v>
      </c>
      <c r="P188" s="27">
        <f t="shared" si="61"/>
        <v>-5.2228600001826635</v>
      </c>
    </row>
    <row r="189" spans="1:20">
      <c r="A189" s="30"/>
      <c r="G189" s="28"/>
    </row>
    <row r="190" spans="1:20">
      <c r="A190" s="8" t="s">
        <v>43</v>
      </c>
      <c r="B190" s="33">
        <f>SUM(B9:B189)</f>
        <v>-602638</v>
      </c>
      <c r="D190" s="33">
        <f>SUM(D9:D189)</f>
        <v>602638</v>
      </c>
      <c r="G190" s="28"/>
      <c r="H190" s="33">
        <f>SUM(H9:H189)</f>
        <v>602638</v>
      </c>
      <c r="I190" s="33"/>
      <c r="J190" s="33">
        <f>SUM(J9:J189)</f>
        <v>228701.12100000001</v>
      </c>
      <c r="K190" s="33">
        <f>SUM(K9:K189)</f>
        <v>602638</v>
      </c>
      <c r="L190" s="33"/>
      <c r="M190" s="33">
        <f>SUM(M9:M189)</f>
        <v>228706.34386000049</v>
      </c>
      <c r="N190" s="33">
        <f>SUM(N9:N189)</f>
        <v>5.2228600001826635</v>
      </c>
      <c r="O190" s="33">
        <f>SUM(O9:O189)</f>
        <v>-20468272.40293999</v>
      </c>
      <c r="P190" s="33">
        <f>SUM(P9:P189)</f>
        <v>20468272.40293999</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3.xml><?xml version="1.0" encoding="utf-8"?>
<worksheet xmlns="http://schemas.openxmlformats.org/spreadsheetml/2006/main" xmlns:r="http://schemas.openxmlformats.org/officeDocument/2006/relationships">
  <sheetPr transitionEvaluation="1" codeName="Sheet56">
    <pageSetUpPr autoPageBreaks="0" fitToPage="1"/>
  </sheetPr>
  <dimension ref="A1:AE193"/>
  <sheetViews>
    <sheetView defaultGridColor="0" topLeftCell="V1" colorId="22" zoomScale="60" zoomScaleNormal="100" workbookViewId="0">
      <pane ySplit="8" topLeftCell="A9" activePane="bottomLeft" state="frozen"/>
      <selection activeCell="U11" sqref="U11:AE11"/>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37043</v>
      </c>
      <c r="B9" s="32">
        <v>-32161</v>
      </c>
      <c r="C9" s="6">
        <v>1</v>
      </c>
      <c r="D9" s="29">
        <f t="shared" ref="D9:D40" si="0">ROUND(-(+$B$9/180)*1,0)</f>
        <v>179</v>
      </c>
      <c r="E9" s="29">
        <f>+D9</f>
        <v>179</v>
      </c>
      <c r="F9" s="29">
        <f t="shared" ref="F9:F40" si="1">$B$9+E9</f>
        <v>-31982</v>
      </c>
      <c r="G9" s="34">
        <f>+Inputs!$D$2</f>
        <v>0.3795</v>
      </c>
      <c r="H9" s="27">
        <f>-B9</f>
        <v>32161</v>
      </c>
      <c r="I9" s="27">
        <f>+H9</f>
        <v>32161</v>
      </c>
      <c r="J9" s="27">
        <f>H9*G9</f>
        <v>12205.0995</v>
      </c>
      <c r="K9" s="27">
        <f t="shared" ref="K9:K40" si="2">D9</f>
        <v>179</v>
      </c>
      <c r="L9" s="27">
        <f>+K9</f>
        <v>179</v>
      </c>
      <c r="M9" s="27">
        <f t="shared" ref="M9:M40" si="3">K9*G9</f>
        <v>67.930499999999995</v>
      </c>
      <c r="N9" s="27">
        <f t="shared" ref="N9:N40" si="4">M9-J9</f>
        <v>-12137.169</v>
      </c>
      <c r="O9" s="27">
        <f>+N9</f>
        <v>-12137.169</v>
      </c>
      <c r="P9" s="27">
        <f>-SUM(N9)</f>
        <v>12137.169</v>
      </c>
      <c r="Q9" s="38">
        <f>VLOOKUP(Q8,A36:P215,5)</f>
        <v>18437</v>
      </c>
      <c r="R9" s="38">
        <f>VLOOKUP(R8,A36:P215,5)</f>
        <v>20585</v>
      </c>
      <c r="S9" s="38">
        <f>+R9-Q9</f>
        <v>2148</v>
      </c>
      <c r="T9" s="35" t="s">
        <v>64</v>
      </c>
      <c r="U9" s="161">
        <f>-IF(TYPE(VLOOKUP(U8,$A$9:$P$188,6,FALSE))=16,0,VLOOKUP(U8,$A$9:$P$188,6,FALSE))</f>
        <v>15693</v>
      </c>
      <c r="V9" s="161">
        <f>-IF(TYPE(VLOOKUP(V8,$A$9:$P$188,6,FALSE))=16,0,VLOOKUP(V8,$A$9:$P$188,6,FALSE))</f>
        <v>15514</v>
      </c>
      <c r="W9" s="161">
        <f t="shared" ref="W9:AE9" si="5">-IF(TYPE(VLOOKUP(W8,$A$9:$P$188,6,FALSE))=16,0,VLOOKUP(W8,$A$9:$P$188,6,FALSE))</f>
        <v>15335</v>
      </c>
      <c r="X9" s="161">
        <f t="shared" si="5"/>
        <v>15156</v>
      </c>
      <c r="Y9" s="161">
        <f t="shared" si="5"/>
        <v>14977</v>
      </c>
      <c r="Z9" s="161">
        <f t="shared" si="5"/>
        <v>14798</v>
      </c>
      <c r="AA9" s="161">
        <f t="shared" si="5"/>
        <v>14619</v>
      </c>
      <c r="AB9" s="161">
        <f t="shared" si="5"/>
        <v>14440</v>
      </c>
      <c r="AC9" s="161">
        <f t="shared" si="5"/>
        <v>14261</v>
      </c>
      <c r="AD9" s="161">
        <f t="shared" si="5"/>
        <v>14082</v>
      </c>
      <c r="AE9" s="161">
        <f t="shared" si="5"/>
        <v>13903</v>
      </c>
    </row>
    <row r="10" spans="1:31">
      <c r="A10" s="30">
        <v>37073</v>
      </c>
      <c r="B10" s="9"/>
      <c r="C10" s="6">
        <v>2</v>
      </c>
      <c r="D10" s="29">
        <f t="shared" si="0"/>
        <v>179</v>
      </c>
      <c r="E10" s="29">
        <f t="shared" ref="E10:E41" si="6">+E9+D10</f>
        <v>358</v>
      </c>
      <c r="F10" s="29">
        <f t="shared" si="1"/>
        <v>-31803</v>
      </c>
      <c r="G10" s="34">
        <f>+Inputs!$D$2</f>
        <v>0.3795</v>
      </c>
      <c r="H10" s="2"/>
      <c r="I10" s="27">
        <f t="shared" ref="I10:I41" si="7">+I9+H10</f>
        <v>32161</v>
      </c>
      <c r="J10" s="27"/>
      <c r="K10" s="27">
        <f t="shared" si="2"/>
        <v>179</v>
      </c>
      <c r="L10" s="27">
        <f t="shared" ref="L10:L41" si="8">+L9+K10</f>
        <v>358</v>
      </c>
      <c r="M10" s="27">
        <f t="shared" si="3"/>
        <v>67.930499999999995</v>
      </c>
      <c r="N10" s="27">
        <f t="shared" si="4"/>
        <v>67.930499999999995</v>
      </c>
      <c r="O10" s="27">
        <f t="shared" ref="O10:O41" si="9">+O9+N10</f>
        <v>-12069.238499999999</v>
      </c>
      <c r="P10" s="27">
        <f t="shared" ref="P10:P41" si="10">P9-N10</f>
        <v>12069.238499999999</v>
      </c>
      <c r="Q10" s="38">
        <f>VLOOKUP(Q8,A36:P215,15)</f>
        <v>-5208.1147999999794</v>
      </c>
      <c r="R10" s="38">
        <f>VLOOKUP(R8,A36:P215,15)</f>
        <v>-4392.9273199999825</v>
      </c>
      <c r="S10" s="38">
        <f>+R10-Q10</f>
        <v>815.18747999999687</v>
      </c>
      <c r="T10" s="36" t="s">
        <v>69</v>
      </c>
    </row>
    <row r="11" spans="1:31">
      <c r="A11" s="31">
        <v>37104</v>
      </c>
      <c r="B11" s="5"/>
      <c r="C11" s="6">
        <v>3</v>
      </c>
      <c r="D11" s="29">
        <f t="shared" si="0"/>
        <v>179</v>
      </c>
      <c r="E11" s="29">
        <f t="shared" si="6"/>
        <v>537</v>
      </c>
      <c r="F11" s="29">
        <f t="shared" si="1"/>
        <v>-31624</v>
      </c>
      <c r="G11" s="34">
        <f>+Inputs!$D$2</f>
        <v>0.3795</v>
      </c>
      <c r="H11" s="2"/>
      <c r="I11" s="27">
        <f t="shared" si="7"/>
        <v>32161</v>
      </c>
      <c r="J11" s="27"/>
      <c r="K11" s="27">
        <f t="shared" si="2"/>
        <v>179</v>
      </c>
      <c r="L11" s="27">
        <f t="shared" si="8"/>
        <v>537</v>
      </c>
      <c r="M11" s="27">
        <f t="shared" si="3"/>
        <v>67.930499999999995</v>
      </c>
      <c r="N11" s="27">
        <f t="shared" si="4"/>
        <v>67.930499999999995</v>
      </c>
      <c r="O11" s="27">
        <f t="shared" si="9"/>
        <v>-12001.307999999999</v>
      </c>
      <c r="P11" s="27">
        <f t="shared" si="10"/>
        <v>12001.307999999999</v>
      </c>
      <c r="Q11" s="38">
        <f>+VLOOKUP(Q8,A36:P215,16)</f>
        <v>5208.1147999999794</v>
      </c>
      <c r="R11" s="38">
        <f>+VLOOKUP(R8,A36:P215,16)</f>
        <v>4392.9273199999825</v>
      </c>
      <c r="S11" s="38">
        <f>(+Q11+R11)/2</f>
        <v>4800.5210599999809</v>
      </c>
      <c r="T11" s="36" t="s">
        <v>113</v>
      </c>
      <c r="U11" s="161">
        <f>IF(TYPE(VLOOKUP(U8,$A$9:$P$188,16,FALSE))=16,0,VLOOKUP(U8,$A$9:$P$188,16,FALSE))</f>
        <v>5955.3699899999765</v>
      </c>
      <c r="V11" s="161">
        <f t="shared" ref="V11:AE11" si="11">IF(TYPE(VLOOKUP(V8,$A$9:$P$188,16,FALSE))=16,0,VLOOKUP(V8,$A$9:$P$188,16,FALSE))</f>
        <v>5887.4376999999768</v>
      </c>
      <c r="W11" s="161">
        <f t="shared" si="11"/>
        <v>5819.505409999977</v>
      </c>
      <c r="X11" s="161">
        <f t="shared" si="11"/>
        <v>5751.5731199999773</v>
      </c>
      <c r="Y11" s="161">
        <f t="shared" si="11"/>
        <v>5683.6408299999775</v>
      </c>
      <c r="Z11" s="161">
        <f t="shared" si="11"/>
        <v>5615.7085399999778</v>
      </c>
      <c r="AA11" s="161">
        <f t="shared" si="11"/>
        <v>5547.7762499999781</v>
      </c>
      <c r="AB11" s="161">
        <f t="shared" si="11"/>
        <v>5479.8439599999783</v>
      </c>
      <c r="AC11" s="161">
        <f t="shared" si="11"/>
        <v>5411.9116699999786</v>
      </c>
      <c r="AD11" s="161">
        <f t="shared" si="11"/>
        <v>5343.9793799999788</v>
      </c>
      <c r="AE11" s="161">
        <f t="shared" si="11"/>
        <v>5276.0470899999791</v>
      </c>
    </row>
    <row r="12" spans="1:31">
      <c r="A12" s="30">
        <v>37135</v>
      </c>
      <c r="B12" s="3"/>
      <c r="C12" s="6">
        <v>4</v>
      </c>
      <c r="D12" s="29">
        <f t="shared" si="0"/>
        <v>179</v>
      </c>
      <c r="E12" s="29">
        <f t="shared" si="6"/>
        <v>716</v>
      </c>
      <c r="F12" s="29">
        <f t="shared" si="1"/>
        <v>-31445</v>
      </c>
      <c r="G12" s="34">
        <f>+Inputs!$D$2</f>
        <v>0.3795</v>
      </c>
      <c r="H12" s="2"/>
      <c r="I12" s="27">
        <f t="shared" si="7"/>
        <v>32161</v>
      </c>
      <c r="J12" s="27"/>
      <c r="K12" s="27">
        <f t="shared" si="2"/>
        <v>179</v>
      </c>
      <c r="L12" s="27">
        <f t="shared" si="8"/>
        <v>716</v>
      </c>
      <c r="M12" s="27">
        <f t="shared" si="3"/>
        <v>67.930499999999995</v>
      </c>
      <c r="N12" s="27">
        <f t="shared" si="4"/>
        <v>67.930499999999995</v>
      </c>
      <c r="O12" s="27">
        <f t="shared" si="9"/>
        <v>-11933.377499999999</v>
      </c>
      <c r="P12" s="27">
        <f t="shared" si="10"/>
        <v>11933.377499999999</v>
      </c>
      <c r="Q12" s="39"/>
      <c r="R12" s="40"/>
      <c r="S12" s="40"/>
      <c r="T12" s="36"/>
    </row>
    <row r="13" spans="1:31">
      <c r="A13" s="31">
        <v>37165</v>
      </c>
      <c r="B13" s="3"/>
      <c r="C13" s="6">
        <v>5</v>
      </c>
      <c r="D13" s="29">
        <f t="shared" si="0"/>
        <v>179</v>
      </c>
      <c r="E13" s="29">
        <f t="shared" si="6"/>
        <v>895</v>
      </c>
      <c r="F13" s="29">
        <f t="shared" si="1"/>
        <v>-31266</v>
      </c>
      <c r="G13" s="34">
        <f>+Inputs!$D$2</f>
        <v>0.3795</v>
      </c>
      <c r="H13" s="2"/>
      <c r="I13" s="27">
        <f t="shared" si="7"/>
        <v>32161</v>
      </c>
      <c r="J13" s="27"/>
      <c r="K13" s="27">
        <f t="shared" si="2"/>
        <v>179</v>
      </c>
      <c r="L13" s="27">
        <f t="shared" si="8"/>
        <v>895</v>
      </c>
      <c r="M13" s="27">
        <f t="shared" si="3"/>
        <v>67.930499999999995</v>
      </c>
      <c r="N13" s="27">
        <f t="shared" si="4"/>
        <v>67.930499999999995</v>
      </c>
      <c r="O13" s="27">
        <f t="shared" si="9"/>
        <v>-11865.446999999998</v>
      </c>
      <c r="P13" s="27">
        <f t="shared" si="10"/>
        <v>11865.446999999998</v>
      </c>
      <c r="Q13" s="38">
        <f>VLOOKUP(Q8,A36:P215,9)</f>
        <v>32161</v>
      </c>
      <c r="R13" s="38">
        <f>VLOOKUP(R8,A36:P215,9)</f>
        <v>32161</v>
      </c>
      <c r="S13" s="38">
        <f>+R13-Q13</f>
        <v>0</v>
      </c>
      <c r="T13" s="36" t="s">
        <v>70</v>
      </c>
    </row>
    <row r="14" spans="1:31">
      <c r="A14" s="30">
        <v>37196</v>
      </c>
      <c r="B14" s="3"/>
      <c r="C14" s="6">
        <v>6</v>
      </c>
      <c r="D14" s="29">
        <f t="shared" si="0"/>
        <v>179</v>
      </c>
      <c r="E14" s="29">
        <f t="shared" si="6"/>
        <v>1074</v>
      </c>
      <c r="F14" s="29">
        <f t="shared" si="1"/>
        <v>-31087</v>
      </c>
      <c r="G14" s="34">
        <f>+Inputs!$D$2</f>
        <v>0.3795</v>
      </c>
      <c r="H14" s="2"/>
      <c r="I14" s="27">
        <f t="shared" si="7"/>
        <v>32161</v>
      </c>
      <c r="J14" s="27"/>
      <c r="K14" s="27">
        <f t="shared" si="2"/>
        <v>179</v>
      </c>
      <c r="L14" s="27">
        <f t="shared" si="8"/>
        <v>1074</v>
      </c>
      <c r="M14" s="27">
        <f t="shared" si="3"/>
        <v>67.930499999999995</v>
      </c>
      <c r="N14" s="27">
        <f t="shared" si="4"/>
        <v>67.930499999999995</v>
      </c>
      <c r="O14" s="27">
        <f t="shared" si="9"/>
        <v>-11797.516499999998</v>
      </c>
      <c r="P14" s="27">
        <f t="shared" si="10"/>
        <v>11797.516499999998</v>
      </c>
      <c r="Q14" s="38">
        <f>VLOOKUP(Q8,A36:P215,12)</f>
        <v>18437</v>
      </c>
      <c r="R14" s="38">
        <f>VLOOKUP(R8,A36:P215,12)</f>
        <v>20585</v>
      </c>
      <c r="S14" s="38">
        <f>+R14-Q14</f>
        <v>2148</v>
      </c>
      <c r="T14" s="37" t="s">
        <v>93</v>
      </c>
    </row>
    <row r="15" spans="1:31">
      <c r="A15" s="31">
        <v>37226</v>
      </c>
      <c r="B15" s="3"/>
      <c r="C15" s="6">
        <v>7</v>
      </c>
      <c r="D15" s="29">
        <f t="shared" si="0"/>
        <v>179</v>
      </c>
      <c r="E15" s="29">
        <f t="shared" si="6"/>
        <v>1253</v>
      </c>
      <c r="F15" s="29">
        <f t="shared" si="1"/>
        <v>-30908</v>
      </c>
      <c r="G15" s="34">
        <f>+Inputs!$D$2</f>
        <v>0.3795</v>
      </c>
      <c r="H15" s="2"/>
      <c r="I15" s="27">
        <f t="shared" si="7"/>
        <v>32161</v>
      </c>
      <c r="J15" s="27"/>
      <c r="K15" s="27">
        <f t="shared" si="2"/>
        <v>179</v>
      </c>
      <c r="L15" s="27">
        <f t="shared" si="8"/>
        <v>1253</v>
      </c>
      <c r="M15" s="27">
        <f t="shared" si="3"/>
        <v>67.930499999999995</v>
      </c>
      <c r="N15" s="27">
        <f t="shared" si="4"/>
        <v>67.930499999999995</v>
      </c>
      <c r="O15" s="27">
        <f t="shared" si="9"/>
        <v>-11729.585999999998</v>
      </c>
      <c r="P15" s="27">
        <f t="shared" si="10"/>
        <v>11729.585999999998</v>
      </c>
    </row>
    <row r="16" spans="1:31">
      <c r="A16" s="30">
        <v>37257</v>
      </c>
      <c r="B16" s="3"/>
      <c r="C16" s="6">
        <v>8</v>
      </c>
      <c r="D16" s="29">
        <f t="shared" si="0"/>
        <v>179</v>
      </c>
      <c r="E16" s="29">
        <f t="shared" si="6"/>
        <v>1432</v>
      </c>
      <c r="F16" s="29">
        <f t="shared" si="1"/>
        <v>-30729</v>
      </c>
      <c r="G16" s="34">
        <f>+Inputs!$D$2</f>
        <v>0.3795</v>
      </c>
      <c r="H16" s="2"/>
      <c r="I16" s="27">
        <f t="shared" si="7"/>
        <v>32161</v>
      </c>
      <c r="J16" s="27"/>
      <c r="K16" s="27">
        <f t="shared" si="2"/>
        <v>179</v>
      </c>
      <c r="L16" s="27">
        <f t="shared" si="8"/>
        <v>1432</v>
      </c>
      <c r="M16" s="27">
        <f t="shared" si="3"/>
        <v>67.930499999999995</v>
      </c>
      <c r="N16" s="27">
        <f t="shared" si="4"/>
        <v>67.930499999999995</v>
      </c>
      <c r="O16" s="27">
        <f t="shared" si="9"/>
        <v>-11661.655499999997</v>
      </c>
      <c r="P16" s="27">
        <f t="shared" si="10"/>
        <v>11661.655499999997</v>
      </c>
      <c r="Q16" s="4"/>
      <c r="R16" s="4"/>
      <c r="S16" s="4"/>
    </row>
    <row r="17" spans="1:19">
      <c r="A17" s="31">
        <v>37288</v>
      </c>
      <c r="B17" s="3"/>
      <c r="C17" s="6">
        <v>9</v>
      </c>
      <c r="D17" s="29">
        <f t="shared" si="0"/>
        <v>179</v>
      </c>
      <c r="E17" s="29">
        <f t="shared" si="6"/>
        <v>1611</v>
      </c>
      <c r="F17" s="29">
        <f t="shared" si="1"/>
        <v>-30550</v>
      </c>
      <c r="G17" s="34">
        <f>+Inputs!$D$2</f>
        <v>0.3795</v>
      </c>
      <c r="H17" s="2"/>
      <c r="I17" s="27">
        <f t="shared" si="7"/>
        <v>32161</v>
      </c>
      <c r="J17" s="27"/>
      <c r="K17" s="27">
        <f t="shared" si="2"/>
        <v>179</v>
      </c>
      <c r="L17" s="27">
        <f t="shared" si="8"/>
        <v>1611</v>
      </c>
      <c r="M17" s="27">
        <f t="shared" si="3"/>
        <v>67.930499999999995</v>
      </c>
      <c r="N17" s="27">
        <f t="shared" si="4"/>
        <v>67.930499999999995</v>
      </c>
      <c r="O17" s="27">
        <f t="shared" si="9"/>
        <v>-11593.724999999997</v>
      </c>
      <c r="P17" s="27">
        <f t="shared" si="10"/>
        <v>11593.724999999997</v>
      </c>
      <c r="Q17" s="4"/>
      <c r="R17" s="4"/>
      <c r="S17" s="4"/>
    </row>
    <row r="18" spans="1:19">
      <c r="A18" s="30">
        <v>37316</v>
      </c>
      <c r="B18" s="3"/>
      <c r="C18" s="6">
        <v>10</v>
      </c>
      <c r="D18" s="29">
        <f t="shared" si="0"/>
        <v>179</v>
      </c>
      <c r="E18" s="29">
        <f t="shared" si="6"/>
        <v>1790</v>
      </c>
      <c r="F18" s="29">
        <f t="shared" si="1"/>
        <v>-30371</v>
      </c>
      <c r="G18" s="34">
        <f>+Inputs!$D$2</f>
        <v>0.3795</v>
      </c>
      <c r="H18" s="2"/>
      <c r="I18" s="27">
        <f t="shared" si="7"/>
        <v>32161</v>
      </c>
      <c r="J18" s="27"/>
      <c r="K18" s="27">
        <f t="shared" si="2"/>
        <v>179</v>
      </c>
      <c r="L18" s="27">
        <f t="shared" si="8"/>
        <v>1790</v>
      </c>
      <c r="M18" s="27">
        <f t="shared" si="3"/>
        <v>67.930499999999995</v>
      </c>
      <c r="N18" s="27">
        <f t="shared" si="4"/>
        <v>67.930499999999995</v>
      </c>
      <c r="O18" s="27">
        <f t="shared" si="9"/>
        <v>-11525.794499999996</v>
      </c>
      <c r="P18" s="27">
        <f t="shared" si="10"/>
        <v>11525.794499999996</v>
      </c>
      <c r="Q18" s="4"/>
      <c r="R18" s="4"/>
      <c r="S18" s="4"/>
    </row>
    <row r="19" spans="1:19">
      <c r="A19" s="31">
        <v>37347</v>
      </c>
      <c r="B19" s="3"/>
      <c r="C19" s="6">
        <v>11</v>
      </c>
      <c r="D19" s="29">
        <f t="shared" si="0"/>
        <v>179</v>
      </c>
      <c r="E19" s="29">
        <f t="shared" si="6"/>
        <v>1969</v>
      </c>
      <c r="F19" s="29">
        <f t="shared" si="1"/>
        <v>-30192</v>
      </c>
      <c r="G19" s="34">
        <f>+Inputs!$D$2</f>
        <v>0.3795</v>
      </c>
      <c r="H19" s="2"/>
      <c r="I19" s="27">
        <f t="shared" si="7"/>
        <v>32161</v>
      </c>
      <c r="J19" s="27"/>
      <c r="K19" s="27">
        <f t="shared" si="2"/>
        <v>179</v>
      </c>
      <c r="L19" s="27">
        <f t="shared" si="8"/>
        <v>1969</v>
      </c>
      <c r="M19" s="27">
        <f t="shared" si="3"/>
        <v>67.930499999999995</v>
      </c>
      <c r="N19" s="27">
        <f t="shared" si="4"/>
        <v>67.930499999999995</v>
      </c>
      <c r="O19" s="27">
        <f t="shared" si="9"/>
        <v>-11457.863999999996</v>
      </c>
      <c r="P19" s="27">
        <f t="shared" si="10"/>
        <v>11457.863999999996</v>
      </c>
      <c r="Q19" s="4"/>
      <c r="R19" s="4"/>
      <c r="S19" s="4"/>
    </row>
    <row r="20" spans="1:19">
      <c r="A20" s="30">
        <v>37377</v>
      </c>
      <c r="B20" s="3"/>
      <c r="C20" s="6">
        <v>12</v>
      </c>
      <c r="D20" s="29">
        <f t="shared" si="0"/>
        <v>179</v>
      </c>
      <c r="E20" s="29">
        <f t="shared" si="6"/>
        <v>2148</v>
      </c>
      <c r="F20" s="29">
        <f t="shared" si="1"/>
        <v>-30013</v>
      </c>
      <c r="G20" s="34">
        <f>+Inputs!$D$2</f>
        <v>0.3795</v>
      </c>
      <c r="H20" s="2"/>
      <c r="I20" s="27">
        <f t="shared" si="7"/>
        <v>32161</v>
      </c>
      <c r="J20" s="27"/>
      <c r="K20" s="27">
        <f t="shared" si="2"/>
        <v>179</v>
      </c>
      <c r="L20" s="27">
        <f t="shared" si="8"/>
        <v>2148</v>
      </c>
      <c r="M20" s="27">
        <f t="shared" si="3"/>
        <v>67.930499999999995</v>
      </c>
      <c r="N20" s="27">
        <f t="shared" si="4"/>
        <v>67.930499999999995</v>
      </c>
      <c r="O20" s="27">
        <f t="shared" si="9"/>
        <v>-11389.933499999996</v>
      </c>
      <c r="P20" s="27">
        <f t="shared" si="10"/>
        <v>11389.933499999996</v>
      </c>
      <c r="Q20" s="4"/>
      <c r="R20" s="4"/>
      <c r="S20" s="4"/>
    </row>
    <row r="21" spans="1:19">
      <c r="A21" s="31">
        <v>37408</v>
      </c>
      <c r="B21" s="3"/>
      <c r="C21" s="6">
        <v>13</v>
      </c>
      <c r="D21" s="29">
        <f t="shared" si="0"/>
        <v>179</v>
      </c>
      <c r="E21" s="29">
        <f t="shared" si="6"/>
        <v>2327</v>
      </c>
      <c r="F21" s="29">
        <f t="shared" si="1"/>
        <v>-29834</v>
      </c>
      <c r="G21" s="34">
        <f>+Inputs!$D$2</f>
        <v>0.3795</v>
      </c>
      <c r="H21" s="2"/>
      <c r="I21" s="27">
        <f t="shared" si="7"/>
        <v>32161</v>
      </c>
      <c r="J21" s="27"/>
      <c r="K21" s="27">
        <f t="shared" si="2"/>
        <v>179</v>
      </c>
      <c r="L21" s="27">
        <f t="shared" si="8"/>
        <v>2327</v>
      </c>
      <c r="M21" s="27">
        <f t="shared" si="3"/>
        <v>67.930499999999995</v>
      </c>
      <c r="N21" s="27">
        <f t="shared" si="4"/>
        <v>67.930499999999995</v>
      </c>
      <c r="O21" s="27">
        <f t="shared" si="9"/>
        <v>-11322.002999999995</v>
      </c>
      <c r="P21" s="27">
        <f t="shared" si="10"/>
        <v>11322.002999999995</v>
      </c>
      <c r="Q21" s="4"/>
      <c r="R21" s="4"/>
      <c r="S21" s="4"/>
    </row>
    <row r="22" spans="1:19">
      <c r="A22" s="30">
        <v>37438</v>
      </c>
      <c r="B22" s="3"/>
      <c r="C22" s="6">
        <v>14</v>
      </c>
      <c r="D22" s="29">
        <f t="shared" si="0"/>
        <v>179</v>
      </c>
      <c r="E22" s="29">
        <f t="shared" si="6"/>
        <v>2506</v>
      </c>
      <c r="F22" s="29">
        <f t="shared" si="1"/>
        <v>-29655</v>
      </c>
      <c r="G22" s="34">
        <f>+Inputs!$D$2</f>
        <v>0.3795</v>
      </c>
      <c r="H22" s="2"/>
      <c r="I22" s="27">
        <f t="shared" si="7"/>
        <v>32161</v>
      </c>
      <c r="J22" s="27"/>
      <c r="K22" s="27">
        <f t="shared" si="2"/>
        <v>179</v>
      </c>
      <c r="L22" s="27">
        <f t="shared" si="8"/>
        <v>2506</v>
      </c>
      <c r="M22" s="27">
        <f t="shared" si="3"/>
        <v>67.930499999999995</v>
      </c>
      <c r="N22" s="27">
        <f t="shared" si="4"/>
        <v>67.930499999999995</v>
      </c>
      <c r="O22" s="27">
        <f t="shared" si="9"/>
        <v>-11254.072499999995</v>
      </c>
      <c r="P22" s="27">
        <f t="shared" si="10"/>
        <v>11254.072499999995</v>
      </c>
      <c r="Q22" s="4"/>
      <c r="R22" s="4"/>
      <c r="S22" s="4"/>
    </row>
    <row r="23" spans="1:19">
      <c r="A23" s="31">
        <v>37469</v>
      </c>
      <c r="B23" s="3"/>
      <c r="C23" s="6">
        <v>15</v>
      </c>
      <c r="D23" s="29">
        <f t="shared" si="0"/>
        <v>179</v>
      </c>
      <c r="E23" s="29">
        <f t="shared" si="6"/>
        <v>2685</v>
      </c>
      <c r="F23" s="29">
        <f t="shared" si="1"/>
        <v>-29476</v>
      </c>
      <c r="G23" s="34">
        <f>+Inputs!$D$2</f>
        <v>0.3795</v>
      </c>
      <c r="H23" s="2"/>
      <c r="I23" s="27">
        <f t="shared" si="7"/>
        <v>32161</v>
      </c>
      <c r="J23" s="27"/>
      <c r="K23" s="27">
        <f t="shared" si="2"/>
        <v>179</v>
      </c>
      <c r="L23" s="27">
        <f t="shared" si="8"/>
        <v>2685</v>
      </c>
      <c r="M23" s="27">
        <f t="shared" si="3"/>
        <v>67.930499999999995</v>
      </c>
      <c r="N23" s="27">
        <f t="shared" si="4"/>
        <v>67.930499999999995</v>
      </c>
      <c r="O23" s="27">
        <f t="shared" si="9"/>
        <v>-11186.141999999994</v>
      </c>
      <c r="P23" s="27">
        <f t="shared" si="10"/>
        <v>11186.141999999994</v>
      </c>
      <c r="Q23" s="4"/>
      <c r="R23" s="4"/>
      <c r="S23" s="4"/>
    </row>
    <row r="24" spans="1:19">
      <c r="A24" s="30">
        <v>37500</v>
      </c>
      <c r="B24" s="3"/>
      <c r="C24" s="6">
        <v>16</v>
      </c>
      <c r="D24" s="29">
        <f t="shared" si="0"/>
        <v>179</v>
      </c>
      <c r="E24" s="29">
        <f t="shared" si="6"/>
        <v>2864</v>
      </c>
      <c r="F24" s="29">
        <f t="shared" si="1"/>
        <v>-29297</v>
      </c>
      <c r="G24" s="34">
        <f>+Inputs!$D$2</f>
        <v>0.3795</v>
      </c>
      <c r="H24" s="2"/>
      <c r="I24" s="27">
        <f t="shared" si="7"/>
        <v>32161</v>
      </c>
      <c r="J24" s="27"/>
      <c r="K24" s="27">
        <f t="shared" si="2"/>
        <v>179</v>
      </c>
      <c r="L24" s="27">
        <f t="shared" si="8"/>
        <v>2864</v>
      </c>
      <c r="M24" s="27">
        <f t="shared" si="3"/>
        <v>67.930499999999995</v>
      </c>
      <c r="N24" s="27">
        <f t="shared" si="4"/>
        <v>67.930499999999995</v>
      </c>
      <c r="O24" s="27">
        <f t="shared" si="9"/>
        <v>-11118.211499999994</v>
      </c>
      <c r="P24" s="27">
        <f t="shared" si="10"/>
        <v>11118.211499999994</v>
      </c>
      <c r="Q24" s="4"/>
      <c r="R24" s="4"/>
      <c r="S24" s="4"/>
    </row>
    <row r="25" spans="1:19">
      <c r="A25" s="31">
        <v>37530</v>
      </c>
      <c r="B25" s="3"/>
      <c r="C25" s="6">
        <v>17</v>
      </c>
      <c r="D25" s="29">
        <f t="shared" si="0"/>
        <v>179</v>
      </c>
      <c r="E25" s="29">
        <f t="shared" si="6"/>
        <v>3043</v>
      </c>
      <c r="F25" s="29">
        <f t="shared" si="1"/>
        <v>-29118</v>
      </c>
      <c r="G25" s="34">
        <f>+Inputs!$D$2</f>
        <v>0.3795</v>
      </c>
      <c r="H25" s="2"/>
      <c r="I25" s="27">
        <f t="shared" si="7"/>
        <v>32161</v>
      </c>
      <c r="J25" s="27"/>
      <c r="K25" s="27">
        <f t="shared" si="2"/>
        <v>179</v>
      </c>
      <c r="L25" s="27">
        <f t="shared" si="8"/>
        <v>3043</v>
      </c>
      <c r="M25" s="27">
        <f t="shared" si="3"/>
        <v>67.930499999999995</v>
      </c>
      <c r="N25" s="27">
        <f t="shared" si="4"/>
        <v>67.930499999999995</v>
      </c>
      <c r="O25" s="27">
        <f t="shared" si="9"/>
        <v>-11050.280999999994</v>
      </c>
      <c r="P25" s="27">
        <f t="shared" si="10"/>
        <v>11050.280999999994</v>
      </c>
      <c r="Q25" s="4"/>
      <c r="R25" s="4"/>
      <c r="S25" s="4"/>
    </row>
    <row r="26" spans="1:19">
      <c r="A26" s="30">
        <v>37561</v>
      </c>
      <c r="B26" s="3"/>
      <c r="C26" s="6">
        <v>18</v>
      </c>
      <c r="D26" s="29">
        <f t="shared" si="0"/>
        <v>179</v>
      </c>
      <c r="E26" s="29">
        <f t="shared" si="6"/>
        <v>3222</v>
      </c>
      <c r="F26" s="29">
        <f t="shared" si="1"/>
        <v>-28939</v>
      </c>
      <c r="G26" s="34">
        <f>+Inputs!$D$2</f>
        <v>0.3795</v>
      </c>
      <c r="H26" s="2"/>
      <c r="I26" s="27">
        <f t="shared" si="7"/>
        <v>32161</v>
      </c>
      <c r="J26" s="27"/>
      <c r="K26" s="27">
        <f t="shared" si="2"/>
        <v>179</v>
      </c>
      <c r="L26" s="27">
        <f t="shared" si="8"/>
        <v>3222</v>
      </c>
      <c r="M26" s="27">
        <f t="shared" si="3"/>
        <v>67.930499999999995</v>
      </c>
      <c r="N26" s="27">
        <f t="shared" si="4"/>
        <v>67.930499999999995</v>
      </c>
      <c r="O26" s="27">
        <f t="shared" si="9"/>
        <v>-10982.350499999993</v>
      </c>
      <c r="P26" s="27">
        <f t="shared" si="10"/>
        <v>10982.350499999993</v>
      </c>
      <c r="Q26" s="4"/>
      <c r="R26" s="4"/>
      <c r="S26" s="4"/>
    </row>
    <row r="27" spans="1:19">
      <c r="A27" s="31">
        <v>37591</v>
      </c>
      <c r="B27" s="3"/>
      <c r="C27" s="6">
        <v>19</v>
      </c>
      <c r="D27" s="29">
        <f t="shared" si="0"/>
        <v>179</v>
      </c>
      <c r="E27" s="29">
        <f t="shared" si="6"/>
        <v>3401</v>
      </c>
      <c r="F27" s="29">
        <f t="shared" si="1"/>
        <v>-28760</v>
      </c>
      <c r="G27" s="34">
        <f>+Inputs!$D$2</f>
        <v>0.3795</v>
      </c>
      <c r="H27" s="2"/>
      <c r="I27" s="27">
        <f t="shared" si="7"/>
        <v>32161</v>
      </c>
      <c r="J27" s="27"/>
      <c r="K27" s="27">
        <f t="shared" si="2"/>
        <v>179</v>
      </c>
      <c r="L27" s="27">
        <f t="shared" si="8"/>
        <v>3401</v>
      </c>
      <c r="M27" s="27">
        <f t="shared" si="3"/>
        <v>67.930499999999995</v>
      </c>
      <c r="N27" s="27">
        <f t="shared" si="4"/>
        <v>67.930499999999995</v>
      </c>
      <c r="O27" s="27">
        <f t="shared" si="9"/>
        <v>-10914.419999999993</v>
      </c>
      <c r="P27" s="27">
        <f t="shared" si="10"/>
        <v>10914.419999999993</v>
      </c>
      <c r="Q27" s="4"/>
      <c r="R27" s="4"/>
      <c r="S27" s="4"/>
    </row>
    <row r="28" spans="1:19">
      <c r="A28" s="30">
        <v>37622</v>
      </c>
      <c r="B28" s="3"/>
      <c r="C28" s="6">
        <v>20</v>
      </c>
      <c r="D28" s="29">
        <f t="shared" si="0"/>
        <v>179</v>
      </c>
      <c r="E28" s="29">
        <f t="shared" si="6"/>
        <v>3580</v>
      </c>
      <c r="F28" s="29">
        <f t="shared" si="1"/>
        <v>-28581</v>
      </c>
      <c r="G28" s="34">
        <f>+Inputs!$D$2</f>
        <v>0.3795</v>
      </c>
      <c r="H28" s="2"/>
      <c r="I28" s="27">
        <f t="shared" si="7"/>
        <v>32161</v>
      </c>
      <c r="J28" s="27"/>
      <c r="K28" s="27">
        <f t="shared" si="2"/>
        <v>179</v>
      </c>
      <c r="L28" s="27">
        <f t="shared" si="8"/>
        <v>3580</v>
      </c>
      <c r="M28" s="27">
        <f t="shared" si="3"/>
        <v>67.930499999999995</v>
      </c>
      <c r="N28" s="27">
        <f t="shared" si="4"/>
        <v>67.930499999999995</v>
      </c>
      <c r="O28" s="27">
        <f t="shared" si="9"/>
        <v>-10846.489499999992</v>
      </c>
      <c r="P28" s="27">
        <f t="shared" si="10"/>
        <v>10846.489499999992</v>
      </c>
      <c r="Q28" s="4"/>
      <c r="R28" s="4"/>
      <c r="S28" s="4"/>
    </row>
    <row r="29" spans="1:19">
      <c r="A29" s="31">
        <v>37653</v>
      </c>
      <c r="B29" s="3"/>
      <c r="C29" s="6">
        <v>21</v>
      </c>
      <c r="D29" s="29">
        <f t="shared" si="0"/>
        <v>179</v>
      </c>
      <c r="E29" s="29">
        <f t="shared" si="6"/>
        <v>3759</v>
      </c>
      <c r="F29" s="29">
        <f t="shared" si="1"/>
        <v>-28402</v>
      </c>
      <c r="G29" s="34">
        <f>+Inputs!$D$2</f>
        <v>0.3795</v>
      </c>
      <c r="H29" s="2"/>
      <c r="I29" s="27">
        <f t="shared" si="7"/>
        <v>32161</v>
      </c>
      <c r="J29" s="27"/>
      <c r="K29" s="27">
        <f t="shared" si="2"/>
        <v>179</v>
      </c>
      <c r="L29" s="27">
        <f t="shared" si="8"/>
        <v>3759</v>
      </c>
      <c r="M29" s="27">
        <f t="shared" si="3"/>
        <v>67.930499999999995</v>
      </c>
      <c r="N29" s="27">
        <f t="shared" si="4"/>
        <v>67.930499999999995</v>
      </c>
      <c r="O29" s="27">
        <f t="shared" si="9"/>
        <v>-10778.558999999992</v>
      </c>
      <c r="P29" s="27">
        <f t="shared" si="10"/>
        <v>10778.558999999992</v>
      </c>
      <c r="Q29" s="4"/>
      <c r="R29" s="4"/>
      <c r="S29" s="4"/>
    </row>
    <row r="30" spans="1:19">
      <c r="A30" s="30">
        <v>37681</v>
      </c>
      <c r="B30" s="3"/>
      <c r="C30" s="6">
        <v>22</v>
      </c>
      <c r="D30" s="29">
        <f t="shared" si="0"/>
        <v>179</v>
      </c>
      <c r="E30" s="29">
        <f t="shared" si="6"/>
        <v>3938</v>
      </c>
      <c r="F30" s="29">
        <f t="shared" si="1"/>
        <v>-28223</v>
      </c>
      <c r="G30" s="34">
        <f>+Inputs!$D$2</f>
        <v>0.3795</v>
      </c>
      <c r="H30" s="2"/>
      <c r="I30" s="27">
        <f t="shared" si="7"/>
        <v>32161</v>
      </c>
      <c r="J30" s="27"/>
      <c r="K30" s="27">
        <f t="shared" si="2"/>
        <v>179</v>
      </c>
      <c r="L30" s="27">
        <f t="shared" si="8"/>
        <v>3938</v>
      </c>
      <c r="M30" s="27">
        <f t="shared" si="3"/>
        <v>67.930499999999995</v>
      </c>
      <c r="N30" s="27">
        <f t="shared" si="4"/>
        <v>67.930499999999995</v>
      </c>
      <c r="O30" s="27">
        <f t="shared" si="9"/>
        <v>-10710.628499999992</v>
      </c>
      <c r="P30" s="27">
        <f t="shared" si="10"/>
        <v>10710.628499999992</v>
      </c>
      <c r="Q30" s="125"/>
    </row>
    <row r="31" spans="1:19">
      <c r="A31" s="31">
        <v>37712</v>
      </c>
      <c r="B31" s="3"/>
      <c r="C31" s="6">
        <v>23</v>
      </c>
      <c r="D31" s="29">
        <f t="shared" si="0"/>
        <v>179</v>
      </c>
      <c r="E31" s="29">
        <f t="shared" si="6"/>
        <v>4117</v>
      </c>
      <c r="F31" s="29">
        <f t="shared" si="1"/>
        <v>-28044</v>
      </c>
      <c r="G31" s="34">
        <f>+Inputs!$D$2</f>
        <v>0.3795</v>
      </c>
      <c r="H31" s="2"/>
      <c r="I31" s="27">
        <f t="shared" si="7"/>
        <v>32161</v>
      </c>
      <c r="J31" s="27"/>
      <c r="K31" s="27">
        <f t="shared" si="2"/>
        <v>179</v>
      </c>
      <c r="L31" s="27">
        <f t="shared" si="8"/>
        <v>4117</v>
      </c>
      <c r="M31" s="27">
        <f t="shared" si="3"/>
        <v>67.930499999999995</v>
      </c>
      <c r="N31" s="27">
        <f t="shared" si="4"/>
        <v>67.930499999999995</v>
      </c>
      <c r="O31" s="27">
        <f t="shared" si="9"/>
        <v>-10642.697999999991</v>
      </c>
      <c r="P31" s="27">
        <f t="shared" si="10"/>
        <v>10642.697999999991</v>
      </c>
      <c r="Q31" s="125"/>
    </row>
    <row r="32" spans="1:19">
      <c r="A32" s="30">
        <v>37742</v>
      </c>
      <c r="B32" s="3"/>
      <c r="C32" s="6">
        <v>24</v>
      </c>
      <c r="D32" s="29">
        <f t="shared" si="0"/>
        <v>179</v>
      </c>
      <c r="E32" s="29">
        <f t="shared" si="6"/>
        <v>4296</v>
      </c>
      <c r="F32" s="29">
        <f t="shared" si="1"/>
        <v>-27865</v>
      </c>
      <c r="G32" s="34">
        <f>+Inputs!$D$3</f>
        <v>0.37951000000000001</v>
      </c>
      <c r="H32" s="2"/>
      <c r="I32" s="27">
        <f t="shared" si="7"/>
        <v>32161</v>
      </c>
      <c r="J32" s="27"/>
      <c r="K32" s="27">
        <f t="shared" si="2"/>
        <v>179</v>
      </c>
      <c r="L32" s="27">
        <f t="shared" si="8"/>
        <v>4296</v>
      </c>
      <c r="M32" s="27">
        <f t="shared" si="3"/>
        <v>67.932290000000009</v>
      </c>
      <c r="N32" s="27">
        <f t="shared" si="4"/>
        <v>67.932290000000009</v>
      </c>
      <c r="O32" s="27">
        <f t="shared" si="9"/>
        <v>-10574.765709999991</v>
      </c>
      <c r="P32" s="27">
        <f t="shared" si="10"/>
        <v>10574.765709999991</v>
      </c>
      <c r="Q32" s="125"/>
    </row>
    <row r="33" spans="1:21">
      <c r="A33" s="31">
        <v>37773</v>
      </c>
      <c r="B33" s="3"/>
      <c r="C33" s="6">
        <v>25</v>
      </c>
      <c r="D33" s="29">
        <f t="shared" si="0"/>
        <v>179</v>
      </c>
      <c r="E33" s="29">
        <f t="shared" si="6"/>
        <v>4475</v>
      </c>
      <c r="F33" s="29">
        <f t="shared" si="1"/>
        <v>-27686</v>
      </c>
      <c r="G33" s="34">
        <f>+Inputs!$D$3</f>
        <v>0.37951000000000001</v>
      </c>
      <c r="H33" s="2"/>
      <c r="I33" s="27">
        <f t="shared" si="7"/>
        <v>32161</v>
      </c>
      <c r="J33" s="27"/>
      <c r="K33" s="27">
        <f t="shared" si="2"/>
        <v>179</v>
      </c>
      <c r="L33" s="27">
        <f t="shared" si="8"/>
        <v>4475</v>
      </c>
      <c r="M33" s="27">
        <f t="shared" si="3"/>
        <v>67.932290000000009</v>
      </c>
      <c r="N33" s="27">
        <f t="shared" si="4"/>
        <v>67.932290000000009</v>
      </c>
      <c r="O33" s="27">
        <f t="shared" si="9"/>
        <v>-10506.83341999999</v>
      </c>
      <c r="P33" s="27">
        <f t="shared" si="10"/>
        <v>10506.83341999999</v>
      </c>
      <c r="Q33" s="125"/>
    </row>
    <row r="34" spans="1:21">
      <c r="A34" s="30">
        <v>37803</v>
      </c>
      <c r="B34" s="3"/>
      <c r="C34" s="6">
        <v>26</v>
      </c>
      <c r="D34" s="29">
        <f t="shared" si="0"/>
        <v>179</v>
      </c>
      <c r="E34" s="29">
        <f t="shared" si="6"/>
        <v>4654</v>
      </c>
      <c r="F34" s="29">
        <f t="shared" si="1"/>
        <v>-27507</v>
      </c>
      <c r="G34" s="34">
        <f>+Inputs!$D$3</f>
        <v>0.37951000000000001</v>
      </c>
      <c r="H34" s="2"/>
      <c r="I34" s="27">
        <f t="shared" si="7"/>
        <v>32161</v>
      </c>
      <c r="J34" s="27"/>
      <c r="K34" s="27">
        <f t="shared" si="2"/>
        <v>179</v>
      </c>
      <c r="L34" s="27">
        <f t="shared" si="8"/>
        <v>4654</v>
      </c>
      <c r="M34" s="27">
        <f t="shared" si="3"/>
        <v>67.932290000000009</v>
      </c>
      <c r="N34" s="27">
        <f t="shared" si="4"/>
        <v>67.932290000000009</v>
      </c>
      <c r="O34" s="27">
        <f t="shared" si="9"/>
        <v>-10438.901129999989</v>
      </c>
      <c r="P34" s="27">
        <f t="shared" si="10"/>
        <v>10438.901129999989</v>
      </c>
      <c r="Q34" s="125"/>
    </row>
    <row r="35" spans="1:21">
      <c r="A35" s="31">
        <v>37834</v>
      </c>
      <c r="B35" s="3"/>
      <c r="C35" s="6">
        <v>27</v>
      </c>
      <c r="D35" s="29">
        <f t="shared" si="0"/>
        <v>179</v>
      </c>
      <c r="E35" s="29">
        <f t="shared" si="6"/>
        <v>4833</v>
      </c>
      <c r="F35" s="29">
        <f t="shared" si="1"/>
        <v>-27328</v>
      </c>
      <c r="G35" s="34">
        <f>+Inputs!$D$3</f>
        <v>0.37951000000000001</v>
      </c>
      <c r="H35" s="2"/>
      <c r="I35" s="27">
        <f t="shared" si="7"/>
        <v>32161</v>
      </c>
      <c r="J35" s="27"/>
      <c r="K35" s="27">
        <f t="shared" si="2"/>
        <v>179</v>
      </c>
      <c r="L35" s="27">
        <f t="shared" si="8"/>
        <v>4833</v>
      </c>
      <c r="M35" s="27">
        <f t="shared" si="3"/>
        <v>67.932290000000009</v>
      </c>
      <c r="N35" s="27">
        <f t="shared" si="4"/>
        <v>67.932290000000009</v>
      </c>
      <c r="O35" s="27">
        <f t="shared" si="9"/>
        <v>-10370.968839999989</v>
      </c>
      <c r="P35" s="27">
        <f t="shared" si="10"/>
        <v>10370.968839999989</v>
      </c>
    </row>
    <row r="36" spans="1:21">
      <c r="A36" s="30">
        <v>37865</v>
      </c>
      <c r="B36" s="3"/>
      <c r="C36" s="6">
        <v>28</v>
      </c>
      <c r="D36" s="29">
        <f t="shared" si="0"/>
        <v>179</v>
      </c>
      <c r="E36" s="29">
        <f t="shared" si="6"/>
        <v>5012</v>
      </c>
      <c r="F36" s="29">
        <f t="shared" si="1"/>
        <v>-27149</v>
      </c>
      <c r="G36" s="34">
        <f>+Inputs!$D$3</f>
        <v>0.37951000000000001</v>
      </c>
      <c r="H36" s="2"/>
      <c r="I36" s="27">
        <f t="shared" si="7"/>
        <v>32161</v>
      </c>
      <c r="J36" s="27"/>
      <c r="K36" s="27">
        <f t="shared" si="2"/>
        <v>179</v>
      </c>
      <c r="L36" s="27">
        <f t="shared" si="8"/>
        <v>5012</v>
      </c>
      <c r="M36" s="27">
        <f t="shared" si="3"/>
        <v>67.932290000000009</v>
      </c>
      <c r="N36" s="27">
        <f t="shared" si="4"/>
        <v>67.932290000000009</v>
      </c>
      <c r="O36" s="27">
        <f t="shared" si="9"/>
        <v>-10303.036549999988</v>
      </c>
      <c r="P36" s="27">
        <f t="shared" si="10"/>
        <v>10303.036549999988</v>
      </c>
    </row>
    <row r="37" spans="1:21">
      <c r="A37" s="31">
        <v>37895</v>
      </c>
      <c r="B37" s="3"/>
      <c r="C37" s="6">
        <v>29</v>
      </c>
      <c r="D37" s="29">
        <f t="shared" si="0"/>
        <v>179</v>
      </c>
      <c r="E37" s="29">
        <f t="shared" si="6"/>
        <v>5191</v>
      </c>
      <c r="F37" s="29">
        <f t="shared" si="1"/>
        <v>-26970</v>
      </c>
      <c r="G37" s="34">
        <f>+Inputs!$D$3</f>
        <v>0.37951000000000001</v>
      </c>
      <c r="H37" s="2"/>
      <c r="I37" s="27">
        <f t="shared" si="7"/>
        <v>32161</v>
      </c>
      <c r="J37" s="27"/>
      <c r="K37" s="27">
        <f t="shared" si="2"/>
        <v>179</v>
      </c>
      <c r="L37" s="27">
        <f t="shared" si="8"/>
        <v>5191</v>
      </c>
      <c r="M37" s="27">
        <f t="shared" si="3"/>
        <v>67.932290000000009</v>
      </c>
      <c r="N37" s="27">
        <f t="shared" si="4"/>
        <v>67.932290000000009</v>
      </c>
      <c r="O37" s="27">
        <f t="shared" si="9"/>
        <v>-10235.104259999987</v>
      </c>
      <c r="P37" s="27">
        <f t="shared" si="10"/>
        <v>10235.104259999987</v>
      </c>
    </row>
    <row r="38" spans="1:21">
      <c r="A38" s="30">
        <v>37926</v>
      </c>
      <c r="B38" s="3"/>
      <c r="C38" s="6">
        <v>30</v>
      </c>
      <c r="D38" s="29">
        <f t="shared" si="0"/>
        <v>179</v>
      </c>
      <c r="E38" s="29">
        <f t="shared" si="6"/>
        <v>5370</v>
      </c>
      <c r="F38" s="29">
        <f t="shared" si="1"/>
        <v>-26791</v>
      </c>
      <c r="G38" s="34">
        <f>+Inputs!$D$3</f>
        <v>0.37951000000000001</v>
      </c>
      <c r="H38" s="2"/>
      <c r="I38" s="27">
        <f t="shared" si="7"/>
        <v>32161</v>
      </c>
      <c r="J38" s="27"/>
      <c r="K38" s="27">
        <f t="shared" si="2"/>
        <v>179</v>
      </c>
      <c r="L38" s="27">
        <f t="shared" si="8"/>
        <v>5370</v>
      </c>
      <c r="M38" s="27">
        <f t="shared" si="3"/>
        <v>67.932290000000009</v>
      </c>
      <c r="N38" s="27">
        <f t="shared" si="4"/>
        <v>67.932290000000009</v>
      </c>
      <c r="O38" s="27">
        <f t="shared" si="9"/>
        <v>-10167.171969999987</v>
      </c>
      <c r="P38" s="27">
        <f t="shared" si="10"/>
        <v>10167.171969999987</v>
      </c>
    </row>
    <row r="39" spans="1:21">
      <c r="A39" s="31">
        <v>37956</v>
      </c>
      <c r="B39" s="2"/>
      <c r="C39" s="6">
        <v>31</v>
      </c>
      <c r="D39" s="29">
        <f t="shared" si="0"/>
        <v>179</v>
      </c>
      <c r="E39" s="29">
        <f t="shared" si="6"/>
        <v>5549</v>
      </c>
      <c r="F39" s="29">
        <f t="shared" si="1"/>
        <v>-26612</v>
      </c>
      <c r="G39" s="34">
        <f>+Inputs!$D$3</f>
        <v>0.37951000000000001</v>
      </c>
      <c r="H39" s="2"/>
      <c r="I39" s="27">
        <f t="shared" si="7"/>
        <v>32161</v>
      </c>
      <c r="J39" s="27"/>
      <c r="K39" s="27">
        <f t="shared" si="2"/>
        <v>179</v>
      </c>
      <c r="L39" s="27">
        <f t="shared" si="8"/>
        <v>5549</v>
      </c>
      <c r="M39" s="27">
        <f t="shared" si="3"/>
        <v>67.932290000000009</v>
      </c>
      <c r="N39" s="27">
        <f t="shared" si="4"/>
        <v>67.932290000000009</v>
      </c>
      <c r="O39" s="27">
        <f t="shared" si="9"/>
        <v>-10099.239679999986</v>
      </c>
      <c r="P39" s="27">
        <f t="shared" si="10"/>
        <v>10099.239679999986</v>
      </c>
    </row>
    <row r="40" spans="1:21">
      <c r="A40" s="30">
        <v>37987</v>
      </c>
      <c r="B40" s="2"/>
      <c r="C40" s="6">
        <v>32</v>
      </c>
      <c r="D40" s="29">
        <f t="shared" si="0"/>
        <v>179</v>
      </c>
      <c r="E40" s="29">
        <f t="shared" si="6"/>
        <v>5728</v>
      </c>
      <c r="F40" s="29">
        <f t="shared" si="1"/>
        <v>-26433</v>
      </c>
      <c r="G40" s="34">
        <f>+Inputs!$D$3</f>
        <v>0.37951000000000001</v>
      </c>
      <c r="H40" s="2"/>
      <c r="I40" s="27">
        <f t="shared" si="7"/>
        <v>32161</v>
      </c>
      <c r="J40" s="2"/>
      <c r="K40" s="27">
        <f t="shared" si="2"/>
        <v>179</v>
      </c>
      <c r="L40" s="27">
        <f t="shared" si="8"/>
        <v>5728</v>
      </c>
      <c r="M40" s="27">
        <f t="shared" si="3"/>
        <v>67.932290000000009</v>
      </c>
      <c r="N40" s="27">
        <f t="shared" si="4"/>
        <v>67.932290000000009</v>
      </c>
      <c r="O40" s="27">
        <f t="shared" si="9"/>
        <v>-10031.307389999985</v>
      </c>
      <c r="P40" s="27">
        <f t="shared" si="10"/>
        <v>10031.307389999985</v>
      </c>
    </row>
    <row r="41" spans="1:21">
      <c r="A41" s="31">
        <v>38018</v>
      </c>
      <c r="C41" s="6">
        <v>33</v>
      </c>
      <c r="D41" s="29">
        <f t="shared" ref="D41:D72" si="12">ROUND(-(+$B$9/180)*1,0)</f>
        <v>179</v>
      </c>
      <c r="E41" s="29">
        <f t="shared" si="6"/>
        <v>5907</v>
      </c>
      <c r="F41" s="29">
        <f t="shared" ref="F41:F72" si="13">$B$9+E41</f>
        <v>-26254</v>
      </c>
      <c r="G41" s="34">
        <f>+Inputs!$D$3</f>
        <v>0.37951000000000001</v>
      </c>
      <c r="I41" s="27">
        <f t="shared" si="7"/>
        <v>32161</v>
      </c>
      <c r="K41" s="27">
        <f t="shared" ref="K41:K72" si="14">D41</f>
        <v>179</v>
      </c>
      <c r="L41" s="27">
        <f t="shared" si="8"/>
        <v>5907</v>
      </c>
      <c r="M41" s="27">
        <f t="shared" ref="M41:M72" si="15">K41*G41</f>
        <v>67.932290000000009</v>
      </c>
      <c r="N41" s="27">
        <f t="shared" ref="N41:N72" si="16">M41-J41</f>
        <v>67.932290000000009</v>
      </c>
      <c r="O41" s="27">
        <f t="shared" si="9"/>
        <v>-9963.3750999999847</v>
      </c>
      <c r="P41" s="27">
        <f t="shared" si="10"/>
        <v>9963.3750999999847</v>
      </c>
    </row>
    <row r="42" spans="1:21">
      <c r="A42" s="30">
        <v>38047</v>
      </c>
      <c r="C42" s="6">
        <v>34</v>
      </c>
      <c r="D42" s="29">
        <f t="shared" si="12"/>
        <v>179</v>
      </c>
      <c r="E42" s="29">
        <f t="shared" ref="E42:E73" si="17">+E41+D42</f>
        <v>6086</v>
      </c>
      <c r="F42" s="29">
        <f t="shared" si="13"/>
        <v>-26075</v>
      </c>
      <c r="G42" s="34">
        <f>+Inputs!$D$3</f>
        <v>0.37951000000000001</v>
      </c>
      <c r="I42" s="27">
        <f t="shared" ref="I42:I73" si="18">+I41+H42</f>
        <v>32161</v>
      </c>
      <c r="K42" s="27">
        <f t="shared" si="14"/>
        <v>179</v>
      </c>
      <c r="L42" s="27">
        <f t="shared" ref="L42:L73" si="19">+L41+K42</f>
        <v>6086</v>
      </c>
      <c r="M42" s="27">
        <f t="shared" si="15"/>
        <v>67.932290000000009</v>
      </c>
      <c r="N42" s="27">
        <f t="shared" si="16"/>
        <v>67.932290000000009</v>
      </c>
      <c r="O42" s="27">
        <f t="shared" ref="O42:O73" si="20">+O41+N42</f>
        <v>-9895.4428099999841</v>
      </c>
      <c r="P42" s="27">
        <f t="shared" ref="P42:P73" si="21">P41-N42</f>
        <v>9895.4428099999841</v>
      </c>
    </row>
    <row r="43" spans="1:21">
      <c r="A43" s="31">
        <v>38078</v>
      </c>
      <c r="C43" s="6">
        <v>35</v>
      </c>
      <c r="D43" s="29">
        <f t="shared" si="12"/>
        <v>179</v>
      </c>
      <c r="E43" s="29">
        <f t="shared" si="17"/>
        <v>6265</v>
      </c>
      <c r="F43" s="29">
        <f t="shared" si="13"/>
        <v>-25896</v>
      </c>
      <c r="G43" s="34">
        <f>+Inputs!$D$3</f>
        <v>0.37951000000000001</v>
      </c>
      <c r="I43" s="27">
        <f t="shared" si="18"/>
        <v>32161</v>
      </c>
      <c r="K43" s="27">
        <f t="shared" si="14"/>
        <v>179</v>
      </c>
      <c r="L43" s="27">
        <f t="shared" si="19"/>
        <v>6265</v>
      </c>
      <c r="M43" s="27">
        <f t="shared" si="15"/>
        <v>67.932290000000009</v>
      </c>
      <c r="N43" s="27">
        <f t="shared" si="16"/>
        <v>67.932290000000009</v>
      </c>
      <c r="O43" s="27">
        <f t="shared" si="20"/>
        <v>-9827.5105199999834</v>
      </c>
      <c r="P43" s="27">
        <f t="shared" si="21"/>
        <v>9827.5105199999834</v>
      </c>
    </row>
    <row r="44" spans="1:21">
      <c r="A44" s="30">
        <v>38108</v>
      </c>
      <c r="C44" s="6">
        <v>36</v>
      </c>
      <c r="D44" s="29">
        <f t="shared" si="12"/>
        <v>179</v>
      </c>
      <c r="E44" s="29">
        <f t="shared" si="17"/>
        <v>6444</v>
      </c>
      <c r="F44" s="29">
        <f t="shared" si="13"/>
        <v>-25717</v>
      </c>
      <c r="G44" s="34">
        <f>+Inputs!$D$3</f>
        <v>0.37951000000000001</v>
      </c>
      <c r="I44" s="27">
        <f t="shared" si="18"/>
        <v>32161</v>
      </c>
      <c r="K44" s="27">
        <f t="shared" si="14"/>
        <v>179</v>
      </c>
      <c r="L44" s="27">
        <f t="shared" si="19"/>
        <v>6444</v>
      </c>
      <c r="M44" s="27">
        <f t="shared" si="15"/>
        <v>67.932290000000009</v>
      </c>
      <c r="N44" s="27">
        <f t="shared" si="16"/>
        <v>67.932290000000009</v>
      </c>
      <c r="O44" s="27">
        <f t="shared" si="20"/>
        <v>-9759.5782299999828</v>
      </c>
      <c r="P44" s="27">
        <f t="shared" si="21"/>
        <v>9759.5782299999828</v>
      </c>
      <c r="U44" s="108"/>
    </row>
    <row r="45" spans="1:21">
      <c r="A45" s="31">
        <v>38139</v>
      </c>
      <c r="C45" s="6">
        <v>37</v>
      </c>
      <c r="D45" s="29">
        <f t="shared" si="12"/>
        <v>179</v>
      </c>
      <c r="E45" s="29">
        <f t="shared" si="17"/>
        <v>6623</v>
      </c>
      <c r="F45" s="29">
        <f t="shared" si="13"/>
        <v>-25538</v>
      </c>
      <c r="G45" s="34">
        <f>+Inputs!$D$3</f>
        <v>0.37951000000000001</v>
      </c>
      <c r="I45" s="27">
        <f t="shared" si="18"/>
        <v>32161</v>
      </c>
      <c r="K45" s="27">
        <f t="shared" si="14"/>
        <v>179</v>
      </c>
      <c r="L45" s="27">
        <f t="shared" si="19"/>
        <v>6623</v>
      </c>
      <c r="M45" s="27">
        <f t="shared" si="15"/>
        <v>67.932290000000009</v>
      </c>
      <c r="N45" s="27">
        <f t="shared" si="16"/>
        <v>67.932290000000009</v>
      </c>
      <c r="O45" s="27">
        <f t="shared" si="20"/>
        <v>-9691.6459399999821</v>
      </c>
      <c r="P45" s="27">
        <f t="shared" si="21"/>
        <v>9691.6459399999821</v>
      </c>
      <c r="U45" s="108"/>
    </row>
    <row r="46" spans="1:21">
      <c r="A46" s="30">
        <v>38169</v>
      </c>
      <c r="C46" s="6">
        <v>38</v>
      </c>
      <c r="D46" s="29">
        <f t="shared" si="12"/>
        <v>179</v>
      </c>
      <c r="E46" s="29">
        <f t="shared" si="17"/>
        <v>6802</v>
      </c>
      <c r="F46" s="29">
        <f t="shared" si="13"/>
        <v>-25359</v>
      </c>
      <c r="G46" s="34">
        <f>+Inputs!$D$3</f>
        <v>0.37951000000000001</v>
      </c>
      <c r="I46" s="27">
        <f t="shared" si="18"/>
        <v>32161</v>
      </c>
      <c r="K46" s="27">
        <f t="shared" si="14"/>
        <v>179</v>
      </c>
      <c r="L46" s="27">
        <f t="shared" si="19"/>
        <v>6802</v>
      </c>
      <c r="M46" s="27">
        <f t="shared" si="15"/>
        <v>67.932290000000009</v>
      </c>
      <c r="N46" s="27">
        <f t="shared" si="16"/>
        <v>67.932290000000009</v>
      </c>
      <c r="O46" s="27">
        <f t="shared" si="20"/>
        <v>-9623.7136499999815</v>
      </c>
      <c r="P46" s="27">
        <f t="shared" si="21"/>
        <v>9623.7136499999815</v>
      </c>
      <c r="U46" s="108"/>
    </row>
    <row r="47" spans="1:21">
      <c r="A47" s="31">
        <v>38200</v>
      </c>
      <c r="C47" s="6">
        <v>39</v>
      </c>
      <c r="D47" s="29">
        <f t="shared" si="12"/>
        <v>179</v>
      </c>
      <c r="E47" s="29">
        <f t="shared" si="17"/>
        <v>6981</v>
      </c>
      <c r="F47" s="29">
        <f t="shared" si="13"/>
        <v>-25180</v>
      </c>
      <c r="G47" s="34">
        <f>+Inputs!$D$3</f>
        <v>0.37951000000000001</v>
      </c>
      <c r="I47" s="27">
        <f t="shared" si="18"/>
        <v>32161</v>
      </c>
      <c r="K47" s="27">
        <f t="shared" si="14"/>
        <v>179</v>
      </c>
      <c r="L47" s="27">
        <f t="shared" si="19"/>
        <v>6981</v>
      </c>
      <c r="M47" s="27">
        <f t="shared" si="15"/>
        <v>67.932290000000009</v>
      </c>
      <c r="N47" s="27">
        <f t="shared" si="16"/>
        <v>67.932290000000009</v>
      </c>
      <c r="O47" s="27">
        <f t="shared" si="20"/>
        <v>-9555.7813599999809</v>
      </c>
      <c r="P47" s="27">
        <f t="shared" si="21"/>
        <v>9555.7813599999809</v>
      </c>
      <c r="U47" s="108"/>
    </row>
    <row r="48" spans="1:21">
      <c r="A48" s="30">
        <v>38231</v>
      </c>
      <c r="C48" s="6">
        <v>40</v>
      </c>
      <c r="D48" s="29">
        <f t="shared" si="12"/>
        <v>179</v>
      </c>
      <c r="E48" s="29">
        <f t="shared" si="17"/>
        <v>7160</v>
      </c>
      <c r="F48" s="29">
        <f t="shared" si="13"/>
        <v>-25001</v>
      </c>
      <c r="G48" s="34">
        <f>+Inputs!$D$3</f>
        <v>0.37951000000000001</v>
      </c>
      <c r="I48" s="27">
        <f t="shared" si="18"/>
        <v>32161</v>
      </c>
      <c r="K48" s="27">
        <f t="shared" si="14"/>
        <v>179</v>
      </c>
      <c r="L48" s="27">
        <f t="shared" si="19"/>
        <v>7160</v>
      </c>
      <c r="M48" s="27">
        <f t="shared" si="15"/>
        <v>67.932290000000009</v>
      </c>
      <c r="N48" s="27">
        <f t="shared" si="16"/>
        <v>67.932290000000009</v>
      </c>
      <c r="O48" s="27">
        <f t="shared" si="20"/>
        <v>-9487.8490699999802</v>
      </c>
      <c r="P48" s="27">
        <f t="shared" si="21"/>
        <v>9487.8490699999802</v>
      </c>
      <c r="U48" s="108"/>
    </row>
    <row r="49" spans="1:21">
      <c r="A49" s="31">
        <v>38261</v>
      </c>
      <c r="C49" s="6">
        <v>41</v>
      </c>
      <c r="D49" s="29">
        <f t="shared" si="12"/>
        <v>179</v>
      </c>
      <c r="E49" s="29">
        <f t="shared" si="17"/>
        <v>7339</v>
      </c>
      <c r="F49" s="29">
        <f t="shared" si="13"/>
        <v>-24822</v>
      </c>
      <c r="G49" s="34">
        <f>+Inputs!$D$3</f>
        <v>0.37951000000000001</v>
      </c>
      <c r="I49" s="27">
        <f t="shared" si="18"/>
        <v>32161</v>
      </c>
      <c r="K49" s="27">
        <f t="shared" si="14"/>
        <v>179</v>
      </c>
      <c r="L49" s="27">
        <f t="shared" si="19"/>
        <v>7339</v>
      </c>
      <c r="M49" s="27">
        <f t="shared" si="15"/>
        <v>67.932290000000009</v>
      </c>
      <c r="N49" s="27">
        <f t="shared" si="16"/>
        <v>67.932290000000009</v>
      </c>
      <c r="O49" s="27">
        <f t="shared" si="20"/>
        <v>-9419.9167799999796</v>
      </c>
      <c r="P49" s="27">
        <f t="shared" si="21"/>
        <v>9419.9167799999796</v>
      </c>
      <c r="U49" s="108"/>
    </row>
    <row r="50" spans="1:21">
      <c r="A50" s="30">
        <v>38292</v>
      </c>
      <c r="C50" s="6">
        <v>42</v>
      </c>
      <c r="D50" s="29">
        <f t="shared" si="12"/>
        <v>179</v>
      </c>
      <c r="E50" s="29">
        <f t="shared" si="17"/>
        <v>7518</v>
      </c>
      <c r="F50" s="29">
        <f t="shared" si="13"/>
        <v>-24643</v>
      </c>
      <c r="G50" s="34">
        <f>+Inputs!$D$3</f>
        <v>0.37951000000000001</v>
      </c>
      <c r="I50" s="27">
        <f t="shared" si="18"/>
        <v>32161</v>
      </c>
      <c r="K50" s="27">
        <f t="shared" si="14"/>
        <v>179</v>
      </c>
      <c r="L50" s="27">
        <f t="shared" si="19"/>
        <v>7518</v>
      </c>
      <c r="M50" s="27">
        <f t="shared" si="15"/>
        <v>67.932290000000009</v>
      </c>
      <c r="N50" s="27">
        <f t="shared" si="16"/>
        <v>67.932290000000009</v>
      </c>
      <c r="O50" s="27">
        <f t="shared" si="20"/>
        <v>-9351.9844899999789</v>
      </c>
      <c r="P50" s="27">
        <f t="shared" si="21"/>
        <v>9351.9844899999789</v>
      </c>
      <c r="U50" s="108"/>
    </row>
    <row r="51" spans="1:21">
      <c r="A51" s="31">
        <v>38322</v>
      </c>
      <c r="C51" s="6">
        <v>43</v>
      </c>
      <c r="D51" s="29">
        <f t="shared" si="12"/>
        <v>179</v>
      </c>
      <c r="E51" s="29">
        <f t="shared" si="17"/>
        <v>7697</v>
      </c>
      <c r="F51" s="29">
        <f t="shared" si="13"/>
        <v>-24464</v>
      </c>
      <c r="G51" s="34">
        <f>+Inputs!$D$3</f>
        <v>0.37951000000000001</v>
      </c>
      <c r="I51" s="27">
        <f t="shared" si="18"/>
        <v>32161</v>
      </c>
      <c r="K51" s="27">
        <f t="shared" si="14"/>
        <v>179</v>
      </c>
      <c r="L51" s="27">
        <f t="shared" si="19"/>
        <v>7697</v>
      </c>
      <c r="M51" s="27">
        <f t="shared" si="15"/>
        <v>67.932290000000009</v>
      </c>
      <c r="N51" s="27">
        <f t="shared" si="16"/>
        <v>67.932290000000009</v>
      </c>
      <c r="O51" s="27">
        <f t="shared" si="20"/>
        <v>-9284.0521999999783</v>
      </c>
      <c r="P51" s="27">
        <f t="shared" si="21"/>
        <v>9284.0521999999783</v>
      </c>
      <c r="U51" s="108"/>
    </row>
    <row r="52" spans="1:21">
      <c r="A52" s="30">
        <v>38353</v>
      </c>
      <c r="C52" s="6">
        <v>44</v>
      </c>
      <c r="D52" s="29">
        <f t="shared" si="12"/>
        <v>179</v>
      </c>
      <c r="E52" s="29">
        <f t="shared" si="17"/>
        <v>7876</v>
      </c>
      <c r="F52" s="29">
        <f t="shared" si="13"/>
        <v>-24285</v>
      </c>
      <c r="G52" s="34">
        <f>+Inputs!$D$3</f>
        <v>0.37951000000000001</v>
      </c>
      <c r="I52" s="27">
        <f t="shared" si="18"/>
        <v>32161</v>
      </c>
      <c r="K52" s="27">
        <f t="shared" si="14"/>
        <v>179</v>
      </c>
      <c r="L52" s="27">
        <f t="shared" si="19"/>
        <v>7876</v>
      </c>
      <c r="M52" s="27">
        <f t="shared" si="15"/>
        <v>67.932290000000009</v>
      </c>
      <c r="N52" s="27">
        <f t="shared" si="16"/>
        <v>67.932290000000009</v>
      </c>
      <c r="O52" s="27">
        <f t="shared" si="20"/>
        <v>-9216.1199099999776</v>
      </c>
      <c r="P52" s="27">
        <f t="shared" si="21"/>
        <v>9216.1199099999776</v>
      </c>
      <c r="U52" s="108"/>
    </row>
    <row r="53" spans="1:21">
      <c r="A53" s="31">
        <v>38384</v>
      </c>
      <c r="C53" s="6">
        <v>45</v>
      </c>
      <c r="D53" s="29">
        <f t="shared" si="12"/>
        <v>179</v>
      </c>
      <c r="E53" s="29">
        <f t="shared" si="17"/>
        <v>8055</v>
      </c>
      <c r="F53" s="29">
        <f t="shared" si="13"/>
        <v>-24106</v>
      </c>
      <c r="G53" s="34">
        <f>+Inputs!$D$3</f>
        <v>0.37951000000000001</v>
      </c>
      <c r="I53" s="27">
        <f t="shared" si="18"/>
        <v>32161</v>
      </c>
      <c r="K53" s="27">
        <f t="shared" si="14"/>
        <v>179</v>
      </c>
      <c r="L53" s="27">
        <f t="shared" si="19"/>
        <v>8055</v>
      </c>
      <c r="M53" s="27">
        <f t="shared" si="15"/>
        <v>67.932290000000009</v>
      </c>
      <c r="N53" s="27">
        <f t="shared" si="16"/>
        <v>67.932290000000009</v>
      </c>
      <c r="O53" s="27">
        <f t="shared" si="20"/>
        <v>-9148.187619999977</v>
      </c>
      <c r="P53" s="27">
        <f t="shared" si="21"/>
        <v>9148.187619999977</v>
      </c>
      <c r="U53" s="108"/>
    </row>
    <row r="54" spans="1:21">
      <c r="A54" s="30">
        <v>38412</v>
      </c>
      <c r="C54" s="6">
        <v>46</v>
      </c>
      <c r="D54" s="29">
        <f t="shared" si="12"/>
        <v>179</v>
      </c>
      <c r="E54" s="29">
        <f t="shared" si="17"/>
        <v>8234</v>
      </c>
      <c r="F54" s="29">
        <f t="shared" si="13"/>
        <v>-23927</v>
      </c>
      <c r="G54" s="34">
        <f>+Inputs!$D$3</f>
        <v>0.37951000000000001</v>
      </c>
      <c r="I54" s="27">
        <f t="shared" si="18"/>
        <v>32161</v>
      </c>
      <c r="K54" s="27">
        <f t="shared" si="14"/>
        <v>179</v>
      </c>
      <c r="L54" s="27">
        <f t="shared" si="19"/>
        <v>8234</v>
      </c>
      <c r="M54" s="27">
        <f t="shared" si="15"/>
        <v>67.932290000000009</v>
      </c>
      <c r="N54" s="27">
        <f t="shared" si="16"/>
        <v>67.932290000000009</v>
      </c>
      <c r="O54" s="27">
        <f t="shared" si="20"/>
        <v>-9080.2553299999763</v>
      </c>
      <c r="P54" s="27">
        <f t="shared" si="21"/>
        <v>9080.2553299999763</v>
      </c>
      <c r="U54" s="108"/>
    </row>
    <row r="55" spans="1:21">
      <c r="A55" s="31">
        <v>38443</v>
      </c>
      <c r="C55" s="6">
        <v>47</v>
      </c>
      <c r="D55" s="29">
        <f t="shared" si="12"/>
        <v>179</v>
      </c>
      <c r="E55" s="29">
        <f t="shared" si="17"/>
        <v>8413</v>
      </c>
      <c r="F55" s="29">
        <f t="shared" si="13"/>
        <v>-23748</v>
      </c>
      <c r="G55" s="34">
        <f>+Inputs!$D$3</f>
        <v>0.37951000000000001</v>
      </c>
      <c r="I55" s="27">
        <f t="shared" si="18"/>
        <v>32161</v>
      </c>
      <c r="K55" s="27">
        <f t="shared" si="14"/>
        <v>179</v>
      </c>
      <c r="L55" s="27">
        <f t="shared" si="19"/>
        <v>8413</v>
      </c>
      <c r="M55" s="27">
        <f t="shared" si="15"/>
        <v>67.932290000000009</v>
      </c>
      <c r="N55" s="27">
        <f t="shared" si="16"/>
        <v>67.932290000000009</v>
      </c>
      <c r="O55" s="27">
        <f t="shared" si="20"/>
        <v>-9012.3230399999757</v>
      </c>
      <c r="P55" s="27">
        <f t="shared" si="21"/>
        <v>9012.3230399999757</v>
      </c>
      <c r="U55" s="108"/>
    </row>
    <row r="56" spans="1:21">
      <c r="A56" s="30">
        <v>38473</v>
      </c>
      <c r="C56" s="6">
        <v>48</v>
      </c>
      <c r="D56" s="29">
        <f t="shared" si="12"/>
        <v>179</v>
      </c>
      <c r="E56" s="29">
        <f t="shared" si="17"/>
        <v>8592</v>
      </c>
      <c r="F56" s="29">
        <f t="shared" si="13"/>
        <v>-23569</v>
      </c>
      <c r="G56" s="34">
        <f>+Inputs!$D$3</f>
        <v>0.37951000000000001</v>
      </c>
      <c r="I56" s="27">
        <f t="shared" si="18"/>
        <v>32161</v>
      </c>
      <c r="K56" s="27">
        <f t="shared" si="14"/>
        <v>179</v>
      </c>
      <c r="L56" s="27">
        <f t="shared" si="19"/>
        <v>8592</v>
      </c>
      <c r="M56" s="27">
        <f t="shared" si="15"/>
        <v>67.932290000000009</v>
      </c>
      <c r="N56" s="27">
        <f t="shared" si="16"/>
        <v>67.932290000000009</v>
      </c>
      <c r="O56" s="27">
        <f t="shared" si="20"/>
        <v>-8944.390749999975</v>
      </c>
      <c r="P56" s="27">
        <f t="shared" si="21"/>
        <v>8944.390749999975</v>
      </c>
    </row>
    <row r="57" spans="1:21">
      <c r="A57" s="31">
        <v>38504</v>
      </c>
      <c r="C57" s="6">
        <v>49</v>
      </c>
      <c r="D57" s="29">
        <f t="shared" si="12"/>
        <v>179</v>
      </c>
      <c r="E57" s="29">
        <f t="shared" si="17"/>
        <v>8771</v>
      </c>
      <c r="F57" s="29">
        <f t="shared" si="13"/>
        <v>-23390</v>
      </c>
      <c r="G57" s="34">
        <f>+Inputs!$D$3</f>
        <v>0.37951000000000001</v>
      </c>
      <c r="I57" s="27">
        <f t="shared" si="18"/>
        <v>32161</v>
      </c>
      <c r="K57" s="27">
        <f t="shared" si="14"/>
        <v>179</v>
      </c>
      <c r="L57" s="27">
        <f t="shared" si="19"/>
        <v>8771</v>
      </c>
      <c r="M57" s="27">
        <f t="shared" si="15"/>
        <v>67.932290000000009</v>
      </c>
      <c r="N57" s="27">
        <f t="shared" si="16"/>
        <v>67.932290000000009</v>
      </c>
      <c r="O57" s="27">
        <f t="shared" si="20"/>
        <v>-8876.4584599999744</v>
      </c>
      <c r="P57" s="27">
        <f t="shared" si="21"/>
        <v>8876.4584599999744</v>
      </c>
    </row>
    <row r="58" spans="1:21">
      <c r="A58" s="30">
        <v>38534</v>
      </c>
      <c r="C58" s="6">
        <v>50</v>
      </c>
      <c r="D58" s="29">
        <f t="shared" si="12"/>
        <v>179</v>
      </c>
      <c r="E58" s="29">
        <f t="shared" si="17"/>
        <v>8950</v>
      </c>
      <c r="F58" s="29">
        <f t="shared" si="13"/>
        <v>-23211</v>
      </c>
      <c r="G58" s="34">
        <f>+Inputs!$D$3</f>
        <v>0.37951000000000001</v>
      </c>
      <c r="I58" s="27">
        <f t="shared" si="18"/>
        <v>32161</v>
      </c>
      <c r="K58" s="27">
        <f t="shared" si="14"/>
        <v>179</v>
      </c>
      <c r="L58" s="27">
        <f t="shared" si="19"/>
        <v>8950</v>
      </c>
      <c r="M58" s="27">
        <f t="shared" si="15"/>
        <v>67.932290000000009</v>
      </c>
      <c r="N58" s="27">
        <f t="shared" si="16"/>
        <v>67.932290000000009</v>
      </c>
      <c r="O58" s="27">
        <f t="shared" si="20"/>
        <v>-8808.5261699999737</v>
      </c>
      <c r="P58" s="27">
        <f t="shared" si="21"/>
        <v>8808.5261699999737</v>
      </c>
    </row>
    <row r="59" spans="1:21">
      <c r="A59" s="31">
        <v>38565</v>
      </c>
      <c r="C59" s="6">
        <v>51</v>
      </c>
      <c r="D59" s="29">
        <f t="shared" si="12"/>
        <v>179</v>
      </c>
      <c r="E59" s="29">
        <f t="shared" si="17"/>
        <v>9129</v>
      </c>
      <c r="F59" s="29">
        <f t="shared" si="13"/>
        <v>-23032</v>
      </c>
      <c r="G59" s="34">
        <f>+Inputs!$D$3</f>
        <v>0.37951000000000001</v>
      </c>
      <c r="I59" s="27">
        <f t="shared" si="18"/>
        <v>32161</v>
      </c>
      <c r="K59" s="27">
        <f t="shared" si="14"/>
        <v>179</v>
      </c>
      <c r="L59" s="27">
        <f t="shared" si="19"/>
        <v>9129</v>
      </c>
      <c r="M59" s="27">
        <f t="shared" si="15"/>
        <v>67.932290000000009</v>
      </c>
      <c r="N59" s="27">
        <f t="shared" si="16"/>
        <v>67.932290000000009</v>
      </c>
      <c r="O59" s="27">
        <f t="shared" si="20"/>
        <v>-8740.5938799999731</v>
      </c>
      <c r="P59" s="27">
        <f t="shared" si="21"/>
        <v>8740.5938799999731</v>
      </c>
    </row>
    <row r="60" spans="1:21">
      <c r="A60" s="30">
        <v>38596</v>
      </c>
      <c r="C60" s="6">
        <v>52</v>
      </c>
      <c r="D60" s="29">
        <f t="shared" si="12"/>
        <v>179</v>
      </c>
      <c r="E60" s="29">
        <f t="shared" si="17"/>
        <v>9308</v>
      </c>
      <c r="F60" s="29">
        <f t="shared" si="13"/>
        <v>-22853</v>
      </c>
      <c r="G60" s="34">
        <f>+Inputs!$D$3</f>
        <v>0.37951000000000001</v>
      </c>
      <c r="I60" s="27">
        <f t="shared" si="18"/>
        <v>32161</v>
      </c>
      <c r="K60" s="27">
        <f t="shared" si="14"/>
        <v>179</v>
      </c>
      <c r="L60" s="27">
        <f t="shared" si="19"/>
        <v>9308</v>
      </c>
      <c r="M60" s="27">
        <f t="shared" si="15"/>
        <v>67.932290000000009</v>
      </c>
      <c r="N60" s="27">
        <f t="shared" si="16"/>
        <v>67.932290000000009</v>
      </c>
      <c r="O60" s="27">
        <f t="shared" si="20"/>
        <v>-8672.6615899999724</v>
      </c>
      <c r="P60" s="27">
        <f t="shared" si="21"/>
        <v>8672.6615899999724</v>
      </c>
    </row>
    <row r="61" spans="1:21">
      <c r="A61" s="31">
        <v>38626</v>
      </c>
      <c r="C61" s="6">
        <v>53</v>
      </c>
      <c r="D61" s="29">
        <f t="shared" si="12"/>
        <v>179</v>
      </c>
      <c r="E61" s="29">
        <f t="shared" si="17"/>
        <v>9487</v>
      </c>
      <c r="F61" s="29">
        <f t="shared" si="13"/>
        <v>-22674</v>
      </c>
      <c r="G61" s="34">
        <f>+Inputs!$D$3</f>
        <v>0.37951000000000001</v>
      </c>
      <c r="I61" s="27">
        <f t="shared" si="18"/>
        <v>32161</v>
      </c>
      <c r="K61" s="27">
        <f t="shared" si="14"/>
        <v>179</v>
      </c>
      <c r="L61" s="27">
        <f t="shared" si="19"/>
        <v>9487</v>
      </c>
      <c r="M61" s="27">
        <f t="shared" si="15"/>
        <v>67.932290000000009</v>
      </c>
      <c r="N61" s="27">
        <f t="shared" si="16"/>
        <v>67.932290000000009</v>
      </c>
      <c r="O61" s="27">
        <f t="shared" si="20"/>
        <v>-8604.7292999999718</v>
      </c>
      <c r="P61" s="27">
        <f t="shared" si="21"/>
        <v>8604.7292999999718</v>
      </c>
    </row>
    <row r="62" spans="1:21">
      <c r="A62" s="30">
        <v>38657</v>
      </c>
      <c r="C62" s="6">
        <v>54</v>
      </c>
      <c r="D62" s="29">
        <f t="shared" si="12"/>
        <v>179</v>
      </c>
      <c r="E62" s="29">
        <f t="shared" si="17"/>
        <v>9666</v>
      </c>
      <c r="F62" s="29">
        <f t="shared" si="13"/>
        <v>-22495</v>
      </c>
      <c r="G62" s="34">
        <f>+Inputs!$D$3</f>
        <v>0.37951000000000001</v>
      </c>
      <c r="I62" s="27">
        <f t="shared" si="18"/>
        <v>32161</v>
      </c>
      <c r="K62" s="27">
        <f t="shared" si="14"/>
        <v>179</v>
      </c>
      <c r="L62" s="27">
        <f t="shared" si="19"/>
        <v>9666</v>
      </c>
      <c r="M62" s="27">
        <f t="shared" si="15"/>
        <v>67.932290000000009</v>
      </c>
      <c r="N62" s="27">
        <f t="shared" si="16"/>
        <v>67.932290000000009</v>
      </c>
      <c r="O62" s="27">
        <f t="shared" si="20"/>
        <v>-8536.7970099999711</v>
      </c>
      <c r="P62" s="27">
        <f t="shared" si="21"/>
        <v>8536.7970099999711</v>
      </c>
    </row>
    <row r="63" spans="1:21">
      <c r="A63" s="31">
        <v>38687</v>
      </c>
      <c r="C63" s="6">
        <v>55</v>
      </c>
      <c r="D63" s="29">
        <f t="shared" si="12"/>
        <v>179</v>
      </c>
      <c r="E63" s="29">
        <f t="shared" si="17"/>
        <v>9845</v>
      </c>
      <c r="F63" s="29">
        <f t="shared" si="13"/>
        <v>-22316</v>
      </c>
      <c r="G63" s="34">
        <f>+Inputs!$D$3</f>
        <v>0.37951000000000001</v>
      </c>
      <c r="I63" s="27">
        <f t="shared" si="18"/>
        <v>32161</v>
      </c>
      <c r="K63" s="27">
        <f t="shared" si="14"/>
        <v>179</v>
      </c>
      <c r="L63" s="27">
        <f t="shared" si="19"/>
        <v>9845</v>
      </c>
      <c r="M63" s="27">
        <f t="shared" si="15"/>
        <v>67.932290000000009</v>
      </c>
      <c r="N63" s="27">
        <f t="shared" si="16"/>
        <v>67.932290000000009</v>
      </c>
      <c r="O63" s="27">
        <f t="shared" si="20"/>
        <v>-8468.8647199999705</v>
      </c>
      <c r="P63" s="27">
        <f t="shared" si="21"/>
        <v>8468.8647199999705</v>
      </c>
    </row>
    <row r="64" spans="1:21">
      <c r="A64" s="30">
        <v>38718</v>
      </c>
      <c r="C64" s="6">
        <v>56</v>
      </c>
      <c r="D64" s="29">
        <f t="shared" si="12"/>
        <v>179</v>
      </c>
      <c r="E64" s="29">
        <f t="shared" si="17"/>
        <v>10024</v>
      </c>
      <c r="F64" s="29">
        <f t="shared" si="13"/>
        <v>-22137</v>
      </c>
      <c r="G64" s="34">
        <f>+Inputs!$D$3</f>
        <v>0.37951000000000001</v>
      </c>
      <c r="I64" s="27">
        <f t="shared" si="18"/>
        <v>32161</v>
      </c>
      <c r="K64" s="27">
        <f t="shared" si="14"/>
        <v>179</v>
      </c>
      <c r="L64" s="27">
        <f t="shared" si="19"/>
        <v>10024</v>
      </c>
      <c r="M64" s="27">
        <f t="shared" si="15"/>
        <v>67.932290000000009</v>
      </c>
      <c r="N64" s="27">
        <f t="shared" si="16"/>
        <v>67.932290000000009</v>
      </c>
      <c r="O64" s="27">
        <f t="shared" si="20"/>
        <v>-8400.9324299999698</v>
      </c>
      <c r="P64" s="27">
        <f t="shared" si="21"/>
        <v>8400.9324299999698</v>
      </c>
    </row>
    <row r="65" spans="1:16">
      <c r="A65" s="31">
        <v>38749</v>
      </c>
      <c r="C65" s="6">
        <v>57</v>
      </c>
      <c r="D65" s="29">
        <f t="shared" si="12"/>
        <v>179</v>
      </c>
      <c r="E65" s="29">
        <f t="shared" si="17"/>
        <v>10203</v>
      </c>
      <c r="F65" s="29">
        <f t="shared" si="13"/>
        <v>-21958</v>
      </c>
      <c r="G65" s="34">
        <f>+Inputs!$D$3</f>
        <v>0.37951000000000001</v>
      </c>
      <c r="I65" s="27">
        <f t="shared" si="18"/>
        <v>32161</v>
      </c>
      <c r="K65" s="27">
        <f t="shared" si="14"/>
        <v>179</v>
      </c>
      <c r="L65" s="27">
        <f t="shared" si="19"/>
        <v>10203</v>
      </c>
      <c r="M65" s="27">
        <f t="shared" si="15"/>
        <v>67.932290000000009</v>
      </c>
      <c r="N65" s="27">
        <f t="shared" si="16"/>
        <v>67.932290000000009</v>
      </c>
      <c r="O65" s="27">
        <f t="shared" si="20"/>
        <v>-8333.0001399999692</v>
      </c>
      <c r="P65" s="27">
        <f t="shared" si="21"/>
        <v>8333.0001399999692</v>
      </c>
    </row>
    <row r="66" spans="1:16">
      <c r="A66" s="30">
        <v>38777</v>
      </c>
      <c r="C66" s="6">
        <v>58</v>
      </c>
      <c r="D66" s="29">
        <f t="shared" si="12"/>
        <v>179</v>
      </c>
      <c r="E66" s="29">
        <f t="shared" si="17"/>
        <v>10382</v>
      </c>
      <c r="F66" s="29">
        <f t="shared" si="13"/>
        <v>-21779</v>
      </c>
      <c r="G66" s="34">
        <f>+Inputs!$D$3</f>
        <v>0.37951000000000001</v>
      </c>
      <c r="I66" s="27">
        <f t="shared" si="18"/>
        <v>32161</v>
      </c>
      <c r="K66" s="27">
        <f t="shared" si="14"/>
        <v>179</v>
      </c>
      <c r="L66" s="27">
        <f t="shared" si="19"/>
        <v>10382</v>
      </c>
      <c r="M66" s="27">
        <f t="shared" si="15"/>
        <v>67.932290000000009</v>
      </c>
      <c r="N66" s="27">
        <f t="shared" si="16"/>
        <v>67.932290000000009</v>
      </c>
      <c r="O66" s="27">
        <f t="shared" si="20"/>
        <v>-8265.0678499999685</v>
      </c>
      <c r="P66" s="27">
        <f t="shared" si="21"/>
        <v>8265.0678499999685</v>
      </c>
    </row>
    <row r="67" spans="1:16">
      <c r="A67" s="31">
        <v>38808</v>
      </c>
      <c r="C67" s="6">
        <v>59</v>
      </c>
      <c r="D67" s="29">
        <f t="shared" si="12"/>
        <v>179</v>
      </c>
      <c r="E67" s="29">
        <f t="shared" si="17"/>
        <v>10561</v>
      </c>
      <c r="F67" s="29">
        <f t="shared" si="13"/>
        <v>-21600</v>
      </c>
      <c r="G67" s="34">
        <f>+Inputs!$D$3</f>
        <v>0.37951000000000001</v>
      </c>
      <c r="I67" s="27">
        <f t="shared" si="18"/>
        <v>32161</v>
      </c>
      <c r="K67" s="27">
        <f t="shared" si="14"/>
        <v>179</v>
      </c>
      <c r="L67" s="27">
        <f t="shared" si="19"/>
        <v>10561</v>
      </c>
      <c r="M67" s="27">
        <f t="shared" si="15"/>
        <v>67.932290000000009</v>
      </c>
      <c r="N67" s="27">
        <f t="shared" si="16"/>
        <v>67.932290000000009</v>
      </c>
      <c r="O67" s="27">
        <f t="shared" si="20"/>
        <v>-8197.1355599999679</v>
      </c>
      <c r="P67" s="27">
        <f t="shared" si="21"/>
        <v>8197.1355599999679</v>
      </c>
    </row>
    <row r="68" spans="1:16">
      <c r="A68" s="30">
        <v>38838</v>
      </c>
      <c r="C68" s="6">
        <v>60</v>
      </c>
      <c r="D68" s="29">
        <f t="shared" si="12"/>
        <v>179</v>
      </c>
      <c r="E68" s="29">
        <f t="shared" si="17"/>
        <v>10740</v>
      </c>
      <c r="F68" s="29">
        <f t="shared" si="13"/>
        <v>-21421</v>
      </c>
      <c r="G68" s="34">
        <f>+Inputs!$D$3</f>
        <v>0.37951000000000001</v>
      </c>
      <c r="I68" s="27">
        <f t="shared" si="18"/>
        <v>32161</v>
      </c>
      <c r="K68" s="27">
        <f t="shared" si="14"/>
        <v>179</v>
      </c>
      <c r="L68" s="27">
        <f t="shared" si="19"/>
        <v>10740</v>
      </c>
      <c r="M68" s="27">
        <f t="shared" si="15"/>
        <v>67.932290000000009</v>
      </c>
      <c r="N68" s="27">
        <f t="shared" si="16"/>
        <v>67.932290000000009</v>
      </c>
      <c r="O68" s="27">
        <f t="shared" si="20"/>
        <v>-8129.2032699999681</v>
      </c>
      <c r="P68" s="27">
        <f t="shared" si="21"/>
        <v>8129.2032699999681</v>
      </c>
    </row>
    <row r="69" spans="1:16">
      <c r="A69" s="31">
        <v>38869</v>
      </c>
      <c r="C69" s="6">
        <v>61</v>
      </c>
      <c r="D69" s="29">
        <f t="shared" si="12"/>
        <v>179</v>
      </c>
      <c r="E69" s="29">
        <f t="shared" si="17"/>
        <v>10919</v>
      </c>
      <c r="F69" s="29">
        <f t="shared" si="13"/>
        <v>-21242</v>
      </c>
      <c r="G69" s="34">
        <f>+Inputs!$D$3</f>
        <v>0.37951000000000001</v>
      </c>
      <c r="I69" s="27">
        <f t="shared" si="18"/>
        <v>32161</v>
      </c>
      <c r="K69" s="27">
        <f t="shared" si="14"/>
        <v>179</v>
      </c>
      <c r="L69" s="27">
        <f t="shared" si="19"/>
        <v>10919</v>
      </c>
      <c r="M69" s="27">
        <f t="shared" si="15"/>
        <v>67.932290000000009</v>
      </c>
      <c r="N69" s="27">
        <f t="shared" si="16"/>
        <v>67.932290000000009</v>
      </c>
      <c r="O69" s="27">
        <f t="shared" si="20"/>
        <v>-8061.2709799999684</v>
      </c>
      <c r="P69" s="27">
        <f t="shared" si="21"/>
        <v>8061.2709799999684</v>
      </c>
    </row>
    <row r="70" spans="1:16">
      <c r="A70" s="30">
        <v>38899</v>
      </c>
      <c r="C70" s="6">
        <v>62</v>
      </c>
      <c r="D70" s="29">
        <f t="shared" si="12"/>
        <v>179</v>
      </c>
      <c r="E70" s="29">
        <f t="shared" si="17"/>
        <v>11098</v>
      </c>
      <c r="F70" s="29">
        <f t="shared" si="13"/>
        <v>-21063</v>
      </c>
      <c r="G70" s="34">
        <f>+Inputs!$D$3</f>
        <v>0.37951000000000001</v>
      </c>
      <c r="I70" s="27">
        <f t="shared" si="18"/>
        <v>32161</v>
      </c>
      <c r="K70" s="27">
        <f t="shared" si="14"/>
        <v>179</v>
      </c>
      <c r="L70" s="27">
        <f t="shared" si="19"/>
        <v>11098</v>
      </c>
      <c r="M70" s="27">
        <f t="shared" si="15"/>
        <v>67.932290000000009</v>
      </c>
      <c r="N70" s="27">
        <f t="shared" si="16"/>
        <v>67.932290000000009</v>
      </c>
      <c r="O70" s="27">
        <f t="shared" si="20"/>
        <v>-7993.3386899999687</v>
      </c>
      <c r="P70" s="27">
        <f t="shared" si="21"/>
        <v>7993.3386899999687</v>
      </c>
    </row>
    <row r="71" spans="1:16">
      <c r="A71" s="31">
        <v>38930</v>
      </c>
      <c r="C71" s="6">
        <v>63</v>
      </c>
      <c r="D71" s="29">
        <f t="shared" si="12"/>
        <v>179</v>
      </c>
      <c r="E71" s="29">
        <f t="shared" si="17"/>
        <v>11277</v>
      </c>
      <c r="F71" s="29">
        <f t="shared" si="13"/>
        <v>-20884</v>
      </c>
      <c r="G71" s="34">
        <f>+Inputs!$D$3</f>
        <v>0.37951000000000001</v>
      </c>
      <c r="I71" s="27">
        <f t="shared" si="18"/>
        <v>32161</v>
      </c>
      <c r="K71" s="27">
        <f t="shared" si="14"/>
        <v>179</v>
      </c>
      <c r="L71" s="27">
        <f t="shared" si="19"/>
        <v>11277</v>
      </c>
      <c r="M71" s="27">
        <f t="shared" si="15"/>
        <v>67.932290000000009</v>
      </c>
      <c r="N71" s="27">
        <f t="shared" si="16"/>
        <v>67.932290000000009</v>
      </c>
      <c r="O71" s="27">
        <f t="shared" si="20"/>
        <v>-7925.4063999999689</v>
      </c>
      <c r="P71" s="27">
        <f t="shared" si="21"/>
        <v>7925.4063999999689</v>
      </c>
    </row>
    <row r="72" spans="1:16">
      <c r="A72" s="30">
        <v>38961</v>
      </c>
      <c r="C72" s="6">
        <v>64</v>
      </c>
      <c r="D72" s="29">
        <f t="shared" si="12"/>
        <v>179</v>
      </c>
      <c r="E72" s="29">
        <f t="shared" si="17"/>
        <v>11456</v>
      </c>
      <c r="F72" s="29">
        <f t="shared" si="13"/>
        <v>-20705</v>
      </c>
      <c r="G72" s="34">
        <f>+Inputs!$D$3</f>
        <v>0.37951000000000001</v>
      </c>
      <c r="I72" s="27">
        <f t="shared" si="18"/>
        <v>32161</v>
      </c>
      <c r="K72" s="27">
        <f t="shared" si="14"/>
        <v>179</v>
      </c>
      <c r="L72" s="27">
        <f t="shared" si="19"/>
        <v>11456</v>
      </c>
      <c r="M72" s="27">
        <f t="shared" si="15"/>
        <v>67.932290000000009</v>
      </c>
      <c r="N72" s="27">
        <f t="shared" si="16"/>
        <v>67.932290000000009</v>
      </c>
      <c r="O72" s="27">
        <f t="shared" si="20"/>
        <v>-7857.4741099999692</v>
      </c>
      <c r="P72" s="27">
        <f t="shared" si="21"/>
        <v>7857.4741099999692</v>
      </c>
    </row>
    <row r="73" spans="1:16">
      <c r="A73" s="31">
        <v>38991</v>
      </c>
      <c r="C73" s="6">
        <v>65</v>
      </c>
      <c r="D73" s="29">
        <f t="shared" ref="D73:D104" si="22">ROUND(-(+$B$9/180)*1,0)</f>
        <v>179</v>
      </c>
      <c r="E73" s="29">
        <f t="shared" si="17"/>
        <v>11635</v>
      </c>
      <c r="F73" s="29">
        <f t="shared" ref="F73:F104" si="23">$B$9+E73</f>
        <v>-20526</v>
      </c>
      <c r="G73" s="34">
        <f>+Inputs!$D$3</f>
        <v>0.37951000000000001</v>
      </c>
      <c r="I73" s="27">
        <f t="shared" si="18"/>
        <v>32161</v>
      </c>
      <c r="K73" s="27">
        <f t="shared" ref="K73:K104" si="24">D73</f>
        <v>179</v>
      </c>
      <c r="L73" s="27">
        <f t="shared" si="19"/>
        <v>11635</v>
      </c>
      <c r="M73" s="27">
        <f t="shared" ref="M73:M104" si="25">K73*G73</f>
        <v>67.932290000000009</v>
      </c>
      <c r="N73" s="27">
        <f t="shared" ref="N73:N104" si="26">M73-J73</f>
        <v>67.932290000000009</v>
      </c>
      <c r="O73" s="27">
        <f t="shared" si="20"/>
        <v>-7789.5418199999694</v>
      </c>
      <c r="P73" s="27">
        <f t="shared" si="21"/>
        <v>7789.5418199999694</v>
      </c>
    </row>
    <row r="74" spans="1:16">
      <c r="A74" s="30">
        <v>39022</v>
      </c>
      <c r="C74" s="6">
        <v>66</v>
      </c>
      <c r="D74" s="29">
        <f t="shared" si="22"/>
        <v>179</v>
      </c>
      <c r="E74" s="29">
        <f t="shared" ref="E74:E105" si="27">+E73+D74</f>
        <v>11814</v>
      </c>
      <c r="F74" s="29">
        <f t="shared" si="23"/>
        <v>-20347</v>
      </c>
      <c r="G74" s="34">
        <f>+Inputs!$D$3</f>
        <v>0.37951000000000001</v>
      </c>
      <c r="I74" s="27">
        <f t="shared" ref="I74:I105" si="28">+I73+H74</f>
        <v>32161</v>
      </c>
      <c r="K74" s="27">
        <f t="shared" si="24"/>
        <v>179</v>
      </c>
      <c r="L74" s="27">
        <f t="shared" ref="L74:L105" si="29">+L73+K74</f>
        <v>11814</v>
      </c>
      <c r="M74" s="27">
        <f t="shared" si="25"/>
        <v>67.932290000000009</v>
      </c>
      <c r="N74" s="27">
        <f t="shared" si="26"/>
        <v>67.932290000000009</v>
      </c>
      <c r="O74" s="27">
        <f t="shared" ref="O74:O105" si="30">+O73+N74</f>
        <v>-7721.6095299999697</v>
      </c>
      <c r="P74" s="27">
        <f t="shared" ref="P74:P105" si="31">P73-N74</f>
        <v>7721.6095299999697</v>
      </c>
    </row>
    <row r="75" spans="1:16">
      <c r="A75" s="31">
        <v>39052</v>
      </c>
      <c r="C75" s="6">
        <v>67</v>
      </c>
      <c r="D75" s="29">
        <f t="shared" si="22"/>
        <v>179</v>
      </c>
      <c r="E75" s="29">
        <f t="shared" si="27"/>
        <v>11993</v>
      </c>
      <c r="F75" s="29">
        <f t="shared" si="23"/>
        <v>-20168</v>
      </c>
      <c r="G75" s="34">
        <f>+Inputs!$D$3</f>
        <v>0.37951000000000001</v>
      </c>
      <c r="I75" s="27">
        <f t="shared" si="28"/>
        <v>32161</v>
      </c>
      <c r="K75" s="27">
        <f t="shared" si="24"/>
        <v>179</v>
      </c>
      <c r="L75" s="27">
        <f t="shared" si="29"/>
        <v>11993</v>
      </c>
      <c r="M75" s="27">
        <f t="shared" si="25"/>
        <v>67.932290000000009</v>
      </c>
      <c r="N75" s="27">
        <f t="shared" si="26"/>
        <v>67.932290000000009</v>
      </c>
      <c r="O75" s="27">
        <f t="shared" si="30"/>
        <v>-7653.67723999997</v>
      </c>
      <c r="P75" s="27">
        <f t="shared" si="31"/>
        <v>7653.67723999997</v>
      </c>
    </row>
    <row r="76" spans="1:16">
      <c r="A76" s="30">
        <v>39083</v>
      </c>
      <c r="C76" s="6">
        <v>68</v>
      </c>
      <c r="D76" s="29">
        <f t="shared" si="22"/>
        <v>179</v>
      </c>
      <c r="E76" s="29">
        <f t="shared" si="27"/>
        <v>12172</v>
      </c>
      <c r="F76" s="29">
        <f t="shared" si="23"/>
        <v>-19989</v>
      </c>
      <c r="G76" s="34">
        <f>+Inputs!$D$3</f>
        <v>0.37951000000000001</v>
      </c>
      <c r="I76" s="27">
        <f t="shared" si="28"/>
        <v>32161</v>
      </c>
      <c r="K76" s="27">
        <f t="shared" si="24"/>
        <v>179</v>
      </c>
      <c r="L76" s="27">
        <f t="shared" si="29"/>
        <v>12172</v>
      </c>
      <c r="M76" s="27">
        <f t="shared" si="25"/>
        <v>67.932290000000009</v>
      </c>
      <c r="N76" s="27">
        <f t="shared" si="26"/>
        <v>67.932290000000009</v>
      </c>
      <c r="O76" s="27">
        <f t="shared" si="30"/>
        <v>-7585.7449499999702</v>
      </c>
      <c r="P76" s="27">
        <f t="shared" si="31"/>
        <v>7585.7449499999702</v>
      </c>
    </row>
    <row r="77" spans="1:16">
      <c r="A77" s="31">
        <v>39114</v>
      </c>
      <c r="C77" s="6">
        <v>69</v>
      </c>
      <c r="D77" s="29">
        <f t="shared" si="22"/>
        <v>179</v>
      </c>
      <c r="E77" s="29">
        <f t="shared" si="27"/>
        <v>12351</v>
      </c>
      <c r="F77" s="29">
        <f t="shared" si="23"/>
        <v>-19810</v>
      </c>
      <c r="G77" s="34">
        <f>+Inputs!$D$3</f>
        <v>0.37951000000000001</v>
      </c>
      <c r="I77" s="27">
        <f t="shared" si="28"/>
        <v>32161</v>
      </c>
      <c r="K77" s="27">
        <f t="shared" si="24"/>
        <v>179</v>
      </c>
      <c r="L77" s="27">
        <f t="shared" si="29"/>
        <v>12351</v>
      </c>
      <c r="M77" s="27">
        <f t="shared" si="25"/>
        <v>67.932290000000009</v>
      </c>
      <c r="N77" s="27">
        <f t="shared" si="26"/>
        <v>67.932290000000009</v>
      </c>
      <c r="O77" s="27">
        <f t="shared" si="30"/>
        <v>-7517.8126599999705</v>
      </c>
      <c r="P77" s="27">
        <f t="shared" si="31"/>
        <v>7517.8126599999705</v>
      </c>
    </row>
    <row r="78" spans="1:16">
      <c r="A78" s="30">
        <v>39142</v>
      </c>
      <c r="C78" s="6">
        <v>70</v>
      </c>
      <c r="D78" s="29">
        <f t="shared" si="22"/>
        <v>179</v>
      </c>
      <c r="E78" s="29">
        <f t="shared" si="27"/>
        <v>12530</v>
      </c>
      <c r="F78" s="29">
        <f t="shared" si="23"/>
        <v>-19631</v>
      </c>
      <c r="G78" s="34">
        <f>+Inputs!$D$3</f>
        <v>0.37951000000000001</v>
      </c>
      <c r="I78" s="27">
        <f t="shared" si="28"/>
        <v>32161</v>
      </c>
      <c r="K78" s="27">
        <f t="shared" si="24"/>
        <v>179</v>
      </c>
      <c r="L78" s="27">
        <f t="shared" si="29"/>
        <v>12530</v>
      </c>
      <c r="M78" s="27">
        <f t="shared" si="25"/>
        <v>67.932290000000009</v>
      </c>
      <c r="N78" s="27">
        <f t="shared" si="26"/>
        <v>67.932290000000009</v>
      </c>
      <c r="O78" s="27">
        <f t="shared" si="30"/>
        <v>-7449.8803699999708</v>
      </c>
      <c r="P78" s="27">
        <f t="shared" si="31"/>
        <v>7449.8803699999708</v>
      </c>
    </row>
    <row r="79" spans="1:16">
      <c r="A79" s="31">
        <v>39173</v>
      </c>
      <c r="C79" s="6">
        <v>71</v>
      </c>
      <c r="D79" s="29">
        <f t="shared" si="22"/>
        <v>179</v>
      </c>
      <c r="E79" s="29">
        <f t="shared" si="27"/>
        <v>12709</v>
      </c>
      <c r="F79" s="29">
        <f t="shared" si="23"/>
        <v>-19452</v>
      </c>
      <c r="G79" s="34">
        <f>+Inputs!$D$3</f>
        <v>0.37951000000000001</v>
      </c>
      <c r="I79" s="27">
        <f t="shared" si="28"/>
        <v>32161</v>
      </c>
      <c r="K79" s="27">
        <f t="shared" si="24"/>
        <v>179</v>
      </c>
      <c r="L79" s="27">
        <f t="shared" si="29"/>
        <v>12709</v>
      </c>
      <c r="M79" s="27">
        <f t="shared" si="25"/>
        <v>67.932290000000009</v>
      </c>
      <c r="N79" s="27">
        <f t="shared" si="26"/>
        <v>67.932290000000009</v>
      </c>
      <c r="O79" s="27">
        <f t="shared" si="30"/>
        <v>-7381.948079999971</v>
      </c>
      <c r="P79" s="27">
        <f t="shared" si="31"/>
        <v>7381.948079999971</v>
      </c>
    </row>
    <row r="80" spans="1:16">
      <c r="A80" s="30">
        <v>39203</v>
      </c>
      <c r="C80" s="6">
        <v>72</v>
      </c>
      <c r="D80" s="29">
        <f t="shared" si="22"/>
        <v>179</v>
      </c>
      <c r="E80" s="29">
        <f t="shared" si="27"/>
        <v>12888</v>
      </c>
      <c r="F80" s="29">
        <f t="shared" si="23"/>
        <v>-19273</v>
      </c>
      <c r="G80" s="34">
        <f>+Inputs!$D$3</f>
        <v>0.37951000000000001</v>
      </c>
      <c r="I80" s="27">
        <f t="shared" si="28"/>
        <v>32161</v>
      </c>
      <c r="K80" s="27">
        <f t="shared" si="24"/>
        <v>179</v>
      </c>
      <c r="L80" s="27">
        <f t="shared" si="29"/>
        <v>12888</v>
      </c>
      <c r="M80" s="27">
        <f t="shared" si="25"/>
        <v>67.932290000000009</v>
      </c>
      <c r="N80" s="27">
        <f t="shared" si="26"/>
        <v>67.932290000000009</v>
      </c>
      <c r="O80" s="27">
        <f t="shared" si="30"/>
        <v>-7314.0157899999713</v>
      </c>
      <c r="P80" s="27">
        <f t="shared" si="31"/>
        <v>7314.0157899999713</v>
      </c>
    </row>
    <row r="81" spans="1:16">
      <c r="A81" s="31">
        <v>39234</v>
      </c>
      <c r="C81" s="6">
        <v>73</v>
      </c>
      <c r="D81" s="29">
        <f t="shared" si="22"/>
        <v>179</v>
      </c>
      <c r="E81" s="29">
        <f t="shared" si="27"/>
        <v>13067</v>
      </c>
      <c r="F81" s="29">
        <f t="shared" si="23"/>
        <v>-19094</v>
      </c>
      <c r="G81" s="34">
        <f>+Inputs!$D$3</f>
        <v>0.37951000000000001</v>
      </c>
      <c r="I81" s="27">
        <f t="shared" si="28"/>
        <v>32161</v>
      </c>
      <c r="K81" s="27">
        <f t="shared" si="24"/>
        <v>179</v>
      </c>
      <c r="L81" s="27">
        <f t="shared" si="29"/>
        <v>13067</v>
      </c>
      <c r="M81" s="27">
        <f t="shared" si="25"/>
        <v>67.932290000000009</v>
      </c>
      <c r="N81" s="27">
        <f t="shared" si="26"/>
        <v>67.932290000000009</v>
      </c>
      <c r="O81" s="27">
        <f t="shared" si="30"/>
        <v>-7246.0834999999715</v>
      </c>
      <c r="P81" s="27">
        <f t="shared" si="31"/>
        <v>7246.0834999999715</v>
      </c>
    </row>
    <row r="82" spans="1:16">
      <c r="A82" s="30">
        <v>39264</v>
      </c>
      <c r="C82" s="6">
        <v>74</v>
      </c>
      <c r="D82" s="29">
        <f t="shared" si="22"/>
        <v>179</v>
      </c>
      <c r="E82" s="29">
        <f t="shared" si="27"/>
        <v>13246</v>
      </c>
      <c r="F82" s="29">
        <f t="shared" si="23"/>
        <v>-18915</v>
      </c>
      <c r="G82" s="34">
        <f>+Inputs!$D$3</f>
        <v>0.37951000000000001</v>
      </c>
      <c r="I82" s="27">
        <f t="shared" si="28"/>
        <v>32161</v>
      </c>
      <c r="K82" s="27">
        <f t="shared" si="24"/>
        <v>179</v>
      </c>
      <c r="L82" s="27">
        <f t="shared" si="29"/>
        <v>13246</v>
      </c>
      <c r="M82" s="27">
        <f t="shared" si="25"/>
        <v>67.932290000000009</v>
      </c>
      <c r="N82" s="27">
        <f t="shared" si="26"/>
        <v>67.932290000000009</v>
      </c>
      <c r="O82" s="27">
        <f t="shared" si="30"/>
        <v>-7178.1512099999718</v>
      </c>
      <c r="P82" s="27">
        <f t="shared" si="31"/>
        <v>7178.1512099999718</v>
      </c>
    </row>
    <row r="83" spans="1:16">
      <c r="A83" s="31">
        <v>39295</v>
      </c>
      <c r="C83" s="6">
        <v>75</v>
      </c>
      <c r="D83" s="29">
        <f t="shared" si="22"/>
        <v>179</v>
      </c>
      <c r="E83" s="29">
        <f t="shared" si="27"/>
        <v>13425</v>
      </c>
      <c r="F83" s="29">
        <f t="shared" si="23"/>
        <v>-18736</v>
      </c>
      <c r="G83" s="34">
        <f>+Inputs!$D$3</f>
        <v>0.37951000000000001</v>
      </c>
      <c r="I83" s="27">
        <f t="shared" si="28"/>
        <v>32161</v>
      </c>
      <c r="K83" s="27">
        <f t="shared" si="24"/>
        <v>179</v>
      </c>
      <c r="L83" s="27">
        <f t="shared" si="29"/>
        <v>13425</v>
      </c>
      <c r="M83" s="27">
        <f t="shared" si="25"/>
        <v>67.932290000000009</v>
      </c>
      <c r="N83" s="27">
        <f t="shared" si="26"/>
        <v>67.932290000000009</v>
      </c>
      <c r="O83" s="27">
        <f t="shared" si="30"/>
        <v>-7110.2189199999721</v>
      </c>
      <c r="P83" s="27">
        <f t="shared" si="31"/>
        <v>7110.2189199999721</v>
      </c>
    </row>
    <row r="84" spans="1:16">
      <c r="A84" s="30">
        <v>39326</v>
      </c>
      <c r="C84" s="6">
        <v>76</v>
      </c>
      <c r="D84" s="29">
        <f t="shared" si="22"/>
        <v>179</v>
      </c>
      <c r="E84" s="29">
        <f t="shared" si="27"/>
        <v>13604</v>
      </c>
      <c r="F84" s="29">
        <f t="shared" si="23"/>
        <v>-18557</v>
      </c>
      <c r="G84" s="34">
        <f>+Inputs!$D$3</f>
        <v>0.37951000000000001</v>
      </c>
      <c r="I84" s="27">
        <f t="shared" si="28"/>
        <v>32161</v>
      </c>
      <c r="K84" s="27">
        <f t="shared" si="24"/>
        <v>179</v>
      </c>
      <c r="L84" s="27">
        <f t="shared" si="29"/>
        <v>13604</v>
      </c>
      <c r="M84" s="27">
        <f t="shared" si="25"/>
        <v>67.932290000000009</v>
      </c>
      <c r="N84" s="27">
        <f t="shared" si="26"/>
        <v>67.932290000000009</v>
      </c>
      <c r="O84" s="27">
        <f t="shared" si="30"/>
        <v>-7042.2866299999723</v>
      </c>
      <c r="P84" s="27">
        <f t="shared" si="31"/>
        <v>7042.2866299999723</v>
      </c>
    </row>
    <row r="85" spans="1:16">
      <c r="A85" s="31">
        <v>39356</v>
      </c>
      <c r="C85" s="6">
        <v>77</v>
      </c>
      <c r="D85" s="29">
        <f t="shared" si="22"/>
        <v>179</v>
      </c>
      <c r="E85" s="29">
        <f t="shared" si="27"/>
        <v>13783</v>
      </c>
      <c r="F85" s="29">
        <f t="shared" si="23"/>
        <v>-18378</v>
      </c>
      <c r="G85" s="34">
        <f>+Inputs!$D$3</f>
        <v>0.37951000000000001</v>
      </c>
      <c r="I85" s="27">
        <f t="shared" si="28"/>
        <v>32161</v>
      </c>
      <c r="K85" s="27">
        <f t="shared" si="24"/>
        <v>179</v>
      </c>
      <c r="L85" s="27">
        <f t="shared" si="29"/>
        <v>13783</v>
      </c>
      <c r="M85" s="27">
        <f t="shared" si="25"/>
        <v>67.932290000000009</v>
      </c>
      <c r="N85" s="27">
        <f t="shared" si="26"/>
        <v>67.932290000000009</v>
      </c>
      <c r="O85" s="27">
        <f t="shared" si="30"/>
        <v>-6974.3543399999726</v>
      </c>
      <c r="P85" s="27">
        <f t="shared" si="31"/>
        <v>6974.3543399999726</v>
      </c>
    </row>
    <row r="86" spans="1:16">
      <c r="A86" s="30">
        <v>39387</v>
      </c>
      <c r="C86" s="6">
        <v>78</v>
      </c>
      <c r="D86" s="29">
        <f t="shared" si="22"/>
        <v>179</v>
      </c>
      <c r="E86" s="29">
        <f t="shared" si="27"/>
        <v>13962</v>
      </c>
      <c r="F86" s="29">
        <f t="shared" si="23"/>
        <v>-18199</v>
      </c>
      <c r="G86" s="34">
        <f>+Inputs!$D$3</f>
        <v>0.37951000000000001</v>
      </c>
      <c r="I86" s="27">
        <f t="shared" si="28"/>
        <v>32161</v>
      </c>
      <c r="K86" s="27">
        <f t="shared" si="24"/>
        <v>179</v>
      </c>
      <c r="L86" s="27">
        <f t="shared" si="29"/>
        <v>13962</v>
      </c>
      <c r="M86" s="27">
        <f t="shared" si="25"/>
        <v>67.932290000000009</v>
      </c>
      <c r="N86" s="27">
        <f t="shared" si="26"/>
        <v>67.932290000000009</v>
      </c>
      <c r="O86" s="27">
        <f t="shared" si="30"/>
        <v>-6906.4220499999728</v>
      </c>
      <c r="P86" s="27">
        <f t="shared" si="31"/>
        <v>6906.4220499999728</v>
      </c>
    </row>
    <row r="87" spans="1:16">
      <c r="A87" s="31">
        <v>39417</v>
      </c>
      <c r="C87" s="6">
        <v>79</v>
      </c>
      <c r="D87" s="29">
        <f t="shared" si="22"/>
        <v>179</v>
      </c>
      <c r="E87" s="29">
        <f t="shared" si="27"/>
        <v>14141</v>
      </c>
      <c r="F87" s="29">
        <f t="shared" si="23"/>
        <v>-18020</v>
      </c>
      <c r="G87" s="34">
        <f>+Inputs!$D$3</f>
        <v>0.37951000000000001</v>
      </c>
      <c r="I87" s="27">
        <f t="shared" si="28"/>
        <v>32161</v>
      </c>
      <c r="K87" s="27">
        <f t="shared" si="24"/>
        <v>179</v>
      </c>
      <c r="L87" s="27">
        <f t="shared" si="29"/>
        <v>14141</v>
      </c>
      <c r="M87" s="27">
        <f t="shared" si="25"/>
        <v>67.932290000000009</v>
      </c>
      <c r="N87" s="27">
        <f t="shared" si="26"/>
        <v>67.932290000000009</v>
      </c>
      <c r="O87" s="27">
        <f t="shared" si="30"/>
        <v>-6838.4897599999731</v>
      </c>
      <c r="P87" s="27">
        <f t="shared" si="31"/>
        <v>6838.4897599999731</v>
      </c>
    </row>
    <row r="88" spans="1:16">
      <c r="A88" s="30">
        <v>39448</v>
      </c>
      <c r="C88" s="6">
        <v>80</v>
      </c>
      <c r="D88" s="29">
        <f t="shared" si="22"/>
        <v>179</v>
      </c>
      <c r="E88" s="29">
        <f t="shared" si="27"/>
        <v>14320</v>
      </c>
      <c r="F88" s="29">
        <f t="shared" si="23"/>
        <v>-17841</v>
      </c>
      <c r="G88" s="34">
        <f>+Inputs!$D$3</f>
        <v>0.37951000000000001</v>
      </c>
      <c r="I88" s="27">
        <f t="shared" si="28"/>
        <v>32161</v>
      </c>
      <c r="K88" s="27">
        <f t="shared" si="24"/>
        <v>179</v>
      </c>
      <c r="L88" s="27">
        <f t="shared" si="29"/>
        <v>14320</v>
      </c>
      <c r="M88" s="27">
        <f t="shared" si="25"/>
        <v>67.932290000000009</v>
      </c>
      <c r="N88" s="27">
        <f t="shared" si="26"/>
        <v>67.932290000000009</v>
      </c>
      <c r="O88" s="27">
        <f t="shared" si="30"/>
        <v>-6770.5574699999734</v>
      </c>
      <c r="P88" s="27">
        <f t="shared" si="31"/>
        <v>6770.5574699999734</v>
      </c>
    </row>
    <row r="89" spans="1:16">
      <c r="A89" s="31">
        <v>39479</v>
      </c>
      <c r="C89" s="6">
        <v>81</v>
      </c>
      <c r="D89" s="29">
        <f t="shared" si="22"/>
        <v>179</v>
      </c>
      <c r="E89" s="29">
        <f t="shared" si="27"/>
        <v>14499</v>
      </c>
      <c r="F89" s="29">
        <f t="shared" si="23"/>
        <v>-17662</v>
      </c>
      <c r="G89" s="34">
        <f>+Inputs!$D$3</f>
        <v>0.37951000000000001</v>
      </c>
      <c r="I89" s="27">
        <f t="shared" si="28"/>
        <v>32161</v>
      </c>
      <c r="K89" s="27">
        <f t="shared" si="24"/>
        <v>179</v>
      </c>
      <c r="L89" s="27">
        <f t="shared" si="29"/>
        <v>14499</v>
      </c>
      <c r="M89" s="27">
        <f t="shared" si="25"/>
        <v>67.932290000000009</v>
      </c>
      <c r="N89" s="27">
        <f t="shared" si="26"/>
        <v>67.932290000000009</v>
      </c>
      <c r="O89" s="27">
        <f t="shared" si="30"/>
        <v>-6702.6251799999736</v>
      </c>
      <c r="P89" s="27">
        <f t="shared" si="31"/>
        <v>6702.6251799999736</v>
      </c>
    </row>
    <row r="90" spans="1:16">
      <c r="A90" s="30">
        <v>39508</v>
      </c>
      <c r="C90" s="6">
        <v>82</v>
      </c>
      <c r="D90" s="29">
        <f t="shared" si="22"/>
        <v>179</v>
      </c>
      <c r="E90" s="29">
        <f t="shared" si="27"/>
        <v>14678</v>
      </c>
      <c r="F90" s="29">
        <f t="shared" si="23"/>
        <v>-17483</v>
      </c>
      <c r="G90" s="34">
        <f>+Inputs!$D$3</f>
        <v>0.37951000000000001</v>
      </c>
      <c r="I90" s="27">
        <f t="shared" si="28"/>
        <v>32161</v>
      </c>
      <c r="K90" s="27">
        <f t="shared" si="24"/>
        <v>179</v>
      </c>
      <c r="L90" s="27">
        <f t="shared" si="29"/>
        <v>14678</v>
      </c>
      <c r="M90" s="27">
        <f t="shared" si="25"/>
        <v>67.932290000000009</v>
      </c>
      <c r="N90" s="27">
        <f t="shared" si="26"/>
        <v>67.932290000000009</v>
      </c>
      <c r="O90" s="27">
        <f t="shared" si="30"/>
        <v>-6634.6928899999739</v>
      </c>
      <c r="P90" s="27">
        <f t="shared" si="31"/>
        <v>6634.6928899999739</v>
      </c>
    </row>
    <row r="91" spans="1:16">
      <c r="A91" s="31">
        <v>39539</v>
      </c>
      <c r="C91" s="6">
        <v>83</v>
      </c>
      <c r="D91" s="29">
        <f t="shared" si="22"/>
        <v>179</v>
      </c>
      <c r="E91" s="29">
        <f t="shared" si="27"/>
        <v>14857</v>
      </c>
      <c r="F91" s="29">
        <f t="shared" si="23"/>
        <v>-17304</v>
      </c>
      <c r="G91" s="34">
        <f>+Inputs!$D$3</f>
        <v>0.37951000000000001</v>
      </c>
      <c r="I91" s="27">
        <f t="shared" si="28"/>
        <v>32161</v>
      </c>
      <c r="K91" s="27">
        <f t="shared" si="24"/>
        <v>179</v>
      </c>
      <c r="L91" s="27">
        <f t="shared" si="29"/>
        <v>14857</v>
      </c>
      <c r="M91" s="27">
        <f t="shared" si="25"/>
        <v>67.932290000000009</v>
      </c>
      <c r="N91" s="27">
        <f t="shared" si="26"/>
        <v>67.932290000000009</v>
      </c>
      <c r="O91" s="27">
        <f t="shared" si="30"/>
        <v>-6566.7605999999741</v>
      </c>
      <c r="P91" s="27">
        <f t="shared" si="31"/>
        <v>6566.7605999999741</v>
      </c>
    </row>
    <row r="92" spans="1:16">
      <c r="A92" s="30">
        <v>39569</v>
      </c>
      <c r="C92" s="6">
        <v>84</v>
      </c>
      <c r="D92" s="29">
        <f t="shared" si="22"/>
        <v>179</v>
      </c>
      <c r="E92" s="29">
        <f t="shared" si="27"/>
        <v>15036</v>
      </c>
      <c r="F92" s="29">
        <f t="shared" si="23"/>
        <v>-17125</v>
      </c>
      <c r="G92" s="34">
        <f>+Inputs!$D$3</f>
        <v>0.37951000000000001</v>
      </c>
      <c r="I92" s="27">
        <f t="shared" si="28"/>
        <v>32161</v>
      </c>
      <c r="K92" s="27">
        <f t="shared" si="24"/>
        <v>179</v>
      </c>
      <c r="L92" s="27">
        <f t="shared" si="29"/>
        <v>15036</v>
      </c>
      <c r="M92" s="27">
        <f t="shared" si="25"/>
        <v>67.932290000000009</v>
      </c>
      <c r="N92" s="27">
        <f t="shared" si="26"/>
        <v>67.932290000000009</v>
      </c>
      <c r="O92" s="27">
        <f t="shared" si="30"/>
        <v>-6498.8283099999744</v>
      </c>
      <c r="P92" s="27">
        <f t="shared" si="31"/>
        <v>6498.8283099999744</v>
      </c>
    </row>
    <row r="93" spans="1:16">
      <c r="A93" s="31">
        <v>39600</v>
      </c>
      <c r="C93" s="6">
        <v>85</v>
      </c>
      <c r="D93" s="29">
        <f t="shared" si="22"/>
        <v>179</v>
      </c>
      <c r="E93" s="29">
        <f t="shared" si="27"/>
        <v>15215</v>
      </c>
      <c r="F93" s="29">
        <f t="shared" si="23"/>
        <v>-16946</v>
      </c>
      <c r="G93" s="34">
        <f>+Inputs!$D$3</f>
        <v>0.37951000000000001</v>
      </c>
      <c r="I93" s="27">
        <f t="shared" si="28"/>
        <v>32161</v>
      </c>
      <c r="K93" s="27">
        <f t="shared" si="24"/>
        <v>179</v>
      </c>
      <c r="L93" s="27">
        <f t="shared" si="29"/>
        <v>15215</v>
      </c>
      <c r="M93" s="27">
        <f t="shared" si="25"/>
        <v>67.932290000000009</v>
      </c>
      <c r="N93" s="27">
        <f t="shared" si="26"/>
        <v>67.932290000000009</v>
      </c>
      <c r="O93" s="27">
        <f t="shared" si="30"/>
        <v>-6430.8960199999747</v>
      </c>
      <c r="P93" s="27">
        <f t="shared" si="31"/>
        <v>6430.8960199999747</v>
      </c>
    </row>
    <row r="94" spans="1:16">
      <c r="A94" s="30">
        <v>39630</v>
      </c>
      <c r="C94" s="6">
        <v>86</v>
      </c>
      <c r="D94" s="29">
        <f t="shared" si="22"/>
        <v>179</v>
      </c>
      <c r="E94" s="29">
        <f t="shared" si="27"/>
        <v>15394</v>
      </c>
      <c r="F94" s="29">
        <f t="shared" si="23"/>
        <v>-16767</v>
      </c>
      <c r="G94" s="34">
        <f>+Inputs!$D$3</f>
        <v>0.37951000000000001</v>
      </c>
      <c r="I94" s="27">
        <f t="shared" si="28"/>
        <v>32161</v>
      </c>
      <c r="K94" s="27">
        <f t="shared" si="24"/>
        <v>179</v>
      </c>
      <c r="L94" s="27">
        <f t="shared" si="29"/>
        <v>15394</v>
      </c>
      <c r="M94" s="27">
        <f t="shared" si="25"/>
        <v>67.932290000000009</v>
      </c>
      <c r="N94" s="27">
        <f t="shared" si="26"/>
        <v>67.932290000000009</v>
      </c>
      <c r="O94" s="27">
        <f t="shared" si="30"/>
        <v>-6362.9637299999749</v>
      </c>
      <c r="P94" s="27">
        <f t="shared" si="31"/>
        <v>6362.9637299999749</v>
      </c>
    </row>
    <row r="95" spans="1:16">
      <c r="A95" s="31">
        <v>39661</v>
      </c>
      <c r="C95" s="6">
        <v>87</v>
      </c>
      <c r="D95" s="29">
        <f t="shared" si="22"/>
        <v>179</v>
      </c>
      <c r="E95" s="29">
        <f t="shared" si="27"/>
        <v>15573</v>
      </c>
      <c r="F95" s="29">
        <f t="shared" si="23"/>
        <v>-16588</v>
      </c>
      <c r="G95" s="34">
        <f>+Inputs!$D$3</f>
        <v>0.37951000000000001</v>
      </c>
      <c r="I95" s="27">
        <f t="shared" si="28"/>
        <v>32161</v>
      </c>
      <c r="K95" s="27">
        <f t="shared" si="24"/>
        <v>179</v>
      </c>
      <c r="L95" s="27">
        <f t="shared" si="29"/>
        <v>15573</v>
      </c>
      <c r="M95" s="27">
        <f t="shared" si="25"/>
        <v>67.932290000000009</v>
      </c>
      <c r="N95" s="27">
        <f t="shared" si="26"/>
        <v>67.932290000000009</v>
      </c>
      <c r="O95" s="27">
        <f t="shared" si="30"/>
        <v>-6295.0314399999752</v>
      </c>
      <c r="P95" s="27">
        <f t="shared" si="31"/>
        <v>6295.0314399999752</v>
      </c>
    </row>
    <row r="96" spans="1:16">
      <c r="A96" s="30">
        <v>39692</v>
      </c>
      <c r="C96" s="6">
        <v>88</v>
      </c>
      <c r="D96" s="29">
        <f t="shared" si="22"/>
        <v>179</v>
      </c>
      <c r="E96" s="29">
        <f t="shared" si="27"/>
        <v>15752</v>
      </c>
      <c r="F96" s="29">
        <f t="shared" si="23"/>
        <v>-16409</v>
      </c>
      <c r="G96" s="34">
        <f>+Inputs!$D$3</f>
        <v>0.37951000000000001</v>
      </c>
      <c r="I96" s="27">
        <f t="shared" si="28"/>
        <v>32161</v>
      </c>
      <c r="K96" s="27">
        <f t="shared" si="24"/>
        <v>179</v>
      </c>
      <c r="L96" s="27">
        <f t="shared" si="29"/>
        <v>15752</v>
      </c>
      <c r="M96" s="27">
        <f t="shared" si="25"/>
        <v>67.932290000000009</v>
      </c>
      <c r="N96" s="27">
        <f t="shared" si="26"/>
        <v>67.932290000000009</v>
      </c>
      <c r="O96" s="27">
        <f t="shared" si="30"/>
        <v>-6227.0991499999755</v>
      </c>
      <c r="P96" s="27">
        <f t="shared" si="31"/>
        <v>6227.0991499999755</v>
      </c>
    </row>
    <row r="97" spans="1:16">
      <c r="A97" s="31">
        <v>39722</v>
      </c>
      <c r="C97" s="6">
        <v>89</v>
      </c>
      <c r="D97" s="29">
        <f t="shared" si="22"/>
        <v>179</v>
      </c>
      <c r="E97" s="29">
        <f t="shared" si="27"/>
        <v>15931</v>
      </c>
      <c r="F97" s="29">
        <f t="shared" si="23"/>
        <v>-16230</v>
      </c>
      <c r="G97" s="34">
        <f>+Inputs!$D$3</f>
        <v>0.37951000000000001</v>
      </c>
      <c r="I97" s="27">
        <f t="shared" si="28"/>
        <v>32161</v>
      </c>
      <c r="K97" s="27">
        <f t="shared" si="24"/>
        <v>179</v>
      </c>
      <c r="L97" s="27">
        <f t="shared" si="29"/>
        <v>15931</v>
      </c>
      <c r="M97" s="27">
        <f t="shared" si="25"/>
        <v>67.932290000000009</v>
      </c>
      <c r="N97" s="27">
        <f t="shared" si="26"/>
        <v>67.932290000000009</v>
      </c>
      <c r="O97" s="27">
        <f t="shared" si="30"/>
        <v>-6159.1668599999757</v>
      </c>
      <c r="P97" s="27">
        <f t="shared" si="31"/>
        <v>6159.1668599999757</v>
      </c>
    </row>
    <row r="98" spans="1:16">
      <c r="A98" s="30">
        <v>39753</v>
      </c>
      <c r="C98" s="6">
        <v>90</v>
      </c>
      <c r="D98" s="29">
        <f t="shared" si="22"/>
        <v>179</v>
      </c>
      <c r="E98" s="29">
        <f t="shared" si="27"/>
        <v>16110</v>
      </c>
      <c r="F98" s="29">
        <f t="shared" si="23"/>
        <v>-16051</v>
      </c>
      <c r="G98" s="34">
        <f>+Inputs!$D$3</f>
        <v>0.37951000000000001</v>
      </c>
      <c r="I98" s="27">
        <f t="shared" si="28"/>
        <v>32161</v>
      </c>
      <c r="K98" s="27">
        <f t="shared" si="24"/>
        <v>179</v>
      </c>
      <c r="L98" s="27">
        <f t="shared" si="29"/>
        <v>16110</v>
      </c>
      <c r="M98" s="27">
        <f t="shared" si="25"/>
        <v>67.932290000000009</v>
      </c>
      <c r="N98" s="27">
        <f t="shared" si="26"/>
        <v>67.932290000000009</v>
      </c>
      <c r="O98" s="27">
        <f t="shared" si="30"/>
        <v>-6091.234569999976</v>
      </c>
      <c r="P98" s="27">
        <f t="shared" si="31"/>
        <v>6091.234569999976</v>
      </c>
    </row>
    <row r="99" spans="1:16">
      <c r="A99" s="31">
        <v>39783</v>
      </c>
      <c r="C99" s="6">
        <v>91</v>
      </c>
      <c r="D99" s="29">
        <f t="shared" si="22"/>
        <v>179</v>
      </c>
      <c r="E99" s="29">
        <f t="shared" si="27"/>
        <v>16289</v>
      </c>
      <c r="F99" s="29">
        <f t="shared" si="23"/>
        <v>-15872</v>
      </c>
      <c r="G99" s="34">
        <f>+Inputs!$D$3</f>
        <v>0.37951000000000001</v>
      </c>
      <c r="I99" s="27">
        <f t="shared" si="28"/>
        <v>32161</v>
      </c>
      <c r="K99" s="27">
        <f t="shared" si="24"/>
        <v>179</v>
      </c>
      <c r="L99" s="27">
        <f t="shared" si="29"/>
        <v>16289</v>
      </c>
      <c r="M99" s="27">
        <f t="shared" si="25"/>
        <v>67.932290000000009</v>
      </c>
      <c r="N99" s="27">
        <f t="shared" si="26"/>
        <v>67.932290000000009</v>
      </c>
      <c r="O99" s="27">
        <f t="shared" si="30"/>
        <v>-6023.3022799999762</v>
      </c>
      <c r="P99" s="27">
        <f t="shared" si="31"/>
        <v>6023.3022799999762</v>
      </c>
    </row>
    <row r="100" spans="1:16">
      <c r="A100" s="30">
        <v>39814</v>
      </c>
      <c r="C100" s="6">
        <v>92</v>
      </c>
      <c r="D100" s="29">
        <f t="shared" si="22"/>
        <v>179</v>
      </c>
      <c r="E100" s="29">
        <f t="shared" si="27"/>
        <v>16468</v>
      </c>
      <c r="F100" s="29">
        <f t="shared" si="23"/>
        <v>-15693</v>
      </c>
      <c r="G100" s="34">
        <f>+Inputs!$D$3</f>
        <v>0.37951000000000001</v>
      </c>
      <c r="I100" s="27">
        <f t="shared" si="28"/>
        <v>32161</v>
      </c>
      <c r="K100" s="27">
        <f t="shared" si="24"/>
        <v>179</v>
      </c>
      <c r="L100" s="27">
        <f t="shared" si="29"/>
        <v>16468</v>
      </c>
      <c r="M100" s="27">
        <f t="shared" si="25"/>
        <v>67.932290000000009</v>
      </c>
      <c r="N100" s="27">
        <f t="shared" si="26"/>
        <v>67.932290000000009</v>
      </c>
      <c r="O100" s="27">
        <f t="shared" si="30"/>
        <v>-5955.3699899999765</v>
      </c>
      <c r="P100" s="27">
        <f t="shared" si="31"/>
        <v>5955.3699899999765</v>
      </c>
    </row>
    <row r="101" spans="1:16">
      <c r="A101" s="31">
        <v>39845</v>
      </c>
      <c r="C101" s="6">
        <v>93</v>
      </c>
      <c r="D101" s="29">
        <f t="shared" si="22"/>
        <v>179</v>
      </c>
      <c r="E101" s="29">
        <f t="shared" si="27"/>
        <v>16647</v>
      </c>
      <c r="F101" s="29">
        <f t="shared" si="23"/>
        <v>-15514</v>
      </c>
      <c r="G101" s="34">
        <f>+Inputs!$D$3</f>
        <v>0.37951000000000001</v>
      </c>
      <c r="I101" s="27">
        <f t="shared" si="28"/>
        <v>32161</v>
      </c>
      <c r="K101" s="27">
        <f t="shared" si="24"/>
        <v>179</v>
      </c>
      <c r="L101" s="27">
        <f t="shared" si="29"/>
        <v>16647</v>
      </c>
      <c r="M101" s="27">
        <f t="shared" si="25"/>
        <v>67.932290000000009</v>
      </c>
      <c r="N101" s="27">
        <f t="shared" si="26"/>
        <v>67.932290000000009</v>
      </c>
      <c r="O101" s="27">
        <f t="shared" si="30"/>
        <v>-5887.4376999999768</v>
      </c>
      <c r="P101" s="27">
        <f t="shared" si="31"/>
        <v>5887.4376999999768</v>
      </c>
    </row>
    <row r="102" spans="1:16">
      <c r="A102" s="30">
        <v>39873</v>
      </c>
      <c r="C102" s="6">
        <v>94</v>
      </c>
      <c r="D102" s="29">
        <f t="shared" si="22"/>
        <v>179</v>
      </c>
      <c r="E102" s="29">
        <f t="shared" si="27"/>
        <v>16826</v>
      </c>
      <c r="F102" s="29">
        <f t="shared" si="23"/>
        <v>-15335</v>
      </c>
      <c r="G102" s="34">
        <f>+Inputs!$D$3</f>
        <v>0.37951000000000001</v>
      </c>
      <c r="I102" s="27">
        <f t="shared" si="28"/>
        <v>32161</v>
      </c>
      <c r="K102" s="27">
        <f t="shared" si="24"/>
        <v>179</v>
      </c>
      <c r="L102" s="27">
        <f t="shared" si="29"/>
        <v>16826</v>
      </c>
      <c r="M102" s="27">
        <f t="shared" si="25"/>
        <v>67.932290000000009</v>
      </c>
      <c r="N102" s="27">
        <f t="shared" si="26"/>
        <v>67.932290000000009</v>
      </c>
      <c r="O102" s="27">
        <f t="shared" si="30"/>
        <v>-5819.505409999977</v>
      </c>
      <c r="P102" s="27">
        <f t="shared" si="31"/>
        <v>5819.505409999977</v>
      </c>
    </row>
    <row r="103" spans="1:16">
      <c r="A103" s="31">
        <v>39904</v>
      </c>
      <c r="C103" s="6">
        <v>95</v>
      </c>
      <c r="D103" s="29">
        <f t="shared" si="22"/>
        <v>179</v>
      </c>
      <c r="E103" s="29">
        <f t="shared" si="27"/>
        <v>17005</v>
      </c>
      <c r="F103" s="29">
        <f t="shared" si="23"/>
        <v>-15156</v>
      </c>
      <c r="G103" s="34">
        <f>+Inputs!$D$3</f>
        <v>0.37951000000000001</v>
      </c>
      <c r="I103" s="27">
        <f t="shared" si="28"/>
        <v>32161</v>
      </c>
      <c r="K103" s="27">
        <f t="shared" si="24"/>
        <v>179</v>
      </c>
      <c r="L103" s="27">
        <f t="shared" si="29"/>
        <v>17005</v>
      </c>
      <c r="M103" s="27">
        <f t="shared" si="25"/>
        <v>67.932290000000009</v>
      </c>
      <c r="N103" s="27">
        <f t="shared" si="26"/>
        <v>67.932290000000009</v>
      </c>
      <c r="O103" s="27">
        <f t="shared" si="30"/>
        <v>-5751.5731199999773</v>
      </c>
      <c r="P103" s="27">
        <f t="shared" si="31"/>
        <v>5751.5731199999773</v>
      </c>
    </row>
    <row r="104" spans="1:16">
      <c r="A104" s="30">
        <v>39934</v>
      </c>
      <c r="C104" s="6">
        <v>96</v>
      </c>
      <c r="D104" s="29">
        <f t="shared" si="22"/>
        <v>179</v>
      </c>
      <c r="E104" s="29">
        <f t="shared" si="27"/>
        <v>17184</v>
      </c>
      <c r="F104" s="29">
        <f t="shared" si="23"/>
        <v>-14977</v>
      </c>
      <c r="G104" s="34">
        <f>+Inputs!$D$3</f>
        <v>0.37951000000000001</v>
      </c>
      <c r="I104" s="27">
        <f t="shared" si="28"/>
        <v>32161</v>
      </c>
      <c r="K104" s="27">
        <f t="shared" si="24"/>
        <v>179</v>
      </c>
      <c r="L104" s="27">
        <f t="shared" si="29"/>
        <v>17184</v>
      </c>
      <c r="M104" s="27">
        <f t="shared" si="25"/>
        <v>67.932290000000009</v>
      </c>
      <c r="N104" s="27">
        <f t="shared" si="26"/>
        <v>67.932290000000009</v>
      </c>
      <c r="O104" s="27">
        <f t="shared" si="30"/>
        <v>-5683.6408299999775</v>
      </c>
      <c r="P104" s="27">
        <f t="shared" si="31"/>
        <v>5683.6408299999775</v>
      </c>
    </row>
    <row r="105" spans="1:16">
      <c r="A105" s="31">
        <v>39965</v>
      </c>
      <c r="C105" s="6">
        <v>97</v>
      </c>
      <c r="D105" s="29">
        <f t="shared" ref="D105:D136" si="32">ROUND(-(+$B$9/180)*1,0)</f>
        <v>179</v>
      </c>
      <c r="E105" s="29">
        <f t="shared" si="27"/>
        <v>17363</v>
      </c>
      <c r="F105" s="29">
        <f t="shared" ref="F105:F136" si="33">$B$9+E105</f>
        <v>-14798</v>
      </c>
      <c r="G105" s="34">
        <f>+Inputs!$D$3</f>
        <v>0.37951000000000001</v>
      </c>
      <c r="I105" s="27">
        <f t="shared" si="28"/>
        <v>32161</v>
      </c>
      <c r="K105" s="27">
        <f t="shared" ref="K105:K136" si="34">D105</f>
        <v>179</v>
      </c>
      <c r="L105" s="27">
        <f t="shared" si="29"/>
        <v>17363</v>
      </c>
      <c r="M105" s="27">
        <f t="shared" ref="M105:M136" si="35">K105*G105</f>
        <v>67.932290000000009</v>
      </c>
      <c r="N105" s="27">
        <f t="shared" ref="N105:N136" si="36">M105-J105</f>
        <v>67.932290000000009</v>
      </c>
      <c r="O105" s="27">
        <f t="shared" si="30"/>
        <v>-5615.7085399999778</v>
      </c>
      <c r="P105" s="27">
        <f t="shared" si="31"/>
        <v>5615.7085399999778</v>
      </c>
    </row>
    <row r="106" spans="1:16">
      <c r="A106" s="30">
        <v>39995</v>
      </c>
      <c r="C106" s="6">
        <v>98</v>
      </c>
      <c r="D106" s="29">
        <f t="shared" si="32"/>
        <v>179</v>
      </c>
      <c r="E106" s="29">
        <f t="shared" ref="E106:E137" si="37">+E105+D106</f>
        <v>17542</v>
      </c>
      <c r="F106" s="29">
        <f t="shared" si="33"/>
        <v>-14619</v>
      </c>
      <c r="G106" s="34">
        <f>+Inputs!$D$3</f>
        <v>0.37951000000000001</v>
      </c>
      <c r="I106" s="27">
        <f t="shared" ref="I106:I137" si="38">+I105+H106</f>
        <v>32161</v>
      </c>
      <c r="K106" s="27">
        <f t="shared" si="34"/>
        <v>179</v>
      </c>
      <c r="L106" s="27">
        <f t="shared" ref="L106:L137" si="39">+L105+K106</f>
        <v>17542</v>
      </c>
      <c r="M106" s="27">
        <f t="shared" si="35"/>
        <v>67.932290000000009</v>
      </c>
      <c r="N106" s="27">
        <f t="shared" si="36"/>
        <v>67.932290000000009</v>
      </c>
      <c r="O106" s="27">
        <f t="shared" ref="O106:O137" si="40">+O105+N106</f>
        <v>-5547.7762499999781</v>
      </c>
      <c r="P106" s="27">
        <f t="shared" ref="P106:P137" si="41">P105-N106</f>
        <v>5547.7762499999781</v>
      </c>
    </row>
    <row r="107" spans="1:16">
      <c r="A107" s="31">
        <v>40026</v>
      </c>
      <c r="C107" s="6">
        <v>99</v>
      </c>
      <c r="D107" s="29">
        <f t="shared" si="32"/>
        <v>179</v>
      </c>
      <c r="E107" s="29">
        <f t="shared" si="37"/>
        <v>17721</v>
      </c>
      <c r="F107" s="29">
        <f t="shared" si="33"/>
        <v>-14440</v>
      </c>
      <c r="G107" s="34">
        <f>+Inputs!$D$3</f>
        <v>0.37951000000000001</v>
      </c>
      <c r="I107" s="27">
        <f t="shared" si="38"/>
        <v>32161</v>
      </c>
      <c r="K107" s="27">
        <f t="shared" si="34"/>
        <v>179</v>
      </c>
      <c r="L107" s="27">
        <f t="shared" si="39"/>
        <v>17721</v>
      </c>
      <c r="M107" s="27">
        <f t="shared" si="35"/>
        <v>67.932290000000009</v>
      </c>
      <c r="N107" s="27">
        <f t="shared" si="36"/>
        <v>67.932290000000009</v>
      </c>
      <c r="O107" s="27">
        <f t="shared" si="40"/>
        <v>-5479.8439599999783</v>
      </c>
      <c r="P107" s="27">
        <f t="shared" si="41"/>
        <v>5479.8439599999783</v>
      </c>
    </row>
    <row r="108" spans="1:16">
      <c r="A108" s="30">
        <v>40057</v>
      </c>
      <c r="C108" s="6">
        <v>100</v>
      </c>
      <c r="D108" s="29">
        <f t="shared" si="32"/>
        <v>179</v>
      </c>
      <c r="E108" s="29">
        <f t="shared" si="37"/>
        <v>17900</v>
      </c>
      <c r="F108" s="29">
        <f t="shared" si="33"/>
        <v>-14261</v>
      </c>
      <c r="G108" s="34">
        <f>+Inputs!$D$3</f>
        <v>0.37951000000000001</v>
      </c>
      <c r="I108" s="27">
        <f t="shared" si="38"/>
        <v>32161</v>
      </c>
      <c r="K108" s="27">
        <f t="shared" si="34"/>
        <v>179</v>
      </c>
      <c r="L108" s="27">
        <f t="shared" si="39"/>
        <v>17900</v>
      </c>
      <c r="M108" s="27">
        <f t="shared" si="35"/>
        <v>67.932290000000009</v>
      </c>
      <c r="N108" s="27">
        <f t="shared" si="36"/>
        <v>67.932290000000009</v>
      </c>
      <c r="O108" s="27">
        <f t="shared" si="40"/>
        <v>-5411.9116699999786</v>
      </c>
      <c r="P108" s="27">
        <f t="shared" si="41"/>
        <v>5411.9116699999786</v>
      </c>
    </row>
    <row r="109" spans="1:16">
      <c r="A109" s="31">
        <v>40087</v>
      </c>
      <c r="C109" s="6">
        <v>101</v>
      </c>
      <c r="D109" s="29">
        <f t="shared" si="32"/>
        <v>179</v>
      </c>
      <c r="E109" s="29">
        <f t="shared" si="37"/>
        <v>18079</v>
      </c>
      <c r="F109" s="29">
        <f t="shared" si="33"/>
        <v>-14082</v>
      </c>
      <c r="G109" s="34">
        <f>+Inputs!$D$3</f>
        <v>0.37951000000000001</v>
      </c>
      <c r="I109" s="27">
        <f t="shared" si="38"/>
        <v>32161</v>
      </c>
      <c r="K109" s="27">
        <f t="shared" si="34"/>
        <v>179</v>
      </c>
      <c r="L109" s="27">
        <f t="shared" si="39"/>
        <v>18079</v>
      </c>
      <c r="M109" s="27">
        <f t="shared" si="35"/>
        <v>67.932290000000009</v>
      </c>
      <c r="N109" s="27">
        <f t="shared" si="36"/>
        <v>67.932290000000009</v>
      </c>
      <c r="O109" s="27">
        <f t="shared" si="40"/>
        <v>-5343.9793799999788</v>
      </c>
      <c r="P109" s="27">
        <f t="shared" si="41"/>
        <v>5343.9793799999788</v>
      </c>
    </row>
    <row r="110" spans="1:16">
      <c r="A110" s="30">
        <v>40118</v>
      </c>
      <c r="C110" s="6">
        <v>102</v>
      </c>
      <c r="D110" s="29">
        <f t="shared" si="32"/>
        <v>179</v>
      </c>
      <c r="E110" s="29">
        <f t="shared" si="37"/>
        <v>18258</v>
      </c>
      <c r="F110" s="29">
        <f t="shared" si="33"/>
        <v>-13903</v>
      </c>
      <c r="G110" s="34">
        <f>+Inputs!$D$3</f>
        <v>0.37951000000000001</v>
      </c>
      <c r="I110" s="27">
        <f t="shared" si="38"/>
        <v>32161</v>
      </c>
      <c r="K110" s="27">
        <f t="shared" si="34"/>
        <v>179</v>
      </c>
      <c r="L110" s="27">
        <f t="shared" si="39"/>
        <v>18258</v>
      </c>
      <c r="M110" s="27">
        <f t="shared" si="35"/>
        <v>67.932290000000009</v>
      </c>
      <c r="N110" s="27">
        <f t="shared" si="36"/>
        <v>67.932290000000009</v>
      </c>
      <c r="O110" s="27">
        <f t="shared" si="40"/>
        <v>-5276.0470899999791</v>
      </c>
      <c r="P110" s="27">
        <f t="shared" si="41"/>
        <v>5276.0470899999791</v>
      </c>
    </row>
    <row r="111" spans="1:16">
      <c r="A111" s="31">
        <v>40148</v>
      </c>
      <c r="C111" s="6">
        <v>103</v>
      </c>
      <c r="D111" s="29">
        <f t="shared" si="32"/>
        <v>179</v>
      </c>
      <c r="E111" s="29">
        <f t="shared" si="37"/>
        <v>18437</v>
      </c>
      <c r="F111" s="29">
        <f t="shared" si="33"/>
        <v>-13724</v>
      </c>
      <c r="G111" s="34">
        <f>+Inputs!$D$3</f>
        <v>0.37951000000000001</v>
      </c>
      <c r="I111" s="27">
        <f t="shared" si="38"/>
        <v>32161</v>
      </c>
      <c r="K111" s="27">
        <f t="shared" si="34"/>
        <v>179</v>
      </c>
      <c r="L111" s="27">
        <f t="shared" si="39"/>
        <v>18437</v>
      </c>
      <c r="M111" s="27">
        <f t="shared" si="35"/>
        <v>67.932290000000009</v>
      </c>
      <c r="N111" s="27">
        <f t="shared" si="36"/>
        <v>67.932290000000009</v>
      </c>
      <c r="O111" s="27">
        <f t="shared" si="40"/>
        <v>-5208.1147999999794</v>
      </c>
      <c r="P111" s="27">
        <f t="shared" si="41"/>
        <v>5208.1147999999794</v>
      </c>
    </row>
    <row r="112" spans="1:16">
      <c r="A112" s="30">
        <v>40179</v>
      </c>
      <c r="C112" s="6">
        <v>104</v>
      </c>
      <c r="D112" s="29">
        <f t="shared" si="32"/>
        <v>179</v>
      </c>
      <c r="E112" s="29">
        <f t="shared" si="37"/>
        <v>18616</v>
      </c>
      <c r="F112" s="29">
        <f t="shared" si="33"/>
        <v>-13545</v>
      </c>
      <c r="G112" s="34">
        <f>+Inputs!$D$3</f>
        <v>0.37951000000000001</v>
      </c>
      <c r="I112" s="27">
        <f t="shared" si="38"/>
        <v>32161</v>
      </c>
      <c r="K112" s="27">
        <f t="shared" si="34"/>
        <v>179</v>
      </c>
      <c r="L112" s="27">
        <f t="shared" si="39"/>
        <v>18616</v>
      </c>
      <c r="M112" s="27">
        <f t="shared" si="35"/>
        <v>67.932290000000009</v>
      </c>
      <c r="N112" s="27">
        <f t="shared" si="36"/>
        <v>67.932290000000009</v>
      </c>
      <c r="O112" s="27">
        <f t="shared" si="40"/>
        <v>-5140.1825099999796</v>
      </c>
      <c r="P112" s="27">
        <f t="shared" si="41"/>
        <v>5140.1825099999796</v>
      </c>
    </row>
    <row r="113" spans="1:16">
      <c r="A113" s="31">
        <v>40210</v>
      </c>
      <c r="C113" s="6">
        <v>105</v>
      </c>
      <c r="D113" s="29">
        <f t="shared" si="32"/>
        <v>179</v>
      </c>
      <c r="E113" s="29">
        <f t="shared" si="37"/>
        <v>18795</v>
      </c>
      <c r="F113" s="29">
        <f t="shared" si="33"/>
        <v>-13366</v>
      </c>
      <c r="G113" s="34">
        <f>+Inputs!$D$3</f>
        <v>0.37951000000000001</v>
      </c>
      <c r="I113" s="27">
        <f t="shared" si="38"/>
        <v>32161</v>
      </c>
      <c r="K113" s="27">
        <f t="shared" si="34"/>
        <v>179</v>
      </c>
      <c r="L113" s="27">
        <f t="shared" si="39"/>
        <v>18795</v>
      </c>
      <c r="M113" s="27">
        <f t="shared" si="35"/>
        <v>67.932290000000009</v>
      </c>
      <c r="N113" s="27">
        <f t="shared" si="36"/>
        <v>67.932290000000009</v>
      </c>
      <c r="O113" s="27">
        <f t="shared" si="40"/>
        <v>-5072.2502199999799</v>
      </c>
      <c r="P113" s="27">
        <f t="shared" si="41"/>
        <v>5072.2502199999799</v>
      </c>
    </row>
    <row r="114" spans="1:16">
      <c r="A114" s="30">
        <v>40238</v>
      </c>
      <c r="C114" s="6">
        <v>106</v>
      </c>
      <c r="D114" s="29">
        <f t="shared" si="32"/>
        <v>179</v>
      </c>
      <c r="E114" s="29">
        <f t="shared" si="37"/>
        <v>18974</v>
      </c>
      <c r="F114" s="29">
        <f t="shared" si="33"/>
        <v>-13187</v>
      </c>
      <c r="G114" s="34">
        <f>+Inputs!$D$3</f>
        <v>0.37951000000000001</v>
      </c>
      <c r="I114" s="27">
        <f t="shared" si="38"/>
        <v>32161</v>
      </c>
      <c r="K114" s="27">
        <f t="shared" si="34"/>
        <v>179</v>
      </c>
      <c r="L114" s="27">
        <f t="shared" si="39"/>
        <v>18974</v>
      </c>
      <c r="M114" s="27">
        <f t="shared" si="35"/>
        <v>67.932290000000009</v>
      </c>
      <c r="N114" s="27">
        <f t="shared" si="36"/>
        <v>67.932290000000009</v>
      </c>
      <c r="O114" s="27">
        <f t="shared" si="40"/>
        <v>-5004.3179299999802</v>
      </c>
      <c r="P114" s="27">
        <f t="shared" si="41"/>
        <v>5004.3179299999802</v>
      </c>
    </row>
    <row r="115" spans="1:16">
      <c r="A115" s="31">
        <v>40269</v>
      </c>
      <c r="C115" s="6">
        <v>107</v>
      </c>
      <c r="D115" s="29">
        <f t="shared" si="32"/>
        <v>179</v>
      </c>
      <c r="E115" s="29">
        <f t="shared" si="37"/>
        <v>19153</v>
      </c>
      <c r="F115" s="29">
        <f t="shared" si="33"/>
        <v>-13008</v>
      </c>
      <c r="G115" s="34">
        <f>+Inputs!$D$3</f>
        <v>0.37951000000000001</v>
      </c>
      <c r="I115" s="27">
        <f t="shared" si="38"/>
        <v>32161</v>
      </c>
      <c r="K115" s="27">
        <f t="shared" si="34"/>
        <v>179</v>
      </c>
      <c r="L115" s="27">
        <f t="shared" si="39"/>
        <v>19153</v>
      </c>
      <c r="M115" s="27">
        <f t="shared" si="35"/>
        <v>67.932290000000009</v>
      </c>
      <c r="N115" s="27">
        <f t="shared" si="36"/>
        <v>67.932290000000009</v>
      </c>
      <c r="O115" s="27">
        <f t="shared" si="40"/>
        <v>-4936.3856399999804</v>
      </c>
      <c r="P115" s="27">
        <f t="shared" si="41"/>
        <v>4936.3856399999804</v>
      </c>
    </row>
    <row r="116" spans="1:16">
      <c r="A116" s="30">
        <v>40299</v>
      </c>
      <c r="C116" s="6">
        <v>108</v>
      </c>
      <c r="D116" s="29">
        <f t="shared" si="32"/>
        <v>179</v>
      </c>
      <c r="E116" s="29">
        <f t="shared" si="37"/>
        <v>19332</v>
      </c>
      <c r="F116" s="29">
        <f t="shared" si="33"/>
        <v>-12829</v>
      </c>
      <c r="G116" s="34">
        <f>+Inputs!$D$3</f>
        <v>0.37951000000000001</v>
      </c>
      <c r="I116" s="27">
        <f t="shared" si="38"/>
        <v>32161</v>
      </c>
      <c r="K116" s="27">
        <f t="shared" si="34"/>
        <v>179</v>
      </c>
      <c r="L116" s="27">
        <f t="shared" si="39"/>
        <v>19332</v>
      </c>
      <c r="M116" s="27">
        <f t="shared" si="35"/>
        <v>67.932290000000009</v>
      </c>
      <c r="N116" s="27">
        <f t="shared" si="36"/>
        <v>67.932290000000009</v>
      </c>
      <c r="O116" s="27">
        <f t="shared" si="40"/>
        <v>-4868.4533499999807</v>
      </c>
      <c r="P116" s="27">
        <f t="shared" si="41"/>
        <v>4868.4533499999807</v>
      </c>
    </row>
    <row r="117" spans="1:16">
      <c r="A117" s="31">
        <v>40330</v>
      </c>
      <c r="C117" s="6">
        <v>109</v>
      </c>
      <c r="D117" s="29">
        <f t="shared" si="32"/>
        <v>179</v>
      </c>
      <c r="E117" s="29">
        <f t="shared" si="37"/>
        <v>19511</v>
      </c>
      <c r="F117" s="29">
        <f t="shared" si="33"/>
        <v>-12650</v>
      </c>
      <c r="G117" s="34">
        <f>+Inputs!$D$3</f>
        <v>0.37951000000000001</v>
      </c>
      <c r="I117" s="27">
        <f t="shared" si="38"/>
        <v>32161</v>
      </c>
      <c r="K117" s="27">
        <f t="shared" si="34"/>
        <v>179</v>
      </c>
      <c r="L117" s="27">
        <f t="shared" si="39"/>
        <v>19511</v>
      </c>
      <c r="M117" s="27">
        <f t="shared" si="35"/>
        <v>67.932290000000009</v>
      </c>
      <c r="N117" s="27">
        <f t="shared" si="36"/>
        <v>67.932290000000009</v>
      </c>
      <c r="O117" s="27">
        <f t="shared" si="40"/>
        <v>-4800.5210599999809</v>
      </c>
      <c r="P117" s="27">
        <f t="shared" si="41"/>
        <v>4800.5210599999809</v>
      </c>
    </row>
    <row r="118" spans="1:16">
      <c r="A118" s="30">
        <v>40360</v>
      </c>
      <c r="C118" s="6">
        <v>110</v>
      </c>
      <c r="D118" s="29">
        <f t="shared" si="32"/>
        <v>179</v>
      </c>
      <c r="E118" s="29">
        <f t="shared" si="37"/>
        <v>19690</v>
      </c>
      <c r="F118" s="29">
        <f t="shared" si="33"/>
        <v>-12471</v>
      </c>
      <c r="G118" s="34">
        <f>+Inputs!$D$3</f>
        <v>0.37951000000000001</v>
      </c>
      <c r="I118" s="27">
        <f t="shared" si="38"/>
        <v>32161</v>
      </c>
      <c r="K118" s="27">
        <f t="shared" si="34"/>
        <v>179</v>
      </c>
      <c r="L118" s="27">
        <f t="shared" si="39"/>
        <v>19690</v>
      </c>
      <c r="M118" s="27">
        <f t="shared" si="35"/>
        <v>67.932290000000009</v>
      </c>
      <c r="N118" s="27">
        <f t="shared" si="36"/>
        <v>67.932290000000009</v>
      </c>
      <c r="O118" s="27">
        <f t="shared" si="40"/>
        <v>-4732.5887699999812</v>
      </c>
      <c r="P118" s="27">
        <f t="shared" si="41"/>
        <v>4732.5887699999812</v>
      </c>
    </row>
    <row r="119" spans="1:16">
      <c r="A119" s="31">
        <v>40391</v>
      </c>
      <c r="C119" s="6">
        <v>111</v>
      </c>
      <c r="D119" s="29">
        <f t="shared" si="32"/>
        <v>179</v>
      </c>
      <c r="E119" s="29">
        <f t="shared" si="37"/>
        <v>19869</v>
      </c>
      <c r="F119" s="29">
        <f t="shared" si="33"/>
        <v>-12292</v>
      </c>
      <c r="G119" s="34">
        <f>+Inputs!$D$3</f>
        <v>0.37951000000000001</v>
      </c>
      <c r="I119" s="27">
        <f t="shared" si="38"/>
        <v>32161</v>
      </c>
      <c r="K119" s="27">
        <f t="shared" si="34"/>
        <v>179</v>
      </c>
      <c r="L119" s="27">
        <f t="shared" si="39"/>
        <v>19869</v>
      </c>
      <c r="M119" s="27">
        <f t="shared" si="35"/>
        <v>67.932290000000009</v>
      </c>
      <c r="N119" s="27">
        <f t="shared" si="36"/>
        <v>67.932290000000009</v>
      </c>
      <c r="O119" s="27">
        <f t="shared" si="40"/>
        <v>-4664.6564799999815</v>
      </c>
      <c r="P119" s="27">
        <f t="shared" si="41"/>
        <v>4664.6564799999815</v>
      </c>
    </row>
    <row r="120" spans="1:16">
      <c r="A120" s="30">
        <v>40422</v>
      </c>
      <c r="C120" s="6">
        <v>112</v>
      </c>
      <c r="D120" s="29">
        <f t="shared" si="32"/>
        <v>179</v>
      </c>
      <c r="E120" s="29">
        <f t="shared" si="37"/>
        <v>20048</v>
      </c>
      <c r="F120" s="29">
        <f t="shared" si="33"/>
        <v>-12113</v>
      </c>
      <c r="G120" s="34">
        <f>+Inputs!$D$3</f>
        <v>0.37951000000000001</v>
      </c>
      <c r="I120" s="27">
        <f t="shared" si="38"/>
        <v>32161</v>
      </c>
      <c r="K120" s="27">
        <f t="shared" si="34"/>
        <v>179</v>
      </c>
      <c r="L120" s="27">
        <f t="shared" si="39"/>
        <v>20048</v>
      </c>
      <c r="M120" s="27">
        <f t="shared" si="35"/>
        <v>67.932290000000009</v>
      </c>
      <c r="N120" s="27">
        <f t="shared" si="36"/>
        <v>67.932290000000009</v>
      </c>
      <c r="O120" s="27">
        <f t="shared" si="40"/>
        <v>-4596.7241899999817</v>
      </c>
      <c r="P120" s="27">
        <f t="shared" si="41"/>
        <v>4596.7241899999817</v>
      </c>
    </row>
    <row r="121" spans="1:16">
      <c r="A121" s="31">
        <v>40452</v>
      </c>
      <c r="C121" s="6">
        <v>113</v>
      </c>
      <c r="D121" s="29">
        <f t="shared" si="32"/>
        <v>179</v>
      </c>
      <c r="E121" s="29">
        <f t="shared" si="37"/>
        <v>20227</v>
      </c>
      <c r="F121" s="29">
        <f t="shared" si="33"/>
        <v>-11934</v>
      </c>
      <c r="G121" s="34">
        <f>+Inputs!$D$3</f>
        <v>0.37951000000000001</v>
      </c>
      <c r="I121" s="27">
        <f t="shared" si="38"/>
        <v>32161</v>
      </c>
      <c r="K121" s="27">
        <f t="shared" si="34"/>
        <v>179</v>
      </c>
      <c r="L121" s="27">
        <f t="shared" si="39"/>
        <v>20227</v>
      </c>
      <c r="M121" s="27">
        <f t="shared" si="35"/>
        <v>67.932290000000009</v>
      </c>
      <c r="N121" s="27">
        <f t="shared" si="36"/>
        <v>67.932290000000009</v>
      </c>
      <c r="O121" s="27">
        <f t="shared" si="40"/>
        <v>-4528.791899999982</v>
      </c>
      <c r="P121" s="27">
        <f t="shared" si="41"/>
        <v>4528.791899999982</v>
      </c>
    </row>
    <row r="122" spans="1:16">
      <c r="A122" s="30">
        <v>40483</v>
      </c>
      <c r="C122" s="6">
        <v>114</v>
      </c>
      <c r="D122" s="29">
        <f t="shared" si="32"/>
        <v>179</v>
      </c>
      <c r="E122" s="29">
        <f t="shared" si="37"/>
        <v>20406</v>
      </c>
      <c r="F122" s="29">
        <f t="shared" si="33"/>
        <v>-11755</v>
      </c>
      <c r="G122" s="34">
        <f>+Inputs!$D$3</f>
        <v>0.37951000000000001</v>
      </c>
      <c r="I122" s="27">
        <f t="shared" si="38"/>
        <v>32161</v>
      </c>
      <c r="K122" s="27">
        <f t="shared" si="34"/>
        <v>179</v>
      </c>
      <c r="L122" s="27">
        <f t="shared" si="39"/>
        <v>20406</v>
      </c>
      <c r="M122" s="27">
        <f t="shared" si="35"/>
        <v>67.932290000000009</v>
      </c>
      <c r="N122" s="27">
        <f t="shared" si="36"/>
        <v>67.932290000000009</v>
      </c>
      <c r="O122" s="27">
        <f t="shared" si="40"/>
        <v>-4460.8596099999822</v>
      </c>
      <c r="P122" s="27">
        <f t="shared" si="41"/>
        <v>4460.8596099999822</v>
      </c>
    </row>
    <row r="123" spans="1:16">
      <c r="A123" s="31">
        <v>40513</v>
      </c>
      <c r="C123" s="6">
        <v>115</v>
      </c>
      <c r="D123" s="29">
        <f t="shared" si="32"/>
        <v>179</v>
      </c>
      <c r="E123" s="29">
        <f t="shared" si="37"/>
        <v>20585</v>
      </c>
      <c r="F123" s="29">
        <f t="shared" si="33"/>
        <v>-11576</v>
      </c>
      <c r="G123" s="34">
        <f>+Inputs!$D$3</f>
        <v>0.37951000000000001</v>
      </c>
      <c r="I123" s="27">
        <f t="shared" si="38"/>
        <v>32161</v>
      </c>
      <c r="K123" s="27">
        <f t="shared" si="34"/>
        <v>179</v>
      </c>
      <c r="L123" s="27">
        <f t="shared" si="39"/>
        <v>20585</v>
      </c>
      <c r="M123" s="27">
        <f t="shared" si="35"/>
        <v>67.932290000000009</v>
      </c>
      <c r="N123" s="27">
        <f t="shared" si="36"/>
        <v>67.932290000000009</v>
      </c>
      <c r="O123" s="27">
        <f t="shared" si="40"/>
        <v>-4392.9273199999825</v>
      </c>
      <c r="P123" s="27">
        <f t="shared" si="41"/>
        <v>4392.9273199999825</v>
      </c>
    </row>
    <row r="124" spans="1:16">
      <c r="A124" s="30">
        <v>40544</v>
      </c>
      <c r="C124" s="6">
        <v>116</v>
      </c>
      <c r="D124" s="29">
        <f t="shared" si="32"/>
        <v>179</v>
      </c>
      <c r="E124" s="29">
        <f t="shared" si="37"/>
        <v>20764</v>
      </c>
      <c r="F124" s="29">
        <f t="shared" si="33"/>
        <v>-11397</v>
      </c>
      <c r="G124" s="34">
        <f>+Inputs!$D$3</f>
        <v>0.37951000000000001</v>
      </c>
      <c r="I124" s="27">
        <f t="shared" si="38"/>
        <v>32161</v>
      </c>
      <c r="K124" s="27">
        <f t="shared" si="34"/>
        <v>179</v>
      </c>
      <c r="L124" s="27">
        <f t="shared" si="39"/>
        <v>20764</v>
      </c>
      <c r="M124" s="27">
        <f t="shared" si="35"/>
        <v>67.932290000000009</v>
      </c>
      <c r="N124" s="27">
        <f t="shared" si="36"/>
        <v>67.932290000000009</v>
      </c>
      <c r="O124" s="27">
        <f t="shared" si="40"/>
        <v>-4324.9950299999828</v>
      </c>
      <c r="P124" s="27">
        <f t="shared" si="41"/>
        <v>4324.9950299999828</v>
      </c>
    </row>
    <row r="125" spans="1:16">
      <c r="A125" s="31">
        <v>40575</v>
      </c>
      <c r="C125" s="6">
        <v>117</v>
      </c>
      <c r="D125" s="29">
        <f t="shared" si="32"/>
        <v>179</v>
      </c>
      <c r="E125" s="29">
        <f t="shared" si="37"/>
        <v>20943</v>
      </c>
      <c r="F125" s="29">
        <f t="shared" si="33"/>
        <v>-11218</v>
      </c>
      <c r="G125" s="34">
        <f>+Inputs!$D$3</f>
        <v>0.37951000000000001</v>
      </c>
      <c r="I125" s="27">
        <f t="shared" si="38"/>
        <v>32161</v>
      </c>
      <c r="K125" s="27">
        <f t="shared" si="34"/>
        <v>179</v>
      </c>
      <c r="L125" s="27">
        <f t="shared" si="39"/>
        <v>20943</v>
      </c>
      <c r="M125" s="27">
        <f t="shared" si="35"/>
        <v>67.932290000000009</v>
      </c>
      <c r="N125" s="27">
        <f t="shared" si="36"/>
        <v>67.932290000000009</v>
      </c>
      <c r="O125" s="27">
        <f t="shared" si="40"/>
        <v>-4257.062739999983</v>
      </c>
      <c r="P125" s="27">
        <f t="shared" si="41"/>
        <v>4257.062739999983</v>
      </c>
    </row>
    <row r="126" spans="1:16">
      <c r="A126" s="30">
        <v>40603</v>
      </c>
      <c r="C126" s="6">
        <v>118</v>
      </c>
      <c r="D126" s="29">
        <f t="shared" si="32"/>
        <v>179</v>
      </c>
      <c r="E126" s="29">
        <f t="shared" si="37"/>
        <v>21122</v>
      </c>
      <c r="F126" s="29">
        <f t="shared" si="33"/>
        <v>-11039</v>
      </c>
      <c r="G126" s="34">
        <f>+Inputs!$D$3</f>
        <v>0.37951000000000001</v>
      </c>
      <c r="I126" s="27">
        <f t="shared" si="38"/>
        <v>32161</v>
      </c>
      <c r="K126" s="27">
        <f t="shared" si="34"/>
        <v>179</v>
      </c>
      <c r="L126" s="27">
        <f t="shared" si="39"/>
        <v>21122</v>
      </c>
      <c r="M126" s="27">
        <f t="shared" si="35"/>
        <v>67.932290000000009</v>
      </c>
      <c r="N126" s="27">
        <f t="shared" si="36"/>
        <v>67.932290000000009</v>
      </c>
      <c r="O126" s="27">
        <f t="shared" si="40"/>
        <v>-4189.1304499999833</v>
      </c>
      <c r="P126" s="27">
        <f t="shared" si="41"/>
        <v>4189.1304499999833</v>
      </c>
    </row>
    <row r="127" spans="1:16">
      <c r="A127" s="31">
        <v>40634</v>
      </c>
      <c r="C127" s="6">
        <v>119</v>
      </c>
      <c r="D127" s="29">
        <f t="shared" si="32"/>
        <v>179</v>
      </c>
      <c r="E127" s="29">
        <f t="shared" si="37"/>
        <v>21301</v>
      </c>
      <c r="F127" s="29">
        <f t="shared" si="33"/>
        <v>-10860</v>
      </c>
      <c r="G127" s="34">
        <f>+Inputs!$D$3</f>
        <v>0.37951000000000001</v>
      </c>
      <c r="I127" s="27">
        <f t="shared" si="38"/>
        <v>32161</v>
      </c>
      <c r="K127" s="27">
        <f t="shared" si="34"/>
        <v>179</v>
      </c>
      <c r="L127" s="27">
        <f t="shared" si="39"/>
        <v>21301</v>
      </c>
      <c r="M127" s="27">
        <f t="shared" si="35"/>
        <v>67.932290000000009</v>
      </c>
      <c r="N127" s="27">
        <f t="shared" si="36"/>
        <v>67.932290000000009</v>
      </c>
      <c r="O127" s="27">
        <f t="shared" si="40"/>
        <v>-4121.1981599999835</v>
      </c>
      <c r="P127" s="27">
        <f t="shared" si="41"/>
        <v>4121.1981599999835</v>
      </c>
    </row>
    <row r="128" spans="1:16">
      <c r="A128" s="30">
        <v>40664</v>
      </c>
      <c r="C128" s="6">
        <v>120</v>
      </c>
      <c r="D128" s="29">
        <f t="shared" si="32"/>
        <v>179</v>
      </c>
      <c r="E128" s="29">
        <f t="shared" si="37"/>
        <v>21480</v>
      </c>
      <c r="F128" s="29">
        <f t="shared" si="33"/>
        <v>-10681</v>
      </c>
      <c r="G128" s="34">
        <f>+Inputs!$D$3</f>
        <v>0.37951000000000001</v>
      </c>
      <c r="I128" s="27">
        <f t="shared" si="38"/>
        <v>32161</v>
      </c>
      <c r="K128" s="27">
        <f t="shared" si="34"/>
        <v>179</v>
      </c>
      <c r="L128" s="27">
        <f t="shared" si="39"/>
        <v>21480</v>
      </c>
      <c r="M128" s="27">
        <f t="shared" si="35"/>
        <v>67.932290000000009</v>
      </c>
      <c r="N128" s="27">
        <f t="shared" si="36"/>
        <v>67.932290000000009</v>
      </c>
      <c r="O128" s="27">
        <f t="shared" si="40"/>
        <v>-4053.2658699999834</v>
      </c>
      <c r="P128" s="27">
        <f t="shared" si="41"/>
        <v>4053.2658699999834</v>
      </c>
    </row>
    <row r="129" spans="1:16">
      <c r="A129" s="31">
        <v>40695</v>
      </c>
      <c r="C129" s="6">
        <v>121</v>
      </c>
      <c r="D129" s="29">
        <f t="shared" si="32"/>
        <v>179</v>
      </c>
      <c r="E129" s="29">
        <f t="shared" si="37"/>
        <v>21659</v>
      </c>
      <c r="F129" s="29">
        <f t="shared" si="33"/>
        <v>-10502</v>
      </c>
      <c r="G129" s="34">
        <f>+Inputs!$D$3</f>
        <v>0.37951000000000001</v>
      </c>
      <c r="I129" s="27">
        <f t="shared" si="38"/>
        <v>32161</v>
      </c>
      <c r="K129" s="27">
        <f t="shared" si="34"/>
        <v>179</v>
      </c>
      <c r="L129" s="27">
        <f t="shared" si="39"/>
        <v>21659</v>
      </c>
      <c r="M129" s="27">
        <f t="shared" si="35"/>
        <v>67.932290000000009</v>
      </c>
      <c r="N129" s="27">
        <f t="shared" si="36"/>
        <v>67.932290000000009</v>
      </c>
      <c r="O129" s="27">
        <f t="shared" si="40"/>
        <v>-3985.3335799999832</v>
      </c>
      <c r="P129" s="27">
        <f t="shared" si="41"/>
        <v>3985.3335799999832</v>
      </c>
    </row>
    <row r="130" spans="1:16">
      <c r="A130" s="30">
        <v>40725</v>
      </c>
      <c r="C130" s="6">
        <v>122</v>
      </c>
      <c r="D130" s="29">
        <f t="shared" si="32"/>
        <v>179</v>
      </c>
      <c r="E130" s="29">
        <f t="shared" si="37"/>
        <v>21838</v>
      </c>
      <c r="F130" s="29">
        <f t="shared" si="33"/>
        <v>-10323</v>
      </c>
      <c r="G130" s="34">
        <f>+Inputs!$D$3</f>
        <v>0.37951000000000001</v>
      </c>
      <c r="I130" s="27">
        <f t="shared" si="38"/>
        <v>32161</v>
      </c>
      <c r="K130" s="27">
        <f t="shared" si="34"/>
        <v>179</v>
      </c>
      <c r="L130" s="27">
        <f t="shared" si="39"/>
        <v>21838</v>
      </c>
      <c r="M130" s="27">
        <f t="shared" si="35"/>
        <v>67.932290000000009</v>
      </c>
      <c r="N130" s="27">
        <f t="shared" si="36"/>
        <v>67.932290000000009</v>
      </c>
      <c r="O130" s="27">
        <f t="shared" si="40"/>
        <v>-3917.401289999983</v>
      </c>
      <c r="P130" s="27">
        <f t="shared" si="41"/>
        <v>3917.401289999983</v>
      </c>
    </row>
    <row r="131" spans="1:16">
      <c r="A131" s="31">
        <v>40756</v>
      </c>
      <c r="C131" s="6">
        <v>123</v>
      </c>
      <c r="D131" s="29">
        <f t="shared" si="32"/>
        <v>179</v>
      </c>
      <c r="E131" s="29">
        <f t="shared" si="37"/>
        <v>22017</v>
      </c>
      <c r="F131" s="29">
        <f t="shared" si="33"/>
        <v>-10144</v>
      </c>
      <c r="G131" s="34">
        <f>+Inputs!$D$3</f>
        <v>0.37951000000000001</v>
      </c>
      <c r="I131" s="27">
        <f t="shared" si="38"/>
        <v>32161</v>
      </c>
      <c r="K131" s="27">
        <f t="shared" si="34"/>
        <v>179</v>
      </c>
      <c r="L131" s="27">
        <f t="shared" si="39"/>
        <v>22017</v>
      </c>
      <c r="M131" s="27">
        <f t="shared" si="35"/>
        <v>67.932290000000009</v>
      </c>
      <c r="N131" s="27">
        <f t="shared" si="36"/>
        <v>67.932290000000009</v>
      </c>
      <c r="O131" s="27">
        <f t="shared" si="40"/>
        <v>-3849.4689999999828</v>
      </c>
      <c r="P131" s="27">
        <f t="shared" si="41"/>
        <v>3849.4689999999828</v>
      </c>
    </row>
    <row r="132" spans="1:16">
      <c r="A132" s="30">
        <v>40787</v>
      </c>
      <c r="C132" s="6">
        <v>124</v>
      </c>
      <c r="D132" s="29">
        <f t="shared" si="32"/>
        <v>179</v>
      </c>
      <c r="E132" s="29">
        <f t="shared" si="37"/>
        <v>22196</v>
      </c>
      <c r="F132" s="29">
        <f t="shared" si="33"/>
        <v>-9965</v>
      </c>
      <c r="G132" s="34">
        <f>+Inputs!$D$3</f>
        <v>0.37951000000000001</v>
      </c>
      <c r="I132" s="27">
        <f t="shared" si="38"/>
        <v>32161</v>
      </c>
      <c r="K132" s="27">
        <f t="shared" si="34"/>
        <v>179</v>
      </c>
      <c r="L132" s="27">
        <f t="shared" si="39"/>
        <v>22196</v>
      </c>
      <c r="M132" s="27">
        <f t="shared" si="35"/>
        <v>67.932290000000009</v>
      </c>
      <c r="N132" s="27">
        <f t="shared" si="36"/>
        <v>67.932290000000009</v>
      </c>
      <c r="O132" s="27">
        <f t="shared" si="40"/>
        <v>-3781.5367099999826</v>
      </c>
      <c r="P132" s="27">
        <f t="shared" si="41"/>
        <v>3781.5367099999826</v>
      </c>
    </row>
    <row r="133" spans="1:16">
      <c r="A133" s="31">
        <v>40817</v>
      </c>
      <c r="C133" s="6">
        <v>125</v>
      </c>
      <c r="D133" s="29">
        <f t="shared" si="32"/>
        <v>179</v>
      </c>
      <c r="E133" s="29">
        <f t="shared" si="37"/>
        <v>22375</v>
      </c>
      <c r="F133" s="29">
        <f t="shared" si="33"/>
        <v>-9786</v>
      </c>
      <c r="G133" s="34">
        <f>+Inputs!$D$3</f>
        <v>0.37951000000000001</v>
      </c>
      <c r="I133" s="27">
        <f t="shared" si="38"/>
        <v>32161</v>
      </c>
      <c r="K133" s="27">
        <f t="shared" si="34"/>
        <v>179</v>
      </c>
      <c r="L133" s="27">
        <f t="shared" si="39"/>
        <v>22375</v>
      </c>
      <c r="M133" s="27">
        <f t="shared" si="35"/>
        <v>67.932290000000009</v>
      </c>
      <c r="N133" s="27">
        <f t="shared" si="36"/>
        <v>67.932290000000009</v>
      </c>
      <c r="O133" s="27">
        <f t="shared" si="40"/>
        <v>-3713.6044199999824</v>
      </c>
      <c r="P133" s="27">
        <f t="shared" si="41"/>
        <v>3713.6044199999824</v>
      </c>
    </row>
    <row r="134" spans="1:16">
      <c r="A134" s="30">
        <v>40848</v>
      </c>
      <c r="C134" s="6">
        <v>126</v>
      </c>
      <c r="D134" s="29">
        <f t="shared" si="32"/>
        <v>179</v>
      </c>
      <c r="E134" s="29">
        <f t="shared" si="37"/>
        <v>22554</v>
      </c>
      <c r="F134" s="29">
        <f t="shared" si="33"/>
        <v>-9607</v>
      </c>
      <c r="G134" s="34">
        <f>+Inputs!$D$3</f>
        <v>0.37951000000000001</v>
      </c>
      <c r="I134" s="27">
        <f t="shared" si="38"/>
        <v>32161</v>
      </c>
      <c r="K134" s="27">
        <f t="shared" si="34"/>
        <v>179</v>
      </c>
      <c r="L134" s="27">
        <f t="shared" si="39"/>
        <v>22554</v>
      </c>
      <c r="M134" s="27">
        <f t="shared" si="35"/>
        <v>67.932290000000009</v>
      </c>
      <c r="N134" s="27">
        <f t="shared" si="36"/>
        <v>67.932290000000009</v>
      </c>
      <c r="O134" s="27">
        <f t="shared" si="40"/>
        <v>-3645.6721299999822</v>
      </c>
      <c r="P134" s="27">
        <f t="shared" si="41"/>
        <v>3645.6721299999822</v>
      </c>
    </row>
    <row r="135" spans="1:16">
      <c r="A135" s="31">
        <v>40878</v>
      </c>
      <c r="C135" s="6">
        <v>127</v>
      </c>
      <c r="D135" s="29">
        <f t="shared" si="32"/>
        <v>179</v>
      </c>
      <c r="E135" s="29">
        <f t="shared" si="37"/>
        <v>22733</v>
      </c>
      <c r="F135" s="29">
        <f t="shared" si="33"/>
        <v>-9428</v>
      </c>
      <c r="G135" s="34">
        <f>+Inputs!$D$3</f>
        <v>0.37951000000000001</v>
      </c>
      <c r="I135" s="27">
        <f t="shared" si="38"/>
        <v>32161</v>
      </c>
      <c r="K135" s="27">
        <f t="shared" si="34"/>
        <v>179</v>
      </c>
      <c r="L135" s="27">
        <f t="shared" si="39"/>
        <v>22733</v>
      </c>
      <c r="M135" s="27">
        <f t="shared" si="35"/>
        <v>67.932290000000009</v>
      </c>
      <c r="N135" s="27">
        <f t="shared" si="36"/>
        <v>67.932290000000009</v>
      </c>
      <c r="O135" s="27">
        <f t="shared" si="40"/>
        <v>-3577.739839999982</v>
      </c>
      <c r="P135" s="27">
        <f t="shared" si="41"/>
        <v>3577.739839999982</v>
      </c>
    </row>
    <row r="136" spans="1:16">
      <c r="A136" s="30">
        <v>40909</v>
      </c>
      <c r="C136" s="6">
        <v>128</v>
      </c>
      <c r="D136" s="29">
        <f t="shared" si="32"/>
        <v>179</v>
      </c>
      <c r="E136" s="29">
        <f t="shared" si="37"/>
        <v>22912</v>
      </c>
      <c r="F136" s="29">
        <f t="shared" si="33"/>
        <v>-9249</v>
      </c>
      <c r="G136" s="34">
        <f>+Inputs!$D$3</f>
        <v>0.37951000000000001</v>
      </c>
      <c r="I136" s="27">
        <f t="shared" si="38"/>
        <v>32161</v>
      </c>
      <c r="K136" s="27">
        <f t="shared" si="34"/>
        <v>179</v>
      </c>
      <c r="L136" s="27">
        <f t="shared" si="39"/>
        <v>22912</v>
      </c>
      <c r="M136" s="27">
        <f t="shared" si="35"/>
        <v>67.932290000000009</v>
      </c>
      <c r="N136" s="27">
        <f t="shared" si="36"/>
        <v>67.932290000000009</v>
      </c>
      <c r="O136" s="27">
        <f t="shared" si="40"/>
        <v>-3509.8075499999818</v>
      </c>
      <c r="P136" s="27">
        <f t="shared" si="41"/>
        <v>3509.8075499999818</v>
      </c>
    </row>
    <row r="137" spans="1:16">
      <c r="A137" s="31">
        <v>40940</v>
      </c>
      <c r="C137" s="6">
        <v>129</v>
      </c>
      <c r="D137" s="29">
        <f t="shared" ref="D137:D168" si="42">ROUND(-(+$B$9/180)*1,0)</f>
        <v>179</v>
      </c>
      <c r="E137" s="29">
        <f t="shared" si="37"/>
        <v>23091</v>
      </c>
      <c r="F137" s="29">
        <f t="shared" ref="F137:F168" si="43">$B$9+E137</f>
        <v>-9070</v>
      </c>
      <c r="G137" s="34">
        <f>+Inputs!$D$3</f>
        <v>0.37951000000000001</v>
      </c>
      <c r="I137" s="27">
        <f t="shared" si="38"/>
        <v>32161</v>
      </c>
      <c r="K137" s="27">
        <f t="shared" ref="K137:K168" si="44">D137</f>
        <v>179</v>
      </c>
      <c r="L137" s="27">
        <f t="shared" si="39"/>
        <v>23091</v>
      </c>
      <c r="M137" s="27">
        <f t="shared" ref="M137:M168" si="45">K137*G137</f>
        <v>67.932290000000009</v>
      </c>
      <c r="N137" s="27">
        <f t="shared" ref="N137:N168" si="46">M137-J137</f>
        <v>67.932290000000009</v>
      </c>
      <c r="O137" s="27">
        <f t="shared" si="40"/>
        <v>-3441.8752599999816</v>
      </c>
      <c r="P137" s="27">
        <f t="shared" si="41"/>
        <v>3441.8752599999816</v>
      </c>
    </row>
    <row r="138" spans="1:16">
      <c r="A138" s="30">
        <v>40969</v>
      </c>
      <c r="C138" s="6">
        <v>130</v>
      </c>
      <c r="D138" s="29">
        <f t="shared" si="42"/>
        <v>179</v>
      </c>
      <c r="E138" s="29">
        <f t="shared" ref="E138:E169" si="47">+E137+D138</f>
        <v>23270</v>
      </c>
      <c r="F138" s="29">
        <f t="shared" si="43"/>
        <v>-8891</v>
      </c>
      <c r="G138" s="34">
        <f>+Inputs!$D$3</f>
        <v>0.37951000000000001</v>
      </c>
      <c r="I138" s="27">
        <f t="shared" ref="I138:I169" si="48">+I137+H138</f>
        <v>32161</v>
      </c>
      <c r="K138" s="27">
        <f t="shared" si="44"/>
        <v>179</v>
      </c>
      <c r="L138" s="27">
        <f t="shared" ref="L138:L169" si="49">+L137+K138</f>
        <v>23270</v>
      </c>
      <c r="M138" s="27">
        <f t="shared" si="45"/>
        <v>67.932290000000009</v>
      </c>
      <c r="N138" s="27">
        <f t="shared" si="46"/>
        <v>67.932290000000009</v>
      </c>
      <c r="O138" s="27">
        <f t="shared" ref="O138:O169" si="50">+O137+N138</f>
        <v>-3373.9429699999814</v>
      </c>
      <c r="P138" s="27">
        <f t="shared" ref="P138:P169" si="51">P137-N138</f>
        <v>3373.9429699999814</v>
      </c>
    </row>
    <row r="139" spans="1:16">
      <c r="A139" s="31">
        <v>41000</v>
      </c>
      <c r="C139" s="6">
        <v>131</v>
      </c>
      <c r="D139" s="29">
        <f t="shared" si="42"/>
        <v>179</v>
      </c>
      <c r="E139" s="29">
        <f t="shared" si="47"/>
        <v>23449</v>
      </c>
      <c r="F139" s="29">
        <f t="shared" si="43"/>
        <v>-8712</v>
      </c>
      <c r="G139" s="34">
        <f>+Inputs!$D$3</f>
        <v>0.37951000000000001</v>
      </c>
      <c r="I139" s="27">
        <f t="shared" si="48"/>
        <v>32161</v>
      </c>
      <c r="K139" s="27">
        <f t="shared" si="44"/>
        <v>179</v>
      </c>
      <c r="L139" s="27">
        <f t="shared" si="49"/>
        <v>23449</v>
      </c>
      <c r="M139" s="27">
        <f t="shared" si="45"/>
        <v>67.932290000000009</v>
      </c>
      <c r="N139" s="27">
        <f t="shared" si="46"/>
        <v>67.932290000000009</v>
      </c>
      <c r="O139" s="27">
        <f t="shared" si="50"/>
        <v>-3306.0106799999812</v>
      </c>
      <c r="P139" s="27">
        <f t="shared" si="51"/>
        <v>3306.0106799999812</v>
      </c>
    </row>
    <row r="140" spans="1:16">
      <c r="A140" s="30">
        <v>41030</v>
      </c>
      <c r="C140" s="6">
        <v>132</v>
      </c>
      <c r="D140" s="29">
        <f t="shared" si="42"/>
        <v>179</v>
      </c>
      <c r="E140" s="29">
        <f t="shared" si="47"/>
        <v>23628</v>
      </c>
      <c r="F140" s="29">
        <f t="shared" si="43"/>
        <v>-8533</v>
      </c>
      <c r="G140" s="34">
        <f>+Inputs!$D$3</f>
        <v>0.37951000000000001</v>
      </c>
      <c r="I140" s="27">
        <f t="shared" si="48"/>
        <v>32161</v>
      </c>
      <c r="K140" s="27">
        <f t="shared" si="44"/>
        <v>179</v>
      </c>
      <c r="L140" s="27">
        <f t="shared" si="49"/>
        <v>23628</v>
      </c>
      <c r="M140" s="27">
        <f t="shared" si="45"/>
        <v>67.932290000000009</v>
      </c>
      <c r="N140" s="27">
        <f t="shared" si="46"/>
        <v>67.932290000000009</v>
      </c>
      <c r="O140" s="27">
        <f t="shared" si="50"/>
        <v>-3238.078389999981</v>
      </c>
      <c r="P140" s="27">
        <f t="shared" si="51"/>
        <v>3238.078389999981</v>
      </c>
    </row>
    <row r="141" spans="1:16">
      <c r="A141" s="31">
        <v>41061</v>
      </c>
      <c r="C141" s="6">
        <v>133</v>
      </c>
      <c r="D141" s="29">
        <f t="shared" si="42"/>
        <v>179</v>
      </c>
      <c r="E141" s="29">
        <f t="shared" si="47"/>
        <v>23807</v>
      </c>
      <c r="F141" s="29">
        <f t="shared" si="43"/>
        <v>-8354</v>
      </c>
      <c r="G141" s="34">
        <f>+Inputs!$D$3</f>
        <v>0.37951000000000001</v>
      </c>
      <c r="I141" s="27">
        <f t="shared" si="48"/>
        <v>32161</v>
      </c>
      <c r="K141" s="27">
        <f t="shared" si="44"/>
        <v>179</v>
      </c>
      <c r="L141" s="27">
        <f t="shared" si="49"/>
        <v>23807</v>
      </c>
      <c r="M141" s="27">
        <f t="shared" si="45"/>
        <v>67.932290000000009</v>
      </c>
      <c r="N141" s="27">
        <f t="shared" si="46"/>
        <v>67.932290000000009</v>
      </c>
      <c r="O141" s="27">
        <f t="shared" si="50"/>
        <v>-3170.1460999999808</v>
      </c>
      <c r="P141" s="27">
        <f t="shared" si="51"/>
        <v>3170.1460999999808</v>
      </c>
    </row>
    <row r="142" spans="1:16">
      <c r="A142" s="30">
        <v>41091</v>
      </c>
      <c r="C142" s="6">
        <v>134</v>
      </c>
      <c r="D142" s="29">
        <f t="shared" si="42"/>
        <v>179</v>
      </c>
      <c r="E142" s="29">
        <f t="shared" si="47"/>
        <v>23986</v>
      </c>
      <c r="F142" s="29">
        <f t="shared" si="43"/>
        <v>-8175</v>
      </c>
      <c r="G142" s="34">
        <f>+Inputs!$D$3</f>
        <v>0.37951000000000001</v>
      </c>
      <c r="I142" s="27">
        <f t="shared" si="48"/>
        <v>32161</v>
      </c>
      <c r="K142" s="27">
        <f t="shared" si="44"/>
        <v>179</v>
      </c>
      <c r="L142" s="27">
        <f t="shared" si="49"/>
        <v>23986</v>
      </c>
      <c r="M142" s="27">
        <f t="shared" si="45"/>
        <v>67.932290000000009</v>
      </c>
      <c r="N142" s="27">
        <f t="shared" si="46"/>
        <v>67.932290000000009</v>
      </c>
      <c r="O142" s="27">
        <f t="shared" si="50"/>
        <v>-3102.2138099999806</v>
      </c>
      <c r="P142" s="27">
        <f t="shared" si="51"/>
        <v>3102.2138099999806</v>
      </c>
    </row>
    <row r="143" spans="1:16">
      <c r="A143" s="31">
        <v>41122</v>
      </c>
      <c r="C143" s="6">
        <v>135</v>
      </c>
      <c r="D143" s="29">
        <f t="shared" si="42"/>
        <v>179</v>
      </c>
      <c r="E143" s="29">
        <f t="shared" si="47"/>
        <v>24165</v>
      </c>
      <c r="F143" s="29">
        <f t="shared" si="43"/>
        <v>-7996</v>
      </c>
      <c r="G143" s="34">
        <f>+Inputs!$D$3</f>
        <v>0.37951000000000001</v>
      </c>
      <c r="I143" s="27">
        <f t="shared" si="48"/>
        <v>32161</v>
      </c>
      <c r="K143" s="27">
        <f t="shared" si="44"/>
        <v>179</v>
      </c>
      <c r="L143" s="27">
        <f t="shared" si="49"/>
        <v>24165</v>
      </c>
      <c r="M143" s="27">
        <f t="shared" si="45"/>
        <v>67.932290000000009</v>
      </c>
      <c r="N143" s="27">
        <f t="shared" si="46"/>
        <v>67.932290000000009</v>
      </c>
      <c r="O143" s="27">
        <f t="shared" si="50"/>
        <v>-3034.2815199999804</v>
      </c>
      <c r="P143" s="27">
        <f t="shared" si="51"/>
        <v>3034.2815199999804</v>
      </c>
    </row>
    <row r="144" spans="1:16">
      <c r="A144" s="30">
        <v>41153</v>
      </c>
      <c r="C144" s="6">
        <v>136</v>
      </c>
      <c r="D144" s="29">
        <f t="shared" si="42"/>
        <v>179</v>
      </c>
      <c r="E144" s="29">
        <f t="shared" si="47"/>
        <v>24344</v>
      </c>
      <c r="F144" s="29">
        <f t="shared" si="43"/>
        <v>-7817</v>
      </c>
      <c r="G144" s="34">
        <f>+Inputs!$D$3</f>
        <v>0.37951000000000001</v>
      </c>
      <c r="I144" s="27">
        <f t="shared" si="48"/>
        <v>32161</v>
      </c>
      <c r="K144" s="27">
        <f t="shared" si="44"/>
        <v>179</v>
      </c>
      <c r="L144" s="27">
        <f t="shared" si="49"/>
        <v>24344</v>
      </c>
      <c r="M144" s="27">
        <f t="shared" si="45"/>
        <v>67.932290000000009</v>
      </c>
      <c r="N144" s="27">
        <f t="shared" si="46"/>
        <v>67.932290000000009</v>
      </c>
      <c r="O144" s="27">
        <f t="shared" si="50"/>
        <v>-2966.3492299999803</v>
      </c>
      <c r="P144" s="27">
        <f t="shared" si="51"/>
        <v>2966.3492299999803</v>
      </c>
    </row>
    <row r="145" spans="1:16">
      <c r="A145" s="31">
        <v>41183</v>
      </c>
      <c r="C145" s="6">
        <v>137</v>
      </c>
      <c r="D145" s="29">
        <f t="shared" si="42"/>
        <v>179</v>
      </c>
      <c r="E145" s="29">
        <f t="shared" si="47"/>
        <v>24523</v>
      </c>
      <c r="F145" s="29">
        <f t="shared" si="43"/>
        <v>-7638</v>
      </c>
      <c r="G145" s="34">
        <f>+Inputs!$D$3</f>
        <v>0.37951000000000001</v>
      </c>
      <c r="I145" s="27">
        <f t="shared" si="48"/>
        <v>32161</v>
      </c>
      <c r="K145" s="27">
        <f t="shared" si="44"/>
        <v>179</v>
      </c>
      <c r="L145" s="27">
        <f t="shared" si="49"/>
        <v>24523</v>
      </c>
      <c r="M145" s="27">
        <f t="shared" si="45"/>
        <v>67.932290000000009</v>
      </c>
      <c r="N145" s="27">
        <f t="shared" si="46"/>
        <v>67.932290000000009</v>
      </c>
      <c r="O145" s="27">
        <f t="shared" si="50"/>
        <v>-2898.4169399999801</v>
      </c>
      <c r="P145" s="27">
        <f t="shared" si="51"/>
        <v>2898.4169399999801</v>
      </c>
    </row>
    <row r="146" spans="1:16">
      <c r="A146" s="30">
        <v>41214</v>
      </c>
      <c r="C146" s="6">
        <v>138</v>
      </c>
      <c r="D146" s="29">
        <f t="shared" si="42"/>
        <v>179</v>
      </c>
      <c r="E146" s="29">
        <f t="shared" si="47"/>
        <v>24702</v>
      </c>
      <c r="F146" s="29">
        <f t="shared" si="43"/>
        <v>-7459</v>
      </c>
      <c r="G146" s="34">
        <f>+Inputs!$D$3</f>
        <v>0.37951000000000001</v>
      </c>
      <c r="I146" s="27">
        <f t="shared" si="48"/>
        <v>32161</v>
      </c>
      <c r="K146" s="27">
        <f t="shared" si="44"/>
        <v>179</v>
      </c>
      <c r="L146" s="27">
        <f t="shared" si="49"/>
        <v>24702</v>
      </c>
      <c r="M146" s="27">
        <f t="shared" si="45"/>
        <v>67.932290000000009</v>
      </c>
      <c r="N146" s="27">
        <f t="shared" si="46"/>
        <v>67.932290000000009</v>
      </c>
      <c r="O146" s="27">
        <f t="shared" si="50"/>
        <v>-2830.4846499999799</v>
      </c>
      <c r="P146" s="27">
        <f t="shared" si="51"/>
        <v>2830.4846499999799</v>
      </c>
    </row>
    <row r="147" spans="1:16">
      <c r="A147" s="31">
        <v>41244</v>
      </c>
      <c r="C147" s="6">
        <v>139</v>
      </c>
      <c r="D147" s="29">
        <f t="shared" si="42"/>
        <v>179</v>
      </c>
      <c r="E147" s="29">
        <f t="shared" si="47"/>
        <v>24881</v>
      </c>
      <c r="F147" s="29">
        <f t="shared" si="43"/>
        <v>-7280</v>
      </c>
      <c r="G147" s="34">
        <f>+Inputs!$D$3</f>
        <v>0.37951000000000001</v>
      </c>
      <c r="I147" s="27">
        <f t="shared" si="48"/>
        <v>32161</v>
      </c>
      <c r="K147" s="27">
        <f t="shared" si="44"/>
        <v>179</v>
      </c>
      <c r="L147" s="27">
        <f t="shared" si="49"/>
        <v>24881</v>
      </c>
      <c r="M147" s="27">
        <f t="shared" si="45"/>
        <v>67.932290000000009</v>
      </c>
      <c r="N147" s="27">
        <f t="shared" si="46"/>
        <v>67.932290000000009</v>
      </c>
      <c r="O147" s="27">
        <f t="shared" si="50"/>
        <v>-2762.5523599999797</v>
      </c>
      <c r="P147" s="27">
        <f t="shared" si="51"/>
        <v>2762.5523599999797</v>
      </c>
    </row>
    <row r="148" spans="1:16">
      <c r="A148" s="30">
        <v>41275</v>
      </c>
      <c r="C148" s="6">
        <v>140</v>
      </c>
      <c r="D148" s="29">
        <f t="shared" si="42"/>
        <v>179</v>
      </c>
      <c r="E148" s="29">
        <f t="shared" si="47"/>
        <v>25060</v>
      </c>
      <c r="F148" s="29">
        <f t="shared" si="43"/>
        <v>-7101</v>
      </c>
      <c r="G148" s="34">
        <f>+Inputs!$D$3</f>
        <v>0.37951000000000001</v>
      </c>
      <c r="I148" s="27">
        <f t="shared" si="48"/>
        <v>32161</v>
      </c>
      <c r="K148" s="27">
        <f t="shared" si="44"/>
        <v>179</v>
      </c>
      <c r="L148" s="27">
        <f t="shared" si="49"/>
        <v>25060</v>
      </c>
      <c r="M148" s="27">
        <f t="shared" si="45"/>
        <v>67.932290000000009</v>
      </c>
      <c r="N148" s="27">
        <f t="shared" si="46"/>
        <v>67.932290000000009</v>
      </c>
      <c r="O148" s="27">
        <f t="shared" si="50"/>
        <v>-2694.6200699999795</v>
      </c>
      <c r="P148" s="27">
        <f t="shared" si="51"/>
        <v>2694.6200699999795</v>
      </c>
    </row>
    <row r="149" spans="1:16">
      <c r="A149" s="31">
        <v>41306</v>
      </c>
      <c r="C149" s="6">
        <v>141</v>
      </c>
      <c r="D149" s="29">
        <f t="shared" si="42"/>
        <v>179</v>
      </c>
      <c r="E149" s="29">
        <f t="shared" si="47"/>
        <v>25239</v>
      </c>
      <c r="F149" s="29">
        <f t="shared" si="43"/>
        <v>-6922</v>
      </c>
      <c r="G149" s="34">
        <f>+Inputs!$D$3</f>
        <v>0.37951000000000001</v>
      </c>
      <c r="I149" s="27">
        <f t="shared" si="48"/>
        <v>32161</v>
      </c>
      <c r="K149" s="27">
        <f t="shared" si="44"/>
        <v>179</v>
      </c>
      <c r="L149" s="27">
        <f t="shared" si="49"/>
        <v>25239</v>
      </c>
      <c r="M149" s="27">
        <f t="shared" si="45"/>
        <v>67.932290000000009</v>
      </c>
      <c r="N149" s="27">
        <f t="shared" si="46"/>
        <v>67.932290000000009</v>
      </c>
      <c r="O149" s="27">
        <f t="shared" si="50"/>
        <v>-2626.6877799999793</v>
      </c>
      <c r="P149" s="27">
        <f t="shared" si="51"/>
        <v>2626.6877799999793</v>
      </c>
    </row>
    <row r="150" spans="1:16">
      <c r="A150" s="30">
        <v>41334</v>
      </c>
      <c r="C150" s="6">
        <v>142</v>
      </c>
      <c r="D150" s="29">
        <f t="shared" si="42"/>
        <v>179</v>
      </c>
      <c r="E150" s="29">
        <f t="shared" si="47"/>
        <v>25418</v>
      </c>
      <c r="F150" s="29">
        <f t="shared" si="43"/>
        <v>-6743</v>
      </c>
      <c r="G150" s="34">
        <f>+Inputs!$D$3</f>
        <v>0.37951000000000001</v>
      </c>
      <c r="I150" s="27">
        <f t="shared" si="48"/>
        <v>32161</v>
      </c>
      <c r="K150" s="27">
        <f t="shared" si="44"/>
        <v>179</v>
      </c>
      <c r="L150" s="27">
        <f t="shared" si="49"/>
        <v>25418</v>
      </c>
      <c r="M150" s="27">
        <f t="shared" si="45"/>
        <v>67.932290000000009</v>
      </c>
      <c r="N150" s="27">
        <f t="shared" si="46"/>
        <v>67.932290000000009</v>
      </c>
      <c r="O150" s="27">
        <f t="shared" si="50"/>
        <v>-2558.7554899999791</v>
      </c>
      <c r="P150" s="27">
        <f t="shared" si="51"/>
        <v>2558.7554899999791</v>
      </c>
    </row>
    <row r="151" spans="1:16">
      <c r="A151" s="31">
        <v>41365</v>
      </c>
      <c r="C151" s="6">
        <v>143</v>
      </c>
      <c r="D151" s="29">
        <f t="shared" si="42"/>
        <v>179</v>
      </c>
      <c r="E151" s="29">
        <f t="shared" si="47"/>
        <v>25597</v>
      </c>
      <c r="F151" s="29">
        <f t="shared" si="43"/>
        <v>-6564</v>
      </c>
      <c r="G151" s="34">
        <f>+Inputs!$D$3</f>
        <v>0.37951000000000001</v>
      </c>
      <c r="I151" s="27">
        <f t="shared" si="48"/>
        <v>32161</v>
      </c>
      <c r="K151" s="27">
        <f t="shared" si="44"/>
        <v>179</v>
      </c>
      <c r="L151" s="27">
        <f t="shared" si="49"/>
        <v>25597</v>
      </c>
      <c r="M151" s="27">
        <f t="shared" si="45"/>
        <v>67.932290000000009</v>
      </c>
      <c r="N151" s="27">
        <f t="shared" si="46"/>
        <v>67.932290000000009</v>
      </c>
      <c r="O151" s="27">
        <f t="shared" si="50"/>
        <v>-2490.8231999999789</v>
      </c>
      <c r="P151" s="27">
        <f t="shared" si="51"/>
        <v>2490.8231999999789</v>
      </c>
    </row>
    <row r="152" spans="1:16">
      <c r="A152" s="30">
        <v>41395</v>
      </c>
      <c r="C152" s="6">
        <v>144</v>
      </c>
      <c r="D152" s="29">
        <f t="shared" si="42"/>
        <v>179</v>
      </c>
      <c r="E152" s="29">
        <f t="shared" si="47"/>
        <v>25776</v>
      </c>
      <c r="F152" s="29">
        <f t="shared" si="43"/>
        <v>-6385</v>
      </c>
      <c r="G152" s="34">
        <f>+Inputs!$D$3</f>
        <v>0.37951000000000001</v>
      </c>
      <c r="I152" s="27">
        <f t="shared" si="48"/>
        <v>32161</v>
      </c>
      <c r="K152" s="27">
        <f t="shared" si="44"/>
        <v>179</v>
      </c>
      <c r="L152" s="27">
        <f t="shared" si="49"/>
        <v>25776</v>
      </c>
      <c r="M152" s="27">
        <f t="shared" si="45"/>
        <v>67.932290000000009</v>
      </c>
      <c r="N152" s="27">
        <f t="shared" si="46"/>
        <v>67.932290000000009</v>
      </c>
      <c r="O152" s="27">
        <f t="shared" si="50"/>
        <v>-2422.8909099999787</v>
      </c>
      <c r="P152" s="27">
        <f t="shared" si="51"/>
        <v>2422.8909099999787</v>
      </c>
    </row>
    <row r="153" spans="1:16">
      <c r="A153" s="31">
        <v>41426</v>
      </c>
      <c r="C153" s="6">
        <v>145</v>
      </c>
      <c r="D153" s="29">
        <f t="shared" si="42"/>
        <v>179</v>
      </c>
      <c r="E153" s="29">
        <f t="shared" si="47"/>
        <v>25955</v>
      </c>
      <c r="F153" s="29">
        <f t="shared" si="43"/>
        <v>-6206</v>
      </c>
      <c r="G153" s="34">
        <f>+Inputs!$D$3</f>
        <v>0.37951000000000001</v>
      </c>
      <c r="I153" s="27">
        <f t="shared" si="48"/>
        <v>32161</v>
      </c>
      <c r="K153" s="27">
        <f t="shared" si="44"/>
        <v>179</v>
      </c>
      <c r="L153" s="27">
        <f t="shared" si="49"/>
        <v>25955</v>
      </c>
      <c r="M153" s="27">
        <f t="shared" si="45"/>
        <v>67.932290000000009</v>
      </c>
      <c r="N153" s="27">
        <f t="shared" si="46"/>
        <v>67.932290000000009</v>
      </c>
      <c r="O153" s="27">
        <f t="shared" si="50"/>
        <v>-2354.9586199999785</v>
      </c>
      <c r="P153" s="27">
        <f t="shared" si="51"/>
        <v>2354.9586199999785</v>
      </c>
    </row>
    <row r="154" spans="1:16">
      <c r="A154" s="30">
        <v>41456</v>
      </c>
      <c r="C154" s="6">
        <v>146</v>
      </c>
      <c r="D154" s="29">
        <f t="shared" si="42"/>
        <v>179</v>
      </c>
      <c r="E154" s="29">
        <f t="shared" si="47"/>
        <v>26134</v>
      </c>
      <c r="F154" s="29">
        <f t="shared" si="43"/>
        <v>-6027</v>
      </c>
      <c r="G154" s="34">
        <f>+Inputs!$D$3</f>
        <v>0.37951000000000001</v>
      </c>
      <c r="I154" s="27">
        <f t="shared" si="48"/>
        <v>32161</v>
      </c>
      <c r="K154" s="27">
        <f t="shared" si="44"/>
        <v>179</v>
      </c>
      <c r="L154" s="27">
        <f t="shared" si="49"/>
        <v>26134</v>
      </c>
      <c r="M154" s="27">
        <f t="shared" si="45"/>
        <v>67.932290000000009</v>
      </c>
      <c r="N154" s="27">
        <f t="shared" si="46"/>
        <v>67.932290000000009</v>
      </c>
      <c r="O154" s="27">
        <f t="shared" si="50"/>
        <v>-2287.0263299999783</v>
      </c>
      <c r="P154" s="27">
        <f t="shared" si="51"/>
        <v>2287.0263299999783</v>
      </c>
    </row>
    <row r="155" spans="1:16">
      <c r="A155" s="31">
        <v>41487</v>
      </c>
      <c r="C155" s="6">
        <v>147</v>
      </c>
      <c r="D155" s="29">
        <f t="shared" si="42"/>
        <v>179</v>
      </c>
      <c r="E155" s="29">
        <f t="shared" si="47"/>
        <v>26313</v>
      </c>
      <c r="F155" s="29">
        <f t="shared" si="43"/>
        <v>-5848</v>
      </c>
      <c r="G155" s="34">
        <f>+Inputs!$D$3</f>
        <v>0.37951000000000001</v>
      </c>
      <c r="I155" s="27">
        <f t="shared" si="48"/>
        <v>32161</v>
      </c>
      <c r="K155" s="27">
        <f t="shared" si="44"/>
        <v>179</v>
      </c>
      <c r="L155" s="27">
        <f t="shared" si="49"/>
        <v>26313</v>
      </c>
      <c r="M155" s="27">
        <f t="shared" si="45"/>
        <v>67.932290000000009</v>
      </c>
      <c r="N155" s="27">
        <f t="shared" si="46"/>
        <v>67.932290000000009</v>
      </c>
      <c r="O155" s="27">
        <f t="shared" si="50"/>
        <v>-2219.0940399999781</v>
      </c>
      <c r="P155" s="27">
        <f t="shared" si="51"/>
        <v>2219.0940399999781</v>
      </c>
    </row>
    <row r="156" spans="1:16">
      <c r="A156" s="30">
        <v>41518</v>
      </c>
      <c r="C156" s="6">
        <v>148</v>
      </c>
      <c r="D156" s="29">
        <f t="shared" si="42"/>
        <v>179</v>
      </c>
      <c r="E156" s="29">
        <f t="shared" si="47"/>
        <v>26492</v>
      </c>
      <c r="F156" s="29">
        <f t="shared" si="43"/>
        <v>-5669</v>
      </c>
      <c r="G156" s="34">
        <f>+Inputs!$D$3</f>
        <v>0.37951000000000001</v>
      </c>
      <c r="I156" s="27">
        <f t="shared" si="48"/>
        <v>32161</v>
      </c>
      <c r="K156" s="27">
        <f t="shared" si="44"/>
        <v>179</v>
      </c>
      <c r="L156" s="27">
        <f t="shared" si="49"/>
        <v>26492</v>
      </c>
      <c r="M156" s="27">
        <f t="shared" si="45"/>
        <v>67.932290000000009</v>
      </c>
      <c r="N156" s="27">
        <f t="shared" si="46"/>
        <v>67.932290000000009</v>
      </c>
      <c r="O156" s="27">
        <f t="shared" si="50"/>
        <v>-2151.1617499999779</v>
      </c>
      <c r="P156" s="27">
        <f t="shared" si="51"/>
        <v>2151.1617499999779</v>
      </c>
    </row>
    <row r="157" spans="1:16">
      <c r="A157" s="31">
        <v>41548</v>
      </c>
      <c r="C157" s="6">
        <v>149</v>
      </c>
      <c r="D157" s="29">
        <f t="shared" si="42"/>
        <v>179</v>
      </c>
      <c r="E157" s="29">
        <f t="shared" si="47"/>
        <v>26671</v>
      </c>
      <c r="F157" s="29">
        <f t="shared" si="43"/>
        <v>-5490</v>
      </c>
      <c r="G157" s="34">
        <f>+Inputs!$D$3</f>
        <v>0.37951000000000001</v>
      </c>
      <c r="I157" s="27">
        <f t="shared" si="48"/>
        <v>32161</v>
      </c>
      <c r="K157" s="27">
        <f t="shared" si="44"/>
        <v>179</v>
      </c>
      <c r="L157" s="27">
        <f t="shared" si="49"/>
        <v>26671</v>
      </c>
      <c r="M157" s="27">
        <f t="shared" si="45"/>
        <v>67.932290000000009</v>
      </c>
      <c r="N157" s="27">
        <f t="shared" si="46"/>
        <v>67.932290000000009</v>
      </c>
      <c r="O157" s="27">
        <f t="shared" si="50"/>
        <v>-2083.2294599999777</v>
      </c>
      <c r="P157" s="27">
        <f t="shared" si="51"/>
        <v>2083.2294599999777</v>
      </c>
    </row>
    <row r="158" spans="1:16">
      <c r="A158" s="30">
        <v>41579</v>
      </c>
      <c r="C158" s="6">
        <v>150</v>
      </c>
      <c r="D158" s="29">
        <f t="shared" si="42"/>
        <v>179</v>
      </c>
      <c r="E158" s="29">
        <f t="shared" si="47"/>
        <v>26850</v>
      </c>
      <c r="F158" s="29">
        <f t="shared" si="43"/>
        <v>-5311</v>
      </c>
      <c r="G158" s="34">
        <f>+Inputs!$D$3</f>
        <v>0.37951000000000001</v>
      </c>
      <c r="I158" s="27">
        <f t="shared" si="48"/>
        <v>32161</v>
      </c>
      <c r="K158" s="27">
        <f t="shared" si="44"/>
        <v>179</v>
      </c>
      <c r="L158" s="27">
        <f t="shared" si="49"/>
        <v>26850</v>
      </c>
      <c r="M158" s="27">
        <f t="shared" si="45"/>
        <v>67.932290000000009</v>
      </c>
      <c r="N158" s="27">
        <f t="shared" si="46"/>
        <v>67.932290000000009</v>
      </c>
      <c r="O158" s="27">
        <f t="shared" si="50"/>
        <v>-2015.2971699999778</v>
      </c>
      <c r="P158" s="27">
        <f t="shared" si="51"/>
        <v>2015.2971699999778</v>
      </c>
    </row>
    <row r="159" spans="1:16">
      <c r="A159" s="31">
        <v>41609</v>
      </c>
      <c r="C159" s="6">
        <v>151</v>
      </c>
      <c r="D159" s="29">
        <f t="shared" si="42"/>
        <v>179</v>
      </c>
      <c r="E159" s="29">
        <f t="shared" si="47"/>
        <v>27029</v>
      </c>
      <c r="F159" s="29">
        <f t="shared" si="43"/>
        <v>-5132</v>
      </c>
      <c r="G159" s="34">
        <f>+Inputs!$D$3</f>
        <v>0.37951000000000001</v>
      </c>
      <c r="I159" s="27">
        <f t="shared" si="48"/>
        <v>32161</v>
      </c>
      <c r="K159" s="27">
        <f t="shared" si="44"/>
        <v>179</v>
      </c>
      <c r="L159" s="27">
        <f t="shared" si="49"/>
        <v>27029</v>
      </c>
      <c r="M159" s="27">
        <f t="shared" si="45"/>
        <v>67.932290000000009</v>
      </c>
      <c r="N159" s="27">
        <f t="shared" si="46"/>
        <v>67.932290000000009</v>
      </c>
      <c r="O159" s="27">
        <f t="shared" si="50"/>
        <v>-1947.3648799999778</v>
      </c>
      <c r="P159" s="27">
        <f t="shared" si="51"/>
        <v>1947.3648799999778</v>
      </c>
    </row>
    <row r="160" spans="1:16">
      <c r="A160" s="30">
        <v>41640</v>
      </c>
      <c r="C160" s="6">
        <v>152</v>
      </c>
      <c r="D160" s="29">
        <f t="shared" si="42"/>
        <v>179</v>
      </c>
      <c r="E160" s="29">
        <f t="shared" si="47"/>
        <v>27208</v>
      </c>
      <c r="F160" s="29">
        <f t="shared" si="43"/>
        <v>-4953</v>
      </c>
      <c r="G160" s="34">
        <f>+Inputs!$D$3</f>
        <v>0.37951000000000001</v>
      </c>
      <c r="I160" s="27">
        <f t="shared" si="48"/>
        <v>32161</v>
      </c>
      <c r="K160" s="27">
        <f t="shared" si="44"/>
        <v>179</v>
      </c>
      <c r="L160" s="27">
        <f t="shared" si="49"/>
        <v>27208</v>
      </c>
      <c r="M160" s="27">
        <f t="shared" si="45"/>
        <v>67.932290000000009</v>
      </c>
      <c r="N160" s="27">
        <f t="shared" si="46"/>
        <v>67.932290000000009</v>
      </c>
      <c r="O160" s="27">
        <f t="shared" si="50"/>
        <v>-1879.4325899999778</v>
      </c>
      <c r="P160" s="27">
        <f t="shared" si="51"/>
        <v>1879.4325899999778</v>
      </c>
    </row>
    <row r="161" spans="1:16">
      <c r="A161" s="31">
        <v>41671</v>
      </c>
      <c r="C161" s="6">
        <v>153</v>
      </c>
      <c r="D161" s="29">
        <f t="shared" si="42"/>
        <v>179</v>
      </c>
      <c r="E161" s="29">
        <f t="shared" si="47"/>
        <v>27387</v>
      </c>
      <c r="F161" s="29">
        <f t="shared" si="43"/>
        <v>-4774</v>
      </c>
      <c r="G161" s="34">
        <f>+Inputs!$D$3</f>
        <v>0.37951000000000001</v>
      </c>
      <c r="I161" s="27">
        <f t="shared" si="48"/>
        <v>32161</v>
      </c>
      <c r="K161" s="27">
        <f t="shared" si="44"/>
        <v>179</v>
      </c>
      <c r="L161" s="27">
        <f t="shared" si="49"/>
        <v>27387</v>
      </c>
      <c r="M161" s="27">
        <f t="shared" si="45"/>
        <v>67.932290000000009</v>
      </c>
      <c r="N161" s="27">
        <f t="shared" si="46"/>
        <v>67.932290000000009</v>
      </c>
      <c r="O161" s="27">
        <f t="shared" si="50"/>
        <v>-1811.5002999999779</v>
      </c>
      <c r="P161" s="27">
        <f t="shared" si="51"/>
        <v>1811.5002999999779</v>
      </c>
    </row>
    <row r="162" spans="1:16">
      <c r="A162" s="30">
        <v>41699</v>
      </c>
      <c r="C162" s="6">
        <v>154</v>
      </c>
      <c r="D162" s="29">
        <f t="shared" si="42"/>
        <v>179</v>
      </c>
      <c r="E162" s="29">
        <f t="shared" si="47"/>
        <v>27566</v>
      </c>
      <c r="F162" s="29">
        <f t="shared" si="43"/>
        <v>-4595</v>
      </c>
      <c r="G162" s="34">
        <f>+Inputs!$D$3</f>
        <v>0.37951000000000001</v>
      </c>
      <c r="I162" s="27">
        <f t="shared" si="48"/>
        <v>32161</v>
      </c>
      <c r="K162" s="27">
        <f t="shared" si="44"/>
        <v>179</v>
      </c>
      <c r="L162" s="27">
        <f t="shared" si="49"/>
        <v>27566</v>
      </c>
      <c r="M162" s="27">
        <f t="shared" si="45"/>
        <v>67.932290000000009</v>
      </c>
      <c r="N162" s="27">
        <f t="shared" si="46"/>
        <v>67.932290000000009</v>
      </c>
      <c r="O162" s="27">
        <f t="shared" si="50"/>
        <v>-1743.5680099999779</v>
      </c>
      <c r="P162" s="27">
        <f t="shared" si="51"/>
        <v>1743.5680099999779</v>
      </c>
    </row>
    <row r="163" spans="1:16">
      <c r="A163" s="31">
        <v>41730</v>
      </c>
      <c r="C163" s="6">
        <v>155</v>
      </c>
      <c r="D163" s="29">
        <f t="shared" si="42"/>
        <v>179</v>
      </c>
      <c r="E163" s="29">
        <f t="shared" si="47"/>
        <v>27745</v>
      </c>
      <c r="F163" s="29">
        <f t="shared" si="43"/>
        <v>-4416</v>
      </c>
      <c r="G163" s="34">
        <f>+Inputs!$D$3</f>
        <v>0.37951000000000001</v>
      </c>
      <c r="I163" s="27">
        <f t="shared" si="48"/>
        <v>32161</v>
      </c>
      <c r="K163" s="27">
        <f t="shared" si="44"/>
        <v>179</v>
      </c>
      <c r="L163" s="27">
        <f t="shared" si="49"/>
        <v>27745</v>
      </c>
      <c r="M163" s="27">
        <f t="shared" si="45"/>
        <v>67.932290000000009</v>
      </c>
      <c r="N163" s="27">
        <f t="shared" si="46"/>
        <v>67.932290000000009</v>
      </c>
      <c r="O163" s="27">
        <f t="shared" si="50"/>
        <v>-1675.6357199999779</v>
      </c>
      <c r="P163" s="27">
        <f t="shared" si="51"/>
        <v>1675.6357199999779</v>
      </c>
    </row>
    <row r="164" spans="1:16">
      <c r="A164" s="30">
        <v>41760</v>
      </c>
      <c r="C164" s="6">
        <v>156</v>
      </c>
      <c r="D164" s="29">
        <f t="shared" si="42"/>
        <v>179</v>
      </c>
      <c r="E164" s="29">
        <f t="shared" si="47"/>
        <v>27924</v>
      </c>
      <c r="F164" s="29">
        <f t="shared" si="43"/>
        <v>-4237</v>
      </c>
      <c r="G164" s="34">
        <f>+Inputs!$D$3</f>
        <v>0.37951000000000001</v>
      </c>
      <c r="I164" s="27">
        <f t="shared" si="48"/>
        <v>32161</v>
      </c>
      <c r="K164" s="27">
        <f t="shared" si="44"/>
        <v>179</v>
      </c>
      <c r="L164" s="27">
        <f t="shared" si="49"/>
        <v>27924</v>
      </c>
      <c r="M164" s="27">
        <f t="shared" si="45"/>
        <v>67.932290000000009</v>
      </c>
      <c r="N164" s="27">
        <f t="shared" si="46"/>
        <v>67.932290000000009</v>
      </c>
      <c r="O164" s="27">
        <f t="shared" si="50"/>
        <v>-1607.703429999978</v>
      </c>
      <c r="P164" s="27">
        <f t="shared" si="51"/>
        <v>1607.703429999978</v>
      </c>
    </row>
    <row r="165" spans="1:16">
      <c r="A165" s="31">
        <v>41791</v>
      </c>
      <c r="C165" s="6">
        <v>157</v>
      </c>
      <c r="D165" s="29">
        <f t="shared" si="42"/>
        <v>179</v>
      </c>
      <c r="E165" s="29">
        <f t="shared" si="47"/>
        <v>28103</v>
      </c>
      <c r="F165" s="29">
        <f t="shared" si="43"/>
        <v>-4058</v>
      </c>
      <c r="G165" s="34">
        <f>+Inputs!$D$3</f>
        <v>0.37951000000000001</v>
      </c>
      <c r="I165" s="27">
        <f t="shared" si="48"/>
        <v>32161</v>
      </c>
      <c r="K165" s="27">
        <f t="shared" si="44"/>
        <v>179</v>
      </c>
      <c r="L165" s="27">
        <f t="shared" si="49"/>
        <v>28103</v>
      </c>
      <c r="M165" s="27">
        <f t="shared" si="45"/>
        <v>67.932290000000009</v>
      </c>
      <c r="N165" s="27">
        <f t="shared" si="46"/>
        <v>67.932290000000009</v>
      </c>
      <c r="O165" s="27">
        <f t="shared" si="50"/>
        <v>-1539.771139999978</v>
      </c>
      <c r="P165" s="27">
        <f t="shared" si="51"/>
        <v>1539.771139999978</v>
      </c>
    </row>
    <row r="166" spans="1:16">
      <c r="A166" s="30">
        <v>41821</v>
      </c>
      <c r="C166" s="6">
        <v>158</v>
      </c>
      <c r="D166" s="29">
        <f t="shared" si="42"/>
        <v>179</v>
      </c>
      <c r="E166" s="29">
        <f t="shared" si="47"/>
        <v>28282</v>
      </c>
      <c r="F166" s="29">
        <f t="shared" si="43"/>
        <v>-3879</v>
      </c>
      <c r="G166" s="34">
        <f>+Inputs!$D$3</f>
        <v>0.37951000000000001</v>
      </c>
      <c r="I166" s="27">
        <f t="shared" si="48"/>
        <v>32161</v>
      </c>
      <c r="K166" s="27">
        <f t="shared" si="44"/>
        <v>179</v>
      </c>
      <c r="L166" s="27">
        <f t="shared" si="49"/>
        <v>28282</v>
      </c>
      <c r="M166" s="27">
        <f t="shared" si="45"/>
        <v>67.932290000000009</v>
      </c>
      <c r="N166" s="27">
        <f t="shared" si="46"/>
        <v>67.932290000000009</v>
      </c>
      <c r="O166" s="27">
        <f t="shared" si="50"/>
        <v>-1471.838849999978</v>
      </c>
      <c r="P166" s="27">
        <f t="shared" si="51"/>
        <v>1471.838849999978</v>
      </c>
    </row>
    <row r="167" spans="1:16">
      <c r="A167" s="31">
        <v>41852</v>
      </c>
      <c r="C167" s="6">
        <v>159</v>
      </c>
      <c r="D167" s="29">
        <f t="shared" si="42"/>
        <v>179</v>
      </c>
      <c r="E167" s="29">
        <f t="shared" si="47"/>
        <v>28461</v>
      </c>
      <c r="F167" s="29">
        <f t="shared" si="43"/>
        <v>-3700</v>
      </c>
      <c r="G167" s="34">
        <f>+Inputs!$D$3</f>
        <v>0.37951000000000001</v>
      </c>
      <c r="I167" s="27">
        <f t="shared" si="48"/>
        <v>32161</v>
      </c>
      <c r="K167" s="27">
        <f t="shared" si="44"/>
        <v>179</v>
      </c>
      <c r="L167" s="27">
        <f t="shared" si="49"/>
        <v>28461</v>
      </c>
      <c r="M167" s="27">
        <f t="shared" si="45"/>
        <v>67.932290000000009</v>
      </c>
      <c r="N167" s="27">
        <f t="shared" si="46"/>
        <v>67.932290000000009</v>
      </c>
      <c r="O167" s="27">
        <f t="shared" si="50"/>
        <v>-1403.9065599999781</v>
      </c>
      <c r="P167" s="27">
        <f t="shared" si="51"/>
        <v>1403.9065599999781</v>
      </c>
    </row>
    <row r="168" spans="1:16">
      <c r="A168" s="30">
        <v>41883</v>
      </c>
      <c r="C168" s="6">
        <v>160</v>
      </c>
      <c r="D168" s="29">
        <f t="shared" si="42"/>
        <v>179</v>
      </c>
      <c r="E168" s="29">
        <f t="shared" si="47"/>
        <v>28640</v>
      </c>
      <c r="F168" s="29">
        <f t="shared" si="43"/>
        <v>-3521</v>
      </c>
      <c r="G168" s="34">
        <f>+Inputs!$D$3</f>
        <v>0.37951000000000001</v>
      </c>
      <c r="I168" s="27">
        <f t="shared" si="48"/>
        <v>32161</v>
      </c>
      <c r="K168" s="27">
        <f t="shared" si="44"/>
        <v>179</v>
      </c>
      <c r="L168" s="27">
        <f t="shared" si="49"/>
        <v>28640</v>
      </c>
      <c r="M168" s="27">
        <f t="shared" si="45"/>
        <v>67.932290000000009</v>
      </c>
      <c r="N168" s="27">
        <f t="shared" si="46"/>
        <v>67.932290000000009</v>
      </c>
      <c r="O168" s="27">
        <f t="shared" si="50"/>
        <v>-1335.9742699999781</v>
      </c>
      <c r="P168" s="27">
        <f t="shared" si="51"/>
        <v>1335.9742699999781</v>
      </c>
    </row>
    <row r="169" spans="1:16">
      <c r="A169" s="31">
        <v>41913</v>
      </c>
      <c r="C169" s="6">
        <v>161</v>
      </c>
      <c r="D169" s="29">
        <f t="shared" ref="D169:D187" si="52">ROUND(-(+$B$9/180)*1,0)</f>
        <v>179</v>
      </c>
      <c r="E169" s="29">
        <f t="shared" si="47"/>
        <v>28819</v>
      </c>
      <c r="F169" s="29">
        <f t="shared" ref="F169:F188" si="53">$B$9+E169</f>
        <v>-3342</v>
      </c>
      <c r="G169" s="34">
        <f>+Inputs!$D$3</f>
        <v>0.37951000000000001</v>
      </c>
      <c r="I169" s="27">
        <f t="shared" si="48"/>
        <v>32161</v>
      </c>
      <c r="K169" s="27">
        <f t="shared" ref="K169:K188" si="54">D169</f>
        <v>179</v>
      </c>
      <c r="L169" s="27">
        <f t="shared" si="49"/>
        <v>28819</v>
      </c>
      <c r="M169" s="27">
        <f t="shared" ref="M169:M188" si="55">K169*G169</f>
        <v>67.932290000000009</v>
      </c>
      <c r="N169" s="27">
        <f t="shared" ref="N169:N188" si="56">M169-J169</f>
        <v>67.932290000000009</v>
      </c>
      <c r="O169" s="27">
        <f t="shared" si="50"/>
        <v>-1268.0419799999781</v>
      </c>
      <c r="P169" s="27">
        <f t="shared" si="51"/>
        <v>1268.0419799999781</v>
      </c>
    </row>
    <row r="170" spans="1:16">
      <c r="A170" s="30">
        <v>41944</v>
      </c>
      <c r="C170" s="6">
        <v>162</v>
      </c>
      <c r="D170" s="29">
        <f t="shared" si="52"/>
        <v>179</v>
      </c>
      <c r="E170" s="29">
        <f t="shared" ref="E170:E188" si="57">+E169+D170</f>
        <v>28998</v>
      </c>
      <c r="F170" s="29">
        <f t="shared" si="53"/>
        <v>-3163</v>
      </c>
      <c r="G170" s="34">
        <f>+Inputs!$D$3</f>
        <v>0.37951000000000001</v>
      </c>
      <c r="I170" s="27">
        <f t="shared" ref="I170:I188" si="58">+I169+H170</f>
        <v>32161</v>
      </c>
      <c r="K170" s="27">
        <f t="shared" si="54"/>
        <v>179</v>
      </c>
      <c r="L170" s="27">
        <f t="shared" ref="L170:L188" si="59">+L169+K170</f>
        <v>28998</v>
      </c>
      <c r="M170" s="27">
        <f t="shared" si="55"/>
        <v>67.932290000000009</v>
      </c>
      <c r="N170" s="27">
        <f t="shared" si="56"/>
        <v>67.932290000000009</v>
      </c>
      <c r="O170" s="27">
        <f t="shared" ref="O170:O188" si="60">+O169+N170</f>
        <v>-1200.1096899999782</v>
      </c>
      <c r="P170" s="27">
        <f t="shared" ref="P170:P188" si="61">P169-N170</f>
        <v>1200.1096899999782</v>
      </c>
    </row>
    <row r="171" spans="1:16">
      <c r="A171" s="31">
        <v>41974</v>
      </c>
      <c r="C171" s="6">
        <v>163</v>
      </c>
      <c r="D171" s="29">
        <f t="shared" si="52"/>
        <v>179</v>
      </c>
      <c r="E171" s="29">
        <f t="shared" si="57"/>
        <v>29177</v>
      </c>
      <c r="F171" s="29">
        <f t="shared" si="53"/>
        <v>-2984</v>
      </c>
      <c r="G171" s="34">
        <f>+Inputs!$D$3</f>
        <v>0.37951000000000001</v>
      </c>
      <c r="I171" s="27">
        <f t="shared" si="58"/>
        <v>32161</v>
      </c>
      <c r="K171" s="27">
        <f t="shared" si="54"/>
        <v>179</v>
      </c>
      <c r="L171" s="27">
        <f t="shared" si="59"/>
        <v>29177</v>
      </c>
      <c r="M171" s="27">
        <f t="shared" si="55"/>
        <v>67.932290000000009</v>
      </c>
      <c r="N171" s="27">
        <f t="shared" si="56"/>
        <v>67.932290000000009</v>
      </c>
      <c r="O171" s="27">
        <f t="shared" si="60"/>
        <v>-1132.1773999999782</v>
      </c>
      <c r="P171" s="27">
        <f t="shared" si="61"/>
        <v>1132.1773999999782</v>
      </c>
    </row>
    <row r="172" spans="1:16">
      <c r="A172" s="30">
        <v>42005</v>
      </c>
      <c r="C172" s="6">
        <v>164</v>
      </c>
      <c r="D172" s="29">
        <f t="shared" si="52"/>
        <v>179</v>
      </c>
      <c r="E172" s="29">
        <f t="shared" si="57"/>
        <v>29356</v>
      </c>
      <c r="F172" s="29">
        <f t="shared" si="53"/>
        <v>-2805</v>
      </c>
      <c r="G172" s="34">
        <f>+Inputs!$D$3</f>
        <v>0.37951000000000001</v>
      </c>
      <c r="I172" s="27">
        <f t="shared" si="58"/>
        <v>32161</v>
      </c>
      <c r="K172" s="27">
        <f t="shared" si="54"/>
        <v>179</v>
      </c>
      <c r="L172" s="27">
        <f t="shared" si="59"/>
        <v>29356</v>
      </c>
      <c r="M172" s="27">
        <f t="shared" si="55"/>
        <v>67.932290000000009</v>
      </c>
      <c r="N172" s="27">
        <f t="shared" si="56"/>
        <v>67.932290000000009</v>
      </c>
      <c r="O172" s="27">
        <f t="shared" si="60"/>
        <v>-1064.2451099999782</v>
      </c>
      <c r="P172" s="27">
        <f t="shared" si="61"/>
        <v>1064.2451099999782</v>
      </c>
    </row>
    <row r="173" spans="1:16">
      <c r="A173" s="31">
        <v>42036</v>
      </c>
      <c r="C173" s="6">
        <v>165</v>
      </c>
      <c r="D173" s="29">
        <f t="shared" si="52"/>
        <v>179</v>
      </c>
      <c r="E173" s="29">
        <f t="shared" si="57"/>
        <v>29535</v>
      </c>
      <c r="F173" s="29">
        <f t="shared" si="53"/>
        <v>-2626</v>
      </c>
      <c r="G173" s="34">
        <f>+Inputs!$D$3</f>
        <v>0.37951000000000001</v>
      </c>
      <c r="I173" s="27">
        <f t="shared" si="58"/>
        <v>32161</v>
      </c>
      <c r="K173" s="27">
        <f t="shared" si="54"/>
        <v>179</v>
      </c>
      <c r="L173" s="27">
        <f t="shared" si="59"/>
        <v>29535</v>
      </c>
      <c r="M173" s="27">
        <f t="shared" si="55"/>
        <v>67.932290000000009</v>
      </c>
      <c r="N173" s="27">
        <f t="shared" si="56"/>
        <v>67.932290000000009</v>
      </c>
      <c r="O173" s="27">
        <f t="shared" si="60"/>
        <v>-996.31281999997827</v>
      </c>
      <c r="P173" s="27">
        <f t="shared" si="61"/>
        <v>996.31281999997827</v>
      </c>
    </row>
    <row r="174" spans="1:16">
      <c r="A174" s="30">
        <v>42064</v>
      </c>
      <c r="C174" s="6">
        <v>166</v>
      </c>
      <c r="D174" s="29">
        <f t="shared" si="52"/>
        <v>179</v>
      </c>
      <c r="E174" s="29">
        <f t="shared" si="57"/>
        <v>29714</v>
      </c>
      <c r="F174" s="29">
        <f t="shared" si="53"/>
        <v>-2447</v>
      </c>
      <c r="G174" s="34">
        <f>+Inputs!$D$3</f>
        <v>0.37951000000000001</v>
      </c>
      <c r="I174" s="27">
        <f t="shared" si="58"/>
        <v>32161</v>
      </c>
      <c r="K174" s="27">
        <f t="shared" si="54"/>
        <v>179</v>
      </c>
      <c r="L174" s="27">
        <f t="shared" si="59"/>
        <v>29714</v>
      </c>
      <c r="M174" s="27">
        <f t="shared" si="55"/>
        <v>67.932290000000009</v>
      </c>
      <c r="N174" s="27">
        <f t="shared" si="56"/>
        <v>67.932290000000009</v>
      </c>
      <c r="O174" s="27">
        <f t="shared" si="60"/>
        <v>-928.38052999997831</v>
      </c>
      <c r="P174" s="27">
        <f t="shared" si="61"/>
        <v>928.38052999997831</v>
      </c>
    </row>
    <row r="175" spans="1:16">
      <c r="A175" s="31">
        <v>42095</v>
      </c>
      <c r="C175" s="6">
        <v>167</v>
      </c>
      <c r="D175" s="29">
        <f t="shared" si="52"/>
        <v>179</v>
      </c>
      <c r="E175" s="29">
        <f t="shared" si="57"/>
        <v>29893</v>
      </c>
      <c r="F175" s="29">
        <f t="shared" si="53"/>
        <v>-2268</v>
      </c>
      <c r="G175" s="34">
        <f>+Inputs!$D$3</f>
        <v>0.37951000000000001</v>
      </c>
      <c r="I175" s="27">
        <f t="shared" si="58"/>
        <v>32161</v>
      </c>
      <c r="K175" s="27">
        <f t="shared" si="54"/>
        <v>179</v>
      </c>
      <c r="L175" s="27">
        <f t="shared" si="59"/>
        <v>29893</v>
      </c>
      <c r="M175" s="27">
        <f t="shared" si="55"/>
        <v>67.932290000000009</v>
      </c>
      <c r="N175" s="27">
        <f t="shared" si="56"/>
        <v>67.932290000000009</v>
      </c>
      <c r="O175" s="27">
        <f t="shared" si="60"/>
        <v>-860.44823999997834</v>
      </c>
      <c r="P175" s="27">
        <f t="shared" si="61"/>
        <v>860.44823999997834</v>
      </c>
    </row>
    <row r="176" spans="1:16">
      <c r="A176" s="30">
        <v>42125</v>
      </c>
      <c r="C176" s="6">
        <v>168</v>
      </c>
      <c r="D176" s="29">
        <f t="shared" si="52"/>
        <v>179</v>
      </c>
      <c r="E176" s="29">
        <f t="shared" si="57"/>
        <v>30072</v>
      </c>
      <c r="F176" s="29">
        <f t="shared" si="53"/>
        <v>-2089</v>
      </c>
      <c r="G176" s="34">
        <f>+Inputs!$D$3</f>
        <v>0.37951000000000001</v>
      </c>
      <c r="I176" s="27">
        <f t="shared" si="58"/>
        <v>32161</v>
      </c>
      <c r="K176" s="27">
        <f t="shared" si="54"/>
        <v>179</v>
      </c>
      <c r="L176" s="27">
        <f t="shared" si="59"/>
        <v>30072</v>
      </c>
      <c r="M176" s="27">
        <f t="shared" si="55"/>
        <v>67.932290000000009</v>
      </c>
      <c r="N176" s="27">
        <f t="shared" si="56"/>
        <v>67.932290000000009</v>
      </c>
      <c r="O176" s="27">
        <f t="shared" si="60"/>
        <v>-792.51594999997837</v>
      </c>
      <c r="P176" s="27">
        <f t="shared" si="61"/>
        <v>792.51594999997837</v>
      </c>
    </row>
    <row r="177" spans="1:20">
      <c r="A177" s="31">
        <v>42156</v>
      </c>
      <c r="C177" s="6">
        <v>169</v>
      </c>
      <c r="D177" s="29">
        <f t="shared" si="52"/>
        <v>179</v>
      </c>
      <c r="E177" s="29">
        <f t="shared" si="57"/>
        <v>30251</v>
      </c>
      <c r="F177" s="29">
        <f t="shared" si="53"/>
        <v>-1910</v>
      </c>
      <c r="G177" s="34">
        <f>+Inputs!$D$3</f>
        <v>0.37951000000000001</v>
      </c>
      <c r="I177" s="27">
        <f t="shared" si="58"/>
        <v>32161</v>
      </c>
      <c r="K177" s="27">
        <f t="shared" si="54"/>
        <v>179</v>
      </c>
      <c r="L177" s="27">
        <f t="shared" si="59"/>
        <v>30251</v>
      </c>
      <c r="M177" s="27">
        <f t="shared" si="55"/>
        <v>67.932290000000009</v>
      </c>
      <c r="N177" s="27">
        <f t="shared" si="56"/>
        <v>67.932290000000009</v>
      </c>
      <c r="O177" s="27">
        <f t="shared" si="60"/>
        <v>-724.58365999997841</v>
      </c>
      <c r="P177" s="27">
        <f t="shared" si="61"/>
        <v>724.58365999997841</v>
      </c>
    </row>
    <row r="178" spans="1:20">
      <c r="A178" s="30">
        <v>42186</v>
      </c>
      <c r="C178" s="6">
        <v>170</v>
      </c>
      <c r="D178" s="29">
        <f t="shared" si="52"/>
        <v>179</v>
      </c>
      <c r="E178" s="29">
        <f t="shared" si="57"/>
        <v>30430</v>
      </c>
      <c r="F178" s="29">
        <f t="shared" si="53"/>
        <v>-1731</v>
      </c>
      <c r="G178" s="34">
        <f>+Inputs!$D$3</f>
        <v>0.37951000000000001</v>
      </c>
      <c r="I178" s="27">
        <f t="shared" si="58"/>
        <v>32161</v>
      </c>
      <c r="K178" s="27">
        <f t="shared" si="54"/>
        <v>179</v>
      </c>
      <c r="L178" s="27">
        <f t="shared" si="59"/>
        <v>30430</v>
      </c>
      <c r="M178" s="27">
        <f t="shared" si="55"/>
        <v>67.932290000000009</v>
      </c>
      <c r="N178" s="27">
        <f t="shared" si="56"/>
        <v>67.932290000000009</v>
      </c>
      <c r="O178" s="27">
        <f t="shared" si="60"/>
        <v>-656.65136999997844</v>
      </c>
      <c r="P178" s="27">
        <f t="shared" si="61"/>
        <v>656.65136999997844</v>
      </c>
    </row>
    <row r="179" spans="1:20">
      <c r="A179" s="31">
        <v>42217</v>
      </c>
      <c r="C179" s="6">
        <v>171</v>
      </c>
      <c r="D179" s="29">
        <f t="shared" si="52"/>
        <v>179</v>
      </c>
      <c r="E179" s="29">
        <f t="shared" si="57"/>
        <v>30609</v>
      </c>
      <c r="F179" s="29">
        <f t="shared" si="53"/>
        <v>-1552</v>
      </c>
      <c r="G179" s="34">
        <f>+Inputs!$D$3</f>
        <v>0.37951000000000001</v>
      </c>
      <c r="I179" s="27">
        <f t="shared" si="58"/>
        <v>32161</v>
      </c>
      <c r="K179" s="27">
        <f t="shared" si="54"/>
        <v>179</v>
      </c>
      <c r="L179" s="27">
        <f t="shared" si="59"/>
        <v>30609</v>
      </c>
      <c r="M179" s="27">
        <f t="shared" si="55"/>
        <v>67.932290000000009</v>
      </c>
      <c r="N179" s="27">
        <f t="shared" si="56"/>
        <v>67.932290000000009</v>
      </c>
      <c r="O179" s="27">
        <f t="shared" si="60"/>
        <v>-588.71907999997848</v>
      </c>
      <c r="P179" s="27">
        <f t="shared" si="61"/>
        <v>588.71907999997848</v>
      </c>
    </row>
    <row r="180" spans="1:20">
      <c r="A180" s="30">
        <v>42248</v>
      </c>
      <c r="C180" s="6">
        <v>172</v>
      </c>
      <c r="D180" s="29">
        <f t="shared" si="52"/>
        <v>179</v>
      </c>
      <c r="E180" s="29">
        <f t="shared" si="57"/>
        <v>30788</v>
      </c>
      <c r="F180" s="29">
        <f t="shared" si="53"/>
        <v>-1373</v>
      </c>
      <c r="G180" s="34">
        <f>+Inputs!$D$3</f>
        <v>0.37951000000000001</v>
      </c>
      <c r="I180" s="27">
        <f t="shared" si="58"/>
        <v>32161</v>
      </c>
      <c r="K180" s="27">
        <f t="shared" si="54"/>
        <v>179</v>
      </c>
      <c r="L180" s="27">
        <f t="shared" si="59"/>
        <v>30788</v>
      </c>
      <c r="M180" s="27">
        <f t="shared" si="55"/>
        <v>67.932290000000009</v>
      </c>
      <c r="N180" s="27">
        <f t="shared" si="56"/>
        <v>67.932290000000009</v>
      </c>
      <c r="O180" s="27">
        <f t="shared" si="60"/>
        <v>-520.78678999997851</v>
      </c>
      <c r="P180" s="27">
        <f t="shared" si="61"/>
        <v>520.78678999997851</v>
      </c>
    </row>
    <row r="181" spans="1:20">
      <c r="A181" s="31">
        <v>42278</v>
      </c>
      <c r="C181" s="6">
        <v>173</v>
      </c>
      <c r="D181" s="29">
        <f t="shared" si="52"/>
        <v>179</v>
      </c>
      <c r="E181" s="29">
        <f t="shared" si="57"/>
        <v>30967</v>
      </c>
      <c r="F181" s="29">
        <f t="shared" si="53"/>
        <v>-1194</v>
      </c>
      <c r="G181" s="34">
        <f>+Inputs!$D$3</f>
        <v>0.37951000000000001</v>
      </c>
      <c r="I181" s="27">
        <f t="shared" si="58"/>
        <v>32161</v>
      </c>
      <c r="K181" s="27">
        <f t="shared" si="54"/>
        <v>179</v>
      </c>
      <c r="L181" s="27">
        <f t="shared" si="59"/>
        <v>30967</v>
      </c>
      <c r="M181" s="27">
        <f t="shared" si="55"/>
        <v>67.932290000000009</v>
      </c>
      <c r="N181" s="27">
        <f t="shared" si="56"/>
        <v>67.932290000000009</v>
      </c>
      <c r="O181" s="27">
        <f t="shared" si="60"/>
        <v>-452.85449999997849</v>
      </c>
      <c r="P181" s="27">
        <f t="shared" si="61"/>
        <v>452.85449999997849</v>
      </c>
    </row>
    <row r="182" spans="1:20">
      <c r="A182" s="30">
        <v>42309</v>
      </c>
      <c r="C182" s="6">
        <v>174</v>
      </c>
      <c r="D182" s="29">
        <f t="shared" si="52"/>
        <v>179</v>
      </c>
      <c r="E182" s="29">
        <f t="shared" si="57"/>
        <v>31146</v>
      </c>
      <c r="F182" s="29">
        <f t="shared" si="53"/>
        <v>-1015</v>
      </c>
      <c r="G182" s="34">
        <f>+Inputs!$D$3</f>
        <v>0.37951000000000001</v>
      </c>
      <c r="I182" s="27">
        <f t="shared" si="58"/>
        <v>32161</v>
      </c>
      <c r="K182" s="27">
        <f t="shared" si="54"/>
        <v>179</v>
      </c>
      <c r="L182" s="27">
        <f t="shared" si="59"/>
        <v>31146</v>
      </c>
      <c r="M182" s="27">
        <f t="shared" si="55"/>
        <v>67.932290000000009</v>
      </c>
      <c r="N182" s="27">
        <f t="shared" si="56"/>
        <v>67.932290000000009</v>
      </c>
      <c r="O182" s="27">
        <f t="shared" si="60"/>
        <v>-384.92220999997846</v>
      </c>
      <c r="P182" s="27">
        <f t="shared" si="61"/>
        <v>384.92220999997846</v>
      </c>
    </row>
    <row r="183" spans="1:20">
      <c r="A183" s="31">
        <v>42339</v>
      </c>
      <c r="C183" s="6">
        <v>175</v>
      </c>
      <c r="D183" s="29">
        <f t="shared" si="52"/>
        <v>179</v>
      </c>
      <c r="E183" s="29">
        <f t="shared" si="57"/>
        <v>31325</v>
      </c>
      <c r="F183" s="29">
        <f t="shared" si="53"/>
        <v>-836</v>
      </c>
      <c r="G183" s="34">
        <f>+Inputs!$D$3</f>
        <v>0.37951000000000001</v>
      </c>
      <c r="I183" s="27">
        <f t="shared" si="58"/>
        <v>32161</v>
      </c>
      <c r="K183" s="27">
        <f t="shared" si="54"/>
        <v>179</v>
      </c>
      <c r="L183" s="27">
        <f t="shared" si="59"/>
        <v>31325</v>
      </c>
      <c r="M183" s="27">
        <f t="shared" si="55"/>
        <v>67.932290000000009</v>
      </c>
      <c r="N183" s="27">
        <f t="shared" si="56"/>
        <v>67.932290000000009</v>
      </c>
      <c r="O183" s="27">
        <f t="shared" si="60"/>
        <v>-316.98991999997844</v>
      </c>
      <c r="P183" s="27">
        <f t="shared" si="61"/>
        <v>316.98991999997844</v>
      </c>
    </row>
    <row r="184" spans="1:20">
      <c r="A184" s="30">
        <v>42370</v>
      </c>
      <c r="C184" s="6">
        <v>176</v>
      </c>
      <c r="D184" s="29">
        <f t="shared" si="52"/>
        <v>179</v>
      </c>
      <c r="E184" s="29">
        <f t="shared" si="57"/>
        <v>31504</v>
      </c>
      <c r="F184" s="29">
        <f t="shared" si="53"/>
        <v>-657</v>
      </c>
      <c r="G184" s="34">
        <f>+Inputs!$D$3</f>
        <v>0.37951000000000001</v>
      </c>
      <c r="I184" s="27">
        <f t="shared" si="58"/>
        <v>32161</v>
      </c>
      <c r="K184" s="27">
        <f t="shared" si="54"/>
        <v>179</v>
      </c>
      <c r="L184" s="27">
        <f t="shared" si="59"/>
        <v>31504</v>
      </c>
      <c r="M184" s="27">
        <f t="shared" si="55"/>
        <v>67.932290000000009</v>
      </c>
      <c r="N184" s="27">
        <f t="shared" si="56"/>
        <v>67.932290000000009</v>
      </c>
      <c r="O184" s="27">
        <f t="shared" si="60"/>
        <v>-249.05762999997842</v>
      </c>
      <c r="P184" s="27">
        <f t="shared" si="61"/>
        <v>249.05762999997842</v>
      </c>
    </row>
    <row r="185" spans="1:20">
      <c r="A185" s="31">
        <v>42401</v>
      </c>
      <c r="C185" s="6">
        <v>177</v>
      </c>
      <c r="D185" s="29">
        <f t="shared" si="52"/>
        <v>179</v>
      </c>
      <c r="E185" s="29">
        <f t="shared" si="57"/>
        <v>31683</v>
      </c>
      <c r="F185" s="29">
        <f t="shared" si="53"/>
        <v>-478</v>
      </c>
      <c r="G185" s="34">
        <f>+Inputs!$D$3</f>
        <v>0.37951000000000001</v>
      </c>
      <c r="I185" s="27">
        <f t="shared" si="58"/>
        <v>32161</v>
      </c>
      <c r="K185" s="27">
        <f t="shared" si="54"/>
        <v>179</v>
      </c>
      <c r="L185" s="27">
        <f t="shared" si="59"/>
        <v>31683</v>
      </c>
      <c r="M185" s="27">
        <f t="shared" si="55"/>
        <v>67.932290000000009</v>
      </c>
      <c r="N185" s="27">
        <f t="shared" si="56"/>
        <v>67.932290000000009</v>
      </c>
      <c r="O185" s="27">
        <f t="shared" si="60"/>
        <v>-181.12533999997839</v>
      </c>
      <c r="P185" s="27">
        <f t="shared" si="61"/>
        <v>181.12533999997839</v>
      </c>
    </row>
    <row r="186" spans="1:20">
      <c r="A186" s="30">
        <v>42430</v>
      </c>
      <c r="C186" s="6">
        <v>178</v>
      </c>
      <c r="D186" s="29">
        <f t="shared" si="52"/>
        <v>179</v>
      </c>
      <c r="E186" s="29">
        <f t="shared" si="57"/>
        <v>31862</v>
      </c>
      <c r="F186" s="29">
        <f t="shared" si="53"/>
        <v>-299</v>
      </c>
      <c r="G186" s="34">
        <f>+Inputs!$D$3</f>
        <v>0.37951000000000001</v>
      </c>
      <c r="I186" s="27">
        <f t="shared" si="58"/>
        <v>32161</v>
      </c>
      <c r="K186" s="27">
        <f t="shared" si="54"/>
        <v>179</v>
      </c>
      <c r="L186" s="27">
        <f t="shared" si="59"/>
        <v>31862</v>
      </c>
      <c r="M186" s="27">
        <f t="shared" si="55"/>
        <v>67.932290000000009</v>
      </c>
      <c r="N186" s="27">
        <f t="shared" si="56"/>
        <v>67.932290000000009</v>
      </c>
      <c r="O186" s="27">
        <f t="shared" si="60"/>
        <v>-113.19304999997838</v>
      </c>
      <c r="P186" s="27">
        <f t="shared" si="61"/>
        <v>113.19304999997838</v>
      </c>
    </row>
    <row r="187" spans="1:20">
      <c r="A187" s="31">
        <v>42461</v>
      </c>
      <c r="C187" s="6">
        <v>179</v>
      </c>
      <c r="D187" s="29">
        <f t="shared" si="52"/>
        <v>179</v>
      </c>
      <c r="E187" s="29">
        <f t="shared" si="57"/>
        <v>32041</v>
      </c>
      <c r="F187" s="29">
        <f t="shared" si="53"/>
        <v>-120</v>
      </c>
      <c r="G187" s="34">
        <f>+Inputs!$D$3</f>
        <v>0.37951000000000001</v>
      </c>
      <c r="I187" s="27">
        <f t="shared" si="58"/>
        <v>32161</v>
      </c>
      <c r="K187" s="27">
        <f t="shared" si="54"/>
        <v>179</v>
      </c>
      <c r="L187" s="27">
        <f t="shared" si="59"/>
        <v>32041</v>
      </c>
      <c r="M187" s="27">
        <f t="shared" si="55"/>
        <v>67.932290000000009</v>
      </c>
      <c r="N187" s="27">
        <f t="shared" si="56"/>
        <v>67.932290000000009</v>
      </c>
      <c r="O187" s="27">
        <f t="shared" si="60"/>
        <v>-45.260759999978376</v>
      </c>
      <c r="P187" s="27">
        <f t="shared" si="61"/>
        <v>45.260759999978376</v>
      </c>
    </row>
    <row r="188" spans="1:20">
      <c r="A188" s="30">
        <v>42491</v>
      </c>
      <c r="C188" s="6">
        <v>180</v>
      </c>
      <c r="D188" s="29">
        <f>-F187</f>
        <v>120</v>
      </c>
      <c r="E188" s="29">
        <f t="shared" si="57"/>
        <v>32161</v>
      </c>
      <c r="F188" s="29">
        <f t="shared" si="53"/>
        <v>0</v>
      </c>
      <c r="G188" s="34">
        <f>+Inputs!$D$3</f>
        <v>0.37951000000000001</v>
      </c>
      <c r="I188" s="27">
        <f t="shared" si="58"/>
        <v>32161</v>
      </c>
      <c r="K188" s="27">
        <f t="shared" si="54"/>
        <v>120</v>
      </c>
      <c r="L188" s="27">
        <f t="shared" si="59"/>
        <v>32161</v>
      </c>
      <c r="M188" s="27">
        <f t="shared" si="55"/>
        <v>45.541200000000003</v>
      </c>
      <c r="N188" s="27">
        <f t="shared" si="56"/>
        <v>45.541200000000003</v>
      </c>
      <c r="O188" s="27">
        <f t="shared" si="60"/>
        <v>0.28044000002162761</v>
      </c>
      <c r="P188" s="27">
        <f t="shared" si="61"/>
        <v>-0.28044000002162761</v>
      </c>
    </row>
    <row r="189" spans="1:20">
      <c r="A189" s="30"/>
      <c r="G189" s="28"/>
    </row>
    <row r="190" spans="1:20">
      <c r="A190" s="8" t="s">
        <v>43</v>
      </c>
      <c r="B190" s="33">
        <f>SUM(B9:B189)</f>
        <v>-32161</v>
      </c>
      <c r="D190" s="33">
        <f>SUM(D9:D189)</f>
        <v>32161</v>
      </c>
      <c r="G190" s="28"/>
      <c r="H190" s="33">
        <f>SUM(H9:H189)</f>
        <v>32161</v>
      </c>
      <c r="I190" s="33"/>
      <c r="J190" s="33">
        <f>SUM(J9:J189)</f>
        <v>12205.0995</v>
      </c>
      <c r="K190" s="33">
        <f>SUM(K9:K189)</f>
        <v>32161</v>
      </c>
      <c r="L190" s="33"/>
      <c r="M190" s="33">
        <f>SUM(M9:M189)</f>
        <v>12205.379940000026</v>
      </c>
      <c r="N190" s="33">
        <f>SUM(N9:N189)</f>
        <v>0.28044000002162761</v>
      </c>
      <c r="O190" s="33">
        <f>SUM(O9:O189)</f>
        <v>-1090330.2547199964</v>
      </c>
      <c r="P190" s="33">
        <f>SUM(P9:P189)</f>
        <v>1090330.2547199964</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4.xml><?xml version="1.0" encoding="utf-8"?>
<worksheet xmlns="http://schemas.openxmlformats.org/spreadsheetml/2006/main" xmlns:r="http://schemas.openxmlformats.org/officeDocument/2006/relationships">
  <sheetPr transitionEvaluation="1" codeName="Sheet57">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P10" sqref="P10"/>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37073</v>
      </c>
      <c r="B9" s="32">
        <v>-43171</v>
      </c>
      <c r="C9" s="6">
        <v>1</v>
      </c>
      <c r="D9" s="29">
        <f t="shared" ref="D9:D40" si="0">ROUND(-(+$B$9/180)*1,0)</f>
        <v>240</v>
      </c>
      <c r="E9" s="29">
        <f>+D9</f>
        <v>240</v>
      </c>
      <c r="F9" s="29">
        <f t="shared" ref="F9:F40" si="1">$B$9+E9</f>
        <v>-42931</v>
      </c>
      <c r="G9" s="34">
        <f>+Inputs!$D$2</f>
        <v>0.3795</v>
      </c>
      <c r="H9" s="27">
        <f>-B9</f>
        <v>43171</v>
      </c>
      <c r="I9" s="27">
        <f>+H9</f>
        <v>43171</v>
      </c>
      <c r="J9" s="27">
        <f>H9*G9</f>
        <v>16383.3945</v>
      </c>
      <c r="K9" s="27">
        <f t="shared" ref="K9:K40" si="2">D9</f>
        <v>240</v>
      </c>
      <c r="L9" s="27">
        <f>+K9</f>
        <v>240</v>
      </c>
      <c r="M9" s="27">
        <f t="shared" ref="M9:M40" si="3">K9*G9</f>
        <v>91.08</v>
      </c>
      <c r="N9" s="27">
        <f t="shared" ref="N9:N40" si="4">M9-J9</f>
        <v>-16292.3145</v>
      </c>
      <c r="O9" s="27">
        <f>+N9</f>
        <v>-16292.3145</v>
      </c>
      <c r="P9" s="27">
        <f>-SUM(N9)</f>
        <v>16292.3145</v>
      </c>
      <c r="Q9" s="38">
        <f>VLOOKUP(Q8,A36:P215,5)</f>
        <v>24480</v>
      </c>
      <c r="R9" s="38">
        <f>VLOOKUP(R8,A36:P215,5)</f>
        <v>27360</v>
      </c>
      <c r="S9" s="38">
        <f>+R9-Q9</f>
        <v>2880</v>
      </c>
      <c r="T9" s="35" t="s">
        <v>64</v>
      </c>
      <c r="U9" s="161">
        <f>-IF(TYPE(VLOOKUP(U8,$A$9:$P$188,6,FALSE))=16,0,VLOOKUP(U8,$A$9:$P$188,6,FALSE))</f>
        <v>21331</v>
      </c>
      <c r="V9" s="161">
        <f>-IF(TYPE(VLOOKUP(V8,$A$9:$P$188,6,FALSE))=16,0,VLOOKUP(V8,$A$9:$P$188,6,FALSE))</f>
        <v>21091</v>
      </c>
      <c r="W9" s="161">
        <f t="shared" ref="W9:AE9" si="5">-IF(TYPE(VLOOKUP(W8,$A$9:$P$188,6,FALSE))=16,0,VLOOKUP(W8,$A$9:$P$188,6,FALSE))</f>
        <v>20851</v>
      </c>
      <c r="X9" s="161">
        <f t="shared" si="5"/>
        <v>20611</v>
      </c>
      <c r="Y9" s="161">
        <f t="shared" si="5"/>
        <v>20371</v>
      </c>
      <c r="Z9" s="161">
        <f t="shared" si="5"/>
        <v>20131</v>
      </c>
      <c r="AA9" s="161">
        <f t="shared" si="5"/>
        <v>19891</v>
      </c>
      <c r="AB9" s="161">
        <f t="shared" si="5"/>
        <v>19651</v>
      </c>
      <c r="AC9" s="161">
        <f t="shared" si="5"/>
        <v>19411</v>
      </c>
      <c r="AD9" s="161">
        <f t="shared" si="5"/>
        <v>19171</v>
      </c>
      <c r="AE9" s="161">
        <f t="shared" si="5"/>
        <v>18931</v>
      </c>
    </row>
    <row r="10" spans="1:31">
      <c r="A10" s="30">
        <v>37104</v>
      </c>
      <c r="B10" s="9"/>
      <c r="C10" s="6">
        <v>2</v>
      </c>
      <c r="D10" s="29">
        <f t="shared" si="0"/>
        <v>240</v>
      </c>
      <c r="E10" s="29">
        <f t="shared" ref="E10:E41" si="6">+E9+D10</f>
        <v>480</v>
      </c>
      <c r="F10" s="29">
        <f t="shared" si="1"/>
        <v>-42691</v>
      </c>
      <c r="G10" s="34">
        <f>+Inputs!$D$2</f>
        <v>0.3795</v>
      </c>
      <c r="H10" s="2"/>
      <c r="I10" s="27">
        <f t="shared" ref="I10:I41" si="7">+I9+H10</f>
        <v>43171</v>
      </c>
      <c r="J10" s="27"/>
      <c r="K10" s="27">
        <f t="shared" si="2"/>
        <v>240</v>
      </c>
      <c r="L10" s="27">
        <f t="shared" ref="L10:L41" si="8">+L9+K10</f>
        <v>480</v>
      </c>
      <c r="M10" s="27">
        <f t="shared" si="3"/>
        <v>91.08</v>
      </c>
      <c r="N10" s="27">
        <f t="shared" si="4"/>
        <v>91.08</v>
      </c>
      <c r="O10" s="27">
        <f t="shared" ref="O10:O41" si="9">+O9+N10</f>
        <v>-16201.2345</v>
      </c>
      <c r="P10" s="27">
        <f t="shared" ref="P10:P41" si="10">P9-N10</f>
        <v>16201.2345</v>
      </c>
      <c r="Q10" s="38">
        <f>VLOOKUP(Q8,A36:P215,15)</f>
        <v>-7093.0425000000441</v>
      </c>
      <c r="R10" s="38">
        <f>VLOOKUP(R8,A36:P215,15)</f>
        <v>-6000.0537000000413</v>
      </c>
      <c r="S10" s="38">
        <f>+R10-Q10</f>
        <v>1092.9888000000028</v>
      </c>
      <c r="T10" s="36" t="s">
        <v>69</v>
      </c>
    </row>
    <row r="11" spans="1:31">
      <c r="A11" s="31">
        <v>37135</v>
      </c>
      <c r="B11" s="5"/>
      <c r="C11" s="6">
        <v>3</v>
      </c>
      <c r="D11" s="29">
        <f t="shared" si="0"/>
        <v>240</v>
      </c>
      <c r="E11" s="29">
        <f t="shared" si="6"/>
        <v>720</v>
      </c>
      <c r="F11" s="29">
        <f t="shared" si="1"/>
        <v>-42451</v>
      </c>
      <c r="G11" s="34">
        <f>+Inputs!$D$2</f>
        <v>0.3795</v>
      </c>
      <c r="H11" s="2"/>
      <c r="I11" s="27">
        <f t="shared" si="7"/>
        <v>43171</v>
      </c>
      <c r="J11" s="27"/>
      <c r="K11" s="27">
        <f t="shared" si="2"/>
        <v>240</v>
      </c>
      <c r="L11" s="27">
        <f t="shared" si="8"/>
        <v>720</v>
      </c>
      <c r="M11" s="27">
        <f t="shared" si="3"/>
        <v>91.08</v>
      </c>
      <c r="N11" s="27">
        <f t="shared" si="4"/>
        <v>91.08</v>
      </c>
      <c r="O11" s="27">
        <f t="shared" si="9"/>
        <v>-16110.154500000001</v>
      </c>
      <c r="P11" s="27">
        <f t="shared" si="10"/>
        <v>16110.154500000001</v>
      </c>
      <c r="Q11" s="38">
        <f>+VLOOKUP(Q8,A36:P215,16)</f>
        <v>7093.0425000000441</v>
      </c>
      <c r="R11" s="38">
        <f>+VLOOKUP(R8,A36:P215,16)</f>
        <v>6000.0537000000413</v>
      </c>
      <c r="S11" s="38">
        <f>(+Q11+R11)/2</f>
        <v>6546.5481000000427</v>
      </c>
      <c r="T11" s="36" t="s">
        <v>113</v>
      </c>
      <c r="U11" s="161">
        <f>IF(TYPE(VLOOKUP(U8,$A$9:$P$188,16,FALSE))=16,0,VLOOKUP(U8,$A$9:$P$188,16,FALSE))</f>
        <v>8094.9489000000467</v>
      </c>
      <c r="V11" s="161">
        <f t="shared" ref="V11:AE11" si="11">IF(TYPE(VLOOKUP(V8,$A$9:$P$188,16,FALSE))=16,0,VLOOKUP(V8,$A$9:$P$188,16,FALSE))</f>
        <v>8003.8665000000465</v>
      </c>
      <c r="W11" s="161">
        <f t="shared" si="11"/>
        <v>7912.7841000000462</v>
      </c>
      <c r="X11" s="161">
        <f t="shared" si="11"/>
        <v>7821.701700000046</v>
      </c>
      <c r="Y11" s="161">
        <f t="shared" si="11"/>
        <v>7730.6193000000458</v>
      </c>
      <c r="Z11" s="161">
        <f t="shared" si="11"/>
        <v>7639.5369000000455</v>
      </c>
      <c r="AA11" s="161">
        <f t="shared" si="11"/>
        <v>7548.4545000000453</v>
      </c>
      <c r="AB11" s="161">
        <f t="shared" si="11"/>
        <v>7457.3721000000451</v>
      </c>
      <c r="AC11" s="161">
        <f t="shared" si="11"/>
        <v>7366.2897000000448</v>
      </c>
      <c r="AD11" s="161">
        <f t="shared" si="11"/>
        <v>7275.2073000000446</v>
      </c>
      <c r="AE11" s="161">
        <f t="shared" si="11"/>
        <v>7184.1249000000444</v>
      </c>
    </row>
    <row r="12" spans="1:31">
      <c r="A12" s="30">
        <v>37165</v>
      </c>
      <c r="B12" s="3"/>
      <c r="C12" s="6">
        <v>4</v>
      </c>
      <c r="D12" s="29">
        <f t="shared" si="0"/>
        <v>240</v>
      </c>
      <c r="E12" s="29">
        <f t="shared" si="6"/>
        <v>960</v>
      </c>
      <c r="F12" s="29">
        <f t="shared" si="1"/>
        <v>-42211</v>
      </c>
      <c r="G12" s="34">
        <f>+Inputs!$D$2</f>
        <v>0.3795</v>
      </c>
      <c r="H12" s="2"/>
      <c r="I12" s="27">
        <f t="shared" si="7"/>
        <v>43171</v>
      </c>
      <c r="J12" s="27"/>
      <c r="K12" s="27">
        <f t="shared" si="2"/>
        <v>240</v>
      </c>
      <c r="L12" s="27">
        <f t="shared" si="8"/>
        <v>960</v>
      </c>
      <c r="M12" s="27">
        <f t="shared" si="3"/>
        <v>91.08</v>
      </c>
      <c r="N12" s="27">
        <f t="shared" si="4"/>
        <v>91.08</v>
      </c>
      <c r="O12" s="27">
        <f t="shared" si="9"/>
        <v>-16019.074500000001</v>
      </c>
      <c r="P12" s="27">
        <f t="shared" si="10"/>
        <v>16019.074500000001</v>
      </c>
      <c r="Q12" s="39"/>
      <c r="R12" s="40"/>
      <c r="S12" s="40"/>
      <c r="T12" s="36"/>
    </row>
    <row r="13" spans="1:31">
      <c r="A13" s="31">
        <v>37196</v>
      </c>
      <c r="B13" s="3"/>
      <c r="C13" s="6">
        <v>5</v>
      </c>
      <c r="D13" s="29">
        <f t="shared" si="0"/>
        <v>240</v>
      </c>
      <c r="E13" s="29">
        <f t="shared" si="6"/>
        <v>1200</v>
      </c>
      <c r="F13" s="29">
        <f t="shared" si="1"/>
        <v>-41971</v>
      </c>
      <c r="G13" s="34">
        <f>+Inputs!$D$2</f>
        <v>0.3795</v>
      </c>
      <c r="H13" s="2"/>
      <c r="I13" s="27">
        <f t="shared" si="7"/>
        <v>43171</v>
      </c>
      <c r="J13" s="27"/>
      <c r="K13" s="27">
        <f t="shared" si="2"/>
        <v>240</v>
      </c>
      <c r="L13" s="27">
        <f t="shared" si="8"/>
        <v>1200</v>
      </c>
      <c r="M13" s="27">
        <f t="shared" si="3"/>
        <v>91.08</v>
      </c>
      <c r="N13" s="27">
        <f t="shared" si="4"/>
        <v>91.08</v>
      </c>
      <c r="O13" s="27">
        <f t="shared" si="9"/>
        <v>-15927.994500000001</v>
      </c>
      <c r="P13" s="27">
        <f t="shared" si="10"/>
        <v>15927.994500000001</v>
      </c>
      <c r="Q13" s="38">
        <f>VLOOKUP(Q8,A36:P215,9)</f>
        <v>43171</v>
      </c>
      <c r="R13" s="38">
        <f>VLOOKUP(R8,A36:P215,9)</f>
        <v>43171</v>
      </c>
      <c r="S13" s="38">
        <f>+R13-Q13</f>
        <v>0</v>
      </c>
      <c r="T13" s="36" t="s">
        <v>70</v>
      </c>
    </row>
    <row r="14" spans="1:31">
      <c r="A14" s="30">
        <v>37226</v>
      </c>
      <c r="B14" s="3"/>
      <c r="C14" s="6">
        <v>6</v>
      </c>
      <c r="D14" s="29">
        <f t="shared" si="0"/>
        <v>240</v>
      </c>
      <c r="E14" s="29">
        <f t="shared" si="6"/>
        <v>1440</v>
      </c>
      <c r="F14" s="29">
        <f t="shared" si="1"/>
        <v>-41731</v>
      </c>
      <c r="G14" s="34">
        <f>+Inputs!$D$2</f>
        <v>0.3795</v>
      </c>
      <c r="H14" s="2"/>
      <c r="I14" s="27">
        <f t="shared" si="7"/>
        <v>43171</v>
      </c>
      <c r="J14" s="27"/>
      <c r="K14" s="27">
        <f t="shared" si="2"/>
        <v>240</v>
      </c>
      <c r="L14" s="27">
        <f t="shared" si="8"/>
        <v>1440</v>
      </c>
      <c r="M14" s="27">
        <f t="shared" si="3"/>
        <v>91.08</v>
      </c>
      <c r="N14" s="27">
        <f t="shared" si="4"/>
        <v>91.08</v>
      </c>
      <c r="O14" s="27">
        <f t="shared" si="9"/>
        <v>-15836.914500000001</v>
      </c>
      <c r="P14" s="27">
        <f t="shared" si="10"/>
        <v>15836.914500000001</v>
      </c>
      <c r="Q14" s="38">
        <f>VLOOKUP(Q8,A36:P215,12)</f>
        <v>24480</v>
      </c>
      <c r="R14" s="38">
        <f>VLOOKUP(R8,A36:P215,12)</f>
        <v>27360</v>
      </c>
      <c r="S14" s="38">
        <f>+R14-Q14</f>
        <v>2880</v>
      </c>
      <c r="T14" s="37" t="s">
        <v>93</v>
      </c>
    </row>
    <row r="15" spans="1:31">
      <c r="A15" s="31">
        <v>37257</v>
      </c>
      <c r="B15" s="3"/>
      <c r="C15" s="6">
        <v>7</v>
      </c>
      <c r="D15" s="29">
        <f t="shared" si="0"/>
        <v>240</v>
      </c>
      <c r="E15" s="29">
        <f t="shared" si="6"/>
        <v>1680</v>
      </c>
      <c r="F15" s="29">
        <f t="shared" si="1"/>
        <v>-41491</v>
      </c>
      <c r="G15" s="34">
        <f>+Inputs!$D$2</f>
        <v>0.3795</v>
      </c>
      <c r="H15" s="2"/>
      <c r="I15" s="27">
        <f t="shared" si="7"/>
        <v>43171</v>
      </c>
      <c r="J15" s="27"/>
      <c r="K15" s="27">
        <f t="shared" si="2"/>
        <v>240</v>
      </c>
      <c r="L15" s="27">
        <f t="shared" si="8"/>
        <v>1680</v>
      </c>
      <c r="M15" s="27">
        <f t="shared" si="3"/>
        <v>91.08</v>
      </c>
      <c r="N15" s="27">
        <f t="shared" si="4"/>
        <v>91.08</v>
      </c>
      <c r="O15" s="27">
        <f t="shared" si="9"/>
        <v>-15745.834500000001</v>
      </c>
      <c r="P15" s="27">
        <f t="shared" si="10"/>
        <v>15745.834500000001</v>
      </c>
    </row>
    <row r="16" spans="1:31">
      <c r="A16" s="30">
        <v>37288</v>
      </c>
      <c r="B16" s="3"/>
      <c r="C16" s="6">
        <v>8</v>
      </c>
      <c r="D16" s="29">
        <f t="shared" si="0"/>
        <v>240</v>
      </c>
      <c r="E16" s="29">
        <f t="shared" si="6"/>
        <v>1920</v>
      </c>
      <c r="F16" s="29">
        <f t="shared" si="1"/>
        <v>-41251</v>
      </c>
      <c r="G16" s="34">
        <f>+Inputs!$D$2</f>
        <v>0.3795</v>
      </c>
      <c r="H16" s="2"/>
      <c r="I16" s="27">
        <f t="shared" si="7"/>
        <v>43171</v>
      </c>
      <c r="J16" s="27"/>
      <c r="K16" s="27">
        <f t="shared" si="2"/>
        <v>240</v>
      </c>
      <c r="L16" s="27">
        <f t="shared" si="8"/>
        <v>1920</v>
      </c>
      <c r="M16" s="27">
        <f t="shared" si="3"/>
        <v>91.08</v>
      </c>
      <c r="N16" s="27">
        <f t="shared" si="4"/>
        <v>91.08</v>
      </c>
      <c r="O16" s="27">
        <f t="shared" si="9"/>
        <v>-15654.754500000001</v>
      </c>
      <c r="P16" s="27">
        <f t="shared" si="10"/>
        <v>15654.754500000001</v>
      </c>
      <c r="Q16" s="4"/>
      <c r="R16" s="4"/>
      <c r="S16" s="4"/>
    </row>
    <row r="17" spans="1:19">
      <c r="A17" s="31">
        <v>37316</v>
      </c>
      <c r="B17" s="3"/>
      <c r="C17" s="6">
        <v>9</v>
      </c>
      <c r="D17" s="29">
        <f t="shared" si="0"/>
        <v>240</v>
      </c>
      <c r="E17" s="29">
        <f t="shared" si="6"/>
        <v>2160</v>
      </c>
      <c r="F17" s="29">
        <f t="shared" si="1"/>
        <v>-41011</v>
      </c>
      <c r="G17" s="34">
        <f>+Inputs!$D$2</f>
        <v>0.3795</v>
      </c>
      <c r="H17" s="2"/>
      <c r="I17" s="27">
        <f t="shared" si="7"/>
        <v>43171</v>
      </c>
      <c r="J17" s="27"/>
      <c r="K17" s="27">
        <f t="shared" si="2"/>
        <v>240</v>
      </c>
      <c r="L17" s="27">
        <f t="shared" si="8"/>
        <v>2160</v>
      </c>
      <c r="M17" s="27">
        <f t="shared" si="3"/>
        <v>91.08</v>
      </c>
      <c r="N17" s="27">
        <f t="shared" si="4"/>
        <v>91.08</v>
      </c>
      <c r="O17" s="27">
        <f t="shared" si="9"/>
        <v>-15563.674500000001</v>
      </c>
      <c r="P17" s="27">
        <f t="shared" si="10"/>
        <v>15563.674500000001</v>
      </c>
      <c r="Q17" s="4"/>
      <c r="R17" s="4"/>
      <c r="S17" s="4"/>
    </row>
    <row r="18" spans="1:19">
      <c r="A18" s="30">
        <v>37347</v>
      </c>
      <c r="B18" s="3"/>
      <c r="C18" s="6">
        <v>10</v>
      </c>
      <c r="D18" s="29">
        <f t="shared" si="0"/>
        <v>240</v>
      </c>
      <c r="E18" s="29">
        <f t="shared" si="6"/>
        <v>2400</v>
      </c>
      <c r="F18" s="29">
        <f t="shared" si="1"/>
        <v>-40771</v>
      </c>
      <c r="G18" s="34">
        <f>+Inputs!$D$2</f>
        <v>0.3795</v>
      </c>
      <c r="H18" s="2"/>
      <c r="I18" s="27">
        <f t="shared" si="7"/>
        <v>43171</v>
      </c>
      <c r="J18" s="27"/>
      <c r="K18" s="27">
        <f t="shared" si="2"/>
        <v>240</v>
      </c>
      <c r="L18" s="27">
        <f t="shared" si="8"/>
        <v>2400</v>
      </c>
      <c r="M18" s="27">
        <f t="shared" si="3"/>
        <v>91.08</v>
      </c>
      <c r="N18" s="27">
        <f t="shared" si="4"/>
        <v>91.08</v>
      </c>
      <c r="O18" s="27">
        <f t="shared" si="9"/>
        <v>-15472.594500000001</v>
      </c>
      <c r="P18" s="27">
        <f t="shared" si="10"/>
        <v>15472.594500000001</v>
      </c>
      <c r="Q18" s="4"/>
      <c r="R18" s="4"/>
      <c r="S18" s="4"/>
    </row>
    <row r="19" spans="1:19">
      <c r="A19" s="31">
        <v>37377</v>
      </c>
      <c r="B19" s="3"/>
      <c r="C19" s="6">
        <v>11</v>
      </c>
      <c r="D19" s="29">
        <f t="shared" si="0"/>
        <v>240</v>
      </c>
      <c r="E19" s="29">
        <f t="shared" si="6"/>
        <v>2640</v>
      </c>
      <c r="F19" s="29">
        <f t="shared" si="1"/>
        <v>-40531</v>
      </c>
      <c r="G19" s="34">
        <f>+Inputs!$D$2</f>
        <v>0.3795</v>
      </c>
      <c r="H19" s="2"/>
      <c r="I19" s="27">
        <f t="shared" si="7"/>
        <v>43171</v>
      </c>
      <c r="J19" s="27"/>
      <c r="K19" s="27">
        <f t="shared" si="2"/>
        <v>240</v>
      </c>
      <c r="L19" s="27">
        <f t="shared" si="8"/>
        <v>2640</v>
      </c>
      <c r="M19" s="27">
        <f t="shared" si="3"/>
        <v>91.08</v>
      </c>
      <c r="N19" s="27">
        <f t="shared" si="4"/>
        <v>91.08</v>
      </c>
      <c r="O19" s="27">
        <f t="shared" si="9"/>
        <v>-15381.514500000001</v>
      </c>
      <c r="P19" s="27">
        <f t="shared" si="10"/>
        <v>15381.514500000001</v>
      </c>
      <c r="Q19" s="4"/>
      <c r="R19" s="4"/>
      <c r="S19" s="4"/>
    </row>
    <row r="20" spans="1:19">
      <c r="A20" s="30">
        <v>37408</v>
      </c>
      <c r="B20" s="3"/>
      <c r="C20" s="6">
        <v>12</v>
      </c>
      <c r="D20" s="29">
        <f t="shared" si="0"/>
        <v>240</v>
      </c>
      <c r="E20" s="29">
        <f t="shared" si="6"/>
        <v>2880</v>
      </c>
      <c r="F20" s="29">
        <f t="shared" si="1"/>
        <v>-40291</v>
      </c>
      <c r="G20" s="34">
        <f>+Inputs!$D$2</f>
        <v>0.3795</v>
      </c>
      <c r="H20" s="2"/>
      <c r="I20" s="27">
        <f t="shared" si="7"/>
        <v>43171</v>
      </c>
      <c r="J20" s="27"/>
      <c r="K20" s="27">
        <f t="shared" si="2"/>
        <v>240</v>
      </c>
      <c r="L20" s="27">
        <f t="shared" si="8"/>
        <v>2880</v>
      </c>
      <c r="M20" s="27">
        <f t="shared" si="3"/>
        <v>91.08</v>
      </c>
      <c r="N20" s="27">
        <f t="shared" si="4"/>
        <v>91.08</v>
      </c>
      <c r="O20" s="27">
        <f t="shared" si="9"/>
        <v>-15290.434500000001</v>
      </c>
      <c r="P20" s="27">
        <f t="shared" si="10"/>
        <v>15290.434500000001</v>
      </c>
      <c r="Q20" s="4"/>
      <c r="R20" s="4"/>
      <c r="S20" s="4"/>
    </row>
    <row r="21" spans="1:19">
      <c r="A21" s="31">
        <v>37438</v>
      </c>
      <c r="B21" s="3"/>
      <c r="C21" s="6">
        <v>13</v>
      </c>
      <c r="D21" s="29">
        <f t="shared" si="0"/>
        <v>240</v>
      </c>
      <c r="E21" s="29">
        <f t="shared" si="6"/>
        <v>3120</v>
      </c>
      <c r="F21" s="29">
        <f t="shared" si="1"/>
        <v>-40051</v>
      </c>
      <c r="G21" s="34">
        <f>+Inputs!$D$2</f>
        <v>0.3795</v>
      </c>
      <c r="H21" s="2"/>
      <c r="I21" s="27">
        <f t="shared" si="7"/>
        <v>43171</v>
      </c>
      <c r="J21" s="27"/>
      <c r="K21" s="27">
        <f t="shared" si="2"/>
        <v>240</v>
      </c>
      <c r="L21" s="27">
        <f t="shared" si="8"/>
        <v>3120</v>
      </c>
      <c r="M21" s="27">
        <f t="shared" si="3"/>
        <v>91.08</v>
      </c>
      <c r="N21" s="27">
        <f t="shared" si="4"/>
        <v>91.08</v>
      </c>
      <c r="O21" s="27">
        <f t="shared" si="9"/>
        <v>-15199.354500000001</v>
      </c>
      <c r="P21" s="27">
        <f t="shared" si="10"/>
        <v>15199.354500000001</v>
      </c>
      <c r="Q21" s="4"/>
      <c r="R21" s="4"/>
      <c r="S21" s="4"/>
    </row>
    <row r="22" spans="1:19">
      <c r="A22" s="30">
        <v>37469</v>
      </c>
      <c r="B22" s="3"/>
      <c r="C22" s="6">
        <v>14</v>
      </c>
      <c r="D22" s="29">
        <f t="shared" si="0"/>
        <v>240</v>
      </c>
      <c r="E22" s="29">
        <f t="shared" si="6"/>
        <v>3360</v>
      </c>
      <c r="F22" s="29">
        <f t="shared" si="1"/>
        <v>-39811</v>
      </c>
      <c r="G22" s="34">
        <f>+Inputs!$D$2</f>
        <v>0.3795</v>
      </c>
      <c r="H22" s="2"/>
      <c r="I22" s="27">
        <f t="shared" si="7"/>
        <v>43171</v>
      </c>
      <c r="J22" s="27"/>
      <c r="K22" s="27">
        <f t="shared" si="2"/>
        <v>240</v>
      </c>
      <c r="L22" s="27">
        <f t="shared" si="8"/>
        <v>3360</v>
      </c>
      <c r="M22" s="27">
        <f t="shared" si="3"/>
        <v>91.08</v>
      </c>
      <c r="N22" s="27">
        <f t="shared" si="4"/>
        <v>91.08</v>
      </c>
      <c r="O22" s="27">
        <f t="shared" si="9"/>
        <v>-15108.274500000001</v>
      </c>
      <c r="P22" s="27">
        <f t="shared" si="10"/>
        <v>15108.274500000001</v>
      </c>
      <c r="Q22" s="4"/>
      <c r="R22" s="4"/>
      <c r="S22" s="4"/>
    </row>
    <row r="23" spans="1:19">
      <c r="A23" s="31">
        <v>37500</v>
      </c>
      <c r="B23" s="3"/>
      <c r="C23" s="6">
        <v>15</v>
      </c>
      <c r="D23" s="29">
        <f t="shared" si="0"/>
        <v>240</v>
      </c>
      <c r="E23" s="29">
        <f t="shared" si="6"/>
        <v>3600</v>
      </c>
      <c r="F23" s="29">
        <f t="shared" si="1"/>
        <v>-39571</v>
      </c>
      <c r="G23" s="34">
        <f>+Inputs!$D$2</f>
        <v>0.3795</v>
      </c>
      <c r="H23" s="2"/>
      <c r="I23" s="27">
        <f t="shared" si="7"/>
        <v>43171</v>
      </c>
      <c r="J23" s="27"/>
      <c r="K23" s="27">
        <f t="shared" si="2"/>
        <v>240</v>
      </c>
      <c r="L23" s="27">
        <f t="shared" si="8"/>
        <v>3600</v>
      </c>
      <c r="M23" s="27">
        <f t="shared" si="3"/>
        <v>91.08</v>
      </c>
      <c r="N23" s="27">
        <f t="shared" si="4"/>
        <v>91.08</v>
      </c>
      <c r="O23" s="27">
        <f t="shared" si="9"/>
        <v>-15017.194500000001</v>
      </c>
      <c r="P23" s="27">
        <f t="shared" si="10"/>
        <v>15017.194500000001</v>
      </c>
      <c r="Q23" s="4"/>
      <c r="R23" s="4"/>
      <c r="S23" s="4"/>
    </row>
    <row r="24" spans="1:19">
      <c r="A24" s="30">
        <v>37530</v>
      </c>
      <c r="B24" s="3"/>
      <c r="C24" s="6">
        <v>16</v>
      </c>
      <c r="D24" s="29">
        <f t="shared" si="0"/>
        <v>240</v>
      </c>
      <c r="E24" s="29">
        <f t="shared" si="6"/>
        <v>3840</v>
      </c>
      <c r="F24" s="29">
        <f t="shared" si="1"/>
        <v>-39331</v>
      </c>
      <c r="G24" s="34">
        <f>+Inputs!$D$2</f>
        <v>0.3795</v>
      </c>
      <c r="H24" s="2"/>
      <c r="I24" s="27">
        <f t="shared" si="7"/>
        <v>43171</v>
      </c>
      <c r="J24" s="27"/>
      <c r="K24" s="27">
        <f t="shared" si="2"/>
        <v>240</v>
      </c>
      <c r="L24" s="27">
        <f t="shared" si="8"/>
        <v>3840</v>
      </c>
      <c r="M24" s="27">
        <f t="shared" si="3"/>
        <v>91.08</v>
      </c>
      <c r="N24" s="27">
        <f t="shared" si="4"/>
        <v>91.08</v>
      </c>
      <c r="O24" s="27">
        <f t="shared" si="9"/>
        <v>-14926.114500000001</v>
      </c>
      <c r="P24" s="27">
        <f t="shared" si="10"/>
        <v>14926.114500000001</v>
      </c>
      <c r="Q24" s="4"/>
      <c r="R24" s="4"/>
      <c r="S24" s="4"/>
    </row>
    <row r="25" spans="1:19">
      <c r="A25" s="31">
        <v>37561</v>
      </c>
      <c r="B25" s="3"/>
      <c r="C25" s="6">
        <v>17</v>
      </c>
      <c r="D25" s="29">
        <f t="shared" si="0"/>
        <v>240</v>
      </c>
      <c r="E25" s="29">
        <f t="shared" si="6"/>
        <v>4080</v>
      </c>
      <c r="F25" s="29">
        <f t="shared" si="1"/>
        <v>-39091</v>
      </c>
      <c r="G25" s="34">
        <f>+Inputs!$D$2</f>
        <v>0.3795</v>
      </c>
      <c r="H25" s="2"/>
      <c r="I25" s="27">
        <f t="shared" si="7"/>
        <v>43171</v>
      </c>
      <c r="J25" s="27"/>
      <c r="K25" s="27">
        <f t="shared" si="2"/>
        <v>240</v>
      </c>
      <c r="L25" s="27">
        <f t="shared" si="8"/>
        <v>4080</v>
      </c>
      <c r="M25" s="27">
        <f t="shared" si="3"/>
        <v>91.08</v>
      </c>
      <c r="N25" s="27">
        <f t="shared" si="4"/>
        <v>91.08</v>
      </c>
      <c r="O25" s="27">
        <f t="shared" si="9"/>
        <v>-14835.034500000002</v>
      </c>
      <c r="P25" s="27">
        <f t="shared" si="10"/>
        <v>14835.034500000002</v>
      </c>
      <c r="Q25" s="4"/>
      <c r="R25" s="4"/>
      <c r="S25" s="4"/>
    </row>
    <row r="26" spans="1:19">
      <c r="A26" s="30">
        <v>37591</v>
      </c>
      <c r="B26" s="3"/>
      <c r="C26" s="6">
        <v>18</v>
      </c>
      <c r="D26" s="29">
        <f t="shared" si="0"/>
        <v>240</v>
      </c>
      <c r="E26" s="29">
        <f t="shared" si="6"/>
        <v>4320</v>
      </c>
      <c r="F26" s="29">
        <f t="shared" si="1"/>
        <v>-38851</v>
      </c>
      <c r="G26" s="34">
        <f>+Inputs!$D$2</f>
        <v>0.3795</v>
      </c>
      <c r="H26" s="2"/>
      <c r="I26" s="27">
        <f t="shared" si="7"/>
        <v>43171</v>
      </c>
      <c r="J26" s="27"/>
      <c r="K26" s="27">
        <f t="shared" si="2"/>
        <v>240</v>
      </c>
      <c r="L26" s="27">
        <f t="shared" si="8"/>
        <v>4320</v>
      </c>
      <c r="M26" s="27">
        <f t="shared" si="3"/>
        <v>91.08</v>
      </c>
      <c r="N26" s="27">
        <f t="shared" si="4"/>
        <v>91.08</v>
      </c>
      <c r="O26" s="27">
        <f t="shared" si="9"/>
        <v>-14743.954500000002</v>
      </c>
      <c r="P26" s="27">
        <f t="shared" si="10"/>
        <v>14743.954500000002</v>
      </c>
      <c r="Q26" s="4"/>
      <c r="R26" s="4"/>
      <c r="S26" s="4"/>
    </row>
    <row r="27" spans="1:19">
      <c r="A27" s="31">
        <v>37622</v>
      </c>
      <c r="B27" s="3"/>
      <c r="C27" s="6">
        <v>19</v>
      </c>
      <c r="D27" s="29">
        <f t="shared" si="0"/>
        <v>240</v>
      </c>
      <c r="E27" s="29">
        <f t="shared" si="6"/>
        <v>4560</v>
      </c>
      <c r="F27" s="29">
        <f t="shared" si="1"/>
        <v>-38611</v>
      </c>
      <c r="G27" s="34">
        <f>+Inputs!$D$2</f>
        <v>0.3795</v>
      </c>
      <c r="H27" s="2"/>
      <c r="I27" s="27">
        <f t="shared" si="7"/>
        <v>43171</v>
      </c>
      <c r="J27" s="27"/>
      <c r="K27" s="27">
        <f t="shared" si="2"/>
        <v>240</v>
      </c>
      <c r="L27" s="27">
        <f t="shared" si="8"/>
        <v>4560</v>
      </c>
      <c r="M27" s="27">
        <f t="shared" si="3"/>
        <v>91.08</v>
      </c>
      <c r="N27" s="27">
        <f t="shared" si="4"/>
        <v>91.08</v>
      </c>
      <c r="O27" s="27">
        <f t="shared" si="9"/>
        <v>-14652.874500000002</v>
      </c>
      <c r="P27" s="27">
        <f t="shared" si="10"/>
        <v>14652.874500000002</v>
      </c>
      <c r="Q27" s="4"/>
      <c r="R27" s="4"/>
      <c r="S27" s="4"/>
    </row>
    <row r="28" spans="1:19">
      <c r="A28" s="30">
        <v>37653</v>
      </c>
      <c r="B28" s="3"/>
      <c r="C28" s="6">
        <v>20</v>
      </c>
      <c r="D28" s="29">
        <f t="shared" si="0"/>
        <v>240</v>
      </c>
      <c r="E28" s="29">
        <f t="shared" si="6"/>
        <v>4800</v>
      </c>
      <c r="F28" s="29">
        <f t="shared" si="1"/>
        <v>-38371</v>
      </c>
      <c r="G28" s="34">
        <f>+Inputs!$D$2</f>
        <v>0.3795</v>
      </c>
      <c r="H28" s="2"/>
      <c r="I28" s="27">
        <f t="shared" si="7"/>
        <v>43171</v>
      </c>
      <c r="J28" s="27"/>
      <c r="K28" s="27">
        <f t="shared" si="2"/>
        <v>240</v>
      </c>
      <c r="L28" s="27">
        <f t="shared" si="8"/>
        <v>4800</v>
      </c>
      <c r="M28" s="27">
        <f t="shared" si="3"/>
        <v>91.08</v>
      </c>
      <c r="N28" s="27">
        <f t="shared" si="4"/>
        <v>91.08</v>
      </c>
      <c r="O28" s="27">
        <f t="shared" si="9"/>
        <v>-14561.794500000002</v>
      </c>
      <c r="P28" s="27">
        <f t="shared" si="10"/>
        <v>14561.794500000002</v>
      </c>
      <c r="Q28" s="4"/>
      <c r="R28" s="4"/>
      <c r="S28" s="4"/>
    </row>
    <row r="29" spans="1:19">
      <c r="A29" s="31">
        <v>37681</v>
      </c>
      <c r="B29" s="3"/>
      <c r="C29" s="6">
        <v>21</v>
      </c>
      <c r="D29" s="29">
        <f t="shared" si="0"/>
        <v>240</v>
      </c>
      <c r="E29" s="29">
        <f t="shared" si="6"/>
        <v>5040</v>
      </c>
      <c r="F29" s="29">
        <f t="shared" si="1"/>
        <v>-38131</v>
      </c>
      <c r="G29" s="34">
        <f>+Inputs!$D$2</f>
        <v>0.3795</v>
      </c>
      <c r="H29" s="2"/>
      <c r="I29" s="27">
        <f t="shared" si="7"/>
        <v>43171</v>
      </c>
      <c r="J29" s="27"/>
      <c r="K29" s="27">
        <f t="shared" si="2"/>
        <v>240</v>
      </c>
      <c r="L29" s="27">
        <f t="shared" si="8"/>
        <v>5040</v>
      </c>
      <c r="M29" s="27">
        <f t="shared" si="3"/>
        <v>91.08</v>
      </c>
      <c r="N29" s="27">
        <f t="shared" si="4"/>
        <v>91.08</v>
      </c>
      <c r="O29" s="27">
        <f t="shared" si="9"/>
        <v>-14470.714500000002</v>
      </c>
      <c r="P29" s="27">
        <f t="shared" si="10"/>
        <v>14470.714500000002</v>
      </c>
      <c r="Q29" s="4"/>
      <c r="R29" s="4"/>
      <c r="S29" s="4"/>
    </row>
    <row r="30" spans="1:19">
      <c r="A30" s="30">
        <v>37712</v>
      </c>
      <c r="B30" s="3"/>
      <c r="C30" s="6">
        <v>22</v>
      </c>
      <c r="D30" s="29">
        <f t="shared" si="0"/>
        <v>240</v>
      </c>
      <c r="E30" s="29">
        <f t="shared" si="6"/>
        <v>5280</v>
      </c>
      <c r="F30" s="29">
        <f t="shared" si="1"/>
        <v>-37891</v>
      </c>
      <c r="G30" s="34">
        <f>+Inputs!$D$2</f>
        <v>0.3795</v>
      </c>
      <c r="H30" s="2"/>
      <c r="I30" s="27">
        <f t="shared" si="7"/>
        <v>43171</v>
      </c>
      <c r="J30" s="27"/>
      <c r="K30" s="27">
        <f t="shared" si="2"/>
        <v>240</v>
      </c>
      <c r="L30" s="27">
        <f t="shared" si="8"/>
        <v>5280</v>
      </c>
      <c r="M30" s="27">
        <f t="shared" si="3"/>
        <v>91.08</v>
      </c>
      <c r="N30" s="27">
        <f t="shared" si="4"/>
        <v>91.08</v>
      </c>
      <c r="O30" s="27">
        <f t="shared" si="9"/>
        <v>-14379.634500000002</v>
      </c>
      <c r="P30" s="27">
        <f t="shared" si="10"/>
        <v>14379.634500000002</v>
      </c>
      <c r="Q30" s="125"/>
    </row>
    <row r="31" spans="1:19">
      <c r="A31" s="31">
        <v>37742</v>
      </c>
      <c r="B31" s="3"/>
      <c r="C31" s="6">
        <v>23</v>
      </c>
      <c r="D31" s="29">
        <f t="shared" si="0"/>
        <v>240</v>
      </c>
      <c r="E31" s="29">
        <f t="shared" si="6"/>
        <v>5520</v>
      </c>
      <c r="F31" s="29">
        <f t="shared" si="1"/>
        <v>-37651</v>
      </c>
      <c r="G31" s="34">
        <f>+Inputs!$D$3</f>
        <v>0.37951000000000001</v>
      </c>
      <c r="H31" s="2"/>
      <c r="I31" s="27">
        <f t="shared" si="7"/>
        <v>43171</v>
      </c>
      <c r="J31" s="27"/>
      <c r="K31" s="27">
        <f t="shared" si="2"/>
        <v>240</v>
      </c>
      <c r="L31" s="27">
        <f t="shared" si="8"/>
        <v>5520</v>
      </c>
      <c r="M31" s="27">
        <f t="shared" si="3"/>
        <v>91.082400000000007</v>
      </c>
      <c r="N31" s="27">
        <f t="shared" si="4"/>
        <v>91.082400000000007</v>
      </c>
      <c r="O31" s="27">
        <f t="shared" si="9"/>
        <v>-14288.552100000003</v>
      </c>
      <c r="P31" s="27">
        <f t="shared" si="10"/>
        <v>14288.552100000003</v>
      </c>
      <c r="Q31" s="125"/>
    </row>
    <row r="32" spans="1:19">
      <c r="A32" s="30">
        <v>37773</v>
      </c>
      <c r="B32" s="3"/>
      <c r="C32" s="6">
        <v>24</v>
      </c>
      <c r="D32" s="29">
        <f t="shared" si="0"/>
        <v>240</v>
      </c>
      <c r="E32" s="29">
        <f t="shared" si="6"/>
        <v>5760</v>
      </c>
      <c r="F32" s="29">
        <f t="shared" si="1"/>
        <v>-37411</v>
      </c>
      <c r="G32" s="34">
        <f>+Inputs!$D$3</f>
        <v>0.37951000000000001</v>
      </c>
      <c r="H32" s="2"/>
      <c r="I32" s="27">
        <f t="shared" si="7"/>
        <v>43171</v>
      </c>
      <c r="J32" s="27"/>
      <c r="K32" s="27">
        <f t="shared" si="2"/>
        <v>240</v>
      </c>
      <c r="L32" s="27">
        <f t="shared" si="8"/>
        <v>5760</v>
      </c>
      <c r="M32" s="27">
        <f t="shared" si="3"/>
        <v>91.082400000000007</v>
      </c>
      <c r="N32" s="27">
        <f t="shared" si="4"/>
        <v>91.082400000000007</v>
      </c>
      <c r="O32" s="27">
        <f t="shared" si="9"/>
        <v>-14197.469700000003</v>
      </c>
      <c r="P32" s="27">
        <f t="shared" si="10"/>
        <v>14197.469700000003</v>
      </c>
      <c r="Q32" s="125"/>
    </row>
    <row r="33" spans="1:21">
      <c r="A33" s="31">
        <v>37803</v>
      </c>
      <c r="B33" s="3"/>
      <c r="C33" s="6">
        <v>25</v>
      </c>
      <c r="D33" s="29">
        <f t="shared" si="0"/>
        <v>240</v>
      </c>
      <c r="E33" s="29">
        <f t="shared" si="6"/>
        <v>6000</v>
      </c>
      <c r="F33" s="29">
        <f t="shared" si="1"/>
        <v>-37171</v>
      </c>
      <c r="G33" s="34">
        <f>+Inputs!$D$3</f>
        <v>0.37951000000000001</v>
      </c>
      <c r="H33" s="2"/>
      <c r="I33" s="27">
        <f t="shared" si="7"/>
        <v>43171</v>
      </c>
      <c r="J33" s="27"/>
      <c r="K33" s="27">
        <f t="shared" si="2"/>
        <v>240</v>
      </c>
      <c r="L33" s="27">
        <f t="shared" si="8"/>
        <v>6000</v>
      </c>
      <c r="M33" s="27">
        <f t="shared" si="3"/>
        <v>91.082400000000007</v>
      </c>
      <c r="N33" s="27">
        <f t="shared" si="4"/>
        <v>91.082400000000007</v>
      </c>
      <c r="O33" s="27">
        <f t="shared" si="9"/>
        <v>-14106.387300000004</v>
      </c>
      <c r="P33" s="27">
        <f t="shared" si="10"/>
        <v>14106.387300000004</v>
      </c>
      <c r="Q33" s="125"/>
    </row>
    <row r="34" spans="1:21">
      <c r="A34" s="30">
        <v>37834</v>
      </c>
      <c r="B34" s="3"/>
      <c r="C34" s="6">
        <v>26</v>
      </c>
      <c r="D34" s="29">
        <f t="shared" si="0"/>
        <v>240</v>
      </c>
      <c r="E34" s="29">
        <f t="shared" si="6"/>
        <v>6240</v>
      </c>
      <c r="F34" s="29">
        <f t="shared" si="1"/>
        <v>-36931</v>
      </c>
      <c r="G34" s="34">
        <f>+Inputs!$D$3</f>
        <v>0.37951000000000001</v>
      </c>
      <c r="H34" s="2"/>
      <c r="I34" s="27">
        <f t="shared" si="7"/>
        <v>43171</v>
      </c>
      <c r="J34" s="27"/>
      <c r="K34" s="27">
        <f t="shared" si="2"/>
        <v>240</v>
      </c>
      <c r="L34" s="27">
        <f t="shared" si="8"/>
        <v>6240</v>
      </c>
      <c r="M34" s="27">
        <f t="shared" si="3"/>
        <v>91.082400000000007</v>
      </c>
      <c r="N34" s="27">
        <f t="shared" si="4"/>
        <v>91.082400000000007</v>
      </c>
      <c r="O34" s="27">
        <f t="shared" si="9"/>
        <v>-14015.304900000005</v>
      </c>
      <c r="P34" s="27">
        <f t="shared" si="10"/>
        <v>14015.304900000005</v>
      </c>
      <c r="Q34" s="125"/>
    </row>
    <row r="35" spans="1:21">
      <c r="A35" s="31">
        <v>37865</v>
      </c>
      <c r="B35" s="3"/>
      <c r="C35" s="6">
        <v>27</v>
      </c>
      <c r="D35" s="29">
        <f t="shared" si="0"/>
        <v>240</v>
      </c>
      <c r="E35" s="29">
        <f t="shared" si="6"/>
        <v>6480</v>
      </c>
      <c r="F35" s="29">
        <f t="shared" si="1"/>
        <v>-36691</v>
      </c>
      <c r="G35" s="34">
        <f>+Inputs!$D$3</f>
        <v>0.37951000000000001</v>
      </c>
      <c r="H35" s="2"/>
      <c r="I35" s="27">
        <f t="shared" si="7"/>
        <v>43171</v>
      </c>
      <c r="J35" s="27"/>
      <c r="K35" s="27">
        <f t="shared" si="2"/>
        <v>240</v>
      </c>
      <c r="L35" s="27">
        <f t="shared" si="8"/>
        <v>6480</v>
      </c>
      <c r="M35" s="27">
        <f t="shared" si="3"/>
        <v>91.082400000000007</v>
      </c>
      <c r="N35" s="27">
        <f t="shared" si="4"/>
        <v>91.082400000000007</v>
      </c>
      <c r="O35" s="27">
        <f t="shared" si="9"/>
        <v>-13924.222500000005</v>
      </c>
      <c r="P35" s="27">
        <f t="shared" si="10"/>
        <v>13924.222500000005</v>
      </c>
    </row>
    <row r="36" spans="1:21">
      <c r="A36" s="30">
        <v>37895</v>
      </c>
      <c r="B36" s="3"/>
      <c r="C36" s="6">
        <v>28</v>
      </c>
      <c r="D36" s="29">
        <f t="shared" si="0"/>
        <v>240</v>
      </c>
      <c r="E36" s="29">
        <f t="shared" si="6"/>
        <v>6720</v>
      </c>
      <c r="F36" s="29">
        <f t="shared" si="1"/>
        <v>-36451</v>
      </c>
      <c r="G36" s="34">
        <f>+Inputs!$D$3</f>
        <v>0.37951000000000001</v>
      </c>
      <c r="H36" s="2"/>
      <c r="I36" s="27">
        <f t="shared" si="7"/>
        <v>43171</v>
      </c>
      <c r="J36" s="27"/>
      <c r="K36" s="27">
        <f t="shared" si="2"/>
        <v>240</v>
      </c>
      <c r="L36" s="27">
        <f t="shared" si="8"/>
        <v>6720</v>
      </c>
      <c r="M36" s="27">
        <f t="shared" si="3"/>
        <v>91.082400000000007</v>
      </c>
      <c r="N36" s="27">
        <f t="shared" si="4"/>
        <v>91.082400000000007</v>
      </c>
      <c r="O36" s="27">
        <f t="shared" si="9"/>
        <v>-13833.140100000006</v>
      </c>
      <c r="P36" s="27">
        <f t="shared" si="10"/>
        <v>13833.140100000006</v>
      </c>
    </row>
    <row r="37" spans="1:21">
      <c r="A37" s="31">
        <v>37926</v>
      </c>
      <c r="B37" s="3"/>
      <c r="C37" s="6">
        <v>29</v>
      </c>
      <c r="D37" s="29">
        <f t="shared" si="0"/>
        <v>240</v>
      </c>
      <c r="E37" s="29">
        <f t="shared" si="6"/>
        <v>6960</v>
      </c>
      <c r="F37" s="29">
        <f t="shared" si="1"/>
        <v>-36211</v>
      </c>
      <c r="G37" s="34">
        <f>+Inputs!$D$3</f>
        <v>0.37951000000000001</v>
      </c>
      <c r="H37" s="2"/>
      <c r="I37" s="27">
        <f t="shared" si="7"/>
        <v>43171</v>
      </c>
      <c r="J37" s="27"/>
      <c r="K37" s="27">
        <f t="shared" si="2"/>
        <v>240</v>
      </c>
      <c r="L37" s="27">
        <f t="shared" si="8"/>
        <v>6960</v>
      </c>
      <c r="M37" s="27">
        <f t="shared" si="3"/>
        <v>91.082400000000007</v>
      </c>
      <c r="N37" s="27">
        <f t="shared" si="4"/>
        <v>91.082400000000007</v>
      </c>
      <c r="O37" s="27">
        <f t="shared" si="9"/>
        <v>-13742.057700000007</v>
      </c>
      <c r="P37" s="27">
        <f t="shared" si="10"/>
        <v>13742.057700000007</v>
      </c>
    </row>
    <row r="38" spans="1:21">
      <c r="A38" s="30">
        <v>37956</v>
      </c>
      <c r="B38" s="3"/>
      <c r="C38" s="6">
        <v>30</v>
      </c>
      <c r="D38" s="29">
        <f t="shared" si="0"/>
        <v>240</v>
      </c>
      <c r="E38" s="29">
        <f t="shared" si="6"/>
        <v>7200</v>
      </c>
      <c r="F38" s="29">
        <f t="shared" si="1"/>
        <v>-35971</v>
      </c>
      <c r="G38" s="34">
        <f>+Inputs!$D$3</f>
        <v>0.37951000000000001</v>
      </c>
      <c r="H38" s="2"/>
      <c r="I38" s="27">
        <f t="shared" si="7"/>
        <v>43171</v>
      </c>
      <c r="J38" s="27"/>
      <c r="K38" s="27">
        <f t="shared" si="2"/>
        <v>240</v>
      </c>
      <c r="L38" s="27">
        <f t="shared" si="8"/>
        <v>7200</v>
      </c>
      <c r="M38" s="27">
        <f t="shared" si="3"/>
        <v>91.082400000000007</v>
      </c>
      <c r="N38" s="27">
        <f t="shared" si="4"/>
        <v>91.082400000000007</v>
      </c>
      <c r="O38" s="27">
        <f t="shared" si="9"/>
        <v>-13650.975300000007</v>
      </c>
      <c r="P38" s="27">
        <f t="shared" si="10"/>
        <v>13650.975300000007</v>
      </c>
    </row>
    <row r="39" spans="1:21">
      <c r="A39" s="31">
        <v>37987</v>
      </c>
      <c r="B39" s="2"/>
      <c r="C39" s="6">
        <v>31</v>
      </c>
      <c r="D39" s="29">
        <f t="shared" si="0"/>
        <v>240</v>
      </c>
      <c r="E39" s="29">
        <f t="shared" si="6"/>
        <v>7440</v>
      </c>
      <c r="F39" s="29">
        <f t="shared" si="1"/>
        <v>-35731</v>
      </c>
      <c r="G39" s="34">
        <f>+Inputs!$D$3</f>
        <v>0.37951000000000001</v>
      </c>
      <c r="H39" s="2"/>
      <c r="I39" s="27">
        <f t="shared" si="7"/>
        <v>43171</v>
      </c>
      <c r="J39" s="27"/>
      <c r="K39" s="27">
        <f t="shared" si="2"/>
        <v>240</v>
      </c>
      <c r="L39" s="27">
        <f t="shared" si="8"/>
        <v>7440</v>
      </c>
      <c r="M39" s="27">
        <f t="shared" si="3"/>
        <v>91.082400000000007</v>
      </c>
      <c r="N39" s="27">
        <f t="shared" si="4"/>
        <v>91.082400000000007</v>
      </c>
      <c r="O39" s="27">
        <f t="shared" si="9"/>
        <v>-13559.892900000008</v>
      </c>
      <c r="P39" s="27">
        <f t="shared" si="10"/>
        <v>13559.892900000008</v>
      </c>
    </row>
    <row r="40" spans="1:21">
      <c r="A40" s="30">
        <v>38018</v>
      </c>
      <c r="B40" s="2"/>
      <c r="C40" s="6">
        <v>32</v>
      </c>
      <c r="D40" s="29">
        <f t="shared" si="0"/>
        <v>240</v>
      </c>
      <c r="E40" s="29">
        <f t="shared" si="6"/>
        <v>7680</v>
      </c>
      <c r="F40" s="29">
        <f t="shared" si="1"/>
        <v>-35491</v>
      </c>
      <c r="G40" s="34">
        <f>+Inputs!$D$3</f>
        <v>0.37951000000000001</v>
      </c>
      <c r="H40" s="2"/>
      <c r="I40" s="27">
        <f t="shared" si="7"/>
        <v>43171</v>
      </c>
      <c r="J40" s="2"/>
      <c r="K40" s="27">
        <f t="shared" si="2"/>
        <v>240</v>
      </c>
      <c r="L40" s="27">
        <f t="shared" si="8"/>
        <v>7680</v>
      </c>
      <c r="M40" s="27">
        <f t="shared" si="3"/>
        <v>91.082400000000007</v>
      </c>
      <c r="N40" s="27">
        <f t="shared" si="4"/>
        <v>91.082400000000007</v>
      </c>
      <c r="O40" s="27">
        <f t="shared" si="9"/>
        <v>-13468.810500000009</v>
      </c>
      <c r="P40" s="27">
        <f t="shared" si="10"/>
        <v>13468.810500000009</v>
      </c>
    </row>
    <row r="41" spans="1:21">
      <c r="A41" s="31">
        <v>38047</v>
      </c>
      <c r="C41" s="6">
        <v>33</v>
      </c>
      <c r="D41" s="29">
        <f t="shared" ref="D41:D72" si="12">ROUND(-(+$B$9/180)*1,0)</f>
        <v>240</v>
      </c>
      <c r="E41" s="29">
        <f t="shared" si="6"/>
        <v>7920</v>
      </c>
      <c r="F41" s="29">
        <f t="shared" ref="F41:F72" si="13">$B$9+E41</f>
        <v>-35251</v>
      </c>
      <c r="G41" s="34">
        <f>+Inputs!$D$3</f>
        <v>0.37951000000000001</v>
      </c>
      <c r="I41" s="27">
        <f t="shared" si="7"/>
        <v>43171</v>
      </c>
      <c r="K41" s="27">
        <f t="shared" ref="K41:K72" si="14">D41</f>
        <v>240</v>
      </c>
      <c r="L41" s="27">
        <f t="shared" si="8"/>
        <v>7920</v>
      </c>
      <c r="M41" s="27">
        <f t="shared" ref="M41:M72" si="15">K41*G41</f>
        <v>91.082400000000007</v>
      </c>
      <c r="N41" s="27">
        <f t="shared" ref="N41:N72" si="16">M41-J41</f>
        <v>91.082400000000007</v>
      </c>
      <c r="O41" s="27">
        <f t="shared" si="9"/>
        <v>-13377.728100000009</v>
      </c>
      <c r="P41" s="27">
        <f t="shared" si="10"/>
        <v>13377.728100000009</v>
      </c>
    </row>
    <row r="42" spans="1:21">
      <c r="A42" s="30">
        <v>38078</v>
      </c>
      <c r="C42" s="6">
        <v>34</v>
      </c>
      <c r="D42" s="29">
        <f t="shared" si="12"/>
        <v>240</v>
      </c>
      <c r="E42" s="29">
        <f t="shared" ref="E42:E73" si="17">+E41+D42</f>
        <v>8160</v>
      </c>
      <c r="F42" s="29">
        <f t="shared" si="13"/>
        <v>-35011</v>
      </c>
      <c r="G42" s="34">
        <f>+Inputs!$D$3</f>
        <v>0.37951000000000001</v>
      </c>
      <c r="I42" s="27">
        <f t="shared" ref="I42:I73" si="18">+I41+H42</f>
        <v>43171</v>
      </c>
      <c r="K42" s="27">
        <f t="shared" si="14"/>
        <v>240</v>
      </c>
      <c r="L42" s="27">
        <f t="shared" ref="L42:L73" si="19">+L41+K42</f>
        <v>8160</v>
      </c>
      <c r="M42" s="27">
        <f t="shared" si="15"/>
        <v>91.082400000000007</v>
      </c>
      <c r="N42" s="27">
        <f t="shared" si="16"/>
        <v>91.082400000000007</v>
      </c>
      <c r="O42" s="27">
        <f t="shared" ref="O42:O73" si="20">+O41+N42</f>
        <v>-13286.64570000001</v>
      </c>
      <c r="P42" s="27">
        <f t="shared" ref="P42:P73" si="21">P41-N42</f>
        <v>13286.64570000001</v>
      </c>
    </row>
    <row r="43" spans="1:21">
      <c r="A43" s="31">
        <v>38108</v>
      </c>
      <c r="C43" s="6">
        <v>35</v>
      </c>
      <c r="D43" s="29">
        <f t="shared" si="12"/>
        <v>240</v>
      </c>
      <c r="E43" s="29">
        <f t="shared" si="17"/>
        <v>8400</v>
      </c>
      <c r="F43" s="29">
        <f t="shared" si="13"/>
        <v>-34771</v>
      </c>
      <c r="G43" s="34">
        <f>+Inputs!$D$3</f>
        <v>0.37951000000000001</v>
      </c>
      <c r="I43" s="27">
        <f t="shared" si="18"/>
        <v>43171</v>
      </c>
      <c r="K43" s="27">
        <f t="shared" si="14"/>
        <v>240</v>
      </c>
      <c r="L43" s="27">
        <f t="shared" si="19"/>
        <v>8400</v>
      </c>
      <c r="M43" s="27">
        <f t="shared" si="15"/>
        <v>91.082400000000007</v>
      </c>
      <c r="N43" s="27">
        <f t="shared" si="16"/>
        <v>91.082400000000007</v>
      </c>
      <c r="O43" s="27">
        <f t="shared" si="20"/>
        <v>-13195.563300000011</v>
      </c>
      <c r="P43" s="27">
        <f t="shared" si="21"/>
        <v>13195.563300000011</v>
      </c>
    </row>
    <row r="44" spans="1:21">
      <c r="A44" s="30">
        <v>38139</v>
      </c>
      <c r="C44" s="6">
        <v>36</v>
      </c>
      <c r="D44" s="29">
        <f t="shared" si="12"/>
        <v>240</v>
      </c>
      <c r="E44" s="29">
        <f t="shared" si="17"/>
        <v>8640</v>
      </c>
      <c r="F44" s="29">
        <f t="shared" si="13"/>
        <v>-34531</v>
      </c>
      <c r="G44" s="34">
        <f>+Inputs!$D$3</f>
        <v>0.37951000000000001</v>
      </c>
      <c r="I44" s="27">
        <f t="shared" si="18"/>
        <v>43171</v>
      </c>
      <c r="K44" s="27">
        <f t="shared" si="14"/>
        <v>240</v>
      </c>
      <c r="L44" s="27">
        <f t="shared" si="19"/>
        <v>8640</v>
      </c>
      <c r="M44" s="27">
        <f t="shared" si="15"/>
        <v>91.082400000000007</v>
      </c>
      <c r="N44" s="27">
        <f t="shared" si="16"/>
        <v>91.082400000000007</v>
      </c>
      <c r="O44" s="27">
        <f t="shared" si="20"/>
        <v>-13104.480900000011</v>
      </c>
      <c r="P44" s="27">
        <f t="shared" si="21"/>
        <v>13104.480900000011</v>
      </c>
      <c r="U44" s="108"/>
    </row>
    <row r="45" spans="1:21">
      <c r="A45" s="31">
        <v>38169</v>
      </c>
      <c r="C45" s="6">
        <v>37</v>
      </c>
      <c r="D45" s="29">
        <f t="shared" si="12"/>
        <v>240</v>
      </c>
      <c r="E45" s="29">
        <f t="shared" si="17"/>
        <v>8880</v>
      </c>
      <c r="F45" s="29">
        <f t="shared" si="13"/>
        <v>-34291</v>
      </c>
      <c r="G45" s="34">
        <f>+Inputs!$D$3</f>
        <v>0.37951000000000001</v>
      </c>
      <c r="I45" s="27">
        <f t="shared" si="18"/>
        <v>43171</v>
      </c>
      <c r="K45" s="27">
        <f t="shared" si="14"/>
        <v>240</v>
      </c>
      <c r="L45" s="27">
        <f t="shared" si="19"/>
        <v>8880</v>
      </c>
      <c r="M45" s="27">
        <f t="shared" si="15"/>
        <v>91.082400000000007</v>
      </c>
      <c r="N45" s="27">
        <f t="shared" si="16"/>
        <v>91.082400000000007</v>
      </c>
      <c r="O45" s="27">
        <f t="shared" si="20"/>
        <v>-13013.398500000012</v>
      </c>
      <c r="P45" s="27">
        <f t="shared" si="21"/>
        <v>13013.398500000012</v>
      </c>
      <c r="U45" s="108"/>
    </row>
    <row r="46" spans="1:21">
      <c r="A46" s="30">
        <v>38200</v>
      </c>
      <c r="C46" s="6">
        <v>38</v>
      </c>
      <c r="D46" s="29">
        <f t="shared" si="12"/>
        <v>240</v>
      </c>
      <c r="E46" s="29">
        <f t="shared" si="17"/>
        <v>9120</v>
      </c>
      <c r="F46" s="29">
        <f t="shared" si="13"/>
        <v>-34051</v>
      </c>
      <c r="G46" s="34">
        <f>+Inputs!$D$3</f>
        <v>0.37951000000000001</v>
      </c>
      <c r="I46" s="27">
        <f t="shared" si="18"/>
        <v>43171</v>
      </c>
      <c r="K46" s="27">
        <f t="shared" si="14"/>
        <v>240</v>
      </c>
      <c r="L46" s="27">
        <f t="shared" si="19"/>
        <v>9120</v>
      </c>
      <c r="M46" s="27">
        <f t="shared" si="15"/>
        <v>91.082400000000007</v>
      </c>
      <c r="N46" s="27">
        <f t="shared" si="16"/>
        <v>91.082400000000007</v>
      </c>
      <c r="O46" s="27">
        <f t="shared" si="20"/>
        <v>-12922.316100000013</v>
      </c>
      <c r="P46" s="27">
        <f t="shared" si="21"/>
        <v>12922.316100000013</v>
      </c>
      <c r="U46" s="108"/>
    </row>
    <row r="47" spans="1:21">
      <c r="A47" s="31">
        <v>38231</v>
      </c>
      <c r="C47" s="6">
        <v>39</v>
      </c>
      <c r="D47" s="29">
        <f t="shared" si="12"/>
        <v>240</v>
      </c>
      <c r="E47" s="29">
        <f t="shared" si="17"/>
        <v>9360</v>
      </c>
      <c r="F47" s="29">
        <f t="shared" si="13"/>
        <v>-33811</v>
      </c>
      <c r="G47" s="34">
        <f>+Inputs!$D$3</f>
        <v>0.37951000000000001</v>
      </c>
      <c r="I47" s="27">
        <f t="shared" si="18"/>
        <v>43171</v>
      </c>
      <c r="K47" s="27">
        <f t="shared" si="14"/>
        <v>240</v>
      </c>
      <c r="L47" s="27">
        <f t="shared" si="19"/>
        <v>9360</v>
      </c>
      <c r="M47" s="27">
        <f t="shared" si="15"/>
        <v>91.082400000000007</v>
      </c>
      <c r="N47" s="27">
        <f t="shared" si="16"/>
        <v>91.082400000000007</v>
      </c>
      <c r="O47" s="27">
        <f t="shared" si="20"/>
        <v>-12831.233700000013</v>
      </c>
      <c r="P47" s="27">
        <f t="shared" si="21"/>
        <v>12831.233700000013</v>
      </c>
      <c r="U47" s="108"/>
    </row>
    <row r="48" spans="1:21">
      <c r="A48" s="30">
        <v>38261</v>
      </c>
      <c r="C48" s="6">
        <v>40</v>
      </c>
      <c r="D48" s="29">
        <f t="shared" si="12"/>
        <v>240</v>
      </c>
      <c r="E48" s="29">
        <f t="shared" si="17"/>
        <v>9600</v>
      </c>
      <c r="F48" s="29">
        <f t="shared" si="13"/>
        <v>-33571</v>
      </c>
      <c r="G48" s="34">
        <f>+Inputs!$D$3</f>
        <v>0.37951000000000001</v>
      </c>
      <c r="I48" s="27">
        <f t="shared" si="18"/>
        <v>43171</v>
      </c>
      <c r="K48" s="27">
        <f t="shared" si="14"/>
        <v>240</v>
      </c>
      <c r="L48" s="27">
        <f t="shared" si="19"/>
        <v>9600</v>
      </c>
      <c r="M48" s="27">
        <f t="shared" si="15"/>
        <v>91.082400000000007</v>
      </c>
      <c r="N48" s="27">
        <f t="shared" si="16"/>
        <v>91.082400000000007</v>
      </c>
      <c r="O48" s="27">
        <f t="shared" si="20"/>
        <v>-12740.151300000014</v>
      </c>
      <c r="P48" s="27">
        <f t="shared" si="21"/>
        <v>12740.151300000014</v>
      </c>
      <c r="U48" s="108"/>
    </row>
    <row r="49" spans="1:21">
      <c r="A49" s="31">
        <v>38292</v>
      </c>
      <c r="C49" s="6">
        <v>41</v>
      </c>
      <c r="D49" s="29">
        <f t="shared" si="12"/>
        <v>240</v>
      </c>
      <c r="E49" s="29">
        <f t="shared" si="17"/>
        <v>9840</v>
      </c>
      <c r="F49" s="29">
        <f t="shared" si="13"/>
        <v>-33331</v>
      </c>
      <c r="G49" s="34">
        <f>+Inputs!$D$3</f>
        <v>0.37951000000000001</v>
      </c>
      <c r="I49" s="27">
        <f t="shared" si="18"/>
        <v>43171</v>
      </c>
      <c r="K49" s="27">
        <f t="shared" si="14"/>
        <v>240</v>
      </c>
      <c r="L49" s="27">
        <f t="shared" si="19"/>
        <v>9840</v>
      </c>
      <c r="M49" s="27">
        <f t="shared" si="15"/>
        <v>91.082400000000007</v>
      </c>
      <c r="N49" s="27">
        <f t="shared" si="16"/>
        <v>91.082400000000007</v>
      </c>
      <c r="O49" s="27">
        <f t="shared" si="20"/>
        <v>-12649.068900000015</v>
      </c>
      <c r="P49" s="27">
        <f t="shared" si="21"/>
        <v>12649.068900000015</v>
      </c>
      <c r="U49" s="108"/>
    </row>
    <row r="50" spans="1:21">
      <c r="A50" s="30">
        <v>38322</v>
      </c>
      <c r="C50" s="6">
        <v>42</v>
      </c>
      <c r="D50" s="29">
        <f t="shared" si="12"/>
        <v>240</v>
      </c>
      <c r="E50" s="29">
        <f t="shared" si="17"/>
        <v>10080</v>
      </c>
      <c r="F50" s="29">
        <f t="shared" si="13"/>
        <v>-33091</v>
      </c>
      <c r="G50" s="34">
        <f>+Inputs!$D$3</f>
        <v>0.37951000000000001</v>
      </c>
      <c r="I50" s="27">
        <f t="shared" si="18"/>
        <v>43171</v>
      </c>
      <c r="K50" s="27">
        <f t="shared" si="14"/>
        <v>240</v>
      </c>
      <c r="L50" s="27">
        <f t="shared" si="19"/>
        <v>10080</v>
      </c>
      <c r="M50" s="27">
        <f t="shared" si="15"/>
        <v>91.082400000000007</v>
      </c>
      <c r="N50" s="27">
        <f t="shared" si="16"/>
        <v>91.082400000000007</v>
      </c>
      <c r="O50" s="27">
        <f t="shared" si="20"/>
        <v>-12557.986500000015</v>
      </c>
      <c r="P50" s="27">
        <f t="shared" si="21"/>
        <v>12557.986500000015</v>
      </c>
      <c r="U50" s="108"/>
    </row>
    <row r="51" spans="1:21">
      <c r="A51" s="31">
        <v>38353</v>
      </c>
      <c r="C51" s="6">
        <v>43</v>
      </c>
      <c r="D51" s="29">
        <f t="shared" si="12"/>
        <v>240</v>
      </c>
      <c r="E51" s="29">
        <f t="shared" si="17"/>
        <v>10320</v>
      </c>
      <c r="F51" s="29">
        <f t="shared" si="13"/>
        <v>-32851</v>
      </c>
      <c r="G51" s="34">
        <f>+Inputs!$D$3</f>
        <v>0.37951000000000001</v>
      </c>
      <c r="I51" s="27">
        <f t="shared" si="18"/>
        <v>43171</v>
      </c>
      <c r="K51" s="27">
        <f t="shared" si="14"/>
        <v>240</v>
      </c>
      <c r="L51" s="27">
        <f t="shared" si="19"/>
        <v>10320</v>
      </c>
      <c r="M51" s="27">
        <f t="shared" si="15"/>
        <v>91.082400000000007</v>
      </c>
      <c r="N51" s="27">
        <f t="shared" si="16"/>
        <v>91.082400000000007</v>
      </c>
      <c r="O51" s="27">
        <f t="shared" si="20"/>
        <v>-12466.904100000016</v>
      </c>
      <c r="P51" s="27">
        <f t="shared" si="21"/>
        <v>12466.904100000016</v>
      </c>
      <c r="U51" s="108"/>
    </row>
    <row r="52" spans="1:21">
      <c r="A52" s="30">
        <v>38384</v>
      </c>
      <c r="C52" s="6">
        <v>44</v>
      </c>
      <c r="D52" s="29">
        <f t="shared" si="12"/>
        <v>240</v>
      </c>
      <c r="E52" s="29">
        <f t="shared" si="17"/>
        <v>10560</v>
      </c>
      <c r="F52" s="29">
        <f t="shared" si="13"/>
        <v>-32611</v>
      </c>
      <c r="G52" s="34">
        <f>+Inputs!$D$3</f>
        <v>0.37951000000000001</v>
      </c>
      <c r="I52" s="27">
        <f t="shared" si="18"/>
        <v>43171</v>
      </c>
      <c r="K52" s="27">
        <f t="shared" si="14"/>
        <v>240</v>
      </c>
      <c r="L52" s="27">
        <f t="shared" si="19"/>
        <v>10560</v>
      </c>
      <c r="M52" s="27">
        <f t="shared" si="15"/>
        <v>91.082400000000007</v>
      </c>
      <c r="N52" s="27">
        <f t="shared" si="16"/>
        <v>91.082400000000007</v>
      </c>
      <c r="O52" s="27">
        <f t="shared" si="20"/>
        <v>-12375.821700000017</v>
      </c>
      <c r="P52" s="27">
        <f t="shared" si="21"/>
        <v>12375.821700000017</v>
      </c>
      <c r="U52" s="108"/>
    </row>
    <row r="53" spans="1:21">
      <c r="A53" s="31">
        <v>38412</v>
      </c>
      <c r="C53" s="6">
        <v>45</v>
      </c>
      <c r="D53" s="29">
        <f t="shared" si="12"/>
        <v>240</v>
      </c>
      <c r="E53" s="29">
        <f t="shared" si="17"/>
        <v>10800</v>
      </c>
      <c r="F53" s="29">
        <f t="shared" si="13"/>
        <v>-32371</v>
      </c>
      <c r="G53" s="34">
        <f>+Inputs!$D$3</f>
        <v>0.37951000000000001</v>
      </c>
      <c r="I53" s="27">
        <f t="shared" si="18"/>
        <v>43171</v>
      </c>
      <c r="K53" s="27">
        <f t="shared" si="14"/>
        <v>240</v>
      </c>
      <c r="L53" s="27">
        <f t="shared" si="19"/>
        <v>10800</v>
      </c>
      <c r="M53" s="27">
        <f t="shared" si="15"/>
        <v>91.082400000000007</v>
      </c>
      <c r="N53" s="27">
        <f t="shared" si="16"/>
        <v>91.082400000000007</v>
      </c>
      <c r="O53" s="27">
        <f t="shared" si="20"/>
        <v>-12284.739300000017</v>
      </c>
      <c r="P53" s="27">
        <f t="shared" si="21"/>
        <v>12284.739300000017</v>
      </c>
      <c r="U53" s="108"/>
    </row>
    <row r="54" spans="1:21">
      <c r="A54" s="30">
        <v>38443</v>
      </c>
      <c r="C54" s="6">
        <v>46</v>
      </c>
      <c r="D54" s="29">
        <f t="shared" si="12"/>
        <v>240</v>
      </c>
      <c r="E54" s="29">
        <f t="shared" si="17"/>
        <v>11040</v>
      </c>
      <c r="F54" s="29">
        <f t="shared" si="13"/>
        <v>-32131</v>
      </c>
      <c r="G54" s="34">
        <f>+Inputs!$D$3</f>
        <v>0.37951000000000001</v>
      </c>
      <c r="I54" s="27">
        <f t="shared" si="18"/>
        <v>43171</v>
      </c>
      <c r="K54" s="27">
        <f t="shared" si="14"/>
        <v>240</v>
      </c>
      <c r="L54" s="27">
        <f t="shared" si="19"/>
        <v>11040</v>
      </c>
      <c r="M54" s="27">
        <f t="shared" si="15"/>
        <v>91.082400000000007</v>
      </c>
      <c r="N54" s="27">
        <f t="shared" si="16"/>
        <v>91.082400000000007</v>
      </c>
      <c r="O54" s="27">
        <f t="shared" si="20"/>
        <v>-12193.656900000018</v>
      </c>
      <c r="P54" s="27">
        <f t="shared" si="21"/>
        <v>12193.656900000018</v>
      </c>
      <c r="U54" s="108"/>
    </row>
    <row r="55" spans="1:21">
      <c r="A55" s="31">
        <v>38473</v>
      </c>
      <c r="C55" s="6">
        <v>47</v>
      </c>
      <c r="D55" s="29">
        <f t="shared" si="12"/>
        <v>240</v>
      </c>
      <c r="E55" s="29">
        <f t="shared" si="17"/>
        <v>11280</v>
      </c>
      <c r="F55" s="29">
        <f t="shared" si="13"/>
        <v>-31891</v>
      </c>
      <c r="G55" s="34">
        <f>+Inputs!$D$3</f>
        <v>0.37951000000000001</v>
      </c>
      <c r="I55" s="27">
        <f t="shared" si="18"/>
        <v>43171</v>
      </c>
      <c r="K55" s="27">
        <f t="shared" si="14"/>
        <v>240</v>
      </c>
      <c r="L55" s="27">
        <f t="shared" si="19"/>
        <v>11280</v>
      </c>
      <c r="M55" s="27">
        <f t="shared" si="15"/>
        <v>91.082400000000007</v>
      </c>
      <c r="N55" s="27">
        <f t="shared" si="16"/>
        <v>91.082400000000007</v>
      </c>
      <c r="O55" s="27">
        <f t="shared" si="20"/>
        <v>-12102.574500000019</v>
      </c>
      <c r="P55" s="27">
        <f t="shared" si="21"/>
        <v>12102.574500000019</v>
      </c>
      <c r="U55" s="108"/>
    </row>
    <row r="56" spans="1:21">
      <c r="A56" s="30">
        <v>38504</v>
      </c>
      <c r="C56" s="6">
        <v>48</v>
      </c>
      <c r="D56" s="29">
        <f t="shared" si="12"/>
        <v>240</v>
      </c>
      <c r="E56" s="29">
        <f t="shared" si="17"/>
        <v>11520</v>
      </c>
      <c r="F56" s="29">
        <f t="shared" si="13"/>
        <v>-31651</v>
      </c>
      <c r="G56" s="34">
        <f>+Inputs!$D$3</f>
        <v>0.37951000000000001</v>
      </c>
      <c r="I56" s="27">
        <f t="shared" si="18"/>
        <v>43171</v>
      </c>
      <c r="K56" s="27">
        <f t="shared" si="14"/>
        <v>240</v>
      </c>
      <c r="L56" s="27">
        <f t="shared" si="19"/>
        <v>11520</v>
      </c>
      <c r="M56" s="27">
        <f t="shared" si="15"/>
        <v>91.082400000000007</v>
      </c>
      <c r="N56" s="27">
        <f t="shared" si="16"/>
        <v>91.082400000000007</v>
      </c>
      <c r="O56" s="27">
        <f t="shared" si="20"/>
        <v>-12011.492100000019</v>
      </c>
      <c r="P56" s="27">
        <f t="shared" si="21"/>
        <v>12011.492100000019</v>
      </c>
    </row>
    <row r="57" spans="1:21">
      <c r="A57" s="31">
        <v>38534</v>
      </c>
      <c r="C57" s="6">
        <v>49</v>
      </c>
      <c r="D57" s="29">
        <f t="shared" si="12"/>
        <v>240</v>
      </c>
      <c r="E57" s="29">
        <f t="shared" si="17"/>
        <v>11760</v>
      </c>
      <c r="F57" s="29">
        <f t="shared" si="13"/>
        <v>-31411</v>
      </c>
      <c r="G57" s="34">
        <f>+Inputs!$D$3</f>
        <v>0.37951000000000001</v>
      </c>
      <c r="I57" s="27">
        <f t="shared" si="18"/>
        <v>43171</v>
      </c>
      <c r="K57" s="27">
        <f t="shared" si="14"/>
        <v>240</v>
      </c>
      <c r="L57" s="27">
        <f t="shared" si="19"/>
        <v>11760</v>
      </c>
      <c r="M57" s="27">
        <f t="shared" si="15"/>
        <v>91.082400000000007</v>
      </c>
      <c r="N57" s="27">
        <f t="shared" si="16"/>
        <v>91.082400000000007</v>
      </c>
      <c r="O57" s="27">
        <f t="shared" si="20"/>
        <v>-11920.40970000002</v>
      </c>
      <c r="P57" s="27">
        <f t="shared" si="21"/>
        <v>11920.40970000002</v>
      </c>
    </row>
    <row r="58" spans="1:21">
      <c r="A58" s="30">
        <v>38565</v>
      </c>
      <c r="C58" s="6">
        <v>50</v>
      </c>
      <c r="D58" s="29">
        <f t="shared" si="12"/>
        <v>240</v>
      </c>
      <c r="E58" s="29">
        <f t="shared" si="17"/>
        <v>12000</v>
      </c>
      <c r="F58" s="29">
        <f t="shared" si="13"/>
        <v>-31171</v>
      </c>
      <c r="G58" s="34">
        <f>+Inputs!$D$3</f>
        <v>0.37951000000000001</v>
      </c>
      <c r="I58" s="27">
        <f t="shared" si="18"/>
        <v>43171</v>
      </c>
      <c r="K58" s="27">
        <f t="shared" si="14"/>
        <v>240</v>
      </c>
      <c r="L58" s="27">
        <f t="shared" si="19"/>
        <v>12000</v>
      </c>
      <c r="M58" s="27">
        <f t="shared" si="15"/>
        <v>91.082400000000007</v>
      </c>
      <c r="N58" s="27">
        <f t="shared" si="16"/>
        <v>91.082400000000007</v>
      </c>
      <c r="O58" s="27">
        <f t="shared" si="20"/>
        <v>-11829.327300000021</v>
      </c>
      <c r="P58" s="27">
        <f t="shared" si="21"/>
        <v>11829.327300000021</v>
      </c>
    </row>
    <row r="59" spans="1:21">
      <c r="A59" s="31">
        <v>38596</v>
      </c>
      <c r="C59" s="6">
        <v>51</v>
      </c>
      <c r="D59" s="29">
        <f t="shared" si="12"/>
        <v>240</v>
      </c>
      <c r="E59" s="29">
        <f t="shared" si="17"/>
        <v>12240</v>
      </c>
      <c r="F59" s="29">
        <f t="shared" si="13"/>
        <v>-30931</v>
      </c>
      <c r="G59" s="34">
        <f>+Inputs!$D$3</f>
        <v>0.37951000000000001</v>
      </c>
      <c r="I59" s="27">
        <f t="shared" si="18"/>
        <v>43171</v>
      </c>
      <c r="K59" s="27">
        <f t="shared" si="14"/>
        <v>240</v>
      </c>
      <c r="L59" s="27">
        <f t="shared" si="19"/>
        <v>12240</v>
      </c>
      <c r="M59" s="27">
        <f t="shared" si="15"/>
        <v>91.082400000000007</v>
      </c>
      <c r="N59" s="27">
        <f t="shared" si="16"/>
        <v>91.082400000000007</v>
      </c>
      <c r="O59" s="27">
        <f t="shared" si="20"/>
        <v>-11738.244900000022</v>
      </c>
      <c r="P59" s="27">
        <f t="shared" si="21"/>
        <v>11738.244900000022</v>
      </c>
    </row>
    <row r="60" spans="1:21">
      <c r="A60" s="30">
        <v>38626</v>
      </c>
      <c r="C60" s="6">
        <v>52</v>
      </c>
      <c r="D60" s="29">
        <f t="shared" si="12"/>
        <v>240</v>
      </c>
      <c r="E60" s="29">
        <f t="shared" si="17"/>
        <v>12480</v>
      </c>
      <c r="F60" s="29">
        <f t="shared" si="13"/>
        <v>-30691</v>
      </c>
      <c r="G60" s="34">
        <f>+Inputs!$D$3</f>
        <v>0.37951000000000001</v>
      </c>
      <c r="I60" s="27">
        <f t="shared" si="18"/>
        <v>43171</v>
      </c>
      <c r="K60" s="27">
        <f t="shared" si="14"/>
        <v>240</v>
      </c>
      <c r="L60" s="27">
        <f t="shared" si="19"/>
        <v>12480</v>
      </c>
      <c r="M60" s="27">
        <f t="shared" si="15"/>
        <v>91.082400000000007</v>
      </c>
      <c r="N60" s="27">
        <f t="shared" si="16"/>
        <v>91.082400000000007</v>
      </c>
      <c r="O60" s="27">
        <f t="shared" si="20"/>
        <v>-11647.162500000022</v>
      </c>
      <c r="P60" s="27">
        <f t="shared" si="21"/>
        <v>11647.162500000022</v>
      </c>
    </row>
    <row r="61" spans="1:21">
      <c r="A61" s="31">
        <v>38657</v>
      </c>
      <c r="C61" s="6">
        <v>53</v>
      </c>
      <c r="D61" s="29">
        <f t="shared" si="12"/>
        <v>240</v>
      </c>
      <c r="E61" s="29">
        <f t="shared" si="17"/>
        <v>12720</v>
      </c>
      <c r="F61" s="29">
        <f t="shared" si="13"/>
        <v>-30451</v>
      </c>
      <c r="G61" s="34">
        <f>+Inputs!$D$3</f>
        <v>0.37951000000000001</v>
      </c>
      <c r="I61" s="27">
        <f t="shared" si="18"/>
        <v>43171</v>
      </c>
      <c r="K61" s="27">
        <f t="shared" si="14"/>
        <v>240</v>
      </c>
      <c r="L61" s="27">
        <f t="shared" si="19"/>
        <v>12720</v>
      </c>
      <c r="M61" s="27">
        <f t="shared" si="15"/>
        <v>91.082400000000007</v>
      </c>
      <c r="N61" s="27">
        <f t="shared" si="16"/>
        <v>91.082400000000007</v>
      </c>
      <c r="O61" s="27">
        <f t="shared" si="20"/>
        <v>-11556.080100000023</v>
      </c>
      <c r="P61" s="27">
        <f t="shared" si="21"/>
        <v>11556.080100000023</v>
      </c>
    </row>
    <row r="62" spans="1:21">
      <c r="A62" s="30">
        <v>38687</v>
      </c>
      <c r="C62" s="6">
        <v>54</v>
      </c>
      <c r="D62" s="29">
        <f t="shared" si="12"/>
        <v>240</v>
      </c>
      <c r="E62" s="29">
        <f t="shared" si="17"/>
        <v>12960</v>
      </c>
      <c r="F62" s="29">
        <f t="shared" si="13"/>
        <v>-30211</v>
      </c>
      <c r="G62" s="34">
        <f>+Inputs!$D$3</f>
        <v>0.37951000000000001</v>
      </c>
      <c r="I62" s="27">
        <f t="shared" si="18"/>
        <v>43171</v>
      </c>
      <c r="K62" s="27">
        <f t="shared" si="14"/>
        <v>240</v>
      </c>
      <c r="L62" s="27">
        <f t="shared" si="19"/>
        <v>12960</v>
      </c>
      <c r="M62" s="27">
        <f t="shared" si="15"/>
        <v>91.082400000000007</v>
      </c>
      <c r="N62" s="27">
        <f t="shared" si="16"/>
        <v>91.082400000000007</v>
      </c>
      <c r="O62" s="27">
        <f t="shared" si="20"/>
        <v>-11464.997700000024</v>
      </c>
      <c r="P62" s="27">
        <f t="shared" si="21"/>
        <v>11464.997700000024</v>
      </c>
    </row>
    <row r="63" spans="1:21">
      <c r="A63" s="31">
        <v>38718</v>
      </c>
      <c r="C63" s="6">
        <v>55</v>
      </c>
      <c r="D63" s="29">
        <f t="shared" si="12"/>
        <v>240</v>
      </c>
      <c r="E63" s="29">
        <f t="shared" si="17"/>
        <v>13200</v>
      </c>
      <c r="F63" s="29">
        <f t="shared" si="13"/>
        <v>-29971</v>
      </c>
      <c r="G63" s="34">
        <f>+Inputs!$D$3</f>
        <v>0.37951000000000001</v>
      </c>
      <c r="I63" s="27">
        <f t="shared" si="18"/>
        <v>43171</v>
      </c>
      <c r="K63" s="27">
        <f t="shared" si="14"/>
        <v>240</v>
      </c>
      <c r="L63" s="27">
        <f t="shared" si="19"/>
        <v>13200</v>
      </c>
      <c r="M63" s="27">
        <f t="shared" si="15"/>
        <v>91.082400000000007</v>
      </c>
      <c r="N63" s="27">
        <f t="shared" si="16"/>
        <v>91.082400000000007</v>
      </c>
      <c r="O63" s="27">
        <f t="shared" si="20"/>
        <v>-11373.915300000024</v>
      </c>
      <c r="P63" s="27">
        <f t="shared" si="21"/>
        <v>11373.915300000024</v>
      </c>
    </row>
    <row r="64" spans="1:21">
      <c r="A64" s="30">
        <v>38749</v>
      </c>
      <c r="C64" s="6">
        <v>56</v>
      </c>
      <c r="D64" s="29">
        <f t="shared" si="12"/>
        <v>240</v>
      </c>
      <c r="E64" s="29">
        <f t="shared" si="17"/>
        <v>13440</v>
      </c>
      <c r="F64" s="29">
        <f t="shared" si="13"/>
        <v>-29731</v>
      </c>
      <c r="G64" s="34">
        <f>+Inputs!$D$3</f>
        <v>0.37951000000000001</v>
      </c>
      <c r="I64" s="27">
        <f t="shared" si="18"/>
        <v>43171</v>
      </c>
      <c r="K64" s="27">
        <f t="shared" si="14"/>
        <v>240</v>
      </c>
      <c r="L64" s="27">
        <f t="shared" si="19"/>
        <v>13440</v>
      </c>
      <c r="M64" s="27">
        <f t="shared" si="15"/>
        <v>91.082400000000007</v>
      </c>
      <c r="N64" s="27">
        <f t="shared" si="16"/>
        <v>91.082400000000007</v>
      </c>
      <c r="O64" s="27">
        <f t="shared" si="20"/>
        <v>-11282.832900000025</v>
      </c>
      <c r="P64" s="27">
        <f t="shared" si="21"/>
        <v>11282.832900000025</v>
      </c>
    </row>
    <row r="65" spans="1:16">
      <c r="A65" s="31">
        <v>38777</v>
      </c>
      <c r="C65" s="6">
        <v>57</v>
      </c>
      <c r="D65" s="29">
        <f t="shared" si="12"/>
        <v>240</v>
      </c>
      <c r="E65" s="29">
        <f t="shared" si="17"/>
        <v>13680</v>
      </c>
      <c r="F65" s="29">
        <f t="shared" si="13"/>
        <v>-29491</v>
      </c>
      <c r="G65" s="34">
        <f>+Inputs!$D$3</f>
        <v>0.37951000000000001</v>
      </c>
      <c r="I65" s="27">
        <f t="shared" si="18"/>
        <v>43171</v>
      </c>
      <c r="K65" s="27">
        <f t="shared" si="14"/>
        <v>240</v>
      </c>
      <c r="L65" s="27">
        <f t="shared" si="19"/>
        <v>13680</v>
      </c>
      <c r="M65" s="27">
        <f t="shared" si="15"/>
        <v>91.082400000000007</v>
      </c>
      <c r="N65" s="27">
        <f t="shared" si="16"/>
        <v>91.082400000000007</v>
      </c>
      <c r="O65" s="27">
        <f t="shared" si="20"/>
        <v>-11191.750500000026</v>
      </c>
      <c r="P65" s="27">
        <f t="shared" si="21"/>
        <v>11191.750500000026</v>
      </c>
    </row>
    <row r="66" spans="1:16">
      <c r="A66" s="30">
        <v>38808</v>
      </c>
      <c r="C66" s="6">
        <v>58</v>
      </c>
      <c r="D66" s="29">
        <f t="shared" si="12"/>
        <v>240</v>
      </c>
      <c r="E66" s="29">
        <f t="shared" si="17"/>
        <v>13920</v>
      </c>
      <c r="F66" s="29">
        <f t="shared" si="13"/>
        <v>-29251</v>
      </c>
      <c r="G66" s="34">
        <f>+Inputs!$D$3</f>
        <v>0.37951000000000001</v>
      </c>
      <c r="I66" s="27">
        <f t="shared" si="18"/>
        <v>43171</v>
      </c>
      <c r="K66" s="27">
        <f t="shared" si="14"/>
        <v>240</v>
      </c>
      <c r="L66" s="27">
        <f t="shared" si="19"/>
        <v>13920</v>
      </c>
      <c r="M66" s="27">
        <f t="shared" si="15"/>
        <v>91.082400000000007</v>
      </c>
      <c r="N66" s="27">
        <f t="shared" si="16"/>
        <v>91.082400000000007</v>
      </c>
      <c r="O66" s="27">
        <f t="shared" si="20"/>
        <v>-11100.668100000026</v>
      </c>
      <c r="P66" s="27">
        <f t="shared" si="21"/>
        <v>11100.668100000026</v>
      </c>
    </row>
    <row r="67" spans="1:16">
      <c r="A67" s="31">
        <v>38838</v>
      </c>
      <c r="C67" s="6">
        <v>59</v>
      </c>
      <c r="D67" s="29">
        <f t="shared" si="12"/>
        <v>240</v>
      </c>
      <c r="E67" s="29">
        <f t="shared" si="17"/>
        <v>14160</v>
      </c>
      <c r="F67" s="29">
        <f t="shared" si="13"/>
        <v>-29011</v>
      </c>
      <c r="G67" s="34">
        <f>+Inputs!$D$3</f>
        <v>0.37951000000000001</v>
      </c>
      <c r="I67" s="27">
        <f t="shared" si="18"/>
        <v>43171</v>
      </c>
      <c r="K67" s="27">
        <f t="shared" si="14"/>
        <v>240</v>
      </c>
      <c r="L67" s="27">
        <f t="shared" si="19"/>
        <v>14160</v>
      </c>
      <c r="M67" s="27">
        <f t="shared" si="15"/>
        <v>91.082400000000007</v>
      </c>
      <c r="N67" s="27">
        <f t="shared" si="16"/>
        <v>91.082400000000007</v>
      </c>
      <c r="O67" s="27">
        <f t="shared" si="20"/>
        <v>-11009.585700000027</v>
      </c>
      <c r="P67" s="27">
        <f t="shared" si="21"/>
        <v>11009.585700000027</v>
      </c>
    </row>
    <row r="68" spans="1:16">
      <c r="A68" s="30">
        <v>38869</v>
      </c>
      <c r="C68" s="6">
        <v>60</v>
      </c>
      <c r="D68" s="29">
        <f t="shared" si="12"/>
        <v>240</v>
      </c>
      <c r="E68" s="29">
        <f t="shared" si="17"/>
        <v>14400</v>
      </c>
      <c r="F68" s="29">
        <f t="shared" si="13"/>
        <v>-28771</v>
      </c>
      <c r="G68" s="34">
        <f>+Inputs!$D$3</f>
        <v>0.37951000000000001</v>
      </c>
      <c r="I68" s="27">
        <f t="shared" si="18"/>
        <v>43171</v>
      </c>
      <c r="K68" s="27">
        <f t="shared" si="14"/>
        <v>240</v>
      </c>
      <c r="L68" s="27">
        <f t="shared" si="19"/>
        <v>14400</v>
      </c>
      <c r="M68" s="27">
        <f t="shared" si="15"/>
        <v>91.082400000000007</v>
      </c>
      <c r="N68" s="27">
        <f t="shared" si="16"/>
        <v>91.082400000000007</v>
      </c>
      <c r="O68" s="27">
        <f t="shared" si="20"/>
        <v>-10918.503300000028</v>
      </c>
      <c r="P68" s="27">
        <f t="shared" si="21"/>
        <v>10918.503300000028</v>
      </c>
    </row>
    <row r="69" spans="1:16">
      <c r="A69" s="31">
        <v>38899</v>
      </c>
      <c r="C69" s="6">
        <v>61</v>
      </c>
      <c r="D69" s="29">
        <f t="shared" si="12"/>
        <v>240</v>
      </c>
      <c r="E69" s="29">
        <f t="shared" si="17"/>
        <v>14640</v>
      </c>
      <c r="F69" s="29">
        <f t="shared" si="13"/>
        <v>-28531</v>
      </c>
      <c r="G69" s="34">
        <f>+Inputs!$D$3</f>
        <v>0.37951000000000001</v>
      </c>
      <c r="I69" s="27">
        <f t="shared" si="18"/>
        <v>43171</v>
      </c>
      <c r="K69" s="27">
        <f t="shared" si="14"/>
        <v>240</v>
      </c>
      <c r="L69" s="27">
        <f t="shared" si="19"/>
        <v>14640</v>
      </c>
      <c r="M69" s="27">
        <f t="shared" si="15"/>
        <v>91.082400000000007</v>
      </c>
      <c r="N69" s="27">
        <f t="shared" si="16"/>
        <v>91.082400000000007</v>
      </c>
      <c r="O69" s="27">
        <f t="shared" si="20"/>
        <v>-10827.420900000028</v>
      </c>
      <c r="P69" s="27">
        <f t="shared" si="21"/>
        <v>10827.420900000028</v>
      </c>
    </row>
    <row r="70" spans="1:16">
      <c r="A70" s="30">
        <v>38930</v>
      </c>
      <c r="C70" s="6">
        <v>62</v>
      </c>
      <c r="D70" s="29">
        <f t="shared" si="12"/>
        <v>240</v>
      </c>
      <c r="E70" s="29">
        <f t="shared" si="17"/>
        <v>14880</v>
      </c>
      <c r="F70" s="29">
        <f t="shared" si="13"/>
        <v>-28291</v>
      </c>
      <c r="G70" s="34">
        <f>+Inputs!$D$3</f>
        <v>0.37951000000000001</v>
      </c>
      <c r="I70" s="27">
        <f t="shared" si="18"/>
        <v>43171</v>
      </c>
      <c r="K70" s="27">
        <f t="shared" si="14"/>
        <v>240</v>
      </c>
      <c r="L70" s="27">
        <f t="shared" si="19"/>
        <v>14880</v>
      </c>
      <c r="M70" s="27">
        <f t="shared" si="15"/>
        <v>91.082400000000007</v>
      </c>
      <c r="N70" s="27">
        <f t="shared" si="16"/>
        <v>91.082400000000007</v>
      </c>
      <c r="O70" s="27">
        <f t="shared" si="20"/>
        <v>-10736.338500000029</v>
      </c>
      <c r="P70" s="27">
        <f t="shared" si="21"/>
        <v>10736.338500000029</v>
      </c>
    </row>
    <row r="71" spans="1:16">
      <c r="A71" s="31">
        <v>38961</v>
      </c>
      <c r="C71" s="6">
        <v>63</v>
      </c>
      <c r="D71" s="29">
        <f t="shared" si="12"/>
        <v>240</v>
      </c>
      <c r="E71" s="29">
        <f t="shared" si="17"/>
        <v>15120</v>
      </c>
      <c r="F71" s="29">
        <f t="shared" si="13"/>
        <v>-28051</v>
      </c>
      <c r="G71" s="34">
        <f>+Inputs!$D$3</f>
        <v>0.37951000000000001</v>
      </c>
      <c r="I71" s="27">
        <f t="shared" si="18"/>
        <v>43171</v>
      </c>
      <c r="K71" s="27">
        <f t="shared" si="14"/>
        <v>240</v>
      </c>
      <c r="L71" s="27">
        <f t="shared" si="19"/>
        <v>15120</v>
      </c>
      <c r="M71" s="27">
        <f t="shared" si="15"/>
        <v>91.082400000000007</v>
      </c>
      <c r="N71" s="27">
        <f t="shared" si="16"/>
        <v>91.082400000000007</v>
      </c>
      <c r="O71" s="27">
        <f t="shared" si="20"/>
        <v>-10645.25610000003</v>
      </c>
      <c r="P71" s="27">
        <f t="shared" si="21"/>
        <v>10645.25610000003</v>
      </c>
    </row>
    <row r="72" spans="1:16">
      <c r="A72" s="30">
        <v>38991</v>
      </c>
      <c r="C72" s="6">
        <v>64</v>
      </c>
      <c r="D72" s="29">
        <f t="shared" si="12"/>
        <v>240</v>
      </c>
      <c r="E72" s="29">
        <f t="shared" si="17"/>
        <v>15360</v>
      </c>
      <c r="F72" s="29">
        <f t="shared" si="13"/>
        <v>-27811</v>
      </c>
      <c r="G72" s="34">
        <f>+Inputs!$D$3</f>
        <v>0.37951000000000001</v>
      </c>
      <c r="I72" s="27">
        <f t="shared" si="18"/>
        <v>43171</v>
      </c>
      <c r="K72" s="27">
        <f t="shared" si="14"/>
        <v>240</v>
      </c>
      <c r="L72" s="27">
        <f t="shared" si="19"/>
        <v>15360</v>
      </c>
      <c r="M72" s="27">
        <f t="shared" si="15"/>
        <v>91.082400000000007</v>
      </c>
      <c r="N72" s="27">
        <f t="shared" si="16"/>
        <v>91.082400000000007</v>
      </c>
      <c r="O72" s="27">
        <f t="shared" si="20"/>
        <v>-10554.17370000003</v>
      </c>
      <c r="P72" s="27">
        <f t="shared" si="21"/>
        <v>10554.17370000003</v>
      </c>
    </row>
    <row r="73" spans="1:16">
      <c r="A73" s="31">
        <v>39022</v>
      </c>
      <c r="C73" s="6">
        <v>65</v>
      </c>
      <c r="D73" s="29">
        <f t="shared" ref="D73:D104" si="22">ROUND(-(+$B$9/180)*1,0)</f>
        <v>240</v>
      </c>
      <c r="E73" s="29">
        <f t="shared" si="17"/>
        <v>15600</v>
      </c>
      <c r="F73" s="29">
        <f t="shared" ref="F73:F104" si="23">$B$9+E73</f>
        <v>-27571</v>
      </c>
      <c r="G73" s="34">
        <f>+Inputs!$D$3</f>
        <v>0.37951000000000001</v>
      </c>
      <c r="I73" s="27">
        <f t="shared" si="18"/>
        <v>43171</v>
      </c>
      <c r="K73" s="27">
        <f t="shared" ref="K73:K104" si="24">D73</f>
        <v>240</v>
      </c>
      <c r="L73" s="27">
        <f t="shared" si="19"/>
        <v>15600</v>
      </c>
      <c r="M73" s="27">
        <f t="shared" ref="M73:M104" si="25">K73*G73</f>
        <v>91.082400000000007</v>
      </c>
      <c r="N73" s="27">
        <f t="shared" ref="N73:N104" si="26">M73-J73</f>
        <v>91.082400000000007</v>
      </c>
      <c r="O73" s="27">
        <f t="shared" si="20"/>
        <v>-10463.091300000031</v>
      </c>
      <c r="P73" s="27">
        <f t="shared" si="21"/>
        <v>10463.091300000031</v>
      </c>
    </row>
    <row r="74" spans="1:16">
      <c r="A74" s="30">
        <v>39052</v>
      </c>
      <c r="C74" s="6">
        <v>66</v>
      </c>
      <c r="D74" s="29">
        <f t="shared" si="22"/>
        <v>240</v>
      </c>
      <c r="E74" s="29">
        <f t="shared" ref="E74:E105" si="27">+E73+D74</f>
        <v>15840</v>
      </c>
      <c r="F74" s="29">
        <f t="shared" si="23"/>
        <v>-27331</v>
      </c>
      <c r="G74" s="34">
        <f>+Inputs!$D$3</f>
        <v>0.37951000000000001</v>
      </c>
      <c r="I74" s="27">
        <f t="shared" ref="I74:I105" si="28">+I73+H74</f>
        <v>43171</v>
      </c>
      <c r="K74" s="27">
        <f t="shared" si="24"/>
        <v>240</v>
      </c>
      <c r="L74" s="27">
        <f t="shared" ref="L74:L105" si="29">+L73+K74</f>
        <v>15840</v>
      </c>
      <c r="M74" s="27">
        <f t="shared" si="25"/>
        <v>91.082400000000007</v>
      </c>
      <c r="N74" s="27">
        <f t="shared" si="26"/>
        <v>91.082400000000007</v>
      </c>
      <c r="O74" s="27">
        <f t="shared" ref="O74:O105" si="30">+O73+N74</f>
        <v>-10372.008900000032</v>
      </c>
      <c r="P74" s="27">
        <f t="shared" ref="P74:P105" si="31">P73-N74</f>
        <v>10372.008900000032</v>
      </c>
    </row>
    <row r="75" spans="1:16">
      <c r="A75" s="31">
        <v>39083</v>
      </c>
      <c r="C75" s="6">
        <v>67</v>
      </c>
      <c r="D75" s="29">
        <f t="shared" si="22"/>
        <v>240</v>
      </c>
      <c r="E75" s="29">
        <f t="shared" si="27"/>
        <v>16080</v>
      </c>
      <c r="F75" s="29">
        <f t="shared" si="23"/>
        <v>-27091</v>
      </c>
      <c r="G75" s="34">
        <f>+Inputs!$D$3</f>
        <v>0.37951000000000001</v>
      </c>
      <c r="I75" s="27">
        <f t="shared" si="28"/>
        <v>43171</v>
      </c>
      <c r="K75" s="27">
        <f t="shared" si="24"/>
        <v>240</v>
      </c>
      <c r="L75" s="27">
        <f t="shared" si="29"/>
        <v>16080</v>
      </c>
      <c r="M75" s="27">
        <f t="shared" si="25"/>
        <v>91.082400000000007</v>
      </c>
      <c r="N75" s="27">
        <f t="shared" si="26"/>
        <v>91.082400000000007</v>
      </c>
      <c r="O75" s="27">
        <f t="shared" si="30"/>
        <v>-10280.926500000032</v>
      </c>
      <c r="P75" s="27">
        <f t="shared" si="31"/>
        <v>10280.926500000032</v>
      </c>
    </row>
    <row r="76" spans="1:16">
      <c r="A76" s="30">
        <v>39114</v>
      </c>
      <c r="C76" s="6">
        <v>68</v>
      </c>
      <c r="D76" s="29">
        <f t="shared" si="22"/>
        <v>240</v>
      </c>
      <c r="E76" s="29">
        <f t="shared" si="27"/>
        <v>16320</v>
      </c>
      <c r="F76" s="29">
        <f t="shared" si="23"/>
        <v>-26851</v>
      </c>
      <c r="G76" s="34">
        <f>+Inputs!$D$3</f>
        <v>0.37951000000000001</v>
      </c>
      <c r="I76" s="27">
        <f t="shared" si="28"/>
        <v>43171</v>
      </c>
      <c r="K76" s="27">
        <f t="shared" si="24"/>
        <v>240</v>
      </c>
      <c r="L76" s="27">
        <f t="shared" si="29"/>
        <v>16320</v>
      </c>
      <c r="M76" s="27">
        <f t="shared" si="25"/>
        <v>91.082400000000007</v>
      </c>
      <c r="N76" s="27">
        <f t="shared" si="26"/>
        <v>91.082400000000007</v>
      </c>
      <c r="O76" s="27">
        <f t="shared" si="30"/>
        <v>-10189.844100000033</v>
      </c>
      <c r="P76" s="27">
        <f t="shared" si="31"/>
        <v>10189.844100000033</v>
      </c>
    </row>
    <row r="77" spans="1:16">
      <c r="A77" s="31">
        <v>39142</v>
      </c>
      <c r="C77" s="6">
        <v>69</v>
      </c>
      <c r="D77" s="29">
        <f t="shared" si="22"/>
        <v>240</v>
      </c>
      <c r="E77" s="29">
        <f t="shared" si="27"/>
        <v>16560</v>
      </c>
      <c r="F77" s="29">
        <f t="shared" si="23"/>
        <v>-26611</v>
      </c>
      <c r="G77" s="34">
        <f>+Inputs!$D$3</f>
        <v>0.37951000000000001</v>
      </c>
      <c r="I77" s="27">
        <f t="shared" si="28"/>
        <v>43171</v>
      </c>
      <c r="K77" s="27">
        <f t="shared" si="24"/>
        <v>240</v>
      </c>
      <c r="L77" s="27">
        <f t="shared" si="29"/>
        <v>16560</v>
      </c>
      <c r="M77" s="27">
        <f t="shared" si="25"/>
        <v>91.082400000000007</v>
      </c>
      <c r="N77" s="27">
        <f t="shared" si="26"/>
        <v>91.082400000000007</v>
      </c>
      <c r="O77" s="27">
        <f t="shared" si="30"/>
        <v>-10098.761700000034</v>
      </c>
      <c r="P77" s="27">
        <f t="shared" si="31"/>
        <v>10098.761700000034</v>
      </c>
    </row>
    <row r="78" spans="1:16">
      <c r="A78" s="30">
        <v>39173</v>
      </c>
      <c r="C78" s="6">
        <v>70</v>
      </c>
      <c r="D78" s="29">
        <f t="shared" si="22"/>
        <v>240</v>
      </c>
      <c r="E78" s="29">
        <f t="shared" si="27"/>
        <v>16800</v>
      </c>
      <c r="F78" s="29">
        <f t="shared" si="23"/>
        <v>-26371</v>
      </c>
      <c r="G78" s="34">
        <f>+Inputs!$D$3</f>
        <v>0.37951000000000001</v>
      </c>
      <c r="I78" s="27">
        <f t="shared" si="28"/>
        <v>43171</v>
      </c>
      <c r="K78" s="27">
        <f t="shared" si="24"/>
        <v>240</v>
      </c>
      <c r="L78" s="27">
        <f t="shared" si="29"/>
        <v>16800</v>
      </c>
      <c r="M78" s="27">
        <f t="shared" si="25"/>
        <v>91.082400000000007</v>
      </c>
      <c r="N78" s="27">
        <f t="shared" si="26"/>
        <v>91.082400000000007</v>
      </c>
      <c r="O78" s="27">
        <f t="shared" si="30"/>
        <v>-10007.679300000034</v>
      </c>
      <c r="P78" s="27">
        <f t="shared" si="31"/>
        <v>10007.679300000034</v>
      </c>
    </row>
    <row r="79" spans="1:16">
      <c r="A79" s="31">
        <v>39203</v>
      </c>
      <c r="C79" s="6">
        <v>71</v>
      </c>
      <c r="D79" s="29">
        <f t="shared" si="22"/>
        <v>240</v>
      </c>
      <c r="E79" s="29">
        <f t="shared" si="27"/>
        <v>17040</v>
      </c>
      <c r="F79" s="29">
        <f t="shared" si="23"/>
        <v>-26131</v>
      </c>
      <c r="G79" s="34">
        <f>+Inputs!$D$3</f>
        <v>0.37951000000000001</v>
      </c>
      <c r="I79" s="27">
        <f t="shared" si="28"/>
        <v>43171</v>
      </c>
      <c r="K79" s="27">
        <f t="shared" si="24"/>
        <v>240</v>
      </c>
      <c r="L79" s="27">
        <f t="shared" si="29"/>
        <v>17040</v>
      </c>
      <c r="M79" s="27">
        <f t="shared" si="25"/>
        <v>91.082400000000007</v>
      </c>
      <c r="N79" s="27">
        <f t="shared" si="26"/>
        <v>91.082400000000007</v>
      </c>
      <c r="O79" s="27">
        <f t="shared" si="30"/>
        <v>-9916.596900000035</v>
      </c>
      <c r="P79" s="27">
        <f t="shared" si="31"/>
        <v>9916.596900000035</v>
      </c>
    </row>
    <row r="80" spans="1:16">
      <c r="A80" s="30">
        <v>39234</v>
      </c>
      <c r="C80" s="6">
        <v>72</v>
      </c>
      <c r="D80" s="29">
        <f t="shared" si="22"/>
        <v>240</v>
      </c>
      <c r="E80" s="29">
        <f t="shared" si="27"/>
        <v>17280</v>
      </c>
      <c r="F80" s="29">
        <f t="shared" si="23"/>
        <v>-25891</v>
      </c>
      <c r="G80" s="34">
        <f>+Inputs!$D$3</f>
        <v>0.37951000000000001</v>
      </c>
      <c r="I80" s="27">
        <f t="shared" si="28"/>
        <v>43171</v>
      </c>
      <c r="K80" s="27">
        <f t="shared" si="24"/>
        <v>240</v>
      </c>
      <c r="L80" s="27">
        <f t="shared" si="29"/>
        <v>17280</v>
      </c>
      <c r="M80" s="27">
        <f t="shared" si="25"/>
        <v>91.082400000000007</v>
      </c>
      <c r="N80" s="27">
        <f t="shared" si="26"/>
        <v>91.082400000000007</v>
      </c>
      <c r="O80" s="27">
        <f t="shared" si="30"/>
        <v>-9825.5145000000357</v>
      </c>
      <c r="P80" s="27">
        <f t="shared" si="31"/>
        <v>9825.5145000000357</v>
      </c>
    </row>
    <row r="81" spans="1:16">
      <c r="A81" s="31">
        <v>39264</v>
      </c>
      <c r="C81" s="6">
        <v>73</v>
      </c>
      <c r="D81" s="29">
        <f t="shared" si="22"/>
        <v>240</v>
      </c>
      <c r="E81" s="29">
        <f t="shared" si="27"/>
        <v>17520</v>
      </c>
      <c r="F81" s="29">
        <f t="shared" si="23"/>
        <v>-25651</v>
      </c>
      <c r="G81" s="34">
        <f>+Inputs!$D$3</f>
        <v>0.37951000000000001</v>
      </c>
      <c r="I81" s="27">
        <f t="shared" si="28"/>
        <v>43171</v>
      </c>
      <c r="K81" s="27">
        <f t="shared" si="24"/>
        <v>240</v>
      </c>
      <c r="L81" s="27">
        <f t="shared" si="29"/>
        <v>17520</v>
      </c>
      <c r="M81" s="27">
        <f t="shared" si="25"/>
        <v>91.082400000000007</v>
      </c>
      <c r="N81" s="27">
        <f t="shared" si="26"/>
        <v>91.082400000000007</v>
      </c>
      <c r="O81" s="27">
        <f t="shared" si="30"/>
        <v>-9734.4321000000364</v>
      </c>
      <c r="P81" s="27">
        <f t="shared" si="31"/>
        <v>9734.4321000000364</v>
      </c>
    </row>
    <row r="82" spans="1:16">
      <c r="A82" s="30">
        <v>39295</v>
      </c>
      <c r="C82" s="6">
        <v>74</v>
      </c>
      <c r="D82" s="29">
        <f t="shared" si="22"/>
        <v>240</v>
      </c>
      <c r="E82" s="29">
        <f t="shared" si="27"/>
        <v>17760</v>
      </c>
      <c r="F82" s="29">
        <f t="shared" si="23"/>
        <v>-25411</v>
      </c>
      <c r="G82" s="34">
        <f>+Inputs!$D$3</f>
        <v>0.37951000000000001</v>
      </c>
      <c r="I82" s="27">
        <f t="shared" si="28"/>
        <v>43171</v>
      </c>
      <c r="K82" s="27">
        <f t="shared" si="24"/>
        <v>240</v>
      </c>
      <c r="L82" s="27">
        <f t="shared" si="29"/>
        <v>17760</v>
      </c>
      <c r="M82" s="27">
        <f t="shared" si="25"/>
        <v>91.082400000000007</v>
      </c>
      <c r="N82" s="27">
        <f t="shared" si="26"/>
        <v>91.082400000000007</v>
      </c>
      <c r="O82" s="27">
        <f t="shared" si="30"/>
        <v>-9643.349700000037</v>
      </c>
      <c r="P82" s="27">
        <f t="shared" si="31"/>
        <v>9643.349700000037</v>
      </c>
    </row>
    <row r="83" spans="1:16">
      <c r="A83" s="31">
        <v>39326</v>
      </c>
      <c r="C83" s="6">
        <v>75</v>
      </c>
      <c r="D83" s="29">
        <f t="shared" si="22"/>
        <v>240</v>
      </c>
      <c r="E83" s="29">
        <f t="shared" si="27"/>
        <v>18000</v>
      </c>
      <c r="F83" s="29">
        <f t="shared" si="23"/>
        <v>-25171</v>
      </c>
      <c r="G83" s="34">
        <f>+Inputs!$D$3</f>
        <v>0.37951000000000001</v>
      </c>
      <c r="I83" s="27">
        <f t="shared" si="28"/>
        <v>43171</v>
      </c>
      <c r="K83" s="27">
        <f t="shared" si="24"/>
        <v>240</v>
      </c>
      <c r="L83" s="27">
        <f t="shared" si="29"/>
        <v>18000</v>
      </c>
      <c r="M83" s="27">
        <f t="shared" si="25"/>
        <v>91.082400000000007</v>
      </c>
      <c r="N83" s="27">
        <f t="shared" si="26"/>
        <v>91.082400000000007</v>
      </c>
      <c r="O83" s="27">
        <f t="shared" si="30"/>
        <v>-9552.2673000000377</v>
      </c>
      <c r="P83" s="27">
        <f t="shared" si="31"/>
        <v>9552.2673000000377</v>
      </c>
    </row>
    <row r="84" spans="1:16">
      <c r="A84" s="30">
        <v>39356</v>
      </c>
      <c r="C84" s="6">
        <v>76</v>
      </c>
      <c r="D84" s="29">
        <f t="shared" si="22"/>
        <v>240</v>
      </c>
      <c r="E84" s="29">
        <f t="shared" si="27"/>
        <v>18240</v>
      </c>
      <c r="F84" s="29">
        <f t="shared" si="23"/>
        <v>-24931</v>
      </c>
      <c r="G84" s="34">
        <f>+Inputs!$D$3</f>
        <v>0.37951000000000001</v>
      </c>
      <c r="I84" s="27">
        <f t="shared" si="28"/>
        <v>43171</v>
      </c>
      <c r="K84" s="27">
        <f t="shared" si="24"/>
        <v>240</v>
      </c>
      <c r="L84" s="27">
        <f t="shared" si="29"/>
        <v>18240</v>
      </c>
      <c r="M84" s="27">
        <f t="shared" si="25"/>
        <v>91.082400000000007</v>
      </c>
      <c r="N84" s="27">
        <f t="shared" si="26"/>
        <v>91.082400000000007</v>
      </c>
      <c r="O84" s="27">
        <f t="shared" si="30"/>
        <v>-9461.1849000000384</v>
      </c>
      <c r="P84" s="27">
        <f t="shared" si="31"/>
        <v>9461.1849000000384</v>
      </c>
    </row>
    <row r="85" spans="1:16">
      <c r="A85" s="31">
        <v>39387</v>
      </c>
      <c r="C85" s="6">
        <v>77</v>
      </c>
      <c r="D85" s="29">
        <f t="shared" si="22"/>
        <v>240</v>
      </c>
      <c r="E85" s="29">
        <f t="shared" si="27"/>
        <v>18480</v>
      </c>
      <c r="F85" s="29">
        <f t="shared" si="23"/>
        <v>-24691</v>
      </c>
      <c r="G85" s="34">
        <f>+Inputs!$D$3</f>
        <v>0.37951000000000001</v>
      </c>
      <c r="I85" s="27">
        <f t="shared" si="28"/>
        <v>43171</v>
      </c>
      <c r="K85" s="27">
        <f t="shared" si="24"/>
        <v>240</v>
      </c>
      <c r="L85" s="27">
        <f t="shared" si="29"/>
        <v>18480</v>
      </c>
      <c r="M85" s="27">
        <f t="shared" si="25"/>
        <v>91.082400000000007</v>
      </c>
      <c r="N85" s="27">
        <f t="shared" si="26"/>
        <v>91.082400000000007</v>
      </c>
      <c r="O85" s="27">
        <f t="shared" si="30"/>
        <v>-9370.1025000000391</v>
      </c>
      <c r="P85" s="27">
        <f t="shared" si="31"/>
        <v>9370.1025000000391</v>
      </c>
    </row>
    <row r="86" spans="1:16">
      <c r="A86" s="30">
        <v>39417</v>
      </c>
      <c r="C86" s="6">
        <v>78</v>
      </c>
      <c r="D86" s="29">
        <f t="shared" si="22"/>
        <v>240</v>
      </c>
      <c r="E86" s="29">
        <f t="shared" si="27"/>
        <v>18720</v>
      </c>
      <c r="F86" s="29">
        <f t="shared" si="23"/>
        <v>-24451</v>
      </c>
      <c r="G86" s="34">
        <f>+Inputs!$D$3</f>
        <v>0.37951000000000001</v>
      </c>
      <c r="I86" s="27">
        <f t="shared" si="28"/>
        <v>43171</v>
      </c>
      <c r="K86" s="27">
        <f t="shared" si="24"/>
        <v>240</v>
      </c>
      <c r="L86" s="27">
        <f t="shared" si="29"/>
        <v>18720</v>
      </c>
      <c r="M86" s="27">
        <f t="shared" si="25"/>
        <v>91.082400000000007</v>
      </c>
      <c r="N86" s="27">
        <f t="shared" si="26"/>
        <v>91.082400000000007</v>
      </c>
      <c r="O86" s="27">
        <f t="shared" si="30"/>
        <v>-9279.0201000000397</v>
      </c>
      <c r="P86" s="27">
        <f t="shared" si="31"/>
        <v>9279.0201000000397</v>
      </c>
    </row>
    <row r="87" spans="1:16">
      <c r="A87" s="31">
        <v>39448</v>
      </c>
      <c r="C87" s="6">
        <v>79</v>
      </c>
      <c r="D87" s="29">
        <f t="shared" si="22"/>
        <v>240</v>
      </c>
      <c r="E87" s="29">
        <f t="shared" si="27"/>
        <v>18960</v>
      </c>
      <c r="F87" s="29">
        <f t="shared" si="23"/>
        <v>-24211</v>
      </c>
      <c r="G87" s="34">
        <f>+Inputs!$D$3</f>
        <v>0.37951000000000001</v>
      </c>
      <c r="I87" s="27">
        <f t="shared" si="28"/>
        <v>43171</v>
      </c>
      <c r="K87" s="27">
        <f t="shared" si="24"/>
        <v>240</v>
      </c>
      <c r="L87" s="27">
        <f t="shared" si="29"/>
        <v>18960</v>
      </c>
      <c r="M87" s="27">
        <f t="shared" si="25"/>
        <v>91.082400000000007</v>
      </c>
      <c r="N87" s="27">
        <f t="shared" si="26"/>
        <v>91.082400000000007</v>
      </c>
      <c r="O87" s="27">
        <f t="shared" si="30"/>
        <v>-9187.9377000000404</v>
      </c>
      <c r="P87" s="27">
        <f t="shared" si="31"/>
        <v>9187.9377000000404</v>
      </c>
    </row>
    <row r="88" spans="1:16">
      <c r="A88" s="30">
        <v>39479</v>
      </c>
      <c r="C88" s="6">
        <v>80</v>
      </c>
      <c r="D88" s="29">
        <f t="shared" si="22"/>
        <v>240</v>
      </c>
      <c r="E88" s="29">
        <f t="shared" si="27"/>
        <v>19200</v>
      </c>
      <c r="F88" s="29">
        <f t="shared" si="23"/>
        <v>-23971</v>
      </c>
      <c r="G88" s="34">
        <f>+Inputs!$D$3</f>
        <v>0.37951000000000001</v>
      </c>
      <c r="I88" s="27">
        <f t="shared" si="28"/>
        <v>43171</v>
      </c>
      <c r="K88" s="27">
        <f t="shared" si="24"/>
        <v>240</v>
      </c>
      <c r="L88" s="27">
        <f t="shared" si="29"/>
        <v>19200</v>
      </c>
      <c r="M88" s="27">
        <f t="shared" si="25"/>
        <v>91.082400000000007</v>
      </c>
      <c r="N88" s="27">
        <f t="shared" si="26"/>
        <v>91.082400000000007</v>
      </c>
      <c r="O88" s="27">
        <f t="shared" si="30"/>
        <v>-9096.8553000000411</v>
      </c>
      <c r="P88" s="27">
        <f t="shared" si="31"/>
        <v>9096.8553000000411</v>
      </c>
    </row>
    <row r="89" spans="1:16">
      <c r="A89" s="31">
        <v>39508</v>
      </c>
      <c r="C89" s="6">
        <v>81</v>
      </c>
      <c r="D89" s="29">
        <f t="shared" si="22"/>
        <v>240</v>
      </c>
      <c r="E89" s="29">
        <f t="shared" si="27"/>
        <v>19440</v>
      </c>
      <c r="F89" s="29">
        <f t="shared" si="23"/>
        <v>-23731</v>
      </c>
      <c r="G89" s="34">
        <f>+Inputs!$D$3</f>
        <v>0.37951000000000001</v>
      </c>
      <c r="I89" s="27">
        <f t="shared" si="28"/>
        <v>43171</v>
      </c>
      <c r="K89" s="27">
        <f t="shared" si="24"/>
        <v>240</v>
      </c>
      <c r="L89" s="27">
        <f t="shared" si="29"/>
        <v>19440</v>
      </c>
      <c r="M89" s="27">
        <f t="shared" si="25"/>
        <v>91.082400000000007</v>
      </c>
      <c r="N89" s="27">
        <f t="shared" si="26"/>
        <v>91.082400000000007</v>
      </c>
      <c r="O89" s="27">
        <f t="shared" si="30"/>
        <v>-9005.7729000000418</v>
      </c>
      <c r="P89" s="27">
        <f t="shared" si="31"/>
        <v>9005.7729000000418</v>
      </c>
    </row>
    <row r="90" spans="1:16">
      <c r="A90" s="30">
        <v>39539</v>
      </c>
      <c r="C90" s="6">
        <v>82</v>
      </c>
      <c r="D90" s="29">
        <f t="shared" si="22"/>
        <v>240</v>
      </c>
      <c r="E90" s="29">
        <f t="shared" si="27"/>
        <v>19680</v>
      </c>
      <c r="F90" s="29">
        <f t="shared" si="23"/>
        <v>-23491</v>
      </c>
      <c r="G90" s="34">
        <f>+Inputs!$D$3</f>
        <v>0.37951000000000001</v>
      </c>
      <c r="I90" s="27">
        <f t="shared" si="28"/>
        <v>43171</v>
      </c>
      <c r="K90" s="27">
        <f t="shared" si="24"/>
        <v>240</v>
      </c>
      <c r="L90" s="27">
        <f t="shared" si="29"/>
        <v>19680</v>
      </c>
      <c r="M90" s="27">
        <f t="shared" si="25"/>
        <v>91.082400000000007</v>
      </c>
      <c r="N90" s="27">
        <f t="shared" si="26"/>
        <v>91.082400000000007</v>
      </c>
      <c r="O90" s="27">
        <f t="shared" si="30"/>
        <v>-8914.6905000000424</v>
      </c>
      <c r="P90" s="27">
        <f t="shared" si="31"/>
        <v>8914.6905000000424</v>
      </c>
    </row>
    <row r="91" spans="1:16">
      <c r="A91" s="31">
        <v>39569</v>
      </c>
      <c r="C91" s="6">
        <v>83</v>
      </c>
      <c r="D91" s="29">
        <f t="shared" si="22"/>
        <v>240</v>
      </c>
      <c r="E91" s="29">
        <f t="shared" si="27"/>
        <v>19920</v>
      </c>
      <c r="F91" s="29">
        <f t="shared" si="23"/>
        <v>-23251</v>
      </c>
      <c r="G91" s="34">
        <f>+Inputs!$D$3</f>
        <v>0.37951000000000001</v>
      </c>
      <c r="I91" s="27">
        <f t="shared" si="28"/>
        <v>43171</v>
      </c>
      <c r="K91" s="27">
        <f t="shared" si="24"/>
        <v>240</v>
      </c>
      <c r="L91" s="27">
        <f t="shared" si="29"/>
        <v>19920</v>
      </c>
      <c r="M91" s="27">
        <f t="shared" si="25"/>
        <v>91.082400000000007</v>
      </c>
      <c r="N91" s="27">
        <f t="shared" si="26"/>
        <v>91.082400000000007</v>
      </c>
      <c r="O91" s="27">
        <f t="shared" si="30"/>
        <v>-8823.6081000000431</v>
      </c>
      <c r="P91" s="27">
        <f t="shared" si="31"/>
        <v>8823.6081000000431</v>
      </c>
    </row>
    <row r="92" spans="1:16">
      <c r="A92" s="30">
        <v>39600</v>
      </c>
      <c r="C92" s="6">
        <v>84</v>
      </c>
      <c r="D92" s="29">
        <f t="shared" si="22"/>
        <v>240</v>
      </c>
      <c r="E92" s="29">
        <f t="shared" si="27"/>
        <v>20160</v>
      </c>
      <c r="F92" s="29">
        <f t="shared" si="23"/>
        <v>-23011</v>
      </c>
      <c r="G92" s="34">
        <f>+Inputs!$D$3</f>
        <v>0.37951000000000001</v>
      </c>
      <c r="I92" s="27">
        <f t="shared" si="28"/>
        <v>43171</v>
      </c>
      <c r="K92" s="27">
        <f t="shared" si="24"/>
        <v>240</v>
      </c>
      <c r="L92" s="27">
        <f t="shared" si="29"/>
        <v>20160</v>
      </c>
      <c r="M92" s="27">
        <f t="shared" si="25"/>
        <v>91.082400000000007</v>
      </c>
      <c r="N92" s="27">
        <f t="shared" si="26"/>
        <v>91.082400000000007</v>
      </c>
      <c r="O92" s="27">
        <f t="shared" si="30"/>
        <v>-8732.5257000000438</v>
      </c>
      <c r="P92" s="27">
        <f t="shared" si="31"/>
        <v>8732.5257000000438</v>
      </c>
    </row>
    <row r="93" spans="1:16">
      <c r="A93" s="31">
        <v>39630</v>
      </c>
      <c r="C93" s="6">
        <v>85</v>
      </c>
      <c r="D93" s="29">
        <f t="shared" si="22"/>
        <v>240</v>
      </c>
      <c r="E93" s="29">
        <f t="shared" si="27"/>
        <v>20400</v>
      </c>
      <c r="F93" s="29">
        <f t="shared" si="23"/>
        <v>-22771</v>
      </c>
      <c r="G93" s="34">
        <f>+Inputs!$D$3</f>
        <v>0.37951000000000001</v>
      </c>
      <c r="I93" s="27">
        <f t="shared" si="28"/>
        <v>43171</v>
      </c>
      <c r="K93" s="27">
        <f t="shared" si="24"/>
        <v>240</v>
      </c>
      <c r="L93" s="27">
        <f t="shared" si="29"/>
        <v>20400</v>
      </c>
      <c r="M93" s="27">
        <f t="shared" si="25"/>
        <v>91.082400000000007</v>
      </c>
      <c r="N93" s="27">
        <f t="shared" si="26"/>
        <v>91.082400000000007</v>
      </c>
      <c r="O93" s="27">
        <f t="shared" si="30"/>
        <v>-8641.4433000000445</v>
      </c>
      <c r="P93" s="27">
        <f t="shared" si="31"/>
        <v>8641.4433000000445</v>
      </c>
    </row>
    <row r="94" spans="1:16">
      <c r="A94" s="30">
        <v>39661</v>
      </c>
      <c r="C94" s="6">
        <v>86</v>
      </c>
      <c r="D94" s="29">
        <f t="shared" si="22"/>
        <v>240</v>
      </c>
      <c r="E94" s="29">
        <f t="shared" si="27"/>
        <v>20640</v>
      </c>
      <c r="F94" s="29">
        <f t="shared" si="23"/>
        <v>-22531</v>
      </c>
      <c r="G94" s="34">
        <f>+Inputs!$D$3</f>
        <v>0.37951000000000001</v>
      </c>
      <c r="I94" s="27">
        <f t="shared" si="28"/>
        <v>43171</v>
      </c>
      <c r="K94" s="27">
        <f t="shared" si="24"/>
        <v>240</v>
      </c>
      <c r="L94" s="27">
        <f t="shared" si="29"/>
        <v>20640</v>
      </c>
      <c r="M94" s="27">
        <f t="shared" si="25"/>
        <v>91.082400000000007</v>
      </c>
      <c r="N94" s="27">
        <f t="shared" si="26"/>
        <v>91.082400000000007</v>
      </c>
      <c r="O94" s="27">
        <f t="shared" si="30"/>
        <v>-8550.3609000000451</v>
      </c>
      <c r="P94" s="27">
        <f t="shared" si="31"/>
        <v>8550.3609000000451</v>
      </c>
    </row>
    <row r="95" spans="1:16">
      <c r="A95" s="31">
        <v>39692</v>
      </c>
      <c r="C95" s="6">
        <v>87</v>
      </c>
      <c r="D95" s="29">
        <f t="shared" si="22"/>
        <v>240</v>
      </c>
      <c r="E95" s="29">
        <f t="shared" si="27"/>
        <v>20880</v>
      </c>
      <c r="F95" s="29">
        <f t="shared" si="23"/>
        <v>-22291</v>
      </c>
      <c r="G95" s="34">
        <f>+Inputs!$D$3</f>
        <v>0.37951000000000001</v>
      </c>
      <c r="I95" s="27">
        <f t="shared" si="28"/>
        <v>43171</v>
      </c>
      <c r="K95" s="27">
        <f t="shared" si="24"/>
        <v>240</v>
      </c>
      <c r="L95" s="27">
        <f t="shared" si="29"/>
        <v>20880</v>
      </c>
      <c r="M95" s="27">
        <f t="shared" si="25"/>
        <v>91.082400000000007</v>
      </c>
      <c r="N95" s="27">
        <f t="shared" si="26"/>
        <v>91.082400000000007</v>
      </c>
      <c r="O95" s="27">
        <f t="shared" si="30"/>
        <v>-8459.2785000000458</v>
      </c>
      <c r="P95" s="27">
        <f t="shared" si="31"/>
        <v>8459.2785000000458</v>
      </c>
    </row>
    <row r="96" spans="1:16">
      <c r="A96" s="30">
        <v>39722</v>
      </c>
      <c r="C96" s="6">
        <v>88</v>
      </c>
      <c r="D96" s="29">
        <f t="shared" si="22"/>
        <v>240</v>
      </c>
      <c r="E96" s="29">
        <f t="shared" si="27"/>
        <v>21120</v>
      </c>
      <c r="F96" s="29">
        <f t="shared" si="23"/>
        <v>-22051</v>
      </c>
      <c r="G96" s="34">
        <f>+Inputs!$D$3</f>
        <v>0.37951000000000001</v>
      </c>
      <c r="I96" s="27">
        <f t="shared" si="28"/>
        <v>43171</v>
      </c>
      <c r="K96" s="27">
        <f t="shared" si="24"/>
        <v>240</v>
      </c>
      <c r="L96" s="27">
        <f t="shared" si="29"/>
        <v>21120</v>
      </c>
      <c r="M96" s="27">
        <f t="shared" si="25"/>
        <v>91.082400000000007</v>
      </c>
      <c r="N96" s="27">
        <f t="shared" si="26"/>
        <v>91.082400000000007</v>
      </c>
      <c r="O96" s="27">
        <f t="shared" si="30"/>
        <v>-8368.1961000000465</v>
      </c>
      <c r="P96" s="27">
        <f t="shared" si="31"/>
        <v>8368.1961000000465</v>
      </c>
    </row>
    <row r="97" spans="1:16">
      <c r="A97" s="31">
        <v>39753</v>
      </c>
      <c r="C97" s="6">
        <v>89</v>
      </c>
      <c r="D97" s="29">
        <f t="shared" si="22"/>
        <v>240</v>
      </c>
      <c r="E97" s="29">
        <f t="shared" si="27"/>
        <v>21360</v>
      </c>
      <c r="F97" s="29">
        <f t="shared" si="23"/>
        <v>-21811</v>
      </c>
      <c r="G97" s="34">
        <f>+Inputs!$D$3</f>
        <v>0.37951000000000001</v>
      </c>
      <c r="I97" s="27">
        <f t="shared" si="28"/>
        <v>43171</v>
      </c>
      <c r="K97" s="27">
        <f t="shared" si="24"/>
        <v>240</v>
      </c>
      <c r="L97" s="27">
        <f t="shared" si="29"/>
        <v>21360</v>
      </c>
      <c r="M97" s="27">
        <f t="shared" si="25"/>
        <v>91.082400000000007</v>
      </c>
      <c r="N97" s="27">
        <f t="shared" si="26"/>
        <v>91.082400000000007</v>
      </c>
      <c r="O97" s="27">
        <f t="shared" si="30"/>
        <v>-8277.1137000000472</v>
      </c>
      <c r="P97" s="27">
        <f t="shared" si="31"/>
        <v>8277.1137000000472</v>
      </c>
    </row>
    <row r="98" spans="1:16">
      <c r="A98" s="30">
        <v>39783</v>
      </c>
      <c r="C98" s="6">
        <v>90</v>
      </c>
      <c r="D98" s="29">
        <f t="shared" si="22"/>
        <v>240</v>
      </c>
      <c r="E98" s="29">
        <f t="shared" si="27"/>
        <v>21600</v>
      </c>
      <c r="F98" s="29">
        <f t="shared" si="23"/>
        <v>-21571</v>
      </c>
      <c r="G98" s="34">
        <f>+Inputs!$D$3</f>
        <v>0.37951000000000001</v>
      </c>
      <c r="I98" s="27">
        <f t="shared" si="28"/>
        <v>43171</v>
      </c>
      <c r="K98" s="27">
        <f t="shared" si="24"/>
        <v>240</v>
      </c>
      <c r="L98" s="27">
        <f t="shared" si="29"/>
        <v>21600</v>
      </c>
      <c r="M98" s="27">
        <f t="shared" si="25"/>
        <v>91.082400000000007</v>
      </c>
      <c r="N98" s="27">
        <f t="shared" si="26"/>
        <v>91.082400000000007</v>
      </c>
      <c r="O98" s="27">
        <f t="shared" si="30"/>
        <v>-8186.0313000000469</v>
      </c>
      <c r="P98" s="27">
        <f t="shared" si="31"/>
        <v>8186.0313000000469</v>
      </c>
    </row>
    <row r="99" spans="1:16">
      <c r="A99" s="31">
        <v>39814</v>
      </c>
      <c r="C99" s="6">
        <v>91</v>
      </c>
      <c r="D99" s="29">
        <f t="shared" si="22"/>
        <v>240</v>
      </c>
      <c r="E99" s="29">
        <f t="shared" si="27"/>
        <v>21840</v>
      </c>
      <c r="F99" s="29">
        <f t="shared" si="23"/>
        <v>-21331</v>
      </c>
      <c r="G99" s="34">
        <f>+Inputs!$D$3</f>
        <v>0.37951000000000001</v>
      </c>
      <c r="I99" s="27">
        <f t="shared" si="28"/>
        <v>43171</v>
      </c>
      <c r="K99" s="27">
        <f t="shared" si="24"/>
        <v>240</v>
      </c>
      <c r="L99" s="27">
        <f t="shared" si="29"/>
        <v>21840</v>
      </c>
      <c r="M99" s="27">
        <f t="shared" si="25"/>
        <v>91.082400000000007</v>
      </c>
      <c r="N99" s="27">
        <f t="shared" si="26"/>
        <v>91.082400000000007</v>
      </c>
      <c r="O99" s="27">
        <f t="shared" si="30"/>
        <v>-8094.9489000000467</v>
      </c>
      <c r="P99" s="27">
        <f t="shared" si="31"/>
        <v>8094.9489000000467</v>
      </c>
    </row>
    <row r="100" spans="1:16">
      <c r="A100" s="30">
        <v>39845</v>
      </c>
      <c r="C100" s="6">
        <v>92</v>
      </c>
      <c r="D100" s="29">
        <f t="shared" si="22"/>
        <v>240</v>
      </c>
      <c r="E100" s="29">
        <f t="shared" si="27"/>
        <v>22080</v>
      </c>
      <c r="F100" s="29">
        <f t="shared" si="23"/>
        <v>-21091</v>
      </c>
      <c r="G100" s="34">
        <f>+Inputs!$D$3</f>
        <v>0.37951000000000001</v>
      </c>
      <c r="I100" s="27">
        <f t="shared" si="28"/>
        <v>43171</v>
      </c>
      <c r="K100" s="27">
        <f t="shared" si="24"/>
        <v>240</v>
      </c>
      <c r="L100" s="27">
        <f t="shared" si="29"/>
        <v>22080</v>
      </c>
      <c r="M100" s="27">
        <f t="shared" si="25"/>
        <v>91.082400000000007</v>
      </c>
      <c r="N100" s="27">
        <f t="shared" si="26"/>
        <v>91.082400000000007</v>
      </c>
      <c r="O100" s="27">
        <f t="shared" si="30"/>
        <v>-8003.8665000000465</v>
      </c>
      <c r="P100" s="27">
        <f t="shared" si="31"/>
        <v>8003.8665000000465</v>
      </c>
    </row>
    <row r="101" spans="1:16">
      <c r="A101" s="31">
        <v>39873</v>
      </c>
      <c r="C101" s="6">
        <v>93</v>
      </c>
      <c r="D101" s="29">
        <f t="shared" si="22"/>
        <v>240</v>
      </c>
      <c r="E101" s="29">
        <f t="shared" si="27"/>
        <v>22320</v>
      </c>
      <c r="F101" s="29">
        <f t="shared" si="23"/>
        <v>-20851</v>
      </c>
      <c r="G101" s="34">
        <f>+Inputs!$D$3</f>
        <v>0.37951000000000001</v>
      </c>
      <c r="I101" s="27">
        <f t="shared" si="28"/>
        <v>43171</v>
      </c>
      <c r="K101" s="27">
        <f t="shared" si="24"/>
        <v>240</v>
      </c>
      <c r="L101" s="27">
        <f t="shared" si="29"/>
        <v>22320</v>
      </c>
      <c r="M101" s="27">
        <f t="shared" si="25"/>
        <v>91.082400000000007</v>
      </c>
      <c r="N101" s="27">
        <f t="shared" si="26"/>
        <v>91.082400000000007</v>
      </c>
      <c r="O101" s="27">
        <f t="shared" si="30"/>
        <v>-7912.7841000000462</v>
      </c>
      <c r="P101" s="27">
        <f t="shared" si="31"/>
        <v>7912.7841000000462</v>
      </c>
    </row>
    <row r="102" spans="1:16">
      <c r="A102" s="30">
        <v>39904</v>
      </c>
      <c r="C102" s="6">
        <v>94</v>
      </c>
      <c r="D102" s="29">
        <f t="shared" si="22"/>
        <v>240</v>
      </c>
      <c r="E102" s="29">
        <f t="shared" si="27"/>
        <v>22560</v>
      </c>
      <c r="F102" s="29">
        <f t="shared" si="23"/>
        <v>-20611</v>
      </c>
      <c r="G102" s="34">
        <f>+Inputs!$D$3</f>
        <v>0.37951000000000001</v>
      </c>
      <c r="I102" s="27">
        <f t="shared" si="28"/>
        <v>43171</v>
      </c>
      <c r="K102" s="27">
        <f t="shared" si="24"/>
        <v>240</v>
      </c>
      <c r="L102" s="27">
        <f t="shared" si="29"/>
        <v>22560</v>
      </c>
      <c r="M102" s="27">
        <f t="shared" si="25"/>
        <v>91.082400000000007</v>
      </c>
      <c r="N102" s="27">
        <f t="shared" si="26"/>
        <v>91.082400000000007</v>
      </c>
      <c r="O102" s="27">
        <f t="shared" si="30"/>
        <v>-7821.701700000046</v>
      </c>
      <c r="P102" s="27">
        <f t="shared" si="31"/>
        <v>7821.701700000046</v>
      </c>
    </row>
    <row r="103" spans="1:16">
      <c r="A103" s="31">
        <v>39934</v>
      </c>
      <c r="C103" s="6">
        <v>95</v>
      </c>
      <c r="D103" s="29">
        <f t="shared" si="22"/>
        <v>240</v>
      </c>
      <c r="E103" s="29">
        <f t="shared" si="27"/>
        <v>22800</v>
      </c>
      <c r="F103" s="29">
        <f t="shared" si="23"/>
        <v>-20371</v>
      </c>
      <c r="G103" s="34">
        <f>+Inputs!$D$3</f>
        <v>0.37951000000000001</v>
      </c>
      <c r="I103" s="27">
        <f t="shared" si="28"/>
        <v>43171</v>
      </c>
      <c r="K103" s="27">
        <f t="shared" si="24"/>
        <v>240</v>
      </c>
      <c r="L103" s="27">
        <f t="shared" si="29"/>
        <v>22800</v>
      </c>
      <c r="M103" s="27">
        <f t="shared" si="25"/>
        <v>91.082400000000007</v>
      </c>
      <c r="N103" s="27">
        <f t="shared" si="26"/>
        <v>91.082400000000007</v>
      </c>
      <c r="O103" s="27">
        <f t="shared" si="30"/>
        <v>-7730.6193000000458</v>
      </c>
      <c r="P103" s="27">
        <f t="shared" si="31"/>
        <v>7730.6193000000458</v>
      </c>
    </row>
    <row r="104" spans="1:16">
      <c r="A104" s="30">
        <v>39965</v>
      </c>
      <c r="C104" s="6">
        <v>96</v>
      </c>
      <c r="D104" s="29">
        <f t="shared" si="22"/>
        <v>240</v>
      </c>
      <c r="E104" s="29">
        <f t="shared" si="27"/>
        <v>23040</v>
      </c>
      <c r="F104" s="29">
        <f t="shared" si="23"/>
        <v>-20131</v>
      </c>
      <c r="G104" s="34">
        <f>+Inputs!$D$3</f>
        <v>0.37951000000000001</v>
      </c>
      <c r="I104" s="27">
        <f t="shared" si="28"/>
        <v>43171</v>
      </c>
      <c r="K104" s="27">
        <f t="shared" si="24"/>
        <v>240</v>
      </c>
      <c r="L104" s="27">
        <f t="shared" si="29"/>
        <v>23040</v>
      </c>
      <c r="M104" s="27">
        <f t="shared" si="25"/>
        <v>91.082400000000007</v>
      </c>
      <c r="N104" s="27">
        <f t="shared" si="26"/>
        <v>91.082400000000007</v>
      </c>
      <c r="O104" s="27">
        <f t="shared" si="30"/>
        <v>-7639.5369000000455</v>
      </c>
      <c r="P104" s="27">
        <f t="shared" si="31"/>
        <v>7639.5369000000455</v>
      </c>
    </row>
    <row r="105" spans="1:16">
      <c r="A105" s="31">
        <v>39995</v>
      </c>
      <c r="C105" s="6">
        <v>97</v>
      </c>
      <c r="D105" s="29">
        <f t="shared" ref="D105:D136" si="32">ROUND(-(+$B$9/180)*1,0)</f>
        <v>240</v>
      </c>
      <c r="E105" s="29">
        <f t="shared" si="27"/>
        <v>23280</v>
      </c>
      <c r="F105" s="29">
        <f t="shared" ref="F105:F136" si="33">$B$9+E105</f>
        <v>-19891</v>
      </c>
      <c r="G105" s="34">
        <f>+Inputs!$D$3</f>
        <v>0.37951000000000001</v>
      </c>
      <c r="I105" s="27">
        <f t="shared" si="28"/>
        <v>43171</v>
      </c>
      <c r="K105" s="27">
        <f t="shared" ref="K105:K136" si="34">D105</f>
        <v>240</v>
      </c>
      <c r="L105" s="27">
        <f t="shared" si="29"/>
        <v>23280</v>
      </c>
      <c r="M105" s="27">
        <f t="shared" ref="M105:M136" si="35">K105*G105</f>
        <v>91.082400000000007</v>
      </c>
      <c r="N105" s="27">
        <f t="shared" ref="N105:N136" si="36">M105-J105</f>
        <v>91.082400000000007</v>
      </c>
      <c r="O105" s="27">
        <f t="shared" si="30"/>
        <v>-7548.4545000000453</v>
      </c>
      <c r="P105" s="27">
        <f t="shared" si="31"/>
        <v>7548.4545000000453</v>
      </c>
    </row>
    <row r="106" spans="1:16">
      <c r="A106" s="30">
        <v>40026</v>
      </c>
      <c r="C106" s="6">
        <v>98</v>
      </c>
      <c r="D106" s="29">
        <f t="shared" si="32"/>
        <v>240</v>
      </c>
      <c r="E106" s="29">
        <f t="shared" ref="E106:E137" si="37">+E105+D106</f>
        <v>23520</v>
      </c>
      <c r="F106" s="29">
        <f t="shared" si="33"/>
        <v>-19651</v>
      </c>
      <c r="G106" s="34">
        <f>+Inputs!$D$3</f>
        <v>0.37951000000000001</v>
      </c>
      <c r="I106" s="27">
        <f t="shared" ref="I106:I137" si="38">+I105+H106</f>
        <v>43171</v>
      </c>
      <c r="K106" s="27">
        <f t="shared" si="34"/>
        <v>240</v>
      </c>
      <c r="L106" s="27">
        <f t="shared" ref="L106:L137" si="39">+L105+K106</f>
        <v>23520</v>
      </c>
      <c r="M106" s="27">
        <f t="shared" si="35"/>
        <v>91.082400000000007</v>
      </c>
      <c r="N106" s="27">
        <f t="shared" si="36"/>
        <v>91.082400000000007</v>
      </c>
      <c r="O106" s="27">
        <f t="shared" ref="O106:O137" si="40">+O105+N106</f>
        <v>-7457.3721000000451</v>
      </c>
      <c r="P106" s="27">
        <f t="shared" ref="P106:P137" si="41">P105-N106</f>
        <v>7457.3721000000451</v>
      </c>
    </row>
    <row r="107" spans="1:16">
      <c r="A107" s="31">
        <v>40057</v>
      </c>
      <c r="C107" s="6">
        <v>99</v>
      </c>
      <c r="D107" s="29">
        <f t="shared" si="32"/>
        <v>240</v>
      </c>
      <c r="E107" s="29">
        <f t="shared" si="37"/>
        <v>23760</v>
      </c>
      <c r="F107" s="29">
        <f t="shared" si="33"/>
        <v>-19411</v>
      </c>
      <c r="G107" s="34">
        <f>+Inputs!$D$3</f>
        <v>0.37951000000000001</v>
      </c>
      <c r="I107" s="27">
        <f t="shared" si="38"/>
        <v>43171</v>
      </c>
      <c r="K107" s="27">
        <f t="shared" si="34"/>
        <v>240</v>
      </c>
      <c r="L107" s="27">
        <f t="shared" si="39"/>
        <v>23760</v>
      </c>
      <c r="M107" s="27">
        <f t="shared" si="35"/>
        <v>91.082400000000007</v>
      </c>
      <c r="N107" s="27">
        <f t="shared" si="36"/>
        <v>91.082400000000007</v>
      </c>
      <c r="O107" s="27">
        <f t="shared" si="40"/>
        <v>-7366.2897000000448</v>
      </c>
      <c r="P107" s="27">
        <f t="shared" si="41"/>
        <v>7366.2897000000448</v>
      </c>
    </row>
    <row r="108" spans="1:16">
      <c r="A108" s="30">
        <v>40087</v>
      </c>
      <c r="C108" s="6">
        <v>100</v>
      </c>
      <c r="D108" s="29">
        <f t="shared" si="32"/>
        <v>240</v>
      </c>
      <c r="E108" s="29">
        <f t="shared" si="37"/>
        <v>24000</v>
      </c>
      <c r="F108" s="29">
        <f t="shared" si="33"/>
        <v>-19171</v>
      </c>
      <c r="G108" s="34">
        <f>+Inputs!$D$3</f>
        <v>0.37951000000000001</v>
      </c>
      <c r="I108" s="27">
        <f t="shared" si="38"/>
        <v>43171</v>
      </c>
      <c r="K108" s="27">
        <f t="shared" si="34"/>
        <v>240</v>
      </c>
      <c r="L108" s="27">
        <f t="shared" si="39"/>
        <v>24000</v>
      </c>
      <c r="M108" s="27">
        <f t="shared" si="35"/>
        <v>91.082400000000007</v>
      </c>
      <c r="N108" s="27">
        <f t="shared" si="36"/>
        <v>91.082400000000007</v>
      </c>
      <c r="O108" s="27">
        <f t="shared" si="40"/>
        <v>-7275.2073000000446</v>
      </c>
      <c r="P108" s="27">
        <f t="shared" si="41"/>
        <v>7275.2073000000446</v>
      </c>
    </row>
    <row r="109" spans="1:16">
      <c r="A109" s="31">
        <v>40118</v>
      </c>
      <c r="C109" s="6">
        <v>101</v>
      </c>
      <c r="D109" s="29">
        <f t="shared" si="32"/>
        <v>240</v>
      </c>
      <c r="E109" s="29">
        <f t="shared" si="37"/>
        <v>24240</v>
      </c>
      <c r="F109" s="29">
        <f t="shared" si="33"/>
        <v>-18931</v>
      </c>
      <c r="G109" s="34">
        <f>+Inputs!$D$3</f>
        <v>0.37951000000000001</v>
      </c>
      <c r="I109" s="27">
        <f t="shared" si="38"/>
        <v>43171</v>
      </c>
      <c r="K109" s="27">
        <f t="shared" si="34"/>
        <v>240</v>
      </c>
      <c r="L109" s="27">
        <f t="shared" si="39"/>
        <v>24240</v>
      </c>
      <c r="M109" s="27">
        <f t="shared" si="35"/>
        <v>91.082400000000007</v>
      </c>
      <c r="N109" s="27">
        <f t="shared" si="36"/>
        <v>91.082400000000007</v>
      </c>
      <c r="O109" s="27">
        <f t="shared" si="40"/>
        <v>-7184.1249000000444</v>
      </c>
      <c r="P109" s="27">
        <f t="shared" si="41"/>
        <v>7184.1249000000444</v>
      </c>
    </row>
    <row r="110" spans="1:16">
      <c r="A110" s="30">
        <v>40148</v>
      </c>
      <c r="C110" s="6">
        <v>102</v>
      </c>
      <c r="D110" s="29">
        <f t="shared" si="32"/>
        <v>240</v>
      </c>
      <c r="E110" s="29">
        <f t="shared" si="37"/>
        <v>24480</v>
      </c>
      <c r="F110" s="29">
        <f t="shared" si="33"/>
        <v>-18691</v>
      </c>
      <c r="G110" s="34">
        <f>+Inputs!$D$3</f>
        <v>0.37951000000000001</v>
      </c>
      <c r="I110" s="27">
        <f t="shared" si="38"/>
        <v>43171</v>
      </c>
      <c r="K110" s="27">
        <f t="shared" si="34"/>
        <v>240</v>
      </c>
      <c r="L110" s="27">
        <f t="shared" si="39"/>
        <v>24480</v>
      </c>
      <c r="M110" s="27">
        <f t="shared" si="35"/>
        <v>91.082400000000007</v>
      </c>
      <c r="N110" s="27">
        <f t="shared" si="36"/>
        <v>91.082400000000007</v>
      </c>
      <c r="O110" s="27">
        <f t="shared" si="40"/>
        <v>-7093.0425000000441</v>
      </c>
      <c r="P110" s="27">
        <f t="shared" si="41"/>
        <v>7093.0425000000441</v>
      </c>
    </row>
    <row r="111" spans="1:16">
      <c r="A111" s="31">
        <v>40179</v>
      </c>
      <c r="C111" s="6">
        <v>103</v>
      </c>
      <c r="D111" s="29">
        <f t="shared" si="32"/>
        <v>240</v>
      </c>
      <c r="E111" s="29">
        <f t="shared" si="37"/>
        <v>24720</v>
      </c>
      <c r="F111" s="29">
        <f t="shared" si="33"/>
        <v>-18451</v>
      </c>
      <c r="G111" s="34">
        <f>+Inputs!$D$3</f>
        <v>0.37951000000000001</v>
      </c>
      <c r="I111" s="27">
        <f t="shared" si="38"/>
        <v>43171</v>
      </c>
      <c r="K111" s="27">
        <f t="shared" si="34"/>
        <v>240</v>
      </c>
      <c r="L111" s="27">
        <f t="shared" si="39"/>
        <v>24720</v>
      </c>
      <c r="M111" s="27">
        <f t="shared" si="35"/>
        <v>91.082400000000007</v>
      </c>
      <c r="N111" s="27">
        <f t="shared" si="36"/>
        <v>91.082400000000007</v>
      </c>
      <c r="O111" s="27">
        <f t="shared" si="40"/>
        <v>-7001.9601000000439</v>
      </c>
      <c r="P111" s="27">
        <f t="shared" si="41"/>
        <v>7001.9601000000439</v>
      </c>
    </row>
    <row r="112" spans="1:16">
      <c r="A112" s="30">
        <v>40210</v>
      </c>
      <c r="C112" s="6">
        <v>104</v>
      </c>
      <c r="D112" s="29">
        <f t="shared" si="32"/>
        <v>240</v>
      </c>
      <c r="E112" s="29">
        <f t="shared" si="37"/>
        <v>24960</v>
      </c>
      <c r="F112" s="29">
        <f t="shared" si="33"/>
        <v>-18211</v>
      </c>
      <c r="G112" s="34">
        <f>+Inputs!$D$3</f>
        <v>0.37951000000000001</v>
      </c>
      <c r="I112" s="27">
        <f t="shared" si="38"/>
        <v>43171</v>
      </c>
      <c r="K112" s="27">
        <f t="shared" si="34"/>
        <v>240</v>
      </c>
      <c r="L112" s="27">
        <f t="shared" si="39"/>
        <v>24960</v>
      </c>
      <c r="M112" s="27">
        <f t="shared" si="35"/>
        <v>91.082400000000007</v>
      </c>
      <c r="N112" s="27">
        <f t="shared" si="36"/>
        <v>91.082400000000007</v>
      </c>
      <c r="O112" s="27">
        <f t="shared" si="40"/>
        <v>-6910.8777000000437</v>
      </c>
      <c r="P112" s="27">
        <f t="shared" si="41"/>
        <v>6910.8777000000437</v>
      </c>
    </row>
    <row r="113" spans="1:16">
      <c r="A113" s="31">
        <v>40238</v>
      </c>
      <c r="C113" s="6">
        <v>105</v>
      </c>
      <c r="D113" s="29">
        <f t="shared" si="32"/>
        <v>240</v>
      </c>
      <c r="E113" s="29">
        <f t="shared" si="37"/>
        <v>25200</v>
      </c>
      <c r="F113" s="29">
        <f t="shared" si="33"/>
        <v>-17971</v>
      </c>
      <c r="G113" s="34">
        <f>+Inputs!$D$3</f>
        <v>0.37951000000000001</v>
      </c>
      <c r="I113" s="27">
        <f t="shared" si="38"/>
        <v>43171</v>
      </c>
      <c r="K113" s="27">
        <f t="shared" si="34"/>
        <v>240</v>
      </c>
      <c r="L113" s="27">
        <f t="shared" si="39"/>
        <v>25200</v>
      </c>
      <c r="M113" s="27">
        <f t="shared" si="35"/>
        <v>91.082400000000007</v>
      </c>
      <c r="N113" s="27">
        <f t="shared" si="36"/>
        <v>91.082400000000007</v>
      </c>
      <c r="O113" s="27">
        <f t="shared" si="40"/>
        <v>-6819.7953000000434</v>
      </c>
      <c r="P113" s="27">
        <f t="shared" si="41"/>
        <v>6819.7953000000434</v>
      </c>
    </row>
    <row r="114" spans="1:16">
      <c r="A114" s="30">
        <v>40269</v>
      </c>
      <c r="C114" s="6">
        <v>106</v>
      </c>
      <c r="D114" s="29">
        <f t="shared" si="32"/>
        <v>240</v>
      </c>
      <c r="E114" s="29">
        <f t="shared" si="37"/>
        <v>25440</v>
      </c>
      <c r="F114" s="29">
        <f t="shared" si="33"/>
        <v>-17731</v>
      </c>
      <c r="G114" s="34">
        <f>+Inputs!$D$3</f>
        <v>0.37951000000000001</v>
      </c>
      <c r="I114" s="27">
        <f t="shared" si="38"/>
        <v>43171</v>
      </c>
      <c r="K114" s="27">
        <f t="shared" si="34"/>
        <v>240</v>
      </c>
      <c r="L114" s="27">
        <f t="shared" si="39"/>
        <v>25440</v>
      </c>
      <c r="M114" s="27">
        <f t="shared" si="35"/>
        <v>91.082400000000007</v>
      </c>
      <c r="N114" s="27">
        <f t="shared" si="36"/>
        <v>91.082400000000007</v>
      </c>
      <c r="O114" s="27">
        <f t="shared" si="40"/>
        <v>-6728.7129000000432</v>
      </c>
      <c r="P114" s="27">
        <f t="shared" si="41"/>
        <v>6728.7129000000432</v>
      </c>
    </row>
    <row r="115" spans="1:16">
      <c r="A115" s="31">
        <v>40299</v>
      </c>
      <c r="C115" s="6">
        <v>107</v>
      </c>
      <c r="D115" s="29">
        <f t="shared" si="32"/>
        <v>240</v>
      </c>
      <c r="E115" s="29">
        <f t="shared" si="37"/>
        <v>25680</v>
      </c>
      <c r="F115" s="29">
        <f t="shared" si="33"/>
        <v>-17491</v>
      </c>
      <c r="G115" s="34">
        <f>+Inputs!$D$3</f>
        <v>0.37951000000000001</v>
      </c>
      <c r="I115" s="27">
        <f t="shared" si="38"/>
        <v>43171</v>
      </c>
      <c r="K115" s="27">
        <f t="shared" si="34"/>
        <v>240</v>
      </c>
      <c r="L115" s="27">
        <f t="shared" si="39"/>
        <v>25680</v>
      </c>
      <c r="M115" s="27">
        <f t="shared" si="35"/>
        <v>91.082400000000007</v>
      </c>
      <c r="N115" s="27">
        <f t="shared" si="36"/>
        <v>91.082400000000007</v>
      </c>
      <c r="O115" s="27">
        <f t="shared" si="40"/>
        <v>-6637.630500000043</v>
      </c>
      <c r="P115" s="27">
        <f t="shared" si="41"/>
        <v>6637.630500000043</v>
      </c>
    </row>
    <row r="116" spans="1:16">
      <c r="A116" s="30">
        <v>40330</v>
      </c>
      <c r="C116" s="6">
        <v>108</v>
      </c>
      <c r="D116" s="29">
        <f t="shared" si="32"/>
        <v>240</v>
      </c>
      <c r="E116" s="29">
        <f t="shared" si="37"/>
        <v>25920</v>
      </c>
      <c r="F116" s="29">
        <f t="shared" si="33"/>
        <v>-17251</v>
      </c>
      <c r="G116" s="34">
        <f>+Inputs!$D$3</f>
        <v>0.37951000000000001</v>
      </c>
      <c r="I116" s="27">
        <f t="shared" si="38"/>
        <v>43171</v>
      </c>
      <c r="K116" s="27">
        <f t="shared" si="34"/>
        <v>240</v>
      </c>
      <c r="L116" s="27">
        <f t="shared" si="39"/>
        <v>25920</v>
      </c>
      <c r="M116" s="27">
        <f t="shared" si="35"/>
        <v>91.082400000000007</v>
      </c>
      <c r="N116" s="27">
        <f t="shared" si="36"/>
        <v>91.082400000000007</v>
      </c>
      <c r="O116" s="27">
        <f t="shared" si="40"/>
        <v>-6546.5481000000427</v>
      </c>
      <c r="P116" s="27">
        <f t="shared" si="41"/>
        <v>6546.5481000000427</v>
      </c>
    </row>
    <row r="117" spans="1:16">
      <c r="A117" s="31">
        <v>40360</v>
      </c>
      <c r="C117" s="6">
        <v>109</v>
      </c>
      <c r="D117" s="29">
        <f t="shared" si="32"/>
        <v>240</v>
      </c>
      <c r="E117" s="29">
        <f t="shared" si="37"/>
        <v>26160</v>
      </c>
      <c r="F117" s="29">
        <f t="shared" si="33"/>
        <v>-17011</v>
      </c>
      <c r="G117" s="34">
        <f>+Inputs!$D$3</f>
        <v>0.37951000000000001</v>
      </c>
      <c r="I117" s="27">
        <f t="shared" si="38"/>
        <v>43171</v>
      </c>
      <c r="K117" s="27">
        <f t="shared" si="34"/>
        <v>240</v>
      </c>
      <c r="L117" s="27">
        <f t="shared" si="39"/>
        <v>26160</v>
      </c>
      <c r="M117" s="27">
        <f t="shared" si="35"/>
        <v>91.082400000000007</v>
      </c>
      <c r="N117" s="27">
        <f t="shared" si="36"/>
        <v>91.082400000000007</v>
      </c>
      <c r="O117" s="27">
        <f t="shared" si="40"/>
        <v>-6455.4657000000425</v>
      </c>
      <c r="P117" s="27">
        <f t="shared" si="41"/>
        <v>6455.4657000000425</v>
      </c>
    </row>
    <row r="118" spans="1:16">
      <c r="A118" s="30">
        <v>40391</v>
      </c>
      <c r="C118" s="6">
        <v>110</v>
      </c>
      <c r="D118" s="29">
        <f t="shared" si="32"/>
        <v>240</v>
      </c>
      <c r="E118" s="29">
        <f t="shared" si="37"/>
        <v>26400</v>
      </c>
      <c r="F118" s="29">
        <f t="shared" si="33"/>
        <v>-16771</v>
      </c>
      <c r="G118" s="34">
        <f>+Inputs!$D$3</f>
        <v>0.37951000000000001</v>
      </c>
      <c r="I118" s="27">
        <f t="shared" si="38"/>
        <v>43171</v>
      </c>
      <c r="K118" s="27">
        <f t="shared" si="34"/>
        <v>240</v>
      </c>
      <c r="L118" s="27">
        <f t="shared" si="39"/>
        <v>26400</v>
      </c>
      <c r="M118" s="27">
        <f t="shared" si="35"/>
        <v>91.082400000000007</v>
      </c>
      <c r="N118" s="27">
        <f t="shared" si="36"/>
        <v>91.082400000000007</v>
      </c>
      <c r="O118" s="27">
        <f t="shared" si="40"/>
        <v>-6364.3833000000423</v>
      </c>
      <c r="P118" s="27">
        <f t="shared" si="41"/>
        <v>6364.3833000000423</v>
      </c>
    </row>
    <row r="119" spans="1:16">
      <c r="A119" s="31">
        <v>40422</v>
      </c>
      <c r="C119" s="6">
        <v>111</v>
      </c>
      <c r="D119" s="29">
        <f t="shared" si="32"/>
        <v>240</v>
      </c>
      <c r="E119" s="29">
        <f t="shared" si="37"/>
        <v>26640</v>
      </c>
      <c r="F119" s="29">
        <f t="shared" si="33"/>
        <v>-16531</v>
      </c>
      <c r="G119" s="34">
        <f>+Inputs!$D$3</f>
        <v>0.37951000000000001</v>
      </c>
      <c r="I119" s="27">
        <f t="shared" si="38"/>
        <v>43171</v>
      </c>
      <c r="K119" s="27">
        <f t="shared" si="34"/>
        <v>240</v>
      </c>
      <c r="L119" s="27">
        <f t="shared" si="39"/>
        <v>26640</v>
      </c>
      <c r="M119" s="27">
        <f t="shared" si="35"/>
        <v>91.082400000000007</v>
      </c>
      <c r="N119" s="27">
        <f t="shared" si="36"/>
        <v>91.082400000000007</v>
      </c>
      <c r="O119" s="27">
        <f t="shared" si="40"/>
        <v>-6273.300900000042</v>
      </c>
      <c r="P119" s="27">
        <f t="shared" si="41"/>
        <v>6273.300900000042</v>
      </c>
    </row>
    <row r="120" spans="1:16">
      <c r="A120" s="30">
        <v>40452</v>
      </c>
      <c r="C120" s="6">
        <v>112</v>
      </c>
      <c r="D120" s="29">
        <f t="shared" si="32"/>
        <v>240</v>
      </c>
      <c r="E120" s="29">
        <f t="shared" si="37"/>
        <v>26880</v>
      </c>
      <c r="F120" s="29">
        <f t="shared" si="33"/>
        <v>-16291</v>
      </c>
      <c r="G120" s="34">
        <f>+Inputs!$D$3</f>
        <v>0.37951000000000001</v>
      </c>
      <c r="I120" s="27">
        <f t="shared" si="38"/>
        <v>43171</v>
      </c>
      <c r="K120" s="27">
        <f t="shared" si="34"/>
        <v>240</v>
      </c>
      <c r="L120" s="27">
        <f t="shared" si="39"/>
        <v>26880</v>
      </c>
      <c r="M120" s="27">
        <f t="shared" si="35"/>
        <v>91.082400000000007</v>
      </c>
      <c r="N120" s="27">
        <f t="shared" si="36"/>
        <v>91.082400000000007</v>
      </c>
      <c r="O120" s="27">
        <f t="shared" si="40"/>
        <v>-6182.2185000000418</v>
      </c>
      <c r="P120" s="27">
        <f t="shared" si="41"/>
        <v>6182.2185000000418</v>
      </c>
    </row>
    <row r="121" spans="1:16">
      <c r="A121" s="31">
        <v>40483</v>
      </c>
      <c r="C121" s="6">
        <v>113</v>
      </c>
      <c r="D121" s="29">
        <f t="shared" si="32"/>
        <v>240</v>
      </c>
      <c r="E121" s="29">
        <f t="shared" si="37"/>
        <v>27120</v>
      </c>
      <c r="F121" s="29">
        <f t="shared" si="33"/>
        <v>-16051</v>
      </c>
      <c r="G121" s="34">
        <f>+Inputs!$D$3</f>
        <v>0.37951000000000001</v>
      </c>
      <c r="I121" s="27">
        <f t="shared" si="38"/>
        <v>43171</v>
      </c>
      <c r="K121" s="27">
        <f t="shared" si="34"/>
        <v>240</v>
      </c>
      <c r="L121" s="27">
        <f t="shared" si="39"/>
        <v>27120</v>
      </c>
      <c r="M121" s="27">
        <f t="shared" si="35"/>
        <v>91.082400000000007</v>
      </c>
      <c r="N121" s="27">
        <f t="shared" si="36"/>
        <v>91.082400000000007</v>
      </c>
      <c r="O121" s="27">
        <f t="shared" si="40"/>
        <v>-6091.1361000000416</v>
      </c>
      <c r="P121" s="27">
        <f t="shared" si="41"/>
        <v>6091.1361000000416</v>
      </c>
    </row>
    <row r="122" spans="1:16">
      <c r="A122" s="30">
        <v>40513</v>
      </c>
      <c r="C122" s="6">
        <v>114</v>
      </c>
      <c r="D122" s="29">
        <f t="shared" si="32"/>
        <v>240</v>
      </c>
      <c r="E122" s="29">
        <f t="shared" si="37"/>
        <v>27360</v>
      </c>
      <c r="F122" s="29">
        <f t="shared" si="33"/>
        <v>-15811</v>
      </c>
      <c r="G122" s="34">
        <f>+Inputs!$D$3</f>
        <v>0.37951000000000001</v>
      </c>
      <c r="I122" s="27">
        <f t="shared" si="38"/>
        <v>43171</v>
      </c>
      <c r="K122" s="27">
        <f t="shared" si="34"/>
        <v>240</v>
      </c>
      <c r="L122" s="27">
        <f t="shared" si="39"/>
        <v>27360</v>
      </c>
      <c r="M122" s="27">
        <f t="shared" si="35"/>
        <v>91.082400000000007</v>
      </c>
      <c r="N122" s="27">
        <f t="shared" si="36"/>
        <v>91.082400000000007</v>
      </c>
      <c r="O122" s="27">
        <f t="shared" si="40"/>
        <v>-6000.0537000000413</v>
      </c>
      <c r="P122" s="27">
        <f t="shared" si="41"/>
        <v>6000.0537000000413</v>
      </c>
    </row>
    <row r="123" spans="1:16">
      <c r="A123" s="31">
        <v>40544</v>
      </c>
      <c r="C123" s="6">
        <v>115</v>
      </c>
      <c r="D123" s="29">
        <f t="shared" si="32"/>
        <v>240</v>
      </c>
      <c r="E123" s="29">
        <f t="shared" si="37"/>
        <v>27600</v>
      </c>
      <c r="F123" s="29">
        <f t="shared" si="33"/>
        <v>-15571</v>
      </c>
      <c r="G123" s="34">
        <f>+Inputs!$D$3</f>
        <v>0.37951000000000001</v>
      </c>
      <c r="I123" s="27">
        <f t="shared" si="38"/>
        <v>43171</v>
      </c>
      <c r="K123" s="27">
        <f t="shared" si="34"/>
        <v>240</v>
      </c>
      <c r="L123" s="27">
        <f t="shared" si="39"/>
        <v>27600</v>
      </c>
      <c r="M123" s="27">
        <f t="shared" si="35"/>
        <v>91.082400000000007</v>
      </c>
      <c r="N123" s="27">
        <f t="shared" si="36"/>
        <v>91.082400000000007</v>
      </c>
      <c r="O123" s="27">
        <f t="shared" si="40"/>
        <v>-5908.9713000000411</v>
      </c>
      <c r="P123" s="27">
        <f t="shared" si="41"/>
        <v>5908.9713000000411</v>
      </c>
    </row>
    <row r="124" spans="1:16">
      <c r="A124" s="30">
        <v>40575</v>
      </c>
      <c r="C124" s="6">
        <v>116</v>
      </c>
      <c r="D124" s="29">
        <f t="shared" si="32"/>
        <v>240</v>
      </c>
      <c r="E124" s="29">
        <f t="shared" si="37"/>
        <v>27840</v>
      </c>
      <c r="F124" s="29">
        <f t="shared" si="33"/>
        <v>-15331</v>
      </c>
      <c r="G124" s="34">
        <f>+Inputs!$D$3</f>
        <v>0.37951000000000001</v>
      </c>
      <c r="I124" s="27">
        <f t="shared" si="38"/>
        <v>43171</v>
      </c>
      <c r="K124" s="27">
        <f t="shared" si="34"/>
        <v>240</v>
      </c>
      <c r="L124" s="27">
        <f t="shared" si="39"/>
        <v>27840</v>
      </c>
      <c r="M124" s="27">
        <f t="shared" si="35"/>
        <v>91.082400000000007</v>
      </c>
      <c r="N124" s="27">
        <f t="shared" si="36"/>
        <v>91.082400000000007</v>
      </c>
      <c r="O124" s="27">
        <f t="shared" si="40"/>
        <v>-5817.8889000000408</v>
      </c>
      <c r="P124" s="27">
        <f t="shared" si="41"/>
        <v>5817.8889000000408</v>
      </c>
    </row>
    <row r="125" spans="1:16">
      <c r="A125" s="31">
        <v>40603</v>
      </c>
      <c r="C125" s="6">
        <v>117</v>
      </c>
      <c r="D125" s="29">
        <f t="shared" si="32"/>
        <v>240</v>
      </c>
      <c r="E125" s="29">
        <f t="shared" si="37"/>
        <v>28080</v>
      </c>
      <c r="F125" s="29">
        <f t="shared" si="33"/>
        <v>-15091</v>
      </c>
      <c r="G125" s="34">
        <f>+Inputs!$D$3</f>
        <v>0.37951000000000001</v>
      </c>
      <c r="I125" s="27">
        <f t="shared" si="38"/>
        <v>43171</v>
      </c>
      <c r="K125" s="27">
        <f t="shared" si="34"/>
        <v>240</v>
      </c>
      <c r="L125" s="27">
        <f t="shared" si="39"/>
        <v>28080</v>
      </c>
      <c r="M125" s="27">
        <f t="shared" si="35"/>
        <v>91.082400000000007</v>
      </c>
      <c r="N125" s="27">
        <f t="shared" si="36"/>
        <v>91.082400000000007</v>
      </c>
      <c r="O125" s="27">
        <f t="shared" si="40"/>
        <v>-5726.8065000000406</v>
      </c>
      <c r="P125" s="27">
        <f t="shared" si="41"/>
        <v>5726.8065000000406</v>
      </c>
    </row>
    <row r="126" spans="1:16">
      <c r="A126" s="30">
        <v>40634</v>
      </c>
      <c r="C126" s="6">
        <v>118</v>
      </c>
      <c r="D126" s="29">
        <f t="shared" si="32"/>
        <v>240</v>
      </c>
      <c r="E126" s="29">
        <f t="shared" si="37"/>
        <v>28320</v>
      </c>
      <c r="F126" s="29">
        <f t="shared" si="33"/>
        <v>-14851</v>
      </c>
      <c r="G126" s="34">
        <f>+Inputs!$D$3</f>
        <v>0.37951000000000001</v>
      </c>
      <c r="I126" s="27">
        <f t="shared" si="38"/>
        <v>43171</v>
      </c>
      <c r="K126" s="27">
        <f t="shared" si="34"/>
        <v>240</v>
      </c>
      <c r="L126" s="27">
        <f t="shared" si="39"/>
        <v>28320</v>
      </c>
      <c r="M126" s="27">
        <f t="shared" si="35"/>
        <v>91.082400000000007</v>
      </c>
      <c r="N126" s="27">
        <f t="shared" si="36"/>
        <v>91.082400000000007</v>
      </c>
      <c r="O126" s="27">
        <f t="shared" si="40"/>
        <v>-5635.7241000000404</v>
      </c>
      <c r="P126" s="27">
        <f t="shared" si="41"/>
        <v>5635.7241000000404</v>
      </c>
    </row>
    <row r="127" spans="1:16">
      <c r="A127" s="31">
        <v>40664</v>
      </c>
      <c r="C127" s="6">
        <v>119</v>
      </c>
      <c r="D127" s="29">
        <f t="shared" si="32"/>
        <v>240</v>
      </c>
      <c r="E127" s="29">
        <f t="shared" si="37"/>
        <v>28560</v>
      </c>
      <c r="F127" s="29">
        <f t="shared" si="33"/>
        <v>-14611</v>
      </c>
      <c r="G127" s="34">
        <f>+Inputs!$D$3</f>
        <v>0.37951000000000001</v>
      </c>
      <c r="I127" s="27">
        <f t="shared" si="38"/>
        <v>43171</v>
      </c>
      <c r="K127" s="27">
        <f t="shared" si="34"/>
        <v>240</v>
      </c>
      <c r="L127" s="27">
        <f t="shared" si="39"/>
        <v>28560</v>
      </c>
      <c r="M127" s="27">
        <f t="shared" si="35"/>
        <v>91.082400000000007</v>
      </c>
      <c r="N127" s="27">
        <f t="shared" si="36"/>
        <v>91.082400000000007</v>
      </c>
      <c r="O127" s="27">
        <f t="shared" si="40"/>
        <v>-5544.6417000000401</v>
      </c>
      <c r="P127" s="27">
        <f t="shared" si="41"/>
        <v>5544.6417000000401</v>
      </c>
    </row>
    <row r="128" spans="1:16">
      <c r="A128" s="30">
        <v>40695</v>
      </c>
      <c r="C128" s="6">
        <v>120</v>
      </c>
      <c r="D128" s="29">
        <f t="shared" si="32"/>
        <v>240</v>
      </c>
      <c r="E128" s="29">
        <f t="shared" si="37"/>
        <v>28800</v>
      </c>
      <c r="F128" s="29">
        <f t="shared" si="33"/>
        <v>-14371</v>
      </c>
      <c r="G128" s="34">
        <f>+Inputs!$D$3</f>
        <v>0.37951000000000001</v>
      </c>
      <c r="I128" s="27">
        <f t="shared" si="38"/>
        <v>43171</v>
      </c>
      <c r="K128" s="27">
        <f t="shared" si="34"/>
        <v>240</v>
      </c>
      <c r="L128" s="27">
        <f t="shared" si="39"/>
        <v>28800</v>
      </c>
      <c r="M128" s="27">
        <f t="shared" si="35"/>
        <v>91.082400000000007</v>
      </c>
      <c r="N128" s="27">
        <f t="shared" si="36"/>
        <v>91.082400000000007</v>
      </c>
      <c r="O128" s="27">
        <f t="shared" si="40"/>
        <v>-5453.5593000000399</v>
      </c>
      <c r="P128" s="27">
        <f t="shared" si="41"/>
        <v>5453.5593000000399</v>
      </c>
    </row>
    <row r="129" spans="1:16">
      <c r="A129" s="31">
        <v>40725</v>
      </c>
      <c r="C129" s="6">
        <v>121</v>
      </c>
      <c r="D129" s="29">
        <f t="shared" si="32"/>
        <v>240</v>
      </c>
      <c r="E129" s="29">
        <f t="shared" si="37"/>
        <v>29040</v>
      </c>
      <c r="F129" s="29">
        <f t="shared" si="33"/>
        <v>-14131</v>
      </c>
      <c r="G129" s="34">
        <f>+Inputs!$D$3</f>
        <v>0.37951000000000001</v>
      </c>
      <c r="I129" s="27">
        <f t="shared" si="38"/>
        <v>43171</v>
      </c>
      <c r="K129" s="27">
        <f t="shared" si="34"/>
        <v>240</v>
      </c>
      <c r="L129" s="27">
        <f t="shared" si="39"/>
        <v>29040</v>
      </c>
      <c r="M129" s="27">
        <f t="shared" si="35"/>
        <v>91.082400000000007</v>
      </c>
      <c r="N129" s="27">
        <f t="shared" si="36"/>
        <v>91.082400000000007</v>
      </c>
      <c r="O129" s="27">
        <f t="shared" si="40"/>
        <v>-5362.4769000000397</v>
      </c>
      <c r="P129" s="27">
        <f t="shared" si="41"/>
        <v>5362.4769000000397</v>
      </c>
    </row>
    <row r="130" spans="1:16">
      <c r="A130" s="30">
        <v>40756</v>
      </c>
      <c r="C130" s="6">
        <v>122</v>
      </c>
      <c r="D130" s="29">
        <f t="shared" si="32"/>
        <v>240</v>
      </c>
      <c r="E130" s="29">
        <f t="shared" si="37"/>
        <v>29280</v>
      </c>
      <c r="F130" s="29">
        <f t="shared" si="33"/>
        <v>-13891</v>
      </c>
      <c r="G130" s="34">
        <f>+Inputs!$D$3</f>
        <v>0.37951000000000001</v>
      </c>
      <c r="I130" s="27">
        <f t="shared" si="38"/>
        <v>43171</v>
      </c>
      <c r="K130" s="27">
        <f t="shared" si="34"/>
        <v>240</v>
      </c>
      <c r="L130" s="27">
        <f t="shared" si="39"/>
        <v>29280</v>
      </c>
      <c r="M130" s="27">
        <f t="shared" si="35"/>
        <v>91.082400000000007</v>
      </c>
      <c r="N130" s="27">
        <f t="shared" si="36"/>
        <v>91.082400000000007</v>
      </c>
      <c r="O130" s="27">
        <f t="shared" si="40"/>
        <v>-5271.3945000000394</v>
      </c>
      <c r="P130" s="27">
        <f t="shared" si="41"/>
        <v>5271.3945000000394</v>
      </c>
    </row>
    <row r="131" spans="1:16">
      <c r="A131" s="31">
        <v>40787</v>
      </c>
      <c r="C131" s="6">
        <v>123</v>
      </c>
      <c r="D131" s="29">
        <f t="shared" si="32"/>
        <v>240</v>
      </c>
      <c r="E131" s="29">
        <f t="shared" si="37"/>
        <v>29520</v>
      </c>
      <c r="F131" s="29">
        <f t="shared" si="33"/>
        <v>-13651</v>
      </c>
      <c r="G131" s="34">
        <f>+Inputs!$D$3</f>
        <v>0.37951000000000001</v>
      </c>
      <c r="I131" s="27">
        <f t="shared" si="38"/>
        <v>43171</v>
      </c>
      <c r="K131" s="27">
        <f t="shared" si="34"/>
        <v>240</v>
      </c>
      <c r="L131" s="27">
        <f t="shared" si="39"/>
        <v>29520</v>
      </c>
      <c r="M131" s="27">
        <f t="shared" si="35"/>
        <v>91.082400000000007</v>
      </c>
      <c r="N131" s="27">
        <f t="shared" si="36"/>
        <v>91.082400000000007</v>
      </c>
      <c r="O131" s="27">
        <f t="shared" si="40"/>
        <v>-5180.3121000000392</v>
      </c>
      <c r="P131" s="27">
        <f t="shared" si="41"/>
        <v>5180.3121000000392</v>
      </c>
    </row>
    <row r="132" spans="1:16">
      <c r="A132" s="30">
        <v>40817</v>
      </c>
      <c r="C132" s="6">
        <v>124</v>
      </c>
      <c r="D132" s="29">
        <f t="shared" si="32"/>
        <v>240</v>
      </c>
      <c r="E132" s="29">
        <f t="shared" si="37"/>
        <v>29760</v>
      </c>
      <c r="F132" s="29">
        <f t="shared" si="33"/>
        <v>-13411</v>
      </c>
      <c r="G132" s="34">
        <f>+Inputs!$D$3</f>
        <v>0.37951000000000001</v>
      </c>
      <c r="I132" s="27">
        <f t="shared" si="38"/>
        <v>43171</v>
      </c>
      <c r="K132" s="27">
        <f t="shared" si="34"/>
        <v>240</v>
      </c>
      <c r="L132" s="27">
        <f t="shared" si="39"/>
        <v>29760</v>
      </c>
      <c r="M132" s="27">
        <f t="shared" si="35"/>
        <v>91.082400000000007</v>
      </c>
      <c r="N132" s="27">
        <f t="shared" si="36"/>
        <v>91.082400000000007</v>
      </c>
      <c r="O132" s="27">
        <f t="shared" si="40"/>
        <v>-5089.229700000039</v>
      </c>
      <c r="P132" s="27">
        <f t="shared" si="41"/>
        <v>5089.229700000039</v>
      </c>
    </row>
    <row r="133" spans="1:16">
      <c r="A133" s="31">
        <v>40848</v>
      </c>
      <c r="C133" s="6">
        <v>125</v>
      </c>
      <c r="D133" s="29">
        <f t="shared" si="32"/>
        <v>240</v>
      </c>
      <c r="E133" s="29">
        <f t="shared" si="37"/>
        <v>30000</v>
      </c>
      <c r="F133" s="29">
        <f t="shared" si="33"/>
        <v>-13171</v>
      </c>
      <c r="G133" s="34">
        <f>+Inputs!$D$3</f>
        <v>0.37951000000000001</v>
      </c>
      <c r="I133" s="27">
        <f t="shared" si="38"/>
        <v>43171</v>
      </c>
      <c r="K133" s="27">
        <f t="shared" si="34"/>
        <v>240</v>
      </c>
      <c r="L133" s="27">
        <f t="shared" si="39"/>
        <v>30000</v>
      </c>
      <c r="M133" s="27">
        <f t="shared" si="35"/>
        <v>91.082400000000007</v>
      </c>
      <c r="N133" s="27">
        <f t="shared" si="36"/>
        <v>91.082400000000007</v>
      </c>
      <c r="O133" s="27">
        <f t="shared" si="40"/>
        <v>-4998.1473000000387</v>
      </c>
      <c r="P133" s="27">
        <f t="shared" si="41"/>
        <v>4998.1473000000387</v>
      </c>
    </row>
    <row r="134" spans="1:16">
      <c r="A134" s="30">
        <v>40878</v>
      </c>
      <c r="C134" s="6">
        <v>126</v>
      </c>
      <c r="D134" s="29">
        <f t="shared" si="32"/>
        <v>240</v>
      </c>
      <c r="E134" s="29">
        <f t="shared" si="37"/>
        <v>30240</v>
      </c>
      <c r="F134" s="29">
        <f t="shared" si="33"/>
        <v>-12931</v>
      </c>
      <c r="G134" s="34">
        <f>+Inputs!$D$3</f>
        <v>0.37951000000000001</v>
      </c>
      <c r="I134" s="27">
        <f t="shared" si="38"/>
        <v>43171</v>
      </c>
      <c r="K134" s="27">
        <f t="shared" si="34"/>
        <v>240</v>
      </c>
      <c r="L134" s="27">
        <f t="shared" si="39"/>
        <v>30240</v>
      </c>
      <c r="M134" s="27">
        <f t="shared" si="35"/>
        <v>91.082400000000007</v>
      </c>
      <c r="N134" s="27">
        <f t="shared" si="36"/>
        <v>91.082400000000007</v>
      </c>
      <c r="O134" s="27">
        <f t="shared" si="40"/>
        <v>-4907.0649000000385</v>
      </c>
      <c r="P134" s="27">
        <f t="shared" si="41"/>
        <v>4907.0649000000385</v>
      </c>
    </row>
    <row r="135" spans="1:16">
      <c r="A135" s="31">
        <v>40909</v>
      </c>
      <c r="C135" s="6">
        <v>127</v>
      </c>
      <c r="D135" s="29">
        <f t="shared" si="32"/>
        <v>240</v>
      </c>
      <c r="E135" s="29">
        <f t="shared" si="37"/>
        <v>30480</v>
      </c>
      <c r="F135" s="29">
        <f t="shared" si="33"/>
        <v>-12691</v>
      </c>
      <c r="G135" s="34">
        <f>+Inputs!$D$3</f>
        <v>0.37951000000000001</v>
      </c>
      <c r="I135" s="27">
        <f t="shared" si="38"/>
        <v>43171</v>
      </c>
      <c r="K135" s="27">
        <f t="shared" si="34"/>
        <v>240</v>
      </c>
      <c r="L135" s="27">
        <f t="shared" si="39"/>
        <v>30480</v>
      </c>
      <c r="M135" s="27">
        <f t="shared" si="35"/>
        <v>91.082400000000007</v>
      </c>
      <c r="N135" s="27">
        <f t="shared" si="36"/>
        <v>91.082400000000007</v>
      </c>
      <c r="O135" s="27">
        <f t="shared" si="40"/>
        <v>-4815.9825000000383</v>
      </c>
      <c r="P135" s="27">
        <f t="shared" si="41"/>
        <v>4815.9825000000383</v>
      </c>
    </row>
    <row r="136" spans="1:16">
      <c r="A136" s="30">
        <v>40940</v>
      </c>
      <c r="C136" s="6">
        <v>128</v>
      </c>
      <c r="D136" s="29">
        <f t="shared" si="32"/>
        <v>240</v>
      </c>
      <c r="E136" s="29">
        <f t="shared" si="37"/>
        <v>30720</v>
      </c>
      <c r="F136" s="29">
        <f t="shared" si="33"/>
        <v>-12451</v>
      </c>
      <c r="G136" s="34">
        <f>+Inputs!$D$3</f>
        <v>0.37951000000000001</v>
      </c>
      <c r="I136" s="27">
        <f t="shared" si="38"/>
        <v>43171</v>
      </c>
      <c r="K136" s="27">
        <f t="shared" si="34"/>
        <v>240</v>
      </c>
      <c r="L136" s="27">
        <f t="shared" si="39"/>
        <v>30720</v>
      </c>
      <c r="M136" s="27">
        <f t="shared" si="35"/>
        <v>91.082400000000007</v>
      </c>
      <c r="N136" s="27">
        <f t="shared" si="36"/>
        <v>91.082400000000007</v>
      </c>
      <c r="O136" s="27">
        <f t="shared" si="40"/>
        <v>-4724.900100000038</v>
      </c>
      <c r="P136" s="27">
        <f t="shared" si="41"/>
        <v>4724.900100000038</v>
      </c>
    </row>
    <row r="137" spans="1:16">
      <c r="A137" s="31">
        <v>40969</v>
      </c>
      <c r="C137" s="6">
        <v>129</v>
      </c>
      <c r="D137" s="29">
        <f t="shared" ref="D137:D168" si="42">ROUND(-(+$B$9/180)*1,0)</f>
        <v>240</v>
      </c>
      <c r="E137" s="29">
        <f t="shared" si="37"/>
        <v>30960</v>
      </c>
      <c r="F137" s="29">
        <f t="shared" ref="F137:F168" si="43">$B$9+E137</f>
        <v>-12211</v>
      </c>
      <c r="G137" s="34">
        <f>+Inputs!$D$3</f>
        <v>0.37951000000000001</v>
      </c>
      <c r="I137" s="27">
        <f t="shared" si="38"/>
        <v>43171</v>
      </c>
      <c r="K137" s="27">
        <f t="shared" ref="K137:K168" si="44">D137</f>
        <v>240</v>
      </c>
      <c r="L137" s="27">
        <f t="shared" si="39"/>
        <v>30960</v>
      </c>
      <c r="M137" s="27">
        <f t="shared" ref="M137:M168" si="45">K137*G137</f>
        <v>91.082400000000007</v>
      </c>
      <c r="N137" s="27">
        <f t="shared" ref="N137:N168" si="46">M137-J137</f>
        <v>91.082400000000007</v>
      </c>
      <c r="O137" s="27">
        <f t="shared" si="40"/>
        <v>-4633.8177000000378</v>
      </c>
      <c r="P137" s="27">
        <f t="shared" si="41"/>
        <v>4633.8177000000378</v>
      </c>
    </row>
    <row r="138" spans="1:16">
      <c r="A138" s="30">
        <v>41000</v>
      </c>
      <c r="C138" s="6">
        <v>130</v>
      </c>
      <c r="D138" s="29">
        <f t="shared" si="42"/>
        <v>240</v>
      </c>
      <c r="E138" s="29">
        <f t="shared" ref="E138:E169" si="47">+E137+D138</f>
        <v>31200</v>
      </c>
      <c r="F138" s="29">
        <f t="shared" si="43"/>
        <v>-11971</v>
      </c>
      <c r="G138" s="34">
        <f>+Inputs!$D$3</f>
        <v>0.37951000000000001</v>
      </c>
      <c r="I138" s="27">
        <f t="shared" ref="I138:I169" si="48">+I137+H138</f>
        <v>43171</v>
      </c>
      <c r="K138" s="27">
        <f t="shared" si="44"/>
        <v>240</v>
      </c>
      <c r="L138" s="27">
        <f t="shared" ref="L138:L169" si="49">+L137+K138</f>
        <v>31200</v>
      </c>
      <c r="M138" s="27">
        <f t="shared" si="45"/>
        <v>91.082400000000007</v>
      </c>
      <c r="N138" s="27">
        <f t="shared" si="46"/>
        <v>91.082400000000007</v>
      </c>
      <c r="O138" s="27">
        <f t="shared" ref="O138:O169" si="50">+O137+N138</f>
        <v>-4542.7353000000376</v>
      </c>
      <c r="P138" s="27">
        <f t="shared" ref="P138:P169" si="51">P137-N138</f>
        <v>4542.7353000000376</v>
      </c>
    </row>
    <row r="139" spans="1:16">
      <c r="A139" s="31">
        <v>41030</v>
      </c>
      <c r="C139" s="6">
        <v>131</v>
      </c>
      <c r="D139" s="29">
        <f t="shared" si="42"/>
        <v>240</v>
      </c>
      <c r="E139" s="29">
        <f t="shared" si="47"/>
        <v>31440</v>
      </c>
      <c r="F139" s="29">
        <f t="shared" si="43"/>
        <v>-11731</v>
      </c>
      <c r="G139" s="34">
        <f>+Inputs!$D$3</f>
        <v>0.37951000000000001</v>
      </c>
      <c r="I139" s="27">
        <f t="shared" si="48"/>
        <v>43171</v>
      </c>
      <c r="K139" s="27">
        <f t="shared" si="44"/>
        <v>240</v>
      </c>
      <c r="L139" s="27">
        <f t="shared" si="49"/>
        <v>31440</v>
      </c>
      <c r="M139" s="27">
        <f t="shared" si="45"/>
        <v>91.082400000000007</v>
      </c>
      <c r="N139" s="27">
        <f t="shared" si="46"/>
        <v>91.082400000000007</v>
      </c>
      <c r="O139" s="27">
        <f t="shared" si="50"/>
        <v>-4451.6529000000373</v>
      </c>
      <c r="P139" s="27">
        <f t="shared" si="51"/>
        <v>4451.6529000000373</v>
      </c>
    </row>
    <row r="140" spans="1:16">
      <c r="A140" s="30">
        <v>41061</v>
      </c>
      <c r="C140" s="6">
        <v>132</v>
      </c>
      <c r="D140" s="29">
        <f t="shared" si="42"/>
        <v>240</v>
      </c>
      <c r="E140" s="29">
        <f t="shared" si="47"/>
        <v>31680</v>
      </c>
      <c r="F140" s="29">
        <f t="shared" si="43"/>
        <v>-11491</v>
      </c>
      <c r="G140" s="34">
        <f>+Inputs!$D$3</f>
        <v>0.37951000000000001</v>
      </c>
      <c r="I140" s="27">
        <f t="shared" si="48"/>
        <v>43171</v>
      </c>
      <c r="K140" s="27">
        <f t="shared" si="44"/>
        <v>240</v>
      </c>
      <c r="L140" s="27">
        <f t="shared" si="49"/>
        <v>31680</v>
      </c>
      <c r="M140" s="27">
        <f t="shared" si="45"/>
        <v>91.082400000000007</v>
      </c>
      <c r="N140" s="27">
        <f t="shared" si="46"/>
        <v>91.082400000000007</v>
      </c>
      <c r="O140" s="27">
        <f t="shared" si="50"/>
        <v>-4360.5705000000371</v>
      </c>
      <c r="P140" s="27">
        <f t="shared" si="51"/>
        <v>4360.5705000000371</v>
      </c>
    </row>
    <row r="141" spans="1:16">
      <c r="A141" s="31">
        <v>41091</v>
      </c>
      <c r="C141" s="6">
        <v>133</v>
      </c>
      <c r="D141" s="29">
        <f t="shared" si="42"/>
        <v>240</v>
      </c>
      <c r="E141" s="29">
        <f t="shared" si="47"/>
        <v>31920</v>
      </c>
      <c r="F141" s="29">
        <f t="shared" si="43"/>
        <v>-11251</v>
      </c>
      <c r="G141" s="34">
        <f>+Inputs!$D$3</f>
        <v>0.37951000000000001</v>
      </c>
      <c r="I141" s="27">
        <f t="shared" si="48"/>
        <v>43171</v>
      </c>
      <c r="K141" s="27">
        <f t="shared" si="44"/>
        <v>240</v>
      </c>
      <c r="L141" s="27">
        <f t="shared" si="49"/>
        <v>31920</v>
      </c>
      <c r="M141" s="27">
        <f t="shared" si="45"/>
        <v>91.082400000000007</v>
      </c>
      <c r="N141" s="27">
        <f t="shared" si="46"/>
        <v>91.082400000000007</v>
      </c>
      <c r="O141" s="27">
        <f t="shared" si="50"/>
        <v>-4269.4881000000369</v>
      </c>
      <c r="P141" s="27">
        <f t="shared" si="51"/>
        <v>4269.4881000000369</v>
      </c>
    </row>
    <row r="142" spans="1:16">
      <c r="A142" s="30">
        <v>41122</v>
      </c>
      <c r="C142" s="6">
        <v>134</v>
      </c>
      <c r="D142" s="29">
        <f t="shared" si="42"/>
        <v>240</v>
      </c>
      <c r="E142" s="29">
        <f t="shared" si="47"/>
        <v>32160</v>
      </c>
      <c r="F142" s="29">
        <f t="shared" si="43"/>
        <v>-11011</v>
      </c>
      <c r="G142" s="34">
        <f>+Inputs!$D$3</f>
        <v>0.37951000000000001</v>
      </c>
      <c r="I142" s="27">
        <f t="shared" si="48"/>
        <v>43171</v>
      </c>
      <c r="K142" s="27">
        <f t="shared" si="44"/>
        <v>240</v>
      </c>
      <c r="L142" s="27">
        <f t="shared" si="49"/>
        <v>32160</v>
      </c>
      <c r="M142" s="27">
        <f t="shared" si="45"/>
        <v>91.082400000000007</v>
      </c>
      <c r="N142" s="27">
        <f t="shared" si="46"/>
        <v>91.082400000000007</v>
      </c>
      <c r="O142" s="27">
        <f t="shared" si="50"/>
        <v>-4178.4057000000366</v>
      </c>
      <c r="P142" s="27">
        <f t="shared" si="51"/>
        <v>4178.4057000000366</v>
      </c>
    </row>
    <row r="143" spans="1:16">
      <c r="A143" s="31">
        <v>41153</v>
      </c>
      <c r="C143" s="6">
        <v>135</v>
      </c>
      <c r="D143" s="29">
        <f t="shared" si="42"/>
        <v>240</v>
      </c>
      <c r="E143" s="29">
        <f t="shared" si="47"/>
        <v>32400</v>
      </c>
      <c r="F143" s="29">
        <f t="shared" si="43"/>
        <v>-10771</v>
      </c>
      <c r="G143" s="34">
        <f>+Inputs!$D$3</f>
        <v>0.37951000000000001</v>
      </c>
      <c r="I143" s="27">
        <f t="shared" si="48"/>
        <v>43171</v>
      </c>
      <c r="K143" s="27">
        <f t="shared" si="44"/>
        <v>240</v>
      </c>
      <c r="L143" s="27">
        <f t="shared" si="49"/>
        <v>32400</v>
      </c>
      <c r="M143" s="27">
        <f t="shared" si="45"/>
        <v>91.082400000000007</v>
      </c>
      <c r="N143" s="27">
        <f t="shared" si="46"/>
        <v>91.082400000000007</v>
      </c>
      <c r="O143" s="27">
        <f t="shared" si="50"/>
        <v>-4087.3233000000364</v>
      </c>
      <c r="P143" s="27">
        <f t="shared" si="51"/>
        <v>4087.3233000000364</v>
      </c>
    </row>
    <row r="144" spans="1:16">
      <c r="A144" s="30">
        <v>41183</v>
      </c>
      <c r="C144" s="6">
        <v>136</v>
      </c>
      <c r="D144" s="29">
        <f t="shared" si="42"/>
        <v>240</v>
      </c>
      <c r="E144" s="29">
        <f t="shared" si="47"/>
        <v>32640</v>
      </c>
      <c r="F144" s="29">
        <f t="shared" si="43"/>
        <v>-10531</v>
      </c>
      <c r="G144" s="34">
        <f>+Inputs!$D$3</f>
        <v>0.37951000000000001</v>
      </c>
      <c r="I144" s="27">
        <f t="shared" si="48"/>
        <v>43171</v>
      </c>
      <c r="K144" s="27">
        <f t="shared" si="44"/>
        <v>240</v>
      </c>
      <c r="L144" s="27">
        <f t="shared" si="49"/>
        <v>32640</v>
      </c>
      <c r="M144" s="27">
        <f t="shared" si="45"/>
        <v>91.082400000000007</v>
      </c>
      <c r="N144" s="27">
        <f t="shared" si="46"/>
        <v>91.082400000000007</v>
      </c>
      <c r="O144" s="27">
        <f t="shared" si="50"/>
        <v>-3996.2409000000362</v>
      </c>
      <c r="P144" s="27">
        <f t="shared" si="51"/>
        <v>3996.2409000000362</v>
      </c>
    </row>
    <row r="145" spans="1:16">
      <c r="A145" s="31">
        <v>41214</v>
      </c>
      <c r="C145" s="6">
        <v>137</v>
      </c>
      <c r="D145" s="29">
        <f t="shared" si="42"/>
        <v>240</v>
      </c>
      <c r="E145" s="29">
        <f t="shared" si="47"/>
        <v>32880</v>
      </c>
      <c r="F145" s="29">
        <f t="shared" si="43"/>
        <v>-10291</v>
      </c>
      <c r="G145" s="34">
        <f>+Inputs!$D$3</f>
        <v>0.37951000000000001</v>
      </c>
      <c r="I145" s="27">
        <f t="shared" si="48"/>
        <v>43171</v>
      </c>
      <c r="K145" s="27">
        <f t="shared" si="44"/>
        <v>240</v>
      </c>
      <c r="L145" s="27">
        <f t="shared" si="49"/>
        <v>32880</v>
      </c>
      <c r="M145" s="27">
        <f t="shared" si="45"/>
        <v>91.082400000000007</v>
      </c>
      <c r="N145" s="27">
        <f t="shared" si="46"/>
        <v>91.082400000000007</v>
      </c>
      <c r="O145" s="27">
        <f t="shared" si="50"/>
        <v>-3905.1585000000359</v>
      </c>
      <c r="P145" s="27">
        <f t="shared" si="51"/>
        <v>3905.1585000000359</v>
      </c>
    </row>
    <row r="146" spans="1:16">
      <c r="A146" s="30">
        <v>41244</v>
      </c>
      <c r="C146" s="6">
        <v>138</v>
      </c>
      <c r="D146" s="29">
        <f t="shared" si="42"/>
        <v>240</v>
      </c>
      <c r="E146" s="29">
        <f t="shared" si="47"/>
        <v>33120</v>
      </c>
      <c r="F146" s="29">
        <f t="shared" si="43"/>
        <v>-10051</v>
      </c>
      <c r="G146" s="34">
        <f>+Inputs!$D$3</f>
        <v>0.37951000000000001</v>
      </c>
      <c r="I146" s="27">
        <f t="shared" si="48"/>
        <v>43171</v>
      </c>
      <c r="K146" s="27">
        <f t="shared" si="44"/>
        <v>240</v>
      </c>
      <c r="L146" s="27">
        <f t="shared" si="49"/>
        <v>33120</v>
      </c>
      <c r="M146" s="27">
        <f t="shared" si="45"/>
        <v>91.082400000000007</v>
      </c>
      <c r="N146" s="27">
        <f t="shared" si="46"/>
        <v>91.082400000000007</v>
      </c>
      <c r="O146" s="27">
        <f t="shared" si="50"/>
        <v>-3814.0761000000357</v>
      </c>
      <c r="P146" s="27">
        <f t="shared" si="51"/>
        <v>3814.0761000000357</v>
      </c>
    </row>
    <row r="147" spans="1:16">
      <c r="A147" s="31">
        <v>41275</v>
      </c>
      <c r="C147" s="6">
        <v>139</v>
      </c>
      <c r="D147" s="29">
        <f t="shared" si="42"/>
        <v>240</v>
      </c>
      <c r="E147" s="29">
        <f t="shared" si="47"/>
        <v>33360</v>
      </c>
      <c r="F147" s="29">
        <f t="shared" si="43"/>
        <v>-9811</v>
      </c>
      <c r="G147" s="34">
        <f>+Inputs!$D$3</f>
        <v>0.37951000000000001</v>
      </c>
      <c r="I147" s="27">
        <f t="shared" si="48"/>
        <v>43171</v>
      </c>
      <c r="K147" s="27">
        <f t="shared" si="44"/>
        <v>240</v>
      </c>
      <c r="L147" s="27">
        <f t="shared" si="49"/>
        <v>33360</v>
      </c>
      <c r="M147" s="27">
        <f t="shared" si="45"/>
        <v>91.082400000000007</v>
      </c>
      <c r="N147" s="27">
        <f t="shared" si="46"/>
        <v>91.082400000000007</v>
      </c>
      <c r="O147" s="27">
        <f t="shared" si="50"/>
        <v>-3722.9937000000355</v>
      </c>
      <c r="P147" s="27">
        <f t="shared" si="51"/>
        <v>3722.9937000000355</v>
      </c>
    </row>
    <row r="148" spans="1:16">
      <c r="A148" s="30">
        <v>41306</v>
      </c>
      <c r="C148" s="6">
        <v>140</v>
      </c>
      <c r="D148" s="29">
        <f t="shared" si="42"/>
        <v>240</v>
      </c>
      <c r="E148" s="29">
        <f t="shared" si="47"/>
        <v>33600</v>
      </c>
      <c r="F148" s="29">
        <f t="shared" si="43"/>
        <v>-9571</v>
      </c>
      <c r="G148" s="34">
        <f>+Inputs!$D$3</f>
        <v>0.37951000000000001</v>
      </c>
      <c r="I148" s="27">
        <f t="shared" si="48"/>
        <v>43171</v>
      </c>
      <c r="K148" s="27">
        <f t="shared" si="44"/>
        <v>240</v>
      </c>
      <c r="L148" s="27">
        <f t="shared" si="49"/>
        <v>33600</v>
      </c>
      <c r="M148" s="27">
        <f t="shared" si="45"/>
        <v>91.082400000000007</v>
      </c>
      <c r="N148" s="27">
        <f t="shared" si="46"/>
        <v>91.082400000000007</v>
      </c>
      <c r="O148" s="27">
        <f t="shared" si="50"/>
        <v>-3631.9113000000352</v>
      </c>
      <c r="P148" s="27">
        <f t="shared" si="51"/>
        <v>3631.9113000000352</v>
      </c>
    </row>
    <row r="149" spans="1:16">
      <c r="A149" s="31">
        <v>41334</v>
      </c>
      <c r="C149" s="6">
        <v>141</v>
      </c>
      <c r="D149" s="29">
        <f t="shared" si="42"/>
        <v>240</v>
      </c>
      <c r="E149" s="29">
        <f t="shared" si="47"/>
        <v>33840</v>
      </c>
      <c r="F149" s="29">
        <f t="shared" si="43"/>
        <v>-9331</v>
      </c>
      <c r="G149" s="34">
        <f>+Inputs!$D$3</f>
        <v>0.37951000000000001</v>
      </c>
      <c r="I149" s="27">
        <f t="shared" si="48"/>
        <v>43171</v>
      </c>
      <c r="K149" s="27">
        <f t="shared" si="44"/>
        <v>240</v>
      </c>
      <c r="L149" s="27">
        <f t="shared" si="49"/>
        <v>33840</v>
      </c>
      <c r="M149" s="27">
        <f t="shared" si="45"/>
        <v>91.082400000000007</v>
      </c>
      <c r="N149" s="27">
        <f t="shared" si="46"/>
        <v>91.082400000000007</v>
      </c>
      <c r="O149" s="27">
        <f t="shared" si="50"/>
        <v>-3540.828900000035</v>
      </c>
      <c r="P149" s="27">
        <f t="shared" si="51"/>
        <v>3540.828900000035</v>
      </c>
    </row>
    <row r="150" spans="1:16">
      <c r="A150" s="30">
        <v>41365</v>
      </c>
      <c r="C150" s="6">
        <v>142</v>
      </c>
      <c r="D150" s="29">
        <f t="shared" si="42"/>
        <v>240</v>
      </c>
      <c r="E150" s="29">
        <f t="shared" si="47"/>
        <v>34080</v>
      </c>
      <c r="F150" s="29">
        <f t="shared" si="43"/>
        <v>-9091</v>
      </c>
      <c r="G150" s="34">
        <f>+Inputs!$D$3</f>
        <v>0.37951000000000001</v>
      </c>
      <c r="I150" s="27">
        <f t="shared" si="48"/>
        <v>43171</v>
      </c>
      <c r="K150" s="27">
        <f t="shared" si="44"/>
        <v>240</v>
      </c>
      <c r="L150" s="27">
        <f t="shared" si="49"/>
        <v>34080</v>
      </c>
      <c r="M150" s="27">
        <f t="shared" si="45"/>
        <v>91.082400000000007</v>
      </c>
      <c r="N150" s="27">
        <f t="shared" si="46"/>
        <v>91.082400000000007</v>
      </c>
      <c r="O150" s="27">
        <f t="shared" si="50"/>
        <v>-3449.7465000000348</v>
      </c>
      <c r="P150" s="27">
        <f t="shared" si="51"/>
        <v>3449.7465000000348</v>
      </c>
    </row>
    <row r="151" spans="1:16">
      <c r="A151" s="31">
        <v>41395</v>
      </c>
      <c r="C151" s="6">
        <v>143</v>
      </c>
      <c r="D151" s="29">
        <f t="shared" si="42"/>
        <v>240</v>
      </c>
      <c r="E151" s="29">
        <f t="shared" si="47"/>
        <v>34320</v>
      </c>
      <c r="F151" s="29">
        <f t="shared" si="43"/>
        <v>-8851</v>
      </c>
      <c r="G151" s="34">
        <f>+Inputs!$D$3</f>
        <v>0.37951000000000001</v>
      </c>
      <c r="I151" s="27">
        <f t="shared" si="48"/>
        <v>43171</v>
      </c>
      <c r="K151" s="27">
        <f t="shared" si="44"/>
        <v>240</v>
      </c>
      <c r="L151" s="27">
        <f t="shared" si="49"/>
        <v>34320</v>
      </c>
      <c r="M151" s="27">
        <f t="shared" si="45"/>
        <v>91.082400000000007</v>
      </c>
      <c r="N151" s="27">
        <f t="shared" si="46"/>
        <v>91.082400000000007</v>
      </c>
      <c r="O151" s="27">
        <f t="shared" si="50"/>
        <v>-3358.6641000000345</v>
      </c>
      <c r="P151" s="27">
        <f t="shared" si="51"/>
        <v>3358.6641000000345</v>
      </c>
    </row>
    <row r="152" spans="1:16">
      <c r="A152" s="30">
        <v>41426</v>
      </c>
      <c r="C152" s="6">
        <v>144</v>
      </c>
      <c r="D152" s="29">
        <f t="shared" si="42"/>
        <v>240</v>
      </c>
      <c r="E152" s="29">
        <f t="shared" si="47"/>
        <v>34560</v>
      </c>
      <c r="F152" s="29">
        <f t="shared" si="43"/>
        <v>-8611</v>
      </c>
      <c r="G152" s="34">
        <f>+Inputs!$D$3</f>
        <v>0.37951000000000001</v>
      </c>
      <c r="I152" s="27">
        <f t="shared" si="48"/>
        <v>43171</v>
      </c>
      <c r="K152" s="27">
        <f t="shared" si="44"/>
        <v>240</v>
      </c>
      <c r="L152" s="27">
        <f t="shared" si="49"/>
        <v>34560</v>
      </c>
      <c r="M152" s="27">
        <f t="shared" si="45"/>
        <v>91.082400000000007</v>
      </c>
      <c r="N152" s="27">
        <f t="shared" si="46"/>
        <v>91.082400000000007</v>
      </c>
      <c r="O152" s="27">
        <f t="shared" si="50"/>
        <v>-3267.5817000000343</v>
      </c>
      <c r="P152" s="27">
        <f t="shared" si="51"/>
        <v>3267.5817000000343</v>
      </c>
    </row>
    <row r="153" spans="1:16">
      <c r="A153" s="31">
        <v>41456</v>
      </c>
      <c r="C153" s="6">
        <v>145</v>
      </c>
      <c r="D153" s="29">
        <f t="shared" si="42"/>
        <v>240</v>
      </c>
      <c r="E153" s="29">
        <f t="shared" si="47"/>
        <v>34800</v>
      </c>
      <c r="F153" s="29">
        <f t="shared" si="43"/>
        <v>-8371</v>
      </c>
      <c r="G153" s="34">
        <f>+Inputs!$D$3</f>
        <v>0.37951000000000001</v>
      </c>
      <c r="I153" s="27">
        <f t="shared" si="48"/>
        <v>43171</v>
      </c>
      <c r="K153" s="27">
        <f t="shared" si="44"/>
        <v>240</v>
      </c>
      <c r="L153" s="27">
        <f t="shared" si="49"/>
        <v>34800</v>
      </c>
      <c r="M153" s="27">
        <f t="shared" si="45"/>
        <v>91.082400000000007</v>
      </c>
      <c r="N153" s="27">
        <f t="shared" si="46"/>
        <v>91.082400000000007</v>
      </c>
      <c r="O153" s="27">
        <f t="shared" si="50"/>
        <v>-3176.4993000000341</v>
      </c>
      <c r="P153" s="27">
        <f t="shared" si="51"/>
        <v>3176.4993000000341</v>
      </c>
    </row>
    <row r="154" spans="1:16">
      <c r="A154" s="30">
        <v>41487</v>
      </c>
      <c r="C154" s="6">
        <v>146</v>
      </c>
      <c r="D154" s="29">
        <f t="shared" si="42"/>
        <v>240</v>
      </c>
      <c r="E154" s="29">
        <f t="shared" si="47"/>
        <v>35040</v>
      </c>
      <c r="F154" s="29">
        <f t="shared" si="43"/>
        <v>-8131</v>
      </c>
      <c r="G154" s="34">
        <f>+Inputs!$D$3</f>
        <v>0.37951000000000001</v>
      </c>
      <c r="I154" s="27">
        <f t="shared" si="48"/>
        <v>43171</v>
      </c>
      <c r="K154" s="27">
        <f t="shared" si="44"/>
        <v>240</v>
      </c>
      <c r="L154" s="27">
        <f t="shared" si="49"/>
        <v>35040</v>
      </c>
      <c r="M154" s="27">
        <f t="shared" si="45"/>
        <v>91.082400000000007</v>
      </c>
      <c r="N154" s="27">
        <f t="shared" si="46"/>
        <v>91.082400000000007</v>
      </c>
      <c r="O154" s="27">
        <f t="shared" si="50"/>
        <v>-3085.4169000000338</v>
      </c>
      <c r="P154" s="27">
        <f t="shared" si="51"/>
        <v>3085.4169000000338</v>
      </c>
    </row>
    <row r="155" spans="1:16">
      <c r="A155" s="31">
        <v>41518</v>
      </c>
      <c r="C155" s="6">
        <v>147</v>
      </c>
      <c r="D155" s="29">
        <f t="shared" si="42"/>
        <v>240</v>
      </c>
      <c r="E155" s="29">
        <f t="shared" si="47"/>
        <v>35280</v>
      </c>
      <c r="F155" s="29">
        <f t="shared" si="43"/>
        <v>-7891</v>
      </c>
      <c r="G155" s="34">
        <f>+Inputs!$D$3</f>
        <v>0.37951000000000001</v>
      </c>
      <c r="I155" s="27">
        <f t="shared" si="48"/>
        <v>43171</v>
      </c>
      <c r="K155" s="27">
        <f t="shared" si="44"/>
        <v>240</v>
      </c>
      <c r="L155" s="27">
        <f t="shared" si="49"/>
        <v>35280</v>
      </c>
      <c r="M155" s="27">
        <f t="shared" si="45"/>
        <v>91.082400000000007</v>
      </c>
      <c r="N155" s="27">
        <f t="shared" si="46"/>
        <v>91.082400000000007</v>
      </c>
      <c r="O155" s="27">
        <f t="shared" si="50"/>
        <v>-2994.3345000000336</v>
      </c>
      <c r="P155" s="27">
        <f t="shared" si="51"/>
        <v>2994.3345000000336</v>
      </c>
    </row>
    <row r="156" spans="1:16">
      <c r="A156" s="30">
        <v>41548</v>
      </c>
      <c r="C156" s="6">
        <v>148</v>
      </c>
      <c r="D156" s="29">
        <f t="shared" si="42"/>
        <v>240</v>
      </c>
      <c r="E156" s="29">
        <f t="shared" si="47"/>
        <v>35520</v>
      </c>
      <c r="F156" s="29">
        <f t="shared" si="43"/>
        <v>-7651</v>
      </c>
      <c r="G156" s="34">
        <f>+Inputs!$D$3</f>
        <v>0.37951000000000001</v>
      </c>
      <c r="I156" s="27">
        <f t="shared" si="48"/>
        <v>43171</v>
      </c>
      <c r="K156" s="27">
        <f t="shared" si="44"/>
        <v>240</v>
      </c>
      <c r="L156" s="27">
        <f t="shared" si="49"/>
        <v>35520</v>
      </c>
      <c r="M156" s="27">
        <f t="shared" si="45"/>
        <v>91.082400000000007</v>
      </c>
      <c r="N156" s="27">
        <f t="shared" si="46"/>
        <v>91.082400000000007</v>
      </c>
      <c r="O156" s="27">
        <f t="shared" si="50"/>
        <v>-2903.2521000000334</v>
      </c>
      <c r="P156" s="27">
        <f t="shared" si="51"/>
        <v>2903.2521000000334</v>
      </c>
    </row>
    <row r="157" spans="1:16">
      <c r="A157" s="31">
        <v>41579</v>
      </c>
      <c r="C157" s="6">
        <v>149</v>
      </c>
      <c r="D157" s="29">
        <f t="shared" si="42"/>
        <v>240</v>
      </c>
      <c r="E157" s="29">
        <f t="shared" si="47"/>
        <v>35760</v>
      </c>
      <c r="F157" s="29">
        <f t="shared" si="43"/>
        <v>-7411</v>
      </c>
      <c r="G157" s="34">
        <f>+Inputs!$D$3</f>
        <v>0.37951000000000001</v>
      </c>
      <c r="I157" s="27">
        <f t="shared" si="48"/>
        <v>43171</v>
      </c>
      <c r="K157" s="27">
        <f t="shared" si="44"/>
        <v>240</v>
      </c>
      <c r="L157" s="27">
        <f t="shared" si="49"/>
        <v>35760</v>
      </c>
      <c r="M157" s="27">
        <f t="shared" si="45"/>
        <v>91.082400000000007</v>
      </c>
      <c r="N157" s="27">
        <f t="shared" si="46"/>
        <v>91.082400000000007</v>
      </c>
      <c r="O157" s="27">
        <f t="shared" si="50"/>
        <v>-2812.1697000000331</v>
      </c>
      <c r="P157" s="27">
        <f t="shared" si="51"/>
        <v>2812.1697000000331</v>
      </c>
    </row>
    <row r="158" spans="1:16">
      <c r="A158" s="30">
        <v>41609</v>
      </c>
      <c r="C158" s="6">
        <v>150</v>
      </c>
      <c r="D158" s="29">
        <f t="shared" si="42"/>
        <v>240</v>
      </c>
      <c r="E158" s="29">
        <f t="shared" si="47"/>
        <v>36000</v>
      </c>
      <c r="F158" s="29">
        <f t="shared" si="43"/>
        <v>-7171</v>
      </c>
      <c r="G158" s="34">
        <f>+Inputs!$D$3</f>
        <v>0.37951000000000001</v>
      </c>
      <c r="I158" s="27">
        <f t="shared" si="48"/>
        <v>43171</v>
      </c>
      <c r="K158" s="27">
        <f t="shared" si="44"/>
        <v>240</v>
      </c>
      <c r="L158" s="27">
        <f t="shared" si="49"/>
        <v>36000</v>
      </c>
      <c r="M158" s="27">
        <f t="shared" si="45"/>
        <v>91.082400000000007</v>
      </c>
      <c r="N158" s="27">
        <f t="shared" si="46"/>
        <v>91.082400000000007</v>
      </c>
      <c r="O158" s="27">
        <f t="shared" si="50"/>
        <v>-2721.0873000000329</v>
      </c>
      <c r="P158" s="27">
        <f t="shared" si="51"/>
        <v>2721.0873000000329</v>
      </c>
    </row>
    <row r="159" spans="1:16">
      <c r="A159" s="31">
        <v>41640</v>
      </c>
      <c r="C159" s="6">
        <v>151</v>
      </c>
      <c r="D159" s="29">
        <f t="shared" si="42"/>
        <v>240</v>
      </c>
      <c r="E159" s="29">
        <f t="shared" si="47"/>
        <v>36240</v>
      </c>
      <c r="F159" s="29">
        <f t="shared" si="43"/>
        <v>-6931</v>
      </c>
      <c r="G159" s="34">
        <f>+Inputs!$D$3</f>
        <v>0.37951000000000001</v>
      </c>
      <c r="I159" s="27">
        <f t="shared" si="48"/>
        <v>43171</v>
      </c>
      <c r="K159" s="27">
        <f t="shared" si="44"/>
        <v>240</v>
      </c>
      <c r="L159" s="27">
        <f t="shared" si="49"/>
        <v>36240</v>
      </c>
      <c r="M159" s="27">
        <f t="shared" si="45"/>
        <v>91.082400000000007</v>
      </c>
      <c r="N159" s="27">
        <f t="shared" si="46"/>
        <v>91.082400000000007</v>
      </c>
      <c r="O159" s="27">
        <f t="shared" si="50"/>
        <v>-2630.0049000000326</v>
      </c>
      <c r="P159" s="27">
        <f t="shared" si="51"/>
        <v>2630.0049000000326</v>
      </c>
    </row>
    <row r="160" spans="1:16">
      <c r="A160" s="30">
        <v>41671</v>
      </c>
      <c r="C160" s="6">
        <v>152</v>
      </c>
      <c r="D160" s="29">
        <f t="shared" si="42"/>
        <v>240</v>
      </c>
      <c r="E160" s="29">
        <f t="shared" si="47"/>
        <v>36480</v>
      </c>
      <c r="F160" s="29">
        <f t="shared" si="43"/>
        <v>-6691</v>
      </c>
      <c r="G160" s="34">
        <f>+Inputs!$D$3</f>
        <v>0.37951000000000001</v>
      </c>
      <c r="I160" s="27">
        <f t="shared" si="48"/>
        <v>43171</v>
      </c>
      <c r="K160" s="27">
        <f t="shared" si="44"/>
        <v>240</v>
      </c>
      <c r="L160" s="27">
        <f t="shared" si="49"/>
        <v>36480</v>
      </c>
      <c r="M160" s="27">
        <f t="shared" si="45"/>
        <v>91.082400000000007</v>
      </c>
      <c r="N160" s="27">
        <f t="shared" si="46"/>
        <v>91.082400000000007</v>
      </c>
      <c r="O160" s="27">
        <f t="shared" si="50"/>
        <v>-2538.9225000000324</v>
      </c>
      <c r="P160" s="27">
        <f t="shared" si="51"/>
        <v>2538.9225000000324</v>
      </c>
    </row>
    <row r="161" spans="1:16">
      <c r="A161" s="31">
        <v>41699</v>
      </c>
      <c r="C161" s="6">
        <v>153</v>
      </c>
      <c r="D161" s="29">
        <f t="shared" si="42"/>
        <v>240</v>
      </c>
      <c r="E161" s="29">
        <f t="shared" si="47"/>
        <v>36720</v>
      </c>
      <c r="F161" s="29">
        <f t="shared" si="43"/>
        <v>-6451</v>
      </c>
      <c r="G161" s="34">
        <f>+Inputs!$D$3</f>
        <v>0.37951000000000001</v>
      </c>
      <c r="I161" s="27">
        <f t="shared" si="48"/>
        <v>43171</v>
      </c>
      <c r="K161" s="27">
        <f t="shared" si="44"/>
        <v>240</v>
      </c>
      <c r="L161" s="27">
        <f t="shared" si="49"/>
        <v>36720</v>
      </c>
      <c r="M161" s="27">
        <f t="shared" si="45"/>
        <v>91.082400000000007</v>
      </c>
      <c r="N161" s="27">
        <f t="shared" si="46"/>
        <v>91.082400000000007</v>
      </c>
      <c r="O161" s="27">
        <f t="shared" si="50"/>
        <v>-2447.8401000000322</v>
      </c>
      <c r="P161" s="27">
        <f t="shared" si="51"/>
        <v>2447.8401000000322</v>
      </c>
    </row>
    <row r="162" spans="1:16">
      <c r="A162" s="30">
        <v>41730</v>
      </c>
      <c r="C162" s="6">
        <v>154</v>
      </c>
      <c r="D162" s="29">
        <f t="shared" si="42"/>
        <v>240</v>
      </c>
      <c r="E162" s="29">
        <f t="shared" si="47"/>
        <v>36960</v>
      </c>
      <c r="F162" s="29">
        <f t="shared" si="43"/>
        <v>-6211</v>
      </c>
      <c r="G162" s="34">
        <f>+Inputs!$D$3</f>
        <v>0.37951000000000001</v>
      </c>
      <c r="I162" s="27">
        <f t="shared" si="48"/>
        <v>43171</v>
      </c>
      <c r="K162" s="27">
        <f t="shared" si="44"/>
        <v>240</v>
      </c>
      <c r="L162" s="27">
        <f t="shared" si="49"/>
        <v>36960</v>
      </c>
      <c r="M162" s="27">
        <f t="shared" si="45"/>
        <v>91.082400000000007</v>
      </c>
      <c r="N162" s="27">
        <f t="shared" si="46"/>
        <v>91.082400000000007</v>
      </c>
      <c r="O162" s="27">
        <f t="shared" si="50"/>
        <v>-2356.7577000000319</v>
      </c>
      <c r="P162" s="27">
        <f t="shared" si="51"/>
        <v>2356.7577000000319</v>
      </c>
    </row>
    <row r="163" spans="1:16">
      <c r="A163" s="31">
        <v>41760</v>
      </c>
      <c r="C163" s="6">
        <v>155</v>
      </c>
      <c r="D163" s="29">
        <f t="shared" si="42"/>
        <v>240</v>
      </c>
      <c r="E163" s="29">
        <f t="shared" si="47"/>
        <v>37200</v>
      </c>
      <c r="F163" s="29">
        <f t="shared" si="43"/>
        <v>-5971</v>
      </c>
      <c r="G163" s="34">
        <f>+Inputs!$D$3</f>
        <v>0.37951000000000001</v>
      </c>
      <c r="I163" s="27">
        <f t="shared" si="48"/>
        <v>43171</v>
      </c>
      <c r="K163" s="27">
        <f t="shared" si="44"/>
        <v>240</v>
      </c>
      <c r="L163" s="27">
        <f t="shared" si="49"/>
        <v>37200</v>
      </c>
      <c r="M163" s="27">
        <f t="shared" si="45"/>
        <v>91.082400000000007</v>
      </c>
      <c r="N163" s="27">
        <f t="shared" si="46"/>
        <v>91.082400000000007</v>
      </c>
      <c r="O163" s="27">
        <f t="shared" si="50"/>
        <v>-2265.6753000000317</v>
      </c>
      <c r="P163" s="27">
        <f t="shared" si="51"/>
        <v>2265.6753000000317</v>
      </c>
    </row>
    <row r="164" spans="1:16">
      <c r="A164" s="30">
        <v>41791</v>
      </c>
      <c r="C164" s="6">
        <v>156</v>
      </c>
      <c r="D164" s="29">
        <f t="shared" si="42"/>
        <v>240</v>
      </c>
      <c r="E164" s="29">
        <f t="shared" si="47"/>
        <v>37440</v>
      </c>
      <c r="F164" s="29">
        <f t="shared" si="43"/>
        <v>-5731</v>
      </c>
      <c r="G164" s="34">
        <f>+Inputs!$D$3</f>
        <v>0.37951000000000001</v>
      </c>
      <c r="I164" s="27">
        <f t="shared" si="48"/>
        <v>43171</v>
      </c>
      <c r="K164" s="27">
        <f t="shared" si="44"/>
        <v>240</v>
      </c>
      <c r="L164" s="27">
        <f t="shared" si="49"/>
        <v>37440</v>
      </c>
      <c r="M164" s="27">
        <f t="shared" si="45"/>
        <v>91.082400000000007</v>
      </c>
      <c r="N164" s="27">
        <f t="shared" si="46"/>
        <v>91.082400000000007</v>
      </c>
      <c r="O164" s="27">
        <f t="shared" si="50"/>
        <v>-2174.5929000000315</v>
      </c>
      <c r="P164" s="27">
        <f t="shared" si="51"/>
        <v>2174.5929000000315</v>
      </c>
    </row>
    <row r="165" spans="1:16">
      <c r="A165" s="31">
        <v>41821</v>
      </c>
      <c r="C165" s="6">
        <v>157</v>
      </c>
      <c r="D165" s="29">
        <f t="shared" si="42"/>
        <v>240</v>
      </c>
      <c r="E165" s="29">
        <f t="shared" si="47"/>
        <v>37680</v>
      </c>
      <c r="F165" s="29">
        <f t="shared" si="43"/>
        <v>-5491</v>
      </c>
      <c r="G165" s="34">
        <f>+Inputs!$D$3</f>
        <v>0.37951000000000001</v>
      </c>
      <c r="I165" s="27">
        <f t="shared" si="48"/>
        <v>43171</v>
      </c>
      <c r="K165" s="27">
        <f t="shared" si="44"/>
        <v>240</v>
      </c>
      <c r="L165" s="27">
        <f t="shared" si="49"/>
        <v>37680</v>
      </c>
      <c r="M165" s="27">
        <f t="shared" si="45"/>
        <v>91.082400000000007</v>
      </c>
      <c r="N165" s="27">
        <f t="shared" si="46"/>
        <v>91.082400000000007</v>
      </c>
      <c r="O165" s="27">
        <f t="shared" si="50"/>
        <v>-2083.5105000000312</v>
      </c>
      <c r="P165" s="27">
        <f t="shared" si="51"/>
        <v>2083.5105000000312</v>
      </c>
    </row>
    <row r="166" spans="1:16">
      <c r="A166" s="30">
        <v>41852</v>
      </c>
      <c r="C166" s="6">
        <v>158</v>
      </c>
      <c r="D166" s="29">
        <f t="shared" si="42"/>
        <v>240</v>
      </c>
      <c r="E166" s="29">
        <f t="shared" si="47"/>
        <v>37920</v>
      </c>
      <c r="F166" s="29">
        <f t="shared" si="43"/>
        <v>-5251</v>
      </c>
      <c r="G166" s="34">
        <f>+Inputs!$D$3</f>
        <v>0.37951000000000001</v>
      </c>
      <c r="I166" s="27">
        <f t="shared" si="48"/>
        <v>43171</v>
      </c>
      <c r="K166" s="27">
        <f t="shared" si="44"/>
        <v>240</v>
      </c>
      <c r="L166" s="27">
        <f t="shared" si="49"/>
        <v>37920</v>
      </c>
      <c r="M166" s="27">
        <f t="shared" si="45"/>
        <v>91.082400000000007</v>
      </c>
      <c r="N166" s="27">
        <f t="shared" si="46"/>
        <v>91.082400000000007</v>
      </c>
      <c r="O166" s="27">
        <f t="shared" si="50"/>
        <v>-1992.4281000000312</v>
      </c>
      <c r="P166" s="27">
        <f t="shared" si="51"/>
        <v>1992.4281000000312</v>
      </c>
    </row>
    <row r="167" spans="1:16">
      <c r="A167" s="31">
        <v>41883</v>
      </c>
      <c r="C167" s="6">
        <v>159</v>
      </c>
      <c r="D167" s="29">
        <f t="shared" si="42"/>
        <v>240</v>
      </c>
      <c r="E167" s="29">
        <f t="shared" si="47"/>
        <v>38160</v>
      </c>
      <c r="F167" s="29">
        <f t="shared" si="43"/>
        <v>-5011</v>
      </c>
      <c r="G167" s="34">
        <f>+Inputs!$D$3</f>
        <v>0.37951000000000001</v>
      </c>
      <c r="I167" s="27">
        <f t="shared" si="48"/>
        <v>43171</v>
      </c>
      <c r="K167" s="27">
        <f t="shared" si="44"/>
        <v>240</v>
      </c>
      <c r="L167" s="27">
        <f t="shared" si="49"/>
        <v>38160</v>
      </c>
      <c r="M167" s="27">
        <f t="shared" si="45"/>
        <v>91.082400000000007</v>
      </c>
      <c r="N167" s="27">
        <f t="shared" si="46"/>
        <v>91.082400000000007</v>
      </c>
      <c r="O167" s="27">
        <f t="shared" si="50"/>
        <v>-1901.3457000000312</v>
      </c>
      <c r="P167" s="27">
        <f t="shared" si="51"/>
        <v>1901.3457000000312</v>
      </c>
    </row>
    <row r="168" spans="1:16">
      <c r="A168" s="30">
        <v>41913</v>
      </c>
      <c r="C168" s="6">
        <v>160</v>
      </c>
      <c r="D168" s="29">
        <f t="shared" si="42"/>
        <v>240</v>
      </c>
      <c r="E168" s="29">
        <f t="shared" si="47"/>
        <v>38400</v>
      </c>
      <c r="F168" s="29">
        <f t="shared" si="43"/>
        <v>-4771</v>
      </c>
      <c r="G168" s="34">
        <f>+Inputs!$D$3</f>
        <v>0.37951000000000001</v>
      </c>
      <c r="I168" s="27">
        <f t="shared" si="48"/>
        <v>43171</v>
      </c>
      <c r="K168" s="27">
        <f t="shared" si="44"/>
        <v>240</v>
      </c>
      <c r="L168" s="27">
        <f t="shared" si="49"/>
        <v>38400</v>
      </c>
      <c r="M168" s="27">
        <f t="shared" si="45"/>
        <v>91.082400000000007</v>
      </c>
      <c r="N168" s="27">
        <f t="shared" si="46"/>
        <v>91.082400000000007</v>
      </c>
      <c r="O168" s="27">
        <f t="shared" si="50"/>
        <v>-1810.2633000000312</v>
      </c>
      <c r="P168" s="27">
        <f t="shared" si="51"/>
        <v>1810.2633000000312</v>
      </c>
    </row>
    <row r="169" spans="1:16">
      <c r="A169" s="31">
        <v>41944</v>
      </c>
      <c r="C169" s="6">
        <v>161</v>
      </c>
      <c r="D169" s="29">
        <f t="shared" ref="D169:D187" si="52">ROUND(-(+$B$9/180)*1,0)</f>
        <v>240</v>
      </c>
      <c r="E169" s="29">
        <f t="shared" si="47"/>
        <v>38640</v>
      </c>
      <c r="F169" s="29">
        <f t="shared" ref="F169:F188" si="53">$B$9+E169</f>
        <v>-4531</v>
      </c>
      <c r="G169" s="34">
        <f>+Inputs!$D$3</f>
        <v>0.37951000000000001</v>
      </c>
      <c r="I169" s="27">
        <f t="shared" si="48"/>
        <v>43171</v>
      </c>
      <c r="K169" s="27">
        <f t="shared" ref="K169:K188" si="54">D169</f>
        <v>240</v>
      </c>
      <c r="L169" s="27">
        <f t="shared" si="49"/>
        <v>38640</v>
      </c>
      <c r="M169" s="27">
        <f t="shared" ref="M169:M188" si="55">K169*G169</f>
        <v>91.082400000000007</v>
      </c>
      <c r="N169" s="27">
        <f t="shared" ref="N169:N188" si="56">M169-J169</f>
        <v>91.082400000000007</v>
      </c>
      <c r="O169" s="27">
        <f t="shared" si="50"/>
        <v>-1719.1809000000312</v>
      </c>
      <c r="P169" s="27">
        <f t="shared" si="51"/>
        <v>1719.1809000000312</v>
      </c>
    </row>
    <row r="170" spans="1:16">
      <c r="A170" s="30">
        <v>41974</v>
      </c>
      <c r="C170" s="6">
        <v>162</v>
      </c>
      <c r="D170" s="29">
        <f t="shared" si="52"/>
        <v>240</v>
      </c>
      <c r="E170" s="29">
        <f t="shared" ref="E170:E188" si="57">+E169+D170</f>
        <v>38880</v>
      </c>
      <c r="F170" s="29">
        <f t="shared" si="53"/>
        <v>-4291</v>
      </c>
      <c r="G170" s="34">
        <f>+Inputs!$D$3</f>
        <v>0.37951000000000001</v>
      </c>
      <c r="I170" s="27">
        <f t="shared" ref="I170:I188" si="58">+I169+H170</f>
        <v>43171</v>
      </c>
      <c r="K170" s="27">
        <f t="shared" si="54"/>
        <v>240</v>
      </c>
      <c r="L170" s="27">
        <f t="shared" ref="L170:L188" si="59">+L169+K170</f>
        <v>38880</v>
      </c>
      <c r="M170" s="27">
        <f t="shared" si="55"/>
        <v>91.082400000000007</v>
      </c>
      <c r="N170" s="27">
        <f t="shared" si="56"/>
        <v>91.082400000000007</v>
      </c>
      <c r="O170" s="27">
        <f t="shared" ref="O170:O188" si="60">+O169+N170</f>
        <v>-1628.0985000000312</v>
      </c>
      <c r="P170" s="27">
        <f t="shared" ref="P170:P188" si="61">P169-N170</f>
        <v>1628.0985000000312</v>
      </c>
    </row>
    <row r="171" spans="1:16">
      <c r="A171" s="31">
        <v>42005</v>
      </c>
      <c r="C171" s="6">
        <v>163</v>
      </c>
      <c r="D171" s="29">
        <f t="shared" si="52"/>
        <v>240</v>
      </c>
      <c r="E171" s="29">
        <f t="shared" si="57"/>
        <v>39120</v>
      </c>
      <c r="F171" s="29">
        <f t="shared" si="53"/>
        <v>-4051</v>
      </c>
      <c r="G171" s="34">
        <f>+Inputs!$D$3</f>
        <v>0.37951000000000001</v>
      </c>
      <c r="I171" s="27">
        <f t="shared" si="58"/>
        <v>43171</v>
      </c>
      <c r="K171" s="27">
        <f t="shared" si="54"/>
        <v>240</v>
      </c>
      <c r="L171" s="27">
        <f t="shared" si="59"/>
        <v>39120</v>
      </c>
      <c r="M171" s="27">
        <f t="shared" si="55"/>
        <v>91.082400000000007</v>
      </c>
      <c r="N171" s="27">
        <f t="shared" si="56"/>
        <v>91.082400000000007</v>
      </c>
      <c r="O171" s="27">
        <f t="shared" si="60"/>
        <v>-1537.0161000000312</v>
      </c>
      <c r="P171" s="27">
        <f t="shared" si="61"/>
        <v>1537.0161000000312</v>
      </c>
    </row>
    <row r="172" spans="1:16">
      <c r="A172" s="30">
        <v>42036</v>
      </c>
      <c r="C172" s="6">
        <v>164</v>
      </c>
      <c r="D172" s="29">
        <f t="shared" si="52"/>
        <v>240</v>
      </c>
      <c r="E172" s="29">
        <f t="shared" si="57"/>
        <v>39360</v>
      </c>
      <c r="F172" s="29">
        <f t="shared" si="53"/>
        <v>-3811</v>
      </c>
      <c r="G172" s="34">
        <f>+Inputs!$D$3</f>
        <v>0.37951000000000001</v>
      </c>
      <c r="I172" s="27">
        <f t="shared" si="58"/>
        <v>43171</v>
      </c>
      <c r="K172" s="27">
        <f t="shared" si="54"/>
        <v>240</v>
      </c>
      <c r="L172" s="27">
        <f t="shared" si="59"/>
        <v>39360</v>
      </c>
      <c r="M172" s="27">
        <f t="shared" si="55"/>
        <v>91.082400000000007</v>
      </c>
      <c r="N172" s="27">
        <f t="shared" si="56"/>
        <v>91.082400000000007</v>
      </c>
      <c r="O172" s="27">
        <f t="shared" si="60"/>
        <v>-1445.9337000000312</v>
      </c>
      <c r="P172" s="27">
        <f t="shared" si="61"/>
        <v>1445.9337000000312</v>
      </c>
    </row>
    <row r="173" spans="1:16">
      <c r="A173" s="31">
        <v>42064</v>
      </c>
      <c r="C173" s="6">
        <v>165</v>
      </c>
      <c r="D173" s="29">
        <f t="shared" si="52"/>
        <v>240</v>
      </c>
      <c r="E173" s="29">
        <f t="shared" si="57"/>
        <v>39600</v>
      </c>
      <c r="F173" s="29">
        <f t="shared" si="53"/>
        <v>-3571</v>
      </c>
      <c r="G173" s="34">
        <f>+Inputs!$D$3</f>
        <v>0.37951000000000001</v>
      </c>
      <c r="I173" s="27">
        <f t="shared" si="58"/>
        <v>43171</v>
      </c>
      <c r="K173" s="27">
        <f t="shared" si="54"/>
        <v>240</v>
      </c>
      <c r="L173" s="27">
        <f t="shared" si="59"/>
        <v>39600</v>
      </c>
      <c r="M173" s="27">
        <f t="shared" si="55"/>
        <v>91.082400000000007</v>
      </c>
      <c r="N173" s="27">
        <f t="shared" si="56"/>
        <v>91.082400000000007</v>
      </c>
      <c r="O173" s="27">
        <f t="shared" si="60"/>
        <v>-1354.8513000000312</v>
      </c>
      <c r="P173" s="27">
        <f t="shared" si="61"/>
        <v>1354.8513000000312</v>
      </c>
    </row>
    <row r="174" spans="1:16">
      <c r="A174" s="30">
        <v>42095</v>
      </c>
      <c r="C174" s="6">
        <v>166</v>
      </c>
      <c r="D174" s="29">
        <f t="shared" si="52"/>
        <v>240</v>
      </c>
      <c r="E174" s="29">
        <f t="shared" si="57"/>
        <v>39840</v>
      </c>
      <c r="F174" s="29">
        <f t="shared" si="53"/>
        <v>-3331</v>
      </c>
      <c r="G174" s="34">
        <f>+Inputs!$D$3</f>
        <v>0.37951000000000001</v>
      </c>
      <c r="I174" s="27">
        <f t="shared" si="58"/>
        <v>43171</v>
      </c>
      <c r="K174" s="27">
        <f t="shared" si="54"/>
        <v>240</v>
      </c>
      <c r="L174" s="27">
        <f t="shared" si="59"/>
        <v>39840</v>
      </c>
      <c r="M174" s="27">
        <f t="shared" si="55"/>
        <v>91.082400000000007</v>
      </c>
      <c r="N174" s="27">
        <f t="shared" si="56"/>
        <v>91.082400000000007</v>
      </c>
      <c r="O174" s="27">
        <f t="shared" si="60"/>
        <v>-1263.7689000000312</v>
      </c>
      <c r="P174" s="27">
        <f t="shared" si="61"/>
        <v>1263.7689000000312</v>
      </c>
    </row>
    <row r="175" spans="1:16">
      <c r="A175" s="31">
        <v>42125</v>
      </c>
      <c r="C175" s="6">
        <v>167</v>
      </c>
      <c r="D175" s="29">
        <f t="shared" si="52"/>
        <v>240</v>
      </c>
      <c r="E175" s="29">
        <f t="shared" si="57"/>
        <v>40080</v>
      </c>
      <c r="F175" s="29">
        <f t="shared" si="53"/>
        <v>-3091</v>
      </c>
      <c r="G175" s="34">
        <f>+Inputs!$D$3</f>
        <v>0.37951000000000001</v>
      </c>
      <c r="I175" s="27">
        <f t="shared" si="58"/>
        <v>43171</v>
      </c>
      <c r="K175" s="27">
        <f t="shared" si="54"/>
        <v>240</v>
      </c>
      <c r="L175" s="27">
        <f t="shared" si="59"/>
        <v>40080</v>
      </c>
      <c r="M175" s="27">
        <f t="shared" si="55"/>
        <v>91.082400000000007</v>
      </c>
      <c r="N175" s="27">
        <f t="shared" si="56"/>
        <v>91.082400000000007</v>
      </c>
      <c r="O175" s="27">
        <f t="shared" si="60"/>
        <v>-1172.6865000000312</v>
      </c>
      <c r="P175" s="27">
        <f t="shared" si="61"/>
        <v>1172.6865000000312</v>
      </c>
    </row>
    <row r="176" spans="1:16">
      <c r="A176" s="30">
        <v>42156</v>
      </c>
      <c r="C176" s="6">
        <v>168</v>
      </c>
      <c r="D176" s="29">
        <f t="shared" si="52"/>
        <v>240</v>
      </c>
      <c r="E176" s="29">
        <f t="shared" si="57"/>
        <v>40320</v>
      </c>
      <c r="F176" s="29">
        <f t="shared" si="53"/>
        <v>-2851</v>
      </c>
      <c r="G176" s="34">
        <f>+Inputs!$D$3</f>
        <v>0.37951000000000001</v>
      </c>
      <c r="I176" s="27">
        <f t="shared" si="58"/>
        <v>43171</v>
      </c>
      <c r="K176" s="27">
        <f t="shared" si="54"/>
        <v>240</v>
      </c>
      <c r="L176" s="27">
        <f t="shared" si="59"/>
        <v>40320</v>
      </c>
      <c r="M176" s="27">
        <f t="shared" si="55"/>
        <v>91.082400000000007</v>
      </c>
      <c r="N176" s="27">
        <f t="shared" si="56"/>
        <v>91.082400000000007</v>
      </c>
      <c r="O176" s="27">
        <f t="shared" si="60"/>
        <v>-1081.6041000000312</v>
      </c>
      <c r="P176" s="27">
        <f t="shared" si="61"/>
        <v>1081.6041000000312</v>
      </c>
    </row>
    <row r="177" spans="1:20">
      <c r="A177" s="31">
        <v>42186</v>
      </c>
      <c r="C177" s="6">
        <v>169</v>
      </c>
      <c r="D177" s="29">
        <f t="shared" si="52"/>
        <v>240</v>
      </c>
      <c r="E177" s="29">
        <f t="shared" si="57"/>
        <v>40560</v>
      </c>
      <c r="F177" s="29">
        <f t="shared" si="53"/>
        <v>-2611</v>
      </c>
      <c r="G177" s="34">
        <f>+Inputs!$D$3</f>
        <v>0.37951000000000001</v>
      </c>
      <c r="I177" s="27">
        <f t="shared" si="58"/>
        <v>43171</v>
      </c>
      <c r="K177" s="27">
        <f t="shared" si="54"/>
        <v>240</v>
      </c>
      <c r="L177" s="27">
        <f t="shared" si="59"/>
        <v>40560</v>
      </c>
      <c r="M177" s="27">
        <f t="shared" si="55"/>
        <v>91.082400000000007</v>
      </c>
      <c r="N177" s="27">
        <f t="shared" si="56"/>
        <v>91.082400000000007</v>
      </c>
      <c r="O177" s="27">
        <f t="shared" si="60"/>
        <v>-990.52170000003116</v>
      </c>
      <c r="P177" s="27">
        <f t="shared" si="61"/>
        <v>990.52170000003116</v>
      </c>
    </row>
    <row r="178" spans="1:20">
      <c r="A178" s="30">
        <v>42217</v>
      </c>
      <c r="C178" s="6">
        <v>170</v>
      </c>
      <c r="D178" s="29">
        <f t="shared" si="52"/>
        <v>240</v>
      </c>
      <c r="E178" s="29">
        <f t="shared" si="57"/>
        <v>40800</v>
      </c>
      <c r="F178" s="29">
        <f t="shared" si="53"/>
        <v>-2371</v>
      </c>
      <c r="G178" s="34">
        <f>+Inputs!$D$3</f>
        <v>0.37951000000000001</v>
      </c>
      <c r="I178" s="27">
        <f t="shared" si="58"/>
        <v>43171</v>
      </c>
      <c r="K178" s="27">
        <f t="shared" si="54"/>
        <v>240</v>
      </c>
      <c r="L178" s="27">
        <f t="shared" si="59"/>
        <v>40800</v>
      </c>
      <c r="M178" s="27">
        <f t="shared" si="55"/>
        <v>91.082400000000007</v>
      </c>
      <c r="N178" s="27">
        <f t="shared" si="56"/>
        <v>91.082400000000007</v>
      </c>
      <c r="O178" s="27">
        <f t="shared" si="60"/>
        <v>-899.43930000003115</v>
      </c>
      <c r="P178" s="27">
        <f t="shared" si="61"/>
        <v>899.43930000003115</v>
      </c>
    </row>
    <row r="179" spans="1:20">
      <c r="A179" s="31">
        <v>42248</v>
      </c>
      <c r="C179" s="6">
        <v>171</v>
      </c>
      <c r="D179" s="29">
        <f t="shared" si="52"/>
        <v>240</v>
      </c>
      <c r="E179" s="29">
        <f t="shared" si="57"/>
        <v>41040</v>
      </c>
      <c r="F179" s="29">
        <f t="shared" si="53"/>
        <v>-2131</v>
      </c>
      <c r="G179" s="34">
        <f>+Inputs!$D$3</f>
        <v>0.37951000000000001</v>
      </c>
      <c r="I179" s="27">
        <f t="shared" si="58"/>
        <v>43171</v>
      </c>
      <c r="K179" s="27">
        <f t="shared" si="54"/>
        <v>240</v>
      </c>
      <c r="L179" s="27">
        <f t="shared" si="59"/>
        <v>41040</v>
      </c>
      <c r="M179" s="27">
        <f t="shared" si="55"/>
        <v>91.082400000000007</v>
      </c>
      <c r="N179" s="27">
        <f t="shared" si="56"/>
        <v>91.082400000000007</v>
      </c>
      <c r="O179" s="27">
        <f t="shared" si="60"/>
        <v>-808.35690000003115</v>
      </c>
      <c r="P179" s="27">
        <f t="shared" si="61"/>
        <v>808.35690000003115</v>
      </c>
    </row>
    <row r="180" spans="1:20">
      <c r="A180" s="30">
        <v>42278</v>
      </c>
      <c r="C180" s="6">
        <v>172</v>
      </c>
      <c r="D180" s="29">
        <f t="shared" si="52"/>
        <v>240</v>
      </c>
      <c r="E180" s="29">
        <f t="shared" si="57"/>
        <v>41280</v>
      </c>
      <c r="F180" s="29">
        <f t="shared" si="53"/>
        <v>-1891</v>
      </c>
      <c r="G180" s="34">
        <f>+Inputs!$D$3</f>
        <v>0.37951000000000001</v>
      </c>
      <c r="I180" s="27">
        <f t="shared" si="58"/>
        <v>43171</v>
      </c>
      <c r="K180" s="27">
        <f t="shared" si="54"/>
        <v>240</v>
      </c>
      <c r="L180" s="27">
        <f t="shared" si="59"/>
        <v>41280</v>
      </c>
      <c r="M180" s="27">
        <f t="shared" si="55"/>
        <v>91.082400000000007</v>
      </c>
      <c r="N180" s="27">
        <f t="shared" si="56"/>
        <v>91.082400000000007</v>
      </c>
      <c r="O180" s="27">
        <f t="shared" si="60"/>
        <v>-717.27450000003114</v>
      </c>
      <c r="P180" s="27">
        <f t="shared" si="61"/>
        <v>717.27450000003114</v>
      </c>
    </row>
    <row r="181" spans="1:20">
      <c r="A181" s="31">
        <v>42309</v>
      </c>
      <c r="C181" s="6">
        <v>173</v>
      </c>
      <c r="D181" s="29">
        <f t="shared" si="52"/>
        <v>240</v>
      </c>
      <c r="E181" s="29">
        <f t="shared" si="57"/>
        <v>41520</v>
      </c>
      <c r="F181" s="29">
        <f t="shared" si="53"/>
        <v>-1651</v>
      </c>
      <c r="G181" s="34">
        <f>+Inputs!$D$3</f>
        <v>0.37951000000000001</v>
      </c>
      <c r="I181" s="27">
        <f t="shared" si="58"/>
        <v>43171</v>
      </c>
      <c r="K181" s="27">
        <f t="shared" si="54"/>
        <v>240</v>
      </c>
      <c r="L181" s="27">
        <f t="shared" si="59"/>
        <v>41520</v>
      </c>
      <c r="M181" s="27">
        <f t="shared" si="55"/>
        <v>91.082400000000007</v>
      </c>
      <c r="N181" s="27">
        <f t="shared" si="56"/>
        <v>91.082400000000007</v>
      </c>
      <c r="O181" s="27">
        <f t="shared" si="60"/>
        <v>-626.19210000003113</v>
      </c>
      <c r="P181" s="27">
        <f t="shared" si="61"/>
        <v>626.19210000003113</v>
      </c>
    </row>
    <row r="182" spans="1:20">
      <c r="A182" s="30">
        <v>42339</v>
      </c>
      <c r="C182" s="6">
        <v>174</v>
      </c>
      <c r="D182" s="29">
        <f t="shared" si="52"/>
        <v>240</v>
      </c>
      <c r="E182" s="29">
        <f t="shared" si="57"/>
        <v>41760</v>
      </c>
      <c r="F182" s="29">
        <f t="shared" si="53"/>
        <v>-1411</v>
      </c>
      <c r="G182" s="34">
        <f>+Inputs!$D$3</f>
        <v>0.37951000000000001</v>
      </c>
      <c r="I182" s="27">
        <f t="shared" si="58"/>
        <v>43171</v>
      </c>
      <c r="K182" s="27">
        <f t="shared" si="54"/>
        <v>240</v>
      </c>
      <c r="L182" s="27">
        <f t="shared" si="59"/>
        <v>41760</v>
      </c>
      <c r="M182" s="27">
        <f t="shared" si="55"/>
        <v>91.082400000000007</v>
      </c>
      <c r="N182" s="27">
        <f t="shared" si="56"/>
        <v>91.082400000000007</v>
      </c>
      <c r="O182" s="27">
        <f t="shared" si="60"/>
        <v>-535.10970000003113</v>
      </c>
      <c r="P182" s="27">
        <f t="shared" si="61"/>
        <v>535.10970000003113</v>
      </c>
    </row>
    <row r="183" spans="1:20">
      <c r="A183" s="31">
        <v>42370</v>
      </c>
      <c r="C183" s="6">
        <v>175</v>
      </c>
      <c r="D183" s="29">
        <f t="shared" si="52"/>
        <v>240</v>
      </c>
      <c r="E183" s="29">
        <f t="shared" si="57"/>
        <v>42000</v>
      </c>
      <c r="F183" s="29">
        <f t="shared" si="53"/>
        <v>-1171</v>
      </c>
      <c r="G183" s="34">
        <f>+Inputs!$D$3</f>
        <v>0.37951000000000001</v>
      </c>
      <c r="I183" s="27">
        <f t="shared" si="58"/>
        <v>43171</v>
      </c>
      <c r="K183" s="27">
        <f t="shared" si="54"/>
        <v>240</v>
      </c>
      <c r="L183" s="27">
        <f t="shared" si="59"/>
        <v>42000</v>
      </c>
      <c r="M183" s="27">
        <f t="shared" si="55"/>
        <v>91.082400000000007</v>
      </c>
      <c r="N183" s="27">
        <f t="shared" si="56"/>
        <v>91.082400000000007</v>
      </c>
      <c r="O183" s="27">
        <f t="shared" si="60"/>
        <v>-444.02730000003112</v>
      </c>
      <c r="P183" s="27">
        <f t="shared" si="61"/>
        <v>444.02730000003112</v>
      </c>
    </row>
    <row r="184" spans="1:20">
      <c r="A184" s="30">
        <v>42401</v>
      </c>
      <c r="C184" s="6">
        <v>176</v>
      </c>
      <c r="D184" s="29">
        <f t="shared" si="52"/>
        <v>240</v>
      </c>
      <c r="E184" s="29">
        <f t="shared" si="57"/>
        <v>42240</v>
      </c>
      <c r="F184" s="29">
        <f t="shared" si="53"/>
        <v>-931</v>
      </c>
      <c r="G184" s="34">
        <f>+Inputs!$D$3</f>
        <v>0.37951000000000001</v>
      </c>
      <c r="I184" s="27">
        <f t="shared" si="58"/>
        <v>43171</v>
      </c>
      <c r="K184" s="27">
        <f t="shared" si="54"/>
        <v>240</v>
      </c>
      <c r="L184" s="27">
        <f t="shared" si="59"/>
        <v>42240</v>
      </c>
      <c r="M184" s="27">
        <f t="shared" si="55"/>
        <v>91.082400000000007</v>
      </c>
      <c r="N184" s="27">
        <f t="shared" si="56"/>
        <v>91.082400000000007</v>
      </c>
      <c r="O184" s="27">
        <f t="shared" si="60"/>
        <v>-352.94490000003111</v>
      </c>
      <c r="P184" s="27">
        <f t="shared" si="61"/>
        <v>352.94490000003111</v>
      </c>
    </row>
    <row r="185" spans="1:20">
      <c r="A185" s="31">
        <v>42430</v>
      </c>
      <c r="C185" s="6">
        <v>177</v>
      </c>
      <c r="D185" s="29">
        <f t="shared" si="52"/>
        <v>240</v>
      </c>
      <c r="E185" s="29">
        <f t="shared" si="57"/>
        <v>42480</v>
      </c>
      <c r="F185" s="29">
        <f t="shared" si="53"/>
        <v>-691</v>
      </c>
      <c r="G185" s="34">
        <f>+Inputs!$D$3</f>
        <v>0.37951000000000001</v>
      </c>
      <c r="I185" s="27">
        <f t="shared" si="58"/>
        <v>43171</v>
      </c>
      <c r="K185" s="27">
        <f t="shared" si="54"/>
        <v>240</v>
      </c>
      <c r="L185" s="27">
        <f t="shared" si="59"/>
        <v>42480</v>
      </c>
      <c r="M185" s="27">
        <f t="shared" si="55"/>
        <v>91.082400000000007</v>
      </c>
      <c r="N185" s="27">
        <f t="shared" si="56"/>
        <v>91.082400000000007</v>
      </c>
      <c r="O185" s="27">
        <f t="shared" si="60"/>
        <v>-261.8625000000311</v>
      </c>
      <c r="P185" s="27">
        <f t="shared" si="61"/>
        <v>261.8625000000311</v>
      </c>
    </row>
    <row r="186" spans="1:20">
      <c r="A186" s="30">
        <v>42461</v>
      </c>
      <c r="C186" s="6">
        <v>178</v>
      </c>
      <c r="D186" s="29">
        <f t="shared" si="52"/>
        <v>240</v>
      </c>
      <c r="E186" s="29">
        <f t="shared" si="57"/>
        <v>42720</v>
      </c>
      <c r="F186" s="29">
        <f t="shared" si="53"/>
        <v>-451</v>
      </c>
      <c r="G186" s="34">
        <f>+Inputs!$D$3</f>
        <v>0.37951000000000001</v>
      </c>
      <c r="I186" s="27">
        <f t="shared" si="58"/>
        <v>43171</v>
      </c>
      <c r="K186" s="27">
        <f t="shared" si="54"/>
        <v>240</v>
      </c>
      <c r="L186" s="27">
        <f t="shared" si="59"/>
        <v>42720</v>
      </c>
      <c r="M186" s="27">
        <f t="shared" si="55"/>
        <v>91.082400000000007</v>
      </c>
      <c r="N186" s="27">
        <f t="shared" si="56"/>
        <v>91.082400000000007</v>
      </c>
      <c r="O186" s="27">
        <f t="shared" si="60"/>
        <v>-170.7801000000311</v>
      </c>
      <c r="P186" s="27">
        <f t="shared" si="61"/>
        <v>170.7801000000311</v>
      </c>
    </row>
    <row r="187" spans="1:20">
      <c r="A187" s="31">
        <v>42491</v>
      </c>
      <c r="C187" s="6">
        <v>179</v>
      </c>
      <c r="D187" s="29">
        <f t="shared" si="52"/>
        <v>240</v>
      </c>
      <c r="E187" s="29">
        <f t="shared" si="57"/>
        <v>42960</v>
      </c>
      <c r="F187" s="29">
        <f t="shared" si="53"/>
        <v>-211</v>
      </c>
      <c r="G187" s="34">
        <f>+Inputs!$D$3</f>
        <v>0.37951000000000001</v>
      </c>
      <c r="I187" s="27">
        <f t="shared" si="58"/>
        <v>43171</v>
      </c>
      <c r="K187" s="27">
        <f t="shared" si="54"/>
        <v>240</v>
      </c>
      <c r="L187" s="27">
        <f t="shared" si="59"/>
        <v>42960</v>
      </c>
      <c r="M187" s="27">
        <f t="shared" si="55"/>
        <v>91.082400000000007</v>
      </c>
      <c r="N187" s="27">
        <f t="shared" si="56"/>
        <v>91.082400000000007</v>
      </c>
      <c r="O187" s="27">
        <f t="shared" si="60"/>
        <v>-79.697700000031091</v>
      </c>
      <c r="P187" s="27">
        <f t="shared" si="61"/>
        <v>79.697700000031091</v>
      </c>
    </row>
    <row r="188" spans="1:20">
      <c r="A188" s="30">
        <v>42522</v>
      </c>
      <c r="C188" s="6">
        <v>180</v>
      </c>
      <c r="D188" s="29">
        <f>-F187</f>
        <v>211</v>
      </c>
      <c r="E188" s="29">
        <f t="shared" si="57"/>
        <v>43171</v>
      </c>
      <c r="F188" s="29">
        <f t="shared" si="53"/>
        <v>0</v>
      </c>
      <c r="G188" s="34">
        <f>+Inputs!$D$3</f>
        <v>0.37951000000000001</v>
      </c>
      <c r="I188" s="27">
        <f t="shared" si="58"/>
        <v>43171</v>
      </c>
      <c r="K188" s="27">
        <f t="shared" si="54"/>
        <v>211</v>
      </c>
      <c r="L188" s="27">
        <f t="shared" si="59"/>
        <v>43171</v>
      </c>
      <c r="M188" s="27">
        <f t="shared" si="55"/>
        <v>80.076610000000002</v>
      </c>
      <c r="N188" s="27">
        <f t="shared" si="56"/>
        <v>80.076610000000002</v>
      </c>
      <c r="O188" s="27">
        <f t="shared" si="60"/>
        <v>0.37890999996891139</v>
      </c>
      <c r="P188" s="27">
        <f t="shared" si="61"/>
        <v>-0.37890999996891139</v>
      </c>
    </row>
    <row r="189" spans="1:20">
      <c r="A189" s="30"/>
      <c r="G189" s="28"/>
    </row>
    <row r="190" spans="1:20">
      <c r="A190" s="8" t="s">
        <v>43</v>
      </c>
      <c r="B190" s="33">
        <f>SUM(B9:B189)</f>
        <v>-43171</v>
      </c>
      <c r="D190" s="33">
        <f>SUM(D9:D189)</f>
        <v>43171</v>
      </c>
      <c r="G190" s="28"/>
      <c r="H190" s="33">
        <f>SUM(H9:H189)</f>
        <v>43171</v>
      </c>
      <c r="I190" s="33"/>
      <c r="J190" s="33">
        <f>SUM(J9:J189)</f>
        <v>16383.3945</v>
      </c>
      <c r="K190" s="33">
        <f>SUM(K9:K189)</f>
        <v>43171</v>
      </c>
      <c r="L190" s="33"/>
      <c r="M190" s="33">
        <f>SUM(M9:M189)</f>
        <v>16383.773409999954</v>
      </c>
      <c r="N190" s="33">
        <f>SUM(N9:N189)</f>
        <v>0.37890999996891139</v>
      </c>
      <c r="O190" s="33">
        <f>SUM(O9:O189)</f>
        <v>-1465298.6693900058</v>
      </c>
      <c r="P190" s="33">
        <f>SUM(P9:P189)</f>
        <v>1465298.6693900058</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5.xml><?xml version="1.0" encoding="utf-8"?>
<worksheet xmlns="http://schemas.openxmlformats.org/spreadsheetml/2006/main" xmlns:r="http://schemas.openxmlformats.org/officeDocument/2006/relationships">
  <sheetPr transitionEvaluation="1" codeName="Sheet58">
    <pageSetUpPr autoPageBreaks="0" fitToPage="1"/>
  </sheetPr>
  <dimension ref="A1:AE193"/>
  <sheetViews>
    <sheetView defaultGridColor="0" topLeftCell="X1" colorId="22" zoomScale="60" zoomScaleNormal="100" workbookViewId="0">
      <pane ySplit="8" topLeftCell="A9" activePane="bottomLeft" state="frozen"/>
      <selection activeCell="U11" sqref="U11:AE11"/>
      <selection pane="bottomLeft" activeCell="M104" sqref="M104"/>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21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109</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37226</v>
      </c>
      <c r="B9" s="32">
        <v>2111250</v>
      </c>
      <c r="C9" s="6">
        <v>1</v>
      </c>
      <c r="D9" s="29">
        <f>ROUND(-(+$B$9/180)*1,0)</f>
        <v>-11729</v>
      </c>
      <c r="E9" s="29">
        <f>+D9</f>
        <v>-11729</v>
      </c>
      <c r="F9" s="29">
        <f>$B$9+E9</f>
        <v>2099521</v>
      </c>
      <c r="G9" s="34">
        <f>+Inputs!$D$2</f>
        <v>0.3795</v>
      </c>
      <c r="H9" s="27">
        <f>-B9</f>
        <v>-2111250</v>
      </c>
      <c r="I9" s="27">
        <f>+H9</f>
        <v>-2111250</v>
      </c>
      <c r="J9" s="27">
        <f>H9*G9</f>
        <v>-801219.375</v>
      </c>
      <c r="K9" s="27">
        <f>D9</f>
        <v>-11729</v>
      </c>
      <c r="L9" s="27">
        <f>+K9</f>
        <v>-11729</v>
      </c>
      <c r="M9" s="27">
        <f>K9*G9</f>
        <v>-4451.1554999999998</v>
      </c>
      <c r="N9" s="27">
        <f>M9-J9</f>
        <v>796768.21950000001</v>
      </c>
      <c r="O9" s="27">
        <f>+N9</f>
        <v>796768.21950000001</v>
      </c>
      <c r="P9" s="27">
        <f>-SUM(N9)</f>
        <v>-796768.21950000001</v>
      </c>
      <c r="Q9" s="38">
        <f>VLOOKUP(Q8,A36:P215,5)</f>
        <v>-1137713</v>
      </c>
      <c r="R9" s="38">
        <f>VLOOKUP(R8,A36:P215,5)</f>
        <v>-1278461</v>
      </c>
      <c r="S9" s="38">
        <f>+R9-Q9</f>
        <v>-140748</v>
      </c>
      <c r="T9" s="35" t="s">
        <v>64</v>
      </c>
      <c r="U9" s="161">
        <f>-IF(TYPE(VLOOKUP(U8,$A$9:$P$188,6,FALSE))=16,0,VLOOKUP(U8,$A$9:$P$188,6,FALSE))</f>
        <v>-1102556</v>
      </c>
      <c r="V9" s="161">
        <f>-IF(TYPE(VLOOKUP(V8,$A$9:$P$188,6,FALSE))=16,0,VLOOKUP(V8,$A$9:$P$188,6,FALSE))</f>
        <v>-1090827</v>
      </c>
      <c r="W9" s="161">
        <f t="shared" ref="W9:AE9" si="0">-IF(TYPE(VLOOKUP(W8,$A$9:$P$188,6,FALSE))=16,0,VLOOKUP(W8,$A$9:$P$188,6,FALSE))</f>
        <v>-1079098</v>
      </c>
      <c r="X9" s="161">
        <f t="shared" si="0"/>
        <v>-1067369</v>
      </c>
      <c r="Y9" s="161">
        <f t="shared" si="0"/>
        <v>-1055640</v>
      </c>
      <c r="Z9" s="161">
        <f t="shared" si="0"/>
        <v>-1043911</v>
      </c>
      <c r="AA9" s="161">
        <f t="shared" si="0"/>
        <v>-1032182</v>
      </c>
      <c r="AB9" s="161">
        <f t="shared" si="0"/>
        <v>-1020453</v>
      </c>
      <c r="AC9" s="161">
        <f t="shared" si="0"/>
        <v>-1008724</v>
      </c>
      <c r="AD9" s="161">
        <f t="shared" si="0"/>
        <v>-996995</v>
      </c>
      <c r="AE9" s="161">
        <f t="shared" si="0"/>
        <v>-985266</v>
      </c>
    </row>
    <row r="10" spans="1:31">
      <c r="A10" s="30">
        <v>37257</v>
      </c>
      <c r="B10" s="9"/>
      <c r="C10" s="6">
        <v>2</v>
      </c>
      <c r="D10" s="29">
        <f t="shared" ref="D10:D73" si="1">ROUND(-(+$B$9/180)*1,0)</f>
        <v>-11729</v>
      </c>
      <c r="E10" s="29">
        <f>+E9+D10</f>
        <v>-23458</v>
      </c>
      <c r="F10" s="29">
        <f t="shared" ref="F10:F73" si="2">$B$9+E10</f>
        <v>2087792</v>
      </c>
      <c r="G10" s="34">
        <f>+Inputs!$D$2</f>
        <v>0.3795</v>
      </c>
      <c r="H10" s="2">
        <f t="shared" ref="H10:H73" si="3">-B10</f>
        <v>0</v>
      </c>
      <c r="I10" s="27">
        <f>+I9+H10</f>
        <v>-2111250</v>
      </c>
      <c r="J10" s="27">
        <f t="shared" ref="J10:J73" si="4">H10*G10</f>
        <v>0</v>
      </c>
      <c r="K10" s="27">
        <f t="shared" ref="K10:K73" si="5">D10</f>
        <v>-11729</v>
      </c>
      <c r="L10" s="27">
        <f>+L9+K10</f>
        <v>-23458</v>
      </c>
      <c r="M10" s="27">
        <f t="shared" ref="M10:M73" si="6">K10*G10</f>
        <v>-4451.1554999999998</v>
      </c>
      <c r="N10" s="27">
        <f t="shared" ref="N10:N73" si="7">M10-J10</f>
        <v>-4451.1554999999998</v>
      </c>
      <c r="O10" s="27">
        <f>+O9+N10</f>
        <v>792317.06400000001</v>
      </c>
      <c r="P10" s="27">
        <f>P9-N10</f>
        <v>-792317.06400000001</v>
      </c>
      <c r="Q10" s="38">
        <f>VLOOKUP(Q8,A36:P215,15)</f>
        <v>369447.90830000135</v>
      </c>
      <c r="R10" s="38">
        <f>VLOOKUP(R8,A36:P215,15)</f>
        <v>316032.63482000114</v>
      </c>
      <c r="S10" s="38">
        <f>+R10-Q10</f>
        <v>-53415.273480000207</v>
      </c>
      <c r="T10" s="36" t="s">
        <v>69</v>
      </c>
    </row>
    <row r="11" spans="1:31">
      <c r="A11" s="31">
        <v>37288</v>
      </c>
      <c r="B11" s="5"/>
      <c r="C11" s="6">
        <v>3</v>
      </c>
      <c r="D11" s="29">
        <f t="shared" si="1"/>
        <v>-11729</v>
      </c>
      <c r="E11" s="29">
        <f t="shared" ref="E11:E74" si="8">+E10+D11</f>
        <v>-35187</v>
      </c>
      <c r="F11" s="29">
        <f t="shared" si="2"/>
        <v>2076063</v>
      </c>
      <c r="G11" s="34">
        <f>+Inputs!$D$2</f>
        <v>0.3795</v>
      </c>
      <c r="H11" s="2">
        <f t="shared" si="3"/>
        <v>0</v>
      </c>
      <c r="I11" s="27">
        <f t="shared" ref="I11:I74" si="9">+I10+H11</f>
        <v>-2111250</v>
      </c>
      <c r="J11" s="27">
        <f t="shared" si="4"/>
        <v>0</v>
      </c>
      <c r="K11" s="27">
        <f t="shared" si="5"/>
        <v>-11729</v>
      </c>
      <c r="L11" s="27">
        <f t="shared" ref="L11:L74" si="10">+L10+K11</f>
        <v>-35187</v>
      </c>
      <c r="M11" s="27">
        <f t="shared" si="6"/>
        <v>-4451.1554999999998</v>
      </c>
      <c r="N11" s="27">
        <f t="shared" si="7"/>
        <v>-4451.1554999999998</v>
      </c>
      <c r="O11" s="27">
        <f t="shared" ref="O11:O74" si="11">+O10+N11</f>
        <v>787865.90850000002</v>
      </c>
      <c r="P11" s="27">
        <f t="shared" ref="P11:P74" si="12">P10-N11</f>
        <v>-787865.90850000002</v>
      </c>
      <c r="Q11" s="38">
        <f>+VLOOKUP(Q8,A36:P215,16)</f>
        <v>-369447.90830000135</v>
      </c>
      <c r="R11" s="38">
        <f>+VLOOKUP(R8,A36:P215,16)</f>
        <v>-316032.63482000114</v>
      </c>
      <c r="S11" s="38">
        <f>(+Q11+R11)/2</f>
        <v>-342740.27156000125</v>
      </c>
      <c r="T11" s="36" t="s">
        <v>113</v>
      </c>
      <c r="U11" s="161">
        <f>IF(TYPE(VLOOKUP(U8,$A$9:$P$188,16,FALSE))=16,0,VLOOKUP(U8,$A$9:$P$188,16,FALSE))</f>
        <v>-418411.90899000154</v>
      </c>
      <c r="V11" s="161">
        <f t="shared" ref="V11:AE11" si="13">IF(TYPE(VLOOKUP(V8,$A$9:$P$188,16,FALSE))=16,0,VLOOKUP(V8,$A$9:$P$188,16,FALSE))</f>
        <v>-413960.63620000152</v>
      </c>
      <c r="W11" s="161">
        <f t="shared" si="13"/>
        <v>-409509.3634100015</v>
      </c>
      <c r="X11" s="161">
        <f t="shared" si="13"/>
        <v>-405058.09062000149</v>
      </c>
      <c r="Y11" s="161">
        <f t="shared" si="13"/>
        <v>-400606.81783000147</v>
      </c>
      <c r="Z11" s="161">
        <f t="shared" si="13"/>
        <v>-396155.54504000145</v>
      </c>
      <c r="AA11" s="161">
        <f t="shared" si="13"/>
        <v>-391704.27225000144</v>
      </c>
      <c r="AB11" s="161">
        <f t="shared" si="13"/>
        <v>-387252.99946000142</v>
      </c>
      <c r="AC11" s="161">
        <f t="shared" si="13"/>
        <v>-382801.7266700014</v>
      </c>
      <c r="AD11" s="161">
        <f t="shared" si="13"/>
        <v>-378350.45388000138</v>
      </c>
      <c r="AE11" s="161">
        <f t="shared" si="13"/>
        <v>-373899.18109000137</v>
      </c>
    </row>
    <row r="12" spans="1:31">
      <c r="A12" s="30">
        <v>37316</v>
      </c>
      <c r="B12" s="3"/>
      <c r="C12" s="6">
        <v>4</v>
      </c>
      <c r="D12" s="29">
        <f t="shared" si="1"/>
        <v>-11729</v>
      </c>
      <c r="E12" s="29">
        <f t="shared" si="8"/>
        <v>-46916</v>
      </c>
      <c r="F12" s="29">
        <f t="shared" si="2"/>
        <v>2064334</v>
      </c>
      <c r="G12" s="34">
        <f>+Inputs!$D$2</f>
        <v>0.3795</v>
      </c>
      <c r="H12" s="2">
        <f t="shared" si="3"/>
        <v>0</v>
      </c>
      <c r="I12" s="27">
        <f t="shared" si="9"/>
        <v>-2111250</v>
      </c>
      <c r="J12" s="27">
        <f t="shared" si="4"/>
        <v>0</v>
      </c>
      <c r="K12" s="27">
        <f t="shared" si="5"/>
        <v>-11729</v>
      </c>
      <c r="L12" s="27">
        <f t="shared" si="10"/>
        <v>-46916</v>
      </c>
      <c r="M12" s="27">
        <f t="shared" si="6"/>
        <v>-4451.1554999999998</v>
      </c>
      <c r="N12" s="27">
        <f t="shared" si="7"/>
        <v>-4451.1554999999998</v>
      </c>
      <c r="O12" s="27">
        <f t="shared" si="11"/>
        <v>783414.75300000003</v>
      </c>
      <c r="P12" s="27">
        <f t="shared" si="12"/>
        <v>-783414.75300000003</v>
      </c>
      <c r="Q12" s="39"/>
      <c r="R12" s="40"/>
      <c r="S12" s="40"/>
      <c r="T12" s="36"/>
    </row>
    <row r="13" spans="1:31">
      <c r="A13" s="31">
        <v>37347</v>
      </c>
      <c r="B13" s="3"/>
      <c r="C13" s="6">
        <v>5</v>
      </c>
      <c r="D13" s="29">
        <f t="shared" si="1"/>
        <v>-11729</v>
      </c>
      <c r="E13" s="29">
        <f t="shared" si="8"/>
        <v>-58645</v>
      </c>
      <c r="F13" s="29">
        <f t="shared" si="2"/>
        <v>2052605</v>
      </c>
      <c r="G13" s="34">
        <f>+Inputs!$D$2</f>
        <v>0.3795</v>
      </c>
      <c r="H13" s="2">
        <f t="shared" si="3"/>
        <v>0</v>
      </c>
      <c r="I13" s="27">
        <f t="shared" si="9"/>
        <v>-2111250</v>
      </c>
      <c r="J13" s="27">
        <f t="shared" si="4"/>
        <v>0</v>
      </c>
      <c r="K13" s="27">
        <f t="shared" si="5"/>
        <v>-11729</v>
      </c>
      <c r="L13" s="27">
        <f t="shared" si="10"/>
        <v>-58645</v>
      </c>
      <c r="M13" s="27">
        <f t="shared" si="6"/>
        <v>-4451.1554999999998</v>
      </c>
      <c r="N13" s="27">
        <f t="shared" si="7"/>
        <v>-4451.1554999999998</v>
      </c>
      <c r="O13" s="27">
        <f t="shared" si="11"/>
        <v>778963.59750000003</v>
      </c>
      <c r="P13" s="27">
        <f t="shared" si="12"/>
        <v>-778963.59750000003</v>
      </c>
      <c r="Q13" s="38">
        <f>VLOOKUP(Q8,A36:P215,9)</f>
        <v>-2111250</v>
      </c>
      <c r="R13" s="38">
        <f>VLOOKUP(R8,A36:P215,9)</f>
        <v>-2111250</v>
      </c>
      <c r="S13" s="38">
        <f>+R13-Q13</f>
        <v>0</v>
      </c>
      <c r="T13" s="36" t="s">
        <v>70</v>
      </c>
    </row>
    <row r="14" spans="1:31">
      <c r="A14" s="30">
        <v>37377</v>
      </c>
      <c r="B14" s="3"/>
      <c r="C14" s="6">
        <v>6</v>
      </c>
      <c r="D14" s="29">
        <f t="shared" si="1"/>
        <v>-11729</v>
      </c>
      <c r="E14" s="29">
        <f t="shared" si="8"/>
        <v>-70374</v>
      </c>
      <c r="F14" s="29">
        <f t="shared" si="2"/>
        <v>2040876</v>
      </c>
      <c r="G14" s="34">
        <f>+Inputs!$D$2</f>
        <v>0.3795</v>
      </c>
      <c r="H14" s="2">
        <f t="shared" si="3"/>
        <v>0</v>
      </c>
      <c r="I14" s="27">
        <f t="shared" si="9"/>
        <v>-2111250</v>
      </c>
      <c r="J14" s="27">
        <f t="shared" si="4"/>
        <v>0</v>
      </c>
      <c r="K14" s="27">
        <f t="shared" si="5"/>
        <v>-11729</v>
      </c>
      <c r="L14" s="27">
        <f t="shared" si="10"/>
        <v>-70374</v>
      </c>
      <c r="M14" s="27">
        <f t="shared" si="6"/>
        <v>-4451.1554999999998</v>
      </c>
      <c r="N14" s="27">
        <f t="shared" si="7"/>
        <v>-4451.1554999999998</v>
      </c>
      <c r="O14" s="27">
        <f t="shared" si="11"/>
        <v>774512.44200000004</v>
      </c>
      <c r="P14" s="27">
        <f t="shared" si="12"/>
        <v>-774512.44200000004</v>
      </c>
      <c r="Q14" s="38">
        <f>VLOOKUP(Q8,A36:P215,12)</f>
        <v>-1137713</v>
      </c>
      <c r="R14" s="38">
        <f>VLOOKUP(R8,A36:P215,12)</f>
        <v>-1278461</v>
      </c>
      <c r="S14" s="38">
        <f>+R14-Q14</f>
        <v>-140748</v>
      </c>
      <c r="T14" s="37" t="s">
        <v>93</v>
      </c>
    </row>
    <row r="15" spans="1:31">
      <c r="A15" s="31">
        <v>37408</v>
      </c>
      <c r="B15" s="3"/>
      <c r="C15" s="6">
        <v>7</v>
      </c>
      <c r="D15" s="29">
        <f t="shared" si="1"/>
        <v>-11729</v>
      </c>
      <c r="E15" s="29">
        <f t="shared" si="8"/>
        <v>-82103</v>
      </c>
      <c r="F15" s="29">
        <f t="shared" si="2"/>
        <v>2029147</v>
      </c>
      <c r="G15" s="34">
        <f>+Inputs!$D$2</f>
        <v>0.3795</v>
      </c>
      <c r="H15" s="2">
        <f t="shared" si="3"/>
        <v>0</v>
      </c>
      <c r="I15" s="27">
        <f t="shared" si="9"/>
        <v>-2111250</v>
      </c>
      <c r="J15" s="27">
        <f t="shared" si="4"/>
        <v>0</v>
      </c>
      <c r="K15" s="27">
        <f t="shared" si="5"/>
        <v>-11729</v>
      </c>
      <c r="L15" s="27">
        <f t="shared" si="10"/>
        <v>-82103</v>
      </c>
      <c r="M15" s="27">
        <f t="shared" si="6"/>
        <v>-4451.1554999999998</v>
      </c>
      <c r="N15" s="27">
        <f t="shared" si="7"/>
        <v>-4451.1554999999998</v>
      </c>
      <c r="O15" s="27">
        <f t="shared" si="11"/>
        <v>770061.28650000005</v>
      </c>
      <c r="P15" s="27">
        <f t="shared" si="12"/>
        <v>-770061.28650000005</v>
      </c>
    </row>
    <row r="16" spans="1:31">
      <c r="A16" s="30">
        <v>37438</v>
      </c>
      <c r="B16" s="3"/>
      <c r="C16" s="6">
        <v>8</v>
      </c>
      <c r="D16" s="29">
        <f t="shared" si="1"/>
        <v>-11729</v>
      </c>
      <c r="E16" s="29">
        <f t="shared" si="8"/>
        <v>-93832</v>
      </c>
      <c r="F16" s="29">
        <f t="shared" si="2"/>
        <v>2017418</v>
      </c>
      <c r="G16" s="34">
        <f>+Inputs!$D$2</f>
        <v>0.3795</v>
      </c>
      <c r="H16" s="2">
        <f t="shared" si="3"/>
        <v>0</v>
      </c>
      <c r="I16" s="27">
        <f t="shared" si="9"/>
        <v>-2111250</v>
      </c>
      <c r="J16" s="27">
        <f t="shared" si="4"/>
        <v>0</v>
      </c>
      <c r="K16" s="27">
        <f t="shared" si="5"/>
        <v>-11729</v>
      </c>
      <c r="L16" s="27">
        <f t="shared" si="10"/>
        <v>-93832</v>
      </c>
      <c r="M16" s="27">
        <f t="shared" si="6"/>
        <v>-4451.1554999999998</v>
      </c>
      <c r="N16" s="27">
        <f t="shared" si="7"/>
        <v>-4451.1554999999998</v>
      </c>
      <c r="O16" s="27">
        <f t="shared" si="11"/>
        <v>765610.13100000005</v>
      </c>
      <c r="P16" s="27">
        <f t="shared" si="12"/>
        <v>-765610.13100000005</v>
      </c>
      <c r="Q16" s="4"/>
      <c r="R16" s="4"/>
      <c r="S16" s="4"/>
    </row>
    <row r="17" spans="1:19">
      <c r="A17" s="31">
        <v>37469</v>
      </c>
      <c r="B17" s="3"/>
      <c r="C17" s="6">
        <v>9</v>
      </c>
      <c r="D17" s="29">
        <f t="shared" si="1"/>
        <v>-11729</v>
      </c>
      <c r="E17" s="29">
        <f t="shared" si="8"/>
        <v>-105561</v>
      </c>
      <c r="F17" s="29">
        <f t="shared" si="2"/>
        <v>2005689</v>
      </c>
      <c r="G17" s="34">
        <f>+Inputs!$D$2</f>
        <v>0.3795</v>
      </c>
      <c r="H17" s="2">
        <f t="shared" si="3"/>
        <v>0</v>
      </c>
      <c r="I17" s="27">
        <f t="shared" si="9"/>
        <v>-2111250</v>
      </c>
      <c r="J17" s="27">
        <f t="shared" si="4"/>
        <v>0</v>
      </c>
      <c r="K17" s="27">
        <f t="shared" si="5"/>
        <v>-11729</v>
      </c>
      <c r="L17" s="27">
        <f t="shared" si="10"/>
        <v>-105561</v>
      </c>
      <c r="M17" s="27">
        <f t="shared" si="6"/>
        <v>-4451.1554999999998</v>
      </c>
      <c r="N17" s="27">
        <f t="shared" si="7"/>
        <v>-4451.1554999999998</v>
      </c>
      <c r="O17" s="27">
        <f t="shared" si="11"/>
        <v>761158.97550000006</v>
      </c>
      <c r="P17" s="27">
        <f t="shared" si="12"/>
        <v>-761158.97550000006</v>
      </c>
      <c r="Q17" s="4"/>
      <c r="R17" s="4"/>
      <c r="S17" s="4"/>
    </row>
    <row r="18" spans="1:19">
      <c r="A18" s="30">
        <v>37500</v>
      </c>
      <c r="B18" s="3"/>
      <c r="C18" s="6">
        <v>10</v>
      </c>
      <c r="D18" s="29">
        <f t="shared" si="1"/>
        <v>-11729</v>
      </c>
      <c r="E18" s="29">
        <f t="shared" si="8"/>
        <v>-117290</v>
      </c>
      <c r="F18" s="29">
        <f t="shared" si="2"/>
        <v>1993960</v>
      </c>
      <c r="G18" s="34">
        <f>+Inputs!$D$2</f>
        <v>0.3795</v>
      </c>
      <c r="H18" s="2">
        <f t="shared" si="3"/>
        <v>0</v>
      </c>
      <c r="I18" s="27">
        <f t="shared" si="9"/>
        <v>-2111250</v>
      </c>
      <c r="J18" s="27">
        <f t="shared" si="4"/>
        <v>0</v>
      </c>
      <c r="K18" s="27">
        <f t="shared" si="5"/>
        <v>-11729</v>
      </c>
      <c r="L18" s="27">
        <f t="shared" si="10"/>
        <v>-117290</v>
      </c>
      <c r="M18" s="27">
        <f t="shared" si="6"/>
        <v>-4451.1554999999998</v>
      </c>
      <c r="N18" s="27">
        <f t="shared" si="7"/>
        <v>-4451.1554999999998</v>
      </c>
      <c r="O18" s="27">
        <f t="shared" si="11"/>
        <v>756707.82000000007</v>
      </c>
      <c r="P18" s="27">
        <f t="shared" si="12"/>
        <v>-756707.82000000007</v>
      </c>
      <c r="Q18" s="4"/>
      <c r="R18" s="4"/>
      <c r="S18" s="4"/>
    </row>
    <row r="19" spans="1:19">
      <c r="A19" s="31">
        <v>37530</v>
      </c>
      <c r="B19" s="3"/>
      <c r="C19" s="6">
        <v>11</v>
      </c>
      <c r="D19" s="29">
        <f t="shared" si="1"/>
        <v>-11729</v>
      </c>
      <c r="E19" s="29">
        <f t="shared" si="8"/>
        <v>-129019</v>
      </c>
      <c r="F19" s="29">
        <f t="shared" si="2"/>
        <v>1982231</v>
      </c>
      <c r="G19" s="34">
        <f>+Inputs!$D$2</f>
        <v>0.3795</v>
      </c>
      <c r="H19" s="2">
        <f t="shared" si="3"/>
        <v>0</v>
      </c>
      <c r="I19" s="27">
        <f t="shared" si="9"/>
        <v>-2111250</v>
      </c>
      <c r="J19" s="27">
        <f t="shared" si="4"/>
        <v>0</v>
      </c>
      <c r="K19" s="27">
        <f t="shared" si="5"/>
        <v>-11729</v>
      </c>
      <c r="L19" s="27">
        <f t="shared" si="10"/>
        <v>-129019</v>
      </c>
      <c r="M19" s="27">
        <f t="shared" si="6"/>
        <v>-4451.1554999999998</v>
      </c>
      <c r="N19" s="27">
        <f t="shared" si="7"/>
        <v>-4451.1554999999998</v>
      </c>
      <c r="O19" s="27">
        <f t="shared" si="11"/>
        <v>752256.66450000007</v>
      </c>
      <c r="P19" s="27">
        <f t="shared" si="12"/>
        <v>-752256.66450000007</v>
      </c>
      <c r="Q19" s="4"/>
      <c r="R19" s="4"/>
      <c r="S19" s="4"/>
    </row>
    <row r="20" spans="1:19">
      <c r="A20" s="30">
        <v>37561</v>
      </c>
      <c r="B20" s="3"/>
      <c r="C20" s="6">
        <v>12</v>
      </c>
      <c r="D20" s="29">
        <f t="shared" si="1"/>
        <v>-11729</v>
      </c>
      <c r="E20" s="29">
        <f t="shared" si="8"/>
        <v>-140748</v>
      </c>
      <c r="F20" s="29">
        <f t="shared" si="2"/>
        <v>1970502</v>
      </c>
      <c r="G20" s="34">
        <f>+Inputs!$D$2</f>
        <v>0.3795</v>
      </c>
      <c r="H20" s="2">
        <f t="shared" si="3"/>
        <v>0</v>
      </c>
      <c r="I20" s="27">
        <f t="shared" si="9"/>
        <v>-2111250</v>
      </c>
      <c r="J20" s="27">
        <f t="shared" si="4"/>
        <v>0</v>
      </c>
      <c r="K20" s="27">
        <f t="shared" si="5"/>
        <v>-11729</v>
      </c>
      <c r="L20" s="27">
        <f t="shared" si="10"/>
        <v>-140748</v>
      </c>
      <c r="M20" s="27">
        <f t="shared" si="6"/>
        <v>-4451.1554999999998</v>
      </c>
      <c r="N20" s="27">
        <f t="shared" si="7"/>
        <v>-4451.1554999999998</v>
      </c>
      <c r="O20" s="27">
        <f t="shared" si="11"/>
        <v>747805.50900000008</v>
      </c>
      <c r="P20" s="27">
        <f t="shared" si="12"/>
        <v>-747805.50900000008</v>
      </c>
      <c r="Q20" s="4"/>
      <c r="R20" s="4"/>
      <c r="S20" s="4"/>
    </row>
    <row r="21" spans="1:19">
      <c r="A21" s="31">
        <v>37591</v>
      </c>
      <c r="B21" s="3"/>
      <c r="C21" s="6">
        <v>13</v>
      </c>
      <c r="D21" s="29">
        <f t="shared" si="1"/>
        <v>-11729</v>
      </c>
      <c r="E21" s="29">
        <f t="shared" si="8"/>
        <v>-152477</v>
      </c>
      <c r="F21" s="29">
        <f t="shared" si="2"/>
        <v>1958773</v>
      </c>
      <c r="G21" s="34">
        <f>+Inputs!$D$2</f>
        <v>0.3795</v>
      </c>
      <c r="H21" s="2">
        <f t="shared" si="3"/>
        <v>0</v>
      </c>
      <c r="I21" s="27">
        <f t="shared" si="9"/>
        <v>-2111250</v>
      </c>
      <c r="J21" s="27">
        <f t="shared" si="4"/>
        <v>0</v>
      </c>
      <c r="K21" s="27">
        <f t="shared" si="5"/>
        <v>-11729</v>
      </c>
      <c r="L21" s="27">
        <f t="shared" si="10"/>
        <v>-152477</v>
      </c>
      <c r="M21" s="27">
        <f t="shared" si="6"/>
        <v>-4451.1554999999998</v>
      </c>
      <c r="N21" s="27">
        <f t="shared" si="7"/>
        <v>-4451.1554999999998</v>
      </c>
      <c r="O21" s="27">
        <f t="shared" si="11"/>
        <v>743354.35350000008</v>
      </c>
      <c r="P21" s="27">
        <f t="shared" si="12"/>
        <v>-743354.35350000008</v>
      </c>
      <c r="Q21" s="4"/>
      <c r="R21" s="4"/>
      <c r="S21" s="4"/>
    </row>
    <row r="22" spans="1:19">
      <c r="A22" s="30">
        <v>37622</v>
      </c>
      <c r="B22" s="3"/>
      <c r="C22" s="6">
        <v>14</v>
      </c>
      <c r="D22" s="29">
        <f t="shared" si="1"/>
        <v>-11729</v>
      </c>
      <c r="E22" s="29">
        <f t="shared" si="8"/>
        <v>-164206</v>
      </c>
      <c r="F22" s="29">
        <f t="shared" si="2"/>
        <v>1947044</v>
      </c>
      <c r="G22" s="34">
        <f>+Inputs!$D$2</f>
        <v>0.3795</v>
      </c>
      <c r="H22" s="2">
        <f t="shared" si="3"/>
        <v>0</v>
      </c>
      <c r="I22" s="27">
        <f t="shared" si="9"/>
        <v>-2111250</v>
      </c>
      <c r="J22" s="27">
        <f t="shared" si="4"/>
        <v>0</v>
      </c>
      <c r="K22" s="27">
        <f t="shared" si="5"/>
        <v>-11729</v>
      </c>
      <c r="L22" s="27">
        <f t="shared" si="10"/>
        <v>-164206</v>
      </c>
      <c r="M22" s="27">
        <f t="shared" si="6"/>
        <v>-4451.1554999999998</v>
      </c>
      <c r="N22" s="27">
        <f t="shared" si="7"/>
        <v>-4451.1554999999998</v>
      </c>
      <c r="O22" s="27">
        <f t="shared" si="11"/>
        <v>738903.19800000009</v>
      </c>
      <c r="P22" s="27">
        <f t="shared" si="12"/>
        <v>-738903.19800000009</v>
      </c>
      <c r="Q22" s="4"/>
      <c r="R22" s="4"/>
      <c r="S22" s="4"/>
    </row>
    <row r="23" spans="1:19">
      <c r="A23" s="31">
        <v>37653</v>
      </c>
      <c r="B23" s="3"/>
      <c r="C23" s="6">
        <v>15</v>
      </c>
      <c r="D23" s="29">
        <f t="shared" si="1"/>
        <v>-11729</v>
      </c>
      <c r="E23" s="29">
        <f t="shared" si="8"/>
        <v>-175935</v>
      </c>
      <c r="F23" s="29">
        <f t="shared" si="2"/>
        <v>1935315</v>
      </c>
      <c r="G23" s="34">
        <f>+Inputs!$D$2</f>
        <v>0.3795</v>
      </c>
      <c r="H23" s="2">
        <f t="shared" si="3"/>
        <v>0</v>
      </c>
      <c r="I23" s="27">
        <f t="shared" si="9"/>
        <v>-2111250</v>
      </c>
      <c r="J23" s="27">
        <f t="shared" si="4"/>
        <v>0</v>
      </c>
      <c r="K23" s="27">
        <f t="shared" si="5"/>
        <v>-11729</v>
      </c>
      <c r="L23" s="27">
        <f t="shared" si="10"/>
        <v>-175935</v>
      </c>
      <c r="M23" s="27">
        <f t="shared" si="6"/>
        <v>-4451.1554999999998</v>
      </c>
      <c r="N23" s="27">
        <f t="shared" si="7"/>
        <v>-4451.1554999999998</v>
      </c>
      <c r="O23" s="27">
        <f t="shared" si="11"/>
        <v>734452.0425000001</v>
      </c>
      <c r="P23" s="27">
        <f t="shared" si="12"/>
        <v>-734452.0425000001</v>
      </c>
      <c r="Q23" s="4"/>
      <c r="R23" s="4"/>
      <c r="S23" s="4"/>
    </row>
    <row r="24" spans="1:19">
      <c r="A24" s="30">
        <v>37681</v>
      </c>
      <c r="B24" s="3"/>
      <c r="C24" s="6">
        <v>16</v>
      </c>
      <c r="D24" s="29">
        <f t="shared" si="1"/>
        <v>-11729</v>
      </c>
      <c r="E24" s="29">
        <f t="shared" si="8"/>
        <v>-187664</v>
      </c>
      <c r="F24" s="29">
        <f t="shared" si="2"/>
        <v>1923586</v>
      </c>
      <c r="G24" s="34">
        <f>+Inputs!$D$2</f>
        <v>0.3795</v>
      </c>
      <c r="H24" s="2">
        <f t="shared" si="3"/>
        <v>0</v>
      </c>
      <c r="I24" s="27">
        <f t="shared" si="9"/>
        <v>-2111250</v>
      </c>
      <c r="J24" s="27">
        <f t="shared" si="4"/>
        <v>0</v>
      </c>
      <c r="K24" s="27">
        <f t="shared" si="5"/>
        <v>-11729</v>
      </c>
      <c r="L24" s="27">
        <f t="shared" si="10"/>
        <v>-187664</v>
      </c>
      <c r="M24" s="27">
        <f t="shared" si="6"/>
        <v>-4451.1554999999998</v>
      </c>
      <c r="N24" s="27">
        <f t="shared" si="7"/>
        <v>-4451.1554999999998</v>
      </c>
      <c r="O24" s="27">
        <f t="shared" si="11"/>
        <v>730000.8870000001</v>
      </c>
      <c r="P24" s="27">
        <f t="shared" si="12"/>
        <v>-730000.8870000001</v>
      </c>
      <c r="Q24" s="4"/>
      <c r="R24" s="4"/>
      <c r="S24" s="4"/>
    </row>
    <row r="25" spans="1:19">
      <c r="A25" s="31">
        <v>37712</v>
      </c>
      <c r="B25" s="3"/>
      <c r="C25" s="6">
        <v>17</v>
      </c>
      <c r="D25" s="29">
        <f t="shared" si="1"/>
        <v>-11729</v>
      </c>
      <c r="E25" s="29">
        <f t="shared" si="8"/>
        <v>-199393</v>
      </c>
      <c r="F25" s="29">
        <f t="shared" si="2"/>
        <v>1911857</v>
      </c>
      <c r="G25" s="34">
        <f>+Inputs!$D$2</f>
        <v>0.3795</v>
      </c>
      <c r="H25" s="2">
        <f t="shared" si="3"/>
        <v>0</v>
      </c>
      <c r="I25" s="27">
        <f t="shared" si="9"/>
        <v>-2111250</v>
      </c>
      <c r="J25" s="27">
        <f t="shared" si="4"/>
        <v>0</v>
      </c>
      <c r="K25" s="27">
        <f t="shared" si="5"/>
        <v>-11729</v>
      </c>
      <c r="L25" s="27">
        <f t="shared" si="10"/>
        <v>-199393</v>
      </c>
      <c r="M25" s="27">
        <f t="shared" si="6"/>
        <v>-4451.1554999999998</v>
      </c>
      <c r="N25" s="27">
        <f t="shared" si="7"/>
        <v>-4451.1554999999998</v>
      </c>
      <c r="O25" s="27">
        <f t="shared" si="11"/>
        <v>725549.73150000011</v>
      </c>
      <c r="P25" s="27">
        <f t="shared" si="12"/>
        <v>-725549.73150000011</v>
      </c>
      <c r="Q25" s="4"/>
      <c r="R25" s="4"/>
      <c r="S25" s="4"/>
    </row>
    <row r="26" spans="1:19">
      <c r="A26" s="30">
        <v>37742</v>
      </c>
      <c r="B26" s="3"/>
      <c r="C26" s="6">
        <v>18</v>
      </c>
      <c r="D26" s="29">
        <f t="shared" si="1"/>
        <v>-11729</v>
      </c>
      <c r="E26" s="29">
        <f t="shared" si="8"/>
        <v>-211122</v>
      </c>
      <c r="F26" s="29">
        <f t="shared" si="2"/>
        <v>1900128</v>
      </c>
      <c r="G26" s="34">
        <f>+Inputs!$D$3</f>
        <v>0.37951000000000001</v>
      </c>
      <c r="H26" s="2">
        <f t="shared" si="3"/>
        <v>0</v>
      </c>
      <c r="I26" s="27">
        <f t="shared" si="9"/>
        <v>-2111250</v>
      </c>
      <c r="J26" s="27">
        <f t="shared" si="4"/>
        <v>0</v>
      </c>
      <c r="K26" s="27">
        <f t="shared" si="5"/>
        <v>-11729</v>
      </c>
      <c r="L26" s="27">
        <f t="shared" si="10"/>
        <v>-211122</v>
      </c>
      <c r="M26" s="27">
        <f t="shared" si="6"/>
        <v>-4451.27279</v>
      </c>
      <c r="N26" s="27">
        <f t="shared" si="7"/>
        <v>-4451.27279</v>
      </c>
      <c r="O26" s="27">
        <f t="shared" si="11"/>
        <v>721098.45871000015</v>
      </c>
      <c r="P26" s="27">
        <f t="shared" si="12"/>
        <v>-721098.45871000015</v>
      </c>
      <c r="Q26" s="4"/>
      <c r="R26" s="4"/>
      <c r="S26" s="4"/>
    </row>
    <row r="27" spans="1:19">
      <c r="A27" s="31">
        <v>37773</v>
      </c>
      <c r="B27" s="3"/>
      <c r="C27" s="6">
        <v>19</v>
      </c>
      <c r="D27" s="29">
        <f t="shared" si="1"/>
        <v>-11729</v>
      </c>
      <c r="E27" s="29">
        <f t="shared" si="8"/>
        <v>-222851</v>
      </c>
      <c r="F27" s="29">
        <f t="shared" si="2"/>
        <v>1888399</v>
      </c>
      <c r="G27" s="34">
        <f>+Inputs!$D$3</f>
        <v>0.37951000000000001</v>
      </c>
      <c r="H27" s="2">
        <f t="shared" si="3"/>
        <v>0</v>
      </c>
      <c r="I27" s="27">
        <f t="shared" si="9"/>
        <v>-2111250</v>
      </c>
      <c r="J27" s="27">
        <f t="shared" si="4"/>
        <v>0</v>
      </c>
      <c r="K27" s="27">
        <f t="shared" si="5"/>
        <v>-11729</v>
      </c>
      <c r="L27" s="27">
        <f t="shared" si="10"/>
        <v>-222851</v>
      </c>
      <c r="M27" s="27">
        <f t="shared" si="6"/>
        <v>-4451.27279</v>
      </c>
      <c r="N27" s="27">
        <f t="shared" si="7"/>
        <v>-4451.27279</v>
      </c>
      <c r="O27" s="27">
        <f t="shared" si="11"/>
        <v>716647.18592000019</v>
      </c>
      <c r="P27" s="27">
        <f t="shared" si="12"/>
        <v>-716647.18592000019</v>
      </c>
      <c r="Q27" s="4"/>
      <c r="R27" s="4"/>
      <c r="S27" s="4"/>
    </row>
    <row r="28" spans="1:19">
      <c r="A28" s="30">
        <v>37803</v>
      </c>
      <c r="B28" s="3"/>
      <c r="C28" s="6">
        <v>20</v>
      </c>
      <c r="D28" s="29">
        <f t="shared" si="1"/>
        <v>-11729</v>
      </c>
      <c r="E28" s="29">
        <f t="shared" si="8"/>
        <v>-234580</v>
      </c>
      <c r="F28" s="29">
        <f t="shared" si="2"/>
        <v>1876670</v>
      </c>
      <c r="G28" s="34">
        <f>+Inputs!$D$3</f>
        <v>0.37951000000000001</v>
      </c>
      <c r="H28" s="2">
        <f t="shared" si="3"/>
        <v>0</v>
      </c>
      <c r="I28" s="27">
        <f t="shared" si="9"/>
        <v>-2111250</v>
      </c>
      <c r="J28" s="27">
        <f t="shared" si="4"/>
        <v>0</v>
      </c>
      <c r="K28" s="27">
        <f t="shared" si="5"/>
        <v>-11729</v>
      </c>
      <c r="L28" s="27">
        <f t="shared" si="10"/>
        <v>-234580</v>
      </c>
      <c r="M28" s="27">
        <f t="shared" si="6"/>
        <v>-4451.27279</v>
      </c>
      <c r="N28" s="27">
        <f t="shared" si="7"/>
        <v>-4451.27279</v>
      </c>
      <c r="O28" s="27">
        <f t="shared" si="11"/>
        <v>712195.91313000023</v>
      </c>
      <c r="P28" s="27">
        <f t="shared" si="12"/>
        <v>-712195.91313000023</v>
      </c>
      <c r="Q28" s="4"/>
      <c r="R28" s="4"/>
      <c r="S28" s="4"/>
    </row>
    <row r="29" spans="1:19">
      <c r="A29" s="31">
        <v>37834</v>
      </c>
      <c r="B29" s="3"/>
      <c r="C29" s="6">
        <v>21</v>
      </c>
      <c r="D29" s="29">
        <f t="shared" si="1"/>
        <v>-11729</v>
      </c>
      <c r="E29" s="29">
        <f t="shared" si="8"/>
        <v>-246309</v>
      </c>
      <c r="F29" s="29">
        <f t="shared" si="2"/>
        <v>1864941</v>
      </c>
      <c r="G29" s="34">
        <f>+Inputs!$D$3</f>
        <v>0.37951000000000001</v>
      </c>
      <c r="H29" s="2">
        <f t="shared" si="3"/>
        <v>0</v>
      </c>
      <c r="I29" s="27">
        <f t="shared" si="9"/>
        <v>-2111250</v>
      </c>
      <c r="J29" s="27">
        <f t="shared" si="4"/>
        <v>0</v>
      </c>
      <c r="K29" s="27">
        <f t="shared" si="5"/>
        <v>-11729</v>
      </c>
      <c r="L29" s="27">
        <f t="shared" si="10"/>
        <v>-246309</v>
      </c>
      <c r="M29" s="27">
        <f t="shared" si="6"/>
        <v>-4451.27279</v>
      </c>
      <c r="N29" s="27">
        <f t="shared" si="7"/>
        <v>-4451.27279</v>
      </c>
      <c r="O29" s="27">
        <f t="shared" si="11"/>
        <v>707744.64034000027</v>
      </c>
      <c r="P29" s="27">
        <f t="shared" si="12"/>
        <v>-707744.64034000027</v>
      </c>
      <c r="Q29" s="4"/>
      <c r="R29" s="4"/>
      <c r="S29" s="4"/>
    </row>
    <row r="30" spans="1:19">
      <c r="A30" s="30">
        <v>37865</v>
      </c>
      <c r="B30" s="3"/>
      <c r="C30" s="6">
        <v>22</v>
      </c>
      <c r="D30" s="29">
        <f t="shared" si="1"/>
        <v>-11729</v>
      </c>
      <c r="E30" s="29">
        <f t="shared" si="8"/>
        <v>-258038</v>
      </c>
      <c r="F30" s="29">
        <f t="shared" si="2"/>
        <v>1853212</v>
      </c>
      <c r="G30" s="34">
        <f>+Inputs!$D$3</f>
        <v>0.37951000000000001</v>
      </c>
      <c r="H30" s="2">
        <f t="shared" si="3"/>
        <v>0</v>
      </c>
      <c r="I30" s="27">
        <f t="shared" si="9"/>
        <v>-2111250</v>
      </c>
      <c r="J30" s="27">
        <f t="shared" si="4"/>
        <v>0</v>
      </c>
      <c r="K30" s="27">
        <f t="shared" si="5"/>
        <v>-11729</v>
      </c>
      <c r="L30" s="27">
        <f t="shared" si="10"/>
        <v>-258038</v>
      </c>
      <c r="M30" s="27">
        <f t="shared" si="6"/>
        <v>-4451.27279</v>
      </c>
      <c r="N30" s="27">
        <f t="shared" si="7"/>
        <v>-4451.27279</v>
      </c>
      <c r="O30" s="27">
        <f t="shared" si="11"/>
        <v>703293.36755000032</v>
      </c>
      <c r="P30" s="27">
        <f t="shared" si="12"/>
        <v>-703293.36755000032</v>
      </c>
      <c r="Q30" s="125"/>
    </row>
    <row r="31" spans="1:19">
      <c r="A31" s="31">
        <v>37895</v>
      </c>
      <c r="B31" s="3"/>
      <c r="C31" s="6">
        <v>23</v>
      </c>
      <c r="D31" s="29">
        <f t="shared" si="1"/>
        <v>-11729</v>
      </c>
      <c r="E31" s="29">
        <f t="shared" si="8"/>
        <v>-269767</v>
      </c>
      <c r="F31" s="29">
        <f t="shared" si="2"/>
        <v>1841483</v>
      </c>
      <c r="G31" s="34">
        <f>+Inputs!$D$3</f>
        <v>0.37951000000000001</v>
      </c>
      <c r="H31" s="2">
        <f t="shared" si="3"/>
        <v>0</v>
      </c>
      <c r="I31" s="27">
        <f t="shared" si="9"/>
        <v>-2111250</v>
      </c>
      <c r="J31" s="27">
        <f t="shared" si="4"/>
        <v>0</v>
      </c>
      <c r="K31" s="27">
        <f t="shared" si="5"/>
        <v>-11729</v>
      </c>
      <c r="L31" s="27">
        <f t="shared" si="10"/>
        <v>-269767</v>
      </c>
      <c r="M31" s="27">
        <f t="shared" si="6"/>
        <v>-4451.27279</v>
      </c>
      <c r="N31" s="27">
        <f t="shared" si="7"/>
        <v>-4451.27279</v>
      </c>
      <c r="O31" s="27">
        <f t="shared" si="11"/>
        <v>698842.09476000036</v>
      </c>
      <c r="P31" s="27">
        <f t="shared" si="12"/>
        <v>-698842.09476000036</v>
      </c>
      <c r="Q31" s="125"/>
    </row>
    <row r="32" spans="1:19">
      <c r="A32" s="30">
        <v>37926</v>
      </c>
      <c r="B32" s="3"/>
      <c r="C32" s="6">
        <v>24</v>
      </c>
      <c r="D32" s="29">
        <f t="shared" si="1"/>
        <v>-11729</v>
      </c>
      <c r="E32" s="29">
        <f t="shared" si="8"/>
        <v>-281496</v>
      </c>
      <c r="F32" s="29">
        <f t="shared" si="2"/>
        <v>1829754</v>
      </c>
      <c r="G32" s="34">
        <f>+Inputs!$D$3</f>
        <v>0.37951000000000001</v>
      </c>
      <c r="H32" s="2">
        <f t="shared" si="3"/>
        <v>0</v>
      </c>
      <c r="I32" s="27">
        <f t="shared" si="9"/>
        <v>-2111250</v>
      </c>
      <c r="J32" s="27">
        <f t="shared" si="4"/>
        <v>0</v>
      </c>
      <c r="K32" s="27">
        <f t="shared" si="5"/>
        <v>-11729</v>
      </c>
      <c r="L32" s="27">
        <f t="shared" si="10"/>
        <v>-281496</v>
      </c>
      <c r="M32" s="27">
        <f t="shared" si="6"/>
        <v>-4451.27279</v>
      </c>
      <c r="N32" s="27">
        <f t="shared" si="7"/>
        <v>-4451.27279</v>
      </c>
      <c r="O32" s="27">
        <f t="shared" si="11"/>
        <v>694390.8219700004</v>
      </c>
      <c r="P32" s="27">
        <f t="shared" si="12"/>
        <v>-694390.8219700004</v>
      </c>
      <c r="Q32" s="125"/>
    </row>
    <row r="33" spans="1:21">
      <c r="A33" s="31">
        <v>37956</v>
      </c>
      <c r="B33" s="3"/>
      <c r="C33" s="6">
        <v>25</v>
      </c>
      <c r="D33" s="29">
        <f t="shared" si="1"/>
        <v>-11729</v>
      </c>
      <c r="E33" s="29">
        <f t="shared" si="8"/>
        <v>-293225</v>
      </c>
      <c r="F33" s="29">
        <f t="shared" si="2"/>
        <v>1818025</v>
      </c>
      <c r="G33" s="34">
        <f>+Inputs!$D$3</f>
        <v>0.37951000000000001</v>
      </c>
      <c r="H33" s="2">
        <f t="shared" si="3"/>
        <v>0</v>
      </c>
      <c r="I33" s="27">
        <f t="shared" si="9"/>
        <v>-2111250</v>
      </c>
      <c r="J33" s="27">
        <f t="shared" si="4"/>
        <v>0</v>
      </c>
      <c r="K33" s="27">
        <f t="shared" si="5"/>
        <v>-11729</v>
      </c>
      <c r="L33" s="27">
        <f t="shared" si="10"/>
        <v>-293225</v>
      </c>
      <c r="M33" s="27">
        <f t="shared" si="6"/>
        <v>-4451.27279</v>
      </c>
      <c r="N33" s="27">
        <f t="shared" si="7"/>
        <v>-4451.27279</v>
      </c>
      <c r="O33" s="27">
        <f t="shared" si="11"/>
        <v>689939.54918000044</v>
      </c>
      <c r="P33" s="27">
        <f t="shared" si="12"/>
        <v>-689939.54918000044</v>
      </c>
      <c r="Q33" s="125"/>
    </row>
    <row r="34" spans="1:21">
      <c r="A34" s="30">
        <v>37987</v>
      </c>
      <c r="B34" s="3"/>
      <c r="C34" s="6">
        <v>26</v>
      </c>
      <c r="D34" s="29">
        <f t="shared" si="1"/>
        <v>-11729</v>
      </c>
      <c r="E34" s="29">
        <f t="shared" si="8"/>
        <v>-304954</v>
      </c>
      <c r="F34" s="29">
        <f t="shared" si="2"/>
        <v>1806296</v>
      </c>
      <c r="G34" s="34">
        <f>+Inputs!$D$3</f>
        <v>0.37951000000000001</v>
      </c>
      <c r="H34" s="2">
        <f t="shared" si="3"/>
        <v>0</v>
      </c>
      <c r="I34" s="27">
        <f t="shared" si="9"/>
        <v>-2111250</v>
      </c>
      <c r="J34" s="27">
        <f t="shared" si="4"/>
        <v>0</v>
      </c>
      <c r="K34" s="27">
        <f t="shared" si="5"/>
        <v>-11729</v>
      </c>
      <c r="L34" s="27">
        <f t="shared" si="10"/>
        <v>-304954</v>
      </c>
      <c r="M34" s="27">
        <f t="shared" si="6"/>
        <v>-4451.27279</v>
      </c>
      <c r="N34" s="27">
        <f t="shared" si="7"/>
        <v>-4451.27279</v>
      </c>
      <c r="O34" s="27">
        <f t="shared" si="11"/>
        <v>685488.27639000048</v>
      </c>
      <c r="P34" s="27">
        <f t="shared" si="12"/>
        <v>-685488.27639000048</v>
      </c>
      <c r="Q34" s="125"/>
    </row>
    <row r="35" spans="1:21">
      <c r="A35" s="31">
        <v>38018</v>
      </c>
      <c r="B35" s="3"/>
      <c r="C35" s="6">
        <v>27</v>
      </c>
      <c r="D35" s="29">
        <f t="shared" si="1"/>
        <v>-11729</v>
      </c>
      <c r="E35" s="29">
        <f t="shared" si="8"/>
        <v>-316683</v>
      </c>
      <c r="F35" s="29">
        <f t="shared" si="2"/>
        <v>1794567</v>
      </c>
      <c r="G35" s="34">
        <f>+Inputs!$D$3</f>
        <v>0.37951000000000001</v>
      </c>
      <c r="H35" s="2">
        <f t="shared" si="3"/>
        <v>0</v>
      </c>
      <c r="I35" s="27">
        <f t="shared" si="9"/>
        <v>-2111250</v>
      </c>
      <c r="J35" s="27">
        <f t="shared" si="4"/>
        <v>0</v>
      </c>
      <c r="K35" s="27">
        <f t="shared" si="5"/>
        <v>-11729</v>
      </c>
      <c r="L35" s="27">
        <f t="shared" si="10"/>
        <v>-316683</v>
      </c>
      <c r="M35" s="27">
        <f t="shared" si="6"/>
        <v>-4451.27279</v>
      </c>
      <c r="N35" s="27">
        <f t="shared" si="7"/>
        <v>-4451.27279</v>
      </c>
      <c r="O35" s="27">
        <f t="shared" si="11"/>
        <v>681037.00360000052</v>
      </c>
      <c r="P35" s="27">
        <f t="shared" si="12"/>
        <v>-681037.00360000052</v>
      </c>
    </row>
    <row r="36" spans="1:21">
      <c r="A36" s="30">
        <v>38047</v>
      </c>
      <c r="B36" s="3"/>
      <c r="C36" s="6">
        <v>28</v>
      </c>
      <c r="D36" s="29">
        <f t="shared" si="1"/>
        <v>-11729</v>
      </c>
      <c r="E36" s="29">
        <f t="shared" si="8"/>
        <v>-328412</v>
      </c>
      <c r="F36" s="29">
        <f t="shared" si="2"/>
        <v>1782838</v>
      </c>
      <c r="G36" s="34">
        <f>+Inputs!$D$3</f>
        <v>0.37951000000000001</v>
      </c>
      <c r="H36" s="2">
        <f t="shared" si="3"/>
        <v>0</v>
      </c>
      <c r="I36" s="27">
        <f t="shared" si="9"/>
        <v>-2111250</v>
      </c>
      <c r="J36" s="27">
        <f t="shared" si="4"/>
        <v>0</v>
      </c>
      <c r="K36" s="27">
        <f t="shared" si="5"/>
        <v>-11729</v>
      </c>
      <c r="L36" s="27">
        <f t="shared" si="10"/>
        <v>-328412</v>
      </c>
      <c r="M36" s="27">
        <f t="shared" si="6"/>
        <v>-4451.27279</v>
      </c>
      <c r="N36" s="27">
        <f t="shared" si="7"/>
        <v>-4451.27279</v>
      </c>
      <c r="O36" s="27">
        <f t="shared" si="11"/>
        <v>676585.73081000056</v>
      </c>
      <c r="P36" s="27">
        <f t="shared" si="12"/>
        <v>-676585.73081000056</v>
      </c>
    </row>
    <row r="37" spans="1:21">
      <c r="A37" s="31">
        <v>38078</v>
      </c>
      <c r="B37" s="3"/>
      <c r="C37" s="6">
        <v>29</v>
      </c>
      <c r="D37" s="29">
        <f t="shared" si="1"/>
        <v>-11729</v>
      </c>
      <c r="E37" s="29">
        <f t="shared" si="8"/>
        <v>-340141</v>
      </c>
      <c r="F37" s="29">
        <f t="shared" si="2"/>
        <v>1771109</v>
      </c>
      <c r="G37" s="34">
        <f>+Inputs!$D$3</f>
        <v>0.37951000000000001</v>
      </c>
      <c r="H37" s="2">
        <f t="shared" si="3"/>
        <v>0</v>
      </c>
      <c r="I37" s="27">
        <f t="shared" si="9"/>
        <v>-2111250</v>
      </c>
      <c r="J37" s="27">
        <f t="shared" si="4"/>
        <v>0</v>
      </c>
      <c r="K37" s="27">
        <f t="shared" si="5"/>
        <v>-11729</v>
      </c>
      <c r="L37" s="27">
        <f t="shared" si="10"/>
        <v>-340141</v>
      </c>
      <c r="M37" s="27">
        <f t="shared" si="6"/>
        <v>-4451.27279</v>
      </c>
      <c r="N37" s="27">
        <f t="shared" si="7"/>
        <v>-4451.27279</v>
      </c>
      <c r="O37" s="27">
        <f t="shared" si="11"/>
        <v>672134.4580200006</v>
      </c>
      <c r="P37" s="27">
        <f t="shared" si="12"/>
        <v>-672134.4580200006</v>
      </c>
    </row>
    <row r="38" spans="1:21">
      <c r="A38" s="30">
        <v>38108</v>
      </c>
      <c r="B38" s="3"/>
      <c r="C38" s="6">
        <v>30</v>
      </c>
      <c r="D38" s="29">
        <f t="shared" si="1"/>
        <v>-11729</v>
      </c>
      <c r="E38" s="29">
        <f t="shared" si="8"/>
        <v>-351870</v>
      </c>
      <c r="F38" s="29">
        <f t="shared" si="2"/>
        <v>1759380</v>
      </c>
      <c r="G38" s="34">
        <f>+Inputs!$D$3</f>
        <v>0.37951000000000001</v>
      </c>
      <c r="H38" s="2">
        <f t="shared" si="3"/>
        <v>0</v>
      </c>
      <c r="I38" s="27">
        <f t="shared" si="9"/>
        <v>-2111250</v>
      </c>
      <c r="J38" s="27">
        <f t="shared" si="4"/>
        <v>0</v>
      </c>
      <c r="K38" s="27">
        <f t="shared" si="5"/>
        <v>-11729</v>
      </c>
      <c r="L38" s="27">
        <f t="shared" si="10"/>
        <v>-351870</v>
      </c>
      <c r="M38" s="27">
        <f t="shared" si="6"/>
        <v>-4451.27279</v>
      </c>
      <c r="N38" s="27">
        <f t="shared" si="7"/>
        <v>-4451.27279</v>
      </c>
      <c r="O38" s="27">
        <f t="shared" si="11"/>
        <v>667683.18523000064</v>
      </c>
      <c r="P38" s="27">
        <f t="shared" si="12"/>
        <v>-667683.18523000064</v>
      </c>
    </row>
    <row r="39" spans="1:21">
      <c r="A39" s="31">
        <v>38139</v>
      </c>
      <c r="B39" s="2"/>
      <c r="C39" s="6">
        <v>31</v>
      </c>
      <c r="D39" s="29">
        <f t="shared" si="1"/>
        <v>-11729</v>
      </c>
      <c r="E39" s="29">
        <f t="shared" si="8"/>
        <v>-363599</v>
      </c>
      <c r="F39" s="29">
        <f t="shared" si="2"/>
        <v>1747651</v>
      </c>
      <c r="G39" s="34">
        <f>+Inputs!$D$3</f>
        <v>0.37951000000000001</v>
      </c>
      <c r="H39" s="2">
        <f t="shared" si="3"/>
        <v>0</v>
      </c>
      <c r="I39" s="27">
        <f t="shared" si="9"/>
        <v>-2111250</v>
      </c>
      <c r="J39" s="27">
        <f t="shared" si="4"/>
        <v>0</v>
      </c>
      <c r="K39" s="27">
        <f t="shared" si="5"/>
        <v>-11729</v>
      </c>
      <c r="L39" s="27">
        <f t="shared" si="10"/>
        <v>-363599</v>
      </c>
      <c r="M39" s="27">
        <f t="shared" si="6"/>
        <v>-4451.27279</v>
      </c>
      <c r="N39" s="27">
        <f t="shared" si="7"/>
        <v>-4451.27279</v>
      </c>
      <c r="O39" s="27">
        <f t="shared" si="11"/>
        <v>663231.91244000068</v>
      </c>
      <c r="P39" s="27">
        <f t="shared" si="12"/>
        <v>-663231.91244000068</v>
      </c>
    </row>
    <row r="40" spans="1:21">
      <c r="A40" s="30">
        <v>38169</v>
      </c>
      <c r="B40" s="2"/>
      <c r="C40" s="6">
        <v>32</v>
      </c>
      <c r="D40" s="29">
        <f t="shared" si="1"/>
        <v>-11729</v>
      </c>
      <c r="E40" s="29">
        <f t="shared" si="8"/>
        <v>-375328</v>
      </c>
      <c r="F40" s="29">
        <f t="shared" si="2"/>
        <v>1735922</v>
      </c>
      <c r="G40" s="34">
        <f>+Inputs!$D$3</f>
        <v>0.37951000000000001</v>
      </c>
      <c r="H40" s="2">
        <f t="shared" si="3"/>
        <v>0</v>
      </c>
      <c r="I40" s="27">
        <f t="shared" si="9"/>
        <v>-2111250</v>
      </c>
      <c r="J40" s="2">
        <f t="shared" si="4"/>
        <v>0</v>
      </c>
      <c r="K40" s="27">
        <f t="shared" si="5"/>
        <v>-11729</v>
      </c>
      <c r="L40" s="27">
        <f t="shared" si="10"/>
        <v>-375328</v>
      </c>
      <c r="M40" s="27">
        <f t="shared" si="6"/>
        <v>-4451.27279</v>
      </c>
      <c r="N40" s="27">
        <f t="shared" si="7"/>
        <v>-4451.27279</v>
      </c>
      <c r="O40" s="27">
        <f t="shared" si="11"/>
        <v>658780.63965000072</v>
      </c>
      <c r="P40" s="27">
        <f t="shared" si="12"/>
        <v>-658780.63965000072</v>
      </c>
    </row>
    <row r="41" spans="1:21">
      <c r="A41" s="31">
        <v>38200</v>
      </c>
      <c r="C41" s="6">
        <v>33</v>
      </c>
      <c r="D41" s="29">
        <f t="shared" si="1"/>
        <v>-11729</v>
      </c>
      <c r="E41" s="29">
        <f t="shared" si="8"/>
        <v>-387057</v>
      </c>
      <c r="F41" s="29">
        <f t="shared" si="2"/>
        <v>1724193</v>
      </c>
      <c r="G41" s="34">
        <f>+Inputs!$D$3</f>
        <v>0.37951000000000001</v>
      </c>
      <c r="H41" s="4">
        <f t="shared" si="3"/>
        <v>0</v>
      </c>
      <c r="I41" s="27">
        <f t="shared" si="9"/>
        <v>-2111250</v>
      </c>
      <c r="J41" s="4">
        <f t="shared" si="4"/>
        <v>0</v>
      </c>
      <c r="K41" s="27">
        <f t="shared" si="5"/>
        <v>-11729</v>
      </c>
      <c r="L41" s="27">
        <f t="shared" si="10"/>
        <v>-387057</v>
      </c>
      <c r="M41" s="27">
        <f t="shared" si="6"/>
        <v>-4451.27279</v>
      </c>
      <c r="N41" s="27">
        <f t="shared" si="7"/>
        <v>-4451.27279</v>
      </c>
      <c r="O41" s="27">
        <f t="shared" si="11"/>
        <v>654329.36686000077</v>
      </c>
      <c r="P41" s="27">
        <f t="shared" si="12"/>
        <v>-654329.36686000077</v>
      </c>
    </row>
    <row r="42" spans="1:21">
      <c r="A42" s="30">
        <v>38231</v>
      </c>
      <c r="C42" s="6">
        <v>34</v>
      </c>
      <c r="D42" s="29">
        <f t="shared" si="1"/>
        <v>-11729</v>
      </c>
      <c r="E42" s="29">
        <f t="shared" si="8"/>
        <v>-398786</v>
      </c>
      <c r="F42" s="29">
        <f t="shared" si="2"/>
        <v>1712464</v>
      </c>
      <c r="G42" s="34">
        <f>+Inputs!$D$3</f>
        <v>0.37951000000000001</v>
      </c>
      <c r="H42" s="4">
        <f t="shared" si="3"/>
        <v>0</v>
      </c>
      <c r="I42" s="27">
        <f t="shared" si="9"/>
        <v>-2111250</v>
      </c>
      <c r="J42" s="4">
        <f t="shared" si="4"/>
        <v>0</v>
      </c>
      <c r="K42" s="27">
        <f t="shared" si="5"/>
        <v>-11729</v>
      </c>
      <c r="L42" s="27">
        <f t="shared" si="10"/>
        <v>-398786</v>
      </c>
      <c r="M42" s="27">
        <f t="shared" si="6"/>
        <v>-4451.27279</v>
      </c>
      <c r="N42" s="27">
        <f t="shared" si="7"/>
        <v>-4451.27279</v>
      </c>
      <c r="O42" s="27">
        <f t="shared" si="11"/>
        <v>649878.09407000081</v>
      </c>
      <c r="P42" s="27">
        <f t="shared" si="12"/>
        <v>-649878.09407000081</v>
      </c>
    </row>
    <row r="43" spans="1:21">
      <c r="A43" s="31">
        <v>38261</v>
      </c>
      <c r="C43" s="6">
        <v>35</v>
      </c>
      <c r="D43" s="29">
        <f t="shared" si="1"/>
        <v>-11729</v>
      </c>
      <c r="E43" s="29">
        <f t="shared" si="8"/>
        <v>-410515</v>
      </c>
      <c r="F43" s="29">
        <f t="shared" si="2"/>
        <v>1700735</v>
      </c>
      <c r="G43" s="34">
        <f>+Inputs!$D$3</f>
        <v>0.37951000000000001</v>
      </c>
      <c r="H43" s="4">
        <f t="shared" si="3"/>
        <v>0</v>
      </c>
      <c r="I43" s="27">
        <f t="shared" si="9"/>
        <v>-2111250</v>
      </c>
      <c r="J43" s="4">
        <f t="shared" si="4"/>
        <v>0</v>
      </c>
      <c r="K43" s="27">
        <f t="shared" si="5"/>
        <v>-11729</v>
      </c>
      <c r="L43" s="27">
        <f t="shared" si="10"/>
        <v>-410515</v>
      </c>
      <c r="M43" s="27">
        <f t="shared" si="6"/>
        <v>-4451.27279</v>
      </c>
      <c r="N43" s="27">
        <f t="shared" si="7"/>
        <v>-4451.27279</v>
      </c>
      <c r="O43" s="27">
        <f t="shared" si="11"/>
        <v>645426.82128000085</v>
      </c>
      <c r="P43" s="27">
        <f t="shared" si="12"/>
        <v>-645426.82128000085</v>
      </c>
    </row>
    <row r="44" spans="1:21">
      <c r="A44" s="30">
        <v>38292</v>
      </c>
      <c r="C44" s="6">
        <v>36</v>
      </c>
      <c r="D44" s="29">
        <f t="shared" si="1"/>
        <v>-11729</v>
      </c>
      <c r="E44" s="29">
        <f t="shared" si="8"/>
        <v>-422244</v>
      </c>
      <c r="F44" s="29">
        <f t="shared" si="2"/>
        <v>1689006</v>
      </c>
      <c r="G44" s="34">
        <f>+Inputs!$D$3</f>
        <v>0.37951000000000001</v>
      </c>
      <c r="H44" s="4">
        <f t="shared" si="3"/>
        <v>0</v>
      </c>
      <c r="I44" s="27">
        <f t="shared" si="9"/>
        <v>-2111250</v>
      </c>
      <c r="J44" s="4">
        <f t="shared" si="4"/>
        <v>0</v>
      </c>
      <c r="K44" s="27">
        <f t="shared" si="5"/>
        <v>-11729</v>
      </c>
      <c r="L44" s="27">
        <f t="shared" si="10"/>
        <v>-422244</v>
      </c>
      <c r="M44" s="27">
        <f t="shared" si="6"/>
        <v>-4451.27279</v>
      </c>
      <c r="N44" s="27">
        <f t="shared" si="7"/>
        <v>-4451.27279</v>
      </c>
      <c r="O44" s="27">
        <f t="shared" si="11"/>
        <v>640975.54849000089</v>
      </c>
      <c r="P44" s="27">
        <f t="shared" si="12"/>
        <v>-640975.54849000089</v>
      </c>
      <c r="U44" s="108"/>
    </row>
    <row r="45" spans="1:21">
      <c r="A45" s="31">
        <v>38322</v>
      </c>
      <c r="C45" s="6">
        <v>37</v>
      </c>
      <c r="D45" s="29">
        <f t="shared" si="1"/>
        <v>-11729</v>
      </c>
      <c r="E45" s="29">
        <f t="shared" si="8"/>
        <v>-433973</v>
      </c>
      <c r="F45" s="29">
        <f t="shared" si="2"/>
        <v>1677277</v>
      </c>
      <c r="G45" s="34">
        <f>+Inputs!$D$3</f>
        <v>0.37951000000000001</v>
      </c>
      <c r="H45" s="4">
        <f t="shared" si="3"/>
        <v>0</v>
      </c>
      <c r="I45" s="27">
        <f t="shared" si="9"/>
        <v>-2111250</v>
      </c>
      <c r="J45" s="4">
        <f t="shared" si="4"/>
        <v>0</v>
      </c>
      <c r="K45" s="27">
        <f t="shared" si="5"/>
        <v>-11729</v>
      </c>
      <c r="L45" s="27">
        <f t="shared" si="10"/>
        <v>-433973</v>
      </c>
      <c r="M45" s="27">
        <f t="shared" si="6"/>
        <v>-4451.27279</v>
      </c>
      <c r="N45" s="27">
        <f t="shared" si="7"/>
        <v>-4451.27279</v>
      </c>
      <c r="O45" s="27">
        <f t="shared" si="11"/>
        <v>636524.27570000093</v>
      </c>
      <c r="P45" s="27">
        <f t="shared" si="12"/>
        <v>-636524.27570000093</v>
      </c>
      <c r="U45" s="108"/>
    </row>
    <row r="46" spans="1:21">
      <c r="A46" s="30">
        <v>38353</v>
      </c>
      <c r="C46" s="6">
        <v>38</v>
      </c>
      <c r="D46" s="29">
        <f t="shared" si="1"/>
        <v>-11729</v>
      </c>
      <c r="E46" s="29">
        <f t="shared" si="8"/>
        <v>-445702</v>
      </c>
      <c r="F46" s="29">
        <f t="shared" si="2"/>
        <v>1665548</v>
      </c>
      <c r="G46" s="34">
        <f>+Inputs!$D$3</f>
        <v>0.37951000000000001</v>
      </c>
      <c r="H46" s="4">
        <f t="shared" si="3"/>
        <v>0</v>
      </c>
      <c r="I46" s="27">
        <f t="shared" si="9"/>
        <v>-2111250</v>
      </c>
      <c r="J46" s="4">
        <f t="shared" si="4"/>
        <v>0</v>
      </c>
      <c r="K46" s="27">
        <f t="shared" si="5"/>
        <v>-11729</v>
      </c>
      <c r="L46" s="27">
        <f t="shared" si="10"/>
        <v>-445702</v>
      </c>
      <c r="M46" s="27">
        <f t="shared" si="6"/>
        <v>-4451.27279</v>
      </c>
      <c r="N46" s="27">
        <f t="shared" si="7"/>
        <v>-4451.27279</v>
      </c>
      <c r="O46" s="27">
        <f t="shared" si="11"/>
        <v>632073.00291000097</v>
      </c>
      <c r="P46" s="27">
        <f t="shared" si="12"/>
        <v>-632073.00291000097</v>
      </c>
      <c r="U46" s="108"/>
    </row>
    <row r="47" spans="1:21">
      <c r="A47" s="31">
        <v>38384</v>
      </c>
      <c r="C47" s="6">
        <v>39</v>
      </c>
      <c r="D47" s="29">
        <f t="shared" si="1"/>
        <v>-11729</v>
      </c>
      <c r="E47" s="29">
        <f t="shared" si="8"/>
        <v>-457431</v>
      </c>
      <c r="F47" s="29">
        <f t="shared" si="2"/>
        <v>1653819</v>
      </c>
      <c r="G47" s="34">
        <f>+Inputs!$D$3</f>
        <v>0.37951000000000001</v>
      </c>
      <c r="H47" s="4">
        <f t="shared" si="3"/>
        <v>0</v>
      </c>
      <c r="I47" s="27">
        <f t="shared" si="9"/>
        <v>-2111250</v>
      </c>
      <c r="J47" s="4">
        <f t="shared" si="4"/>
        <v>0</v>
      </c>
      <c r="K47" s="27">
        <f t="shared" si="5"/>
        <v>-11729</v>
      </c>
      <c r="L47" s="27">
        <f t="shared" si="10"/>
        <v>-457431</v>
      </c>
      <c r="M47" s="27">
        <f t="shared" si="6"/>
        <v>-4451.27279</v>
      </c>
      <c r="N47" s="27">
        <f t="shared" si="7"/>
        <v>-4451.27279</v>
      </c>
      <c r="O47" s="27">
        <f t="shared" si="11"/>
        <v>627621.73012000101</v>
      </c>
      <c r="P47" s="27">
        <f t="shared" si="12"/>
        <v>-627621.73012000101</v>
      </c>
      <c r="U47" s="108"/>
    </row>
    <row r="48" spans="1:21">
      <c r="A48" s="30">
        <v>38412</v>
      </c>
      <c r="C48" s="6">
        <v>40</v>
      </c>
      <c r="D48" s="29">
        <f t="shared" si="1"/>
        <v>-11729</v>
      </c>
      <c r="E48" s="29">
        <f t="shared" si="8"/>
        <v>-469160</v>
      </c>
      <c r="F48" s="29">
        <f t="shared" si="2"/>
        <v>1642090</v>
      </c>
      <c r="G48" s="34">
        <f>+Inputs!$D$3</f>
        <v>0.37951000000000001</v>
      </c>
      <c r="H48" s="4">
        <f t="shared" si="3"/>
        <v>0</v>
      </c>
      <c r="I48" s="27">
        <f t="shared" si="9"/>
        <v>-2111250</v>
      </c>
      <c r="J48" s="4">
        <f t="shared" si="4"/>
        <v>0</v>
      </c>
      <c r="K48" s="27">
        <f t="shared" si="5"/>
        <v>-11729</v>
      </c>
      <c r="L48" s="27">
        <f t="shared" si="10"/>
        <v>-469160</v>
      </c>
      <c r="M48" s="27">
        <f t="shared" si="6"/>
        <v>-4451.27279</v>
      </c>
      <c r="N48" s="27">
        <f t="shared" si="7"/>
        <v>-4451.27279</v>
      </c>
      <c r="O48" s="27">
        <f t="shared" si="11"/>
        <v>623170.45733000105</v>
      </c>
      <c r="P48" s="27">
        <f t="shared" si="12"/>
        <v>-623170.45733000105</v>
      </c>
      <c r="U48" s="108"/>
    </row>
    <row r="49" spans="1:21">
      <c r="A49" s="31">
        <v>38443</v>
      </c>
      <c r="C49" s="6">
        <v>41</v>
      </c>
      <c r="D49" s="29">
        <f t="shared" si="1"/>
        <v>-11729</v>
      </c>
      <c r="E49" s="29">
        <f t="shared" si="8"/>
        <v>-480889</v>
      </c>
      <c r="F49" s="29">
        <f t="shared" si="2"/>
        <v>1630361</v>
      </c>
      <c r="G49" s="34">
        <f>+Inputs!$D$3</f>
        <v>0.37951000000000001</v>
      </c>
      <c r="H49" s="4">
        <f t="shared" si="3"/>
        <v>0</v>
      </c>
      <c r="I49" s="27">
        <f t="shared" si="9"/>
        <v>-2111250</v>
      </c>
      <c r="J49" s="4">
        <f t="shared" si="4"/>
        <v>0</v>
      </c>
      <c r="K49" s="27">
        <f t="shared" si="5"/>
        <v>-11729</v>
      </c>
      <c r="L49" s="27">
        <f t="shared" si="10"/>
        <v>-480889</v>
      </c>
      <c r="M49" s="27">
        <f t="shared" si="6"/>
        <v>-4451.27279</v>
      </c>
      <c r="N49" s="27">
        <f t="shared" si="7"/>
        <v>-4451.27279</v>
      </c>
      <c r="O49" s="27">
        <f t="shared" si="11"/>
        <v>618719.18454000109</v>
      </c>
      <c r="P49" s="27">
        <f t="shared" si="12"/>
        <v>-618719.18454000109</v>
      </c>
      <c r="U49" s="108"/>
    </row>
    <row r="50" spans="1:21">
      <c r="A50" s="30">
        <v>38473</v>
      </c>
      <c r="C50" s="6">
        <v>42</v>
      </c>
      <c r="D50" s="29">
        <f t="shared" si="1"/>
        <v>-11729</v>
      </c>
      <c r="E50" s="29">
        <f t="shared" si="8"/>
        <v>-492618</v>
      </c>
      <c r="F50" s="29">
        <f t="shared" si="2"/>
        <v>1618632</v>
      </c>
      <c r="G50" s="34">
        <f>+Inputs!$D$3</f>
        <v>0.37951000000000001</v>
      </c>
      <c r="H50" s="4">
        <f t="shared" si="3"/>
        <v>0</v>
      </c>
      <c r="I50" s="27">
        <f t="shared" si="9"/>
        <v>-2111250</v>
      </c>
      <c r="J50" s="4">
        <f t="shared" si="4"/>
        <v>0</v>
      </c>
      <c r="K50" s="27">
        <f t="shared" si="5"/>
        <v>-11729</v>
      </c>
      <c r="L50" s="27">
        <f t="shared" si="10"/>
        <v>-492618</v>
      </c>
      <c r="M50" s="27">
        <f t="shared" si="6"/>
        <v>-4451.27279</v>
      </c>
      <c r="N50" s="27">
        <f t="shared" si="7"/>
        <v>-4451.27279</v>
      </c>
      <c r="O50" s="27">
        <f t="shared" si="11"/>
        <v>614267.91175000113</v>
      </c>
      <c r="P50" s="27">
        <f t="shared" si="12"/>
        <v>-614267.91175000113</v>
      </c>
      <c r="U50" s="108"/>
    </row>
    <row r="51" spans="1:21">
      <c r="A51" s="31">
        <v>38504</v>
      </c>
      <c r="C51" s="6">
        <v>43</v>
      </c>
      <c r="D51" s="29">
        <f t="shared" si="1"/>
        <v>-11729</v>
      </c>
      <c r="E51" s="29">
        <f t="shared" si="8"/>
        <v>-504347</v>
      </c>
      <c r="F51" s="29">
        <f t="shared" si="2"/>
        <v>1606903</v>
      </c>
      <c r="G51" s="34">
        <f>+Inputs!$D$3</f>
        <v>0.37951000000000001</v>
      </c>
      <c r="H51" s="4">
        <f t="shared" si="3"/>
        <v>0</v>
      </c>
      <c r="I51" s="27">
        <f t="shared" si="9"/>
        <v>-2111250</v>
      </c>
      <c r="J51" s="4">
        <f t="shared" si="4"/>
        <v>0</v>
      </c>
      <c r="K51" s="27">
        <f t="shared" si="5"/>
        <v>-11729</v>
      </c>
      <c r="L51" s="27">
        <f t="shared" si="10"/>
        <v>-504347</v>
      </c>
      <c r="M51" s="27">
        <f t="shared" si="6"/>
        <v>-4451.27279</v>
      </c>
      <c r="N51" s="27">
        <f t="shared" si="7"/>
        <v>-4451.27279</v>
      </c>
      <c r="O51" s="27">
        <f t="shared" si="11"/>
        <v>609816.63896000118</v>
      </c>
      <c r="P51" s="27">
        <f t="shared" si="12"/>
        <v>-609816.63896000118</v>
      </c>
      <c r="U51" s="108"/>
    </row>
    <row r="52" spans="1:21">
      <c r="A52" s="30">
        <v>38534</v>
      </c>
      <c r="C52" s="6">
        <v>44</v>
      </c>
      <c r="D52" s="29">
        <f t="shared" si="1"/>
        <v>-11729</v>
      </c>
      <c r="E52" s="29">
        <f t="shared" si="8"/>
        <v>-516076</v>
      </c>
      <c r="F52" s="29">
        <f t="shared" si="2"/>
        <v>1595174</v>
      </c>
      <c r="G52" s="34">
        <f>+Inputs!$D$3</f>
        <v>0.37951000000000001</v>
      </c>
      <c r="H52" s="4">
        <f t="shared" si="3"/>
        <v>0</v>
      </c>
      <c r="I52" s="27">
        <f t="shared" si="9"/>
        <v>-2111250</v>
      </c>
      <c r="J52" s="4">
        <f t="shared" si="4"/>
        <v>0</v>
      </c>
      <c r="K52" s="27">
        <f t="shared" si="5"/>
        <v>-11729</v>
      </c>
      <c r="L52" s="27">
        <f t="shared" si="10"/>
        <v>-516076</v>
      </c>
      <c r="M52" s="27">
        <f t="shared" si="6"/>
        <v>-4451.27279</v>
      </c>
      <c r="N52" s="27">
        <f t="shared" si="7"/>
        <v>-4451.27279</v>
      </c>
      <c r="O52" s="27">
        <f t="shared" si="11"/>
        <v>605365.36617000122</v>
      </c>
      <c r="P52" s="27">
        <f t="shared" si="12"/>
        <v>-605365.36617000122</v>
      </c>
      <c r="U52" s="108"/>
    </row>
    <row r="53" spans="1:21">
      <c r="A53" s="31">
        <v>38565</v>
      </c>
      <c r="C53" s="6">
        <v>45</v>
      </c>
      <c r="D53" s="29">
        <f t="shared" si="1"/>
        <v>-11729</v>
      </c>
      <c r="E53" s="29">
        <f t="shared" si="8"/>
        <v>-527805</v>
      </c>
      <c r="F53" s="29">
        <f t="shared" si="2"/>
        <v>1583445</v>
      </c>
      <c r="G53" s="34">
        <f>+Inputs!$D$3</f>
        <v>0.37951000000000001</v>
      </c>
      <c r="H53" s="4">
        <f t="shared" si="3"/>
        <v>0</v>
      </c>
      <c r="I53" s="27">
        <f t="shared" si="9"/>
        <v>-2111250</v>
      </c>
      <c r="J53" s="4">
        <f t="shared" si="4"/>
        <v>0</v>
      </c>
      <c r="K53" s="27">
        <f t="shared" si="5"/>
        <v>-11729</v>
      </c>
      <c r="L53" s="27">
        <f t="shared" si="10"/>
        <v>-527805</v>
      </c>
      <c r="M53" s="27">
        <f t="shared" si="6"/>
        <v>-4451.27279</v>
      </c>
      <c r="N53" s="27">
        <f t="shared" si="7"/>
        <v>-4451.27279</v>
      </c>
      <c r="O53" s="27">
        <f t="shared" si="11"/>
        <v>600914.09338000126</v>
      </c>
      <c r="P53" s="27">
        <f t="shared" si="12"/>
        <v>-600914.09338000126</v>
      </c>
      <c r="U53" s="108"/>
    </row>
    <row r="54" spans="1:21">
      <c r="A54" s="30">
        <v>38596</v>
      </c>
      <c r="C54" s="6">
        <v>46</v>
      </c>
      <c r="D54" s="29">
        <f t="shared" si="1"/>
        <v>-11729</v>
      </c>
      <c r="E54" s="29">
        <f t="shared" si="8"/>
        <v>-539534</v>
      </c>
      <c r="F54" s="29">
        <f t="shared" si="2"/>
        <v>1571716</v>
      </c>
      <c r="G54" s="34">
        <f>+Inputs!$D$3</f>
        <v>0.37951000000000001</v>
      </c>
      <c r="H54" s="4">
        <f t="shared" si="3"/>
        <v>0</v>
      </c>
      <c r="I54" s="27">
        <f t="shared" si="9"/>
        <v>-2111250</v>
      </c>
      <c r="J54" s="4">
        <f t="shared" si="4"/>
        <v>0</v>
      </c>
      <c r="K54" s="27">
        <f t="shared" si="5"/>
        <v>-11729</v>
      </c>
      <c r="L54" s="27">
        <f t="shared" si="10"/>
        <v>-539534</v>
      </c>
      <c r="M54" s="27">
        <f t="shared" si="6"/>
        <v>-4451.27279</v>
      </c>
      <c r="N54" s="27">
        <f t="shared" si="7"/>
        <v>-4451.27279</v>
      </c>
      <c r="O54" s="27">
        <f t="shared" si="11"/>
        <v>596462.8205900013</v>
      </c>
      <c r="P54" s="27">
        <f t="shared" si="12"/>
        <v>-596462.8205900013</v>
      </c>
      <c r="U54" s="108"/>
    </row>
    <row r="55" spans="1:21">
      <c r="A55" s="31">
        <v>38626</v>
      </c>
      <c r="C55" s="6">
        <v>47</v>
      </c>
      <c r="D55" s="29">
        <f t="shared" si="1"/>
        <v>-11729</v>
      </c>
      <c r="E55" s="29">
        <f t="shared" si="8"/>
        <v>-551263</v>
      </c>
      <c r="F55" s="29">
        <f t="shared" si="2"/>
        <v>1559987</v>
      </c>
      <c r="G55" s="34">
        <f>+Inputs!$D$3</f>
        <v>0.37951000000000001</v>
      </c>
      <c r="H55" s="4">
        <f t="shared" si="3"/>
        <v>0</v>
      </c>
      <c r="I55" s="27">
        <f t="shared" si="9"/>
        <v>-2111250</v>
      </c>
      <c r="J55" s="4">
        <f t="shared" si="4"/>
        <v>0</v>
      </c>
      <c r="K55" s="27">
        <f t="shared" si="5"/>
        <v>-11729</v>
      </c>
      <c r="L55" s="27">
        <f t="shared" si="10"/>
        <v>-551263</v>
      </c>
      <c r="M55" s="27">
        <f t="shared" si="6"/>
        <v>-4451.27279</v>
      </c>
      <c r="N55" s="27">
        <f t="shared" si="7"/>
        <v>-4451.27279</v>
      </c>
      <c r="O55" s="27">
        <f t="shared" si="11"/>
        <v>592011.54780000134</v>
      </c>
      <c r="P55" s="27">
        <f t="shared" si="12"/>
        <v>-592011.54780000134</v>
      </c>
      <c r="U55" s="108"/>
    </row>
    <row r="56" spans="1:21">
      <c r="A56" s="30">
        <v>38657</v>
      </c>
      <c r="C56" s="6">
        <v>48</v>
      </c>
      <c r="D56" s="29">
        <f t="shared" si="1"/>
        <v>-11729</v>
      </c>
      <c r="E56" s="29">
        <f t="shared" si="8"/>
        <v>-562992</v>
      </c>
      <c r="F56" s="29">
        <f t="shared" si="2"/>
        <v>1548258</v>
      </c>
      <c r="G56" s="34">
        <f>+Inputs!$D$3</f>
        <v>0.37951000000000001</v>
      </c>
      <c r="H56" s="4">
        <f t="shared" si="3"/>
        <v>0</v>
      </c>
      <c r="I56" s="27">
        <f t="shared" si="9"/>
        <v>-2111250</v>
      </c>
      <c r="J56" s="4">
        <f t="shared" si="4"/>
        <v>0</v>
      </c>
      <c r="K56" s="27">
        <f t="shared" si="5"/>
        <v>-11729</v>
      </c>
      <c r="L56" s="27">
        <f t="shared" si="10"/>
        <v>-562992</v>
      </c>
      <c r="M56" s="27">
        <f t="shared" si="6"/>
        <v>-4451.27279</v>
      </c>
      <c r="N56" s="27">
        <f t="shared" si="7"/>
        <v>-4451.27279</v>
      </c>
      <c r="O56" s="27">
        <f t="shared" si="11"/>
        <v>587560.27501000138</v>
      </c>
      <c r="P56" s="27">
        <f t="shared" si="12"/>
        <v>-587560.27501000138</v>
      </c>
    </row>
    <row r="57" spans="1:21">
      <c r="A57" s="31">
        <v>38687</v>
      </c>
      <c r="C57" s="6">
        <v>49</v>
      </c>
      <c r="D57" s="29">
        <f t="shared" si="1"/>
        <v>-11729</v>
      </c>
      <c r="E57" s="29">
        <f t="shared" si="8"/>
        <v>-574721</v>
      </c>
      <c r="F57" s="29">
        <f t="shared" si="2"/>
        <v>1536529</v>
      </c>
      <c r="G57" s="34">
        <f>+Inputs!$D$3</f>
        <v>0.37951000000000001</v>
      </c>
      <c r="H57" s="4">
        <f t="shared" si="3"/>
        <v>0</v>
      </c>
      <c r="I57" s="27">
        <f t="shared" si="9"/>
        <v>-2111250</v>
      </c>
      <c r="J57" s="4">
        <f t="shared" si="4"/>
        <v>0</v>
      </c>
      <c r="K57" s="27">
        <f t="shared" si="5"/>
        <v>-11729</v>
      </c>
      <c r="L57" s="27">
        <f t="shared" si="10"/>
        <v>-574721</v>
      </c>
      <c r="M57" s="27">
        <f t="shared" si="6"/>
        <v>-4451.27279</v>
      </c>
      <c r="N57" s="27">
        <f t="shared" si="7"/>
        <v>-4451.27279</v>
      </c>
      <c r="O57" s="27">
        <f t="shared" si="11"/>
        <v>583109.00222000142</v>
      </c>
      <c r="P57" s="27">
        <f t="shared" si="12"/>
        <v>-583109.00222000142</v>
      </c>
    </row>
    <row r="58" spans="1:21">
      <c r="A58" s="30">
        <v>38718</v>
      </c>
      <c r="C58" s="6">
        <v>50</v>
      </c>
      <c r="D58" s="29">
        <f t="shared" si="1"/>
        <v>-11729</v>
      </c>
      <c r="E58" s="29">
        <f t="shared" si="8"/>
        <v>-586450</v>
      </c>
      <c r="F58" s="29">
        <f t="shared" si="2"/>
        <v>1524800</v>
      </c>
      <c r="G58" s="34">
        <f>+Inputs!$D$3</f>
        <v>0.37951000000000001</v>
      </c>
      <c r="H58" s="4">
        <f t="shared" si="3"/>
        <v>0</v>
      </c>
      <c r="I58" s="27">
        <f t="shared" si="9"/>
        <v>-2111250</v>
      </c>
      <c r="J58" s="4">
        <f t="shared" si="4"/>
        <v>0</v>
      </c>
      <c r="K58" s="27">
        <f t="shared" si="5"/>
        <v>-11729</v>
      </c>
      <c r="L58" s="27">
        <f t="shared" si="10"/>
        <v>-586450</v>
      </c>
      <c r="M58" s="27">
        <f t="shared" si="6"/>
        <v>-4451.27279</v>
      </c>
      <c r="N58" s="27">
        <f t="shared" si="7"/>
        <v>-4451.27279</v>
      </c>
      <c r="O58" s="27">
        <f t="shared" si="11"/>
        <v>578657.72943000146</v>
      </c>
      <c r="P58" s="27">
        <f t="shared" si="12"/>
        <v>-578657.72943000146</v>
      </c>
    </row>
    <row r="59" spans="1:21">
      <c r="A59" s="31">
        <v>38749</v>
      </c>
      <c r="C59" s="6">
        <v>51</v>
      </c>
      <c r="D59" s="29">
        <f t="shared" si="1"/>
        <v>-11729</v>
      </c>
      <c r="E59" s="29">
        <f t="shared" si="8"/>
        <v>-598179</v>
      </c>
      <c r="F59" s="29">
        <f t="shared" si="2"/>
        <v>1513071</v>
      </c>
      <c r="G59" s="34">
        <f>+Inputs!$D$3</f>
        <v>0.37951000000000001</v>
      </c>
      <c r="H59" s="4">
        <f t="shared" si="3"/>
        <v>0</v>
      </c>
      <c r="I59" s="27">
        <f t="shared" si="9"/>
        <v>-2111250</v>
      </c>
      <c r="J59" s="4">
        <f t="shared" si="4"/>
        <v>0</v>
      </c>
      <c r="K59" s="27">
        <f t="shared" si="5"/>
        <v>-11729</v>
      </c>
      <c r="L59" s="27">
        <f t="shared" si="10"/>
        <v>-598179</v>
      </c>
      <c r="M59" s="27">
        <f t="shared" si="6"/>
        <v>-4451.27279</v>
      </c>
      <c r="N59" s="27">
        <f t="shared" si="7"/>
        <v>-4451.27279</v>
      </c>
      <c r="O59" s="27">
        <f t="shared" si="11"/>
        <v>574206.4566400015</v>
      </c>
      <c r="P59" s="27">
        <f t="shared" si="12"/>
        <v>-574206.4566400015</v>
      </c>
    </row>
    <row r="60" spans="1:21">
      <c r="A60" s="30">
        <v>38777</v>
      </c>
      <c r="C60" s="6">
        <v>52</v>
      </c>
      <c r="D60" s="29">
        <f t="shared" si="1"/>
        <v>-11729</v>
      </c>
      <c r="E60" s="29">
        <f t="shared" si="8"/>
        <v>-609908</v>
      </c>
      <c r="F60" s="29">
        <f t="shared" si="2"/>
        <v>1501342</v>
      </c>
      <c r="G60" s="34">
        <f>+Inputs!$D$3</f>
        <v>0.37951000000000001</v>
      </c>
      <c r="H60" s="4">
        <f t="shared" si="3"/>
        <v>0</v>
      </c>
      <c r="I60" s="27">
        <f t="shared" si="9"/>
        <v>-2111250</v>
      </c>
      <c r="J60" s="4">
        <f t="shared" si="4"/>
        <v>0</v>
      </c>
      <c r="K60" s="27">
        <f t="shared" si="5"/>
        <v>-11729</v>
      </c>
      <c r="L60" s="27">
        <f t="shared" si="10"/>
        <v>-609908</v>
      </c>
      <c r="M60" s="27">
        <f t="shared" si="6"/>
        <v>-4451.27279</v>
      </c>
      <c r="N60" s="27">
        <f t="shared" si="7"/>
        <v>-4451.27279</v>
      </c>
      <c r="O60" s="27">
        <f t="shared" si="11"/>
        <v>569755.18385000154</v>
      </c>
      <c r="P60" s="27">
        <f t="shared" si="12"/>
        <v>-569755.18385000154</v>
      </c>
    </row>
    <row r="61" spans="1:21">
      <c r="A61" s="31">
        <v>38808</v>
      </c>
      <c r="C61" s="6">
        <v>53</v>
      </c>
      <c r="D61" s="29">
        <f t="shared" si="1"/>
        <v>-11729</v>
      </c>
      <c r="E61" s="29">
        <f t="shared" si="8"/>
        <v>-621637</v>
      </c>
      <c r="F61" s="29">
        <f t="shared" si="2"/>
        <v>1489613</v>
      </c>
      <c r="G61" s="34">
        <f>+Inputs!$D$3</f>
        <v>0.37951000000000001</v>
      </c>
      <c r="H61" s="4">
        <f t="shared" si="3"/>
        <v>0</v>
      </c>
      <c r="I61" s="27">
        <f t="shared" si="9"/>
        <v>-2111250</v>
      </c>
      <c r="J61" s="4">
        <f t="shared" si="4"/>
        <v>0</v>
      </c>
      <c r="K61" s="27">
        <f t="shared" si="5"/>
        <v>-11729</v>
      </c>
      <c r="L61" s="27">
        <f t="shared" si="10"/>
        <v>-621637</v>
      </c>
      <c r="M61" s="27">
        <f t="shared" si="6"/>
        <v>-4451.27279</v>
      </c>
      <c r="N61" s="27">
        <f t="shared" si="7"/>
        <v>-4451.27279</v>
      </c>
      <c r="O61" s="27">
        <f t="shared" si="11"/>
        <v>565303.91106000158</v>
      </c>
      <c r="P61" s="27">
        <f t="shared" si="12"/>
        <v>-565303.91106000158</v>
      </c>
    </row>
    <row r="62" spans="1:21">
      <c r="A62" s="30">
        <v>38838</v>
      </c>
      <c r="C62" s="6">
        <v>54</v>
      </c>
      <c r="D62" s="29">
        <f t="shared" si="1"/>
        <v>-11729</v>
      </c>
      <c r="E62" s="29">
        <f t="shared" si="8"/>
        <v>-633366</v>
      </c>
      <c r="F62" s="29">
        <f t="shared" si="2"/>
        <v>1477884</v>
      </c>
      <c r="G62" s="34">
        <f>+Inputs!$D$3</f>
        <v>0.37951000000000001</v>
      </c>
      <c r="H62" s="4">
        <f t="shared" si="3"/>
        <v>0</v>
      </c>
      <c r="I62" s="27">
        <f t="shared" si="9"/>
        <v>-2111250</v>
      </c>
      <c r="J62" s="4">
        <f t="shared" si="4"/>
        <v>0</v>
      </c>
      <c r="K62" s="27">
        <f t="shared" si="5"/>
        <v>-11729</v>
      </c>
      <c r="L62" s="27">
        <f t="shared" si="10"/>
        <v>-633366</v>
      </c>
      <c r="M62" s="27">
        <f t="shared" si="6"/>
        <v>-4451.27279</v>
      </c>
      <c r="N62" s="27">
        <f t="shared" si="7"/>
        <v>-4451.27279</v>
      </c>
      <c r="O62" s="27">
        <f t="shared" si="11"/>
        <v>560852.63827000163</v>
      </c>
      <c r="P62" s="27">
        <f t="shared" si="12"/>
        <v>-560852.63827000163</v>
      </c>
    </row>
    <row r="63" spans="1:21">
      <c r="A63" s="31">
        <v>38869</v>
      </c>
      <c r="C63" s="6">
        <v>55</v>
      </c>
      <c r="D63" s="29">
        <f t="shared" si="1"/>
        <v>-11729</v>
      </c>
      <c r="E63" s="29">
        <f t="shared" si="8"/>
        <v>-645095</v>
      </c>
      <c r="F63" s="29">
        <f t="shared" si="2"/>
        <v>1466155</v>
      </c>
      <c r="G63" s="34">
        <f>+Inputs!$D$3</f>
        <v>0.37951000000000001</v>
      </c>
      <c r="H63" s="4">
        <f t="shared" si="3"/>
        <v>0</v>
      </c>
      <c r="I63" s="27">
        <f t="shared" si="9"/>
        <v>-2111250</v>
      </c>
      <c r="J63" s="4">
        <f t="shared" si="4"/>
        <v>0</v>
      </c>
      <c r="K63" s="27">
        <f t="shared" si="5"/>
        <v>-11729</v>
      </c>
      <c r="L63" s="27">
        <f t="shared" si="10"/>
        <v>-645095</v>
      </c>
      <c r="M63" s="27">
        <f t="shared" si="6"/>
        <v>-4451.27279</v>
      </c>
      <c r="N63" s="27">
        <f t="shared" si="7"/>
        <v>-4451.27279</v>
      </c>
      <c r="O63" s="27">
        <f t="shared" si="11"/>
        <v>556401.36548000167</v>
      </c>
      <c r="P63" s="27">
        <f t="shared" si="12"/>
        <v>-556401.36548000167</v>
      </c>
    </row>
    <row r="64" spans="1:21">
      <c r="A64" s="30">
        <v>38899</v>
      </c>
      <c r="C64" s="6">
        <v>56</v>
      </c>
      <c r="D64" s="29">
        <f t="shared" si="1"/>
        <v>-11729</v>
      </c>
      <c r="E64" s="29">
        <f t="shared" si="8"/>
        <v>-656824</v>
      </c>
      <c r="F64" s="29">
        <f t="shared" si="2"/>
        <v>1454426</v>
      </c>
      <c r="G64" s="34">
        <f>+Inputs!$D$3</f>
        <v>0.37951000000000001</v>
      </c>
      <c r="H64" s="4">
        <f t="shared" si="3"/>
        <v>0</v>
      </c>
      <c r="I64" s="27">
        <f t="shared" si="9"/>
        <v>-2111250</v>
      </c>
      <c r="J64" s="4">
        <f t="shared" si="4"/>
        <v>0</v>
      </c>
      <c r="K64" s="27">
        <f t="shared" si="5"/>
        <v>-11729</v>
      </c>
      <c r="L64" s="27">
        <f t="shared" si="10"/>
        <v>-656824</v>
      </c>
      <c r="M64" s="27">
        <f t="shared" si="6"/>
        <v>-4451.27279</v>
      </c>
      <c r="N64" s="27">
        <f t="shared" si="7"/>
        <v>-4451.27279</v>
      </c>
      <c r="O64" s="27">
        <f t="shared" si="11"/>
        <v>551950.09269000171</v>
      </c>
      <c r="P64" s="27">
        <f t="shared" si="12"/>
        <v>-551950.09269000171</v>
      </c>
    </row>
    <row r="65" spans="1:16">
      <c r="A65" s="31">
        <v>38930</v>
      </c>
      <c r="C65" s="6">
        <v>57</v>
      </c>
      <c r="D65" s="29">
        <f t="shared" si="1"/>
        <v>-11729</v>
      </c>
      <c r="E65" s="29">
        <f t="shared" si="8"/>
        <v>-668553</v>
      </c>
      <c r="F65" s="29">
        <f t="shared" si="2"/>
        <v>1442697</v>
      </c>
      <c r="G65" s="34">
        <f>+Inputs!$D$3</f>
        <v>0.37951000000000001</v>
      </c>
      <c r="H65" s="4">
        <f t="shared" si="3"/>
        <v>0</v>
      </c>
      <c r="I65" s="27">
        <f t="shared" si="9"/>
        <v>-2111250</v>
      </c>
      <c r="J65" s="4">
        <f t="shared" si="4"/>
        <v>0</v>
      </c>
      <c r="K65" s="27">
        <f t="shared" si="5"/>
        <v>-11729</v>
      </c>
      <c r="L65" s="27">
        <f t="shared" si="10"/>
        <v>-668553</v>
      </c>
      <c r="M65" s="27">
        <f t="shared" si="6"/>
        <v>-4451.27279</v>
      </c>
      <c r="N65" s="27">
        <f t="shared" si="7"/>
        <v>-4451.27279</v>
      </c>
      <c r="O65" s="27">
        <f t="shared" si="11"/>
        <v>547498.81990000175</v>
      </c>
      <c r="P65" s="27">
        <f t="shared" si="12"/>
        <v>-547498.81990000175</v>
      </c>
    </row>
    <row r="66" spans="1:16">
      <c r="A66" s="30">
        <v>38961</v>
      </c>
      <c r="C66" s="6">
        <v>58</v>
      </c>
      <c r="D66" s="29">
        <f t="shared" si="1"/>
        <v>-11729</v>
      </c>
      <c r="E66" s="29">
        <f t="shared" si="8"/>
        <v>-680282</v>
      </c>
      <c r="F66" s="29">
        <f t="shared" si="2"/>
        <v>1430968</v>
      </c>
      <c r="G66" s="34">
        <f>+Inputs!$D$3</f>
        <v>0.37951000000000001</v>
      </c>
      <c r="H66" s="4">
        <f t="shared" si="3"/>
        <v>0</v>
      </c>
      <c r="I66" s="27">
        <f t="shared" si="9"/>
        <v>-2111250</v>
      </c>
      <c r="J66" s="4">
        <f t="shared" si="4"/>
        <v>0</v>
      </c>
      <c r="K66" s="27">
        <f t="shared" si="5"/>
        <v>-11729</v>
      </c>
      <c r="L66" s="27">
        <f t="shared" si="10"/>
        <v>-680282</v>
      </c>
      <c r="M66" s="27">
        <f t="shared" si="6"/>
        <v>-4451.27279</v>
      </c>
      <c r="N66" s="27">
        <f t="shared" si="7"/>
        <v>-4451.27279</v>
      </c>
      <c r="O66" s="27">
        <f t="shared" si="11"/>
        <v>543047.54711000179</v>
      </c>
      <c r="P66" s="27">
        <f t="shared" si="12"/>
        <v>-543047.54711000179</v>
      </c>
    </row>
    <row r="67" spans="1:16">
      <c r="A67" s="31">
        <v>38991</v>
      </c>
      <c r="C67" s="6">
        <v>59</v>
      </c>
      <c r="D67" s="29">
        <f t="shared" si="1"/>
        <v>-11729</v>
      </c>
      <c r="E67" s="29">
        <f t="shared" si="8"/>
        <v>-692011</v>
      </c>
      <c r="F67" s="29">
        <f t="shared" si="2"/>
        <v>1419239</v>
      </c>
      <c r="G67" s="34">
        <f>+Inputs!$D$3</f>
        <v>0.37951000000000001</v>
      </c>
      <c r="H67" s="4">
        <f t="shared" si="3"/>
        <v>0</v>
      </c>
      <c r="I67" s="27">
        <f t="shared" si="9"/>
        <v>-2111250</v>
      </c>
      <c r="J67" s="4">
        <f t="shared" si="4"/>
        <v>0</v>
      </c>
      <c r="K67" s="27">
        <f t="shared" si="5"/>
        <v>-11729</v>
      </c>
      <c r="L67" s="27">
        <f t="shared" si="10"/>
        <v>-692011</v>
      </c>
      <c r="M67" s="27">
        <f t="shared" si="6"/>
        <v>-4451.27279</v>
      </c>
      <c r="N67" s="27">
        <f t="shared" si="7"/>
        <v>-4451.27279</v>
      </c>
      <c r="O67" s="27">
        <f t="shared" si="11"/>
        <v>538596.27432000183</v>
      </c>
      <c r="P67" s="27">
        <f t="shared" si="12"/>
        <v>-538596.27432000183</v>
      </c>
    </row>
    <row r="68" spans="1:16">
      <c r="A68" s="30">
        <v>39022</v>
      </c>
      <c r="C68" s="6">
        <v>60</v>
      </c>
      <c r="D68" s="29">
        <f t="shared" si="1"/>
        <v>-11729</v>
      </c>
      <c r="E68" s="29">
        <f t="shared" si="8"/>
        <v>-703740</v>
      </c>
      <c r="F68" s="29">
        <f t="shared" si="2"/>
        <v>1407510</v>
      </c>
      <c r="G68" s="34">
        <f>+Inputs!$D$3</f>
        <v>0.37951000000000001</v>
      </c>
      <c r="H68" s="4">
        <f t="shared" si="3"/>
        <v>0</v>
      </c>
      <c r="I68" s="27">
        <f t="shared" si="9"/>
        <v>-2111250</v>
      </c>
      <c r="J68" s="4">
        <f t="shared" si="4"/>
        <v>0</v>
      </c>
      <c r="K68" s="27">
        <f t="shared" si="5"/>
        <v>-11729</v>
      </c>
      <c r="L68" s="27">
        <f t="shared" si="10"/>
        <v>-703740</v>
      </c>
      <c r="M68" s="27">
        <f t="shared" si="6"/>
        <v>-4451.27279</v>
      </c>
      <c r="N68" s="27">
        <f t="shared" si="7"/>
        <v>-4451.27279</v>
      </c>
      <c r="O68" s="27">
        <f t="shared" si="11"/>
        <v>534145.00153000187</v>
      </c>
      <c r="P68" s="27">
        <f t="shared" si="12"/>
        <v>-534145.00153000187</v>
      </c>
    </row>
    <row r="69" spans="1:16">
      <c r="A69" s="31">
        <v>39052</v>
      </c>
      <c r="C69" s="6">
        <v>61</v>
      </c>
      <c r="D69" s="29">
        <f t="shared" si="1"/>
        <v>-11729</v>
      </c>
      <c r="E69" s="29">
        <f t="shared" si="8"/>
        <v>-715469</v>
      </c>
      <c r="F69" s="29">
        <f t="shared" si="2"/>
        <v>1395781</v>
      </c>
      <c r="G69" s="34">
        <f>+Inputs!$D$3</f>
        <v>0.37951000000000001</v>
      </c>
      <c r="H69" s="4">
        <f t="shared" si="3"/>
        <v>0</v>
      </c>
      <c r="I69" s="27">
        <f t="shared" si="9"/>
        <v>-2111250</v>
      </c>
      <c r="J69" s="4">
        <f t="shared" si="4"/>
        <v>0</v>
      </c>
      <c r="K69" s="27">
        <f t="shared" si="5"/>
        <v>-11729</v>
      </c>
      <c r="L69" s="27">
        <f t="shared" si="10"/>
        <v>-715469</v>
      </c>
      <c r="M69" s="27">
        <f t="shared" si="6"/>
        <v>-4451.27279</v>
      </c>
      <c r="N69" s="27">
        <f t="shared" si="7"/>
        <v>-4451.27279</v>
      </c>
      <c r="O69" s="27">
        <f t="shared" si="11"/>
        <v>529693.72874000191</v>
      </c>
      <c r="P69" s="27">
        <f t="shared" si="12"/>
        <v>-529693.72874000191</v>
      </c>
    </row>
    <row r="70" spans="1:16">
      <c r="A70" s="30">
        <v>39083</v>
      </c>
      <c r="C70" s="6">
        <v>62</v>
      </c>
      <c r="D70" s="29">
        <f t="shared" si="1"/>
        <v>-11729</v>
      </c>
      <c r="E70" s="29">
        <f t="shared" si="8"/>
        <v>-727198</v>
      </c>
      <c r="F70" s="29">
        <f t="shared" si="2"/>
        <v>1384052</v>
      </c>
      <c r="G70" s="34">
        <f>+Inputs!$D$3</f>
        <v>0.37951000000000001</v>
      </c>
      <c r="H70" s="4">
        <f t="shared" si="3"/>
        <v>0</v>
      </c>
      <c r="I70" s="27">
        <f t="shared" si="9"/>
        <v>-2111250</v>
      </c>
      <c r="J70" s="4">
        <f t="shared" si="4"/>
        <v>0</v>
      </c>
      <c r="K70" s="27">
        <f t="shared" si="5"/>
        <v>-11729</v>
      </c>
      <c r="L70" s="27">
        <f t="shared" si="10"/>
        <v>-727198</v>
      </c>
      <c r="M70" s="27">
        <f t="shared" si="6"/>
        <v>-4451.27279</v>
      </c>
      <c r="N70" s="27">
        <f t="shared" si="7"/>
        <v>-4451.27279</v>
      </c>
      <c r="O70" s="27">
        <f t="shared" si="11"/>
        <v>525242.45595000195</v>
      </c>
      <c r="P70" s="27">
        <f t="shared" si="12"/>
        <v>-525242.45595000195</v>
      </c>
    </row>
    <row r="71" spans="1:16">
      <c r="A71" s="31">
        <v>39114</v>
      </c>
      <c r="C71" s="6">
        <v>63</v>
      </c>
      <c r="D71" s="29">
        <f t="shared" si="1"/>
        <v>-11729</v>
      </c>
      <c r="E71" s="29">
        <f t="shared" si="8"/>
        <v>-738927</v>
      </c>
      <c r="F71" s="29">
        <f t="shared" si="2"/>
        <v>1372323</v>
      </c>
      <c r="G71" s="34">
        <f>+Inputs!$D$3</f>
        <v>0.37951000000000001</v>
      </c>
      <c r="H71" s="4">
        <f t="shared" si="3"/>
        <v>0</v>
      </c>
      <c r="I71" s="27">
        <f t="shared" si="9"/>
        <v>-2111250</v>
      </c>
      <c r="J71" s="4">
        <f t="shared" si="4"/>
        <v>0</v>
      </c>
      <c r="K71" s="27">
        <f t="shared" si="5"/>
        <v>-11729</v>
      </c>
      <c r="L71" s="27">
        <f t="shared" si="10"/>
        <v>-738927</v>
      </c>
      <c r="M71" s="27">
        <f t="shared" si="6"/>
        <v>-4451.27279</v>
      </c>
      <c r="N71" s="27">
        <f t="shared" si="7"/>
        <v>-4451.27279</v>
      </c>
      <c r="O71" s="27">
        <f t="shared" si="11"/>
        <v>520791.18316000194</v>
      </c>
      <c r="P71" s="27">
        <f t="shared" si="12"/>
        <v>-520791.18316000194</v>
      </c>
    </row>
    <row r="72" spans="1:16">
      <c r="A72" s="30">
        <v>39142</v>
      </c>
      <c r="C72" s="6">
        <v>64</v>
      </c>
      <c r="D72" s="29">
        <f t="shared" si="1"/>
        <v>-11729</v>
      </c>
      <c r="E72" s="29">
        <f t="shared" si="8"/>
        <v>-750656</v>
      </c>
      <c r="F72" s="29">
        <f t="shared" si="2"/>
        <v>1360594</v>
      </c>
      <c r="G72" s="34">
        <f>+Inputs!$D$3</f>
        <v>0.37951000000000001</v>
      </c>
      <c r="H72" s="4">
        <f t="shared" si="3"/>
        <v>0</v>
      </c>
      <c r="I72" s="27">
        <f t="shared" si="9"/>
        <v>-2111250</v>
      </c>
      <c r="J72" s="4">
        <f t="shared" si="4"/>
        <v>0</v>
      </c>
      <c r="K72" s="27">
        <f t="shared" si="5"/>
        <v>-11729</v>
      </c>
      <c r="L72" s="27">
        <f t="shared" si="10"/>
        <v>-750656</v>
      </c>
      <c r="M72" s="27">
        <f t="shared" si="6"/>
        <v>-4451.27279</v>
      </c>
      <c r="N72" s="27">
        <f t="shared" si="7"/>
        <v>-4451.27279</v>
      </c>
      <c r="O72" s="27">
        <f t="shared" si="11"/>
        <v>516339.91037000192</v>
      </c>
      <c r="P72" s="27">
        <f t="shared" si="12"/>
        <v>-516339.91037000192</v>
      </c>
    </row>
    <row r="73" spans="1:16">
      <c r="A73" s="31">
        <v>39173</v>
      </c>
      <c r="C73" s="6">
        <v>65</v>
      </c>
      <c r="D73" s="29">
        <f t="shared" si="1"/>
        <v>-11729</v>
      </c>
      <c r="E73" s="29">
        <f t="shared" si="8"/>
        <v>-762385</v>
      </c>
      <c r="F73" s="29">
        <f t="shared" si="2"/>
        <v>1348865</v>
      </c>
      <c r="G73" s="34">
        <f>+Inputs!$D$3</f>
        <v>0.37951000000000001</v>
      </c>
      <c r="H73" s="4">
        <f t="shared" si="3"/>
        <v>0</v>
      </c>
      <c r="I73" s="27">
        <f t="shared" si="9"/>
        <v>-2111250</v>
      </c>
      <c r="J73" s="4">
        <f t="shared" si="4"/>
        <v>0</v>
      </c>
      <c r="K73" s="27">
        <f t="shared" si="5"/>
        <v>-11729</v>
      </c>
      <c r="L73" s="27">
        <f t="shared" si="10"/>
        <v>-762385</v>
      </c>
      <c r="M73" s="27">
        <f t="shared" si="6"/>
        <v>-4451.27279</v>
      </c>
      <c r="N73" s="27">
        <f t="shared" si="7"/>
        <v>-4451.27279</v>
      </c>
      <c r="O73" s="27">
        <f t="shared" si="11"/>
        <v>511888.6375800019</v>
      </c>
      <c r="P73" s="27">
        <f t="shared" si="12"/>
        <v>-511888.6375800019</v>
      </c>
    </row>
    <row r="74" spans="1:16">
      <c r="A74" s="30">
        <v>39203</v>
      </c>
      <c r="C74" s="6">
        <v>66</v>
      </c>
      <c r="D74" s="29">
        <f t="shared" ref="D74:D137" si="14">ROUND(-(+$B$9/180)*1,0)</f>
        <v>-11729</v>
      </c>
      <c r="E74" s="29">
        <f t="shared" si="8"/>
        <v>-774114</v>
      </c>
      <c r="F74" s="29">
        <f t="shared" ref="F74:F137" si="15">$B$9+E74</f>
        <v>1337136</v>
      </c>
      <c r="G74" s="34">
        <f>+Inputs!$D$3</f>
        <v>0.37951000000000001</v>
      </c>
      <c r="H74" s="4">
        <f t="shared" ref="H74:H137" si="16">-B74</f>
        <v>0</v>
      </c>
      <c r="I74" s="27">
        <f t="shared" si="9"/>
        <v>-2111250</v>
      </c>
      <c r="J74" s="4">
        <f t="shared" ref="J74:J137" si="17">H74*G74</f>
        <v>0</v>
      </c>
      <c r="K74" s="27">
        <f t="shared" ref="K74:K137" si="18">D74</f>
        <v>-11729</v>
      </c>
      <c r="L74" s="27">
        <f t="shared" si="10"/>
        <v>-774114</v>
      </c>
      <c r="M74" s="27">
        <f t="shared" ref="M74:M137" si="19">K74*G74</f>
        <v>-4451.27279</v>
      </c>
      <c r="N74" s="27">
        <f t="shared" ref="N74:N137" si="20">M74-J74</f>
        <v>-4451.27279</v>
      </c>
      <c r="O74" s="27">
        <f t="shared" si="11"/>
        <v>507437.36479000188</v>
      </c>
      <c r="P74" s="27">
        <f t="shared" si="12"/>
        <v>-507437.36479000188</v>
      </c>
    </row>
    <row r="75" spans="1:16">
      <c r="A75" s="31">
        <v>39234</v>
      </c>
      <c r="C75" s="6">
        <v>67</v>
      </c>
      <c r="D75" s="29">
        <f t="shared" si="14"/>
        <v>-11729</v>
      </c>
      <c r="E75" s="29">
        <f t="shared" ref="E75:E138" si="21">+E74+D75</f>
        <v>-785843</v>
      </c>
      <c r="F75" s="29">
        <f t="shared" si="15"/>
        <v>1325407</v>
      </c>
      <c r="G75" s="34">
        <f>+Inputs!$D$3</f>
        <v>0.37951000000000001</v>
      </c>
      <c r="H75" s="4">
        <f t="shared" si="16"/>
        <v>0</v>
      </c>
      <c r="I75" s="27">
        <f t="shared" ref="I75:I138" si="22">+I74+H75</f>
        <v>-2111250</v>
      </c>
      <c r="J75" s="4">
        <f t="shared" si="17"/>
        <v>0</v>
      </c>
      <c r="K75" s="27">
        <f t="shared" si="18"/>
        <v>-11729</v>
      </c>
      <c r="L75" s="27">
        <f t="shared" ref="L75:L138" si="23">+L74+K75</f>
        <v>-785843</v>
      </c>
      <c r="M75" s="27">
        <f t="shared" si="19"/>
        <v>-4451.27279</v>
      </c>
      <c r="N75" s="27">
        <f t="shared" si="20"/>
        <v>-4451.27279</v>
      </c>
      <c r="O75" s="27">
        <f t="shared" ref="O75:O138" si="24">+O74+N75</f>
        <v>502986.09200000187</v>
      </c>
      <c r="P75" s="27">
        <f t="shared" ref="P75:P138" si="25">P74-N75</f>
        <v>-502986.09200000187</v>
      </c>
    </row>
    <row r="76" spans="1:16">
      <c r="A76" s="30">
        <v>39264</v>
      </c>
      <c r="C76" s="6">
        <v>68</v>
      </c>
      <c r="D76" s="29">
        <f t="shared" si="14"/>
        <v>-11729</v>
      </c>
      <c r="E76" s="29">
        <f t="shared" si="21"/>
        <v>-797572</v>
      </c>
      <c r="F76" s="29">
        <f t="shared" si="15"/>
        <v>1313678</v>
      </c>
      <c r="G76" s="34">
        <f>+Inputs!$D$3</f>
        <v>0.37951000000000001</v>
      </c>
      <c r="H76" s="4">
        <f t="shared" si="16"/>
        <v>0</v>
      </c>
      <c r="I76" s="27">
        <f t="shared" si="22"/>
        <v>-2111250</v>
      </c>
      <c r="J76" s="4">
        <f t="shared" si="17"/>
        <v>0</v>
      </c>
      <c r="K76" s="27">
        <f t="shared" si="18"/>
        <v>-11729</v>
      </c>
      <c r="L76" s="27">
        <f t="shared" si="23"/>
        <v>-797572</v>
      </c>
      <c r="M76" s="27">
        <f t="shared" si="19"/>
        <v>-4451.27279</v>
      </c>
      <c r="N76" s="27">
        <f t="shared" si="20"/>
        <v>-4451.27279</v>
      </c>
      <c r="O76" s="27">
        <f t="shared" si="24"/>
        <v>498534.81921000185</v>
      </c>
      <c r="P76" s="27">
        <f t="shared" si="25"/>
        <v>-498534.81921000185</v>
      </c>
    </row>
    <row r="77" spans="1:16">
      <c r="A77" s="31">
        <v>39295</v>
      </c>
      <c r="C77" s="6">
        <v>69</v>
      </c>
      <c r="D77" s="29">
        <f t="shared" si="14"/>
        <v>-11729</v>
      </c>
      <c r="E77" s="29">
        <f t="shared" si="21"/>
        <v>-809301</v>
      </c>
      <c r="F77" s="29">
        <f t="shared" si="15"/>
        <v>1301949</v>
      </c>
      <c r="G77" s="34">
        <f>+Inputs!$D$3</f>
        <v>0.37951000000000001</v>
      </c>
      <c r="H77" s="4">
        <f t="shared" si="16"/>
        <v>0</v>
      </c>
      <c r="I77" s="27">
        <f t="shared" si="22"/>
        <v>-2111250</v>
      </c>
      <c r="J77" s="4">
        <f t="shared" si="17"/>
        <v>0</v>
      </c>
      <c r="K77" s="27">
        <f t="shared" si="18"/>
        <v>-11729</v>
      </c>
      <c r="L77" s="27">
        <f t="shared" si="23"/>
        <v>-809301</v>
      </c>
      <c r="M77" s="27">
        <f t="shared" si="19"/>
        <v>-4451.27279</v>
      </c>
      <c r="N77" s="27">
        <f t="shared" si="20"/>
        <v>-4451.27279</v>
      </c>
      <c r="O77" s="27">
        <f t="shared" si="24"/>
        <v>494083.54642000183</v>
      </c>
      <c r="P77" s="27">
        <f t="shared" si="25"/>
        <v>-494083.54642000183</v>
      </c>
    </row>
    <row r="78" spans="1:16">
      <c r="A78" s="30">
        <v>39326</v>
      </c>
      <c r="C78" s="6">
        <v>70</v>
      </c>
      <c r="D78" s="29">
        <f t="shared" si="14"/>
        <v>-11729</v>
      </c>
      <c r="E78" s="29">
        <f t="shared" si="21"/>
        <v>-821030</v>
      </c>
      <c r="F78" s="29">
        <f t="shared" si="15"/>
        <v>1290220</v>
      </c>
      <c r="G78" s="34">
        <f>+Inputs!$D$3</f>
        <v>0.37951000000000001</v>
      </c>
      <c r="H78" s="4">
        <f t="shared" si="16"/>
        <v>0</v>
      </c>
      <c r="I78" s="27">
        <f t="shared" si="22"/>
        <v>-2111250</v>
      </c>
      <c r="J78" s="4">
        <f t="shared" si="17"/>
        <v>0</v>
      </c>
      <c r="K78" s="27">
        <f t="shared" si="18"/>
        <v>-11729</v>
      </c>
      <c r="L78" s="27">
        <f t="shared" si="23"/>
        <v>-821030</v>
      </c>
      <c r="M78" s="27">
        <f t="shared" si="19"/>
        <v>-4451.27279</v>
      </c>
      <c r="N78" s="27">
        <f t="shared" si="20"/>
        <v>-4451.27279</v>
      </c>
      <c r="O78" s="27">
        <f t="shared" si="24"/>
        <v>489632.27363000182</v>
      </c>
      <c r="P78" s="27">
        <f t="shared" si="25"/>
        <v>-489632.27363000182</v>
      </c>
    </row>
    <row r="79" spans="1:16">
      <c r="A79" s="31">
        <v>39356</v>
      </c>
      <c r="C79" s="6">
        <v>71</v>
      </c>
      <c r="D79" s="29">
        <f t="shared" si="14"/>
        <v>-11729</v>
      </c>
      <c r="E79" s="29">
        <f t="shared" si="21"/>
        <v>-832759</v>
      </c>
      <c r="F79" s="29">
        <f t="shared" si="15"/>
        <v>1278491</v>
      </c>
      <c r="G79" s="34">
        <f>+Inputs!$D$3</f>
        <v>0.37951000000000001</v>
      </c>
      <c r="H79" s="4">
        <f t="shared" si="16"/>
        <v>0</v>
      </c>
      <c r="I79" s="27">
        <f t="shared" si="22"/>
        <v>-2111250</v>
      </c>
      <c r="J79" s="4">
        <f t="shared" si="17"/>
        <v>0</v>
      </c>
      <c r="K79" s="27">
        <f t="shared" si="18"/>
        <v>-11729</v>
      </c>
      <c r="L79" s="27">
        <f t="shared" si="23"/>
        <v>-832759</v>
      </c>
      <c r="M79" s="27">
        <f t="shared" si="19"/>
        <v>-4451.27279</v>
      </c>
      <c r="N79" s="27">
        <f t="shared" si="20"/>
        <v>-4451.27279</v>
      </c>
      <c r="O79" s="27">
        <f t="shared" si="24"/>
        <v>485181.0008400018</v>
      </c>
      <c r="P79" s="27">
        <f t="shared" si="25"/>
        <v>-485181.0008400018</v>
      </c>
    </row>
    <row r="80" spans="1:16">
      <c r="A80" s="30">
        <v>39387</v>
      </c>
      <c r="C80" s="6">
        <v>72</v>
      </c>
      <c r="D80" s="29">
        <f t="shared" si="14"/>
        <v>-11729</v>
      </c>
      <c r="E80" s="29">
        <f t="shared" si="21"/>
        <v>-844488</v>
      </c>
      <c r="F80" s="29">
        <f t="shared" si="15"/>
        <v>1266762</v>
      </c>
      <c r="G80" s="34">
        <f>+Inputs!$D$3</f>
        <v>0.37951000000000001</v>
      </c>
      <c r="H80" s="4">
        <f t="shared" si="16"/>
        <v>0</v>
      </c>
      <c r="I80" s="27">
        <f t="shared" si="22"/>
        <v>-2111250</v>
      </c>
      <c r="J80" s="4">
        <f t="shared" si="17"/>
        <v>0</v>
      </c>
      <c r="K80" s="27">
        <f t="shared" si="18"/>
        <v>-11729</v>
      </c>
      <c r="L80" s="27">
        <f t="shared" si="23"/>
        <v>-844488</v>
      </c>
      <c r="M80" s="27">
        <f t="shared" si="19"/>
        <v>-4451.27279</v>
      </c>
      <c r="N80" s="27">
        <f t="shared" si="20"/>
        <v>-4451.27279</v>
      </c>
      <c r="O80" s="27">
        <f t="shared" si="24"/>
        <v>480729.72805000178</v>
      </c>
      <c r="P80" s="27">
        <f t="shared" si="25"/>
        <v>-480729.72805000178</v>
      </c>
    </row>
    <row r="81" spans="1:16">
      <c r="A81" s="31">
        <v>39417</v>
      </c>
      <c r="C81" s="6">
        <v>73</v>
      </c>
      <c r="D81" s="29">
        <f t="shared" si="14"/>
        <v>-11729</v>
      </c>
      <c r="E81" s="29">
        <f t="shared" si="21"/>
        <v>-856217</v>
      </c>
      <c r="F81" s="29">
        <f t="shared" si="15"/>
        <v>1255033</v>
      </c>
      <c r="G81" s="34">
        <f>+Inputs!$D$3</f>
        <v>0.37951000000000001</v>
      </c>
      <c r="H81" s="4">
        <f t="shared" si="16"/>
        <v>0</v>
      </c>
      <c r="I81" s="27">
        <f t="shared" si="22"/>
        <v>-2111250</v>
      </c>
      <c r="J81" s="4">
        <f t="shared" si="17"/>
        <v>0</v>
      </c>
      <c r="K81" s="27">
        <f t="shared" si="18"/>
        <v>-11729</v>
      </c>
      <c r="L81" s="27">
        <f t="shared" si="23"/>
        <v>-856217</v>
      </c>
      <c r="M81" s="27">
        <f t="shared" si="19"/>
        <v>-4451.27279</v>
      </c>
      <c r="N81" s="27">
        <f t="shared" si="20"/>
        <v>-4451.27279</v>
      </c>
      <c r="O81" s="27">
        <f t="shared" si="24"/>
        <v>476278.45526000176</v>
      </c>
      <c r="P81" s="27">
        <f t="shared" si="25"/>
        <v>-476278.45526000176</v>
      </c>
    </row>
    <row r="82" spans="1:16">
      <c r="A82" s="30">
        <v>39448</v>
      </c>
      <c r="C82" s="6">
        <v>74</v>
      </c>
      <c r="D82" s="29">
        <f t="shared" si="14"/>
        <v>-11729</v>
      </c>
      <c r="E82" s="29">
        <f t="shared" si="21"/>
        <v>-867946</v>
      </c>
      <c r="F82" s="29">
        <f t="shared" si="15"/>
        <v>1243304</v>
      </c>
      <c r="G82" s="34">
        <f>+Inputs!$D$3</f>
        <v>0.37951000000000001</v>
      </c>
      <c r="H82" s="4">
        <f t="shared" si="16"/>
        <v>0</v>
      </c>
      <c r="I82" s="27">
        <f t="shared" si="22"/>
        <v>-2111250</v>
      </c>
      <c r="J82" s="4">
        <f t="shared" si="17"/>
        <v>0</v>
      </c>
      <c r="K82" s="27">
        <f t="shared" si="18"/>
        <v>-11729</v>
      </c>
      <c r="L82" s="27">
        <f t="shared" si="23"/>
        <v>-867946</v>
      </c>
      <c r="M82" s="27">
        <f t="shared" si="19"/>
        <v>-4451.27279</v>
      </c>
      <c r="N82" s="27">
        <f t="shared" si="20"/>
        <v>-4451.27279</v>
      </c>
      <c r="O82" s="27">
        <f t="shared" si="24"/>
        <v>471827.18247000175</v>
      </c>
      <c r="P82" s="27">
        <f t="shared" si="25"/>
        <v>-471827.18247000175</v>
      </c>
    </row>
    <row r="83" spans="1:16">
      <c r="A83" s="31">
        <v>39479</v>
      </c>
      <c r="C83" s="6">
        <v>75</v>
      </c>
      <c r="D83" s="29">
        <f t="shared" si="14"/>
        <v>-11729</v>
      </c>
      <c r="E83" s="29">
        <f t="shared" si="21"/>
        <v>-879675</v>
      </c>
      <c r="F83" s="29">
        <f t="shared" si="15"/>
        <v>1231575</v>
      </c>
      <c r="G83" s="34">
        <f>+Inputs!$D$3</f>
        <v>0.37951000000000001</v>
      </c>
      <c r="H83" s="4">
        <f t="shared" si="16"/>
        <v>0</v>
      </c>
      <c r="I83" s="27">
        <f t="shared" si="22"/>
        <v>-2111250</v>
      </c>
      <c r="J83" s="4">
        <f t="shared" si="17"/>
        <v>0</v>
      </c>
      <c r="K83" s="27">
        <f t="shared" si="18"/>
        <v>-11729</v>
      </c>
      <c r="L83" s="27">
        <f t="shared" si="23"/>
        <v>-879675</v>
      </c>
      <c r="M83" s="27">
        <f t="shared" si="19"/>
        <v>-4451.27279</v>
      </c>
      <c r="N83" s="27">
        <f t="shared" si="20"/>
        <v>-4451.27279</v>
      </c>
      <c r="O83" s="27">
        <f t="shared" si="24"/>
        <v>467375.90968000173</v>
      </c>
      <c r="P83" s="27">
        <f t="shared" si="25"/>
        <v>-467375.90968000173</v>
      </c>
    </row>
    <row r="84" spans="1:16">
      <c r="A84" s="30">
        <v>39508</v>
      </c>
      <c r="C84" s="6">
        <v>76</v>
      </c>
      <c r="D84" s="29">
        <f t="shared" si="14"/>
        <v>-11729</v>
      </c>
      <c r="E84" s="29">
        <f t="shared" si="21"/>
        <v>-891404</v>
      </c>
      <c r="F84" s="29">
        <f t="shared" si="15"/>
        <v>1219846</v>
      </c>
      <c r="G84" s="34">
        <f>+Inputs!$D$3</f>
        <v>0.37951000000000001</v>
      </c>
      <c r="H84" s="4">
        <f t="shared" si="16"/>
        <v>0</v>
      </c>
      <c r="I84" s="27">
        <f t="shared" si="22"/>
        <v>-2111250</v>
      </c>
      <c r="J84" s="4">
        <f t="shared" si="17"/>
        <v>0</v>
      </c>
      <c r="K84" s="27">
        <f t="shared" si="18"/>
        <v>-11729</v>
      </c>
      <c r="L84" s="27">
        <f t="shared" si="23"/>
        <v>-891404</v>
      </c>
      <c r="M84" s="27">
        <f t="shared" si="19"/>
        <v>-4451.27279</v>
      </c>
      <c r="N84" s="27">
        <f t="shared" si="20"/>
        <v>-4451.27279</v>
      </c>
      <c r="O84" s="27">
        <f t="shared" si="24"/>
        <v>462924.63689000171</v>
      </c>
      <c r="P84" s="27">
        <f t="shared" si="25"/>
        <v>-462924.63689000171</v>
      </c>
    </row>
    <row r="85" spans="1:16">
      <c r="A85" s="31">
        <v>39539</v>
      </c>
      <c r="C85" s="6">
        <v>77</v>
      </c>
      <c r="D85" s="29">
        <f t="shared" si="14"/>
        <v>-11729</v>
      </c>
      <c r="E85" s="29">
        <f t="shared" si="21"/>
        <v>-903133</v>
      </c>
      <c r="F85" s="29">
        <f t="shared" si="15"/>
        <v>1208117</v>
      </c>
      <c r="G85" s="34">
        <f>+Inputs!$D$3</f>
        <v>0.37951000000000001</v>
      </c>
      <c r="H85" s="4">
        <f t="shared" si="16"/>
        <v>0</v>
      </c>
      <c r="I85" s="27">
        <f t="shared" si="22"/>
        <v>-2111250</v>
      </c>
      <c r="J85" s="4">
        <f t="shared" si="17"/>
        <v>0</v>
      </c>
      <c r="K85" s="27">
        <f t="shared" si="18"/>
        <v>-11729</v>
      </c>
      <c r="L85" s="27">
        <f t="shared" si="23"/>
        <v>-903133</v>
      </c>
      <c r="M85" s="27">
        <f t="shared" si="19"/>
        <v>-4451.27279</v>
      </c>
      <c r="N85" s="27">
        <f t="shared" si="20"/>
        <v>-4451.27279</v>
      </c>
      <c r="O85" s="27">
        <f t="shared" si="24"/>
        <v>458473.36410000169</v>
      </c>
      <c r="P85" s="27">
        <f t="shared" si="25"/>
        <v>-458473.36410000169</v>
      </c>
    </row>
    <row r="86" spans="1:16">
      <c r="A86" s="30">
        <v>39569</v>
      </c>
      <c r="C86" s="6">
        <v>78</v>
      </c>
      <c r="D86" s="29">
        <f t="shared" si="14"/>
        <v>-11729</v>
      </c>
      <c r="E86" s="29">
        <f t="shared" si="21"/>
        <v>-914862</v>
      </c>
      <c r="F86" s="29">
        <f t="shared" si="15"/>
        <v>1196388</v>
      </c>
      <c r="G86" s="34">
        <f>+Inputs!$D$3</f>
        <v>0.37951000000000001</v>
      </c>
      <c r="H86" s="4">
        <f t="shared" si="16"/>
        <v>0</v>
      </c>
      <c r="I86" s="27">
        <f t="shared" si="22"/>
        <v>-2111250</v>
      </c>
      <c r="J86" s="4">
        <f t="shared" si="17"/>
        <v>0</v>
      </c>
      <c r="K86" s="27">
        <f t="shared" si="18"/>
        <v>-11729</v>
      </c>
      <c r="L86" s="27">
        <f t="shared" si="23"/>
        <v>-914862</v>
      </c>
      <c r="M86" s="27">
        <f t="shared" si="19"/>
        <v>-4451.27279</v>
      </c>
      <c r="N86" s="27">
        <f t="shared" si="20"/>
        <v>-4451.27279</v>
      </c>
      <c r="O86" s="27">
        <f t="shared" si="24"/>
        <v>454022.09131000168</v>
      </c>
      <c r="P86" s="27">
        <f t="shared" si="25"/>
        <v>-454022.09131000168</v>
      </c>
    </row>
    <row r="87" spans="1:16">
      <c r="A87" s="31">
        <v>39600</v>
      </c>
      <c r="C87" s="6">
        <v>79</v>
      </c>
      <c r="D87" s="29">
        <f t="shared" si="14"/>
        <v>-11729</v>
      </c>
      <c r="E87" s="29">
        <f t="shared" si="21"/>
        <v>-926591</v>
      </c>
      <c r="F87" s="29">
        <f t="shared" si="15"/>
        <v>1184659</v>
      </c>
      <c r="G87" s="34">
        <f>+Inputs!$D$3</f>
        <v>0.37951000000000001</v>
      </c>
      <c r="H87" s="4">
        <f t="shared" si="16"/>
        <v>0</v>
      </c>
      <c r="I87" s="27">
        <f t="shared" si="22"/>
        <v>-2111250</v>
      </c>
      <c r="J87" s="4">
        <f t="shared" si="17"/>
        <v>0</v>
      </c>
      <c r="K87" s="27">
        <f t="shared" si="18"/>
        <v>-11729</v>
      </c>
      <c r="L87" s="27">
        <f t="shared" si="23"/>
        <v>-926591</v>
      </c>
      <c r="M87" s="27">
        <f t="shared" si="19"/>
        <v>-4451.27279</v>
      </c>
      <c r="N87" s="27">
        <f t="shared" si="20"/>
        <v>-4451.27279</v>
      </c>
      <c r="O87" s="27">
        <f t="shared" si="24"/>
        <v>449570.81852000166</v>
      </c>
      <c r="P87" s="27">
        <f t="shared" si="25"/>
        <v>-449570.81852000166</v>
      </c>
    </row>
    <row r="88" spans="1:16">
      <c r="A88" s="30">
        <v>39630</v>
      </c>
      <c r="C88" s="6">
        <v>80</v>
      </c>
      <c r="D88" s="29">
        <f t="shared" si="14"/>
        <v>-11729</v>
      </c>
      <c r="E88" s="29">
        <f t="shared" si="21"/>
        <v>-938320</v>
      </c>
      <c r="F88" s="29">
        <f t="shared" si="15"/>
        <v>1172930</v>
      </c>
      <c r="G88" s="34">
        <f>+Inputs!$D$3</f>
        <v>0.37951000000000001</v>
      </c>
      <c r="H88" s="4">
        <f t="shared" si="16"/>
        <v>0</v>
      </c>
      <c r="I88" s="27">
        <f t="shared" si="22"/>
        <v>-2111250</v>
      </c>
      <c r="J88" s="4">
        <f t="shared" si="17"/>
        <v>0</v>
      </c>
      <c r="K88" s="27">
        <f t="shared" si="18"/>
        <v>-11729</v>
      </c>
      <c r="L88" s="27">
        <f t="shared" si="23"/>
        <v>-938320</v>
      </c>
      <c r="M88" s="27">
        <f t="shared" si="19"/>
        <v>-4451.27279</v>
      </c>
      <c r="N88" s="27">
        <f t="shared" si="20"/>
        <v>-4451.27279</v>
      </c>
      <c r="O88" s="27">
        <f t="shared" si="24"/>
        <v>445119.54573000164</v>
      </c>
      <c r="P88" s="27">
        <f t="shared" si="25"/>
        <v>-445119.54573000164</v>
      </c>
    </row>
    <row r="89" spans="1:16">
      <c r="A89" s="31">
        <v>39661</v>
      </c>
      <c r="C89" s="6">
        <v>81</v>
      </c>
      <c r="D89" s="29">
        <f t="shared" si="14"/>
        <v>-11729</v>
      </c>
      <c r="E89" s="29">
        <f t="shared" si="21"/>
        <v>-950049</v>
      </c>
      <c r="F89" s="29">
        <f t="shared" si="15"/>
        <v>1161201</v>
      </c>
      <c r="G89" s="34">
        <f>+Inputs!$D$3</f>
        <v>0.37951000000000001</v>
      </c>
      <c r="H89" s="4">
        <f t="shared" si="16"/>
        <v>0</v>
      </c>
      <c r="I89" s="27">
        <f t="shared" si="22"/>
        <v>-2111250</v>
      </c>
      <c r="J89" s="4">
        <f t="shared" si="17"/>
        <v>0</v>
      </c>
      <c r="K89" s="27">
        <f t="shared" si="18"/>
        <v>-11729</v>
      </c>
      <c r="L89" s="27">
        <f t="shared" si="23"/>
        <v>-950049</v>
      </c>
      <c r="M89" s="27">
        <f t="shared" si="19"/>
        <v>-4451.27279</v>
      </c>
      <c r="N89" s="27">
        <f t="shared" si="20"/>
        <v>-4451.27279</v>
      </c>
      <c r="O89" s="27">
        <f t="shared" si="24"/>
        <v>440668.27294000163</v>
      </c>
      <c r="P89" s="27">
        <f t="shared" si="25"/>
        <v>-440668.27294000163</v>
      </c>
    </row>
    <row r="90" spans="1:16">
      <c r="A90" s="30">
        <v>39692</v>
      </c>
      <c r="C90" s="6">
        <v>82</v>
      </c>
      <c r="D90" s="29">
        <f t="shared" si="14"/>
        <v>-11729</v>
      </c>
      <c r="E90" s="29">
        <f t="shared" si="21"/>
        <v>-961778</v>
      </c>
      <c r="F90" s="29">
        <f t="shared" si="15"/>
        <v>1149472</v>
      </c>
      <c r="G90" s="34">
        <f>+Inputs!$D$3</f>
        <v>0.37951000000000001</v>
      </c>
      <c r="H90" s="4">
        <f t="shared" si="16"/>
        <v>0</v>
      </c>
      <c r="I90" s="27">
        <f t="shared" si="22"/>
        <v>-2111250</v>
      </c>
      <c r="J90" s="4">
        <f t="shared" si="17"/>
        <v>0</v>
      </c>
      <c r="K90" s="27">
        <f t="shared" si="18"/>
        <v>-11729</v>
      </c>
      <c r="L90" s="27">
        <f t="shared" si="23"/>
        <v>-961778</v>
      </c>
      <c r="M90" s="27">
        <f t="shared" si="19"/>
        <v>-4451.27279</v>
      </c>
      <c r="N90" s="27">
        <f t="shared" si="20"/>
        <v>-4451.27279</v>
      </c>
      <c r="O90" s="27">
        <f t="shared" si="24"/>
        <v>436217.00015000161</v>
      </c>
      <c r="P90" s="27">
        <f t="shared" si="25"/>
        <v>-436217.00015000161</v>
      </c>
    </row>
    <row r="91" spans="1:16">
      <c r="A91" s="31">
        <v>39722</v>
      </c>
      <c r="C91" s="6">
        <v>83</v>
      </c>
      <c r="D91" s="29">
        <f t="shared" si="14"/>
        <v>-11729</v>
      </c>
      <c r="E91" s="29">
        <f t="shared" si="21"/>
        <v>-973507</v>
      </c>
      <c r="F91" s="29">
        <f t="shared" si="15"/>
        <v>1137743</v>
      </c>
      <c r="G91" s="34">
        <f>+Inputs!$D$3</f>
        <v>0.37951000000000001</v>
      </c>
      <c r="H91" s="4">
        <f t="shared" si="16"/>
        <v>0</v>
      </c>
      <c r="I91" s="27">
        <f t="shared" si="22"/>
        <v>-2111250</v>
      </c>
      <c r="J91" s="4">
        <f t="shared" si="17"/>
        <v>0</v>
      </c>
      <c r="K91" s="27">
        <f t="shared" si="18"/>
        <v>-11729</v>
      </c>
      <c r="L91" s="27">
        <f t="shared" si="23"/>
        <v>-973507</v>
      </c>
      <c r="M91" s="27">
        <f t="shared" si="19"/>
        <v>-4451.27279</v>
      </c>
      <c r="N91" s="27">
        <f t="shared" si="20"/>
        <v>-4451.27279</v>
      </c>
      <c r="O91" s="27">
        <f t="shared" si="24"/>
        <v>431765.72736000159</v>
      </c>
      <c r="P91" s="27">
        <f t="shared" si="25"/>
        <v>-431765.72736000159</v>
      </c>
    </row>
    <row r="92" spans="1:16">
      <c r="A92" s="30">
        <v>39753</v>
      </c>
      <c r="C92" s="6">
        <v>84</v>
      </c>
      <c r="D92" s="29">
        <f t="shared" si="14"/>
        <v>-11729</v>
      </c>
      <c r="E92" s="29">
        <f t="shared" si="21"/>
        <v>-985236</v>
      </c>
      <c r="F92" s="29">
        <f t="shared" si="15"/>
        <v>1126014</v>
      </c>
      <c r="G92" s="34">
        <f>+Inputs!$D$3</f>
        <v>0.37951000000000001</v>
      </c>
      <c r="H92" s="4">
        <f t="shared" si="16"/>
        <v>0</v>
      </c>
      <c r="I92" s="27">
        <f t="shared" si="22"/>
        <v>-2111250</v>
      </c>
      <c r="J92" s="4">
        <f t="shared" si="17"/>
        <v>0</v>
      </c>
      <c r="K92" s="27">
        <f t="shared" si="18"/>
        <v>-11729</v>
      </c>
      <c r="L92" s="27">
        <f t="shared" si="23"/>
        <v>-985236</v>
      </c>
      <c r="M92" s="27">
        <f t="shared" si="19"/>
        <v>-4451.27279</v>
      </c>
      <c r="N92" s="27">
        <f t="shared" si="20"/>
        <v>-4451.27279</v>
      </c>
      <c r="O92" s="27">
        <f t="shared" si="24"/>
        <v>427314.45457000157</v>
      </c>
      <c r="P92" s="27">
        <f t="shared" si="25"/>
        <v>-427314.45457000157</v>
      </c>
    </row>
    <row r="93" spans="1:16">
      <c r="A93" s="31">
        <v>39783</v>
      </c>
      <c r="C93" s="6">
        <v>85</v>
      </c>
      <c r="D93" s="29">
        <f t="shared" si="14"/>
        <v>-11729</v>
      </c>
      <c r="E93" s="29">
        <f t="shared" si="21"/>
        <v>-996965</v>
      </c>
      <c r="F93" s="29">
        <f t="shared" si="15"/>
        <v>1114285</v>
      </c>
      <c r="G93" s="34">
        <f>+Inputs!$D$3</f>
        <v>0.37951000000000001</v>
      </c>
      <c r="H93" s="4">
        <f t="shared" si="16"/>
        <v>0</v>
      </c>
      <c r="I93" s="27">
        <f t="shared" si="22"/>
        <v>-2111250</v>
      </c>
      <c r="J93" s="4">
        <f t="shared" si="17"/>
        <v>0</v>
      </c>
      <c r="K93" s="27">
        <f t="shared" si="18"/>
        <v>-11729</v>
      </c>
      <c r="L93" s="27">
        <f t="shared" si="23"/>
        <v>-996965</v>
      </c>
      <c r="M93" s="27">
        <f t="shared" si="19"/>
        <v>-4451.27279</v>
      </c>
      <c r="N93" s="27">
        <f t="shared" si="20"/>
        <v>-4451.27279</v>
      </c>
      <c r="O93" s="27">
        <f t="shared" si="24"/>
        <v>422863.18178000156</v>
      </c>
      <c r="P93" s="27">
        <f t="shared" si="25"/>
        <v>-422863.18178000156</v>
      </c>
    </row>
    <row r="94" spans="1:16">
      <c r="A94" s="30">
        <v>39814</v>
      </c>
      <c r="C94" s="6">
        <v>86</v>
      </c>
      <c r="D94" s="29">
        <f t="shared" si="14"/>
        <v>-11729</v>
      </c>
      <c r="E94" s="29">
        <f t="shared" si="21"/>
        <v>-1008694</v>
      </c>
      <c r="F94" s="29">
        <f t="shared" si="15"/>
        <v>1102556</v>
      </c>
      <c r="G94" s="34">
        <f>+Inputs!$D$3</f>
        <v>0.37951000000000001</v>
      </c>
      <c r="H94" s="4">
        <f t="shared" si="16"/>
        <v>0</v>
      </c>
      <c r="I94" s="27">
        <f t="shared" si="22"/>
        <v>-2111250</v>
      </c>
      <c r="J94" s="4">
        <f t="shared" si="17"/>
        <v>0</v>
      </c>
      <c r="K94" s="27">
        <f t="shared" si="18"/>
        <v>-11729</v>
      </c>
      <c r="L94" s="27">
        <f t="shared" si="23"/>
        <v>-1008694</v>
      </c>
      <c r="M94" s="27">
        <f t="shared" si="19"/>
        <v>-4451.27279</v>
      </c>
      <c r="N94" s="27">
        <f t="shared" si="20"/>
        <v>-4451.27279</v>
      </c>
      <c r="O94" s="27">
        <f t="shared" si="24"/>
        <v>418411.90899000154</v>
      </c>
      <c r="P94" s="27">
        <f t="shared" si="25"/>
        <v>-418411.90899000154</v>
      </c>
    </row>
    <row r="95" spans="1:16">
      <c r="A95" s="31">
        <v>39845</v>
      </c>
      <c r="C95" s="6">
        <v>87</v>
      </c>
      <c r="D95" s="29">
        <f t="shared" si="14"/>
        <v>-11729</v>
      </c>
      <c r="E95" s="29">
        <f t="shared" si="21"/>
        <v>-1020423</v>
      </c>
      <c r="F95" s="29">
        <f t="shared" si="15"/>
        <v>1090827</v>
      </c>
      <c r="G95" s="34">
        <f>+Inputs!$D$3</f>
        <v>0.37951000000000001</v>
      </c>
      <c r="H95" s="4">
        <f t="shared" si="16"/>
        <v>0</v>
      </c>
      <c r="I95" s="27">
        <f t="shared" si="22"/>
        <v>-2111250</v>
      </c>
      <c r="J95" s="4">
        <f t="shared" si="17"/>
        <v>0</v>
      </c>
      <c r="K95" s="27">
        <f t="shared" si="18"/>
        <v>-11729</v>
      </c>
      <c r="L95" s="27">
        <f t="shared" si="23"/>
        <v>-1020423</v>
      </c>
      <c r="M95" s="27">
        <f t="shared" si="19"/>
        <v>-4451.27279</v>
      </c>
      <c r="N95" s="27">
        <f t="shared" si="20"/>
        <v>-4451.27279</v>
      </c>
      <c r="O95" s="27">
        <f t="shared" si="24"/>
        <v>413960.63620000152</v>
      </c>
      <c r="P95" s="27">
        <f t="shared" si="25"/>
        <v>-413960.63620000152</v>
      </c>
    </row>
    <row r="96" spans="1:16">
      <c r="A96" s="30">
        <v>39873</v>
      </c>
      <c r="C96" s="6">
        <v>88</v>
      </c>
      <c r="D96" s="29">
        <f t="shared" si="14"/>
        <v>-11729</v>
      </c>
      <c r="E96" s="29">
        <f t="shared" si="21"/>
        <v>-1032152</v>
      </c>
      <c r="F96" s="29">
        <f t="shared" si="15"/>
        <v>1079098</v>
      </c>
      <c r="G96" s="34">
        <f>+Inputs!$D$3</f>
        <v>0.37951000000000001</v>
      </c>
      <c r="H96" s="4">
        <f t="shared" si="16"/>
        <v>0</v>
      </c>
      <c r="I96" s="27">
        <f t="shared" si="22"/>
        <v>-2111250</v>
      </c>
      <c r="J96" s="4">
        <f t="shared" si="17"/>
        <v>0</v>
      </c>
      <c r="K96" s="27">
        <f t="shared" si="18"/>
        <v>-11729</v>
      </c>
      <c r="L96" s="27">
        <f t="shared" si="23"/>
        <v>-1032152</v>
      </c>
      <c r="M96" s="27">
        <f t="shared" si="19"/>
        <v>-4451.27279</v>
      </c>
      <c r="N96" s="27">
        <f t="shared" si="20"/>
        <v>-4451.27279</v>
      </c>
      <c r="O96" s="27">
        <f t="shared" si="24"/>
        <v>409509.3634100015</v>
      </c>
      <c r="P96" s="27">
        <f t="shared" si="25"/>
        <v>-409509.3634100015</v>
      </c>
    </row>
    <row r="97" spans="1:16">
      <c r="A97" s="31">
        <v>39904</v>
      </c>
      <c r="C97" s="6">
        <v>89</v>
      </c>
      <c r="D97" s="29">
        <f t="shared" si="14"/>
        <v>-11729</v>
      </c>
      <c r="E97" s="29">
        <f t="shared" si="21"/>
        <v>-1043881</v>
      </c>
      <c r="F97" s="29">
        <f t="shared" si="15"/>
        <v>1067369</v>
      </c>
      <c r="G97" s="34">
        <f>+Inputs!$D$3</f>
        <v>0.37951000000000001</v>
      </c>
      <c r="H97" s="4">
        <f t="shared" si="16"/>
        <v>0</v>
      </c>
      <c r="I97" s="27">
        <f t="shared" si="22"/>
        <v>-2111250</v>
      </c>
      <c r="J97" s="4">
        <f t="shared" si="17"/>
        <v>0</v>
      </c>
      <c r="K97" s="27">
        <f t="shared" si="18"/>
        <v>-11729</v>
      </c>
      <c r="L97" s="27">
        <f t="shared" si="23"/>
        <v>-1043881</v>
      </c>
      <c r="M97" s="27">
        <f t="shared" si="19"/>
        <v>-4451.27279</v>
      </c>
      <c r="N97" s="27">
        <f t="shared" si="20"/>
        <v>-4451.27279</v>
      </c>
      <c r="O97" s="27">
        <f t="shared" si="24"/>
        <v>405058.09062000149</v>
      </c>
      <c r="P97" s="27">
        <f t="shared" si="25"/>
        <v>-405058.09062000149</v>
      </c>
    </row>
    <row r="98" spans="1:16">
      <c r="A98" s="30">
        <v>39934</v>
      </c>
      <c r="C98" s="6">
        <v>90</v>
      </c>
      <c r="D98" s="29">
        <f t="shared" si="14"/>
        <v>-11729</v>
      </c>
      <c r="E98" s="29">
        <f t="shared" si="21"/>
        <v>-1055610</v>
      </c>
      <c r="F98" s="29">
        <f t="shared" si="15"/>
        <v>1055640</v>
      </c>
      <c r="G98" s="34">
        <f>+Inputs!$D$3</f>
        <v>0.37951000000000001</v>
      </c>
      <c r="H98" s="4">
        <f t="shared" si="16"/>
        <v>0</v>
      </c>
      <c r="I98" s="27">
        <f t="shared" si="22"/>
        <v>-2111250</v>
      </c>
      <c r="J98" s="4">
        <f t="shared" si="17"/>
        <v>0</v>
      </c>
      <c r="K98" s="27">
        <f t="shared" si="18"/>
        <v>-11729</v>
      </c>
      <c r="L98" s="27">
        <f t="shared" si="23"/>
        <v>-1055610</v>
      </c>
      <c r="M98" s="27">
        <f t="shared" si="19"/>
        <v>-4451.27279</v>
      </c>
      <c r="N98" s="27">
        <f t="shared" si="20"/>
        <v>-4451.27279</v>
      </c>
      <c r="O98" s="27">
        <f t="shared" si="24"/>
        <v>400606.81783000147</v>
      </c>
      <c r="P98" s="27">
        <f t="shared" si="25"/>
        <v>-400606.81783000147</v>
      </c>
    </row>
    <row r="99" spans="1:16">
      <c r="A99" s="31">
        <v>39965</v>
      </c>
      <c r="C99" s="6">
        <v>91</v>
      </c>
      <c r="D99" s="29">
        <f t="shared" si="14"/>
        <v>-11729</v>
      </c>
      <c r="E99" s="29">
        <f t="shared" si="21"/>
        <v>-1067339</v>
      </c>
      <c r="F99" s="29">
        <f t="shared" si="15"/>
        <v>1043911</v>
      </c>
      <c r="G99" s="34">
        <f>+Inputs!$D$3</f>
        <v>0.37951000000000001</v>
      </c>
      <c r="H99" s="4">
        <f t="shared" si="16"/>
        <v>0</v>
      </c>
      <c r="I99" s="27">
        <f t="shared" si="22"/>
        <v>-2111250</v>
      </c>
      <c r="J99" s="4">
        <f t="shared" si="17"/>
        <v>0</v>
      </c>
      <c r="K99" s="27">
        <f t="shared" si="18"/>
        <v>-11729</v>
      </c>
      <c r="L99" s="27">
        <f t="shared" si="23"/>
        <v>-1067339</v>
      </c>
      <c r="M99" s="27">
        <f t="shared" si="19"/>
        <v>-4451.27279</v>
      </c>
      <c r="N99" s="27">
        <f t="shared" si="20"/>
        <v>-4451.27279</v>
      </c>
      <c r="O99" s="27">
        <f t="shared" si="24"/>
        <v>396155.54504000145</v>
      </c>
      <c r="P99" s="27">
        <f t="shared" si="25"/>
        <v>-396155.54504000145</v>
      </c>
    </row>
    <row r="100" spans="1:16">
      <c r="A100" s="30">
        <v>39995</v>
      </c>
      <c r="C100" s="6">
        <v>92</v>
      </c>
      <c r="D100" s="29">
        <f t="shared" si="14"/>
        <v>-11729</v>
      </c>
      <c r="E100" s="29">
        <f t="shared" si="21"/>
        <v>-1079068</v>
      </c>
      <c r="F100" s="29">
        <f t="shared" si="15"/>
        <v>1032182</v>
      </c>
      <c r="G100" s="34">
        <f>+Inputs!$D$3</f>
        <v>0.37951000000000001</v>
      </c>
      <c r="H100" s="4">
        <f t="shared" si="16"/>
        <v>0</v>
      </c>
      <c r="I100" s="27">
        <f t="shared" si="22"/>
        <v>-2111250</v>
      </c>
      <c r="J100" s="4">
        <f t="shared" si="17"/>
        <v>0</v>
      </c>
      <c r="K100" s="27">
        <f t="shared" si="18"/>
        <v>-11729</v>
      </c>
      <c r="L100" s="27">
        <f t="shared" si="23"/>
        <v>-1079068</v>
      </c>
      <c r="M100" s="27">
        <f t="shared" si="19"/>
        <v>-4451.27279</v>
      </c>
      <c r="N100" s="27">
        <f t="shared" si="20"/>
        <v>-4451.27279</v>
      </c>
      <c r="O100" s="27">
        <f t="shared" si="24"/>
        <v>391704.27225000144</v>
      </c>
      <c r="P100" s="27">
        <f t="shared" si="25"/>
        <v>-391704.27225000144</v>
      </c>
    </row>
    <row r="101" spans="1:16">
      <c r="A101" s="31">
        <v>40026</v>
      </c>
      <c r="C101" s="6">
        <v>93</v>
      </c>
      <c r="D101" s="29">
        <f t="shared" si="14"/>
        <v>-11729</v>
      </c>
      <c r="E101" s="29">
        <f t="shared" si="21"/>
        <v>-1090797</v>
      </c>
      <c r="F101" s="29">
        <f t="shared" si="15"/>
        <v>1020453</v>
      </c>
      <c r="G101" s="34">
        <f>+Inputs!$D$3</f>
        <v>0.37951000000000001</v>
      </c>
      <c r="H101" s="4">
        <f t="shared" si="16"/>
        <v>0</v>
      </c>
      <c r="I101" s="27">
        <f t="shared" si="22"/>
        <v>-2111250</v>
      </c>
      <c r="J101" s="4">
        <f t="shared" si="17"/>
        <v>0</v>
      </c>
      <c r="K101" s="27">
        <f t="shared" si="18"/>
        <v>-11729</v>
      </c>
      <c r="L101" s="27">
        <f t="shared" si="23"/>
        <v>-1090797</v>
      </c>
      <c r="M101" s="27">
        <f t="shared" si="19"/>
        <v>-4451.27279</v>
      </c>
      <c r="N101" s="27">
        <f t="shared" si="20"/>
        <v>-4451.27279</v>
      </c>
      <c r="O101" s="27">
        <f t="shared" si="24"/>
        <v>387252.99946000142</v>
      </c>
      <c r="P101" s="27">
        <f t="shared" si="25"/>
        <v>-387252.99946000142</v>
      </c>
    </row>
    <row r="102" spans="1:16">
      <c r="A102" s="30">
        <v>40057</v>
      </c>
      <c r="C102" s="6">
        <v>94</v>
      </c>
      <c r="D102" s="29">
        <f t="shared" si="14"/>
        <v>-11729</v>
      </c>
      <c r="E102" s="29">
        <f t="shared" si="21"/>
        <v>-1102526</v>
      </c>
      <c r="F102" s="29">
        <f t="shared" si="15"/>
        <v>1008724</v>
      </c>
      <c r="G102" s="34">
        <f>+Inputs!$D$3</f>
        <v>0.37951000000000001</v>
      </c>
      <c r="H102" s="4">
        <f t="shared" si="16"/>
        <v>0</v>
      </c>
      <c r="I102" s="27">
        <f t="shared" si="22"/>
        <v>-2111250</v>
      </c>
      <c r="J102" s="4">
        <f t="shared" si="17"/>
        <v>0</v>
      </c>
      <c r="K102" s="27">
        <f t="shared" si="18"/>
        <v>-11729</v>
      </c>
      <c r="L102" s="27">
        <f t="shared" si="23"/>
        <v>-1102526</v>
      </c>
      <c r="M102" s="27">
        <f t="shared" si="19"/>
        <v>-4451.27279</v>
      </c>
      <c r="N102" s="27">
        <f t="shared" si="20"/>
        <v>-4451.27279</v>
      </c>
      <c r="O102" s="27">
        <f t="shared" si="24"/>
        <v>382801.7266700014</v>
      </c>
      <c r="P102" s="27">
        <f t="shared" si="25"/>
        <v>-382801.7266700014</v>
      </c>
    </row>
    <row r="103" spans="1:16">
      <c r="A103" s="31">
        <v>40087</v>
      </c>
      <c r="C103" s="6">
        <v>95</v>
      </c>
      <c r="D103" s="29">
        <f t="shared" si="14"/>
        <v>-11729</v>
      </c>
      <c r="E103" s="29">
        <f t="shared" si="21"/>
        <v>-1114255</v>
      </c>
      <c r="F103" s="29">
        <f t="shared" si="15"/>
        <v>996995</v>
      </c>
      <c r="G103" s="34">
        <f>+Inputs!$D$3</f>
        <v>0.37951000000000001</v>
      </c>
      <c r="H103" s="4">
        <f t="shared" si="16"/>
        <v>0</v>
      </c>
      <c r="I103" s="27">
        <f t="shared" si="22"/>
        <v>-2111250</v>
      </c>
      <c r="J103" s="4">
        <f t="shared" si="17"/>
        <v>0</v>
      </c>
      <c r="K103" s="27">
        <f t="shared" si="18"/>
        <v>-11729</v>
      </c>
      <c r="L103" s="27">
        <f t="shared" si="23"/>
        <v>-1114255</v>
      </c>
      <c r="M103" s="27">
        <f t="shared" si="19"/>
        <v>-4451.27279</v>
      </c>
      <c r="N103" s="27">
        <f t="shared" si="20"/>
        <v>-4451.27279</v>
      </c>
      <c r="O103" s="27">
        <f t="shared" si="24"/>
        <v>378350.45388000138</v>
      </c>
      <c r="P103" s="27">
        <f t="shared" si="25"/>
        <v>-378350.45388000138</v>
      </c>
    </row>
    <row r="104" spans="1:16">
      <c r="A104" s="30">
        <v>40118</v>
      </c>
      <c r="C104" s="6">
        <v>96</v>
      </c>
      <c r="D104" s="29">
        <f t="shared" si="14"/>
        <v>-11729</v>
      </c>
      <c r="E104" s="29">
        <f t="shared" si="21"/>
        <v>-1125984</v>
      </c>
      <c r="F104" s="29">
        <f t="shared" si="15"/>
        <v>985266</v>
      </c>
      <c r="G104" s="34">
        <f>+Inputs!$D$3</f>
        <v>0.37951000000000001</v>
      </c>
      <c r="H104" s="4">
        <f t="shared" si="16"/>
        <v>0</v>
      </c>
      <c r="I104" s="27">
        <f t="shared" si="22"/>
        <v>-2111250</v>
      </c>
      <c r="J104" s="4">
        <f t="shared" si="17"/>
        <v>0</v>
      </c>
      <c r="K104" s="27">
        <f t="shared" si="18"/>
        <v>-11729</v>
      </c>
      <c r="L104" s="27">
        <f t="shared" si="23"/>
        <v>-1125984</v>
      </c>
      <c r="M104" s="27">
        <f t="shared" si="19"/>
        <v>-4451.27279</v>
      </c>
      <c r="N104" s="27">
        <f t="shared" si="20"/>
        <v>-4451.27279</v>
      </c>
      <c r="O104" s="27">
        <f t="shared" si="24"/>
        <v>373899.18109000137</v>
      </c>
      <c r="P104" s="27">
        <f t="shared" si="25"/>
        <v>-373899.18109000137</v>
      </c>
    </row>
    <row r="105" spans="1:16">
      <c r="A105" s="31">
        <v>40148</v>
      </c>
      <c r="C105" s="6">
        <v>97</v>
      </c>
      <c r="D105" s="29">
        <f t="shared" si="14"/>
        <v>-11729</v>
      </c>
      <c r="E105" s="29">
        <f t="shared" si="21"/>
        <v>-1137713</v>
      </c>
      <c r="F105" s="29">
        <f t="shared" si="15"/>
        <v>973537</v>
      </c>
      <c r="G105" s="34">
        <f>+Inputs!$D$3</f>
        <v>0.37951000000000001</v>
      </c>
      <c r="H105" s="4">
        <f t="shared" si="16"/>
        <v>0</v>
      </c>
      <c r="I105" s="27">
        <f t="shared" si="22"/>
        <v>-2111250</v>
      </c>
      <c r="J105" s="4">
        <f t="shared" si="17"/>
        <v>0</v>
      </c>
      <c r="K105" s="27">
        <f t="shared" si="18"/>
        <v>-11729</v>
      </c>
      <c r="L105" s="27">
        <f t="shared" si="23"/>
        <v>-1137713</v>
      </c>
      <c r="M105" s="27">
        <f t="shared" si="19"/>
        <v>-4451.27279</v>
      </c>
      <c r="N105" s="27">
        <f t="shared" si="20"/>
        <v>-4451.27279</v>
      </c>
      <c r="O105" s="27">
        <f t="shared" si="24"/>
        <v>369447.90830000135</v>
      </c>
      <c r="P105" s="27">
        <f t="shared" si="25"/>
        <v>-369447.90830000135</v>
      </c>
    </row>
    <row r="106" spans="1:16">
      <c r="A106" s="30">
        <v>40179</v>
      </c>
      <c r="C106" s="6">
        <v>98</v>
      </c>
      <c r="D106" s="29">
        <f t="shared" si="14"/>
        <v>-11729</v>
      </c>
      <c r="E106" s="29">
        <f t="shared" si="21"/>
        <v>-1149442</v>
      </c>
      <c r="F106" s="29">
        <f t="shared" si="15"/>
        <v>961808</v>
      </c>
      <c r="G106" s="34">
        <f>+Inputs!$D$3</f>
        <v>0.37951000000000001</v>
      </c>
      <c r="H106" s="4">
        <f t="shared" si="16"/>
        <v>0</v>
      </c>
      <c r="I106" s="27">
        <f t="shared" si="22"/>
        <v>-2111250</v>
      </c>
      <c r="J106" s="4">
        <f t="shared" si="17"/>
        <v>0</v>
      </c>
      <c r="K106" s="27">
        <f t="shared" si="18"/>
        <v>-11729</v>
      </c>
      <c r="L106" s="27">
        <f t="shared" si="23"/>
        <v>-1149442</v>
      </c>
      <c r="M106" s="27">
        <f t="shared" si="19"/>
        <v>-4451.27279</v>
      </c>
      <c r="N106" s="27">
        <f t="shared" si="20"/>
        <v>-4451.27279</v>
      </c>
      <c r="O106" s="27">
        <f t="shared" si="24"/>
        <v>364996.63551000133</v>
      </c>
      <c r="P106" s="27">
        <f t="shared" si="25"/>
        <v>-364996.63551000133</v>
      </c>
    </row>
    <row r="107" spans="1:16">
      <c r="A107" s="31">
        <v>40210</v>
      </c>
      <c r="C107" s="6">
        <v>99</v>
      </c>
      <c r="D107" s="29">
        <f t="shared" si="14"/>
        <v>-11729</v>
      </c>
      <c r="E107" s="29">
        <f t="shared" si="21"/>
        <v>-1161171</v>
      </c>
      <c r="F107" s="29">
        <f t="shared" si="15"/>
        <v>950079</v>
      </c>
      <c r="G107" s="34">
        <f>+Inputs!$D$3</f>
        <v>0.37951000000000001</v>
      </c>
      <c r="H107" s="4">
        <f t="shared" si="16"/>
        <v>0</v>
      </c>
      <c r="I107" s="27">
        <f t="shared" si="22"/>
        <v>-2111250</v>
      </c>
      <c r="J107" s="4">
        <f t="shared" si="17"/>
        <v>0</v>
      </c>
      <c r="K107" s="27">
        <f t="shared" si="18"/>
        <v>-11729</v>
      </c>
      <c r="L107" s="27">
        <f t="shared" si="23"/>
        <v>-1161171</v>
      </c>
      <c r="M107" s="27">
        <f t="shared" si="19"/>
        <v>-4451.27279</v>
      </c>
      <c r="N107" s="27">
        <f t="shared" si="20"/>
        <v>-4451.27279</v>
      </c>
      <c r="O107" s="27">
        <f t="shared" si="24"/>
        <v>360545.36272000131</v>
      </c>
      <c r="P107" s="27">
        <f t="shared" si="25"/>
        <v>-360545.36272000131</v>
      </c>
    </row>
    <row r="108" spans="1:16">
      <c r="A108" s="30">
        <v>40238</v>
      </c>
      <c r="C108" s="6">
        <v>100</v>
      </c>
      <c r="D108" s="29">
        <f t="shared" si="14"/>
        <v>-11729</v>
      </c>
      <c r="E108" s="29">
        <f t="shared" si="21"/>
        <v>-1172900</v>
      </c>
      <c r="F108" s="29">
        <f t="shared" si="15"/>
        <v>938350</v>
      </c>
      <c r="G108" s="34">
        <f>+Inputs!$D$3</f>
        <v>0.37951000000000001</v>
      </c>
      <c r="H108" s="4">
        <f t="shared" si="16"/>
        <v>0</v>
      </c>
      <c r="I108" s="27">
        <f t="shared" si="22"/>
        <v>-2111250</v>
      </c>
      <c r="J108" s="4">
        <f t="shared" si="17"/>
        <v>0</v>
      </c>
      <c r="K108" s="27">
        <f t="shared" si="18"/>
        <v>-11729</v>
      </c>
      <c r="L108" s="27">
        <f t="shared" si="23"/>
        <v>-1172900</v>
      </c>
      <c r="M108" s="27">
        <f t="shared" si="19"/>
        <v>-4451.27279</v>
      </c>
      <c r="N108" s="27">
        <f t="shared" si="20"/>
        <v>-4451.27279</v>
      </c>
      <c r="O108" s="27">
        <f t="shared" si="24"/>
        <v>356094.0899300013</v>
      </c>
      <c r="P108" s="27">
        <f t="shared" si="25"/>
        <v>-356094.0899300013</v>
      </c>
    </row>
    <row r="109" spans="1:16">
      <c r="A109" s="31">
        <v>40269</v>
      </c>
      <c r="C109" s="6">
        <v>101</v>
      </c>
      <c r="D109" s="29">
        <f t="shared" si="14"/>
        <v>-11729</v>
      </c>
      <c r="E109" s="29">
        <f t="shared" si="21"/>
        <v>-1184629</v>
      </c>
      <c r="F109" s="29">
        <f t="shared" si="15"/>
        <v>926621</v>
      </c>
      <c r="G109" s="34">
        <f>+Inputs!$D$3</f>
        <v>0.37951000000000001</v>
      </c>
      <c r="H109" s="4">
        <f t="shared" si="16"/>
        <v>0</v>
      </c>
      <c r="I109" s="27">
        <f t="shared" si="22"/>
        <v>-2111250</v>
      </c>
      <c r="J109" s="4">
        <f t="shared" si="17"/>
        <v>0</v>
      </c>
      <c r="K109" s="27">
        <f t="shared" si="18"/>
        <v>-11729</v>
      </c>
      <c r="L109" s="27">
        <f t="shared" si="23"/>
        <v>-1184629</v>
      </c>
      <c r="M109" s="27">
        <f t="shared" si="19"/>
        <v>-4451.27279</v>
      </c>
      <c r="N109" s="27">
        <f t="shared" si="20"/>
        <v>-4451.27279</v>
      </c>
      <c r="O109" s="27">
        <f t="shared" si="24"/>
        <v>351642.81714000128</v>
      </c>
      <c r="P109" s="27">
        <f t="shared" si="25"/>
        <v>-351642.81714000128</v>
      </c>
    </row>
    <row r="110" spans="1:16">
      <c r="A110" s="30">
        <v>40299</v>
      </c>
      <c r="C110" s="6">
        <v>102</v>
      </c>
      <c r="D110" s="29">
        <f t="shared" si="14"/>
        <v>-11729</v>
      </c>
      <c r="E110" s="29">
        <f t="shared" si="21"/>
        <v>-1196358</v>
      </c>
      <c r="F110" s="29">
        <f t="shared" si="15"/>
        <v>914892</v>
      </c>
      <c r="G110" s="34">
        <f>+Inputs!$D$3</f>
        <v>0.37951000000000001</v>
      </c>
      <c r="H110" s="4">
        <f t="shared" si="16"/>
        <v>0</v>
      </c>
      <c r="I110" s="27">
        <f t="shared" si="22"/>
        <v>-2111250</v>
      </c>
      <c r="J110" s="4">
        <f t="shared" si="17"/>
        <v>0</v>
      </c>
      <c r="K110" s="27">
        <f t="shared" si="18"/>
        <v>-11729</v>
      </c>
      <c r="L110" s="27">
        <f t="shared" si="23"/>
        <v>-1196358</v>
      </c>
      <c r="M110" s="27">
        <f t="shared" si="19"/>
        <v>-4451.27279</v>
      </c>
      <c r="N110" s="27">
        <f t="shared" si="20"/>
        <v>-4451.27279</v>
      </c>
      <c r="O110" s="27">
        <f t="shared" si="24"/>
        <v>347191.54435000126</v>
      </c>
      <c r="P110" s="27">
        <f t="shared" si="25"/>
        <v>-347191.54435000126</v>
      </c>
    </row>
    <row r="111" spans="1:16">
      <c r="A111" s="31">
        <v>40330</v>
      </c>
      <c r="C111" s="6">
        <v>103</v>
      </c>
      <c r="D111" s="29">
        <f t="shared" si="14"/>
        <v>-11729</v>
      </c>
      <c r="E111" s="29">
        <f t="shared" si="21"/>
        <v>-1208087</v>
      </c>
      <c r="F111" s="29">
        <f t="shared" si="15"/>
        <v>903163</v>
      </c>
      <c r="G111" s="34">
        <f>+Inputs!$D$3</f>
        <v>0.37951000000000001</v>
      </c>
      <c r="H111" s="4">
        <f t="shared" si="16"/>
        <v>0</v>
      </c>
      <c r="I111" s="27">
        <f t="shared" si="22"/>
        <v>-2111250</v>
      </c>
      <c r="J111" s="4">
        <f t="shared" si="17"/>
        <v>0</v>
      </c>
      <c r="K111" s="27">
        <f t="shared" si="18"/>
        <v>-11729</v>
      </c>
      <c r="L111" s="27">
        <f t="shared" si="23"/>
        <v>-1208087</v>
      </c>
      <c r="M111" s="27">
        <f t="shared" si="19"/>
        <v>-4451.27279</v>
      </c>
      <c r="N111" s="27">
        <f t="shared" si="20"/>
        <v>-4451.27279</v>
      </c>
      <c r="O111" s="27">
        <f t="shared" si="24"/>
        <v>342740.27156000125</v>
      </c>
      <c r="P111" s="27">
        <f t="shared" si="25"/>
        <v>-342740.27156000125</v>
      </c>
    </row>
    <row r="112" spans="1:16">
      <c r="A112" s="30">
        <v>40360</v>
      </c>
      <c r="C112" s="6">
        <v>104</v>
      </c>
      <c r="D112" s="29">
        <f t="shared" si="14"/>
        <v>-11729</v>
      </c>
      <c r="E112" s="29">
        <f t="shared" si="21"/>
        <v>-1219816</v>
      </c>
      <c r="F112" s="29">
        <f t="shared" si="15"/>
        <v>891434</v>
      </c>
      <c r="G112" s="34">
        <f>+Inputs!$D$3</f>
        <v>0.37951000000000001</v>
      </c>
      <c r="H112" s="4">
        <f t="shared" si="16"/>
        <v>0</v>
      </c>
      <c r="I112" s="27">
        <f t="shared" si="22"/>
        <v>-2111250</v>
      </c>
      <c r="J112" s="4">
        <f t="shared" si="17"/>
        <v>0</v>
      </c>
      <c r="K112" s="27">
        <f t="shared" si="18"/>
        <v>-11729</v>
      </c>
      <c r="L112" s="27">
        <f t="shared" si="23"/>
        <v>-1219816</v>
      </c>
      <c r="M112" s="27">
        <f t="shared" si="19"/>
        <v>-4451.27279</v>
      </c>
      <c r="N112" s="27">
        <f t="shared" si="20"/>
        <v>-4451.27279</v>
      </c>
      <c r="O112" s="27">
        <f t="shared" si="24"/>
        <v>338288.99877000123</v>
      </c>
      <c r="P112" s="27">
        <f t="shared" si="25"/>
        <v>-338288.99877000123</v>
      </c>
    </row>
    <row r="113" spans="1:16">
      <c r="A113" s="31">
        <v>40391</v>
      </c>
      <c r="C113" s="6">
        <v>105</v>
      </c>
      <c r="D113" s="29">
        <f t="shared" si="14"/>
        <v>-11729</v>
      </c>
      <c r="E113" s="29">
        <f t="shared" si="21"/>
        <v>-1231545</v>
      </c>
      <c r="F113" s="29">
        <f t="shared" si="15"/>
        <v>879705</v>
      </c>
      <c r="G113" s="34">
        <f>+Inputs!$D$3</f>
        <v>0.37951000000000001</v>
      </c>
      <c r="H113" s="4">
        <f t="shared" si="16"/>
        <v>0</v>
      </c>
      <c r="I113" s="27">
        <f t="shared" si="22"/>
        <v>-2111250</v>
      </c>
      <c r="J113" s="4">
        <f t="shared" si="17"/>
        <v>0</v>
      </c>
      <c r="K113" s="27">
        <f t="shared" si="18"/>
        <v>-11729</v>
      </c>
      <c r="L113" s="27">
        <f t="shared" si="23"/>
        <v>-1231545</v>
      </c>
      <c r="M113" s="27">
        <f t="shared" si="19"/>
        <v>-4451.27279</v>
      </c>
      <c r="N113" s="27">
        <f t="shared" si="20"/>
        <v>-4451.27279</v>
      </c>
      <c r="O113" s="27">
        <f t="shared" si="24"/>
        <v>333837.72598000121</v>
      </c>
      <c r="P113" s="27">
        <f t="shared" si="25"/>
        <v>-333837.72598000121</v>
      </c>
    </row>
    <row r="114" spans="1:16">
      <c r="A114" s="30">
        <v>40422</v>
      </c>
      <c r="C114" s="6">
        <v>106</v>
      </c>
      <c r="D114" s="29">
        <f t="shared" si="14"/>
        <v>-11729</v>
      </c>
      <c r="E114" s="29">
        <f t="shared" si="21"/>
        <v>-1243274</v>
      </c>
      <c r="F114" s="29">
        <f t="shared" si="15"/>
        <v>867976</v>
      </c>
      <c r="G114" s="34">
        <f>+Inputs!$D$3</f>
        <v>0.37951000000000001</v>
      </c>
      <c r="H114" s="4">
        <f t="shared" si="16"/>
        <v>0</v>
      </c>
      <c r="I114" s="27">
        <f t="shared" si="22"/>
        <v>-2111250</v>
      </c>
      <c r="J114" s="4">
        <f t="shared" si="17"/>
        <v>0</v>
      </c>
      <c r="K114" s="27">
        <f t="shared" si="18"/>
        <v>-11729</v>
      </c>
      <c r="L114" s="27">
        <f t="shared" si="23"/>
        <v>-1243274</v>
      </c>
      <c r="M114" s="27">
        <f t="shared" si="19"/>
        <v>-4451.27279</v>
      </c>
      <c r="N114" s="27">
        <f t="shared" si="20"/>
        <v>-4451.27279</v>
      </c>
      <c r="O114" s="27">
        <f t="shared" si="24"/>
        <v>329386.45319000119</v>
      </c>
      <c r="P114" s="27">
        <f t="shared" si="25"/>
        <v>-329386.45319000119</v>
      </c>
    </row>
    <row r="115" spans="1:16">
      <c r="A115" s="31">
        <v>40452</v>
      </c>
      <c r="C115" s="6">
        <v>107</v>
      </c>
      <c r="D115" s="29">
        <f t="shared" si="14"/>
        <v>-11729</v>
      </c>
      <c r="E115" s="29">
        <f t="shared" si="21"/>
        <v>-1255003</v>
      </c>
      <c r="F115" s="29">
        <f t="shared" si="15"/>
        <v>856247</v>
      </c>
      <c r="G115" s="34">
        <f>+Inputs!$D$3</f>
        <v>0.37951000000000001</v>
      </c>
      <c r="H115" s="4">
        <f t="shared" si="16"/>
        <v>0</v>
      </c>
      <c r="I115" s="27">
        <f t="shared" si="22"/>
        <v>-2111250</v>
      </c>
      <c r="J115" s="4">
        <f t="shared" si="17"/>
        <v>0</v>
      </c>
      <c r="K115" s="27">
        <f t="shared" si="18"/>
        <v>-11729</v>
      </c>
      <c r="L115" s="27">
        <f t="shared" si="23"/>
        <v>-1255003</v>
      </c>
      <c r="M115" s="27">
        <f t="shared" si="19"/>
        <v>-4451.27279</v>
      </c>
      <c r="N115" s="27">
        <f t="shared" si="20"/>
        <v>-4451.27279</v>
      </c>
      <c r="O115" s="27">
        <f t="shared" si="24"/>
        <v>324935.18040000118</v>
      </c>
      <c r="P115" s="27">
        <f t="shared" si="25"/>
        <v>-324935.18040000118</v>
      </c>
    </row>
    <row r="116" spans="1:16">
      <c r="A116" s="30">
        <v>40483</v>
      </c>
      <c r="C116" s="6">
        <v>108</v>
      </c>
      <c r="D116" s="29">
        <f t="shared" si="14"/>
        <v>-11729</v>
      </c>
      <c r="E116" s="29">
        <f t="shared" si="21"/>
        <v>-1266732</v>
      </c>
      <c r="F116" s="29">
        <f t="shared" si="15"/>
        <v>844518</v>
      </c>
      <c r="G116" s="34">
        <f>+Inputs!$D$3</f>
        <v>0.37951000000000001</v>
      </c>
      <c r="H116" s="4">
        <f t="shared" si="16"/>
        <v>0</v>
      </c>
      <c r="I116" s="27">
        <f t="shared" si="22"/>
        <v>-2111250</v>
      </c>
      <c r="J116" s="4">
        <f t="shared" si="17"/>
        <v>0</v>
      </c>
      <c r="K116" s="27">
        <f t="shared" si="18"/>
        <v>-11729</v>
      </c>
      <c r="L116" s="27">
        <f t="shared" si="23"/>
        <v>-1266732</v>
      </c>
      <c r="M116" s="27">
        <f t="shared" si="19"/>
        <v>-4451.27279</v>
      </c>
      <c r="N116" s="27">
        <f t="shared" si="20"/>
        <v>-4451.27279</v>
      </c>
      <c r="O116" s="27">
        <f t="shared" si="24"/>
        <v>320483.90761000116</v>
      </c>
      <c r="P116" s="27">
        <f t="shared" si="25"/>
        <v>-320483.90761000116</v>
      </c>
    </row>
    <row r="117" spans="1:16">
      <c r="A117" s="31">
        <v>40513</v>
      </c>
      <c r="C117" s="6">
        <v>109</v>
      </c>
      <c r="D117" s="29">
        <f t="shared" si="14"/>
        <v>-11729</v>
      </c>
      <c r="E117" s="29">
        <f t="shared" si="21"/>
        <v>-1278461</v>
      </c>
      <c r="F117" s="29">
        <f t="shared" si="15"/>
        <v>832789</v>
      </c>
      <c r="G117" s="34">
        <f>+Inputs!$D$3</f>
        <v>0.37951000000000001</v>
      </c>
      <c r="H117" s="4">
        <f t="shared" si="16"/>
        <v>0</v>
      </c>
      <c r="I117" s="27">
        <f t="shared" si="22"/>
        <v>-2111250</v>
      </c>
      <c r="J117" s="4">
        <f t="shared" si="17"/>
        <v>0</v>
      </c>
      <c r="K117" s="27">
        <f t="shared" si="18"/>
        <v>-11729</v>
      </c>
      <c r="L117" s="27">
        <f t="shared" si="23"/>
        <v>-1278461</v>
      </c>
      <c r="M117" s="27">
        <f t="shared" si="19"/>
        <v>-4451.27279</v>
      </c>
      <c r="N117" s="27">
        <f t="shared" si="20"/>
        <v>-4451.27279</v>
      </c>
      <c r="O117" s="27">
        <f t="shared" si="24"/>
        <v>316032.63482000114</v>
      </c>
      <c r="P117" s="27">
        <f t="shared" si="25"/>
        <v>-316032.63482000114</v>
      </c>
    </row>
    <row r="118" spans="1:16">
      <c r="A118" s="30">
        <v>40544</v>
      </c>
      <c r="C118" s="6">
        <v>110</v>
      </c>
      <c r="D118" s="29">
        <f t="shared" si="14"/>
        <v>-11729</v>
      </c>
      <c r="E118" s="29">
        <f t="shared" si="21"/>
        <v>-1290190</v>
      </c>
      <c r="F118" s="29">
        <f t="shared" si="15"/>
        <v>821060</v>
      </c>
      <c r="G118" s="34">
        <f>+Inputs!$D$3</f>
        <v>0.37951000000000001</v>
      </c>
      <c r="H118" s="4">
        <f t="shared" si="16"/>
        <v>0</v>
      </c>
      <c r="I118" s="27">
        <f t="shared" si="22"/>
        <v>-2111250</v>
      </c>
      <c r="J118" s="4">
        <f t="shared" si="17"/>
        <v>0</v>
      </c>
      <c r="K118" s="27">
        <f t="shared" si="18"/>
        <v>-11729</v>
      </c>
      <c r="L118" s="27">
        <f t="shared" si="23"/>
        <v>-1290190</v>
      </c>
      <c r="M118" s="27">
        <f t="shared" si="19"/>
        <v>-4451.27279</v>
      </c>
      <c r="N118" s="27">
        <f t="shared" si="20"/>
        <v>-4451.27279</v>
      </c>
      <c r="O118" s="27">
        <f t="shared" si="24"/>
        <v>311581.36203000112</v>
      </c>
      <c r="P118" s="27">
        <f t="shared" si="25"/>
        <v>-311581.36203000112</v>
      </c>
    </row>
    <row r="119" spans="1:16">
      <c r="A119" s="31">
        <v>40575</v>
      </c>
      <c r="C119" s="6">
        <v>111</v>
      </c>
      <c r="D119" s="29">
        <f t="shared" si="14"/>
        <v>-11729</v>
      </c>
      <c r="E119" s="29">
        <f t="shared" si="21"/>
        <v>-1301919</v>
      </c>
      <c r="F119" s="29">
        <f t="shared" si="15"/>
        <v>809331</v>
      </c>
      <c r="G119" s="34">
        <f>+Inputs!$D$3</f>
        <v>0.37951000000000001</v>
      </c>
      <c r="H119" s="4">
        <f t="shared" si="16"/>
        <v>0</v>
      </c>
      <c r="I119" s="27">
        <f t="shared" si="22"/>
        <v>-2111250</v>
      </c>
      <c r="J119" s="4">
        <f t="shared" si="17"/>
        <v>0</v>
      </c>
      <c r="K119" s="27">
        <f t="shared" si="18"/>
        <v>-11729</v>
      </c>
      <c r="L119" s="27">
        <f t="shared" si="23"/>
        <v>-1301919</v>
      </c>
      <c r="M119" s="27">
        <f t="shared" si="19"/>
        <v>-4451.27279</v>
      </c>
      <c r="N119" s="27">
        <f t="shared" si="20"/>
        <v>-4451.27279</v>
      </c>
      <c r="O119" s="27">
        <f t="shared" si="24"/>
        <v>307130.08924000111</v>
      </c>
      <c r="P119" s="27">
        <f t="shared" si="25"/>
        <v>-307130.08924000111</v>
      </c>
    </row>
    <row r="120" spans="1:16">
      <c r="A120" s="30">
        <v>40603</v>
      </c>
      <c r="C120" s="6">
        <v>112</v>
      </c>
      <c r="D120" s="29">
        <f t="shared" si="14"/>
        <v>-11729</v>
      </c>
      <c r="E120" s="29">
        <f t="shared" si="21"/>
        <v>-1313648</v>
      </c>
      <c r="F120" s="29">
        <f t="shared" si="15"/>
        <v>797602</v>
      </c>
      <c r="G120" s="34">
        <f>+Inputs!$D$3</f>
        <v>0.37951000000000001</v>
      </c>
      <c r="H120" s="4">
        <f t="shared" si="16"/>
        <v>0</v>
      </c>
      <c r="I120" s="27">
        <f t="shared" si="22"/>
        <v>-2111250</v>
      </c>
      <c r="J120" s="4">
        <f t="shared" si="17"/>
        <v>0</v>
      </c>
      <c r="K120" s="27">
        <f t="shared" si="18"/>
        <v>-11729</v>
      </c>
      <c r="L120" s="27">
        <f t="shared" si="23"/>
        <v>-1313648</v>
      </c>
      <c r="M120" s="27">
        <f t="shared" si="19"/>
        <v>-4451.27279</v>
      </c>
      <c r="N120" s="27">
        <f t="shared" si="20"/>
        <v>-4451.27279</v>
      </c>
      <c r="O120" s="27">
        <f t="shared" si="24"/>
        <v>302678.81645000109</v>
      </c>
      <c r="P120" s="27">
        <f t="shared" si="25"/>
        <v>-302678.81645000109</v>
      </c>
    </row>
    <row r="121" spans="1:16">
      <c r="A121" s="31">
        <v>40634</v>
      </c>
      <c r="C121" s="6">
        <v>113</v>
      </c>
      <c r="D121" s="29">
        <f t="shared" si="14"/>
        <v>-11729</v>
      </c>
      <c r="E121" s="29">
        <f t="shared" si="21"/>
        <v>-1325377</v>
      </c>
      <c r="F121" s="29">
        <f t="shared" si="15"/>
        <v>785873</v>
      </c>
      <c r="G121" s="34">
        <f>+Inputs!$D$3</f>
        <v>0.37951000000000001</v>
      </c>
      <c r="H121" s="4">
        <f t="shared" si="16"/>
        <v>0</v>
      </c>
      <c r="I121" s="27">
        <f t="shared" si="22"/>
        <v>-2111250</v>
      </c>
      <c r="J121" s="4">
        <f t="shared" si="17"/>
        <v>0</v>
      </c>
      <c r="K121" s="27">
        <f t="shared" si="18"/>
        <v>-11729</v>
      </c>
      <c r="L121" s="27">
        <f t="shared" si="23"/>
        <v>-1325377</v>
      </c>
      <c r="M121" s="27">
        <f t="shared" si="19"/>
        <v>-4451.27279</v>
      </c>
      <c r="N121" s="27">
        <f t="shared" si="20"/>
        <v>-4451.27279</v>
      </c>
      <c r="O121" s="27">
        <f t="shared" si="24"/>
        <v>298227.54366000107</v>
      </c>
      <c r="P121" s="27">
        <f t="shared" si="25"/>
        <v>-298227.54366000107</v>
      </c>
    </row>
    <row r="122" spans="1:16">
      <c r="A122" s="30">
        <v>40664</v>
      </c>
      <c r="C122" s="6">
        <v>114</v>
      </c>
      <c r="D122" s="29">
        <f t="shared" si="14"/>
        <v>-11729</v>
      </c>
      <c r="E122" s="29">
        <f t="shared" si="21"/>
        <v>-1337106</v>
      </c>
      <c r="F122" s="29">
        <f t="shared" si="15"/>
        <v>774144</v>
      </c>
      <c r="G122" s="34">
        <f>+Inputs!$D$3</f>
        <v>0.37951000000000001</v>
      </c>
      <c r="H122" s="4">
        <f t="shared" si="16"/>
        <v>0</v>
      </c>
      <c r="I122" s="27">
        <f t="shared" si="22"/>
        <v>-2111250</v>
      </c>
      <c r="J122" s="4">
        <f t="shared" si="17"/>
        <v>0</v>
      </c>
      <c r="K122" s="27">
        <f t="shared" si="18"/>
        <v>-11729</v>
      </c>
      <c r="L122" s="27">
        <f t="shared" si="23"/>
        <v>-1337106</v>
      </c>
      <c r="M122" s="27">
        <f t="shared" si="19"/>
        <v>-4451.27279</v>
      </c>
      <c r="N122" s="27">
        <f t="shared" si="20"/>
        <v>-4451.27279</v>
      </c>
      <c r="O122" s="27">
        <f t="shared" si="24"/>
        <v>293776.27087000106</v>
      </c>
      <c r="P122" s="27">
        <f t="shared" si="25"/>
        <v>-293776.27087000106</v>
      </c>
    </row>
    <row r="123" spans="1:16">
      <c r="A123" s="31">
        <v>40695</v>
      </c>
      <c r="C123" s="6">
        <v>115</v>
      </c>
      <c r="D123" s="29">
        <f t="shared" si="14"/>
        <v>-11729</v>
      </c>
      <c r="E123" s="29">
        <f t="shared" si="21"/>
        <v>-1348835</v>
      </c>
      <c r="F123" s="29">
        <f t="shared" si="15"/>
        <v>762415</v>
      </c>
      <c r="G123" s="34">
        <f>+Inputs!$D$3</f>
        <v>0.37951000000000001</v>
      </c>
      <c r="H123" s="4">
        <f t="shared" si="16"/>
        <v>0</v>
      </c>
      <c r="I123" s="27">
        <f t="shared" si="22"/>
        <v>-2111250</v>
      </c>
      <c r="J123" s="4">
        <f t="shared" si="17"/>
        <v>0</v>
      </c>
      <c r="K123" s="27">
        <f t="shared" si="18"/>
        <v>-11729</v>
      </c>
      <c r="L123" s="27">
        <f t="shared" si="23"/>
        <v>-1348835</v>
      </c>
      <c r="M123" s="27">
        <f t="shared" si="19"/>
        <v>-4451.27279</v>
      </c>
      <c r="N123" s="27">
        <f t="shared" si="20"/>
        <v>-4451.27279</v>
      </c>
      <c r="O123" s="27">
        <f t="shared" si="24"/>
        <v>289324.99808000104</v>
      </c>
      <c r="P123" s="27">
        <f t="shared" si="25"/>
        <v>-289324.99808000104</v>
      </c>
    </row>
    <row r="124" spans="1:16">
      <c r="A124" s="30">
        <v>40725</v>
      </c>
      <c r="C124" s="6">
        <v>116</v>
      </c>
      <c r="D124" s="29">
        <f t="shared" si="14"/>
        <v>-11729</v>
      </c>
      <c r="E124" s="29">
        <f t="shared" si="21"/>
        <v>-1360564</v>
      </c>
      <c r="F124" s="29">
        <f t="shared" si="15"/>
        <v>750686</v>
      </c>
      <c r="G124" s="34">
        <f>+Inputs!$D$3</f>
        <v>0.37951000000000001</v>
      </c>
      <c r="H124" s="4">
        <f t="shared" si="16"/>
        <v>0</v>
      </c>
      <c r="I124" s="27">
        <f t="shared" si="22"/>
        <v>-2111250</v>
      </c>
      <c r="J124" s="4">
        <f t="shared" si="17"/>
        <v>0</v>
      </c>
      <c r="K124" s="27">
        <f t="shared" si="18"/>
        <v>-11729</v>
      </c>
      <c r="L124" s="27">
        <f t="shared" si="23"/>
        <v>-1360564</v>
      </c>
      <c r="M124" s="27">
        <f t="shared" si="19"/>
        <v>-4451.27279</v>
      </c>
      <c r="N124" s="27">
        <f t="shared" si="20"/>
        <v>-4451.27279</v>
      </c>
      <c r="O124" s="27">
        <f t="shared" si="24"/>
        <v>284873.72529000102</v>
      </c>
      <c r="P124" s="27">
        <f t="shared" si="25"/>
        <v>-284873.72529000102</v>
      </c>
    </row>
    <row r="125" spans="1:16">
      <c r="A125" s="31">
        <v>40756</v>
      </c>
      <c r="C125" s="6">
        <v>117</v>
      </c>
      <c r="D125" s="29">
        <f t="shared" si="14"/>
        <v>-11729</v>
      </c>
      <c r="E125" s="29">
        <f t="shared" si="21"/>
        <v>-1372293</v>
      </c>
      <c r="F125" s="29">
        <f t="shared" si="15"/>
        <v>738957</v>
      </c>
      <c r="G125" s="34">
        <f>+Inputs!$D$3</f>
        <v>0.37951000000000001</v>
      </c>
      <c r="H125" s="4">
        <f t="shared" si="16"/>
        <v>0</v>
      </c>
      <c r="I125" s="27">
        <f t="shared" si="22"/>
        <v>-2111250</v>
      </c>
      <c r="J125" s="4">
        <f t="shared" si="17"/>
        <v>0</v>
      </c>
      <c r="K125" s="27">
        <f t="shared" si="18"/>
        <v>-11729</v>
      </c>
      <c r="L125" s="27">
        <f t="shared" si="23"/>
        <v>-1372293</v>
      </c>
      <c r="M125" s="27">
        <f t="shared" si="19"/>
        <v>-4451.27279</v>
      </c>
      <c r="N125" s="27">
        <f t="shared" si="20"/>
        <v>-4451.27279</v>
      </c>
      <c r="O125" s="27">
        <f t="shared" si="24"/>
        <v>280422.452500001</v>
      </c>
      <c r="P125" s="27">
        <f t="shared" si="25"/>
        <v>-280422.452500001</v>
      </c>
    </row>
    <row r="126" spans="1:16">
      <c r="A126" s="30">
        <v>40787</v>
      </c>
      <c r="C126" s="6">
        <v>118</v>
      </c>
      <c r="D126" s="29">
        <f t="shared" si="14"/>
        <v>-11729</v>
      </c>
      <c r="E126" s="29">
        <f t="shared" si="21"/>
        <v>-1384022</v>
      </c>
      <c r="F126" s="29">
        <f t="shared" si="15"/>
        <v>727228</v>
      </c>
      <c r="G126" s="34">
        <f>+Inputs!$D$3</f>
        <v>0.37951000000000001</v>
      </c>
      <c r="H126" s="4">
        <f t="shared" si="16"/>
        <v>0</v>
      </c>
      <c r="I126" s="27">
        <f t="shared" si="22"/>
        <v>-2111250</v>
      </c>
      <c r="J126" s="4">
        <f t="shared" si="17"/>
        <v>0</v>
      </c>
      <c r="K126" s="27">
        <f t="shared" si="18"/>
        <v>-11729</v>
      </c>
      <c r="L126" s="27">
        <f t="shared" si="23"/>
        <v>-1384022</v>
      </c>
      <c r="M126" s="27">
        <f t="shared" si="19"/>
        <v>-4451.27279</v>
      </c>
      <c r="N126" s="27">
        <f t="shared" si="20"/>
        <v>-4451.27279</v>
      </c>
      <c r="O126" s="27">
        <f t="shared" si="24"/>
        <v>275971.17971000099</v>
      </c>
      <c r="P126" s="27">
        <f t="shared" si="25"/>
        <v>-275971.17971000099</v>
      </c>
    </row>
    <row r="127" spans="1:16">
      <c r="A127" s="31">
        <v>40817</v>
      </c>
      <c r="C127" s="6">
        <v>119</v>
      </c>
      <c r="D127" s="29">
        <f t="shared" si="14"/>
        <v>-11729</v>
      </c>
      <c r="E127" s="29">
        <f t="shared" si="21"/>
        <v>-1395751</v>
      </c>
      <c r="F127" s="29">
        <f t="shared" si="15"/>
        <v>715499</v>
      </c>
      <c r="G127" s="34">
        <f>+Inputs!$D$3</f>
        <v>0.37951000000000001</v>
      </c>
      <c r="H127" s="4">
        <f t="shared" si="16"/>
        <v>0</v>
      </c>
      <c r="I127" s="27">
        <f t="shared" si="22"/>
        <v>-2111250</v>
      </c>
      <c r="J127" s="4">
        <f t="shared" si="17"/>
        <v>0</v>
      </c>
      <c r="K127" s="27">
        <f t="shared" si="18"/>
        <v>-11729</v>
      </c>
      <c r="L127" s="27">
        <f t="shared" si="23"/>
        <v>-1395751</v>
      </c>
      <c r="M127" s="27">
        <f t="shared" si="19"/>
        <v>-4451.27279</v>
      </c>
      <c r="N127" s="27">
        <f t="shared" si="20"/>
        <v>-4451.27279</v>
      </c>
      <c r="O127" s="27">
        <f t="shared" si="24"/>
        <v>271519.90692000097</v>
      </c>
      <c r="P127" s="27">
        <f t="shared" si="25"/>
        <v>-271519.90692000097</v>
      </c>
    </row>
    <row r="128" spans="1:16">
      <c r="A128" s="30">
        <v>40848</v>
      </c>
      <c r="C128" s="6">
        <v>120</v>
      </c>
      <c r="D128" s="29">
        <f t="shared" si="14"/>
        <v>-11729</v>
      </c>
      <c r="E128" s="29">
        <f t="shared" si="21"/>
        <v>-1407480</v>
      </c>
      <c r="F128" s="29">
        <f t="shared" si="15"/>
        <v>703770</v>
      </c>
      <c r="G128" s="34">
        <f>+Inputs!$D$3</f>
        <v>0.37951000000000001</v>
      </c>
      <c r="H128" s="4">
        <f t="shared" si="16"/>
        <v>0</v>
      </c>
      <c r="I128" s="27">
        <f t="shared" si="22"/>
        <v>-2111250</v>
      </c>
      <c r="J128" s="4">
        <f t="shared" si="17"/>
        <v>0</v>
      </c>
      <c r="K128" s="27">
        <f t="shared" si="18"/>
        <v>-11729</v>
      </c>
      <c r="L128" s="27">
        <f t="shared" si="23"/>
        <v>-1407480</v>
      </c>
      <c r="M128" s="27">
        <f t="shared" si="19"/>
        <v>-4451.27279</v>
      </c>
      <c r="N128" s="27">
        <f t="shared" si="20"/>
        <v>-4451.27279</v>
      </c>
      <c r="O128" s="27">
        <f t="shared" si="24"/>
        <v>267068.63413000095</v>
      </c>
      <c r="P128" s="27">
        <f t="shared" si="25"/>
        <v>-267068.63413000095</v>
      </c>
    </row>
    <row r="129" spans="1:16">
      <c r="A129" s="31">
        <v>40878</v>
      </c>
      <c r="C129" s="6">
        <v>121</v>
      </c>
      <c r="D129" s="29">
        <f t="shared" si="14"/>
        <v>-11729</v>
      </c>
      <c r="E129" s="29">
        <f t="shared" si="21"/>
        <v>-1419209</v>
      </c>
      <c r="F129" s="29">
        <f t="shared" si="15"/>
        <v>692041</v>
      </c>
      <c r="G129" s="34">
        <f>+Inputs!$D$3</f>
        <v>0.37951000000000001</v>
      </c>
      <c r="H129" s="4">
        <f t="shared" si="16"/>
        <v>0</v>
      </c>
      <c r="I129" s="27">
        <f t="shared" si="22"/>
        <v>-2111250</v>
      </c>
      <c r="J129" s="4">
        <f t="shared" si="17"/>
        <v>0</v>
      </c>
      <c r="K129" s="27">
        <f t="shared" si="18"/>
        <v>-11729</v>
      </c>
      <c r="L129" s="27">
        <f t="shared" si="23"/>
        <v>-1419209</v>
      </c>
      <c r="M129" s="27">
        <f t="shared" si="19"/>
        <v>-4451.27279</v>
      </c>
      <c r="N129" s="27">
        <f t="shared" si="20"/>
        <v>-4451.27279</v>
      </c>
      <c r="O129" s="27">
        <f t="shared" si="24"/>
        <v>262617.36134000093</v>
      </c>
      <c r="P129" s="27">
        <f t="shared" si="25"/>
        <v>-262617.36134000093</v>
      </c>
    </row>
    <row r="130" spans="1:16">
      <c r="A130" s="30">
        <v>40909</v>
      </c>
      <c r="C130" s="6">
        <v>122</v>
      </c>
      <c r="D130" s="29">
        <f t="shared" si="14"/>
        <v>-11729</v>
      </c>
      <c r="E130" s="29">
        <f t="shared" si="21"/>
        <v>-1430938</v>
      </c>
      <c r="F130" s="29">
        <f t="shared" si="15"/>
        <v>680312</v>
      </c>
      <c r="G130" s="34">
        <f>+Inputs!$D$3</f>
        <v>0.37951000000000001</v>
      </c>
      <c r="H130" s="4">
        <f t="shared" si="16"/>
        <v>0</v>
      </c>
      <c r="I130" s="27">
        <f t="shared" si="22"/>
        <v>-2111250</v>
      </c>
      <c r="J130" s="4">
        <f t="shared" si="17"/>
        <v>0</v>
      </c>
      <c r="K130" s="27">
        <f t="shared" si="18"/>
        <v>-11729</v>
      </c>
      <c r="L130" s="27">
        <f t="shared" si="23"/>
        <v>-1430938</v>
      </c>
      <c r="M130" s="27">
        <f t="shared" si="19"/>
        <v>-4451.27279</v>
      </c>
      <c r="N130" s="27">
        <f t="shared" si="20"/>
        <v>-4451.27279</v>
      </c>
      <c r="O130" s="27">
        <f t="shared" si="24"/>
        <v>258166.08855000095</v>
      </c>
      <c r="P130" s="27">
        <f t="shared" si="25"/>
        <v>-258166.08855000095</v>
      </c>
    </row>
    <row r="131" spans="1:16">
      <c r="A131" s="31">
        <v>40940</v>
      </c>
      <c r="C131" s="6">
        <v>123</v>
      </c>
      <c r="D131" s="29">
        <f t="shared" si="14"/>
        <v>-11729</v>
      </c>
      <c r="E131" s="29">
        <f t="shared" si="21"/>
        <v>-1442667</v>
      </c>
      <c r="F131" s="29">
        <f t="shared" si="15"/>
        <v>668583</v>
      </c>
      <c r="G131" s="34">
        <f>+Inputs!$D$3</f>
        <v>0.37951000000000001</v>
      </c>
      <c r="H131" s="4">
        <f t="shared" si="16"/>
        <v>0</v>
      </c>
      <c r="I131" s="27">
        <f t="shared" si="22"/>
        <v>-2111250</v>
      </c>
      <c r="J131" s="4">
        <f t="shared" si="17"/>
        <v>0</v>
      </c>
      <c r="K131" s="27">
        <f t="shared" si="18"/>
        <v>-11729</v>
      </c>
      <c r="L131" s="27">
        <f t="shared" si="23"/>
        <v>-1442667</v>
      </c>
      <c r="M131" s="27">
        <f t="shared" si="19"/>
        <v>-4451.27279</v>
      </c>
      <c r="N131" s="27">
        <f t="shared" si="20"/>
        <v>-4451.27279</v>
      </c>
      <c r="O131" s="27">
        <f t="shared" si="24"/>
        <v>253714.81576000096</v>
      </c>
      <c r="P131" s="27">
        <f t="shared" si="25"/>
        <v>-253714.81576000096</v>
      </c>
    </row>
    <row r="132" spans="1:16">
      <c r="A132" s="30">
        <v>40969</v>
      </c>
      <c r="C132" s="6">
        <v>124</v>
      </c>
      <c r="D132" s="29">
        <f t="shared" si="14"/>
        <v>-11729</v>
      </c>
      <c r="E132" s="29">
        <f t="shared" si="21"/>
        <v>-1454396</v>
      </c>
      <c r="F132" s="29">
        <f t="shared" si="15"/>
        <v>656854</v>
      </c>
      <c r="G132" s="34">
        <f>+Inputs!$D$3</f>
        <v>0.37951000000000001</v>
      </c>
      <c r="H132" s="4">
        <f t="shared" si="16"/>
        <v>0</v>
      </c>
      <c r="I132" s="27">
        <f t="shared" si="22"/>
        <v>-2111250</v>
      </c>
      <c r="J132" s="4">
        <f t="shared" si="17"/>
        <v>0</v>
      </c>
      <c r="K132" s="27">
        <f t="shared" si="18"/>
        <v>-11729</v>
      </c>
      <c r="L132" s="27">
        <f t="shared" si="23"/>
        <v>-1454396</v>
      </c>
      <c r="M132" s="27">
        <f t="shared" si="19"/>
        <v>-4451.27279</v>
      </c>
      <c r="N132" s="27">
        <f t="shared" si="20"/>
        <v>-4451.27279</v>
      </c>
      <c r="O132" s="27">
        <f t="shared" si="24"/>
        <v>249263.54297000097</v>
      </c>
      <c r="P132" s="27">
        <f t="shared" si="25"/>
        <v>-249263.54297000097</v>
      </c>
    </row>
    <row r="133" spans="1:16">
      <c r="A133" s="31">
        <v>41000</v>
      </c>
      <c r="C133" s="6">
        <v>125</v>
      </c>
      <c r="D133" s="29">
        <f t="shared" si="14"/>
        <v>-11729</v>
      </c>
      <c r="E133" s="29">
        <f t="shared" si="21"/>
        <v>-1466125</v>
      </c>
      <c r="F133" s="29">
        <f t="shared" si="15"/>
        <v>645125</v>
      </c>
      <c r="G133" s="34">
        <f>+Inputs!$D$3</f>
        <v>0.37951000000000001</v>
      </c>
      <c r="H133" s="4">
        <f t="shared" si="16"/>
        <v>0</v>
      </c>
      <c r="I133" s="27">
        <f t="shared" si="22"/>
        <v>-2111250</v>
      </c>
      <c r="J133" s="4">
        <f t="shared" si="17"/>
        <v>0</v>
      </c>
      <c r="K133" s="27">
        <f t="shared" si="18"/>
        <v>-11729</v>
      </c>
      <c r="L133" s="27">
        <f t="shared" si="23"/>
        <v>-1466125</v>
      </c>
      <c r="M133" s="27">
        <f t="shared" si="19"/>
        <v>-4451.27279</v>
      </c>
      <c r="N133" s="27">
        <f t="shared" si="20"/>
        <v>-4451.27279</v>
      </c>
      <c r="O133" s="27">
        <f t="shared" si="24"/>
        <v>244812.27018000098</v>
      </c>
      <c r="P133" s="27">
        <f t="shared" si="25"/>
        <v>-244812.27018000098</v>
      </c>
    </row>
    <row r="134" spans="1:16">
      <c r="A134" s="30">
        <v>41030</v>
      </c>
      <c r="C134" s="6">
        <v>126</v>
      </c>
      <c r="D134" s="29">
        <f t="shared" si="14"/>
        <v>-11729</v>
      </c>
      <c r="E134" s="29">
        <f t="shared" si="21"/>
        <v>-1477854</v>
      </c>
      <c r="F134" s="29">
        <f t="shared" si="15"/>
        <v>633396</v>
      </c>
      <c r="G134" s="34">
        <f>+Inputs!$D$3</f>
        <v>0.37951000000000001</v>
      </c>
      <c r="H134" s="4">
        <f t="shared" si="16"/>
        <v>0</v>
      </c>
      <c r="I134" s="27">
        <f t="shared" si="22"/>
        <v>-2111250</v>
      </c>
      <c r="J134" s="4">
        <f t="shared" si="17"/>
        <v>0</v>
      </c>
      <c r="K134" s="27">
        <f t="shared" si="18"/>
        <v>-11729</v>
      </c>
      <c r="L134" s="27">
        <f t="shared" si="23"/>
        <v>-1477854</v>
      </c>
      <c r="M134" s="27">
        <f t="shared" si="19"/>
        <v>-4451.27279</v>
      </c>
      <c r="N134" s="27">
        <f t="shared" si="20"/>
        <v>-4451.27279</v>
      </c>
      <c r="O134" s="27">
        <f t="shared" si="24"/>
        <v>240360.99739000099</v>
      </c>
      <c r="P134" s="27">
        <f t="shared" si="25"/>
        <v>-240360.99739000099</v>
      </c>
    </row>
    <row r="135" spans="1:16">
      <c r="A135" s="31">
        <v>41061</v>
      </c>
      <c r="C135" s="6">
        <v>127</v>
      </c>
      <c r="D135" s="29">
        <f t="shared" si="14"/>
        <v>-11729</v>
      </c>
      <c r="E135" s="29">
        <f t="shared" si="21"/>
        <v>-1489583</v>
      </c>
      <c r="F135" s="29">
        <f t="shared" si="15"/>
        <v>621667</v>
      </c>
      <c r="G135" s="34">
        <f>+Inputs!$D$3</f>
        <v>0.37951000000000001</v>
      </c>
      <c r="H135" s="4">
        <f t="shared" si="16"/>
        <v>0</v>
      </c>
      <c r="I135" s="27">
        <f t="shared" si="22"/>
        <v>-2111250</v>
      </c>
      <c r="J135" s="4">
        <f t="shared" si="17"/>
        <v>0</v>
      </c>
      <c r="K135" s="27">
        <f t="shared" si="18"/>
        <v>-11729</v>
      </c>
      <c r="L135" s="27">
        <f t="shared" si="23"/>
        <v>-1489583</v>
      </c>
      <c r="M135" s="27">
        <f t="shared" si="19"/>
        <v>-4451.27279</v>
      </c>
      <c r="N135" s="27">
        <f t="shared" si="20"/>
        <v>-4451.27279</v>
      </c>
      <c r="O135" s="27">
        <f t="shared" si="24"/>
        <v>235909.72460000101</v>
      </c>
      <c r="P135" s="27">
        <f t="shared" si="25"/>
        <v>-235909.72460000101</v>
      </c>
    </row>
    <row r="136" spans="1:16">
      <c r="A136" s="30">
        <v>41091</v>
      </c>
      <c r="C136" s="6">
        <v>128</v>
      </c>
      <c r="D136" s="29">
        <f t="shared" si="14"/>
        <v>-11729</v>
      </c>
      <c r="E136" s="29">
        <f t="shared" si="21"/>
        <v>-1501312</v>
      </c>
      <c r="F136" s="29">
        <f t="shared" si="15"/>
        <v>609938</v>
      </c>
      <c r="G136" s="34">
        <f>+Inputs!$D$3</f>
        <v>0.37951000000000001</v>
      </c>
      <c r="H136" s="4">
        <f t="shared" si="16"/>
        <v>0</v>
      </c>
      <c r="I136" s="27">
        <f t="shared" si="22"/>
        <v>-2111250</v>
      </c>
      <c r="J136" s="4">
        <f t="shared" si="17"/>
        <v>0</v>
      </c>
      <c r="K136" s="27">
        <f t="shared" si="18"/>
        <v>-11729</v>
      </c>
      <c r="L136" s="27">
        <f t="shared" si="23"/>
        <v>-1501312</v>
      </c>
      <c r="M136" s="27">
        <f t="shared" si="19"/>
        <v>-4451.27279</v>
      </c>
      <c r="N136" s="27">
        <f t="shared" si="20"/>
        <v>-4451.27279</v>
      </c>
      <c r="O136" s="27">
        <f t="shared" si="24"/>
        <v>231458.45181000102</v>
      </c>
      <c r="P136" s="27">
        <f t="shared" si="25"/>
        <v>-231458.45181000102</v>
      </c>
    </row>
    <row r="137" spans="1:16">
      <c r="A137" s="31">
        <v>41122</v>
      </c>
      <c r="C137" s="6">
        <v>129</v>
      </c>
      <c r="D137" s="29">
        <f t="shared" si="14"/>
        <v>-11729</v>
      </c>
      <c r="E137" s="29">
        <f t="shared" si="21"/>
        <v>-1513041</v>
      </c>
      <c r="F137" s="29">
        <f t="shared" si="15"/>
        <v>598209</v>
      </c>
      <c r="G137" s="34">
        <f>+Inputs!$D$3</f>
        <v>0.37951000000000001</v>
      </c>
      <c r="H137" s="4">
        <f t="shared" si="16"/>
        <v>0</v>
      </c>
      <c r="I137" s="27">
        <f t="shared" si="22"/>
        <v>-2111250</v>
      </c>
      <c r="J137" s="4">
        <f t="shared" si="17"/>
        <v>0</v>
      </c>
      <c r="K137" s="27">
        <f t="shared" si="18"/>
        <v>-11729</v>
      </c>
      <c r="L137" s="27">
        <f t="shared" si="23"/>
        <v>-1513041</v>
      </c>
      <c r="M137" s="27">
        <f t="shared" si="19"/>
        <v>-4451.27279</v>
      </c>
      <c r="N137" s="27">
        <f t="shared" si="20"/>
        <v>-4451.27279</v>
      </c>
      <c r="O137" s="27">
        <f t="shared" si="24"/>
        <v>227007.17902000103</v>
      </c>
      <c r="P137" s="27">
        <f t="shared" si="25"/>
        <v>-227007.17902000103</v>
      </c>
    </row>
    <row r="138" spans="1:16">
      <c r="A138" s="30">
        <v>41153</v>
      </c>
      <c r="C138" s="6">
        <v>130</v>
      </c>
      <c r="D138" s="29">
        <f t="shared" ref="D138:D187" si="26">ROUND(-(+$B$9/180)*1,0)</f>
        <v>-11729</v>
      </c>
      <c r="E138" s="29">
        <f t="shared" si="21"/>
        <v>-1524770</v>
      </c>
      <c r="F138" s="29">
        <f t="shared" ref="F138:F188" si="27">$B$9+E138</f>
        <v>586480</v>
      </c>
      <c r="G138" s="34">
        <f>+Inputs!$D$3</f>
        <v>0.37951000000000001</v>
      </c>
      <c r="H138" s="4">
        <f t="shared" ref="H138:H188" si="28">-B138</f>
        <v>0</v>
      </c>
      <c r="I138" s="27">
        <f t="shared" si="22"/>
        <v>-2111250</v>
      </c>
      <c r="J138" s="4">
        <f t="shared" ref="J138:J188" si="29">H138*G138</f>
        <v>0</v>
      </c>
      <c r="K138" s="27">
        <f t="shared" ref="K138:K188" si="30">D138</f>
        <v>-11729</v>
      </c>
      <c r="L138" s="27">
        <f t="shared" si="23"/>
        <v>-1524770</v>
      </c>
      <c r="M138" s="27">
        <f t="shared" ref="M138:M188" si="31">K138*G138</f>
        <v>-4451.27279</v>
      </c>
      <c r="N138" s="27">
        <f t="shared" ref="N138:N188" si="32">M138-J138</f>
        <v>-4451.27279</v>
      </c>
      <c r="O138" s="27">
        <f t="shared" si="24"/>
        <v>222555.90623000104</v>
      </c>
      <c r="P138" s="27">
        <f t="shared" si="25"/>
        <v>-222555.90623000104</v>
      </c>
    </row>
    <row r="139" spans="1:16">
      <c r="A139" s="31">
        <v>41183</v>
      </c>
      <c r="C139" s="6">
        <v>131</v>
      </c>
      <c r="D139" s="29">
        <f t="shared" si="26"/>
        <v>-11729</v>
      </c>
      <c r="E139" s="29">
        <f t="shared" ref="E139:E188" si="33">+E138+D139</f>
        <v>-1536499</v>
      </c>
      <c r="F139" s="29">
        <f t="shared" si="27"/>
        <v>574751</v>
      </c>
      <c r="G139" s="34">
        <f>+Inputs!$D$3</f>
        <v>0.37951000000000001</v>
      </c>
      <c r="H139" s="4">
        <f t="shared" si="28"/>
        <v>0</v>
      </c>
      <c r="I139" s="27">
        <f t="shared" ref="I139:I188" si="34">+I138+H139</f>
        <v>-2111250</v>
      </c>
      <c r="J139" s="4">
        <f t="shared" si="29"/>
        <v>0</v>
      </c>
      <c r="K139" s="27">
        <f t="shared" si="30"/>
        <v>-11729</v>
      </c>
      <c r="L139" s="27">
        <f t="shared" ref="L139:L188" si="35">+L138+K139</f>
        <v>-1536499</v>
      </c>
      <c r="M139" s="27">
        <f t="shared" si="31"/>
        <v>-4451.27279</v>
      </c>
      <c r="N139" s="27">
        <f t="shared" si="32"/>
        <v>-4451.27279</v>
      </c>
      <c r="O139" s="27">
        <f t="shared" ref="O139:O188" si="36">+O138+N139</f>
        <v>218104.63344000105</v>
      </c>
      <c r="P139" s="27">
        <f t="shared" ref="P139:P188" si="37">P138-N139</f>
        <v>-218104.63344000105</v>
      </c>
    </row>
    <row r="140" spans="1:16">
      <c r="A140" s="30">
        <v>41214</v>
      </c>
      <c r="C140" s="6">
        <v>132</v>
      </c>
      <c r="D140" s="29">
        <f t="shared" si="26"/>
        <v>-11729</v>
      </c>
      <c r="E140" s="29">
        <f t="shared" si="33"/>
        <v>-1548228</v>
      </c>
      <c r="F140" s="29">
        <f t="shared" si="27"/>
        <v>563022</v>
      </c>
      <c r="G140" s="34">
        <f>+Inputs!$D$3</f>
        <v>0.37951000000000001</v>
      </c>
      <c r="H140" s="4">
        <f t="shared" si="28"/>
        <v>0</v>
      </c>
      <c r="I140" s="27">
        <f t="shared" si="34"/>
        <v>-2111250</v>
      </c>
      <c r="J140" s="4">
        <f t="shared" si="29"/>
        <v>0</v>
      </c>
      <c r="K140" s="27">
        <f t="shared" si="30"/>
        <v>-11729</v>
      </c>
      <c r="L140" s="27">
        <f t="shared" si="35"/>
        <v>-1548228</v>
      </c>
      <c r="M140" s="27">
        <f t="shared" si="31"/>
        <v>-4451.27279</v>
      </c>
      <c r="N140" s="27">
        <f t="shared" si="32"/>
        <v>-4451.27279</v>
      </c>
      <c r="O140" s="27">
        <f t="shared" si="36"/>
        <v>213653.36065000106</v>
      </c>
      <c r="P140" s="27">
        <f t="shared" si="37"/>
        <v>-213653.36065000106</v>
      </c>
    </row>
    <row r="141" spans="1:16">
      <c r="A141" s="31">
        <v>41244</v>
      </c>
      <c r="C141" s="6">
        <v>133</v>
      </c>
      <c r="D141" s="29">
        <f t="shared" si="26"/>
        <v>-11729</v>
      </c>
      <c r="E141" s="29">
        <f t="shared" si="33"/>
        <v>-1559957</v>
      </c>
      <c r="F141" s="29">
        <f t="shared" si="27"/>
        <v>551293</v>
      </c>
      <c r="G141" s="34">
        <f>+Inputs!$D$3</f>
        <v>0.37951000000000001</v>
      </c>
      <c r="H141" s="4">
        <f t="shared" si="28"/>
        <v>0</v>
      </c>
      <c r="I141" s="27">
        <f t="shared" si="34"/>
        <v>-2111250</v>
      </c>
      <c r="J141" s="4">
        <f t="shared" si="29"/>
        <v>0</v>
      </c>
      <c r="K141" s="27">
        <f t="shared" si="30"/>
        <v>-11729</v>
      </c>
      <c r="L141" s="27">
        <f t="shared" si="35"/>
        <v>-1559957</v>
      </c>
      <c r="M141" s="27">
        <f t="shared" si="31"/>
        <v>-4451.27279</v>
      </c>
      <c r="N141" s="27">
        <f t="shared" si="32"/>
        <v>-4451.27279</v>
      </c>
      <c r="O141" s="27">
        <f t="shared" si="36"/>
        <v>209202.08786000108</v>
      </c>
      <c r="P141" s="27">
        <f t="shared" si="37"/>
        <v>-209202.08786000108</v>
      </c>
    </row>
    <row r="142" spans="1:16">
      <c r="A142" s="30">
        <v>41275</v>
      </c>
      <c r="C142" s="6">
        <v>134</v>
      </c>
      <c r="D142" s="29">
        <f t="shared" si="26"/>
        <v>-11729</v>
      </c>
      <c r="E142" s="29">
        <f t="shared" si="33"/>
        <v>-1571686</v>
      </c>
      <c r="F142" s="29">
        <f t="shared" si="27"/>
        <v>539564</v>
      </c>
      <c r="G142" s="34">
        <f>+Inputs!$D$3</f>
        <v>0.37951000000000001</v>
      </c>
      <c r="H142" s="4">
        <f t="shared" si="28"/>
        <v>0</v>
      </c>
      <c r="I142" s="27">
        <f t="shared" si="34"/>
        <v>-2111250</v>
      </c>
      <c r="J142" s="4">
        <f t="shared" si="29"/>
        <v>0</v>
      </c>
      <c r="K142" s="27">
        <f t="shared" si="30"/>
        <v>-11729</v>
      </c>
      <c r="L142" s="27">
        <f t="shared" si="35"/>
        <v>-1571686</v>
      </c>
      <c r="M142" s="27">
        <f t="shared" si="31"/>
        <v>-4451.27279</v>
      </c>
      <c r="N142" s="27">
        <f t="shared" si="32"/>
        <v>-4451.27279</v>
      </c>
      <c r="O142" s="27">
        <f t="shared" si="36"/>
        <v>204750.81507000109</v>
      </c>
      <c r="P142" s="27">
        <f t="shared" si="37"/>
        <v>-204750.81507000109</v>
      </c>
    </row>
    <row r="143" spans="1:16">
      <c r="A143" s="31">
        <v>41306</v>
      </c>
      <c r="C143" s="6">
        <v>135</v>
      </c>
      <c r="D143" s="29">
        <f t="shared" si="26"/>
        <v>-11729</v>
      </c>
      <c r="E143" s="29">
        <f t="shared" si="33"/>
        <v>-1583415</v>
      </c>
      <c r="F143" s="29">
        <f t="shared" si="27"/>
        <v>527835</v>
      </c>
      <c r="G143" s="34">
        <f>+Inputs!$D$3</f>
        <v>0.37951000000000001</v>
      </c>
      <c r="H143" s="4">
        <f t="shared" si="28"/>
        <v>0</v>
      </c>
      <c r="I143" s="27">
        <f t="shared" si="34"/>
        <v>-2111250</v>
      </c>
      <c r="J143" s="4">
        <f t="shared" si="29"/>
        <v>0</v>
      </c>
      <c r="K143" s="27">
        <f t="shared" si="30"/>
        <v>-11729</v>
      </c>
      <c r="L143" s="27">
        <f t="shared" si="35"/>
        <v>-1583415</v>
      </c>
      <c r="M143" s="27">
        <f t="shared" si="31"/>
        <v>-4451.27279</v>
      </c>
      <c r="N143" s="27">
        <f t="shared" si="32"/>
        <v>-4451.27279</v>
      </c>
      <c r="O143" s="27">
        <f t="shared" si="36"/>
        <v>200299.5422800011</v>
      </c>
      <c r="P143" s="27">
        <f t="shared" si="37"/>
        <v>-200299.5422800011</v>
      </c>
    </row>
    <row r="144" spans="1:16">
      <c r="A144" s="30">
        <v>41334</v>
      </c>
      <c r="C144" s="6">
        <v>136</v>
      </c>
      <c r="D144" s="29">
        <f t="shared" si="26"/>
        <v>-11729</v>
      </c>
      <c r="E144" s="29">
        <f t="shared" si="33"/>
        <v>-1595144</v>
      </c>
      <c r="F144" s="29">
        <f t="shared" si="27"/>
        <v>516106</v>
      </c>
      <c r="G144" s="34">
        <f>+Inputs!$D$3</f>
        <v>0.37951000000000001</v>
      </c>
      <c r="H144" s="4">
        <f t="shared" si="28"/>
        <v>0</v>
      </c>
      <c r="I144" s="27">
        <f t="shared" si="34"/>
        <v>-2111250</v>
      </c>
      <c r="J144" s="4">
        <f t="shared" si="29"/>
        <v>0</v>
      </c>
      <c r="K144" s="27">
        <f t="shared" si="30"/>
        <v>-11729</v>
      </c>
      <c r="L144" s="27">
        <f t="shared" si="35"/>
        <v>-1595144</v>
      </c>
      <c r="M144" s="27">
        <f t="shared" si="31"/>
        <v>-4451.27279</v>
      </c>
      <c r="N144" s="27">
        <f t="shared" si="32"/>
        <v>-4451.27279</v>
      </c>
      <c r="O144" s="27">
        <f t="shared" si="36"/>
        <v>195848.26949000111</v>
      </c>
      <c r="P144" s="27">
        <f t="shared" si="37"/>
        <v>-195848.26949000111</v>
      </c>
    </row>
    <row r="145" spans="1:16">
      <c r="A145" s="31">
        <v>41365</v>
      </c>
      <c r="C145" s="6">
        <v>137</v>
      </c>
      <c r="D145" s="29">
        <f t="shared" si="26"/>
        <v>-11729</v>
      </c>
      <c r="E145" s="29">
        <f t="shared" si="33"/>
        <v>-1606873</v>
      </c>
      <c r="F145" s="29">
        <f t="shared" si="27"/>
        <v>504377</v>
      </c>
      <c r="G145" s="34">
        <f>+Inputs!$D$3</f>
        <v>0.37951000000000001</v>
      </c>
      <c r="H145" s="4">
        <f t="shared" si="28"/>
        <v>0</v>
      </c>
      <c r="I145" s="27">
        <f t="shared" si="34"/>
        <v>-2111250</v>
      </c>
      <c r="J145" s="4">
        <f t="shared" si="29"/>
        <v>0</v>
      </c>
      <c r="K145" s="27">
        <f t="shared" si="30"/>
        <v>-11729</v>
      </c>
      <c r="L145" s="27">
        <f t="shared" si="35"/>
        <v>-1606873</v>
      </c>
      <c r="M145" s="27">
        <f t="shared" si="31"/>
        <v>-4451.27279</v>
      </c>
      <c r="N145" s="27">
        <f t="shared" si="32"/>
        <v>-4451.27279</v>
      </c>
      <c r="O145" s="27">
        <f t="shared" si="36"/>
        <v>191396.99670000112</v>
      </c>
      <c r="P145" s="27">
        <f t="shared" si="37"/>
        <v>-191396.99670000112</v>
      </c>
    </row>
    <row r="146" spans="1:16">
      <c r="A146" s="30">
        <v>41395</v>
      </c>
      <c r="C146" s="6">
        <v>138</v>
      </c>
      <c r="D146" s="29">
        <f t="shared" si="26"/>
        <v>-11729</v>
      </c>
      <c r="E146" s="29">
        <f t="shared" si="33"/>
        <v>-1618602</v>
      </c>
      <c r="F146" s="29">
        <f t="shared" si="27"/>
        <v>492648</v>
      </c>
      <c r="G146" s="34">
        <f>+Inputs!$D$3</f>
        <v>0.37951000000000001</v>
      </c>
      <c r="H146" s="4">
        <f t="shared" si="28"/>
        <v>0</v>
      </c>
      <c r="I146" s="27">
        <f t="shared" si="34"/>
        <v>-2111250</v>
      </c>
      <c r="J146" s="4">
        <f t="shared" si="29"/>
        <v>0</v>
      </c>
      <c r="K146" s="27">
        <f t="shared" si="30"/>
        <v>-11729</v>
      </c>
      <c r="L146" s="27">
        <f t="shared" si="35"/>
        <v>-1618602</v>
      </c>
      <c r="M146" s="27">
        <f t="shared" si="31"/>
        <v>-4451.27279</v>
      </c>
      <c r="N146" s="27">
        <f t="shared" si="32"/>
        <v>-4451.27279</v>
      </c>
      <c r="O146" s="27">
        <f t="shared" si="36"/>
        <v>186945.72391000114</v>
      </c>
      <c r="P146" s="27">
        <f t="shared" si="37"/>
        <v>-186945.72391000114</v>
      </c>
    </row>
    <row r="147" spans="1:16">
      <c r="A147" s="31">
        <v>41426</v>
      </c>
      <c r="C147" s="6">
        <v>139</v>
      </c>
      <c r="D147" s="29">
        <f t="shared" si="26"/>
        <v>-11729</v>
      </c>
      <c r="E147" s="29">
        <f t="shared" si="33"/>
        <v>-1630331</v>
      </c>
      <c r="F147" s="29">
        <f t="shared" si="27"/>
        <v>480919</v>
      </c>
      <c r="G147" s="34">
        <f>+Inputs!$D$3</f>
        <v>0.37951000000000001</v>
      </c>
      <c r="H147" s="4">
        <f t="shared" si="28"/>
        <v>0</v>
      </c>
      <c r="I147" s="27">
        <f t="shared" si="34"/>
        <v>-2111250</v>
      </c>
      <c r="J147" s="4">
        <f t="shared" si="29"/>
        <v>0</v>
      </c>
      <c r="K147" s="27">
        <f t="shared" si="30"/>
        <v>-11729</v>
      </c>
      <c r="L147" s="27">
        <f t="shared" si="35"/>
        <v>-1630331</v>
      </c>
      <c r="M147" s="27">
        <f t="shared" si="31"/>
        <v>-4451.27279</v>
      </c>
      <c r="N147" s="27">
        <f t="shared" si="32"/>
        <v>-4451.27279</v>
      </c>
      <c r="O147" s="27">
        <f t="shared" si="36"/>
        <v>182494.45112000115</v>
      </c>
      <c r="P147" s="27">
        <f t="shared" si="37"/>
        <v>-182494.45112000115</v>
      </c>
    </row>
    <row r="148" spans="1:16">
      <c r="A148" s="30">
        <v>41456</v>
      </c>
      <c r="C148" s="6">
        <v>140</v>
      </c>
      <c r="D148" s="29">
        <f t="shared" si="26"/>
        <v>-11729</v>
      </c>
      <c r="E148" s="29">
        <f t="shared" si="33"/>
        <v>-1642060</v>
      </c>
      <c r="F148" s="29">
        <f t="shared" si="27"/>
        <v>469190</v>
      </c>
      <c r="G148" s="34">
        <f>+Inputs!$D$3</f>
        <v>0.37951000000000001</v>
      </c>
      <c r="H148" s="4">
        <f t="shared" si="28"/>
        <v>0</v>
      </c>
      <c r="I148" s="27">
        <f t="shared" si="34"/>
        <v>-2111250</v>
      </c>
      <c r="J148" s="4">
        <f t="shared" si="29"/>
        <v>0</v>
      </c>
      <c r="K148" s="27">
        <f t="shared" si="30"/>
        <v>-11729</v>
      </c>
      <c r="L148" s="27">
        <f t="shared" si="35"/>
        <v>-1642060</v>
      </c>
      <c r="M148" s="27">
        <f t="shared" si="31"/>
        <v>-4451.27279</v>
      </c>
      <c r="N148" s="27">
        <f t="shared" si="32"/>
        <v>-4451.27279</v>
      </c>
      <c r="O148" s="27">
        <f t="shared" si="36"/>
        <v>178043.17833000116</v>
      </c>
      <c r="P148" s="27">
        <f t="shared" si="37"/>
        <v>-178043.17833000116</v>
      </c>
    </row>
    <row r="149" spans="1:16">
      <c r="A149" s="31">
        <v>41487</v>
      </c>
      <c r="C149" s="6">
        <v>141</v>
      </c>
      <c r="D149" s="29">
        <f t="shared" si="26"/>
        <v>-11729</v>
      </c>
      <c r="E149" s="29">
        <f t="shared" si="33"/>
        <v>-1653789</v>
      </c>
      <c r="F149" s="29">
        <f t="shared" si="27"/>
        <v>457461</v>
      </c>
      <c r="G149" s="34">
        <f>+Inputs!$D$3</f>
        <v>0.37951000000000001</v>
      </c>
      <c r="H149" s="4">
        <f t="shared" si="28"/>
        <v>0</v>
      </c>
      <c r="I149" s="27">
        <f t="shared" si="34"/>
        <v>-2111250</v>
      </c>
      <c r="J149" s="4">
        <f t="shared" si="29"/>
        <v>0</v>
      </c>
      <c r="K149" s="27">
        <f t="shared" si="30"/>
        <v>-11729</v>
      </c>
      <c r="L149" s="27">
        <f t="shared" si="35"/>
        <v>-1653789</v>
      </c>
      <c r="M149" s="27">
        <f t="shared" si="31"/>
        <v>-4451.27279</v>
      </c>
      <c r="N149" s="27">
        <f t="shared" si="32"/>
        <v>-4451.27279</v>
      </c>
      <c r="O149" s="27">
        <f t="shared" si="36"/>
        <v>173591.90554000117</v>
      </c>
      <c r="P149" s="27">
        <f t="shared" si="37"/>
        <v>-173591.90554000117</v>
      </c>
    </row>
    <row r="150" spans="1:16">
      <c r="A150" s="30">
        <v>41518</v>
      </c>
      <c r="C150" s="6">
        <v>142</v>
      </c>
      <c r="D150" s="29">
        <f t="shared" si="26"/>
        <v>-11729</v>
      </c>
      <c r="E150" s="29">
        <f t="shared" si="33"/>
        <v>-1665518</v>
      </c>
      <c r="F150" s="29">
        <f t="shared" si="27"/>
        <v>445732</v>
      </c>
      <c r="G150" s="34">
        <f>+Inputs!$D$3</f>
        <v>0.37951000000000001</v>
      </c>
      <c r="H150" s="4">
        <f t="shared" si="28"/>
        <v>0</v>
      </c>
      <c r="I150" s="27">
        <f t="shared" si="34"/>
        <v>-2111250</v>
      </c>
      <c r="J150" s="4">
        <f t="shared" si="29"/>
        <v>0</v>
      </c>
      <c r="K150" s="27">
        <f t="shared" si="30"/>
        <v>-11729</v>
      </c>
      <c r="L150" s="27">
        <f t="shared" si="35"/>
        <v>-1665518</v>
      </c>
      <c r="M150" s="27">
        <f t="shared" si="31"/>
        <v>-4451.27279</v>
      </c>
      <c r="N150" s="27">
        <f t="shared" si="32"/>
        <v>-4451.27279</v>
      </c>
      <c r="O150" s="27">
        <f t="shared" si="36"/>
        <v>169140.63275000118</v>
      </c>
      <c r="P150" s="27">
        <f t="shared" si="37"/>
        <v>-169140.63275000118</v>
      </c>
    </row>
    <row r="151" spans="1:16">
      <c r="A151" s="31">
        <v>41548</v>
      </c>
      <c r="C151" s="6">
        <v>143</v>
      </c>
      <c r="D151" s="29">
        <f t="shared" si="26"/>
        <v>-11729</v>
      </c>
      <c r="E151" s="29">
        <f t="shared" si="33"/>
        <v>-1677247</v>
      </c>
      <c r="F151" s="29">
        <f t="shared" si="27"/>
        <v>434003</v>
      </c>
      <c r="G151" s="34">
        <f>+Inputs!$D$3</f>
        <v>0.37951000000000001</v>
      </c>
      <c r="H151" s="4">
        <f t="shared" si="28"/>
        <v>0</v>
      </c>
      <c r="I151" s="27">
        <f t="shared" si="34"/>
        <v>-2111250</v>
      </c>
      <c r="J151" s="4">
        <f t="shared" si="29"/>
        <v>0</v>
      </c>
      <c r="K151" s="27">
        <f t="shared" si="30"/>
        <v>-11729</v>
      </c>
      <c r="L151" s="27">
        <f t="shared" si="35"/>
        <v>-1677247</v>
      </c>
      <c r="M151" s="27">
        <f t="shared" si="31"/>
        <v>-4451.27279</v>
      </c>
      <c r="N151" s="27">
        <f t="shared" si="32"/>
        <v>-4451.27279</v>
      </c>
      <c r="O151" s="27">
        <f t="shared" si="36"/>
        <v>164689.35996000119</v>
      </c>
      <c r="P151" s="27">
        <f t="shared" si="37"/>
        <v>-164689.35996000119</v>
      </c>
    </row>
    <row r="152" spans="1:16">
      <c r="A152" s="30">
        <v>41579</v>
      </c>
      <c r="C152" s="6">
        <v>144</v>
      </c>
      <c r="D152" s="29">
        <f t="shared" si="26"/>
        <v>-11729</v>
      </c>
      <c r="E152" s="29">
        <f t="shared" si="33"/>
        <v>-1688976</v>
      </c>
      <c r="F152" s="29">
        <f t="shared" si="27"/>
        <v>422274</v>
      </c>
      <c r="G152" s="34">
        <f>+Inputs!$D$3</f>
        <v>0.37951000000000001</v>
      </c>
      <c r="H152" s="4">
        <f t="shared" si="28"/>
        <v>0</v>
      </c>
      <c r="I152" s="27">
        <f t="shared" si="34"/>
        <v>-2111250</v>
      </c>
      <c r="J152" s="4">
        <f t="shared" si="29"/>
        <v>0</v>
      </c>
      <c r="K152" s="27">
        <f t="shared" si="30"/>
        <v>-11729</v>
      </c>
      <c r="L152" s="27">
        <f t="shared" si="35"/>
        <v>-1688976</v>
      </c>
      <c r="M152" s="27">
        <f t="shared" si="31"/>
        <v>-4451.27279</v>
      </c>
      <c r="N152" s="27">
        <f t="shared" si="32"/>
        <v>-4451.27279</v>
      </c>
      <c r="O152" s="27">
        <f t="shared" si="36"/>
        <v>160238.08717000121</v>
      </c>
      <c r="P152" s="27">
        <f t="shared" si="37"/>
        <v>-160238.08717000121</v>
      </c>
    </row>
    <row r="153" spans="1:16">
      <c r="A153" s="31">
        <v>41609</v>
      </c>
      <c r="C153" s="6">
        <v>145</v>
      </c>
      <c r="D153" s="29">
        <f t="shared" si="26"/>
        <v>-11729</v>
      </c>
      <c r="E153" s="29">
        <f t="shared" si="33"/>
        <v>-1700705</v>
      </c>
      <c r="F153" s="29">
        <f t="shared" si="27"/>
        <v>410545</v>
      </c>
      <c r="G153" s="34">
        <f>+Inputs!$D$3</f>
        <v>0.37951000000000001</v>
      </c>
      <c r="H153" s="4">
        <f t="shared" si="28"/>
        <v>0</v>
      </c>
      <c r="I153" s="27">
        <f t="shared" si="34"/>
        <v>-2111250</v>
      </c>
      <c r="J153" s="4">
        <f t="shared" si="29"/>
        <v>0</v>
      </c>
      <c r="K153" s="27">
        <f t="shared" si="30"/>
        <v>-11729</v>
      </c>
      <c r="L153" s="27">
        <f t="shared" si="35"/>
        <v>-1700705</v>
      </c>
      <c r="M153" s="27">
        <f t="shared" si="31"/>
        <v>-4451.27279</v>
      </c>
      <c r="N153" s="27">
        <f t="shared" si="32"/>
        <v>-4451.27279</v>
      </c>
      <c r="O153" s="27">
        <f t="shared" si="36"/>
        <v>155786.81438000122</v>
      </c>
      <c r="P153" s="27">
        <f t="shared" si="37"/>
        <v>-155786.81438000122</v>
      </c>
    </row>
    <row r="154" spans="1:16">
      <c r="A154" s="30">
        <v>41640</v>
      </c>
      <c r="C154" s="6">
        <v>146</v>
      </c>
      <c r="D154" s="29">
        <f t="shared" si="26"/>
        <v>-11729</v>
      </c>
      <c r="E154" s="29">
        <f t="shared" si="33"/>
        <v>-1712434</v>
      </c>
      <c r="F154" s="29">
        <f t="shared" si="27"/>
        <v>398816</v>
      </c>
      <c r="G154" s="34">
        <f>+Inputs!$D$3</f>
        <v>0.37951000000000001</v>
      </c>
      <c r="H154" s="4">
        <f t="shared" si="28"/>
        <v>0</v>
      </c>
      <c r="I154" s="27">
        <f t="shared" si="34"/>
        <v>-2111250</v>
      </c>
      <c r="J154" s="4">
        <f t="shared" si="29"/>
        <v>0</v>
      </c>
      <c r="K154" s="27">
        <f t="shared" si="30"/>
        <v>-11729</v>
      </c>
      <c r="L154" s="27">
        <f t="shared" si="35"/>
        <v>-1712434</v>
      </c>
      <c r="M154" s="27">
        <f t="shared" si="31"/>
        <v>-4451.27279</v>
      </c>
      <c r="N154" s="27">
        <f t="shared" si="32"/>
        <v>-4451.27279</v>
      </c>
      <c r="O154" s="27">
        <f t="shared" si="36"/>
        <v>151335.54159000123</v>
      </c>
      <c r="P154" s="27">
        <f t="shared" si="37"/>
        <v>-151335.54159000123</v>
      </c>
    </row>
    <row r="155" spans="1:16">
      <c r="A155" s="31">
        <v>41671</v>
      </c>
      <c r="C155" s="6">
        <v>147</v>
      </c>
      <c r="D155" s="29">
        <f t="shared" si="26"/>
        <v>-11729</v>
      </c>
      <c r="E155" s="29">
        <f t="shared" si="33"/>
        <v>-1724163</v>
      </c>
      <c r="F155" s="29">
        <f t="shared" si="27"/>
        <v>387087</v>
      </c>
      <c r="G155" s="34">
        <f>+Inputs!$D$3</f>
        <v>0.37951000000000001</v>
      </c>
      <c r="H155" s="4">
        <f t="shared" si="28"/>
        <v>0</v>
      </c>
      <c r="I155" s="27">
        <f t="shared" si="34"/>
        <v>-2111250</v>
      </c>
      <c r="J155" s="4">
        <f t="shared" si="29"/>
        <v>0</v>
      </c>
      <c r="K155" s="27">
        <f t="shared" si="30"/>
        <v>-11729</v>
      </c>
      <c r="L155" s="27">
        <f t="shared" si="35"/>
        <v>-1724163</v>
      </c>
      <c r="M155" s="27">
        <f t="shared" si="31"/>
        <v>-4451.27279</v>
      </c>
      <c r="N155" s="27">
        <f t="shared" si="32"/>
        <v>-4451.27279</v>
      </c>
      <c r="O155" s="27">
        <f t="shared" si="36"/>
        <v>146884.26880000124</v>
      </c>
      <c r="P155" s="27">
        <f t="shared" si="37"/>
        <v>-146884.26880000124</v>
      </c>
    </row>
    <row r="156" spans="1:16">
      <c r="A156" s="30">
        <v>41699</v>
      </c>
      <c r="C156" s="6">
        <v>148</v>
      </c>
      <c r="D156" s="29">
        <f t="shared" si="26"/>
        <v>-11729</v>
      </c>
      <c r="E156" s="29">
        <f t="shared" si="33"/>
        <v>-1735892</v>
      </c>
      <c r="F156" s="29">
        <f t="shared" si="27"/>
        <v>375358</v>
      </c>
      <c r="G156" s="34">
        <f>+Inputs!$D$3</f>
        <v>0.37951000000000001</v>
      </c>
      <c r="H156" s="4">
        <f t="shared" si="28"/>
        <v>0</v>
      </c>
      <c r="I156" s="27">
        <f t="shared" si="34"/>
        <v>-2111250</v>
      </c>
      <c r="J156" s="4">
        <f t="shared" si="29"/>
        <v>0</v>
      </c>
      <c r="K156" s="27">
        <f t="shared" si="30"/>
        <v>-11729</v>
      </c>
      <c r="L156" s="27">
        <f t="shared" si="35"/>
        <v>-1735892</v>
      </c>
      <c r="M156" s="27">
        <f t="shared" si="31"/>
        <v>-4451.27279</v>
      </c>
      <c r="N156" s="27">
        <f t="shared" si="32"/>
        <v>-4451.27279</v>
      </c>
      <c r="O156" s="27">
        <f t="shared" si="36"/>
        <v>142432.99601000125</v>
      </c>
      <c r="P156" s="27">
        <f t="shared" si="37"/>
        <v>-142432.99601000125</v>
      </c>
    </row>
    <row r="157" spans="1:16">
      <c r="A157" s="31">
        <v>41730</v>
      </c>
      <c r="C157" s="6">
        <v>149</v>
      </c>
      <c r="D157" s="29">
        <f t="shared" si="26"/>
        <v>-11729</v>
      </c>
      <c r="E157" s="29">
        <f t="shared" si="33"/>
        <v>-1747621</v>
      </c>
      <c r="F157" s="29">
        <f t="shared" si="27"/>
        <v>363629</v>
      </c>
      <c r="G157" s="34">
        <f>+Inputs!$D$3</f>
        <v>0.37951000000000001</v>
      </c>
      <c r="H157" s="4">
        <f t="shared" si="28"/>
        <v>0</v>
      </c>
      <c r="I157" s="27">
        <f t="shared" si="34"/>
        <v>-2111250</v>
      </c>
      <c r="J157" s="4">
        <f t="shared" si="29"/>
        <v>0</v>
      </c>
      <c r="K157" s="27">
        <f t="shared" si="30"/>
        <v>-11729</v>
      </c>
      <c r="L157" s="27">
        <f t="shared" si="35"/>
        <v>-1747621</v>
      </c>
      <c r="M157" s="27">
        <f t="shared" si="31"/>
        <v>-4451.27279</v>
      </c>
      <c r="N157" s="27">
        <f t="shared" si="32"/>
        <v>-4451.27279</v>
      </c>
      <c r="O157" s="27">
        <f t="shared" si="36"/>
        <v>137981.72322000127</v>
      </c>
      <c r="P157" s="27">
        <f t="shared" si="37"/>
        <v>-137981.72322000127</v>
      </c>
    </row>
    <row r="158" spans="1:16">
      <c r="A158" s="30">
        <v>41760</v>
      </c>
      <c r="C158" s="6">
        <v>150</v>
      </c>
      <c r="D158" s="29">
        <f t="shared" si="26"/>
        <v>-11729</v>
      </c>
      <c r="E158" s="29">
        <f t="shared" si="33"/>
        <v>-1759350</v>
      </c>
      <c r="F158" s="29">
        <f t="shared" si="27"/>
        <v>351900</v>
      </c>
      <c r="G158" s="34">
        <f>+Inputs!$D$3</f>
        <v>0.37951000000000001</v>
      </c>
      <c r="H158" s="4">
        <f t="shared" si="28"/>
        <v>0</v>
      </c>
      <c r="I158" s="27">
        <f t="shared" si="34"/>
        <v>-2111250</v>
      </c>
      <c r="J158" s="4">
        <f t="shared" si="29"/>
        <v>0</v>
      </c>
      <c r="K158" s="27">
        <f t="shared" si="30"/>
        <v>-11729</v>
      </c>
      <c r="L158" s="27">
        <f t="shared" si="35"/>
        <v>-1759350</v>
      </c>
      <c r="M158" s="27">
        <f t="shared" si="31"/>
        <v>-4451.27279</v>
      </c>
      <c r="N158" s="27">
        <f t="shared" si="32"/>
        <v>-4451.27279</v>
      </c>
      <c r="O158" s="27">
        <f t="shared" si="36"/>
        <v>133530.45043000128</v>
      </c>
      <c r="P158" s="27">
        <f t="shared" si="37"/>
        <v>-133530.45043000128</v>
      </c>
    </row>
    <row r="159" spans="1:16">
      <c r="A159" s="31">
        <v>41791</v>
      </c>
      <c r="C159" s="6">
        <v>151</v>
      </c>
      <c r="D159" s="29">
        <f t="shared" si="26"/>
        <v>-11729</v>
      </c>
      <c r="E159" s="29">
        <f t="shared" si="33"/>
        <v>-1771079</v>
      </c>
      <c r="F159" s="29">
        <f t="shared" si="27"/>
        <v>340171</v>
      </c>
      <c r="G159" s="34">
        <f>+Inputs!$D$3</f>
        <v>0.37951000000000001</v>
      </c>
      <c r="H159" s="4">
        <f t="shared" si="28"/>
        <v>0</v>
      </c>
      <c r="I159" s="27">
        <f t="shared" si="34"/>
        <v>-2111250</v>
      </c>
      <c r="J159" s="4">
        <f t="shared" si="29"/>
        <v>0</v>
      </c>
      <c r="K159" s="27">
        <f t="shared" si="30"/>
        <v>-11729</v>
      </c>
      <c r="L159" s="27">
        <f t="shared" si="35"/>
        <v>-1771079</v>
      </c>
      <c r="M159" s="27">
        <f t="shared" si="31"/>
        <v>-4451.27279</v>
      </c>
      <c r="N159" s="27">
        <f t="shared" si="32"/>
        <v>-4451.27279</v>
      </c>
      <c r="O159" s="27">
        <f t="shared" si="36"/>
        <v>129079.17764000127</v>
      </c>
      <c r="P159" s="27">
        <f t="shared" si="37"/>
        <v>-129079.17764000127</v>
      </c>
    </row>
    <row r="160" spans="1:16">
      <c r="A160" s="30">
        <v>41821</v>
      </c>
      <c r="C160" s="6">
        <v>152</v>
      </c>
      <c r="D160" s="29">
        <f t="shared" si="26"/>
        <v>-11729</v>
      </c>
      <c r="E160" s="29">
        <f t="shared" si="33"/>
        <v>-1782808</v>
      </c>
      <c r="F160" s="29">
        <f t="shared" si="27"/>
        <v>328442</v>
      </c>
      <c r="G160" s="34">
        <f>+Inputs!$D$3</f>
        <v>0.37951000000000001</v>
      </c>
      <c r="H160" s="4">
        <f t="shared" si="28"/>
        <v>0</v>
      </c>
      <c r="I160" s="27">
        <f t="shared" si="34"/>
        <v>-2111250</v>
      </c>
      <c r="J160" s="4">
        <f t="shared" si="29"/>
        <v>0</v>
      </c>
      <c r="K160" s="27">
        <f t="shared" si="30"/>
        <v>-11729</v>
      </c>
      <c r="L160" s="27">
        <f t="shared" si="35"/>
        <v>-1782808</v>
      </c>
      <c r="M160" s="27">
        <f t="shared" si="31"/>
        <v>-4451.27279</v>
      </c>
      <c r="N160" s="27">
        <f t="shared" si="32"/>
        <v>-4451.27279</v>
      </c>
      <c r="O160" s="27">
        <f t="shared" si="36"/>
        <v>124627.90485000127</v>
      </c>
      <c r="P160" s="27">
        <f t="shared" si="37"/>
        <v>-124627.90485000127</v>
      </c>
    </row>
    <row r="161" spans="1:16">
      <c r="A161" s="31">
        <v>41852</v>
      </c>
      <c r="C161" s="6">
        <v>153</v>
      </c>
      <c r="D161" s="29">
        <f t="shared" si="26"/>
        <v>-11729</v>
      </c>
      <c r="E161" s="29">
        <f t="shared" si="33"/>
        <v>-1794537</v>
      </c>
      <c r="F161" s="29">
        <f t="shared" si="27"/>
        <v>316713</v>
      </c>
      <c r="G161" s="34">
        <f>+Inputs!$D$3</f>
        <v>0.37951000000000001</v>
      </c>
      <c r="H161" s="4">
        <f t="shared" si="28"/>
        <v>0</v>
      </c>
      <c r="I161" s="27">
        <f t="shared" si="34"/>
        <v>-2111250</v>
      </c>
      <c r="J161" s="4">
        <f t="shared" si="29"/>
        <v>0</v>
      </c>
      <c r="K161" s="27">
        <f t="shared" si="30"/>
        <v>-11729</v>
      </c>
      <c r="L161" s="27">
        <f t="shared" si="35"/>
        <v>-1794537</v>
      </c>
      <c r="M161" s="27">
        <f t="shared" si="31"/>
        <v>-4451.27279</v>
      </c>
      <c r="N161" s="27">
        <f t="shared" si="32"/>
        <v>-4451.27279</v>
      </c>
      <c r="O161" s="27">
        <f t="shared" si="36"/>
        <v>120176.63206000127</v>
      </c>
      <c r="P161" s="27">
        <f t="shared" si="37"/>
        <v>-120176.63206000127</v>
      </c>
    </row>
    <row r="162" spans="1:16">
      <c r="A162" s="30">
        <v>41883</v>
      </c>
      <c r="C162" s="6">
        <v>154</v>
      </c>
      <c r="D162" s="29">
        <f t="shared" si="26"/>
        <v>-11729</v>
      </c>
      <c r="E162" s="29">
        <f t="shared" si="33"/>
        <v>-1806266</v>
      </c>
      <c r="F162" s="29">
        <f t="shared" si="27"/>
        <v>304984</v>
      </c>
      <c r="G162" s="34">
        <f>+Inputs!$D$3</f>
        <v>0.37951000000000001</v>
      </c>
      <c r="H162" s="4">
        <f t="shared" si="28"/>
        <v>0</v>
      </c>
      <c r="I162" s="27">
        <f t="shared" si="34"/>
        <v>-2111250</v>
      </c>
      <c r="J162" s="4">
        <f t="shared" si="29"/>
        <v>0</v>
      </c>
      <c r="K162" s="27">
        <f t="shared" si="30"/>
        <v>-11729</v>
      </c>
      <c r="L162" s="27">
        <f t="shared" si="35"/>
        <v>-1806266</v>
      </c>
      <c r="M162" s="27">
        <f t="shared" si="31"/>
        <v>-4451.27279</v>
      </c>
      <c r="N162" s="27">
        <f t="shared" si="32"/>
        <v>-4451.27279</v>
      </c>
      <c r="O162" s="27">
        <f t="shared" si="36"/>
        <v>115725.35927000127</v>
      </c>
      <c r="P162" s="27">
        <f t="shared" si="37"/>
        <v>-115725.35927000127</v>
      </c>
    </row>
    <row r="163" spans="1:16">
      <c r="A163" s="31">
        <v>41913</v>
      </c>
      <c r="C163" s="6">
        <v>155</v>
      </c>
      <c r="D163" s="29">
        <f t="shared" si="26"/>
        <v>-11729</v>
      </c>
      <c r="E163" s="29">
        <f t="shared" si="33"/>
        <v>-1817995</v>
      </c>
      <c r="F163" s="29">
        <f t="shared" si="27"/>
        <v>293255</v>
      </c>
      <c r="G163" s="34">
        <f>+Inputs!$D$3</f>
        <v>0.37951000000000001</v>
      </c>
      <c r="H163" s="4">
        <f t="shared" si="28"/>
        <v>0</v>
      </c>
      <c r="I163" s="27">
        <f t="shared" si="34"/>
        <v>-2111250</v>
      </c>
      <c r="J163" s="4">
        <f t="shared" si="29"/>
        <v>0</v>
      </c>
      <c r="K163" s="27">
        <f t="shared" si="30"/>
        <v>-11729</v>
      </c>
      <c r="L163" s="27">
        <f t="shared" si="35"/>
        <v>-1817995</v>
      </c>
      <c r="M163" s="27">
        <f t="shared" si="31"/>
        <v>-4451.27279</v>
      </c>
      <c r="N163" s="27">
        <f t="shared" si="32"/>
        <v>-4451.27279</v>
      </c>
      <c r="O163" s="27">
        <f t="shared" si="36"/>
        <v>111274.08648000126</v>
      </c>
      <c r="P163" s="27">
        <f t="shared" si="37"/>
        <v>-111274.08648000126</v>
      </c>
    </row>
    <row r="164" spans="1:16">
      <c r="A164" s="30">
        <v>41944</v>
      </c>
      <c r="C164" s="6">
        <v>156</v>
      </c>
      <c r="D164" s="29">
        <f t="shared" si="26"/>
        <v>-11729</v>
      </c>
      <c r="E164" s="29">
        <f t="shared" si="33"/>
        <v>-1829724</v>
      </c>
      <c r="F164" s="29">
        <f t="shared" si="27"/>
        <v>281526</v>
      </c>
      <c r="G164" s="34">
        <f>+Inputs!$D$3</f>
        <v>0.37951000000000001</v>
      </c>
      <c r="H164" s="4">
        <f t="shared" si="28"/>
        <v>0</v>
      </c>
      <c r="I164" s="27">
        <f t="shared" si="34"/>
        <v>-2111250</v>
      </c>
      <c r="J164" s="4">
        <f t="shared" si="29"/>
        <v>0</v>
      </c>
      <c r="K164" s="27">
        <f t="shared" si="30"/>
        <v>-11729</v>
      </c>
      <c r="L164" s="27">
        <f t="shared" si="35"/>
        <v>-1829724</v>
      </c>
      <c r="M164" s="27">
        <f t="shared" si="31"/>
        <v>-4451.27279</v>
      </c>
      <c r="N164" s="27">
        <f t="shared" si="32"/>
        <v>-4451.27279</v>
      </c>
      <c r="O164" s="27">
        <f t="shared" si="36"/>
        <v>106822.81369000126</v>
      </c>
      <c r="P164" s="27">
        <f t="shared" si="37"/>
        <v>-106822.81369000126</v>
      </c>
    </row>
    <row r="165" spans="1:16">
      <c r="A165" s="31">
        <v>41974</v>
      </c>
      <c r="C165" s="6">
        <v>157</v>
      </c>
      <c r="D165" s="29">
        <f t="shared" si="26"/>
        <v>-11729</v>
      </c>
      <c r="E165" s="29">
        <f t="shared" si="33"/>
        <v>-1841453</v>
      </c>
      <c r="F165" s="29">
        <f t="shared" si="27"/>
        <v>269797</v>
      </c>
      <c r="G165" s="34">
        <f>+Inputs!$D$3</f>
        <v>0.37951000000000001</v>
      </c>
      <c r="H165" s="4">
        <f t="shared" si="28"/>
        <v>0</v>
      </c>
      <c r="I165" s="27">
        <f t="shared" si="34"/>
        <v>-2111250</v>
      </c>
      <c r="J165" s="4">
        <f t="shared" si="29"/>
        <v>0</v>
      </c>
      <c r="K165" s="27">
        <f t="shared" si="30"/>
        <v>-11729</v>
      </c>
      <c r="L165" s="27">
        <f t="shared" si="35"/>
        <v>-1841453</v>
      </c>
      <c r="M165" s="27">
        <f t="shared" si="31"/>
        <v>-4451.27279</v>
      </c>
      <c r="N165" s="27">
        <f t="shared" si="32"/>
        <v>-4451.27279</v>
      </c>
      <c r="O165" s="27">
        <f t="shared" si="36"/>
        <v>102371.54090000126</v>
      </c>
      <c r="P165" s="27">
        <f t="shared" si="37"/>
        <v>-102371.54090000126</v>
      </c>
    </row>
    <row r="166" spans="1:16">
      <c r="A166" s="30">
        <v>42005</v>
      </c>
      <c r="C166" s="6">
        <v>158</v>
      </c>
      <c r="D166" s="29">
        <f t="shared" si="26"/>
        <v>-11729</v>
      </c>
      <c r="E166" s="29">
        <f t="shared" si="33"/>
        <v>-1853182</v>
      </c>
      <c r="F166" s="29">
        <f t="shared" si="27"/>
        <v>258068</v>
      </c>
      <c r="G166" s="34">
        <f>+Inputs!$D$3</f>
        <v>0.37951000000000001</v>
      </c>
      <c r="H166" s="4">
        <f t="shared" si="28"/>
        <v>0</v>
      </c>
      <c r="I166" s="27">
        <f t="shared" si="34"/>
        <v>-2111250</v>
      </c>
      <c r="J166" s="4">
        <f t="shared" si="29"/>
        <v>0</v>
      </c>
      <c r="K166" s="27">
        <f t="shared" si="30"/>
        <v>-11729</v>
      </c>
      <c r="L166" s="27">
        <f t="shared" si="35"/>
        <v>-1853182</v>
      </c>
      <c r="M166" s="27">
        <f t="shared" si="31"/>
        <v>-4451.27279</v>
      </c>
      <c r="N166" s="27">
        <f t="shared" si="32"/>
        <v>-4451.27279</v>
      </c>
      <c r="O166" s="27">
        <f t="shared" si="36"/>
        <v>97920.268110001256</v>
      </c>
      <c r="P166" s="27">
        <f t="shared" si="37"/>
        <v>-97920.268110001256</v>
      </c>
    </row>
    <row r="167" spans="1:16">
      <c r="A167" s="31">
        <v>42036</v>
      </c>
      <c r="C167" s="6">
        <v>159</v>
      </c>
      <c r="D167" s="29">
        <f t="shared" si="26"/>
        <v>-11729</v>
      </c>
      <c r="E167" s="29">
        <f t="shared" si="33"/>
        <v>-1864911</v>
      </c>
      <c r="F167" s="29">
        <f t="shared" si="27"/>
        <v>246339</v>
      </c>
      <c r="G167" s="34">
        <f>+Inputs!$D$3</f>
        <v>0.37951000000000001</v>
      </c>
      <c r="H167" s="4">
        <f t="shared" si="28"/>
        <v>0</v>
      </c>
      <c r="I167" s="27">
        <f t="shared" si="34"/>
        <v>-2111250</v>
      </c>
      <c r="J167" s="4">
        <f t="shared" si="29"/>
        <v>0</v>
      </c>
      <c r="K167" s="27">
        <f t="shared" si="30"/>
        <v>-11729</v>
      </c>
      <c r="L167" s="27">
        <f t="shared" si="35"/>
        <v>-1864911</v>
      </c>
      <c r="M167" s="27">
        <f t="shared" si="31"/>
        <v>-4451.27279</v>
      </c>
      <c r="N167" s="27">
        <f t="shared" si="32"/>
        <v>-4451.27279</v>
      </c>
      <c r="O167" s="27">
        <f t="shared" si="36"/>
        <v>93468.995320001253</v>
      </c>
      <c r="P167" s="27">
        <f t="shared" si="37"/>
        <v>-93468.995320001253</v>
      </c>
    </row>
    <row r="168" spans="1:16">
      <c r="A168" s="30">
        <v>42064</v>
      </c>
      <c r="C168" s="6">
        <v>160</v>
      </c>
      <c r="D168" s="29">
        <f t="shared" si="26"/>
        <v>-11729</v>
      </c>
      <c r="E168" s="29">
        <f t="shared" si="33"/>
        <v>-1876640</v>
      </c>
      <c r="F168" s="29">
        <f t="shared" si="27"/>
        <v>234610</v>
      </c>
      <c r="G168" s="34">
        <f>+Inputs!$D$3</f>
        <v>0.37951000000000001</v>
      </c>
      <c r="H168" s="4">
        <f t="shared" si="28"/>
        <v>0</v>
      </c>
      <c r="I168" s="27">
        <f t="shared" si="34"/>
        <v>-2111250</v>
      </c>
      <c r="J168" s="4">
        <f t="shared" si="29"/>
        <v>0</v>
      </c>
      <c r="K168" s="27">
        <f t="shared" si="30"/>
        <v>-11729</v>
      </c>
      <c r="L168" s="27">
        <f t="shared" si="35"/>
        <v>-1876640</v>
      </c>
      <c r="M168" s="27">
        <f t="shared" si="31"/>
        <v>-4451.27279</v>
      </c>
      <c r="N168" s="27">
        <f t="shared" si="32"/>
        <v>-4451.27279</v>
      </c>
      <c r="O168" s="27">
        <f t="shared" si="36"/>
        <v>89017.722530001251</v>
      </c>
      <c r="P168" s="27">
        <f t="shared" si="37"/>
        <v>-89017.722530001251</v>
      </c>
    </row>
    <row r="169" spans="1:16">
      <c r="A169" s="31">
        <v>42095</v>
      </c>
      <c r="C169" s="6">
        <v>161</v>
      </c>
      <c r="D169" s="29">
        <f t="shared" si="26"/>
        <v>-11729</v>
      </c>
      <c r="E169" s="29">
        <f t="shared" si="33"/>
        <v>-1888369</v>
      </c>
      <c r="F169" s="29">
        <f t="shared" si="27"/>
        <v>222881</v>
      </c>
      <c r="G169" s="34">
        <f>+Inputs!$D$3</f>
        <v>0.37951000000000001</v>
      </c>
      <c r="H169" s="4">
        <f t="shared" si="28"/>
        <v>0</v>
      </c>
      <c r="I169" s="27">
        <f t="shared" si="34"/>
        <v>-2111250</v>
      </c>
      <c r="J169" s="4">
        <f t="shared" si="29"/>
        <v>0</v>
      </c>
      <c r="K169" s="27">
        <f t="shared" si="30"/>
        <v>-11729</v>
      </c>
      <c r="L169" s="27">
        <f t="shared" si="35"/>
        <v>-1888369</v>
      </c>
      <c r="M169" s="27">
        <f t="shared" si="31"/>
        <v>-4451.27279</v>
      </c>
      <c r="N169" s="27">
        <f t="shared" si="32"/>
        <v>-4451.27279</v>
      </c>
      <c r="O169" s="27">
        <f t="shared" si="36"/>
        <v>84566.449740001248</v>
      </c>
      <c r="P169" s="27">
        <f t="shared" si="37"/>
        <v>-84566.449740001248</v>
      </c>
    </row>
    <row r="170" spans="1:16">
      <c r="A170" s="30">
        <v>42125</v>
      </c>
      <c r="C170" s="6">
        <v>162</v>
      </c>
      <c r="D170" s="29">
        <f t="shared" si="26"/>
        <v>-11729</v>
      </c>
      <c r="E170" s="29">
        <f t="shared" si="33"/>
        <v>-1900098</v>
      </c>
      <c r="F170" s="29">
        <f t="shared" si="27"/>
        <v>211152</v>
      </c>
      <c r="G170" s="34">
        <f>+Inputs!$D$3</f>
        <v>0.37951000000000001</v>
      </c>
      <c r="H170" s="4">
        <f t="shared" si="28"/>
        <v>0</v>
      </c>
      <c r="I170" s="27">
        <f t="shared" si="34"/>
        <v>-2111250</v>
      </c>
      <c r="J170" s="4">
        <f t="shared" si="29"/>
        <v>0</v>
      </c>
      <c r="K170" s="27">
        <f t="shared" si="30"/>
        <v>-11729</v>
      </c>
      <c r="L170" s="27">
        <f t="shared" si="35"/>
        <v>-1900098</v>
      </c>
      <c r="M170" s="27">
        <f t="shared" si="31"/>
        <v>-4451.27279</v>
      </c>
      <c r="N170" s="27">
        <f t="shared" si="32"/>
        <v>-4451.27279</v>
      </c>
      <c r="O170" s="27">
        <f t="shared" si="36"/>
        <v>80115.176950001245</v>
      </c>
      <c r="P170" s="27">
        <f t="shared" si="37"/>
        <v>-80115.176950001245</v>
      </c>
    </row>
    <row r="171" spans="1:16">
      <c r="A171" s="31">
        <v>42156</v>
      </c>
      <c r="C171" s="6">
        <v>163</v>
      </c>
      <c r="D171" s="29">
        <f t="shared" si="26"/>
        <v>-11729</v>
      </c>
      <c r="E171" s="29">
        <f t="shared" si="33"/>
        <v>-1911827</v>
      </c>
      <c r="F171" s="29">
        <f t="shared" si="27"/>
        <v>199423</v>
      </c>
      <c r="G171" s="34">
        <f>+Inputs!$D$3</f>
        <v>0.37951000000000001</v>
      </c>
      <c r="H171" s="4">
        <f t="shared" si="28"/>
        <v>0</v>
      </c>
      <c r="I171" s="27">
        <f t="shared" si="34"/>
        <v>-2111250</v>
      </c>
      <c r="J171" s="4">
        <f t="shared" si="29"/>
        <v>0</v>
      </c>
      <c r="K171" s="27">
        <f t="shared" si="30"/>
        <v>-11729</v>
      </c>
      <c r="L171" s="27">
        <f t="shared" si="35"/>
        <v>-1911827</v>
      </c>
      <c r="M171" s="27">
        <f t="shared" si="31"/>
        <v>-4451.27279</v>
      </c>
      <c r="N171" s="27">
        <f t="shared" si="32"/>
        <v>-4451.27279</v>
      </c>
      <c r="O171" s="27">
        <f t="shared" si="36"/>
        <v>75663.904160001242</v>
      </c>
      <c r="P171" s="27">
        <f t="shared" si="37"/>
        <v>-75663.904160001242</v>
      </c>
    </row>
    <row r="172" spans="1:16">
      <c r="A172" s="30">
        <v>42186</v>
      </c>
      <c r="C172" s="6">
        <v>164</v>
      </c>
      <c r="D172" s="29">
        <f t="shared" si="26"/>
        <v>-11729</v>
      </c>
      <c r="E172" s="29">
        <f t="shared" si="33"/>
        <v>-1923556</v>
      </c>
      <c r="F172" s="29">
        <f t="shared" si="27"/>
        <v>187694</v>
      </c>
      <c r="G172" s="34">
        <f>+Inputs!$D$3</f>
        <v>0.37951000000000001</v>
      </c>
      <c r="H172" s="4">
        <f t="shared" si="28"/>
        <v>0</v>
      </c>
      <c r="I172" s="27">
        <f t="shared" si="34"/>
        <v>-2111250</v>
      </c>
      <c r="J172" s="4">
        <f t="shared" si="29"/>
        <v>0</v>
      </c>
      <c r="K172" s="27">
        <f t="shared" si="30"/>
        <v>-11729</v>
      </c>
      <c r="L172" s="27">
        <f t="shared" si="35"/>
        <v>-1923556</v>
      </c>
      <c r="M172" s="27">
        <f t="shared" si="31"/>
        <v>-4451.27279</v>
      </c>
      <c r="N172" s="27">
        <f t="shared" si="32"/>
        <v>-4451.27279</v>
      </c>
      <c r="O172" s="27">
        <f t="shared" si="36"/>
        <v>71212.63137000124</v>
      </c>
      <c r="P172" s="27">
        <f t="shared" si="37"/>
        <v>-71212.63137000124</v>
      </c>
    </row>
    <row r="173" spans="1:16">
      <c r="A173" s="31">
        <v>42217</v>
      </c>
      <c r="C173" s="6">
        <v>165</v>
      </c>
      <c r="D173" s="29">
        <f t="shared" si="26"/>
        <v>-11729</v>
      </c>
      <c r="E173" s="29">
        <f t="shared" si="33"/>
        <v>-1935285</v>
      </c>
      <c r="F173" s="29">
        <f t="shared" si="27"/>
        <v>175965</v>
      </c>
      <c r="G173" s="34">
        <f>+Inputs!$D$3</f>
        <v>0.37951000000000001</v>
      </c>
      <c r="H173" s="4">
        <f t="shared" si="28"/>
        <v>0</v>
      </c>
      <c r="I173" s="27">
        <f t="shared" si="34"/>
        <v>-2111250</v>
      </c>
      <c r="J173" s="4">
        <f t="shared" si="29"/>
        <v>0</v>
      </c>
      <c r="K173" s="27">
        <f t="shared" si="30"/>
        <v>-11729</v>
      </c>
      <c r="L173" s="27">
        <f t="shared" si="35"/>
        <v>-1935285</v>
      </c>
      <c r="M173" s="27">
        <f t="shared" si="31"/>
        <v>-4451.27279</v>
      </c>
      <c r="N173" s="27">
        <f t="shared" si="32"/>
        <v>-4451.27279</v>
      </c>
      <c r="O173" s="27">
        <f t="shared" si="36"/>
        <v>66761.358580001237</v>
      </c>
      <c r="P173" s="27">
        <f t="shared" si="37"/>
        <v>-66761.358580001237</v>
      </c>
    </row>
    <row r="174" spans="1:16">
      <c r="A174" s="30">
        <v>42248</v>
      </c>
      <c r="C174" s="6">
        <v>166</v>
      </c>
      <c r="D174" s="29">
        <f t="shared" si="26"/>
        <v>-11729</v>
      </c>
      <c r="E174" s="29">
        <f t="shared" si="33"/>
        <v>-1947014</v>
      </c>
      <c r="F174" s="29">
        <f t="shared" si="27"/>
        <v>164236</v>
      </c>
      <c r="G174" s="34">
        <f>+Inputs!$D$3</f>
        <v>0.37951000000000001</v>
      </c>
      <c r="H174" s="4">
        <f t="shared" si="28"/>
        <v>0</v>
      </c>
      <c r="I174" s="27">
        <f t="shared" si="34"/>
        <v>-2111250</v>
      </c>
      <c r="J174" s="4">
        <f t="shared" si="29"/>
        <v>0</v>
      </c>
      <c r="K174" s="27">
        <f t="shared" si="30"/>
        <v>-11729</v>
      </c>
      <c r="L174" s="27">
        <f t="shared" si="35"/>
        <v>-1947014</v>
      </c>
      <c r="M174" s="27">
        <f t="shared" si="31"/>
        <v>-4451.27279</v>
      </c>
      <c r="N174" s="27">
        <f t="shared" si="32"/>
        <v>-4451.27279</v>
      </c>
      <c r="O174" s="27">
        <f t="shared" si="36"/>
        <v>62310.085790001234</v>
      </c>
      <c r="P174" s="27">
        <f t="shared" si="37"/>
        <v>-62310.085790001234</v>
      </c>
    </row>
    <row r="175" spans="1:16">
      <c r="A175" s="31">
        <v>42278</v>
      </c>
      <c r="C175" s="6">
        <v>167</v>
      </c>
      <c r="D175" s="29">
        <f t="shared" si="26"/>
        <v>-11729</v>
      </c>
      <c r="E175" s="29">
        <f t="shared" si="33"/>
        <v>-1958743</v>
      </c>
      <c r="F175" s="29">
        <f t="shared" si="27"/>
        <v>152507</v>
      </c>
      <c r="G175" s="34">
        <f>+Inputs!$D$3</f>
        <v>0.37951000000000001</v>
      </c>
      <c r="H175" s="4">
        <f t="shared" si="28"/>
        <v>0</v>
      </c>
      <c r="I175" s="27">
        <f t="shared" si="34"/>
        <v>-2111250</v>
      </c>
      <c r="J175" s="4">
        <f t="shared" si="29"/>
        <v>0</v>
      </c>
      <c r="K175" s="27">
        <f t="shared" si="30"/>
        <v>-11729</v>
      </c>
      <c r="L175" s="27">
        <f t="shared" si="35"/>
        <v>-1958743</v>
      </c>
      <c r="M175" s="27">
        <f t="shared" si="31"/>
        <v>-4451.27279</v>
      </c>
      <c r="N175" s="27">
        <f t="shared" si="32"/>
        <v>-4451.27279</v>
      </c>
      <c r="O175" s="27">
        <f t="shared" si="36"/>
        <v>57858.813000001232</v>
      </c>
      <c r="P175" s="27">
        <f t="shared" si="37"/>
        <v>-57858.813000001232</v>
      </c>
    </row>
    <row r="176" spans="1:16">
      <c r="A176" s="30">
        <v>42309</v>
      </c>
      <c r="C176" s="6">
        <v>168</v>
      </c>
      <c r="D176" s="29">
        <f t="shared" si="26"/>
        <v>-11729</v>
      </c>
      <c r="E176" s="29">
        <f t="shared" si="33"/>
        <v>-1970472</v>
      </c>
      <c r="F176" s="29">
        <f t="shared" si="27"/>
        <v>140778</v>
      </c>
      <c r="G176" s="34">
        <f>+Inputs!$D$3</f>
        <v>0.37951000000000001</v>
      </c>
      <c r="H176" s="4">
        <f t="shared" si="28"/>
        <v>0</v>
      </c>
      <c r="I176" s="27">
        <f t="shared" si="34"/>
        <v>-2111250</v>
      </c>
      <c r="J176" s="4">
        <f t="shared" si="29"/>
        <v>0</v>
      </c>
      <c r="K176" s="27">
        <f t="shared" si="30"/>
        <v>-11729</v>
      </c>
      <c r="L176" s="27">
        <f t="shared" si="35"/>
        <v>-1970472</v>
      </c>
      <c r="M176" s="27">
        <f t="shared" si="31"/>
        <v>-4451.27279</v>
      </c>
      <c r="N176" s="27">
        <f t="shared" si="32"/>
        <v>-4451.27279</v>
      </c>
      <c r="O176" s="27">
        <f t="shared" si="36"/>
        <v>53407.540210001229</v>
      </c>
      <c r="P176" s="27">
        <f t="shared" si="37"/>
        <v>-53407.540210001229</v>
      </c>
    </row>
    <row r="177" spans="1:20">
      <c r="A177" s="31">
        <v>42339</v>
      </c>
      <c r="C177" s="6">
        <v>169</v>
      </c>
      <c r="D177" s="29">
        <f t="shared" si="26"/>
        <v>-11729</v>
      </c>
      <c r="E177" s="29">
        <f t="shared" si="33"/>
        <v>-1982201</v>
      </c>
      <c r="F177" s="29">
        <f t="shared" si="27"/>
        <v>129049</v>
      </c>
      <c r="G177" s="34">
        <f>+Inputs!$D$3</f>
        <v>0.37951000000000001</v>
      </c>
      <c r="H177" s="4">
        <f t="shared" si="28"/>
        <v>0</v>
      </c>
      <c r="I177" s="27">
        <f t="shared" si="34"/>
        <v>-2111250</v>
      </c>
      <c r="J177" s="4">
        <f t="shared" si="29"/>
        <v>0</v>
      </c>
      <c r="K177" s="27">
        <f t="shared" si="30"/>
        <v>-11729</v>
      </c>
      <c r="L177" s="27">
        <f t="shared" si="35"/>
        <v>-1982201</v>
      </c>
      <c r="M177" s="27">
        <f t="shared" si="31"/>
        <v>-4451.27279</v>
      </c>
      <c r="N177" s="27">
        <f t="shared" si="32"/>
        <v>-4451.27279</v>
      </c>
      <c r="O177" s="27">
        <f t="shared" si="36"/>
        <v>48956.267420001226</v>
      </c>
      <c r="P177" s="27">
        <f t="shared" si="37"/>
        <v>-48956.267420001226</v>
      </c>
    </row>
    <row r="178" spans="1:20">
      <c r="A178" s="30">
        <v>42370</v>
      </c>
      <c r="C178" s="6">
        <v>170</v>
      </c>
      <c r="D178" s="29">
        <f t="shared" si="26"/>
        <v>-11729</v>
      </c>
      <c r="E178" s="29">
        <f t="shared" si="33"/>
        <v>-1993930</v>
      </c>
      <c r="F178" s="29">
        <f t="shared" si="27"/>
        <v>117320</v>
      </c>
      <c r="G178" s="34">
        <f>+Inputs!$D$3</f>
        <v>0.37951000000000001</v>
      </c>
      <c r="H178" s="4">
        <f t="shared" si="28"/>
        <v>0</v>
      </c>
      <c r="I178" s="27">
        <f t="shared" si="34"/>
        <v>-2111250</v>
      </c>
      <c r="J178" s="4">
        <f t="shared" si="29"/>
        <v>0</v>
      </c>
      <c r="K178" s="27">
        <f t="shared" si="30"/>
        <v>-11729</v>
      </c>
      <c r="L178" s="27">
        <f t="shared" si="35"/>
        <v>-1993930</v>
      </c>
      <c r="M178" s="27">
        <f t="shared" si="31"/>
        <v>-4451.27279</v>
      </c>
      <c r="N178" s="27">
        <f t="shared" si="32"/>
        <v>-4451.27279</v>
      </c>
      <c r="O178" s="27">
        <f t="shared" si="36"/>
        <v>44504.994630001223</v>
      </c>
      <c r="P178" s="27">
        <f t="shared" si="37"/>
        <v>-44504.994630001223</v>
      </c>
    </row>
    <row r="179" spans="1:20">
      <c r="A179" s="31">
        <v>42401</v>
      </c>
      <c r="C179" s="6">
        <v>171</v>
      </c>
      <c r="D179" s="29">
        <f t="shared" si="26"/>
        <v>-11729</v>
      </c>
      <c r="E179" s="29">
        <f t="shared" si="33"/>
        <v>-2005659</v>
      </c>
      <c r="F179" s="29">
        <f t="shared" si="27"/>
        <v>105591</v>
      </c>
      <c r="G179" s="34">
        <f>+Inputs!$D$3</f>
        <v>0.37951000000000001</v>
      </c>
      <c r="H179" s="4">
        <f t="shared" si="28"/>
        <v>0</v>
      </c>
      <c r="I179" s="27">
        <f t="shared" si="34"/>
        <v>-2111250</v>
      </c>
      <c r="J179" s="4">
        <f t="shared" si="29"/>
        <v>0</v>
      </c>
      <c r="K179" s="27">
        <f t="shared" si="30"/>
        <v>-11729</v>
      </c>
      <c r="L179" s="27">
        <f t="shared" si="35"/>
        <v>-2005659</v>
      </c>
      <c r="M179" s="27">
        <f t="shared" si="31"/>
        <v>-4451.27279</v>
      </c>
      <c r="N179" s="27">
        <f t="shared" si="32"/>
        <v>-4451.27279</v>
      </c>
      <c r="O179" s="27">
        <f t="shared" si="36"/>
        <v>40053.721840001221</v>
      </c>
      <c r="P179" s="27">
        <f t="shared" si="37"/>
        <v>-40053.721840001221</v>
      </c>
    </row>
    <row r="180" spans="1:20">
      <c r="A180" s="30">
        <v>42430</v>
      </c>
      <c r="C180" s="6">
        <v>172</v>
      </c>
      <c r="D180" s="29">
        <f t="shared" si="26"/>
        <v>-11729</v>
      </c>
      <c r="E180" s="29">
        <f t="shared" si="33"/>
        <v>-2017388</v>
      </c>
      <c r="F180" s="29">
        <f t="shared" si="27"/>
        <v>93862</v>
      </c>
      <c r="G180" s="34">
        <f>+Inputs!$D$3</f>
        <v>0.37951000000000001</v>
      </c>
      <c r="H180" s="4">
        <f t="shared" si="28"/>
        <v>0</v>
      </c>
      <c r="I180" s="27">
        <f t="shared" si="34"/>
        <v>-2111250</v>
      </c>
      <c r="J180" s="4">
        <f t="shared" si="29"/>
        <v>0</v>
      </c>
      <c r="K180" s="27">
        <f t="shared" si="30"/>
        <v>-11729</v>
      </c>
      <c r="L180" s="27">
        <f t="shared" si="35"/>
        <v>-2017388</v>
      </c>
      <c r="M180" s="27">
        <f t="shared" si="31"/>
        <v>-4451.27279</v>
      </c>
      <c r="N180" s="27">
        <f t="shared" si="32"/>
        <v>-4451.27279</v>
      </c>
      <c r="O180" s="27">
        <f t="shared" si="36"/>
        <v>35602.449050001218</v>
      </c>
      <c r="P180" s="27">
        <f t="shared" si="37"/>
        <v>-35602.449050001218</v>
      </c>
    </row>
    <row r="181" spans="1:20">
      <c r="A181" s="31">
        <v>42461</v>
      </c>
      <c r="C181" s="6">
        <v>173</v>
      </c>
      <c r="D181" s="29">
        <f t="shared" si="26"/>
        <v>-11729</v>
      </c>
      <c r="E181" s="29">
        <f t="shared" si="33"/>
        <v>-2029117</v>
      </c>
      <c r="F181" s="29">
        <f t="shared" si="27"/>
        <v>82133</v>
      </c>
      <c r="G181" s="34">
        <f>+Inputs!$D$3</f>
        <v>0.37951000000000001</v>
      </c>
      <c r="H181" s="4">
        <f t="shared" si="28"/>
        <v>0</v>
      </c>
      <c r="I181" s="27">
        <f t="shared" si="34"/>
        <v>-2111250</v>
      </c>
      <c r="J181" s="4">
        <f t="shared" si="29"/>
        <v>0</v>
      </c>
      <c r="K181" s="27">
        <f t="shared" si="30"/>
        <v>-11729</v>
      </c>
      <c r="L181" s="27">
        <f t="shared" si="35"/>
        <v>-2029117</v>
      </c>
      <c r="M181" s="27">
        <f t="shared" si="31"/>
        <v>-4451.27279</v>
      </c>
      <c r="N181" s="27">
        <f t="shared" si="32"/>
        <v>-4451.27279</v>
      </c>
      <c r="O181" s="27">
        <f t="shared" si="36"/>
        <v>31151.176260001219</v>
      </c>
      <c r="P181" s="27">
        <f t="shared" si="37"/>
        <v>-31151.176260001219</v>
      </c>
    </row>
    <row r="182" spans="1:20">
      <c r="A182" s="30">
        <v>42491</v>
      </c>
      <c r="C182" s="6">
        <v>174</v>
      </c>
      <c r="D182" s="29">
        <f t="shared" si="26"/>
        <v>-11729</v>
      </c>
      <c r="E182" s="29">
        <f t="shared" si="33"/>
        <v>-2040846</v>
      </c>
      <c r="F182" s="29">
        <f t="shared" si="27"/>
        <v>70404</v>
      </c>
      <c r="G182" s="34">
        <f>+Inputs!$D$3</f>
        <v>0.37951000000000001</v>
      </c>
      <c r="H182" s="4">
        <f t="shared" si="28"/>
        <v>0</v>
      </c>
      <c r="I182" s="27">
        <f t="shared" si="34"/>
        <v>-2111250</v>
      </c>
      <c r="J182" s="4">
        <f t="shared" si="29"/>
        <v>0</v>
      </c>
      <c r="K182" s="27">
        <f t="shared" si="30"/>
        <v>-11729</v>
      </c>
      <c r="L182" s="27">
        <f t="shared" si="35"/>
        <v>-2040846</v>
      </c>
      <c r="M182" s="27">
        <f t="shared" si="31"/>
        <v>-4451.27279</v>
      </c>
      <c r="N182" s="27">
        <f t="shared" si="32"/>
        <v>-4451.27279</v>
      </c>
      <c r="O182" s="27">
        <f t="shared" si="36"/>
        <v>26699.90347000122</v>
      </c>
      <c r="P182" s="27">
        <f t="shared" si="37"/>
        <v>-26699.90347000122</v>
      </c>
    </row>
    <row r="183" spans="1:20">
      <c r="A183" s="31">
        <v>42522</v>
      </c>
      <c r="C183" s="6">
        <v>175</v>
      </c>
      <c r="D183" s="29">
        <f t="shared" si="26"/>
        <v>-11729</v>
      </c>
      <c r="E183" s="29">
        <f t="shared" si="33"/>
        <v>-2052575</v>
      </c>
      <c r="F183" s="29">
        <f t="shared" si="27"/>
        <v>58675</v>
      </c>
      <c r="G183" s="34">
        <f>+Inputs!$D$3</f>
        <v>0.37951000000000001</v>
      </c>
      <c r="H183" s="4">
        <f t="shared" si="28"/>
        <v>0</v>
      </c>
      <c r="I183" s="27">
        <f t="shared" si="34"/>
        <v>-2111250</v>
      </c>
      <c r="J183" s="4">
        <f t="shared" si="29"/>
        <v>0</v>
      </c>
      <c r="K183" s="27">
        <f t="shared" si="30"/>
        <v>-11729</v>
      </c>
      <c r="L183" s="27">
        <f t="shared" si="35"/>
        <v>-2052575</v>
      </c>
      <c r="M183" s="27">
        <f t="shared" si="31"/>
        <v>-4451.27279</v>
      </c>
      <c r="N183" s="27">
        <f t="shared" si="32"/>
        <v>-4451.27279</v>
      </c>
      <c r="O183" s="27">
        <f t="shared" si="36"/>
        <v>22248.630680001221</v>
      </c>
      <c r="P183" s="27">
        <f t="shared" si="37"/>
        <v>-22248.630680001221</v>
      </c>
    </row>
    <row r="184" spans="1:20">
      <c r="A184" s="30">
        <v>42552</v>
      </c>
      <c r="C184" s="6">
        <v>176</v>
      </c>
      <c r="D184" s="29">
        <f t="shared" si="26"/>
        <v>-11729</v>
      </c>
      <c r="E184" s="29">
        <f t="shared" si="33"/>
        <v>-2064304</v>
      </c>
      <c r="F184" s="29">
        <f t="shared" si="27"/>
        <v>46946</v>
      </c>
      <c r="G184" s="34">
        <f>+Inputs!$D$3</f>
        <v>0.37951000000000001</v>
      </c>
      <c r="H184" s="4">
        <f t="shared" si="28"/>
        <v>0</v>
      </c>
      <c r="I184" s="27">
        <f t="shared" si="34"/>
        <v>-2111250</v>
      </c>
      <c r="J184" s="4">
        <f t="shared" si="29"/>
        <v>0</v>
      </c>
      <c r="K184" s="27">
        <f t="shared" si="30"/>
        <v>-11729</v>
      </c>
      <c r="L184" s="27">
        <f t="shared" si="35"/>
        <v>-2064304</v>
      </c>
      <c r="M184" s="27">
        <f t="shared" si="31"/>
        <v>-4451.27279</v>
      </c>
      <c r="N184" s="27">
        <f t="shared" si="32"/>
        <v>-4451.27279</v>
      </c>
      <c r="O184" s="27">
        <f t="shared" si="36"/>
        <v>17797.357890001222</v>
      </c>
      <c r="P184" s="27">
        <f t="shared" si="37"/>
        <v>-17797.357890001222</v>
      </c>
    </row>
    <row r="185" spans="1:20">
      <c r="A185" s="31">
        <v>42583</v>
      </c>
      <c r="C185" s="6">
        <v>177</v>
      </c>
      <c r="D185" s="29">
        <f t="shared" si="26"/>
        <v>-11729</v>
      </c>
      <c r="E185" s="29">
        <f t="shared" si="33"/>
        <v>-2076033</v>
      </c>
      <c r="F185" s="29">
        <f t="shared" si="27"/>
        <v>35217</v>
      </c>
      <c r="G185" s="34">
        <f>+Inputs!$D$3</f>
        <v>0.37951000000000001</v>
      </c>
      <c r="H185" s="4">
        <f t="shared" si="28"/>
        <v>0</v>
      </c>
      <c r="I185" s="27">
        <f t="shared" si="34"/>
        <v>-2111250</v>
      </c>
      <c r="J185" s="4">
        <f t="shared" si="29"/>
        <v>0</v>
      </c>
      <c r="K185" s="27">
        <f t="shared" si="30"/>
        <v>-11729</v>
      </c>
      <c r="L185" s="27">
        <f t="shared" si="35"/>
        <v>-2076033</v>
      </c>
      <c r="M185" s="27">
        <f t="shared" si="31"/>
        <v>-4451.27279</v>
      </c>
      <c r="N185" s="27">
        <f t="shared" si="32"/>
        <v>-4451.27279</v>
      </c>
      <c r="O185" s="27">
        <f t="shared" si="36"/>
        <v>13346.085100001223</v>
      </c>
      <c r="P185" s="27">
        <f t="shared" si="37"/>
        <v>-13346.085100001223</v>
      </c>
    </row>
    <row r="186" spans="1:20">
      <c r="A186" s="30">
        <v>42614</v>
      </c>
      <c r="C186" s="6">
        <v>178</v>
      </c>
      <c r="D186" s="29">
        <f t="shared" si="26"/>
        <v>-11729</v>
      </c>
      <c r="E186" s="29">
        <f t="shared" si="33"/>
        <v>-2087762</v>
      </c>
      <c r="F186" s="29">
        <f t="shared" si="27"/>
        <v>23488</v>
      </c>
      <c r="G186" s="34">
        <f>+Inputs!$D$3</f>
        <v>0.37951000000000001</v>
      </c>
      <c r="H186" s="4">
        <f t="shared" si="28"/>
        <v>0</v>
      </c>
      <c r="I186" s="27">
        <f t="shared" si="34"/>
        <v>-2111250</v>
      </c>
      <c r="J186" s="4">
        <f t="shared" si="29"/>
        <v>0</v>
      </c>
      <c r="K186" s="27">
        <f t="shared" si="30"/>
        <v>-11729</v>
      </c>
      <c r="L186" s="27">
        <f t="shared" si="35"/>
        <v>-2087762</v>
      </c>
      <c r="M186" s="27">
        <f t="shared" si="31"/>
        <v>-4451.27279</v>
      </c>
      <c r="N186" s="27">
        <f t="shared" si="32"/>
        <v>-4451.27279</v>
      </c>
      <c r="O186" s="27">
        <f t="shared" si="36"/>
        <v>8894.8123100012235</v>
      </c>
      <c r="P186" s="27">
        <f t="shared" si="37"/>
        <v>-8894.8123100012235</v>
      </c>
    </row>
    <row r="187" spans="1:20">
      <c r="A187" s="31">
        <v>42644</v>
      </c>
      <c r="C187" s="6">
        <v>179</v>
      </c>
      <c r="D187" s="29">
        <f t="shared" si="26"/>
        <v>-11729</v>
      </c>
      <c r="E187" s="29">
        <f t="shared" si="33"/>
        <v>-2099491</v>
      </c>
      <c r="F187" s="29">
        <f t="shared" si="27"/>
        <v>11759</v>
      </c>
      <c r="G187" s="34">
        <f>+Inputs!$D$3</f>
        <v>0.37951000000000001</v>
      </c>
      <c r="H187" s="4">
        <f t="shared" si="28"/>
        <v>0</v>
      </c>
      <c r="I187" s="27">
        <f t="shared" si="34"/>
        <v>-2111250</v>
      </c>
      <c r="J187" s="4">
        <f t="shared" si="29"/>
        <v>0</v>
      </c>
      <c r="K187" s="27">
        <f t="shared" si="30"/>
        <v>-11729</v>
      </c>
      <c r="L187" s="27">
        <f t="shared" si="35"/>
        <v>-2099491</v>
      </c>
      <c r="M187" s="27">
        <f t="shared" si="31"/>
        <v>-4451.27279</v>
      </c>
      <c r="N187" s="27">
        <f t="shared" si="32"/>
        <v>-4451.27279</v>
      </c>
      <c r="O187" s="27">
        <f t="shared" si="36"/>
        <v>4443.5395200012235</v>
      </c>
      <c r="P187" s="27">
        <f t="shared" si="37"/>
        <v>-4443.5395200012235</v>
      </c>
    </row>
    <row r="188" spans="1:20">
      <c r="A188" s="30">
        <v>42675</v>
      </c>
      <c r="C188" s="6">
        <v>180</v>
      </c>
      <c r="D188" s="29">
        <f>-F187</f>
        <v>-11759</v>
      </c>
      <c r="E188" s="29">
        <f t="shared" si="33"/>
        <v>-2111250</v>
      </c>
      <c r="F188" s="29">
        <f t="shared" si="27"/>
        <v>0</v>
      </c>
      <c r="G188" s="34">
        <f>+Inputs!$D$3</f>
        <v>0.37951000000000001</v>
      </c>
      <c r="H188" s="4">
        <f t="shared" si="28"/>
        <v>0</v>
      </c>
      <c r="I188" s="27">
        <f t="shared" si="34"/>
        <v>-2111250</v>
      </c>
      <c r="J188" s="4">
        <f t="shared" si="29"/>
        <v>0</v>
      </c>
      <c r="K188" s="27">
        <f t="shared" si="30"/>
        <v>-11759</v>
      </c>
      <c r="L188" s="27">
        <f t="shared" si="35"/>
        <v>-2111250</v>
      </c>
      <c r="M188" s="27">
        <f t="shared" si="31"/>
        <v>-4462.6580899999999</v>
      </c>
      <c r="N188" s="27">
        <f t="shared" si="32"/>
        <v>-4462.6580899999999</v>
      </c>
      <c r="O188" s="27">
        <f t="shared" si="36"/>
        <v>-19.118569998776366</v>
      </c>
      <c r="P188" s="27">
        <f t="shared" si="37"/>
        <v>19.118569998776366</v>
      </c>
    </row>
    <row r="189" spans="1:20">
      <c r="A189" s="30"/>
      <c r="G189" s="28"/>
    </row>
    <row r="190" spans="1:20">
      <c r="A190" s="8" t="s">
        <v>43</v>
      </c>
      <c r="B190" s="33">
        <f>SUM(B9:B189)</f>
        <v>2111250</v>
      </c>
      <c r="D190" s="33">
        <f>SUM(D9:D189)</f>
        <v>-2111250</v>
      </c>
      <c r="G190" s="28"/>
      <c r="H190" s="33">
        <f>SUM(H9:H189)</f>
        <v>-2111250</v>
      </c>
      <c r="I190" s="33"/>
      <c r="J190" s="33">
        <f>SUM(J9:J189)</f>
        <v>-801219.375</v>
      </c>
      <c r="K190" s="33">
        <f>SUM(K9:K189)</f>
        <v>-2111250</v>
      </c>
      <c r="L190" s="33"/>
      <c r="M190" s="33">
        <f>SUM(M9:M189)</f>
        <v>-801238.49356999819</v>
      </c>
      <c r="N190" s="33">
        <f>SUM(N9:N189)</f>
        <v>-19.118569998776366</v>
      </c>
      <c r="O190" s="33">
        <f>SUM(O9:O189)</f>
        <v>71708585.321560279</v>
      </c>
      <c r="P190" s="33">
        <f>SUM(P9:P189)</f>
        <v>-71708585.321560279</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6.xml><?xml version="1.0" encoding="utf-8"?>
<worksheet xmlns="http://schemas.openxmlformats.org/spreadsheetml/2006/main" xmlns:r="http://schemas.openxmlformats.org/officeDocument/2006/relationships">
  <sheetPr transitionEvaluation="1" codeName="Sheet59">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P10" sqref="P10"/>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37377</v>
      </c>
      <c r="B9" s="32">
        <v>-10485</v>
      </c>
      <c r="C9" s="6">
        <v>1</v>
      </c>
      <c r="D9" s="29">
        <f t="shared" ref="D9:D40" si="0">ROUND(-(+$B$9/180)*1,0)</f>
        <v>58</v>
      </c>
      <c r="E9" s="29">
        <f>+D9</f>
        <v>58</v>
      </c>
      <c r="F9" s="29">
        <f t="shared" ref="F9:F40" si="1">$B$9+E9</f>
        <v>-10427</v>
      </c>
      <c r="G9" s="34">
        <f>+Inputs!$D$2</f>
        <v>0.3795</v>
      </c>
      <c r="H9" s="27">
        <f>-B9</f>
        <v>10485</v>
      </c>
      <c r="I9" s="27">
        <f>+H9</f>
        <v>10485</v>
      </c>
      <c r="J9" s="27">
        <f>H9*G9</f>
        <v>3979.0574999999999</v>
      </c>
      <c r="K9" s="27">
        <f t="shared" ref="K9:K40" si="2">D9</f>
        <v>58</v>
      </c>
      <c r="L9" s="27">
        <f>+K9</f>
        <v>58</v>
      </c>
      <c r="M9" s="27">
        <f t="shared" ref="M9:M40" si="3">K9*G9</f>
        <v>22.010999999999999</v>
      </c>
      <c r="N9" s="27">
        <f t="shared" ref="N9:N40" si="4">M9-J9</f>
        <v>-3957.0464999999999</v>
      </c>
      <c r="O9" s="27">
        <f>+N9</f>
        <v>-3957.0464999999999</v>
      </c>
      <c r="P9" s="27">
        <f>-SUM(N9)</f>
        <v>3957.0464999999999</v>
      </c>
      <c r="Q9" s="38">
        <f>VLOOKUP(Q8,A9:P189,5)</f>
        <v>5336</v>
      </c>
      <c r="R9" s="38">
        <f>VLOOKUP(R8,A9:P188,5)</f>
        <v>6032</v>
      </c>
      <c r="S9" s="38">
        <f>+R9-Q9</f>
        <v>696</v>
      </c>
      <c r="T9" s="35" t="s">
        <v>64</v>
      </c>
      <c r="U9" s="161">
        <f>-IF(TYPE(VLOOKUP(U8,$A$9:$P$188,6,FALSE))=16,0,VLOOKUP(U8,$A$9:$P$188,6,FALSE))</f>
        <v>5787</v>
      </c>
      <c r="V9" s="161">
        <f>-IF(TYPE(VLOOKUP(V8,$A$9:$P$188,6,FALSE))=16,0,VLOOKUP(V8,$A$9:$P$188,6,FALSE))</f>
        <v>5729</v>
      </c>
      <c r="W9" s="161">
        <f t="shared" ref="W9:AE9" si="5">-IF(TYPE(VLOOKUP(W8,$A$9:$P$188,6,FALSE))=16,0,VLOOKUP(W8,$A$9:$P$188,6,FALSE))</f>
        <v>5671</v>
      </c>
      <c r="X9" s="161">
        <f t="shared" si="5"/>
        <v>5613</v>
      </c>
      <c r="Y9" s="161">
        <f t="shared" si="5"/>
        <v>5555</v>
      </c>
      <c r="Z9" s="161">
        <f t="shared" si="5"/>
        <v>5497</v>
      </c>
      <c r="AA9" s="161">
        <f t="shared" si="5"/>
        <v>5439</v>
      </c>
      <c r="AB9" s="161">
        <f t="shared" si="5"/>
        <v>5381</v>
      </c>
      <c r="AC9" s="161">
        <f t="shared" si="5"/>
        <v>5323</v>
      </c>
      <c r="AD9" s="161">
        <f t="shared" si="5"/>
        <v>5265</v>
      </c>
      <c r="AE9" s="161">
        <f t="shared" si="5"/>
        <v>5207</v>
      </c>
    </row>
    <row r="10" spans="1:31">
      <c r="A10" s="30">
        <v>37408</v>
      </c>
      <c r="B10" s="9"/>
      <c r="C10" s="6">
        <v>2</v>
      </c>
      <c r="D10" s="29">
        <f t="shared" si="0"/>
        <v>58</v>
      </c>
      <c r="E10" s="29">
        <f t="shared" ref="E10:E41" si="6">+E9+D10</f>
        <v>116</v>
      </c>
      <c r="F10" s="29">
        <f t="shared" si="1"/>
        <v>-10369</v>
      </c>
      <c r="G10" s="34">
        <f>+Inputs!$D$2</f>
        <v>0.3795</v>
      </c>
      <c r="H10" s="2"/>
      <c r="I10" s="27">
        <f t="shared" ref="I10:I41" si="7">+I9+H10</f>
        <v>10485</v>
      </c>
      <c r="J10" s="27"/>
      <c r="K10" s="27">
        <f t="shared" si="2"/>
        <v>58</v>
      </c>
      <c r="L10" s="27">
        <f t="shared" ref="L10:L41" si="8">+L9+K10</f>
        <v>116</v>
      </c>
      <c r="M10" s="27">
        <f t="shared" si="3"/>
        <v>22.010999999999999</v>
      </c>
      <c r="N10" s="27">
        <f t="shared" si="4"/>
        <v>22.010999999999999</v>
      </c>
      <c r="O10" s="27">
        <f t="shared" ref="O10:O41" si="9">+O9+N10</f>
        <v>-3935.0355</v>
      </c>
      <c r="P10" s="27">
        <f t="shared" ref="P10:P41" si="10">P9-N10</f>
        <v>3935.0355</v>
      </c>
      <c r="Q10" s="38">
        <f>VLOOKUP(Q8,A9:P189,15)</f>
        <v>-1953.9991000000098</v>
      </c>
      <c r="R10" s="38">
        <f>VLOOKUP(R8,A9:P188,15)</f>
        <v>-1689.8601400000086</v>
      </c>
      <c r="S10" s="38">
        <f>+R10-Q10</f>
        <v>264.13896000000113</v>
      </c>
      <c r="T10" s="36" t="s">
        <v>69</v>
      </c>
    </row>
    <row r="11" spans="1:31">
      <c r="A11" s="31">
        <v>37438</v>
      </c>
      <c r="B11" s="5"/>
      <c r="C11" s="6">
        <v>3</v>
      </c>
      <c r="D11" s="29">
        <f t="shared" si="0"/>
        <v>58</v>
      </c>
      <c r="E11" s="29">
        <f t="shared" si="6"/>
        <v>174</v>
      </c>
      <c r="F11" s="29">
        <f t="shared" si="1"/>
        <v>-10311</v>
      </c>
      <c r="G11" s="34">
        <f>+Inputs!$D$2</f>
        <v>0.3795</v>
      </c>
      <c r="H11" s="2"/>
      <c r="I11" s="27">
        <f t="shared" si="7"/>
        <v>10485</v>
      </c>
      <c r="J11" s="27"/>
      <c r="K11" s="27">
        <f t="shared" si="2"/>
        <v>58</v>
      </c>
      <c r="L11" s="27">
        <f t="shared" si="8"/>
        <v>174</v>
      </c>
      <c r="M11" s="27">
        <f t="shared" si="3"/>
        <v>22.010999999999999</v>
      </c>
      <c r="N11" s="27">
        <f t="shared" si="4"/>
        <v>22.010999999999999</v>
      </c>
      <c r="O11" s="27">
        <f t="shared" si="9"/>
        <v>-3913.0245</v>
      </c>
      <c r="P11" s="27">
        <f t="shared" si="10"/>
        <v>3913.0245</v>
      </c>
      <c r="Q11" s="38">
        <f>+VLOOKUP(Q8,A9:P189,16)</f>
        <v>1953.9991000000098</v>
      </c>
      <c r="R11" s="38">
        <f>+VLOOKUP(R8,A9:P188,16)</f>
        <v>1689.8601400000086</v>
      </c>
      <c r="S11" s="38">
        <f>(+Q11+R11)/2</f>
        <v>1821.9296200000092</v>
      </c>
      <c r="T11" s="36" t="s">
        <v>113</v>
      </c>
      <c r="U11" s="161">
        <f>IF(TYPE(VLOOKUP(U8,$A$9:$P$188,16,FALSE))=16,0,VLOOKUP(U8,$A$9:$P$188,16,FALSE))</f>
        <v>2196.1264800000095</v>
      </c>
      <c r="V11" s="161">
        <f t="shared" ref="V11:AE11" si="11">IF(TYPE(VLOOKUP(V8,$A$9:$P$188,16,FALSE))=16,0,VLOOKUP(V8,$A$9:$P$188,16,FALSE))</f>
        <v>2174.1149000000096</v>
      </c>
      <c r="W11" s="161">
        <f t="shared" si="11"/>
        <v>2152.1033200000097</v>
      </c>
      <c r="X11" s="161">
        <f t="shared" si="11"/>
        <v>2130.0917400000098</v>
      </c>
      <c r="Y11" s="161">
        <f t="shared" si="11"/>
        <v>2108.08016000001</v>
      </c>
      <c r="Z11" s="161">
        <f t="shared" si="11"/>
        <v>2086.0685800000101</v>
      </c>
      <c r="AA11" s="161">
        <f t="shared" si="11"/>
        <v>2064.0570000000102</v>
      </c>
      <c r="AB11" s="161">
        <f t="shared" si="11"/>
        <v>2042.0454200000102</v>
      </c>
      <c r="AC11" s="161">
        <f t="shared" si="11"/>
        <v>2020.0338400000101</v>
      </c>
      <c r="AD11" s="161">
        <f t="shared" si="11"/>
        <v>1998.02226000001</v>
      </c>
      <c r="AE11" s="161">
        <f t="shared" si="11"/>
        <v>1976.0106800000099</v>
      </c>
    </row>
    <row r="12" spans="1:31">
      <c r="A12" s="30">
        <v>37469</v>
      </c>
      <c r="B12" s="3"/>
      <c r="C12" s="6">
        <v>4</v>
      </c>
      <c r="D12" s="29">
        <f t="shared" si="0"/>
        <v>58</v>
      </c>
      <c r="E12" s="29">
        <f t="shared" si="6"/>
        <v>232</v>
      </c>
      <c r="F12" s="29">
        <f t="shared" si="1"/>
        <v>-10253</v>
      </c>
      <c r="G12" s="34">
        <f>+Inputs!$D$2</f>
        <v>0.3795</v>
      </c>
      <c r="H12" s="2"/>
      <c r="I12" s="27">
        <f t="shared" si="7"/>
        <v>10485</v>
      </c>
      <c r="J12" s="27"/>
      <c r="K12" s="27">
        <f t="shared" si="2"/>
        <v>58</v>
      </c>
      <c r="L12" s="27">
        <f t="shared" si="8"/>
        <v>232</v>
      </c>
      <c r="M12" s="27">
        <f t="shared" si="3"/>
        <v>22.010999999999999</v>
      </c>
      <c r="N12" s="27">
        <f t="shared" si="4"/>
        <v>22.010999999999999</v>
      </c>
      <c r="O12" s="27">
        <f t="shared" si="9"/>
        <v>-3891.0135</v>
      </c>
      <c r="P12" s="27">
        <f t="shared" si="10"/>
        <v>3891.0135</v>
      </c>
      <c r="Q12" s="39"/>
      <c r="R12" s="40"/>
      <c r="S12" s="40"/>
      <c r="T12" s="36"/>
    </row>
    <row r="13" spans="1:31">
      <c r="A13" s="31">
        <v>37500</v>
      </c>
      <c r="B13" s="3"/>
      <c r="C13" s="6">
        <v>5</v>
      </c>
      <c r="D13" s="29">
        <f t="shared" si="0"/>
        <v>58</v>
      </c>
      <c r="E13" s="29">
        <f t="shared" si="6"/>
        <v>290</v>
      </c>
      <c r="F13" s="29">
        <f t="shared" si="1"/>
        <v>-10195</v>
      </c>
      <c r="G13" s="34">
        <f>+Inputs!$D$2</f>
        <v>0.3795</v>
      </c>
      <c r="H13" s="2"/>
      <c r="I13" s="27">
        <f t="shared" si="7"/>
        <v>10485</v>
      </c>
      <c r="J13" s="27"/>
      <c r="K13" s="27">
        <f t="shared" si="2"/>
        <v>58</v>
      </c>
      <c r="L13" s="27">
        <f t="shared" si="8"/>
        <v>290</v>
      </c>
      <c r="M13" s="27">
        <f t="shared" si="3"/>
        <v>22.010999999999999</v>
      </c>
      <c r="N13" s="27">
        <f t="shared" si="4"/>
        <v>22.010999999999999</v>
      </c>
      <c r="O13" s="27">
        <f t="shared" si="9"/>
        <v>-3869.0025000000001</v>
      </c>
      <c r="P13" s="27">
        <f t="shared" si="10"/>
        <v>3869.0025000000001</v>
      </c>
      <c r="Q13" s="38">
        <f>VLOOKUP(Q8,A9:P189,9)</f>
        <v>10485</v>
      </c>
      <c r="R13" s="38">
        <f>VLOOKUP(R8,A9:P188,9)</f>
        <v>10485</v>
      </c>
      <c r="S13" s="38">
        <f>+R13-Q13</f>
        <v>0</v>
      </c>
      <c r="T13" s="36" t="s">
        <v>70</v>
      </c>
    </row>
    <row r="14" spans="1:31">
      <c r="A14" s="30">
        <v>37530</v>
      </c>
      <c r="B14" s="3"/>
      <c r="C14" s="6">
        <v>6</v>
      </c>
      <c r="D14" s="29">
        <f t="shared" si="0"/>
        <v>58</v>
      </c>
      <c r="E14" s="29">
        <f t="shared" si="6"/>
        <v>348</v>
      </c>
      <c r="F14" s="29">
        <f t="shared" si="1"/>
        <v>-10137</v>
      </c>
      <c r="G14" s="34">
        <f>+Inputs!$D$2</f>
        <v>0.3795</v>
      </c>
      <c r="H14" s="2"/>
      <c r="I14" s="27">
        <f t="shared" si="7"/>
        <v>10485</v>
      </c>
      <c r="J14" s="27"/>
      <c r="K14" s="27">
        <f t="shared" si="2"/>
        <v>58</v>
      </c>
      <c r="L14" s="27">
        <f t="shared" si="8"/>
        <v>348</v>
      </c>
      <c r="M14" s="27">
        <f t="shared" si="3"/>
        <v>22.010999999999999</v>
      </c>
      <c r="N14" s="27">
        <f t="shared" si="4"/>
        <v>22.010999999999999</v>
      </c>
      <c r="O14" s="27">
        <f t="shared" si="9"/>
        <v>-3846.9915000000001</v>
      </c>
      <c r="P14" s="27">
        <f t="shared" si="10"/>
        <v>3846.9915000000001</v>
      </c>
      <c r="Q14" s="38">
        <f>VLOOKUP(Q8,A9:P189,12)</f>
        <v>5336</v>
      </c>
      <c r="R14" s="38">
        <f>VLOOKUP(R8,A9:P188,12)</f>
        <v>6032</v>
      </c>
      <c r="S14" s="38">
        <f>+R14-Q14</f>
        <v>696</v>
      </c>
      <c r="T14" s="37" t="s">
        <v>93</v>
      </c>
    </row>
    <row r="15" spans="1:31">
      <c r="A15" s="31">
        <v>37561</v>
      </c>
      <c r="B15" s="3"/>
      <c r="C15" s="6">
        <v>7</v>
      </c>
      <c r="D15" s="29">
        <f t="shared" si="0"/>
        <v>58</v>
      </c>
      <c r="E15" s="29">
        <f t="shared" si="6"/>
        <v>406</v>
      </c>
      <c r="F15" s="29">
        <f t="shared" si="1"/>
        <v>-10079</v>
      </c>
      <c r="G15" s="34">
        <f>+Inputs!$D$2</f>
        <v>0.3795</v>
      </c>
      <c r="H15" s="2"/>
      <c r="I15" s="27">
        <f t="shared" si="7"/>
        <v>10485</v>
      </c>
      <c r="J15" s="27"/>
      <c r="K15" s="27">
        <f t="shared" si="2"/>
        <v>58</v>
      </c>
      <c r="L15" s="27">
        <f t="shared" si="8"/>
        <v>406</v>
      </c>
      <c r="M15" s="27">
        <f t="shared" si="3"/>
        <v>22.010999999999999</v>
      </c>
      <c r="N15" s="27">
        <f t="shared" si="4"/>
        <v>22.010999999999999</v>
      </c>
      <c r="O15" s="27">
        <f t="shared" si="9"/>
        <v>-3824.9805000000001</v>
      </c>
      <c r="P15" s="27">
        <f t="shared" si="10"/>
        <v>3824.9805000000001</v>
      </c>
    </row>
    <row r="16" spans="1:31">
      <c r="A16" s="30">
        <v>37591</v>
      </c>
      <c r="B16" s="3"/>
      <c r="C16" s="6">
        <v>8</v>
      </c>
      <c r="D16" s="29">
        <f t="shared" si="0"/>
        <v>58</v>
      </c>
      <c r="E16" s="29">
        <f t="shared" si="6"/>
        <v>464</v>
      </c>
      <c r="F16" s="29">
        <f t="shared" si="1"/>
        <v>-10021</v>
      </c>
      <c r="G16" s="34">
        <f>+Inputs!$D$2</f>
        <v>0.3795</v>
      </c>
      <c r="H16" s="2"/>
      <c r="I16" s="27">
        <f t="shared" si="7"/>
        <v>10485</v>
      </c>
      <c r="J16" s="27"/>
      <c r="K16" s="27">
        <f t="shared" si="2"/>
        <v>58</v>
      </c>
      <c r="L16" s="27">
        <f t="shared" si="8"/>
        <v>464</v>
      </c>
      <c r="M16" s="27">
        <f t="shared" si="3"/>
        <v>22.010999999999999</v>
      </c>
      <c r="N16" s="27">
        <f t="shared" si="4"/>
        <v>22.010999999999999</v>
      </c>
      <c r="O16" s="27">
        <f t="shared" si="9"/>
        <v>-3802.9695000000002</v>
      </c>
      <c r="P16" s="27">
        <f t="shared" si="10"/>
        <v>3802.9695000000002</v>
      </c>
      <c r="Q16" s="4"/>
      <c r="R16" s="4"/>
      <c r="S16" s="4"/>
    </row>
    <row r="17" spans="1:19">
      <c r="A17" s="31">
        <v>37622</v>
      </c>
      <c r="B17" s="3"/>
      <c r="C17" s="6">
        <v>9</v>
      </c>
      <c r="D17" s="29">
        <f t="shared" si="0"/>
        <v>58</v>
      </c>
      <c r="E17" s="29">
        <f t="shared" si="6"/>
        <v>522</v>
      </c>
      <c r="F17" s="29">
        <f t="shared" si="1"/>
        <v>-9963</v>
      </c>
      <c r="G17" s="34">
        <f>+Inputs!$D$2</f>
        <v>0.3795</v>
      </c>
      <c r="H17" s="2"/>
      <c r="I17" s="27">
        <f t="shared" si="7"/>
        <v>10485</v>
      </c>
      <c r="J17" s="27"/>
      <c r="K17" s="27">
        <f t="shared" si="2"/>
        <v>58</v>
      </c>
      <c r="L17" s="27">
        <f t="shared" si="8"/>
        <v>522</v>
      </c>
      <c r="M17" s="27">
        <f t="shared" si="3"/>
        <v>22.010999999999999</v>
      </c>
      <c r="N17" s="27">
        <f t="shared" si="4"/>
        <v>22.010999999999999</v>
      </c>
      <c r="O17" s="27">
        <f t="shared" si="9"/>
        <v>-3780.9585000000002</v>
      </c>
      <c r="P17" s="27">
        <f t="shared" si="10"/>
        <v>3780.9585000000002</v>
      </c>
      <c r="Q17" s="4"/>
      <c r="R17" s="4"/>
      <c r="S17" s="4"/>
    </row>
    <row r="18" spans="1:19">
      <c r="A18" s="30">
        <v>37653</v>
      </c>
      <c r="B18" s="3"/>
      <c r="C18" s="6">
        <v>10</v>
      </c>
      <c r="D18" s="29">
        <f t="shared" si="0"/>
        <v>58</v>
      </c>
      <c r="E18" s="29">
        <f t="shared" si="6"/>
        <v>580</v>
      </c>
      <c r="F18" s="29">
        <f t="shared" si="1"/>
        <v>-9905</v>
      </c>
      <c r="G18" s="34">
        <f>+Inputs!$D$2</f>
        <v>0.3795</v>
      </c>
      <c r="H18" s="2"/>
      <c r="I18" s="27">
        <f t="shared" si="7"/>
        <v>10485</v>
      </c>
      <c r="J18" s="27"/>
      <c r="K18" s="27">
        <f t="shared" si="2"/>
        <v>58</v>
      </c>
      <c r="L18" s="27">
        <f t="shared" si="8"/>
        <v>580</v>
      </c>
      <c r="M18" s="27">
        <f t="shared" si="3"/>
        <v>22.010999999999999</v>
      </c>
      <c r="N18" s="27">
        <f t="shared" si="4"/>
        <v>22.010999999999999</v>
      </c>
      <c r="O18" s="27">
        <f t="shared" si="9"/>
        <v>-3758.9475000000002</v>
      </c>
      <c r="P18" s="27">
        <f t="shared" si="10"/>
        <v>3758.9475000000002</v>
      </c>
      <c r="Q18" s="4"/>
      <c r="R18" s="4"/>
      <c r="S18" s="4"/>
    </row>
    <row r="19" spans="1:19">
      <c r="A19" s="31">
        <v>37681</v>
      </c>
      <c r="B19" s="3"/>
      <c r="C19" s="6">
        <v>11</v>
      </c>
      <c r="D19" s="29">
        <f t="shared" si="0"/>
        <v>58</v>
      </c>
      <c r="E19" s="29">
        <f t="shared" si="6"/>
        <v>638</v>
      </c>
      <c r="F19" s="29">
        <f t="shared" si="1"/>
        <v>-9847</v>
      </c>
      <c r="G19" s="34">
        <f>+Inputs!$D$2</f>
        <v>0.3795</v>
      </c>
      <c r="H19" s="2"/>
      <c r="I19" s="27">
        <f t="shared" si="7"/>
        <v>10485</v>
      </c>
      <c r="J19" s="27"/>
      <c r="K19" s="27">
        <f t="shared" si="2"/>
        <v>58</v>
      </c>
      <c r="L19" s="27">
        <f t="shared" si="8"/>
        <v>638</v>
      </c>
      <c r="M19" s="27">
        <f t="shared" si="3"/>
        <v>22.010999999999999</v>
      </c>
      <c r="N19" s="27">
        <f t="shared" si="4"/>
        <v>22.010999999999999</v>
      </c>
      <c r="O19" s="27">
        <f t="shared" si="9"/>
        <v>-3736.9365000000003</v>
      </c>
      <c r="P19" s="27">
        <f t="shared" si="10"/>
        <v>3736.9365000000003</v>
      </c>
      <c r="Q19" s="4"/>
      <c r="R19" s="4"/>
      <c r="S19" s="4"/>
    </row>
    <row r="20" spans="1:19">
      <c r="A20" s="30">
        <v>37712</v>
      </c>
      <c r="B20" s="3"/>
      <c r="C20" s="6">
        <v>12</v>
      </c>
      <c r="D20" s="29">
        <f t="shared" si="0"/>
        <v>58</v>
      </c>
      <c r="E20" s="29">
        <f t="shared" si="6"/>
        <v>696</v>
      </c>
      <c r="F20" s="29">
        <f t="shared" si="1"/>
        <v>-9789</v>
      </c>
      <c r="G20" s="34">
        <f>+Inputs!$D$2</f>
        <v>0.3795</v>
      </c>
      <c r="H20" s="2"/>
      <c r="I20" s="27">
        <f t="shared" si="7"/>
        <v>10485</v>
      </c>
      <c r="J20" s="27"/>
      <c r="K20" s="27">
        <f t="shared" si="2"/>
        <v>58</v>
      </c>
      <c r="L20" s="27">
        <f t="shared" si="8"/>
        <v>696</v>
      </c>
      <c r="M20" s="27">
        <f t="shared" si="3"/>
        <v>22.010999999999999</v>
      </c>
      <c r="N20" s="27">
        <f t="shared" si="4"/>
        <v>22.010999999999999</v>
      </c>
      <c r="O20" s="27">
        <f t="shared" si="9"/>
        <v>-3714.9255000000003</v>
      </c>
      <c r="P20" s="27">
        <f t="shared" si="10"/>
        <v>3714.9255000000003</v>
      </c>
      <c r="Q20" s="4"/>
      <c r="R20" s="4"/>
      <c r="S20" s="4"/>
    </row>
    <row r="21" spans="1:19">
      <c r="A21" s="31">
        <v>37742</v>
      </c>
      <c r="B21" s="3"/>
      <c r="C21" s="6">
        <v>13</v>
      </c>
      <c r="D21" s="29">
        <f t="shared" si="0"/>
        <v>58</v>
      </c>
      <c r="E21" s="29">
        <f t="shared" si="6"/>
        <v>754</v>
      </c>
      <c r="F21" s="29">
        <f t="shared" si="1"/>
        <v>-9731</v>
      </c>
      <c r="G21" s="34">
        <f>+Inputs!$D$3</f>
        <v>0.37951000000000001</v>
      </c>
      <c r="H21" s="2"/>
      <c r="I21" s="27">
        <f t="shared" si="7"/>
        <v>10485</v>
      </c>
      <c r="J21" s="27"/>
      <c r="K21" s="27">
        <f t="shared" si="2"/>
        <v>58</v>
      </c>
      <c r="L21" s="27">
        <f t="shared" si="8"/>
        <v>754</v>
      </c>
      <c r="M21" s="27">
        <f t="shared" si="3"/>
        <v>22.011580000000002</v>
      </c>
      <c r="N21" s="27">
        <f t="shared" si="4"/>
        <v>22.011580000000002</v>
      </c>
      <c r="O21" s="27">
        <f t="shared" si="9"/>
        <v>-3692.9139200000004</v>
      </c>
      <c r="P21" s="27">
        <f t="shared" si="10"/>
        <v>3692.9139200000004</v>
      </c>
      <c r="Q21" s="4"/>
      <c r="R21" s="4"/>
      <c r="S21" s="4"/>
    </row>
    <row r="22" spans="1:19">
      <c r="A22" s="30">
        <v>37773</v>
      </c>
      <c r="B22" s="3"/>
      <c r="C22" s="6">
        <v>14</v>
      </c>
      <c r="D22" s="29">
        <f t="shared" si="0"/>
        <v>58</v>
      </c>
      <c r="E22" s="29">
        <f t="shared" si="6"/>
        <v>812</v>
      </c>
      <c r="F22" s="29">
        <f t="shared" si="1"/>
        <v>-9673</v>
      </c>
      <c r="G22" s="34">
        <f>+Inputs!$D$3</f>
        <v>0.37951000000000001</v>
      </c>
      <c r="H22" s="2"/>
      <c r="I22" s="27">
        <f t="shared" si="7"/>
        <v>10485</v>
      </c>
      <c r="J22" s="27"/>
      <c r="K22" s="27">
        <f t="shared" si="2"/>
        <v>58</v>
      </c>
      <c r="L22" s="27">
        <f t="shared" si="8"/>
        <v>812</v>
      </c>
      <c r="M22" s="27">
        <f t="shared" si="3"/>
        <v>22.011580000000002</v>
      </c>
      <c r="N22" s="27">
        <f t="shared" si="4"/>
        <v>22.011580000000002</v>
      </c>
      <c r="O22" s="27">
        <f t="shared" si="9"/>
        <v>-3670.9023400000005</v>
      </c>
      <c r="P22" s="27">
        <f t="shared" si="10"/>
        <v>3670.9023400000005</v>
      </c>
      <c r="Q22" s="4"/>
      <c r="R22" s="4"/>
      <c r="S22" s="4"/>
    </row>
    <row r="23" spans="1:19">
      <c r="A23" s="31">
        <v>37803</v>
      </c>
      <c r="B23" s="3"/>
      <c r="C23" s="6">
        <v>15</v>
      </c>
      <c r="D23" s="29">
        <f t="shared" si="0"/>
        <v>58</v>
      </c>
      <c r="E23" s="29">
        <f t="shared" si="6"/>
        <v>870</v>
      </c>
      <c r="F23" s="29">
        <f t="shared" si="1"/>
        <v>-9615</v>
      </c>
      <c r="G23" s="34">
        <f>+Inputs!$D$3</f>
        <v>0.37951000000000001</v>
      </c>
      <c r="H23" s="2"/>
      <c r="I23" s="27">
        <f t="shared" si="7"/>
        <v>10485</v>
      </c>
      <c r="J23" s="27"/>
      <c r="K23" s="27">
        <f t="shared" si="2"/>
        <v>58</v>
      </c>
      <c r="L23" s="27">
        <f t="shared" si="8"/>
        <v>870</v>
      </c>
      <c r="M23" s="27">
        <f t="shared" si="3"/>
        <v>22.011580000000002</v>
      </c>
      <c r="N23" s="27">
        <f t="shared" si="4"/>
        <v>22.011580000000002</v>
      </c>
      <c r="O23" s="27">
        <f t="shared" si="9"/>
        <v>-3648.8907600000007</v>
      </c>
      <c r="P23" s="27">
        <f t="shared" si="10"/>
        <v>3648.8907600000007</v>
      </c>
      <c r="Q23" s="4"/>
      <c r="R23" s="4"/>
      <c r="S23" s="4"/>
    </row>
    <row r="24" spans="1:19">
      <c r="A24" s="30">
        <v>37834</v>
      </c>
      <c r="B24" s="3"/>
      <c r="C24" s="6">
        <v>16</v>
      </c>
      <c r="D24" s="29">
        <f t="shared" si="0"/>
        <v>58</v>
      </c>
      <c r="E24" s="29">
        <f t="shared" si="6"/>
        <v>928</v>
      </c>
      <c r="F24" s="29">
        <f t="shared" si="1"/>
        <v>-9557</v>
      </c>
      <c r="G24" s="34">
        <f>+Inputs!$D$3</f>
        <v>0.37951000000000001</v>
      </c>
      <c r="H24" s="2"/>
      <c r="I24" s="27">
        <f t="shared" si="7"/>
        <v>10485</v>
      </c>
      <c r="J24" s="27"/>
      <c r="K24" s="27">
        <f t="shared" si="2"/>
        <v>58</v>
      </c>
      <c r="L24" s="27">
        <f t="shared" si="8"/>
        <v>928</v>
      </c>
      <c r="M24" s="27">
        <f t="shared" si="3"/>
        <v>22.011580000000002</v>
      </c>
      <c r="N24" s="27">
        <f t="shared" si="4"/>
        <v>22.011580000000002</v>
      </c>
      <c r="O24" s="27">
        <f t="shared" si="9"/>
        <v>-3626.8791800000008</v>
      </c>
      <c r="P24" s="27">
        <f t="shared" si="10"/>
        <v>3626.8791800000008</v>
      </c>
      <c r="Q24" s="4"/>
      <c r="R24" s="4"/>
      <c r="S24" s="4"/>
    </row>
    <row r="25" spans="1:19">
      <c r="A25" s="31">
        <v>37865</v>
      </c>
      <c r="B25" s="3"/>
      <c r="C25" s="6">
        <v>17</v>
      </c>
      <c r="D25" s="29">
        <f t="shared" si="0"/>
        <v>58</v>
      </c>
      <c r="E25" s="29">
        <f t="shared" si="6"/>
        <v>986</v>
      </c>
      <c r="F25" s="29">
        <f t="shared" si="1"/>
        <v>-9499</v>
      </c>
      <c r="G25" s="34">
        <f>+Inputs!$D$3</f>
        <v>0.37951000000000001</v>
      </c>
      <c r="H25" s="2"/>
      <c r="I25" s="27">
        <f t="shared" si="7"/>
        <v>10485</v>
      </c>
      <c r="J25" s="27"/>
      <c r="K25" s="27">
        <f t="shared" si="2"/>
        <v>58</v>
      </c>
      <c r="L25" s="27">
        <f t="shared" si="8"/>
        <v>986</v>
      </c>
      <c r="M25" s="27">
        <f t="shared" si="3"/>
        <v>22.011580000000002</v>
      </c>
      <c r="N25" s="27">
        <f t="shared" si="4"/>
        <v>22.011580000000002</v>
      </c>
      <c r="O25" s="27">
        <f t="shared" si="9"/>
        <v>-3604.8676000000009</v>
      </c>
      <c r="P25" s="27">
        <f t="shared" si="10"/>
        <v>3604.8676000000009</v>
      </c>
      <c r="Q25" s="4"/>
      <c r="R25" s="4"/>
      <c r="S25" s="4"/>
    </row>
    <row r="26" spans="1:19">
      <c r="A26" s="30">
        <v>37895</v>
      </c>
      <c r="B26" s="3"/>
      <c r="C26" s="6">
        <v>18</v>
      </c>
      <c r="D26" s="29">
        <f t="shared" si="0"/>
        <v>58</v>
      </c>
      <c r="E26" s="29">
        <f t="shared" si="6"/>
        <v>1044</v>
      </c>
      <c r="F26" s="29">
        <f t="shared" si="1"/>
        <v>-9441</v>
      </c>
      <c r="G26" s="34">
        <f>+Inputs!$D$3</f>
        <v>0.37951000000000001</v>
      </c>
      <c r="H26" s="2"/>
      <c r="I26" s="27">
        <f t="shared" si="7"/>
        <v>10485</v>
      </c>
      <c r="J26" s="27"/>
      <c r="K26" s="27">
        <f t="shared" si="2"/>
        <v>58</v>
      </c>
      <c r="L26" s="27">
        <f t="shared" si="8"/>
        <v>1044</v>
      </c>
      <c r="M26" s="27">
        <f t="shared" si="3"/>
        <v>22.011580000000002</v>
      </c>
      <c r="N26" s="27">
        <f t="shared" si="4"/>
        <v>22.011580000000002</v>
      </c>
      <c r="O26" s="27">
        <f t="shared" si="9"/>
        <v>-3582.8560200000011</v>
      </c>
      <c r="P26" s="27">
        <f t="shared" si="10"/>
        <v>3582.8560200000011</v>
      </c>
      <c r="Q26" s="4"/>
      <c r="R26" s="4"/>
      <c r="S26" s="4"/>
    </row>
    <row r="27" spans="1:19">
      <c r="A27" s="31">
        <v>37926</v>
      </c>
      <c r="B27" s="3"/>
      <c r="C27" s="6">
        <v>19</v>
      </c>
      <c r="D27" s="29">
        <f t="shared" si="0"/>
        <v>58</v>
      </c>
      <c r="E27" s="29">
        <f t="shared" si="6"/>
        <v>1102</v>
      </c>
      <c r="F27" s="29">
        <f t="shared" si="1"/>
        <v>-9383</v>
      </c>
      <c r="G27" s="34">
        <f>+Inputs!$D$3</f>
        <v>0.37951000000000001</v>
      </c>
      <c r="H27" s="2"/>
      <c r="I27" s="27">
        <f t="shared" si="7"/>
        <v>10485</v>
      </c>
      <c r="J27" s="27"/>
      <c r="K27" s="27">
        <f t="shared" si="2"/>
        <v>58</v>
      </c>
      <c r="L27" s="27">
        <f t="shared" si="8"/>
        <v>1102</v>
      </c>
      <c r="M27" s="27">
        <f t="shared" si="3"/>
        <v>22.011580000000002</v>
      </c>
      <c r="N27" s="27">
        <f t="shared" si="4"/>
        <v>22.011580000000002</v>
      </c>
      <c r="O27" s="27">
        <f t="shared" si="9"/>
        <v>-3560.8444400000012</v>
      </c>
      <c r="P27" s="27">
        <f t="shared" si="10"/>
        <v>3560.8444400000012</v>
      </c>
      <c r="Q27" s="4"/>
      <c r="R27" s="4"/>
      <c r="S27" s="4"/>
    </row>
    <row r="28" spans="1:19">
      <c r="A28" s="30">
        <v>37956</v>
      </c>
      <c r="B28" s="3"/>
      <c r="C28" s="6">
        <v>20</v>
      </c>
      <c r="D28" s="29">
        <f t="shared" si="0"/>
        <v>58</v>
      </c>
      <c r="E28" s="29">
        <f t="shared" si="6"/>
        <v>1160</v>
      </c>
      <c r="F28" s="29">
        <f t="shared" si="1"/>
        <v>-9325</v>
      </c>
      <c r="G28" s="34">
        <f>+Inputs!$D$3</f>
        <v>0.37951000000000001</v>
      </c>
      <c r="H28" s="2"/>
      <c r="I28" s="27">
        <f t="shared" si="7"/>
        <v>10485</v>
      </c>
      <c r="J28" s="27"/>
      <c r="K28" s="27">
        <f t="shared" si="2"/>
        <v>58</v>
      </c>
      <c r="L28" s="27">
        <f t="shared" si="8"/>
        <v>1160</v>
      </c>
      <c r="M28" s="27">
        <f t="shared" si="3"/>
        <v>22.011580000000002</v>
      </c>
      <c r="N28" s="27">
        <f t="shared" si="4"/>
        <v>22.011580000000002</v>
      </c>
      <c r="O28" s="27">
        <f t="shared" si="9"/>
        <v>-3538.8328600000013</v>
      </c>
      <c r="P28" s="27">
        <f t="shared" si="10"/>
        <v>3538.8328600000013</v>
      </c>
      <c r="Q28" s="4"/>
      <c r="R28" s="4"/>
      <c r="S28" s="4"/>
    </row>
    <row r="29" spans="1:19">
      <c r="A29" s="31">
        <v>37987</v>
      </c>
      <c r="B29" s="3"/>
      <c r="C29" s="6">
        <v>21</v>
      </c>
      <c r="D29" s="29">
        <f t="shared" si="0"/>
        <v>58</v>
      </c>
      <c r="E29" s="29">
        <f t="shared" si="6"/>
        <v>1218</v>
      </c>
      <c r="F29" s="29">
        <f t="shared" si="1"/>
        <v>-9267</v>
      </c>
      <c r="G29" s="34">
        <f>+Inputs!$D$3</f>
        <v>0.37951000000000001</v>
      </c>
      <c r="H29" s="2"/>
      <c r="I29" s="27">
        <f t="shared" si="7"/>
        <v>10485</v>
      </c>
      <c r="J29" s="27"/>
      <c r="K29" s="27">
        <f t="shared" si="2"/>
        <v>58</v>
      </c>
      <c r="L29" s="27">
        <f t="shared" si="8"/>
        <v>1218</v>
      </c>
      <c r="M29" s="27">
        <f t="shared" si="3"/>
        <v>22.011580000000002</v>
      </c>
      <c r="N29" s="27">
        <f t="shared" si="4"/>
        <v>22.011580000000002</v>
      </c>
      <c r="O29" s="27">
        <f t="shared" si="9"/>
        <v>-3516.8212800000015</v>
      </c>
      <c r="P29" s="27">
        <f t="shared" si="10"/>
        <v>3516.8212800000015</v>
      </c>
      <c r="Q29" s="4"/>
      <c r="R29" s="4"/>
      <c r="S29" s="4"/>
    </row>
    <row r="30" spans="1:19">
      <c r="A30" s="30">
        <v>38018</v>
      </c>
      <c r="B30" s="3"/>
      <c r="C30" s="6">
        <v>22</v>
      </c>
      <c r="D30" s="29">
        <f t="shared" si="0"/>
        <v>58</v>
      </c>
      <c r="E30" s="29">
        <f t="shared" si="6"/>
        <v>1276</v>
      </c>
      <c r="F30" s="29">
        <f t="shared" si="1"/>
        <v>-9209</v>
      </c>
      <c r="G30" s="34">
        <f>+Inputs!$D$3</f>
        <v>0.37951000000000001</v>
      </c>
      <c r="H30" s="2"/>
      <c r="I30" s="27">
        <f t="shared" si="7"/>
        <v>10485</v>
      </c>
      <c r="J30" s="27"/>
      <c r="K30" s="27">
        <f t="shared" si="2"/>
        <v>58</v>
      </c>
      <c r="L30" s="27">
        <f t="shared" si="8"/>
        <v>1276</v>
      </c>
      <c r="M30" s="27">
        <f t="shared" si="3"/>
        <v>22.011580000000002</v>
      </c>
      <c r="N30" s="27">
        <f t="shared" si="4"/>
        <v>22.011580000000002</v>
      </c>
      <c r="O30" s="27">
        <f t="shared" si="9"/>
        <v>-3494.8097000000016</v>
      </c>
      <c r="P30" s="27">
        <f t="shared" si="10"/>
        <v>3494.8097000000016</v>
      </c>
      <c r="Q30" s="105"/>
    </row>
    <row r="31" spans="1:19">
      <c r="A31" s="31">
        <v>38047</v>
      </c>
      <c r="B31" s="3"/>
      <c r="C31" s="6">
        <v>23</v>
      </c>
      <c r="D31" s="29">
        <f t="shared" si="0"/>
        <v>58</v>
      </c>
      <c r="E31" s="29">
        <f t="shared" si="6"/>
        <v>1334</v>
      </c>
      <c r="F31" s="29">
        <f t="shared" si="1"/>
        <v>-9151</v>
      </c>
      <c r="G31" s="34">
        <f>+Inputs!$D$3</f>
        <v>0.37951000000000001</v>
      </c>
      <c r="H31" s="2"/>
      <c r="I31" s="27">
        <f t="shared" si="7"/>
        <v>10485</v>
      </c>
      <c r="J31" s="27"/>
      <c r="K31" s="27">
        <f t="shared" si="2"/>
        <v>58</v>
      </c>
      <c r="L31" s="27">
        <f t="shared" si="8"/>
        <v>1334</v>
      </c>
      <c r="M31" s="27">
        <f t="shared" si="3"/>
        <v>22.011580000000002</v>
      </c>
      <c r="N31" s="27">
        <f t="shared" si="4"/>
        <v>22.011580000000002</v>
      </c>
      <c r="O31" s="27">
        <f t="shared" si="9"/>
        <v>-3472.7981200000017</v>
      </c>
      <c r="P31" s="27">
        <f t="shared" si="10"/>
        <v>3472.7981200000017</v>
      </c>
      <c r="Q31" s="105"/>
    </row>
    <row r="32" spans="1:19">
      <c r="A32" s="30">
        <v>38078</v>
      </c>
      <c r="B32" s="3"/>
      <c r="C32" s="6">
        <v>24</v>
      </c>
      <c r="D32" s="29">
        <f t="shared" si="0"/>
        <v>58</v>
      </c>
      <c r="E32" s="29">
        <f t="shared" si="6"/>
        <v>1392</v>
      </c>
      <c r="F32" s="29">
        <f t="shared" si="1"/>
        <v>-9093</v>
      </c>
      <c r="G32" s="34">
        <f>+Inputs!$D$3</f>
        <v>0.37951000000000001</v>
      </c>
      <c r="H32" s="2"/>
      <c r="I32" s="27">
        <f t="shared" si="7"/>
        <v>10485</v>
      </c>
      <c r="J32" s="27"/>
      <c r="K32" s="27">
        <f t="shared" si="2"/>
        <v>58</v>
      </c>
      <c r="L32" s="27">
        <f t="shared" si="8"/>
        <v>1392</v>
      </c>
      <c r="M32" s="27">
        <f t="shared" si="3"/>
        <v>22.011580000000002</v>
      </c>
      <c r="N32" s="27">
        <f t="shared" si="4"/>
        <v>22.011580000000002</v>
      </c>
      <c r="O32" s="27">
        <f t="shared" si="9"/>
        <v>-3450.7865400000019</v>
      </c>
      <c r="P32" s="27">
        <f t="shared" si="10"/>
        <v>3450.7865400000019</v>
      </c>
      <c r="Q32" s="105"/>
    </row>
    <row r="33" spans="1:21">
      <c r="A33" s="31">
        <v>38108</v>
      </c>
      <c r="B33" s="3"/>
      <c r="C33" s="6">
        <v>25</v>
      </c>
      <c r="D33" s="29">
        <f t="shared" si="0"/>
        <v>58</v>
      </c>
      <c r="E33" s="29">
        <f t="shared" si="6"/>
        <v>1450</v>
      </c>
      <c r="F33" s="29">
        <f t="shared" si="1"/>
        <v>-9035</v>
      </c>
      <c r="G33" s="34">
        <f>+Inputs!$D$3</f>
        <v>0.37951000000000001</v>
      </c>
      <c r="H33" s="2"/>
      <c r="I33" s="27">
        <f t="shared" si="7"/>
        <v>10485</v>
      </c>
      <c r="J33" s="27"/>
      <c r="K33" s="27">
        <f t="shared" si="2"/>
        <v>58</v>
      </c>
      <c r="L33" s="27">
        <f t="shared" si="8"/>
        <v>1450</v>
      </c>
      <c r="M33" s="27">
        <f t="shared" si="3"/>
        <v>22.011580000000002</v>
      </c>
      <c r="N33" s="27">
        <f t="shared" si="4"/>
        <v>22.011580000000002</v>
      </c>
      <c r="O33" s="27">
        <f t="shared" si="9"/>
        <v>-3428.774960000002</v>
      </c>
      <c r="P33" s="27">
        <f t="shared" si="10"/>
        <v>3428.774960000002</v>
      </c>
      <c r="Q33" s="105"/>
    </row>
    <row r="34" spans="1:21">
      <c r="A34" s="30">
        <v>38139</v>
      </c>
      <c r="B34" s="3"/>
      <c r="C34" s="6">
        <v>26</v>
      </c>
      <c r="D34" s="29">
        <f t="shared" si="0"/>
        <v>58</v>
      </c>
      <c r="E34" s="29">
        <f t="shared" si="6"/>
        <v>1508</v>
      </c>
      <c r="F34" s="29">
        <f t="shared" si="1"/>
        <v>-8977</v>
      </c>
      <c r="G34" s="34">
        <f>+Inputs!$D$3</f>
        <v>0.37951000000000001</v>
      </c>
      <c r="H34" s="2"/>
      <c r="I34" s="27">
        <f t="shared" si="7"/>
        <v>10485</v>
      </c>
      <c r="J34" s="27"/>
      <c r="K34" s="27">
        <f t="shared" si="2"/>
        <v>58</v>
      </c>
      <c r="L34" s="27">
        <f t="shared" si="8"/>
        <v>1508</v>
      </c>
      <c r="M34" s="27">
        <f t="shared" si="3"/>
        <v>22.011580000000002</v>
      </c>
      <c r="N34" s="27">
        <f t="shared" si="4"/>
        <v>22.011580000000002</v>
      </c>
      <c r="O34" s="27">
        <f t="shared" si="9"/>
        <v>-3406.7633800000021</v>
      </c>
      <c r="P34" s="27">
        <f t="shared" si="10"/>
        <v>3406.7633800000021</v>
      </c>
      <c r="Q34" s="105"/>
    </row>
    <row r="35" spans="1:21">
      <c r="A35" s="31">
        <v>38169</v>
      </c>
      <c r="B35" s="3"/>
      <c r="C35" s="6">
        <v>27</v>
      </c>
      <c r="D35" s="29">
        <f t="shared" si="0"/>
        <v>58</v>
      </c>
      <c r="E35" s="29">
        <f t="shared" si="6"/>
        <v>1566</v>
      </c>
      <c r="F35" s="29">
        <f t="shared" si="1"/>
        <v>-8919</v>
      </c>
      <c r="G35" s="34">
        <f>+Inputs!$D$3</f>
        <v>0.37951000000000001</v>
      </c>
      <c r="H35" s="2"/>
      <c r="I35" s="27">
        <f t="shared" si="7"/>
        <v>10485</v>
      </c>
      <c r="J35" s="27"/>
      <c r="K35" s="27">
        <f t="shared" si="2"/>
        <v>58</v>
      </c>
      <c r="L35" s="27">
        <f t="shared" si="8"/>
        <v>1566</v>
      </c>
      <c r="M35" s="27">
        <f t="shared" si="3"/>
        <v>22.011580000000002</v>
      </c>
      <c r="N35" s="27">
        <f t="shared" si="4"/>
        <v>22.011580000000002</v>
      </c>
      <c r="O35" s="27">
        <f t="shared" si="9"/>
        <v>-3384.7518000000023</v>
      </c>
      <c r="P35" s="27">
        <f t="shared" si="10"/>
        <v>3384.7518000000023</v>
      </c>
    </row>
    <row r="36" spans="1:21">
      <c r="A36" s="30">
        <v>38200</v>
      </c>
      <c r="B36" s="3"/>
      <c r="C36" s="6">
        <v>28</v>
      </c>
      <c r="D36" s="29">
        <f t="shared" si="0"/>
        <v>58</v>
      </c>
      <c r="E36" s="29">
        <f t="shared" si="6"/>
        <v>1624</v>
      </c>
      <c r="F36" s="29">
        <f t="shared" si="1"/>
        <v>-8861</v>
      </c>
      <c r="G36" s="34">
        <f>+Inputs!$D$3</f>
        <v>0.37951000000000001</v>
      </c>
      <c r="H36" s="2"/>
      <c r="I36" s="27">
        <f t="shared" si="7"/>
        <v>10485</v>
      </c>
      <c r="J36" s="27"/>
      <c r="K36" s="27">
        <f t="shared" si="2"/>
        <v>58</v>
      </c>
      <c r="L36" s="27">
        <f t="shared" si="8"/>
        <v>1624</v>
      </c>
      <c r="M36" s="27">
        <f t="shared" si="3"/>
        <v>22.011580000000002</v>
      </c>
      <c r="N36" s="27">
        <f t="shared" si="4"/>
        <v>22.011580000000002</v>
      </c>
      <c r="O36" s="27">
        <f t="shared" si="9"/>
        <v>-3362.7402200000024</v>
      </c>
      <c r="P36" s="27">
        <f t="shared" si="10"/>
        <v>3362.7402200000024</v>
      </c>
    </row>
    <row r="37" spans="1:21">
      <c r="A37" s="31">
        <v>38231</v>
      </c>
      <c r="B37" s="3"/>
      <c r="C37" s="6">
        <v>29</v>
      </c>
      <c r="D37" s="29">
        <f t="shared" si="0"/>
        <v>58</v>
      </c>
      <c r="E37" s="29">
        <f t="shared" si="6"/>
        <v>1682</v>
      </c>
      <c r="F37" s="29">
        <f t="shared" si="1"/>
        <v>-8803</v>
      </c>
      <c r="G37" s="34">
        <f>+Inputs!$D$3</f>
        <v>0.37951000000000001</v>
      </c>
      <c r="H37" s="2"/>
      <c r="I37" s="27">
        <f t="shared" si="7"/>
        <v>10485</v>
      </c>
      <c r="J37" s="27"/>
      <c r="K37" s="27">
        <f t="shared" si="2"/>
        <v>58</v>
      </c>
      <c r="L37" s="27">
        <f t="shared" si="8"/>
        <v>1682</v>
      </c>
      <c r="M37" s="27">
        <f t="shared" si="3"/>
        <v>22.011580000000002</v>
      </c>
      <c r="N37" s="27">
        <f t="shared" si="4"/>
        <v>22.011580000000002</v>
      </c>
      <c r="O37" s="27">
        <f t="shared" si="9"/>
        <v>-3340.7286400000025</v>
      </c>
      <c r="P37" s="27">
        <f t="shared" si="10"/>
        <v>3340.7286400000025</v>
      </c>
    </row>
    <row r="38" spans="1:21">
      <c r="A38" s="30">
        <v>38261</v>
      </c>
      <c r="B38" s="3"/>
      <c r="C38" s="6">
        <v>30</v>
      </c>
      <c r="D38" s="29">
        <f t="shared" si="0"/>
        <v>58</v>
      </c>
      <c r="E38" s="29">
        <f t="shared" si="6"/>
        <v>1740</v>
      </c>
      <c r="F38" s="29">
        <f t="shared" si="1"/>
        <v>-8745</v>
      </c>
      <c r="G38" s="34">
        <f>+Inputs!$D$3</f>
        <v>0.37951000000000001</v>
      </c>
      <c r="H38" s="2"/>
      <c r="I38" s="27">
        <f t="shared" si="7"/>
        <v>10485</v>
      </c>
      <c r="J38" s="27"/>
      <c r="K38" s="27">
        <f t="shared" si="2"/>
        <v>58</v>
      </c>
      <c r="L38" s="27">
        <f t="shared" si="8"/>
        <v>1740</v>
      </c>
      <c r="M38" s="27">
        <f t="shared" si="3"/>
        <v>22.011580000000002</v>
      </c>
      <c r="N38" s="27">
        <f t="shared" si="4"/>
        <v>22.011580000000002</v>
      </c>
      <c r="O38" s="27">
        <f t="shared" si="9"/>
        <v>-3318.7170600000027</v>
      </c>
      <c r="P38" s="27">
        <f t="shared" si="10"/>
        <v>3318.7170600000027</v>
      </c>
    </row>
    <row r="39" spans="1:21">
      <c r="A39" s="31">
        <v>38292</v>
      </c>
      <c r="B39" s="2"/>
      <c r="C39" s="6">
        <v>31</v>
      </c>
      <c r="D39" s="29">
        <f t="shared" si="0"/>
        <v>58</v>
      </c>
      <c r="E39" s="29">
        <f t="shared" si="6"/>
        <v>1798</v>
      </c>
      <c r="F39" s="29">
        <f t="shared" si="1"/>
        <v>-8687</v>
      </c>
      <c r="G39" s="34">
        <f>+Inputs!$D$3</f>
        <v>0.37951000000000001</v>
      </c>
      <c r="H39" s="2"/>
      <c r="I39" s="27">
        <f t="shared" si="7"/>
        <v>10485</v>
      </c>
      <c r="J39" s="27"/>
      <c r="K39" s="27">
        <f t="shared" si="2"/>
        <v>58</v>
      </c>
      <c r="L39" s="27">
        <f t="shared" si="8"/>
        <v>1798</v>
      </c>
      <c r="M39" s="27">
        <f t="shared" si="3"/>
        <v>22.011580000000002</v>
      </c>
      <c r="N39" s="27">
        <f t="shared" si="4"/>
        <v>22.011580000000002</v>
      </c>
      <c r="O39" s="27">
        <f t="shared" si="9"/>
        <v>-3296.7054800000028</v>
      </c>
      <c r="P39" s="27">
        <f t="shared" si="10"/>
        <v>3296.7054800000028</v>
      </c>
    </row>
    <row r="40" spans="1:21">
      <c r="A40" s="30">
        <v>38322</v>
      </c>
      <c r="B40" s="2"/>
      <c r="C40" s="6">
        <v>32</v>
      </c>
      <c r="D40" s="29">
        <f t="shared" si="0"/>
        <v>58</v>
      </c>
      <c r="E40" s="29">
        <f t="shared" si="6"/>
        <v>1856</v>
      </c>
      <c r="F40" s="29">
        <f t="shared" si="1"/>
        <v>-8629</v>
      </c>
      <c r="G40" s="34">
        <f>+Inputs!$D$3</f>
        <v>0.37951000000000001</v>
      </c>
      <c r="H40" s="2"/>
      <c r="I40" s="27">
        <f t="shared" si="7"/>
        <v>10485</v>
      </c>
      <c r="J40" s="2"/>
      <c r="K40" s="27">
        <f t="shared" si="2"/>
        <v>58</v>
      </c>
      <c r="L40" s="27">
        <f t="shared" si="8"/>
        <v>1856</v>
      </c>
      <c r="M40" s="27">
        <f t="shared" si="3"/>
        <v>22.011580000000002</v>
      </c>
      <c r="N40" s="27">
        <f t="shared" si="4"/>
        <v>22.011580000000002</v>
      </c>
      <c r="O40" s="27">
        <f t="shared" si="9"/>
        <v>-3274.6939000000029</v>
      </c>
      <c r="P40" s="27">
        <f t="shared" si="10"/>
        <v>3274.6939000000029</v>
      </c>
    </row>
    <row r="41" spans="1:21">
      <c r="A41" s="31">
        <v>38353</v>
      </c>
      <c r="C41" s="6">
        <v>33</v>
      </c>
      <c r="D41" s="29">
        <f t="shared" ref="D41:D72" si="12">ROUND(-(+$B$9/180)*1,0)</f>
        <v>58</v>
      </c>
      <c r="E41" s="29">
        <f t="shared" si="6"/>
        <v>1914</v>
      </c>
      <c r="F41" s="29">
        <f t="shared" ref="F41:F72" si="13">$B$9+E41</f>
        <v>-8571</v>
      </c>
      <c r="G41" s="34">
        <f>+Inputs!$D$3</f>
        <v>0.37951000000000001</v>
      </c>
      <c r="I41" s="27">
        <f t="shared" si="7"/>
        <v>10485</v>
      </c>
      <c r="K41" s="27">
        <f t="shared" ref="K41:K72" si="14">D41</f>
        <v>58</v>
      </c>
      <c r="L41" s="27">
        <f t="shared" si="8"/>
        <v>1914</v>
      </c>
      <c r="M41" s="27">
        <f t="shared" ref="M41:M72" si="15">K41*G41</f>
        <v>22.011580000000002</v>
      </c>
      <c r="N41" s="27">
        <f t="shared" ref="N41:N72" si="16">M41-J41</f>
        <v>22.011580000000002</v>
      </c>
      <c r="O41" s="27">
        <f t="shared" si="9"/>
        <v>-3252.6823200000031</v>
      </c>
      <c r="P41" s="27">
        <f t="shared" si="10"/>
        <v>3252.6823200000031</v>
      </c>
    </row>
    <row r="42" spans="1:21">
      <c r="A42" s="30">
        <v>38384</v>
      </c>
      <c r="C42" s="6">
        <v>34</v>
      </c>
      <c r="D42" s="29">
        <f t="shared" si="12"/>
        <v>58</v>
      </c>
      <c r="E42" s="29">
        <f t="shared" ref="E42:E73" si="17">+E41+D42</f>
        <v>1972</v>
      </c>
      <c r="F42" s="29">
        <f t="shared" si="13"/>
        <v>-8513</v>
      </c>
      <c r="G42" s="34">
        <f>+Inputs!$D$3</f>
        <v>0.37951000000000001</v>
      </c>
      <c r="I42" s="27">
        <f t="shared" ref="I42:I73" si="18">+I41+H42</f>
        <v>10485</v>
      </c>
      <c r="K42" s="27">
        <f t="shared" si="14"/>
        <v>58</v>
      </c>
      <c r="L42" s="27">
        <f t="shared" ref="L42:L73" si="19">+L41+K42</f>
        <v>1972</v>
      </c>
      <c r="M42" s="27">
        <f t="shared" si="15"/>
        <v>22.011580000000002</v>
      </c>
      <c r="N42" s="27">
        <f t="shared" si="16"/>
        <v>22.011580000000002</v>
      </c>
      <c r="O42" s="27">
        <f t="shared" ref="O42:O73" si="20">+O41+N42</f>
        <v>-3230.6707400000032</v>
      </c>
      <c r="P42" s="27">
        <f t="shared" ref="P42:P73" si="21">P41-N42</f>
        <v>3230.6707400000032</v>
      </c>
    </row>
    <row r="43" spans="1:21">
      <c r="A43" s="31">
        <v>38412</v>
      </c>
      <c r="C43" s="6">
        <v>35</v>
      </c>
      <c r="D43" s="29">
        <f t="shared" si="12"/>
        <v>58</v>
      </c>
      <c r="E43" s="29">
        <f t="shared" si="17"/>
        <v>2030</v>
      </c>
      <c r="F43" s="29">
        <f t="shared" si="13"/>
        <v>-8455</v>
      </c>
      <c r="G43" s="34">
        <f>+Inputs!$D$3</f>
        <v>0.37951000000000001</v>
      </c>
      <c r="I43" s="27">
        <f t="shared" si="18"/>
        <v>10485</v>
      </c>
      <c r="K43" s="27">
        <f t="shared" si="14"/>
        <v>58</v>
      </c>
      <c r="L43" s="27">
        <f t="shared" si="19"/>
        <v>2030</v>
      </c>
      <c r="M43" s="27">
        <f t="shared" si="15"/>
        <v>22.011580000000002</v>
      </c>
      <c r="N43" s="27">
        <f t="shared" si="16"/>
        <v>22.011580000000002</v>
      </c>
      <c r="O43" s="27">
        <f t="shared" si="20"/>
        <v>-3208.6591600000033</v>
      </c>
      <c r="P43" s="27">
        <f t="shared" si="21"/>
        <v>3208.6591600000033</v>
      </c>
    </row>
    <row r="44" spans="1:21">
      <c r="A44" s="30">
        <v>38443</v>
      </c>
      <c r="C44" s="6">
        <v>36</v>
      </c>
      <c r="D44" s="29">
        <f t="shared" si="12"/>
        <v>58</v>
      </c>
      <c r="E44" s="29">
        <f t="shared" si="17"/>
        <v>2088</v>
      </c>
      <c r="F44" s="29">
        <f t="shared" si="13"/>
        <v>-8397</v>
      </c>
      <c r="G44" s="34">
        <f>+Inputs!$D$3</f>
        <v>0.37951000000000001</v>
      </c>
      <c r="I44" s="27">
        <f t="shared" si="18"/>
        <v>10485</v>
      </c>
      <c r="K44" s="27">
        <f t="shared" si="14"/>
        <v>58</v>
      </c>
      <c r="L44" s="27">
        <f t="shared" si="19"/>
        <v>2088</v>
      </c>
      <c r="M44" s="27">
        <f t="shared" si="15"/>
        <v>22.011580000000002</v>
      </c>
      <c r="N44" s="27">
        <f t="shared" si="16"/>
        <v>22.011580000000002</v>
      </c>
      <c r="O44" s="27">
        <f t="shared" si="20"/>
        <v>-3186.6475800000035</v>
      </c>
      <c r="P44" s="27">
        <f t="shared" si="21"/>
        <v>3186.6475800000035</v>
      </c>
      <c r="U44" s="108"/>
    </row>
    <row r="45" spans="1:21">
      <c r="A45" s="31">
        <v>38473</v>
      </c>
      <c r="C45" s="6">
        <v>37</v>
      </c>
      <c r="D45" s="29">
        <f t="shared" si="12"/>
        <v>58</v>
      </c>
      <c r="E45" s="29">
        <f t="shared" si="17"/>
        <v>2146</v>
      </c>
      <c r="F45" s="29">
        <f t="shared" si="13"/>
        <v>-8339</v>
      </c>
      <c r="G45" s="34">
        <f>+Inputs!$D$3</f>
        <v>0.37951000000000001</v>
      </c>
      <c r="I45" s="27">
        <f t="shared" si="18"/>
        <v>10485</v>
      </c>
      <c r="K45" s="27">
        <f t="shared" si="14"/>
        <v>58</v>
      </c>
      <c r="L45" s="27">
        <f t="shared" si="19"/>
        <v>2146</v>
      </c>
      <c r="M45" s="27">
        <f t="shared" si="15"/>
        <v>22.011580000000002</v>
      </c>
      <c r="N45" s="27">
        <f t="shared" si="16"/>
        <v>22.011580000000002</v>
      </c>
      <c r="O45" s="27">
        <f t="shared" si="20"/>
        <v>-3164.6360000000036</v>
      </c>
      <c r="P45" s="27">
        <f t="shared" si="21"/>
        <v>3164.6360000000036</v>
      </c>
      <c r="U45" s="108"/>
    </row>
    <row r="46" spans="1:21">
      <c r="A46" s="30">
        <v>38504</v>
      </c>
      <c r="C46" s="6">
        <v>38</v>
      </c>
      <c r="D46" s="29">
        <f t="shared" si="12"/>
        <v>58</v>
      </c>
      <c r="E46" s="29">
        <f t="shared" si="17"/>
        <v>2204</v>
      </c>
      <c r="F46" s="29">
        <f t="shared" si="13"/>
        <v>-8281</v>
      </c>
      <c r="G46" s="34">
        <f>+Inputs!$D$3</f>
        <v>0.37951000000000001</v>
      </c>
      <c r="I46" s="27">
        <f t="shared" si="18"/>
        <v>10485</v>
      </c>
      <c r="K46" s="27">
        <f t="shared" si="14"/>
        <v>58</v>
      </c>
      <c r="L46" s="27">
        <f t="shared" si="19"/>
        <v>2204</v>
      </c>
      <c r="M46" s="27">
        <f t="shared" si="15"/>
        <v>22.011580000000002</v>
      </c>
      <c r="N46" s="27">
        <f t="shared" si="16"/>
        <v>22.011580000000002</v>
      </c>
      <c r="O46" s="27">
        <f t="shared" si="20"/>
        <v>-3142.6244200000037</v>
      </c>
      <c r="P46" s="27">
        <f t="shared" si="21"/>
        <v>3142.6244200000037</v>
      </c>
      <c r="U46" s="108"/>
    </row>
    <row r="47" spans="1:21">
      <c r="A47" s="31">
        <v>38534</v>
      </c>
      <c r="C47" s="6">
        <v>39</v>
      </c>
      <c r="D47" s="29">
        <f t="shared" si="12"/>
        <v>58</v>
      </c>
      <c r="E47" s="29">
        <f t="shared" si="17"/>
        <v>2262</v>
      </c>
      <c r="F47" s="29">
        <f t="shared" si="13"/>
        <v>-8223</v>
      </c>
      <c r="G47" s="34">
        <f>+Inputs!$D$3</f>
        <v>0.37951000000000001</v>
      </c>
      <c r="I47" s="27">
        <f t="shared" si="18"/>
        <v>10485</v>
      </c>
      <c r="K47" s="27">
        <f t="shared" si="14"/>
        <v>58</v>
      </c>
      <c r="L47" s="27">
        <f t="shared" si="19"/>
        <v>2262</v>
      </c>
      <c r="M47" s="27">
        <f t="shared" si="15"/>
        <v>22.011580000000002</v>
      </c>
      <c r="N47" s="27">
        <f t="shared" si="16"/>
        <v>22.011580000000002</v>
      </c>
      <c r="O47" s="27">
        <f t="shared" si="20"/>
        <v>-3120.6128400000039</v>
      </c>
      <c r="P47" s="27">
        <f t="shared" si="21"/>
        <v>3120.6128400000039</v>
      </c>
      <c r="U47" s="108"/>
    </row>
    <row r="48" spans="1:21">
      <c r="A48" s="30">
        <v>38565</v>
      </c>
      <c r="C48" s="6">
        <v>40</v>
      </c>
      <c r="D48" s="29">
        <f t="shared" si="12"/>
        <v>58</v>
      </c>
      <c r="E48" s="29">
        <f t="shared" si="17"/>
        <v>2320</v>
      </c>
      <c r="F48" s="29">
        <f t="shared" si="13"/>
        <v>-8165</v>
      </c>
      <c r="G48" s="34">
        <f>+Inputs!$D$3</f>
        <v>0.37951000000000001</v>
      </c>
      <c r="I48" s="27">
        <f t="shared" si="18"/>
        <v>10485</v>
      </c>
      <c r="K48" s="27">
        <f t="shared" si="14"/>
        <v>58</v>
      </c>
      <c r="L48" s="27">
        <f t="shared" si="19"/>
        <v>2320</v>
      </c>
      <c r="M48" s="27">
        <f t="shared" si="15"/>
        <v>22.011580000000002</v>
      </c>
      <c r="N48" s="27">
        <f t="shared" si="16"/>
        <v>22.011580000000002</v>
      </c>
      <c r="O48" s="27">
        <f t="shared" si="20"/>
        <v>-3098.601260000004</v>
      </c>
      <c r="P48" s="27">
        <f t="shared" si="21"/>
        <v>3098.601260000004</v>
      </c>
      <c r="U48" s="108"/>
    </row>
    <row r="49" spans="1:21">
      <c r="A49" s="31">
        <v>38596</v>
      </c>
      <c r="C49" s="6">
        <v>41</v>
      </c>
      <c r="D49" s="29">
        <f t="shared" si="12"/>
        <v>58</v>
      </c>
      <c r="E49" s="29">
        <f t="shared" si="17"/>
        <v>2378</v>
      </c>
      <c r="F49" s="29">
        <f t="shared" si="13"/>
        <v>-8107</v>
      </c>
      <c r="G49" s="34">
        <f>+Inputs!$D$3</f>
        <v>0.37951000000000001</v>
      </c>
      <c r="I49" s="27">
        <f t="shared" si="18"/>
        <v>10485</v>
      </c>
      <c r="K49" s="27">
        <f t="shared" si="14"/>
        <v>58</v>
      </c>
      <c r="L49" s="27">
        <f t="shared" si="19"/>
        <v>2378</v>
      </c>
      <c r="M49" s="27">
        <f t="shared" si="15"/>
        <v>22.011580000000002</v>
      </c>
      <c r="N49" s="27">
        <f t="shared" si="16"/>
        <v>22.011580000000002</v>
      </c>
      <c r="O49" s="27">
        <f t="shared" si="20"/>
        <v>-3076.5896800000041</v>
      </c>
      <c r="P49" s="27">
        <f t="shared" si="21"/>
        <v>3076.5896800000041</v>
      </c>
      <c r="U49" s="108"/>
    </row>
    <row r="50" spans="1:21">
      <c r="A50" s="30">
        <v>38626</v>
      </c>
      <c r="C50" s="6">
        <v>42</v>
      </c>
      <c r="D50" s="29">
        <f t="shared" si="12"/>
        <v>58</v>
      </c>
      <c r="E50" s="29">
        <f t="shared" si="17"/>
        <v>2436</v>
      </c>
      <c r="F50" s="29">
        <f t="shared" si="13"/>
        <v>-8049</v>
      </c>
      <c r="G50" s="34">
        <f>+Inputs!$D$3</f>
        <v>0.37951000000000001</v>
      </c>
      <c r="I50" s="27">
        <f t="shared" si="18"/>
        <v>10485</v>
      </c>
      <c r="K50" s="27">
        <f t="shared" si="14"/>
        <v>58</v>
      </c>
      <c r="L50" s="27">
        <f t="shared" si="19"/>
        <v>2436</v>
      </c>
      <c r="M50" s="27">
        <f t="shared" si="15"/>
        <v>22.011580000000002</v>
      </c>
      <c r="N50" s="27">
        <f t="shared" si="16"/>
        <v>22.011580000000002</v>
      </c>
      <c r="O50" s="27">
        <f t="shared" si="20"/>
        <v>-3054.5781000000043</v>
      </c>
      <c r="P50" s="27">
        <f t="shared" si="21"/>
        <v>3054.5781000000043</v>
      </c>
      <c r="U50" s="108"/>
    </row>
    <row r="51" spans="1:21">
      <c r="A51" s="31">
        <v>38657</v>
      </c>
      <c r="C51" s="6">
        <v>43</v>
      </c>
      <c r="D51" s="29">
        <f t="shared" si="12"/>
        <v>58</v>
      </c>
      <c r="E51" s="29">
        <f t="shared" si="17"/>
        <v>2494</v>
      </c>
      <c r="F51" s="29">
        <f t="shared" si="13"/>
        <v>-7991</v>
      </c>
      <c r="G51" s="34">
        <f>+Inputs!$D$3</f>
        <v>0.37951000000000001</v>
      </c>
      <c r="I51" s="27">
        <f t="shared" si="18"/>
        <v>10485</v>
      </c>
      <c r="K51" s="27">
        <f t="shared" si="14"/>
        <v>58</v>
      </c>
      <c r="L51" s="27">
        <f t="shared" si="19"/>
        <v>2494</v>
      </c>
      <c r="M51" s="27">
        <f t="shared" si="15"/>
        <v>22.011580000000002</v>
      </c>
      <c r="N51" s="27">
        <f t="shared" si="16"/>
        <v>22.011580000000002</v>
      </c>
      <c r="O51" s="27">
        <f t="shared" si="20"/>
        <v>-3032.5665200000044</v>
      </c>
      <c r="P51" s="27">
        <f t="shared" si="21"/>
        <v>3032.5665200000044</v>
      </c>
      <c r="U51" s="108"/>
    </row>
    <row r="52" spans="1:21">
      <c r="A52" s="30">
        <v>38687</v>
      </c>
      <c r="C52" s="6">
        <v>44</v>
      </c>
      <c r="D52" s="29">
        <f t="shared" si="12"/>
        <v>58</v>
      </c>
      <c r="E52" s="29">
        <f t="shared" si="17"/>
        <v>2552</v>
      </c>
      <c r="F52" s="29">
        <f t="shared" si="13"/>
        <v>-7933</v>
      </c>
      <c r="G52" s="34">
        <f>+Inputs!$D$3</f>
        <v>0.37951000000000001</v>
      </c>
      <c r="I52" s="27">
        <f t="shared" si="18"/>
        <v>10485</v>
      </c>
      <c r="K52" s="27">
        <f t="shared" si="14"/>
        <v>58</v>
      </c>
      <c r="L52" s="27">
        <f t="shared" si="19"/>
        <v>2552</v>
      </c>
      <c r="M52" s="27">
        <f t="shared" si="15"/>
        <v>22.011580000000002</v>
      </c>
      <c r="N52" s="27">
        <f t="shared" si="16"/>
        <v>22.011580000000002</v>
      </c>
      <c r="O52" s="27">
        <f t="shared" si="20"/>
        <v>-3010.5549400000045</v>
      </c>
      <c r="P52" s="27">
        <f t="shared" si="21"/>
        <v>3010.5549400000045</v>
      </c>
      <c r="U52" s="108"/>
    </row>
    <row r="53" spans="1:21">
      <c r="A53" s="31">
        <v>38718</v>
      </c>
      <c r="C53" s="6">
        <v>45</v>
      </c>
      <c r="D53" s="29">
        <f t="shared" si="12"/>
        <v>58</v>
      </c>
      <c r="E53" s="29">
        <f t="shared" si="17"/>
        <v>2610</v>
      </c>
      <c r="F53" s="29">
        <f t="shared" si="13"/>
        <v>-7875</v>
      </c>
      <c r="G53" s="34">
        <f>+Inputs!$D$3</f>
        <v>0.37951000000000001</v>
      </c>
      <c r="I53" s="27">
        <f t="shared" si="18"/>
        <v>10485</v>
      </c>
      <c r="K53" s="27">
        <f t="shared" si="14"/>
        <v>58</v>
      </c>
      <c r="L53" s="27">
        <f t="shared" si="19"/>
        <v>2610</v>
      </c>
      <c r="M53" s="27">
        <f t="shared" si="15"/>
        <v>22.011580000000002</v>
      </c>
      <c r="N53" s="27">
        <f t="shared" si="16"/>
        <v>22.011580000000002</v>
      </c>
      <c r="O53" s="27">
        <f t="shared" si="20"/>
        <v>-2988.5433600000047</v>
      </c>
      <c r="P53" s="27">
        <f t="shared" si="21"/>
        <v>2988.5433600000047</v>
      </c>
      <c r="U53" s="108"/>
    </row>
    <row r="54" spans="1:21">
      <c r="A54" s="30">
        <v>38749</v>
      </c>
      <c r="C54" s="6">
        <v>46</v>
      </c>
      <c r="D54" s="29">
        <f t="shared" si="12"/>
        <v>58</v>
      </c>
      <c r="E54" s="29">
        <f t="shared" si="17"/>
        <v>2668</v>
      </c>
      <c r="F54" s="29">
        <f t="shared" si="13"/>
        <v>-7817</v>
      </c>
      <c r="G54" s="34">
        <f>+Inputs!$D$3</f>
        <v>0.37951000000000001</v>
      </c>
      <c r="I54" s="27">
        <f t="shared" si="18"/>
        <v>10485</v>
      </c>
      <c r="K54" s="27">
        <f t="shared" si="14"/>
        <v>58</v>
      </c>
      <c r="L54" s="27">
        <f t="shared" si="19"/>
        <v>2668</v>
      </c>
      <c r="M54" s="27">
        <f t="shared" si="15"/>
        <v>22.011580000000002</v>
      </c>
      <c r="N54" s="27">
        <f t="shared" si="16"/>
        <v>22.011580000000002</v>
      </c>
      <c r="O54" s="27">
        <f t="shared" si="20"/>
        <v>-2966.5317800000048</v>
      </c>
      <c r="P54" s="27">
        <f t="shared" si="21"/>
        <v>2966.5317800000048</v>
      </c>
      <c r="U54" s="108"/>
    </row>
    <row r="55" spans="1:21">
      <c r="A55" s="31">
        <v>38777</v>
      </c>
      <c r="C55" s="6">
        <v>47</v>
      </c>
      <c r="D55" s="29">
        <f t="shared" si="12"/>
        <v>58</v>
      </c>
      <c r="E55" s="29">
        <f t="shared" si="17"/>
        <v>2726</v>
      </c>
      <c r="F55" s="29">
        <f t="shared" si="13"/>
        <v>-7759</v>
      </c>
      <c r="G55" s="34">
        <f>+Inputs!$D$3</f>
        <v>0.37951000000000001</v>
      </c>
      <c r="I55" s="27">
        <f t="shared" si="18"/>
        <v>10485</v>
      </c>
      <c r="K55" s="27">
        <f t="shared" si="14"/>
        <v>58</v>
      </c>
      <c r="L55" s="27">
        <f t="shared" si="19"/>
        <v>2726</v>
      </c>
      <c r="M55" s="27">
        <f t="shared" si="15"/>
        <v>22.011580000000002</v>
      </c>
      <c r="N55" s="27">
        <f t="shared" si="16"/>
        <v>22.011580000000002</v>
      </c>
      <c r="O55" s="27">
        <f t="shared" si="20"/>
        <v>-2944.5202000000049</v>
      </c>
      <c r="P55" s="27">
        <f t="shared" si="21"/>
        <v>2944.5202000000049</v>
      </c>
      <c r="U55" s="108"/>
    </row>
    <row r="56" spans="1:21">
      <c r="A56" s="30">
        <v>38808</v>
      </c>
      <c r="C56" s="6">
        <v>48</v>
      </c>
      <c r="D56" s="29">
        <f t="shared" si="12"/>
        <v>58</v>
      </c>
      <c r="E56" s="29">
        <f t="shared" si="17"/>
        <v>2784</v>
      </c>
      <c r="F56" s="29">
        <f t="shared" si="13"/>
        <v>-7701</v>
      </c>
      <c r="G56" s="34">
        <f>+Inputs!$D$3</f>
        <v>0.37951000000000001</v>
      </c>
      <c r="I56" s="27">
        <f t="shared" si="18"/>
        <v>10485</v>
      </c>
      <c r="K56" s="27">
        <f t="shared" si="14"/>
        <v>58</v>
      </c>
      <c r="L56" s="27">
        <f t="shared" si="19"/>
        <v>2784</v>
      </c>
      <c r="M56" s="27">
        <f t="shared" si="15"/>
        <v>22.011580000000002</v>
      </c>
      <c r="N56" s="27">
        <f t="shared" si="16"/>
        <v>22.011580000000002</v>
      </c>
      <c r="O56" s="27">
        <f t="shared" si="20"/>
        <v>-2922.5086200000051</v>
      </c>
      <c r="P56" s="27">
        <f t="shared" si="21"/>
        <v>2922.5086200000051</v>
      </c>
    </row>
    <row r="57" spans="1:21">
      <c r="A57" s="31">
        <v>38838</v>
      </c>
      <c r="C57" s="6">
        <v>49</v>
      </c>
      <c r="D57" s="29">
        <f t="shared" si="12"/>
        <v>58</v>
      </c>
      <c r="E57" s="29">
        <f t="shared" si="17"/>
        <v>2842</v>
      </c>
      <c r="F57" s="29">
        <f t="shared" si="13"/>
        <v>-7643</v>
      </c>
      <c r="G57" s="34">
        <f>+Inputs!$D$3</f>
        <v>0.37951000000000001</v>
      </c>
      <c r="I57" s="27">
        <f t="shared" si="18"/>
        <v>10485</v>
      </c>
      <c r="K57" s="27">
        <f t="shared" si="14"/>
        <v>58</v>
      </c>
      <c r="L57" s="27">
        <f t="shared" si="19"/>
        <v>2842</v>
      </c>
      <c r="M57" s="27">
        <f t="shared" si="15"/>
        <v>22.011580000000002</v>
      </c>
      <c r="N57" s="27">
        <f t="shared" si="16"/>
        <v>22.011580000000002</v>
      </c>
      <c r="O57" s="27">
        <f t="shared" si="20"/>
        <v>-2900.4970400000052</v>
      </c>
      <c r="P57" s="27">
        <f t="shared" si="21"/>
        <v>2900.4970400000052</v>
      </c>
    </row>
    <row r="58" spans="1:21">
      <c r="A58" s="30">
        <v>38869</v>
      </c>
      <c r="C58" s="6">
        <v>50</v>
      </c>
      <c r="D58" s="29">
        <f t="shared" si="12"/>
        <v>58</v>
      </c>
      <c r="E58" s="29">
        <f t="shared" si="17"/>
        <v>2900</v>
      </c>
      <c r="F58" s="29">
        <f t="shared" si="13"/>
        <v>-7585</v>
      </c>
      <c r="G58" s="34">
        <f>+Inputs!$D$3</f>
        <v>0.37951000000000001</v>
      </c>
      <c r="I58" s="27">
        <f t="shared" si="18"/>
        <v>10485</v>
      </c>
      <c r="K58" s="27">
        <f t="shared" si="14"/>
        <v>58</v>
      </c>
      <c r="L58" s="27">
        <f t="shared" si="19"/>
        <v>2900</v>
      </c>
      <c r="M58" s="27">
        <f t="shared" si="15"/>
        <v>22.011580000000002</v>
      </c>
      <c r="N58" s="27">
        <f t="shared" si="16"/>
        <v>22.011580000000002</v>
      </c>
      <c r="O58" s="27">
        <f t="shared" si="20"/>
        <v>-2878.4854600000053</v>
      </c>
      <c r="P58" s="27">
        <f t="shared" si="21"/>
        <v>2878.4854600000053</v>
      </c>
    </row>
    <row r="59" spans="1:21">
      <c r="A59" s="31">
        <v>38899</v>
      </c>
      <c r="C59" s="6">
        <v>51</v>
      </c>
      <c r="D59" s="29">
        <f t="shared" si="12"/>
        <v>58</v>
      </c>
      <c r="E59" s="29">
        <f t="shared" si="17"/>
        <v>2958</v>
      </c>
      <c r="F59" s="29">
        <f t="shared" si="13"/>
        <v>-7527</v>
      </c>
      <c r="G59" s="34">
        <f>+Inputs!$D$3</f>
        <v>0.37951000000000001</v>
      </c>
      <c r="I59" s="27">
        <f t="shared" si="18"/>
        <v>10485</v>
      </c>
      <c r="K59" s="27">
        <f t="shared" si="14"/>
        <v>58</v>
      </c>
      <c r="L59" s="27">
        <f t="shared" si="19"/>
        <v>2958</v>
      </c>
      <c r="M59" s="27">
        <f t="shared" si="15"/>
        <v>22.011580000000002</v>
      </c>
      <c r="N59" s="27">
        <f t="shared" si="16"/>
        <v>22.011580000000002</v>
      </c>
      <c r="O59" s="27">
        <f t="shared" si="20"/>
        <v>-2856.4738800000055</v>
      </c>
      <c r="P59" s="27">
        <f t="shared" si="21"/>
        <v>2856.4738800000055</v>
      </c>
    </row>
    <row r="60" spans="1:21">
      <c r="A60" s="30">
        <v>38930</v>
      </c>
      <c r="C60" s="6">
        <v>52</v>
      </c>
      <c r="D60" s="29">
        <f t="shared" si="12"/>
        <v>58</v>
      </c>
      <c r="E60" s="29">
        <f t="shared" si="17"/>
        <v>3016</v>
      </c>
      <c r="F60" s="29">
        <f t="shared" si="13"/>
        <v>-7469</v>
      </c>
      <c r="G60" s="34">
        <f>+Inputs!$D$3</f>
        <v>0.37951000000000001</v>
      </c>
      <c r="I60" s="27">
        <f t="shared" si="18"/>
        <v>10485</v>
      </c>
      <c r="K60" s="27">
        <f t="shared" si="14"/>
        <v>58</v>
      </c>
      <c r="L60" s="27">
        <f t="shared" si="19"/>
        <v>3016</v>
      </c>
      <c r="M60" s="27">
        <f t="shared" si="15"/>
        <v>22.011580000000002</v>
      </c>
      <c r="N60" s="27">
        <f t="shared" si="16"/>
        <v>22.011580000000002</v>
      </c>
      <c r="O60" s="27">
        <f t="shared" si="20"/>
        <v>-2834.4623000000056</v>
      </c>
      <c r="P60" s="27">
        <f t="shared" si="21"/>
        <v>2834.4623000000056</v>
      </c>
    </row>
    <row r="61" spans="1:21">
      <c r="A61" s="31">
        <v>38961</v>
      </c>
      <c r="C61" s="6">
        <v>53</v>
      </c>
      <c r="D61" s="29">
        <f t="shared" si="12"/>
        <v>58</v>
      </c>
      <c r="E61" s="29">
        <f t="shared" si="17"/>
        <v>3074</v>
      </c>
      <c r="F61" s="29">
        <f t="shared" si="13"/>
        <v>-7411</v>
      </c>
      <c r="G61" s="34">
        <f>+Inputs!$D$3</f>
        <v>0.37951000000000001</v>
      </c>
      <c r="I61" s="27">
        <f t="shared" si="18"/>
        <v>10485</v>
      </c>
      <c r="K61" s="27">
        <f t="shared" si="14"/>
        <v>58</v>
      </c>
      <c r="L61" s="27">
        <f t="shared" si="19"/>
        <v>3074</v>
      </c>
      <c r="M61" s="27">
        <f t="shared" si="15"/>
        <v>22.011580000000002</v>
      </c>
      <c r="N61" s="27">
        <f t="shared" si="16"/>
        <v>22.011580000000002</v>
      </c>
      <c r="O61" s="27">
        <f t="shared" si="20"/>
        <v>-2812.4507200000057</v>
      </c>
      <c r="P61" s="27">
        <f t="shared" si="21"/>
        <v>2812.4507200000057</v>
      </c>
    </row>
    <row r="62" spans="1:21">
      <c r="A62" s="30">
        <v>38991</v>
      </c>
      <c r="C62" s="6">
        <v>54</v>
      </c>
      <c r="D62" s="29">
        <f t="shared" si="12"/>
        <v>58</v>
      </c>
      <c r="E62" s="29">
        <f t="shared" si="17"/>
        <v>3132</v>
      </c>
      <c r="F62" s="29">
        <f t="shared" si="13"/>
        <v>-7353</v>
      </c>
      <c r="G62" s="34">
        <f>+Inputs!$D$3</f>
        <v>0.37951000000000001</v>
      </c>
      <c r="I62" s="27">
        <f t="shared" si="18"/>
        <v>10485</v>
      </c>
      <c r="K62" s="27">
        <f t="shared" si="14"/>
        <v>58</v>
      </c>
      <c r="L62" s="27">
        <f t="shared" si="19"/>
        <v>3132</v>
      </c>
      <c r="M62" s="27">
        <f t="shared" si="15"/>
        <v>22.011580000000002</v>
      </c>
      <c r="N62" s="27">
        <f t="shared" si="16"/>
        <v>22.011580000000002</v>
      </c>
      <c r="O62" s="27">
        <f t="shared" si="20"/>
        <v>-2790.4391400000059</v>
      </c>
      <c r="P62" s="27">
        <f t="shared" si="21"/>
        <v>2790.4391400000059</v>
      </c>
    </row>
    <row r="63" spans="1:21">
      <c r="A63" s="31">
        <v>39022</v>
      </c>
      <c r="C63" s="6">
        <v>55</v>
      </c>
      <c r="D63" s="29">
        <f t="shared" si="12"/>
        <v>58</v>
      </c>
      <c r="E63" s="29">
        <f t="shared" si="17"/>
        <v>3190</v>
      </c>
      <c r="F63" s="29">
        <f t="shared" si="13"/>
        <v>-7295</v>
      </c>
      <c r="G63" s="34">
        <f>+Inputs!$D$3</f>
        <v>0.37951000000000001</v>
      </c>
      <c r="I63" s="27">
        <f t="shared" si="18"/>
        <v>10485</v>
      </c>
      <c r="K63" s="27">
        <f t="shared" si="14"/>
        <v>58</v>
      </c>
      <c r="L63" s="27">
        <f t="shared" si="19"/>
        <v>3190</v>
      </c>
      <c r="M63" s="27">
        <f t="shared" si="15"/>
        <v>22.011580000000002</v>
      </c>
      <c r="N63" s="27">
        <f t="shared" si="16"/>
        <v>22.011580000000002</v>
      </c>
      <c r="O63" s="27">
        <f t="shared" si="20"/>
        <v>-2768.427560000006</v>
      </c>
      <c r="P63" s="27">
        <f t="shared" si="21"/>
        <v>2768.427560000006</v>
      </c>
    </row>
    <row r="64" spans="1:21">
      <c r="A64" s="30">
        <v>39052</v>
      </c>
      <c r="C64" s="6">
        <v>56</v>
      </c>
      <c r="D64" s="29">
        <f t="shared" si="12"/>
        <v>58</v>
      </c>
      <c r="E64" s="29">
        <f t="shared" si="17"/>
        <v>3248</v>
      </c>
      <c r="F64" s="29">
        <f t="shared" si="13"/>
        <v>-7237</v>
      </c>
      <c r="G64" s="34">
        <f>+Inputs!$D$3</f>
        <v>0.37951000000000001</v>
      </c>
      <c r="I64" s="27">
        <f t="shared" si="18"/>
        <v>10485</v>
      </c>
      <c r="K64" s="27">
        <f t="shared" si="14"/>
        <v>58</v>
      </c>
      <c r="L64" s="27">
        <f t="shared" si="19"/>
        <v>3248</v>
      </c>
      <c r="M64" s="27">
        <f t="shared" si="15"/>
        <v>22.011580000000002</v>
      </c>
      <c r="N64" s="27">
        <f t="shared" si="16"/>
        <v>22.011580000000002</v>
      </c>
      <c r="O64" s="27">
        <f t="shared" si="20"/>
        <v>-2746.4159800000061</v>
      </c>
      <c r="P64" s="27">
        <f t="shared" si="21"/>
        <v>2746.4159800000061</v>
      </c>
    </row>
    <row r="65" spans="1:16">
      <c r="A65" s="31">
        <v>39083</v>
      </c>
      <c r="C65" s="6">
        <v>57</v>
      </c>
      <c r="D65" s="29">
        <f t="shared" si="12"/>
        <v>58</v>
      </c>
      <c r="E65" s="29">
        <f t="shared" si="17"/>
        <v>3306</v>
      </c>
      <c r="F65" s="29">
        <f t="shared" si="13"/>
        <v>-7179</v>
      </c>
      <c r="G65" s="34">
        <f>+Inputs!$D$3</f>
        <v>0.37951000000000001</v>
      </c>
      <c r="I65" s="27">
        <f t="shared" si="18"/>
        <v>10485</v>
      </c>
      <c r="K65" s="27">
        <f t="shared" si="14"/>
        <v>58</v>
      </c>
      <c r="L65" s="27">
        <f t="shared" si="19"/>
        <v>3306</v>
      </c>
      <c r="M65" s="27">
        <f t="shared" si="15"/>
        <v>22.011580000000002</v>
      </c>
      <c r="N65" s="27">
        <f t="shared" si="16"/>
        <v>22.011580000000002</v>
      </c>
      <c r="O65" s="27">
        <f t="shared" si="20"/>
        <v>-2724.4044000000063</v>
      </c>
      <c r="P65" s="27">
        <f t="shared" si="21"/>
        <v>2724.4044000000063</v>
      </c>
    </row>
    <row r="66" spans="1:16">
      <c r="A66" s="30">
        <v>39114</v>
      </c>
      <c r="C66" s="6">
        <v>58</v>
      </c>
      <c r="D66" s="29">
        <f t="shared" si="12"/>
        <v>58</v>
      </c>
      <c r="E66" s="29">
        <f t="shared" si="17"/>
        <v>3364</v>
      </c>
      <c r="F66" s="29">
        <f t="shared" si="13"/>
        <v>-7121</v>
      </c>
      <c r="G66" s="34">
        <f>+Inputs!$D$3</f>
        <v>0.37951000000000001</v>
      </c>
      <c r="I66" s="27">
        <f t="shared" si="18"/>
        <v>10485</v>
      </c>
      <c r="K66" s="27">
        <f t="shared" si="14"/>
        <v>58</v>
      </c>
      <c r="L66" s="27">
        <f t="shared" si="19"/>
        <v>3364</v>
      </c>
      <c r="M66" s="27">
        <f t="shared" si="15"/>
        <v>22.011580000000002</v>
      </c>
      <c r="N66" s="27">
        <f t="shared" si="16"/>
        <v>22.011580000000002</v>
      </c>
      <c r="O66" s="27">
        <f t="shared" si="20"/>
        <v>-2702.3928200000064</v>
      </c>
      <c r="P66" s="27">
        <f t="shared" si="21"/>
        <v>2702.3928200000064</v>
      </c>
    </row>
    <row r="67" spans="1:16">
      <c r="A67" s="31">
        <v>39142</v>
      </c>
      <c r="C67" s="6">
        <v>59</v>
      </c>
      <c r="D67" s="29">
        <f t="shared" si="12"/>
        <v>58</v>
      </c>
      <c r="E67" s="29">
        <f t="shared" si="17"/>
        <v>3422</v>
      </c>
      <c r="F67" s="29">
        <f t="shared" si="13"/>
        <v>-7063</v>
      </c>
      <c r="G67" s="34">
        <f>+Inputs!$D$3</f>
        <v>0.37951000000000001</v>
      </c>
      <c r="I67" s="27">
        <f t="shared" si="18"/>
        <v>10485</v>
      </c>
      <c r="K67" s="27">
        <f t="shared" si="14"/>
        <v>58</v>
      </c>
      <c r="L67" s="27">
        <f t="shared" si="19"/>
        <v>3422</v>
      </c>
      <c r="M67" s="27">
        <f t="shared" si="15"/>
        <v>22.011580000000002</v>
      </c>
      <c r="N67" s="27">
        <f t="shared" si="16"/>
        <v>22.011580000000002</v>
      </c>
      <c r="O67" s="27">
        <f t="shared" si="20"/>
        <v>-2680.3812400000065</v>
      </c>
      <c r="P67" s="27">
        <f t="shared" si="21"/>
        <v>2680.3812400000065</v>
      </c>
    </row>
    <row r="68" spans="1:16">
      <c r="A68" s="30">
        <v>39173</v>
      </c>
      <c r="C68" s="6">
        <v>60</v>
      </c>
      <c r="D68" s="29">
        <f t="shared" si="12"/>
        <v>58</v>
      </c>
      <c r="E68" s="29">
        <f t="shared" si="17"/>
        <v>3480</v>
      </c>
      <c r="F68" s="29">
        <f t="shared" si="13"/>
        <v>-7005</v>
      </c>
      <c r="G68" s="34">
        <f>+Inputs!$D$3</f>
        <v>0.37951000000000001</v>
      </c>
      <c r="I68" s="27">
        <f t="shared" si="18"/>
        <v>10485</v>
      </c>
      <c r="K68" s="27">
        <f t="shared" si="14"/>
        <v>58</v>
      </c>
      <c r="L68" s="27">
        <f t="shared" si="19"/>
        <v>3480</v>
      </c>
      <c r="M68" s="27">
        <f t="shared" si="15"/>
        <v>22.011580000000002</v>
      </c>
      <c r="N68" s="27">
        <f t="shared" si="16"/>
        <v>22.011580000000002</v>
      </c>
      <c r="O68" s="27">
        <f t="shared" si="20"/>
        <v>-2658.3696600000067</v>
      </c>
      <c r="P68" s="27">
        <f t="shared" si="21"/>
        <v>2658.3696600000067</v>
      </c>
    </row>
    <row r="69" spans="1:16">
      <c r="A69" s="31">
        <v>39203</v>
      </c>
      <c r="C69" s="6">
        <v>61</v>
      </c>
      <c r="D69" s="29">
        <f t="shared" si="12"/>
        <v>58</v>
      </c>
      <c r="E69" s="29">
        <f t="shared" si="17"/>
        <v>3538</v>
      </c>
      <c r="F69" s="29">
        <f t="shared" si="13"/>
        <v>-6947</v>
      </c>
      <c r="G69" s="34">
        <f>+Inputs!$D$3</f>
        <v>0.37951000000000001</v>
      </c>
      <c r="I69" s="27">
        <f t="shared" si="18"/>
        <v>10485</v>
      </c>
      <c r="K69" s="27">
        <f t="shared" si="14"/>
        <v>58</v>
      </c>
      <c r="L69" s="27">
        <f t="shared" si="19"/>
        <v>3538</v>
      </c>
      <c r="M69" s="27">
        <f t="shared" si="15"/>
        <v>22.011580000000002</v>
      </c>
      <c r="N69" s="27">
        <f t="shared" si="16"/>
        <v>22.011580000000002</v>
      </c>
      <c r="O69" s="27">
        <f t="shared" si="20"/>
        <v>-2636.3580800000068</v>
      </c>
      <c r="P69" s="27">
        <f t="shared" si="21"/>
        <v>2636.3580800000068</v>
      </c>
    </row>
    <row r="70" spans="1:16">
      <c r="A70" s="30">
        <v>39234</v>
      </c>
      <c r="C70" s="6">
        <v>62</v>
      </c>
      <c r="D70" s="29">
        <f t="shared" si="12"/>
        <v>58</v>
      </c>
      <c r="E70" s="29">
        <f t="shared" si="17"/>
        <v>3596</v>
      </c>
      <c r="F70" s="29">
        <f t="shared" si="13"/>
        <v>-6889</v>
      </c>
      <c r="G70" s="34">
        <f>+Inputs!$D$3</f>
        <v>0.37951000000000001</v>
      </c>
      <c r="I70" s="27">
        <f t="shared" si="18"/>
        <v>10485</v>
      </c>
      <c r="K70" s="27">
        <f t="shared" si="14"/>
        <v>58</v>
      </c>
      <c r="L70" s="27">
        <f t="shared" si="19"/>
        <v>3596</v>
      </c>
      <c r="M70" s="27">
        <f t="shared" si="15"/>
        <v>22.011580000000002</v>
      </c>
      <c r="N70" s="27">
        <f t="shared" si="16"/>
        <v>22.011580000000002</v>
      </c>
      <c r="O70" s="27">
        <f t="shared" si="20"/>
        <v>-2614.3465000000069</v>
      </c>
      <c r="P70" s="27">
        <f t="shared" si="21"/>
        <v>2614.3465000000069</v>
      </c>
    </row>
    <row r="71" spans="1:16">
      <c r="A71" s="31">
        <v>39264</v>
      </c>
      <c r="C71" s="6">
        <v>63</v>
      </c>
      <c r="D71" s="29">
        <f t="shared" si="12"/>
        <v>58</v>
      </c>
      <c r="E71" s="29">
        <f t="shared" si="17"/>
        <v>3654</v>
      </c>
      <c r="F71" s="29">
        <f t="shared" si="13"/>
        <v>-6831</v>
      </c>
      <c r="G71" s="34">
        <f>+Inputs!$D$3</f>
        <v>0.37951000000000001</v>
      </c>
      <c r="I71" s="27">
        <f t="shared" si="18"/>
        <v>10485</v>
      </c>
      <c r="K71" s="27">
        <f t="shared" si="14"/>
        <v>58</v>
      </c>
      <c r="L71" s="27">
        <f t="shared" si="19"/>
        <v>3654</v>
      </c>
      <c r="M71" s="27">
        <f t="shared" si="15"/>
        <v>22.011580000000002</v>
      </c>
      <c r="N71" s="27">
        <f t="shared" si="16"/>
        <v>22.011580000000002</v>
      </c>
      <c r="O71" s="27">
        <f t="shared" si="20"/>
        <v>-2592.3349200000071</v>
      </c>
      <c r="P71" s="27">
        <f t="shared" si="21"/>
        <v>2592.3349200000071</v>
      </c>
    </row>
    <row r="72" spans="1:16">
      <c r="A72" s="30">
        <v>39295</v>
      </c>
      <c r="C72" s="6">
        <v>64</v>
      </c>
      <c r="D72" s="29">
        <f t="shared" si="12"/>
        <v>58</v>
      </c>
      <c r="E72" s="29">
        <f t="shared" si="17"/>
        <v>3712</v>
      </c>
      <c r="F72" s="29">
        <f t="shared" si="13"/>
        <v>-6773</v>
      </c>
      <c r="G72" s="34">
        <f>+Inputs!$D$3</f>
        <v>0.37951000000000001</v>
      </c>
      <c r="I72" s="27">
        <f t="shared" si="18"/>
        <v>10485</v>
      </c>
      <c r="K72" s="27">
        <f t="shared" si="14"/>
        <v>58</v>
      </c>
      <c r="L72" s="27">
        <f t="shared" si="19"/>
        <v>3712</v>
      </c>
      <c r="M72" s="27">
        <f t="shared" si="15"/>
        <v>22.011580000000002</v>
      </c>
      <c r="N72" s="27">
        <f t="shared" si="16"/>
        <v>22.011580000000002</v>
      </c>
      <c r="O72" s="27">
        <f t="shared" si="20"/>
        <v>-2570.3233400000072</v>
      </c>
      <c r="P72" s="27">
        <f t="shared" si="21"/>
        <v>2570.3233400000072</v>
      </c>
    </row>
    <row r="73" spans="1:16">
      <c r="A73" s="31">
        <v>39326</v>
      </c>
      <c r="C73" s="6">
        <v>65</v>
      </c>
      <c r="D73" s="29">
        <f t="shared" ref="D73:D104" si="22">ROUND(-(+$B$9/180)*1,0)</f>
        <v>58</v>
      </c>
      <c r="E73" s="29">
        <f t="shared" si="17"/>
        <v>3770</v>
      </c>
      <c r="F73" s="29">
        <f t="shared" ref="F73:F104" si="23">$B$9+E73</f>
        <v>-6715</v>
      </c>
      <c r="G73" s="34">
        <f>+Inputs!$D$3</f>
        <v>0.37951000000000001</v>
      </c>
      <c r="I73" s="27">
        <f t="shared" si="18"/>
        <v>10485</v>
      </c>
      <c r="K73" s="27">
        <f t="shared" ref="K73:K104" si="24">D73</f>
        <v>58</v>
      </c>
      <c r="L73" s="27">
        <f t="shared" si="19"/>
        <v>3770</v>
      </c>
      <c r="M73" s="27">
        <f t="shared" ref="M73:M104" si="25">K73*G73</f>
        <v>22.011580000000002</v>
      </c>
      <c r="N73" s="27">
        <f t="shared" ref="N73:N104" si="26">M73-J73</f>
        <v>22.011580000000002</v>
      </c>
      <c r="O73" s="27">
        <f t="shared" si="20"/>
        <v>-2548.3117600000073</v>
      </c>
      <c r="P73" s="27">
        <f t="shared" si="21"/>
        <v>2548.3117600000073</v>
      </c>
    </row>
    <row r="74" spans="1:16">
      <c r="A74" s="30">
        <v>39356</v>
      </c>
      <c r="C74" s="6">
        <v>66</v>
      </c>
      <c r="D74" s="29">
        <f t="shared" si="22"/>
        <v>58</v>
      </c>
      <c r="E74" s="29">
        <f t="shared" ref="E74:E105" si="27">+E73+D74</f>
        <v>3828</v>
      </c>
      <c r="F74" s="29">
        <f t="shared" si="23"/>
        <v>-6657</v>
      </c>
      <c r="G74" s="34">
        <f>+Inputs!$D$3</f>
        <v>0.37951000000000001</v>
      </c>
      <c r="I74" s="27">
        <f t="shared" ref="I74:I105" si="28">+I73+H74</f>
        <v>10485</v>
      </c>
      <c r="K74" s="27">
        <f t="shared" si="24"/>
        <v>58</v>
      </c>
      <c r="L74" s="27">
        <f t="shared" ref="L74:L105" si="29">+L73+K74</f>
        <v>3828</v>
      </c>
      <c r="M74" s="27">
        <f t="shared" si="25"/>
        <v>22.011580000000002</v>
      </c>
      <c r="N74" s="27">
        <f t="shared" si="26"/>
        <v>22.011580000000002</v>
      </c>
      <c r="O74" s="27">
        <f t="shared" ref="O74:O105" si="30">+O73+N74</f>
        <v>-2526.3001800000075</v>
      </c>
      <c r="P74" s="27">
        <f t="shared" ref="P74:P105" si="31">P73-N74</f>
        <v>2526.3001800000075</v>
      </c>
    </row>
    <row r="75" spans="1:16">
      <c r="A75" s="31">
        <v>39387</v>
      </c>
      <c r="C75" s="6">
        <v>67</v>
      </c>
      <c r="D75" s="29">
        <f t="shared" si="22"/>
        <v>58</v>
      </c>
      <c r="E75" s="29">
        <f t="shared" si="27"/>
        <v>3886</v>
      </c>
      <c r="F75" s="29">
        <f t="shared" si="23"/>
        <v>-6599</v>
      </c>
      <c r="G75" s="34">
        <f>+Inputs!$D$3</f>
        <v>0.37951000000000001</v>
      </c>
      <c r="I75" s="27">
        <f t="shared" si="28"/>
        <v>10485</v>
      </c>
      <c r="K75" s="27">
        <f t="shared" si="24"/>
        <v>58</v>
      </c>
      <c r="L75" s="27">
        <f t="shared" si="29"/>
        <v>3886</v>
      </c>
      <c r="M75" s="27">
        <f t="shared" si="25"/>
        <v>22.011580000000002</v>
      </c>
      <c r="N75" s="27">
        <f t="shared" si="26"/>
        <v>22.011580000000002</v>
      </c>
      <c r="O75" s="27">
        <f t="shared" si="30"/>
        <v>-2504.2886000000076</v>
      </c>
      <c r="P75" s="27">
        <f t="shared" si="31"/>
        <v>2504.2886000000076</v>
      </c>
    </row>
    <row r="76" spans="1:16">
      <c r="A76" s="30">
        <v>39417</v>
      </c>
      <c r="C76" s="6">
        <v>68</v>
      </c>
      <c r="D76" s="29">
        <f t="shared" si="22"/>
        <v>58</v>
      </c>
      <c r="E76" s="29">
        <f t="shared" si="27"/>
        <v>3944</v>
      </c>
      <c r="F76" s="29">
        <f t="shared" si="23"/>
        <v>-6541</v>
      </c>
      <c r="G76" s="34">
        <f>+Inputs!$D$3</f>
        <v>0.37951000000000001</v>
      </c>
      <c r="I76" s="27">
        <f t="shared" si="28"/>
        <v>10485</v>
      </c>
      <c r="K76" s="27">
        <f t="shared" si="24"/>
        <v>58</v>
      </c>
      <c r="L76" s="27">
        <f t="shared" si="29"/>
        <v>3944</v>
      </c>
      <c r="M76" s="27">
        <f t="shared" si="25"/>
        <v>22.011580000000002</v>
      </c>
      <c r="N76" s="27">
        <f t="shared" si="26"/>
        <v>22.011580000000002</v>
      </c>
      <c r="O76" s="27">
        <f t="shared" si="30"/>
        <v>-2482.2770200000077</v>
      </c>
      <c r="P76" s="27">
        <f t="shared" si="31"/>
        <v>2482.2770200000077</v>
      </c>
    </row>
    <row r="77" spans="1:16">
      <c r="A77" s="31">
        <v>39448</v>
      </c>
      <c r="C77" s="6">
        <v>69</v>
      </c>
      <c r="D77" s="29">
        <f t="shared" si="22"/>
        <v>58</v>
      </c>
      <c r="E77" s="29">
        <f t="shared" si="27"/>
        <v>4002</v>
      </c>
      <c r="F77" s="29">
        <f t="shared" si="23"/>
        <v>-6483</v>
      </c>
      <c r="G77" s="34">
        <f>+Inputs!$D$3</f>
        <v>0.37951000000000001</v>
      </c>
      <c r="I77" s="27">
        <f t="shared" si="28"/>
        <v>10485</v>
      </c>
      <c r="K77" s="27">
        <f t="shared" si="24"/>
        <v>58</v>
      </c>
      <c r="L77" s="27">
        <f t="shared" si="29"/>
        <v>4002</v>
      </c>
      <c r="M77" s="27">
        <f t="shared" si="25"/>
        <v>22.011580000000002</v>
      </c>
      <c r="N77" s="27">
        <f t="shared" si="26"/>
        <v>22.011580000000002</v>
      </c>
      <c r="O77" s="27">
        <f t="shared" si="30"/>
        <v>-2460.2654400000079</v>
      </c>
      <c r="P77" s="27">
        <f t="shared" si="31"/>
        <v>2460.2654400000079</v>
      </c>
    </row>
    <row r="78" spans="1:16">
      <c r="A78" s="30">
        <v>39479</v>
      </c>
      <c r="C78" s="6">
        <v>70</v>
      </c>
      <c r="D78" s="29">
        <f t="shared" si="22"/>
        <v>58</v>
      </c>
      <c r="E78" s="29">
        <f t="shared" si="27"/>
        <v>4060</v>
      </c>
      <c r="F78" s="29">
        <f t="shared" si="23"/>
        <v>-6425</v>
      </c>
      <c r="G78" s="34">
        <f>+Inputs!$D$3</f>
        <v>0.37951000000000001</v>
      </c>
      <c r="I78" s="27">
        <f t="shared" si="28"/>
        <v>10485</v>
      </c>
      <c r="K78" s="27">
        <f t="shared" si="24"/>
        <v>58</v>
      </c>
      <c r="L78" s="27">
        <f t="shared" si="29"/>
        <v>4060</v>
      </c>
      <c r="M78" s="27">
        <f t="shared" si="25"/>
        <v>22.011580000000002</v>
      </c>
      <c r="N78" s="27">
        <f t="shared" si="26"/>
        <v>22.011580000000002</v>
      </c>
      <c r="O78" s="27">
        <f t="shared" si="30"/>
        <v>-2438.253860000008</v>
      </c>
      <c r="P78" s="27">
        <f t="shared" si="31"/>
        <v>2438.253860000008</v>
      </c>
    </row>
    <row r="79" spans="1:16">
      <c r="A79" s="31">
        <v>39508</v>
      </c>
      <c r="C79" s="6">
        <v>71</v>
      </c>
      <c r="D79" s="29">
        <f t="shared" si="22"/>
        <v>58</v>
      </c>
      <c r="E79" s="29">
        <f t="shared" si="27"/>
        <v>4118</v>
      </c>
      <c r="F79" s="29">
        <f t="shared" si="23"/>
        <v>-6367</v>
      </c>
      <c r="G79" s="34">
        <f>+Inputs!$D$3</f>
        <v>0.37951000000000001</v>
      </c>
      <c r="I79" s="27">
        <f t="shared" si="28"/>
        <v>10485</v>
      </c>
      <c r="K79" s="27">
        <f t="shared" si="24"/>
        <v>58</v>
      </c>
      <c r="L79" s="27">
        <f t="shared" si="29"/>
        <v>4118</v>
      </c>
      <c r="M79" s="27">
        <f t="shared" si="25"/>
        <v>22.011580000000002</v>
      </c>
      <c r="N79" s="27">
        <f t="shared" si="26"/>
        <v>22.011580000000002</v>
      </c>
      <c r="O79" s="27">
        <f t="shared" si="30"/>
        <v>-2416.2422800000081</v>
      </c>
      <c r="P79" s="27">
        <f t="shared" si="31"/>
        <v>2416.2422800000081</v>
      </c>
    </row>
    <row r="80" spans="1:16">
      <c r="A80" s="30">
        <v>39539</v>
      </c>
      <c r="C80" s="6">
        <v>72</v>
      </c>
      <c r="D80" s="29">
        <f t="shared" si="22"/>
        <v>58</v>
      </c>
      <c r="E80" s="29">
        <f t="shared" si="27"/>
        <v>4176</v>
      </c>
      <c r="F80" s="29">
        <f t="shared" si="23"/>
        <v>-6309</v>
      </c>
      <c r="G80" s="34">
        <f>+Inputs!$D$3</f>
        <v>0.37951000000000001</v>
      </c>
      <c r="I80" s="27">
        <f t="shared" si="28"/>
        <v>10485</v>
      </c>
      <c r="K80" s="27">
        <f t="shared" si="24"/>
        <v>58</v>
      </c>
      <c r="L80" s="27">
        <f t="shared" si="29"/>
        <v>4176</v>
      </c>
      <c r="M80" s="27">
        <f t="shared" si="25"/>
        <v>22.011580000000002</v>
      </c>
      <c r="N80" s="27">
        <f t="shared" si="26"/>
        <v>22.011580000000002</v>
      </c>
      <c r="O80" s="27">
        <f t="shared" si="30"/>
        <v>-2394.2307000000083</v>
      </c>
      <c r="P80" s="27">
        <f t="shared" si="31"/>
        <v>2394.2307000000083</v>
      </c>
    </row>
    <row r="81" spans="1:16">
      <c r="A81" s="31">
        <v>39569</v>
      </c>
      <c r="C81" s="6">
        <v>73</v>
      </c>
      <c r="D81" s="29">
        <f t="shared" si="22"/>
        <v>58</v>
      </c>
      <c r="E81" s="29">
        <f t="shared" si="27"/>
        <v>4234</v>
      </c>
      <c r="F81" s="29">
        <f t="shared" si="23"/>
        <v>-6251</v>
      </c>
      <c r="G81" s="34">
        <f>+Inputs!$D$3</f>
        <v>0.37951000000000001</v>
      </c>
      <c r="I81" s="27">
        <f t="shared" si="28"/>
        <v>10485</v>
      </c>
      <c r="K81" s="27">
        <f t="shared" si="24"/>
        <v>58</v>
      </c>
      <c r="L81" s="27">
        <f t="shared" si="29"/>
        <v>4234</v>
      </c>
      <c r="M81" s="27">
        <f t="shared" si="25"/>
        <v>22.011580000000002</v>
      </c>
      <c r="N81" s="27">
        <f t="shared" si="26"/>
        <v>22.011580000000002</v>
      </c>
      <c r="O81" s="27">
        <f t="shared" si="30"/>
        <v>-2372.2191200000084</v>
      </c>
      <c r="P81" s="27">
        <f t="shared" si="31"/>
        <v>2372.2191200000084</v>
      </c>
    </row>
    <row r="82" spans="1:16">
      <c r="A82" s="30">
        <v>39600</v>
      </c>
      <c r="C82" s="6">
        <v>74</v>
      </c>
      <c r="D82" s="29">
        <f t="shared" si="22"/>
        <v>58</v>
      </c>
      <c r="E82" s="29">
        <f t="shared" si="27"/>
        <v>4292</v>
      </c>
      <c r="F82" s="29">
        <f t="shared" si="23"/>
        <v>-6193</v>
      </c>
      <c r="G82" s="34">
        <f>+Inputs!$D$3</f>
        <v>0.37951000000000001</v>
      </c>
      <c r="I82" s="27">
        <f t="shared" si="28"/>
        <v>10485</v>
      </c>
      <c r="K82" s="27">
        <f t="shared" si="24"/>
        <v>58</v>
      </c>
      <c r="L82" s="27">
        <f t="shared" si="29"/>
        <v>4292</v>
      </c>
      <c r="M82" s="27">
        <f t="shared" si="25"/>
        <v>22.011580000000002</v>
      </c>
      <c r="N82" s="27">
        <f t="shared" si="26"/>
        <v>22.011580000000002</v>
      </c>
      <c r="O82" s="27">
        <f t="shared" si="30"/>
        <v>-2350.2075400000085</v>
      </c>
      <c r="P82" s="27">
        <f t="shared" si="31"/>
        <v>2350.2075400000085</v>
      </c>
    </row>
    <row r="83" spans="1:16">
      <c r="A83" s="31">
        <v>39630</v>
      </c>
      <c r="C83" s="6">
        <v>75</v>
      </c>
      <c r="D83" s="29">
        <f t="shared" si="22"/>
        <v>58</v>
      </c>
      <c r="E83" s="29">
        <f t="shared" si="27"/>
        <v>4350</v>
      </c>
      <c r="F83" s="29">
        <f t="shared" si="23"/>
        <v>-6135</v>
      </c>
      <c r="G83" s="34">
        <f>+Inputs!$D$3</f>
        <v>0.37951000000000001</v>
      </c>
      <c r="I83" s="27">
        <f t="shared" si="28"/>
        <v>10485</v>
      </c>
      <c r="K83" s="27">
        <f t="shared" si="24"/>
        <v>58</v>
      </c>
      <c r="L83" s="27">
        <f t="shared" si="29"/>
        <v>4350</v>
      </c>
      <c r="M83" s="27">
        <f t="shared" si="25"/>
        <v>22.011580000000002</v>
      </c>
      <c r="N83" s="27">
        <f t="shared" si="26"/>
        <v>22.011580000000002</v>
      </c>
      <c r="O83" s="27">
        <f t="shared" si="30"/>
        <v>-2328.1959600000087</v>
      </c>
      <c r="P83" s="27">
        <f t="shared" si="31"/>
        <v>2328.1959600000087</v>
      </c>
    </row>
    <row r="84" spans="1:16">
      <c r="A84" s="30">
        <v>39661</v>
      </c>
      <c r="C84" s="6">
        <v>76</v>
      </c>
      <c r="D84" s="29">
        <f t="shared" si="22"/>
        <v>58</v>
      </c>
      <c r="E84" s="29">
        <f t="shared" si="27"/>
        <v>4408</v>
      </c>
      <c r="F84" s="29">
        <f t="shared" si="23"/>
        <v>-6077</v>
      </c>
      <c r="G84" s="34">
        <f>+Inputs!$D$3</f>
        <v>0.37951000000000001</v>
      </c>
      <c r="I84" s="27">
        <f t="shared" si="28"/>
        <v>10485</v>
      </c>
      <c r="K84" s="27">
        <f t="shared" si="24"/>
        <v>58</v>
      </c>
      <c r="L84" s="27">
        <f t="shared" si="29"/>
        <v>4408</v>
      </c>
      <c r="M84" s="27">
        <f t="shared" si="25"/>
        <v>22.011580000000002</v>
      </c>
      <c r="N84" s="27">
        <f t="shared" si="26"/>
        <v>22.011580000000002</v>
      </c>
      <c r="O84" s="27">
        <f t="shared" si="30"/>
        <v>-2306.1843800000088</v>
      </c>
      <c r="P84" s="27">
        <f t="shared" si="31"/>
        <v>2306.1843800000088</v>
      </c>
    </row>
    <row r="85" spans="1:16">
      <c r="A85" s="31">
        <v>39692</v>
      </c>
      <c r="C85" s="6">
        <v>77</v>
      </c>
      <c r="D85" s="29">
        <f t="shared" si="22"/>
        <v>58</v>
      </c>
      <c r="E85" s="29">
        <f t="shared" si="27"/>
        <v>4466</v>
      </c>
      <c r="F85" s="29">
        <f t="shared" si="23"/>
        <v>-6019</v>
      </c>
      <c r="G85" s="34">
        <f>+Inputs!$D$3</f>
        <v>0.37951000000000001</v>
      </c>
      <c r="I85" s="27">
        <f t="shared" si="28"/>
        <v>10485</v>
      </c>
      <c r="K85" s="27">
        <f t="shared" si="24"/>
        <v>58</v>
      </c>
      <c r="L85" s="27">
        <f t="shared" si="29"/>
        <v>4466</v>
      </c>
      <c r="M85" s="27">
        <f t="shared" si="25"/>
        <v>22.011580000000002</v>
      </c>
      <c r="N85" s="27">
        <f t="shared" si="26"/>
        <v>22.011580000000002</v>
      </c>
      <c r="O85" s="27">
        <f t="shared" si="30"/>
        <v>-2284.1728000000089</v>
      </c>
      <c r="P85" s="27">
        <f t="shared" si="31"/>
        <v>2284.1728000000089</v>
      </c>
    </row>
    <row r="86" spans="1:16">
      <c r="A86" s="30">
        <v>39722</v>
      </c>
      <c r="C86" s="6">
        <v>78</v>
      </c>
      <c r="D86" s="29">
        <f t="shared" si="22"/>
        <v>58</v>
      </c>
      <c r="E86" s="29">
        <f t="shared" si="27"/>
        <v>4524</v>
      </c>
      <c r="F86" s="29">
        <f t="shared" si="23"/>
        <v>-5961</v>
      </c>
      <c r="G86" s="34">
        <f>+Inputs!$D$3</f>
        <v>0.37951000000000001</v>
      </c>
      <c r="I86" s="27">
        <f t="shared" si="28"/>
        <v>10485</v>
      </c>
      <c r="K86" s="27">
        <f t="shared" si="24"/>
        <v>58</v>
      </c>
      <c r="L86" s="27">
        <f t="shared" si="29"/>
        <v>4524</v>
      </c>
      <c r="M86" s="27">
        <f t="shared" si="25"/>
        <v>22.011580000000002</v>
      </c>
      <c r="N86" s="27">
        <f t="shared" si="26"/>
        <v>22.011580000000002</v>
      </c>
      <c r="O86" s="27">
        <f t="shared" si="30"/>
        <v>-2262.1612200000091</v>
      </c>
      <c r="P86" s="27">
        <f t="shared" si="31"/>
        <v>2262.1612200000091</v>
      </c>
    </row>
    <row r="87" spans="1:16">
      <c r="A87" s="31">
        <v>39753</v>
      </c>
      <c r="C87" s="6">
        <v>79</v>
      </c>
      <c r="D87" s="29">
        <f t="shared" si="22"/>
        <v>58</v>
      </c>
      <c r="E87" s="29">
        <f t="shared" si="27"/>
        <v>4582</v>
      </c>
      <c r="F87" s="29">
        <f t="shared" si="23"/>
        <v>-5903</v>
      </c>
      <c r="G87" s="34">
        <f>+Inputs!$D$3</f>
        <v>0.37951000000000001</v>
      </c>
      <c r="I87" s="27">
        <f t="shared" si="28"/>
        <v>10485</v>
      </c>
      <c r="K87" s="27">
        <f t="shared" si="24"/>
        <v>58</v>
      </c>
      <c r="L87" s="27">
        <f t="shared" si="29"/>
        <v>4582</v>
      </c>
      <c r="M87" s="27">
        <f t="shared" si="25"/>
        <v>22.011580000000002</v>
      </c>
      <c r="N87" s="27">
        <f t="shared" si="26"/>
        <v>22.011580000000002</v>
      </c>
      <c r="O87" s="27">
        <f t="shared" si="30"/>
        <v>-2240.1496400000092</v>
      </c>
      <c r="P87" s="27">
        <f t="shared" si="31"/>
        <v>2240.1496400000092</v>
      </c>
    </row>
    <row r="88" spans="1:16">
      <c r="A88" s="30">
        <v>39783</v>
      </c>
      <c r="C88" s="6">
        <v>80</v>
      </c>
      <c r="D88" s="29">
        <f t="shared" si="22"/>
        <v>58</v>
      </c>
      <c r="E88" s="29">
        <f t="shared" si="27"/>
        <v>4640</v>
      </c>
      <c r="F88" s="29">
        <f t="shared" si="23"/>
        <v>-5845</v>
      </c>
      <c r="G88" s="34">
        <f>+Inputs!$D$3</f>
        <v>0.37951000000000001</v>
      </c>
      <c r="I88" s="27">
        <f t="shared" si="28"/>
        <v>10485</v>
      </c>
      <c r="K88" s="27">
        <f t="shared" si="24"/>
        <v>58</v>
      </c>
      <c r="L88" s="27">
        <f t="shared" si="29"/>
        <v>4640</v>
      </c>
      <c r="M88" s="27">
        <f t="shared" si="25"/>
        <v>22.011580000000002</v>
      </c>
      <c r="N88" s="27">
        <f t="shared" si="26"/>
        <v>22.011580000000002</v>
      </c>
      <c r="O88" s="27">
        <f t="shared" si="30"/>
        <v>-2218.1380600000093</v>
      </c>
      <c r="P88" s="27">
        <f t="shared" si="31"/>
        <v>2218.1380600000093</v>
      </c>
    </row>
    <row r="89" spans="1:16">
      <c r="A89" s="31">
        <v>39814</v>
      </c>
      <c r="C89" s="6">
        <v>81</v>
      </c>
      <c r="D89" s="29">
        <f t="shared" si="22"/>
        <v>58</v>
      </c>
      <c r="E89" s="29">
        <f t="shared" si="27"/>
        <v>4698</v>
      </c>
      <c r="F89" s="29">
        <f t="shared" si="23"/>
        <v>-5787</v>
      </c>
      <c r="G89" s="34">
        <f>+Inputs!$D$3</f>
        <v>0.37951000000000001</v>
      </c>
      <c r="I89" s="27">
        <f t="shared" si="28"/>
        <v>10485</v>
      </c>
      <c r="K89" s="27">
        <f t="shared" si="24"/>
        <v>58</v>
      </c>
      <c r="L89" s="27">
        <f t="shared" si="29"/>
        <v>4698</v>
      </c>
      <c r="M89" s="27">
        <f t="shared" si="25"/>
        <v>22.011580000000002</v>
      </c>
      <c r="N89" s="27">
        <f t="shared" si="26"/>
        <v>22.011580000000002</v>
      </c>
      <c r="O89" s="27">
        <f t="shared" si="30"/>
        <v>-2196.1264800000095</v>
      </c>
      <c r="P89" s="27">
        <f t="shared" si="31"/>
        <v>2196.1264800000095</v>
      </c>
    </row>
    <row r="90" spans="1:16">
      <c r="A90" s="30">
        <v>39845</v>
      </c>
      <c r="C90" s="6">
        <v>82</v>
      </c>
      <c r="D90" s="29">
        <f t="shared" si="22"/>
        <v>58</v>
      </c>
      <c r="E90" s="29">
        <f t="shared" si="27"/>
        <v>4756</v>
      </c>
      <c r="F90" s="29">
        <f t="shared" si="23"/>
        <v>-5729</v>
      </c>
      <c r="G90" s="34">
        <f>+Inputs!$D$3</f>
        <v>0.37951000000000001</v>
      </c>
      <c r="I90" s="27">
        <f t="shared" si="28"/>
        <v>10485</v>
      </c>
      <c r="K90" s="27">
        <f t="shared" si="24"/>
        <v>58</v>
      </c>
      <c r="L90" s="27">
        <f t="shared" si="29"/>
        <v>4756</v>
      </c>
      <c r="M90" s="27">
        <f t="shared" si="25"/>
        <v>22.011580000000002</v>
      </c>
      <c r="N90" s="27">
        <f t="shared" si="26"/>
        <v>22.011580000000002</v>
      </c>
      <c r="O90" s="27">
        <f t="shared" si="30"/>
        <v>-2174.1149000000096</v>
      </c>
      <c r="P90" s="27">
        <f t="shared" si="31"/>
        <v>2174.1149000000096</v>
      </c>
    </row>
    <row r="91" spans="1:16">
      <c r="A91" s="31">
        <v>39873</v>
      </c>
      <c r="C91" s="6">
        <v>83</v>
      </c>
      <c r="D91" s="29">
        <f t="shared" si="22"/>
        <v>58</v>
      </c>
      <c r="E91" s="29">
        <f t="shared" si="27"/>
        <v>4814</v>
      </c>
      <c r="F91" s="29">
        <f t="shared" si="23"/>
        <v>-5671</v>
      </c>
      <c r="G91" s="34">
        <f>+Inputs!$D$3</f>
        <v>0.37951000000000001</v>
      </c>
      <c r="I91" s="27">
        <f t="shared" si="28"/>
        <v>10485</v>
      </c>
      <c r="K91" s="27">
        <f t="shared" si="24"/>
        <v>58</v>
      </c>
      <c r="L91" s="27">
        <f t="shared" si="29"/>
        <v>4814</v>
      </c>
      <c r="M91" s="27">
        <f t="shared" si="25"/>
        <v>22.011580000000002</v>
      </c>
      <c r="N91" s="27">
        <f t="shared" si="26"/>
        <v>22.011580000000002</v>
      </c>
      <c r="O91" s="27">
        <f t="shared" si="30"/>
        <v>-2152.1033200000097</v>
      </c>
      <c r="P91" s="27">
        <f t="shared" si="31"/>
        <v>2152.1033200000097</v>
      </c>
    </row>
    <row r="92" spans="1:16">
      <c r="A92" s="30">
        <v>39904</v>
      </c>
      <c r="C92" s="6">
        <v>84</v>
      </c>
      <c r="D92" s="29">
        <f t="shared" si="22"/>
        <v>58</v>
      </c>
      <c r="E92" s="29">
        <f t="shared" si="27"/>
        <v>4872</v>
      </c>
      <c r="F92" s="29">
        <f t="shared" si="23"/>
        <v>-5613</v>
      </c>
      <c r="G92" s="34">
        <f>+Inputs!$D$3</f>
        <v>0.37951000000000001</v>
      </c>
      <c r="I92" s="27">
        <f t="shared" si="28"/>
        <v>10485</v>
      </c>
      <c r="K92" s="27">
        <f t="shared" si="24"/>
        <v>58</v>
      </c>
      <c r="L92" s="27">
        <f t="shared" si="29"/>
        <v>4872</v>
      </c>
      <c r="M92" s="27">
        <f t="shared" si="25"/>
        <v>22.011580000000002</v>
      </c>
      <c r="N92" s="27">
        <f t="shared" si="26"/>
        <v>22.011580000000002</v>
      </c>
      <c r="O92" s="27">
        <f t="shared" si="30"/>
        <v>-2130.0917400000098</v>
      </c>
      <c r="P92" s="27">
        <f t="shared" si="31"/>
        <v>2130.0917400000098</v>
      </c>
    </row>
    <row r="93" spans="1:16">
      <c r="A93" s="31">
        <v>39934</v>
      </c>
      <c r="C93" s="6">
        <v>85</v>
      </c>
      <c r="D93" s="29">
        <f t="shared" si="22"/>
        <v>58</v>
      </c>
      <c r="E93" s="29">
        <f t="shared" si="27"/>
        <v>4930</v>
      </c>
      <c r="F93" s="29">
        <f t="shared" si="23"/>
        <v>-5555</v>
      </c>
      <c r="G93" s="34">
        <f>+Inputs!$D$3</f>
        <v>0.37951000000000001</v>
      </c>
      <c r="I93" s="27">
        <f t="shared" si="28"/>
        <v>10485</v>
      </c>
      <c r="K93" s="27">
        <f t="shared" si="24"/>
        <v>58</v>
      </c>
      <c r="L93" s="27">
        <f t="shared" si="29"/>
        <v>4930</v>
      </c>
      <c r="M93" s="27">
        <f t="shared" si="25"/>
        <v>22.011580000000002</v>
      </c>
      <c r="N93" s="27">
        <f t="shared" si="26"/>
        <v>22.011580000000002</v>
      </c>
      <c r="O93" s="27">
        <f t="shared" si="30"/>
        <v>-2108.08016000001</v>
      </c>
      <c r="P93" s="27">
        <f t="shared" si="31"/>
        <v>2108.08016000001</v>
      </c>
    </row>
    <row r="94" spans="1:16">
      <c r="A94" s="30">
        <v>39965</v>
      </c>
      <c r="C94" s="6">
        <v>86</v>
      </c>
      <c r="D94" s="29">
        <f t="shared" si="22"/>
        <v>58</v>
      </c>
      <c r="E94" s="29">
        <f t="shared" si="27"/>
        <v>4988</v>
      </c>
      <c r="F94" s="29">
        <f t="shared" si="23"/>
        <v>-5497</v>
      </c>
      <c r="G94" s="34">
        <f>+Inputs!$D$3</f>
        <v>0.37951000000000001</v>
      </c>
      <c r="I94" s="27">
        <f t="shared" si="28"/>
        <v>10485</v>
      </c>
      <c r="K94" s="27">
        <f t="shared" si="24"/>
        <v>58</v>
      </c>
      <c r="L94" s="27">
        <f t="shared" si="29"/>
        <v>4988</v>
      </c>
      <c r="M94" s="27">
        <f t="shared" si="25"/>
        <v>22.011580000000002</v>
      </c>
      <c r="N94" s="27">
        <f t="shared" si="26"/>
        <v>22.011580000000002</v>
      </c>
      <c r="O94" s="27">
        <f t="shared" si="30"/>
        <v>-2086.0685800000101</v>
      </c>
      <c r="P94" s="27">
        <f t="shared" si="31"/>
        <v>2086.0685800000101</v>
      </c>
    </row>
    <row r="95" spans="1:16">
      <c r="A95" s="31">
        <v>39995</v>
      </c>
      <c r="C95" s="6">
        <v>87</v>
      </c>
      <c r="D95" s="29">
        <f t="shared" si="22"/>
        <v>58</v>
      </c>
      <c r="E95" s="29">
        <f t="shared" si="27"/>
        <v>5046</v>
      </c>
      <c r="F95" s="29">
        <f t="shared" si="23"/>
        <v>-5439</v>
      </c>
      <c r="G95" s="34">
        <f>+Inputs!$D$3</f>
        <v>0.37951000000000001</v>
      </c>
      <c r="I95" s="27">
        <f t="shared" si="28"/>
        <v>10485</v>
      </c>
      <c r="K95" s="27">
        <f t="shared" si="24"/>
        <v>58</v>
      </c>
      <c r="L95" s="27">
        <f t="shared" si="29"/>
        <v>5046</v>
      </c>
      <c r="M95" s="27">
        <f t="shared" si="25"/>
        <v>22.011580000000002</v>
      </c>
      <c r="N95" s="27">
        <f t="shared" si="26"/>
        <v>22.011580000000002</v>
      </c>
      <c r="O95" s="27">
        <f t="shared" si="30"/>
        <v>-2064.0570000000102</v>
      </c>
      <c r="P95" s="27">
        <f t="shared" si="31"/>
        <v>2064.0570000000102</v>
      </c>
    </row>
    <row r="96" spans="1:16">
      <c r="A96" s="30">
        <v>40026</v>
      </c>
      <c r="C96" s="6">
        <v>88</v>
      </c>
      <c r="D96" s="29">
        <f t="shared" si="22"/>
        <v>58</v>
      </c>
      <c r="E96" s="29">
        <f t="shared" si="27"/>
        <v>5104</v>
      </c>
      <c r="F96" s="29">
        <f t="shared" si="23"/>
        <v>-5381</v>
      </c>
      <c r="G96" s="34">
        <f>+Inputs!$D$3</f>
        <v>0.37951000000000001</v>
      </c>
      <c r="I96" s="27">
        <f t="shared" si="28"/>
        <v>10485</v>
      </c>
      <c r="K96" s="27">
        <f t="shared" si="24"/>
        <v>58</v>
      </c>
      <c r="L96" s="27">
        <f t="shared" si="29"/>
        <v>5104</v>
      </c>
      <c r="M96" s="27">
        <f t="shared" si="25"/>
        <v>22.011580000000002</v>
      </c>
      <c r="N96" s="27">
        <f t="shared" si="26"/>
        <v>22.011580000000002</v>
      </c>
      <c r="O96" s="27">
        <f t="shared" si="30"/>
        <v>-2042.0454200000102</v>
      </c>
      <c r="P96" s="27">
        <f t="shared" si="31"/>
        <v>2042.0454200000102</v>
      </c>
    </row>
    <row r="97" spans="1:16">
      <c r="A97" s="31">
        <v>40057</v>
      </c>
      <c r="C97" s="6">
        <v>89</v>
      </c>
      <c r="D97" s="29">
        <f t="shared" si="22"/>
        <v>58</v>
      </c>
      <c r="E97" s="29">
        <f t="shared" si="27"/>
        <v>5162</v>
      </c>
      <c r="F97" s="29">
        <f t="shared" si="23"/>
        <v>-5323</v>
      </c>
      <c r="G97" s="34">
        <f>+Inputs!$D$3</f>
        <v>0.37951000000000001</v>
      </c>
      <c r="I97" s="27">
        <f t="shared" si="28"/>
        <v>10485</v>
      </c>
      <c r="K97" s="27">
        <f t="shared" si="24"/>
        <v>58</v>
      </c>
      <c r="L97" s="27">
        <f t="shared" si="29"/>
        <v>5162</v>
      </c>
      <c r="M97" s="27">
        <f t="shared" si="25"/>
        <v>22.011580000000002</v>
      </c>
      <c r="N97" s="27">
        <f t="shared" si="26"/>
        <v>22.011580000000002</v>
      </c>
      <c r="O97" s="27">
        <f t="shared" si="30"/>
        <v>-2020.0338400000101</v>
      </c>
      <c r="P97" s="27">
        <f t="shared" si="31"/>
        <v>2020.0338400000101</v>
      </c>
    </row>
    <row r="98" spans="1:16">
      <c r="A98" s="30">
        <v>40087</v>
      </c>
      <c r="C98" s="6">
        <v>90</v>
      </c>
      <c r="D98" s="29">
        <f t="shared" si="22"/>
        <v>58</v>
      </c>
      <c r="E98" s="29">
        <f t="shared" si="27"/>
        <v>5220</v>
      </c>
      <c r="F98" s="29">
        <f t="shared" si="23"/>
        <v>-5265</v>
      </c>
      <c r="G98" s="34">
        <f>+Inputs!$D$3</f>
        <v>0.37951000000000001</v>
      </c>
      <c r="I98" s="27">
        <f t="shared" si="28"/>
        <v>10485</v>
      </c>
      <c r="K98" s="27">
        <f t="shared" si="24"/>
        <v>58</v>
      </c>
      <c r="L98" s="27">
        <f t="shared" si="29"/>
        <v>5220</v>
      </c>
      <c r="M98" s="27">
        <f t="shared" si="25"/>
        <v>22.011580000000002</v>
      </c>
      <c r="N98" s="27">
        <f t="shared" si="26"/>
        <v>22.011580000000002</v>
      </c>
      <c r="O98" s="27">
        <f t="shared" si="30"/>
        <v>-1998.02226000001</v>
      </c>
      <c r="P98" s="27">
        <f t="shared" si="31"/>
        <v>1998.02226000001</v>
      </c>
    </row>
    <row r="99" spans="1:16">
      <c r="A99" s="31">
        <v>40118</v>
      </c>
      <c r="C99" s="6">
        <v>91</v>
      </c>
      <c r="D99" s="29">
        <f t="shared" si="22"/>
        <v>58</v>
      </c>
      <c r="E99" s="29">
        <f t="shared" si="27"/>
        <v>5278</v>
      </c>
      <c r="F99" s="29">
        <f t="shared" si="23"/>
        <v>-5207</v>
      </c>
      <c r="G99" s="34">
        <f>+Inputs!$D$3</f>
        <v>0.37951000000000001</v>
      </c>
      <c r="I99" s="27">
        <f t="shared" si="28"/>
        <v>10485</v>
      </c>
      <c r="K99" s="27">
        <f t="shared" si="24"/>
        <v>58</v>
      </c>
      <c r="L99" s="27">
        <f t="shared" si="29"/>
        <v>5278</v>
      </c>
      <c r="M99" s="27">
        <f t="shared" si="25"/>
        <v>22.011580000000002</v>
      </c>
      <c r="N99" s="27">
        <f t="shared" si="26"/>
        <v>22.011580000000002</v>
      </c>
      <c r="O99" s="27">
        <f t="shared" si="30"/>
        <v>-1976.0106800000099</v>
      </c>
      <c r="P99" s="27">
        <f t="shared" si="31"/>
        <v>1976.0106800000099</v>
      </c>
    </row>
    <row r="100" spans="1:16">
      <c r="A100" s="30">
        <v>40148</v>
      </c>
      <c r="C100" s="6">
        <v>92</v>
      </c>
      <c r="D100" s="29">
        <f t="shared" si="22"/>
        <v>58</v>
      </c>
      <c r="E100" s="29">
        <f t="shared" si="27"/>
        <v>5336</v>
      </c>
      <c r="F100" s="29">
        <f t="shared" si="23"/>
        <v>-5149</v>
      </c>
      <c r="G100" s="34">
        <f>+Inputs!$D$3</f>
        <v>0.37951000000000001</v>
      </c>
      <c r="I100" s="27">
        <f t="shared" si="28"/>
        <v>10485</v>
      </c>
      <c r="K100" s="27">
        <f t="shared" si="24"/>
        <v>58</v>
      </c>
      <c r="L100" s="27">
        <f t="shared" si="29"/>
        <v>5336</v>
      </c>
      <c r="M100" s="27">
        <f t="shared" si="25"/>
        <v>22.011580000000002</v>
      </c>
      <c r="N100" s="27">
        <f t="shared" si="26"/>
        <v>22.011580000000002</v>
      </c>
      <c r="O100" s="27">
        <f t="shared" si="30"/>
        <v>-1953.9991000000098</v>
      </c>
      <c r="P100" s="27">
        <f t="shared" si="31"/>
        <v>1953.9991000000098</v>
      </c>
    </row>
    <row r="101" spans="1:16">
      <c r="A101" s="31">
        <v>40179</v>
      </c>
      <c r="C101" s="6">
        <v>93</v>
      </c>
      <c r="D101" s="29">
        <f t="shared" si="22"/>
        <v>58</v>
      </c>
      <c r="E101" s="29">
        <f t="shared" si="27"/>
        <v>5394</v>
      </c>
      <c r="F101" s="29">
        <f t="shared" si="23"/>
        <v>-5091</v>
      </c>
      <c r="G101" s="34">
        <f>+Inputs!$D$3</f>
        <v>0.37951000000000001</v>
      </c>
      <c r="I101" s="27">
        <f t="shared" si="28"/>
        <v>10485</v>
      </c>
      <c r="K101" s="27">
        <f t="shared" si="24"/>
        <v>58</v>
      </c>
      <c r="L101" s="27">
        <f t="shared" si="29"/>
        <v>5394</v>
      </c>
      <c r="M101" s="27">
        <f t="shared" si="25"/>
        <v>22.011580000000002</v>
      </c>
      <c r="N101" s="27">
        <f t="shared" si="26"/>
        <v>22.011580000000002</v>
      </c>
      <c r="O101" s="27">
        <f t="shared" si="30"/>
        <v>-1931.9875200000097</v>
      </c>
      <c r="P101" s="27">
        <f t="shared" si="31"/>
        <v>1931.9875200000097</v>
      </c>
    </row>
    <row r="102" spans="1:16">
      <c r="A102" s="30">
        <v>40210</v>
      </c>
      <c r="C102" s="6">
        <v>94</v>
      </c>
      <c r="D102" s="29">
        <f t="shared" si="22"/>
        <v>58</v>
      </c>
      <c r="E102" s="29">
        <f t="shared" si="27"/>
        <v>5452</v>
      </c>
      <c r="F102" s="29">
        <f t="shared" si="23"/>
        <v>-5033</v>
      </c>
      <c r="G102" s="34">
        <f>+Inputs!$D$3</f>
        <v>0.37951000000000001</v>
      </c>
      <c r="I102" s="27">
        <f t="shared" si="28"/>
        <v>10485</v>
      </c>
      <c r="K102" s="27">
        <f t="shared" si="24"/>
        <v>58</v>
      </c>
      <c r="L102" s="27">
        <f t="shared" si="29"/>
        <v>5452</v>
      </c>
      <c r="M102" s="27">
        <f t="shared" si="25"/>
        <v>22.011580000000002</v>
      </c>
      <c r="N102" s="27">
        <f t="shared" si="26"/>
        <v>22.011580000000002</v>
      </c>
      <c r="O102" s="27">
        <f t="shared" si="30"/>
        <v>-1909.9759400000096</v>
      </c>
      <c r="P102" s="27">
        <f t="shared" si="31"/>
        <v>1909.9759400000096</v>
      </c>
    </row>
    <row r="103" spans="1:16">
      <c r="A103" s="31">
        <v>40238</v>
      </c>
      <c r="C103" s="6">
        <v>95</v>
      </c>
      <c r="D103" s="29">
        <f t="shared" si="22"/>
        <v>58</v>
      </c>
      <c r="E103" s="29">
        <f t="shared" si="27"/>
        <v>5510</v>
      </c>
      <c r="F103" s="29">
        <f t="shared" si="23"/>
        <v>-4975</v>
      </c>
      <c r="G103" s="34">
        <f>+Inputs!$D$3</f>
        <v>0.37951000000000001</v>
      </c>
      <c r="I103" s="27">
        <f t="shared" si="28"/>
        <v>10485</v>
      </c>
      <c r="K103" s="27">
        <f t="shared" si="24"/>
        <v>58</v>
      </c>
      <c r="L103" s="27">
        <f t="shared" si="29"/>
        <v>5510</v>
      </c>
      <c r="M103" s="27">
        <f t="shared" si="25"/>
        <v>22.011580000000002</v>
      </c>
      <c r="N103" s="27">
        <f t="shared" si="26"/>
        <v>22.011580000000002</v>
      </c>
      <c r="O103" s="27">
        <f t="shared" si="30"/>
        <v>-1887.9643600000095</v>
      </c>
      <c r="P103" s="27">
        <f t="shared" si="31"/>
        <v>1887.9643600000095</v>
      </c>
    </row>
    <row r="104" spans="1:16">
      <c r="A104" s="30">
        <v>40269</v>
      </c>
      <c r="C104" s="6">
        <v>96</v>
      </c>
      <c r="D104" s="29">
        <f t="shared" si="22"/>
        <v>58</v>
      </c>
      <c r="E104" s="29">
        <f t="shared" si="27"/>
        <v>5568</v>
      </c>
      <c r="F104" s="29">
        <f t="shared" si="23"/>
        <v>-4917</v>
      </c>
      <c r="G104" s="34">
        <f>+Inputs!$D$3</f>
        <v>0.37951000000000001</v>
      </c>
      <c r="I104" s="27">
        <f t="shared" si="28"/>
        <v>10485</v>
      </c>
      <c r="K104" s="27">
        <f t="shared" si="24"/>
        <v>58</v>
      </c>
      <c r="L104" s="27">
        <f t="shared" si="29"/>
        <v>5568</v>
      </c>
      <c r="M104" s="27">
        <f t="shared" si="25"/>
        <v>22.011580000000002</v>
      </c>
      <c r="N104" s="27">
        <f t="shared" si="26"/>
        <v>22.011580000000002</v>
      </c>
      <c r="O104" s="27">
        <f t="shared" si="30"/>
        <v>-1865.9527800000094</v>
      </c>
      <c r="P104" s="27">
        <f t="shared" si="31"/>
        <v>1865.9527800000094</v>
      </c>
    </row>
    <row r="105" spans="1:16">
      <c r="A105" s="31">
        <v>40299</v>
      </c>
      <c r="C105" s="6">
        <v>97</v>
      </c>
      <c r="D105" s="29">
        <f t="shared" ref="D105:D136" si="32">ROUND(-(+$B$9/180)*1,0)</f>
        <v>58</v>
      </c>
      <c r="E105" s="29">
        <f t="shared" si="27"/>
        <v>5626</v>
      </c>
      <c r="F105" s="29">
        <f t="shared" ref="F105:F136" si="33">$B$9+E105</f>
        <v>-4859</v>
      </c>
      <c r="G105" s="34">
        <f>+Inputs!$D$3</f>
        <v>0.37951000000000001</v>
      </c>
      <c r="I105" s="27">
        <f t="shared" si="28"/>
        <v>10485</v>
      </c>
      <c r="K105" s="27">
        <f t="shared" ref="K105:K136" si="34">D105</f>
        <v>58</v>
      </c>
      <c r="L105" s="27">
        <f t="shared" si="29"/>
        <v>5626</v>
      </c>
      <c r="M105" s="27">
        <f t="shared" ref="M105:M136" si="35">K105*G105</f>
        <v>22.011580000000002</v>
      </c>
      <c r="N105" s="27">
        <f t="shared" ref="N105:N136" si="36">M105-J105</f>
        <v>22.011580000000002</v>
      </c>
      <c r="O105" s="27">
        <f t="shared" si="30"/>
        <v>-1843.9412000000093</v>
      </c>
      <c r="P105" s="27">
        <f t="shared" si="31"/>
        <v>1843.9412000000093</v>
      </c>
    </row>
    <row r="106" spans="1:16">
      <c r="A106" s="30">
        <v>40330</v>
      </c>
      <c r="C106" s="6">
        <v>98</v>
      </c>
      <c r="D106" s="29">
        <f t="shared" si="32"/>
        <v>58</v>
      </c>
      <c r="E106" s="29">
        <f t="shared" ref="E106:E137" si="37">+E105+D106</f>
        <v>5684</v>
      </c>
      <c r="F106" s="29">
        <f t="shared" si="33"/>
        <v>-4801</v>
      </c>
      <c r="G106" s="34">
        <f>+Inputs!$D$3</f>
        <v>0.37951000000000001</v>
      </c>
      <c r="I106" s="27">
        <f t="shared" ref="I106:I137" si="38">+I105+H106</f>
        <v>10485</v>
      </c>
      <c r="K106" s="27">
        <f t="shared" si="34"/>
        <v>58</v>
      </c>
      <c r="L106" s="27">
        <f t="shared" ref="L106:L137" si="39">+L105+K106</f>
        <v>5684</v>
      </c>
      <c r="M106" s="27">
        <f t="shared" si="35"/>
        <v>22.011580000000002</v>
      </c>
      <c r="N106" s="27">
        <f t="shared" si="36"/>
        <v>22.011580000000002</v>
      </c>
      <c r="O106" s="27">
        <f t="shared" ref="O106:O137" si="40">+O105+N106</f>
        <v>-1821.9296200000092</v>
      </c>
      <c r="P106" s="27">
        <f t="shared" ref="P106:P137" si="41">P105-N106</f>
        <v>1821.9296200000092</v>
      </c>
    </row>
    <row r="107" spans="1:16">
      <c r="A107" s="31">
        <v>40360</v>
      </c>
      <c r="C107" s="6">
        <v>99</v>
      </c>
      <c r="D107" s="29">
        <f t="shared" si="32"/>
        <v>58</v>
      </c>
      <c r="E107" s="29">
        <f t="shared" si="37"/>
        <v>5742</v>
      </c>
      <c r="F107" s="29">
        <f t="shared" si="33"/>
        <v>-4743</v>
      </c>
      <c r="G107" s="34">
        <f>+Inputs!$D$3</f>
        <v>0.37951000000000001</v>
      </c>
      <c r="I107" s="27">
        <f t="shared" si="38"/>
        <v>10485</v>
      </c>
      <c r="K107" s="27">
        <f t="shared" si="34"/>
        <v>58</v>
      </c>
      <c r="L107" s="27">
        <f t="shared" si="39"/>
        <v>5742</v>
      </c>
      <c r="M107" s="27">
        <f t="shared" si="35"/>
        <v>22.011580000000002</v>
      </c>
      <c r="N107" s="27">
        <f t="shared" si="36"/>
        <v>22.011580000000002</v>
      </c>
      <c r="O107" s="27">
        <f t="shared" si="40"/>
        <v>-1799.9180400000091</v>
      </c>
      <c r="P107" s="27">
        <f t="shared" si="41"/>
        <v>1799.9180400000091</v>
      </c>
    </row>
    <row r="108" spans="1:16">
      <c r="A108" s="30">
        <v>40391</v>
      </c>
      <c r="C108" s="6">
        <v>100</v>
      </c>
      <c r="D108" s="29">
        <f t="shared" si="32"/>
        <v>58</v>
      </c>
      <c r="E108" s="29">
        <f t="shared" si="37"/>
        <v>5800</v>
      </c>
      <c r="F108" s="29">
        <f t="shared" si="33"/>
        <v>-4685</v>
      </c>
      <c r="G108" s="34">
        <f>+Inputs!$D$3</f>
        <v>0.37951000000000001</v>
      </c>
      <c r="I108" s="27">
        <f t="shared" si="38"/>
        <v>10485</v>
      </c>
      <c r="K108" s="27">
        <f t="shared" si="34"/>
        <v>58</v>
      </c>
      <c r="L108" s="27">
        <f t="shared" si="39"/>
        <v>5800</v>
      </c>
      <c r="M108" s="27">
        <f t="shared" si="35"/>
        <v>22.011580000000002</v>
      </c>
      <c r="N108" s="27">
        <f t="shared" si="36"/>
        <v>22.011580000000002</v>
      </c>
      <c r="O108" s="27">
        <f t="shared" si="40"/>
        <v>-1777.906460000009</v>
      </c>
      <c r="P108" s="27">
        <f t="shared" si="41"/>
        <v>1777.906460000009</v>
      </c>
    </row>
    <row r="109" spans="1:16">
      <c r="A109" s="31">
        <v>40422</v>
      </c>
      <c r="C109" s="6">
        <v>101</v>
      </c>
      <c r="D109" s="29">
        <f t="shared" si="32"/>
        <v>58</v>
      </c>
      <c r="E109" s="29">
        <f t="shared" si="37"/>
        <v>5858</v>
      </c>
      <c r="F109" s="29">
        <f t="shared" si="33"/>
        <v>-4627</v>
      </c>
      <c r="G109" s="34">
        <f>+Inputs!$D$3</f>
        <v>0.37951000000000001</v>
      </c>
      <c r="I109" s="27">
        <f t="shared" si="38"/>
        <v>10485</v>
      </c>
      <c r="K109" s="27">
        <f t="shared" si="34"/>
        <v>58</v>
      </c>
      <c r="L109" s="27">
        <f t="shared" si="39"/>
        <v>5858</v>
      </c>
      <c r="M109" s="27">
        <f t="shared" si="35"/>
        <v>22.011580000000002</v>
      </c>
      <c r="N109" s="27">
        <f t="shared" si="36"/>
        <v>22.011580000000002</v>
      </c>
      <c r="O109" s="27">
        <f t="shared" si="40"/>
        <v>-1755.8948800000089</v>
      </c>
      <c r="P109" s="27">
        <f t="shared" si="41"/>
        <v>1755.8948800000089</v>
      </c>
    </row>
    <row r="110" spans="1:16">
      <c r="A110" s="30">
        <v>40452</v>
      </c>
      <c r="C110" s="6">
        <v>102</v>
      </c>
      <c r="D110" s="29">
        <f t="shared" si="32"/>
        <v>58</v>
      </c>
      <c r="E110" s="29">
        <f t="shared" si="37"/>
        <v>5916</v>
      </c>
      <c r="F110" s="29">
        <f t="shared" si="33"/>
        <v>-4569</v>
      </c>
      <c r="G110" s="34">
        <f>+Inputs!$D$3</f>
        <v>0.37951000000000001</v>
      </c>
      <c r="I110" s="27">
        <f t="shared" si="38"/>
        <v>10485</v>
      </c>
      <c r="K110" s="27">
        <f t="shared" si="34"/>
        <v>58</v>
      </c>
      <c r="L110" s="27">
        <f t="shared" si="39"/>
        <v>5916</v>
      </c>
      <c r="M110" s="27">
        <f t="shared" si="35"/>
        <v>22.011580000000002</v>
      </c>
      <c r="N110" s="27">
        <f t="shared" si="36"/>
        <v>22.011580000000002</v>
      </c>
      <c r="O110" s="27">
        <f t="shared" si="40"/>
        <v>-1733.8833000000088</v>
      </c>
      <c r="P110" s="27">
        <f t="shared" si="41"/>
        <v>1733.8833000000088</v>
      </c>
    </row>
    <row r="111" spans="1:16">
      <c r="A111" s="31">
        <v>40483</v>
      </c>
      <c r="C111" s="6">
        <v>103</v>
      </c>
      <c r="D111" s="29">
        <f t="shared" si="32"/>
        <v>58</v>
      </c>
      <c r="E111" s="29">
        <f t="shared" si="37"/>
        <v>5974</v>
      </c>
      <c r="F111" s="29">
        <f t="shared" si="33"/>
        <v>-4511</v>
      </c>
      <c r="G111" s="34">
        <f>+Inputs!$D$3</f>
        <v>0.37951000000000001</v>
      </c>
      <c r="I111" s="27">
        <f t="shared" si="38"/>
        <v>10485</v>
      </c>
      <c r="K111" s="27">
        <f t="shared" si="34"/>
        <v>58</v>
      </c>
      <c r="L111" s="27">
        <f t="shared" si="39"/>
        <v>5974</v>
      </c>
      <c r="M111" s="27">
        <f t="shared" si="35"/>
        <v>22.011580000000002</v>
      </c>
      <c r="N111" s="27">
        <f t="shared" si="36"/>
        <v>22.011580000000002</v>
      </c>
      <c r="O111" s="27">
        <f t="shared" si="40"/>
        <v>-1711.8717200000087</v>
      </c>
      <c r="P111" s="27">
        <f t="shared" si="41"/>
        <v>1711.8717200000087</v>
      </c>
    </row>
    <row r="112" spans="1:16">
      <c r="A112" s="30">
        <v>40513</v>
      </c>
      <c r="C112" s="6">
        <v>104</v>
      </c>
      <c r="D112" s="29">
        <f t="shared" si="32"/>
        <v>58</v>
      </c>
      <c r="E112" s="29">
        <f t="shared" si="37"/>
        <v>6032</v>
      </c>
      <c r="F112" s="29">
        <f t="shared" si="33"/>
        <v>-4453</v>
      </c>
      <c r="G112" s="34">
        <f>+Inputs!$D$3</f>
        <v>0.37951000000000001</v>
      </c>
      <c r="I112" s="27">
        <f t="shared" si="38"/>
        <v>10485</v>
      </c>
      <c r="K112" s="27">
        <f t="shared" si="34"/>
        <v>58</v>
      </c>
      <c r="L112" s="27">
        <f t="shared" si="39"/>
        <v>6032</v>
      </c>
      <c r="M112" s="27">
        <f t="shared" si="35"/>
        <v>22.011580000000002</v>
      </c>
      <c r="N112" s="27">
        <f t="shared" si="36"/>
        <v>22.011580000000002</v>
      </c>
      <c r="O112" s="27">
        <f t="shared" si="40"/>
        <v>-1689.8601400000086</v>
      </c>
      <c r="P112" s="27">
        <f t="shared" si="41"/>
        <v>1689.8601400000086</v>
      </c>
    </row>
    <row r="113" spans="1:16">
      <c r="A113" s="31">
        <v>40544</v>
      </c>
      <c r="C113" s="6">
        <v>105</v>
      </c>
      <c r="D113" s="29">
        <f t="shared" si="32"/>
        <v>58</v>
      </c>
      <c r="E113" s="29">
        <f t="shared" si="37"/>
        <v>6090</v>
      </c>
      <c r="F113" s="29">
        <f t="shared" si="33"/>
        <v>-4395</v>
      </c>
      <c r="G113" s="34">
        <f>+Inputs!$D$3</f>
        <v>0.37951000000000001</v>
      </c>
      <c r="I113" s="27">
        <f t="shared" si="38"/>
        <v>10485</v>
      </c>
      <c r="K113" s="27">
        <f t="shared" si="34"/>
        <v>58</v>
      </c>
      <c r="L113" s="27">
        <f t="shared" si="39"/>
        <v>6090</v>
      </c>
      <c r="M113" s="27">
        <f t="shared" si="35"/>
        <v>22.011580000000002</v>
      </c>
      <c r="N113" s="27">
        <f t="shared" si="36"/>
        <v>22.011580000000002</v>
      </c>
      <c r="O113" s="27">
        <f t="shared" si="40"/>
        <v>-1667.8485600000085</v>
      </c>
      <c r="P113" s="27">
        <f t="shared" si="41"/>
        <v>1667.8485600000085</v>
      </c>
    </row>
    <row r="114" spans="1:16">
      <c r="A114" s="30">
        <v>40575</v>
      </c>
      <c r="C114" s="6">
        <v>106</v>
      </c>
      <c r="D114" s="29">
        <f t="shared" si="32"/>
        <v>58</v>
      </c>
      <c r="E114" s="29">
        <f t="shared" si="37"/>
        <v>6148</v>
      </c>
      <c r="F114" s="29">
        <f t="shared" si="33"/>
        <v>-4337</v>
      </c>
      <c r="G114" s="34">
        <f>+Inputs!$D$3</f>
        <v>0.37951000000000001</v>
      </c>
      <c r="I114" s="27">
        <f t="shared" si="38"/>
        <v>10485</v>
      </c>
      <c r="K114" s="27">
        <f t="shared" si="34"/>
        <v>58</v>
      </c>
      <c r="L114" s="27">
        <f t="shared" si="39"/>
        <v>6148</v>
      </c>
      <c r="M114" s="27">
        <f t="shared" si="35"/>
        <v>22.011580000000002</v>
      </c>
      <c r="N114" s="27">
        <f t="shared" si="36"/>
        <v>22.011580000000002</v>
      </c>
      <c r="O114" s="27">
        <f t="shared" si="40"/>
        <v>-1645.8369800000085</v>
      </c>
      <c r="P114" s="27">
        <f t="shared" si="41"/>
        <v>1645.8369800000085</v>
      </c>
    </row>
    <row r="115" spans="1:16">
      <c r="A115" s="31">
        <v>40603</v>
      </c>
      <c r="C115" s="6">
        <v>107</v>
      </c>
      <c r="D115" s="29">
        <f t="shared" si="32"/>
        <v>58</v>
      </c>
      <c r="E115" s="29">
        <f t="shared" si="37"/>
        <v>6206</v>
      </c>
      <c r="F115" s="29">
        <f t="shared" si="33"/>
        <v>-4279</v>
      </c>
      <c r="G115" s="34">
        <f>+Inputs!$D$3</f>
        <v>0.37951000000000001</v>
      </c>
      <c r="I115" s="27">
        <f t="shared" si="38"/>
        <v>10485</v>
      </c>
      <c r="K115" s="27">
        <f t="shared" si="34"/>
        <v>58</v>
      </c>
      <c r="L115" s="27">
        <f t="shared" si="39"/>
        <v>6206</v>
      </c>
      <c r="M115" s="27">
        <f t="shared" si="35"/>
        <v>22.011580000000002</v>
      </c>
      <c r="N115" s="27">
        <f t="shared" si="36"/>
        <v>22.011580000000002</v>
      </c>
      <c r="O115" s="27">
        <f t="shared" si="40"/>
        <v>-1623.8254000000084</v>
      </c>
      <c r="P115" s="27">
        <f t="shared" si="41"/>
        <v>1623.8254000000084</v>
      </c>
    </row>
    <row r="116" spans="1:16">
      <c r="A116" s="30">
        <v>40634</v>
      </c>
      <c r="C116" s="6">
        <v>108</v>
      </c>
      <c r="D116" s="29">
        <f t="shared" si="32"/>
        <v>58</v>
      </c>
      <c r="E116" s="29">
        <f t="shared" si="37"/>
        <v>6264</v>
      </c>
      <c r="F116" s="29">
        <f t="shared" si="33"/>
        <v>-4221</v>
      </c>
      <c r="G116" s="34">
        <f>+Inputs!$D$3</f>
        <v>0.37951000000000001</v>
      </c>
      <c r="I116" s="27">
        <f t="shared" si="38"/>
        <v>10485</v>
      </c>
      <c r="K116" s="27">
        <f t="shared" si="34"/>
        <v>58</v>
      </c>
      <c r="L116" s="27">
        <f t="shared" si="39"/>
        <v>6264</v>
      </c>
      <c r="M116" s="27">
        <f t="shared" si="35"/>
        <v>22.011580000000002</v>
      </c>
      <c r="N116" s="27">
        <f t="shared" si="36"/>
        <v>22.011580000000002</v>
      </c>
      <c r="O116" s="27">
        <f t="shared" si="40"/>
        <v>-1601.8138200000083</v>
      </c>
      <c r="P116" s="27">
        <f t="shared" si="41"/>
        <v>1601.8138200000083</v>
      </c>
    </row>
    <row r="117" spans="1:16">
      <c r="A117" s="31">
        <v>40664</v>
      </c>
      <c r="C117" s="6">
        <v>109</v>
      </c>
      <c r="D117" s="29">
        <f t="shared" si="32"/>
        <v>58</v>
      </c>
      <c r="E117" s="29">
        <f t="shared" si="37"/>
        <v>6322</v>
      </c>
      <c r="F117" s="29">
        <f t="shared" si="33"/>
        <v>-4163</v>
      </c>
      <c r="G117" s="34">
        <f>+Inputs!$D$3</f>
        <v>0.37951000000000001</v>
      </c>
      <c r="I117" s="27">
        <f t="shared" si="38"/>
        <v>10485</v>
      </c>
      <c r="K117" s="27">
        <f t="shared" si="34"/>
        <v>58</v>
      </c>
      <c r="L117" s="27">
        <f t="shared" si="39"/>
        <v>6322</v>
      </c>
      <c r="M117" s="27">
        <f t="shared" si="35"/>
        <v>22.011580000000002</v>
      </c>
      <c r="N117" s="27">
        <f t="shared" si="36"/>
        <v>22.011580000000002</v>
      </c>
      <c r="O117" s="27">
        <f t="shared" si="40"/>
        <v>-1579.8022400000082</v>
      </c>
      <c r="P117" s="27">
        <f t="shared" si="41"/>
        <v>1579.8022400000082</v>
      </c>
    </row>
    <row r="118" spans="1:16">
      <c r="A118" s="30">
        <v>40695</v>
      </c>
      <c r="C118" s="6">
        <v>110</v>
      </c>
      <c r="D118" s="29">
        <f t="shared" si="32"/>
        <v>58</v>
      </c>
      <c r="E118" s="29">
        <f t="shared" si="37"/>
        <v>6380</v>
      </c>
      <c r="F118" s="29">
        <f t="shared" si="33"/>
        <v>-4105</v>
      </c>
      <c r="G118" s="34">
        <f>+Inputs!$D$3</f>
        <v>0.37951000000000001</v>
      </c>
      <c r="I118" s="27">
        <f t="shared" si="38"/>
        <v>10485</v>
      </c>
      <c r="K118" s="27">
        <f t="shared" si="34"/>
        <v>58</v>
      </c>
      <c r="L118" s="27">
        <f t="shared" si="39"/>
        <v>6380</v>
      </c>
      <c r="M118" s="27">
        <f t="shared" si="35"/>
        <v>22.011580000000002</v>
      </c>
      <c r="N118" s="27">
        <f t="shared" si="36"/>
        <v>22.011580000000002</v>
      </c>
      <c r="O118" s="27">
        <f t="shared" si="40"/>
        <v>-1557.7906600000081</v>
      </c>
      <c r="P118" s="27">
        <f t="shared" si="41"/>
        <v>1557.7906600000081</v>
      </c>
    </row>
    <row r="119" spans="1:16">
      <c r="A119" s="31">
        <v>40725</v>
      </c>
      <c r="C119" s="6">
        <v>111</v>
      </c>
      <c r="D119" s="29">
        <f t="shared" si="32"/>
        <v>58</v>
      </c>
      <c r="E119" s="29">
        <f t="shared" si="37"/>
        <v>6438</v>
      </c>
      <c r="F119" s="29">
        <f t="shared" si="33"/>
        <v>-4047</v>
      </c>
      <c r="G119" s="34">
        <f>+Inputs!$D$3</f>
        <v>0.37951000000000001</v>
      </c>
      <c r="I119" s="27">
        <f t="shared" si="38"/>
        <v>10485</v>
      </c>
      <c r="K119" s="27">
        <f t="shared" si="34"/>
        <v>58</v>
      </c>
      <c r="L119" s="27">
        <f t="shared" si="39"/>
        <v>6438</v>
      </c>
      <c r="M119" s="27">
        <f t="shared" si="35"/>
        <v>22.011580000000002</v>
      </c>
      <c r="N119" s="27">
        <f t="shared" si="36"/>
        <v>22.011580000000002</v>
      </c>
      <c r="O119" s="27">
        <f t="shared" si="40"/>
        <v>-1535.779080000008</v>
      </c>
      <c r="P119" s="27">
        <f t="shared" si="41"/>
        <v>1535.779080000008</v>
      </c>
    </row>
    <row r="120" spans="1:16">
      <c r="A120" s="30">
        <v>40756</v>
      </c>
      <c r="C120" s="6">
        <v>112</v>
      </c>
      <c r="D120" s="29">
        <f t="shared" si="32"/>
        <v>58</v>
      </c>
      <c r="E120" s="29">
        <f t="shared" si="37"/>
        <v>6496</v>
      </c>
      <c r="F120" s="29">
        <f t="shared" si="33"/>
        <v>-3989</v>
      </c>
      <c r="G120" s="34">
        <f>+Inputs!$D$3</f>
        <v>0.37951000000000001</v>
      </c>
      <c r="I120" s="27">
        <f t="shared" si="38"/>
        <v>10485</v>
      </c>
      <c r="K120" s="27">
        <f t="shared" si="34"/>
        <v>58</v>
      </c>
      <c r="L120" s="27">
        <f t="shared" si="39"/>
        <v>6496</v>
      </c>
      <c r="M120" s="27">
        <f t="shared" si="35"/>
        <v>22.011580000000002</v>
      </c>
      <c r="N120" s="27">
        <f t="shared" si="36"/>
        <v>22.011580000000002</v>
      </c>
      <c r="O120" s="27">
        <f t="shared" si="40"/>
        <v>-1513.7675000000079</v>
      </c>
      <c r="P120" s="27">
        <f t="shared" si="41"/>
        <v>1513.7675000000079</v>
      </c>
    </row>
    <row r="121" spans="1:16">
      <c r="A121" s="31">
        <v>40787</v>
      </c>
      <c r="C121" s="6">
        <v>113</v>
      </c>
      <c r="D121" s="29">
        <f t="shared" si="32"/>
        <v>58</v>
      </c>
      <c r="E121" s="29">
        <f t="shared" si="37"/>
        <v>6554</v>
      </c>
      <c r="F121" s="29">
        <f t="shared" si="33"/>
        <v>-3931</v>
      </c>
      <c r="G121" s="34">
        <f>+Inputs!$D$3</f>
        <v>0.37951000000000001</v>
      </c>
      <c r="I121" s="27">
        <f t="shared" si="38"/>
        <v>10485</v>
      </c>
      <c r="K121" s="27">
        <f t="shared" si="34"/>
        <v>58</v>
      </c>
      <c r="L121" s="27">
        <f t="shared" si="39"/>
        <v>6554</v>
      </c>
      <c r="M121" s="27">
        <f t="shared" si="35"/>
        <v>22.011580000000002</v>
      </c>
      <c r="N121" s="27">
        <f t="shared" si="36"/>
        <v>22.011580000000002</v>
      </c>
      <c r="O121" s="27">
        <f t="shared" si="40"/>
        <v>-1491.7559200000078</v>
      </c>
      <c r="P121" s="27">
        <f t="shared" si="41"/>
        <v>1491.7559200000078</v>
      </c>
    </row>
    <row r="122" spans="1:16">
      <c r="A122" s="30">
        <v>40817</v>
      </c>
      <c r="C122" s="6">
        <v>114</v>
      </c>
      <c r="D122" s="29">
        <f t="shared" si="32"/>
        <v>58</v>
      </c>
      <c r="E122" s="29">
        <f t="shared" si="37"/>
        <v>6612</v>
      </c>
      <c r="F122" s="29">
        <f t="shared" si="33"/>
        <v>-3873</v>
      </c>
      <c r="G122" s="34">
        <f>+Inputs!$D$3</f>
        <v>0.37951000000000001</v>
      </c>
      <c r="I122" s="27">
        <f t="shared" si="38"/>
        <v>10485</v>
      </c>
      <c r="K122" s="27">
        <f t="shared" si="34"/>
        <v>58</v>
      </c>
      <c r="L122" s="27">
        <f t="shared" si="39"/>
        <v>6612</v>
      </c>
      <c r="M122" s="27">
        <f t="shared" si="35"/>
        <v>22.011580000000002</v>
      </c>
      <c r="N122" s="27">
        <f t="shared" si="36"/>
        <v>22.011580000000002</v>
      </c>
      <c r="O122" s="27">
        <f t="shared" si="40"/>
        <v>-1469.7443400000077</v>
      </c>
      <c r="P122" s="27">
        <f t="shared" si="41"/>
        <v>1469.7443400000077</v>
      </c>
    </row>
    <row r="123" spans="1:16">
      <c r="A123" s="31">
        <v>40848</v>
      </c>
      <c r="C123" s="6">
        <v>115</v>
      </c>
      <c r="D123" s="29">
        <f t="shared" si="32"/>
        <v>58</v>
      </c>
      <c r="E123" s="29">
        <f t="shared" si="37"/>
        <v>6670</v>
      </c>
      <c r="F123" s="29">
        <f t="shared" si="33"/>
        <v>-3815</v>
      </c>
      <c r="G123" s="34">
        <f>+Inputs!$D$3</f>
        <v>0.37951000000000001</v>
      </c>
      <c r="I123" s="27">
        <f t="shared" si="38"/>
        <v>10485</v>
      </c>
      <c r="K123" s="27">
        <f t="shared" si="34"/>
        <v>58</v>
      </c>
      <c r="L123" s="27">
        <f t="shared" si="39"/>
        <v>6670</v>
      </c>
      <c r="M123" s="27">
        <f t="shared" si="35"/>
        <v>22.011580000000002</v>
      </c>
      <c r="N123" s="27">
        <f t="shared" si="36"/>
        <v>22.011580000000002</v>
      </c>
      <c r="O123" s="27">
        <f t="shared" si="40"/>
        <v>-1447.7327600000076</v>
      </c>
      <c r="P123" s="27">
        <f t="shared" si="41"/>
        <v>1447.7327600000076</v>
      </c>
    </row>
    <row r="124" spans="1:16">
      <c r="A124" s="30">
        <v>40878</v>
      </c>
      <c r="C124" s="6">
        <v>116</v>
      </c>
      <c r="D124" s="29">
        <f t="shared" si="32"/>
        <v>58</v>
      </c>
      <c r="E124" s="29">
        <f t="shared" si="37"/>
        <v>6728</v>
      </c>
      <c r="F124" s="29">
        <f t="shared" si="33"/>
        <v>-3757</v>
      </c>
      <c r="G124" s="34">
        <f>+Inputs!$D$3</f>
        <v>0.37951000000000001</v>
      </c>
      <c r="I124" s="27">
        <f t="shared" si="38"/>
        <v>10485</v>
      </c>
      <c r="K124" s="27">
        <f t="shared" si="34"/>
        <v>58</v>
      </c>
      <c r="L124" s="27">
        <f t="shared" si="39"/>
        <v>6728</v>
      </c>
      <c r="M124" s="27">
        <f t="shared" si="35"/>
        <v>22.011580000000002</v>
      </c>
      <c r="N124" s="27">
        <f t="shared" si="36"/>
        <v>22.011580000000002</v>
      </c>
      <c r="O124" s="27">
        <f t="shared" si="40"/>
        <v>-1425.7211800000075</v>
      </c>
      <c r="P124" s="27">
        <f t="shared" si="41"/>
        <v>1425.7211800000075</v>
      </c>
    </row>
    <row r="125" spans="1:16">
      <c r="A125" s="31">
        <v>40909</v>
      </c>
      <c r="C125" s="6">
        <v>117</v>
      </c>
      <c r="D125" s="29">
        <f t="shared" si="32"/>
        <v>58</v>
      </c>
      <c r="E125" s="29">
        <f t="shared" si="37"/>
        <v>6786</v>
      </c>
      <c r="F125" s="29">
        <f t="shared" si="33"/>
        <v>-3699</v>
      </c>
      <c r="G125" s="34">
        <f>+Inputs!$D$3</f>
        <v>0.37951000000000001</v>
      </c>
      <c r="I125" s="27">
        <f t="shared" si="38"/>
        <v>10485</v>
      </c>
      <c r="K125" s="27">
        <f t="shared" si="34"/>
        <v>58</v>
      </c>
      <c r="L125" s="27">
        <f t="shared" si="39"/>
        <v>6786</v>
      </c>
      <c r="M125" s="27">
        <f t="shared" si="35"/>
        <v>22.011580000000002</v>
      </c>
      <c r="N125" s="27">
        <f t="shared" si="36"/>
        <v>22.011580000000002</v>
      </c>
      <c r="O125" s="27">
        <f t="shared" si="40"/>
        <v>-1403.7096000000074</v>
      </c>
      <c r="P125" s="27">
        <f t="shared" si="41"/>
        <v>1403.7096000000074</v>
      </c>
    </row>
    <row r="126" spans="1:16">
      <c r="A126" s="30">
        <v>40940</v>
      </c>
      <c r="C126" s="6">
        <v>118</v>
      </c>
      <c r="D126" s="29">
        <f t="shared" si="32"/>
        <v>58</v>
      </c>
      <c r="E126" s="29">
        <f t="shared" si="37"/>
        <v>6844</v>
      </c>
      <c r="F126" s="29">
        <f t="shared" si="33"/>
        <v>-3641</v>
      </c>
      <c r="G126" s="34">
        <f>+Inputs!$D$3</f>
        <v>0.37951000000000001</v>
      </c>
      <c r="I126" s="27">
        <f t="shared" si="38"/>
        <v>10485</v>
      </c>
      <c r="K126" s="27">
        <f t="shared" si="34"/>
        <v>58</v>
      </c>
      <c r="L126" s="27">
        <f t="shared" si="39"/>
        <v>6844</v>
      </c>
      <c r="M126" s="27">
        <f t="shared" si="35"/>
        <v>22.011580000000002</v>
      </c>
      <c r="N126" s="27">
        <f t="shared" si="36"/>
        <v>22.011580000000002</v>
      </c>
      <c r="O126" s="27">
        <f t="shared" si="40"/>
        <v>-1381.6980200000073</v>
      </c>
      <c r="P126" s="27">
        <f t="shared" si="41"/>
        <v>1381.6980200000073</v>
      </c>
    </row>
    <row r="127" spans="1:16">
      <c r="A127" s="31">
        <v>40969</v>
      </c>
      <c r="C127" s="6">
        <v>119</v>
      </c>
      <c r="D127" s="29">
        <f t="shared" si="32"/>
        <v>58</v>
      </c>
      <c r="E127" s="29">
        <f t="shared" si="37"/>
        <v>6902</v>
      </c>
      <c r="F127" s="29">
        <f t="shared" si="33"/>
        <v>-3583</v>
      </c>
      <c r="G127" s="34">
        <f>+Inputs!$D$3</f>
        <v>0.37951000000000001</v>
      </c>
      <c r="I127" s="27">
        <f t="shared" si="38"/>
        <v>10485</v>
      </c>
      <c r="K127" s="27">
        <f t="shared" si="34"/>
        <v>58</v>
      </c>
      <c r="L127" s="27">
        <f t="shared" si="39"/>
        <v>6902</v>
      </c>
      <c r="M127" s="27">
        <f t="shared" si="35"/>
        <v>22.011580000000002</v>
      </c>
      <c r="N127" s="27">
        <f t="shared" si="36"/>
        <v>22.011580000000002</v>
      </c>
      <c r="O127" s="27">
        <f t="shared" si="40"/>
        <v>-1359.6864400000072</v>
      </c>
      <c r="P127" s="27">
        <f t="shared" si="41"/>
        <v>1359.6864400000072</v>
      </c>
    </row>
    <row r="128" spans="1:16">
      <c r="A128" s="30">
        <v>41000</v>
      </c>
      <c r="C128" s="6">
        <v>120</v>
      </c>
      <c r="D128" s="29">
        <f t="shared" si="32"/>
        <v>58</v>
      </c>
      <c r="E128" s="29">
        <f t="shared" si="37"/>
        <v>6960</v>
      </c>
      <c r="F128" s="29">
        <f t="shared" si="33"/>
        <v>-3525</v>
      </c>
      <c r="G128" s="34">
        <f>+Inputs!$D$3</f>
        <v>0.37951000000000001</v>
      </c>
      <c r="I128" s="27">
        <f t="shared" si="38"/>
        <v>10485</v>
      </c>
      <c r="K128" s="27">
        <f t="shared" si="34"/>
        <v>58</v>
      </c>
      <c r="L128" s="27">
        <f t="shared" si="39"/>
        <v>6960</v>
      </c>
      <c r="M128" s="27">
        <f t="shared" si="35"/>
        <v>22.011580000000002</v>
      </c>
      <c r="N128" s="27">
        <f t="shared" si="36"/>
        <v>22.011580000000002</v>
      </c>
      <c r="O128" s="27">
        <f t="shared" si="40"/>
        <v>-1337.6748600000071</v>
      </c>
      <c r="P128" s="27">
        <f t="shared" si="41"/>
        <v>1337.6748600000071</v>
      </c>
    </row>
    <row r="129" spans="1:16">
      <c r="A129" s="31">
        <v>41030</v>
      </c>
      <c r="C129" s="6">
        <v>121</v>
      </c>
      <c r="D129" s="29">
        <f t="shared" si="32"/>
        <v>58</v>
      </c>
      <c r="E129" s="29">
        <f t="shared" si="37"/>
        <v>7018</v>
      </c>
      <c r="F129" s="29">
        <f t="shared" si="33"/>
        <v>-3467</v>
      </c>
      <c r="G129" s="34">
        <f>+Inputs!$D$3</f>
        <v>0.37951000000000001</v>
      </c>
      <c r="I129" s="27">
        <f t="shared" si="38"/>
        <v>10485</v>
      </c>
      <c r="K129" s="27">
        <f t="shared" si="34"/>
        <v>58</v>
      </c>
      <c r="L129" s="27">
        <f t="shared" si="39"/>
        <v>7018</v>
      </c>
      <c r="M129" s="27">
        <f t="shared" si="35"/>
        <v>22.011580000000002</v>
      </c>
      <c r="N129" s="27">
        <f t="shared" si="36"/>
        <v>22.011580000000002</v>
      </c>
      <c r="O129" s="27">
        <f t="shared" si="40"/>
        <v>-1315.663280000007</v>
      </c>
      <c r="P129" s="27">
        <f t="shared" si="41"/>
        <v>1315.663280000007</v>
      </c>
    </row>
    <row r="130" spans="1:16">
      <c r="A130" s="30">
        <v>41061</v>
      </c>
      <c r="C130" s="6">
        <v>122</v>
      </c>
      <c r="D130" s="29">
        <f t="shared" si="32"/>
        <v>58</v>
      </c>
      <c r="E130" s="29">
        <f t="shared" si="37"/>
        <v>7076</v>
      </c>
      <c r="F130" s="29">
        <f t="shared" si="33"/>
        <v>-3409</v>
      </c>
      <c r="G130" s="34">
        <f>+Inputs!$D$3</f>
        <v>0.37951000000000001</v>
      </c>
      <c r="I130" s="27">
        <f t="shared" si="38"/>
        <v>10485</v>
      </c>
      <c r="K130" s="27">
        <f t="shared" si="34"/>
        <v>58</v>
      </c>
      <c r="L130" s="27">
        <f t="shared" si="39"/>
        <v>7076</v>
      </c>
      <c r="M130" s="27">
        <f t="shared" si="35"/>
        <v>22.011580000000002</v>
      </c>
      <c r="N130" s="27">
        <f t="shared" si="36"/>
        <v>22.011580000000002</v>
      </c>
      <c r="O130" s="27">
        <f t="shared" si="40"/>
        <v>-1293.6517000000069</v>
      </c>
      <c r="P130" s="27">
        <f t="shared" si="41"/>
        <v>1293.6517000000069</v>
      </c>
    </row>
    <row r="131" spans="1:16">
      <c r="A131" s="31">
        <v>41091</v>
      </c>
      <c r="C131" s="6">
        <v>123</v>
      </c>
      <c r="D131" s="29">
        <f t="shared" si="32"/>
        <v>58</v>
      </c>
      <c r="E131" s="29">
        <f t="shared" si="37"/>
        <v>7134</v>
      </c>
      <c r="F131" s="29">
        <f t="shared" si="33"/>
        <v>-3351</v>
      </c>
      <c r="G131" s="34">
        <f>+Inputs!$D$3</f>
        <v>0.37951000000000001</v>
      </c>
      <c r="I131" s="27">
        <f t="shared" si="38"/>
        <v>10485</v>
      </c>
      <c r="K131" s="27">
        <f t="shared" si="34"/>
        <v>58</v>
      </c>
      <c r="L131" s="27">
        <f t="shared" si="39"/>
        <v>7134</v>
      </c>
      <c r="M131" s="27">
        <f t="shared" si="35"/>
        <v>22.011580000000002</v>
      </c>
      <c r="N131" s="27">
        <f t="shared" si="36"/>
        <v>22.011580000000002</v>
      </c>
      <c r="O131" s="27">
        <f t="shared" si="40"/>
        <v>-1271.6401200000068</v>
      </c>
      <c r="P131" s="27">
        <f t="shared" si="41"/>
        <v>1271.6401200000068</v>
      </c>
    </row>
    <row r="132" spans="1:16">
      <c r="A132" s="30">
        <v>41122</v>
      </c>
      <c r="C132" s="6">
        <v>124</v>
      </c>
      <c r="D132" s="29">
        <f t="shared" si="32"/>
        <v>58</v>
      </c>
      <c r="E132" s="29">
        <f t="shared" si="37"/>
        <v>7192</v>
      </c>
      <c r="F132" s="29">
        <f t="shared" si="33"/>
        <v>-3293</v>
      </c>
      <c r="G132" s="34">
        <f>+Inputs!$D$3</f>
        <v>0.37951000000000001</v>
      </c>
      <c r="I132" s="27">
        <f t="shared" si="38"/>
        <v>10485</v>
      </c>
      <c r="K132" s="27">
        <f t="shared" si="34"/>
        <v>58</v>
      </c>
      <c r="L132" s="27">
        <f t="shared" si="39"/>
        <v>7192</v>
      </c>
      <c r="M132" s="27">
        <f t="shared" si="35"/>
        <v>22.011580000000002</v>
      </c>
      <c r="N132" s="27">
        <f t="shared" si="36"/>
        <v>22.011580000000002</v>
      </c>
      <c r="O132" s="27">
        <f t="shared" si="40"/>
        <v>-1249.6285400000068</v>
      </c>
      <c r="P132" s="27">
        <f t="shared" si="41"/>
        <v>1249.6285400000068</v>
      </c>
    </row>
    <row r="133" spans="1:16">
      <c r="A133" s="31">
        <v>41153</v>
      </c>
      <c r="C133" s="6">
        <v>125</v>
      </c>
      <c r="D133" s="29">
        <f t="shared" si="32"/>
        <v>58</v>
      </c>
      <c r="E133" s="29">
        <f t="shared" si="37"/>
        <v>7250</v>
      </c>
      <c r="F133" s="29">
        <f t="shared" si="33"/>
        <v>-3235</v>
      </c>
      <c r="G133" s="34">
        <f>+Inputs!$D$3</f>
        <v>0.37951000000000001</v>
      </c>
      <c r="I133" s="27">
        <f t="shared" si="38"/>
        <v>10485</v>
      </c>
      <c r="K133" s="27">
        <f t="shared" si="34"/>
        <v>58</v>
      </c>
      <c r="L133" s="27">
        <f t="shared" si="39"/>
        <v>7250</v>
      </c>
      <c r="M133" s="27">
        <f t="shared" si="35"/>
        <v>22.011580000000002</v>
      </c>
      <c r="N133" s="27">
        <f t="shared" si="36"/>
        <v>22.011580000000002</v>
      </c>
      <c r="O133" s="27">
        <f t="shared" si="40"/>
        <v>-1227.6169600000067</v>
      </c>
      <c r="P133" s="27">
        <f t="shared" si="41"/>
        <v>1227.6169600000067</v>
      </c>
    </row>
    <row r="134" spans="1:16">
      <c r="A134" s="30">
        <v>41183</v>
      </c>
      <c r="C134" s="6">
        <v>126</v>
      </c>
      <c r="D134" s="29">
        <f t="shared" si="32"/>
        <v>58</v>
      </c>
      <c r="E134" s="29">
        <f t="shared" si="37"/>
        <v>7308</v>
      </c>
      <c r="F134" s="29">
        <f t="shared" si="33"/>
        <v>-3177</v>
      </c>
      <c r="G134" s="34">
        <f>+Inputs!$D$3</f>
        <v>0.37951000000000001</v>
      </c>
      <c r="I134" s="27">
        <f t="shared" si="38"/>
        <v>10485</v>
      </c>
      <c r="K134" s="27">
        <f t="shared" si="34"/>
        <v>58</v>
      </c>
      <c r="L134" s="27">
        <f t="shared" si="39"/>
        <v>7308</v>
      </c>
      <c r="M134" s="27">
        <f t="shared" si="35"/>
        <v>22.011580000000002</v>
      </c>
      <c r="N134" s="27">
        <f t="shared" si="36"/>
        <v>22.011580000000002</v>
      </c>
      <c r="O134" s="27">
        <f t="shared" si="40"/>
        <v>-1205.6053800000066</v>
      </c>
      <c r="P134" s="27">
        <f t="shared" si="41"/>
        <v>1205.6053800000066</v>
      </c>
    </row>
    <row r="135" spans="1:16">
      <c r="A135" s="31">
        <v>41214</v>
      </c>
      <c r="C135" s="6">
        <v>127</v>
      </c>
      <c r="D135" s="29">
        <f t="shared" si="32"/>
        <v>58</v>
      </c>
      <c r="E135" s="29">
        <f t="shared" si="37"/>
        <v>7366</v>
      </c>
      <c r="F135" s="29">
        <f t="shared" si="33"/>
        <v>-3119</v>
      </c>
      <c r="G135" s="34">
        <f>+Inputs!$D$3</f>
        <v>0.37951000000000001</v>
      </c>
      <c r="I135" s="27">
        <f t="shared" si="38"/>
        <v>10485</v>
      </c>
      <c r="K135" s="27">
        <f t="shared" si="34"/>
        <v>58</v>
      </c>
      <c r="L135" s="27">
        <f t="shared" si="39"/>
        <v>7366</v>
      </c>
      <c r="M135" s="27">
        <f t="shared" si="35"/>
        <v>22.011580000000002</v>
      </c>
      <c r="N135" s="27">
        <f t="shared" si="36"/>
        <v>22.011580000000002</v>
      </c>
      <c r="O135" s="27">
        <f t="shared" si="40"/>
        <v>-1183.5938000000065</v>
      </c>
      <c r="P135" s="27">
        <f t="shared" si="41"/>
        <v>1183.5938000000065</v>
      </c>
    </row>
    <row r="136" spans="1:16">
      <c r="A136" s="30">
        <v>41244</v>
      </c>
      <c r="C136" s="6">
        <v>128</v>
      </c>
      <c r="D136" s="29">
        <f t="shared" si="32"/>
        <v>58</v>
      </c>
      <c r="E136" s="29">
        <f t="shared" si="37"/>
        <v>7424</v>
      </c>
      <c r="F136" s="29">
        <f t="shared" si="33"/>
        <v>-3061</v>
      </c>
      <c r="G136" s="34">
        <f>+Inputs!$D$3</f>
        <v>0.37951000000000001</v>
      </c>
      <c r="I136" s="27">
        <f t="shared" si="38"/>
        <v>10485</v>
      </c>
      <c r="K136" s="27">
        <f t="shared" si="34"/>
        <v>58</v>
      </c>
      <c r="L136" s="27">
        <f t="shared" si="39"/>
        <v>7424</v>
      </c>
      <c r="M136" s="27">
        <f t="shared" si="35"/>
        <v>22.011580000000002</v>
      </c>
      <c r="N136" s="27">
        <f t="shared" si="36"/>
        <v>22.011580000000002</v>
      </c>
      <c r="O136" s="27">
        <f t="shared" si="40"/>
        <v>-1161.5822200000064</v>
      </c>
      <c r="P136" s="27">
        <f t="shared" si="41"/>
        <v>1161.5822200000064</v>
      </c>
    </row>
    <row r="137" spans="1:16">
      <c r="A137" s="31">
        <v>41275</v>
      </c>
      <c r="C137" s="6">
        <v>129</v>
      </c>
      <c r="D137" s="29">
        <f t="shared" ref="D137:D168" si="42">ROUND(-(+$B$9/180)*1,0)</f>
        <v>58</v>
      </c>
      <c r="E137" s="29">
        <f t="shared" si="37"/>
        <v>7482</v>
      </c>
      <c r="F137" s="29">
        <f t="shared" ref="F137:F168" si="43">$B$9+E137</f>
        <v>-3003</v>
      </c>
      <c r="G137" s="34">
        <f>+Inputs!$D$3</f>
        <v>0.37951000000000001</v>
      </c>
      <c r="I137" s="27">
        <f t="shared" si="38"/>
        <v>10485</v>
      </c>
      <c r="K137" s="27">
        <f t="shared" ref="K137:K168" si="44">D137</f>
        <v>58</v>
      </c>
      <c r="L137" s="27">
        <f t="shared" si="39"/>
        <v>7482</v>
      </c>
      <c r="M137" s="27">
        <f t="shared" ref="M137:M168" si="45">K137*G137</f>
        <v>22.011580000000002</v>
      </c>
      <c r="N137" s="27">
        <f t="shared" ref="N137:N168" si="46">M137-J137</f>
        <v>22.011580000000002</v>
      </c>
      <c r="O137" s="27">
        <f t="shared" si="40"/>
        <v>-1139.5706400000063</v>
      </c>
      <c r="P137" s="27">
        <f t="shared" si="41"/>
        <v>1139.5706400000063</v>
      </c>
    </row>
    <row r="138" spans="1:16">
      <c r="A138" s="30">
        <v>41306</v>
      </c>
      <c r="C138" s="6">
        <v>130</v>
      </c>
      <c r="D138" s="29">
        <f t="shared" si="42"/>
        <v>58</v>
      </c>
      <c r="E138" s="29">
        <f t="shared" ref="E138:E169" si="47">+E137+D138</f>
        <v>7540</v>
      </c>
      <c r="F138" s="29">
        <f t="shared" si="43"/>
        <v>-2945</v>
      </c>
      <c r="G138" s="34">
        <f>+Inputs!$D$3</f>
        <v>0.37951000000000001</v>
      </c>
      <c r="I138" s="27">
        <f t="shared" ref="I138:I169" si="48">+I137+H138</f>
        <v>10485</v>
      </c>
      <c r="K138" s="27">
        <f t="shared" si="44"/>
        <v>58</v>
      </c>
      <c r="L138" s="27">
        <f t="shared" ref="L138:L169" si="49">+L137+K138</f>
        <v>7540</v>
      </c>
      <c r="M138" s="27">
        <f t="shared" si="45"/>
        <v>22.011580000000002</v>
      </c>
      <c r="N138" s="27">
        <f t="shared" si="46"/>
        <v>22.011580000000002</v>
      </c>
      <c r="O138" s="27">
        <f t="shared" ref="O138:O169" si="50">+O137+N138</f>
        <v>-1117.5590600000062</v>
      </c>
      <c r="P138" s="27">
        <f t="shared" ref="P138:P169" si="51">P137-N138</f>
        <v>1117.5590600000062</v>
      </c>
    </row>
    <row r="139" spans="1:16">
      <c r="A139" s="31">
        <v>41334</v>
      </c>
      <c r="C139" s="6">
        <v>131</v>
      </c>
      <c r="D139" s="29">
        <f t="shared" si="42"/>
        <v>58</v>
      </c>
      <c r="E139" s="29">
        <f t="shared" si="47"/>
        <v>7598</v>
      </c>
      <c r="F139" s="29">
        <f t="shared" si="43"/>
        <v>-2887</v>
      </c>
      <c r="G139" s="34">
        <f>+Inputs!$D$3</f>
        <v>0.37951000000000001</v>
      </c>
      <c r="I139" s="27">
        <f t="shared" si="48"/>
        <v>10485</v>
      </c>
      <c r="K139" s="27">
        <f t="shared" si="44"/>
        <v>58</v>
      </c>
      <c r="L139" s="27">
        <f t="shared" si="49"/>
        <v>7598</v>
      </c>
      <c r="M139" s="27">
        <f t="shared" si="45"/>
        <v>22.011580000000002</v>
      </c>
      <c r="N139" s="27">
        <f t="shared" si="46"/>
        <v>22.011580000000002</v>
      </c>
      <c r="O139" s="27">
        <f t="shared" si="50"/>
        <v>-1095.5474800000061</v>
      </c>
      <c r="P139" s="27">
        <f t="shared" si="51"/>
        <v>1095.5474800000061</v>
      </c>
    </row>
    <row r="140" spans="1:16">
      <c r="A140" s="30">
        <v>41365</v>
      </c>
      <c r="C140" s="6">
        <v>132</v>
      </c>
      <c r="D140" s="29">
        <f t="shared" si="42"/>
        <v>58</v>
      </c>
      <c r="E140" s="29">
        <f t="shared" si="47"/>
        <v>7656</v>
      </c>
      <c r="F140" s="29">
        <f t="shared" si="43"/>
        <v>-2829</v>
      </c>
      <c r="G140" s="34">
        <f>+Inputs!$D$3</f>
        <v>0.37951000000000001</v>
      </c>
      <c r="I140" s="27">
        <f t="shared" si="48"/>
        <v>10485</v>
      </c>
      <c r="K140" s="27">
        <f t="shared" si="44"/>
        <v>58</v>
      </c>
      <c r="L140" s="27">
        <f t="shared" si="49"/>
        <v>7656</v>
      </c>
      <c r="M140" s="27">
        <f t="shared" si="45"/>
        <v>22.011580000000002</v>
      </c>
      <c r="N140" s="27">
        <f t="shared" si="46"/>
        <v>22.011580000000002</v>
      </c>
      <c r="O140" s="27">
        <f t="shared" si="50"/>
        <v>-1073.535900000006</v>
      </c>
      <c r="P140" s="27">
        <f t="shared" si="51"/>
        <v>1073.535900000006</v>
      </c>
    </row>
    <row r="141" spans="1:16">
      <c r="A141" s="31">
        <v>41395</v>
      </c>
      <c r="C141" s="6">
        <v>133</v>
      </c>
      <c r="D141" s="29">
        <f t="shared" si="42"/>
        <v>58</v>
      </c>
      <c r="E141" s="29">
        <f t="shared" si="47"/>
        <v>7714</v>
      </c>
      <c r="F141" s="29">
        <f t="shared" si="43"/>
        <v>-2771</v>
      </c>
      <c r="G141" s="34">
        <f>+Inputs!$D$3</f>
        <v>0.37951000000000001</v>
      </c>
      <c r="I141" s="27">
        <f t="shared" si="48"/>
        <v>10485</v>
      </c>
      <c r="K141" s="27">
        <f t="shared" si="44"/>
        <v>58</v>
      </c>
      <c r="L141" s="27">
        <f t="shared" si="49"/>
        <v>7714</v>
      </c>
      <c r="M141" s="27">
        <f t="shared" si="45"/>
        <v>22.011580000000002</v>
      </c>
      <c r="N141" s="27">
        <f t="shared" si="46"/>
        <v>22.011580000000002</v>
      </c>
      <c r="O141" s="27">
        <f t="shared" si="50"/>
        <v>-1051.5243200000059</v>
      </c>
      <c r="P141" s="27">
        <f t="shared" si="51"/>
        <v>1051.5243200000059</v>
      </c>
    </row>
    <row r="142" spans="1:16">
      <c r="A142" s="30">
        <v>41426</v>
      </c>
      <c r="C142" s="6">
        <v>134</v>
      </c>
      <c r="D142" s="29">
        <f t="shared" si="42"/>
        <v>58</v>
      </c>
      <c r="E142" s="29">
        <f t="shared" si="47"/>
        <v>7772</v>
      </c>
      <c r="F142" s="29">
        <f t="shared" si="43"/>
        <v>-2713</v>
      </c>
      <c r="G142" s="34">
        <f>+Inputs!$D$3</f>
        <v>0.37951000000000001</v>
      </c>
      <c r="I142" s="27">
        <f t="shared" si="48"/>
        <v>10485</v>
      </c>
      <c r="K142" s="27">
        <f t="shared" si="44"/>
        <v>58</v>
      </c>
      <c r="L142" s="27">
        <f t="shared" si="49"/>
        <v>7772</v>
      </c>
      <c r="M142" s="27">
        <f t="shared" si="45"/>
        <v>22.011580000000002</v>
      </c>
      <c r="N142" s="27">
        <f t="shared" si="46"/>
        <v>22.011580000000002</v>
      </c>
      <c r="O142" s="27">
        <f t="shared" si="50"/>
        <v>-1029.5127400000058</v>
      </c>
      <c r="P142" s="27">
        <f t="shared" si="51"/>
        <v>1029.5127400000058</v>
      </c>
    </row>
    <row r="143" spans="1:16">
      <c r="A143" s="31">
        <v>41456</v>
      </c>
      <c r="C143" s="6">
        <v>135</v>
      </c>
      <c r="D143" s="29">
        <f t="shared" si="42"/>
        <v>58</v>
      </c>
      <c r="E143" s="29">
        <f t="shared" si="47"/>
        <v>7830</v>
      </c>
      <c r="F143" s="29">
        <f t="shared" si="43"/>
        <v>-2655</v>
      </c>
      <c r="G143" s="34">
        <f>+Inputs!$D$3</f>
        <v>0.37951000000000001</v>
      </c>
      <c r="I143" s="27">
        <f t="shared" si="48"/>
        <v>10485</v>
      </c>
      <c r="K143" s="27">
        <f t="shared" si="44"/>
        <v>58</v>
      </c>
      <c r="L143" s="27">
        <f t="shared" si="49"/>
        <v>7830</v>
      </c>
      <c r="M143" s="27">
        <f t="shared" si="45"/>
        <v>22.011580000000002</v>
      </c>
      <c r="N143" s="27">
        <f t="shared" si="46"/>
        <v>22.011580000000002</v>
      </c>
      <c r="O143" s="27">
        <f t="shared" si="50"/>
        <v>-1007.5011600000058</v>
      </c>
      <c r="P143" s="27">
        <f t="shared" si="51"/>
        <v>1007.5011600000058</v>
      </c>
    </row>
    <row r="144" spans="1:16">
      <c r="A144" s="30">
        <v>41487</v>
      </c>
      <c r="C144" s="6">
        <v>136</v>
      </c>
      <c r="D144" s="29">
        <f t="shared" si="42"/>
        <v>58</v>
      </c>
      <c r="E144" s="29">
        <f t="shared" si="47"/>
        <v>7888</v>
      </c>
      <c r="F144" s="29">
        <f t="shared" si="43"/>
        <v>-2597</v>
      </c>
      <c r="G144" s="34">
        <f>+Inputs!$D$3</f>
        <v>0.37951000000000001</v>
      </c>
      <c r="I144" s="27">
        <f t="shared" si="48"/>
        <v>10485</v>
      </c>
      <c r="K144" s="27">
        <f t="shared" si="44"/>
        <v>58</v>
      </c>
      <c r="L144" s="27">
        <f t="shared" si="49"/>
        <v>7888</v>
      </c>
      <c r="M144" s="27">
        <f t="shared" si="45"/>
        <v>22.011580000000002</v>
      </c>
      <c r="N144" s="27">
        <f t="shared" si="46"/>
        <v>22.011580000000002</v>
      </c>
      <c r="O144" s="27">
        <f t="shared" si="50"/>
        <v>-985.48958000000584</v>
      </c>
      <c r="P144" s="27">
        <f t="shared" si="51"/>
        <v>985.48958000000584</v>
      </c>
    </row>
    <row r="145" spans="1:16">
      <c r="A145" s="31">
        <v>41518</v>
      </c>
      <c r="C145" s="6">
        <v>137</v>
      </c>
      <c r="D145" s="29">
        <f t="shared" si="42"/>
        <v>58</v>
      </c>
      <c r="E145" s="29">
        <f t="shared" si="47"/>
        <v>7946</v>
      </c>
      <c r="F145" s="29">
        <f t="shared" si="43"/>
        <v>-2539</v>
      </c>
      <c r="G145" s="34">
        <f>+Inputs!$D$3</f>
        <v>0.37951000000000001</v>
      </c>
      <c r="I145" s="27">
        <f t="shared" si="48"/>
        <v>10485</v>
      </c>
      <c r="K145" s="27">
        <f t="shared" si="44"/>
        <v>58</v>
      </c>
      <c r="L145" s="27">
        <f t="shared" si="49"/>
        <v>7946</v>
      </c>
      <c r="M145" s="27">
        <f t="shared" si="45"/>
        <v>22.011580000000002</v>
      </c>
      <c r="N145" s="27">
        <f t="shared" si="46"/>
        <v>22.011580000000002</v>
      </c>
      <c r="O145" s="27">
        <f t="shared" si="50"/>
        <v>-963.47800000000586</v>
      </c>
      <c r="P145" s="27">
        <f t="shared" si="51"/>
        <v>963.47800000000586</v>
      </c>
    </row>
    <row r="146" spans="1:16">
      <c r="A146" s="30">
        <v>41548</v>
      </c>
      <c r="C146" s="6">
        <v>138</v>
      </c>
      <c r="D146" s="29">
        <f t="shared" si="42"/>
        <v>58</v>
      </c>
      <c r="E146" s="29">
        <f t="shared" si="47"/>
        <v>8004</v>
      </c>
      <c r="F146" s="29">
        <f t="shared" si="43"/>
        <v>-2481</v>
      </c>
      <c r="G146" s="34">
        <f>+Inputs!$D$3</f>
        <v>0.37951000000000001</v>
      </c>
      <c r="I146" s="27">
        <f t="shared" si="48"/>
        <v>10485</v>
      </c>
      <c r="K146" s="27">
        <f t="shared" si="44"/>
        <v>58</v>
      </c>
      <c r="L146" s="27">
        <f t="shared" si="49"/>
        <v>8004</v>
      </c>
      <c r="M146" s="27">
        <f t="shared" si="45"/>
        <v>22.011580000000002</v>
      </c>
      <c r="N146" s="27">
        <f t="shared" si="46"/>
        <v>22.011580000000002</v>
      </c>
      <c r="O146" s="27">
        <f t="shared" si="50"/>
        <v>-941.46642000000588</v>
      </c>
      <c r="P146" s="27">
        <f t="shared" si="51"/>
        <v>941.46642000000588</v>
      </c>
    </row>
    <row r="147" spans="1:16">
      <c r="A147" s="31">
        <v>41579</v>
      </c>
      <c r="C147" s="6">
        <v>139</v>
      </c>
      <c r="D147" s="29">
        <f t="shared" si="42"/>
        <v>58</v>
      </c>
      <c r="E147" s="29">
        <f t="shared" si="47"/>
        <v>8062</v>
      </c>
      <c r="F147" s="29">
        <f t="shared" si="43"/>
        <v>-2423</v>
      </c>
      <c r="G147" s="34">
        <f>+Inputs!$D$3</f>
        <v>0.37951000000000001</v>
      </c>
      <c r="I147" s="27">
        <f t="shared" si="48"/>
        <v>10485</v>
      </c>
      <c r="K147" s="27">
        <f t="shared" si="44"/>
        <v>58</v>
      </c>
      <c r="L147" s="27">
        <f t="shared" si="49"/>
        <v>8062</v>
      </c>
      <c r="M147" s="27">
        <f t="shared" si="45"/>
        <v>22.011580000000002</v>
      </c>
      <c r="N147" s="27">
        <f t="shared" si="46"/>
        <v>22.011580000000002</v>
      </c>
      <c r="O147" s="27">
        <f t="shared" si="50"/>
        <v>-919.4548400000059</v>
      </c>
      <c r="P147" s="27">
        <f t="shared" si="51"/>
        <v>919.4548400000059</v>
      </c>
    </row>
    <row r="148" spans="1:16">
      <c r="A148" s="30">
        <v>41609</v>
      </c>
      <c r="C148" s="6">
        <v>140</v>
      </c>
      <c r="D148" s="29">
        <f t="shared" si="42"/>
        <v>58</v>
      </c>
      <c r="E148" s="29">
        <f t="shared" si="47"/>
        <v>8120</v>
      </c>
      <c r="F148" s="29">
        <f t="shared" si="43"/>
        <v>-2365</v>
      </c>
      <c r="G148" s="34">
        <f>+Inputs!$D$3</f>
        <v>0.37951000000000001</v>
      </c>
      <c r="I148" s="27">
        <f t="shared" si="48"/>
        <v>10485</v>
      </c>
      <c r="K148" s="27">
        <f t="shared" si="44"/>
        <v>58</v>
      </c>
      <c r="L148" s="27">
        <f t="shared" si="49"/>
        <v>8120</v>
      </c>
      <c r="M148" s="27">
        <f t="shared" si="45"/>
        <v>22.011580000000002</v>
      </c>
      <c r="N148" s="27">
        <f t="shared" si="46"/>
        <v>22.011580000000002</v>
      </c>
      <c r="O148" s="27">
        <f t="shared" si="50"/>
        <v>-897.44326000000592</v>
      </c>
      <c r="P148" s="27">
        <f t="shared" si="51"/>
        <v>897.44326000000592</v>
      </c>
    </row>
    <row r="149" spans="1:16">
      <c r="A149" s="31">
        <v>41640</v>
      </c>
      <c r="C149" s="6">
        <v>141</v>
      </c>
      <c r="D149" s="29">
        <f t="shared" si="42"/>
        <v>58</v>
      </c>
      <c r="E149" s="29">
        <f t="shared" si="47"/>
        <v>8178</v>
      </c>
      <c r="F149" s="29">
        <f t="shared" si="43"/>
        <v>-2307</v>
      </c>
      <c r="G149" s="34">
        <f>+Inputs!$D$3</f>
        <v>0.37951000000000001</v>
      </c>
      <c r="I149" s="27">
        <f t="shared" si="48"/>
        <v>10485</v>
      </c>
      <c r="K149" s="27">
        <f t="shared" si="44"/>
        <v>58</v>
      </c>
      <c r="L149" s="27">
        <f t="shared" si="49"/>
        <v>8178</v>
      </c>
      <c r="M149" s="27">
        <f t="shared" si="45"/>
        <v>22.011580000000002</v>
      </c>
      <c r="N149" s="27">
        <f t="shared" si="46"/>
        <v>22.011580000000002</v>
      </c>
      <c r="O149" s="27">
        <f t="shared" si="50"/>
        <v>-875.43168000000594</v>
      </c>
      <c r="P149" s="27">
        <f t="shared" si="51"/>
        <v>875.43168000000594</v>
      </c>
    </row>
    <row r="150" spans="1:16">
      <c r="A150" s="30">
        <v>41671</v>
      </c>
      <c r="C150" s="6">
        <v>142</v>
      </c>
      <c r="D150" s="29">
        <f t="shared" si="42"/>
        <v>58</v>
      </c>
      <c r="E150" s="29">
        <f t="shared" si="47"/>
        <v>8236</v>
      </c>
      <c r="F150" s="29">
        <f t="shared" si="43"/>
        <v>-2249</v>
      </c>
      <c r="G150" s="34">
        <f>+Inputs!$D$3</f>
        <v>0.37951000000000001</v>
      </c>
      <c r="I150" s="27">
        <f t="shared" si="48"/>
        <v>10485</v>
      </c>
      <c r="K150" s="27">
        <f t="shared" si="44"/>
        <v>58</v>
      </c>
      <c r="L150" s="27">
        <f t="shared" si="49"/>
        <v>8236</v>
      </c>
      <c r="M150" s="27">
        <f t="shared" si="45"/>
        <v>22.011580000000002</v>
      </c>
      <c r="N150" s="27">
        <f t="shared" si="46"/>
        <v>22.011580000000002</v>
      </c>
      <c r="O150" s="27">
        <f t="shared" si="50"/>
        <v>-853.42010000000596</v>
      </c>
      <c r="P150" s="27">
        <f t="shared" si="51"/>
        <v>853.42010000000596</v>
      </c>
    </row>
    <row r="151" spans="1:16">
      <c r="A151" s="31">
        <v>41699</v>
      </c>
      <c r="C151" s="6">
        <v>143</v>
      </c>
      <c r="D151" s="29">
        <f t="shared" si="42"/>
        <v>58</v>
      </c>
      <c r="E151" s="29">
        <f t="shared" si="47"/>
        <v>8294</v>
      </c>
      <c r="F151" s="29">
        <f t="shared" si="43"/>
        <v>-2191</v>
      </c>
      <c r="G151" s="34">
        <f>+Inputs!$D$3</f>
        <v>0.37951000000000001</v>
      </c>
      <c r="I151" s="27">
        <f t="shared" si="48"/>
        <v>10485</v>
      </c>
      <c r="K151" s="27">
        <f t="shared" si="44"/>
        <v>58</v>
      </c>
      <c r="L151" s="27">
        <f t="shared" si="49"/>
        <v>8294</v>
      </c>
      <c r="M151" s="27">
        <f t="shared" si="45"/>
        <v>22.011580000000002</v>
      </c>
      <c r="N151" s="27">
        <f t="shared" si="46"/>
        <v>22.011580000000002</v>
      </c>
      <c r="O151" s="27">
        <f t="shared" si="50"/>
        <v>-831.40852000000598</v>
      </c>
      <c r="P151" s="27">
        <f t="shared" si="51"/>
        <v>831.40852000000598</v>
      </c>
    </row>
    <row r="152" spans="1:16">
      <c r="A152" s="30">
        <v>41730</v>
      </c>
      <c r="C152" s="6">
        <v>144</v>
      </c>
      <c r="D152" s="29">
        <f t="shared" si="42"/>
        <v>58</v>
      </c>
      <c r="E152" s="29">
        <f t="shared" si="47"/>
        <v>8352</v>
      </c>
      <c r="F152" s="29">
        <f t="shared" si="43"/>
        <v>-2133</v>
      </c>
      <c r="G152" s="34">
        <f>+Inputs!$D$3</f>
        <v>0.37951000000000001</v>
      </c>
      <c r="I152" s="27">
        <f t="shared" si="48"/>
        <v>10485</v>
      </c>
      <c r="K152" s="27">
        <f t="shared" si="44"/>
        <v>58</v>
      </c>
      <c r="L152" s="27">
        <f t="shared" si="49"/>
        <v>8352</v>
      </c>
      <c r="M152" s="27">
        <f t="shared" si="45"/>
        <v>22.011580000000002</v>
      </c>
      <c r="N152" s="27">
        <f t="shared" si="46"/>
        <v>22.011580000000002</v>
      </c>
      <c r="O152" s="27">
        <f t="shared" si="50"/>
        <v>-809.396940000006</v>
      </c>
      <c r="P152" s="27">
        <f t="shared" si="51"/>
        <v>809.396940000006</v>
      </c>
    </row>
    <row r="153" spans="1:16">
      <c r="A153" s="31">
        <v>41760</v>
      </c>
      <c r="C153" s="6">
        <v>145</v>
      </c>
      <c r="D153" s="29">
        <f t="shared" si="42"/>
        <v>58</v>
      </c>
      <c r="E153" s="29">
        <f t="shared" si="47"/>
        <v>8410</v>
      </c>
      <c r="F153" s="29">
        <f t="shared" si="43"/>
        <v>-2075</v>
      </c>
      <c r="G153" s="34">
        <f>+Inputs!$D$3</f>
        <v>0.37951000000000001</v>
      </c>
      <c r="I153" s="27">
        <f t="shared" si="48"/>
        <v>10485</v>
      </c>
      <c r="K153" s="27">
        <f t="shared" si="44"/>
        <v>58</v>
      </c>
      <c r="L153" s="27">
        <f t="shared" si="49"/>
        <v>8410</v>
      </c>
      <c r="M153" s="27">
        <f t="shared" si="45"/>
        <v>22.011580000000002</v>
      </c>
      <c r="N153" s="27">
        <f t="shared" si="46"/>
        <v>22.011580000000002</v>
      </c>
      <c r="O153" s="27">
        <f t="shared" si="50"/>
        <v>-787.38536000000602</v>
      </c>
      <c r="P153" s="27">
        <f t="shared" si="51"/>
        <v>787.38536000000602</v>
      </c>
    </row>
    <row r="154" spans="1:16">
      <c r="A154" s="30">
        <v>41791</v>
      </c>
      <c r="C154" s="6">
        <v>146</v>
      </c>
      <c r="D154" s="29">
        <f t="shared" si="42"/>
        <v>58</v>
      </c>
      <c r="E154" s="29">
        <f t="shared" si="47"/>
        <v>8468</v>
      </c>
      <c r="F154" s="29">
        <f t="shared" si="43"/>
        <v>-2017</v>
      </c>
      <c r="G154" s="34">
        <f>+Inputs!$D$3</f>
        <v>0.37951000000000001</v>
      </c>
      <c r="I154" s="27">
        <f t="shared" si="48"/>
        <v>10485</v>
      </c>
      <c r="K154" s="27">
        <f t="shared" si="44"/>
        <v>58</v>
      </c>
      <c r="L154" s="27">
        <f t="shared" si="49"/>
        <v>8468</v>
      </c>
      <c r="M154" s="27">
        <f t="shared" si="45"/>
        <v>22.011580000000002</v>
      </c>
      <c r="N154" s="27">
        <f t="shared" si="46"/>
        <v>22.011580000000002</v>
      </c>
      <c r="O154" s="27">
        <f t="shared" si="50"/>
        <v>-765.37378000000604</v>
      </c>
      <c r="P154" s="27">
        <f t="shared" si="51"/>
        <v>765.37378000000604</v>
      </c>
    </row>
    <row r="155" spans="1:16">
      <c r="A155" s="31">
        <v>41821</v>
      </c>
      <c r="C155" s="6">
        <v>147</v>
      </c>
      <c r="D155" s="29">
        <f t="shared" si="42"/>
        <v>58</v>
      </c>
      <c r="E155" s="29">
        <f t="shared" si="47"/>
        <v>8526</v>
      </c>
      <c r="F155" s="29">
        <f t="shared" si="43"/>
        <v>-1959</v>
      </c>
      <c r="G155" s="34">
        <f>+Inputs!$D$3</f>
        <v>0.37951000000000001</v>
      </c>
      <c r="I155" s="27">
        <f t="shared" si="48"/>
        <v>10485</v>
      </c>
      <c r="K155" s="27">
        <f t="shared" si="44"/>
        <v>58</v>
      </c>
      <c r="L155" s="27">
        <f t="shared" si="49"/>
        <v>8526</v>
      </c>
      <c r="M155" s="27">
        <f t="shared" si="45"/>
        <v>22.011580000000002</v>
      </c>
      <c r="N155" s="27">
        <f t="shared" si="46"/>
        <v>22.011580000000002</v>
      </c>
      <c r="O155" s="27">
        <f t="shared" si="50"/>
        <v>-743.36220000000606</v>
      </c>
      <c r="P155" s="27">
        <f t="shared" si="51"/>
        <v>743.36220000000606</v>
      </c>
    </row>
    <row r="156" spans="1:16">
      <c r="A156" s="30">
        <v>41852</v>
      </c>
      <c r="C156" s="6">
        <v>148</v>
      </c>
      <c r="D156" s="29">
        <f t="shared" si="42"/>
        <v>58</v>
      </c>
      <c r="E156" s="29">
        <f t="shared" si="47"/>
        <v>8584</v>
      </c>
      <c r="F156" s="29">
        <f t="shared" si="43"/>
        <v>-1901</v>
      </c>
      <c r="G156" s="34">
        <f>+Inputs!$D$3</f>
        <v>0.37951000000000001</v>
      </c>
      <c r="I156" s="27">
        <f t="shared" si="48"/>
        <v>10485</v>
      </c>
      <c r="K156" s="27">
        <f t="shared" si="44"/>
        <v>58</v>
      </c>
      <c r="L156" s="27">
        <f t="shared" si="49"/>
        <v>8584</v>
      </c>
      <c r="M156" s="27">
        <f t="shared" si="45"/>
        <v>22.011580000000002</v>
      </c>
      <c r="N156" s="27">
        <f t="shared" si="46"/>
        <v>22.011580000000002</v>
      </c>
      <c r="O156" s="27">
        <f t="shared" si="50"/>
        <v>-721.35062000000607</v>
      </c>
      <c r="P156" s="27">
        <f t="shared" si="51"/>
        <v>721.35062000000607</v>
      </c>
    </row>
    <row r="157" spans="1:16">
      <c r="A157" s="31">
        <v>41883</v>
      </c>
      <c r="C157" s="6">
        <v>149</v>
      </c>
      <c r="D157" s="29">
        <f t="shared" si="42"/>
        <v>58</v>
      </c>
      <c r="E157" s="29">
        <f t="shared" si="47"/>
        <v>8642</v>
      </c>
      <c r="F157" s="29">
        <f t="shared" si="43"/>
        <v>-1843</v>
      </c>
      <c r="G157" s="34">
        <f>+Inputs!$D$3</f>
        <v>0.37951000000000001</v>
      </c>
      <c r="I157" s="27">
        <f t="shared" si="48"/>
        <v>10485</v>
      </c>
      <c r="K157" s="27">
        <f t="shared" si="44"/>
        <v>58</v>
      </c>
      <c r="L157" s="27">
        <f t="shared" si="49"/>
        <v>8642</v>
      </c>
      <c r="M157" s="27">
        <f t="shared" si="45"/>
        <v>22.011580000000002</v>
      </c>
      <c r="N157" s="27">
        <f t="shared" si="46"/>
        <v>22.011580000000002</v>
      </c>
      <c r="O157" s="27">
        <f t="shared" si="50"/>
        <v>-699.33904000000609</v>
      </c>
      <c r="P157" s="27">
        <f t="shared" si="51"/>
        <v>699.33904000000609</v>
      </c>
    </row>
    <row r="158" spans="1:16">
      <c r="A158" s="30">
        <v>41913</v>
      </c>
      <c r="C158" s="6">
        <v>150</v>
      </c>
      <c r="D158" s="29">
        <f t="shared" si="42"/>
        <v>58</v>
      </c>
      <c r="E158" s="29">
        <f t="shared" si="47"/>
        <v>8700</v>
      </c>
      <c r="F158" s="29">
        <f t="shared" si="43"/>
        <v>-1785</v>
      </c>
      <c r="G158" s="34">
        <f>+Inputs!$D$3</f>
        <v>0.37951000000000001</v>
      </c>
      <c r="I158" s="27">
        <f t="shared" si="48"/>
        <v>10485</v>
      </c>
      <c r="K158" s="27">
        <f t="shared" si="44"/>
        <v>58</v>
      </c>
      <c r="L158" s="27">
        <f t="shared" si="49"/>
        <v>8700</v>
      </c>
      <c r="M158" s="27">
        <f t="shared" si="45"/>
        <v>22.011580000000002</v>
      </c>
      <c r="N158" s="27">
        <f t="shared" si="46"/>
        <v>22.011580000000002</v>
      </c>
      <c r="O158" s="27">
        <f t="shared" si="50"/>
        <v>-677.32746000000611</v>
      </c>
      <c r="P158" s="27">
        <f t="shared" si="51"/>
        <v>677.32746000000611</v>
      </c>
    </row>
    <row r="159" spans="1:16">
      <c r="A159" s="31">
        <v>41944</v>
      </c>
      <c r="C159" s="6">
        <v>151</v>
      </c>
      <c r="D159" s="29">
        <f t="shared" si="42"/>
        <v>58</v>
      </c>
      <c r="E159" s="29">
        <f t="shared" si="47"/>
        <v>8758</v>
      </c>
      <c r="F159" s="29">
        <f t="shared" si="43"/>
        <v>-1727</v>
      </c>
      <c r="G159" s="34">
        <f>+Inputs!$D$3</f>
        <v>0.37951000000000001</v>
      </c>
      <c r="I159" s="27">
        <f t="shared" si="48"/>
        <v>10485</v>
      </c>
      <c r="K159" s="27">
        <f t="shared" si="44"/>
        <v>58</v>
      </c>
      <c r="L159" s="27">
        <f t="shared" si="49"/>
        <v>8758</v>
      </c>
      <c r="M159" s="27">
        <f t="shared" si="45"/>
        <v>22.011580000000002</v>
      </c>
      <c r="N159" s="27">
        <f t="shared" si="46"/>
        <v>22.011580000000002</v>
      </c>
      <c r="O159" s="27">
        <f t="shared" si="50"/>
        <v>-655.31588000000613</v>
      </c>
      <c r="P159" s="27">
        <f t="shared" si="51"/>
        <v>655.31588000000613</v>
      </c>
    </row>
    <row r="160" spans="1:16">
      <c r="A160" s="30">
        <v>41974</v>
      </c>
      <c r="C160" s="6">
        <v>152</v>
      </c>
      <c r="D160" s="29">
        <f t="shared" si="42"/>
        <v>58</v>
      </c>
      <c r="E160" s="29">
        <f t="shared" si="47"/>
        <v>8816</v>
      </c>
      <c r="F160" s="29">
        <f t="shared" si="43"/>
        <v>-1669</v>
      </c>
      <c r="G160" s="34">
        <f>+Inputs!$D$3</f>
        <v>0.37951000000000001</v>
      </c>
      <c r="I160" s="27">
        <f t="shared" si="48"/>
        <v>10485</v>
      </c>
      <c r="K160" s="27">
        <f t="shared" si="44"/>
        <v>58</v>
      </c>
      <c r="L160" s="27">
        <f t="shared" si="49"/>
        <v>8816</v>
      </c>
      <c r="M160" s="27">
        <f t="shared" si="45"/>
        <v>22.011580000000002</v>
      </c>
      <c r="N160" s="27">
        <f t="shared" si="46"/>
        <v>22.011580000000002</v>
      </c>
      <c r="O160" s="27">
        <f t="shared" si="50"/>
        <v>-633.30430000000615</v>
      </c>
      <c r="P160" s="27">
        <f t="shared" si="51"/>
        <v>633.30430000000615</v>
      </c>
    </row>
    <row r="161" spans="1:16">
      <c r="A161" s="31">
        <v>42005</v>
      </c>
      <c r="C161" s="6">
        <v>153</v>
      </c>
      <c r="D161" s="29">
        <f t="shared" si="42"/>
        <v>58</v>
      </c>
      <c r="E161" s="29">
        <f t="shared" si="47"/>
        <v>8874</v>
      </c>
      <c r="F161" s="29">
        <f t="shared" si="43"/>
        <v>-1611</v>
      </c>
      <c r="G161" s="34">
        <f>+Inputs!$D$3</f>
        <v>0.37951000000000001</v>
      </c>
      <c r="I161" s="27">
        <f t="shared" si="48"/>
        <v>10485</v>
      </c>
      <c r="K161" s="27">
        <f t="shared" si="44"/>
        <v>58</v>
      </c>
      <c r="L161" s="27">
        <f t="shared" si="49"/>
        <v>8874</v>
      </c>
      <c r="M161" s="27">
        <f t="shared" si="45"/>
        <v>22.011580000000002</v>
      </c>
      <c r="N161" s="27">
        <f t="shared" si="46"/>
        <v>22.011580000000002</v>
      </c>
      <c r="O161" s="27">
        <f t="shared" si="50"/>
        <v>-611.29272000000617</v>
      </c>
      <c r="P161" s="27">
        <f t="shared" si="51"/>
        <v>611.29272000000617</v>
      </c>
    </row>
    <row r="162" spans="1:16">
      <c r="A162" s="30">
        <v>42036</v>
      </c>
      <c r="C162" s="6">
        <v>154</v>
      </c>
      <c r="D162" s="29">
        <f t="shared" si="42"/>
        <v>58</v>
      </c>
      <c r="E162" s="29">
        <f t="shared" si="47"/>
        <v>8932</v>
      </c>
      <c r="F162" s="29">
        <f t="shared" si="43"/>
        <v>-1553</v>
      </c>
      <c r="G162" s="34">
        <f>+Inputs!$D$3</f>
        <v>0.37951000000000001</v>
      </c>
      <c r="I162" s="27">
        <f t="shared" si="48"/>
        <v>10485</v>
      </c>
      <c r="K162" s="27">
        <f t="shared" si="44"/>
        <v>58</v>
      </c>
      <c r="L162" s="27">
        <f t="shared" si="49"/>
        <v>8932</v>
      </c>
      <c r="M162" s="27">
        <f t="shared" si="45"/>
        <v>22.011580000000002</v>
      </c>
      <c r="N162" s="27">
        <f t="shared" si="46"/>
        <v>22.011580000000002</v>
      </c>
      <c r="O162" s="27">
        <f t="shared" si="50"/>
        <v>-589.28114000000619</v>
      </c>
      <c r="P162" s="27">
        <f t="shared" si="51"/>
        <v>589.28114000000619</v>
      </c>
    </row>
    <row r="163" spans="1:16">
      <c r="A163" s="31">
        <v>42064</v>
      </c>
      <c r="C163" s="6">
        <v>155</v>
      </c>
      <c r="D163" s="29">
        <f t="shared" si="42"/>
        <v>58</v>
      </c>
      <c r="E163" s="29">
        <f t="shared" si="47"/>
        <v>8990</v>
      </c>
      <c r="F163" s="29">
        <f t="shared" si="43"/>
        <v>-1495</v>
      </c>
      <c r="G163" s="34">
        <f>+Inputs!$D$3</f>
        <v>0.37951000000000001</v>
      </c>
      <c r="I163" s="27">
        <f t="shared" si="48"/>
        <v>10485</v>
      </c>
      <c r="K163" s="27">
        <f t="shared" si="44"/>
        <v>58</v>
      </c>
      <c r="L163" s="27">
        <f t="shared" si="49"/>
        <v>8990</v>
      </c>
      <c r="M163" s="27">
        <f t="shared" si="45"/>
        <v>22.011580000000002</v>
      </c>
      <c r="N163" s="27">
        <f t="shared" si="46"/>
        <v>22.011580000000002</v>
      </c>
      <c r="O163" s="27">
        <f t="shared" si="50"/>
        <v>-567.26956000000621</v>
      </c>
      <c r="P163" s="27">
        <f t="shared" si="51"/>
        <v>567.26956000000621</v>
      </c>
    </row>
    <row r="164" spans="1:16">
      <c r="A164" s="30">
        <v>42095</v>
      </c>
      <c r="C164" s="6">
        <v>156</v>
      </c>
      <c r="D164" s="29">
        <f t="shared" si="42"/>
        <v>58</v>
      </c>
      <c r="E164" s="29">
        <f t="shared" si="47"/>
        <v>9048</v>
      </c>
      <c r="F164" s="29">
        <f t="shared" si="43"/>
        <v>-1437</v>
      </c>
      <c r="G164" s="34">
        <f>+Inputs!$D$3</f>
        <v>0.37951000000000001</v>
      </c>
      <c r="I164" s="27">
        <f t="shared" si="48"/>
        <v>10485</v>
      </c>
      <c r="K164" s="27">
        <f t="shared" si="44"/>
        <v>58</v>
      </c>
      <c r="L164" s="27">
        <f t="shared" si="49"/>
        <v>9048</v>
      </c>
      <c r="M164" s="27">
        <f t="shared" si="45"/>
        <v>22.011580000000002</v>
      </c>
      <c r="N164" s="27">
        <f t="shared" si="46"/>
        <v>22.011580000000002</v>
      </c>
      <c r="O164" s="27">
        <f t="shared" si="50"/>
        <v>-545.25798000000623</v>
      </c>
      <c r="P164" s="27">
        <f t="shared" si="51"/>
        <v>545.25798000000623</v>
      </c>
    </row>
    <row r="165" spans="1:16">
      <c r="A165" s="31">
        <v>42125</v>
      </c>
      <c r="C165" s="6">
        <v>157</v>
      </c>
      <c r="D165" s="29">
        <f t="shared" si="42"/>
        <v>58</v>
      </c>
      <c r="E165" s="29">
        <f t="shared" si="47"/>
        <v>9106</v>
      </c>
      <c r="F165" s="29">
        <f t="shared" si="43"/>
        <v>-1379</v>
      </c>
      <c r="G165" s="34">
        <f>+Inputs!$D$3</f>
        <v>0.37951000000000001</v>
      </c>
      <c r="I165" s="27">
        <f t="shared" si="48"/>
        <v>10485</v>
      </c>
      <c r="K165" s="27">
        <f t="shared" si="44"/>
        <v>58</v>
      </c>
      <c r="L165" s="27">
        <f t="shared" si="49"/>
        <v>9106</v>
      </c>
      <c r="M165" s="27">
        <f t="shared" si="45"/>
        <v>22.011580000000002</v>
      </c>
      <c r="N165" s="27">
        <f t="shared" si="46"/>
        <v>22.011580000000002</v>
      </c>
      <c r="O165" s="27">
        <f t="shared" si="50"/>
        <v>-523.24640000000625</v>
      </c>
      <c r="P165" s="27">
        <f t="shared" si="51"/>
        <v>523.24640000000625</v>
      </c>
    </row>
    <row r="166" spans="1:16">
      <c r="A166" s="30">
        <v>42156</v>
      </c>
      <c r="C166" s="6">
        <v>158</v>
      </c>
      <c r="D166" s="29">
        <f t="shared" si="42"/>
        <v>58</v>
      </c>
      <c r="E166" s="29">
        <f t="shared" si="47"/>
        <v>9164</v>
      </c>
      <c r="F166" s="29">
        <f t="shared" si="43"/>
        <v>-1321</v>
      </c>
      <c r="G166" s="34">
        <f>+Inputs!$D$3</f>
        <v>0.37951000000000001</v>
      </c>
      <c r="I166" s="27">
        <f t="shared" si="48"/>
        <v>10485</v>
      </c>
      <c r="K166" s="27">
        <f t="shared" si="44"/>
        <v>58</v>
      </c>
      <c r="L166" s="27">
        <f t="shared" si="49"/>
        <v>9164</v>
      </c>
      <c r="M166" s="27">
        <f t="shared" si="45"/>
        <v>22.011580000000002</v>
      </c>
      <c r="N166" s="27">
        <f t="shared" si="46"/>
        <v>22.011580000000002</v>
      </c>
      <c r="O166" s="27">
        <f t="shared" si="50"/>
        <v>-501.23482000000627</v>
      </c>
      <c r="P166" s="27">
        <f t="shared" si="51"/>
        <v>501.23482000000627</v>
      </c>
    </row>
    <row r="167" spans="1:16">
      <c r="A167" s="31">
        <v>42186</v>
      </c>
      <c r="C167" s="6">
        <v>159</v>
      </c>
      <c r="D167" s="29">
        <f t="shared" si="42"/>
        <v>58</v>
      </c>
      <c r="E167" s="29">
        <f t="shared" si="47"/>
        <v>9222</v>
      </c>
      <c r="F167" s="29">
        <f t="shared" si="43"/>
        <v>-1263</v>
      </c>
      <c r="G167" s="34">
        <f>+Inputs!$D$3</f>
        <v>0.37951000000000001</v>
      </c>
      <c r="I167" s="27">
        <f t="shared" si="48"/>
        <v>10485</v>
      </c>
      <c r="K167" s="27">
        <f t="shared" si="44"/>
        <v>58</v>
      </c>
      <c r="L167" s="27">
        <f t="shared" si="49"/>
        <v>9222</v>
      </c>
      <c r="M167" s="27">
        <f t="shared" si="45"/>
        <v>22.011580000000002</v>
      </c>
      <c r="N167" s="27">
        <f t="shared" si="46"/>
        <v>22.011580000000002</v>
      </c>
      <c r="O167" s="27">
        <f t="shared" si="50"/>
        <v>-479.22324000000629</v>
      </c>
      <c r="P167" s="27">
        <f t="shared" si="51"/>
        <v>479.22324000000629</v>
      </c>
    </row>
    <row r="168" spans="1:16">
      <c r="A168" s="30">
        <v>42217</v>
      </c>
      <c r="C168" s="6">
        <v>160</v>
      </c>
      <c r="D168" s="29">
        <f t="shared" si="42"/>
        <v>58</v>
      </c>
      <c r="E168" s="29">
        <f t="shared" si="47"/>
        <v>9280</v>
      </c>
      <c r="F168" s="29">
        <f t="shared" si="43"/>
        <v>-1205</v>
      </c>
      <c r="G168" s="34">
        <f>+Inputs!$D$3</f>
        <v>0.37951000000000001</v>
      </c>
      <c r="I168" s="27">
        <f t="shared" si="48"/>
        <v>10485</v>
      </c>
      <c r="K168" s="27">
        <f t="shared" si="44"/>
        <v>58</v>
      </c>
      <c r="L168" s="27">
        <f t="shared" si="49"/>
        <v>9280</v>
      </c>
      <c r="M168" s="27">
        <f t="shared" si="45"/>
        <v>22.011580000000002</v>
      </c>
      <c r="N168" s="27">
        <f t="shared" si="46"/>
        <v>22.011580000000002</v>
      </c>
      <c r="O168" s="27">
        <f t="shared" si="50"/>
        <v>-457.2116600000063</v>
      </c>
      <c r="P168" s="27">
        <f t="shared" si="51"/>
        <v>457.2116600000063</v>
      </c>
    </row>
    <row r="169" spans="1:16">
      <c r="A169" s="31">
        <v>42248</v>
      </c>
      <c r="C169" s="6">
        <v>161</v>
      </c>
      <c r="D169" s="29">
        <f t="shared" ref="D169:D187" si="52">ROUND(-(+$B$9/180)*1,0)</f>
        <v>58</v>
      </c>
      <c r="E169" s="29">
        <f t="shared" si="47"/>
        <v>9338</v>
      </c>
      <c r="F169" s="29">
        <f t="shared" ref="F169:F188" si="53">$B$9+E169</f>
        <v>-1147</v>
      </c>
      <c r="G169" s="34">
        <f>+Inputs!$D$3</f>
        <v>0.37951000000000001</v>
      </c>
      <c r="I169" s="27">
        <f t="shared" si="48"/>
        <v>10485</v>
      </c>
      <c r="K169" s="27">
        <f t="shared" ref="K169:K188" si="54">D169</f>
        <v>58</v>
      </c>
      <c r="L169" s="27">
        <f t="shared" si="49"/>
        <v>9338</v>
      </c>
      <c r="M169" s="27">
        <f t="shared" ref="M169:M188" si="55">K169*G169</f>
        <v>22.011580000000002</v>
      </c>
      <c r="N169" s="27">
        <f t="shared" ref="N169:N188" si="56">M169-J169</f>
        <v>22.011580000000002</v>
      </c>
      <c r="O169" s="27">
        <f t="shared" si="50"/>
        <v>-435.20008000000632</v>
      </c>
      <c r="P169" s="27">
        <f t="shared" si="51"/>
        <v>435.20008000000632</v>
      </c>
    </row>
    <row r="170" spans="1:16">
      <c r="A170" s="30">
        <v>42278</v>
      </c>
      <c r="C170" s="6">
        <v>162</v>
      </c>
      <c r="D170" s="29">
        <f t="shared" si="52"/>
        <v>58</v>
      </c>
      <c r="E170" s="29">
        <f t="shared" ref="E170:E188" si="57">+E169+D170</f>
        <v>9396</v>
      </c>
      <c r="F170" s="29">
        <f t="shared" si="53"/>
        <v>-1089</v>
      </c>
      <c r="G170" s="34">
        <f>+Inputs!$D$3</f>
        <v>0.37951000000000001</v>
      </c>
      <c r="I170" s="27">
        <f t="shared" ref="I170:I188" si="58">+I169+H170</f>
        <v>10485</v>
      </c>
      <c r="K170" s="27">
        <f t="shared" si="54"/>
        <v>58</v>
      </c>
      <c r="L170" s="27">
        <f t="shared" ref="L170:L188" si="59">+L169+K170</f>
        <v>9396</v>
      </c>
      <c r="M170" s="27">
        <f t="shared" si="55"/>
        <v>22.011580000000002</v>
      </c>
      <c r="N170" s="27">
        <f t="shared" si="56"/>
        <v>22.011580000000002</v>
      </c>
      <c r="O170" s="27">
        <f t="shared" ref="O170:O188" si="60">+O169+N170</f>
        <v>-413.18850000000634</v>
      </c>
      <c r="P170" s="27">
        <f t="shared" ref="P170:P188" si="61">P169-N170</f>
        <v>413.18850000000634</v>
      </c>
    </row>
    <row r="171" spans="1:16">
      <c r="A171" s="31">
        <v>42309</v>
      </c>
      <c r="C171" s="6">
        <v>163</v>
      </c>
      <c r="D171" s="29">
        <f t="shared" si="52"/>
        <v>58</v>
      </c>
      <c r="E171" s="29">
        <f t="shared" si="57"/>
        <v>9454</v>
      </c>
      <c r="F171" s="29">
        <f t="shared" si="53"/>
        <v>-1031</v>
      </c>
      <c r="G171" s="34">
        <f>+Inputs!$D$3</f>
        <v>0.37951000000000001</v>
      </c>
      <c r="I171" s="27">
        <f t="shared" si="58"/>
        <v>10485</v>
      </c>
      <c r="K171" s="27">
        <f t="shared" si="54"/>
        <v>58</v>
      </c>
      <c r="L171" s="27">
        <f t="shared" si="59"/>
        <v>9454</v>
      </c>
      <c r="M171" s="27">
        <f t="shared" si="55"/>
        <v>22.011580000000002</v>
      </c>
      <c r="N171" s="27">
        <f t="shared" si="56"/>
        <v>22.011580000000002</v>
      </c>
      <c r="O171" s="27">
        <f t="shared" si="60"/>
        <v>-391.17692000000636</v>
      </c>
      <c r="P171" s="27">
        <f t="shared" si="61"/>
        <v>391.17692000000636</v>
      </c>
    </row>
    <row r="172" spans="1:16">
      <c r="A172" s="30">
        <v>42339</v>
      </c>
      <c r="C172" s="6">
        <v>164</v>
      </c>
      <c r="D172" s="29">
        <f t="shared" si="52"/>
        <v>58</v>
      </c>
      <c r="E172" s="29">
        <f t="shared" si="57"/>
        <v>9512</v>
      </c>
      <c r="F172" s="29">
        <f t="shared" si="53"/>
        <v>-973</v>
      </c>
      <c r="G172" s="34">
        <f>+Inputs!$D$3</f>
        <v>0.37951000000000001</v>
      </c>
      <c r="I172" s="27">
        <f t="shared" si="58"/>
        <v>10485</v>
      </c>
      <c r="K172" s="27">
        <f t="shared" si="54"/>
        <v>58</v>
      </c>
      <c r="L172" s="27">
        <f t="shared" si="59"/>
        <v>9512</v>
      </c>
      <c r="M172" s="27">
        <f t="shared" si="55"/>
        <v>22.011580000000002</v>
      </c>
      <c r="N172" s="27">
        <f t="shared" si="56"/>
        <v>22.011580000000002</v>
      </c>
      <c r="O172" s="27">
        <f t="shared" si="60"/>
        <v>-369.16534000000638</v>
      </c>
      <c r="P172" s="27">
        <f t="shared" si="61"/>
        <v>369.16534000000638</v>
      </c>
    </row>
    <row r="173" spans="1:16">
      <c r="A173" s="31">
        <v>42370</v>
      </c>
      <c r="C173" s="6">
        <v>165</v>
      </c>
      <c r="D173" s="29">
        <f t="shared" si="52"/>
        <v>58</v>
      </c>
      <c r="E173" s="29">
        <f t="shared" si="57"/>
        <v>9570</v>
      </c>
      <c r="F173" s="29">
        <f t="shared" si="53"/>
        <v>-915</v>
      </c>
      <c r="G173" s="34">
        <f>+Inputs!$D$3</f>
        <v>0.37951000000000001</v>
      </c>
      <c r="I173" s="27">
        <f t="shared" si="58"/>
        <v>10485</v>
      </c>
      <c r="K173" s="27">
        <f t="shared" si="54"/>
        <v>58</v>
      </c>
      <c r="L173" s="27">
        <f t="shared" si="59"/>
        <v>9570</v>
      </c>
      <c r="M173" s="27">
        <f t="shared" si="55"/>
        <v>22.011580000000002</v>
      </c>
      <c r="N173" s="27">
        <f t="shared" si="56"/>
        <v>22.011580000000002</v>
      </c>
      <c r="O173" s="27">
        <f t="shared" si="60"/>
        <v>-347.1537600000064</v>
      </c>
      <c r="P173" s="27">
        <f t="shared" si="61"/>
        <v>347.1537600000064</v>
      </c>
    </row>
    <row r="174" spans="1:16">
      <c r="A174" s="30">
        <v>42401</v>
      </c>
      <c r="C174" s="6">
        <v>166</v>
      </c>
      <c r="D174" s="29">
        <f t="shared" si="52"/>
        <v>58</v>
      </c>
      <c r="E174" s="29">
        <f t="shared" si="57"/>
        <v>9628</v>
      </c>
      <c r="F174" s="29">
        <f t="shared" si="53"/>
        <v>-857</v>
      </c>
      <c r="G174" s="34">
        <f>+Inputs!$D$3</f>
        <v>0.37951000000000001</v>
      </c>
      <c r="I174" s="27">
        <f t="shared" si="58"/>
        <v>10485</v>
      </c>
      <c r="K174" s="27">
        <f t="shared" si="54"/>
        <v>58</v>
      </c>
      <c r="L174" s="27">
        <f t="shared" si="59"/>
        <v>9628</v>
      </c>
      <c r="M174" s="27">
        <f t="shared" si="55"/>
        <v>22.011580000000002</v>
      </c>
      <c r="N174" s="27">
        <f t="shared" si="56"/>
        <v>22.011580000000002</v>
      </c>
      <c r="O174" s="27">
        <f t="shared" si="60"/>
        <v>-325.14218000000642</v>
      </c>
      <c r="P174" s="27">
        <f t="shared" si="61"/>
        <v>325.14218000000642</v>
      </c>
    </row>
    <row r="175" spans="1:16">
      <c r="A175" s="31">
        <v>42430</v>
      </c>
      <c r="C175" s="6">
        <v>167</v>
      </c>
      <c r="D175" s="29">
        <f t="shared" si="52"/>
        <v>58</v>
      </c>
      <c r="E175" s="29">
        <f t="shared" si="57"/>
        <v>9686</v>
      </c>
      <c r="F175" s="29">
        <f t="shared" si="53"/>
        <v>-799</v>
      </c>
      <c r="G175" s="34">
        <f>+Inputs!$D$3</f>
        <v>0.37951000000000001</v>
      </c>
      <c r="I175" s="27">
        <f t="shared" si="58"/>
        <v>10485</v>
      </c>
      <c r="K175" s="27">
        <f t="shared" si="54"/>
        <v>58</v>
      </c>
      <c r="L175" s="27">
        <f t="shared" si="59"/>
        <v>9686</v>
      </c>
      <c r="M175" s="27">
        <f t="shared" si="55"/>
        <v>22.011580000000002</v>
      </c>
      <c r="N175" s="27">
        <f t="shared" si="56"/>
        <v>22.011580000000002</v>
      </c>
      <c r="O175" s="27">
        <f t="shared" si="60"/>
        <v>-303.13060000000644</v>
      </c>
      <c r="P175" s="27">
        <f t="shared" si="61"/>
        <v>303.13060000000644</v>
      </c>
    </row>
    <row r="176" spans="1:16">
      <c r="A176" s="30">
        <v>42461</v>
      </c>
      <c r="C176" s="6">
        <v>168</v>
      </c>
      <c r="D176" s="29">
        <f t="shared" si="52"/>
        <v>58</v>
      </c>
      <c r="E176" s="29">
        <f t="shared" si="57"/>
        <v>9744</v>
      </c>
      <c r="F176" s="29">
        <f t="shared" si="53"/>
        <v>-741</v>
      </c>
      <c r="G176" s="34">
        <f>+Inputs!$D$3</f>
        <v>0.37951000000000001</v>
      </c>
      <c r="I176" s="27">
        <f t="shared" si="58"/>
        <v>10485</v>
      </c>
      <c r="K176" s="27">
        <f t="shared" si="54"/>
        <v>58</v>
      </c>
      <c r="L176" s="27">
        <f t="shared" si="59"/>
        <v>9744</v>
      </c>
      <c r="M176" s="27">
        <f t="shared" si="55"/>
        <v>22.011580000000002</v>
      </c>
      <c r="N176" s="27">
        <f t="shared" si="56"/>
        <v>22.011580000000002</v>
      </c>
      <c r="O176" s="27">
        <f t="shared" si="60"/>
        <v>-281.11902000000646</v>
      </c>
      <c r="P176" s="27">
        <f t="shared" si="61"/>
        <v>281.11902000000646</v>
      </c>
    </row>
    <row r="177" spans="1:20">
      <c r="A177" s="31">
        <v>42491</v>
      </c>
      <c r="C177" s="6">
        <v>169</v>
      </c>
      <c r="D177" s="29">
        <f t="shared" si="52"/>
        <v>58</v>
      </c>
      <c r="E177" s="29">
        <f t="shared" si="57"/>
        <v>9802</v>
      </c>
      <c r="F177" s="29">
        <f t="shared" si="53"/>
        <v>-683</v>
      </c>
      <c r="G177" s="34">
        <f>+Inputs!$D$3</f>
        <v>0.37951000000000001</v>
      </c>
      <c r="I177" s="27">
        <f t="shared" si="58"/>
        <v>10485</v>
      </c>
      <c r="K177" s="27">
        <f t="shared" si="54"/>
        <v>58</v>
      </c>
      <c r="L177" s="27">
        <f t="shared" si="59"/>
        <v>9802</v>
      </c>
      <c r="M177" s="27">
        <f t="shared" si="55"/>
        <v>22.011580000000002</v>
      </c>
      <c r="N177" s="27">
        <f t="shared" si="56"/>
        <v>22.011580000000002</v>
      </c>
      <c r="O177" s="27">
        <f t="shared" si="60"/>
        <v>-259.10744000000648</v>
      </c>
      <c r="P177" s="27">
        <f t="shared" si="61"/>
        <v>259.10744000000648</v>
      </c>
    </row>
    <row r="178" spans="1:20">
      <c r="A178" s="30">
        <v>42522</v>
      </c>
      <c r="C178" s="6">
        <v>170</v>
      </c>
      <c r="D178" s="29">
        <f t="shared" si="52"/>
        <v>58</v>
      </c>
      <c r="E178" s="29">
        <f t="shared" si="57"/>
        <v>9860</v>
      </c>
      <c r="F178" s="29">
        <f t="shared" si="53"/>
        <v>-625</v>
      </c>
      <c r="G178" s="34">
        <f>+Inputs!$D$3</f>
        <v>0.37951000000000001</v>
      </c>
      <c r="I178" s="27">
        <f t="shared" si="58"/>
        <v>10485</v>
      </c>
      <c r="K178" s="27">
        <f t="shared" si="54"/>
        <v>58</v>
      </c>
      <c r="L178" s="27">
        <f t="shared" si="59"/>
        <v>9860</v>
      </c>
      <c r="M178" s="27">
        <f t="shared" si="55"/>
        <v>22.011580000000002</v>
      </c>
      <c r="N178" s="27">
        <f t="shared" si="56"/>
        <v>22.011580000000002</v>
      </c>
      <c r="O178" s="27">
        <f t="shared" si="60"/>
        <v>-237.09586000000647</v>
      </c>
      <c r="P178" s="27">
        <f t="shared" si="61"/>
        <v>237.09586000000647</v>
      </c>
    </row>
    <row r="179" spans="1:20">
      <c r="A179" s="31">
        <v>42552</v>
      </c>
      <c r="C179" s="6">
        <v>171</v>
      </c>
      <c r="D179" s="29">
        <f t="shared" si="52"/>
        <v>58</v>
      </c>
      <c r="E179" s="29">
        <f t="shared" si="57"/>
        <v>9918</v>
      </c>
      <c r="F179" s="29">
        <f t="shared" si="53"/>
        <v>-567</v>
      </c>
      <c r="G179" s="34">
        <f>+Inputs!$D$3</f>
        <v>0.37951000000000001</v>
      </c>
      <c r="I179" s="27">
        <f t="shared" si="58"/>
        <v>10485</v>
      </c>
      <c r="K179" s="27">
        <f t="shared" si="54"/>
        <v>58</v>
      </c>
      <c r="L179" s="27">
        <f t="shared" si="59"/>
        <v>9918</v>
      </c>
      <c r="M179" s="27">
        <f t="shared" si="55"/>
        <v>22.011580000000002</v>
      </c>
      <c r="N179" s="27">
        <f t="shared" si="56"/>
        <v>22.011580000000002</v>
      </c>
      <c r="O179" s="27">
        <f t="shared" si="60"/>
        <v>-215.08428000000646</v>
      </c>
      <c r="P179" s="27">
        <f t="shared" si="61"/>
        <v>215.08428000000646</v>
      </c>
    </row>
    <row r="180" spans="1:20">
      <c r="A180" s="30">
        <v>42583</v>
      </c>
      <c r="C180" s="6">
        <v>172</v>
      </c>
      <c r="D180" s="29">
        <f t="shared" si="52"/>
        <v>58</v>
      </c>
      <c r="E180" s="29">
        <f t="shared" si="57"/>
        <v>9976</v>
      </c>
      <c r="F180" s="29">
        <f t="shared" si="53"/>
        <v>-509</v>
      </c>
      <c r="G180" s="34">
        <f>+Inputs!$D$3</f>
        <v>0.37951000000000001</v>
      </c>
      <c r="I180" s="27">
        <f t="shared" si="58"/>
        <v>10485</v>
      </c>
      <c r="K180" s="27">
        <f t="shared" si="54"/>
        <v>58</v>
      </c>
      <c r="L180" s="27">
        <f t="shared" si="59"/>
        <v>9976</v>
      </c>
      <c r="M180" s="27">
        <f t="shared" si="55"/>
        <v>22.011580000000002</v>
      </c>
      <c r="N180" s="27">
        <f t="shared" si="56"/>
        <v>22.011580000000002</v>
      </c>
      <c r="O180" s="27">
        <f t="shared" si="60"/>
        <v>-193.07270000000645</v>
      </c>
      <c r="P180" s="27">
        <f t="shared" si="61"/>
        <v>193.07270000000645</v>
      </c>
    </row>
    <row r="181" spans="1:20">
      <c r="A181" s="31">
        <v>42614</v>
      </c>
      <c r="C181" s="6">
        <v>173</v>
      </c>
      <c r="D181" s="29">
        <f t="shared" si="52"/>
        <v>58</v>
      </c>
      <c r="E181" s="29">
        <f t="shared" si="57"/>
        <v>10034</v>
      </c>
      <c r="F181" s="29">
        <f t="shared" si="53"/>
        <v>-451</v>
      </c>
      <c r="G181" s="34">
        <f>+Inputs!$D$3</f>
        <v>0.37951000000000001</v>
      </c>
      <c r="I181" s="27">
        <f t="shared" si="58"/>
        <v>10485</v>
      </c>
      <c r="K181" s="27">
        <f t="shared" si="54"/>
        <v>58</v>
      </c>
      <c r="L181" s="27">
        <f t="shared" si="59"/>
        <v>10034</v>
      </c>
      <c r="M181" s="27">
        <f t="shared" si="55"/>
        <v>22.011580000000002</v>
      </c>
      <c r="N181" s="27">
        <f t="shared" si="56"/>
        <v>22.011580000000002</v>
      </c>
      <c r="O181" s="27">
        <f t="shared" si="60"/>
        <v>-171.06112000000644</v>
      </c>
      <c r="P181" s="27">
        <f t="shared" si="61"/>
        <v>171.06112000000644</v>
      </c>
    </row>
    <row r="182" spans="1:20">
      <c r="A182" s="30">
        <v>42644</v>
      </c>
      <c r="C182" s="6">
        <v>174</v>
      </c>
      <c r="D182" s="29">
        <f t="shared" si="52"/>
        <v>58</v>
      </c>
      <c r="E182" s="29">
        <f t="shared" si="57"/>
        <v>10092</v>
      </c>
      <c r="F182" s="29">
        <f t="shared" si="53"/>
        <v>-393</v>
      </c>
      <c r="G182" s="34">
        <f>+Inputs!$D$3</f>
        <v>0.37951000000000001</v>
      </c>
      <c r="I182" s="27">
        <f t="shared" si="58"/>
        <v>10485</v>
      </c>
      <c r="K182" s="27">
        <f t="shared" si="54"/>
        <v>58</v>
      </c>
      <c r="L182" s="27">
        <f t="shared" si="59"/>
        <v>10092</v>
      </c>
      <c r="M182" s="27">
        <f t="shared" si="55"/>
        <v>22.011580000000002</v>
      </c>
      <c r="N182" s="27">
        <f t="shared" si="56"/>
        <v>22.011580000000002</v>
      </c>
      <c r="O182" s="27">
        <f t="shared" si="60"/>
        <v>-149.04954000000643</v>
      </c>
      <c r="P182" s="27">
        <f t="shared" si="61"/>
        <v>149.04954000000643</v>
      </c>
    </row>
    <row r="183" spans="1:20">
      <c r="A183" s="31">
        <v>42675</v>
      </c>
      <c r="C183" s="6">
        <v>175</v>
      </c>
      <c r="D183" s="29">
        <f t="shared" si="52"/>
        <v>58</v>
      </c>
      <c r="E183" s="29">
        <f t="shared" si="57"/>
        <v>10150</v>
      </c>
      <c r="F183" s="29">
        <f t="shared" si="53"/>
        <v>-335</v>
      </c>
      <c r="G183" s="34">
        <f>+Inputs!$D$3</f>
        <v>0.37951000000000001</v>
      </c>
      <c r="I183" s="27">
        <f t="shared" si="58"/>
        <v>10485</v>
      </c>
      <c r="K183" s="27">
        <f t="shared" si="54"/>
        <v>58</v>
      </c>
      <c r="L183" s="27">
        <f t="shared" si="59"/>
        <v>10150</v>
      </c>
      <c r="M183" s="27">
        <f t="shared" si="55"/>
        <v>22.011580000000002</v>
      </c>
      <c r="N183" s="27">
        <f t="shared" si="56"/>
        <v>22.011580000000002</v>
      </c>
      <c r="O183" s="27">
        <f t="shared" si="60"/>
        <v>-127.03796000000642</v>
      </c>
      <c r="P183" s="27">
        <f t="shared" si="61"/>
        <v>127.03796000000642</v>
      </c>
    </row>
    <row r="184" spans="1:20">
      <c r="A184" s="30">
        <v>42705</v>
      </c>
      <c r="C184" s="6">
        <v>176</v>
      </c>
      <c r="D184" s="29">
        <f t="shared" si="52"/>
        <v>58</v>
      </c>
      <c r="E184" s="29">
        <f t="shared" si="57"/>
        <v>10208</v>
      </c>
      <c r="F184" s="29">
        <f t="shared" si="53"/>
        <v>-277</v>
      </c>
      <c r="G184" s="34">
        <f>+Inputs!$D$3</f>
        <v>0.37951000000000001</v>
      </c>
      <c r="I184" s="27">
        <f t="shared" si="58"/>
        <v>10485</v>
      </c>
      <c r="K184" s="27">
        <f t="shared" si="54"/>
        <v>58</v>
      </c>
      <c r="L184" s="27">
        <f t="shared" si="59"/>
        <v>10208</v>
      </c>
      <c r="M184" s="27">
        <f t="shared" si="55"/>
        <v>22.011580000000002</v>
      </c>
      <c r="N184" s="27">
        <f t="shared" si="56"/>
        <v>22.011580000000002</v>
      </c>
      <c r="O184" s="27">
        <f t="shared" si="60"/>
        <v>-105.02638000000641</v>
      </c>
      <c r="P184" s="27">
        <f t="shared" si="61"/>
        <v>105.02638000000641</v>
      </c>
    </row>
    <row r="185" spans="1:20">
      <c r="A185" s="31">
        <v>42736</v>
      </c>
      <c r="C185" s="6">
        <v>177</v>
      </c>
      <c r="D185" s="29">
        <f t="shared" si="52"/>
        <v>58</v>
      </c>
      <c r="E185" s="29">
        <f t="shared" si="57"/>
        <v>10266</v>
      </c>
      <c r="F185" s="29">
        <f t="shared" si="53"/>
        <v>-219</v>
      </c>
      <c r="G185" s="34">
        <f>+Inputs!$D$3</f>
        <v>0.37951000000000001</v>
      </c>
      <c r="I185" s="27">
        <f t="shared" si="58"/>
        <v>10485</v>
      </c>
      <c r="K185" s="27">
        <f t="shared" si="54"/>
        <v>58</v>
      </c>
      <c r="L185" s="27">
        <f t="shared" si="59"/>
        <v>10266</v>
      </c>
      <c r="M185" s="27">
        <f t="shared" si="55"/>
        <v>22.011580000000002</v>
      </c>
      <c r="N185" s="27">
        <f t="shared" si="56"/>
        <v>22.011580000000002</v>
      </c>
      <c r="O185" s="27">
        <f t="shared" si="60"/>
        <v>-83.014800000006403</v>
      </c>
      <c r="P185" s="27">
        <f t="shared" si="61"/>
        <v>83.014800000006403</v>
      </c>
    </row>
    <row r="186" spans="1:20">
      <c r="A186" s="30">
        <v>42767</v>
      </c>
      <c r="C186" s="6">
        <v>178</v>
      </c>
      <c r="D186" s="29">
        <f t="shared" si="52"/>
        <v>58</v>
      </c>
      <c r="E186" s="29">
        <f t="shared" si="57"/>
        <v>10324</v>
      </c>
      <c r="F186" s="29">
        <f t="shared" si="53"/>
        <v>-161</v>
      </c>
      <c r="G186" s="34">
        <f>+Inputs!$D$3</f>
        <v>0.37951000000000001</v>
      </c>
      <c r="I186" s="27">
        <f t="shared" si="58"/>
        <v>10485</v>
      </c>
      <c r="K186" s="27">
        <f t="shared" si="54"/>
        <v>58</v>
      </c>
      <c r="L186" s="27">
        <f t="shared" si="59"/>
        <v>10324</v>
      </c>
      <c r="M186" s="27">
        <f t="shared" si="55"/>
        <v>22.011580000000002</v>
      </c>
      <c r="N186" s="27">
        <f t="shared" si="56"/>
        <v>22.011580000000002</v>
      </c>
      <c r="O186" s="27">
        <f t="shared" si="60"/>
        <v>-61.003220000006401</v>
      </c>
      <c r="P186" s="27">
        <f t="shared" si="61"/>
        <v>61.003220000006401</v>
      </c>
    </row>
    <row r="187" spans="1:20">
      <c r="A187" s="31">
        <v>42795</v>
      </c>
      <c r="C187" s="6">
        <v>179</v>
      </c>
      <c r="D187" s="29">
        <f t="shared" si="52"/>
        <v>58</v>
      </c>
      <c r="E187" s="29">
        <f t="shared" si="57"/>
        <v>10382</v>
      </c>
      <c r="F187" s="29">
        <f t="shared" si="53"/>
        <v>-103</v>
      </c>
      <c r="G187" s="34">
        <f>+Inputs!$D$3</f>
        <v>0.37951000000000001</v>
      </c>
      <c r="I187" s="27">
        <f t="shared" si="58"/>
        <v>10485</v>
      </c>
      <c r="K187" s="27">
        <f t="shared" si="54"/>
        <v>58</v>
      </c>
      <c r="L187" s="27">
        <f t="shared" si="59"/>
        <v>10382</v>
      </c>
      <c r="M187" s="27">
        <f t="shared" si="55"/>
        <v>22.011580000000002</v>
      </c>
      <c r="N187" s="27">
        <f t="shared" si="56"/>
        <v>22.011580000000002</v>
      </c>
      <c r="O187" s="27">
        <f t="shared" si="60"/>
        <v>-38.991640000006399</v>
      </c>
      <c r="P187" s="27">
        <f t="shared" si="61"/>
        <v>38.991640000006399</v>
      </c>
    </row>
    <row r="188" spans="1:20">
      <c r="A188" s="30">
        <v>42826</v>
      </c>
      <c r="C188" s="6">
        <v>180</v>
      </c>
      <c r="D188" s="29">
        <f>-F187</f>
        <v>103</v>
      </c>
      <c r="E188" s="29">
        <f t="shared" si="57"/>
        <v>10485</v>
      </c>
      <c r="F188" s="29">
        <f t="shared" si="53"/>
        <v>0</v>
      </c>
      <c r="G188" s="34">
        <f>+Inputs!$D$3</f>
        <v>0.37951000000000001</v>
      </c>
      <c r="I188" s="27">
        <f t="shared" si="58"/>
        <v>10485</v>
      </c>
      <c r="K188" s="27">
        <f t="shared" si="54"/>
        <v>103</v>
      </c>
      <c r="L188" s="27">
        <f t="shared" si="59"/>
        <v>10485</v>
      </c>
      <c r="M188" s="27">
        <f t="shared" si="55"/>
        <v>39.089530000000003</v>
      </c>
      <c r="N188" s="27">
        <f t="shared" si="56"/>
        <v>39.089530000000003</v>
      </c>
      <c r="O188" s="27">
        <f t="shared" si="60"/>
        <v>9.7889999993604704E-2</v>
      </c>
      <c r="P188" s="27">
        <f t="shared" si="61"/>
        <v>-9.7889999993604704E-2</v>
      </c>
    </row>
    <row r="189" spans="1:20">
      <c r="A189" s="30"/>
      <c r="G189" s="28"/>
    </row>
    <row r="190" spans="1:20">
      <c r="A190" s="8" t="s">
        <v>43</v>
      </c>
      <c r="B190" s="33">
        <f>SUM(B9:B189)</f>
        <v>-10485</v>
      </c>
      <c r="D190" s="33">
        <f>SUM(D9:D189)</f>
        <v>10485</v>
      </c>
      <c r="G190" s="28"/>
      <c r="H190" s="33">
        <f>SUM(H9:H189)</f>
        <v>10485</v>
      </c>
      <c r="I190" s="33"/>
      <c r="J190" s="33">
        <f>SUM(J9:J189)</f>
        <v>3979.0574999999999</v>
      </c>
      <c r="K190" s="33">
        <f>SUM(K9:K189)</f>
        <v>10485</v>
      </c>
      <c r="L190" s="33"/>
      <c r="M190" s="33">
        <f>SUM(M9:M189)</f>
        <v>3979.1553899999926</v>
      </c>
      <c r="N190" s="33">
        <f>SUM(N9:N189)</f>
        <v>9.7889999993604704E-2</v>
      </c>
      <c r="O190" s="33">
        <f>SUM(O9:O189)</f>
        <v>-357645.84837000107</v>
      </c>
      <c r="P190" s="33">
        <f>SUM(P9:P189)</f>
        <v>357645.84837000107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7.xml><?xml version="1.0" encoding="utf-8"?>
<worksheet xmlns="http://schemas.openxmlformats.org/spreadsheetml/2006/main" xmlns:r="http://schemas.openxmlformats.org/officeDocument/2006/relationships">
  <sheetPr transitionEvaluation="1" codeName="Sheet60">
    <pageSetUpPr autoPageBreaks="0" fitToPage="1"/>
  </sheetPr>
  <dimension ref="A1:AE193"/>
  <sheetViews>
    <sheetView defaultGridColor="0" topLeftCell="U1" colorId="22" zoomScale="60" zoomScaleNormal="100" workbookViewId="0">
      <pane ySplit="8" topLeftCell="A9" activePane="bottomLeft" state="frozen"/>
      <selection activeCell="U11" sqref="U11:AE11"/>
      <selection pane="bottomLeft" activeCell="P98" sqref="P98"/>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37408</v>
      </c>
      <c r="B9" s="32">
        <v>-519013</v>
      </c>
      <c r="C9" s="6">
        <v>1</v>
      </c>
      <c r="D9" s="29">
        <f t="shared" ref="D9:D40" si="0">ROUND(-(+$B$9/180)*1,0)</f>
        <v>2883</v>
      </c>
      <c r="E9" s="29">
        <f>+D9</f>
        <v>2883</v>
      </c>
      <c r="F9" s="29">
        <f t="shared" ref="F9:F40" si="1">$B$9+E9</f>
        <v>-516130</v>
      </c>
      <c r="G9" s="34">
        <f>+Inputs!$D$2</f>
        <v>0.3795</v>
      </c>
      <c r="H9" s="27">
        <f>-B9</f>
        <v>519013</v>
      </c>
      <c r="I9" s="27">
        <f>+H9</f>
        <v>519013</v>
      </c>
      <c r="J9" s="27">
        <f>H9*G9</f>
        <v>196965.43350000001</v>
      </c>
      <c r="K9" s="27">
        <f t="shared" ref="K9:K40" si="2">D9</f>
        <v>2883</v>
      </c>
      <c r="L9" s="27">
        <f>+K9</f>
        <v>2883</v>
      </c>
      <c r="M9" s="27">
        <f t="shared" ref="M9:M40" si="3">K9*G9</f>
        <v>1094.0985000000001</v>
      </c>
      <c r="N9" s="27">
        <f t="shared" ref="N9:N40" si="4">M9-J9</f>
        <v>-195871.33500000002</v>
      </c>
      <c r="O9" s="27">
        <f>+N9</f>
        <v>-195871.33500000002</v>
      </c>
      <c r="P9" s="27">
        <f>-SUM(N9)</f>
        <v>195871.33500000002</v>
      </c>
      <c r="Q9" s="38">
        <f>VLOOKUP(Q8,A9:P189,5)</f>
        <v>262353</v>
      </c>
      <c r="R9" s="38">
        <f>VLOOKUP(R8,A9:P188,5)</f>
        <v>296949</v>
      </c>
      <c r="S9" s="38">
        <f>+R9-Q9</f>
        <v>34596</v>
      </c>
      <c r="T9" s="35" t="s">
        <v>64</v>
      </c>
      <c r="U9" s="161">
        <f>-IF(TYPE(VLOOKUP(U8,$A$9:$P$188,6,FALSE))=16,0,VLOOKUP(U8,$A$9:$P$188,6,FALSE))</f>
        <v>288373</v>
      </c>
      <c r="V9" s="161">
        <f>-IF(TYPE(VLOOKUP(V8,$A$9:$P$188,6,FALSE))=16,0,VLOOKUP(V8,$A$9:$P$188,6,FALSE))</f>
        <v>285490</v>
      </c>
      <c r="W9" s="161">
        <f t="shared" ref="W9:AE9" si="5">-IF(TYPE(VLOOKUP(W8,$A$9:$P$188,6,FALSE))=16,0,VLOOKUP(W8,$A$9:$P$188,6,FALSE))</f>
        <v>282607</v>
      </c>
      <c r="X9" s="161">
        <f t="shared" si="5"/>
        <v>279724</v>
      </c>
      <c r="Y9" s="161">
        <f t="shared" si="5"/>
        <v>276841</v>
      </c>
      <c r="Z9" s="161">
        <f t="shared" si="5"/>
        <v>273958</v>
      </c>
      <c r="AA9" s="161">
        <f t="shared" si="5"/>
        <v>271075</v>
      </c>
      <c r="AB9" s="161">
        <f t="shared" si="5"/>
        <v>268192</v>
      </c>
      <c r="AC9" s="161">
        <f t="shared" si="5"/>
        <v>265309</v>
      </c>
      <c r="AD9" s="161">
        <f t="shared" si="5"/>
        <v>262426</v>
      </c>
      <c r="AE9" s="161">
        <f t="shared" si="5"/>
        <v>259543</v>
      </c>
    </row>
    <row r="10" spans="1:31">
      <c r="A10" s="30">
        <v>37438</v>
      </c>
      <c r="B10" s="9"/>
      <c r="C10" s="6">
        <v>2</v>
      </c>
      <c r="D10" s="29">
        <f t="shared" si="0"/>
        <v>2883</v>
      </c>
      <c r="E10" s="29">
        <f t="shared" ref="E10:E41" si="6">+E9+D10</f>
        <v>5766</v>
      </c>
      <c r="F10" s="29">
        <f t="shared" si="1"/>
        <v>-513247</v>
      </c>
      <c r="G10" s="34">
        <f>+Inputs!$D$2</f>
        <v>0.3795</v>
      </c>
      <c r="H10" s="2"/>
      <c r="I10" s="27">
        <f t="shared" ref="I10:I41" si="7">+I9+H10</f>
        <v>519013</v>
      </c>
      <c r="J10" s="27"/>
      <c r="K10" s="27">
        <f t="shared" si="2"/>
        <v>2883</v>
      </c>
      <c r="L10" s="27">
        <f t="shared" ref="L10:L41" si="8">+L9+K10</f>
        <v>5766</v>
      </c>
      <c r="M10" s="27">
        <f t="shared" si="3"/>
        <v>1094.0985000000001</v>
      </c>
      <c r="N10" s="27">
        <f t="shared" si="4"/>
        <v>1094.0985000000001</v>
      </c>
      <c r="O10" s="27">
        <f t="shared" ref="O10:O41" si="9">+O9+N10</f>
        <v>-194777.23650000003</v>
      </c>
      <c r="P10" s="27">
        <f t="shared" ref="P10:P41" si="10">P9-N10</f>
        <v>194777.23650000003</v>
      </c>
      <c r="Q10" s="38">
        <f>VLOOKUP(Q8,A9:P189,15)</f>
        <v>-97400.163600000567</v>
      </c>
      <c r="R10" s="38">
        <f>VLOOKUP(R8,A9:P188,15)</f>
        <v>-84270.635640000532</v>
      </c>
      <c r="S10" s="38">
        <f>+R10-Q10</f>
        <v>13129.527960000036</v>
      </c>
      <c r="T10" s="36" t="s">
        <v>69</v>
      </c>
    </row>
    <row r="11" spans="1:31">
      <c r="A11" s="31">
        <v>37469</v>
      </c>
      <c r="B11" s="5"/>
      <c r="C11" s="6">
        <v>3</v>
      </c>
      <c r="D11" s="29">
        <f t="shared" si="0"/>
        <v>2883</v>
      </c>
      <c r="E11" s="29">
        <f t="shared" si="6"/>
        <v>8649</v>
      </c>
      <c r="F11" s="29">
        <f t="shared" si="1"/>
        <v>-510364</v>
      </c>
      <c r="G11" s="34">
        <f>+Inputs!$D$2</f>
        <v>0.3795</v>
      </c>
      <c r="H11" s="2"/>
      <c r="I11" s="27">
        <f t="shared" si="7"/>
        <v>519013</v>
      </c>
      <c r="J11" s="27"/>
      <c r="K11" s="27">
        <f t="shared" si="2"/>
        <v>2883</v>
      </c>
      <c r="L11" s="27">
        <f t="shared" si="8"/>
        <v>8649</v>
      </c>
      <c r="M11" s="27">
        <f t="shared" si="3"/>
        <v>1094.0985000000001</v>
      </c>
      <c r="N11" s="27">
        <f t="shared" si="4"/>
        <v>1094.0985000000001</v>
      </c>
      <c r="O11" s="27">
        <f t="shared" si="9"/>
        <v>-193683.13800000004</v>
      </c>
      <c r="P11" s="27">
        <f t="shared" si="10"/>
        <v>193683.13800000004</v>
      </c>
      <c r="Q11" s="38">
        <f>+VLOOKUP(Q8,A9:P189,16)</f>
        <v>97400.163600000567</v>
      </c>
      <c r="R11" s="38">
        <f>+VLOOKUP(R8,A9:P188,16)</f>
        <v>84270.635640000532</v>
      </c>
      <c r="S11" s="38">
        <f>(+Q11+R11)/2</f>
        <v>90835.399620000549</v>
      </c>
      <c r="T11" s="36" t="s">
        <v>113</v>
      </c>
      <c r="U11" s="161">
        <f>IF(TYPE(VLOOKUP(U8,$A$9:$P$188,16,FALSE))=16,0,VLOOKUP(U8,$A$9:$P$188,16,FALSE))</f>
        <v>109435.5642300006</v>
      </c>
      <c r="V11" s="161">
        <f t="shared" ref="V11:AE11" si="11">IF(TYPE(VLOOKUP(V8,$A$9:$P$188,16,FALSE))=16,0,VLOOKUP(V8,$A$9:$P$188,16,FALSE))</f>
        <v>108341.4369000006</v>
      </c>
      <c r="W11" s="161">
        <f t="shared" si="11"/>
        <v>107247.30957000059</v>
      </c>
      <c r="X11" s="161">
        <f t="shared" si="11"/>
        <v>106153.18224000059</v>
      </c>
      <c r="Y11" s="161">
        <f t="shared" si="11"/>
        <v>105059.05491000059</v>
      </c>
      <c r="Z11" s="161">
        <f t="shared" si="11"/>
        <v>103964.92758000059</v>
      </c>
      <c r="AA11" s="161">
        <f t="shared" si="11"/>
        <v>102870.80025000058</v>
      </c>
      <c r="AB11" s="161">
        <f t="shared" si="11"/>
        <v>101776.67292000058</v>
      </c>
      <c r="AC11" s="161">
        <f t="shared" si="11"/>
        <v>100682.54559000058</v>
      </c>
      <c r="AD11" s="161">
        <f t="shared" si="11"/>
        <v>99588.418260000573</v>
      </c>
      <c r="AE11" s="161">
        <f t="shared" si="11"/>
        <v>98494.29093000057</v>
      </c>
    </row>
    <row r="12" spans="1:31">
      <c r="A12" s="30">
        <v>37500</v>
      </c>
      <c r="B12" s="3"/>
      <c r="C12" s="6">
        <v>4</v>
      </c>
      <c r="D12" s="29">
        <f t="shared" si="0"/>
        <v>2883</v>
      </c>
      <c r="E12" s="29">
        <f t="shared" si="6"/>
        <v>11532</v>
      </c>
      <c r="F12" s="29">
        <f t="shared" si="1"/>
        <v>-507481</v>
      </c>
      <c r="G12" s="34">
        <f>+Inputs!$D$2</f>
        <v>0.3795</v>
      </c>
      <c r="H12" s="2"/>
      <c r="I12" s="27">
        <f t="shared" si="7"/>
        <v>519013</v>
      </c>
      <c r="J12" s="27"/>
      <c r="K12" s="27">
        <f t="shared" si="2"/>
        <v>2883</v>
      </c>
      <c r="L12" s="27">
        <f t="shared" si="8"/>
        <v>11532</v>
      </c>
      <c r="M12" s="27">
        <f t="shared" si="3"/>
        <v>1094.0985000000001</v>
      </c>
      <c r="N12" s="27">
        <f t="shared" si="4"/>
        <v>1094.0985000000001</v>
      </c>
      <c r="O12" s="27">
        <f t="shared" si="9"/>
        <v>-192589.03950000004</v>
      </c>
      <c r="P12" s="27">
        <f t="shared" si="10"/>
        <v>192589.03950000004</v>
      </c>
      <c r="Q12" s="39"/>
      <c r="R12" s="40"/>
      <c r="S12" s="40"/>
      <c r="T12" s="36"/>
    </row>
    <row r="13" spans="1:31">
      <c r="A13" s="31">
        <v>37530</v>
      </c>
      <c r="B13" s="3"/>
      <c r="C13" s="6">
        <v>5</v>
      </c>
      <c r="D13" s="29">
        <f t="shared" si="0"/>
        <v>2883</v>
      </c>
      <c r="E13" s="29">
        <f t="shared" si="6"/>
        <v>14415</v>
      </c>
      <c r="F13" s="29">
        <f t="shared" si="1"/>
        <v>-504598</v>
      </c>
      <c r="G13" s="34">
        <f>+Inputs!$D$2</f>
        <v>0.3795</v>
      </c>
      <c r="H13" s="2"/>
      <c r="I13" s="27">
        <f t="shared" si="7"/>
        <v>519013</v>
      </c>
      <c r="J13" s="27"/>
      <c r="K13" s="27">
        <f t="shared" si="2"/>
        <v>2883</v>
      </c>
      <c r="L13" s="27">
        <f t="shared" si="8"/>
        <v>14415</v>
      </c>
      <c r="M13" s="27">
        <f t="shared" si="3"/>
        <v>1094.0985000000001</v>
      </c>
      <c r="N13" s="27">
        <f t="shared" si="4"/>
        <v>1094.0985000000001</v>
      </c>
      <c r="O13" s="27">
        <f t="shared" si="9"/>
        <v>-191494.94100000005</v>
      </c>
      <c r="P13" s="27">
        <f t="shared" si="10"/>
        <v>191494.94100000005</v>
      </c>
      <c r="Q13" s="38">
        <f>VLOOKUP(Q8,A9:P189,9)</f>
        <v>519013</v>
      </c>
      <c r="R13" s="38">
        <f>VLOOKUP(R8,A9:P188,9)</f>
        <v>519013</v>
      </c>
      <c r="S13" s="38">
        <f>+R13-Q13</f>
        <v>0</v>
      </c>
      <c r="T13" s="36" t="s">
        <v>70</v>
      </c>
    </row>
    <row r="14" spans="1:31">
      <c r="A14" s="30">
        <v>37561</v>
      </c>
      <c r="B14" s="3"/>
      <c r="C14" s="6">
        <v>6</v>
      </c>
      <c r="D14" s="29">
        <f t="shared" si="0"/>
        <v>2883</v>
      </c>
      <c r="E14" s="29">
        <f t="shared" si="6"/>
        <v>17298</v>
      </c>
      <c r="F14" s="29">
        <f t="shared" si="1"/>
        <v>-501715</v>
      </c>
      <c r="G14" s="34">
        <f>+Inputs!$D$2</f>
        <v>0.3795</v>
      </c>
      <c r="H14" s="2"/>
      <c r="I14" s="27">
        <f t="shared" si="7"/>
        <v>519013</v>
      </c>
      <c r="J14" s="27"/>
      <c r="K14" s="27">
        <f t="shared" si="2"/>
        <v>2883</v>
      </c>
      <c r="L14" s="27">
        <f t="shared" si="8"/>
        <v>17298</v>
      </c>
      <c r="M14" s="27">
        <f t="shared" si="3"/>
        <v>1094.0985000000001</v>
      </c>
      <c r="N14" s="27">
        <f t="shared" si="4"/>
        <v>1094.0985000000001</v>
      </c>
      <c r="O14" s="27">
        <f t="shared" si="9"/>
        <v>-190400.84250000006</v>
      </c>
      <c r="P14" s="27">
        <f t="shared" si="10"/>
        <v>190400.84250000006</v>
      </c>
      <c r="Q14" s="38">
        <f>VLOOKUP(Q8,A9:P189,12)</f>
        <v>262353</v>
      </c>
      <c r="R14" s="38">
        <f>VLOOKUP(R8,A9:P188,12)</f>
        <v>296949</v>
      </c>
      <c r="S14" s="38">
        <f>+R14-Q14</f>
        <v>34596</v>
      </c>
      <c r="T14" s="37" t="s">
        <v>93</v>
      </c>
    </row>
    <row r="15" spans="1:31">
      <c r="A15" s="31">
        <v>37591</v>
      </c>
      <c r="B15" s="3"/>
      <c r="C15" s="6">
        <v>7</v>
      </c>
      <c r="D15" s="29">
        <f t="shared" si="0"/>
        <v>2883</v>
      </c>
      <c r="E15" s="29">
        <f t="shared" si="6"/>
        <v>20181</v>
      </c>
      <c r="F15" s="29">
        <f t="shared" si="1"/>
        <v>-498832</v>
      </c>
      <c r="G15" s="34">
        <f>+Inputs!$D$2</f>
        <v>0.3795</v>
      </c>
      <c r="H15" s="2"/>
      <c r="I15" s="27">
        <f t="shared" si="7"/>
        <v>519013</v>
      </c>
      <c r="J15" s="27"/>
      <c r="K15" s="27">
        <f t="shared" si="2"/>
        <v>2883</v>
      </c>
      <c r="L15" s="27">
        <f t="shared" si="8"/>
        <v>20181</v>
      </c>
      <c r="M15" s="27">
        <f t="shared" si="3"/>
        <v>1094.0985000000001</v>
      </c>
      <c r="N15" s="27">
        <f t="shared" si="4"/>
        <v>1094.0985000000001</v>
      </c>
      <c r="O15" s="27">
        <f t="shared" si="9"/>
        <v>-189306.74400000006</v>
      </c>
      <c r="P15" s="27">
        <f t="shared" si="10"/>
        <v>189306.74400000006</v>
      </c>
    </row>
    <row r="16" spans="1:31">
      <c r="A16" s="30">
        <v>37622</v>
      </c>
      <c r="B16" s="3"/>
      <c r="C16" s="6">
        <v>8</v>
      </c>
      <c r="D16" s="29">
        <f t="shared" si="0"/>
        <v>2883</v>
      </c>
      <c r="E16" s="29">
        <f t="shared" si="6"/>
        <v>23064</v>
      </c>
      <c r="F16" s="29">
        <f t="shared" si="1"/>
        <v>-495949</v>
      </c>
      <c r="G16" s="34">
        <f>+Inputs!$D$2</f>
        <v>0.3795</v>
      </c>
      <c r="H16" s="2"/>
      <c r="I16" s="27">
        <f t="shared" si="7"/>
        <v>519013</v>
      </c>
      <c r="J16" s="27"/>
      <c r="K16" s="27">
        <f t="shared" si="2"/>
        <v>2883</v>
      </c>
      <c r="L16" s="27">
        <f t="shared" si="8"/>
        <v>23064</v>
      </c>
      <c r="M16" s="27">
        <f t="shared" si="3"/>
        <v>1094.0985000000001</v>
      </c>
      <c r="N16" s="27">
        <f t="shared" si="4"/>
        <v>1094.0985000000001</v>
      </c>
      <c r="O16" s="27">
        <f t="shared" si="9"/>
        <v>-188212.64550000007</v>
      </c>
      <c r="P16" s="27">
        <f t="shared" si="10"/>
        <v>188212.64550000007</v>
      </c>
      <c r="Q16" s="4"/>
      <c r="R16" s="4"/>
      <c r="S16" s="4"/>
    </row>
    <row r="17" spans="1:19">
      <c r="A17" s="31">
        <v>37653</v>
      </c>
      <c r="B17" s="3"/>
      <c r="C17" s="6">
        <v>9</v>
      </c>
      <c r="D17" s="29">
        <f t="shared" si="0"/>
        <v>2883</v>
      </c>
      <c r="E17" s="29">
        <f t="shared" si="6"/>
        <v>25947</v>
      </c>
      <c r="F17" s="29">
        <f t="shared" si="1"/>
        <v>-493066</v>
      </c>
      <c r="G17" s="34">
        <f>+Inputs!$D$2</f>
        <v>0.3795</v>
      </c>
      <c r="H17" s="2"/>
      <c r="I17" s="27">
        <f t="shared" si="7"/>
        <v>519013</v>
      </c>
      <c r="J17" s="27"/>
      <c r="K17" s="27">
        <f t="shared" si="2"/>
        <v>2883</v>
      </c>
      <c r="L17" s="27">
        <f t="shared" si="8"/>
        <v>25947</v>
      </c>
      <c r="M17" s="27">
        <f t="shared" si="3"/>
        <v>1094.0985000000001</v>
      </c>
      <c r="N17" s="27">
        <f t="shared" si="4"/>
        <v>1094.0985000000001</v>
      </c>
      <c r="O17" s="27">
        <f t="shared" si="9"/>
        <v>-187118.54700000008</v>
      </c>
      <c r="P17" s="27">
        <f t="shared" si="10"/>
        <v>187118.54700000008</v>
      </c>
      <c r="Q17" s="4"/>
      <c r="R17" s="4"/>
      <c r="S17" s="4"/>
    </row>
    <row r="18" spans="1:19">
      <c r="A18" s="30">
        <v>37681</v>
      </c>
      <c r="B18" s="3"/>
      <c r="C18" s="6">
        <v>10</v>
      </c>
      <c r="D18" s="29">
        <f t="shared" si="0"/>
        <v>2883</v>
      </c>
      <c r="E18" s="29">
        <f t="shared" si="6"/>
        <v>28830</v>
      </c>
      <c r="F18" s="29">
        <f t="shared" si="1"/>
        <v>-490183</v>
      </c>
      <c r="G18" s="34">
        <f>+Inputs!$D$2</f>
        <v>0.3795</v>
      </c>
      <c r="H18" s="2"/>
      <c r="I18" s="27">
        <f t="shared" si="7"/>
        <v>519013</v>
      </c>
      <c r="J18" s="27"/>
      <c r="K18" s="27">
        <f t="shared" si="2"/>
        <v>2883</v>
      </c>
      <c r="L18" s="27">
        <f t="shared" si="8"/>
        <v>28830</v>
      </c>
      <c r="M18" s="27">
        <f t="shared" si="3"/>
        <v>1094.0985000000001</v>
      </c>
      <c r="N18" s="27">
        <f t="shared" si="4"/>
        <v>1094.0985000000001</v>
      </c>
      <c r="O18" s="27">
        <f t="shared" si="9"/>
        <v>-186024.44850000009</v>
      </c>
      <c r="P18" s="27">
        <f t="shared" si="10"/>
        <v>186024.44850000009</v>
      </c>
      <c r="Q18" s="4"/>
      <c r="R18" s="4"/>
      <c r="S18" s="4"/>
    </row>
    <row r="19" spans="1:19">
      <c r="A19" s="31">
        <v>37712</v>
      </c>
      <c r="B19" s="3"/>
      <c r="C19" s="6">
        <v>11</v>
      </c>
      <c r="D19" s="29">
        <f t="shared" si="0"/>
        <v>2883</v>
      </c>
      <c r="E19" s="29">
        <f t="shared" si="6"/>
        <v>31713</v>
      </c>
      <c r="F19" s="29">
        <f t="shared" si="1"/>
        <v>-487300</v>
      </c>
      <c r="G19" s="34">
        <f>+Inputs!$D$2</f>
        <v>0.3795</v>
      </c>
      <c r="H19" s="2"/>
      <c r="I19" s="27">
        <f t="shared" si="7"/>
        <v>519013</v>
      </c>
      <c r="J19" s="27"/>
      <c r="K19" s="27">
        <f t="shared" si="2"/>
        <v>2883</v>
      </c>
      <c r="L19" s="27">
        <f t="shared" si="8"/>
        <v>31713</v>
      </c>
      <c r="M19" s="27">
        <f t="shared" si="3"/>
        <v>1094.0985000000001</v>
      </c>
      <c r="N19" s="27">
        <f t="shared" si="4"/>
        <v>1094.0985000000001</v>
      </c>
      <c r="O19" s="27">
        <f t="shared" si="9"/>
        <v>-184930.35000000009</v>
      </c>
      <c r="P19" s="27">
        <f t="shared" si="10"/>
        <v>184930.35000000009</v>
      </c>
      <c r="Q19" s="4"/>
      <c r="R19" s="4"/>
      <c r="S19" s="4"/>
    </row>
    <row r="20" spans="1:19">
      <c r="A20" s="30">
        <v>37742</v>
      </c>
      <c r="B20" s="3"/>
      <c r="C20" s="6">
        <v>12</v>
      </c>
      <c r="D20" s="29">
        <f t="shared" si="0"/>
        <v>2883</v>
      </c>
      <c r="E20" s="29">
        <f t="shared" si="6"/>
        <v>34596</v>
      </c>
      <c r="F20" s="29">
        <f t="shared" si="1"/>
        <v>-484417</v>
      </c>
      <c r="G20" s="34">
        <f>+Inputs!$D$3</f>
        <v>0.37951000000000001</v>
      </c>
      <c r="H20" s="2"/>
      <c r="I20" s="27">
        <f t="shared" si="7"/>
        <v>519013</v>
      </c>
      <c r="J20" s="27"/>
      <c r="K20" s="27">
        <f t="shared" si="2"/>
        <v>2883</v>
      </c>
      <c r="L20" s="27">
        <f t="shared" si="8"/>
        <v>34596</v>
      </c>
      <c r="M20" s="27">
        <f t="shared" si="3"/>
        <v>1094.12733</v>
      </c>
      <c r="N20" s="27">
        <f t="shared" si="4"/>
        <v>1094.12733</v>
      </c>
      <c r="O20" s="27">
        <f t="shared" si="9"/>
        <v>-183836.2226700001</v>
      </c>
      <c r="P20" s="27">
        <f t="shared" si="10"/>
        <v>183836.2226700001</v>
      </c>
      <c r="Q20" s="4"/>
      <c r="R20" s="4"/>
      <c r="S20" s="4"/>
    </row>
    <row r="21" spans="1:19">
      <c r="A21" s="31">
        <v>37773</v>
      </c>
      <c r="B21" s="3"/>
      <c r="C21" s="6">
        <v>13</v>
      </c>
      <c r="D21" s="29">
        <f t="shared" si="0"/>
        <v>2883</v>
      </c>
      <c r="E21" s="29">
        <f t="shared" si="6"/>
        <v>37479</v>
      </c>
      <c r="F21" s="29">
        <f t="shared" si="1"/>
        <v>-481534</v>
      </c>
      <c r="G21" s="34">
        <f>+Inputs!$D$3</f>
        <v>0.37951000000000001</v>
      </c>
      <c r="H21" s="2"/>
      <c r="I21" s="27">
        <f t="shared" si="7"/>
        <v>519013</v>
      </c>
      <c r="J21" s="27"/>
      <c r="K21" s="27">
        <f t="shared" si="2"/>
        <v>2883</v>
      </c>
      <c r="L21" s="27">
        <f t="shared" si="8"/>
        <v>37479</v>
      </c>
      <c r="M21" s="27">
        <f t="shared" si="3"/>
        <v>1094.12733</v>
      </c>
      <c r="N21" s="27">
        <f t="shared" si="4"/>
        <v>1094.12733</v>
      </c>
      <c r="O21" s="27">
        <f t="shared" si="9"/>
        <v>-182742.09534000012</v>
      </c>
      <c r="P21" s="27">
        <f t="shared" si="10"/>
        <v>182742.09534000012</v>
      </c>
      <c r="Q21" s="4"/>
      <c r="R21" s="4"/>
      <c r="S21" s="4"/>
    </row>
    <row r="22" spans="1:19">
      <c r="A22" s="30">
        <v>37803</v>
      </c>
      <c r="B22" s="3"/>
      <c r="C22" s="6">
        <v>14</v>
      </c>
      <c r="D22" s="29">
        <f t="shared" si="0"/>
        <v>2883</v>
      </c>
      <c r="E22" s="29">
        <f t="shared" si="6"/>
        <v>40362</v>
      </c>
      <c r="F22" s="29">
        <f t="shared" si="1"/>
        <v>-478651</v>
      </c>
      <c r="G22" s="34">
        <f>+Inputs!$D$3</f>
        <v>0.37951000000000001</v>
      </c>
      <c r="H22" s="2"/>
      <c r="I22" s="27">
        <f t="shared" si="7"/>
        <v>519013</v>
      </c>
      <c r="J22" s="27"/>
      <c r="K22" s="27">
        <f t="shared" si="2"/>
        <v>2883</v>
      </c>
      <c r="L22" s="27">
        <f t="shared" si="8"/>
        <v>40362</v>
      </c>
      <c r="M22" s="27">
        <f t="shared" si="3"/>
        <v>1094.12733</v>
      </c>
      <c r="N22" s="27">
        <f t="shared" si="4"/>
        <v>1094.12733</v>
      </c>
      <c r="O22" s="27">
        <f t="shared" si="9"/>
        <v>-181647.96801000013</v>
      </c>
      <c r="P22" s="27">
        <f t="shared" si="10"/>
        <v>181647.96801000013</v>
      </c>
      <c r="Q22" s="4"/>
      <c r="R22" s="4"/>
      <c r="S22" s="4"/>
    </row>
    <row r="23" spans="1:19">
      <c r="A23" s="31">
        <v>37834</v>
      </c>
      <c r="B23" s="3"/>
      <c r="C23" s="6">
        <v>15</v>
      </c>
      <c r="D23" s="29">
        <f t="shared" si="0"/>
        <v>2883</v>
      </c>
      <c r="E23" s="29">
        <f t="shared" si="6"/>
        <v>43245</v>
      </c>
      <c r="F23" s="29">
        <f t="shared" si="1"/>
        <v>-475768</v>
      </c>
      <c r="G23" s="34">
        <f>+Inputs!$D$3</f>
        <v>0.37951000000000001</v>
      </c>
      <c r="H23" s="2"/>
      <c r="I23" s="27">
        <f t="shared" si="7"/>
        <v>519013</v>
      </c>
      <c r="J23" s="27"/>
      <c r="K23" s="27">
        <f t="shared" si="2"/>
        <v>2883</v>
      </c>
      <c r="L23" s="27">
        <f t="shared" si="8"/>
        <v>43245</v>
      </c>
      <c r="M23" s="27">
        <f t="shared" si="3"/>
        <v>1094.12733</v>
      </c>
      <c r="N23" s="27">
        <f t="shared" si="4"/>
        <v>1094.12733</v>
      </c>
      <c r="O23" s="27">
        <f t="shared" si="9"/>
        <v>-180553.84068000014</v>
      </c>
      <c r="P23" s="27">
        <f t="shared" si="10"/>
        <v>180553.84068000014</v>
      </c>
      <c r="Q23" s="4"/>
      <c r="R23" s="4"/>
      <c r="S23" s="4"/>
    </row>
    <row r="24" spans="1:19">
      <c r="A24" s="30">
        <v>37865</v>
      </c>
      <c r="B24" s="3"/>
      <c r="C24" s="6">
        <v>16</v>
      </c>
      <c r="D24" s="29">
        <f t="shared" si="0"/>
        <v>2883</v>
      </c>
      <c r="E24" s="29">
        <f t="shared" si="6"/>
        <v>46128</v>
      </c>
      <c r="F24" s="29">
        <f t="shared" si="1"/>
        <v>-472885</v>
      </c>
      <c r="G24" s="34">
        <f>+Inputs!$D$3</f>
        <v>0.37951000000000001</v>
      </c>
      <c r="H24" s="2"/>
      <c r="I24" s="27">
        <f t="shared" si="7"/>
        <v>519013</v>
      </c>
      <c r="J24" s="27"/>
      <c r="K24" s="27">
        <f t="shared" si="2"/>
        <v>2883</v>
      </c>
      <c r="L24" s="27">
        <f t="shared" si="8"/>
        <v>46128</v>
      </c>
      <c r="M24" s="27">
        <f t="shared" si="3"/>
        <v>1094.12733</v>
      </c>
      <c r="N24" s="27">
        <f t="shared" si="4"/>
        <v>1094.12733</v>
      </c>
      <c r="O24" s="27">
        <f t="shared" si="9"/>
        <v>-179459.71335000015</v>
      </c>
      <c r="P24" s="27">
        <f t="shared" si="10"/>
        <v>179459.71335000015</v>
      </c>
      <c r="Q24" s="4"/>
      <c r="R24" s="4"/>
      <c r="S24" s="4"/>
    </row>
    <row r="25" spans="1:19">
      <c r="A25" s="31">
        <v>37895</v>
      </c>
      <c r="B25" s="3"/>
      <c r="C25" s="6">
        <v>17</v>
      </c>
      <c r="D25" s="29">
        <f t="shared" si="0"/>
        <v>2883</v>
      </c>
      <c r="E25" s="29">
        <f t="shared" si="6"/>
        <v>49011</v>
      </c>
      <c r="F25" s="29">
        <f t="shared" si="1"/>
        <v>-470002</v>
      </c>
      <c r="G25" s="34">
        <f>+Inputs!$D$3</f>
        <v>0.37951000000000001</v>
      </c>
      <c r="H25" s="2"/>
      <c r="I25" s="27">
        <f t="shared" si="7"/>
        <v>519013</v>
      </c>
      <c r="J25" s="27"/>
      <c r="K25" s="27">
        <f t="shared" si="2"/>
        <v>2883</v>
      </c>
      <c r="L25" s="27">
        <f t="shared" si="8"/>
        <v>49011</v>
      </c>
      <c r="M25" s="27">
        <f t="shared" si="3"/>
        <v>1094.12733</v>
      </c>
      <c r="N25" s="27">
        <f t="shared" si="4"/>
        <v>1094.12733</v>
      </c>
      <c r="O25" s="27">
        <f t="shared" si="9"/>
        <v>-178365.58602000016</v>
      </c>
      <c r="P25" s="27">
        <f t="shared" si="10"/>
        <v>178365.58602000016</v>
      </c>
      <c r="Q25" s="4"/>
      <c r="R25" s="4"/>
      <c r="S25" s="4"/>
    </row>
    <row r="26" spans="1:19">
      <c r="A26" s="30">
        <v>37926</v>
      </c>
      <c r="B26" s="3"/>
      <c r="C26" s="6">
        <v>18</v>
      </c>
      <c r="D26" s="29">
        <f t="shared" si="0"/>
        <v>2883</v>
      </c>
      <c r="E26" s="29">
        <f t="shared" si="6"/>
        <v>51894</v>
      </c>
      <c r="F26" s="29">
        <f t="shared" si="1"/>
        <v>-467119</v>
      </c>
      <c r="G26" s="34">
        <f>+Inputs!$D$3</f>
        <v>0.37951000000000001</v>
      </c>
      <c r="H26" s="2"/>
      <c r="I26" s="27">
        <f t="shared" si="7"/>
        <v>519013</v>
      </c>
      <c r="J26" s="27"/>
      <c r="K26" s="27">
        <f t="shared" si="2"/>
        <v>2883</v>
      </c>
      <c r="L26" s="27">
        <f t="shared" si="8"/>
        <v>51894</v>
      </c>
      <c r="M26" s="27">
        <f t="shared" si="3"/>
        <v>1094.12733</v>
      </c>
      <c r="N26" s="27">
        <f t="shared" si="4"/>
        <v>1094.12733</v>
      </c>
      <c r="O26" s="27">
        <f t="shared" si="9"/>
        <v>-177271.45869000017</v>
      </c>
      <c r="P26" s="27">
        <f t="shared" si="10"/>
        <v>177271.45869000017</v>
      </c>
      <c r="Q26" s="4"/>
      <c r="R26" s="4"/>
      <c r="S26" s="4"/>
    </row>
    <row r="27" spans="1:19">
      <c r="A27" s="31">
        <v>37956</v>
      </c>
      <c r="B27" s="3"/>
      <c r="C27" s="6">
        <v>19</v>
      </c>
      <c r="D27" s="29">
        <f t="shared" si="0"/>
        <v>2883</v>
      </c>
      <c r="E27" s="29">
        <f t="shared" si="6"/>
        <v>54777</v>
      </c>
      <c r="F27" s="29">
        <f t="shared" si="1"/>
        <v>-464236</v>
      </c>
      <c r="G27" s="34">
        <f>+Inputs!$D$3</f>
        <v>0.37951000000000001</v>
      </c>
      <c r="H27" s="2"/>
      <c r="I27" s="27">
        <f t="shared" si="7"/>
        <v>519013</v>
      </c>
      <c r="J27" s="27"/>
      <c r="K27" s="27">
        <f t="shared" si="2"/>
        <v>2883</v>
      </c>
      <c r="L27" s="27">
        <f t="shared" si="8"/>
        <v>54777</v>
      </c>
      <c r="M27" s="27">
        <f t="shared" si="3"/>
        <v>1094.12733</v>
      </c>
      <c r="N27" s="27">
        <f t="shared" si="4"/>
        <v>1094.12733</v>
      </c>
      <c r="O27" s="27">
        <f t="shared" si="9"/>
        <v>-176177.33136000019</v>
      </c>
      <c r="P27" s="27">
        <f t="shared" si="10"/>
        <v>176177.33136000019</v>
      </c>
      <c r="Q27" s="4"/>
      <c r="R27" s="4"/>
      <c r="S27" s="4"/>
    </row>
    <row r="28" spans="1:19">
      <c r="A28" s="30">
        <v>37987</v>
      </c>
      <c r="B28" s="3"/>
      <c r="C28" s="6">
        <v>20</v>
      </c>
      <c r="D28" s="29">
        <f t="shared" si="0"/>
        <v>2883</v>
      </c>
      <c r="E28" s="29">
        <f t="shared" si="6"/>
        <v>57660</v>
      </c>
      <c r="F28" s="29">
        <f t="shared" si="1"/>
        <v>-461353</v>
      </c>
      <c r="G28" s="34">
        <f>+Inputs!$D$3</f>
        <v>0.37951000000000001</v>
      </c>
      <c r="H28" s="2"/>
      <c r="I28" s="27">
        <f t="shared" si="7"/>
        <v>519013</v>
      </c>
      <c r="J28" s="27"/>
      <c r="K28" s="27">
        <f t="shared" si="2"/>
        <v>2883</v>
      </c>
      <c r="L28" s="27">
        <f t="shared" si="8"/>
        <v>57660</v>
      </c>
      <c r="M28" s="27">
        <f t="shared" si="3"/>
        <v>1094.12733</v>
      </c>
      <c r="N28" s="27">
        <f t="shared" si="4"/>
        <v>1094.12733</v>
      </c>
      <c r="O28" s="27">
        <f t="shared" si="9"/>
        <v>-175083.2040300002</v>
      </c>
      <c r="P28" s="27">
        <f t="shared" si="10"/>
        <v>175083.2040300002</v>
      </c>
      <c r="Q28" s="4"/>
      <c r="R28" s="4"/>
      <c r="S28" s="4"/>
    </row>
    <row r="29" spans="1:19">
      <c r="A29" s="31">
        <v>38018</v>
      </c>
      <c r="B29" s="3"/>
      <c r="C29" s="6">
        <v>21</v>
      </c>
      <c r="D29" s="29">
        <f t="shared" si="0"/>
        <v>2883</v>
      </c>
      <c r="E29" s="29">
        <f t="shared" si="6"/>
        <v>60543</v>
      </c>
      <c r="F29" s="29">
        <f t="shared" si="1"/>
        <v>-458470</v>
      </c>
      <c r="G29" s="34">
        <f>+Inputs!$D$3</f>
        <v>0.37951000000000001</v>
      </c>
      <c r="H29" s="2"/>
      <c r="I29" s="27">
        <f t="shared" si="7"/>
        <v>519013</v>
      </c>
      <c r="J29" s="27"/>
      <c r="K29" s="27">
        <f t="shared" si="2"/>
        <v>2883</v>
      </c>
      <c r="L29" s="27">
        <f t="shared" si="8"/>
        <v>60543</v>
      </c>
      <c r="M29" s="27">
        <f t="shared" si="3"/>
        <v>1094.12733</v>
      </c>
      <c r="N29" s="27">
        <f t="shared" si="4"/>
        <v>1094.12733</v>
      </c>
      <c r="O29" s="27">
        <f t="shared" si="9"/>
        <v>-173989.07670000021</v>
      </c>
      <c r="P29" s="27">
        <f t="shared" si="10"/>
        <v>173989.07670000021</v>
      </c>
      <c r="Q29" s="4"/>
      <c r="R29" s="4"/>
      <c r="S29" s="4"/>
    </row>
    <row r="30" spans="1:19">
      <c r="A30" s="30">
        <v>38047</v>
      </c>
      <c r="B30" s="3"/>
      <c r="C30" s="6">
        <v>22</v>
      </c>
      <c r="D30" s="29">
        <f t="shared" si="0"/>
        <v>2883</v>
      </c>
      <c r="E30" s="29">
        <f t="shared" si="6"/>
        <v>63426</v>
      </c>
      <c r="F30" s="29">
        <f t="shared" si="1"/>
        <v>-455587</v>
      </c>
      <c r="G30" s="34">
        <f>+Inputs!$D$3</f>
        <v>0.37951000000000001</v>
      </c>
      <c r="H30" s="2"/>
      <c r="I30" s="27">
        <f t="shared" si="7"/>
        <v>519013</v>
      </c>
      <c r="J30" s="27"/>
      <c r="K30" s="27">
        <f t="shared" si="2"/>
        <v>2883</v>
      </c>
      <c r="L30" s="27">
        <f t="shared" si="8"/>
        <v>63426</v>
      </c>
      <c r="M30" s="27">
        <f t="shared" si="3"/>
        <v>1094.12733</v>
      </c>
      <c r="N30" s="27">
        <f t="shared" si="4"/>
        <v>1094.12733</v>
      </c>
      <c r="O30" s="27">
        <f t="shared" si="9"/>
        <v>-172894.94937000022</v>
      </c>
      <c r="P30" s="27">
        <f t="shared" si="10"/>
        <v>172894.94937000022</v>
      </c>
      <c r="Q30" s="105"/>
    </row>
    <row r="31" spans="1:19">
      <c r="A31" s="31">
        <v>38078</v>
      </c>
      <c r="B31" s="3"/>
      <c r="C31" s="6">
        <v>23</v>
      </c>
      <c r="D31" s="29">
        <f t="shared" si="0"/>
        <v>2883</v>
      </c>
      <c r="E31" s="29">
        <f t="shared" si="6"/>
        <v>66309</v>
      </c>
      <c r="F31" s="29">
        <f t="shared" si="1"/>
        <v>-452704</v>
      </c>
      <c r="G31" s="34">
        <f>+Inputs!$D$3</f>
        <v>0.37951000000000001</v>
      </c>
      <c r="H31" s="2"/>
      <c r="I31" s="27">
        <f t="shared" si="7"/>
        <v>519013</v>
      </c>
      <c r="J31" s="27"/>
      <c r="K31" s="27">
        <f t="shared" si="2"/>
        <v>2883</v>
      </c>
      <c r="L31" s="27">
        <f t="shared" si="8"/>
        <v>66309</v>
      </c>
      <c r="M31" s="27">
        <f t="shared" si="3"/>
        <v>1094.12733</v>
      </c>
      <c r="N31" s="27">
        <f t="shared" si="4"/>
        <v>1094.12733</v>
      </c>
      <c r="O31" s="27">
        <f t="shared" si="9"/>
        <v>-171800.82204000023</v>
      </c>
      <c r="P31" s="27">
        <f t="shared" si="10"/>
        <v>171800.82204000023</v>
      </c>
      <c r="Q31" s="105"/>
    </row>
    <row r="32" spans="1:19">
      <c r="A32" s="30">
        <v>38108</v>
      </c>
      <c r="B32" s="3"/>
      <c r="C32" s="6">
        <v>24</v>
      </c>
      <c r="D32" s="29">
        <f t="shared" si="0"/>
        <v>2883</v>
      </c>
      <c r="E32" s="29">
        <f t="shared" si="6"/>
        <v>69192</v>
      </c>
      <c r="F32" s="29">
        <f t="shared" si="1"/>
        <v>-449821</v>
      </c>
      <c r="G32" s="34">
        <f>+Inputs!$D$3</f>
        <v>0.37951000000000001</v>
      </c>
      <c r="H32" s="2"/>
      <c r="I32" s="27">
        <f t="shared" si="7"/>
        <v>519013</v>
      </c>
      <c r="J32" s="27"/>
      <c r="K32" s="27">
        <f t="shared" si="2"/>
        <v>2883</v>
      </c>
      <c r="L32" s="27">
        <f t="shared" si="8"/>
        <v>69192</v>
      </c>
      <c r="M32" s="27">
        <f t="shared" si="3"/>
        <v>1094.12733</v>
      </c>
      <c r="N32" s="27">
        <f t="shared" si="4"/>
        <v>1094.12733</v>
      </c>
      <c r="O32" s="27">
        <f t="shared" si="9"/>
        <v>-170706.69471000024</v>
      </c>
      <c r="P32" s="27">
        <f t="shared" si="10"/>
        <v>170706.69471000024</v>
      </c>
      <c r="Q32" s="105"/>
    </row>
    <row r="33" spans="1:21">
      <c r="A33" s="31">
        <v>38139</v>
      </c>
      <c r="B33" s="3"/>
      <c r="C33" s="6">
        <v>25</v>
      </c>
      <c r="D33" s="29">
        <f t="shared" si="0"/>
        <v>2883</v>
      </c>
      <c r="E33" s="29">
        <f t="shared" si="6"/>
        <v>72075</v>
      </c>
      <c r="F33" s="29">
        <f t="shared" si="1"/>
        <v>-446938</v>
      </c>
      <c r="G33" s="34">
        <f>+Inputs!$D$3</f>
        <v>0.37951000000000001</v>
      </c>
      <c r="H33" s="2"/>
      <c r="I33" s="27">
        <f t="shared" si="7"/>
        <v>519013</v>
      </c>
      <c r="J33" s="27"/>
      <c r="K33" s="27">
        <f t="shared" si="2"/>
        <v>2883</v>
      </c>
      <c r="L33" s="27">
        <f t="shared" si="8"/>
        <v>72075</v>
      </c>
      <c r="M33" s="27">
        <f t="shared" si="3"/>
        <v>1094.12733</v>
      </c>
      <c r="N33" s="27">
        <f t="shared" si="4"/>
        <v>1094.12733</v>
      </c>
      <c r="O33" s="27">
        <f t="shared" si="9"/>
        <v>-169612.56738000026</v>
      </c>
      <c r="P33" s="27">
        <f t="shared" si="10"/>
        <v>169612.56738000026</v>
      </c>
      <c r="Q33" s="105"/>
    </row>
    <row r="34" spans="1:21">
      <c r="A34" s="30">
        <v>38169</v>
      </c>
      <c r="B34" s="3"/>
      <c r="C34" s="6">
        <v>26</v>
      </c>
      <c r="D34" s="29">
        <f t="shared" si="0"/>
        <v>2883</v>
      </c>
      <c r="E34" s="29">
        <f t="shared" si="6"/>
        <v>74958</v>
      </c>
      <c r="F34" s="29">
        <f t="shared" si="1"/>
        <v>-444055</v>
      </c>
      <c r="G34" s="34">
        <f>+Inputs!$D$3</f>
        <v>0.37951000000000001</v>
      </c>
      <c r="H34" s="2"/>
      <c r="I34" s="27">
        <f t="shared" si="7"/>
        <v>519013</v>
      </c>
      <c r="J34" s="27"/>
      <c r="K34" s="27">
        <f t="shared" si="2"/>
        <v>2883</v>
      </c>
      <c r="L34" s="27">
        <f t="shared" si="8"/>
        <v>74958</v>
      </c>
      <c r="M34" s="27">
        <f t="shared" si="3"/>
        <v>1094.12733</v>
      </c>
      <c r="N34" s="27">
        <f t="shared" si="4"/>
        <v>1094.12733</v>
      </c>
      <c r="O34" s="27">
        <f t="shared" si="9"/>
        <v>-168518.44005000027</v>
      </c>
      <c r="P34" s="27">
        <f t="shared" si="10"/>
        <v>168518.44005000027</v>
      </c>
      <c r="Q34" s="105"/>
    </row>
    <row r="35" spans="1:21">
      <c r="A35" s="31">
        <v>38200</v>
      </c>
      <c r="B35" s="3"/>
      <c r="C35" s="6">
        <v>27</v>
      </c>
      <c r="D35" s="29">
        <f t="shared" si="0"/>
        <v>2883</v>
      </c>
      <c r="E35" s="29">
        <f t="shared" si="6"/>
        <v>77841</v>
      </c>
      <c r="F35" s="29">
        <f t="shared" si="1"/>
        <v>-441172</v>
      </c>
      <c r="G35" s="34">
        <f>+Inputs!$D$3</f>
        <v>0.37951000000000001</v>
      </c>
      <c r="H35" s="2"/>
      <c r="I35" s="27">
        <f t="shared" si="7"/>
        <v>519013</v>
      </c>
      <c r="J35" s="27"/>
      <c r="K35" s="27">
        <f t="shared" si="2"/>
        <v>2883</v>
      </c>
      <c r="L35" s="27">
        <f t="shared" si="8"/>
        <v>77841</v>
      </c>
      <c r="M35" s="27">
        <f t="shared" si="3"/>
        <v>1094.12733</v>
      </c>
      <c r="N35" s="27">
        <f t="shared" si="4"/>
        <v>1094.12733</v>
      </c>
      <c r="O35" s="27">
        <f t="shared" si="9"/>
        <v>-167424.31272000028</v>
      </c>
      <c r="P35" s="27">
        <f t="shared" si="10"/>
        <v>167424.31272000028</v>
      </c>
    </row>
    <row r="36" spans="1:21">
      <c r="A36" s="30">
        <v>38231</v>
      </c>
      <c r="B36" s="3"/>
      <c r="C36" s="6">
        <v>28</v>
      </c>
      <c r="D36" s="29">
        <f t="shared" si="0"/>
        <v>2883</v>
      </c>
      <c r="E36" s="29">
        <f t="shared" si="6"/>
        <v>80724</v>
      </c>
      <c r="F36" s="29">
        <f t="shared" si="1"/>
        <v>-438289</v>
      </c>
      <c r="G36" s="34">
        <f>+Inputs!$D$3</f>
        <v>0.37951000000000001</v>
      </c>
      <c r="H36" s="2"/>
      <c r="I36" s="27">
        <f t="shared" si="7"/>
        <v>519013</v>
      </c>
      <c r="J36" s="27"/>
      <c r="K36" s="27">
        <f t="shared" si="2"/>
        <v>2883</v>
      </c>
      <c r="L36" s="27">
        <f t="shared" si="8"/>
        <v>80724</v>
      </c>
      <c r="M36" s="27">
        <f t="shared" si="3"/>
        <v>1094.12733</v>
      </c>
      <c r="N36" s="27">
        <f t="shared" si="4"/>
        <v>1094.12733</v>
      </c>
      <c r="O36" s="27">
        <f t="shared" si="9"/>
        <v>-166330.18539000029</v>
      </c>
      <c r="P36" s="27">
        <f t="shared" si="10"/>
        <v>166330.18539000029</v>
      </c>
    </row>
    <row r="37" spans="1:21">
      <c r="A37" s="31">
        <v>38261</v>
      </c>
      <c r="B37" s="3"/>
      <c r="C37" s="6">
        <v>29</v>
      </c>
      <c r="D37" s="29">
        <f t="shared" si="0"/>
        <v>2883</v>
      </c>
      <c r="E37" s="29">
        <f t="shared" si="6"/>
        <v>83607</v>
      </c>
      <c r="F37" s="29">
        <f t="shared" si="1"/>
        <v>-435406</v>
      </c>
      <c r="G37" s="34">
        <f>+Inputs!$D$3</f>
        <v>0.37951000000000001</v>
      </c>
      <c r="H37" s="2"/>
      <c r="I37" s="27">
        <f t="shared" si="7"/>
        <v>519013</v>
      </c>
      <c r="J37" s="27"/>
      <c r="K37" s="27">
        <f t="shared" si="2"/>
        <v>2883</v>
      </c>
      <c r="L37" s="27">
        <f t="shared" si="8"/>
        <v>83607</v>
      </c>
      <c r="M37" s="27">
        <f t="shared" si="3"/>
        <v>1094.12733</v>
      </c>
      <c r="N37" s="27">
        <f t="shared" si="4"/>
        <v>1094.12733</v>
      </c>
      <c r="O37" s="27">
        <f t="shared" si="9"/>
        <v>-165236.0580600003</v>
      </c>
      <c r="P37" s="27">
        <f t="shared" si="10"/>
        <v>165236.0580600003</v>
      </c>
    </row>
    <row r="38" spans="1:21">
      <c r="A38" s="30">
        <v>38292</v>
      </c>
      <c r="B38" s="3"/>
      <c r="C38" s="6">
        <v>30</v>
      </c>
      <c r="D38" s="29">
        <f t="shared" si="0"/>
        <v>2883</v>
      </c>
      <c r="E38" s="29">
        <f t="shared" si="6"/>
        <v>86490</v>
      </c>
      <c r="F38" s="29">
        <f t="shared" si="1"/>
        <v>-432523</v>
      </c>
      <c r="G38" s="34">
        <f>+Inputs!$D$3</f>
        <v>0.37951000000000001</v>
      </c>
      <c r="H38" s="2"/>
      <c r="I38" s="27">
        <f t="shared" si="7"/>
        <v>519013</v>
      </c>
      <c r="J38" s="27"/>
      <c r="K38" s="27">
        <f t="shared" si="2"/>
        <v>2883</v>
      </c>
      <c r="L38" s="27">
        <f t="shared" si="8"/>
        <v>86490</v>
      </c>
      <c r="M38" s="27">
        <f t="shared" si="3"/>
        <v>1094.12733</v>
      </c>
      <c r="N38" s="27">
        <f t="shared" si="4"/>
        <v>1094.12733</v>
      </c>
      <c r="O38" s="27">
        <f t="shared" si="9"/>
        <v>-164141.93073000031</v>
      </c>
      <c r="P38" s="27">
        <f t="shared" si="10"/>
        <v>164141.93073000031</v>
      </c>
    </row>
    <row r="39" spans="1:21">
      <c r="A39" s="31">
        <v>38322</v>
      </c>
      <c r="B39" s="2"/>
      <c r="C39" s="6">
        <v>31</v>
      </c>
      <c r="D39" s="29">
        <f t="shared" si="0"/>
        <v>2883</v>
      </c>
      <c r="E39" s="29">
        <f t="shared" si="6"/>
        <v>89373</v>
      </c>
      <c r="F39" s="29">
        <f t="shared" si="1"/>
        <v>-429640</v>
      </c>
      <c r="G39" s="34">
        <f>+Inputs!$D$3</f>
        <v>0.37951000000000001</v>
      </c>
      <c r="H39" s="2"/>
      <c r="I39" s="27">
        <f t="shared" si="7"/>
        <v>519013</v>
      </c>
      <c r="J39" s="27"/>
      <c r="K39" s="27">
        <f t="shared" si="2"/>
        <v>2883</v>
      </c>
      <c r="L39" s="27">
        <f t="shared" si="8"/>
        <v>89373</v>
      </c>
      <c r="M39" s="27">
        <f t="shared" si="3"/>
        <v>1094.12733</v>
      </c>
      <c r="N39" s="27">
        <f t="shared" si="4"/>
        <v>1094.12733</v>
      </c>
      <c r="O39" s="27">
        <f t="shared" si="9"/>
        <v>-163047.80340000032</v>
      </c>
      <c r="P39" s="27">
        <f t="shared" si="10"/>
        <v>163047.80340000032</v>
      </c>
    </row>
    <row r="40" spans="1:21">
      <c r="A40" s="30">
        <v>38353</v>
      </c>
      <c r="B40" s="2"/>
      <c r="C40" s="6">
        <v>32</v>
      </c>
      <c r="D40" s="29">
        <f t="shared" si="0"/>
        <v>2883</v>
      </c>
      <c r="E40" s="29">
        <f t="shared" si="6"/>
        <v>92256</v>
      </c>
      <c r="F40" s="29">
        <f t="shared" si="1"/>
        <v>-426757</v>
      </c>
      <c r="G40" s="34">
        <f>+Inputs!$D$3</f>
        <v>0.37951000000000001</v>
      </c>
      <c r="H40" s="2"/>
      <c r="I40" s="27">
        <f t="shared" si="7"/>
        <v>519013</v>
      </c>
      <c r="J40" s="2"/>
      <c r="K40" s="27">
        <f t="shared" si="2"/>
        <v>2883</v>
      </c>
      <c r="L40" s="27">
        <f t="shared" si="8"/>
        <v>92256</v>
      </c>
      <c r="M40" s="27">
        <f t="shared" si="3"/>
        <v>1094.12733</v>
      </c>
      <c r="N40" s="27">
        <f t="shared" si="4"/>
        <v>1094.12733</v>
      </c>
      <c r="O40" s="27">
        <f t="shared" si="9"/>
        <v>-161953.67607000034</v>
      </c>
      <c r="P40" s="27">
        <f t="shared" si="10"/>
        <v>161953.67607000034</v>
      </c>
    </row>
    <row r="41" spans="1:21">
      <c r="A41" s="31">
        <v>38384</v>
      </c>
      <c r="C41" s="6">
        <v>33</v>
      </c>
      <c r="D41" s="29">
        <f t="shared" ref="D41:D72" si="12">ROUND(-(+$B$9/180)*1,0)</f>
        <v>2883</v>
      </c>
      <c r="E41" s="29">
        <f t="shared" si="6"/>
        <v>95139</v>
      </c>
      <c r="F41" s="29">
        <f t="shared" ref="F41:F72" si="13">$B$9+E41</f>
        <v>-423874</v>
      </c>
      <c r="G41" s="34">
        <f>+Inputs!$D$3</f>
        <v>0.37951000000000001</v>
      </c>
      <c r="I41" s="27">
        <f t="shared" si="7"/>
        <v>519013</v>
      </c>
      <c r="K41" s="27">
        <f t="shared" ref="K41:K72" si="14">D41</f>
        <v>2883</v>
      </c>
      <c r="L41" s="27">
        <f t="shared" si="8"/>
        <v>95139</v>
      </c>
      <c r="M41" s="27">
        <f t="shared" ref="M41:M72" si="15">K41*G41</f>
        <v>1094.12733</v>
      </c>
      <c r="N41" s="27">
        <f t="shared" ref="N41:N72" si="16">M41-J41</f>
        <v>1094.12733</v>
      </c>
      <c r="O41" s="27">
        <f t="shared" si="9"/>
        <v>-160859.54874000035</v>
      </c>
      <c r="P41" s="27">
        <f t="shared" si="10"/>
        <v>160859.54874000035</v>
      </c>
    </row>
    <row r="42" spans="1:21">
      <c r="A42" s="30">
        <v>38412</v>
      </c>
      <c r="C42" s="6">
        <v>34</v>
      </c>
      <c r="D42" s="29">
        <f t="shared" si="12"/>
        <v>2883</v>
      </c>
      <c r="E42" s="29">
        <f t="shared" ref="E42:E73" si="17">+E41+D42</f>
        <v>98022</v>
      </c>
      <c r="F42" s="29">
        <f t="shared" si="13"/>
        <v>-420991</v>
      </c>
      <c r="G42" s="34">
        <f>+Inputs!$D$3</f>
        <v>0.37951000000000001</v>
      </c>
      <c r="I42" s="27">
        <f t="shared" ref="I42:I73" si="18">+I41+H42</f>
        <v>519013</v>
      </c>
      <c r="K42" s="27">
        <f t="shared" si="14"/>
        <v>2883</v>
      </c>
      <c r="L42" s="27">
        <f t="shared" ref="L42:L73" si="19">+L41+K42</f>
        <v>98022</v>
      </c>
      <c r="M42" s="27">
        <f t="shared" si="15"/>
        <v>1094.12733</v>
      </c>
      <c r="N42" s="27">
        <f t="shared" si="16"/>
        <v>1094.12733</v>
      </c>
      <c r="O42" s="27">
        <f t="shared" ref="O42:O73" si="20">+O41+N42</f>
        <v>-159765.42141000036</v>
      </c>
      <c r="P42" s="27">
        <f t="shared" ref="P42:P73" si="21">P41-N42</f>
        <v>159765.42141000036</v>
      </c>
    </row>
    <row r="43" spans="1:21">
      <c r="A43" s="31">
        <v>38443</v>
      </c>
      <c r="C43" s="6">
        <v>35</v>
      </c>
      <c r="D43" s="29">
        <f t="shared" si="12"/>
        <v>2883</v>
      </c>
      <c r="E43" s="29">
        <f t="shared" si="17"/>
        <v>100905</v>
      </c>
      <c r="F43" s="29">
        <f t="shared" si="13"/>
        <v>-418108</v>
      </c>
      <c r="G43" s="34">
        <f>+Inputs!$D$3</f>
        <v>0.37951000000000001</v>
      </c>
      <c r="I43" s="27">
        <f t="shared" si="18"/>
        <v>519013</v>
      </c>
      <c r="K43" s="27">
        <f t="shared" si="14"/>
        <v>2883</v>
      </c>
      <c r="L43" s="27">
        <f t="shared" si="19"/>
        <v>100905</v>
      </c>
      <c r="M43" s="27">
        <f t="shared" si="15"/>
        <v>1094.12733</v>
      </c>
      <c r="N43" s="27">
        <f t="shared" si="16"/>
        <v>1094.12733</v>
      </c>
      <c r="O43" s="27">
        <f t="shared" si="20"/>
        <v>-158671.29408000037</v>
      </c>
      <c r="P43" s="27">
        <f t="shared" si="21"/>
        <v>158671.29408000037</v>
      </c>
    </row>
    <row r="44" spans="1:21">
      <c r="A44" s="30">
        <v>38473</v>
      </c>
      <c r="C44" s="6">
        <v>36</v>
      </c>
      <c r="D44" s="29">
        <f t="shared" si="12"/>
        <v>2883</v>
      </c>
      <c r="E44" s="29">
        <f t="shared" si="17"/>
        <v>103788</v>
      </c>
      <c r="F44" s="29">
        <f t="shared" si="13"/>
        <v>-415225</v>
      </c>
      <c r="G44" s="34">
        <f>+Inputs!$D$3</f>
        <v>0.37951000000000001</v>
      </c>
      <c r="I44" s="27">
        <f t="shared" si="18"/>
        <v>519013</v>
      </c>
      <c r="K44" s="27">
        <f t="shared" si="14"/>
        <v>2883</v>
      </c>
      <c r="L44" s="27">
        <f t="shared" si="19"/>
        <v>103788</v>
      </c>
      <c r="M44" s="27">
        <f t="shared" si="15"/>
        <v>1094.12733</v>
      </c>
      <c r="N44" s="27">
        <f t="shared" si="16"/>
        <v>1094.12733</v>
      </c>
      <c r="O44" s="27">
        <f t="shared" si="20"/>
        <v>-157577.16675000038</v>
      </c>
      <c r="P44" s="27">
        <f t="shared" si="21"/>
        <v>157577.16675000038</v>
      </c>
      <c r="U44" s="108"/>
    </row>
    <row r="45" spans="1:21">
      <c r="A45" s="31">
        <v>38504</v>
      </c>
      <c r="C45" s="6">
        <v>37</v>
      </c>
      <c r="D45" s="29">
        <f t="shared" si="12"/>
        <v>2883</v>
      </c>
      <c r="E45" s="29">
        <f t="shared" si="17"/>
        <v>106671</v>
      </c>
      <c r="F45" s="29">
        <f t="shared" si="13"/>
        <v>-412342</v>
      </c>
      <c r="G45" s="34">
        <f>+Inputs!$D$3</f>
        <v>0.37951000000000001</v>
      </c>
      <c r="I45" s="27">
        <f t="shared" si="18"/>
        <v>519013</v>
      </c>
      <c r="K45" s="27">
        <f t="shared" si="14"/>
        <v>2883</v>
      </c>
      <c r="L45" s="27">
        <f t="shared" si="19"/>
        <v>106671</v>
      </c>
      <c r="M45" s="27">
        <f t="shared" si="15"/>
        <v>1094.12733</v>
      </c>
      <c r="N45" s="27">
        <f t="shared" si="16"/>
        <v>1094.12733</v>
      </c>
      <c r="O45" s="27">
        <f t="shared" si="20"/>
        <v>-156483.03942000039</v>
      </c>
      <c r="P45" s="27">
        <f t="shared" si="21"/>
        <v>156483.03942000039</v>
      </c>
      <c r="U45" s="108"/>
    </row>
    <row r="46" spans="1:21">
      <c r="A46" s="30">
        <v>38534</v>
      </c>
      <c r="C46" s="6">
        <v>38</v>
      </c>
      <c r="D46" s="29">
        <f t="shared" si="12"/>
        <v>2883</v>
      </c>
      <c r="E46" s="29">
        <f t="shared" si="17"/>
        <v>109554</v>
      </c>
      <c r="F46" s="29">
        <f t="shared" si="13"/>
        <v>-409459</v>
      </c>
      <c r="G46" s="34">
        <f>+Inputs!$D$3</f>
        <v>0.37951000000000001</v>
      </c>
      <c r="I46" s="27">
        <f t="shared" si="18"/>
        <v>519013</v>
      </c>
      <c r="K46" s="27">
        <f t="shared" si="14"/>
        <v>2883</v>
      </c>
      <c r="L46" s="27">
        <f t="shared" si="19"/>
        <v>109554</v>
      </c>
      <c r="M46" s="27">
        <f t="shared" si="15"/>
        <v>1094.12733</v>
      </c>
      <c r="N46" s="27">
        <f t="shared" si="16"/>
        <v>1094.12733</v>
      </c>
      <c r="O46" s="27">
        <f t="shared" si="20"/>
        <v>-155388.91209000041</v>
      </c>
      <c r="P46" s="27">
        <f t="shared" si="21"/>
        <v>155388.91209000041</v>
      </c>
      <c r="U46" s="108"/>
    </row>
    <row r="47" spans="1:21">
      <c r="A47" s="31">
        <v>38565</v>
      </c>
      <c r="C47" s="6">
        <v>39</v>
      </c>
      <c r="D47" s="29">
        <f t="shared" si="12"/>
        <v>2883</v>
      </c>
      <c r="E47" s="29">
        <f t="shared" si="17"/>
        <v>112437</v>
      </c>
      <c r="F47" s="29">
        <f t="shared" si="13"/>
        <v>-406576</v>
      </c>
      <c r="G47" s="34">
        <f>+Inputs!$D$3</f>
        <v>0.37951000000000001</v>
      </c>
      <c r="I47" s="27">
        <f t="shared" si="18"/>
        <v>519013</v>
      </c>
      <c r="K47" s="27">
        <f t="shared" si="14"/>
        <v>2883</v>
      </c>
      <c r="L47" s="27">
        <f t="shared" si="19"/>
        <v>112437</v>
      </c>
      <c r="M47" s="27">
        <f t="shared" si="15"/>
        <v>1094.12733</v>
      </c>
      <c r="N47" s="27">
        <f t="shared" si="16"/>
        <v>1094.12733</v>
      </c>
      <c r="O47" s="27">
        <f t="shared" si="20"/>
        <v>-154294.78476000042</v>
      </c>
      <c r="P47" s="27">
        <f t="shared" si="21"/>
        <v>154294.78476000042</v>
      </c>
      <c r="U47" s="108"/>
    </row>
    <row r="48" spans="1:21">
      <c r="A48" s="30">
        <v>38596</v>
      </c>
      <c r="C48" s="6">
        <v>40</v>
      </c>
      <c r="D48" s="29">
        <f t="shared" si="12"/>
        <v>2883</v>
      </c>
      <c r="E48" s="29">
        <f t="shared" si="17"/>
        <v>115320</v>
      </c>
      <c r="F48" s="29">
        <f t="shared" si="13"/>
        <v>-403693</v>
      </c>
      <c r="G48" s="34">
        <f>+Inputs!$D$3</f>
        <v>0.37951000000000001</v>
      </c>
      <c r="I48" s="27">
        <f t="shared" si="18"/>
        <v>519013</v>
      </c>
      <c r="K48" s="27">
        <f t="shared" si="14"/>
        <v>2883</v>
      </c>
      <c r="L48" s="27">
        <f t="shared" si="19"/>
        <v>115320</v>
      </c>
      <c r="M48" s="27">
        <f t="shared" si="15"/>
        <v>1094.12733</v>
      </c>
      <c r="N48" s="27">
        <f t="shared" si="16"/>
        <v>1094.12733</v>
      </c>
      <c r="O48" s="27">
        <f t="shared" si="20"/>
        <v>-153200.65743000043</v>
      </c>
      <c r="P48" s="27">
        <f t="shared" si="21"/>
        <v>153200.65743000043</v>
      </c>
      <c r="U48" s="108"/>
    </row>
    <row r="49" spans="1:21">
      <c r="A49" s="31">
        <v>38626</v>
      </c>
      <c r="C49" s="6">
        <v>41</v>
      </c>
      <c r="D49" s="29">
        <f t="shared" si="12"/>
        <v>2883</v>
      </c>
      <c r="E49" s="29">
        <f t="shared" si="17"/>
        <v>118203</v>
      </c>
      <c r="F49" s="29">
        <f t="shared" si="13"/>
        <v>-400810</v>
      </c>
      <c r="G49" s="34">
        <f>+Inputs!$D$3</f>
        <v>0.37951000000000001</v>
      </c>
      <c r="I49" s="27">
        <f t="shared" si="18"/>
        <v>519013</v>
      </c>
      <c r="K49" s="27">
        <f t="shared" si="14"/>
        <v>2883</v>
      </c>
      <c r="L49" s="27">
        <f t="shared" si="19"/>
        <v>118203</v>
      </c>
      <c r="M49" s="27">
        <f t="shared" si="15"/>
        <v>1094.12733</v>
      </c>
      <c r="N49" s="27">
        <f t="shared" si="16"/>
        <v>1094.12733</v>
      </c>
      <c r="O49" s="27">
        <f t="shared" si="20"/>
        <v>-152106.53010000044</v>
      </c>
      <c r="P49" s="27">
        <f t="shared" si="21"/>
        <v>152106.53010000044</v>
      </c>
      <c r="U49" s="108"/>
    </row>
    <row r="50" spans="1:21">
      <c r="A50" s="30">
        <v>38657</v>
      </c>
      <c r="C50" s="6">
        <v>42</v>
      </c>
      <c r="D50" s="29">
        <f t="shared" si="12"/>
        <v>2883</v>
      </c>
      <c r="E50" s="29">
        <f t="shared" si="17"/>
        <v>121086</v>
      </c>
      <c r="F50" s="29">
        <f t="shared" si="13"/>
        <v>-397927</v>
      </c>
      <c r="G50" s="34">
        <f>+Inputs!$D$3</f>
        <v>0.37951000000000001</v>
      </c>
      <c r="I50" s="27">
        <f t="shared" si="18"/>
        <v>519013</v>
      </c>
      <c r="K50" s="27">
        <f t="shared" si="14"/>
        <v>2883</v>
      </c>
      <c r="L50" s="27">
        <f t="shared" si="19"/>
        <v>121086</v>
      </c>
      <c r="M50" s="27">
        <f t="shared" si="15"/>
        <v>1094.12733</v>
      </c>
      <c r="N50" s="27">
        <f t="shared" si="16"/>
        <v>1094.12733</v>
      </c>
      <c r="O50" s="27">
        <f t="shared" si="20"/>
        <v>-151012.40277000045</v>
      </c>
      <c r="P50" s="27">
        <f t="shared" si="21"/>
        <v>151012.40277000045</v>
      </c>
      <c r="U50" s="108"/>
    </row>
    <row r="51" spans="1:21">
      <c r="A51" s="31">
        <v>38687</v>
      </c>
      <c r="C51" s="6">
        <v>43</v>
      </c>
      <c r="D51" s="29">
        <f t="shared" si="12"/>
        <v>2883</v>
      </c>
      <c r="E51" s="29">
        <f t="shared" si="17"/>
        <v>123969</v>
      </c>
      <c r="F51" s="29">
        <f t="shared" si="13"/>
        <v>-395044</v>
      </c>
      <c r="G51" s="34">
        <f>+Inputs!$D$3</f>
        <v>0.37951000000000001</v>
      </c>
      <c r="I51" s="27">
        <f t="shared" si="18"/>
        <v>519013</v>
      </c>
      <c r="K51" s="27">
        <f t="shared" si="14"/>
        <v>2883</v>
      </c>
      <c r="L51" s="27">
        <f t="shared" si="19"/>
        <v>123969</v>
      </c>
      <c r="M51" s="27">
        <f t="shared" si="15"/>
        <v>1094.12733</v>
      </c>
      <c r="N51" s="27">
        <f t="shared" si="16"/>
        <v>1094.12733</v>
      </c>
      <c r="O51" s="27">
        <f t="shared" si="20"/>
        <v>-149918.27544000046</v>
      </c>
      <c r="P51" s="27">
        <f t="shared" si="21"/>
        <v>149918.27544000046</v>
      </c>
      <c r="U51" s="108"/>
    </row>
    <row r="52" spans="1:21">
      <c r="A52" s="30">
        <v>38718</v>
      </c>
      <c r="C52" s="6">
        <v>44</v>
      </c>
      <c r="D52" s="29">
        <f t="shared" si="12"/>
        <v>2883</v>
      </c>
      <c r="E52" s="29">
        <f t="shared" si="17"/>
        <v>126852</v>
      </c>
      <c r="F52" s="29">
        <f t="shared" si="13"/>
        <v>-392161</v>
      </c>
      <c r="G52" s="34">
        <f>+Inputs!$D$3</f>
        <v>0.37951000000000001</v>
      </c>
      <c r="I52" s="27">
        <f t="shared" si="18"/>
        <v>519013</v>
      </c>
      <c r="K52" s="27">
        <f t="shared" si="14"/>
        <v>2883</v>
      </c>
      <c r="L52" s="27">
        <f t="shared" si="19"/>
        <v>126852</v>
      </c>
      <c r="M52" s="27">
        <f t="shared" si="15"/>
        <v>1094.12733</v>
      </c>
      <c r="N52" s="27">
        <f t="shared" si="16"/>
        <v>1094.12733</v>
      </c>
      <c r="O52" s="27">
        <f t="shared" si="20"/>
        <v>-148824.14811000047</v>
      </c>
      <c r="P52" s="27">
        <f t="shared" si="21"/>
        <v>148824.14811000047</v>
      </c>
      <c r="U52" s="108"/>
    </row>
    <row r="53" spans="1:21">
      <c r="A53" s="31">
        <v>38749</v>
      </c>
      <c r="C53" s="6">
        <v>45</v>
      </c>
      <c r="D53" s="29">
        <f t="shared" si="12"/>
        <v>2883</v>
      </c>
      <c r="E53" s="29">
        <f t="shared" si="17"/>
        <v>129735</v>
      </c>
      <c r="F53" s="29">
        <f t="shared" si="13"/>
        <v>-389278</v>
      </c>
      <c r="G53" s="34">
        <f>+Inputs!$D$3</f>
        <v>0.37951000000000001</v>
      </c>
      <c r="I53" s="27">
        <f t="shared" si="18"/>
        <v>519013</v>
      </c>
      <c r="K53" s="27">
        <f t="shared" si="14"/>
        <v>2883</v>
      </c>
      <c r="L53" s="27">
        <f t="shared" si="19"/>
        <v>129735</v>
      </c>
      <c r="M53" s="27">
        <f t="shared" si="15"/>
        <v>1094.12733</v>
      </c>
      <c r="N53" s="27">
        <f t="shared" si="16"/>
        <v>1094.12733</v>
      </c>
      <c r="O53" s="27">
        <f t="shared" si="20"/>
        <v>-147730.02078000049</v>
      </c>
      <c r="P53" s="27">
        <f t="shared" si="21"/>
        <v>147730.02078000049</v>
      </c>
      <c r="U53" s="108"/>
    </row>
    <row r="54" spans="1:21">
      <c r="A54" s="30">
        <v>38777</v>
      </c>
      <c r="C54" s="6">
        <v>46</v>
      </c>
      <c r="D54" s="29">
        <f t="shared" si="12"/>
        <v>2883</v>
      </c>
      <c r="E54" s="29">
        <f t="shared" si="17"/>
        <v>132618</v>
      </c>
      <c r="F54" s="29">
        <f t="shared" si="13"/>
        <v>-386395</v>
      </c>
      <c r="G54" s="34">
        <f>+Inputs!$D$3</f>
        <v>0.37951000000000001</v>
      </c>
      <c r="I54" s="27">
        <f t="shared" si="18"/>
        <v>519013</v>
      </c>
      <c r="K54" s="27">
        <f t="shared" si="14"/>
        <v>2883</v>
      </c>
      <c r="L54" s="27">
        <f t="shared" si="19"/>
        <v>132618</v>
      </c>
      <c r="M54" s="27">
        <f t="shared" si="15"/>
        <v>1094.12733</v>
      </c>
      <c r="N54" s="27">
        <f t="shared" si="16"/>
        <v>1094.12733</v>
      </c>
      <c r="O54" s="27">
        <f t="shared" si="20"/>
        <v>-146635.8934500005</v>
      </c>
      <c r="P54" s="27">
        <f t="shared" si="21"/>
        <v>146635.8934500005</v>
      </c>
      <c r="U54" s="108"/>
    </row>
    <row r="55" spans="1:21">
      <c r="A55" s="31">
        <v>38808</v>
      </c>
      <c r="C55" s="6">
        <v>47</v>
      </c>
      <c r="D55" s="29">
        <f t="shared" si="12"/>
        <v>2883</v>
      </c>
      <c r="E55" s="29">
        <f t="shared" si="17"/>
        <v>135501</v>
      </c>
      <c r="F55" s="29">
        <f t="shared" si="13"/>
        <v>-383512</v>
      </c>
      <c r="G55" s="34">
        <f>+Inputs!$D$3</f>
        <v>0.37951000000000001</v>
      </c>
      <c r="I55" s="27">
        <f t="shared" si="18"/>
        <v>519013</v>
      </c>
      <c r="K55" s="27">
        <f t="shared" si="14"/>
        <v>2883</v>
      </c>
      <c r="L55" s="27">
        <f t="shared" si="19"/>
        <v>135501</v>
      </c>
      <c r="M55" s="27">
        <f t="shared" si="15"/>
        <v>1094.12733</v>
      </c>
      <c r="N55" s="27">
        <f t="shared" si="16"/>
        <v>1094.12733</v>
      </c>
      <c r="O55" s="27">
        <f t="shared" si="20"/>
        <v>-145541.76612000051</v>
      </c>
      <c r="P55" s="27">
        <f t="shared" si="21"/>
        <v>145541.76612000051</v>
      </c>
      <c r="U55" s="108"/>
    </row>
    <row r="56" spans="1:21">
      <c r="A56" s="30">
        <v>38838</v>
      </c>
      <c r="C56" s="6">
        <v>48</v>
      </c>
      <c r="D56" s="29">
        <f t="shared" si="12"/>
        <v>2883</v>
      </c>
      <c r="E56" s="29">
        <f t="shared" si="17"/>
        <v>138384</v>
      </c>
      <c r="F56" s="29">
        <f t="shared" si="13"/>
        <v>-380629</v>
      </c>
      <c r="G56" s="34">
        <f>+Inputs!$D$3</f>
        <v>0.37951000000000001</v>
      </c>
      <c r="I56" s="27">
        <f t="shared" si="18"/>
        <v>519013</v>
      </c>
      <c r="K56" s="27">
        <f t="shared" si="14"/>
        <v>2883</v>
      </c>
      <c r="L56" s="27">
        <f t="shared" si="19"/>
        <v>138384</v>
      </c>
      <c r="M56" s="27">
        <f t="shared" si="15"/>
        <v>1094.12733</v>
      </c>
      <c r="N56" s="27">
        <f t="shared" si="16"/>
        <v>1094.12733</v>
      </c>
      <c r="O56" s="27">
        <f t="shared" si="20"/>
        <v>-144447.63879000052</v>
      </c>
      <c r="P56" s="27">
        <f t="shared" si="21"/>
        <v>144447.63879000052</v>
      </c>
    </row>
    <row r="57" spans="1:21">
      <c r="A57" s="31">
        <v>38869</v>
      </c>
      <c r="C57" s="6">
        <v>49</v>
      </c>
      <c r="D57" s="29">
        <f t="shared" si="12"/>
        <v>2883</v>
      </c>
      <c r="E57" s="29">
        <f t="shared" si="17"/>
        <v>141267</v>
      </c>
      <c r="F57" s="29">
        <f t="shared" si="13"/>
        <v>-377746</v>
      </c>
      <c r="G57" s="34">
        <f>+Inputs!$D$3</f>
        <v>0.37951000000000001</v>
      </c>
      <c r="I57" s="27">
        <f t="shared" si="18"/>
        <v>519013</v>
      </c>
      <c r="K57" s="27">
        <f t="shared" si="14"/>
        <v>2883</v>
      </c>
      <c r="L57" s="27">
        <f t="shared" si="19"/>
        <v>141267</v>
      </c>
      <c r="M57" s="27">
        <f t="shared" si="15"/>
        <v>1094.12733</v>
      </c>
      <c r="N57" s="27">
        <f t="shared" si="16"/>
        <v>1094.12733</v>
      </c>
      <c r="O57" s="27">
        <f t="shared" si="20"/>
        <v>-143353.51146000053</v>
      </c>
      <c r="P57" s="27">
        <f t="shared" si="21"/>
        <v>143353.51146000053</v>
      </c>
    </row>
    <row r="58" spans="1:21">
      <c r="A58" s="30">
        <v>38899</v>
      </c>
      <c r="C58" s="6">
        <v>50</v>
      </c>
      <c r="D58" s="29">
        <f t="shared" si="12"/>
        <v>2883</v>
      </c>
      <c r="E58" s="29">
        <f t="shared" si="17"/>
        <v>144150</v>
      </c>
      <c r="F58" s="29">
        <f t="shared" si="13"/>
        <v>-374863</v>
      </c>
      <c r="G58" s="34">
        <f>+Inputs!$D$3</f>
        <v>0.37951000000000001</v>
      </c>
      <c r="I58" s="27">
        <f t="shared" si="18"/>
        <v>519013</v>
      </c>
      <c r="K58" s="27">
        <f t="shared" si="14"/>
        <v>2883</v>
      </c>
      <c r="L58" s="27">
        <f t="shared" si="19"/>
        <v>144150</v>
      </c>
      <c r="M58" s="27">
        <f t="shared" si="15"/>
        <v>1094.12733</v>
      </c>
      <c r="N58" s="27">
        <f t="shared" si="16"/>
        <v>1094.12733</v>
      </c>
      <c r="O58" s="27">
        <f t="shared" si="20"/>
        <v>-142259.38413000054</v>
      </c>
      <c r="P58" s="27">
        <f t="shared" si="21"/>
        <v>142259.38413000054</v>
      </c>
    </row>
    <row r="59" spans="1:21">
      <c r="A59" s="31">
        <v>38930</v>
      </c>
      <c r="C59" s="6">
        <v>51</v>
      </c>
      <c r="D59" s="29">
        <f t="shared" si="12"/>
        <v>2883</v>
      </c>
      <c r="E59" s="29">
        <f t="shared" si="17"/>
        <v>147033</v>
      </c>
      <c r="F59" s="29">
        <f t="shared" si="13"/>
        <v>-371980</v>
      </c>
      <c r="G59" s="34">
        <f>+Inputs!$D$3</f>
        <v>0.37951000000000001</v>
      </c>
      <c r="I59" s="27">
        <f t="shared" si="18"/>
        <v>519013</v>
      </c>
      <c r="K59" s="27">
        <f t="shared" si="14"/>
        <v>2883</v>
      </c>
      <c r="L59" s="27">
        <f t="shared" si="19"/>
        <v>147033</v>
      </c>
      <c r="M59" s="27">
        <f t="shared" si="15"/>
        <v>1094.12733</v>
      </c>
      <c r="N59" s="27">
        <f t="shared" si="16"/>
        <v>1094.12733</v>
      </c>
      <c r="O59" s="27">
        <f t="shared" si="20"/>
        <v>-141165.25680000056</v>
      </c>
      <c r="P59" s="27">
        <f t="shared" si="21"/>
        <v>141165.25680000056</v>
      </c>
    </row>
    <row r="60" spans="1:21">
      <c r="A60" s="30">
        <v>38961</v>
      </c>
      <c r="C60" s="6">
        <v>52</v>
      </c>
      <c r="D60" s="29">
        <f t="shared" si="12"/>
        <v>2883</v>
      </c>
      <c r="E60" s="29">
        <f t="shared" si="17"/>
        <v>149916</v>
      </c>
      <c r="F60" s="29">
        <f t="shared" si="13"/>
        <v>-369097</v>
      </c>
      <c r="G60" s="34">
        <f>+Inputs!$D$3</f>
        <v>0.37951000000000001</v>
      </c>
      <c r="I60" s="27">
        <f t="shared" si="18"/>
        <v>519013</v>
      </c>
      <c r="K60" s="27">
        <f t="shared" si="14"/>
        <v>2883</v>
      </c>
      <c r="L60" s="27">
        <f t="shared" si="19"/>
        <v>149916</v>
      </c>
      <c r="M60" s="27">
        <f t="shared" si="15"/>
        <v>1094.12733</v>
      </c>
      <c r="N60" s="27">
        <f t="shared" si="16"/>
        <v>1094.12733</v>
      </c>
      <c r="O60" s="27">
        <f t="shared" si="20"/>
        <v>-140071.12947000057</v>
      </c>
      <c r="P60" s="27">
        <f t="shared" si="21"/>
        <v>140071.12947000057</v>
      </c>
    </row>
    <row r="61" spans="1:21">
      <c r="A61" s="31">
        <v>38991</v>
      </c>
      <c r="C61" s="6">
        <v>53</v>
      </c>
      <c r="D61" s="29">
        <f t="shared" si="12"/>
        <v>2883</v>
      </c>
      <c r="E61" s="29">
        <f t="shared" si="17"/>
        <v>152799</v>
      </c>
      <c r="F61" s="29">
        <f t="shared" si="13"/>
        <v>-366214</v>
      </c>
      <c r="G61" s="34">
        <f>+Inputs!$D$3</f>
        <v>0.37951000000000001</v>
      </c>
      <c r="I61" s="27">
        <f t="shared" si="18"/>
        <v>519013</v>
      </c>
      <c r="K61" s="27">
        <f t="shared" si="14"/>
        <v>2883</v>
      </c>
      <c r="L61" s="27">
        <f t="shared" si="19"/>
        <v>152799</v>
      </c>
      <c r="M61" s="27">
        <f t="shared" si="15"/>
        <v>1094.12733</v>
      </c>
      <c r="N61" s="27">
        <f t="shared" si="16"/>
        <v>1094.12733</v>
      </c>
      <c r="O61" s="27">
        <f t="shared" si="20"/>
        <v>-138977.00214000058</v>
      </c>
      <c r="P61" s="27">
        <f t="shared" si="21"/>
        <v>138977.00214000058</v>
      </c>
    </row>
    <row r="62" spans="1:21">
      <c r="A62" s="30">
        <v>39022</v>
      </c>
      <c r="C62" s="6">
        <v>54</v>
      </c>
      <c r="D62" s="29">
        <f t="shared" si="12"/>
        <v>2883</v>
      </c>
      <c r="E62" s="29">
        <f t="shared" si="17"/>
        <v>155682</v>
      </c>
      <c r="F62" s="29">
        <f t="shared" si="13"/>
        <v>-363331</v>
      </c>
      <c r="G62" s="34">
        <f>+Inputs!$D$3</f>
        <v>0.37951000000000001</v>
      </c>
      <c r="I62" s="27">
        <f t="shared" si="18"/>
        <v>519013</v>
      </c>
      <c r="K62" s="27">
        <f t="shared" si="14"/>
        <v>2883</v>
      </c>
      <c r="L62" s="27">
        <f t="shared" si="19"/>
        <v>155682</v>
      </c>
      <c r="M62" s="27">
        <f t="shared" si="15"/>
        <v>1094.12733</v>
      </c>
      <c r="N62" s="27">
        <f t="shared" si="16"/>
        <v>1094.12733</v>
      </c>
      <c r="O62" s="27">
        <f t="shared" si="20"/>
        <v>-137882.87481000059</v>
      </c>
      <c r="P62" s="27">
        <f t="shared" si="21"/>
        <v>137882.87481000059</v>
      </c>
    </row>
    <row r="63" spans="1:21">
      <c r="A63" s="31">
        <v>39052</v>
      </c>
      <c r="C63" s="6">
        <v>55</v>
      </c>
      <c r="D63" s="29">
        <f t="shared" si="12"/>
        <v>2883</v>
      </c>
      <c r="E63" s="29">
        <f t="shared" si="17"/>
        <v>158565</v>
      </c>
      <c r="F63" s="29">
        <f t="shared" si="13"/>
        <v>-360448</v>
      </c>
      <c r="G63" s="34">
        <f>+Inputs!$D$3</f>
        <v>0.37951000000000001</v>
      </c>
      <c r="I63" s="27">
        <f t="shared" si="18"/>
        <v>519013</v>
      </c>
      <c r="K63" s="27">
        <f t="shared" si="14"/>
        <v>2883</v>
      </c>
      <c r="L63" s="27">
        <f t="shared" si="19"/>
        <v>158565</v>
      </c>
      <c r="M63" s="27">
        <f t="shared" si="15"/>
        <v>1094.12733</v>
      </c>
      <c r="N63" s="27">
        <f t="shared" si="16"/>
        <v>1094.12733</v>
      </c>
      <c r="O63" s="27">
        <f t="shared" si="20"/>
        <v>-136788.7474800006</v>
      </c>
      <c r="P63" s="27">
        <f t="shared" si="21"/>
        <v>136788.7474800006</v>
      </c>
    </row>
    <row r="64" spans="1:21">
      <c r="A64" s="30">
        <v>39083</v>
      </c>
      <c r="C64" s="6">
        <v>56</v>
      </c>
      <c r="D64" s="29">
        <f t="shared" si="12"/>
        <v>2883</v>
      </c>
      <c r="E64" s="29">
        <f t="shared" si="17"/>
        <v>161448</v>
      </c>
      <c r="F64" s="29">
        <f t="shared" si="13"/>
        <v>-357565</v>
      </c>
      <c r="G64" s="34">
        <f>+Inputs!$D$3</f>
        <v>0.37951000000000001</v>
      </c>
      <c r="I64" s="27">
        <f t="shared" si="18"/>
        <v>519013</v>
      </c>
      <c r="K64" s="27">
        <f t="shared" si="14"/>
        <v>2883</v>
      </c>
      <c r="L64" s="27">
        <f t="shared" si="19"/>
        <v>161448</v>
      </c>
      <c r="M64" s="27">
        <f t="shared" si="15"/>
        <v>1094.12733</v>
      </c>
      <c r="N64" s="27">
        <f t="shared" si="16"/>
        <v>1094.12733</v>
      </c>
      <c r="O64" s="27">
        <f t="shared" si="20"/>
        <v>-135694.62015000061</v>
      </c>
      <c r="P64" s="27">
        <f t="shared" si="21"/>
        <v>135694.62015000061</v>
      </c>
    </row>
    <row r="65" spans="1:16">
      <c r="A65" s="31">
        <v>39114</v>
      </c>
      <c r="C65" s="6">
        <v>57</v>
      </c>
      <c r="D65" s="29">
        <f t="shared" si="12"/>
        <v>2883</v>
      </c>
      <c r="E65" s="29">
        <f t="shared" si="17"/>
        <v>164331</v>
      </c>
      <c r="F65" s="29">
        <f t="shared" si="13"/>
        <v>-354682</v>
      </c>
      <c r="G65" s="34">
        <f>+Inputs!$D$3</f>
        <v>0.37951000000000001</v>
      </c>
      <c r="I65" s="27">
        <f t="shared" si="18"/>
        <v>519013</v>
      </c>
      <c r="K65" s="27">
        <f t="shared" si="14"/>
        <v>2883</v>
      </c>
      <c r="L65" s="27">
        <f t="shared" si="19"/>
        <v>164331</v>
      </c>
      <c r="M65" s="27">
        <f t="shared" si="15"/>
        <v>1094.12733</v>
      </c>
      <c r="N65" s="27">
        <f t="shared" si="16"/>
        <v>1094.12733</v>
      </c>
      <c r="O65" s="27">
        <f t="shared" si="20"/>
        <v>-134600.49282000063</v>
      </c>
      <c r="P65" s="27">
        <f t="shared" si="21"/>
        <v>134600.49282000063</v>
      </c>
    </row>
    <row r="66" spans="1:16">
      <c r="A66" s="30">
        <v>39142</v>
      </c>
      <c r="C66" s="6">
        <v>58</v>
      </c>
      <c r="D66" s="29">
        <f t="shared" si="12"/>
        <v>2883</v>
      </c>
      <c r="E66" s="29">
        <f t="shared" si="17"/>
        <v>167214</v>
      </c>
      <c r="F66" s="29">
        <f t="shared" si="13"/>
        <v>-351799</v>
      </c>
      <c r="G66" s="34">
        <f>+Inputs!$D$3</f>
        <v>0.37951000000000001</v>
      </c>
      <c r="I66" s="27">
        <f t="shared" si="18"/>
        <v>519013</v>
      </c>
      <c r="K66" s="27">
        <f t="shared" si="14"/>
        <v>2883</v>
      </c>
      <c r="L66" s="27">
        <f t="shared" si="19"/>
        <v>167214</v>
      </c>
      <c r="M66" s="27">
        <f t="shared" si="15"/>
        <v>1094.12733</v>
      </c>
      <c r="N66" s="27">
        <f t="shared" si="16"/>
        <v>1094.12733</v>
      </c>
      <c r="O66" s="27">
        <f t="shared" si="20"/>
        <v>-133506.36549000064</v>
      </c>
      <c r="P66" s="27">
        <f t="shared" si="21"/>
        <v>133506.36549000064</v>
      </c>
    </row>
    <row r="67" spans="1:16">
      <c r="A67" s="31">
        <v>39173</v>
      </c>
      <c r="C67" s="6">
        <v>59</v>
      </c>
      <c r="D67" s="29">
        <f t="shared" si="12"/>
        <v>2883</v>
      </c>
      <c r="E67" s="29">
        <f t="shared" si="17"/>
        <v>170097</v>
      </c>
      <c r="F67" s="29">
        <f t="shared" si="13"/>
        <v>-348916</v>
      </c>
      <c r="G67" s="34">
        <f>+Inputs!$D$3</f>
        <v>0.37951000000000001</v>
      </c>
      <c r="I67" s="27">
        <f t="shared" si="18"/>
        <v>519013</v>
      </c>
      <c r="K67" s="27">
        <f t="shared" si="14"/>
        <v>2883</v>
      </c>
      <c r="L67" s="27">
        <f t="shared" si="19"/>
        <v>170097</v>
      </c>
      <c r="M67" s="27">
        <f t="shared" si="15"/>
        <v>1094.12733</v>
      </c>
      <c r="N67" s="27">
        <f t="shared" si="16"/>
        <v>1094.12733</v>
      </c>
      <c r="O67" s="27">
        <f t="shared" si="20"/>
        <v>-132412.23816000065</v>
      </c>
      <c r="P67" s="27">
        <f t="shared" si="21"/>
        <v>132412.23816000065</v>
      </c>
    </row>
    <row r="68" spans="1:16">
      <c r="A68" s="30">
        <v>39203</v>
      </c>
      <c r="C68" s="6">
        <v>60</v>
      </c>
      <c r="D68" s="29">
        <f t="shared" si="12"/>
        <v>2883</v>
      </c>
      <c r="E68" s="29">
        <f t="shared" si="17"/>
        <v>172980</v>
      </c>
      <c r="F68" s="29">
        <f t="shared" si="13"/>
        <v>-346033</v>
      </c>
      <c r="G68" s="34">
        <f>+Inputs!$D$3</f>
        <v>0.37951000000000001</v>
      </c>
      <c r="I68" s="27">
        <f t="shared" si="18"/>
        <v>519013</v>
      </c>
      <c r="K68" s="27">
        <f t="shared" si="14"/>
        <v>2883</v>
      </c>
      <c r="L68" s="27">
        <f t="shared" si="19"/>
        <v>172980</v>
      </c>
      <c r="M68" s="27">
        <f t="shared" si="15"/>
        <v>1094.12733</v>
      </c>
      <c r="N68" s="27">
        <f t="shared" si="16"/>
        <v>1094.12733</v>
      </c>
      <c r="O68" s="27">
        <f t="shared" si="20"/>
        <v>-131318.11083000066</v>
      </c>
      <c r="P68" s="27">
        <f t="shared" si="21"/>
        <v>131318.11083000066</v>
      </c>
    </row>
    <row r="69" spans="1:16">
      <c r="A69" s="31">
        <v>39234</v>
      </c>
      <c r="C69" s="6">
        <v>61</v>
      </c>
      <c r="D69" s="29">
        <f t="shared" si="12"/>
        <v>2883</v>
      </c>
      <c r="E69" s="29">
        <f t="shared" si="17"/>
        <v>175863</v>
      </c>
      <c r="F69" s="29">
        <f t="shared" si="13"/>
        <v>-343150</v>
      </c>
      <c r="G69" s="34">
        <f>+Inputs!$D$3</f>
        <v>0.37951000000000001</v>
      </c>
      <c r="I69" s="27">
        <f t="shared" si="18"/>
        <v>519013</v>
      </c>
      <c r="K69" s="27">
        <f t="shared" si="14"/>
        <v>2883</v>
      </c>
      <c r="L69" s="27">
        <f t="shared" si="19"/>
        <v>175863</v>
      </c>
      <c r="M69" s="27">
        <f t="shared" si="15"/>
        <v>1094.12733</v>
      </c>
      <c r="N69" s="27">
        <f t="shared" si="16"/>
        <v>1094.12733</v>
      </c>
      <c r="O69" s="27">
        <f t="shared" si="20"/>
        <v>-130223.98350000066</v>
      </c>
      <c r="P69" s="27">
        <f t="shared" si="21"/>
        <v>130223.98350000066</v>
      </c>
    </row>
    <row r="70" spans="1:16">
      <c r="A70" s="30">
        <v>39264</v>
      </c>
      <c r="C70" s="6">
        <v>62</v>
      </c>
      <c r="D70" s="29">
        <f t="shared" si="12"/>
        <v>2883</v>
      </c>
      <c r="E70" s="29">
        <f t="shared" si="17"/>
        <v>178746</v>
      </c>
      <c r="F70" s="29">
        <f t="shared" si="13"/>
        <v>-340267</v>
      </c>
      <c r="G70" s="34">
        <f>+Inputs!$D$3</f>
        <v>0.37951000000000001</v>
      </c>
      <c r="I70" s="27">
        <f t="shared" si="18"/>
        <v>519013</v>
      </c>
      <c r="K70" s="27">
        <f t="shared" si="14"/>
        <v>2883</v>
      </c>
      <c r="L70" s="27">
        <f t="shared" si="19"/>
        <v>178746</v>
      </c>
      <c r="M70" s="27">
        <f t="shared" si="15"/>
        <v>1094.12733</v>
      </c>
      <c r="N70" s="27">
        <f t="shared" si="16"/>
        <v>1094.12733</v>
      </c>
      <c r="O70" s="27">
        <f t="shared" si="20"/>
        <v>-129129.85617000065</v>
      </c>
      <c r="P70" s="27">
        <f t="shared" si="21"/>
        <v>129129.85617000065</v>
      </c>
    </row>
    <row r="71" spans="1:16">
      <c r="A71" s="31">
        <v>39295</v>
      </c>
      <c r="C71" s="6">
        <v>63</v>
      </c>
      <c r="D71" s="29">
        <f t="shared" si="12"/>
        <v>2883</v>
      </c>
      <c r="E71" s="29">
        <f t="shared" si="17"/>
        <v>181629</v>
      </c>
      <c r="F71" s="29">
        <f t="shared" si="13"/>
        <v>-337384</v>
      </c>
      <c r="G71" s="34">
        <f>+Inputs!$D$3</f>
        <v>0.37951000000000001</v>
      </c>
      <c r="I71" s="27">
        <f t="shared" si="18"/>
        <v>519013</v>
      </c>
      <c r="K71" s="27">
        <f t="shared" si="14"/>
        <v>2883</v>
      </c>
      <c r="L71" s="27">
        <f t="shared" si="19"/>
        <v>181629</v>
      </c>
      <c r="M71" s="27">
        <f t="shared" si="15"/>
        <v>1094.12733</v>
      </c>
      <c r="N71" s="27">
        <f t="shared" si="16"/>
        <v>1094.12733</v>
      </c>
      <c r="O71" s="27">
        <f t="shared" si="20"/>
        <v>-128035.72884000065</v>
      </c>
      <c r="P71" s="27">
        <f t="shared" si="21"/>
        <v>128035.72884000065</v>
      </c>
    </row>
    <row r="72" spans="1:16">
      <c r="A72" s="30">
        <v>39326</v>
      </c>
      <c r="C72" s="6">
        <v>64</v>
      </c>
      <c r="D72" s="29">
        <f t="shared" si="12"/>
        <v>2883</v>
      </c>
      <c r="E72" s="29">
        <f t="shared" si="17"/>
        <v>184512</v>
      </c>
      <c r="F72" s="29">
        <f t="shared" si="13"/>
        <v>-334501</v>
      </c>
      <c r="G72" s="34">
        <f>+Inputs!$D$3</f>
        <v>0.37951000000000001</v>
      </c>
      <c r="I72" s="27">
        <f t="shared" si="18"/>
        <v>519013</v>
      </c>
      <c r="K72" s="27">
        <f t="shared" si="14"/>
        <v>2883</v>
      </c>
      <c r="L72" s="27">
        <f t="shared" si="19"/>
        <v>184512</v>
      </c>
      <c r="M72" s="27">
        <f t="shared" si="15"/>
        <v>1094.12733</v>
      </c>
      <c r="N72" s="27">
        <f t="shared" si="16"/>
        <v>1094.12733</v>
      </c>
      <c r="O72" s="27">
        <f t="shared" si="20"/>
        <v>-126941.60151000065</v>
      </c>
      <c r="P72" s="27">
        <f t="shared" si="21"/>
        <v>126941.60151000065</v>
      </c>
    </row>
    <row r="73" spans="1:16">
      <c r="A73" s="31">
        <v>39356</v>
      </c>
      <c r="C73" s="6">
        <v>65</v>
      </c>
      <c r="D73" s="29">
        <f t="shared" ref="D73:D104" si="22">ROUND(-(+$B$9/180)*1,0)</f>
        <v>2883</v>
      </c>
      <c r="E73" s="29">
        <f t="shared" si="17"/>
        <v>187395</v>
      </c>
      <c r="F73" s="29">
        <f t="shared" ref="F73:F104" si="23">$B$9+E73</f>
        <v>-331618</v>
      </c>
      <c r="G73" s="34">
        <f>+Inputs!$D$3</f>
        <v>0.37951000000000001</v>
      </c>
      <c r="I73" s="27">
        <f t="shared" si="18"/>
        <v>519013</v>
      </c>
      <c r="K73" s="27">
        <f t="shared" ref="K73:K104" si="24">D73</f>
        <v>2883</v>
      </c>
      <c r="L73" s="27">
        <f t="shared" si="19"/>
        <v>187395</v>
      </c>
      <c r="M73" s="27">
        <f t="shared" ref="M73:M104" si="25">K73*G73</f>
        <v>1094.12733</v>
      </c>
      <c r="N73" s="27">
        <f t="shared" ref="N73:N104" si="26">M73-J73</f>
        <v>1094.12733</v>
      </c>
      <c r="O73" s="27">
        <f t="shared" si="20"/>
        <v>-125847.47418000064</v>
      </c>
      <c r="P73" s="27">
        <f t="shared" si="21"/>
        <v>125847.47418000064</v>
      </c>
    </row>
    <row r="74" spans="1:16">
      <c r="A74" s="30">
        <v>39387</v>
      </c>
      <c r="C74" s="6">
        <v>66</v>
      </c>
      <c r="D74" s="29">
        <f t="shared" si="22"/>
        <v>2883</v>
      </c>
      <c r="E74" s="29">
        <f t="shared" ref="E74:E105" si="27">+E73+D74</f>
        <v>190278</v>
      </c>
      <c r="F74" s="29">
        <f t="shared" si="23"/>
        <v>-328735</v>
      </c>
      <c r="G74" s="34">
        <f>+Inputs!$D$3</f>
        <v>0.37951000000000001</v>
      </c>
      <c r="I74" s="27">
        <f t="shared" ref="I74:I105" si="28">+I73+H74</f>
        <v>519013</v>
      </c>
      <c r="K74" s="27">
        <f t="shared" si="24"/>
        <v>2883</v>
      </c>
      <c r="L74" s="27">
        <f t="shared" ref="L74:L105" si="29">+L73+K74</f>
        <v>190278</v>
      </c>
      <c r="M74" s="27">
        <f t="shared" si="25"/>
        <v>1094.12733</v>
      </c>
      <c r="N74" s="27">
        <f t="shared" si="26"/>
        <v>1094.12733</v>
      </c>
      <c r="O74" s="27">
        <f t="shared" ref="O74:O105" si="30">+O73+N74</f>
        <v>-124753.34685000064</v>
      </c>
      <c r="P74" s="27">
        <f t="shared" ref="P74:P105" si="31">P73-N74</f>
        <v>124753.34685000064</v>
      </c>
    </row>
    <row r="75" spans="1:16">
      <c r="A75" s="31">
        <v>39417</v>
      </c>
      <c r="C75" s="6">
        <v>67</v>
      </c>
      <c r="D75" s="29">
        <f t="shared" si="22"/>
        <v>2883</v>
      </c>
      <c r="E75" s="29">
        <f t="shared" si="27"/>
        <v>193161</v>
      </c>
      <c r="F75" s="29">
        <f t="shared" si="23"/>
        <v>-325852</v>
      </c>
      <c r="G75" s="34">
        <f>+Inputs!$D$3</f>
        <v>0.37951000000000001</v>
      </c>
      <c r="I75" s="27">
        <f t="shared" si="28"/>
        <v>519013</v>
      </c>
      <c r="K75" s="27">
        <f t="shared" si="24"/>
        <v>2883</v>
      </c>
      <c r="L75" s="27">
        <f t="shared" si="29"/>
        <v>193161</v>
      </c>
      <c r="M75" s="27">
        <f t="shared" si="25"/>
        <v>1094.12733</v>
      </c>
      <c r="N75" s="27">
        <f t="shared" si="26"/>
        <v>1094.12733</v>
      </c>
      <c r="O75" s="27">
        <f t="shared" si="30"/>
        <v>-123659.21952000064</v>
      </c>
      <c r="P75" s="27">
        <f t="shared" si="31"/>
        <v>123659.21952000064</v>
      </c>
    </row>
    <row r="76" spans="1:16">
      <c r="A76" s="30">
        <v>39448</v>
      </c>
      <c r="C76" s="6">
        <v>68</v>
      </c>
      <c r="D76" s="29">
        <f t="shared" si="22"/>
        <v>2883</v>
      </c>
      <c r="E76" s="29">
        <f t="shared" si="27"/>
        <v>196044</v>
      </c>
      <c r="F76" s="29">
        <f t="shared" si="23"/>
        <v>-322969</v>
      </c>
      <c r="G76" s="34">
        <f>+Inputs!$D$3</f>
        <v>0.37951000000000001</v>
      </c>
      <c r="I76" s="27">
        <f t="shared" si="28"/>
        <v>519013</v>
      </c>
      <c r="K76" s="27">
        <f t="shared" si="24"/>
        <v>2883</v>
      </c>
      <c r="L76" s="27">
        <f t="shared" si="29"/>
        <v>196044</v>
      </c>
      <c r="M76" s="27">
        <f t="shared" si="25"/>
        <v>1094.12733</v>
      </c>
      <c r="N76" s="27">
        <f t="shared" si="26"/>
        <v>1094.12733</v>
      </c>
      <c r="O76" s="27">
        <f t="shared" si="30"/>
        <v>-122565.09219000064</v>
      </c>
      <c r="P76" s="27">
        <f t="shared" si="31"/>
        <v>122565.09219000064</v>
      </c>
    </row>
    <row r="77" spans="1:16">
      <c r="A77" s="31">
        <v>39479</v>
      </c>
      <c r="C77" s="6">
        <v>69</v>
      </c>
      <c r="D77" s="29">
        <f t="shared" si="22"/>
        <v>2883</v>
      </c>
      <c r="E77" s="29">
        <f t="shared" si="27"/>
        <v>198927</v>
      </c>
      <c r="F77" s="29">
        <f t="shared" si="23"/>
        <v>-320086</v>
      </c>
      <c r="G77" s="34">
        <f>+Inputs!$D$3</f>
        <v>0.37951000000000001</v>
      </c>
      <c r="I77" s="27">
        <f t="shared" si="28"/>
        <v>519013</v>
      </c>
      <c r="K77" s="27">
        <f t="shared" si="24"/>
        <v>2883</v>
      </c>
      <c r="L77" s="27">
        <f t="shared" si="29"/>
        <v>198927</v>
      </c>
      <c r="M77" s="27">
        <f t="shared" si="25"/>
        <v>1094.12733</v>
      </c>
      <c r="N77" s="27">
        <f t="shared" si="26"/>
        <v>1094.12733</v>
      </c>
      <c r="O77" s="27">
        <f t="shared" si="30"/>
        <v>-121470.96486000063</v>
      </c>
      <c r="P77" s="27">
        <f t="shared" si="31"/>
        <v>121470.96486000063</v>
      </c>
    </row>
    <row r="78" spans="1:16">
      <c r="A78" s="30">
        <v>39508</v>
      </c>
      <c r="C78" s="6">
        <v>70</v>
      </c>
      <c r="D78" s="29">
        <f t="shared" si="22"/>
        <v>2883</v>
      </c>
      <c r="E78" s="29">
        <f t="shared" si="27"/>
        <v>201810</v>
      </c>
      <c r="F78" s="29">
        <f t="shared" si="23"/>
        <v>-317203</v>
      </c>
      <c r="G78" s="34">
        <f>+Inputs!$D$3</f>
        <v>0.37951000000000001</v>
      </c>
      <c r="I78" s="27">
        <f t="shared" si="28"/>
        <v>519013</v>
      </c>
      <c r="K78" s="27">
        <f t="shared" si="24"/>
        <v>2883</v>
      </c>
      <c r="L78" s="27">
        <f t="shared" si="29"/>
        <v>201810</v>
      </c>
      <c r="M78" s="27">
        <f t="shared" si="25"/>
        <v>1094.12733</v>
      </c>
      <c r="N78" s="27">
        <f t="shared" si="26"/>
        <v>1094.12733</v>
      </c>
      <c r="O78" s="27">
        <f t="shared" si="30"/>
        <v>-120376.83753000063</v>
      </c>
      <c r="P78" s="27">
        <f t="shared" si="31"/>
        <v>120376.83753000063</v>
      </c>
    </row>
    <row r="79" spans="1:16">
      <c r="A79" s="31">
        <v>39539</v>
      </c>
      <c r="C79" s="6">
        <v>71</v>
      </c>
      <c r="D79" s="29">
        <f t="shared" si="22"/>
        <v>2883</v>
      </c>
      <c r="E79" s="29">
        <f t="shared" si="27"/>
        <v>204693</v>
      </c>
      <c r="F79" s="29">
        <f t="shared" si="23"/>
        <v>-314320</v>
      </c>
      <c r="G79" s="34">
        <f>+Inputs!$D$3</f>
        <v>0.37951000000000001</v>
      </c>
      <c r="I79" s="27">
        <f t="shared" si="28"/>
        <v>519013</v>
      </c>
      <c r="K79" s="27">
        <f t="shared" si="24"/>
        <v>2883</v>
      </c>
      <c r="L79" s="27">
        <f t="shared" si="29"/>
        <v>204693</v>
      </c>
      <c r="M79" s="27">
        <f t="shared" si="25"/>
        <v>1094.12733</v>
      </c>
      <c r="N79" s="27">
        <f t="shared" si="26"/>
        <v>1094.12733</v>
      </c>
      <c r="O79" s="27">
        <f t="shared" si="30"/>
        <v>-119282.71020000063</v>
      </c>
      <c r="P79" s="27">
        <f t="shared" si="31"/>
        <v>119282.71020000063</v>
      </c>
    </row>
    <row r="80" spans="1:16">
      <c r="A80" s="30">
        <v>39569</v>
      </c>
      <c r="C80" s="6">
        <v>72</v>
      </c>
      <c r="D80" s="29">
        <f t="shared" si="22"/>
        <v>2883</v>
      </c>
      <c r="E80" s="29">
        <f t="shared" si="27"/>
        <v>207576</v>
      </c>
      <c r="F80" s="29">
        <f t="shared" si="23"/>
        <v>-311437</v>
      </c>
      <c r="G80" s="34">
        <f>+Inputs!$D$3</f>
        <v>0.37951000000000001</v>
      </c>
      <c r="I80" s="27">
        <f t="shared" si="28"/>
        <v>519013</v>
      </c>
      <c r="K80" s="27">
        <f t="shared" si="24"/>
        <v>2883</v>
      </c>
      <c r="L80" s="27">
        <f t="shared" si="29"/>
        <v>207576</v>
      </c>
      <c r="M80" s="27">
        <f t="shared" si="25"/>
        <v>1094.12733</v>
      </c>
      <c r="N80" s="27">
        <f t="shared" si="26"/>
        <v>1094.12733</v>
      </c>
      <c r="O80" s="27">
        <f t="shared" si="30"/>
        <v>-118188.58287000062</v>
      </c>
      <c r="P80" s="27">
        <f t="shared" si="31"/>
        <v>118188.58287000062</v>
      </c>
    </row>
    <row r="81" spans="1:16">
      <c r="A81" s="31">
        <v>39600</v>
      </c>
      <c r="C81" s="6">
        <v>73</v>
      </c>
      <c r="D81" s="29">
        <f t="shared" si="22"/>
        <v>2883</v>
      </c>
      <c r="E81" s="29">
        <f t="shared" si="27"/>
        <v>210459</v>
      </c>
      <c r="F81" s="29">
        <f t="shared" si="23"/>
        <v>-308554</v>
      </c>
      <c r="G81" s="34">
        <f>+Inputs!$D$3</f>
        <v>0.37951000000000001</v>
      </c>
      <c r="I81" s="27">
        <f t="shared" si="28"/>
        <v>519013</v>
      </c>
      <c r="K81" s="27">
        <f t="shared" si="24"/>
        <v>2883</v>
      </c>
      <c r="L81" s="27">
        <f t="shared" si="29"/>
        <v>210459</v>
      </c>
      <c r="M81" s="27">
        <f t="shared" si="25"/>
        <v>1094.12733</v>
      </c>
      <c r="N81" s="27">
        <f t="shared" si="26"/>
        <v>1094.12733</v>
      </c>
      <c r="O81" s="27">
        <f t="shared" si="30"/>
        <v>-117094.45554000062</v>
      </c>
      <c r="P81" s="27">
        <f t="shared" si="31"/>
        <v>117094.45554000062</v>
      </c>
    </row>
    <row r="82" spans="1:16">
      <c r="A82" s="30">
        <v>39630</v>
      </c>
      <c r="C82" s="6">
        <v>74</v>
      </c>
      <c r="D82" s="29">
        <f t="shared" si="22"/>
        <v>2883</v>
      </c>
      <c r="E82" s="29">
        <f t="shared" si="27"/>
        <v>213342</v>
      </c>
      <c r="F82" s="29">
        <f t="shared" si="23"/>
        <v>-305671</v>
      </c>
      <c r="G82" s="34">
        <f>+Inputs!$D$3</f>
        <v>0.37951000000000001</v>
      </c>
      <c r="I82" s="27">
        <f t="shared" si="28"/>
        <v>519013</v>
      </c>
      <c r="K82" s="27">
        <f t="shared" si="24"/>
        <v>2883</v>
      </c>
      <c r="L82" s="27">
        <f t="shared" si="29"/>
        <v>213342</v>
      </c>
      <c r="M82" s="27">
        <f t="shared" si="25"/>
        <v>1094.12733</v>
      </c>
      <c r="N82" s="27">
        <f t="shared" si="26"/>
        <v>1094.12733</v>
      </c>
      <c r="O82" s="27">
        <f t="shared" si="30"/>
        <v>-116000.32821000062</v>
      </c>
      <c r="P82" s="27">
        <f t="shared" si="31"/>
        <v>116000.32821000062</v>
      </c>
    </row>
    <row r="83" spans="1:16">
      <c r="A83" s="31">
        <v>39661</v>
      </c>
      <c r="C83" s="6">
        <v>75</v>
      </c>
      <c r="D83" s="29">
        <f t="shared" si="22"/>
        <v>2883</v>
      </c>
      <c r="E83" s="29">
        <f t="shared" si="27"/>
        <v>216225</v>
      </c>
      <c r="F83" s="29">
        <f t="shared" si="23"/>
        <v>-302788</v>
      </c>
      <c r="G83" s="34">
        <f>+Inputs!$D$3</f>
        <v>0.37951000000000001</v>
      </c>
      <c r="I83" s="27">
        <f t="shared" si="28"/>
        <v>519013</v>
      </c>
      <c r="K83" s="27">
        <f t="shared" si="24"/>
        <v>2883</v>
      </c>
      <c r="L83" s="27">
        <f t="shared" si="29"/>
        <v>216225</v>
      </c>
      <c r="M83" s="27">
        <f t="shared" si="25"/>
        <v>1094.12733</v>
      </c>
      <c r="N83" s="27">
        <f t="shared" si="26"/>
        <v>1094.12733</v>
      </c>
      <c r="O83" s="27">
        <f t="shared" si="30"/>
        <v>-114906.20088000062</v>
      </c>
      <c r="P83" s="27">
        <f t="shared" si="31"/>
        <v>114906.20088000062</v>
      </c>
    </row>
    <row r="84" spans="1:16">
      <c r="A84" s="30">
        <v>39692</v>
      </c>
      <c r="C84" s="6">
        <v>76</v>
      </c>
      <c r="D84" s="29">
        <f t="shared" si="22"/>
        <v>2883</v>
      </c>
      <c r="E84" s="29">
        <f t="shared" si="27"/>
        <v>219108</v>
      </c>
      <c r="F84" s="29">
        <f t="shared" si="23"/>
        <v>-299905</v>
      </c>
      <c r="G84" s="34">
        <f>+Inputs!$D$3</f>
        <v>0.37951000000000001</v>
      </c>
      <c r="I84" s="27">
        <f t="shared" si="28"/>
        <v>519013</v>
      </c>
      <c r="K84" s="27">
        <f t="shared" si="24"/>
        <v>2883</v>
      </c>
      <c r="L84" s="27">
        <f t="shared" si="29"/>
        <v>219108</v>
      </c>
      <c r="M84" s="27">
        <f t="shared" si="25"/>
        <v>1094.12733</v>
      </c>
      <c r="N84" s="27">
        <f t="shared" si="26"/>
        <v>1094.12733</v>
      </c>
      <c r="O84" s="27">
        <f t="shared" si="30"/>
        <v>-113812.07355000061</v>
      </c>
      <c r="P84" s="27">
        <f t="shared" si="31"/>
        <v>113812.07355000061</v>
      </c>
    </row>
    <row r="85" spans="1:16">
      <c r="A85" s="31">
        <v>39722</v>
      </c>
      <c r="C85" s="6">
        <v>77</v>
      </c>
      <c r="D85" s="29">
        <f t="shared" si="22"/>
        <v>2883</v>
      </c>
      <c r="E85" s="29">
        <f t="shared" si="27"/>
        <v>221991</v>
      </c>
      <c r="F85" s="29">
        <f t="shared" si="23"/>
        <v>-297022</v>
      </c>
      <c r="G85" s="34">
        <f>+Inputs!$D$3</f>
        <v>0.37951000000000001</v>
      </c>
      <c r="I85" s="27">
        <f t="shared" si="28"/>
        <v>519013</v>
      </c>
      <c r="K85" s="27">
        <f t="shared" si="24"/>
        <v>2883</v>
      </c>
      <c r="L85" s="27">
        <f t="shared" si="29"/>
        <v>221991</v>
      </c>
      <c r="M85" s="27">
        <f t="shared" si="25"/>
        <v>1094.12733</v>
      </c>
      <c r="N85" s="27">
        <f t="shared" si="26"/>
        <v>1094.12733</v>
      </c>
      <c r="O85" s="27">
        <f t="shared" si="30"/>
        <v>-112717.94622000061</v>
      </c>
      <c r="P85" s="27">
        <f t="shared" si="31"/>
        <v>112717.94622000061</v>
      </c>
    </row>
    <row r="86" spans="1:16">
      <c r="A86" s="30">
        <v>39753</v>
      </c>
      <c r="C86" s="6">
        <v>78</v>
      </c>
      <c r="D86" s="29">
        <f t="shared" si="22"/>
        <v>2883</v>
      </c>
      <c r="E86" s="29">
        <f t="shared" si="27"/>
        <v>224874</v>
      </c>
      <c r="F86" s="29">
        <f t="shared" si="23"/>
        <v>-294139</v>
      </c>
      <c r="G86" s="34">
        <f>+Inputs!$D$3</f>
        <v>0.37951000000000001</v>
      </c>
      <c r="I86" s="27">
        <f t="shared" si="28"/>
        <v>519013</v>
      </c>
      <c r="K86" s="27">
        <f t="shared" si="24"/>
        <v>2883</v>
      </c>
      <c r="L86" s="27">
        <f t="shared" si="29"/>
        <v>224874</v>
      </c>
      <c r="M86" s="27">
        <f t="shared" si="25"/>
        <v>1094.12733</v>
      </c>
      <c r="N86" s="27">
        <f t="shared" si="26"/>
        <v>1094.12733</v>
      </c>
      <c r="O86" s="27">
        <f t="shared" si="30"/>
        <v>-111623.81889000061</v>
      </c>
      <c r="P86" s="27">
        <f t="shared" si="31"/>
        <v>111623.81889000061</v>
      </c>
    </row>
    <row r="87" spans="1:16">
      <c r="A87" s="31">
        <v>39783</v>
      </c>
      <c r="C87" s="6">
        <v>79</v>
      </c>
      <c r="D87" s="29">
        <f t="shared" si="22"/>
        <v>2883</v>
      </c>
      <c r="E87" s="29">
        <f t="shared" si="27"/>
        <v>227757</v>
      </c>
      <c r="F87" s="29">
        <f t="shared" si="23"/>
        <v>-291256</v>
      </c>
      <c r="G87" s="34">
        <f>+Inputs!$D$3</f>
        <v>0.37951000000000001</v>
      </c>
      <c r="I87" s="27">
        <f t="shared" si="28"/>
        <v>519013</v>
      </c>
      <c r="K87" s="27">
        <f t="shared" si="24"/>
        <v>2883</v>
      </c>
      <c r="L87" s="27">
        <f t="shared" si="29"/>
        <v>227757</v>
      </c>
      <c r="M87" s="27">
        <f t="shared" si="25"/>
        <v>1094.12733</v>
      </c>
      <c r="N87" s="27">
        <f t="shared" si="26"/>
        <v>1094.12733</v>
      </c>
      <c r="O87" s="27">
        <f t="shared" si="30"/>
        <v>-110529.6915600006</v>
      </c>
      <c r="P87" s="27">
        <f t="shared" si="31"/>
        <v>110529.6915600006</v>
      </c>
    </row>
    <row r="88" spans="1:16">
      <c r="A88" s="30">
        <v>39814</v>
      </c>
      <c r="C88" s="6">
        <v>80</v>
      </c>
      <c r="D88" s="29">
        <f t="shared" si="22"/>
        <v>2883</v>
      </c>
      <c r="E88" s="29">
        <f t="shared" si="27"/>
        <v>230640</v>
      </c>
      <c r="F88" s="29">
        <f t="shared" si="23"/>
        <v>-288373</v>
      </c>
      <c r="G88" s="34">
        <f>+Inputs!$D$3</f>
        <v>0.37951000000000001</v>
      </c>
      <c r="I88" s="27">
        <f t="shared" si="28"/>
        <v>519013</v>
      </c>
      <c r="K88" s="27">
        <f t="shared" si="24"/>
        <v>2883</v>
      </c>
      <c r="L88" s="27">
        <f t="shared" si="29"/>
        <v>230640</v>
      </c>
      <c r="M88" s="27">
        <f t="shared" si="25"/>
        <v>1094.12733</v>
      </c>
      <c r="N88" s="27">
        <f t="shared" si="26"/>
        <v>1094.12733</v>
      </c>
      <c r="O88" s="27">
        <f t="shared" si="30"/>
        <v>-109435.5642300006</v>
      </c>
      <c r="P88" s="27">
        <f t="shared" si="31"/>
        <v>109435.5642300006</v>
      </c>
    </row>
    <row r="89" spans="1:16">
      <c r="A89" s="31">
        <v>39845</v>
      </c>
      <c r="C89" s="6">
        <v>81</v>
      </c>
      <c r="D89" s="29">
        <f t="shared" si="22"/>
        <v>2883</v>
      </c>
      <c r="E89" s="29">
        <f t="shared" si="27"/>
        <v>233523</v>
      </c>
      <c r="F89" s="29">
        <f t="shared" si="23"/>
        <v>-285490</v>
      </c>
      <c r="G89" s="34">
        <f>+Inputs!$D$3</f>
        <v>0.37951000000000001</v>
      </c>
      <c r="I89" s="27">
        <f t="shared" si="28"/>
        <v>519013</v>
      </c>
      <c r="K89" s="27">
        <f t="shared" si="24"/>
        <v>2883</v>
      </c>
      <c r="L89" s="27">
        <f t="shared" si="29"/>
        <v>233523</v>
      </c>
      <c r="M89" s="27">
        <f t="shared" si="25"/>
        <v>1094.12733</v>
      </c>
      <c r="N89" s="27">
        <f t="shared" si="26"/>
        <v>1094.12733</v>
      </c>
      <c r="O89" s="27">
        <f t="shared" si="30"/>
        <v>-108341.4369000006</v>
      </c>
      <c r="P89" s="27">
        <f t="shared" si="31"/>
        <v>108341.4369000006</v>
      </c>
    </row>
    <row r="90" spans="1:16">
      <c r="A90" s="30">
        <v>39873</v>
      </c>
      <c r="C90" s="6">
        <v>82</v>
      </c>
      <c r="D90" s="29">
        <f t="shared" si="22"/>
        <v>2883</v>
      </c>
      <c r="E90" s="29">
        <f t="shared" si="27"/>
        <v>236406</v>
      </c>
      <c r="F90" s="29">
        <f t="shared" si="23"/>
        <v>-282607</v>
      </c>
      <c r="G90" s="34">
        <f>+Inputs!$D$3</f>
        <v>0.37951000000000001</v>
      </c>
      <c r="I90" s="27">
        <f t="shared" si="28"/>
        <v>519013</v>
      </c>
      <c r="K90" s="27">
        <f t="shared" si="24"/>
        <v>2883</v>
      </c>
      <c r="L90" s="27">
        <f t="shared" si="29"/>
        <v>236406</v>
      </c>
      <c r="M90" s="27">
        <f t="shared" si="25"/>
        <v>1094.12733</v>
      </c>
      <c r="N90" s="27">
        <f t="shared" si="26"/>
        <v>1094.12733</v>
      </c>
      <c r="O90" s="27">
        <f t="shared" si="30"/>
        <v>-107247.30957000059</v>
      </c>
      <c r="P90" s="27">
        <f t="shared" si="31"/>
        <v>107247.30957000059</v>
      </c>
    </row>
    <row r="91" spans="1:16">
      <c r="A91" s="31">
        <v>39904</v>
      </c>
      <c r="C91" s="6">
        <v>83</v>
      </c>
      <c r="D91" s="29">
        <f t="shared" si="22"/>
        <v>2883</v>
      </c>
      <c r="E91" s="29">
        <f t="shared" si="27"/>
        <v>239289</v>
      </c>
      <c r="F91" s="29">
        <f t="shared" si="23"/>
        <v>-279724</v>
      </c>
      <c r="G91" s="34">
        <f>+Inputs!$D$3</f>
        <v>0.37951000000000001</v>
      </c>
      <c r="I91" s="27">
        <f t="shared" si="28"/>
        <v>519013</v>
      </c>
      <c r="K91" s="27">
        <f t="shared" si="24"/>
        <v>2883</v>
      </c>
      <c r="L91" s="27">
        <f t="shared" si="29"/>
        <v>239289</v>
      </c>
      <c r="M91" s="27">
        <f t="shared" si="25"/>
        <v>1094.12733</v>
      </c>
      <c r="N91" s="27">
        <f t="shared" si="26"/>
        <v>1094.12733</v>
      </c>
      <c r="O91" s="27">
        <f t="shared" si="30"/>
        <v>-106153.18224000059</v>
      </c>
      <c r="P91" s="27">
        <f t="shared" si="31"/>
        <v>106153.18224000059</v>
      </c>
    </row>
    <row r="92" spans="1:16">
      <c r="A92" s="30">
        <v>39934</v>
      </c>
      <c r="C92" s="6">
        <v>84</v>
      </c>
      <c r="D92" s="29">
        <f t="shared" si="22"/>
        <v>2883</v>
      </c>
      <c r="E92" s="29">
        <f t="shared" si="27"/>
        <v>242172</v>
      </c>
      <c r="F92" s="29">
        <f t="shared" si="23"/>
        <v>-276841</v>
      </c>
      <c r="G92" s="34">
        <f>+Inputs!$D$3</f>
        <v>0.37951000000000001</v>
      </c>
      <c r="I92" s="27">
        <f t="shared" si="28"/>
        <v>519013</v>
      </c>
      <c r="K92" s="27">
        <f t="shared" si="24"/>
        <v>2883</v>
      </c>
      <c r="L92" s="27">
        <f t="shared" si="29"/>
        <v>242172</v>
      </c>
      <c r="M92" s="27">
        <f t="shared" si="25"/>
        <v>1094.12733</v>
      </c>
      <c r="N92" s="27">
        <f t="shared" si="26"/>
        <v>1094.12733</v>
      </c>
      <c r="O92" s="27">
        <f t="shared" si="30"/>
        <v>-105059.05491000059</v>
      </c>
      <c r="P92" s="27">
        <f t="shared" si="31"/>
        <v>105059.05491000059</v>
      </c>
    </row>
    <row r="93" spans="1:16">
      <c r="A93" s="31">
        <v>39965</v>
      </c>
      <c r="C93" s="6">
        <v>85</v>
      </c>
      <c r="D93" s="29">
        <f t="shared" si="22"/>
        <v>2883</v>
      </c>
      <c r="E93" s="29">
        <f t="shared" si="27"/>
        <v>245055</v>
      </c>
      <c r="F93" s="29">
        <f t="shared" si="23"/>
        <v>-273958</v>
      </c>
      <c r="G93" s="34">
        <f>+Inputs!$D$3</f>
        <v>0.37951000000000001</v>
      </c>
      <c r="I93" s="27">
        <f t="shared" si="28"/>
        <v>519013</v>
      </c>
      <c r="K93" s="27">
        <f t="shared" si="24"/>
        <v>2883</v>
      </c>
      <c r="L93" s="27">
        <f t="shared" si="29"/>
        <v>245055</v>
      </c>
      <c r="M93" s="27">
        <f t="shared" si="25"/>
        <v>1094.12733</v>
      </c>
      <c r="N93" s="27">
        <f t="shared" si="26"/>
        <v>1094.12733</v>
      </c>
      <c r="O93" s="27">
        <f t="shared" si="30"/>
        <v>-103964.92758000059</v>
      </c>
      <c r="P93" s="27">
        <f t="shared" si="31"/>
        <v>103964.92758000059</v>
      </c>
    </row>
    <row r="94" spans="1:16">
      <c r="A94" s="30">
        <v>39995</v>
      </c>
      <c r="C94" s="6">
        <v>86</v>
      </c>
      <c r="D94" s="29">
        <f t="shared" si="22"/>
        <v>2883</v>
      </c>
      <c r="E94" s="29">
        <f t="shared" si="27"/>
        <v>247938</v>
      </c>
      <c r="F94" s="29">
        <f t="shared" si="23"/>
        <v>-271075</v>
      </c>
      <c r="G94" s="34">
        <f>+Inputs!$D$3</f>
        <v>0.37951000000000001</v>
      </c>
      <c r="I94" s="27">
        <f t="shared" si="28"/>
        <v>519013</v>
      </c>
      <c r="K94" s="27">
        <f t="shared" si="24"/>
        <v>2883</v>
      </c>
      <c r="L94" s="27">
        <f t="shared" si="29"/>
        <v>247938</v>
      </c>
      <c r="M94" s="27">
        <f t="shared" si="25"/>
        <v>1094.12733</v>
      </c>
      <c r="N94" s="27">
        <f t="shared" si="26"/>
        <v>1094.12733</v>
      </c>
      <c r="O94" s="27">
        <f t="shared" si="30"/>
        <v>-102870.80025000058</v>
      </c>
      <c r="P94" s="27">
        <f t="shared" si="31"/>
        <v>102870.80025000058</v>
      </c>
    </row>
    <row r="95" spans="1:16">
      <c r="A95" s="31">
        <v>40026</v>
      </c>
      <c r="C95" s="6">
        <v>87</v>
      </c>
      <c r="D95" s="29">
        <f t="shared" si="22"/>
        <v>2883</v>
      </c>
      <c r="E95" s="29">
        <f t="shared" si="27"/>
        <v>250821</v>
      </c>
      <c r="F95" s="29">
        <f t="shared" si="23"/>
        <v>-268192</v>
      </c>
      <c r="G95" s="34">
        <f>+Inputs!$D$3</f>
        <v>0.37951000000000001</v>
      </c>
      <c r="I95" s="27">
        <f t="shared" si="28"/>
        <v>519013</v>
      </c>
      <c r="K95" s="27">
        <f t="shared" si="24"/>
        <v>2883</v>
      </c>
      <c r="L95" s="27">
        <f t="shared" si="29"/>
        <v>250821</v>
      </c>
      <c r="M95" s="27">
        <f t="shared" si="25"/>
        <v>1094.12733</v>
      </c>
      <c r="N95" s="27">
        <f t="shared" si="26"/>
        <v>1094.12733</v>
      </c>
      <c r="O95" s="27">
        <f t="shared" si="30"/>
        <v>-101776.67292000058</v>
      </c>
      <c r="P95" s="27">
        <f t="shared" si="31"/>
        <v>101776.67292000058</v>
      </c>
    </row>
    <row r="96" spans="1:16">
      <c r="A96" s="30">
        <v>40057</v>
      </c>
      <c r="C96" s="6">
        <v>88</v>
      </c>
      <c r="D96" s="29">
        <f t="shared" si="22"/>
        <v>2883</v>
      </c>
      <c r="E96" s="29">
        <f t="shared" si="27"/>
        <v>253704</v>
      </c>
      <c r="F96" s="29">
        <f t="shared" si="23"/>
        <v>-265309</v>
      </c>
      <c r="G96" s="34">
        <f>+Inputs!$D$3</f>
        <v>0.37951000000000001</v>
      </c>
      <c r="I96" s="27">
        <f t="shared" si="28"/>
        <v>519013</v>
      </c>
      <c r="K96" s="27">
        <f t="shared" si="24"/>
        <v>2883</v>
      </c>
      <c r="L96" s="27">
        <f t="shared" si="29"/>
        <v>253704</v>
      </c>
      <c r="M96" s="27">
        <f t="shared" si="25"/>
        <v>1094.12733</v>
      </c>
      <c r="N96" s="27">
        <f t="shared" si="26"/>
        <v>1094.12733</v>
      </c>
      <c r="O96" s="27">
        <f t="shared" si="30"/>
        <v>-100682.54559000058</v>
      </c>
      <c r="P96" s="27">
        <f t="shared" si="31"/>
        <v>100682.54559000058</v>
      </c>
    </row>
    <row r="97" spans="1:16">
      <c r="A97" s="31">
        <v>40087</v>
      </c>
      <c r="C97" s="6">
        <v>89</v>
      </c>
      <c r="D97" s="29">
        <f t="shared" si="22"/>
        <v>2883</v>
      </c>
      <c r="E97" s="29">
        <f t="shared" si="27"/>
        <v>256587</v>
      </c>
      <c r="F97" s="29">
        <f t="shared" si="23"/>
        <v>-262426</v>
      </c>
      <c r="G97" s="34">
        <f>+Inputs!$D$3</f>
        <v>0.37951000000000001</v>
      </c>
      <c r="I97" s="27">
        <f t="shared" si="28"/>
        <v>519013</v>
      </c>
      <c r="K97" s="27">
        <f t="shared" si="24"/>
        <v>2883</v>
      </c>
      <c r="L97" s="27">
        <f t="shared" si="29"/>
        <v>256587</v>
      </c>
      <c r="M97" s="27">
        <f t="shared" si="25"/>
        <v>1094.12733</v>
      </c>
      <c r="N97" s="27">
        <f t="shared" si="26"/>
        <v>1094.12733</v>
      </c>
      <c r="O97" s="27">
        <f t="shared" si="30"/>
        <v>-99588.418260000573</v>
      </c>
      <c r="P97" s="27">
        <f t="shared" si="31"/>
        <v>99588.418260000573</v>
      </c>
    </row>
    <row r="98" spans="1:16">
      <c r="A98" s="30">
        <v>40118</v>
      </c>
      <c r="C98" s="6">
        <v>90</v>
      </c>
      <c r="D98" s="29">
        <f t="shared" si="22"/>
        <v>2883</v>
      </c>
      <c r="E98" s="29">
        <f t="shared" si="27"/>
        <v>259470</v>
      </c>
      <c r="F98" s="29">
        <f t="shared" si="23"/>
        <v>-259543</v>
      </c>
      <c r="G98" s="34">
        <f>+Inputs!$D$3</f>
        <v>0.37951000000000001</v>
      </c>
      <c r="I98" s="27">
        <f t="shared" si="28"/>
        <v>519013</v>
      </c>
      <c r="K98" s="27">
        <f t="shared" si="24"/>
        <v>2883</v>
      </c>
      <c r="L98" s="27">
        <f t="shared" si="29"/>
        <v>259470</v>
      </c>
      <c r="M98" s="27">
        <f t="shared" si="25"/>
        <v>1094.12733</v>
      </c>
      <c r="N98" s="27">
        <f t="shared" si="26"/>
        <v>1094.12733</v>
      </c>
      <c r="O98" s="27">
        <f t="shared" si="30"/>
        <v>-98494.29093000057</v>
      </c>
      <c r="P98" s="27">
        <f t="shared" si="31"/>
        <v>98494.29093000057</v>
      </c>
    </row>
    <row r="99" spans="1:16">
      <c r="A99" s="31">
        <v>40148</v>
      </c>
      <c r="C99" s="6">
        <v>91</v>
      </c>
      <c r="D99" s="29">
        <f t="shared" si="22"/>
        <v>2883</v>
      </c>
      <c r="E99" s="29">
        <f t="shared" si="27"/>
        <v>262353</v>
      </c>
      <c r="F99" s="29">
        <f t="shared" si="23"/>
        <v>-256660</v>
      </c>
      <c r="G99" s="34">
        <f>+Inputs!$D$3</f>
        <v>0.37951000000000001</v>
      </c>
      <c r="I99" s="27">
        <f t="shared" si="28"/>
        <v>519013</v>
      </c>
      <c r="K99" s="27">
        <f t="shared" si="24"/>
        <v>2883</v>
      </c>
      <c r="L99" s="27">
        <f t="shared" si="29"/>
        <v>262353</v>
      </c>
      <c r="M99" s="27">
        <f t="shared" si="25"/>
        <v>1094.12733</v>
      </c>
      <c r="N99" s="27">
        <f t="shared" si="26"/>
        <v>1094.12733</v>
      </c>
      <c r="O99" s="27">
        <f t="shared" si="30"/>
        <v>-97400.163600000567</v>
      </c>
      <c r="P99" s="27">
        <f t="shared" si="31"/>
        <v>97400.163600000567</v>
      </c>
    </row>
    <row r="100" spans="1:16">
      <c r="A100" s="30">
        <v>40179</v>
      </c>
      <c r="C100" s="6">
        <v>92</v>
      </c>
      <c r="D100" s="29">
        <f t="shared" si="22"/>
        <v>2883</v>
      </c>
      <c r="E100" s="29">
        <f t="shared" si="27"/>
        <v>265236</v>
      </c>
      <c r="F100" s="29">
        <f t="shared" si="23"/>
        <v>-253777</v>
      </c>
      <c r="G100" s="34">
        <f>+Inputs!$D$3</f>
        <v>0.37951000000000001</v>
      </c>
      <c r="I100" s="27">
        <f t="shared" si="28"/>
        <v>519013</v>
      </c>
      <c r="K100" s="27">
        <f t="shared" si="24"/>
        <v>2883</v>
      </c>
      <c r="L100" s="27">
        <f t="shared" si="29"/>
        <v>265236</v>
      </c>
      <c r="M100" s="27">
        <f t="shared" si="25"/>
        <v>1094.12733</v>
      </c>
      <c r="N100" s="27">
        <f t="shared" si="26"/>
        <v>1094.12733</v>
      </c>
      <c r="O100" s="27">
        <f t="shared" si="30"/>
        <v>-96306.036270000564</v>
      </c>
      <c r="P100" s="27">
        <f t="shared" si="31"/>
        <v>96306.036270000564</v>
      </c>
    </row>
    <row r="101" spans="1:16">
      <c r="A101" s="31">
        <v>40210</v>
      </c>
      <c r="C101" s="6">
        <v>93</v>
      </c>
      <c r="D101" s="29">
        <f t="shared" si="22"/>
        <v>2883</v>
      </c>
      <c r="E101" s="29">
        <f t="shared" si="27"/>
        <v>268119</v>
      </c>
      <c r="F101" s="29">
        <f t="shared" si="23"/>
        <v>-250894</v>
      </c>
      <c r="G101" s="34">
        <f>+Inputs!$D$3</f>
        <v>0.37951000000000001</v>
      </c>
      <c r="I101" s="27">
        <f t="shared" si="28"/>
        <v>519013</v>
      </c>
      <c r="K101" s="27">
        <f t="shared" si="24"/>
        <v>2883</v>
      </c>
      <c r="L101" s="27">
        <f t="shared" si="29"/>
        <v>268119</v>
      </c>
      <c r="M101" s="27">
        <f t="shared" si="25"/>
        <v>1094.12733</v>
      </c>
      <c r="N101" s="27">
        <f t="shared" si="26"/>
        <v>1094.12733</v>
      </c>
      <c r="O101" s="27">
        <f t="shared" si="30"/>
        <v>-95211.908940000561</v>
      </c>
      <c r="P101" s="27">
        <f t="shared" si="31"/>
        <v>95211.908940000561</v>
      </c>
    </row>
    <row r="102" spans="1:16">
      <c r="A102" s="30">
        <v>40238</v>
      </c>
      <c r="C102" s="6">
        <v>94</v>
      </c>
      <c r="D102" s="29">
        <f t="shared" si="22"/>
        <v>2883</v>
      </c>
      <c r="E102" s="29">
        <f t="shared" si="27"/>
        <v>271002</v>
      </c>
      <c r="F102" s="29">
        <f t="shared" si="23"/>
        <v>-248011</v>
      </c>
      <c r="G102" s="34">
        <f>+Inputs!$D$3</f>
        <v>0.37951000000000001</v>
      </c>
      <c r="I102" s="27">
        <f t="shared" si="28"/>
        <v>519013</v>
      </c>
      <c r="K102" s="27">
        <f t="shared" si="24"/>
        <v>2883</v>
      </c>
      <c r="L102" s="27">
        <f t="shared" si="29"/>
        <v>271002</v>
      </c>
      <c r="M102" s="27">
        <f t="shared" si="25"/>
        <v>1094.12733</v>
      </c>
      <c r="N102" s="27">
        <f t="shared" si="26"/>
        <v>1094.12733</v>
      </c>
      <c r="O102" s="27">
        <f t="shared" si="30"/>
        <v>-94117.781610000558</v>
      </c>
      <c r="P102" s="27">
        <f t="shared" si="31"/>
        <v>94117.781610000558</v>
      </c>
    </row>
    <row r="103" spans="1:16">
      <c r="A103" s="31">
        <v>40269</v>
      </c>
      <c r="C103" s="6">
        <v>95</v>
      </c>
      <c r="D103" s="29">
        <f t="shared" si="22"/>
        <v>2883</v>
      </c>
      <c r="E103" s="29">
        <f t="shared" si="27"/>
        <v>273885</v>
      </c>
      <c r="F103" s="29">
        <f t="shared" si="23"/>
        <v>-245128</v>
      </c>
      <c r="G103" s="34">
        <f>+Inputs!$D$3</f>
        <v>0.37951000000000001</v>
      </c>
      <c r="I103" s="27">
        <f t="shared" si="28"/>
        <v>519013</v>
      </c>
      <c r="K103" s="27">
        <f t="shared" si="24"/>
        <v>2883</v>
      </c>
      <c r="L103" s="27">
        <f t="shared" si="29"/>
        <v>273885</v>
      </c>
      <c r="M103" s="27">
        <f t="shared" si="25"/>
        <v>1094.12733</v>
      </c>
      <c r="N103" s="27">
        <f t="shared" si="26"/>
        <v>1094.12733</v>
      </c>
      <c r="O103" s="27">
        <f t="shared" si="30"/>
        <v>-93023.654280000555</v>
      </c>
      <c r="P103" s="27">
        <f t="shared" si="31"/>
        <v>93023.654280000555</v>
      </c>
    </row>
    <row r="104" spans="1:16">
      <c r="A104" s="30">
        <v>40299</v>
      </c>
      <c r="C104" s="6">
        <v>96</v>
      </c>
      <c r="D104" s="29">
        <f t="shared" si="22"/>
        <v>2883</v>
      </c>
      <c r="E104" s="29">
        <f t="shared" si="27"/>
        <v>276768</v>
      </c>
      <c r="F104" s="29">
        <f t="shared" si="23"/>
        <v>-242245</v>
      </c>
      <c r="G104" s="34">
        <f>+Inputs!$D$3</f>
        <v>0.37951000000000001</v>
      </c>
      <c r="I104" s="27">
        <f t="shared" si="28"/>
        <v>519013</v>
      </c>
      <c r="K104" s="27">
        <f t="shared" si="24"/>
        <v>2883</v>
      </c>
      <c r="L104" s="27">
        <f t="shared" si="29"/>
        <v>276768</v>
      </c>
      <c r="M104" s="27">
        <f t="shared" si="25"/>
        <v>1094.12733</v>
      </c>
      <c r="N104" s="27">
        <f t="shared" si="26"/>
        <v>1094.12733</v>
      </c>
      <c r="O104" s="27">
        <f t="shared" si="30"/>
        <v>-91929.526950000552</v>
      </c>
      <c r="P104" s="27">
        <f t="shared" si="31"/>
        <v>91929.526950000552</v>
      </c>
    </row>
    <row r="105" spans="1:16">
      <c r="A105" s="31">
        <v>40330</v>
      </c>
      <c r="C105" s="6">
        <v>97</v>
      </c>
      <c r="D105" s="29">
        <f t="shared" ref="D105:D136" si="32">ROUND(-(+$B$9/180)*1,0)</f>
        <v>2883</v>
      </c>
      <c r="E105" s="29">
        <f t="shared" si="27"/>
        <v>279651</v>
      </c>
      <c r="F105" s="29">
        <f t="shared" ref="F105:F136" si="33">$B$9+E105</f>
        <v>-239362</v>
      </c>
      <c r="G105" s="34">
        <f>+Inputs!$D$3</f>
        <v>0.37951000000000001</v>
      </c>
      <c r="I105" s="27">
        <f t="shared" si="28"/>
        <v>519013</v>
      </c>
      <c r="K105" s="27">
        <f t="shared" ref="K105:K136" si="34">D105</f>
        <v>2883</v>
      </c>
      <c r="L105" s="27">
        <f t="shared" si="29"/>
        <v>279651</v>
      </c>
      <c r="M105" s="27">
        <f t="shared" ref="M105:M136" si="35">K105*G105</f>
        <v>1094.12733</v>
      </c>
      <c r="N105" s="27">
        <f t="shared" ref="N105:N136" si="36">M105-J105</f>
        <v>1094.12733</v>
      </c>
      <c r="O105" s="27">
        <f t="shared" si="30"/>
        <v>-90835.399620000549</v>
      </c>
      <c r="P105" s="27">
        <f t="shared" si="31"/>
        <v>90835.399620000549</v>
      </c>
    </row>
    <row r="106" spans="1:16">
      <c r="A106" s="30">
        <v>40360</v>
      </c>
      <c r="C106" s="6">
        <v>98</v>
      </c>
      <c r="D106" s="29">
        <f t="shared" si="32"/>
        <v>2883</v>
      </c>
      <c r="E106" s="29">
        <f t="shared" ref="E106:E137" si="37">+E105+D106</f>
        <v>282534</v>
      </c>
      <c r="F106" s="29">
        <f t="shared" si="33"/>
        <v>-236479</v>
      </c>
      <c r="G106" s="34">
        <f>+Inputs!$D$3</f>
        <v>0.37951000000000001</v>
      </c>
      <c r="I106" s="27">
        <f t="shared" ref="I106:I137" si="38">+I105+H106</f>
        <v>519013</v>
      </c>
      <c r="K106" s="27">
        <f t="shared" si="34"/>
        <v>2883</v>
      </c>
      <c r="L106" s="27">
        <f t="shared" ref="L106:L137" si="39">+L105+K106</f>
        <v>282534</v>
      </c>
      <c r="M106" s="27">
        <f t="shared" si="35"/>
        <v>1094.12733</v>
      </c>
      <c r="N106" s="27">
        <f t="shared" si="36"/>
        <v>1094.12733</v>
      </c>
      <c r="O106" s="27">
        <f t="shared" ref="O106:O137" si="40">+O105+N106</f>
        <v>-89741.272290000546</v>
      </c>
      <c r="P106" s="27">
        <f t="shared" ref="P106:P137" si="41">P105-N106</f>
        <v>89741.272290000546</v>
      </c>
    </row>
    <row r="107" spans="1:16">
      <c r="A107" s="31">
        <v>40391</v>
      </c>
      <c r="C107" s="6">
        <v>99</v>
      </c>
      <c r="D107" s="29">
        <f t="shared" si="32"/>
        <v>2883</v>
      </c>
      <c r="E107" s="29">
        <f t="shared" si="37"/>
        <v>285417</v>
      </c>
      <c r="F107" s="29">
        <f t="shared" si="33"/>
        <v>-233596</v>
      </c>
      <c r="G107" s="34">
        <f>+Inputs!$D$3</f>
        <v>0.37951000000000001</v>
      </c>
      <c r="I107" s="27">
        <f t="shared" si="38"/>
        <v>519013</v>
      </c>
      <c r="K107" s="27">
        <f t="shared" si="34"/>
        <v>2883</v>
      </c>
      <c r="L107" s="27">
        <f t="shared" si="39"/>
        <v>285417</v>
      </c>
      <c r="M107" s="27">
        <f t="shared" si="35"/>
        <v>1094.12733</v>
      </c>
      <c r="N107" s="27">
        <f t="shared" si="36"/>
        <v>1094.12733</v>
      </c>
      <c r="O107" s="27">
        <f t="shared" si="40"/>
        <v>-88647.144960000544</v>
      </c>
      <c r="P107" s="27">
        <f t="shared" si="41"/>
        <v>88647.144960000544</v>
      </c>
    </row>
    <row r="108" spans="1:16">
      <c r="A108" s="30">
        <v>40422</v>
      </c>
      <c r="C108" s="6">
        <v>100</v>
      </c>
      <c r="D108" s="29">
        <f t="shared" si="32"/>
        <v>2883</v>
      </c>
      <c r="E108" s="29">
        <f t="shared" si="37"/>
        <v>288300</v>
      </c>
      <c r="F108" s="29">
        <f t="shared" si="33"/>
        <v>-230713</v>
      </c>
      <c r="G108" s="34">
        <f>+Inputs!$D$3</f>
        <v>0.37951000000000001</v>
      </c>
      <c r="I108" s="27">
        <f t="shared" si="38"/>
        <v>519013</v>
      </c>
      <c r="K108" s="27">
        <f t="shared" si="34"/>
        <v>2883</v>
      </c>
      <c r="L108" s="27">
        <f t="shared" si="39"/>
        <v>288300</v>
      </c>
      <c r="M108" s="27">
        <f t="shared" si="35"/>
        <v>1094.12733</v>
      </c>
      <c r="N108" s="27">
        <f t="shared" si="36"/>
        <v>1094.12733</v>
      </c>
      <c r="O108" s="27">
        <f t="shared" si="40"/>
        <v>-87553.017630000541</v>
      </c>
      <c r="P108" s="27">
        <f t="shared" si="41"/>
        <v>87553.017630000541</v>
      </c>
    </row>
    <row r="109" spans="1:16">
      <c r="A109" s="31">
        <v>40452</v>
      </c>
      <c r="C109" s="6">
        <v>101</v>
      </c>
      <c r="D109" s="29">
        <f t="shared" si="32"/>
        <v>2883</v>
      </c>
      <c r="E109" s="29">
        <f t="shared" si="37"/>
        <v>291183</v>
      </c>
      <c r="F109" s="29">
        <f t="shared" si="33"/>
        <v>-227830</v>
      </c>
      <c r="G109" s="34">
        <f>+Inputs!$D$3</f>
        <v>0.37951000000000001</v>
      </c>
      <c r="I109" s="27">
        <f t="shared" si="38"/>
        <v>519013</v>
      </c>
      <c r="K109" s="27">
        <f t="shared" si="34"/>
        <v>2883</v>
      </c>
      <c r="L109" s="27">
        <f t="shared" si="39"/>
        <v>291183</v>
      </c>
      <c r="M109" s="27">
        <f t="shared" si="35"/>
        <v>1094.12733</v>
      </c>
      <c r="N109" s="27">
        <f t="shared" si="36"/>
        <v>1094.12733</v>
      </c>
      <c r="O109" s="27">
        <f t="shared" si="40"/>
        <v>-86458.890300000538</v>
      </c>
      <c r="P109" s="27">
        <f t="shared" si="41"/>
        <v>86458.890300000538</v>
      </c>
    </row>
    <row r="110" spans="1:16">
      <c r="A110" s="30">
        <v>40483</v>
      </c>
      <c r="C110" s="6">
        <v>102</v>
      </c>
      <c r="D110" s="29">
        <f t="shared" si="32"/>
        <v>2883</v>
      </c>
      <c r="E110" s="29">
        <f t="shared" si="37"/>
        <v>294066</v>
      </c>
      <c r="F110" s="29">
        <f t="shared" si="33"/>
        <v>-224947</v>
      </c>
      <c r="G110" s="34">
        <f>+Inputs!$D$3</f>
        <v>0.37951000000000001</v>
      </c>
      <c r="I110" s="27">
        <f t="shared" si="38"/>
        <v>519013</v>
      </c>
      <c r="K110" s="27">
        <f t="shared" si="34"/>
        <v>2883</v>
      </c>
      <c r="L110" s="27">
        <f t="shared" si="39"/>
        <v>294066</v>
      </c>
      <c r="M110" s="27">
        <f t="shared" si="35"/>
        <v>1094.12733</v>
      </c>
      <c r="N110" s="27">
        <f t="shared" si="36"/>
        <v>1094.12733</v>
      </c>
      <c r="O110" s="27">
        <f t="shared" si="40"/>
        <v>-85364.762970000535</v>
      </c>
      <c r="P110" s="27">
        <f t="shared" si="41"/>
        <v>85364.762970000535</v>
      </c>
    </row>
    <row r="111" spans="1:16">
      <c r="A111" s="31">
        <v>40513</v>
      </c>
      <c r="C111" s="6">
        <v>103</v>
      </c>
      <c r="D111" s="29">
        <f t="shared" si="32"/>
        <v>2883</v>
      </c>
      <c r="E111" s="29">
        <f t="shared" si="37"/>
        <v>296949</v>
      </c>
      <c r="F111" s="29">
        <f t="shared" si="33"/>
        <v>-222064</v>
      </c>
      <c r="G111" s="34">
        <f>+Inputs!$D$3</f>
        <v>0.37951000000000001</v>
      </c>
      <c r="I111" s="27">
        <f t="shared" si="38"/>
        <v>519013</v>
      </c>
      <c r="K111" s="27">
        <f t="shared" si="34"/>
        <v>2883</v>
      </c>
      <c r="L111" s="27">
        <f t="shared" si="39"/>
        <v>296949</v>
      </c>
      <c r="M111" s="27">
        <f t="shared" si="35"/>
        <v>1094.12733</v>
      </c>
      <c r="N111" s="27">
        <f t="shared" si="36"/>
        <v>1094.12733</v>
      </c>
      <c r="O111" s="27">
        <f t="shared" si="40"/>
        <v>-84270.635640000532</v>
      </c>
      <c r="P111" s="27">
        <f t="shared" si="41"/>
        <v>84270.635640000532</v>
      </c>
    </row>
    <row r="112" spans="1:16">
      <c r="A112" s="30">
        <v>40544</v>
      </c>
      <c r="C112" s="6">
        <v>104</v>
      </c>
      <c r="D112" s="29">
        <f t="shared" si="32"/>
        <v>2883</v>
      </c>
      <c r="E112" s="29">
        <f t="shared" si="37"/>
        <v>299832</v>
      </c>
      <c r="F112" s="29">
        <f t="shared" si="33"/>
        <v>-219181</v>
      </c>
      <c r="G112" s="34">
        <f>+Inputs!$D$3</f>
        <v>0.37951000000000001</v>
      </c>
      <c r="I112" s="27">
        <f t="shared" si="38"/>
        <v>519013</v>
      </c>
      <c r="K112" s="27">
        <f t="shared" si="34"/>
        <v>2883</v>
      </c>
      <c r="L112" s="27">
        <f t="shared" si="39"/>
        <v>299832</v>
      </c>
      <c r="M112" s="27">
        <f t="shared" si="35"/>
        <v>1094.12733</v>
      </c>
      <c r="N112" s="27">
        <f t="shared" si="36"/>
        <v>1094.12733</v>
      </c>
      <c r="O112" s="27">
        <f t="shared" si="40"/>
        <v>-83176.508310000529</v>
      </c>
      <c r="P112" s="27">
        <f t="shared" si="41"/>
        <v>83176.508310000529</v>
      </c>
    </row>
    <row r="113" spans="1:16">
      <c r="A113" s="31">
        <v>40575</v>
      </c>
      <c r="C113" s="6">
        <v>105</v>
      </c>
      <c r="D113" s="29">
        <f t="shared" si="32"/>
        <v>2883</v>
      </c>
      <c r="E113" s="29">
        <f t="shared" si="37"/>
        <v>302715</v>
      </c>
      <c r="F113" s="29">
        <f t="shared" si="33"/>
        <v>-216298</v>
      </c>
      <c r="G113" s="34">
        <f>+Inputs!$D$3</f>
        <v>0.37951000000000001</v>
      </c>
      <c r="I113" s="27">
        <f t="shared" si="38"/>
        <v>519013</v>
      </c>
      <c r="K113" s="27">
        <f t="shared" si="34"/>
        <v>2883</v>
      </c>
      <c r="L113" s="27">
        <f t="shared" si="39"/>
        <v>302715</v>
      </c>
      <c r="M113" s="27">
        <f t="shared" si="35"/>
        <v>1094.12733</v>
      </c>
      <c r="N113" s="27">
        <f t="shared" si="36"/>
        <v>1094.12733</v>
      </c>
      <c r="O113" s="27">
        <f t="shared" si="40"/>
        <v>-82082.380980000526</v>
      </c>
      <c r="P113" s="27">
        <f t="shared" si="41"/>
        <v>82082.380980000526</v>
      </c>
    </row>
    <row r="114" spans="1:16">
      <c r="A114" s="30">
        <v>40603</v>
      </c>
      <c r="C114" s="6">
        <v>106</v>
      </c>
      <c r="D114" s="29">
        <f t="shared" si="32"/>
        <v>2883</v>
      </c>
      <c r="E114" s="29">
        <f t="shared" si="37"/>
        <v>305598</v>
      </c>
      <c r="F114" s="29">
        <f t="shared" si="33"/>
        <v>-213415</v>
      </c>
      <c r="G114" s="34">
        <f>+Inputs!$D$3</f>
        <v>0.37951000000000001</v>
      </c>
      <c r="I114" s="27">
        <f t="shared" si="38"/>
        <v>519013</v>
      </c>
      <c r="K114" s="27">
        <f t="shared" si="34"/>
        <v>2883</v>
      </c>
      <c r="L114" s="27">
        <f t="shared" si="39"/>
        <v>305598</v>
      </c>
      <c r="M114" s="27">
        <f t="shared" si="35"/>
        <v>1094.12733</v>
      </c>
      <c r="N114" s="27">
        <f t="shared" si="36"/>
        <v>1094.12733</v>
      </c>
      <c r="O114" s="27">
        <f t="shared" si="40"/>
        <v>-80988.253650000523</v>
      </c>
      <c r="P114" s="27">
        <f t="shared" si="41"/>
        <v>80988.253650000523</v>
      </c>
    </row>
    <row r="115" spans="1:16">
      <c r="A115" s="31">
        <v>40634</v>
      </c>
      <c r="C115" s="6">
        <v>107</v>
      </c>
      <c r="D115" s="29">
        <f t="shared" si="32"/>
        <v>2883</v>
      </c>
      <c r="E115" s="29">
        <f t="shared" si="37"/>
        <v>308481</v>
      </c>
      <c r="F115" s="29">
        <f t="shared" si="33"/>
        <v>-210532</v>
      </c>
      <c r="G115" s="34">
        <f>+Inputs!$D$3</f>
        <v>0.37951000000000001</v>
      </c>
      <c r="I115" s="27">
        <f t="shared" si="38"/>
        <v>519013</v>
      </c>
      <c r="K115" s="27">
        <f t="shared" si="34"/>
        <v>2883</v>
      </c>
      <c r="L115" s="27">
        <f t="shared" si="39"/>
        <v>308481</v>
      </c>
      <c r="M115" s="27">
        <f t="shared" si="35"/>
        <v>1094.12733</v>
      </c>
      <c r="N115" s="27">
        <f t="shared" si="36"/>
        <v>1094.12733</v>
      </c>
      <c r="O115" s="27">
        <f t="shared" si="40"/>
        <v>-79894.12632000052</v>
      </c>
      <c r="P115" s="27">
        <f t="shared" si="41"/>
        <v>79894.12632000052</v>
      </c>
    </row>
    <row r="116" spans="1:16">
      <c r="A116" s="30">
        <v>40664</v>
      </c>
      <c r="C116" s="6">
        <v>108</v>
      </c>
      <c r="D116" s="29">
        <f t="shared" si="32"/>
        <v>2883</v>
      </c>
      <c r="E116" s="29">
        <f t="shared" si="37"/>
        <v>311364</v>
      </c>
      <c r="F116" s="29">
        <f t="shared" si="33"/>
        <v>-207649</v>
      </c>
      <c r="G116" s="34">
        <f>+Inputs!$D$3</f>
        <v>0.37951000000000001</v>
      </c>
      <c r="I116" s="27">
        <f t="shared" si="38"/>
        <v>519013</v>
      </c>
      <c r="K116" s="27">
        <f t="shared" si="34"/>
        <v>2883</v>
      </c>
      <c r="L116" s="27">
        <f t="shared" si="39"/>
        <v>311364</v>
      </c>
      <c r="M116" s="27">
        <f t="shared" si="35"/>
        <v>1094.12733</v>
      </c>
      <c r="N116" s="27">
        <f t="shared" si="36"/>
        <v>1094.12733</v>
      </c>
      <c r="O116" s="27">
        <f t="shared" si="40"/>
        <v>-78799.998990000517</v>
      </c>
      <c r="P116" s="27">
        <f t="shared" si="41"/>
        <v>78799.998990000517</v>
      </c>
    </row>
    <row r="117" spans="1:16">
      <c r="A117" s="31">
        <v>40695</v>
      </c>
      <c r="C117" s="6">
        <v>109</v>
      </c>
      <c r="D117" s="29">
        <f t="shared" si="32"/>
        <v>2883</v>
      </c>
      <c r="E117" s="29">
        <f t="shared" si="37"/>
        <v>314247</v>
      </c>
      <c r="F117" s="29">
        <f t="shared" si="33"/>
        <v>-204766</v>
      </c>
      <c r="G117" s="34">
        <f>+Inputs!$D$3</f>
        <v>0.37951000000000001</v>
      </c>
      <c r="I117" s="27">
        <f t="shared" si="38"/>
        <v>519013</v>
      </c>
      <c r="K117" s="27">
        <f t="shared" si="34"/>
        <v>2883</v>
      </c>
      <c r="L117" s="27">
        <f t="shared" si="39"/>
        <v>314247</v>
      </c>
      <c r="M117" s="27">
        <f t="shared" si="35"/>
        <v>1094.12733</v>
      </c>
      <c r="N117" s="27">
        <f t="shared" si="36"/>
        <v>1094.12733</v>
      </c>
      <c r="O117" s="27">
        <f t="shared" si="40"/>
        <v>-77705.871660000514</v>
      </c>
      <c r="P117" s="27">
        <f t="shared" si="41"/>
        <v>77705.871660000514</v>
      </c>
    </row>
    <row r="118" spans="1:16">
      <c r="A118" s="30">
        <v>40725</v>
      </c>
      <c r="C118" s="6">
        <v>110</v>
      </c>
      <c r="D118" s="29">
        <f t="shared" si="32"/>
        <v>2883</v>
      </c>
      <c r="E118" s="29">
        <f t="shared" si="37"/>
        <v>317130</v>
      </c>
      <c r="F118" s="29">
        <f t="shared" si="33"/>
        <v>-201883</v>
      </c>
      <c r="G118" s="34">
        <f>+Inputs!$D$3</f>
        <v>0.37951000000000001</v>
      </c>
      <c r="I118" s="27">
        <f t="shared" si="38"/>
        <v>519013</v>
      </c>
      <c r="K118" s="27">
        <f t="shared" si="34"/>
        <v>2883</v>
      </c>
      <c r="L118" s="27">
        <f t="shared" si="39"/>
        <v>317130</v>
      </c>
      <c r="M118" s="27">
        <f t="shared" si="35"/>
        <v>1094.12733</v>
      </c>
      <c r="N118" s="27">
        <f t="shared" si="36"/>
        <v>1094.12733</v>
      </c>
      <c r="O118" s="27">
        <f t="shared" si="40"/>
        <v>-76611.744330000511</v>
      </c>
      <c r="P118" s="27">
        <f t="shared" si="41"/>
        <v>76611.744330000511</v>
      </c>
    </row>
    <row r="119" spans="1:16">
      <c r="A119" s="31">
        <v>40756</v>
      </c>
      <c r="C119" s="6">
        <v>111</v>
      </c>
      <c r="D119" s="29">
        <f t="shared" si="32"/>
        <v>2883</v>
      </c>
      <c r="E119" s="29">
        <f t="shared" si="37"/>
        <v>320013</v>
      </c>
      <c r="F119" s="29">
        <f t="shared" si="33"/>
        <v>-199000</v>
      </c>
      <c r="G119" s="34">
        <f>+Inputs!$D$3</f>
        <v>0.37951000000000001</v>
      </c>
      <c r="I119" s="27">
        <f t="shared" si="38"/>
        <v>519013</v>
      </c>
      <c r="K119" s="27">
        <f t="shared" si="34"/>
        <v>2883</v>
      </c>
      <c r="L119" s="27">
        <f t="shared" si="39"/>
        <v>320013</v>
      </c>
      <c r="M119" s="27">
        <f t="shared" si="35"/>
        <v>1094.12733</v>
      </c>
      <c r="N119" s="27">
        <f t="shared" si="36"/>
        <v>1094.12733</v>
      </c>
      <c r="O119" s="27">
        <f t="shared" si="40"/>
        <v>-75517.617000000508</v>
      </c>
      <c r="P119" s="27">
        <f t="shared" si="41"/>
        <v>75517.617000000508</v>
      </c>
    </row>
    <row r="120" spans="1:16">
      <c r="A120" s="30">
        <v>40787</v>
      </c>
      <c r="C120" s="6">
        <v>112</v>
      </c>
      <c r="D120" s="29">
        <f t="shared" si="32"/>
        <v>2883</v>
      </c>
      <c r="E120" s="29">
        <f t="shared" si="37"/>
        <v>322896</v>
      </c>
      <c r="F120" s="29">
        <f t="shared" si="33"/>
        <v>-196117</v>
      </c>
      <c r="G120" s="34">
        <f>+Inputs!$D$3</f>
        <v>0.37951000000000001</v>
      </c>
      <c r="I120" s="27">
        <f t="shared" si="38"/>
        <v>519013</v>
      </c>
      <c r="K120" s="27">
        <f t="shared" si="34"/>
        <v>2883</v>
      </c>
      <c r="L120" s="27">
        <f t="shared" si="39"/>
        <v>322896</v>
      </c>
      <c r="M120" s="27">
        <f t="shared" si="35"/>
        <v>1094.12733</v>
      </c>
      <c r="N120" s="27">
        <f t="shared" si="36"/>
        <v>1094.12733</v>
      </c>
      <c r="O120" s="27">
        <f t="shared" si="40"/>
        <v>-74423.489670000505</v>
      </c>
      <c r="P120" s="27">
        <f t="shared" si="41"/>
        <v>74423.489670000505</v>
      </c>
    </row>
    <row r="121" spans="1:16">
      <c r="A121" s="31">
        <v>40817</v>
      </c>
      <c r="C121" s="6">
        <v>113</v>
      </c>
      <c r="D121" s="29">
        <f t="shared" si="32"/>
        <v>2883</v>
      </c>
      <c r="E121" s="29">
        <f t="shared" si="37"/>
        <v>325779</v>
      </c>
      <c r="F121" s="29">
        <f t="shared" si="33"/>
        <v>-193234</v>
      </c>
      <c r="G121" s="34">
        <f>+Inputs!$D$3</f>
        <v>0.37951000000000001</v>
      </c>
      <c r="I121" s="27">
        <f t="shared" si="38"/>
        <v>519013</v>
      </c>
      <c r="K121" s="27">
        <f t="shared" si="34"/>
        <v>2883</v>
      </c>
      <c r="L121" s="27">
        <f t="shared" si="39"/>
        <v>325779</v>
      </c>
      <c r="M121" s="27">
        <f t="shared" si="35"/>
        <v>1094.12733</v>
      </c>
      <c r="N121" s="27">
        <f t="shared" si="36"/>
        <v>1094.12733</v>
      </c>
      <c r="O121" s="27">
        <f t="shared" si="40"/>
        <v>-73329.362340000502</v>
      </c>
      <c r="P121" s="27">
        <f t="shared" si="41"/>
        <v>73329.362340000502</v>
      </c>
    </row>
    <row r="122" spans="1:16">
      <c r="A122" s="30">
        <v>40848</v>
      </c>
      <c r="C122" s="6">
        <v>114</v>
      </c>
      <c r="D122" s="29">
        <f t="shared" si="32"/>
        <v>2883</v>
      </c>
      <c r="E122" s="29">
        <f t="shared" si="37"/>
        <v>328662</v>
      </c>
      <c r="F122" s="29">
        <f t="shared" si="33"/>
        <v>-190351</v>
      </c>
      <c r="G122" s="34">
        <f>+Inputs!$D$3</f>
        <v>0.37951000000000001</v>
      </c>
      <c r="I122" s="27">
        <f t="shared" si="38"/>
        <v>519013</v>
      </c>
      <c r="K122" s="27">
        <f t="shared" si="34"/>
        <v>2883</v>
      </c>
      <c r="L122" s="27">
        <f t="shared" si="39"/>
        <v>328662</v>
      </c>
      <c r="M122" s="27">
        <f t="shared" si="35"/>
        <v>1094.12733</v>
      </c>
      <c r="N122" s="27">
        <f t="shared" si="36"/>
        <v>1094.12733</v>
      </c>
      <c r="O122" s="27">
        <f t="shared" si="40"/>
        <v>-72235.235010000499</v>
      </c>
      <c r="P122" s="27">
        <f t="shared" si="41"/>
        <v>72235.235010000499</v>
      </c>
    </row>
    <row r="123" spans="1:16">
      <c r="A123" s="31">
        <v>40878</v>
      </c>
      <c r="C123" s="6">
        <v>115</v>
      </c>
      <c r="D123" s="29">
        <f t="shared" si="32"/>
        <v>2883</v>
      </c>
      <c r="E123" s="29">
        <f t="shared" si="37"/>
        <v>331545</v>
      </c>
      <c r="F123" s="29">
        <f t="shared" si="33"/>
        <v>-187468</v>
      </c>
      <c r="G123" s="34">
        <f>+Inputs!$D$3</f>
        <v>0.37951000000000001</v>
      </c>
      <c r="I123" s="27">
        <f t="shared" si="38"/>
        <v>519013</v>
      </c>
      <c r="K123" s="27">
        <f t="shared" si="34"/>
        <v>2883</v>
      </c>
      <c r="L123" s="27">
        <f t="shared" si="39"/>
        <v>331545</v>
      </c>
      <c r="M123" s="27">
        <f t="shared" si="35"/>
        <v>1094.12733</v>
      </c>
      <c r="N123" s="27">
        <f t="shared" si="36"/>
        <v>1094.12733</v>
      </c>
      <c r="O123" s="27">
        <f t="shared" si="40"/>
        <v>-71141.107680000496</v>
      </c>
      <c r="P123" s="27">
        <f t="shared" si="41"/>
        <v>71141.107680000496</v>
      </c>
    </row>
    <row r="124" spans="1:16">
      <c r="A124" s="30">
        <v>40909</v>
      </c>
      <c r="C124" s="6">
        <v>116</v>
      </c>
      <c r="D124" s="29">
        <f t="shared" si="32"/>
        <v>2883</v>
      </c>
      <c r="E124" s="29">
        <f t="shared" si="37"/>
        <v>334428</v>
      </c>
      <c r="F124" s="29">
        <f t="shared" si="33"/>
        <v>-184585</v>
      </c>
      <c r="G124" s="34">
        <f>+Inputs!$D$3</f>
        <v>0.37951000000000001</v>
      </c>
      <c r="I124" s="27">
        <f t="shared" si="38"/>
        <v>519013</v>
      </c>
      <c r="K124" s="27">
        <f t="shared" si="34"/>
        <v>2883</v>
      </c>
      <c r="L124" s="27">
        <f t="shared" si="39"/>
        <v>334428</v>
      </c>
      <c r="M124" s="27">
        <f t="shared" si="35"/>
        <v>1094.12733</v>
      </c>
      <c r="N124" s="27">
        <f t="shared" si="36"/>
        <v>1094.12733</v>
      </c>
      <c r="O124" s="27">
        <f t="shared" si="40"/>
        <v>-70046.980350000493</v>
      </c>
      <c r="P124" s="27">
        <f t="shared" si="41"/>
        <v>70046.980350000493</v>
      </c>
    </row>
    <row r="125" spans="1:16">
      <c r="A125" s="31">
        <v>40940</v>
      </c>
      <c r="C125" s="6">
        <v>117</v>
      </c>
      <c r="D125" s="29">
        <f t="shared" si="32"/>
        <v>2883</v>
      </c>
      <c r="E125" s="29">
        <f t="shared" si="37"/>
        <v>337311</v>
      </c>
      <c r="F125" s="29">
        <f t="shared" si="33"/>
        <v>-181702</v>
      </c>
      <c r="G125" s="34">
        <f>+Inputs!$D$3</f>
        <v>0.37951000000000001</v>
      </c>
      <c r="I125" s="27">
        <f t="shared" si="38"/>
        <v>519013</v>
      </c>
      <c r="K125" s="27">
        <f t="shared" si="34"/>
        <v>2883</v>
      </c>
      <c r="L125" s="27">
        <f t="shared" si="39"/>
        <v>337311</v>
      </c>
      <c r="M125" s="27">
        <f t="shared" si="35"/>
        <v>1094.12733</v>
      </c>
      <c r="N125" s="27">
        <f t="shared" si="36"/>
        <v>1094.12733</v>
      </c>
      <c r="O125" s="27">
        <f t="shared" si="40"/>
        <v>-68952.85302000049</v>
      </c>
      <c r="P125" s="27">
        <f t="shared" si="41"/>
        <v>68952.85302000049</v>
      </c>
    </row>
    <row r="126" spans="1:16">
      <c r="A126" s="30">
        <v>40969</v>
      </c>
      <c r="C126" s="6">
        <v>118</v>
      </c>
      <c r="D126" s="29">
        <f t="shared" si="32"/>
        <v>2883</v>
      </c>
      <c r="E126" s="29">
        <f t="shared" si="37"/>
        <v>340194</v>
      </c>
      <c r="F126" s="29">
        <f t="shared" si="33"/>
        <v>-178819</v>
      </c>
      <c r="G126" s="34">
        <f>+Inputs!$D$3</f>
        <v>0.37951000000000001</v>
      </c>
      <c r="I126" s="27">
        <f t="shared" si="38"/>
        <v>519013</v>
      </c>
      <c r="K126" s="27">
        <f t="shared" si="34"/>
        <v>2883</v>
      </c>
      <c r="L126" s="27">
        <f t="shared" si="39"/>
        <v>340194</v>
      </c>
      <c r="M126" s="27">
        <f t="shared" si="35"/>
        <v>1094.12733</v>
      </c>
      <c r="N126" s="27">
        <f t="shared" si="36"/>
        <v>1094.12733</v>
      </c>
      <c r="O126" s="27">
        <f t="shared" si="40"/>
        <v>-67858.725690000487</v>
      </c>
      <c r="P126" s="27">
        <f t="shared" si="41"/>
        <v>67858.725690000487</v>
      </c>
    </row>
    <row r="127" spans="1:16">
      <c r="A127" s="31">
        <v>41000</v>
      </c>
      <c r="C127" s="6">
        <v>119</v>
      </c>
      <c r="D127" s="29">
        <f t="shared" si="32"/>
        <v>2883</v>
      </c>
      <c r="E127" s="29">
        <f t="shared" si="37"/>
        <v>343077</v>
      </c>
      <c r="F127" s="29">
        <f t="shared" si="33"/>
        <v>-175936</v>
      </c>
      <c r="G127" s="34">
        <f>+Inputs!$D$3</f>
        <v>0.37951000000000001</v>
      </c>
      <c r="I127" s="27">
        <f t="shared" si="38"/>
        <v>519013</v>
      </c>
      <c r="K127" s="27">
        <f t="shared" si="34"/>
        <v>2883</v>
      </c>
      <c r="L127" s="27">
        <f t="shared" si="39"/>
        <v>343077</v>
      </c>
      <c r="M127" s="27">
        <f t="shared" si="35"/>
        <v>1094.12733</v>
      </c>
      <c r="N127" s="27">
        <f t="shared" si="36"/>
        <v>1094.12733</v>
      </c>
      <c r="O127" s="27">
        <f t="shared" si="40"/>
        <v>-66764.598360000484</v>
      </c>
      <c r="P127" s="27">
        <f t="shared" si="41"/>
        <v>66764.598360000484</v>
      </c>
    </row>
    <row r="128" spans="1:16">
      <c r="A128" s="30">
        <v>41030</v>
      </c>
      <c r="C128" s="6">
        <v>120</v>
      </c>
      <c r="D128" s="29">
        <f t="shared" si="32"/>
        <v>2883</v>
      </c>
      <c r="E128" s="29">
        <f t="shared" si="37"/>
        <v>345960</v>
      </c>
      <c r="F128" s="29">
        <f t="shared" si="33"/>
        <v>-173053</v>
      </c>
      <c r="G128" s="34">
        <f>+Inputs!$D$3</f>
        <v>0.37951000000000001</v>
      </c>
      <c r="I128" s="27">
        <f t="shared" si="38"/>
        <v>519013</v>
      </c>
      <c r="K128" s="27">
        <f t="shared" si="34"/>
        <v>2883</v>
      </c>
      <c r="L128" s="27">
        <f t="shared" si="39"/>
        <v>345960</v>
      </c>
      <c r="M128" s="27">
        <f t="shared" si="35"/>
        <v>1094.12733</v>
      </c>
      <c r="N128" s="27">
        <f t="shared" si="36"/>
        <v>1094.12733</v>
      </c>
      <c r="O128" s="27">
        <f t="shared" si="40"/>
        <v>-65670.471030000481</v>
      </c>
      <c r="P128" s="27">
        <f t="shared" si="41"/>
        <v>65670.471030000481</v>
      </c>
    </row>
    <row r="129" spans="1:16">
      <c r="A129" s="31">
        <v>41061</v>
      </c>
      <c r="C129" s="6">
        <v>121</v>
      </c>
      <c r="D129" s="29">
        <f t="shared" si="32"/>
        <v>2883</v>
      </c>
      <c r="E129" s="29">
        <f t="shared" si="37"/>
        <v>348843</v>
      </c>
      <c r="F129" s="29">
        <f t="shared" si="33"/>
        <v>-170170</v>
      </c>
      <c r="G129" s="34">
        <f>+Inputs!$D$3</f>
        <v>0.37951000000000001</v>
      </c>
      <c r="I129" s="27">
        <f t="shared" si="38"/>
        <v>519013</v>
      </c>
      <c r="K129" s="27">
        <f t="shared" si="34"/>
        <v>2883</v>
      </c>
      <c r="L129" s="27">
        <f t="shared" si="39"/>
        <v>348843</v>
      </c>
      <c r="M129" s="27">
        <f t="shared" si="35"/>
        <v>1094.12733</v>
      </c>
      <c r="N129" s="27">
        <f t="shared" si="36"/>
        <v>1094.12733</v>
      </c>
      <c r="O129" s="27">
        <f t="shared" si="40"/>
        <v>-64576.343700000478</v>
      </c>
      <c r="P129" s="27">
        <f t="shared" si="41"/>
        <v>64576.343700000478</v>
      </c>
    </row>
    <row r="130" spans="1:16">
      <c r="A130" s="30">
        <v>41091</v>
      </c>
      <c r="C130" s="6">
        <v>122</v>
      </c>
      <c r="D130" s="29">
        <f t="shared" si="32"/>
        <v>2883</v>
      </c>
      <c r="E130" s="29">
        <f t="shared" si="37"/>
        <v>351726</v>
      </c>
      <c r="F130" s="29">
        <f t="shared" si="33"/>
        <v>-167287</v>
      </c>
      <c r="G130" s="34">
        <f>+Inputs!$D$3</f>
        <v>0.37951000000000001</v>
      </c>
      <c r="I130" s="27">
        <f t="shared" si="38"/>
        <v>519013</v>
      </c>
      <c r="K130" s="27">
        <f t="shared" si="34"/>
        <v>2883</v>
      </c>
      <c r="L130" s="27">
        <f t="shared" si="39"/>
        <v>351726</v>
      </c>
      <c r="M130" s="27">
        <f t="shared" si="35"/>
        <v>1094.12733</v>
      </c>
      <c r="N130" s="27">
        <f t="shared" si="36"/>
        <v>1094.12733</v>
      </c>
      <c r="O130" s="27">
        <f t="shared" si="40"/>
        <v>-63482.216370000475</v>
      </c>
      <c r="P130" s="27">
        <f t="shared" si="41"/>
        <v>63482.216370000475</v>
      </c>
    </row>
    <row r="131" spans="1:16">
      <c r="A131" s="31">
        <v>41122</v>
      </c>
      <c r="C131" s="6">
        <v>123</v>
      </c>
      <c r="D131" s="29">
        <f t="shared" si="32"/>
        <v>2883</v>
      </c>
      <c r="E131" s="29">
        <f t="shared" si="37"/>
        <v>354609</v>
      </c>
      <c r="F131" s="29">
        <f t="shared" si="33"/>
        <v>-164404</v>
      </c>
      <c r="G131" s="34">
        <f>+Inputs!$D$3</f>
        <v>0.37951000000000001</v>
      </c>
      <c r="I131" s="27">
        <f t="shared" si="38"/>
        <v>519013</v>
      </c>
      <c r="K131" s="27">
        <f t="shared" si="34"/>
        <v>2883</v>
      </c>
      <c r="L131" s="27">
        <f t="shared" si="39"/>
        <v>354609</v>
      </c>
      <c r="M131" s="27">
        <f t="shared" si="35"/>
        <v>1094.12733</v>
      </c>
      <c r="N131" s="27">
        <f t="shared" si="36"/>
        <v>1094.12733</v>
      </c>
      <c r="O131" s="27">
        <f t="shared" si="40"/>
        <v>-62388.089040000472</v>
      </c>
      <c r="P131" s="27">
        <f t="shared" si="41"/>
        <v>62388.089040000472</v>
      </c>
    </row>
    <row r="132" spans="1:16">
      <c r="A132" s="30">
        <v>41153</v>
      </c>
      <c r="C132" s="6">
        <v>124</v>
      </c>
      <c r="D132" s="29">
        <f t="shared" si="32"/>
        <v>2883</v>
      </c>
      <c r="E132" s="29">
        <f t="shared" si="37"/>
        <v>357492</v>
      </c>
      <c r="F132" s="29">
        <f t="shared" si="33"/>
        <v>-161521</v>
      </c>
      <c r="G132" s="34">
        <f>+Inputs!$D$3</f>
        <v>0.37951000000000001</v>
      </c>
      <c r="I132" s="27">
        <f t="shared" si="38"/>
        <v>519013</v>
      </c>
      <c r="K132" s="27">
        <f t="shared" si="34"/>
        <v>2883</v>
      </c>
      <c r="L132" s="27">
        <f t="shared" si="39"/>
        <v>357492</v>
      </c>
      <c r="M132" s="27">
        <f t="shared" si="35"/>
        <v>1094.12733</v>
      </c>
      <c r="N132" s="27">
        <f t="shared" si="36"/>
        <v>1094.12733</v>
      </c>
      <c r="O132" s="27">
        <f t="shared" si="40"/>
        <v>-61293.961710000469</v>
      </c>
      <c r="P132" s="27">
        <f t="shared" si="41"/>
        <v>61293.961710000469</v>
      </c>
    </row>
    <row r="133" spans="1:16">
      <c r="A133" s="31">
        <v>41183</v>
      </c>
      <c r="C133" s="6">
        <v>125</v>
      </c>
      <c r="D133" s="29">
        <f t="shared" si="32"/>
        <v>2883</v>
      </c>
      <c r="E133" s="29">
        <f t="shared" si="37"/>
        <v>360375</v>
      </c>
      <c r="F133" s="29">
        <f t="shared" si="33"/>
        <v>-158638</v>
      </c>
      <c r="G133" s="34">
        <f>+Inputs!$D$3</f>
        <v>0.37951000000000001</v>
      </c>
      <c r="I133" s="27">
        <f t="shared" si="38"/>
        <v>519013</v>
      </c>
      <c r="K133" s="27">
        <f t="shared" si="34"/>
        <v>2883</v>
      </c>
      <c r="L133" s="27">
        <f t="shared" si="39"/>
        <v>360375</v>
      </c>
      <c r="M133" s="27">
        <f t="shared" si="35"/>
        <v>1094.12733</v>
      </c>
      <c r="N133" s="27">
        <f t="shared" si="36"/>
        <v>1094.12733</v>
      </c>
      <c r="O133" s="27">
        <f t="shared" si="40"/>
        <v>-60199.834380000466</v>
      </c>
      <c r="P133" s="27">
        <f t="shared" si="41"/>
        <v>60199.834380000466</v>
      </c>
    </row>
    <row r="134" spans="1:16">
      <c r="A134" s="30">
        <v>41214</v>
      </c>
      <c r="C134" s="6">
        <v>126</v>
      </c>
      <c r="D134" s="29">
        <f t="shared" si="32"/>
        <v>2883</v>
      </c>
      <c r="E134" s="29">
        <f t="shared" si="37"/>
        <v>363258</v>
      </c>
      <c r="F134" s="29">
        <f t="shared" si="33"/>
        <v>-155755</v>
      </c>
      <c r="G134" s="34">
        <f>+Inputs!$D$3</f>
        <v>0.37951000000000001</v>
      </c>
      <c r="I134" s="27">
        <f t="shared" si="38"/>
        <v>519013</v>
      </c>
      <c r="K134" s="27">
        <f t="shared" si="34"/>
        <v>2883</v>
      </c>
      <c r="L134" s="27">
        <f t="shared" si="39"/>
        <v>363258</v>
      </c>
      <c r="M134" s="27">
        <f t="shared" si="35"/>
        <v>1094.12733</v>
      </c>
      <c r="N134" s="27">
        <f t="shared" si="36"/>
        <v>1094.12733</v>
      </c>
      <c r="O134" s="27">
        <f t="shared" si="40"/>
        <v>-59105.707050000463</v>
      </c>
      <c r="P134" s="27">
        <f t="shared" si="41"/>
        <v>59105.707050000463</v>
      </c>
    </row>
    <row r="135" spans="1:16">
      <c r="A135" s="31">
        <v>41244</v>
      </c>
      <c r="C135" s="6">
        <v>127</v>
      </c>
      <c r="D135" s="29">
        <f t="shared" si="32"/>
        <v>2883</v>
      </c>
      <c r="E135" s="29">
        <f t="shared" si="37"/>
        <v>366141</v>
      </c>
      <c r="F135" s="29">
        <f t="shared" si="33"/>
        <v>-152872</v>
      </c>
      <c r="G135" s="34">
        <f>+Inputs!$D$3</f>
        <v>0.37951000000000001</v>
      </c>
      <c r="I135" s="27">
        <f t="shared" si="38"/>
        <v>519013</v>
      </c>
      <c r="K135" s="27">
        <f t="shared" si="34"/>
        <v>2883</v>
      </c>
      <c r="L135" s="27">
        <f t="shared" si="39"/>
        <v>366141</v>
      </c>
      <c r="M135" s="27">
        <f t="shared" si="35"/>
        <v>1094.12733</v>
      </c>
      <c r="N135" s="27">
        <f t="shared" si="36"/>
        <v>1094.12733</v>
      </c>
      <c r="O135" s="27">
        <f t="shared" si="40"/>
        <v>-58011.57972000046</v>
      </c>
      <c r="P135" s="27">
        <f t="shared" si="41"/>
        <v>58011.57972000046</v>
      </c>
    </row>
    <row r="136" spans="1:16">
      <c r="A136" s="30">
        <v>41275</v>
      </c>
      <c r="C136" s="6">
        <v>128</v>
      </c>
      <c r="D136" s="29">
        <f t="shared" si="32"/>
        <v>2883</v>
      </c>
      <c r="E136" s="29">
        <f t="shared" si="37"/>
        <v>369024</v>
      </c>
      <c r="F136" s="29">
        <f t="shared" si="33"/>
        <v>-149989</v>
      </c>
      <c r="G136" s="34">
        <f>+Inputs!$D$3</f>
        <v>0.37951000000000001</v>
      </c>
      <c r="I136" s="27">
        <f t="shared" si="38"/>
        <v>519013</v>
      </c>
      <c r="K136" s="27">
        <f t="shared" si="34"/>
        <v>2883</v>
      </c>
      <c r="L136" s="27">
        <f t="shared" si="39"/>
        <v>369024</v>
      </c>
      <c r="M136" s="27">
        <f t="shared" si="35"/>
        <v>1094.12733</v>
      </c>
      <c r="N136" s="27">
        <f t="shared" si="36"/>
        <v>1094.12733</v>
      </c>
      <c r="O136" s="27">
        <f t="shared" si="40"/>
        <v>-56917.452390000457</v>
      </c>
      <c r="P136" s="27">
        <f t="shared" si="41"/>
        <v>56917.452390000457</v>
      </c>
    </row>
    <row r="137" spans="1:16">
      <c r="A137" s="31">
        <v>41306</v>
      </c>
      <c r="C137" s="6">
        <v>129</v>
      </c>
      <c r="D137" s="29">
        <f t="shared" ref="D137:D168" si="42">ROUND(-(+$B$9/180)*1,0)</f>
        <v>2883</v>
      </c>
      <c r="E137" s="29">
        <f t="shared" si="37"/>
        <v>371907</v>
      </c>
      <c r="F137" s="29">
        <f t="shared" ref="F137:F168" si="43">$B$9+E137</f>
        <v>-147106</v>
      </c>
      <c r="G137" s="34">
        <f>+Inputs!$D$3</f>
        <v>0.37951000000000001</v>
      </c>
      <c r="I137" s="27">
        <f t="shared" si="38"/>
        <v>519013</v>
      </c>
      <c r="K137" s="27">
        <f t="shared" ref="K137:K168" si="44">D137</f>
        <v>2883</v>
      </c>
      <c r="L137" s="27">
        <f t="shared" si="39"/>
        <v>371907</v>
      </c>
      <c r="M137" s="27">
        <f t="shared" ref="M137:M168" si="45">K137*G137</f>
        <v>1094.12733</v>
      </c>
      <c r="N137" s="27">
        <f t="shared" ref="N137:N168" si="46">M137-J137</f>
        <v>1094.12733</v>
      </c>
      <c r="O137" s="27">
        <f t="shared" si="40"/>
        <v>-55823.325060000454</v>
      </c>
      <c r="P137" s="27">
        <f t="shared" si="41"/>
        <v>55823.325060000454</v>
      </c>
    </row>
    <row r="138" spans="1:16">
      <c r="A138" s="30">
        <v>41334</v>
      </c>
      <c r="C138" s="6">
        <v>130</v>
      </c>
      <c r="D138" s="29">
        <f t="shared" si="42"/>
        <v>2883</v>
      </c>
      <c r="E138" s="29">
        <f t="shared" ref="E138:E169" si="47">+E137+D138</f>
        <v>374790</v>
      </c>
      <c r="F138" s="29">
        <f t="shared" si="43"/>
        <v>-144223</v>
      </c>
      <c r="G138" s="34">
        <f>+Inputs!$D$3</f>
        <v>0.37951000000000001</v>
      </c>
      <c r="I138" s="27">
        <f t="shared" ref="I138:I169" si="48">+I137+H138</f>
        <v>519013</v>
      </c>
      <c r="K138" s="27">
        <f t="shared" si="44"/>
        <v>2883</v>
      </c>
      <c r="L138" s="27">
        <f t="shared" ref="L138:L169" si="49">+L137+K138</f>
        <v>374790</v>
      </c>
      <c r="M138" s="27">
        <f t="shared" si="45"/>
        <v>1094.12733</v>
      </c>
      <c r="N138" s="27">
        <f t="shared" si="46"/>
        <v>1094.12733</v>
      </c>
      <c r="O138" s="27">
        <f t="shared" ref="O138:O169" si="50">+O137+N138</f>
        <v>-54729.197730000451</v>
      </c>
      <c r="P138" s="27">
        <f t="shared" ref="P138:P169" si="51">P137-N138</f>
        <v>54729.197730000451</v>
      </c>
    </row>
    <row r="139" spans="1:16">
      <c r="A139" s="31">
        <v>41365</v>
      </c>
      <c r="C139" s="6">
        <v>131</v>
      </c>
      <c r="D139" s="29">
        <f t="shared" si="42"/>
        <v>2883</v>
      </c>
      <c r="E139" s="29">
        <f t="shared" si="47"/>
        <v>377673</v>
      </c>
      <c r="F139" s="29">
        <f t="shared" si="43"/>
        <v>-141340</v>
      </c>
      <c r="G139" s="34">
        <f>+Inputs!$D$3</f>
        <v>0.37951000000000001</v>
      </c>
      <c r="I139" s="27">
        <f t="shared" si="48"/>
        <v>519013</v>
      </c>
      <c r="K139" s="27">
        <f t="shared" si="44"/>
        <v>2883</v>
      </c>
      <c r="L139" s="27">
        <f t="shared" si="49"/>
        <v>377673</v>
      </c>
      <c r="M139" s="27">
        <f t="shared" si="45"/>
        <v>1094.12733</v>
      </c>
      <c r="N139" s="27">
        <f t="shared" si="46"/>
        <v>1094.12733</v>
      </c>
      <c r="O139" s="27">
        <f t="shared" si="50"/>
        <v>-53635.070400000448</v>
      </c>
      <c r="P139" s="27">
        <f t="shared" si="51"/>
        <v>53635.070400000448</v>
      </c>
    </row>
    <row r="140" spans="1:16">
      <c r="A140" s="30">
        <v>41395</v>
      </c>
      <c r="C140" s="6">
        <v>132</v>
      </c>
      <c r="D140" s="29">
        <f t="shared" si="42"/>
        <v>2883</v>
      </c>
      <c r="E140" s="29">
        <f t="shared" si="47"/>
        <v>380556</v>
      </c>
      <c r="F140" s="29">
        <f t="shared" si="43"/>
        <v>-138457</v>
      </c>
      <c r="G140" s="34">
        <f>+Inputs!$D$3</f>
        <v>0.37951000000000001</v>
      </c>
      <c r="I140" s="27">
        <f t="shared" si="48"/>
        <v>519013</v>
      </c>
      <c r="K140" s="27">
        <f t="shared" si="44"/>
        <v>2883</v>
      </c>
      <c r="L140" s="27">
        <f t="shared" si="49"/>
        <v>380556</v>
      </c>
      <c r="M140" s="27">
        <f t="shared" si="45"/>
        <v>1094.12733</v>
      </c>
      <c r="N140" s="27">
        <f t="shared" si="46"/>
        <v>1094.12733</v>
      </c>
      <c r="O140" s="27">
        <f t="shared" si="50"/>
        <v>-52540.943070000445</v>
      </c>
      <c r="P140" s="27">
        <f t="shared" si="51"/>
        <v>52540.943070000445</v>
      </c>
    </row>
    <row r="141" spans="1:16">
      <c r="A141" s="31">
        <v>41426</v>
      </c>
      <c r="C141" s="6">
        <v>133</v>
      </c>
      <c r="D141" s="29">
        <f t="shared" si="42"/>
        <v>2883</v>
      </c>
      <c r="E141" s="29">
        <f t="shared" si="47"/>
        <v>383439</v>
      </c>
      <c r="F141" s="29">
        <f t="shared" si="43"/>
        <v>-135574</v>
      </c>
      <c r="G141" s="34">
        <f>+Inputs!$D$3</f>
        <v>0.37951000000000001</v>
      </c>
      <c r="I141" s="27">
        <f t="shared" si="48"/>
        <v>519013</v>
      </c>
      <c r="K141" s="27">
        <f t="shared" si="44"/>
        <v>2883</v>
      </c>
      <c r="L141" s="27">
        <f t="shared" si="49"/>
        <v>383439</v>
      </c>
      <c r="M141" s="27">
        <f t="shared" si="45"/>
        <v>1094.12733</v>
      </c>
      <c r="N141" s="27">
        <f t="shared" si="46"/>
        <v>1094.12733</v>
      </c>
      <c r="O141" s="27">
        <f t="shared" si="50"/>
        <v>-51446.815740000442</v>
      </c>
      <c r="P141" s="27">
        <f t="shared" si="51"/>
        <v>51446.815740000442</v>
      </c>
    </row>
    <row r="142" spans="1:16">
      <c r="A142" s="30">
        <v>41456</v>
      </c>
      <c r="C142" s="6">
        <v>134</v>
      </c>
      <c r="D142" s="29">
        <f t="shared" si="42"/>
        <v>2883</v>
      </c>
      <c r="E142" s="29">
        <f t="shared" si="47"/>
        <v>386322</v>
      </c>
      <c r="F142" s="29">
        <f t="shared" si="43"/>
        <v>-132691</v>
      </c>
      <c r="G142" s="34">
        <f>+Inputs!$D$3</f>
        <v>0.37951000000000001</v>
      </c>
      <c r="I142" s="27">
        <f t="shared" si="48"/>
        <v>519013</v>
      </c>
      <c r="K142" s="27">
        <f t="shared" si="44"/>
        <v>2883</v>
      </c>
      <c r="L142" s="27">
        <f t="shared" si="49"/>
        <v>386322</v>
      </c>
      <c r="M142" s="27">
        <f t="shared" si="45"/>
        <v>1094.12733</v>
      </c>
      <c r="N142" s="27">
        <f t="shared" si="46"/>
        <v>1094.12733</v>
      </c>
      <c r="O142" s="27">
        <f t="shared" si="50"/>
        <v>-50352.688410000439</v>
      </c>
      <c r="P142" s="27">
        <f t="shared" si="51"/>
        <v>50352.688410000439</v>
      </c>
    </row>
    <row r="143" spans="1:16">
      <c r="A143" s="31">
        <v>41487</v>
      </c>
      <c r="C143" s="6">
        <v>135</v>
      </c>
      <c r="D143" s="29">
        <f t="shared" si="42"/>
        <v>2883</v>
      </c>
      <c r="E143" s="29">
        <f t="shared" si="47"/>
        <v>389205</v>
      </c>
      <c r="F143" s="29">
        <f t="shared" si="43"/>
        <v>-129808</v>
      </c>
      <c r="G143" s="34">
        <f>+Inputs!$D$3</f>
        <v>0.37951000000000001</v>
      </c>
      <c r="I143" s="27">
        <f t="shared" si="48"/>
        <v>519013</v>
      </c>
      <c r="K143" s="27">
        <f t="shared" si="44"/>
        <v>2883</v>
      </c>
      <c r="L143" s="27">
        <f t="shared" si="49"/>
        <v>389205</v>
      </c>
      <c r="M143" s="27">
        <f t="shared" si="45"/>
        <v>1094.12733</v>
      </c>
      <c r="N143" s="27">
        <f t="shared" si="46"/>
        <v>1094.12733</v>
      </c>
      <c r="O143" s="27">
        <f t="shared" si="50"/>
        <v>-49258.561080000436</v>
      </c>
      <c r="P143" s="27">
        <f t="shared" si="51"/>
        <v>49258.561080000436</v>
      </c>
    </row>
    <row r="144" spans="1:16">
      <c r="A144" s="30">
        <v>41518</v>
      </c>
      <c r="C144" s="6">
        <v>136</v>
      </c>
      <c r="D144" s="29">
        <f t="shared" si="42"/>
        <v>2883</v>
      </c>
      <c r="E144" s="29">
        <f t="shared" si="47"/>
        <v>392088</v>
      </c>
      <c r="F144" s="29">
        <f t="shared" si="43"/>
        <v>-126925</v>
      </c>
      <c r="G144" s="34">
        <f>+Inputs!$D$3</f>
        <v>0.37951000000000001</v>
      </c>
      <c r="I144" s="27">
        <f t="shared" si="48"/>
        <v>519013</v>
      </c>
      <c r="K144" s="27">
        <f t="shared" si="44"/>
        <v>2883</v>
      </c>
      <c r="L144" s="27">
        <f t="shared" si="49"/>
        <v>392088</v>
      </c>
      <c r="M144" s="27">
        <f t="shared" si="45"/>
        <v>1094.12733</v>
      </c>
      <c r="N144" s="27">
        <f t="shared" si="46"/>
        <v>1094.12733</v>
      </c>
      <c r="O144" s="27">
        <f t="shared" si="50"/>
        <v>-48164.433750000433</v>
      </c>
      <c r="P144" s="27">
        <f t="shared" si="51"/>
        <v>48164.433750000433</v>
      </c>
    </row>
    <row r="145" spans="1:16">
      <c r="A145" s="31">
        <v>41548</v>
      </c>
      <c r="C145" s="6">
        <v>137</v>
      </c>
      <c r="D145" s="29">
        <f t="shared" si="42"/>
        <v>2883</v>
      </c>
      <c r="E145" s="29">
        <f t="shared" si="47"/>
        <v>394971</v>
      </c>
      <c r="F145" s="29">
        <f t="shared" si="43"/>
        <v>-124042</v>
      </c>
      <c r="G145" s="34">
        <f>+Inputs!$D$3</f>
        <v>0.37951000000000001</v>
      </c>
      <c r="I145" s="27">
        <f t="shared" si="48"/>
        <v>519013</v>
      </c>
      <c r="K145" s="27">
        <f t="shared" si="44"/>
        <v>2883</v>
      </c>
      <c r="L145" s="27">
        <f t="shared" si="49"/>
        <v>394971</v>
      </c>
      <c r="M145" s="27">
        <f t="shared" si="45"/>
        <v>1094.12733</v>
      </c>
      <c r="N145" s="27">
        <f t="shared" si="46"/>
        <v>1094.12733</v>
      </c>
      <c r="O145" s="27">
        <f t="shared" si="50"/>
        <v>-47070.30642000043</v>
      </c>
      <c r="P145" s="27">
        <f t="shared" si="51"/>
        <v>47070.30642000043</v>
      </c>
    </row>
    <row r="146" spans="1:16">
      <c r="A146" s="30">
        <v>41579</v>
      </c>
      <c r="C146" s="6">
        <v>138</v>
      </c>
      <c r="D146" s="29">
        <f t="shared" si="42"/>
        <v>2883</v>
      </c>
      <c r="E146" s="29">
        <f t="shared" si="47"/>
        <v>397854</v>
      </c>
      <c r="F146" s="29">
        <f t="shared" si="43"/>
        <v>-121159</v>
      </c>
      <c r="G146" s="34">
        <f>+Inputs!$D$3</f>
        <v>0.37951000000000001</v>
      </c>
      <c r="I146" s="27">
        <f t="shared" si="48"/>
        <v>519013</v>
      </c>
      <c r="K146" s="27">
        <f t="shared" si="44"/>
        <v>2883</v>
      </c>
      <c r="L146" s="27">
        <f t="shared" si="49"/>
        <v>397854</v>
      </c>
      <c r="M146" s="27">
        <f t="shared" si="45"/>
        <v>1094.12733</v>
      </c>
      <c r="N146" s="27">
        <f t="shared" si="46"/>
        <v>1094.12733</v>
      </c>
      <c r="O146" s="27">
        <f t="shared" si="50"/>
        <v>-45976.179090000427</v>
      </c>
      <c r="P146" s="27">
        <f t="shared" si="51"/>
        <v>45976.179090000427</v>
      </c>
    </row>
    <row r="147" spans="1:16">
      <c r="A147" s="31">
        <v>41609</v>
      </c>
      <c r="C147" s="6">
        <v>139</v>
      </c>
      <c r="D147" s="29">
        <f t="shared" si="42"/>
        <v>2883</v>
      </c>
      <c r="E147" s="29">
        <f t="shared" si="47"/>
        <v>400737</v>
      </c>
      <c r="F147" s="29">
        <f t="shared" si="43"/>
        <v>-118276</v>
      </c>
      <c r="G147" s="34">
        <f>+Inputs!$D$3</f>
        <v>0.37951000000000001</v>
      </c>
      <c r="I147" s="27">
        <f t="shared" si="48"/>
        <v>519013</v>
      </c>
      <c r="K147" s="27">
        <f t="shared" si="44"/>
        <v>2883</v>
      </c>
      <c r="L147" s="27">
        <f t="shared" si="49"/>
        <v>400737</v>
      </c>
      <c r="M147" s="27">
        <f t="shared" si="45"/>
        <v>1094.12733</v>
      </c>
      <c r="N147" s="27">
        <f t="shared" si="46"/>
        <v>1094.12733</v>
      </c>
      <c r="O147" s="27">
        <f t="shared" si="50"/>
        <v>-44882.051760000424</v>
      </c>
      <c r="P147" s="27">
        <f t="shared" si="51"/>
        <v>44882.051760000424</v>
      </c>
    </row>
    <row r="148" spans="1:16">
      <c r="A148" s="30">
        <v>41640</v>
      </c>
      <c r="C148" s="6">
        <v>140</v>
      </c>
      <c r="D148" s="29">
        <f t="shared" si="42"/>
        <v>2883</v>
      </c>
      <c r="E148" s="29">
        <f t="shared" si="47"/>
        <v>403620</v>
      </c>
      <c r="F148" s="29">
        <f t="shared" si="43"/>
        <v>-115393</v>
      </c>
      <c r="G148" s="34">
        <f>+Inputs!$D$3</f>
        <v>0.37951000000000001</v>
      </c>
      <c r="I148" s="27">
        <f t="shared" si="48"/>
        <v>519013</v>
      </c>
      <c r="K148" s="27">
        <f t="shared" si="44"/>
        <v>2883</v>
      </c>
      <c r="L148" s="27">
        <f t="shared" si="49"/>
        <v>403620</v>
      </c>
      <c r="M148" s="27">
        <f t="shared" si="45"/>
        <v>1094.12733</v>
      </c>
      <c r="N148" s="27">
        <f t="shared" si="46"/>
        <v>1094.12733</v>
      </c>
      <c r="O148" s="27">
        <f t="shared" si="50"/>
        <v>-43787.924430000421</v>
      </c>
      <c r="P148" s="27">
        <f t="shared" si="51"/>
        <v>43787.924430000421</v>
      </c>
    </row>
    <row r="149" spans="1:16">
      <c r="A149" s="31">
        <v>41671</v>
      </c>
      <c r="C149" s="6">
        <v>141</v>
      </c>
      <c r="D149" s="29">
        <f t="shared" si="42"/>
        <v>2883</v>
      </c>
      <c r="E149" s="29">
        <f t="shared" si="47"/>
        <v>406503</v>
      </c>
      <c r="F149" s="29">
        <f t="shared" si="43"/>
        <v>-112510</v>
      </c>
      <c r="G149" s="34">
        <f>+Inputs!$D$3</f>
        <v>0.37951000000000001</v>
      </c>
      <c r="I149" s="27">
        <f t="shared" si="48"/>
        <v>519013</v>
      </c>
      <c r="K149" s="27">
        <f t="shared" si="44"/>
        <v>2883</v>
      </c>
      <c r="L149" s="27">
        <f t="shared" si="49"/>
        <v>406503</v>
      </c>
      <c r="M149" s="27">
        <f t="shared" si="45"/>
        <v>1094.12733</v>
      </c>
      <c r="N149" s="27">
        <f t="shared" si="46"/>
        <v>1094.12733</v>
      </c>
      <c r="O149" s="27">
        <f t="shared" si="50"/>
        <v>-42693.797100000418</v>
      </c>
      <c r="P149" s="27">
        <f t="shared" si="51"/>
        <v>42693.797100000418</v>
      </c>
    </row>
    <row r="150" spans="1:16">
      <c r="A150" s="30">
        <v>41699</v>
      </c>
      <c r="C150" s="6">
        <v>142</v>
      </c>
      <c r="D150" s="29">
        <f t="shared" si="42"/>
        <v>2883</v>
      </c>
      <c r="E150" s="29">
        <f t="shared" si="47"/>
        <v>409386</v>
      </c>
      <c r="F150" s="29">
        <f t="shared" si="43"/>
        <v>-109627</v>
      </c>
      <c r="G150" s="34">
        <f>+Inputs!$D$3</f>
        <v>0.37951000000000001</v>
      </c>
      <c r="I150" s="27">
        <f t="shared" si="48"/>
        <v>519013</v>
      </c>
      <c r="K150" s="27">
        <f t="shared" si="44"/>
        <v>2883</v>
      </c>
      <c r="L150" s="27">
        <f t="shared" si="49"/>
        <v>409386</v>
      </c>
      <c r="M150" s="27">
        <f t="shared" si="45"/>
        <v>1094.12733</v>
      </c>
      <c r="N150" s="27">
        <f t="shared" si="46"/>
        <v>1094.12733</v>
      </c>
      <c r="O150" s="27">
        <f t="shared" si="50"/>
        <v>-41599.669770000415</v>
      </c>
      <c r="P150" s="27">
        <f t="shared" si="51"/>
        <v>41599.669770000415</v>
      </c>
    </row>
    <row r="151" spans="1:16">
      <c r="A151" s="31">
        <v>41730</v>
      </c>
      <c r="C151" s="6">
        <v>143</v>
      </c>
      <c r="D151" s="29">
        <f t="shared" si="42"/>
        <v>2883</v>
      </c>
      <c r="E151" s="29">
        <f t="shared" si="47"/>
        <v>412269</v>
      </c>
      <c r="F151" s="29">
        <f t="shared" si="43"/>
        <v>-106744</v>
      </c>
      <c r="G151" s="34">
        <f>+Inputs!$D$3</f>
        <v>0.37951000000000001</v>
      </c>
      <c r="I151" s="27">
        <f t="shared" si="48"/>
        <v>519013</v>
      </c>
      <c r="K151" s="27">
        <f t="shared" si="44"/>
        <v>2883</v>
      </c>
      <c r="L151" s="27">
        <f t="shared" si="49"/>
        <v>412269</v>
      </c>
      <c r="M151" s="27">
        <f t="shared" si="45"/>
        <v>1094.12733</v>
      </c>
      <c r="N151" s="27">
        <f t="shared" si="46"/>
        <v>1094.12733</v>
      </c>
      <c r="O151" s="27">
        <f t="shared" si="50"/>
        <v>-40505.542440000412</v>
      </c>
      <c r="P151" s="27">
        <f t="shared" si="51"/>
        <v>40505.542440000412</v>
      </c>
    </row>
    <row r="152" spans="1:16">
      <c r="A152" s="30">
        <v>41760</v>
      </c>
      <c r="C152" s="6">
        <v>144</v>
      </c>
      <c r="D152" s="29">
        <f t="shared" si="42"/>
        <v>2883</v>
      </c>
      <c r="E152" s="29">
        <f t="shared" si="47"/>
        <v>415152</v>
      </c>
      <c r="F152" s="29">
        <f t="shared" si="43"/>
        <v>-103861</v>
      </c>
      <c r="G152" s="34">
        <f>+Inputs!$D$3</f>
        <v>0.37951000000000001</v>
      </c>
      <c r="I152" s="27">
        <f t="shared" si="48"/>
        <v>519013</v>
      </c>
      <c r="K152" s="27">
        <f t="shared" si="44"/>
        <v>2883</v>
      </c>
      <c r="L152" s="27">
        <f t="shared" si="49"/>
        <v>415152</v>
      </c>
      <c r="M152" s="27">
        <f t="shared" si="45"/>
        <v>1094.12733</v>
      </c>
      <c r="N152" s="27">
        <f t="shared" si="46"/>
        <v>1094.12733</v>
      </c>
      <c r="O152" s="27">
        <f t="shared" si="50"/>
        <v>-39411.415110000409</v>
      </c>
      <c r="P152" s="27">
        <f t="shared" si="51"/>
        <v>39411.415110000409</v>
      </c>
    </row>
    <row r="153" spans="1:16">
      <c r="A153" s="31">
        <v>41791</v>
      </c>
      <c r="C153" s="6">
        <v>145</v>
      </c>
      <c r="D153" s="29">
        <f t="shared" si="42"/>
        <v>2883</v>
      </c>
      <c r="E153" s="29">
        <f t="shared" si="47"/>
        <v>418035</v>
      </c>
      <c r="F153" s="29">
        <f t="shared" si="43"/>
        <v>-100978</v>
      </c>
      <c r="G153" s="34">
        <f>+Inputs!$D$3</f>
        <v>0.37951000000000001</v>
      </c>
      <c r="I153" s="27">
        <f t="shared" si="48"/>
        <v>519013</v>
      </c>
      <c r="K153" s="27">
        <f t="shared" si="44"/>
        <v>2883</v>
      </c>
      <c r="L153" s="27">
        <f t="shared" si="49"/>
        <v>418035</v>
      </c>
      <c r="M153" s="27">
        <f t="shared" si="45"/>
        <v>1094.12733</v>
      </c>
      <c r="N153" s="27">
        <f t="shared" si="46"/>
        <v>1094.12733</v>
      </c>
      <c r="O153" s="27">
        <f t="shared" si="50"/>
        <v>-38317.287780000406</v>
      </c>
      <c r="P153" s="27">
        <f t="shared" si="51"/>
        <v>38317.287780000406</v>
      </c>
    </row>
    <row r="154" spans="1:16">
      <c r="A154" s="30">
        <v>41821</v>
      </c>
      <c r="C154" s="6">
        <v>146</v>
      </c>
      <c r="D154" s="29">
        <f t="shared" si="42"/>
        <v>2883</v>
      </c>
      <c r="E154" s="29">
        <f t="shared" si="47"/>
        <v>420918</v>
      </c>
      <c r="F154" s="29">
        <f t="shared" si="43"/>
        <v>-98095</v>
      </c>
      <c r="G154" s="34">
        <f>+Inputs!$D$3</f>
        <v>0.37951000000000001</v>
      </c>
      <c r="I154" s="27">
        <f t="shared" si="48"/>
        <v>519013</v>
      </c>
      <c r="K154" s="27">
        <f t="shared" si="44"/>
        <v>2883</v>
      </c>
      <c r="L154" s="27">
        <f t="shared" si="49"/>
        <v>420918</v>
      </c>
      <c r="M154" s="27">
        <f t="shared" si="45"/>
        <v>1094.12733</v>
      </c>
      <c r="N154" s="27">
        <f t="shared" si="46"/>
        <v>1094.12733</v>
      </c>
      <c r="O154" s="27">
        <f t="shared" si="50"/>
        <v>-37223.160450000403</v>
      </c>
      <c r="P154" s="27">
        <f t="shared" si="51"/>
        <v>37223.160450000403</v>
      </c>
    </row>
    <row r="155" spans="1:16">
      <c r="A155" s="31">
        <v>41852</v>
      </c>
      <c r="C155" s="6">
        <v>147</v>
      </c>
      <c r="D155" s="29">
        <f t="shared" si="42"/>
        <v>2883</v>
      </c>
      <c r="E155" s="29">
        <f t="shared" si="47"/>
        <v>423801</v>
      </c>
      <c r="F155" s="29">
        <f t="shared" si="43"/>
        <v>-95212</v>
      </c>
      <c r="G155" s="34">
        <f>+Inputs!$D$3</f>
        <v>0.37951000000000001</v>
      </c>
      <c r="I155" s="27">
        <f t="shared" si="48"/>
        <v>519013</v>
      </c>
      <c r="K155" s="27">
        <f t="shared" si="44"/>
        <v>2883</v>
      </c>
      <c r="L155" s="27">
        <f t="shared" si="49"/>
        <v>423801</v>
      </c>
      <c r="M155" s="27">
        <f t="shared" si="45"/>
        <v>1094.12733</v>
      </c>
      <c r="N155" s="27">
        <f t="shared" si="46"/>
        <v>1094.12733</v>
      </c>
      <c r="O155" s="27">
        <f t="shared" si="50"/>
        <v>-36129.0331200004</v>
      </c>
      <c r="P155" s="27">
        <f t="shared" si="51"/>
        <v>36129.0331200004</v>
      </c>
    </row>
    <row r="156" spans="1:16">
      <c r="A156" s="30">
        <v>41883</v>
      </c>
      <c r="C156" s="6">
        <v>148</v>
      </c>
      <c r="D156" s="29">
        <f t="shared" si="42"/>
        <v>2883</v>
      </c>
      <c r="E156" s="29">
        <f t="shared" si="47"/>
        <v>426684</v>
      </c>
      <c r="F156" s="29">
        <f t="shared" si="43"/>
        <v>-92329</v>
      </c>
      <c r="G156" s="34">
        <f>+Inputs!$D$3</f>
        <v>0.37951000000000001</v>
      </c>
      <c r="I156" s="27">
        <f t="shared" si="48"/>
        <v>519013</v>
      </c>
      <c r="K156" s="27">
        <f t="shared" si="44"/>
        <v>2883</v>
      </c>
      <c r="L156" s="27">
        <f t="shared" si="49"/>
        <v>426684</v>
      </c>
      <c r="M156" s="27">
        <f t="shared" si="45"/>
        <v>1094.12733</v>
      </c>
      <c r="N156" s="27">
        <f t="shared" si="46"/>
        <v>1094.12733</v>
      </c>
      <c r="O156" s="27">
        <f t="shared" si="50"/>
        <v>-35034.905790000397</v>
      </c>
      <c r="P156" s="27">
        <f t="shared" si="51"/>
        <v>35034.905790000397</v>
      </c>
    </row>
    <row r="157" spans="1:16">
      <c r="A157" s="31">
        <v>41913</v>
      </c>
      <c r="C157" s="6">
        <v>149</v>
      </c>
      <c r="D157" s="29">
        <f t="shared" si="42"/>
        <v>2883</v>
      </c>
      <c r="E157" s="29">
        <f t="shared" si="47"/>
        <v>429567</v>
      </c>
      <c r="F157" s="29">
        <f t="shared" si="43"/>
        <v>-89446</v>
      </c>
      <c r="G157" s="34">
        <f>+Inputs!$D$3</f>
        <v>0.37951000000000001</v>
      </c>
      <c r="I157" s="27">
        <f t="shared" si="48"/>
        <v>519013</v>
      </c>
      <c r="K157" s="27">
        <f t="shared" si="44"/>
        <v>2883</v>
      </c>
      <c r="L157" s="27">
        <f t="shared" si="49"/>
        <v>429567</v>
      </c>
      <c r="M157" s="27">
        <f t="shared" si="45"/>
        <v>1094.12733</v>
      </c>
      <c r="N157" s="27">
        <f t="shared" si="46"/>
        <v>1094.12733</v>
      </c>
      <c r="O157" s="27">
        <f t="shared" si="50"/>
        <v>-33940.778460000394</v>
      </c>
      <c r="P157" s="27">
        <f t="shared" si="51"/>
        <v>33940.778460000394</v>
      </c>
    </row>
    <row r="158" spans="1:16">
      <c r="A158" s="30">
        <v>41944</v>
      </c>
      <c r="C158" s="6">
        <v>150</v>
      </c>
      <c r="D158" s="29">
        <f t="shared" si="42"/>
        <v>2883</v>
      </c>
      <c r="E158" s="29">
        <f t="shared" si="47"/>
        <v>432450</v>
      </c>
      <c r="F158" s="29">
        <f t="shared" si="43"/>
        <v>-86563</v>
      </c>
      <c r="G158" s="34">
        <f>+Inputs!$D$3</f>
        <v>0.37951000000000001</v>
      </c>
      <c r="I158" s="27">
        <f t="shared" si="48"/>
        <v>519013</v>
      </c>
      <c r="K158" s="27">
        <f t="shared" si="44"/>
        <v>2883</v>
      </c>
      <c r="L158" s="27">
        <f t="shared" si="49"/>
        <v>432450</v>
      </c>
      <c r="M158" s="27">
        <f t="shared" si="45"/>
        <v>1094.12733</v>
      </c>
      <c r="N158" s="27">
        <f t="shared" si="46"/>
        <v>1094.12733</v>
      </c>
      <c r="O158" s="27">
        <f t="shared" si="50"/>
        <v>-32846.651130000391</v>
      </c>
      <c r="P158" s="27">
        <f t="shared" si="51"/>
        <v>32846.651130000391</v>
      </c>
    </row>
    <row r="159" spans="1:16">
      <c r="A159" s="31">
        <v>41974</v>
      </c>
      <c r="C159" s="6">
        <v>151</v>
      </c>
      <c r="D159" s="29">
        <f t="shared" si="42"/>
        <v>2883</v>
      </c>
      <c r="E159" s="29">
        <f t="shared" si="47"/>
        <v>435333</v>
      </c>
      <c r="F159" s="29">
        <f t="shared" si="43"/>
        <v>-83680</v>
      </c>
      <c r="G159" s="34">
        <f>+Inputs!$D$3</f>
        <v>0.37951000000000001</v>
      </c>
      <c r="I159" s="27">
        <f t="shared" si="48"/>
        <v>519013</v>
      </c>
      <c r="K159" s="27">
        <f t="shared" si="44"/>
        <v>2883</v>
      </c>
      <c r="L159" s="27">
        <f t="shared" si="49"/>
        <v>435333</v>
      </c>
      <c r="M159" s="27">
        <f t="shared" si="45"/>
        <v>1094.12733</v>
      </c>
      <c r="N159" s="27">
        <f t="shared" si="46"/>
        <v>1094.12733</v>
      </c>
      <c r="O159" s="27">
        <f t="shared" si="50"/>
        <v>-31752.523800000392</v>
      </c>
      <c r="P159" s="27">
        <f t="shared" si="51"/>
        <v>31752.523800000392</v>
      </c>
    </row>
    <row r="160" spans="1:16">
      <c r="A160" s="30">
        <v>42005</v>
      </c>
      <c r="C160" s="6">
        <v>152</v>
      </c>
      <c r="D160" s="29">
        <f t="shared" si="42"/>
        <v>2883</v>
      </c>
      <c r="E160" s="29">
        <f t="shared" si="47"/>
        <v>438216</v>
      </c>
      <c r="F160" s="29">
        <f t="shared" si="43"/>
        <v>-80797</v>
      </c>
      <c r="G160" s="34">
        <f>+Inputs!$D$3</f>
        <v>0.37951000000000001</v>
      </c>
      <c r="I160" s="27">
        <f t="shared" si="48"/>
        <v>519013</v>
      </c>
      <c r="K160" s="27">
        <f t="shared" si="44"/>
        <v>2883</v>
      </c>
      <c r="L160" s="27">
        <f t="shared" si="49"/>
        <v>438216</v>
      </c>
      <c r="M160" s="27">
        <f t="shared" si="45"/>
        <v>1094.12733</v>
      </c>
      <c r="N160" s="27">
        <f t="shared" si="46"/>
        <v>1094.12733</v>
      </c>
      <c r="O160" s="27">
        <f t="shared" si="50"/>
        <v>-30658.396470000393</v>
      </c>
      <c r="P160" s="27">
        <f t="shared" si="51"/>
        <v>30658.396470000393</v>
      </c>
    </row>
    <row r="161" spans="1:16">
      <c r="A161" s="31">
        <v>42036</v>
      </c>
      <c r="C161" s="6">
        <v>153</v>
      </c>
      <c r="D161" s="29">
        <f t="shared" si="42"/>
        <v>2883</v>
      </c>
      <c r="E161" s="29">
        <f t="shared" si="47"/>
        <v>441099</v>
      </c>
      <c r="F161" s="29">
        <f t="shared" si="43"/>
        <v>-77914</v>
      </c>
      <c r="G161" s="34">
        <f>+Inputs!$D$3</f>
        <v>0.37951000000000001</v>
      </c>
      <c r="I161" s="27">
        <f t="shared" si="48"/>
        <v>519013</v>
      </c>
      <c r="K161" s="27">
        <f t="shared" si="44"/>
        <v>2883</v>
      </c>
      <c r="L161" s="27">
        <f t="shared" si="49"/>
        <v>441099</v>
      </c>
      <c r="M161" s="27">
        <f t="shared" si="45"/>
        <v>1094.12733</v>
      </c>
      <c r="N161" s="27">
        <f t="shared" si="46"/>
        <v>1094.12733</v>
      </c>
      <c r="O161" s="27">
        <f t="shared" si="50"/>
        <v>-29564.269140000393</v>
      </c>
      <c r="P161" s="27">
        <f t="shared" si="51"/>
        <v>29564.269140000393</v>
      </c>
    </row>
    <row r="162" spans="1:16">
      <c r="A162" s="30">
        <v>42064</v>
      </c>
      <c r="C162" s="6">
        <v>154</v>
      </c>
      <c r="D162" s="29">
        <f t="shared" si="42"/>
        <v>2883</v>
      </c>
      <c r="E162" s="29">
        <f t="shared" si="47"/>
        <v>443982</v>
      </c>
      <c r="F162" s="29">
        <f t="shared" si="43"/>
        <v>-75031</v>
      </c>
      <c r="G162" s="34">
        <f>+Inputs!$D$3</f>
        <v>0.37951000000000001</v>
      </c>
      <c r="I162" s="27">
        <f t="shared" si="48"/>
        <v>519013</v>
      </c>
      <c r="K162" s="27">
        <f t="shared" si="44"/>
        <v>2883</v>
      </c>
      <c r="L162" s="27">
        <f t="shared" si="49"/>
        <v>443982</v>
      </c>
      <c r="M162" s="27">
        <f t="shared" si="45"/>
        <v>1094.12733</v>
      </c>
      <c r="N162" s="27">
        <f t="shared" si="46"/>
        <v>1094.12733</v>
      </c>
      <c r="O162" s="27">
        <f t="shared" si="50"/>
        <v>-28470.141810000394</v>
      </c>
      <c r="P162" s="27">
        <f t="shared" si="51"/>
        <v>28470.141810000394</v>
      </c>
    </row>
    <row r="163" spans="1:16">
      <c r="A163" s="31">
        <v>42095</v>
      </c>
      <c r="C163" s="6">
        <v>155</v>
      </c>
      <c r="D163" s="29">
        <f t="shared" si="42"/>
        <v>2883</v>
      </c>
      <c r="E163" s="29">
        <f t="shared" si="47"/>
        <v>446865</v>
      </c>
      <c r="F163" s="29">
        <f t="shared" si="43"/>
        <v>-72148</v>
      </c>
      <c r="G163" s="34">
        <f>+Inputs!$D$3</f>
        <v>0.37951000000000001</v>
      </c>
      <c r="I163" s="27">
        <f t="shared" si="48"/>
        <v>519013</v>
      </c>
      <c r="K163" s="27">
        <f t="shared" si="44"/>
        <v>2883</v>
      </c>
      <c r="L163" s="27">
        <f t="shared" si="49"/>
        <v>446865</v>
      </c>
      <c r="M163" s="27">
        <f t="shared" si="45"/>
        <v>1094.12733</v>
      </c>
      <c r="N163" s="27">
        <f t="shared" si="46"/>
        <v>1094.12733</v>
      </c>
      <c r="O163" s="27">
        <f t="shared" si="50"/>
        <v>-27376.014480000395</v>
      </c>
      <c r="P163" s="27">
        <f t="shared" si="51"/>
        <v>27376.014480000395</v>
      </c>
    </row>
    <row r="164" spans="1:16">
      <c r="A164" s="30">
        <v>42125</v>
      </c>
      <c r="C164" s="6">
        <v>156</v>
      </c>
      <c r="D164" s="29">
        <f t="shared" si="42"/>
        <v>2883</v>
      </c>
      <c r="E164" s="29">
        <f t="shared" si="47"/>
        <v>449748</v>
      </c>
      <c r="F164" s="29">
        <f t="shared" si="43"/>
        <v>-69265</v>
      </c>
      <c r="G164" s="34">
        <f>+Inputs!$D$3</f>
        <v>0.37951000000000001</v>
      </c>
      <c r="I164" s="27">
        <f t="shared" si="48"/>
        <v>519013</v>
      </c>
      <c r="K164" s="27">
        <f t="shared" si="44"/>
        <v>2883</v>
      </c>
      <c r="L164" s="27">
        <f t="shared" si="49"/>
        <v>449748</v>
      </c>
      <c r="M164" s="27">
        <f t="shared" si="45"/>
        <v>1094.12733</v>
      </c>
      <c r="N164" s="27">
        <f t="shared" si="46"/>
        <v>1094.12733</v>
      </c>
      <c r="O164" s="27">
        <f t="shared" si="50"/>
        <v>-26281.887150000395</v>
      </c>
      <c r="P164" s="27">
        <f t="shared" si="51"/>
        <v>26281.887150000395</v>
      </c>
    </row>
    <row r="165" spans="1:16">
      <c r="A165" s="31">
        <v>42156</v>
      </c>
      <c r="C165" s="6">
        <v>157</v>
      </c>
      <c r="D165" s="29">
        <f t="shared" si="42"/>
        <v>2883</v>
      </c>
      <c r="E165" s="29">
        <f t="shared" si="47"/>
        <v>452631</v>
      </c>
      <c r="F165" s="29">
        <f t="shared" si="43"/>
        <v>-66382</v>
      </c>
      <c r="G165" s="34">
        <f>+Inputs!$D$3</f>
        <v>0.37951000000000001</v>
      </c>
      <c r="I165" s="27">
        <f t="shared" si="48"/>
        <v>519013</v>
      </c>
      <c r="K165" s="27">
        <f t="shared" si="44"/>
        <v>2883</v>
      </c>
      <c r="L165" s="27">
        <f t="shared" si="49"/>
        <v>452631</v>
      </c>
      <c r="M165" s="27">
        <f t="shared" si="45"/>
        <v>1094.12733</v>
      </c>
      <c r="N165" s="27">
        <f t="shared" si="46"/>
        <v>1094.12733</v>
      </c>
      <c r="O165" s="27">
        <f t="shared" si="50"/>
        <v>-25187.759820000396</v>
      </c>
      <c r="P165" s="27">
        <f t="shared" si="51"/>
        <v>25187.759820000396</v>
      </c>
    </row>
    <row r="166" spans="1:16">
      <c r="A166" s="30">
        <v>42186</v>
      </c>
      <c r="C166" s="6">
        <v>158</v>
      </c>
      <c r="D166" s="29">
        <f t="shared" si="42"/>
        <v>2883</v>
      </c>
      <c r="E166" s="29">
        <f t="shared" si="47"/>
        <v>455514</v>
      </c>
      <c r="F166" s="29">
        <f t="shared" si="43"/>
        <v>-63499</v>
      </c>
      <c r="G166" s="34">
        <f>+Inputs!$D$3</f>
        <v>0.37951000000000001</v>
      </c>
      <c r="I166" s="27">
        <f t="shared" si="48"/>
        <v>519013</v>
      </c>
      <c r="K166" s="27">
        <f t="shared" si="44"/>
        <v>2883</v>
      </c>
      <c r="L166" s="27">
        <f t="shared" si="49"/>
        <v>455514</v>
      </c>
      <c r="M166" s="27">
        <f t="shared" si="45"/>
        <v>1094.12733</v>
      </c>
      <c r="N166" s="27">
        <f t="shared" si="46"/>
        <v>1094.12733</v>
      </c>
      <c r="O166" s="27">
        <f t="shared" si="50"/>
        <v>-24093.632490000397</v>
      </c>
      <c r="P166" s="27">
        <f t="shared" si="51"/>
        <v>24093.632490000397</v>
      </c>
    </row>
    <row r="167" spans="1:16">
      <c r="A167" s="31">
        <v>42217</v>
      </c>
      <c r="C167" s="6">
        <v>159</v>
      </c>
      <c r="D167" s="29">
        <f t="shared" si="42"/>
        <v>2883</v>
      </c>
      <c r="E167" s="29">
        <f t="shared" si="47"/>
        <v>458397</v>
      </c>
      <c r="F167" s="29">
        <f t="shared" si="43"/>
        <v>-60616</v>
      </c>
      <c r="G167" s="34">
        <f>+Inputs!$D$3</f>
        <v>0.37951000000000001</v>
      </c>
      <c r="I167" s="27">
        <f t="shared" si="48"/>
        <v>519013</v>
      </c>
      <c r="K167" s="27">
        <f t="shared" si="44"/>
        <v>2883</v>
      </c>
      <c r="L167" s="27">
        <f t="shared" si="49"/>
        <v>458397</v>
      </c>
      <c r="M167" s="27">
        <f t="shared" si="45"/>
        <v>1094.12733</v>
      </c>
      <c r="N167" s="27">
        <f t="shared" si="46"/>
        <v>1094.12733</v>
      </c>
      <c r="O167" s="27">
        <f t="shared" si="50"/>
        <v>-22999.505160000397</v>
      </c>
      <c r="P167" s="27">
        <f t="shared" si="51"/>
        <v>22999.505160000397</v>
      </c>
    </row>
    <row r="168" spans="1:16">
      <c r="A168" s="30">
        <v>42248</v>
      </c>
      <c r="C168" s="6">
        <v>160</v>
      </c>
      <c r="D168" s="29">
        <f t="shared" si="42"/>
        <v>2883</v>
      </c>
      <c r="E168" s="29">
        <f t="shared" si="47"/>
        <v>461280</v>
      </c>
      <c r="F168" s="29">
        <f t="shared" si="43"/>
        <v>-57733</v>
      </c>
      <c r="G168" s="34">
        <f>+Inputs!$D$3</f>
        <v>0.37951000000000001</v>
      </c>
      <c r="I168" s="27">
        <f t="shared" si="48"/>
        <v>519013</v>
      </c>
      <c r="K168" s="27">
        <f t="shared" si="44"/>
        <v>2883</v>
      </c>
      <c r="L168" s="27">
        <f t="shared" si="49"/>
        <v>461280</v>
      </c>
      <c r="M168" s="27">
        <f t="shared" si="45"/>
        <v>1094.12733</v>
      </c>
      <c r="N168" s="27">
        <f t="shared" si="46"/>
        <v>1094.12733</v>
      </c>
      <c r="O168" s="27">
        <f t="shared" si="50"/>
        <v>-21905.377830000398</v>
      </c>
      <c r="P168" s="27">
        <f t="shared" si="51"/>
        <v>21905.377830000398</v>
      </c>
    </row>
    <row r="169" spans="1:16">
      <c r="A169" s="31">
        <v>42278</v>
      </c>
      <c r="C169" s="6">
        <v>161</v>
      </c>
      <c r="D169" s="29">
        <f t="shared" ref="D169:D187" si="52">ROUND(-(+$B$9/180)*1,0)</f>
        <v>2883</v>
      </c>
      <c r="E169" s="29">
        <f t="shared" si="47"/>
        <v>464163</v>
      </c>
      <c r="F169" s="29">
        <f t="shared" ref="F169:F188" si="53">$B$9+E169</f>
        <v>-54850</v>
      </c>
      <c r="G169" s="34">
        <f>+Inputs!$D$3</f>
        <v>0.37951000000000001</v>
      </c>
      <c r="I169" s="27">
        <f t="shared" si="48"/>
        <v>519013</v>
      </c>
      <c r="K169" s="27">
        <f t="shared" ref="K169:K188" si="54">D169</f>
        <v>2883</v>
      </c>
      <c r="L169" s="27">
        <f t="shared" si="49"/>
        <v>464163</v>
      </c>
      <c r="M169" s="27">
        <f t="shared" ref="M169:M188" si="55">K169*G169</f>
        <v>1094.12733</v>
      </c>
      <c r="N169" s="27">
        <f t="shared" ref="N169:N188" si="56">M169-J169</f>
        <v>1094.12733</v>
      </c>
      <c r="O169" s="27">
        <f t="shared" si="50"/>
        <v>-20811.250500000398</v>
      </c>
      <c r="P169" s="27">
        <f t="shared" si="51"/>
        <v>20811.250500000398</v>
      </c>
    </row>
    <row r="170" spans="1:16">
      <c r="A170" s="30">
        <v>42309</v>
      </c>
      <c r="C170" s="6">
        <v>162</v>
      </c>
      <c r="D170" s="29">
        <f t="shared" si="52"/>
        <v>2883</v>
      </c>
      <c r="E170" s="29">
        <f t="shared" ref="E170:E188" si="57">+E169+D170</f>
        <v>467046</v>
      </c>
      <c r="F170" s="29">
        <f t="shared" si="53"/>
        <v>-51967</v>
      </c>
      <c r="G170" s="34">
        <f>+Inputs!$D$3</f>
        <v>0.37951000000000001</v>
      </c>
      <c r="I170" s="27">
        <f t="shared" ref="I170:I188" si="58">+I169+H170</f>
        <v>519013</v>
      </c>
      <c r="K170" s="27">
        <f t="shared" si="54"/>
        <v>2883</v>
      </c>
      <c r="L170" s="27">
        <f t="shared" ref="L170:L188" si="59">+L169+K170</f>
        <v>467046</v>
      </c>
      <c r="M170" s="27">
        <f t="shared" si="55"/>
        <v>1094.12733</v>
      </c>
      <c r="N170" s="27">
        <f t="shared" si="56"/>
        <v>1094.12733</v>
      </c>
      <c r="O170" s="27">
        <f t="shared" ref="O170:O188" si="60">+O169+N170</f>
        <v>-19717.123170000399</v>
      </c>
      <c r="P170" s="27">
        <f t="shared" ref="P170:P188" si="61">P169-N170</f>
        <v>19717.123170000399</v>
      </c>
    </row>
    <row r="171" spans="1:16">
      <c r="A171" s="31">
        <v>42339</v>
      </c>
      <c r="C171" s="6">
        <v>163</v>
      </c>
      <c r="D171" s="29">
        <f t="shared" si="52"/>
        <v>2883</v>
      </c>
      <c r="E171" s="29">
        <f t="shared" si="57"/>
        <v>469929</v>
      </c>
      <c r="F171" s="29">
        <f t="shared" si="53"/>
        <v>-49084</v>
      </c>
      <c r="G171" s="34">
        <f>+Inputs!$D$3</f>
        <v>0.37951000000000001</v>
      </c>
      <c r="I171" s="27">
        <f t="shared" si="58"/>
        <v>519013</v>
      </c>
      <c r="K171" s="27">
        <f t="shared" si="54"/>
        <v>2883</v>
      </c>
      <c r="L171" s="27">
        <f t="shared" si="59"/>
        <v>469929</v>
      </c>
      <c r="M171" s="27">
        <f t="shared" si="55"/>
        <v>1094.12733</v>
      </c>
      <c r="N171" s="27">
        <f t="shared" si="56"/>
        <v>1094.12733</v>
      </c>
      <c r="O171" s="27">
        <f t="shared" si="60"/>
        <v>-18622.9958400004</v>
      </c>
      <c r="P171" s="27">
        <f t="shared" si="61"/>
        <v>18622.9958400004</v>
      </c>
    </row>
    <row r="172" spans="1:16">
      <c r="A172" s="30">
        <v>42370</v>
      </c>
      <c r="C172" s="6">
        <v>164</v>
      </c>
      <c r="D172" s="29">
        <f t="shared" si="52"/>
        <v>2883</v>
      </c>
      <c r="E172" s="29">
        <f t="shared" si="57"/>
        <v>472812</v>
      </c>
      <c r="F172" s="29">
        <f t="shared" si="53"/>
        <v>-46201</v>
      </c>
      <c r="G172" s="34">
        <f>+Inputs!$D$3</f>
        <v>0.37951000000000001</v>
      </c>
      <c r="I172" s="27">
        <f t="shared" si="58"/>
        <v>519013</v>
      </c>
      <c r="K172" s="27">
        <f t="shared" si="54"/>
        <v>2883</v>
      </c>
      <c r="L172" s="27">
        <f t="shared" si="59"/>
        <v>472812</v>
      </c>
      <c r="M172" s="27">
        <f t="shared" si="55"/>
        <v>1094.12733</v>
      </c>
      <c r="N172" s="27">
        <f t="shared" si="56"/>
        <v>1094.12733</v>
      </c>
      <c r="O172" s="27">
        <f t="shared" si="60"/>
        <v>-17528.8685100004</v>
      </c>
      <c r="P172" s="27">
        <f t="shared" si="61"/>
        <v>17528.8685100004</v>
      </c>
    </row>
    <row r="173" spans="1:16">
      <c r="A173" s="31">
        <v>42401</v>
      </c>
      <c r="C173" s="6">
        <v>165</v>
      </c>
      <c r="D173" s="29">
        <f t="shared" si="52"/>
        <v>2883</v>
      </c>
      <c r="E173" s="29">
        <f t="shared" si="57"/>
        <v>475695</v>
      </c>
      <c r="F173" s="29">
        <f t="shared" si="53"/>
        <v>-43318</v>
      </c>
      <c r="G173" s="34">
        <f>+Inputs!$D$3</f>
        <v>0.37951000000000001</v>
      </c>
      <c r="I173" s="27">
        <f t="shared" si="58"/>
        <v>519013</v>
      </c>
      <c r="K173" s="27">
        <f t="shared" si="54"/>
        <v>2883</v>
      </c>
      <c r="L173" s="27">
        <f t="shared" si="59"/>
        <v>475695</v>
      </c>
      <c r="M173" s="27">
        <f t="shared" si="55"/>
        <v>1094.12733</v>
      </c>
      <c r="N173" s="27">
        <f t="shared" si="56"/>
        <v>1094.12733</v>
      </c>
      <c r="O173" s="27">
        <f t="shared" si="60"/>
        <v>-16434.741180000401</v>
      </c>
      <c r="P173" s="27">
        <f t="shared" si="61"/>
        <v>16434.741180000401</v>
      </c>
    </row>
    <row r="174" spans="1:16">
      <c r="A174" s="30">
        <v>42430</v>
      </c>
      <c r="C174" s="6">
        <v>166</v>
      </c>
      <c r="D174" s="29">
        <f t="shared" si="52"/>
        <v>2883</v>
      </c>
      <c r="E174" s="29">
        <f t="shared" si="57"/>
        <v>478578</v>
      </c>
      <c r="F174" s="29">
        <f t="shared" si="53"/>
        <v>-40435</v>
      </c>
      <c r="G174" s="34">
        <f>+Inputs!$D$3</f>
        <v>0.37951000000000001</v>
      </c>
      <c r="I174" s="27">
        <f t="shared" si="58"/>
        <v>519013</v>
      </c>
      <c r="K174" s="27">
        <f t="shared" si="54"/>
        <v>2883</v>
      </c>
      <c r="L174" s="27">
        <f t="shared" si="59"/>
        <v>478578</v>
      </c>
      <c r="M174" s="27">
        <f t="shared" si="55"/>
        <v>1094.12733</v>
      </c>
      <c r="N174" s="27">
        <f t="shared" si="56"/>
        <v>1094.12733</v>
      </c>
      <c r="O174" s="27">
        <f t="shared" si="60"/>
        <v>-15340.613850000402</v>
      </c>
      <c r="P174" s="27">
        <f t="shared" si="61"/>
        <v>15340.613850000402</v>
      </c>
    </row>
    <row r="175" spans="1:16">
      <c r="A175" s="31">
        <v>42461</v>
      </c>
      <c r="C175" s="6">
        <v>167</v>
      </c>
      <c r="D175" s="29">
        <f t="shared" si="52"/>
        <v>2883</v>
      </c>
      <c r="E175" s="29">
        <f t="shared" si="57"/>
        <v>481461</v>
      </c>
      <c r="F175" s="29">
        <f t="shared" si="53"/>
        <v>-37552</v>
      </c>
      <c r="G175" s="34">
        <f>+Inputs!$D$3</f>
        <v>0.37951000000000001</v>
      </c>
      <c r="I175" s="27">
        <f t="shared" si="58"/>
        <v>519013</v>
      </c>
      <c r="K175" s="27">
        <f t="shared" si="54"/>
        <v>2883</v>
      </c>
      <c r="L175" s="27">
        <f t="shared" si="59"/>
        <v>481461</v>
      </c>
      <c r="M175" s="27">
        <f t="shared" si="55"/>
        <v>1094.12733</v>
      </c>
      <c r="N175" s="27">
        <f t="shared" si="56"/>
        <v>1094.12733</v>
      </c>
      <c r="O175" s="27">
        <f t="shared" si="60"/>
        <v>-14246.486520000402</v>
      </c>
      <c r="P175" s="27">
        <f t="shared" si="61"/>
        <v>14246.486520000402</v>
      </c>
    </row>
    <row r="176" spans="1:16">
      <c r="A176" s="30">
        <v>42491</v>
      </c>
      <c r="C176" s="6">
        <v>168</v>
      </c>
      <c r="D176" s="29">
        <f t="shared" si="52"/>
        <v>2883</v>
      </c>
      <c r="E176" s="29">
        <f t="shared" si="57"/>
        <v>484344</v>
      </c>
      <c r="F176" s="29">
        <f t="shared" si="53"/>
        <v>-34669</v>
      </c>
      <c r="G176" s="34">
        <f>+Inputs!$D$3</f>
        <v>0.37951000000000001</v>
      </c>
      <c r="I176" s="27">
        <f t="shared" si="58"/>
        <v>519013</v>
      </c>
      <c r="K176" s="27">
        <f t="shared" si="54"/>
        <v>2883</v>
      </c>
      <c r="L176" s="27">
        <f t="shared" si="59"/>
        <v>484344</v>
      </c>
      <c r="M176" s="27">
        <f t="shared" si="55"/>
        <v>1094.12733</v>
      </c>
      <c r="N176" s="27">
        <f t="shared" si="56"/>
        <v>1094.12733</v>
      </c>
      <c r="O176" s="27">
        <f t="shared" si="60"/>
        <v>-13152.359190000403</v>
      </c>
      <c r="P176" s="27">
        <f t="shared" si="61"/>
        <v>13152.359190000403</v>
      </c>
    </row>
    <row r="177" spans="1:20">
      <c r="A177" s="31">
        <v>42522</v>
      </c>
      <c r="C177" s="6">
        <v>169</v>
      </c>
      <c r="D177" s="29">
        <f t="shared" si="52"/>
        <v>2883</v>
      </c>
      <c r="E177" s="29">
        <f t="shared" si="57"/>
        <v>487227</v>
      </c>
      <c r="F177" s="29">
        <f t="shared" si="53"/>
        <v>-31786</v>
      </c>
      <c r="G177" s="34">
        <f>+Inputs!$D$3</f>
        <v>0.37951000000000001</v>
      </c>
      <c r="I177" s="27">
        <f t="shared" si="58"/>
        <v>519013</v>
      </c>
      <c r="K177" s="27">
        <f t="shared" si="54"/>
        <v>2883</v>
      </c>
      <c r="L177" s="27">
        <f t="shared" si="59"/>
        <v>487227</v>
      </c>
      <c r="M177" s="27">
        <f t="shared" si="55"/>
        <v>1094.12733</v>
      </c>
      <c r="N177" s="27">
        <f t="shared" si="56"/>
        <v>1094.12733</v>
      </c>
      <c r="O177" s="27">
        <f t="shared" si="60"/>
        <v>-12058.231860000404</v>
      </c>
      <c r="P177" s="27">
        <f t="shared" si="61"/>
        <v>12058.231860000404</v>
      </c>
    </row>
    <row r="178" spans="1:20">
      <c r="A178" s="30">
        <v>42552</v>
      </c>
      <c r="C178" s="6">
        <v>170</v>
      </c>
      <c r="D178" s="29">
        <f t="shared" si="52"/>
        <v>2883</v>
      </c>
      <c r="E178" s="29">
        <f t="shared" si="57"/>
        <v>490110</v>
      </c>
      <c r="F178" s="29">
        <f t="shared" si="53"/>
        <v>-28903</v>
      </c>
      <c r="G178" s="34">
        <f>+Inputs!$D$3</f>
        <v>0.37951000000000001</v>
      </c>
      <c r="I178" s="27">
        <f t="shared" si="58"/>
        <v>519013</v>
      </c>
      <c r="K178" s="27">
        <f t="shared" si="54"/>
        <v>2883</v>
      </c>
      <c r="L178" s="27">
        <f t="shared" si="59"/>
        <v>490110</v>
      </c>
      <c r="M178" s="27">
        <f t="shared" si="55"/>
        <v>1094.12733</v>
      </c>
      <c r="N178" s="27">
        <f t="shared" si="56"/>
        <v>1094.12733</v>
      </c>
      <c r="O178" s="27">
        <f t="shared" si="60"/>
        <v>-10964.104530000404</v>
      </c>
      <c r="P178" s="27">
        <f t="shared" si="61"/>
        <v>10964.104530000404</v>
      </c>
    </row>
    <row r="179" spans="1:20">
      <c r="A179" s="31">
        <v>42583</v>
      </c>
      <c r="C179" s="6">
        <v>171</v>
      </c>
      <c r="D179" s="29">
        <f t="shared" si="52"/>
        <v>2883</v>
      </c>
      <c r="E179" s="29">
        <f t="shared" si="57"/>
        <v>492993</v>
      </c>
      <c r="F179" s="29">
        <f t="shared" si="53"/>
        <v>-26020</v>
      </c>
      <c r="G179" s="34">
        <f>+Inputs!$D$3</f>
        <v>0.37951000000000001</v>
      </c>
      <c r="I179" s="27">
        <f t="shared" si="58"/>
        <v>519013</v>
      </c>
      <c r="K179" s="27">
        <f t="shared" si="54"/>
        <v>2883</v>
      </c>
      <c r="L179" s="27">
        <f t="shared" si="59"/>
        <v>492993</v>
      </c>
      <c r="M179" s="27">
        <f t="shared" si="55"/>
        <v>1094.12733</v>
      </c>
      <c r="N179" s="27">
        <f t="shared" si="56"/>
        <v>1094.12733</v>
      </c>
      <c r="O179" s="27">
        <f t="shared" si="60"/>
        <v>-9869.977200000405</v>
      </c>
      <c r="P179" s="27">
        <f t="shared" si="61"/>
        <v>9869.977200000405</v>
      </c>
    </row>
    <row r="180" spans="1:20">
      <c r="A180" s="30">
        <v>42614</v>
      </c>
      <c r="C180" s="6">
        <v>172</v>
      </c>
      <c r="D180" s="29">
        <f t="shared" si="52"/>
        <v>2883</v>
      </c>
      <c r="E180" s="29">
        <f t="shared" si="57"/>
        <v>495876</v>
      </c>
      <c r="F180" s="29">
        <f t="shared" si="53"/>
        <v>-23137</v>
      </c>
      <c r="G180" s="34">
        <f>+Inputs!$D$3</f>
        <v>0.37951000000000001</v>
      </c>
      <c r="I180" s="27">
        <f t="shared" si="58"/>
        <v>519013</v>
      </c>
      <c r="K180" s="27">
        <f t="shared" si="54"/>
        <v>2883</v>
      </c>
      <c r="L180" s="27">
        <f t="shared" si="59"/>
        <v>495876</v>
      </c>
      <c r="M180" s="27">
        <f t="shared" si="55"/>
        <v>1094.12733</v>
      </c>
      <c r="N180" s="27">
        <f t="shared" si="56"/>
        <v>1094.12733</v>
      </c>
      <c r="O180" s="27">
        <f t="shared" si="60"/>
        <v>-8775.8498700004056</v>
      </c>
      <c r="P180" s="27">
        <f t="shared" si="61"/>
        <v>8775.8498700004056</v>
      </c>
    </row>
    <row r="181" spans="1:20">
      <c r="A181" s="31">
        <v>42644</v>
      </c>
      <c r="C181" s="6">
        <v>173</v>
      </c>
      <c r="D181" s="29">
        <f t="shared" si="52"/>
        <v>2883</v>
      </c>
      <c r="E181" s="29">
        <f t="shared" si="57"/>
        <v>498759</v>
      </c>
      <c r="F181" s="29">
        <f t="shared" si="53"/>
        <v>-20254</v>
      </c>
      <c r="G181" s="34">
        <f>+Inputs!$D$3</f>
        <v>0.37951000000000001</v>
      </c>
      <c r="I181" s="27">
        <f t="shared" si="58"/>
        <v>519013</v>
      </c>
      <c r="K181" s="27">
        <f t="shared" si="54"/>
        <v>2883</v>
      </c>
      <c r="L181" s="27">
        <f t="shared" si="59"/>
        <v>498759</v>
      </c>
      <c r="M181" s="27">
        <f t="shared" si="55"/>
        <v>1094.12733</v>
      </c>
      <c r="N181" s="27">
        <f t="shared" si="56"/>
        <v>1094.12733</v>
      </c>
      <c r="O181" s="27">
        <f t="shared" si="60"/>
        <v>-7681.7225400004054</v>
      </c>
      <c r="P181" s="27">
        <f t="shared" si="61"/>
        <v>7681.7225400004054</v>
      </c>
    </row>
    <row r="182" spans="1:20">
      <c r="A182" s="30">
        <v>42675</v>
      </c>
      <c r="C182" s="6">
        <v>174</v>
      </c>
      <c r="D182" s="29">
        <f t="shared" si="52"/>
        <v>2883</v>
      </c>
      <c r="E182" s="29">
        <f t="shared" si="57"/>
        <v>501642</v>
      </c>
      <c r="F182" s="29">
        <f t="shared" si="53"/>
        <v>-17371</v>
      </c>
      <c r="G182" s="34">
        <f>+Inputs!$D$3</f>
        <v>0.37951000000000001</v>
      </c>
      <c r="I182" s="27">
        <f t="shared" si="58"/>
        <v>519013</v>
      </c>
      <c r="K182" s="27">
        <f t="shared" si="54"/>
        <v>2883</v>
      </c>
      <c r="L182" s="27">
        <f t="shared" si="59"/>
        <v>501642</v>
      </c>
      <c r="M182" s="27">
        <f t="shared" si="55"/>
        <v>1094.12733</v>
      </c>
      <c r="N182" s="27">
        <f t="shared" si="56"/>
        <v>1094.12733</v>
      </c>
      <c r="O182" s="27">
        <f t="shared" si="60"/>
        <v>-6587.5952100004051</v>
      </c>
      <c r="P182" s="27">
        <f t="shared" si="61"/>
        <v>6587.5952100004051</v>
      </c>
    </row>
    <row r="183" spans="1:20">
      <c r="A183" s="31">
        <v>42705</v>
      </c>
      <c r="C183" s="6">
        <v>175</v>
      </c>
      <c r="D183" s="29">
        <f t="shared" si="52"/>
        <v>2883</v>
      </c>
      <c r="E183" s="29">
        <f t="shared" si="57"/>
        <v>504525</v>
      </c>
      <c r="F183" s="29">
        <f t="shared" si="53"/>
        <v>-14488</v>
      </c>
      <c r="G183" s="34">
        <f>+Inputs!$D$3</f>
        <v>0.37951000000000001</v>
      </c>
      <c r="I183" s="27">
        <f t="shared" si="58"/>
        <v>519013</v>
      </c>
      <c r="K183" s="27">
        <f t="shared" si="54"/>
        <v>2883</v>
      </c>
      <c r="L183" s="27">
        <f t="shared" si="59"/>
        <v>504525</v>
      </c>
      <c r="M183" s="27">
        <f t="shared" si="55"/>
        <v>1094.12733</v>
      </c>
      <c r="N183" s="27">
        <f t="shared" si="56"/>
        <v>1094.12733</v>
      </c>
      <c r="O183" s="27">
        <f t="shared" si="60"/>
        <v>-5493.4678800004049</v>
      </c>
      <c r="P183" s="27">
        <f t="shared" si="61"/>
        <v>5493.4678800004049</v>
      </c>
    </row>
    <row r="184" spans="1:20">
      <c r="A184" s="30">
        <v>42736</v>
      </c>
      <c r="C184" s="6">
        <v>176</v>
      </c>
      <c r="D184" s="29">
        <f t="shared" si="52"/>
        <v>2883</v>
      </c>
      <c r="E184" s="29">
        <f t="shared" si="57"/>
        <v>507408</v>
      </c>
      <c r="F184" s="29">
        <f t="shared" si="53"/>
        <v>-11605</v>
      </c>
      <c r="G184" s="34">
        <f>+Inputs!$D$3</f>
        <v>0.37951000000000001</v>
      </c>
      <c r="I184" s="27">
        <f t="shared" si="58"/>
        <v>519013</v>
      </c>
      <c r="K184" s="27">
        <f t="shared" si="54"/>
        <v>2883</v>
      </c>
      <c r="L184" s="27">
        <f t="shared" si="59"/>
        <v>507408</v>
      </c>
      <c r="M184" s="27">
        <f t="shared" si="55"/>
        <v>1094.12733</v>
      </c>
      <c r="N184" s="27">
        <f t="shared" si="56"/>
        <v>1094.12733</v>
      </c>
      <c r="O184" s="27">
        <f t="shared" si="60"/>
        <v>-4399.3405500004046</v>
      </c>
      <c r="P184" s="27">
        <f t="shared" si="61"/>
        <v>4399.3405500004046</v>
      </c>
    </row>
    <row r="185" spans="1:20">
      <c r="A185" s="31">
        <v>42767</v>
      </c>
      <c r="C185" s="6">
        <v>177</v>
      </c>
      <c r="D185" s="29">
        <f t="shared" si="52"/>
        <v>2883</v>
      </c>
      <c r="E185" s="29">
        <f t="shared" si="57"/>
        <v>510291</v>
      </c>
      <c r="F185" s="29">
        <f t="shared" si="53"/>
        <v>-8722</v>
      </c>
      <c r="G185" s="34">
        <f>+Inputs!$D$3</f>
        <v>0.37951000000000001</v>
      </c>
      <c r="I185" s="27">
        <f t="shared" si="58"/>
        <v>519013</v>
      </c>
      <c r="K185" s="27">
        <f t="shared" si="54"/>
        <v>2883</v>
      </c>
      <c r="L185" s="27">
        <f t="shared" si="59"/>
        <v>510291</v>
      </c>
      <c r="M185" s="27">
        <f t="shared" si="55"/>
        <v>1094.12733</v>
      </c>
      <c r="N185" s="27">
        <f t="shared" si="56"/>
        <v>1094.12733</v>
      </c>
      <c r="O185" s="27">
        <f t="shared" si="60"/>
        <v>-3305.2132200004044</v>
      </c>
      <c r="P185" s="27">
        <f t="shared" si="61"/>
        <v>3305.2132200004044</v>
      </c>
    </row>
    <row r="186" spans="1:20">
      <c r="A186" s="30">
        <v>42795</v>
      </c>
      <c r="C186" s="6">
        <v>178</v>
      </c>
      <c r="D186" s="29">
        <f t="shared" si="52"/>
        <v>2883</v>
      </c>
      <c r="E186" s="29">
        <f t="shared" si="57"/>
        <v>513174</v>
      </c>
      <c r="F186" s="29">
        <f t="shared" si="53"/>
        <v>-5839</v>
      </c>
      <c r="G186" s="34">
        <f>+Inputs!$D$3</f>
        <v>0.37951000000000001</v>
      </c>
      <c r="I186" s="27">
        <f t="shared" si="58"/>
        <v>519013</v>
      </c>
      <c r="K186" s="27">
        <f t="shared" si="54"/>
        <v>2883</v>
      </c>
      <c r="L186" s="27">
        <f t="shared" si="59"/>
        <v>513174</v>
      </c>
      <c r="M186" s="27">
        <f t="shared" si="55"/>
        <v>1094.12733</v>
      </c>
      <c r="N186" s="27">
        <f t="shared" si="56"/>
        <v>1094.12733</v>
      </c>
      <c r="O186" s="27">
        <f t="shared" si="60"/>
        <v>-2211.0858900004041</v>
      </c>
      <c r="P186" s="27">
        <f t="shared" si="61"/>
        <v>2211.0858900004041</v>
      </c>
    </row>
    <row r="187" spans="1:20">
      <c r="A187" s="31">
        <v>42826</v>
      </c>
      <c r="C187" s="6">
        <v>179</v>
      </c>
      <c r="D187" s="29">
        <f t="shared" si="52"/>
        <v>2883</v>
      </c>
      <c r="E187" s="29">
        <f t="shared" si="57"/>
        <v>516057</v>
      </c>
      <c r="F187" s="29">
        <f t="shared" si="53"/>
        <v>-2956</v>
      </c>
      <c r="G187" s="34">
        <f>+Inputs!$D$3</f>
        <v>0.37951000000000001</v>
      </c>
      <c r="I187" s="27">
        <f t="shared" si="58"/>
        <v>519013</v>
      </c>
      <c r="K187" s="27">
        <f t="shared" si="54"/>
        <v>2883</v>
      </c>
      <c r="L187" s="27">
        <f t="shared" si="59"/>
        <v>516057</v>
      </c>
      <c r="M187" s="27">
        <f t="shared" si="55"/>
        <v>1094.12733</v>
      </c>
      <c r="N187" s="27">
        <f t="shared" si="56"/>
        <v>1094.12733</v>
      </c>
      <c r="O187" s="27">
        <f t="shared" si="60"/>
        <v>-1116.9585600004041</v>
      </c>
      <c r="P187" s="27">
        <f t="shared" si="61"/>
        <v>1116.9585600004041</v>
      </c>
    </row>
    <row r="188" spans="1:20">
      <c r="A188" s="30">
        <v>42856</v>
      </c>
      <c r="C188" s="6">
        <v>180</v>
      </c>
      <c r="D188" s="29">
        <f>-F187</f>
        <v>2956</v>
      </c>
      <c r="E188" s="29">
        <f t="shared" si="57"/>
        <v>519013</v>
      </c>
      <c r="F188" s="29">
        <f t="shared" si="53"/>
        <v>0</v>
      </c>
      <c r="G188" s="34">
        <f>+Inputs!$D$3</f>
        <v>0.37951000000000001</v>
      </c>
      <c r="I188" s="27">
        <f t="shared" si="58"/>
        <v>519013</v>
      </c>
      <c r="K188" s="27">
        <f t="shared" si="54"/>
        <v>2956</v>
      </c>
      <c r="L188" s="27">
        <f t="shared" si="59"/>
        <v>519013</v>
      </c>
      <c r="M188" s="27">
        <f t="shared" si="55"/>
        <v>1121.8315600000001</v>
      </c>
      <c r="N188" s="27">
        <f t="shared" si="56"/>
        <v>1121.8315600000001</v>
      </c>
      <c r="O188" s="27">
        <f t="shared" si="60"/>
        <v>4.8729999995960043</v>
      </c>
      <c r="P188" s="27">
        <f t="shared" si="61"/>
        <v>-4.8729999995960043</v>
      </c>
    </row>
    <row r="189" spans="1:20">
      <c r="A189" s="30"/>
      <c r="G189" s="28"/>
    </row>
    <row r="190" spans="1:20">
      <c r="A190" s="8" t="s">
        <v>43</v>
      </c>
      <c r="B190" s="33">
        <f>SUM(B9:B189)</f>
        <v>-519013</v>
      </c>
      <c r="D190" s="33">
        <f>SUM(D9:D189)</f>
        <v>519013</v>
      </c>
      <c r="G190" s="28"/>
      <c r="H190" s="33">
        <f>SUM(H9:H189)</f>
        <v>519013</v>
      </c>
      <c r="I190" s="33"/>
      <c r="J190" s="33">
        <f>SUM(J9:J189)</f>
        <v>196965.43350000001</v>
      </c>
      <c r="K190" s="33">
        <f>SUM(K9:K189)</f>
        <v>519013</v>
      </c>
      <c r="L190" s="33"/>
      <c r="M190" s="33">
        <f>SUM(M9:M189)</f>
        <v>196970.30649999957</v>
      </c>
      <c r="N190" s="33">
        <f>SUM(N9:N189)</f>
        <v>4.8729999995960043</v>
      </c>
      <c r="O190" s="33">
        <f>SUM(O9:O189)</f>
        <v>-17630471.617820077</v>
      </c>
      <c r="P190" s="33">
        <f>SUM(P9:P189)</f>
        <v>17630471.617820077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8.xml><?xml version="1.0" encoding="utf-8"?>
<worksheet xmlns="http://schemas.openxmlformats.org/spreadsheetml/2006/main" xmlns:r="http://schemas.openxmlformats.org/officeDocument/2006/relationships">
  <sheetPr transitionEvaluation="1" codeName="Sheet61">
    <pageSetUpPr autoPageBreaks="0" fitToPage="1"/>
  </sheetPr>
  <dimension ref="A1:AE193"/>
  <sheetViews>
    <sheetView defaultGridColor="0" topLeftCell="T1" colorId="22" zoomScale="60" zoomScaleNormal="100" workbookViewId="0">
      <pane ySplit="8" topLeftCell="A9" activePane="bottomLeft" state="frozen"/>
      <selection activeCell="U11" sqref="U11:AE11"/>
      <selection pane="bottomLeft" activeCell="P97" sqref="P97"/>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37438</v>
      </c>
      <c r="B9" s="32">
        <v>-28130</v>
      </c>
      <c r="C9" s="6">
        <v>1</v>
      </c>
      <c r="D9" s="29">
        <f t="shared" ref="D9:D40" si="0">ROUND(-(+$B$9/180)*1,0)</f>
        <v>156</v>
      </c>
      <c r="E9" s="29">
        <f>+D9</f>
        <v>156</v>
      </c>
      <c r="F9" s="29">
        <f t="shared" ref="F9:F40" si="1">$B$9+E9</f>
        <v>-27974</v>
      </c>
      <c r="G9" s="34">
        <f>+Inputs!$D$2</f>
        <v>0.3795</v>
      </c>
      <c r="H9" s="27">
        <f>-B9</f>
        <v>28130</v>
      </c>
      <c r="I9" s="27">
        <f>+H9</f>
        <v>28130</v>
      </c>
      <c r="J9" s="27">
        <f>H9*G9</f>
        <v>10675.335000000001</v>
      </c>
      <c r="K9" s="27">
        <f t="shared" ref="K9:K40" si="2">D9</f>
        <v>156</v>
      </c>
      <c r="L9" s="27">
        <f>+K9</f>
        <v>156</v>
      </c>
      <c r="M9" s="27">
        <f t="shared" ref="M9:M40" si="3">K9*G9</f>
        <v>59.201999999999998</v>
      </c>
      <c r="N9" s="27">
        <f t="shared" ref="N9:N40" si="4">M9-J9</f>
        <v>-10616.133000000002</v>
      </c>
      <c r="O9" s="27">
        <f>+N9</f>
        <v>-10616.133000000002</v>
      </c>
      <c r="P9" s="27">
        <f>-SUM(N9)</f>
        <v>10616.133000000002</v>
      </c>
      <c r="Q9" s="38">
        <f>VLOOKUP(Q8,A9:P189,5)</f>
        <v>14040</v>
      </c>
      <c r="R9" s="38">
        <f>VLOOKUP(R8,A9:P188,5)</f>
        <v>15912</v>
      </c>
      <c r="S9" s="38">
        <f>+R9-Q9</f>
        <v>1872</v>
      </c>
      <c r="T9" s="35" t="s">
        <v>64</v>
      </c>
      <c r="U9" s="161">
        <f>-IF(TYPE(VLOOKUP(U8,$A$9:$P$188,6,FALSE))=16,0,VLOOKUP(U8,$A$9:$P$188,6,FALSE))</f>
        <v>15806</v>
      </c>
      <c r="V9" s="161">
        <f>-IF(TYPE(VLOOKUP(V8,$A$9:$P$188,6,FALSE))=16,0,VLOOKUP(V8,$A$9:$P$188,6,FALSE))</f>
        <v>15650</v>
      </c>
      <c r="W9" s="161">
        <f t="shared" ref="W9:AE9" si="5">-IF(TYPE(VLOOKUP(W8,$A$9:$P$188,6,FALSE))=16,0,VLOOKUP(W8,$A$9:$P$188,6,FALSE))</f>
        <v>15494</v>
      </c>
      <c r="X9" s="161">
        <f t="shared" si="5"/>
        <v>15338</v>
      </c>
      <c r="Y9" s="161">
        <f t="shared" si="5"/>
        <v>15182</v>
      </c>
      <c r="Z9" s="161">
        <f t="shared" si="5"/>
        <v>15026</v>
      </c>
      <c r="AA9" s="161">
        <f t="shared" si="5"/>
        <v>14870</v>
      </c>
      <c r="AB9" s="161">
        <f t="shared" si="5"/>
        <v>14714</v>
      </c>
      <c r="AC9" s="161">
        <f t="shared" si="5"/>
        <v>14558</v>
      </c>
      <c r="AD9" s="161">
        <f t="shared" si="5"/>
        <v>14402</v>
      </c>
      <c r="AE9" s="161">
        <f t="shared" si="5"/>
        <v>14246</v>
      </c>
    </row>
    <row r="10" spans="1:31">
      <c r="A10" s="30">
        <v>37469</v>
      </c>
      <c r="B10" s="9"/>
      <c r="C10" s="6">
        <v>2</v>
      </c>
      <c r="D10" s="29">
        <f t="shared" si="0"/>
        <v>156</v>
      </c>
      <c r="E10" s="29">
        <f t="shared" ref="E10:E41" si="6">+E9+D10</f>
        <v>312</v>
      </c>
      <c r="F10" s="29">
        <f t="shared" si="1"/>
        <v>-27818</v>
      </c>
      <c r="G10" s="34">
        <f>+Inputs!$D$2</f>
        <v>0.3795</v>
      </c>
      <c r="H10" s="2"/>
      <c r="I10" s="27">
        <f t="shared" ref="I10:I41" si="7">+I9+H10</f>
        <v>28130</v>
      </c>
      <c r="J10" s="27"/>
      <c r="K10" s="27">
        <f t="shared" si="2"/>
        <v>156</v>
      </c>
      <c r="L10" s="27">
        <f t="shared" ref="L10:L41" si="8">+L9+K10</f>
        <v>312</v>
      </c>
      <c r="M10" s="27">
        <f t="shared" si="3"/>
        <v>59.201999999999998</v>
      </c>
      <c r="N10" s="27">
        <f t="shared" si="4"/>
        <v>59.201999999999998</v>
      </c>
      <c r="O10" s="27">
        <f t="shared" ref="O10:O41" si="9">+O9+N10</f>
        <v>-10556.931000000002</v>
      </c>
      <c r="P10" s="27">
        <f t="shared" ref="P10:P41" si="10">P9-N10</f>
        <v>10556.931000000002</v>
      </c>
      <c r="Q10" s="38">
        <f>VLOOKUP(Q8,A9:P189,15)</f>
        <v>-5347.0302000000138</v>
      </c>
      <c r="R10" s="38">
        <f>VLOOKUP(R8,A9:P188,15)</f>
        <v>-4636.5874800000147</v>
      </c>
      <c r="S10" s="38">
        <f>+R10-Q10</f>
        <v>710.4427199999991</v>
      </c>
      <c r="T10" s="36" t="s">
        <v>69</v>
      </c>
    </row>
    <row r="11" spans="1:31">
      <c r="A11" s="31">
        <v>37500</v>
      </c>
      <c r="B11" s="5"/>
      <c r="C11" s="6">
        <v>3</v>
      </c>
      <c r="D11" s="29">
        <f t="shared" si="0"/>
        <v>156</v>
      </c>
      <c r="E11" s="29">
        <f t="shared" si="6"/>
        <v>468</v>
      </c>
      <c r="F11" s="29">
        <f t="shared" si="1"/>
        <v>-27662</v>
      </c>
      <c r="G11" s="34">
        <f>+Inputs!$D$2</f>
        <v>0.3795</v>
      </c>
      <c r="H11" s="2"/>
      <c r="I11" s="27">
        <f t="shared" si="7"/>
        <v>28130</v>
      </c>
      <c r="J11" s="27"/>
      <c r="K11" s="27">
        <f t="shared" si="2"/>
        <v>156</v>
      </c>
      <c r="L11" s="27">
        <f t="shared" si="8"/>
        <v>468</v>
      </c>
      <c r="M11" s="27">
        <f t="shared" si="3"/>
        <v>59.201999999999998</v>
      </c>
      <c r="N11" s="27">
        <f t="shared" si="4"/>
        <v>59.201999999999998</v>
      </c>
      <c r="O11" s="27">
        <f t="shared" si="9"/>
        <v>-10497.729000000003</v>
      </c>
      <c r="P11" s="27">
        <f t="shared" si="10"/>
        <v>10497.729000000003</v>
      </c>
      <c r="Q11" s="38">
        <f>+VLOOKUP(Q8,A9:P189,16)</f>
        <v>5347.0302000000138</v>
      </c>
      <c r="R11" s="38">
        <f>+VLOOKUP(R8,A9:P188,16)</f>
        <v>4636.5874800000147</v>
      </c>
      <c r="S11" s="38">
        <f>(+Q11+R11)/2</f>
        <v>4991.8088400000142</v>
      </c>
      <c r="T11" s="36" t="s">
        <v>113</v>
      </c>
      <c r="U11" s="161">
        <f>IF(TYPE(VLOOKUP(U8,$A$9:$P$188,16,FALSE))=16,0,VLOOKUP(U8,$A$9:$P$188,16,FALSE))</f>
        <v>5998.269360000013</v>
      </c>
      <c r="V11" s="161">
        <f t="shared" ref="V11:AE11" si="11">IF(TYPE(VLOOKUP(V8,$A$9:$P$188,16,FALSE))=16,0,VLOOKUP(V8,$A$9:$P$188,16,FALSE))</f>
        <v>5939.065800000013</v>
      </c>
      <c r="W11" s="161">
        <f t="shared" si="11"/>
        <v>5879.8622400000131</v>
      </c>
      <c r="X11" s="161">
        <f t="shared" si="11"/>
        <v>5820.6586800000132</v>
      </c>
      <c r="Y11" s="161">
        <f t="shared" si="11"/>
        <v>5761.4551200000133</v>
      </c>
      <c r="Z11" s="161">
        <f t="shared" si="11"/>
        <v>5702.2515600000133</v>
      </c>
      <c r="AA11" s="161">
        <f t="shared" si="11"/>
        <v>5643.0480000000134</v>
      </c>
      <c r="AB11" s="161">
        <f t="shared" si="11"/>
        <v>5583.8444400000135</v>
      </c>
      <c r="AC11" s="161">
        <f t="shared" si="11"/>
        <v>5524.6408800000136</v>
      </c>
      <c r="AD11" s="161">
        <f t="shared" si="11"/>
        <v>5465.4373200000136</v>
      </c>
      <c r="AE11" s="161">
        <f t="shared" si="11"/>
        <v>5406.2337600000137</v>
      </c>
    </row>
    <row r="12" spans="1:31">
      <c r="A12" s="30">
        <v>37530</v>
      </c>
      <c r="B12" s="3"/>
      <c r="C12" s="6">
        <v>4</v>
      </c>
      <c r="D12" s="29">
        <f t="shared" si="0"/>
        <v>156</v>
      </c>
      <c r="E12" s="29">
        <f t="shared" si="6"/>
        <v>624</v>
      </c>
      <c r="F12" s="29">
        <f t="shared" si="1"/>
        <v>-27506</v>
      </c>
      <c r="G12" s="34">
        <f>+Inputs!$D$2</f>
        <v>0.3795</v>
      </c>
      <c r="H12" s="2"/>
      <c r="I12" s="27">
        <f t="shared" si="7"/>
        <v>28130</v>
      </c>
      <c r="J12" s="27"/>
      <c r="K12" s="27">
        <f t="shared" si="2"/>
        <v>156</v>
      </c>
      <c r="L12" s="27">
        <f t="shared" si="8"/>
        <v>624</v>
      </c>
      <c r="M12" s="27">
        <f t="shared" si="3"/>
        <v>59.201999999999998</v>
      </c>
      <c r="N12" s="27">
        <f t="shared" si="4"/>
        <v>59.201999999999998</v>
      </c>
      <c r="O12" s="27">
        <f t="shared" si="9"/>
        <v>-10438.527000000004</v>
      </c>
      <c r="P12" s="27">
        <f t="shared" si="10"/>
        <v>10438.527000000004</v>
      </c>
      <c r="Q12" s="39"/>
      <c r="R12" s="40"/>
      <c r="S12" s="40"/>
      <c r="T12" s="36"/>
    </row>
    <row r="13" spans="1:31">
      <c r="A13" s="31">
        <v>37561</v>
      </c>
      <c r="B13" s="3"/>
      <c r="C13" s="6">
        <v>5</v>
      </c>
      <c r="D13" s="29">
        <f t="shared" si="0"/>
        <v>156</v>
      </c>
      <c r="E13" s="29">
        <f t="shared" si="6"/>
        <v>780</v>
      </c>
      <c r="F13" s="29">
        <f t="shared" si="1"/>
        <v>-27350</v>
      </c>
      <c r="G13" s="34">
        <f>+Inputs!$D$2</f>
        <v>0.3795</v>
      </c>
      <c r="H13" s="2"/>
      <c r="I13" s="27">
        <f t="shared" si="7"/>
        <v>28130</v>
      </c>
      <c r="J13" s="27"/>
      <c r="K13" s="27">
        <f t="shared" si="2"/>
        <v>156</v>
      </c>
      <c r="L13" s="27">
        <f t="shared" si="8"/>
        <v>780</v>
      </c>
      <c r="M13" s="27">
        <f t="shared" si="3"/>
        <v>59.201999999999998</v>
      </c>
      <c r="N13" s="27">
        <f t="shared" si="4"/>
        <v>59.201999999999998</v>
      </c>
      <c r="O13" s="27">
        <f t="shared" si="9"/>
        <v>-10379.325000000004</v>
      </c>
      <c r="P13" s="27">
        <f t="shared" si="10"/>
        <v>10379.325000000004</v>
      </c>
      <c r="Q13" s="38">
        <f>VLOOKUP(Q8,A9:P189,9)</f>
        <v>28130</v>
      </c>
      <c r="R13" s="38">
        <f>VLOOKUP(R8,A9:P188,9)</f>
        <v>28130</v>
      </c>
      <c r="S13" s="38">
        <f>+R13-Q13</f>
        <v>0</v>
      </c>
      <c r="T13" s="36" t="s">
        <v>70</v>
      </c>
    </row>
    <row r="14" spans="1:31">
      <c r="A14" s="30">
        <v>37591</v>
      </c>
      <c r="B14" s="3"/>
      <c r="C14" s="6">
        <v>6</v>
      </c>
      <c r="D14" s="29">
        <f t="shared" si="0"/>
        <v>156</v>
      </c>
      <c r="E14" s="29">
        <f t="shared" si="6"/>
        <v>936</v>
      </c>
      <c r="F14" s="29">
        <f t="shared" si="1"/>
        <v>-27194</v>
      </c>
      <c r="G14" s="34">
        <f>+Inputs!$D$2</f>
        <v>0.3795</v>
      </c>
      <c r="H14" s="2"/>
      <c r="I14" s="27">
        <f t="shared" si="7"/>
        <v>28130</v>
      </c>
      <c r="J14" s="27"/>
      <c r="K14" s="27">
        <f t="shared" si="2"/>
        <v>156</v>
      </c>
      <c r="L14" s="27">
        <f t="shared" si="8"/>
        <v>936</v>
      </c>
      <c r="M14" s="27">
        <f t="shared" si="3"/>
        <v>59.201999999999998</v>
      </c>
      <c r="N14" s="27">
        <f t="shared" si="4"/>
        <v>59.201999999999998</v>
      </c>
      <c r="O14" s="27">
        <f t="shared" si="9"/>
        <v>-10320.123000000005</v>
      </c>
      <c r="P14" s="27">
        <f t="shared" si="10"/>
        <v>10320.123000000005</v>
      </c>
      <c r="Q14" s="38">
        <f>VLOOKUP(Q8,A9:P189,12)</f>
        <v>14040</v>
      </c>
      <c r="R14" s="38">
        <f>VLOOKUP(R8,A9:P188,12)</f>
        <v>15912</v>
      </c>
      <c r="S14" s="38">
        <f>+R14-Q14</f>
        <v>1872</v>
      </c>
      <c r="T14" s="37" t="s">
        <v>93</v>
      </c>
    </row>
    <row r="15" spans="1:31">
      <c r="A15" s="31">
        <v>37622</v>
      </c>
      <c r="B15" s="3"/>
      <c r="C15" s="6">
        <v>7</v>
      </c>
      <c r="D15" s="29">
        <f t="shared" si="0"/>
        <v>156</v>
      </c>
      <c r="E15" s="29">
        <f t="shared" si="6"/>
        <v>1092</v>
      </c>
      <c r="F15" s="29">
        <f t="shared" si="1"/>
        <v>-27038</v>
      </c>
      <c r="G15" s="34">
        <f>+Inputs!$D$2</f>
        <v>0.3795</v>
      </c>
      <c r="H15" s="2"/>
      <c r="I15" s="27">
        <f t="shared" si="7"/>
        <v>28130</v>
      </c>
      <c r="J15" s="27"/>
      <c r="K15" s="27">
        <f t="shared" si="2"/>
        <v>156</v>
      </c>
      <c r="L15" s="27">
        <f t="shared" si="8"/>
        <v>1092</v>
      </c>
      <c r="M15" s="27">
        <f t="shared" si="3"/>
        <v>59.201999999999998</v>
      </c>
      <c r="N15" s="27">
        <f t="shared" si="4"/>
        <v>59.201999999999998</v>
      </c>
      <c r="O15" s="27">
        <f t="shared" si="9"/>
        <v>-10260.921000000006</v>
      </c>
      <c r="P15" s="27">
        <f t="shared" si="10"/>
        <v>10260.921000000006</v>
      </c>
    </row>
    <row r="16" spans="1:31">
      <c r="A16" s="30">
        <v>37653</v>
      </c>
      <c r="B16" s="3"/>
      <c r="C16" s="6">
        <v>8</v>
      </c>
      <c r="D16" s="29">
        <f t="shared" si="0"/>
        <v>156</v>
      </c>
      <c r="E16" s="29">
        <f t="shared" si="6"/>
        <v>1248</v>
      </c>
      <c r="F16" s="29">
        <f t="shared" si="1"/>
        <v>-26882</v>
      </c>
      <c r="G16" s="34">
        <f>+Inputs!$D$2</f>
        <v>0.3795</v>
      </c>
      <c r="H16" s="2"/>
      <c r="I16" s="27">
        <f t="shared" si="7"/>
        <v>28130</v>
      </c>
      <c r="J16" s="27"/>
      <c r="K16" s="27">
        <f t="shared" si="2"/>
        <v>156</v>
      </c>
      <c r="L16" s="27">
        <f t="shared" si="8"/>
        <v>1248</v>
      </c>
      <c r="M16" s="27">
        <f t="shared" si="3"/>
        <v>59.201999999999998</v>
      </c>
      <c r="N16" s="27">
        <f t="shared" si="4"/>
        <v>59.201999999999998</v>
      </c>
      <c r="O16" s="27">
        <f t="shared" si="9"/>
        <v>-10201.719000000006</v>
      </c>
      <c r="P16" s="27">
        <f t="shared" si="10"/>
        <v>10201.719000000006</v>
      </c>
      <c r="Q16" s="4"/>
      <c r="R16" s="4"/>
      <c r="S16" s="4"/>
    </row>
    <row r="17" spans="1:19">
      <c r="A17" s="31">
        <v>37681</v>
      </c>
      <c r="B17" s="3"/>
      <c r="C17" s="6">
        <v>9</v>
      </c>
      <c r="D17" s="29">
        <f t="shared" si="0"/>
        <v>156</v>
      </c>
      <c r="E17" s="29">
        <f t="shared" si="6"/>
        <v>1404</v>
      </c>
      <c r="F17" s="29">
        <f t="shared" si="1"/>
        <v>-26726</v>
      </c>
      <c r="G17" s="34">
        <f>+Inputs!$D$2</f>
        <v>0.3795</v>
      </c>
      <c r="H17" s="2"/>
      <c r="I17" s="27">
        <f t="shared" si="7"/>
        <v>28130</v>
      </c>
      <c r="J17" s="27"/>
      <c r="K17" s="27">
        <f t="shared" si="2"/>
        <v>156</v>
      </c>
      <c r="L17" s="27">
        <f t="shared" si="8"/>
        <v>1404</v>
      </c>
      <c r="M17" s="27">
        <f t="shared" si="3"/>
        <v>59.201999999999998</v>
      </c>
      <c r="N17" s="27">
        <f t="shared" si="4"/>
        <v>59.201999999999998</v>
      </c>
      <c r="O17" s="27">
        <f t="shared" si="9"/>
        <v>-10142.517000000007</v>
      </c>
      <c r="P17" s="27">
        <f t="shared" si="10"/>
        <v>10142.517000000007</v>
      </c>
      <c r="Q17" s="4"/>
      <c r="R17" s="4"/>
      <c r="S17" s="4"/>
    </row>
    <row r="18" spans="1:19">
      <c r="A18" s="30">
        <v>37712</v>
      </c>
      <c r="B18" s="3"/>
      <c r="C18" s="6">
        <v>10</v>
      </c>
      <c r="D18" s="29">
        <f t="shared" si="0"/>
        <v>156</v>
      </c>
      <c r="E18" s="29">
        <f t="shared" si="6"/>
        <v>1560</v>
      </c>
      <c r="F18" s="29">
        <f t="shared" si="1"/>
        <v>-26570</v>
      </c>
      <c r="G18" s="34">
        <f>+Inputs!$D$2</f>
        <v>0.3795</v>
      </c>
      <c r="H18" s="2"/>
      <c r="I18" s="27">
        <f t="shared" si="7"/>
        <v>28130</v>
      </c>
      <c r="J18" s="27"/>
      <c r="K18" s="27">
        <f t="shared" si="2"/>
        <v>156</v>
      </c>
      <c r="L18" s="27">
        <f t="shared" si="8"/>
        <v>1560</v>
      </c>
      <c r="M18" s="27">
        <f t="shared" si="3"/>
        <v>59.201999999999998</v>
      </c>
      <c r="N18" s="27">
        <f t="shared" si="4"/>
        <v>59.201999999999998</v>
      </c>
      <c r="O18" s="27">
        <f t="shared" si="9"/>
        <v>-10083.315000000008</v>
      </c>
      <c r="P18" s="27">
        <f t="shared" si="10"/>
        <v>10083.315000000008</v>
      </c>
      <c r="Q18" s="4"/>
      <c r="R18" s="4"/>
      <c r="S18" s="4"/>
    </row>
    <row r="19" spans="1:19">
      <c r="A19" s="31">
        <v>37742</v>
      </c>
      <c r="B19" s="3"/>
      <c r="C19" s="6">
        <v>11</v>
      </c>
      <c r="D19" s="29">
        <f t="shared" si="0"/>
        <v>156</v>
      </c>
      <c r="E19" s="29">
        <f t="shared" si="6"/>
        <v>1716</v>
      </c>
      <c r="F19" s="29">
        <f t="shared" si="1"/>
        <v>-26414</v>
      </c>
      <c r="G19" s="34">
        <f>+Inputs!$D$3</f>
        <v>0.37951000000000001</v>
      </c>
      <c r="H19" s="2"/>
      <c r="I19" s="27">
        <f t="shared" si="7"/>
        <v>28130</v>
      </c>
      <c r="J19" s="27"/>
      <c r="K19" s="27">
        <f t="shared" si="2"/>
        <v>156</v>
      </c>
      <c r="L19" s="27">
        <f t="shared" si="8"/>
        <v>1716</v>
      </c>
      <c r="M19" s="27">
        <f t="shared" si="3"/>
        <v>59.203560000000003</v>
      </c>
      <c r="N19" s="27">
        <f t="shared" si="4"/>
        <v>59.203560000000003</v>
      </c>
      <c r="O19" s="27">
        <f t="shared" si="9"/>
        <v>-10024.111440000008</v>
      </c>
      <c r="P19" s="27">
        <f t="shared" si="10"/>
        <v>10024.111440000008</v>
      </c>
      <c r="Q19" s="4"/>
      <c r="R19" s="4"/>
      <c r="S19" s="4"/>
    </row>
    <row r="20" spans="1:19">
      <c r="A20" s="30">
        <v>37773</v>
      </c>
      <c r="B20" s="3"/>
      <c r="C20" s="6">
        <v>12</v>
      </c>
      <c r="D20" s="29">
        <f t="shared" si="0"/>
        <v>156</v>
      </c>
      <c r="E20" s="29">
        <f t="shared" si="6"/>
        <v>1872</v>
      </c>
      <c r="F20" s="29">
        <f t="shared" si="1"/>
        <v>-26258</v>
      </c>
      <c r="G20" s="34">
        <f>+Inputs!$D$3</f>
        <v>0.37951000000000001</v>
      </c>
      <c r="H20" s="2"/>
      <c r="I20" s="27">
        <f t="shared" si="7"/>
        <v>28130</v>
      </c>
      <c r="J20" s="27"/>
      <c r="K20" s="27">
        <f t="shared" si="2"/>
        <v>156</v>
      </c>
      <c r="L20" s="27">
        <f t="shared" si="8"/>
        <v>1872</v>
      </c>
      <c r="M20" s="27">
        <f t="shared" si="3"/>
        <v>59.203560000000003</v>
      </c>
      <c r="N20" s="27">
        <f t="shared" si="4"/>
        <v>59.203560000000003</v>
      </c>
      <c r="O20" s="27">
        <f t="shared" si="9"/>
        <v>-9964.9078800000079</v>
      </c>
      <c r="P20" s="27">
        <f t="shared" si="10"/>
        <v>9964.9078800000079</v>
      </c>
      <c r="Q20" s="4"/>
      <c r="R20" s="4"/>
      <c r="S20" s="4"/>
    </row>
    <row r="21" spans="1:19">
      <c r="A21" s="31">
        <v>37803</v>
      </c>
      <c r="B21" s="3"/>
      <c r="C21" s="6">
        <v>13</v>
      </c>
      <c r="D21" s="29">
        <f t="shared" si="0"/>
        <v>156</v>
      </c>
      <c r="E21" s="29">
        <f t="shared" si="6"/>
        <v>2028</v>
      </c>
      <c r="F21" s="29">
        <f t="shared" si="1"/>
        <v>-26102</v>
      </c>
      <c r="G21" s="34">
        <f>+Inputs!$D$3</f>
        <v>0.37951000000000001</v>
      </c>
      <c r="H21" s="2"/>
      <c r="I21" s="27">
        <f t="shared" si="7"/>
        <v>28130</v>
      </c>
      <c r="J21" s="27"/>
      <c r="K21" s="27">
        <f t="shared" si="2"/>
        <v>156</v>
      </c>
      <c r="L21" s="27">
        <f t="shared" si="8"/>
        <v>2028</v>
      </c>
      <c r="M21" s="27">
        <f t="shared" si="3"/>
        <v>59.203560000000003</v>
      </c>
      <c r="N21" s="27">
        <f t="shared" si="4"/>
        <v>59.203560000000003</v>
      </c>
      <c r="O21" s="27">
        <f t="shared" si="9"/>
        <v>-9905.704320000008</v>
      </c>
      <c r="P21" s="27">
        <f t="shared" si="10"/>
        <v>9905.704320000008</v>
      </c>
      <c r="Q21" s="4"/>
      <c r="R21" s="4"/>
      <c r="S21" s="4"/>
    </row>
    <row r="22" spans="1:19">
      <c r="A22" s="30">
        <v>37834</v>
      </c>
      <c r="B22" s="3"/>
      <c r="C22" s="6">
        <v>14</v>
      </c>
      <c r="D22" s="29">
        <f t="shared" si="0"/>
        <v>156</v>
      </c>
      <c r="E22" s="29">
        <f t="shared" si="6"/>
        <v>2184</v>
      </c>
      <c r="F22" s="29">
        <f t="shared" si="1"/>
        <v>-25946</v>
      </c>
      <c r="G22" s="34">
        <f>+Inputs!$D$3</f>
        <v>0.37951000000000001</v>
      </c>
      <c r="H22" s="2"/>
      <c r="I22" s="27">
        <f t="shared" si="7"/>
        <v>28130</v>
      </c>
      <c r="J22" s="27"/>
      <c r="K22" s="27">
        <f t="shared" si="2"/>
        <v>156</v>
      </c>
      <c r="L22" s="27">
        <f t="shared" si="8"/>
        <v>2184</v>
      </c>
      <c r="M22" s="27">
        <f t="shared" si="3"/>
        <v>59.203560000000003</v>
      </c>
      <c r="N22" s="27">
        <f t="shared" si="4"/>
        <v>59.203560000000003</v>
      </c>
      <c r="O22" s="27">
        <f t="shared" si="9"/>
        <v>-9846.5007600000081</v>
      </c>
      <c r="P22" s="27">
        <f t="shared" si="10"/>
        <v>9846.5007600000081</v>
      </c>
      <c r="Q22" s="4"/>
      <c r="R22" s="4"/>
      <c r="S22" s="4"/>
    </row>
    <row r="23" spans="1:19">
      <c r="A23" s="31">
        <v>37865</v>
      </c>
      <c r="B23" s="3"/>
      <c r="C23" s="6">
        <v>15</v>
      </c>
      <c r="D23" s="29">
        <f t="shared" si="0"/>
        <v>156</v>
      </c>
      <c r="E23" s="29">
        <f t="shared" si="6"/>
        <v>2340</v>
      </c>
      <c r="F23" s="29">
        <f t="shared" si="1"/>
        <v>-25790</v>
      </c>
      <c r="G23" s="34">
        <f>+Inputs!$D$3</f>
        <v>0.37951000000000001</v>
      </c>
      <c r="H23" s="2"/>
      <c r="I23" s="27">
        <f t="shared" si="7"/>
        <v>28130</v>
      </c>
      <c r="J23" s="27"/>
      <c r="K23" s="27">
        <f t="shared" si="2"/>
        <v>156</v>
      </c>
      <c r="L23" s="27">
        <f t="shared" si="8"/>
        <v>2340</v>
      </c>
      <c r="M23" s="27">
        <f t="shared" si="3"/>
        <v>59.203560000000003</v>
      </c>
      <c r="N23" s="27">
        <f t="shared" si="4"/>
        <v>59.203560000000003</v>
      </c>
      <c r="O23" s="27">
        <f t="shared" si="9"/>
        <v>-9787.2972000000082</v>
      </c>
      <c r="P23" s="27">
        <f t="shared" si="10"/>
        <v>9787.2972000000082</v>
      </c>
      <c r="Q23" s="4"/>
      <c r="R23" s="4"/>
      <c r="S23" s="4"/>
    </row>
    <row r="24" spans="1:19">
      <c r="A24" s="30">
        <v>37895</v>
      </c>
      <c r="B24" s="3"/>
      <c r="C24" s="6">
        <v>16</v>
      </c>
      <c r="D24" s="29">
        <f t="shared" si="0"/>
        <v>156</v>
      </c>
      <c r="E24" s="29">
        <f t="shared" si="6"/>
        <v>2496</v>
      </c>
      <c r="F24" s="29">
        <f t="shared" si="1"/>
        <v>-25634</v>
      </c>
      <c r="G24" s="34">
        <f>+Inputs!$D$3</f>
        <v>0.37951000000000001</v>
      </c>
      <c r="H24" s="2"/>
      <c r="I24" s="27">
        <f t="shared" si="7"/>
        <v>28130</v>
      </c>
      <c r="J24" s="27"/>
      <c r="K24" s="27">
        <f t="shared" si="2"/>
        <v>156</v>
      </c>
      <c r="L24" s="27">
        <f t="shared" si="8"/>
        <v>2496</v>
      </c>
      <c r="M24" s="27">
        <f t="shared" si="3"/>
        <v>59.203560000000003</v>
      </c>
      <c r="N24" s="27">
        <f t="shared" si="4"/>
        <v>59.203560000000003</v>
      </c>
      <c r="O24" s="27">
        <f t="shared" si="9"/>
        <v>-9728.0936400000082</v>
      </c>
      <c r="P24" s="27">
        <f t="shared" si="10"/>
        <v>9728.0936400000082</v>
      </c>
      <c r="Q24" s="4"/>
      <c r="R24" s="4"/>
      <c r="S24" s="4"/>
    </row>
    <row r="25" spans="1:19">
      <c r="A25" s="31">
        <v>37926</v>
      </c>
      <c r="B25" s="3"/>
      <c r="C25" s="6">
        <v>17</v>
      </c>
      <c r="D25" s="29">
        <f t="shared" si="0"/>
        <v>156</v>
      </c>
      <c r="E25" s="29">
        <f t="shared" si="6"/>
        <v>2652</v>
      </c>
      <c r="F25" s="29">
        <f t="shared" si="1"/>
        <v>-25478</v>
      </c>
      <c r="G25" s="34">
        <f>+Inputs!$D$3</f>
        <v>0.37951000000000001</v>
      </c>
      <c r="H25" s="2"/>
      <c r="I25" s="27">
        <f t="shared" si="7"/>
        <v>28130</v>
      </c>
      <c r="J25" s="27"/>
      <c r="K25" s="27">
        <f t="shared" si="2"/>
        <v>156</v>
      </c>
      <c r="L25" s="27">
        <f t="shared" si="8"/>
        <v>2652</v>
      </c>
      <c r="M25" s="27">
        <f t="shared" si="3"/>
        <v>59.203560000000003</v>
      </c>
      <c r="N25" s="27">
        <f t="shared" si="4"/>
        <v>59.203560000000003</v>
      </c>
      <c r="O25" s="27">
        <f t="shared" si="9"/>
        <v>-9668.8900800000083</v>
      </c>
      <c r="P25" s="27">
        <f t="shared" si="10"/>
        <v>9668.8900800000083</v>
      </c>
      <c r="Q25" s="4"/>
      <c r="R25" s="4"/>
      <c r="S25" s="4"/>
    </row>
    <row r="26" spans="1:19">
      <c r="A26" s="30">
        <v>37956</v>
      </c>
      <c r="B26" s="3"/>
      <c r="C26" s="6">
        <v>18</v>
      </c>
      <c r="D26" s="29">
        <f t="shared" si="0"/>
        <v>156</v>
      </c>
      <c r="E26" s="29">
        <f t="shared" si="6"/>
        <v>2808</v>
      </c>
      <c r="F26" s="29">
        <f t="shared" si="1"/>
        <v>-25322</v>
      </c>
      <c r="G26" s="34">
        <f>+Inputs!$D$3</f>
        <v>0.37951000000000001</v>
      </c>
      <c r="H26" s="2"/>
      <c r="I26" s="27">
        <f t="shared" si="7"/>
        <v>28130</v>
      </c>
      <c r="J26" s="27"/>
      <c r="K26" s="27">
        <f t="shared" si="2"/>
        <v>156</v>
      </c>
      <c r="L26" s="27">
        <f t="shared" si="8"/>
        <v>2808</v>
      </c>
      <c r="M26" s="27">
        <f t="shared" si="3"/>
        <v>59.203560000000003</v>
      </c>
      <c r="N26" s="27">
        <f t="shared" si="4"/>
        <v>59.203560000000003</v>
      </c>
      <c r="O26" s="27">
        <f t="shared" si="9"/>
        <v>-9609.6865200000084</v>
      </c>
      <c r="P26" s="27">
        <f t="shared" si="10"/>
        <v>9609.6865200000084</v>
      </c>
      <c r="Q26" s="4"/>
      <c r="R26" s="4"/>
      <c r="S26" s="4"/>
    </row>
    <row r="27" spans="1:19">
      <c r="A27" s="31">
        <v>37987</v>
      </c>
      <c r="B27" s="3"/>
      <c r="C27" s="6">
        <v>19</v>
      </c>
      <c r="D27" s="29">
        <f t="shared" si="0"/>
        <v>156</v>
      </c>
      <c r="E27" s="29">
        <f t="shared" si="6"/>
        <v>2964</v>
      </c>
      <c r="F27" s="29">
        <f t="shared" si="1"/>
        <v>-25166</v>
      </c>
      <c r="G27" s="34">
        <f>+Inputs!$D$3</f>
        <v>0.37951000000000001</v>
      </c>
      <c r="H27" s="2"/>
      <c r="I27" s="27">
        <f t="shared" si="7"/>
        <v>28130</v>
      </c>
      <c r="J27" s="27"/>
      <c r="K27" s="27">
        <f t="shared" si="2"/>
        <v>156</v>
      </c>
      <c r="L27" s="27">
        <f t="shared" si="8"/>
        <v>2964</v>
      </c>
      <c r="M27" s="27">
        <f t="shared" si="3"/>
        <v>59.203560000000003</v>
      </c>
      <c r="N27" s="27">
        <f t="shared" si="4"/>
        <v>59.203560000000003</v>
      </c>
      <c r="O27" s="27">
        <f t="shared" si="9"/>
        <v>-9550.4829600000085</v>
      </c>
      <c r="P27" s="27">
        <f t="shared" si="10"/>
        <v>9550.4829600000085</v>
      </c>
      <c r="Q27" s="4"/>
      <c r="R27" s="4"/>
      <c r="S27" s="4"/>
    </row>
    <row r="28" spans="1:19">
      <c r="A28" s="30">
        <v>38018</v>
      </c>
      <c r="B28" s="3"/>
      <c r="C28" s="6">
        <v>20</v>
      </c>
      <c r="D28" s="29">
        <f t="shared" si="0"/>
        <v>156</v>
      </c>
      <c r="E28" s="29">
        <f t="shared" si="6"/>
        <v>3120</v>
      </c>
      <c r="F28" s="29">
        <f t="shared" si="1"/>
        <v>-25010</v>
      </c>
      <c r="G28" s="34">
        <f>+Inputs!$D$3</f>
        <v>0.37951000000000001</v>
      </c>
      <c r="H28" s="2"/>
      <c r="I28" s="27">
        <f t="shared" si="7"/>
        <v>28130</v>
      </c>
      <c r="J28" s="27"/>
      <c r="K28" s="27">
        <f t="shared" si="2"/>
        <v>156</v>
      </c>
      <c r="L28" s="27">
        <f t="shared" si="8"/>
        <v>3120</v>
      </c>
      <c r="M28" s="27">
        <f t="shared" si="3"/>
        <v>59.203560000000003</v>
      </c>
      <c r="N28" s="27">
        <f t="shared" si="4"/>
        <v>59.203560000000003</v>
      </c>
      <c r="O28" s="27">
        <f t="shared" si="9"/>
        <v>-9491.2794000000085</v>
      </c>
      <c r="P28" s="27">
        <f t="shared" si="10"/>
        <v>9491.2794000000085</v>
      </c>
      <c r="Q28" s="4"/>
      <c r="R28" s="4"/>
      <c r="S28" s="4"/>
    </row>
    <row r="29" spans="1:19">
      <c r="A29" s="31">
        <v>38047</v>
      </c>
      <c r="B29" s="3"/>
      <c r="C29" s="6">
        <v>21</v>
      </c>
      <c r="D29" s="29">
        <f t="shared" si="0"/>
        <v>156</v>
      </c>
      <c r="E29" s="29">
        <f t="shared" si="6"/>
        <v>3276</v>
      </c>
      <c r="F29" s="29">
        <f t="shared" si="1"/>
        <v>-24854</v>
      </c>
      <c r="G29" s="34">
        <f>+Inputs!$D$3</f>
        <v>0.37951000000000001</v>
      </c>
      <c r="H29" s="2"/>
      <c r="I29" s="27">
        <f t="shared" si="7"/>
        <v>28130</v>
      </c>
      <c r="J29" s="27"/>
      <c r="K29" s="27">
        <f t="shared" si="2"/>
        <v>156</v>
      </c>
      <c r="L29" s="27">
        <f t="shared" si="8"/>
        <v>3276</v>
      </c>
      <c r="M29" s="27">
        <f t="shared" si="3"/>
        <v>59.203560000000003</v>
      </c>
      <c r="N29" s="27">
        <f t="shared" si="4"/>
        <v>59.203560000000003</v>
      </c>
      <c r="O29" s="27">
        <f t="shared" si="9"/>
        <v>-9432.0758400000086</v>
      </c>
      <c r="P29" s="27">
        <f t="shared" si="10"/>
        <v>9432.0758400000086</v>
      </c>
      <c r="Q29" s="4"/>
      <c r="R29" s="4"/>
      <c r="S29" s="4"/>
    </row>
    <row r="30" spans="1:19">
      <c r="A30" s="30">
        <v>38078</v>
      </c>
      <c r="B30" s="3"/>
      <c r="C30" s="6">
        <v>22</v>
      </c>
      <c r="D30" s="29">
        <f t="shared" si="0"/>
        <v>156</v>
      </c>
      <c r="E30" s="29">
        <f t="shared" si="6"/>
        <v>3432</v>
      </c>
      <c r="F30" s="29">
        <f t="shared" si="1"/>
        <v>-24698</v>
      </c>
      <c r="G30" s="34">
        <f>+Inputs!$D$3</f>
        <v>0.37951000000000001</v>
      </c>
      <c r="H30" s="2"/>
      <c r="I30" s="27">
        <f t="shared" si="7"/>
        <v>28130</v>
      </c>
      <c r="J30" s="27"/>
      <c r="K30" s="27">
        <f t="shared" si="2"/>
        <v>156</v>
      </c>
      <c r="L30" s="27">
        <f t="shared" si="8"/>
        <v>3432</v>
      </c>
      <c r="M30" s="27">
        <f t="shared" si="3"/>
        <v>59.203560000000003</v>
      </c>
      <c r="N30" s="27">
        <f t="shared" si="4"/>
        <v>59.203560000000003</v>
      </c>
      <c r="O30" s="27">
        <f t="shared" si="9"/>
        <v>-9372.8722800000087</v>
      </c>
      <c r="P30" s="27">
        <f t="shared" si="10"/>
        <v>9372.8722800000087</v>
      </c>
      <c r="Q30" s="105"/>
    </row>
    <row r="31" spans="1:19">
      <c r="A31" s="31">
        <v>38108</v>
      </c>
      <c r="B31" s="3"/>
      <c r="C31" s="6">
        <v>23</v>
      </c>
      <c r="D31" s="29">
        <f t="shared" si="0"/>
        <v>156</v>
      </c>
      <c r="E31" s="29">
        <f t="shared" si="6"/>
        <v>3588</v>
      </c>
      <c r="F31" s="29">
        <f t="shared" si="1"/>
        <v>-24542</v>
      </c>
      <c r="G31" s="34">
        <f>+Inputs!$D$3</f>
        <v>0.37951000000000001</v>
      </c>
      <c r="H31" s="2"/>
      <c r="I31" s="27">
        <f t="shared" si="7"/>
        <v>28130</v>
      </c>
      <c r="J31" s="27"/>
      <c r="K31" s="27">
        <f t="shared" si="2"/>
        <v>156</v>
      </c>
      <c r="L31" s="27">
        <f t="shared" si="8"/>
        <v>3588</v>
      </c>
      <c r="M31" s="27">
        <f t="shared" si="3"/>
        <v>59.203560000000003</v>
      </c>
      <c r="N31" s="27">
        <f t="shared" si="4"/>
        <v>59.203560000000003</v>
      </c>
      <c r="O31" s="27">
        <f t="shared" si="9"/>
        <v>-9313.6687200000088</v>
      </c>
      <c r="P31" s="27">
        <f t="shared" si="10"/>
        <v>9313.6687200000088</v>
      </c>
      <c r="Q31" s="105"/>
    </row>
    <row r="32" spans="1:19">
      <c r="A32" s="30">
        <v>38139</v>
      </c>
      <c r="B32" s="3"/>
      <c r="C32" s="6">
        <v>24</v>
      </c>
      <c r="D32" s="29">
        <f t="shared" si="0"/>
        <v>156</v>
      </c>
      <c r="E32" s="29">
        <f t="shared" si="6"/>
        <v>3744</v>
      </c>
      <c r="F32" s="29">
        <f t="shared" si="1"/>
        <v>-24386</v>
      </c>
      <c r="G32" s="34">
        <f>+Inputs!$D$3</f>
        <v>0.37951000000000001</v>
      </c>
      <c r="H32" s="2"/>
      <c r="I32" s="27">
        <f t="shared" si="7"/>
        <v>28130</v>
      </c>
      <c r="J32" s="27"/>
      <c r="K32" s="27">
        <f t="shared" si="2"/>
        <v>156</v>
      </c>
      <c r="L32" s="27">
        <f t="shared" si="8"/>
        <v>3744</v>
      </c>
      <c r="M32" s="27">
        <f t="shared" si="3"/>
        <v>59.203560000000003</v>
      </c>
      <c r="N32" s="27">
        <f t="shared" si="4"/>
        <v>59.203560000000003</v>
      </c>
      <c r="O32" s="27">
        <f t="shared" si="9"/>
        <v>-9254.4651600000088</v>
      </c>
      <c r="P32" s="27">
        <f t="shared" si="10"/>
        <v>9254.4651600000088</v>
      </c>
      <c r="Q32" s="105"/>
    </row>
    <row r="33" spans="1:21">
      <c r="A33" s="31">
        <v>38169</v>
      </c>
      <c r="B33" s="3"/>
      <c r="C33" s="6">
        <v>25</v>
      </c>
      <c r="D33" s="29">
        <f t="shared" si="0"/>
        <v>156</v>
      </c>
      <c r="E33" s="29">
        <f t="shared" si="6"/>
        <v>3900</v>
      </c>
      <c r="F33" s="29">
        <f t="shared" si="1"/>
        <v>-24230</v>
      </c>
      <c r="G33" s="34">
        <f>+Inputs!$D$3</f>
        <v>0.37951000000000001</v>
      </c>
      <c r="H33" s="2"/>
      <c r="I33" s="27">
        <f t="shared" si="7"/>
        <v>28130</v>
      </c>
      <c r="J33" s="27"/>
      <c r="K33" s="27">
        <f t="shared" si="2"/>
        <v>156</v>
      </c>
      <c r="L33" s="27">
        <f t="shared" si="8"/>
        <v>3900</v>
      </c>
      <c r="M33" s="27">
        <f t="shared" si="3"/>
        <v>59.203560000000003</v>
      </c>
      <c r="N33" s="27">
        <f t="shared" si="4"/>
        <v>59.203560000000003</v>
      </c>
      <c r="O33" s="27">
        <f t="shared" si="9"/>
        <v>-9195.2616000000089</v>
      </c>
      <c r="P33" s="27">
        <f t="shared" si="10"/>
        <v>9195.2616000000089</v>
      </c>
      <c r="Q33" s="105"/>
    </row>
    <row r="34" spans="1:21">
      <c r="A34" s="30">
        <v>38200</v>
      </c>
      <c r="B34" s="3"/>
      <c r="C34" s="6">
        <v>26</v>
      </c>
      <c r="D34" s="29">
        <f t="shared" si="0"/>
        <v>156</v>
      </c>
      <c r="E34" s="29">
        <f t="shared" si="6"/>
        <v>4056</v>
      </c>
      <c r="F34" s="29">
        <f t="shared" si="1"/>
        <v>-24074</v>
      </c>
      <c r="G34" s="34">
        <f>+Inputs!$D$3</f>
        <v>0.37951000000000001</v>
      </c>
      <c r="H34" s="2"/>
      <c r="I34" s="27">
        <f t="shared" si="7"/>
        <v>28130</v>
      </c>
      <c r="J34" s="27"/>
      <c r="K34" s="27">
        <f t="shared" si="2"/>
        <v>156</v>
      </c>
      <c r="L34" s="27">
        <f t="shared" si="8"/>
        <v>4056</v>
      </c>
      <c r="M34" s="27">
        <f t="shared" si="3"/>
        <v>59.203560000000003</v>
      </c>
      <c r="N34" s="27">
        <f t="shared" si="4"/>
        <v>59.203560000000003</v>
      </c>
      <c r="O34" s="27">
        <f t="shared" si="9"/>
        <v>-9136.058040000009</v>
      </c>
      <c r="P34" s="27">
        <f t="shared" si="10"/>
        <v>9136.058040000009</v>
      </c>
      <c r="Q34" s="105"/>
    </row>
    <row r="35" spans="1:21">
      <c r="A35" s="31">
        <v>38231</v>
      </c>
      <c r="B35" s="3"/>
      <c r="C35" s="6">
        <v>27</v>
      </c>
      <c r="D35" s="29">
        <f t="shared" si="0"/>
        <v>156</v>
      </c>
      <c r="E35" s="29">
        <f t="shared" si="6"/>
        <v>4212</v>
      </c>
      <c r="F35" s="29">
        <f t="shared" si="1"/>
        <v>-23918</v>
      </c>
      <c r="G35" s="34">
        <f>+Inputs!$D$3</f>
        <v>0.37951000000000001</v>
      </c>
      <c r="H35" s="2"/>
      <c r="I35" s="27">
        <f t="shared" si="7"/>
        <v>28130</v>
      </c>
      <c r="J35" s="27"/>
      <c r="K35" s="27">
        <f t="shared" si="2"/>
        <v>156</v>
      </c>
      <c r="L35" s="27">
        <f t="shared" si="8"/>
        <v>4212</v>
      </c>
      <c r="M35" s="27">
        <f t="shared" si="3"/>
        <v>59.203560000000003</v>
      </c>
      <c r="N35" s="27">
        <f t="shared" si="4"/>
        <v>59.203560000000003</v>
      </c>
      <c r="O35" s="27">
        <f t="shared" si="9"/>
        <v>-9076.8544800000091</v>
      </c>
      <c r="P35" s="27">
        <f t="shared" si="10"/>
        <v>9076.8544800000091</v>
      </c>
    </row>
    <row r="36" spans="1:21">
      <c r="A36" s="30">
        <v>38261</v>
      </c>
      <c r="B36" s="3"/>
      <c r="C36" s="6">
        <v>28</v>
      </c>
      <c r="D36" s="29">
        <f t="shared" si="0"/>
        <v>156</v>
      </c>
      <c r="E36" s="29">
        <f t="shared" si="6"/>
        <v>4368</v>
      </c>
      <c r="F36" s="29">
        <f t="shared" si="1"/>
        <v>-23762</v>
      </c>
      <c r="G36" s="34">
        <f>+Inputs!$D$3</f>
        <v>0.37951000000000001</v>
      </c>
      <c r="H36" s="2"/>
      <c r="I36" s="27">
        <f t="shared" si="7"/>
        <v>28130</v>
      </c>
      <c r="J36" s="27"/>
      <c r="K36" s="27">
        <f t="shared" si="2"/>
        <v>156</v>
      </c>
      <c r="L36" s="27">
        <f t="shared" si="8"/>
        <v>4368</v>
      </c>
      <c r="M36" s="27">
        <f t="shared" si="3"/>
        <v>59.203560000000003</v>
      </c>
      <c r="N36" s="27">
        <f t="shared" si="4"/>
        <v>59.203560000000003</v>
      </c>
      <c r="O36" s="27">
        <f t="shared" si="9"/>
        <v>-9017.6509200000091</v>
      </c>
      <c r="P36" s="27">
        <f t="shared" si="10"/>
        <v>9017.6509200000091</v>
      </c>
    </row>
    <row r="37" spans="1:21">
      <c r="A37" s="31">
        <v>38292</v>
      </c>
      <c r="B37" s="3"/>
      <c r="C37" s="6">
        <v>29</v>
      </c>
      <c r="D37" s="29">
        <f t="shared" si="0"/>
        <v>156</v>
      </c>
      <c r="E37" s="29">
        <f t="shared" si="6"/>
        <v>4524</v>
      </c>
      <c r="F37" s="29">
        <f t="shared" si="1"/>
        <v>-23606</v>
      </c>
      <c r="G37" s="34">
        <f>+Inputs!$D$3</f>
        <v>0.37951000000000001</v>
      </c>
      <c r="H37" s="2"/>
      <c r="I37" s="27">
        <f t="shared" si="7"/>
        <v>28130</v>
      </c>
      <c r="J37" s="27"/>
      <c r="K37" s="27">
        <f t="shared" si="2"/>
        <v>156</v>
      </c>
      <c r="L37" s="27">
        <f t="shared" si="8"/>
        <v>4524</v>
      </c>
      <c r="M37" s="27">
        <f t="shared" si="3"/>
        <v>59.203560000000003</v>
      </c>
      <c r="N37" s="27">
        <f t="shared" si="4"/>
        <v>59.203560000000003</v>
      </c>
      <c r="O37" s="27">
        <f t="shared" si="9"/>
        <v>-8958.4473600000092</v>
      </c>
      <c r="P37" s="27">
        <f t="shared" si="10"/>
        <v>8958.4473600000092</v>
      </c>
    </row>
    <row r="38" spans="1:21">
      <c r="A38" s="30">
        <v>38322</v>
      </c>
      <c r="B38" s="3"/>
      <c r="C38" s="6">
        <v>30</v>
      </c>
      <c r="D38" s="29">
        <f t="shared" si="0"/>
        <v>156</v>
      </c>
      <c r="E38" s="29">
        <f t="shared" si="6"/>
        <v>4680</v>
      </c>
      <c r="F38" s="29">
        <f t="shared" si="1"/>
        <v>-23450</v>
      </c>
      <c r="G38" s="34">
        <f>+Inputs!$D$3</f>
        <v>0.37951000000000001</v>
      </c>
      <c r="H38" s="2"/>
      <c r="I38" s="27">
        <f t="shared" si="7"/>
        <v>28130</v>
      </c>
      <c r="J38" s="27"/>
      <c r="K38" s="27">
        <f t="shared" si="2"/>
        <v>156</v>
      </c>
      <c r="L38" s="27">
        <f t="shared" si="8"/>
        <v>4680</v>
      </c>
      <c r="M38" s="27">
        <f t="shared" si="3"/>
        <v>59.203560000000003</v>
      </c>
      <c r="N38" s="27">
        <f t="shared" si="4"/>
        <v>59.203560000000003</v>
      </c>
      <c r="O38" s="27">
        <f t="shared" si="9"/>
        <v>-8899.2438000000093</v>
      </c>
      <c r="P38" s="27">
        <f t="shared" si="10"/>
        <v>8899.2438000000093</v>
      </c>
    </row>
    <row r="39" spans="1:21">
      <c r="A39" s="31">
        <v>38353</v>
      </c>
      <c r="B39" s="2"/>
      <c r="C39" s="6">
        <v>31</v>
      </c>
      <c r="D39" s="29">
        <f t="shared" si="0"/>
        <v>156</v>
      </c>
      <c r="E39" s="29">
        <f t="shared" si="6"/>
        <v>4836</v>
      </c>
      <c r="F39" s="29">
        <f t="shared" si="1"/>
        <v>-23294</v>
      </c>
      <c r="G39" s="34">
        <f>+Inputs!$D$3</f>
        <v>0.37951000000000001</v>
      </c>
      <c r="H39" s="2"/>
      <c r="I39" s="27">
        <f t="shared" si="7"/>
        <v>28130</v>
      </c>
      <c r="J39" s="27"/>
      <c r="K39" s="27">
        <f t="shared" si="2"/>
        <v>156</v>
      </c>
      <c r="L39" s="27">
        <f t="shared" si="8"/>
        <v>4836</v>
      </c>
      <c r="M39" s="27">
        <f t="shared" si="3"/>
        <v>59.203560000000003</v>
      </c>
      <c r="N39" s="27">
        <f t="shared" si="4"/>
        <v>59.203560000000003</v>
      </c>
      <c r="O39" s="27">
        <f t="shared" si="9"/>
        <v>-8840.0402400000094</v>
      </c>
      <c r="P39" s="27">
        <f t="shared" si="10"/>
        <v>8840.0402400000094</v>
      </c>
    </row>
    <row r="40" spans="1:21">
      <c r="A40" s="30">
        <v>38384</v>
      </c>
      <c r="B40" s="2"/>
      <c r="C40" s="6">
        <v>32</v>
      </c>
      <c r="D40" s="29">
        <f t="shared" si="0"/>
        <v>156</v>
      </c>
      <c r="E40" s="29">
        <f t="shared" si="6"/>
        <v>4992</v>
      </c>
      <c r="F40" s="29">
        <f t="shared" si="1"/>
        <v>-23138</v>
      </c>
      <c r="G40" s="34">
        <f>+Inputs!$D$3</f>
        <v>0.37951000000000001</v>
      </c>
      <c r="H40" s="2"/>
      <c r="I40" s="27">
        <f t="shared" si="7"/>
        <v>28130</v>
      </c>
      <c r="J40" s="2"/>
      <c r="K40" s="27">
        <f t="shared" si="2"/>
        <v>156</v>
      </c>
      <c r="L40" s="27">
        <f t="shared" si="8"/>
        <v>4992</v>
      </c>
      <c r="M40" s="27">
        <f t="shared" si="3"/>
        <v>59.203560000000003</v>
      </c>
      <c r="N40" s="27">
        <f t="shared" si="4"/>
        <v>59.203560000000003</v>
      </c>
      <c r="O40" s="27">
        <f t="shared" si="9"/>
        <v>-8780.8366800000094</v>
      </c>
      <c r="P40" s="27">
        <f t="shared" si="10"/>
        <v>8780.8366800000094</v>
      </c>
    </row>
    <row r="41" spans="1:21">
      <c r="A41" s="31">
        <v>38412</v>
      </c>
      <c r="C41" s="6">
        <v>33</v>
      </c>
      <c r="D41" s="29">
        <f t="shared" ref="D41:D72" si="12">ROUND(-(+$B$9/180)*1,0)</f>
        <v>156</v>
      </c>
      <c r="E41" s="29">
        <f t="shared" si="6"/>
        <v>5148</v>
      </c>
      <c r="F41" s="29">
        <f t="shared" ref="F41:F72" si="13">$B$9+E41</f>
        <v>-22982</v>
      </c>
      <c r="G41" s="34">
        <f>+Inputs!$D$3</f>
        <v>0.37951000000000001</v>
      </c>
      <c r="I41" s="27">
        <f t="shared" si="7"/>
        <v>28130</v>
      </c>
      <c r="K41" s="27">
        <f t="shared" ref="K41:K72" si="14">D41</f>
        <v>156</v>
      </c>
      <c r="L41" s="27">
        <f t="shared" si="8"/>
        <v>5148</v>
      </c>
      <c r="M41" s="27">
        <f t="shared" ref="M41:M72" si="15">K41*G41</f>
        <v>59.203560000000003</v>
      </c>
      <c r="N41" s="27">
        <f t="shared" ref="N41:N72" si="16">M41-J41</f>
        <v>59.203560000000003</v>
      </c>
      <c r="O41" s="27">
        <f t="shared" si="9"/>
        <v>-8721.6331200000095</v>
      </c>
      <c r="P41" s="27">
        <f t="shared" si="10"/>
        <v>8721.6331200000095</v>
      </c>
    </row>
    <row r="42" spans="1:21">
      <c r="A42" s="30">
        <v>38443</v>
      </c>
      <c r="C42" s="6">
        <v>34</v>
      </c>
      <c r="D42" s="29">
        <f t="shared" si="12"/>
        <v>156</v>
      </c>
      <c r="E42" s="29">
        <f t="shared" ref="E42:E73" si="17">+E41+D42</f>
        <v>5304</v>
      </c>
      <c r="F42" s="29">
        <f t="shared" si="13"/>
        <v>-22826</v>
      </c>
      <c r="G42" s="34">
        <f>+Inputs!$D$3</f>
        <v>0.37951000000000001</v>
      </c>
      <c r="I42" s="27">
        <f t="shared" ref="I42:I73" si="18">+I41+H42</f>
        <v>28130</v>
      </c>
      <c r="K42" s="27">
        <f t="shared" si="14"/>
        <v>156</v>
      </c>
      <c r="L42" s="27">
        <f t="shared" ref="L42:L73" si="19">+L41+K42</f>
        <v>5304</v>
      </c>
      <c r="M42" s="27">
        <f t="shared" si="15"/>
        <v>59.203560000000003</v>
      </c>
      <c r="N42" s="27">
        <f t="shared" si="16"/>
        <v>59.203560000000003</v>
      </c>
      <c r="O42" s="27">
        <f t="shared" ref="O42:O73" si="20">+O41+N42</f>
        <v>-8662.4295600000096</v>
      </c>
      <c r="P42" s="27">
        <f t="shared" ref="P42:P73" si="21">P41-N42</f>
        <v>8662.4295600000096</v>
      </c>
    </row>
    <row r="43" spans="1:21">
      <c r="A43" s="31">
        <v>38473</v>
      </c>
      <c r="C43" s="6">
        <v>35</v>
      </c>
      <c r="D43" s="29">
        <f t="shared" si="12"/>
        <v>156</v>
      </c>
      <c r="E43" s="29">
        <f t="shared" si="17"/>
        <v>5460</v>
      </c>
      <c r="F43" s="29">
        <f t="shared" si="13"/>
        <v>-22670</v>
      </c>
      <c r="G43" s="34">
        <f>+Inputs!$D$3</f>
        <v>0.37951000000000001</v>
      </c>
      <c r="I43" s="27">
        <f t="shared" si="18"/>
        <v>28130</v>
      </c>
      <c r="K43" s="27">
        <f t="shared" si="14"/>
        <v>156</v>
      </c>
      <c r="L43" s="27">
        <f t="shared" si="19"/>
        <v>5460</v>
      </c>
      <c r="M43" s="27">
        <f t="shared" si="15"/>
        <v>59.203560000000003</v>
      </c>
      <c r="N43" s="27">
        <f t="shared" si="16"/>
        <v>59.203560000000003</v>
      </c>
      <c r="O43" s="27">
        <f t="shared" si="20"/>
        <v>-8603.2260000000097</v>
      </c>
      <c r="P43" s="27">
        <f t="shared" si="21"/>
        <v>8603.2260000000097</v>
      </c>
    </row>
    <row r="44" spans="1:21">
      <c r="A44" s="30">
        <v>38504</v>
      </c>
      <c r="C44" s="6">
        <v>36</v>
      </c>
      <c r="D44" s="29">
        <f t="shared" si="12"/>
        <v>156</v>
      </c>
      <c r="E44" s="29">
        <f t="shared" si="17"/>
        <v>5616</v>
      </c>
      <c r="F44" s="29">
        <f t="shared" si="13"/>
        <v>-22514</v>
      </c>
      <c r="G44" s="34">
        <f>+Inputs!$D$3</f>
        <v>0.37951000000000001</v>
      </c>
      <c r="I44" s="27">
        <f t="shared" si="18"/>
        <v>28130</v>
      </c>
      <c r="K44" s="27">
        <f t="shared" si="14"/>
        <v>156</v>
      </c>
      <c r="L44" s="27">
        <f t="shared" si="19"/>
        <v>5616</v>
      </c>
      <c r="M44" s="27">
        <f t="shared" si="15"/>
        <v>59.203560000000003</v>
      </c>
      <c r="N44" s="27">
        <f t="shared" si="16"/>
        <v>59.203560000000003</v>
      </c>
      <c r="O44" s="27">
        <f t="shared" si="20"/>
        <v>-8544.0224400000097</v>
      </c>
      <c r="P44" s="27">
        <f t="shared" si="21"/>
        <v>8544.0224400000097</v>
      </c>
      <c r="U44" s="108"/>
    </row>
    <row r="45" spans="1:21">
      <c r="A45" s="31">
        <v>38534</v>
      </c>
      <c r="C45" s="6">
        <v>37</v>
      </c>
      <c r="D45" s="29">
        <f t="shared" si="12"/>
        <v>156</v>
      </c>
      <c r="E45" s="29">
        <f t="shared" si="17"/>
        <v>5772</v>
      </c>
      <c r="F45" s="29">
        <f t="shared" si="13"/>
        <v>-22358</v>
      </c>
      <c r="G45" s="34">
        <f>+Inputs!$D$3</f>
        <v>0.37951000000000001</v>
      </c>
      <c r="I45" s="27">
        <f t="shared" si="18"/>
        <v>28130</v>
      </c>
      <c r="K45" s="27">
        <f t="shared" si="14"/>
        <v>156</v>
      </c>
      <c r="L45" s="27">
        <f t="shared" si="19"/>
        <v>5772</v>
      </c>
      <c r="M45" s="27">
        <f t="shared" si="15"/>
        <v>59.203560000000003</v>
      </c>
      <c r="N45" s="27">
        <f t="shared" si="16"/>
        <v>59.203560000000003</v>
      </c>
      <c r="O45" s="27">
        <f t="shared" si="20"/>
        <v>-8484.8188800000098</v>
      </c>
      <c r="P45" s="27">
        <f t="shared" si="21"/>
        <v>8484.8188800000098</v>
      </c>
      <c r="U45" s="108"/>
    </row>
    <row r="46" spans="1:21">
      <c r="A46" s="30">
        <v>38565</v>
      </c>
      <c r="C46" s="6">
        <v>38</v>
      </c>
      <c r="D46" s="29">
        <f t="shared" si="12"/>
        <v>156</v>
      </c>
      <c r="E46" s="29">
        <f t="shared" si="17"/>
        <v>5928</v>
      </c>
      <c r="F46" s="29">
        <f t="shared" si="13"/>
        <v>-22202</v>
      </c>
      <c r="G46" s="34">
        <f>+Inputs!$D$3</f>
        <v>0.37951000000000001</v>
      </c>
      <c r="I46" s="27">
        <f t="shared" si="18"/>
        <v>28130</v>
      </c>
      <c r="K46" s="27">
        <f t="shared" si="14"/>
        <v>156</v>
      </c>
      <c r="L46" s="27">
        <f t="shared" si="19"/>
        <v>5928</v>
      </c>
      <c r="M46" s="27">
        <f t="shared" si="15"/>
        <v>59.203560000000003</v>
      </c>
      <c r="N46" s="27">
        <f t="shared" si="16"/>
        <v>59.203560000000003</v>
      </c>
      <c r="O46" s="27">
        <f t="shared" si="20"/>
        <v>-8425.6153200000099</v>
      </c>
      <c r="P46" s="27">
        <f t="shared" si="21"/>
        <v>8425.6153200000099</v>
      </c>
      <c r="U46" s="108"/>
    </row>
    <row r="47" spans="1:21">
      <c r="A47" s="31">
        <v>38596</v>
      </c>
      <c r="C47" s="6">
        <v>39</v>
      </c>
      <c r="D47" s="29">
        <f t="shared" si="12"/>
        <v>156</v>
      </c>
      <c r="E47" s="29">
        <f t="shared" si="17"/>
        <v>6084</v>
      </c>
      <c r="F47" s="29">
        <f t="shared" si="13"/>
        <v>-22046</v>
      </c>
      <c r="G47" s="34">
        <f>+Inputs!$D$3</f>
        <v>0.37951000000000001</v>
      </c>
      <c r="I47" s="27">
        <f t="shared" si="18"/>
        <v>28130</v>
      </c>
      <c r="K47" s="27">
        <f t="shared" si="14"/>
        <v>156</v>
      </c>
      <c r="L47" s="27">
        <f t="shared" si="19"/>
        <v>6084</v>
      </c>
      <c r="M47" s="27">
        <f t="shared" si="15"/>
        <v>59.203560000000003</v>
      </c>
      <c r="N47" s="27">
        <f t="shared" si="16"/>
        <v>59.203560000000003</v>
      </c>
      <c r="O47" s="27">
        <f t="shared" si="20"/>
        <v>-8366.41176000001</v>
      </c>
      <c r="P47" s="27">
        <f t="shared" si="21"/>
        <v>8366.41176000001</v>
      </c>
      <c r="U47" s="108"/>
    </row>
    <row r="48" spans="1:21">
      <c r="A48" s="30">
        <v>38626</v>
      </c>
      <c r="C48" s="6">
        <v>40</v>
      </c>
      <c r="D48" s="29">
        <f t="shared" si="12"/>
        <v>156</v>
      </c>
      <c r="E48" s="29">
        <f t="shared" si="17"/>
        <v>6240</v>
      </c>
      <c r="F48" s="29">
        <f t="shared" si="13"/>
        <v>-21890</v>
      </c>
      <c r="G48" s="34">
        <f>+Inputs!$D$3</f>
        <v>0.37951000000000001</v>
      </c>
      <c r="I48" s="27">
        <f t="shared" si="18"/>
        <v>28130</v>
      </c>
      <c r="K48" s="27">
        <f t="shared" si="14"/>
        <v>156</v>
      </c>
      <c r="L48" s="27">
        <f t="shared" si="19"/>
        <v>6240</v>
      </c>
      <c r="M48" s="27">
        <f t="shared" si="15"/>
        <v>59.203560000000003</v>
      </c>
      <c r="N48" s="27">
        <f t="shared" si="16"/>
        <v>59.203560000000003</v>
      </c>
      <c r="O48" s="27">
        <f t="shared" si="20"/>
        <v>-8307.20820000001</v>
      </c>
      <c r="P48" s="27">
        <f t="shared" si="21"/>
        <v>8307.20820000001</v>
      </c>
      <c r="U48" s="108"/>
    </row>
    <row r="49" spans="1:21">
      <c r="A49" s="31">
        <v>38657</v>
      </c>
      <c r="C49" s="6">
        <v>41</v>
      </c>
      <c r="D49" s="29">
        <f t="shared" si="12"/>
        <v>156</v>
      </c>
      <c r="E49" s="29">
        <f t="shared" si="17"/>
        <v>6396</v>
      </c>
      <c r="F49" s="29">
        <f t="shared" si="13"/>
        <v>-21734</v>
      </c>
      <c r="G49" s="34">
        <f>+Inputs!$D$3</f>
        <v>0.37951000000000001</v>
      </c>
      <c r="I49" s="27">
        <f t="shared" si="18"/>
        <v>28130</v>
      </c>
      <c r="K49" s="27">
        <f t="shared" si="14"/>
        <v>156</v>
      </c>
      <c r="L49" s="27">
        <f t="shared" si="19"/>
        <v>6396</v>
      </c>
      <c r="M49" s="27">
        <f t="shared" si="15"/>
        <v>59.203560000000003</v>
      </c>
      <c r="N49" s="27">
        <f t="shared" si="16"/>
        <v>59.203560000000003</v>
      </c>
      <c r="O49" s="27">
        <f t="shared" si="20"/>
        <v>-8248.0046400000101</v>
      </c>
      <c r="P49" s="27">
        <f t="shared" si="21"/>
        <v>8248.0046400000101</v>
      </c>
      <c r="U49" s="108"/>
    </row>
    <row r="50" spans="1:21">
      <c r="A50" s="30">
        <v>38687</v>
      </c>
      <c r="C50" s="6">
        <v>42</v>
      </c>
      <c r="D50" s="29">
        <f t="shared" si="12"/>
        <v>156</v>
      </c>
      <c r="E50" s="29">
        <f t="shared" si="17"/>
        <v>6552</v>
      </c>
      <c r="F50" s="29">
        <f t="shared" si="13"/>
        <v>-21578</v>
      </c>
      <c r="G50" s="34">
        <f>+Inputs!$D$3</f>
        <v>0.37951000000000001</v>
      </c>
      <c r="I50" s="27">
        <f t="shared" si="18"/>
        <v>28130</v>
      </c>
      <c r="K50" s="27">
        <f t="shared" si="14"/>
        <v>156</v>
      </c>
      <c r="L50" s="27">
        <f t="shared" si="19"/>
        <v>6552</v>
      </c>
      <c r="M50" s="27">
        <f t="shared" si="15"/>
        <v>59.203560000000003</v>
      </c>
      <c r="N50" s="27">
        <f t="shared" si="16"/>
        <v>59.203560000000003</v>
      </c>
      <c r="O50" s="27">
        <f t="shared" si="20"/>
        <v>-8188.8010800000102</v>
      </c>
      <c r="P50" s="27">
        <f t="shared" si="21"/>
        <v>8188.8010800000102</v>
      </c>
      <c r="U50" s="108"/>
    </row>
    <row r="51" spans="1:21">
      <c r="A51" s="31">
        <v>38718</v>
      </c>
      <c r="C51" s="6">
        <v>43</v>
      </c>
      <c r="D51" s="29">
        <f t="shared" si="12"/>
        <v>156</v>
      </c>
      <c r="E51" s="29">
        <f t="shared" si="17"/>
        <v>6708</v>
      </c>
      <c r="F51" s="29">
        <f t="shared" si="13"/>
        <v>-21422</v>
      </c>
      <c r="G51" s="34">
        <f>+Inputs!$D$3</f>
        <v>0.37951000000000001</v>
      </c>
      <c r="I51" s="27">
        <f t="shared" si="18"/>
        <v>28130</v>
      </c>
      <c r="K51" s="27">
        <f t="shared" si="14"/>
        <v>156</v>
      </c>
      <c r="L51" s="27">
        <f t="shared" si="19"/>
        <v>6708</v>
      </c>
      <c r="M51" s="27">
        <f t="shared" si="15"/>
        <v>59.203560000000003</v>
      </c>
      <c r="N51" s="27">
        <f t="shared" si="16"/>
        <v>59.203560000000003</v>
      </c>
      <c r="O51" s="27">
        <f t="shared" si="20"/>
        <v>-8129.5975200000103</v>
      </c>
      <c r="P51" s="27">
        <f t="shared" si="21"/>
        <v>8129.5975200000103</v>
      </c>
      <c r="U51" s="108"/>
    </row>
    <row r="52" spans="1:21">
      <c r="A52" s="30">
        <v>38749</v>
      </c>
      <c r="C52" s="6">
        <v>44</v>
      </c>
      <c r="D52" s="29">
        <f t="shared" si="12"/>
        <v>156</v>
      </c>
      <c r="E52" s="29">
        <f t="shared" si="17"/>
        <v>6864</v>
      </c>
      <c r="F52" s="29">
        <f t="shared" si="13"/>
        <v>-21266</v>
      </c>
      <c r="G52" s="34">
        <f>+Inputs!$D$3</f>
        <v>0.37951000000000001</v>
      </c>
      <c r="I52" s="27">
        <f t="shared" si="18"/>
        <v>28130</v>
      </c>
      <c r="K52" s="27">
        <f t="shared" si="14"/>
        <v>156</v>
      </c>
      <c r="L52" s="27">
        <f t="shared" si="19"/>
        <v>6864</v>
      </c>
      <c r="M52" s="27">
        <f t="shared" si="15"/>
        <v>59.203560000000003</v>
      </c>
      <c r="N52" s="27">
        <f t="shared" si="16"/>
        <v>59.203560000000003</v>
      </c>
      <c r="O52" s="27">
        <f t="shared" si="20"/>
        <v>-8070.3939600000103</v>
      </c>
      <c r="P52" s="27">
        <f t="shared" si="21"/>
        <v>8070.3939600000103</v>
      </c>
      <c r="U52" s="108"/>
    </row>
    <row r="53" spans="1:21">
      <c r="A53" s="31">
        <v>38777</v>
      </c>
      <c r="C53" s="6">
        <v>45</v>
      </c>
      <c r="D53" s="29">
        <f t="shared" si="12"/>
        <v>156</v>
      </c>
      <c r="E53" s="29">
        <f t="shared" si="17"/>
        <v>7020</v>
      </c>
      <c r="F53" s="29">
        <f t="shared" si="13"/>
        <v>-21110</v>
      </c>
      <c r="G53" s="34">
        <f>+Inputs!$D$3</f>
        <v>0.37951000000000001</v>
      </c>
      <c r="I53" s="27">
        <f t="shared" si="18"/>
        <v>28130</v>
      </c>
      <c r="K53" s="27">
        <f t="shared" si="14"/>
        <v>156</v>
      </c>
      <c r="L53" s="27">
        <f t="shared" si="19"/>
        <v>7020</v>
      </c>
      <c r="M53" s="27">
        <f t="shared" si="15"/>
        <v>59.203560000000003</v>
      </c>
      <c r="N53" s="27">
        <f t="shared" si="16"/>
        <v>59.203560000000003</v>
      </c>
      <c r="O53" s="27">
        <f t="shared" si="20"/>
        <v>-8011.1904000000104</v>
      </c>
      <c r="P53" s="27">
        <f t="shared" si="21"/>
        <v>8011.1904000000104</v>
      </c>
      <c r="U53" s="108"/>
    </row>
    <row r="54" spans="1:21">
      <c r="A54" s="30">
        <v>38808</v>
      </c>
      <c r="C54" s="6">
        <v>46</v>
      </c>
      <c r="D54" s="29">
        <f t="shared" si="12"/>
        <v>156</v>
      </c>
      <c r="E54" s="29">
        <f t="shared" si="17"/>
        <v>7176</v>
      </c>
      <c r="F54" s="29">
        <f t="shared" si="13"/>
        <v>-20954</v>
      </c>
      <c r="G54" s="34">
        <f>+Inputs!$D$3</f>
        <v>0.37951000000000001</v>
      </c>
      <c r="I54" s="27">
        <f t="shared" si="18"/>
        <v>28130</v>
      </c>
      <c r="K54" s="27">
        <f t="shared" si="14"/>
        <v>156</v>
      </c>
      <c r="L54" s="27">
        <f t="shared" si="19"/>
        <v>7176</v>
      </c>
      <c r="M54" s="27">
        <f t="shared" si="15"/>
        <v>59.203560000000003</v>
      </c>
      <c r="N54" s="27">
        <f t="shared" si="16"/>
        <v>59.203560000000003</v>
      </c>
      <c r="O54" s="27">
        <f t="shared" si="20"/>
        <v>-7951.9868400000105</v>
      </c>
      <c r="P54" s="27">
        <f t="shared" si="21"/>
        <v>7951.9868400000105</v>
      </c>
      <c r="U54" s="108"/>
    </row>
    <row r="55" spans="1:21">
      <c r="A55" s="31">
        <v>38838</v>
      </c>
      <c r="C55" s="6">
        <v>47</v>
      </c>
      <c r="D55" s="29">
        <f t="shared" si="12"/>
        <v>156</v>
      </c>
      <c r="E55" s="29">
        <f t="shared" si="17"/>
        <v>7332</v>
      </c>
      <c r="F55" s="29">
        <f t="shared" si="13"/>
        <v>-20798</v>
      </c>
      <c r="G55" s="34">
        <f>+Inputs!$D$3</f>
        <v>0.37951000000000001</v>
      </c>
      <c r="I55" s="27">
        <f t="shared" si="18"/>
        <v>28130</v>
      </c>
      <c r="K55" s="27">
        <f t="shared" si="14"/>
        <v>156</v>
      </c>
      <c r="L55" s="27">
        <f t="shared" si="19"/>
        <v>7332</v>
      </c>
      <c r="M55" s="27">
        <f t="shared" si="15"/>
        <v>59.203560000000003</v>
      </c>
      <c r="N55" s="27">
        <f t="shared" si="16"/>
        <v>59.203560000000003</v>
      </c>
      <c r="O55" s="27">
        <f t="shared" si="20"/>
        <v>-7892.7832800000106</v>
      </c>
      <c r="P55" s="27">
        <f t="shared" si="21"/>
        <v>7892.7832800000106</v>
      </c>
      <c r="U55" s="108"/>
    </row>
    <row r="56" spans="1:21">
      <c r="A56" s="30">
        <v>38869</v>
      </c>
      <c r="C56" s="6">
        <v>48</v>
      </c>
      <c r="D56" s="29">
        <f t="shared" si="12"/>
        <v>156</v>
      </c>
      <c r="E56" s="29">
        <f t="shared" si="17"/>
        <v>7488</v>
      </c>
      <c r="F56" s="29">
        <f t="shared" si="13"/>
        <v>-20642</v>
      </c>
      <c r="G56" s="34">
        <f>+Inputs!$D$3</f>
        <v>0.37951000000000001</v>
      </c>
      <c r="I56" s="27">
        <f t="shared" si="18"/>
        <v>28130</v>
      </c>
      <c r="K56" s="27">
        <f t="shared" si="14"/>
        <v>156</v>
      </c>
      <c r="L56" s="27">
        <f t="shared" si="19"/>
        <v>7488</v>
      </c>
      <c r="M56" s="27">
        <f t="shared" si="15"/>
        <v>59.203560000000003</v>
      </c>
      <c r="N56" s="27">
        <f t="shared" si="16"/>
        <v>59.203560000000003</v>
      </c>
      <c r="O56" s="27">
        <f t="shared" si="20"/>
        <v>-7833.5797200000106</v>
      </c>
      <c r="P56" s="27">
        <f t="shared" si="21"/>
        <v>7833.5797200000106</v>
      </c>
    </row>
    <row r="57" spans="1:21">
      <c r="A57" s="31">
        <v>38899</v>
      </c>
      <c r="C57" s="6">
        <v>49</v>
      </c>
      <c r="D57" s="29">
        <f t="shared" si="12"/>
        <v>156</v>
      </c>
      <c r="E57" s="29">
        <f t="shared" si="17"/>
        <v>7644</v>
      </c>
      <c r="F57" s="29">
        <f t="shared" si="13"/>
        <v>-20486</v>
      </c>
      <c r="G57" s="34">
        <f>+Inputs!$D$3</f>
        <v>0.37951000000000001</v>
      </c>
      <c r="I57" s="27">
        <f t="shared" si="18"/>
        <v>28130</v>
      </c>
      <c r="K57" s="27">
        <f t="shared" si="14"/>
        <v>156</v>
      </c>
      <c r="L57" s="27">
        <f t="shared" si="19"/>
        <v>7644</v>
      </c>
      <c r="M57" s="27">
        <f t="shared" si="15"/>
        <v>59.203560000000003</v>
      </c>
      <c r="N57" s="27">
        <f t="shared" si="16"/>
        <v>59.203560000000003</v>
      </c>
      <c r="O57" s="27">
        <f t="shared" si="20"/>
        <v>-7774.3761600000107</v>
      </c>
      <c r="P57" s="27">
        <f t="shared" si="21"/>
        <v>7774.3761600000107</v>
      </c>
    </row>
    <row r="58" spans="1:21">
      <c r="A58" s="30">
        <v>38930</v>
      </c>
      <c r="C58" s="6">
        <v>50</v>
      </c>
      <c r="D58" s="29">
        <f t="shared" si="12"/>
        <v>156</v>
      </c>
      <c r="E58" s="29">
        <f t="shared" si="17"/>
        <v>7800</v>
      </c>
      <c r="F58" s="29">
        <f t="shared" si="13"/>
        <v>-20330</v>
      </c>
      <c r="G58" s="34">
        <f>+Inputs!$D$3</f>
        <v>0.37951000000000001</v>
      </c>
      <c r="I58" s="27">
        <f t="shared" si="18"/>
        <v>28130</v>
      </c>
      <c r="K58" s="27">
        <f t="shared" si="14"/>
        <v>156</v>
      </c>
      <c r="L58" s="27">
        <f t="shared" si="19"/>
        <v>7800</v>
      </c>
      <c r="M58" s="27">
        <f t="shared" si="15"/>
        <v>59.203560000000003</v>
      </c>
      <c r="N58" s="27">
        <f t="shared" si="16"/>
        <v>59.203560000000003</v>
      </c>
      <c r="O58" s="27">
        <f t="shared" si="20"/>
        <v>-7715.1726000000108</v>
      </c>
      <c r="P58" s="27">
        <f t="shared" si="21"/>
        <v>7715.1726000000108</v>
      </c>
    </row>
    <row r="59" spans="1:21">
      <c r="A59" s="31">
        <v>38961</v>
      </c>
      <c r="C59" s="6">
        <v>51</v>
      </c>
      <c r="D59" s="29">
        <f t="shared" si="12"/>
        <v>156</v>
      </c>
      <c r="E59" s="29">
        <f t="shared" si="17"/>
        <v>7956</v>
      </c>
      <c r="F59" s="29">
        <f t="shared" si="13"/>
        <v>-20174</v>
      </c>
      <c r="G59" s="34">
        <f>+Inputs!$D$3</f>
        <v>0.37951000000000001</v>
      </c>
      <c r="I59" s="27">
        <f t="shared" si="18"/>
        <v>28130</v>
      </c>
      <c r="K59" s="27">
        <f t="shared" si="14"/>
        <v>156</v>
      </c>
      <c r="L59" s="27">
        <f t="shared" si="19"/>
        <v>7956</v>
      </c>
      <c r="M59" s="27">
        <f t="shared" si="15"/>
        <v>59.203560000000003</v>
      </c>
      <c r="N59" s="27">
        <f t="shared" si="16"/>
        <v>59.203560000000003</v>
      </c>
      <c r="O59" s="27">
        <f t="shared" si="20"/>
        <v>-7655.9690400000109</v>
      </c>
      <c r="P59" s="27">
        <f t="shared" si="21"/>
        <v>7655.9690400000109</v>
      </c>
    </row>
    <row r="60" spans="1:21">
      <c r="A60" s="30">
        <v>38991</v>
      </c>
      <c r="C60" s="6">
        <v>52</v>
      </c>
      <c r="D60" s="29">
        <f t="shared" si="12"/>
        <v>156</v>
      </c>
      <c r="E60" s="29">
        <f t="shared" si="17"/>
        <v>8112</v>
      </c>
      <c r="F60" s="29">
        <f t="shared" si="13"/>
        <v>-20018</v>
      </c>
      <c r="G60" s="34">
        <f>+Inputs!$D$3</f>
        <v>0.37951000000000001</v>
      </c>
      <c r="I60" s="27">
        <f t="shared" si="18"/>
        <v>28130</v>
      </c>
      <c r="K60" s="27">
        <f t="shared" si="14"/>
        <v>156</v>
      </c>
      <c r="L60" s="27">
        <f t="shared" si="19"/>
        <v>8112</v>
      </c>
      <c r="M60" s="27">
        <f t="shared" si="15"/>
        <v>59.203560000000003</v>
      </c>
      <c r="N60" s="27">
        <f t="shared" si="16"/>
        <v>59.203560000000003</v>
      </c>
      <c r="O60" s="27">
        <f t="shared" si="20"/>
        <v>-7596.7654800000109</v>
      </c>
      <c r="P60" s="27">
        <f t="shared" si="21"/>
        <v>7596.7654800000109</v>
      </c>
    </row>
    <row r="61" spans="1:21">
      <c r="A61" s="31">
        <v>39022</v>
      </c>
      <c r="C61" s="6">
        <v>53</v>
      </c>
      <c r="D61" s="29">
        <f t="shared" si="12"/>
        <v>156</v>
      </c>
      <c r="E61" s="29">
        <f t="shared" si="17"/>
        <v>8268</v>
      </c>
      <c r="F61" s="29">
        <f t="shared" si="13"/>
        <v>-19862</v>
      </c>
      <c r="G61" s="34">
        <f>+Inputs!$D$3</f>
        <v>0.37951000000000001</v>
      </c>
      <c r="I61" s="27">
        <f t="shared" si="18"/>
        <v>28130</v>
      </c>
      <c r="K61" s="27">
        <f t="shared" si="14"/>
        <v>156</v>
      </c>
      <c r="L61" s="27">
        <f t="shared" si="19"/>
        <v>8268</v>
      </c>
      <c r="M61" s="27">
        <f t="shared" si="15"/>
        <v>59.203560000000003</v>
      </c>
      <c r="N61" s="27">
        <f t="shared" si="16"/>
        <v>59.203560000000003</v>
      </c>
      <c r="O61" s="27">
        <f t="shared" si="20"/>
        <v>-7537.561920000011</v>
      </c>
      <c r="P61" s="27">
        <f t="shared" si="21"/>
        <v>7537.561920000011</v>
      </c>
    </row>
    <row r="62" spans="1:21">
      <c r="A62" s="30">
        <v>39052</v>
      </c>
      <c r="C62" s="6">
        <v>54</v>
      </c>
      <c r="D62" s="29">
        <f t="shared" si="12"/>
        <v>156</v>
      </c>
      <c r="E62" s="29">
        <f t="shared" si="17"/>
        <v>8424</v>
      </c>
      <c r="F62" s="29">
        <f t="shared" si="13"/>
        <v>-19706</v>
      </c>
      <c r="G62" s="34">
        <f>+Inputs!$D$3</f>
        <v>0.37951000000000001</v>
      </c>
      <c r="I62" s="27">
        <f t="shared" si="18"/>
        <v>28130</v>
      </c>
      <c r="K62" s="27">
        <f t="shared" si="14"/>
        <v>156</v>
      </c>
      <c r="L62" s="27">
        <f t="shared" si="19"/>
        <v>8424</v>
      </c>
      <c r="M62" s="27">
        <f t="shared" si="15"/>
        <v>59.203560000000003</v>
      </c>
      <c r="N62" s="27">
        <f t="shared" si="16"/>
        <v>59.203560000000003</v>
      </c>
      <c r="O62" s="27">
        <f t="shared" si="20"/>
        <v>-7478.3583600000111</v>
      </c>
      <c r="P62" s="27">
        <f t="shared" si="21"/>
        <v>7478.3583600000111</v>
      </c>
    </row>
    <row r="63" spans="1:21">
      <c r="A63" s="31">
        <v>39083</v>
      </c>
      <c r="C63" s="6">
        <v>55</v>
      </c>
      <c r="D63" s="29">
        <f t="shared" si="12"/>
        <v>156</v>
      </c>
      <c r="E63" s="29">
        <f t="shared" si="17"/>
        <v>8580</v>
      </c>
      <c r="F63" s="29">
        <f t="shared" si="13"/>
        <v>-19550</v>
      </c>
      <c r="G63" s="34">
        <f>+Inputs!$D$3</f>
        <v>0.37951000000000001</v>
      </c>
      <c r="I63" s="27">
        <f t="shared" si="18"/>
        <v>28130</v>
      </c>
      <c r="K63" s="27">
        <f t="shared" si="14"/>
        <v>156</v>
      </c>
      <c r="L63" s="27">
        <f t="shared" si="19"/>
        <v>8580</v>
      </c>
      <c r="M63" s="27">
        <f t="shared" si="15"/>
        <v>59.203560000000003</v>
      </c>
      <c r="N63" s="27">
        <f t="shared" si="16"/>
        <v>59.203560000000003</v>
      </c>
      <c r="O63" s="27">
        <f t="shared" si="20"/>
        <v>-7419.1548000000112</v>
      </c>
      <c r="P63" s="27">
        <f t="shared" si="21"/>
        <v>7419.1548000000112</v>
      </c>
    </row>
    <row r="64" spans="1:21">
      <c r="A64" s="30">
        <v>39114</v>
      </c>
      <c r="C64" s="6">
        <v>56</v>
      </c>
      <c r="D64" s="29">
        <f t="shared" si="12"/>
        <v>156</v>
      </c>
      <c r="E64" s="29">
        <f t="shared" si="17"/>
        <v>8736</v>
      </c>
      <c r="F64" s="29">
        <f t="shared" si="13"/>
        <v>-19394</v>
      </c>
      <c r="G64" s="34">
        <f>+Inputs!$D$3</f>
        <v>0.37951000000000001</v>
      </c>
      <c r="I64" s="27">
        <f t="shared" si="18"/>
        <v>28130</v>
      </c>
      <c r="K64" s="27">
        <f t="shared" si="14"/>
        <v>156</v>
      </c>
      <c r="L64" s="27">
        <f t="shared" si="19"/>
        <v>8736</v>
      </c>
      <c r="M64" s="27">
        <f t="shared" si="15"/>
        <v>59.203560000000003</v>
      </c>
      <c r="N64" s="27">
        <f t="shared" si="16"/>
        <v>59.203560000000003</v>
      </c>
      <c r="O64" s="27">
        <f t="shared" si="20"/>
        <v>-7359.9512400000112</v>
      </c>
      <c r="P64" s="27">
        <f t="shared" si="21"/>
        <v>7359.9512400000112</v>
      </c>
    </row>
    <row r="65" spans="1:16">
      <c r="A65" s="31">
        <v>39142</v>
      </c>
      <c r="C65" s="6">
        <v>57</v>
      </c>
      <c r="D65" s="29">
        <f t="shared" si="12"/>
        <v>156</v>
      </c>
      <c r="E65" s="29">
        <f t="shared" si="17"/>
        <v>8892</v>
      </c>
      <c r="F65" s="29">
        <f t="shared" si="13"/>
        <v>-19238</v>
      </c>
      <c r="G65" s="34">
        <f>+Inputs!$D$3</f>
        <v>0.37951000000000001</v>
      </c>
      <c r="I65" s="27">
        <f t="shared" si="18"/>
        <v>28130</v>
      </c>
      <c r="K65" s="27">
        <f t="shared" si="14"/>
        <v>156</v>
      </c>
      <c r="L65" s="27">
        <f t="shared" si="19"/>
        <v>8892</v>
      </c>
      <c r="M65" s="27">
        <f t="shared" si="15"/>
        <v>59.203560000000003</v>
      </c>
      <c r="N65" s="27">
        <f t="shared" si="16"/>
        <v>59.203560000000003</v>
      </c>
      <c r="O65" s="27">
        <f t="shared" si="20"/>
        <v>-7300.7476800000113</v>
      </c>
      <c r="P65" s="27">
        <f t="shared" si="21"/>
        <v>7300.7476800000113</v>
      </c>
    </row>
    <row r="66" spans="1:16">
      <c r="A66" s="30">
        <v>39173</v>
      </c>
      <c r="C66" s="6">
        <v>58</v>
      </c>
      <c r="D66" s="29">
        <f t="shared" si="12"/>
        <v>156</v>
      </c>
      <c r="E66" s="29">
        <f t="shared" si="17"/>
        <v>9048</v>
      </c>
      <c r="F66" s="29">
        <f t="shared" si="13"/>
        <v>-19082</v>
      </c>
      <c r="G66" s="34">
        <f>+Inputs!$D$3</f>
        <v>0.37951000000000001</v>
      </c>
      <c r="I66" s="27">
        <f t="shared" si="18"/>
        <v>28130</v>
      </c>
      <c r="K66" s="27">
        <f t="shared" si="14"/>
        <v>156</v>
      </c>
      <c r="L66" s="27">
        <f t="shared" si="19"/>
        <v>9048</v>
      </c>
      <c r="M66" s="27">
        <f t="shared" si="15"/>
        <v>59.203560000000003</v>
      </c>
      <c r="N66" s="27">
        <f t="shared" si="16"/>
        <v>59.203560000000003</v>
      </c>
      <c r="O66" s="27">
        <f t="shared" si="20"/>
        <v>-7241.5441200000114</v>
      </c>
      <c r="P66" s="27">
        <f t="shared" si="21"/>
        <v>7241.5441200000114</v>
      </c>
    </row>
    <row r="67" spans="1:16">
      <c r="A67" s="31">
        <v>39203</v>
      </c>
      <c r="C67" s="6">
        <v>59</v>
      </c>
      <c r="D67" s="29">
        <f t="shared" si="12"/>
        <v>156</v>
      </c>
      <c r="E67" s="29">
        <f t="shared" si="17"/>
        <v>9204</v>
      </c>
      <c r="F67" s="29">
        <f t="shared" si="13"/>
        <v>-18926</v>
      </c>
      <c r="G67" s="34">
        <f>+Inputs!$D$3</f>
        <v>0.37951000000000001</v>
      </c>
      <c r="I67" s="27">
        <f t="shared" si="18"/>
        <v>28130</v>
      </c>
      <c r="K67" s="27">
        <f t="shared" si="14"/>
        <v>156</v>
      </c>
      <c r="L67" s="27">
        <f t="shared" si="19"/>
        <v>9204</v>
      </c>
      <c r="M67" s="27">
        <f t="shared" si="15"/>
        <v>59.203560000000003</v>
      </c>
      <c r="N67" s="27">
        <f t="shared" si="16"/>
        <v>59.203560000000003</v>
      </c>
      <c r="O67" s="27">
        <f t="shared" si="20"/>
        <v>-7182.3405600000115</v>
      </c>
      <c r="P67" s="27">
        <f t="shared" si="21"/>
        <v>7182.3405600000115</v>
      </c>
    </row>
    <row r="68" spans="1:16">
      <c r="A68" s="30">
        <v>39234</v>
      </c>
      <c r="C68" s="6">
        <v>60</v>
      </c>
      <c r="D68" s="29">
        <f t="shared" si="12"/>
        <v>156</v>
      </c>
      <c r="E68" s="29">
        <f t="shared" si="17"/>
        <v>9360</v>
      </c>
      <c r="F68" s="29">
        <f t="shared" si="13"/>
        <v>-18770</v>
      </c>
      <c r="G68" s="34">
        <f>+Inputs!$D$3</f>
        <v>0.37951000000000001</v>
      </c>
      <c r="I68" s="27">
        <f t="shared" si="18"/>
        <v>28130</v>
      </c>
      <c r="K68" s="27">
        <f t="shared" si="14"/>
        <v>156</v>
      </c>
      <c r="L68" s="27">
        <f t="shared" si="19"/>
        <v>9360</v>
      </c>
      <c r="M68" s="27">
        <f t="shared" si="15"/>
        <v>59.203560000000003</v>
      </c>
      <c r="N68" s="27">
        <f t="shared" si="16"/>
        <v>59.203560000000003</v>
      </c>
      <c r="O68" s="27">
        <f t="shared" si="20"/>
        <v>-7123.1370000000115</v>
      </c>
      <c r="P68" s="27">
        <f t="shared" si="21"/>
        <v>7123.1370000000115</v>
      </c>
    </row>
    <row r="69" spans="1:16">
      <c r="A69" s="31">
        <v>39264</v>
      </c>
      <c r="C69" s="6">
        <v>61</v>
      </c>
      <c r="D69" s="29">
        <f t="shared" si="12"/>
        <v>156</v>
      </c>
      <c r="E69" s="29">
        <f t="shared" si="17"/>
        <v>9516</v>
      </c>
      <c r="F69" s="29">
        <f t="shared" si="13"/>
        <v>-18614</v>
      </c>
      <c r="G69" s="34">
        <f>+Inputs!$D$3</f>
        <v>0.37951000000000001</v>
      </c>
      <c r="I69" s="27">
        <f t="shared" si="18"/>
        <v>28130</v>
      </c>
      <c r="K69" s="27">
        <f t="shared" si="14"/>
        <v>156</v>
      </c>
      <c r="L69" s="27">
        <f t="shared" si="19"/>
        <v>9516</v>
      </c>
      <c r="M69" s="27">
        <f t="shared" si="15"/>
        <v>59.203560000000003</v>
      </c>
      <c r="N69" s="27">
        <f t="shared" si="16"/>
        <v>59.203560000000003</v>
      </c>
      <c r="O69" s="27">
        <f t="shared" si="20"/>
        <v>-7063.9334400000116</v>
      </c>
      <c r="P69" s="27">
        <f t="shared" si="21"/>
        <v>7063.9334400000116</v>
      </c>
    </row>
    <row r="70" spans="1:16">
      <c r="A70" s="30">
        <v>39295</v>
      </c>
      <c r="C70" s="6">
        <v>62</v>
      </c>
      <c r="D70" s="29">
        <f t="shared" si="12"/>
        <v>156</v>
      </c>
      <c r="E70" s="29">
        <f t="shared" si="17"/>
        <v>9672</v>
      </c>
      <c r="F70" s="29">
        <f t="shared" si="13"/>
        <v>-18458</v>
      </c>
      <c r="G70" s="34">
        <f>+Inputs!$D$3</f>
        <v>0.37951000000000001</v>
      </c>
      <c r="I70" s="27">
        <f t="shared" si="18"/>
        <v>28130</v>
      </c>
      <c r="K70" s="27">
        <f t="shared" si="14"/>
        <v>156</v>
      </c>
      <c r="L70" s="27">
        <f t="shared" si="19"/>
        <v>9672</v>
      </c>
      <c r="M70" s="27">
        <f t="shared" si="15"/>
        <v>59.203560000000003</v>
      </c>
      <c r="N70" s="27">
        <f t="shared" si="16"/>
        <v>59.203560000000003</v>
      </c>
      <c r="O70" s="27">
        <f t="shared" si="20"/>
        <v>-7004.7298800000117</v>
      </c>
      <c r="P70" s="27">
        <f t="shared" si="21"/>
        <v>7004.7298800000117</v>
      </c>
    </row>
    <row r="71" spans="1:16">
      <c r="A71" s="31">
        <v>39326</v>
      </c>
      <c r="C71" s="6">
        <v>63</v>
      </c>
      <c r="D71" s="29">
        <f t="shared" si="12"/>
        <v>156</v>
      </c>
      <c r="E71" s="29">
        <f t="shared" si="17"/>
        <v>9828</v>
      </c>
      <c r="F71" s="29">
        <f t="shared" si="13"/>
        <v>-18302</v>
      </c>
      <c r="G71" s="34">
        <f>+Inputs!$D$3</f>
        <v>0.37951000000000001</v>
      </c>
      <c r="I71" s="27">
        <f t="shared" si="18"/>
        <v>28130</v>
      </c>
      <c r="K71" s="27">
        <f t="shared" si="14"/>
        <v>156</v>
      </c>
      <c r="L71" s="27">
        <f t="shared" si="19"/>
        <v>9828</v>
      </c>
      <c r="M71" s="27">
        <f t="shared" si="15"/>
        <v>59.203560000000003</v>
      </c>
      <c r="N71" s="27">
        <f t="shared" si="16"/>
        <v>59.203560000000003</v>
      </c>
      <c r="O71" s="27">
        <f t="shared" si="20"/>
        <v>-6945.5263200000118</v>
      </c>
      <c r="P71" s="27">
        <f t="shared" si="21"/>
        <v>6945.5263200000118</v>
      </c>
    </row>
    <row r="72" spans="1:16">
      <c r="A72" s="30">
        <v>39356</v>
      </c>
      <c r="C72" s="6">
        <v>64</v>
      </c>
      <c r="D72" s="29">
        <f t="shared" si="12"/>
        <v>156</v>
      </c>
      <c r="E72" s="29">
        <f t="shared" si="17"/>
        <v>9984</v>
      </c>
      <c r="F72" s="29">
        <f t="shared" si="13"/>
        <v>-18146</v>
      </c>
      <c r="G72" s="34">
        <f>+Inputs!$D$3</f>
        <v>0.37951000000000001</v>
      </c>
      <c r="I72" s="27">
        <f t="shared" si="18"/>
        <v>28130</v>
      </c>
      <c r="K72" s="27">
        <f t="shared" si="14"/>
        <v>156</v>
      </c>
      <c r="L72" s="27">
        <f t="shared" si="19"/>
        <v>9984</v>
      </c>
      <c r="M72" s="27">
        <f t="shared" si="15"/>
        <v>59.203560000000003</v>
      </c>
      <c r="N72" s="27">
        <f t="shared" si="16"/>
        <v>59.203560000000003</v>
      </c>
      <c r="O72" s="27">
        <f t="shared" si="20"/>
        <v>-6886.3227600000118</v>
      </c>
      <c r="P72" s="27">
        <f t="shared" si="21"/>
        <v>6886.3227600000118</v>
      </c>
    </row>
    <row r="73" spans="1:16">
      <c r="A73" s="31">
        <v>39387</v>
      </c>
      <c r="C73" s="6">
        <v>65</v>
      </c>
      <c r="D73" s="29">
        <f t="shared" ref="D73:D104" si="22">ROUND(-(+$B$9/180)*1,0)</f>
        <v>156</v>
      </c>
      <c r="E73" s="29">
        <f t="shared" si="17"/>
        <v>10140</v>
      </c>
      <c r="F73" s="29">
        <f t="shared" ref="F73:F104" si="23">$B$9+E73</f>
        <v>-17990</v>
      </c>
      <c r="G73" s="34">
        <f>+Inputs!$D$3</f>
        <v>0.37951000000000001</v>
      </c>
      <c r="I73" s="27">
        <f t="shared" si="18"/>
        <v>28130</v>
      </c>
      <c r="K73" s="27">
        <f t="shared" ref="K73:K104" si="24">D73</f>
        <v>156</v>
      </c>
      <c r="L73" s="27">
        <f t="shared" si="19"/>
        <v>10140</v>
      </c>
      <c r="M73" s="27">
        <f t="shared" ref="M73:M104" si="25">K73*G73</f>
        <v>59.203560000000003</v>
      </c>
      <c r="N73" s="27">
        <f t="shared" ref="N73:N104" si="26">M73-J73</f>
        <v>59.203560000000003</v>
      </c>
      <c r="O73" s="27">
        <f t="shared" si="20"/>
        <v>-6827.1192000000119</v>
      </c>
      <c r="P73" s="27">
        <f t="shared" si="21"/>
        <v>6827.1192000000119</v>
      </c>
    </row>
    <row r="74" spans="1:16">
      <c r="A74" s="30">
        <v>39417</v>
      </c>
      <c r="C74" s="6">
        <v>66</v>
      </c>
      <c r="D74" s="29">
        <f t="shared" si="22"/>
        <v>156</v>
      </c>
      <c r="E74" s="29">
        <f t="shared" ref="E74:E105" si="27">+E73+D74</f>
        <v>10296</v>
      </c>
      <c r="F74" s="29">
        <f t="shared" si="23"/>
        <v>-17834</v>
      </c>
      <c r="G74" s="34">
        <f>+Inputs!$D$3</f>
        <v>0.37951000000000001</v>
      </c>
      <c r="I74" s="27">
        <f t="shared" ref="I74:I105" si="28">+I73+H74</f>
        <v>28130</v>
      </c>
      <c r="K74" s="27">
        <f t="shared" si="24"/>
        <v>156</v>
      </c>
      <c r="L74" s="27">
        <f t="shared" ref="L74:L105" si="29">+L73+K74</f>
        <v>10296</v>
      </c>
      <c r="M74" s="27">
        <f t="shared" si="25"/>
        <v>59.203560000000003</v>
      </c>
      <c r="N74" s="27">
        <f t="shared" si="26"/>
        <v>59.203560000000003</v>
      </c>
      <c r="O74" s="27">
        <f t="shared" ref="O74:O105" si="30">+O73+N74</f>
        <v>-6767.915640000012</v>
      </c>
      <c r="P74" s="27">
        <f t="shared" ref="P74:P105" si="31">P73-N74</f>
        <v>6767.915640000012</v>
      </c>
    </row>
    <row r="75" spans="1:16">
      <c r="A75" s="31">
        <v>39448</v>
      </c>
      <c r="C75" s="6">
        <v>67</v>
      </c>
      <c r="D75" s="29">
        <f t="shared" si="22"/>
        <v>156</v>
      </c>
      <c r="E75" s="29">
        <f t="shared" si="27"/>
        <v>10452</v>
      </c>
      <c r="F75" s="29">
        <f t="shared" si="23"/>
        <v>-17678</v>
      </c>
      <c r="G75" s="34">
        <f>+Inputs!$D$3</f>
        <v>0.37951000000000001</v>
      </c>
      <c r="I75" s="27">
        <f t="shared" si="28"/>
        <v>28130</v>
      </c>
      <c r="K75" s="27">
        <f t="shared" si="24"/>
        <v>156</v>
      </c>
      <c r="L75" s="27">
        <f t="shared" si="29"/>
        <v>10452</v>
      </c>
      <c r="M75" s="27">
        <f t="shared" si="25"/>
        <v>59.203560000000003</v>
      </c>
      <c r="N75" s="27">
        <f t="shared" si="26"/>
        <v>59.203560000000003</v>
      </c>
      <c r="O75" s="27">
        <f t="shared" si="30"/>
        <v>-6708.7120800000121</v>
      </c>
      <c r="P75" s="27">
        <f t="shared" si="31"/>
        <v>6708.7120800000121</v>
      </c>
    </row>
    <row r="76" spans="1:16">
      <c r="A76" s="30">
        <v>39479</v>
      </c>
      <c r="C76" s="6">
        <v>68</v>
      </c>
      <c r="D76" s="29">
        <f t="shared" si="22"/>
        <v>156</v>
      </c>
      <c r="E76" s="29">
        <f t="shared" si="27"/>
        <v>10608</v>
      </c>
      <c r="F76" s="29">
        <f t="shared" si="23"/>
        <v>-17522</v>
      </c>
      <c r="G76" s="34">
        <f>+Inputs!$D$3</f>
        <v>0.37951000000000001</v>
      </c>
      <c r="I76" s="27">
        <f t="shared" si="28"/>
        <v>28130</v>
      </c>
      <c r="K76" s="27">
        <f t="shared" si="24"/>
        <v>156</v>
      </c>
      <c r="L76" s="27">
        <f t="shared" si="29"/>
        <v>10608</v>
      </c>
      <c r="M76" s="27">
        <f t="shared" si="25"/>
        <v>59.203560000000003</v>
      </c>
      <c r="N76" s="27">
        <f t="shared" si="26"/>
        <v>59.203560000000003</v>
      </c>
      <c r="O76" s="27">
        <f t="shared" si="30"/>
        <v>-6649.5085200000121</v>
      </c>
      <c r="P76" s="27">
        <f t="shared" si="31"/>
        <v>6649.5085200000121</v>
      </c>
    </row>
    <row r="77" spans="1:16">
      <c r="A77" s="31">
        <v>39508</v>
      </c>
      <c r="C77" s="6">
        <v>69</v>
      </c>
      <c r="D77" s="29">
        <f t="shared" si="22"/>
        <v>156</v>
      </c>
      <c r="E77" s="29">
        <f t="shared" si="27"/>
        <v>10764</v>
      </c>
      <c r="F77" s="29">
        <f t="shared" si="23"/>
        <v>-17366</v>
      </c>
      <c r="G77" s="34">
        <f>+Inputs!$D$3</f>
        <v>0.37951000000000001</v>
      </c>
      <c r="I77" s="27">
        <f t="shared" si="28"/>
        <v>28130</v>
      </c>
      <c r="K77" s="27">
        <f t="shared" si="24"/>
        <v>156</v>
      </c>
      <c r="L77" s="27">
        <f t="shared" si="29"/>
        <v>10764</v>
      </c>
      <c r="M77" s="27">
        <f t="shared" si="25"/>
        <v>59.203560000000003</v>
      </c>
      <c r="N77" s="27">
        <f t="shared" si="26"/>
        <v>59.203560000000003</v>
      </c>
      <c r="O77" s="27">
        <f t="shared" si="30"/>
        <v>-6590.3049600000122</v>
      </c>
      <c r="P77" s="27">
        <f t="shared" si="31"/>
        <v>6590.3049600000122</v>
      </c>
    </row>
    <row r="78" spans="1:16">
      <c r="A78" s="30">
        <v>39539</v>
      </c>
      <c r="C78" s="6">
        <v>70</v>
      </c>
      <c r="D78" s="29">
        <f t="shared" si="22"/>
        <v>156</v>
      </c>
      <c r="E78" s="29">
        <f t="shared" si="27"/>
        <v>10920</v>
      </c>
      <c r="F78" s="29">
        <f t="shared" si="23"/>
        <v>-17210</v>
      </c>
      <c r="G78" s="34">
        <f>+Inputs!$D$3</f>
        <v>0.37951000000000001</v>
      </c>
      <c r="I78" s="27">
        <f t="shared" si="28"/>
        <v>28130</v>
      </c>
      <c r="K78" s="27">
        <f t="shared" si="24"/>
        <v>156</v>
      </c>
      <c r="L78" s="27">
        <f t="shared" si="29"/>
        <v>10920</v>
      </c>
      <c r="M78" s="27">
        <f t="shared" si="25"/>
        <v>59.203560000000003</v>
      </c>
      <c r="N78" s="27">
        <f t="shared" si="26"/>
        <v>59.203560000000003</v>
      </c>
      <c r="O78" s="27">
        <f t="shared" si="30"/>
        <v>-6531.1014000000123</v>
      </c>
      <c r="P78" s="27">
        <f t="shared" si="31"/>
        <v>6531.1014000000123</v>
      </c>
    </row>
    <row r="79" spans="1:16">
      <c r="A79" s="31">
        <v>39569</v>
      </c>
      <c r="C79" s="6">
        <v>71</v>
      </c>
      <c r="D79" s="29">
        <f t="shared" si="22"/>
        <v>156</v>
      </c>
      <c r="E79" s="29">
        <f t="shared" si="27"/>
        <v>11076</v>
      </c>
      <c r="F79" s="29">
        <f t="shared" si="23"/>
        <v>-17054</v>
      </c>
      <c r="G79" s="34">
        <f>+Inputs!$D$3</f>
        <v>0.37951000000000001</v>
      </c>
      <c r="I79" s="27">
        <f t="shared" si="28"/>
        <v>28130</v>
      </c>
      <c r="K79" s="27">
        <f t="shared" si="24"/>
        <v>156</v>
      </c>
      <c r="L79" s="27">
        <f t="shared" si="29"/>
        <v>11076</v>
      </c>
      <c r="M79" s="27">
        <f t="shared" si="25"/>
        <v>59.203560000000003</v>
      </c>
      <c r="N79" s="27">
        <f t="shared" si="26"/>
        <v>59.203560000000003</v>
      </c>
      <c r="O79" s="27">
        <f t="shared" si="30"/>
        <v>-6471.8978400000124</v>
      </c>
      <c r="P79" s="27">
        <f t="shared" si="31"/>
        <v>6471.8978400000124</v>
      </c>
    </row>
    <row r="80" spans="1:16">
      <c r="A80" s="30">
        <v>39600</v>
      </c>
      <c r="C80" s="6">
        <v>72</v>
      </c>
      <c r="D80" s="29">
        <f t="shared" si="22"/>
        <v>156</v>
      </c>
      <c r="E80" s="29">
        <f t="shared" si="27"/>
        <v>11232</v>
      </c>
      <c r="F80" s="29">
        <f t="shared" si="23"/>
        <v>-16898</v>
      </c>
      <c r="G80" s="34">
        <f>+Inputs!$D$3</f>
        <v>0.37951000000000001</v>
      </c>
      <c r="I80" s="27">
        <f t="shared" si="28"/>
        <v>28130</v>
      </c>
      <c r="K80" s="27">
        <f t="shared" si="24"/>
        <v>156</v>
      </c>
      <c r="L80" s="27">
        <f t="shared" si="29"/>
        <v>11232</v>
      </c>
      <c r="M80" s="27">
        <f t="shared" si="25"/>
        <v>59.203560000000003</v>
      </c>
      <c r="N80" s="27">
        <f t="shared" si="26"/>
        <v>59.203560000000003</v>
      </c>
      <c r="O80" s="27">
        <f t="shared" si="30"/>
        <v>-6412.6942800000124</v>
      </c>
      <c r="P80" s="27">
        <f t="shared" si="31"/>
        <v>6412.6942800000124</v>
      </c>
    </row>
    <row r="81" spans="1:16">
      <c r="A81" s="31">
        <v>39630</v>
      </c>
      <c r="C81" s="6">
        <v>73</v>
      </c>
      <c r="D81" s="29">
        <f t="shared" si="22"/>
        <v>156</v>
      </c>
      <c r="E81" s="29">
        <f t="shared" si="27"/>
        <v>11388</v>
      </c>
      <c r="F81" s="29">
        <f t="shared" si="23"/>
        <v>-16742</v>
      </c>
      <c r="G81" s="34">
        <f>+Inputs!$D$3</f>
        <v>0.37951000000000001</v>
      </c>
      <c r="I81" s="27">
        <f t="shared" si="28"/>
        <v>28130</v>
      </c>
      <c r="K81" s="27">
        <f t="shared" si="24"/>
        <v>156</v>
      </c>
      <c r="L81" s="27">
        <f t="shared" si="29"/>
        <v>11388</v>
      </c>
      <c r="M81" s="27">
        <f t="shared" si="25"/>
        <v>59.203560000000003</v>
      </c>
      <c r="N81" s="27">
        <f t="shared" si="26"/>
        <v>59.203560000000003</v>
      </c>
      <c r="O81" s="27">
        <f t="shared" si="30"/>
        <v>-6353.4907200000125</v>
      </c>
      <c r="P81" s="27">
        <f t="shared" si="31"/>
        <v>6353.4907200000125</v>
      </c>
    </row>
    <row r="82" spans="1:16">
      <c r="A82" s="30">
        <v>39661</v>
      </c>
      <c r="C82" s="6">
        <v>74</v>
      </c>
      <c r="D82" s="29">
        <f t="shared" si="22"/>
        <v>156</v>
      </c>
      <c r="E82" s="29">
        <f t="shared" si="27"/>
        <v>11544</v>
      </c>
      <c r="F82" s="29">
        <f t="shared" si="23"/>
        <v>-16586</v>
      </c>
      <c r="G82" s="34">
        <f>+Inputs!$D$3</f>
        <v>0.37951000000000001</v>
      </c>
      <c r="I82" s="27">
        <f t="shared" si="28"/>
        <v>28130</v>
      </c>
      <c r="K82" s="27">
        <f t="shared" si="24"/>
        <v>156</v>
      </c>
      <c r="L82" s="27">
        <f t="shared" si="29"/>
        <v>11544</v>
      </c>
      <c r="M82" s="27">
        <f t="shared" si="25"/>
        <v>59.203560000000003</v>
      </c>
      <c r="N82" s="27">
        <f t="shared" si="26"/>
        <v>59.203560000000003</v>
      </c>
      <c r="O82" s="27">
        <f t="shared" si="30"/>
        <v>-6294.2871600000126</v>
      </c>
      <c r="P82" s="27">
        <f t="shared" si="31"/>
        <v>6294.2871600000126</v>
      </c>
    </row>
    <row r="83" spans="1:16">
      <c r="A83" s="31">
        <v>39692</v>
      </c>
      <c r="C83" s="6">
        <v>75</v>
      </c>
      <c r="D83" s="29">
        <f t="shared" si="22"/>
        <v>156</v>
      </c>
      <c r="E83" s="29">
        <f t="shared" si="27"/>
        <v>11700</v>
      </c>
      <c r="F83" s="29">
        <f t="shared" si="23"/>
        <v>-16430</v>
      </c>
      <c r="G83" s="34">
        <f>+Inputs!$D$3</f>
        <v>0.37951000000000001</v>
      </c>
      <c r="I83" s="27">
        <f t="shared" si="28"/>
        <v>28130</v>
      </c>
      <c r="K83" s="27">
        <f t="shared" si="24"/>
        <v>156</v>
      </c>
      <c r="L83" s="27">
        <f t="shared" si="29"/>
        <v>11700</v>
      </c>
      <c r="M83" s="27">
        <f t="shared" si="25"/>
        <v>59.203560000000003</v>
      </c>
      <c r="N83" s="27">
        <f t="shared" si="26"/>
        <v>59.203560000000003</v>
      </c>
      <c r="O83" s="27">
        <f t="shared" si="30"/>
        <v>-6235.0836000000127</v>
      </c>
      <c r="P83" s="27">
        <f t="shared" si="31"/>
        <v>6235.0836000000127</v>
      </c>
    </row>
    <row r="84" spans="1:16">
      <c r="A84" s="30">
        <v>39722</v>
      </c>
      <c r="C84" s="6">
        <v>76</v>
      </c>
      <c r="D84" s="29">
        <f t="shared" si="22"/>
        <v>156</v>
      </c>
      <c r="E84" s="29">
        <f t="shared" si="27"/>
        <v>11856</v>
      </c>
      <c r="F84" s="29">
        <f t="shared" si="23"/>
        <v>-16274</v>
      </c>
      <c r="G84" s="34">
        <f>+Inputs!$D$3</f>
        <v>0.37951000000000001</v>
      </c>
      <c r="I84" s="27">
        <f t="shared" si="28"/>
        <v>28130</v>
      </c>
      <c r="K84" s="27">
        <f t="shared" si="24"/>
        <v>156</v>
      </c>
      <c r="L84" s="27">
        <f t="shared" si="29"/>
        <v>11856</v>
      </c>
      <c r="M84" s="27">
        <f t="shared" si="25"/>
        <v>59.203560000000003</v>
      </c>
      <c r="N84" s="27">
        <f t="shared" si="26"/>
        <v>59.203560000000003</v>
      </c>
      <c r="O84" s="27">
        <f t="shared" si="30"/>
        <v>-6175.8800400000127</v>
      </c>
      <c r="P84" s="27">
        <f t="shared" si="31"/>
        <v>6175.8800400000127</v>
      </c>
    </row>
    <row r="85" spans="1:16">
      <c r="A85" s="31">
        <v>39753</v>
      </c>
      <c r="C85" s="6">
        <v>77</v>
      </c>
      <c r="D85" s="29">
        <f t="shared" si="22"/>
        <v>156</v>
      </c>
      <c r="E85" s="29">
        <f t="shared" si="27"/>
        <v>12012</v>
      </c>
      <c r="F85" s="29">
        <f t="shared" si="23"/>
        <v>-16118</v>
      </c>
      <c r="G85" s="34">
        <f>+Inputs!$D$3</f>
        <v>0.37951000000000001</v>
      </c>
      <c r="I85" s="27">
        <f t="shared" si="28"/>
        <v>28130</v>
      </c>
      <c r="K85" s="27">
        <f t="shared" si="24"/>
        <v>156</v>
      </c>
      <c r="L85" s="27">
        <f t="shared" si="29"/>
        <v>12012</v>
      </c>
      <c r="M85" s="27">
        <f t="shared" si="25"/>
        <v>59.203560000000003</v>
      </c>
      <c r="N85" s="27">
        <f t="shared" si="26"/>
        <v>59.203560000000003</v>
      </c>
      <c r="O85" s="27">
        <f t="shared" si="30"/>
        <v>-6116.6764800000128</v>
      </c>
      <c r="P85" s="27">
        <f t="shared" si="31"/>
        <v>6116.6764800000128</v>
      </c>
    </row>
    <row r="86" spans="1:16">
      <c r="A86" s="30">
        <v>39783</v>
      </c>
      <c r="C86" s="6">
        <v>78</v>
      </c>
      <c r="D86" s="29">
        <f t="shared" si="22"/>
        <v>156</v>
      </c>
      <c r="E86" s="29">
        <f t="shared" si="27"/>
        <v>12168</v>
      </c>
      <c r="F86" s="29">
        <f t="shared" si="23"/>
        <v>-15962</v>
      </c>
      <c r="G86" s="34">
        <f>+Inputs!$D$3</f>
        <v>0.37951000000000001</v>
      </c>
      <c r="I86" s="27">
        <f t="shared" si="28"/>
        <v>28130</v>
      </c>
      <c r="K86" s="27">
        <f t="shared" si="24"/>
        <v>156</v>
      </c>
      <c r="L86" s="27">
        <f t="shared" si="29"/>
        <v>12168</v>
      </c>
      <c r="M86" s="27">
        <f t="shared" si="25"/>
        <v>59.203560000000003</v>
      </c>
      <c r="N86" s="27">
        <f t="shared" si="26"/>
        <v>59.203560000000003</v>
      </c>
      <c r="O86" s="27">
        <f t="shared" si="30"/>
        <v>-6057.4729200000129</v>
      </c>
      <c r="P86" s="27">
        <f t="shared" si="31"/>
        <v>6057.4729200000129</v>
      </c>
    </row>
    <row r="87" spans="1:16">
      <c r="A87" s="31">
        <v>39814</v>
      </c>
      <c r="C87" s="6">
        <v>79</v>
      </c>
      <c r="D87" s="29">
        <f t="shared" si="22"/>
        <v>156</v>
      </c>
      <c r="E87" s="29">
        <f t="shared" si="27"/>
        <v>12324</v>
      </c>
      <c r="F87" s="29">
        <f t="shared" si="23"/>
        <v>-15806</v>
      </c>
      <c r="G87" s="34">
        <f>+Inputs!$D$3</f>
        <v>0.37951000000000001</v>
      </c>
      <c r="I87" s="27">
        <f t="shared" si="28"/>
        <v>28130</v>
      </c>
      <c r="K87" s="27">
        <f t="shared" si="24"/>
        <v>156</v>
      </c>
      <c r="L87" s="27">
        <f t="shared" si="29"/>
        <v>12324</v>
      </c>
      <c r="M87" s="27">
        <f t="shared" si="25"/>
        <v>59.203560000000003</v>
      </c>
      <c r="N87" s="27">
        <f t="shared" si="26"/>
        <v>59.203560000000003</v>
      </c>
      <c r="O87" s="27">
        <f t="shared" si="30"/>
        <v>-5998.269360000013</v>
      </c>
      <c r="P87" s="27">
        <f t="shared" si="31"/>
        <v>5998.269360000013</v>
      </c>
    </row>
    <row r="88" spans="1:16">
      <c r="A88" s="30">
        <v>39845</v>
      </c>
      <c r="C88" s="6">
        <v>80</v>
      </c>
      <c r="D88" s="29">
        <f t="shared" si="22"/>
        <v>156</v>
      </c>
      <c r="E88" s="29">
        <f t="shared" si="27"/>
        <v>12480</v>
      </c>
      <c r="F88" s="29">
        <f t="shared" si="23"/>
        <v>-15650</v>
      </c>
      <c r="G88" s="34">
        <f>+Inputs!$D$3</f>
        <v>0.37951000000000001</v>
      </c>
      <c r="I88" s="27">
        <f t="shared" si="28"/>
        <v>28130</v>
      </c>
      <c r="K88" s="27">
        <f t="shared" si="24"/>
        <v>156</v>
      </c>
      <c r="L88" s="27">
        <f t="shared" si="29"/>
        <v>12480</v>
      </c>
      <c r="M88" s="27">
        <f t="shared" si="25"/>
        <v>59.203560000000003</v>
      </c>
      <c r="N88" s="27">
        <f t="shared" si="26"/>
        <v>59.203560000000003</v>
      </c>
      <c r="O88" s="27">
        <f t="shared" si="30"/>
        <v>-5939.065800000013</v>
      </c>
      <c r="P88" s="27">
        <f t="shared" si="31"/>
        <v>5939.065800000013</v>
      </c>
    </row>
    <row r="89" spans="1:16">
      <c r="A89" s="31">
        <v>39873</v>
      </c>
      <c r="C89" s="6">
        <v>81</v>
      </c>
      <c r="D89" s="29">
        <f t="shared" si="22"/>
        <v>156</v>
      </c>
      <c r="E89" s="29">
        <f t="shared" si="27"/>
        <v>12636</v>
      </c>
      <c r="F89" s="29">
        <f t="shared" si="23"/>
        <v>-15494</v>
      </c>
      <c r="G89" s="34">
        <f>+Inputs!$D$3</f>
        <v>0.37951000000000001</v>
      </c>
      <c r="I89" s="27">
        <f t="shared" si="28"/>
        <v>28130</v>
      </c>
      <c r="K89" s="27">
        <f t="shared" si="24"/>
        <v>156</v>
      </c>
      <c r="L89" s="27">
        <f t="shared" si="29"/>
        <v>12636</v>
      </c>
      <c r="M89" s="27">
        <f t="shared" si="25"/>
        <v>59.203560000000003</v>
      </c>
      <c r="N89" s="27">
        <f t="shared" si="26"/>
        <v>59.203560000000003</v>
      </c>
      <c r="O89" s="27">
        <f t="shared" si="30"/>
        <v>-5879.8622400000131</v>
      </c>
      <c r="P89" s="27">
        <f t="shared" si="31"/>
        <v>5879.8622400000131</v>
      </c>
    </row>
    <row r="90" spans="1:16">
      <c r="A90" s="30">
        <v>39904</v>
      </c>
      <c r="C90" s="6">
        <v>82</v>
      </c>
      <c r="D90" s="29">
        <f t="shared" si="22"/>
        <v>156</v>
      </c>
      <c r="E90" s="29">
        <f t="shared" si="27"/>
        <v>12792</v>
      </c>
      <c r="F90" s="29">
        <f t="shared" si="23"/>
        <v>-15338</v>
      </c>
      <c r="G90" s="34">
        <f>+Inputs!$D$3</f>
        <v>0.37951000000000001</v>
      </c>
      <c r="I90" s="27">
        <f t="shared" si="28"/>
        <v>28130</v>
      </c>
      <c r="K90" s="27">
        <f t="shared" si="24"/>
        <v>156</v>
      </c>
      <c r="L90" s="27">
        <f t="shared" si="29"/>
        <v>12792</v>
      </c>
      <c r="M90" s="27">
        <f t="shared" si="25"/>
        <v>59.203560000000003</v>
      </c>
      <c r="N90" s="27">
        <f t="shared" si="26"/>
        <v>59.203560000000003</v>
      </c>
      <c r="O90" s="27">
        <f t="shared" si="30"/>
        <v>-5820.6586800000132</v>
      </c>
      <c r="P90" s="27">
        <f t="shared" si="31"/>
        <v>5820.6586800000132</v>
      </c>
    </row>
    <row r="91" spans="1:16">
      <c r="A91" s="31">
        <v>39934</v>
      </c>
      <c r="C91" s="6">
        <v>83</v>
      </c>
      <c r="D91" s="29">
        <f t="shared" si="22"/>
        <v>156</v>
      </c>
      <c r="E91" s="29">
        <f t="shared" si="27"/>
        <v>12948</v>
      </c>
      <c r="F91" s="29">
        <f t="shared" si="23"/>
        <v>-15182</v>
      </c>
      <c r="G91" s="34">
        <f>+Inputs!$D$3</f>
        <v>0.37951000000000001</v>
      </c>
      <c r="I91" s="27">
        <f t="shared" si="28"/>
        <v>28130</v>
      </c>
      <c r="K91" s="27">
        <f t="shared" si="24"/>
        <v>156</v>
      </c>
      <c r="L91" s="27">
        <f t="shared" si="29"/>
        <v>12948</v>
      </c>
      <c r="M91" s="27">
        <f t="shared" si="25"/>
        <v>59.203560000000003</v>
      </c>
      <c r="N91" s="27">
        <f t="shared" si="26"/>
        <v>59.203560000000003</v>
      </c>
      <c r="O91" s="27">
        <f t="shared" si="30"/>
        <v>-5761.4551200000133</v>
      </c>
      <c r="P91" s="27">
        <f t="shared" si="31"/>
        <v>5761.4551200000133</v>
      </c>
    </row>
    <row r="92" spans="1:16">
      <c r="A92" s="30">
        <v>39965</v>
      </c>
      <c r="C92" s="6">
        <v>84</v>
      </c>
      <c r="D92" s="29">
        <f t="shared" si="22"/>
        <v>156</v>
      </c>
      <c r="E92" s="29">
        <f t="shared" si="27"/>
        <v>13104</v>
      </c>
      <c r="F92" s="29">
        <f t="shared" si="23"/>
        <v>-15026</v>
      </c>
      <c r="G92" s="34">
        <f>+Inputs!$D$3</f>
        <v>0.37951000000000001</v>
      </c>
      <c r="I92" s="27">
        <f t="shared" si="28"/>
        <v>28130</v>
      </c>
      <c r="K92" s="27">
        <f t="shared" si="24"/>
        <v>156</v>
      </c>
      <c r="L92" s="27">
        <f t="shared" si="29"/>
        <v>13104</v>
      </c>
      <c r="M92" s="27">
        <f t="shared" si="25"/>
        <v>59.203560000000003</v>
      </c>
      <c r="N92" s="27">
        <f t="shared" si="26"/>
        <v>59.203560000000003</v>
      </c>
      <c r="O92" s="27">
        <f t="shared" si="30"/>
        <v>-5702.2515600000133</v>
      </c>
      <c r="P92" s="27">
        <f t="shared" si="31"/>
        <v>5702.2515600000133</v>
      </c>
    </row>
    <row r="93" spans="1:16">
      <c r="A93" s="31">
        <v>39995</v>
      </c>
      <c r="C93" s="6">
        <v>85</v>
      </c>
      <c r="D93" s="29">
        <f t="shared" si="22"/>
        <v>156</v>
      </c>
      <c r="E93" s="29">
        <f t="shared" si="27"/>
        <v>13260</v>
      </c>
      <c r="F93" s="29">
        <f t="shared" si="23"/>
        <v>-14870</v>
      </c>
      <c r="G93" s="34">
        <f>+Inputs!$D$3</f>
        <v>0.37951000000000001</v>
      </c>
      <c r="I93" s="27">
        <f t="shared" si="28"/>
        <v>28130</v>
      </c>
      <c r="K93" s="27">
        <f t="shared" si="24"/>
        <v>156</v>
      </c>
      <c r="L93" s="27">
        <f t="shared" si="29"/>
        <v>13260</v>
      </c>
      <c r="M93" s="27">
        <f t="shared" si="25"/>
        <v>59.203560000000003</v>
      </c>
      <c r="N93" s="27">
        <f t="shared" si="26"/>
        <v>59.203560000000003</v>
      </c>
      <c r="O93" s="27">
        <f t="shared" si="30"/>
        <v>-5643.0480000000134</v>
      </c>
      <c r="P93" s="27">
        <f t="shared" si="31"/>
        <v>5643.0480000000134</v>
      </c>
    </row>
    <row r="94" spans="1:16">
      <c r="A94" s="30">
        <v>40026</v>
      </c>
      <c r="C94" s="6">
        <v>86</v>
      </c>
      <c r="D94" s="29">
        <f t="shared" si="22"/>
        <v>156</v>
      </c>
      <c r="E94" s="29">
        <f t="shared" si="27"/>
        <v>13416</v>
      </c>
      <c r="F94" s="29">
        <f t="shared" si="23"/>
        <v>-14714</v>
      </c>
      <c r="G94" s="34">
        <f>+Inputs!$D$3</f>
        <v>0.37951000000000001</v>
      </c>
      <c r="I94" s="27">
        <f t="shared" si="28"/>
        <v>28130</v>
      </c>
      <c r="K94" s="27">
        <f t="shared" si="24"/>
        <v>156</v>
      </c>
      <c r="L94" s="27">
        <f t="shared" si="29"/>
        <v>13416</v>
      </c>
      <c r="M94" s="27">
        <f t="shared" si="25"/>
        <v>59.203560000000003</v>
      </c>
      <c r="N94" s="27">
        <f t="shared" si="26"/>
        <v>59.203560000000003</v>
      </c>
      <c r="O94" s="27">
        <f t="shared" si="30"/>
        <v>-5583.8444400000135</v>
      </c>
      <c r="P94" s="27">
        <f t="shared" si="31"/>
        <v>5583.8444400000135</v>
      </c>
    </row>
    <row r="95" spans="1:16">
      <c r="A95" s="31">
        <v>40057</v>
      </c>
      <c r="C95" s="6">
        <v>87</v>
      </c>
      <c r="D95" s="29">
        <f t="shared" si="22"/>
        <v>156</v>
      </c>
      <c r="E95" s="29">
        <f t="shared" si="27"/>
        <v>13572</v>
      </c>
      <c r="F95" s="29">
        <f t="shared" si="23"/>
        <v>-14558</v>
      </c>
      <c r="G95" s="34">
        <f>+Inputs!$D$3</f>
        <v>0.37951000000000001</v>
      </c>
      <c r="I95" s="27">
        <f t="shared" si="28"/>
        <v>28130</v>
      </c>
      <c r="K95" s="27">
        <f t="shared" si="24"/>
        <v>156</v>
      </c>
      <c r="L95" s="27">
        <f t="shared" si="29"/>
        <v>13572</v>
      </c>
      <c r="M95" s="27">
        <f t="shared" si="25"/>
        <v>59.203560000000003</v>
      </c>
      <c r="N95" s="27">
        <f t="shared" si="26"/>
        <v>59.203560000000003</v>
      </c>
      <c r="O95" s="27">
        <f t="shared" si="30"/>
        <v>-5524.6408800000136</v>
      </c>
      <c r="P95" s="27">
        <f t="shared" si="31"/>
        <v>5524.6408800000136</v>
      </c>
    </row>
    <row r="96" spans="1:16">
      <c r="A96" s="30">
        <v>40087</v>
      </c>
      <c r="C96" s="6">
        <v>88</v>
      </c>
      <c r="D96" s="29">
        <f t="shared" si="22"/>
        <v>156</v>
      </c>
      <c r="E96" s="29">
        <f t="shared" si="27"/>
        <v>13728</v>
      </c>
      <c r="F96" s="29">
        <f t="shared" si="23"/>
        <v>-14402</v>
      </c>
      <c r="G96" s="34">
        <f>+Inputs!$D$3</f>
        <v>0.37951000000000001</v>
      </c>
      <c r="I96" s="27">
        <f t="shared" si="28"/>
        <v>28130</v>
      </c>
      <c r="K96" s="27">
        <f t="shared" si="24"/>
        <v>156</v>
      </c>
      <c r="L96" s="27">
        <f t="shared" si="29"/>
        <v>13728</v>
      </c>
      <c r="M96" s="27">
        <f t="shared" si="25"/>
        <v>59.203560000000003</v>
      </c>
      <c r="N96" s="27">
        <f t="shared" si="26"/>
        <v>59.203560000000003</v>
      </c>
      <c r="O96" s="27">
        <f t="shared" si="30"/>
        <v>-5465.4373200000136</v>
      </c>
      <c r="P96" s="27">
        <f t="shared" si="31"/>
        <v>5465.4373200000136</v>
      </c>
    </row>
    <row r="97" spans="1:16">
      <c r="A97" s="31">
        <v>40118</v>
      </c>
      <c r="C97" s="6">
        <v>89</v>
      </c>
      <c r="D97" s="29">
        <f t="shared" si="22"/>
        <v>156</v>
      </c>
      <c r="E97" s="29">
        <f t="shared" si="27"/>
        <v>13884</v>
      </c>
      <c r="F97" s="29">
        <f t="shared" si="23"/>
        <v>-14246</v>
      </c>
      <c r="G97" s="34">
        <f>+Inputs!$D$3</f>
        <v>0.37951000000000001</v>
      </c>
      <c r="I97" s="27">
        <f t="shared" si="28"/>
        <v>28130</v>
      </c>
      <c r="K97" s="27">
        <f t="shared" si="24"/>
        <v>156</v>
      </c>
      <c r="L97" s="27">
        <f t="shared" si="29"/>
        <v>13884</v>
      </c>
      <c r="M97" s="27">
        <f t="shared" si="25"/>
        <v>59.203560000000003</v>
      </c>
      <c r="N97" s="27">
        <f t="shared" si="26"/>
        <v>59.203560000000003</v>
      </c>
      <c r="O97" s="27">
        <f t="shared" si="30"/>
        <v>-5406.2337600000137</v>
      </c>
      <c r="P97" s="27">
        <f t="shared" si="31"/>
        <v>5406.2337600000137</v>
      </c>
    </row>
    <row r="98" spans="1:16">
      <c r="A98" s="30">
        <v>40148</v>
      </c>
      <c r="C98" s="6">
        <v>90</v>
      </c>
      <c r="D98" s="29">
        <f t="shared" si="22"/>
        <v>156</v>
      </c>
      <c r="E98" s="29">
        <f t="shared" si="27"/>
        <v>14040</v>
      </c>
      <c r="F98" s="29">
        <f t="shared" si="23"/>
        <v>-14090</v>
      </c>
      <c r="G98" s="34">
        <f>+Inputs!$D$3</f>
        <v>0.37951000000000001</v>
      </c>
      <c r="I98" s="27">
        <f t="shared" si="28"/>
        <v>28130</v>
      </c>
      <c r="K98" s="27">
        <f t="shared" si="24"/>
        <v>156</v>
      </c>
      <c r="L98" s="27">
        <f t="shared" si="29"/>
        <v>14040</v>
      </c>
      <c r="M98" s="27">
        <f t="shared" si="25"/>
        <v>59.203560000000003</v>
      </c>
      <c r="N98" s="27">
        <f t="shared" si="26"/>
        <v>59.203560000000003</v>
      </c>
      <c r="O98" s="27">
        <f t="shared" si="30"/>
        <v>-5347.0302000000138</v>
      </c>
      <c r="P98" s="27">
        <f t="shared" si="31"/>
        <v>5347.0302000000138</v>
      </c>
    </row>
    <row r="99" spans="1:16">
      <c r="A99" s="31">
        <v>40179</v>
      </c>
      <c r="C99" s="6">
        <v>91</v>
      </c>
      <c r="D99" s="29">
        <f t="shared" si="22"/>
        <v>156</v>
      </c>
      <c r="E99" s="29">
        <f t="shared" si="27"/>
        <v>14196</v>
      </c>
      <c r="F99" s="29">
        <f t="shared" si="23"/>
        <v>-13934</v>
      </c>
      <c r="G99" s="34">
        <f>+Inputs!$D$3</f>
        <v>0.37951000000000001</v>
      </c>
      <c r="I99" s="27">
        <f t="shared" si="28"/>
        <v>28130</v>
      </c>
      <c r="K99" s="27">
        <f t="shared" si="24"/>
        <v>156</v>
      </c>
      <c r="L99" s="27">
        <f t="shared" si="29"/>
        <v>14196</v>
      </c>
      <c r="M99" s="27">
        <f t="shared" si="25"/>
        <v>59.203560000000003</v>
      </c>
      <c r="N99" s="27">
        <f t="shared" si="26"/>
        <v>59.203560000000003</v>
      </c>
      <c r="O99" s="27">
        <f t="shared" si="30"/>
        <v>-5287.8266400000139</v>
      </c>
      <c r="P99" s="27">
        <f t="shared" si="31"/>
        <v>5287.8266400000139</v>
      </c>
    </row>
    <row r="100" spans="1:16">
      <c r="A100" s="30">
        <v>40210</v>
      </c>
      <c r="C100" s="6">
        <v>92</v>
      </c>
      <c r="D100" s="29">
        <f t="shared" si="22"/>
        <v>156</v>
      </c>
      <c r="E100" s="29">
        <f t="shared" si="27"/>
        <v>14352</v>
      </c>
      <c r="F100" s="29">
        <f t="shared" si="23"/>
        <v>-13778</v>
      </c>
      <c r="G100" s="34">
        <f>+Inputs!$D$3</f>
        <v>0.37951000000000001</v>
      </c>
      <c r="I100" s="27">
        <f t="shared" si="28"/>
        <v>28130</v>
      </c>
      <c r="K100" s="27">
        <f t="shared" si="24"/>
        <v>156</v>
      </c>
      <c r="L100" s="27">
        <f t="shared" si="29"/>
        <v>14352</v>
      </c>
      <c r="M100" s="27">
        <f t="shared" si="25"/>
        <v>59.203560000000003</v>
      </c>
      <c r="N100" s="27">
        <f t="shared" si="26"/>
        <v>59.203560000000003</v>
      </c>
      <c r="O100" s="27">
        <f t="shared" si="30"/>
        <v>-5228.6230800000139</v>
      </c>
      <c r="P100" s="27">
        <f t="shared" si="31"/>
        <v>5228.6230800000139</v>
      </c>
    </row>
    <row r="101" spans="1:16">
      <c r="A101" s="31">
        <v>40238</v>
      </c>
      <c r="C101" s="6">
        <v>93</v>
      </c>
      <c r="D101" s="29">
        <f t="shared" si="22"/>
        <v>156</v>
      </c>
      <c r="E101" s="29">
        <f t="shared" si="27"/>
        <v>14508</v>
      </c>
      <c r="F101" s="29">
        <f t="shared" si="23"/>
        <v>-13622</v>
      </c>
      <c r="G101" s="34">
        <f>+Inputs!$D$3</f>
        <v>0.37951000000000001</v>
      </c>
      <c r="I101" s="27">
        <f t="shared" si="28"/>
        <v>28130</v>
      </c>
      <c r="K101" s="27">
        <f t="shared" si="24"/>
        <v>156</v>
      </c>
      <c r="L101" s="27">
        <f t="shared" si="29"/>
        <v>14508</v>
      </c>
      <c r="M101" s="27">
        <f t="shared" si="25"/>
        <v>59.203560000000003</v>
      </c>
      <c r="N101" s="27">
        <f t="shared" si="26"/>
        <v>59.203560000000003</v>
      </c>
      <c r="O101" s="27">
        <f t="shared" si="30"/>
        <v>-5169.419520000014</v>
      </c>
      <c r="P101" s="27">
        <f t="shared" si="31"/>
        <v>5169.419520000014</v>
      </c>
    </row>
    <row r="102" spans="1:16">
      <c r="A102" s="30">
        <v>40269</v>
      </c>
      <c r="C102" s="6">
        <v>94</v>
      </c>
      <c r="D102" s="29">
        <f t="shared" si="22"/>
        <v>156</v>
      </c>
      <c r="E102" s="29">
        <f t="shared" si="27"/>
        <v>14664</v>
      </c>
      <c r="F102" s="29">
        <f t="shared" si="23"/>
        <v>-13466</v>
      </c>
      <c r="G102" s="34">
        <f>+Inputs!$D$3</f>
        <v>0.37951000000000001</v>
      </c>
      <c r="I102" s="27">
        <f t="shared" si="28"/>
        <v>28130</v>
      </c>
      <c r="K102" s="27">
        <f t="shared" si="24"/>
        <v>156</v>
      </c>
      <c r="L102" s="27">
        <f t="shared" si="29"/>
        <v>14664</v>
      </c>
      <c r="M102" s="27">
        <f t="shared" si="25"/>
        <v>59.203560000000003</v>
      </c>
      <c r="N102" s="27">
        <f t="shared" si="26"/>
        <v>59.203560000000003</v>
      </c>
      <c r="O102" s="27">
        <f t="shared" si="30"/>
        <v>-5110.2159600000141</v>
      </c>
      <c r="P102" s="27">
        <f t="shared" si="31"/>
        <v>5110.2159600000141</v>
      </c>
    </row>
    <row r="103" spans="1:16">
      <c r="A103" s="31">
        <v>40299</v>
      </c>
      <c r="C103" s="6">
        <v>95</v>
      </c>
      <c r="D103" s="29">
        <f t="shared" si="22"/>
        <v>156</v>
      </c>
      <c r="E103" s="29">
        <f t="shared" si="27"/>
        <v>14820</v>
      </c>
      <c r="F103" s="29">
        <f t="shared" si="23"/>
        <v>-13310</v>
      </c>
      <c r="G103" s="34">
        <f>+Inputs!$D$3</f>
        <v>0.37951000000000001</v>
      </c>
      <c r="I103" s="27">
        <f t="shared" si="28"/>
        <v>28130</v>
      </c>
      <c r="K103" s="27">
        <f t="shared" si="24"/>
        <v>156</v>
      </c>
      <c r="L103" s="27">
        <f t="shared" si="29"/>
        <v>14820</v>
      </c>
      <c r="M103" s="27">
        <f t="shared" si="25"/>
        <v>59.203560000000003</v>
      </c>
      <c r="N103" s="27">
        <f t="shared" si="26"/>
        <v>59.203560000000003</v>
      </c>
      <c r="O103" s="27">
        <f t="shared" si="30"/>
        <v>-5051.0124000000142</v>
      </c>
      <c r="P103" s="27">
        <f t="shared" si="31"/>
        <v>5051.0124000000142</v>
      </c>
    </row>
    <row r="104" spans="1:16">
      <c r="A104" s="30">
        <v>40330</v>
      </c>
      <c r="C104" s="6">
        <v>96</v>
      </c>
      <c r="D104" s="29">
        <f t="shared" si="22"/>
        <v>156</v>
      </c>
      <c r="E104" s="29">
        <f t="shared" si="27"/>
        <v>14976</v>
      </c>
      <c r="F104" s="29">
        <f t="shared" si="23"/>
        <v>-13154</v>
      </c>
      <c r="G104" s="34">
        <f>+Inputs!$D$3</f>
        <v>0.37951000000000001</v>
      </c>
      <c r="I104" s="27">
        <f t="shared" si="28"/>
        <v>28130</v>
      </c>
      <c r="K104" s="27">
        <f t="shared" si="24"/>
        <v>156</v>
      </c>
      <c r="L104" s="27">
        <f t="shared" si="29"/>
        <v>14976</v>
      </c>
      <c r="M104" s="27">
        <f t="shared" si="25"/>
        <v>59.203560000000003</v>
      </c>
      <c r="N104" s="27">
        <f t="shared" si="26"/>
        <v>59.203560000000003</v>
      </c>
      <c r="O104" s="27">
        <f t="shared" si="30"/>
        <v>-4991.8088400000142</v>
      </c>
      <c r="P104" s="27">
        <f t="shared" si="31"/>
        <v>4991.8088400000142</v>
      </c>
    </row>
    <row r="105" spans="1:16">
      <c r="A105" s="31">
        <v>40360</v>
      </c>
      <c r="C105" s="6">
        <v>97</v>
      </c>
      <c r="D105" s="29">
        <f t="shared" ref="D105:D136" si="32">ROUND(-(+$B$9/180)*1,0)</f>
        <v>156</v>
      </c>
      <c r="E105" s="29">
        <f t="shared" si="27"/>
        <v>15132</v>
      </c>
      <c r="F105" s="29">
        <f t="shared" ref="F105:F136" si="33">$B$9+E105</f>
        <v>-12998</v>
      </c>
      <c r="G105" s="34">
        <f>+Inputs!$D$3</f>
        <v>0.37951000000000001</v>
      </c>
      <c r="I105" s="27">
        <f t="shared" si="28"/>
        <v>28130</v>
      </c>
      <c r="K105" s="27">
        <f t="shared" ref="K105:K136" si="34">D105</f>
        <v>156</v>
      </c>
      <c r="L105" s="27">
        <f t="shared" si="29"/>
        <v>15132</v>
      </c>
      <c r="M105" s="27">
        <f t="shared" ref="M105:M136" si="35">K105*G105</f>
        <v>59.203560000000003</v>
      </c>
      <c r="N105" s="27">
        <f t="shared" ref="N105:N136" si="36">M105-J105</f>
        <v>59.203560000000003</v>
      </c>
      <c r="O105" s="27">
        <f t="shared" si="30"/>
        <v>-4932.6052800000143</v>
      </c>
      <c r="P105" s="27">
        <f t="shared" si="31"/>
        <v>4932.6052800000143</v>
      </c>
    </row>
    <row r="106" spans="1:16">
      <c r="A106" s="30">
        <v>40391</v>
      </c>
      <c r="C106" s="6">
        <v>98</v>
      </c>
      <c r="D106" s="29">
        <f t="shared" si="32"/>
        <v>156</v>
      </c>
      <c r="E106" s="29">
        <f t="shared" ref="E106:E137" si="37">+E105+D106</f>
        <v>15288</v>
      </c>
      <c r="F106" s="29">
        <f t="shared" si="33"/>
        <v>-12842</v>
      </c>
      <c r="G106" s="34">
        <f>+Inputs!$D$3</f>
        <v>0.37951000000000001</v>
      </c>
      <c r="I106" s="27">
        <f t="shared" ref="I106:I137" si="38">+I105+H106</f>
        <v>28130</v>
      </c>
      <c r="K106" s="27">
        <f t="shared" si="34"/>
        <v>156</v>
      </c>
      <c r="L106" s="27">
        <f t="shared" ref="L106:L137" si="39">+L105+K106</f>
        <v>15288</v>
      </c>
      <c r="M106" s="27">
        <f t="shared" si="35"/>
        <v>59.203560000000003</v>
      </c>
      <c r="N106" s="27">
        <f t="shared" si="36"/>
        <v>59.203560000000003</v>
      </c>
      <c r="O106" s="27">
        <f t="shared" ref="O106:O137" si="40">+O105+N106</f>
        <v>-4873.4017200000144</v>
      </c>
      <c r="P106" s="27">
        <f t="shared" ref="P106:P137" si="41">P105-N106</f>
        <v>4873.4017200000144</v>
      </c>
    </row>
    <row r="107" spans="1:16">
      <c r="A107" s="31">
        <v>40422</v>
      </c>
      <c r="C107" s="6">
        <v>99</v>
      </c>
      <c r="D107" s="29">
        <f t="shared" si="32"/>
        <v>156</v>
      </c>
      <c r="E107" s="29">
        <f t="shared" si="37"/>
        <v>15444</v>
      </c>
      <c r="F107" s="29">
        <f t="shared" si="33"/>
        <v>-12686</v>
      </c>
      <c r="G107" s="34">
        <f>+Inputs!$D$3</f>
        <v>0.37951000000000001</v>
      </c>
      <c r="I107" s="27">
        <f t="shared" si="38"/>
        <v>28130</v>
      </c>
      <c r="K107" s="27">
        <f t="shared" si="34"/>
        <v>156</v>
      </c>
      <c r="L107" s="27">
        <f t="shared" si="39"/>
        <v>15444</v>
      </c>
      <c r="M107" s="27">
        <f t="shared" si="35"/>
        <v>59.203560000000003</v>
      </c>
      <c r="N107" s="27">
        <f t="shared" si="36"/>
        <v>59.203560000000003</v>
      </c>
      <c r="O107" s="27">
        <f t="shared" si="40"/>
        <v>-4814.1981600000145</v>
      </c>
      <c r="P107" s="27">
        <f t="shared" si="41"/>
        <v>4814.1981600000145</v>
      </c>
    </row>
    <row r="108" spans="1:16">
      <c r="A108" s="30">
        <v>40452</v>
      </c>
      <c r="C108" s="6">
        <v>100</v>
      </c>
      <c r="D108" s="29">
        <f t="shared" si="32"/>
        <v>156</v>
      </c>
      <c r="E108" s="29">
        <f t="shared" si="37"/>
        <v>15600</v>
      </c>
      <c r="F108" s="29">
        <f t="shared" si="33"/>
        <v>-12530</v>
      </c>
      <c r="G108" s="34">
        <f>+Inputs!$D$3</f>
        <v>0.37951000000000001</v>
      </c>
      <c r="I108" s="27">
        <f t="shared" si="38"/>
        <v>28130</v>
      </c>
      <c r="K108" s="27">
        <f t="shared" si="34"/>
        <v>156</v>
      </c>
      <c r="L108" s="27">
        <f t="shared" si="39"/>
        <v>15600</v>
      </c>
      <c r="M108" s="27">
        <f t="shared" si="35"/>
        <v>59.203560000000003</v>
      </c>
      <c r="N108" s="27">
        <f t="shared" si="36"/>
        <v>59.203560000000003</v>
      </c>
      <c r="O108" s="27">
        <f t="shared" si="40"/>
        <v>-4754.9946000000145</v>
      </c>
      <c r="P108" s="27">
        <f t="shared" si="41"/>
        <v>4754.9946000000145</v>
      </c>
    </row>
    <row r="109" spans="1:16">
      <c r="A109" s="31">
        <v>40483</v>
      </c>
      <c r="C109" s="6">
        <v>101</v>
      </c>
      <c r="D109" s="29">
        <f t="shared" si="32"/>
        <v>156</v>
      </c>
      <c r="E109" s="29">
        <f t="shared" si="37"/>
        <v>15756</v>
      </c>
      <c r="F109" s="29">
        <f t="shared" si="33"/>
        <v>-12374</v>
      </c>
      <c r="G109" s="34">
        <f>+Inputs!$D$3</f>
        <v>0.37951000000000001</v>
      </c>
      <c r="I109" s="27">
        <f t="shared" si="38"/>
        <v>28130</v>
      </c>
      <c r="K109" s="27">
        <f t="shared" si="34"/>
        <v>156</v>
      </c>
      <c r="L109" s="27">
        <f t="shared" si="39"/>
        <v>15756</v>
      </c>
      <c r="M109" s="27">
        <f t="shared" si="35"/>
        <v>59.203560000000003</v>
      </c>
      <c r="N109" s="27">
        <f t="shared" si="36"/>
        <v>59.203560000000003</v>
      </c>
      <c r="O109" s="27">
        <f t="shared" si="40"/>
        <v>-4695.7910400000146</v>
      </c>
      <c r="P109" s="27">
        <f t="shared" si="41"/>
        <v>4695.7910400000146</v>
      </c>
    </row>
    <row r="110" spans="1:16">
      <c r="A110" s="30">
        <v>40513</v>
      </c>
      <c r="C110" s="6">
        <v>102</v>
      </c>
      <c r="D110" s="29">
        <f t="shared" si="32"/>
        <v>156</v>
      </c>
      <c r="E110" s="29">
        <f t="shared" si="37"/>
        <v>15912</v>
      </c>
      <c r="F110" s="29">
        <f t="shared" si="33"/>
        <v>-12218</v>
      </c>
      <c r="G110" s="34">
        <f>+Inputs!$D$3</f>
        <v>0.37951000000000001</v>
      </c>
      <c r="I110" s="27">
        <f t="shared" si="38"/>
        <v>28130</v>
      </c>
      <c r="K110" s="27">
        <f t="shared" si="34"/>
        <v>156</v>
      </c>
      <c r="L110" s="27">
        <f t="shared" si="39"/>
        <v>15912</v>
      </c>
      <c r="M110" s="27">
        <f t="shared" si="35"/>
        <v>59.203560000000003</v>
      </c>
      <c r="N110" s="27">
        <f t="shared" si="36"/>
        <v>59.203560000000003</v>
      </c>
      <c r="O110" s="27">
        <f t="shared" si="40"/>
        <v>-4636.5874800000147</v>
      </c>
      <c r="P110" s="27">
        <f t="shared" si="41"/>
        <v>4636.5874800000147</v>
      </c>
    </row>
    <row r="111" spans="1:16">
      <c r="A111" s="31">
        <v>40544</v>
      </c>
      <c r="C111" s="6">
        <v>103</v>
      </c>
      <c r="D111" s="29">
        <f t="shared" si="32"/>
        <v>156</v>
      </c>
      <c r="E111" s="29">
        <f t="shared" si="37"/>
        <v>16068</v>
      </c>
      <c r="F111" s="29">
        <f t="shared" si="33"/>
        <v>-12062</v>
      </c>
      <c r="G111" s="34">
        <f>+Inputs!$D$3</f>
        <v>0.37951000000000001</v>
      </c>
      <c r="I111" s="27">
        <f t="shared" si="38"/>
        <v>28130</v>
      </c>
      <c r="K111" s="27">
        <f t="shared" si="34"/>
        <v>156</v>
      </c>
      <c r="L111" s="27">
        <f t="shared" si="39"/>
        <v>16068</v>
      </c>
      <c r="M111" s="27">
        <f t="shared" si="35"/>
        <v>59.203560000000003</v>
      </c>
      <c r="N111" s="27">
        <f t="shared" si="36"/>
        <v>59.203560000000003</v>
      </c>
      <c r="O111" s="27">
        <f t="shared" si="40"/>
        <v>-4577.3839200000148</v>
      </c>
      <c r="P111" s="27">
        <f t="shared" si="41"/>
        <v>4577.3839200000148</v>
      </c>
    </row>
    <row r="112" spans="1:16">
      <c r="A112" s="30">
        <v>40575</v>
      </c>
      <c r="C112" s="6">
        <v>104</v>
      </c>
      <c r="D112" s="29">
        <f t="shared" si="32"/>
        <v>156</v>
      </c>
      <c r="E112" s="29">
        <f t="shared" si="37"/>
        <v>16224</v>
      </c>
      <c r="F112" s="29">
        <f t="shared" si="33"/>
        <v>-11906</v>
      </c>
      <c r="G112" s="34">
        <f>+Inputs!$D$3</f>
        <v>0.37951000000000001</v>
      </c>
      <c r="I112" s="27">
        <f t="shared" si="38"/>
        <v>28130</v>
      </c>
      <c r="K112" s="27">
        <f t="shared" si="34"/>
        <v>156</v>
      </c>
      <c r="L112" s="27">
        <f t="shared" si="39"/>
        <v>16224</v>
      </c>
      <c r="M112" s="27">
        <f t="shared" si="35"/>
        <v>59.203560000000003</v>
      </c>
      <c r="N112" s="27">
        <f t="shared" si="36"/>
        <v>59.203560000000003</v>
      </c>
      <c r="O112" s="27">
        <f t="shared" si="40"/>
        <v>-4518.1803600000148</v>
      </c>
      <c r="P112" s="27">
        <f t="shared" si="41"/>
        <v>4518.1803600000148</v>
      </c>
    </row>
    <row r="113" spans="1:16">
      <c r="A113" s="31">
        <v>40603</v>
      </c>
      <c r="C113" s="6">
        <v>105</v>
      </c>
      <c r="D113" s="29">
        <f t="shared" si="32"/>
        <v>156</v>
      </c>
      <c r="E113" s="29">
        <f t="shared" si="37"/>
        <v>16380</v>
      </c>
      <c r="F113" s="29">
        <f t="shared" si="33"/>
        <v>-11750</v>
      </c>
      <c r="G113" s="34">
        <f>+Inputs!$D$3</f>
        <v>0.37951000000000001</v>
      </c>
      <c r="I113" s="27">
        <f t="shared" si="38"/>
        <v>28130</v>
      </c>
      <c r="K113" s="27">
        <f t="shared" si="34"/>
        <v>156</v>
      </c>
      <c r="L113" s="27">
        <f t="shared" si="39"/>
        <v>16380</v>
      </c>
      <c r="M113" s="27">
        <f t="shared" si="35"/>
        <v>59.203560000000003</v>
      </c>
      <c r="N113" s="27">
        <f t="shared" si="36"/>
        <v>59.203560000000003</v>
      </c>
      <c r="O113" s="27">
        <f t="shared" si="40"/>
        <v>-4458.9768000000149</v>
      </c>
      <c r="P113" s="27">
        <f t="shared" si="41"/>
        <v>4458.9768000000149</v>
      </c>
    </row>
    <row r="114" spans="1:16">
      <c r="A114" s="30">
        <v>40634</v>
      </c>
      <c r="C114" s="6">
        <v>106</v>
      </c>
      <c r="D114" s="29">
        <f t="shared" si="32"/>
        <v>156</v>
      </c>
      <c r="E114" s="29">
        <f t="shared" si="37"/>
        <v>16536</v>
      </c>
      <c r="F114" s="29">
        <f t="shared" si="33"/>
        <v>-11594</v>
      </c>
      <c r="G114" s="34">
        <f>+Inputs!$D$3</f>
        <v>0.37951000000000001</v>
      </c>
      <c r="I114" s="27">
        <f t="shared" si="38"/>
        <v>28130</v>
      </c>
      <c r="K114" s="27">
        <f t="shared" si="34"/>
        <v>156</v>
      </c>
      <c r="L114" s="27">
        <f t="shared" si="39"/>
        <v>16536</v>
      </c>
      <c r="M114" s="27">
        <f t="shared" si="35"/>
        <v>59.203560000000003</v>
      </c>
      <c r="N114" s="27">
        <f t="shared" si="36"/>
        <v>59.203560000000003</v>
      </c>
      <c r="O114" s="27">
        <f t="shared" si="40"/>
        <v>-4399.773240000015</v>
      </c>
      <c r="P114" s="27">
        <f t="shared" si="41"/>
        <v>4399.773240000015</v>
      </c>
    </row>
    <row r="115" spans="1:16">
      <c r="A115" s="31">
        <v>40664</v>
      </c>
      <c r="C115" s="6">
        <v>107</v>
      </c>
      <c r="D115" s="29">
        <f t="shared" si="32"/>
        <v>156</v>
      </c>
      <c r="E115" s="29">
        <f t="shared" si="37"/>
        <v>16692</v>
      </c>
      <c r="F115" s="29">
        <f t="shared" si="33"/>
        <v>-11438</v>
      </c>
      <c r="G115" s="34">
        <f>+Inputs!$D$3</f>
        <v>0.37951000000000001</v>
      </c>
      <c r="I115" s="27">
        <f t="shared" si="38"/>
        <v>28130</v>
      </c>
      <c r="K115" s="27">
        <f t="shared" si="34"/>
        <v>156</v>
      </c>
      <c r="L115" s="27">
        <f t="shared" si="39"/>
        <v>16692</v>
      </c>
      <c r="M115" s="27">
        <f t="shared" si="35"/>
        <v>59.203560000000003</v>
      </c>
      <c r="N115" s="27">
        <f t="shared" si="36"/>
        <v>59.203560000000003</v>
      </c>
      <c r="O115" s="27">
        <f t="shared" si="40"/>
        <v>-4340.5696800000151</v>
      </c>
      <c r="P115" s="27">
        <f t="shared" si="41"/>
        <v>4340.5696800000151</v>
      </c>
    </row>
    <row r="116" spans="1:16">
      <c r="A116" s="30">
        <v>40695</v>
      </c>
      <c r="C116" s="6">
        <v>108</v>
      </c>
      <c r="D116" s="29">
        <f t="shared" si="32"/>
        <v>156</v>
      </c>
      <c r="E116" s="29">
        <f t="shared" si="37"/>
        <v>16848</v>
      </c>
      <c r="F116" s="29">
        <f t="shared" si="33"/>
        <v>-11282</v>
      </c>
      <c r="G116" s="34">
        <f>+Inputs!$D$3</f>
        <v>0.37951000000000001</v>
      </c>
      <c r="I116" s="27">
        <f t="shared" si="38"/>
        <v>28130</v>
      </c>
      <c r="K116" s="27">
        <f t="shared" si="34"/>
        <v>156</v>
      </c>
      <c r="L116" s="27">
        <f t="shared" si="39"/>
        <v>16848</v>
      </c>
      <c r="M116" s="27">
        <f t="shared" si="35"/>
        <v>59.203560000000003</v>
      </c>
      <c r="N116" s="27">
        <f t="shared" si="36"/>
        <v>59.203560000000003</v>
      </c>
      <c r="O116" s="27">
        <f t="shared" si="40"/>
        <v>-4281.3661200000151</v>
      </c>
      <c r="P116" s="27">
        <f t="shared" si="41"/>
        <v>4281.3661200000151</v>
      </c>
    </row>
    <row r="117" spans="1:16">
      <c r="A117" s="31">
        <v>40725</v>
      </c>
      <c r="C117" s="6">
        <v>109</v>
      </c>
      <c r="D117" s="29">
        <f t="shared" si="32"/>
        <v>156</v>
      </c>
      <c r="E117" s="29">
        <f t="shared" si="37"/>
        <v>17004</v>
      </c>
      <c r="F117" s="29">
        <f t="shared" si="33"/>
        <v>-11126</v>
      </c>
      <c r="G117" s="34">
        <f>+Inputs!$D$3</f>
        <v>0.37951000000000001</v>
      </c>
      <c r="I117" s="27">
        <f t="shared" si="38"/>
        <v>28130</v>
      </c>
      <c r="K117" s="27">
        <f t="shared" si="34"/>
        <v>156</v>
      </c>
      <c r="L117" s="27">
        <f t="shared" si="39"/>
        <v>17004</v>
      </c>
      <c r="M117" s="27">
        <f t="shared" si="35"/>
        <v>59.203560000000003</v>
      </c>
      <c r="N117" s="27">
        <f t="shared" si="36"/>
        <v>59.203560000000003</v>
      </c>
      <c r="O117" s="27">
        <f t="shared" si="40"/>
        <v>-4222.1625600000152</v>
      </c>
      <c r="P117" s="27">
        <f t="shared" si="41"/>
        <v>4222.1625600000152</v>
      </c>
    </row>
    <row r="118" spans="1:16">
      <c r="A118" s="30">
        <v>40756</v>
      </c>
      <c r="C118" s="6">
        <v>110</v>
      </c>
      <c r="D118" s="29">
        <f t="shared" si="32"/>
        <v>156</v>
      </c>
      <c r="E118" s="29">
        <f t="shared" si="37"/>
        <v>17160</v>
      </c>
      <c r="F118" s="29">
        <f t="shared" si="33"/>
        <v>-10970</v>
      </c>
      <c r="G118" s="34">
        <f>+Inputs!$D$3</f>
        <v>0.37951000000000001</v>
      </c>
      <c r="I118" s="27">
        <f t="shared" si="38"/>
        <v>28130</v>
      </c>
      <c r="K118" s="27">
        <f t="shared" si="34"/>
        <v>156</v>
      </c>
      <c r="L118" s="27">
        <f t="shared" si="39"/>
        <v>17160</v>
      </c>
      <c r="M118" s="27">
        <f t="shared" si="35"/>
        <v>59.203560000000003</v>
      </c>
      <c r="N118" s="27">
        <f t="shared" si="36"/>
        <v>59.203560000000003</v>
      </c>
      <c r="O118" s="27">
        <f t="shared" si="40"/>
        <v>-4162.9590000000153</v>
      </c>
      <c r="P118" s="27">
        <f t="shared" si="41"/>
        <v>4162.9590000000153</v>
      </c>
    </row>
    <row r="119" spans="1:16">
      <c r="A119" s="31">
        <v>40787</v>
      </c>
      <c r="C119" s="6">
        <v>111</v>
      </c>
      <c r="D119" s="29">
        <f t="shared" si="32"/>
        <v>156</v>
      </c>
      <c r="E119" s="29">
        <f t="shared" si="37"/>
        <v>17316</v>
      </c>
      <c r="F119" s="29">
        <f t="shared" si="33"/>
        <v>-10814</v>
      </c>
      <c r="G119" s="34">
        <f>+Inputs!$D$3</f>
        <v>0.37951000000000001</v>
      </c>
      <c r="I119" s="27">
        <f t="shared" si="38"/>
        <v>28130</v>
      </c>
      <c r="K119" s="27">
        <f t="shared" si="34"/>
        <v>156</v>
      </c>
      <c r="L119" s="27">
        <f t="shared" si="39"/>
        <v>17316</v>
      </c>
      <c r="M119" s="27">
        <f t="shared" si="35"/>
        <v>59.203560000000003</v>
      </c>
      <c r="N119" s="27">
        <f t="shared" si="36"/>
        <v>59.203560000000003</v>
      </c>
      <c r="O119" s="27">
        <f t="shared" si="40"/>
        <v>-4103.7554400000154</v>
      </c>
      <c r="P119" s="27">
        <f t="shared" si="41"/>
        <v>4103.7554400000154</v>
      </c>
    </row>
    <row r="120" spans="1:16">
      <c r="A120" s="30">
        <v>40817</v>
      </c>
      <c r="C120" s="6">
        <v>112</v>
      </c>
      <c r="D120" s="29">
        <f t="shared" si="32"/>
        <v>156</v>
      </c>
      <c r="E120" s="29">
        <f t="shared" si="37"/>
        <v>17472</v>
      </c>
      <c r="F120" s="29">
        <f t="shared" si="33"/>
        <v>-10658</v>
      </c>
      <c r="G120" s="34">
        <f>+Inputs!$D$3</f>
        <v>0.37951000000000001</v>
      </c>
      <c r="I120" s="27">
        <f t="shared" si="38"/>
        <v>28130</v>
      </c>
      <c r="K120" s="27">
        <f t="shared" si="34"/>
        <v>156</v>
      </c>
      <c r="L120" s="27">
        <f t="shared" si="39"/>
        <v>17472</v>
      </c>
      <c r="M120" s="27">
        <f t="shared" si="35"/>
        <v>59.203560000000003</v>
      </c>
      <c r="N120" s="27">
        <f t="shared" si="36"/>
        <v>59.203560000000003</v>
      </c>
      <c r="O120" s="27">
        <f t="shared" si="40"/>
        <v>-4044.5518800000154</v>
      </c>
      <c r="P120" s="27">
        <f t="shared" si="41"/>
        <v>4044.5518800000154</v>
      </c>
    </row>
    <row r="121" spans="1:16">
      <c r="A121" s="31">
        <v>40848</v>
      </c>
      <c r="C121" s="6">
        <v>113</v>
      </c>
      <c r="D121" s="29">
        <f t="shared" si="32"/>
        <v>156</v>
      </c>
      <c r="E121" s="29">
        <f t="shared" si="37"/>
        <v>17628</v>
      </c>
      <c r="F121" s="29">
        <f t="shared" si="33"/>
        <v>-10502</v>
      </c>
      <c r="G121" s="34">
        <f>+Inputs!$D$3</f>
        <v>0.37951000000000001</v>
      </c>
      <c r="I121" s="27">
        <f t="shared" si="38"/>
        <v>28130</v>
      </c>
      <c r="K121" s="27">
        <f t="shared" si="34"/>
        <v>156</v>
      </c>
      <c r="L121" s="27">
        <f t="shared" si="39"/>
        <v>17628</v>
      </c>
      <c r="M121" s="27">
        <f t="shared" si="35"/>
        <v>59.203560000000003</v>
      </c>
      <c r="N121" s="27">
        <f t="shared" si="36"/>
        <v>59.203560000000003</v>
      </c>
      <c r="O121" s="27">
        <f t="shared" si="40"/>
        <v>-3985.3483200000155</v>
      </c>
      <c r="P121" s="27">
        <f t="shared" si="41"/>
        <v>3985.3483200000155</v>
      </c>
    </row>
    <row r="122" spans="1:16">
      <c r="A122" s="30">
        <v>40878</v>
      </c>
      <c r="C122" s="6">
        <v>114</v>
      </c>
      <c r="D122" s="29">
        <f t="shared" si="32"/>
        <v>156</v>
      </c>
      <c r="E122" s="29">
        <f t="shared" si="37"/>
        <v>17784</v>
      </c>
      <c r="F122" s="29">
        <f t="shared" si="33"/>
        <v>-10346</v>
      </c>
      <c r="G122" s="34">
        <f>+Inputs!$D$3</f>
        <v>0.37951000000000001</v>
      </c>
      <c r="I122" s="27">
        <f t="shared" si="38"/>
        <v>28130</v>
      </c>
      <c r="K122" s="27">
        <f t="shared" si="34"/>
        <v>156</v>
      </c>
      <c r="L122" s="27">
        <f t="shared" si="39"/>
        <v>17784</v>
      </c>
      <c r="M122" s="27">
        <f t="shared" si="35"/>
        <v>59.203560000000003</v>
      </c>
      <c r="N122" s="27">
        <f t="shared" si="36"/>
        <v>59.203560000000003</v>
      </c>
      <c r="O122" s="27">
        <f t="shared" si="40"/>
        <v>-3926.1447600000156</v>
      </c>
      <c r="P122" s="27">
        <f t="shared" si="41"/>
        <v>3926.1447600000156</v>
      </c>
    </row>
    <row r="123" spans="1:16">
      <c r="A123" s="31">
        <v>40909</v>
      </c>
      <c r="C123" s="6">
        <v>115</v>
      </c>
      <c r="D123" s="29">
        <f t="shared" si="32"/>
        <v>156</v>
      </c>
      <c r="E123" s="29">
        <f t="shared" si="37"/>
        <v>17940</v>
      </c>
      <c r="F123" s="29">
        <f t="shared" si="33"/>
        <v>-10190</v>
      </c>
      <c r="G123" s="34">
        <f>+Inputs!$D$3</f>
        <v>0.37951000000000001</v>
      </c>
      <c r="I123" s="27">
        <f t="shared" si="38"/>
        <v>28130</v>
      </c>
      <c r="K123" s="27">
        <f t="shared" si="34"/>
        <v>156</v>
      </c>
      <c r="L123" s="27">
        <f t="shared" si="39"/>
        <v>17940</v>
      </c>
      <c r="M123" s="27">
        <f t="shared" si="35"/>
        <v>59.203560000000003</v>
      </c>
      <c r="N123" s="27">
        <f t="shared" si="36"/>
        <v>59.203560000000003</v>
      </c>
      <c r="O123" s="27">
        <f t="shared" si="40"/>
        <v>-3866.9412000000157</v>
      </c>
      <c r="P123" s="27">
        <f t="shared" si="41"/>
        <v>3866.9412000000157</v>
      </c>
    </row>
    <row r="124" spans="1:16">
      <c r="A124" s="30">
        <v>40940</v>
      </c>
      <c r="C124" s="6">
        <v>116</v>
      </c>
      <c r="D124" s="29">
        <f t="shared" si="32"/>
        <v>156</v>
      </c>
      <c r="E124" s="29">
        <f t="shared" si="37"/>
        <v>18096</v>
      </c>
      <c r="F124" s="29">
        <f t="shared" si="33"/>
        <v>-10034</v>
      </c>
      <c r="G124" s="34">
        <f>+Inputs!$D$3</f>
        <v>0.37951000000000001</v>
      </c>
      <c r="I124" s="27">
        <f t="shared" si="38"/>
        <v>28130</v>
      </c>
      <c r="K124" s="27">
        <f t="shared" si="34"/>
        <v>156</v>
      </c>
      <c r="L124" s="27">
        <f t="shared" si="39"/>
        <v>18096</v>
      </c>
      <c r="M124" s="27">
        <f t="shared" si="35"/>
        <v>59.203560000000003</v>
      </c>
      <c r="N124" s="27">
        <f t="shared" si="36"/>
        <v>59.203560000000003</v>
      </c>
      <c r="O124" s="27">
        <f t="shared" si="40"/>
        <v>-3807.7376400000157</v>
      </c>
      <c r="P124" s="27">
        <f t="shared" si="41"/>
        <v>3807.7376400000157</v>
      </c>
    </row>
    <row r="125" spans="1:16">
      <c r="A125" s="31">
        <v>40969</v>
      </c>
      <c r="C125" s="6">
        <v>117</v>
      </c>
      <c r="D125" s="29">
        <f t="shared" si="32"/>
        <v>156</v>
      </c>
      <c r="E125" s="29">
        <f t="shared" si="37"/>
        <v>18252</v>
      </c>
      <c r="F125" s="29">
        <f t="shared" si="33"/>
        <v>-9878</v>
      </c>
      <c r="G125" s="34">
        <f>+Inputs!$D$3</f>
        <v>0.37951000000000001</v>
      </c>
      <c r="I125" s="27">
        <f t="shared" si="38"/>
        <v>28130</v>
      </c>
      <c r="K125" s="27">
        <f t="shared" si="34"/>
        <v>156</v>
      </c>
      <c r="L125" s="27">
        <f t="shared" si="39"/>
        <v>18252</v>
      </c>
      <c r="M125" s="27">
        <f t="shared" si="35"/>
        <v>59.203560000000003</v>
      </c>
      <c r="N125" s="27">
        <f t="shared" si="36"/>
        <v>59.203560000000003</v>
      </c>
      <c r="O125" s="27">
        <f t="shared" si="40"/>
        <v>-3748.5340800000158</v>
      </c>
      <c r="P125" s="27">
        <f t="shared" si="41"/>
        <v>3748.5340800000158</v>
      </c>
    </row>
    <row r="126" spans="1:16">
      <c r="A126" s="30">
        <v>41000</v>
      </c>
      <c r="C126" s="6">
        <v>118</v>
      </c>
      <c r="D126" s="29">
        <f t="shared" si="32"/>
        <v>156</v>
      </c>
      <c r="E126" s="29">
        <f t="shared" si="37"/>
        <v>18408</v>
      </c>
      <c r="F126" s="29">
        <f t="shared" si="33"/>
        <v>-9722</v>
      </c>
      <c r="G126" s="34">
        <f>+Inputs!$D$3</f>
        <v>0.37951000000000001</v>
      </c>
      <c r="I126" s="27">
        <f t="shared" si="38"/>
        <v>28130</v>
      </c>
      <c r="K126" s="27">
        <f t="shared" si="34"/>
        <v>156</v>
      </c>
      <c r="L126" s="27">
        <f t="shared" si="39"/>
        <v>18408</v>
      </c>
      <c r="M126" s="27">
        <f t="shared" si="35"/>
        <v>59.203560000000003</v>
      </c>
      <c r="N126" s="27">
        <f t="shared" si="36"/>
        <v>59.203560000000003</v>
      </c>
      <c r="O126" s="27">
        <f t="shared" si="40"/>
        <v>-3689.3305200000159</v>
      </c>
      <c r="P126" s="27">
        <f t="shared" si="41"/>
        <v>3689.3305200000159</v>
      </c>
    </row>
    <row r="127" spans="1:16">
      <c r="A127" s="31">
        <v>41030</v>
      </c>
      <c r="C127" s="6">
        <v>119</v>
      </c>
      <c r="D127" s="29">
        <f t="shared" si="32"/>
        <v>156</v>
      </c>
      <c r="E127" s="29">
        <f t="shared" si="37"/>
        <v>18564</v>
      </c>
      <c r="F127" s="29">
        <f t="shared" si="33"/>
        <v>-9566</v>
      </c>
      <c r="G127" s="34">
        <f>+Inputs!$D$3</f>
        <v>0.37951000000000001</v>
      </c>
      <c r="I127" s="27">
        <f t="shared" si="38"/>
        <v>28130</v>
      </c>
      <c r="K127" s="27">
        <f t="shared" si="34"/>
        <v>156</v>
      </c>
      <c r="L127" s="27">
        <f t="shared" si="39"/>
        <v>18564</v>
      </c>
      <c r="M127" s="27">
        <f t="shared" si="35"/>
        <v>59.203560000000003</v>
      </c>
      <c r="N127" s="27">
        <f t="shared" si="36"/>
        <v>59.203560000000003</v>
      </c>
      <c r="O127" s="27">
        <f t="shared" si="40"/>
        <v>-3630.126960000016</v>
      </c>
      <c r="P127" s="27">
        <f t="shared" si="41"/>
        <v>3630.126960000016</v>
      </c>
    </row>
    <row r="128" spans="1:16">
      <c r="A128" s="30">
        <v>41061</v>
      </c>
      <c r="C128" s="6">
        <v>120</v>
      </c>
      <c r="D128" s="29">
        <f t="shared" si="32"/>
        <v>156</v>
      </c>
      <c r="E128" s="29">
        <f t="shared" si="37"/>
        <v>18720</v>
      </c>
      <c r="F128" s="29">
        <f t="shared" si="33"/>
        <v>-9410</v>
      </c>
      <c r="G128" s="34">
        <f>+Inputs!$D$3</f>
        <v>0.37951000000000001</v>
      </c>
      <c r="I128" s="27">
        <f t="shared" si="38"/>
        <v>28130</v>
      </c>
      <c r="K128" s="27">
        <f t="shared" si="34"/>
        <v>156</v>
      </c>
      <c r="L128" s="27">
        <f t="shared" si="39"/>
        <v>18720</v>
      </c>
      <c r="M128" s="27">
        <f t="shared" si="35"/>
        <v>59.203560000000003</v>
      </c>
      <c r="N128" s="27">
        <f t="shared" si="36"/>
        <v>59.203560000000003</v>
      </c>
      <c r="O128" s="27">
        <f t="shared" si="40"/>
        <v>-3570.923400000016</v>
      </c>
      <c r="P128" s="27">
        <f t="shared" si="41"/>
        <v>3570.923400000016</v>
      </c>
    </row>
    <row r="129" spans="1:16">
      <c r="A129" s="31">
        <v>41091</v>
      </c>
      <c r="C129" s="6">
        <v>121</v>
      </c>
      <c r="D129" s="29">
        <f t="shared" si="32"/>
        <v>156</v>
      </c>
      <c r="E129" s="29">
        <f t="shared" si="37"/>
        <v>18876</v>
      </c>
      <c r="F129" s="29">
        <f t="shared" si="33"/>
        <v>-9254</v>
      </c>
      <c r="G129" s="34">
        <f>+Inputs!$D$3</f>
        <v>0.37951000000000001</v>
      </c>
      <c r="I129" s="27">
        <f t="shared" si="38"/>
        <v>28130</v>
      </c>
      <c r="K129" s="27">
        <f t="shared" si="34"/>
        <v>156</v>
      </c>
      <c r="L129" s="27">
        <f t="shared" si="39"/>
        <v>18876</v>
      </c>
      <c r="M129" s="27">
        <f t="shared" si="35"/>
        <v>59.203560000000003</v>
      </c>
      <c r="N129" s="27">
        <f t="shared" si="36"/>
        <v>59.203560000000003</v>
      </c>
      <c r="O129" s="27">
        <f t="shared" si="40"/>
        <v>-3511.7198400000161</v>
      </c>
      <c r="P129" s="27">
        <f t="shared" si="41"/>
        <v>3511.7198400000161</v>
      </c>
    </row>
    <row r="130" spans="1:16">
      <c r="A130" s="30">
        <v>41122</v>
      </c>
      <c r="C130" s="6">
        <v>122</v>
      </c>
      <c r="D130" s="29">
        <f t="shared" si="32"/>
        <v>156</v>
      </c>
      <c r="E130" s="29">
        <f t="shared" si="37"/>
        <v>19032</v>
      </c>
      <c r="F130" s="29">
        <f t="shared" si="33"/>
        <v>-9098</v>
      </c>
      <c r="G130" s="34">
        <f>+Inputs!$D$3</f>
        <v>0.37951000000000001</v>
      </c>
      <c r="I130" s="27">
        <f t="shared" si="38"/>
        <v>28130</v>
      </c>
      <c r="K130" s="27">
        <f t="shared" si="34"/>
        <v>156</v>
      </c>
      <c r="L130" s="27">
        <f t="shared" si="39"/>
        <v>19032</v>
      </c>
      <c r="M130" s="27">
        <f t="shared" si="35"/>
        <v>59.203560000000003</v>
      </c>
      <c r="N130" s="27">
        <f t="shared" si="36"/>
        <v>59.203560000000003</v>
      </c>
      <c r="O130" s="27">
        <f t="shared" si="40"/>
        <v>-3452.5162800000162</v>
      </c>
      <c r="P130" s="27">
        <f t="shared" si="41"/>
        <v>3452.5162800000162</v>
      </c>
    </row>
    <row r="131" spans="1:16">
      <c r="A131" s="31">
        <v>41153</v>
      </c>
      <c r="C131" s="6">
        <v>123</v>
      </c>
      <c r="D131" s="29">
        <f t="shared" si="32"/>
        <v>156</v>
      </c>
      <c r="E131" s="29">
        <f t="shared" si="37"/>
        <v>19188</v>
      </c>
      <c r="F131" s="29">
        <f t="shared" si="33"/>
        <v>-8942</v>
      </c>
      <c r="G131" s="34">
        <f>+Inputs!$D$3</f>
        <v>0.37951000000000001</v>
      </c>
      <c r="I131" s="27">
        <f t="shared" si="38"/>
        <v>28130</v>
      </c>
      <c r="K131" s="27">
        <f t="shared" si="34"/>
        <v>156</v>
      </c>
      <c r="L131" s="27">
        <f t="shared" si="39"/>
        <v>19188</v>
      </c>
      <c r="M131" s="27">
        <f t="shared" si="35"/>
        <v>59.203560000000003</v>
      </c>
      <c r="N131" s="27">
        <f t="shared" si="36"/>
        <v>59.203560000000003</v>
      </c>
      <c r="O131" s="27">
        <f t="shared" si="40"/>
        <v>-3393.3127200000163</v>
      </c>
      <c r="P131" s="27">
        <f t="shared" si="41"/>
        <v>3393.3127200000163</v>
      </c>
    </row>
    <row r="132" spans="1:16">
      <c r="A132" s="30">
        <v>41183</v>
      </c>
      <c r="C132" s="6">
        <v>124</v>
      </c>
      <c r="D132" s="29">
        <f t="shared" si="32"/>
        <v>156</v>
      </c>
      <c r="E132" s="29">
        <f t="shared" si="37"/>
        <v>19344</v>
      </c>
      <c r="F132" s="29">
        <f t="shared" si="33"/>
        <v>-8786</v>
      </c>
      <c r="G132" s="34">
        <f>+Inputs!$D$3</f>
        <v>0.37951000000000001</v>
      </c>
      <c r="I132" s="27">
        <f t="shared" si="38"/>
        <v>28130</v>
      </c>
      <c r="K132" s="27">
        <f t="shared" si="34"/>
        <v>156</v>
      </c>
      <c r="L132" s="27">
        <f t="shared" si="39"/>
        <v>19344</v>
      </c>
      <c r="M132" s="27">
        <f t="shared" si="35"/>
        <v>59.203560000000003</v>
      </c>
      <c r="N132" s="27">
        <f t="shared" si="36"/>
        <v>59.203560000000003</v>
      </c>
      <c r="O132" s="27">
        <f t="shared" si="40"/>
        <v>-3334.1091600000163</v>
      </c>
      <c r="P132" s="27">
        <f t="shared" si="41"/>
        <v>3334.1091600000163</v>
      </c>
    </row>
    <row r="133" spans="1:16">
      <c r="A133" s="31">
        <v>41214</v>
      </c>
      <c r="C133" s="6">
        <v>125</v>
      </c>
      <c r="D133" s="29">
        <f t="shared" si="32"/>
        <v>156</v>
      </c>
      <c r="E133" s="29">
        <f t="shared" si="37"/>
        <v>19500</v>
      </c>
      <c r="F133" s="29">
        <f t="shared" si="33"/>
        <v>-8630</v>
      </c>
      <c r="G133" s="34">
        <f>+Inputs!$D$3</f>
        <v>0.37951000000000001</v>
      </c>
      <c r="I133" s="27">
        <f t="shared" si="38"/>
        <v>28130</v>
      </c>
      <c r="K133" s="27">
        <f t="shared" si="34"/>
        <v>156</v>
      </c>
      <c r="L133" s="27">
        <f t="shared" si="39"/>
        <v>19500</v>
      </c>
      <c r="M133" s="27">
        <f t="shared" si="35"/>
        <v>59.203560000000003</v>
      </c>
      <c r="N133" s="27">
        <f t="shared" si="36"/>
        <v>59.203560000000003</v>
      </c>
      <c r="O133" s="27">
        <f t="shared" si="40"/>
        <v>-3274.9056000000164</v>
      </c>
      <c r="P133" s="27">
        <f t="shared" si="41"/>
        <v>3274.9056000000164</v>
      </c>
    </row>
    <row r="134" spans="1:16">
      <c r="A134" s="30">
        <v>41244</v>
      </c>
      <c r="C134" s="6">
        <v>126</v>
      </c>
      <c r="D134" s="29">
        <f t="shared" si="32"/>
        <v>156</v>
      </c>
      <c r="E134" s="29">
        <f t="shared" si="37"/>
        <v>19656</v>
      </c>
      <c r="F134" s="29">
        <f t="shared" si="33"/>
        <v>-8474</v>
      </c>
      <c r="G134" s="34">
        <f>+Inputs!$D$3</f>
        <v>0.37951000000000001</v>
      </c>
      <c r="I134" s="27">
        <f t="shared" si="38"/>
        <v>28130</v>
      </c>
      <c r="K134" s="27">
        <f t="shared" si="34"/>
        <v>156</v>
      </c>
      <c r="L134" s="27">
        <f t="shared" si="39"/>
        <v>19656</v>
      </c>
      <c r="M134" s="27">
        <f t="shared" si="35"/>
        <v>59.203560000000003</v>
      </c>
      <c r="N134" s="27">
        <f t="shared" si="36"/>
        <v>59.203560000000003</v>
      </c>
      <c r="O134" s="27">
        <f t="shared" si="40"/>
        <v>-3215.7020400000165</v>
      </c>
      <c r="P134" s="27">
        <f t="shared" si="41"/>
        <v>3215.7020400000165</v>
      </c>
    </row>
    <row r="135" spans="1:16">
      <c r="A135" s="31">
        <v>41275</v>
      </c>
      <c r="C135" s="6">
        <v>127</v>
      </c>
      <c r="D135" s="29">
        <f t="shared" si="32"/>
        <v>156</v>
      </c>
      <c r="E135" s="29">
        <f t="shared" si="37"/>
        <v>19812</v>
      </c>
      <c r="F135" s="29">
        <f t="shared" si="33"/>
        <v>-8318</v>
      </c>
      <c r="G135" s="34">
        <f>+Inputs!$D$3</f>
        <v>0.37951000000000001</v>
      </c>
      <c r="I135" s="27">
        <f t="shared" si="38"/>
        <v>28130</v>
      </c>
      <c r="K135" s="27">
        <f t="shared" si="34"/>
        <v>156</v>
      </c>
      <c r="L135" s="27">
        <f t="shared" si="39"/>
        <v>19812</v>
      </c>
      <c r="M135" s="27">
        <f t="shared" si="35"/>
        <v>59.203560000000003</v>
      </c>
      <c r="N135" s="27">
        <f t="shared" si="36"/>
        <v>59.203560000000003</v>
      </c>
      <c r="O135" s="27">
        <f t="shared" si="40"/>
        <v>-3156.4984800000166</v>
      </c>
      <c r="P135" s="27">
        <f t="shared" si="41"/>
        <v>3156.4984800000166</v>
      </c>
    </row>
    <row r="136" spans="1:16">
      <c r="A136" s="30">
        <v>41306</v>
      </c>
      <c r="C136" s="6">
        <v>128</v>
      </c>
      <c r="D136" s="29">
        <f t="shared" si="32"/>
        <v>156</v>
      </c>
      <c r="E136" s="29">
        <f t="shared" si="37"/>
        <v>19968</v>
      </c>
      <c r="F136" s="29">
        <f t="shared" si="33"/>
        <v>-8162</v>
      </c>
      <c r="G136" s="34">
        <f>+Inputs!$D$3</f>
        <v>0.37951000000000001</v>
      </c>
      <c r="I136" s="27">
        <f t="shared" si="38"/>
        <v>28130</v>
      </c>
      <c r="K136" s="27">
        <f t="shared" si="34"/>
        <v>156</v>
      </c>
      <c r="L136" s="27">
        <f t="shared" si="39"/>
        <v>19968</v>
      </c>
      <c r="M136" s="27">
        <f t="shared" si="35"/>
        <v>59.203560000000003</v>
      </c>
      <c r="N136" s="27">
        <f t="shared" si="36"/>
        <v>59.203560000000003</v>
      </c>
      <c r="O136" s="27">
        <f t="shared" si="40"/>
        <v>-3097.2949200000166</v>
      </c>
      <c r="P136" s="27">
        <f t="shared" si="41"/>
        <v>3097.2949200000166</v>
      </c>
    </row>
    <row r="137" spans="1:16">
      <c r="A137" s="31">
        <v>41334</v>
      </c>
      <c r="C137" s="6">
        <v>129</v>
      </c>
      <c r="D137" s="29">
        <f t="shared" ref="D137:D168" si="42">ROUND(-(+$B$9/180)*1,0)</f>
        <v>156</v>
      </c>
      <c r="E137" s="29">
        <f t="shared" si="37"/>
        <v>20124</v>
      </c>
      <c r="F137" s="29">
        <f t="shared" ref="F137:F168" si="43">$B$9+E137</f>
        <v>-8006</v>
      </c>
      <c r="G137" s="34">
        <f>+Inputs!$D$3</f>
        <v>0.37951000000000001</v>
      </c>
      <c r="I137" s="27">
        <f t="shared" si="38"/>
        <v>28130</v>
      </c>
      <c r="K137" s="27">
        <f t="shared" ref="K137:K168" si="44">D137</f>
        <v>156</v>
      </c>
      <c r="L137" s="27">
        <f t="shared" si="39"/>
        <v>20124</v>
      </c>
      <c r="M137" s="27">
        <f t="shared" ref="M137:M168" si="45">K137*G137</f>
        <v>59.203560000000003</v>
      </c>
      <c r="N137" s="27">
        <f t="shared" ref="N137:N168" si="46">M137-J137</f>
        <v>59.203560000000003</v>
      </c>
      <c r="O137" s="27">
        <f t="shared" si="40"/>
        <v>-3038.0913600000167</v>
      </c>
      <c r="P137" s="27">
        <f t="shared" si="41"/>
        <v>3038.0913600000167</v>
      </c>
    </row>
    <row r="138" spans="1:16">
      <c r="A138" s="30">
        <v>41365</v>
      </c>
      <c r="C138" s="6">
        <v>130</v>
      </c>
      <c r="D138" s="29">
        <f t="shared" si="42"/>
        <v>156</v>
      </c>
      <c r="E138" s="29">
        <f t="shared" ref="E138:E169" si="47">+E137+D138</f>
        <v>20280</v>
      </c>
      <c r="F138" s="29">
        <f t="shared" si="43"/>
        <v>-7850</v>
      </c>
      <c r="G138" s="34">
        <f>+Inputs!$D$3</f>
        <v>0.37951000000000001</v>
      </c>
      <c r="I138" s="27">
        <f t="shared" ref="I138:I169" si="48">+I137+H138</f>
        <v>28130</v>
      </c>
      <c r="K138" s="27">
        <f t="shared" si="44"/>
        <v>156</v>
      </c>
      <c r="L138" s="27">
        <f t="shared" ref="L138:L169" si="49">+L137+K138</f>
        <v>20280</v>
      </c>
      <c r="M138" s="27">
        <f t="shared" si="45"/>
        <v>59.203560000000003</v>
      </c>
      <c r="N138" s="27">
        <f t="shared" si="46"/>
        <v>59.203560000000003</v>
      </c>
      <c r="O138" s="27">
        <f t="shared" ref="O138:O169" si="50">+O137+N138</f>
        <v>-2978.8878000000168</v>
      </c>
      <c r="P138" s="27">
        <f t="shared" ref="P138:P169" si="51">P137-N138</f>
        <v>2978.8878000000168</v>
      </c>
    </row>
    <row r="139" spans="1:16">
      <c r="A139" s="31">
        <v>41395</v>
      </c>
      <c r="C139" s="6">
        <v>131</v>
      </c>
      <c r="D139" s="29">
        <f t="shared" si="42"/>
        <v>156</v>
      </c>
      <c r="E139" s="29">
        <f t="shared" si="47"/>
        <v>20436</v>
      </c>
      <c r="F139" s="29">
        <f t="shared" si="43"/>
        <v>-7694</v>
      </c>
      <c r="G139" s="34">
        <f>+Inputs!$D$3</f>
        <v>0.37951000000000001</v>
      </c>
      <c r="I139" s="27">
        <f t="shared" si="48"/>
        <v>28130</v>
      </c>
      <c r="K139" s="27">
        <f t="shared" si="44"/>
        <v>156</v>
      </c>
      <c r="L139" s="27">
        <f t="shared" si="49"/>
        <v>20436</v>
      </c>
      <c r="M139" s="27">
        <f t="shared" si="45"/>
        <v>59.203560000000003</v>
      </c>
      <c r="N139" s="27">
        <f t="shared" si="46"/>
        <v>59.203560000000003</v>
      </c>
      <c r="O139" s="27">
        <f t="shared" si="50"/>
        <v>-2919.6842400000169</v>
      </c>
      <c r="P139" s="27">
        <f t="shared" si="51"/>
        <v>2919.6842400000169</v>
      </c>
    </row>
    <row r="140" spans="1:16">
      <c r="A140" s="30">
        <v>41426</v>
      </c>
      <c r="C140" s="6">
        <v>132</v>
      </c>
      <c r="D140" s="29">
        <f t="shared" si="42"/>
        <v>156</v>
      </c>
      <c r="E140" s="29">
        <f t="shared" si="47"/>
        <v>20592</v>
      </c>
      <c r="F140" s="29">
        <f t="shared" si="43"/>
        <v>-7538</v>
      </c>
      <c r="G140" s="34">
        <f>+Inputs!$D$3</f>
        <v>0.37951000000000001</v>
      </c>
      <c r="I140" s="27">
        <f t="shared" si="48"/>
        <v>28130</v>
      </c>
      <c r="K140" s="27">
        <f t="shared" si="44"/>
        <v>156</v>
      </c>
      <c r="L140" s="27">
        <f t="shared" si="49"/>
        <v>20592</v>
      </c>
      <c r="M140" s="27">
        <f t="shared" si="45"/>
        <v>59.203560000000003</v>
      </c>
      <c r="N140" s="27">
        <f t="shared" si="46"/>
        <v>59.203560000000003</v>
      </c>
      <c r="O140" s="27">
        <f t="shared" si="50"/>
        <v>-2860.4806800000169</v>
      </c>
      <c r="P140" s="27">
        <f t="shared" si="51"/>
        <v>2860.4806800000169</v>
      </c>
    </row>
    <row r="141" spans="1:16">
      <c r="A141" s="31">
        <v>41456</v>
      </c>
      <c r="C141" s="6">
        <v>133</v>
      </c>
      <c r="D141" s="29">
        <f t="shared" si="42"/>
        <v>156</v>
      </c>
      <c r="E141" s="29">
        <f t="shared" si="47"/>
        <v>20748</v>
      </c>
      <c r="F141" s="29">
        <f t="shared" si="43"/>
        <v>-7382</v>
      </c>
      <c r="G141" s="34">
        <f>+Inputs!$D$3</f>
        <v>0.37951000000000001</v>
      </c>
      <c r="I141" s="27">
        <f t="shared" si="48"/>
        <v>28130</v>
      </c>
      <c r="K141" s="27">
        <f t="shared" si="44"/>
        <v>156</v>
      </c>
      <c r="L141" s="27">
        <f t="shared" si="49"/>
        <v>20748</v>
      </c>
      <c r="M141" s="27">
        <f t="shared" si="45"/>
        <v>59.203560000000003</v>
      </c>
      <c r="N141" s="27">
        <f t="shared" si="46"/>
        <v>59.203560000000003</v>
      </c>
      <c r="O141" s="27">
        <f t="shared" si="50"/>
        <v>-2801.277120000017</v>
      </c>
      <c r="P141" s="27">
        <f t="shared" si="51"/>
        <v>2801.277120000017</v>
      </c>
    </row>
    <row r="142" spans="1:16">
      <c r="A142" s="30">
        <v>41487</v>
      </c>
      <c r="C142" s="6">
        <v>134</v>
      </c>
      <c r="D142" s="29">
        <f t="shared" si="42"/>
        <v>156</v>
      </c>
      <c r="E142" s="29">
        <f t="shared" si="47"/>
        <v>20904</v>
      </c>
      <c r="F142" s="29">
        <f t="shared" si="43"/>
        <v>-7226</v>
      </c>
      <c r="G142" s="34">
        <f>+Inputs!$D$3</f>
        <v>0.37951000000000001</v>
      </c>
      <c r="I142" s="27">
        <f t="shared" si="48"/>
        <v>28130</v>
      </c>
      <c r="K142" s="27">
        <f t="shared" si="44"/>
        <v>156</v>
      </c>
      <c r="L142" s="27">
        <f t="shared" si="49"/>
        <v>20904</v>
      </c>
      <c r="M142" s="27">
        <f t="shared" si="45"/>
        <v>59.203560000000003</v>
      </c>
      <c r="N142" s="27">
        <f t="shared" si="46"/>
        <v>59.203560000000003</v>
      </c>
      <c r="O142" s="27">
        <f t="shared" si="50"/>
        <v>-2742.0735600000171</v>
      </c>
      <c r="P142" s="27">
        <f t="shared" si="51"/>
        <v>2742.0735600000171</v>
      </c>
    </row>
    <row r="143" spans="1:16">
      <c r="A143" s="31">
        <v>41518</v>
      </c>
      <c r="C143" s="6">
        <v>135</v>
      </c>
      <c r="D143" s="29">
        <f t="shared" si="42"/>
        <v>156</v>
      </c>
      <c r="E143" s="29">
        <f t="shared" si="47"/>
        <v>21060</v>
      </c>
      <c r="F143" s="29">
        <f t="shared" si="43"/>
        <v>-7070</v>
      </c>
      <c r="G143" s="34">
        <f>+Inputs!$D$3</f>
        <v>0.37951000000000001</v>
      </c>
      <c r="I143" s="27">
        <f t="shared" si="48"/>
        <v>28130</v>
      </c>
      <c r="K143" s="27">
        <f t="shared" si="44"/>
        <v>156</v>
      </c>
      <c r="L143" s="27">
        <f t="shared" si="49"/>
        <v>21060</v>
      </c>
      <c r="M143" s="27">
        <f t="shared" si="45"/>
        <v>59.203560000000003</v>
      </c>
      <c r="N143" s="27">
        <f t="shared" si="46"/>
        <v>59.203560000000003</v>
      </c>
      <c r="O143" s="27">
        <f t="shared" si="50"/>
        <v>-2682.8700000000172</v>
      </c>
      <c r="P143" s="27">
        <f t="shared" si="51"/>
        <v>2682.8700000000172</v>
      </c>
    </row>
    <row r="144" spans="1:16">
      <c r="A144" s="30">
        <v>41548</v>
      </c>
      <c r="C144" s="6">
        <v>136</v>
      </c>
      <c r="D144" s="29">
        <f t="shared" si="42"/>
        <v>156</v>
      </c>
      <c r="E144" s="29">
        <f t="shared" si="47"/>
        <v>21216</v>
      </c>
      <c r="F144" s="29">
        <f t="shared" si="43"/>
        <v>-6914</v>
      </c>
      <c r="G144" s="34">
        <f>+Inputs!$D$3</f>
        <v>0.37951000000000001</v>
      </c>
      <c r="I144" s="27">
        <f t="shared" si="48"/>
        <v>28130</v>
      </c>
      <c r="K144" s="27">
        <f t="shared" si="44"/>
        <v>156</v>
      </c>
      <c r="L144" s="27">
        <f t="shared" si="49"/>
        <v>21216</v>
      </c>
      <c r="M144" s="27">
        <f t="shared" si="45"/>
        <v>59.203560000000003</v>
      </c>
      <c r="N144" s="27">
        <f t="shared" si="46"/>
        <v>59.203560000000003</v>
      </c>
      <c r="O144" s="27">
        <f t="shared" si="50"/>
        <v>-2623.6664400000172</v>
      </c>
      <c r="P144" s="27">
        <f t="shared" si="51"/>
        <v>2623.6664400000172</v>
      </c>
    </row>
    <row r="145" spans="1:16">
      <c r="A145" s="31">
        <v>41579</v>
      </c>
      <c r="C145" s="6">
        <v>137</v>
      </c>
      <c r="D145" s="29">
        <f t="shared" si="42"/>
        <v>156</v>
      </c>
      <c r="E145" s="29">
        <f t="shared" si="47"/>
        <v>21372</v>
      </c>
      <c r="F145" s="29">
        <f t="shared" si="43"/>
        <v>-6758</v>
      </c>
      <c r="G145" s="34">
        <f>+Inputs!$D$3</f>
        <v>0.37951000000000001</v>
      </c>
      <c r="I145" s="27">
        <f t="shared" si="48"/>
        <v>28130</v>
      </c>
      <c r="K145" s="27">
        <f t="shared" si="44"/>
        <v>156</v>
      </c>
      <c r="L145" s="27">
        <f t="shared" si="49"/>
        <v>21372</v>
      </c>
      <c r="M145" s="27">
        <f t="shared" si="45"/>
        <v>59.203560000000003</v>
      </c>
      <c r="N145" s="27">
        <f t="shared" si="46"/>
        <v>59.203560000000003</v>
      </c>
      <c r="O145" s="27">
        <f t="shared" si="50"/>
        <v>-2564.4628800000173</v>
      </c>
      <c r="P145" s="27">
        <f t="shared" si="51"/>
        <v>2564.4628800000173</v>
      </c>
    </row>
    <row r="146" spans="1:16">
      <c r="A146" s="30">
        <v>41609</v>
      </c>
      <c r="C146" s="6">
        <v>138</v>
      </c>
      <c r="D146" s="29">
        <f t="shared" si="42"/>
        <v>156</v>
      </c>
      <c r="E146" s="29">
        <f t="shared" si="47"/>
        <v>21528</v>
      </c>
      <c r="F146" s="29">
        <f t="shared" si="43"/>
        <v>-6602</v>
      </c>
      <c r="G146" s="34">
        <f>+Inputs!$D$3</f>
        <v>0.37951000000000001</v>
      </c>
      <c r="I146" s="27">
        <f t="shared" si="48"/>
        <v>28130</v>
      </c>
      <c r="K146" s="27">
        <f t="shared" si="44"/>
        <v>156</v>
      </c>
      <c r="L146" s="27">
        <f t="shared" si="49"/>
        <v>21528</v>
      </c>
      <c r="M146" s="27">
        <f t="shared" si="45"/>
        <v>59.203560000000003</v>
      </c>
      <c r="N146" s="27">
        <f t="shared" si="46"/>
        <v>59.203560000000003</v>
      </c>
      <c r="O146" s="27">
        <f t="shared" si="50"/>
        <v>-2505.2593200000174</v>
      </c>
      <c r="P146" s="27">
        <f t="shared" si="51"/>
        <v>2505.2593200000174</v>
      </c>
    </row>
    <row r="147" spans="1:16">
      <c r="A147" s="31">
        <v>41640</v>
      </c>
      <c r="C147" s="6">
        <v>139</v>
      </c>
      <c r="D147" s="29">
        <f t="shared" si="42"/>
        <v>156</v>
      </c>
      <c r="E147" s="29">
        <f t="shared" si="47"/>
        <v>21684</v>
      </c>
      <c r="F147" s="29">
        <f t="shared" si="43"/>
        <v>-6446</v>
      </c>
      <c r="G147" s="34">
        <f>+Inputs!$D$3</f>
        <v>0.37951000000000001</v>
      </c>
      <c r="I147" s="27">
        <f t="shared" si="48"/>
        <v>28130</v>
      </c>
      <c r="K147" s="27">
        <f t="shared" si="44"/>
        <v>156</v>
      </c>
      <c r="L147" s="27">
        <f t="shared" si="49"/>
        <v>21684</v>
      </c>
      <c r="M147" s="27">
        <f t="shared" si="45"/>
        <v>59.203560000000003</v>
      </c>
      <c r="N147" s="27">
        <f t="shared" si="46"/>
        <v>59.203560000000003</v>
      </c>
      <c r="O147" s="27">
        <f t="shared" si="50"/>
        <v>-2446.0557600000175</v>
      </c>
      <c r="P147" s="27">
        <f t="shared" si="51"/>
        <v>2446.0557600000175</v>
      </c>
    </row>
    <row r="148" spans="1:16">
      <c r="A148" s="30">
        <v>41671</v>
      </c>
      <c r="C148" s="6">
        <v>140</v>
      </c>
      <c r="D148" s="29">
        <f t="shared" si="42"/>
        <v>156</v>
      </c>
      <c r="E148" s="29">
        <f t="shared" si="47"/>
        <v>21840</v>
      </c>
      <c r="F148" s="29">
        <f t="shared" si="43"/>
        <v>-6290</v>
      </c>
      <c r="G148" s="34">
        <f>+Inputs!$D$3</f>
        <v>0.37951000000000001</v>
      </c>
      <c r="I148" s="27">
        <f t="shared" si="48"/>
        <v>28130</v>
      </c>
      <c r="K148" s="27">
        <f t="shared" si="44"/>
        <v>156</v>
      </c>
      <c r="L148" s="27">
        <f t="shared" si="49"/>
        <v>21840</v>
      </c>
      <c r="M148" s="27">
        <f t="shared" si="45"/>
        <v>59.203560000000003</v>
      </c>
      <c r="N148" s="27">
        <f t="shared" si="46"/>
        <v>59.203560000000003</v>
      </c>
      <c r="O148" s="27">
        <f t="shared" si="50"/>
        <v>-2386.8522000000175</v>
      </c>
      <c r="P148" s="27">
        <f t="shared" si="51"/>
        <v>2386.8522000000175</v>
      </c>
    </row>
    <row r="149" spans="1:16">
      <c r="A149" s="31">
        <v>41699</v>
      </c>
      <c r="C149" s="6">
        <v>141</v>
      </c>
      <c r="D149" s="29">
        <f t="shared" si="42"/>
        <v>156</v>
      </c>
      <c r="E149" s="29">
        <f t="shared" si="47"/>
        <v>21996</v>
      </c>
      <c r="F149" s="29">
        <f t="shared" si="43"/>
        <v>-6134</v>
      </c>
      <c r="G149" s="34">
        <f>+Inputs!$D$3</f>
        <v>0.37951000000000001</v>
      </c>
      <c r="I149" s="27">
        <f t="shared" si="48"/>
        <v>28130</v>
      </c>
      <c r="K149" s="27">
        <f t="shared" si="44"/>
        <v>156</v>
      </c>
      <c r="L149" s="27">
        <f t="shared" si="49"/>
        <v>21996</v>
      </c>
      <c r="M149" s="27">
        <f t="shared" si="45"/>
        <v>59.203560000000003</v>
      </c>
      <c r="N149" s="27">
        <f t="shared" si="46"/>
        <v>59.203560000000003</v>
      </c>
      <c r="O149" s="27">
        <f t="shared" si="50"/>
        <v>-2327.6486400000176</v>
      </c>
      <c r="P149" s="27">
        <f t="shared" si="51"/>
        <v>2327.6486400000176</v>
      </c>
    </row>
    <row r="150" spans="1:16">
      <c r="A150" s="30">
        <v>41730</v>
      </c>
      <c r="C150" s="6">
        <v>142</v>
      </c>
      <c r="D150" s="29">
        <f t="shared" si="42"/>
        <v>156</v>
      </c>
      <c r="E150" s="29">
        <f t="shared" si="47"/>
        <v>22152</v>
      </c>
      <c r="F150" s="29">
        <f t="shared" si="43"/>
        <v>-5978</v>
      </c>
      <c r="G150" s="34">
        <f>+Inputs!$D$3</f>
        <v>0.37951000000000001</v>
      </c>
      <c r="I150" s="27">
        <f t="shared" si="48"/>
        <v>28130</v>
      </c>
      <c r="K150" s="27">
        <f t="shared" si="44"/>
        <v>156</v>
      </c>
      <c r="L150" s="27">
        <f t="shared" si="49"/>
        <v>22152</v>
      </c>
      <c r="M150" s="27">
        <f t="shared" si="45"/>
        <v>59.203560000000003</v>
      </c>
      <c r="N150" s="27">
        <f t="shared" si="46"/>
        <v>59.203560000000003</v>
      </c>
      <c r="O150" s="27">
        <f t="shared" si="50"/>
        <v>-2268.4450800000177</v>
      </c>
      <c r="P150" s="27">
        <f t="shared" si="51"/>
        <v>2268.4450800000177</v>
      </c>
    </row>
    <row r="151" spans="1:16">
      <c r="A151" s="31">
        <v>41760</v>
      </c>
      <c r="C151" s="6">
        <v>143</v>
      </c>
      <c r="D151" s="29">
        <f t="shared" si="42"/>
        <v>156</v>
      </c>
      <c r="E151" s="29">
        <f t="shared" si="47"/>
        <v>22308</v>
      </c>
      <c r="F151" s="29">
        <f t="shared" si="43"/>
        <v>-5822</v>
      </c>
      <c r="G151" s="34">
        <f>+Inputs!$D$3</f>
        <v>0.37951000000000001</v>
      </c>
      <c r="I151" s="27">
        <f t="shared" si="48"/>
        <v>28130</v>
      </c>
      <c r="K151" s="27">
        <f t="shared" si="44"/>
        <v>156</v>
      </c>
      <c r="L151" s="27">
        <f t="shared" si="49"/>
        <v>22308</v>
      </c>
      <c r="M151" s="27">
        <f t="shared" si="45"/>
        <v>59.203560000000003</v>
      </c>
      <c r="N151" s="27">
        <f t="shared" si="46"/>
        <v>59.203560000000003</v>
      </c>
      <c r="O151" s="27">
        <f t="shared" si="50"/>
        <v>-2209.2415200000178</v>
      </c>
      <c r="P151" s="27">
        <f t="shared" si="51"/>
        <v>2209.2415200000178</v>
      </c>
    </row>
    <row r="152" spans="1:16">
      <c r="A152" s="30">
        <v>41791</v>
      </c>
      <c r="C152" s="6">
        <v>144</v>
      </c>
      <c r="D152" s="29">
        <f t="shared" si="42"/>
        <v>156</v>
      </c>
      <c r="E152" s="29">
        <f t="shared" si="47"/>
        <v>22464</v>
      </c>
      <c r="F152" s="29">
        <f t="shared" si="43"/>
        <v>-5666</v>
      </c>
      <c r="G152" s="34">
        <f>+Inputs!$D$3</f>
        <v>0.37951000000000001</v>
      </c>
      <c r="I152" s="27">
        <f t="shared" si="48"/>
        <v>28130</v>
      </c>
      <c r="K152" s="27">
        <f t="shared" si="44"/>
        <v>156</v>
      </c>
      <c r="L152" s="27">
        <f t="shared" si="49"/>
        <v>22464</v>
      </c>
      <c r="M152" s="27">
        <f t="shared" si="45"/>
        <v>59.203560000000003</v>
      </c>
      <c r="N152" s="27">
        <f t="shared" si="46"/>
        <v>59.203560000000003</v>
      </c>
      <c r="O152" s="27">
        <f t="shared" si="50"/>
        <v>-2150.0379600000178</v>
      </c>
      <c r="P152" s="27">
        <f t="shared" si="51"/>
        <v>2150.0379600000178</v>
      </c>
    </row>
    <row r="153" spans="1:16">
      <c r="A153" s="31">
        <v>41821</v>
      </c>
      <c r="C153" s="6">
        <v>145</v>
      </c>
      <c r="D153" s="29">
        <f t="shared" si="42"/>
        <v>156</v>
      </c>
      <c r="E153" s="29">
        <f t="shared" si="47"/>
        <v>22620</v>
      </c>
      <c r="F153" s="29">
        <f t="shared" si="43"/>
        <v>-5510</v>
      </c>
      <c r="G153" s="34">
        <f>+Inputs!$D$3</f>
        <v>0.37951000000000001</v>
      </c>
      <c r="I153" s="27">
        <f t="shared" si="48"/>
        <v>28130</v>
      </c>
      <c r="K153" s="27">
        <f t="shared" si="44"/>
        <v>156</v>
      </c>
      <c r="L153" s="27">
        <f t="shared" si="49"/>
        <v>22620</v>
      </c>
      <c r="M153" s="27">
        <f t="shared" si="45"/>
        <v>59.203560000000003</v>
      </c>
      <c r="N153" s="27">
        <f t="shared" si="46"/>
        <v>59.203560000000003</v>
      </c>
      <c r="O153" s="27">
        <f t="shared" si="50"/>
        <v>-2090.8344000000179</v>
      </c>
      <c r="P153" s="27">
        <f t="shared" si="51"/>
        <v>2090.8344000000179</v>
      </c>
    </row>
    <row r="154" spans="1:16">
      <c r="A154" s="30">
        <v>41852</v>
      </c>
      <c r="C154" s="6">
        <v>146</v>
      </c>
      <c r="D154" s="29">
        <f t="shared" si="42"/>
        <v>156</v>
      </c>
      <c r="E154" s="29">
        <f t="shared" si="47"/>
        <v>22776</v>
      </c>
      <c r="F154" s="29">
        <f t="shared" si="43"/>
        <v>-5354</v>
      </c>
      <c r="G154" s="34">
        <f>+Inputs!$D$3</f>
        <v>0.37951000000000001</v>
      </c>
      <c r="I154" s="27">
        <f t="shared" si="48"/>
        <v>28130</v>
      </c>
      <c r="K154" s="27">
        <f t="shared" si="44"/>
        <v>156</v>
      </c>
      <c r="L154" s="27">
        <f t="shared" si="49"/>
        <v>22776</v>
      </c>
      <c r="M154" s="27">
        <f t="shared" si="45"/>
        <v>59.203560000000003</v>
      </c>
      <c r="N154" s="27">
        <f t="shared" si="46"/>
        <v>59.203560000000003</v>
      </c>
      <c r="O154" s="27">
        <f t="shared" si="50"/>
        <v>-2031.630840000018</v>
      </c>
      <c r="P154" s="27">
        <f t="shared" si="51"/>
        <v>2031.630840000018</v>
      </c>
    </row>
    <row r="155" spans="1:16">
      <c r="A155" s="31">
        <v>41883</v>
      </c>
      <c r="C155" s="6">
        <v>147</v>
      </c>
      <c r="D155" s="29">
        <f t="shared" si="42"/>
        <v>156</v>
      </c>
      <c r="E155" s="29">
        <f t="shared" si="47"/>
        <v>22932</v>
      </c>
      <c r="F155" s="29">
        <f t="shared" si="43"/>
        <v>-5198</v>
      </c>
      <c r="G155" s="34">
        <f>+Inputs!$D$3</f>
        <v>0.37951000000000001</v>
      </c>
      <c r="I155" s="27">
        <f t="shared" si="48"/>
        <v>28130</v>
      </c>
      <c r="K155" s="27">
        <f t="shared" si="44"/>
        <v>156</v>
      </c>
      <c r="L155" s="27">
        <f t="shared" si="49"/>
        <v>22932</v>
      </c>
      <c r="M155" s="27">
        <f t="shared" si="45"/>
        <v>59.203560000000003</v>
      </c>
      <c r="N155" s="27">
        <f t="shared" si="46"/>
        <v>59.203560000000003</v>
      </c>
      <c r="O155" s="27">
        <f t="shared" si="50"/>
        <v>-1972.4272800000181</v>
      </c>
      <c r="P155" s="27">
        <f t="shared" si="51"/>
        <v>1972.4272800000181</v>
      </c>
    </row>
    <row r="156" spans="1:16">
      <c r="A156" s="30">
        <v>41913</v>
      </c>
      <c r="C156" s="6">
        <v>148</v>
      </c>
      <c r="D156" s="29">
        <f t="shared" si="42"/>
        <v>156</v>
      </c>
      <c r="E156" s="29">
        <f t="shared" si="47"/>
        <v>23088</v>
      </c>
      <c r="F156" s="29">
        <f t="shared" si="43"/>
        <v>-5042</v>
      </c>
      <c r="G156" s="34">
        <f>+Inputs!$D$3</f>
        <v>0.37951000000000001</v>
      </c>
      <c r="I156" s="27">
        <f t="shared" si="48"/>
        <v>28130</v>
      </c>
      <c r="K156" s="27">
        <f t="shared" si="44"/>
        <v>156</v>
      </c>
      <c r="L156" s="27">
        <f t="shared" si="49"/>
        <v>23088</v>
      </c>
      <c r="M156" s="27">
        <f t="shared" si="45"/>
        <v>59.203560000000003</v>
      </c>
      <c r="N156" s="27">
        <f t="shared" si="46"/>
        <v>59.203560000000003</v>
      </c>
      <c r="O156" s="27">
        <f t="shared" si="50"/>
        <v>-1913.2237200000181</v>
      </c>
      <c r="P156" s="27">
        <f t="shared" si="51"/>
        <v>1913.2237200000181</v>
      </c>
    </row>
    <row r="157" spans="1:16">
      <c r="A157" s="31">
        <v>41944</v>
      </c>
      <c r="C157" s="6">
        <v>149</v>
      </c>
      <c r="D157" s="29">
        <f t="shared" si="42"/>
        <v>156</v>
      </c>
      <c r="E157" s="29">
        <f t="shared" si="47"/>
        <v>23244</v>
      </c>
      <c r="F157" s="29">
        <f t="shared" si="43"/>
        <v>-4886</v>
      </c>
      <c r="G157" s="34">
        <f>+Inputs!$D$3</f>
        <v>0.37951000000000001</v>
      </c>
      <c r="I157" s="27">
        <f t="shared" si="48"/>
        <v>28130</v>
      </c>
      <c r="K157" s="27">
        <f t="shared" si="44"/>
        <v>156</v>
      </c>
      <c r="L157" s="27">
        <f t="shared" si="49"/>
        <v>23244</v>
      </c>
      <c r="M157" s="27">
        <f t="shared" si="45"/>
        <v>59.203560000000003</v>
      </c>
      <c r="N157" s="27">
        <f t="shared" si="46"/>
        <v>59.203560000000003</v>
      </c>
      <c r="O157" s="27">
        <f t="shared" si="50"/>
        <v>-1854.0201600000182</v>
      </c>
      <c r="P157" s="27">
        <f t="shared" si="51"/>
        <v>1854.0201600000182</v>
      </c>
    </row>
    <row r="158" spans="1:16">
      <c r="A158" s="30">
        <v>41974</v>
      </c>
      <c r="C158" s="6">
        <v>150</v>
      </c>
      <c r="D158" s="29">
        <f t="shared" si="42"/>
        <v>156</v>
      </c>
      <c r="E158" s="29">
        <f t="shared" si="47"/>
        <v>23400</v>
      </c>
      <c r="F158" s="29">
        <f t="shared" si="43"/>
        <v>-4730</v>
      </c>
      <c r="G158" s="34">
        <f>+Inputs!$D$3</f>
        <v>0.37951000000000001</v>
      </c>
      <c r="I158" s="27">
        <f t="shared" si="48"/>
        <v>28130</v>
      </c>
      <c r="K158" s="27">
        <f t="shared" si="44"/>
        <v>156</v>
      </c>
      <c r="L158" s="27">
        <f t="shared" si="49"/>
        <v>23400</v>
      </c>
      <c r="M158" s="27">
        <f t="shared" si="45"/>
        <v>59.203560000000003</v>
      </c>
      <c r="N158" s="27">
        <f t="shared" si="46"/>
        <v>59.203560000000003</v>
      </c>
      <c r="O158" s="27">
        <f t="shared" si="50"/>
        <v>-1794.8166000000183</v>
      </c>
      <c r="P158" s="27">
        <f t="shared" si="51"/>
        <v>1794.8166000000183</v>
      </c>
    </row>
    <row r="159" spans="1:16">
      <c r="A159" s="31">
        <v>42005</v>
      </c>
      <c r="C159" s="6">
        <v>151</v>
      </c>
      <c r="D159" s="29">
        <f t="shared" si="42"/>
        <v>156</v>
      </c>
      <c r="E159" s="29">
        <f t="shared" si="47"/>
        <v>23556</v>
      </c>
      <c r="F159" s="29">
        <f t="shared" si="43"/>
        <v>-4574</v>
      </c>
      <c r="G159" s="34">
        <f>+Inputs!$D$3</f>
        <v>0.37951000000000001</v>
      </c>
      <c r="I159" s="27">
        <f t="shared" si="48"/>
        <v>28130</v>
      </c>
      <c r="K159" s="27">
        <f t="shared" si="44"/>
        <v>156</v>
      </c>
      <c r="L159" s="27">
        <f t="shared" si="49"/>
        <v>23556</v>
      </c>
      <c r="M159" s="27">
        <f t="shared" si="45"/>
        <v>59.203560000000003</v>
      </c>
      <c r="N159" s="27">
        <f t="shared" si="46"/>
        <v>59.203560000000003</v>
      </c>
      <c r="O159" s="27">
        <f t="shared" si="50"/>
        <v>-1735.6130400000184</v>
      </c>
      <c r="P159" s="27">
        <f t="shared" si="51"/>
        <v>1735.6130400000184</v>
      </c>
    </row>
    <row r="160" spans="1:16">
      <c r="A160" s="30">
        <v>42036</v>
      </c>
      <c r="C160" s="6">
        <v>152</v>
      </c>
      <c r="D160" s="29">
        <f t="shared" si="42"/>
        <v>156</v>
      </c>
      <c r="E160" s="29">
        <f t="shared" si="47"/>
        <v>23712</v>
      </c>
      <c r="F160" s="29">
        <f t="shared" si="43"/>
        <v>-4418</v>
      </c>
      <c r="G160" s="34">
        <f>+Inputs!$D$3</f>
        <v>0.37951000000000001</v>
      </c>
      <c r="I160" s="27">
        <f t="shared" si="48"/>
        <v>28130</v>
      </c>
      <c r="K160" s="27">
        <f t="shared" si="44"/>
        <v>156</v>
      </c>
      <c r="L160" s="27">
        <f t="shared" si="49"/>
        <v>23712</v>
      </c>
      <c r="M160" s="27">
        <f t="shared" si="45"/>
        <v>59.203560000000003</v>
      </c>
      <c r="N160" s="27">
        <f t="shared" si="46"/>
        <v>59.203560000000003</v>
      </c>
      <c r="O160" s="27">
        <f t="shared" si="50"/>
        <v>-1676.4094800000184</v>
      </c>
      <c r="P160" s="27">
        <f t="shared" si="51"/>
        <v>1676.4094800000184</v>
      </c>
    </row>
    <row r="161" spans="1:16">
      <c r="A161" s="31">
        <v>42064</v>
      </c>
      <c r="C161" s="6">
        <v>153</v>
      </c>
      <c r="D161" s="29">
        <f t="shared" si="42"/>
        <v>156</v>
      </c>
      <c r="E161" s="29">
        <f t="shared" si="47"/>
        <v>23868</v>
      </c>
      <c r="F161" s="29">
        <f t="shared" si="43"/>
        <v>-4262</v>
      </c>
      <c r="G161" s="34">
        <f>+Inputs!$D$3</f>
        <v>0.37951000000000001</v>
      </c>
      <c r="I161" s="27">
        <f t="shared" si="48"/>
        <v>28130</v>
      </c>
      <c r="K161" s="27">
        <f t="shared" si="44"/>
        <v>156</v>
      </c>
      <c r="L161" s="27">
        <f t="shared" si="49"/>
        <v>23868</v>
      </c>
      <c r="M161" s="27">
        <f t="shared" si="45"/>
        <v>59.203560000000003</v>
      </c>
      <c r="N161" s="27">
        <f t="shared" si="46"/>
        <v>59.203560000000003</v>
      </c>
      <c r="O161" s="27">
        <f t="shared" si="50"/>
        <v>-1617.2059200000185</v>
      </c>
      <c r="P161" s="27">
        <f t="shared" si="51"/>
        <v>1617.2059200000185</v>
      </c>
    </row>
    <row r="162" spans="1:16">
      <c r="A162" s="30">
        <v>42095</v>
      </c>
      <c r="C162" s="6">
        <v>154</v>
      </c>
      <c r="D162" s="29">
        <f t="shared" si="42"/>
        <v>156</v>
      </c>
      <c r="E162" s="29">
        <f t="shared" si="47"/>
        <v>24024</v>
      </c>
      <c r="F162" s="29">
        <f t="shared" si="43"/>
        <v>-4106</v>
      </c>
      <c r="G162" s="34">
        <f>+Inputs!$D$3</f>
        <v>0.37951000000000001</v>
      </c>
      <c r="I162" s="27">
        <f t="shared" si="48"/>
        <v>28130</v>
      </c>
      <c r="K162" s="27">
        <f t="shared" si="44"/>
        <v>156</v>
      </c>
      <c r="L162" s="27">
        <f t="shared" si="49"/>
        <v>24024</v>
      </c>
      <c r="M162" s="27">
        <f t="shared" si="45"/>
        <v>59.203560000000003</v>
      </c>
      <c r="N162" s="27">
        <f t="shared" si="46"/>
        <v>59.203560000000003</v>
      </c>
      <c r="O162" s="27">
        <f t="shared" si="50"/>
        <v>-1558.0023600000186</v>
      </c>
      <c r="P162" s="27">
        <f t="shared" si="51"/>
        <v>1558.0023600000186</v>
      </c>
    </row>
    <row r="163" spans="1:16">
      <c r="A163" s="31">
        <v>42125</v>
      </c>
      <c r="C163" s="6">
        <v>155</v>
      </c>
      <c r="D163" s="29">
        <f t="shared" si="42"/>
        <v>156</v>
      </c>
      <c r="E163" s="29">
        <f t="shared" si="47"/>
        <v>24180</v>
      </c>
      <c r="F163" s="29">
        <f t="shared" si="43"/>
        <v>-3950</v>
      </c>
      <c r="G163" s="34">
        <f>+Inputs!$D$3</f>
        <v>0.37951000000000001</v>
      </c>
      <c r="I163" s="27">
        <f t="shared" si="48"/>
        <v>28130</v>
      </c>
      <c r="K163" s="27">
        <f t="shared" si="44"/>
        <v>156</v>
      </c>
      <c r="L163" s="27">
        <f t="shared" si="49"/>
        <v>24180</v>
      </c>
      <c r="M163" s="27">
        <f t="shared" si="45"/>
        <v>59.203560000000003</v>
      </c>
      <c r="N163" s="27">
        <f t="shared" si="46"/>
        <v>59.203560000000003</v>
      </c>
      <c r="O163" s="27">
        <f t="shared" si="50"/>
        <v>-1498.7988000000187</v>
      </c>
      <c r="P163" s="27">
        <f t="shared" si="51"/>
        <v>1498.7988000000187</v>
      </c>
    </row>
    <row r="164" spans="1:16">
      <c r="A164" s="30">
        <v>42156</v>
      </c>
      <c r="C164" s="6">
        <v>156</v>
      </c>
      <c r="D164" s="29">
        <f t="shared" si="42"/>
        <v>156</v>
      </c>
      <c r="E164" s="29">
        <f t="shared" si="47"/>
        <v>24336</v>
      </c>
      <c r="F164" s="29">
        <f t="shared" si="43"/>
        <v>-3794</v>
      </c>
      <c r="G164" s="34">
        <f>+Inputs!$D$3</f>
        <v>0.37951000000000001</v>
      </c>
      <c r="I164" s="27">
        <f t="shared" si="48"/>
        <v>28130</v>
      </c>
      <c r="K164" s="27">
        <f t="shared" si="44"/>
        <v>156</v>
      </c>
      <c r="L164" s="27">
        <f t="shared" si="49"/>
        <v>24336</v>
      </c>
      <c r="M164" s="27">
        <f t="shared" si="45"/>
        <v>59.203560000000003</v>
      </c>
      <c r="N164" s="27">
        <f t="shared" si="46"/>
        <v>59.203560000000003</v>
      </c>
      <c r="O164" s="27">
        <f t="shared" si="50"/>
        <v>-1439.5952400000187</v>
      </c>
      <c r="P164" s="27">
        <f t="shared" si="51"/>
        <v>1439.5952400000187</v>
      </c>
    </row>
    <row r="165" spans="1:16">
      <c r="A165" s="31">
        <v>42186</v>
      </c>
      <c r="C165" s="6">
        <v>157</v>
      </c>
      <c r="D165" s="29">
        <f t="shared" si="42"/>
        <v>156</v>
      </c>
      <c r="E165" s="29">
        <f t="shared" si="47"/>
        <v>24492</v>
      </c>
      <c r="F165" s="29">
        <f t="shared" si="43"/>
        <v>-3638</v>
      </c>
      <c r="G165" s="34">
        <f>+Inputs!$D$3</f>
        <v>0.37951000000000001</v>
      </c>
      <c r="I165" s="27">
        <f t="shared" si="48"/>
        <v>28130</v>
      </c>
      <c r="K165" s="27">
        <f t="shared" si="44"/>
        <v>156</v>
      </c>
      <c r="L165" s="27">
        <f t="shared" si="49"/>
        <v>24492</v>
      </c>
      <c r="M165" s="27">
        <f t="shared" si="45"/>
        <v>59.203560000000003</v>
      </c>
      <c r="N165" s="27">
        <f t="shared" si="46"/>
        <v>59.203560000000003</v>
      </c>
      <c r="O165" s="27">
        <f t="shared" si="50"/>
        <v>-1380.3916800000188</v>
      </c>
      <c r="P165" s="27">
        <f t="shared" si="51"/>
        <v>1380.3916800000188</v>
      </c>
    </row>
    <row r="166" spans="1:16">
      <c r="A166" s="30">
        <v>42217</v>
      </c>
      <c r="C166" s="6">
        <v>158</v>
      </c>
      <c r="D166" s="29">
        <f t="shared" si="42"/>
        <v>156</v>
      </c>
      <c r="E166" s="29">
        <f t="shared" si="47"/>
        <v>24648</v>
      </c>
      <c r="F166" s="29">
        <f t="shared" si="43"/>
        <v>-3482</v>
      </c>
      <c r="G166" s="34">
        <f>+Inputs!$D$3</f>
        <v>0.37951000000000001</v>
      </c>
      <c r="I166" s="27">
        <f t="shared" si="48"/>
        <v>28130</v>
      </c>
      <c r="K166" s="27">
        <f t="shared" si="44"/>
        <v>156</v>
      </c>
      <c r="L166" s="27">
        <f t="shared" si="49"/>
        <v>24648</v>
      </c>
      <c r="M166" s="27">
        <f t="shared" si="45"/>
        <v>59.203560000000003</v>
      </c>
      <c r="N166" s="27">
        <f t="shared" si="46"/>
        <v>59.203560000000003</v>
      </c>
      <c r="O166" s="27">
        <f t="shared" si="50"/>
        <v>-1321.1881200000189</v>
      </c>
      <c r="P166" s="27">
        <f t="shared" si="51"/>
        <v>1321.1881200000189</v>
      </c>
    </row>
    <row r="167" spans="1:16">
      <c r="A167" s="31">
        <v>42248</v>
      </c>
      <c r="C167" s="6">
        <v>159</v>
      </c>
      <c r="D167" s="29">
        <f t="shared" si="42"/>
        <v>156</v>
      </c>
      <c r="E167" s="29">
        <f t="shared" si="47"/>
        <v>24804</v>
      </c>
      <c r="F167" s="29">
        <f t="shared" si="43"/>
        <v>-3326</v>
      </c>
      <c r="G167" s="34">
        <f>+Inputs!$D$3</f>
        <v>0.37951000000000001</v>
      </c>
      <c r="I167" s="27">
        <f t="shared" si="48"/>
        <v>28130</v>
      </c>
      <c r="K167" s="27">
        <f t="shared" si="44"/>
        <v>156</v>
      </c>
      <c r="L167" s="27">
        <f t="shared" si="49"/>
        <v>24804</v>
      </c>
      <c r="M167" s="27">
        <f t="shared" si="45"/>
        <v>59.203560000000003</v>
      </c>
      <c r="N167" s="27">
        <f t="shared" si="46"/>
        <v>59.203560000000003</v>
      </c>
      <c r="O167" s="27">
        <f t="shared" si="50"/>
        <v>-1261.984560000019</v>
      </c>
      <c r="P167" s="27">
        <f t="shared" si="51"/>
        <v>1261.984560000019</v>
      </c>
    </row>
    <row r="168" spans="1:16">
      <c r="A168" s="30">
        <v>42278</v>
      </c>
      <c r="C168" s="6">
        <v>160</v>
      </c>
      <c r="D168" s="29">
        <f t="shared" si="42"/>
        <v>156</v>
      </c>
      <c r="E168" s="29">
        <f t="shared" si="47"/>
        <v>24960</v>
      </c>
      <c r="F168" s="29">
        <f t="shared" si="43"/>
        <v>-3170</v>
      </c>
      <c r="G168" s="34">
        <f>+Inputs!$D$3</f>
        <v>0.37951000000000001</v>
      </c>
      <c r="I168" s="27">
        <f t="shared" si="48"/>
        <v>28130</v>
      </c>
      <c r="K168" s="27">
        <f t="shared" si="44"/>
        <v>156</v>
      </c>
      <c r="L168" s="27">
        <f t="shared" si="49"/>
        <v>24960</v>
      </c>
      <c r="M168" s="27">
        <f t="shared" si="45"/>
        <v>59.203560000000003</v>
      </c>
      <c r="N168" s="27">
        <f t="shared" si="46"/>
        <v>59.203560000000003</v>
      </c>
      <c r="O168" s="27">
        <f t="shared" si="50"/>
        <v>-1202.781000000019</v>
      </c>
      <c r="P168" s="27">
        <f t="shared" si="51"/>
        <v>1202.781000000019</v>
      </c>
    </row>
    <row r="169" spans="1:16">
      <c r="A169" s="31">
        <v>42309</v>
      </c>
      <c r="C169" s="6">
        <v>161</v>
      </c>
      <c r="D169" s="29">
        <f t="shared" ref="D169:D187" si="52">ROUND(-(+$B$9/180)*1,0)</f>
        <v>156</v>
      </c>
      <c r="E169" s="29">
        <f t="shared" si="47"/>
        <v>25116</v>
      </c>
      <c r="F169" s="29">
        <f t="shared" ref="F169:F188" si="53">$B$9+E169</f>
        <v>-3014</v>
      </c>
      <c r="G169" s="34">
        <f>+Inputs!$D$3</f>
        <v>0.37951000000000001</v>
      </c>
      <c r="I169" s="27">
        <f t="shared" si="48"/>
        <v>28130</v>
      </c>
      <c r="K169" s="27">
        <f t="shared" ref="K169:K188" si="54">D169</f>
        <v>156</v>
      </c>
      <c r="L169" s="27">
        <f t="shared" si="49"/>
        <v>25116</v>
      </c>
      <c r="M169" s="27">
        <f t="shared" ref="M169:M188" si="55">K169*G169</f>
        <v>59.203560000000003</v>
      </c>
      <c r="N169" s="27">
        <f t="shared" ref="N169:N188" si="56">M169-J169</f>
        <v>59.203560000000003</v>
      </c>
      <c r="O169" s="27">
        <f t="shared" si="50"/>
        <v>-1143.5774400000191</v>
      </c>
      <c r="P169" s="27">
        <f t="shared" si="51"/>
        <v>1143.5774400000191</v>
      </c>
    </row>
    <row r="170" spans="1:16">
      <c r="A170" s="30">
        <v>42339</v>
      </c>
      <c r="C170" s="6">
        <v>162</v>
      </c>
      <c r="D170" s="29">
        <f t="shared" si="52"/>
        <v>156</v>
      </c>
      <c r="E170" s="29">
        <f t="shared" ref="E170:E188" si="57">+E169+D170</f>
        <v>25272</v>
      </c>
      <c r="F170" s="29">
        <f t="shared" si="53"/>
        <v>-2858</v>
      </c>
      <c r="G170" s="34">
        <f>+Inputs!$D$3</f>
        <v>0.37951000000000001</v>
      </c>
      <c r="I170" s="27">
        <f t="shared" ref="I170:I188" si="58">+I169+H170</f>
        <v>28130</v>
      </c>
      <c r="K170" s="27">
        <f t="shared" si="54"/>
        <v>156</v>
      </c>
      <c r="L170" s="27">
        <f t="shared" ref="L170:L188" si="59">+L169+K170</f>
        <v>25272</v>
      </c>
      <c r="M170" s="27">
        <f t="shared" si="55"/>
        <v>59.203560000000003</v>
      </c>
      <c r="N170" s="27">
        <f t="shared" si="56"/>
        <v>59.203560000000003</v>
      </c>
      <c r="O170" s="27">
        <f t="shared" ref="O170:O188" si="60">+O169+N170</f>
        <v>-1084.3738800000192</v>
      </c>
      <c r="P170" s="27">
        <f t="shared" ref="P170:P188" si="61">P169-N170</f>
        <v>1084.3738800000192</v>
      </c>
    </row>
    <row r="171" spans="1:16">
      <c r="A171" s="31">
        <v>42370</v>
      </c>
      <c r="C171" s="6">
        <v>163</v>
      </c>
      <c r="D171" s="29">
        <f t="shared" si="52"/>
        <v>156</v>
      </c>
      <c r="E171" s="29">
        <f t="shared" si="57"/>
        <v>25428</v>
      </c>
      <c r="F171" s="29">
        <f t="shared" si="53"/>
        <v>-2702</v>
      </c>
      <c r="G171" s="34">
        <f>+Inputs!$D$3</f>
        <v>0.37951000000000001</v>
      </c>
      <c r="I171" s="27">
        <f t="shared" si="58"/>
        <v>28130</v>
      </c>
      <c r="K171" s="27">
        <f t="shared" si="54"/>
        <v>156</v>
      </c>
      <c r="L171" s="27">
        <f t="shared" si="59"/>
        <v>25428</v>
      </c>
      <c r="M171" s="27">
        <f t="shared" si="55"/>
        <v>59.203560000000003</v>
      </c>
      <c r="N171" s="27">
        <f t="shared" si="56"/>
        <v>59.203560000000003</v>
      </c>
      <c r="O171" s="27">
        <f t="shared" si="60"/>
        <v>-1025.1703200000193</v>
      </c>
      <c r="P171" s="27">
        <f t="shared" si="61"/>
        <v>1025.1703200000193</v>
      </c>
    </row>
    <row r="172" spans="1:16">
      <c r="A172" s="30">
        <v>42401</v>
      </c>
      <c r="C172" s="6">
        <v>164</v>
      </c>
      <c r="D172" s="29">
        <f t="shared" si="52"/>
        <v>156</v>
      </c>
      <c r="E172" s="29">
        <f t="shared" si="57"/>
        <v>25584</v>
      </c>
      <c r="F172" s="29">
        <f t="shared" si="53"/>
        <v>-2546</v>
      </c>
      <c r="G172" s="34">
        <f>+Inputs!$D$3</f>
        <v>0.37951000000000001</v>
      </c>
      <c r="I172" s="27">
        <f t="shared" si="58"/>
        <v>28130</v>
      </c>
      <c r="K172" s="27">
        <f t="shared" si="54"/>
        <v>156</v>
      </c>
      <c r="L172" s="27">
        <f t="shared" si="59"/>
        <v>25584</v>
      </c>
      <c r="M172" s="27">
        <f t="shared" si="55"/>
        <v>59.203560000000003</v>
      </c>
      <c r="N172" s="27">
        <f t="shared" si="56"/>
        <v>59.203560000000003</v>
      </c>
      <c r="O172" s="27">
        <f t="shared" si="60"/>
        <v>-965.96676000001924</v>
      </c>
      <c r="P172" s="27">
        <f t="shared" si="61"/>
        <v>965.96676000001924</v>
      </c>
    </row>
    <row r="173" spans="1:16">
      <c r="A173" s="31">
        <v>42430</v>
      </c>
      <c r="C173" s="6">
        <v>165</v>
      </c>
      <c r="D173" s="29">
        <f t="shared" si="52"/>
        <v>156</v>
      </c>
      <c r="E173" s="29">
        <f t="shared" si="57"/>
        <v>25740</v>
      </c>
      <c r="F173" s="29">
        <f t="shared" si="53"/>
        <v>-2390</v>
      </c>
      <c r="G173" s="34">
        <f>+Inputs!$D$3</f>
        <v>0.37951000000000001</v>
      </c>
      <c r="I173" s="27">
        <f t="shared" si="58"/>
        <v>28130</v>
      </c>
      <c r="K173" s="27">
        <f t="shared" si="54"/>
        <v>156</v>
      </c>
      <c r="L173" s="27">
        <f t="shared" si="59"/>
        <v>25740</v>
      </c>
      <c r="M173" s="27">
        <f t="shared" si="55"/>
        <v>59.203560000000003</v>
      </c>
      <c r="N173" s="27">
        <f t="shared" si="56"/>
        <v>59.203560000000003</v>
      </c>
      <c r="O173" s="27">
        <f t="shared" si="60"/>
        <v>-906.7632000000192</v>
      </c>
      <c r="P173" s="27">
        <f t="shared" si="61"/>
        <v>906.7632000000192</v>
      </c>
    </row>
    <row r="174" spans="1:16">
      <c r="A174" s="30">
        <v>42461</v>
      </c>
      <c r="C174" s="6">
        <v>166</v>
      </c>
      <c r="D174" s="29">
        <f t="shared" si="52"/>
        <v>156</v>
      </c>
      <c r="E174" s="29">
        <f t="shared" si="57"/>
        <v>25896</v>
      </c>
      <c r="F174" s="29">
        <f t="shared" si="53"/>
        <v>-2234</v>
      </c>
      <c r="G174" s="34">
        <f>+Inputs!$D$3</f>
        <v>0.37951000000000001</v>
      </c>
      <c r="I174" s="27">
        <f t="shared" si="58"/>
        <v>28130</v>
      </c>
      <c r="K174" s="27">
        <f t="shared" si="54"/>
        <v>156</v>
      </c>
      <c r="L174" s="27">
        <f t="shared" si="59"/>
        <v>25896</v>
      </c>
      <c r="M174" s="27">
        <f t="shared" si="55"/>
        <v>59.203560000000003</v>
      </c>
      <c r="N174" s="27">
        <f t="shared" si="56"/>
        <v>59.203560000000003</v>
      </c>
      <c r="O174" s="27">
        <f t="shared" si="60"/>
        <v>-847.55964000001916</v>
      </c>
      <c r="P174" s="27">
        <f t="shared" si="61"/>
        <v>847.55964000001916</v>
      </c>
    </row>
    <row r="175" spans="1:16">
      <c r="A175" s="31">
        <v>42491</v>
      </c>
      <c r="C175" s="6">
        <v>167</v>
      </c>
      <c r="D175" s="29">
        <f t="shared" si="52"/>
        <v>156</v>
      </c>
      <c r="E175" s="29">
        <f t="shared" si="57"/>
        <v>26052</v>
      </c>
      <c r="F175" s="29">
        <f t="shared" si="53"/>
        <v>-2078</v>
      </c>
      <c r="G175" s="34">
        <f>+Inputs!$D$3</f>
        <v>0.37951000000000001</v>
      </c>
      <c r="I175" s="27">
        <f t="shared" si="58"/>
        <v>28130</v>
      </c>
      <c r="K175" s="27">
        <f t="shared" si="54"/>
        <v>156</v>
      </c>
      <c r="L175" s="27">
        <f t="shared" si="59"/>
        <v>26052</v>
      </c>
      <c r="M175" s="27">
        <f t="shared" si="55"/>
        <v>59.203560000000003</v>
      </c>
      <c r="N175" s="27">
        <f t="shared" si="56"/>
        <v>59.203560000000003</v>
      </c>
      <c r="O175" s="27">
        <f t="shared" si="60"/>
        <v>-788.35608000001912</v>
      </c>
      <c r="P175" s="27">
        <f t="shared" si="61"/>
        <v>788.35608000001912</v>
      </c>
    </row>
    <row r="176" spans="1:16">
      <c r="A176" s="30">
        <v>42522</v>
      </c>
      <c r="C176" s="6">
        <v>168</v>
      </c>
      <c r="D176" s="29">
        <f t="shared" si="52"/>
        <v>156</v>
      </c>
      <c r="E176" s="29">
        <f t="shared" si="57"/>
        <v>26208</v>
      </c>
      <c r="F176" s="29">
        <f t="shared" si="53"/>
        <v>-1922</v>
      </c>
      <c r="G176" s="34">
        <f>+Inputs!$D$3</f>
        <v>0.37951000000000001</v>
      </c>
      <c r="I176" s="27">
        <f t="shared" si="58"/>
        <v>28130</v>
      </c>
      <c r="K176" s="27">
        <f t="shared" si="54"/>
        <v>156</v>
      </c>
      <c r="L176" s="27">
        <f t="shared" si="59"/>
        <v>26208</v>
      </c>
      <c r="M176" s="27">
        <f t="shared" si="55"/>
        <v>59.203560000000003</v>
      </c>
      <c r="N176" s="27">
        <f t="shared" si="56"/>
        <v>59.203560000000003</v>
      </c>
      <c r="O176" s="27">
        <f t="shared" si="60"/>
        <v>-729.15252000001908</v>
      </c>
      <c r="P176" s="27">
        <f t="shared" si="61"/>
        <v>729.15252000001908</v>
      </c>
    </row>
    <row r="177" spans="1:20">
      <c r="A177" s="31">
        <v>42552</v>
      </c>
      <c r="C177" s="6">
        <v>169</v>
      </c>
      <c r="D177" s="29">
        <f t="shared" si="52"/>
        <v>156</v>
      </c>
      <c r="E177" s="29">
        <f t="shared" si="57"/>
        <v>26364</v>
      </c>
      <c r="F177" s="29">
        <f t="shared" si="53"/>
        <v>-1766</v>
      </c>
      <c r="G177" s="34">
        <f>+Inputs!$D$3</f>
        <v>0.37951000000000001</v>
      </c>
      <c r="I177" s="27">
        <f t="shared" si="58"/>
        <v>28130</v>
      </c>
      <c r="K177" s="27">
        <f t="shared" si="54"/>
        <v>156</v>
      </c>
      <c r="L177" s="27">
        <f t="shared" si="59"/>
        <v>26364</v>
      </c>
      <c r="M177" s="27">
        <f t="shared" si="55"/>
        <v>59.203560000000003</v>
      </c>
      <c r="N177" s="27">
        <f t="shared" si="56"/>
        <v>59.203560000000003</v>
      </c>
      <c r="O177" s="27">
        <f t="shared" si="60"/>
        <v>-669.94896000001904</v>
      </c>
      <c r="P177" s="27">
        <f t="shared" si="61"/>
        <v>669.94896000001904</v>
      </c>
    </row>
    <row r="178" spans="1:20">
      <c r="A178" s="30">
        <v>42583</v>
      </c>
      <c r="C178" s="6">
        <v>170</v>
      </c>
      <c r="D178" s="29">
        <f t="shared" si="52"/>
        <v>156</v>
      </c>
      <c r="E178" s="29">
        <f t="shared" si="57"/>
        <v>26520</v>
      </c>
      <c r="F178" s="29">
        <f t="shared" si="53"/>
        <v>-1610</v>
      </c>
      <c r="G178" s="34">
        <f>+Inputs!$D$3</f>
        <v>0.37951000000000001</v>
      </c>
      <c r="I178" s="27">
        <f t="shared" si="58"/>
        <v>28130</v>
      </c>
      <c r="K178" s="27">
        <f t="shared" si="54"/>
        <v>156</v>
      </c>
      <c r="L178" s="27">
        <f t="shared" si="59"/>
        <v>26520</v>
      </c>
      <c r="M178" s="27">
        <f t="shared" si="55"/>
        <v>59.203560000000003</v>
      </c>
      <c r="N178" s="27">
        <f t="shared" si="56"/>
        <v>59.203560000000003</v>
      </c>
      <c r="O178" s="27">
        <f t="shared" si="60"/>
        <v>-610.745400000019</v>
      </c>
      <c r="P178" s="27">
        <f t="shared" si="61"/>
        <v>610.745400000019</v>
      </c>
    </row>
    <row r="179" spans="1:20">
      <c r="A179" s="31">
        <v>42614</v>
      </c>
      <c r="C179" s="6">
        <v>171</v>
      </c>
      <c r="D179" s="29">
        <f t="shared" si="52"/>
        <v>156</v>
      </c>
      <c r="E179" s="29">
        <f t="shared" si="57"/>
        <v>26676</v>
      </c>
      <c r="F179" s="29">
        <f t="shared" si="53"/>
        <v>-1454</v>
      </c>
      <c r="G179" s="34">
        <f>+Inputs!$D$3</f>
        <v>0.37951000000000001</v>
      </c>
      <c r="I179" s="27">
        <f t="shared" si="58"/>
        <v>28130</v>
      </c>
      <c r="K179" s="27">
        <f t="shared" si="54"/>
        <v>156</v>
      </c>
      <c r="L179" s="27">
        <f t="shared" si="59"/>
        <v>26676</v>
      </c>
      <c r="M179" s="27">
        <f t="shared" si="55"/>
        <v>59.203560000000003</v>
      </c>
      <c r="N179" s="27">
        <f t="shared" si="56"/>
        <v>59.203560000000003</v>
      </c>
      <c r="O179" s="27">
        <f t="shared" si="60"/>
        <v>-551.54184000001896</v>
      </c>
      <c r="P179" s="27">
        <f t="shared" si="61"/>
        <v>551.54184000001896</v>
      </c>
    </row>
    <row r="180" spans="1:20">
      <c r="A180" s="30">
        <v>42644</v>
      </c>
      <c r="C180" s="6">
        <v>172</v>
      </c>
      <c r="D180" s="29">
        <f t="shared" si="52"/>
        <v>156</v>
      </c>
      <c r="E180" s="29">
        <f t="shared" si="57"/>
        <v>26832</v>
      </c>
      <c r="F180" s="29">
        <f t="shared" si="53"/>
        <v>-1298</v>
      </c>
      <c r="G180" s="34">
        <f>+Inputs!$D$3</f>
        <v>0.37951000000000001</v>
      </c>
      <c r="I180" s="27">
        <f t="shared" si="58"/>
        <v>28130</v>
      </c>
      <c r="K180" s="27">
        <f t="shared" si="54"/>
        <v>156</v>
      </c>
      <c r="L180" s="27">
        <f t="shared" si="59"/>
        <v>26832</v>
      </c>
      <c r="M180" s="27">
        <f t="shared" si="55"/>
        <v>59.203560000000003</v>
      </c>
      <c r="N180" s="27">
        <f t="shared" si="56"/>
        <v>59.203560000000003</v>
      </c>
      <c r="O180" s="27">
        <f t="shared" si="60"/>
        <v>-492.33828000001898</v>
      </c>
      <c r="P180" s="27">
        <f t="shared" si="61"/>
        <v>492.33828000001898</v>
      </c>
    </row>
    <row r="181" spans="1:20">
      <c r="A181" s="31">
        <v>42675</v>
      </c>
      <c r="C181" s="6">
        <v>173</v>
      </c>
      <c r="D181" s="29">
        <f t="shared" si="52"/>
        <v>156</v>
      </c>
      <c r="E181" s="29">
        <f t="shared" si="57"/>
        <v>26988</v>
      </c>
      <c r="F181" s="29">
        <f t="shared" si="53"/>
        <v>-1142</v>
      </c>
      <c r="G181" s="34">
        <f>+Inputs!$D$3</f>
        <v>0.37951000000000001</v>
      </c>
      <c r="I181" s="27">
        <f t="shared" si="58"/>
        <v>28130</v>
      </c>
      <c r="K181" s="27">
        <f t="shared" si="54"/>
        <v>156</v>
      </c>
      <c r="L181" s="27">
        <f t="shared" si="59"/>
        <v>26988</v>
      </c>
      <c r="M181" s="27">
        <f t="shared" si="55"/>
        <v>59.203560000000003</v>
      </c>
      <c r="N181" s="27">
        <f t="shared" si="56"/>
        <v>59.203560000000003</v>
      </c>
      <c r="O181" s="27">
        <f t="shared" si="60"/>
        <v>-433.134720000019</v>
      </c>
      <c r="P181" s="27">
        <f t="shared" si="61"/>
        <v>433.134720000019</v>
      </c>
    </row>
    <row r="182" spans="1:20">
      <c r="A182" s="30">
        <v>42705</v>
      </c>
      <c r="C182" s="6">
        <v>174</v>
      </c>
      <c r="D182" s="29">
        <f t="shared" si="52"/>
        <v>156</v>
      </c>
      <c r="E182" s="29">
        <f t="shared" si="57"/>
        <v>27144</v>
      </c>
      <c r="F182" s="29">
        <f t="shared" si="53"/>
        <v>-986</v>
      </c>
      <c r="G182" s="34">
        <f>+Inputs!$D$3</f>
        <v>0.37951000000000001</v>
      </c>
      <c r="I182" s="27">
        <f t="shared" si="58"/>
        <v>28130</v>
      </c>
      <c r="K182" s="27">
        <f t="shared" si="54"/>
        <v>156</v>
      </c>
      <c r="L182" s="27">
        <f t="shared" si="59"/>
        <v>27144</v>
      </c>
      <c r="M182" s="27">
        <f t="shared" si="55"/>
        <v>59.203560000000003</v>
      </c>
      <c r="N182" s="27">
        <f t="shared" si="56"/>
        <v>59.203560000000003</v>
      </c>
      <c r="O182" s="27">
        <f t="shared" si="60"/>
        <v>-373.93116000001902</v>
      </c>
      <c r="P182" s="27">
        <f t="shared" si="61"/>
        <v>373.93116000001902</v>
      </c>
    </row>
    <row r="183" spans="1:20">
      <c r="A183" s="31">
        <v>42736</v>
      </c>
      <c r="C183" s="6">
        <v>175</v>
      </c>
      <c r="D183" s="29">
        <f t="shared" si="52"/>
        <v>156</v>
      </c>
      <c r="E183" s="29">
        <f t="shared" si="57"/>
        <v>27300</v>
      </c>
      <c r="F183" s="29">
        <f t="shared" si="53"/>
        <v>-830</v>
      </c>
      <c r="G183" s="34">
        <f>+Inputs!$D$3</f>
        <v>0.37951000000000001</v>
      </c>
      <c r="I183" s="27">
        <f t="shared" si="58"/>
        <v>28130</v>
      </c>
      <c r="K183" s="27">
        <f t="shared" si="54"/>
        <v>156</v>
      </c>
      <c r="L183" s="27">
        <f t="shared" si="59"/>
        <v>27300</v>
      </c>
      <c r="M183" s="27">
        <f t="shared" si="55"/>
        <v>59.203560000000003</v>
      </c>
      <c r="N183" s="27">
        <f t="shared" si="56"/>
        <v>59.203560000000003</v>
      </c>
      <c r="O183" s="27">
        <f t="shared" si="60"/>
        <v>-314.72760000001904</v>
      </c>
      <c r="P183" s="27">
        <f t="shared" si="61"/>
        <v>314.72760000001904</v>
      </c>
    </row>
    <row r="184" spans="1:20">
      <c r="A184" s="30">
        <v>42767</v>
      </c>
      <c r="C184" s="6">
        <v>176</v>
      </c>
      <c r="D184" s="29">
        <f t="shared" si="52"/>
        <v>156</v>
      </c>
      <c r="E184" s="29">
        <f t="shared" si="57"/>
        <v>27456</v>
      </c>
      <c r="F184" s="29">
        <f t="shared" si="53"/>
        <v>-674</v>
      </c>
      <c r="G184" s="34">
        <f>+Inputs!$D$3</f>
        <v>0.37951000000000001</v>
      </c>
      <c r="I184" s="27">
        <f t="shared" si="58"/>
        <v>28130</v>
      </c>
      <c r="K184" s="27">
        <f t="shared" si="54"/>
        <v>156</v>
      </c>
      <c r="L184" s="27">
        <f t="shared" si="59"/>
        <v>27456</v>
      </c>
      <c r="M184" s="27">
        <f t="shared" si="55"/>
        <v>59.203560000000003</v>
      </c>
      <c r="N184" s="27">
        <f t="shared" si="56"/>
        <v>59.203560000000003</v>
      </c>
      <c r="O184" s="27">
        <f t="shared" si="60"/>
        <v>-255.52404000001903</v>
      </c>
      <c r="P184" s="27">
        <f t="shared" si="61"/>
        <v>255.52404000001903</v>
      </c>
    </row>
    <row r="185" spans="1:20">
      <c r="A185" s="31">
        <v>42795</v>
      </c>
      <c r="C185" s="6">
        <v>177</v>
      </c>
      <c r="D185" s="29">
        <f t="shared" si="52"/>
        <v>156</v>
      </c>
      <c r="E185" s="29">
        <f t="shared" si="57"/>
        <v>27612</v>
      </c>
      <c r="F185" s="29">
        <f t="shared" si="53"/>
        <v>-518</v>
      </c>
      <c r="G185" s="34">
        <f>+Inputs!$D$3</f>
        <v>0.37951000000000001</v>
      </c>
      <c r="I185" s="27">
        <f t="shared" si="58"/>
        <v>28130</v>
      </c>
      <c r="K185" s="27">
        <f t="shared" si="54"/>
        <v>156</v>
      </c>
      <c r="L185" s="27">
        <f t="shared" si="59"/>
        <v>27612</v>
      </c>
      <c r="M185" s="27">
        <f t="shared" si="55"/>
        <v>59.203560000000003</v>
      </c>
      <c r="N185" s="27">
        <f t="shared" si="56"/>
        <v>59.203560000000003</v>
      </c>
      <c r="O185" s="27">
        <f t="shared" si="60"/>
        <v>-196.32048000001902</v>
      </c>
      <c r="P185" s="27">
        <f t="shared" si="61"/>
        <v>196.32048000001902</v>
      </c>
    </row>
    <row r="186" spans="1:20">
      <c r="A186" s="30">
        <v>42826</v>
      </c>
      <c r="C186" s="6">
        <v>178</v>
      </c>
      <c r="D186" s="29">
        <f t="shared" si="52"/>
        <v>156</v>
      </c>
      <c r="E186" s="29">
        <f t="shared" si="57"/>
        <v>27768</v>
      </c>
      <c r="F186" s="29">
        <f t="shared" si="53"/>
        <v>-362</v>
      </c>
      <c r="G186" s="34">
        <f>+Inputs!$D$3</f>
        <v>0.37951000000000001</v>
      </c>
      <c r="I186" s="27">
        <f t="shared" si="58"/>
        <v>28130</v>
      </c>
      <c r="K186" s="27">
        <f t="shared" si="54"/>
        <v>156</v>
      </c>
      <c r="L186" s="27">
        <f t="shared" si="59"/>
        <v>27768</v>
      </c>
      <c r="M186" s="27">
        <f t="shared" si="55"/>
        <v>59.203560000000003</v>
      </c>
      <c r="N186" s="27">
        <f t="shared" si="56"/>
        <v>59.203560000000003</v>
      </c>
      <c r="O186" s="27">
        <f t="shared" si="60"/>
        <v>-137.11692000001901</v>
      </c>
      <c r="P186" s="27">
        <f t="shared" si="61"/>
        <v>137.11692000001901</v>
      </c>
    </row>
    <row r="187" spans="1:20">
      <c r="A187" s="31">
        <v>42856</v>
      </c>
      <c r="C187" s="6">
        <v>179</v>
      </c>
      <c r="D187" s="29">
        <f t="shared" si="52"/>
        <v>156</v>
      </c>
      <c r="E187" s="29">
        <f t="shared" si="57"/>
        <v>27924</v>
      </c>
      <c r="F187" s="29">
        <f t="shared" si="53"/>
        <v>-206</v>
      </c>
      <c r="G187" s="34">
        <f>+Inputs!$D$3</f>
        <v>0.37951000000000001</v>
      </c>
      <c r="I187" s="27">
        <f t="shared" si="58"/>
        <v>28130</v>
      </c>
      <c r="K187" s="27">
        <f t="shared" si="54"/>
        <v>156</v>
      </c>
      <c r="L187" s="27">
        <f t="shared" si="59"/>
        <v>27924</v>
      </c>
      <c r="M187" s="27">
        <f t="shared" si="55"/>
        <v>59.203560000000003</v>
      </c>
      <c r="N187" s="27">
        <f t="shared" si="56"/>
        <v>59.203560000000003</v>
      </c>
      <c r="O187" s="27">
        <f t="shared" si="60"/>
        <v>-77.913360000018997</v>
      </c>
      <c r="P187" s="27">
        <f t="shared" si="61"/>
        <v>77.913360000018997</v>
      </c>
    </row>
    <row r="188" spans="1:20">
      <c r="A188" s="30">
        <v>42887</v>
      </c>
      <c r="C188" s="6">
        <v>180</v>
      </c>
      <c r="D188" s="29">
        <f>-F187</f>
        <v>206</v>
      </c>
      <c r="E188" s="29">
        <f t="shared" si="57"/>
        <v>28130</v>
      </c>
      <c r="F188" s="29">
        <f t="shared" si="53"/>
        <v>0</v>
      </c>
      <c r="G188" s="34">
        <f>+Inputs!$D$3</f>
        <v>0.37951000000000001</v>
      </c>
      <c r="I188" s="27">
        <f t="shared" si="58"/>
        <v>28130</v>
      </c>
      <c r="K188" s="27">
        <f t="shared" si="54"/>
        <v>206</v>
      </c>
      <c r="L188" s="27">
        <f t="shared" si="59"/>
        <v>28130</v>
      </c>
      <c r="M188" s="27">
        <f t="shared" si="55"/>
        <v>78.179060000000007</v>
      </c>
      <c r="N188" s="27">
        <f t="shared" si="56"/>
        <v>78.179060000000007</v>
      </c>
      <c r="O188" s="27">
        <f t="shared" si="60"/>
        <v>0.26569999998100968</v>
      </c>
      <c r="P188" s="27">
        <f t="shared" si="61"/>
        <v>-0.26569999998100968</v>
      </c>
    </row>
    <row r="189" spans="1:20">
      <c r="A189" s="30"/>
      <c r="G189" s="28"/>
    </row>
    <row r="190" spans="1:20">
      <c r="A190" s="8" t="s">
        <v>43</v>
      </c>
      <c r="B190" s="33">
        <f>SUM(B9:B189)</f>
        <v>-28130</v>
      </c>
      <c r="D190" s="33">
        <f>SUM(D9:D189)</f>
        <v>28130</v>
      </c>
      <c r="G190" s="28"/>
      <c r="H190" s="33">
        <f>SUM(H9:H189)</f>
        <v>28130</v>
      </c>
      <c r="I190" s="33"/>
      <c r="J190" s="33">
        <f>SUM(J9:J189)</f>
        <v>10675.335000000001</v>
      </c>
      <c r="K190" s="33">
        <f>SUM(K9:K189)</f>
        <v>28130</v>
      </c>
      <c r="L190" s="33"/>
      <c r="M190" s="33">
        <f>SUM(M9:M189)</f>
        <v>10675.60069999999</v>
      </c>
      <c r="N190" s="33">
        <f>SUM(N9:N189)</f>
        <v>0.26569999998100968</v>
      </c>
      <c r="O190" s="33">
        <f>SUM(O9:O189)</f>
        <v>-957118.06990000245</v>
      </c>
      <c r="P190" s="33">
        <f>SUM(P9:P189)</f>
        <v>957118.06990000245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59.xml><?xml version="1.0" encoding="utf-8"?>
<worksheet xmlns="http://schemas.openxmlformats.org/spreadsheetml/2006/main" xmlns:r="http://schemas.openxmlformats.org/officeDocument/2006/relationships">
  <sheetPr transitionEvaluation="1" codeName="Sheet62">
    <pageSetUpPr autoPageBreaks="0" fitToPage="1"/>
  </sheetPr>
  <dimension ref="A1:AE193"/>
  <sheetViews>
    <sheetView defaultGridColor="0" topLeftCell="S1" colorId="22" zoomScale="60" zoomScaleNormal="100" workbookViewId="0">
      <pane ySplit="8" topLeftCell="A9" activePane="bottomLeft" state="frozen"/>
      <selection activeCell="U11" sqref="U11:AE11"/>
      <selection pane="bottomLeft" activeCell="P93" sqref="P93"/>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37561</v>
      </c>
      <c r="B9" s="32">
        <v>-9132</v>
      </c>
      <c r="C9" s="6">
        <v>1</v>
      </c>
      <c r="D9" s="29">
        <f t="shared" ref="D9:D40" si="0">ROUND(-(+$B$9/180)*1,0)</f>
        <v>51</v>
      </c>
      <c r="E9" s="29">
        <f>+D9</f>
        <v>51</v>
      </c>
      <c r="F9" s="29">
        <f t="shared" ref="F9:F40" si="1">$B$9+E9</f>
        <v>-9081</v>
      </c>
      <c r="G9" s="34">
        <f>+Inputs!$D$2</f>
        <v>0.3795</v>
      </c>
      <c r="H9" s="27">
        <f>-B9</f>
        <v>9132</v>
      </c>
      <c r="I9" s="27">
        <f>+H9</f>
        <v>9132</v>
      </c>
      <c r="J9" s="27">
        <f>H9*G9</f>
        <v>3465.5940000000001</v>
      </c>
      <c r="K9" s="27">
        <f t="shared" ref="K9:K40" si="2">D9</f>
        <v>51</v>
      </c>
      <c r="L9" s="27">
        <f>+K9</f>
        <v>51</v>
      </c>
      <c r="M9" s="27">
        <f t="shared" ref="M9:M40" si="3">K9*G9</f>
        <v>19.354500000000002</v>
      </c>
      <c r="N9" s="27">
        <f t="shared" ref="N9:N40" si="4">M9-J9</f>
        <v>-3446.2395000000001</v>
      </c>
      <c r="O9" s="27">
        <f>+N9</f>
        <v>-3446.2395000000001</v>
      </c>
      <c r="P9" s="27">
        <f>-SUM(N9)</f>
        <v>3446.2395000000001</v>
      </c>
      <c r="Q9" s="38">
        <f>VLOOKUP(Q8,A9:P188,5)</f>
        <v>4386</v>
      </c>
      <c r="R9" s="38">
        <f>VLOOKUP(R8,A9:P188,5)</f>
        <v>4998</v>
      </c>
      <c r="S9" s="38">
        <f>+R9-Q9</f>
        <v>612</v>
      </c>
      <c r="T9" s="35" t="s">
        <v>64</v>
      </c>
      <c r="U9" s="161">
        <f>-IF(TYPE(VLOOKUP(U8,$A$9:$P$188,6,FALSE))=16,0,VLOOKUP(U8,$A$9:$P$188,6,FALSE))</f>
        <v>5307</v>
      </c>
      <c r="V9" s="161">
        <f>-IF(TYPE(VLOOKUP(V8,$A$9:$P$188,6,FALSE))=16,0,VLOOKUP(V8,$A$9:$P$188,6,FALSE))</f>
        <v>5256</v>
      </c>
      <c r="W9" s="161">
        <f t="shared" ref="W9:AE9" si="5">-IF(TYPE(VLOOKUP(W8,$A$9:$P$188,6,FALSE))=16,0,VLOOKUP(W8,$A$9:$P$188,6,FALSE))</f>
        <v>5205</v>
      </c>
      <c r="X9" s="161">
        <f t="shared" si="5"/>
        <v>5154</v>
      </c>
      <c r="Y9" s="161">
        <f t="shared" si="5"/>
        <v>5103</v>
      </c>
      <c r="Z9" s="161">
        <f t="shared" si="5"/>
        <v>5052</v>
      </c>
      <c r="AA9" s="161">
        <f t="shared" si="5"/>
        <v>5001</v>
      </c>
      <c r="AB9" s="161">
        <f t="shared" si="5"/>
        <v>4950</v>
      </c>
      <c r="AC9" s="161">
        <f t="shared" si="5"/>
        <v>4899</v>
      </c>
      <c r="AD9" s="161">
        <f t="shared" si="5"/>
        <v>4848</v>
      </c>
      <c r="AE9" s="161">
        <f t="shared" si="5"/>
        <v>4797</v>
      </c>
    </row>
    <row r="10" spans="1:31">
      <c r="A10" s="30">
        <v>37591</v>
      </c>
      <c r="B10" s="9"/>
      <c r="C10" s="6">
        <v>2</v>
      </c>
      <c r="D10" s="29">
        <f t="shared" si="0"/>
        <v>51</v>
      </c>
      <c r="E10" s="29">
        <f t="shared" ref="E10:E41" si="6">+E9+D10</f>
        <v>102</v>
      </c>
      <c r="F10" s="29">
        <f t="shared" si="1"/>
        <v>-9030</v>
      </c>
      <c r="G10" s="34">
        <f>+Inputs!$D$2</f>
        <v>0.3795</v>
      </c>
      <c r="H10" s="2"/>
      <c r="I10" s="27">
        <f t="shared" ref="I10:I41" si="7">+I9+H10</f>
        <v>9132</v>
      </c>
      <c r="J10" s="27"/>
      <c r="K10" s="27">
        <f t="shared" si="2"/>
        <v>51</v>
      </c>
      <c r="L10" s="27">
        <f t="shared" ref="L10:L41" si="8">+L9+K10</f>
        <v>102</v>
      </c>
      <c r="M10" s="27">
        <f t="shared" si="3"/>
        <v>19.354500000000002</v>
      </c>
      <c r="N10" s="27">
        <f t="shared" si="4"/>
        <v>19.354500000000002</v>
      </c>
      <c r="O10" s="27">
        <f t="shared" ref="O10:O41" si="9">+O9+N10</f>
        <v>-3426.8850000000002</v>
      </c>
      <c r="P10" s="27">
        <f t="shared" ref="P10:P41" si="10">P9-N10</f>
        <v>3426.8850000000002</v>
      </c>
      <c r="Q10" s="38">
        <f>VLOOKUP(Q8,A9:P188,15)</f>
        <v>-1801.0661999999859</v>
      </c>
      <c r="R10" s="38">
        <f>VLOOKUP(R8,A9:P188,15)</f>
        <v>-1568.806079999986</v>
      </c>
      <c r="S10" s="38">
        <f>+R10-Q10</f>
        <v>232.26011999999992</v>
      </c>
      <c r="T10" s="36" t="s">
        <v>69</v>
      </c>
      <c r="V10" s="2"/>
      <c r="W10" s="2"/>
      <c r="X10" s="7"/>
      <c r="Y10" s="2"/>
      <c r="Z10" s="7"/>
    </row>
    <row r="11" spans="1:31">
      <c r="A11" s="31">
        <v>37622</v>
      </c>
      <c r="B11" s="5"/>
      <c r="C11" s="6">
        <v>3</v>
      </c>
      <c r="D11" s="29">
        <f t="shared" si="0"/>
        <v>51</v>
      </c>
      <c r="E11" s="29">
        <f t="shared" si="6"/>
        <v>153</v>
      </c>
      <c r="F11" s="29">
        <f t="shared" si="1"/>
        <v>-8979</v>
      </c>
      <c r="G11" s="34">
        <f>+Inputs!$D$2</f>
        <v>0.3795</v>
      </c>
      <c r="H11" s="2"/>
      <c r="I11" s="27">
        <f t="shared" si="7"/>
        <v>9132</v>
      </c>
      <c r="J11" s="27"/>
      <c r="K11" s="27">
        <f t="shared" si="2"/>
        <v>51</v>
      </c>
      <c r="L11" s="27">
        <f t="shared" si="8"/>
        <v>153</v>
      </c>
      <c r="M11" s="27">
        <f t="shared" si="3"/>
        <v>19.354500000000002</v>
      </c>
      <c r="N11" s="27">
        <f t="shared" si="4"/>
        <v>19.354500000000002</v>
      </c>
      <c r="O11" s="27">
        <f t="shared" si="9"/>
        <v>-3407.5305000000003</v>
      </c>
      <c r="P11" s="27">
        <f t="shared" si="10"/>
        <v>3407.5305000000003</v>
      </c>
      <c r="Q11" s="38">
        <f>+VLOOKUP(Q8,A9:P188,16)</f>
        <v>1801.0661999999859</v>
      </c>
      <c r="R11" s="38">
        <f>+VLOOKUP(R8,A9:P188,16)</f>
        <v>1568.806079999986</v>
      </c>
      <c r="S11" s="38">
        <f>(+Q11+R11)/2</f>
        <v>1684.9361399999859</v>
      </c>
      <c r="T11" s="36" t="s">
        <v>113</v>
      </c>
      <c r="U11" s="161">
        <f>IF(TYPE(VLOOKUP(U8,$A$9:$P$188,16,FALSE))=16,0,VLOOKUP(U8,$A$9:$P$188,16,FALSE))</f>
        <v>2013.9713099999858</v>
      </c>
      <c r="V11" s="161">
        <f t="shared" ref="V11:AE11" si="11">IF(TYPE(VLOOKUP(V8,$A$9:$P$188,16,FALSE))=16,0,VLOOKUP(V8,$A$9:$P$188,16,FALSE))</f>
        <v>1994.6162999999858</v>
      </c>
      <c r="W11" s="161">
        <f t="shared" si="11"/>
        <v>1975.2612899999858</v>
      </c>
      <c r="X11" s="161">
        <f t="shared" si="11"/>
        <v>1955.9062799999858</v>
      </c>
      <c r="Y11" s="161">
        <f t="shared" si="11"/>
        <v>1936.5512699999858</v>
      </c>
      <c r="Z11" s="161">
        <f t="shared" si="11"/>
        <v>1917.1962599999858</v>
      </c>
      <c r="AA11" s="161">
        <f t="shared" si="11"/>
        <v>1897.8412499999858</v>
      </c>
      <c r="AB11" s="161">
        <f t="shared" si="11"/>
        <v>1878.4862399999859</v>
      </c>
      <c r="AC11" s="161">
        <f t="shared" si="11"/>
        <v>1859.1312299999859</v>
      </c>
      <c r="AD11" s="161">
        <f t="shared" si="11"/>
        <v>1839.7762199999859</v>
      </c>
      <c r="AE11" s="161">
        <f t="shared" si="11"/>
        <v>1820.4212099999859</v>
      </c>
    </row>
    <row r="12" spans="1:31">
      <c r="A12" s="30">
        <v>37653</v>
      </c>
      <c r="B12" s="3"/>
      <c r="C12" s="6">
        <v>4</v>
      </c>
      <c r="D12" s="29">
        <f t="shared" si="0"/>
        <v>51</v>
      </c>
      <c r="E12" s="29">
        <f t="shared" si="6"/>
        <v>204</v>
      </c>
      <c r="F12" s="29">
        <f t="shared" si="1"/>
        <v>-8928</v>
      </c>
      <c r="G12" s="34">
        <f>+Inputs!$D$2</f>
        <v>0.3795</v>
      </c>
      <c r="H12" s="2"/>
      <c r="I12" s="27">
        <f t="shared" si="7"/>
        <v>9132</v>
      </c>
      <c r="J12" s="27"/>
      <c r="K12" s="27">
        <f t="shared" si="2"/>
        <v>51</v>
      </c>
      <c r="L12" s="27">
        <f t="shared" si="8"/>
        <v>204</v>
      </c>
      <c r="M12" s="27">
        <f t="shared" si="3"/>
        <v>19.354500000000002</v>
      </c>
      <c r="N12" s="27">
        <f t="shared" si="4"/>
        <v>19.354500000000002</v>
      </c>
      <c r="O12" s="27">
        <f t="shared" si="9"/>
        <v>-3388.1760000000004</v>
      </c>
      <c r="P12" s="27">
        <f t="shared" si="10"/>
        <v>3388.1760000000004</v>
      </c>
      <c r="Q12" s="39"/>
      <c r="R12" s="40"/>
      <c r="S12" s="40"/>
      <c r="T12" s="36"/>
    </row>
    <row r="13" spans="1:31">
      <c r="A13" s="31">
        <v>37681</v>
      </c>
      <c r="B13" s="3"/>
      <c r="C13" s="6">
        <v>5</v>
      </c>
      <c r="D13" s="29">
        <f t="shared" si="0"/>
        <v>51</v>
      </c>
      <c r="E13" s="29">
        <f t="shared" si="6"/>
        <v>255</v>
      </c>
      <c r="F13" s="29">
        <f t="shared" si="1"/>
        <v>-8877</v>
      </c>
      <c r="G13" s="34">
        <f>+Inputs!$D$2</f>
        <v>0.3795</v>
      </c>
      <c r="H13" s="2"/>
      <c r="I13" s="27">
        <f t="shared" si="7"/>
        <v>9132</v>
      </c>
      <c r="J13" s="27"/>
      <c r="K13" s="27">
        <f t="shared" si="2"/>
        <v>51</v>
      </c>
      <c r="L13" s="27">
        <f t="shared" si="8"/>
        <v>255</v>
      </c>
      <c r="M13" s="27">
        <f t="shared" si="3"/>
        <v>19.354500000000002</v>
      </c>
      <c r="N13" s="27">
        <f t="shared" si="4"/>
        <v>19.354500000000002</v>
      </c>
      <c r="O13" s="27">
        <f t="shared" si="9"/>
        <v>-3368.8215000000005</v>
      </c>
      <c r="P13" s="27">
        <f t="shared" si="10"/>
        <v>3368.8215000000005</v>
      </c>
      <c r="Q13" s="38">
        <f>VLOOKUP(Q8,A9:P188,9)</f>
        <v>9132</v>
      </c>
      <c r="R13" s="38">
        <f>VLOOKUP(R8,A9:P188,9)</f>
        <v>9132</v>
      </c>
      <c r="S13" s="38">
        <f>+R13-Q13</f>
        <v>0</v>
      </c>
      <c r="T13" s="36" t="s">
        <v>70</v>
      </c>
    </row>
    <row r="14" spans="1:31">
      <c r="A14" s="30">
        <v>37712</v>
      </c>
      <c r="B14" s="3"/>
      <c r="C14" s="6">
        <v>6</v>
      </c>
      <c r="D14" s="29">
        <f t="shared" si="0"/>
        <v>51</v>
      </c>
      <c r="E14" s="29">
        <f t="shared" si="6"/>
        <v>306</v>
      </c>
      <c r="F14" s="29">
        <f t="shared" si="1"/>
        <v>-8826</v>
      </c>
      <c r="G14" s="34">
        <f>+Inputs!$D$2</f>
        <v>0.3795</v>
      </c>
      <c r="H14" s="2"/>
      <c r="I14" s="27">
        <f t="shared" si="7"/>
        <v>9132</v>
      </c>
      <c r="J14" s="27"/>
      <c r="K14" s="27">
        <f t="shared" si="2"/>
        <v>51</v>
      </c>
      <c r="L14" s="27">
        <f t="shared" si="8"/>
        <v>306</v>
      </c>
      <c r="M14" s="27">
        <f t="shared" si="3"/>
        <v>19.354500000000002</v>
      </c>
      <c r="N14" s="27">
        <f t="shared" si="4"/>
        <v>19.354500000000002</v>
      </c>
      <c r="O14" s="27">
        <f t="shared" si="9"/>
        <v>-3349.4670000000006</v>
      </c>
      <c r="P14" s="27">
        <f t="shared" si="10"/>
        <v>3349.4670000000006</v>
      </c>
      <c r="Q14" s="116">
        <f>VLOOKUP(Q8,A9:P188,12)</f>
        <v>4386</v>
      </c>
      <c r="R14" s="116">
        <f>VLOOKUP(R8,A9:P188,12)</f>
        <v>4998</v>
      </c>
      <c r="S14" s="116">
        <f>+R14-Q14</f>
        <v>612</v>
      </c>
      <c r="T14" s="36" t="s">
        <v>93</v>
      </c>
    </row>
    <row r="15" spans="1:31">
      <c r="A15" s="31">
        <v>37742</v>
      </c>
      <c r="B15" s="3"/>
      <c r="C15" s="6">
        <v>7</v>
      </c>
      <c r="D15" s="29">
        <f t="shared" si="0"/>
        <v>51</v>
      </c>
      <c r="E15" s="29">
        <f t="shared" si="6"/>
        <v>357</v>
      </c>
      <c r="F15" s="29">
        <f t="shared" si="1"/>
        <v>-8775</v>
      </c>
      <c r="G15" s="34">
        <f>+Inputs!$D$3</f>
        <v>0.37951000000000001</v>
      </c>
      <c r="H15" s="2"/>
      <c r="I15" s="27">
        <f t="shared" si="7"/>
        <v>9132</v>
      </c>
      <c r="J15" s="27"/>
      <c r="K15" s="27">
        <f t="shared" si="2"/>
        <v>51</v>
      </c>
      <c r="L15" s="27">
        <f t="shared" si="8"/>
        <v>357</v>
      </c>
      <c r="M15" s="27">
        <f t="shared" si="3"/>
        <v>19.35501</v>
      </c>
      <c r="N15" s="27">
        <f t="shared" si="4"/>
        <v>19.35501</v>
      </c>
      <c r="O15" s="27">
        <f t="shared" si="9"/>
        <v>-3330.1119900000003</v>
      </c>
      <c r="P15" s="27">
        <f t="shared" si="10"/>
        <v>3330.1119900000003</v>
      </c>
      <c r="Q15" s="107"/>
      <c r="R15" s="107"/>
      <c r="S15" s="107"/>
      <c r="T15" s="108"/>
    </row>
    <row r="16" spans="1:31">
      <c r="A16" s="30">
        <v>37773</v>
      </c>
      <c r="B16" s="3"/>
      <c r="C16" s="6">
        <v>8</v>
      </c>
      <c r="D16" s="29">
        <f t="shared" si="0"/>
        <v>51</v>
      </c>
      <c r="E16" s="29">
        <f t="shared" si="6"/>
        <v>408</v>
      </c>
      <c r="F16" s="29">
        <f t="shared" si="1"/>
        <v>-8724</v>
      </c>
      <c r="G16" s="34">
        <f>+Inputs!$D$3</f>
        <v>0.37951000000000001</v>
      </c>
      <c r="H16" s="2"/>
      <c r="I16" s="27">
        <f t="shared" si="7"/>
        <v>9132</v>
      </c>
      <c r="J16" s="27"/>
      <c r="K16" s="27">
        <f t="shared" si="2"/>
        <v>51</v>
      </c>
      <c r="L16" s="27">
        <f t="shared" si="8"/>
        <v>408</v>
      </c>
      <c r="M16" s="27">
        <f t="shared" si="3"/>
        <v>19.35501</v>
      </c>
      <c r="N16" s="27">
        <f t="shared" si="4"/>
        <v>19.35501</v>
      </c>
      <c r="O16" s="27">
        <f t="shared" si="9"/>
        <v>-3310.7569800000001</v>
      </c>
      <c r="P16" s="27">
        <f t="shared" si="10"/>
        <v>3310.7569800000001</v>
      </c>
      <c r="Q16" s="4"/>
      <c r="R16" s="4"/>
      <c r="S16" s="4"/>
    </row>
    <row r="17" spans="1:19">
      <c r="A17" s="31">
        <v>37803</v>
      </c>
      <c r="B17" s="3"/>
      <c r="C17" s="6">
        <v>9</v>
      </c>
      <c r="D17" s="29">
        <f t="shared" si="0"/>
        <v>51</v>
      </c>
      <c r="E17" s="29">
        <f t="shared" si="6"/>
        <v>459</v>
      </c>
      <c r="F17" s="29">
        <f t="shared" si="1"/>
        <v>-8673</v>
      </c>
      <c r="G17" s="34">
        <f>+Inputs!$D$3</f>
        <v>0.37951000000000001</v>
      </c>
      <c r="H17" s="2"/>
      <c r="I17" s="27">
        <f t="shared" si="7"/>
        <v>9132</v>
      </c>
      <c r="J17" s="27"/>
      <c r="K17" s="27">
        <f t="shared" si="2"/>
        <v>51</v>
      </c>
      <c r="L17" s="27">
        <f t="shared" si="8"/>
        <v>459</v>
      </c>
      <c r="M17" s="27">
        <f t="shared" si="3"/>
        <v>19.35501</v>
      </c>
      <c r="N17" s="27">
        <f t="shared" si="4"/>
        <v>19.35501</v>
      </c>
      <c r="O17" s="27">
        <f t="shared" si="9"/>
        <v>-3291.4019699999999</v>
      </c>
      <c r="P17" s="27">
        <f t="shared" si="10"/>
        <v>3291.4019699999999</v>
      </c>
      <c r="Q17" s="4"/>
      <c r="R17" s="4"/>
      <c r="S17" s="4"/>
    </row>
    <row r="18" spans="1:19">
      <c r="A18" s="30">
        <v>37834</v>
      </c>
      <c r="B18" s="3"/>
      <c r="C18" s="6">
        <v>10</v>
      </c>
      <c r="D18" s="29">
        <f t="shared" si="0"/>
        <v>51</v>
      </c>
      <c r="E18" s="29">
        <f t="shared" si="6"/>
        <v>510</v>
      </c>
      <c r="F18" s="29">
        <f t="shared" si="1"/>
        <v>-8622</v>
      </c>
      <c r="G18" s="34">
        <f>+Inputs!$D$3</f>
        <v>0.37951000000000001</v>
      </c>
      <c r="H18" s="2"/>
      <c r="I18" s="27">
        <f t="shared" si="7"/>
        <v>9132</v>
      </c>
      <c r="J18" s="27"/>
      <c r="K18" s="27">
        <f t="shared" si="2"/>
        <v>51</v>
      </c>
      <c r="L18" s="27">
        <f t="shared" si="8"/>
        <v>510</v>
      </c>
      <c r="M18" s="27">
        <f t="shared" si="3"/>
        <v>19.35501</v>
      </c>
      <c r="N18" s="27">
        <f t="shared" si="4"/>
        <v>19.35501</v>
      </c>
      <c r="O18" s="27">
        <f t="shared" si="9"/>
        <v>-3272.0469599999997</v>
      </c>
      <c r="P18" s="27">
        <f t="shared" si="10"/>
        <v>3272.0469599999997</v>
      </c>
      <c r="Q18" s="4"/>
      <c r="R18" s="4"/>
      <c r="S18" s="4"/>
    </row>
    <row r="19" spans="1:19">
      <c r="A19" s="31">
        <v>37865</v>
      </c>
      <c r="B19" s="3"/>
      <c r="C19" s="6">
        <v>11</v>
      </c>
      <c r="D19" s="29">
        <f t="shared" si="0"/>
        <v>51</v>
      </c>
      <c r="E19" s="29">
        <f t="shared" si="6"/>
        <v>561</v>
      </c>
      <c r="F19" s="29">
        <f t="shared" si="1"/>
        <v>-8571</v>
      </c>
      <c r="G19" s="34">
        <f>+Inputs!$D$3</f>
        <v>0.37951000000000001</v>
      </c>
      <c r="H19" s="2"/>
      <c r="I19" s="27">
        <f t="shared" si="7"/>
        <v>9132</v>
      </c>
      <c r="J19" s="27"/>
      <c r="K19" s="27">
        <f t="shared" si="2"/>
        <v>51</v>
      </c>
      <c r="L19" s="27">
        <f t="shared" si="8"/>
        <v>561</v>
      </c>
      <c r="M19" s="27">
        <f t="shared" si="3"/>
        <v>19.35501</v>
      </c>
      <c r="N19" s="27">
        <f t="shared" si="4"/>
        <v>19.35501</v>
      </c>
      <c r="O19" s="27">
        <f t="shared" si="9"/>
        <v>-3252.6919499999995</v>
      </c>
      <c r="P19" s="27">
        <f t="shared" si="10"/>
        <v>3252.6919499999995</v>
      </c>
      <c r="Q19" s="4"/>
      <c r="R19" s="4"/>
      <c r="S19" s="4"/>
    </row>
    <row r="20" spans="1:19">
      <c r="A20" s="30">
        <v>37895</v>
      </c>
      <c r="B20" s="3"/>
      <c r="C20" s="6">
        <v>12</v>
      </c>
      <c r="D20" s="29">
        <f t="shared" si="0"/>
        <v>51</v>
      </c>
      <c r="E20" s="29">
        <f t="shared" si="6"/>
        <v>612</v>
      </c>
      <c r="F20" s="29">
        <f t="shared" si="1"/>
        <v>-8520</v>
      </c>
      <c r="G20" s="34">
        <f>+Inputs!$D$3</f>
        <v>0.37951000000000001</v>
      </c>
      <c r="H20" s="2"/>
      <c r="I20" s="27">
        <f t="shared" si="7"/>
        <v>9132</v>
      </c>
      <c r="J20" s="27"/>
      <c r="K20" s="27">
        <f t="shared" si="2"/>
        <v>51</v>
      </c>
      <c r="L20" s="27">
        <f t="shared" si="8"/>
        <v>612</v>
      </c>
      <c r="M20" s="27">
        <f t="shared" si="3"/>
        <v>19.35501</v>
      </c>
      <c r="N20" s="27">
        <f t="shared" si="4"/>
        <v>19.35501</v>
      </c>
      <c r="O20" s="27">
        <f t="shared" si="9"/>
        <v>-3233.3369399999992</v>
      </c>
      <c r="P20" s="27">
        <f t="shared" si="10"/>
        <v>3233.3369399999992</v>
      </c>
      <c r="Q20" s="4"/>
      <c r="R20" s="4"/>
      <c r="S20" s="4"/>
    </row>
    <row r="21" spans="1:19">
      <c r="A21" s="31">
        <v>37926</v>
      </c>
      <c r="B21" s="3"/>
      <c r="C21" s="6">
        <v>13</v>
      </c>
      <c r="D21" s="29">
        <f t="shared" si="0"/>
        <v>51</v>
      </c>
      <c r="E21" s="29">
        <f t="shared" si="6"/>
        <v>663</v>
      </c>
      <c r="F21" s="29">
        <f t="shared" si="1"/>
        <v>-8469</v>
      </c>
      <c r="G21" s="34">
        <f>+Inputs!$D$3</f>
        <v>0.37951000000000001</v>
      </c>
      <c r="H21" s="2"/>
      <c r="I21" s="27">
        <f t="shared" si="7"/>
        <v>9132</v>
      </c>
      <c r="J21" s="27"/>
      <c r="K21" s="27">
        <f t="shared" si="2"/>
        <v>51</v>
      </c>
      <c r="L21" s="27">
        <f t="shared" si="8"/>
        <v>663</v>
      </c>
      <c r="M21" s="27">
        <f t="shared" si="3"/>
        <v>19.35501</v>
      </c>
      <c r="N21" s="27">
        <f t="shared" si="4"/>
        <v>19.35501</v>
      </c>
      <c r="O21" s="27">
        <f t="shared" si="9"/>
        <v>-3213.981929999999</v>
      </c>
      <c r="P21" s="27">
        <f t="shared" si="10"/>
        <v>3213.981929999999</v>
      </c>
      <c r="Q21" s="4"/>
      <c r="R21" s="4"/>
      <c r="S21" s="4"/>
    </row>
    <row r="22" spans="1:19">
      <c r="A22" s="30">
        <v>37956</v>
      </c>
      <c r="B22" s="3"/>
      <c r="C22" s="6">
        <v>14</v>
      </c>
      <c r="D22" s="29">
        <f t="shared" si="0"/>
        <v>51</v>
      </c>
      <c r="E22" s="29">
        <f t="shared" si="6"/>
        <v>714</v>
      </c>
      <c r="F22" s="29">
        <f t="shared" si="1"/>
        <v>-8418</v>
      </c>
      <c r="G22" s="34">
        <f>+Inputs!$D$3</f>
        <v>0.37951000000000001</v>
      </c>
      <c r="H22" s="2"/>
      <c r="I22" s="27">
        <f t="shared" si="7"/>
        <v>9132</v>
      </c>
      <c r="J22" s="27"/>
      <c r="K22" s="27">
        <f t="shared" si="2"/>
        <v>51</v>
      </c>
      <c r="L22" s="27">
        <f t="shared" si="8"/>
        <v>714</v>
      </c>
      <c r="M22" s="27">
        <f t="shared" si="3"/>
        <v>19.35501</v>
      </c>
      <c r="N22" s="27">
        <f t="shared" si="4"/>
        <v>19.35501</v>
      </c>
      <c r="O22" s="27">
        <f t="shared" si="9"/>
        <v>-3194.6269199999988</v>
      </c>
      <c r="P22" s="27">
        <f t="shared" si="10"/>
        <v>3194.6269199999988</v>
      </c>
      <c r="Q22" s="4"/>
      <c r="R22" s="4"/>
      <c r="S22" s="4"/>
    </row>
    <row r="23" spans="1:19">
      <c r="A23" s="31">
        <v>37987</v>
      </c>
      <c r="B23" s="3"/>
      <c r="C23" s="6">
        <v>15</v>
      </c>
      <c r="D23" s="29">
        <f t="shared" si="0"/>
        <v>51</v>
      </c>
      <c r="E23" s="29">
        <f t="shared" si="6"/>
        <v>765</v>
      </c>
      <c r="F23" s="29">
        <f t="shared" si="1"/>
        <v>-8367</v>
      </c>
      <c r="G23" s="34">
        <f>+Inputs!$D$3</f>
        <v>0.37951000000000001</v>
      </c>
      <c r="H23" s="2"/>
      <c r="I23" s="27">
        <f t="shared" si="7"/>
        <v>9132</v>
      </c>
      <c r="J23" s="27"/>
      <c r="K23" s="27">
        <f t="shared" si="2"/>
        <v>51</v>
      </c>
      <c r="L23" s="27">
        <f t="shared" si="8"/>
        <v>765</v>
      </c>
      <c r="M23" s="27">
        <f t="shared" si="3"/>
        <v>19.35501</v>
      </c>
      <c r="N23" s="27">
        <f t="shared" si="4"/>
        <v>19.35501</v>
      </c>
      <c r="O23" s="27">
        <f t="shared" si="9"/>
        <v>-3175.2719099999986</v>
      </c>
      <c r="P23" s="27">
        <f t="shared" si="10"/>
        <v>3175.2719099999986</v>
      </c>
      <c r="Q23" s="4"/>
      <c r="R23" s="4"/>
      <c r="S23" s="4"/>
    </row>
    <row r="24" spans="1:19">
      <c r="A24" s="30">
        <v>38018</v>
      </c>
      <c r="B24" s="3"/>
      <c r="C24" s="6">
        <v>16</v>
      </c>
      <c r="D24" s="29">
        <f t="shared" si="0"/>
        <v>51</v>
      </c>
      <c r="E24" s="29">
        <f t="shared" si="6"/>
        <v>816</v>
      </c>
      <c r="F24" s="29">
        <f t="shared" si="1"/>
        <v>-8316</v>
      </c>
      <c r="G24" s="34">
        <f>+Inputs!$D$3</f>
        <v>0.37951000000000001</v>
      </c>
      <c r="H24" s="2"/>
      <c r="I24" s="27">
        <f t="shared" si="7"/>
        <v>9132</v>
      </c>
      <c r="J24" s="27"/>
      <c r="K24" s="27">
        <f t="shared" si="2"/>
        <v>51</v>
      </c>
      <c r="L24" s="27">
        <f t="shared" si="8"/>
        <v>816</v>
      </c>
      <c r="M24" s="27">
        <f t="shared" si="3"/>
        <v>19.35501</v>
      </c>
      <c r="N24" s="27">
        <f t="shared" si="4"/>
        <v>19.35501</v>
      </c>
      <c r="O24" s="27">
        <f t="shared" si="9"/>
        <v>-3155.9168999999983</v>
      </c>
      <c r="P24" s="27">
        <f t="shared" si="10"/>
        <v>3155.9168999999983</v>
      </c>
      <c r="Q24" s="4"/>
      <c r="R24" s="4"/>
      <c r="S24" s="4"/>
    </row>
    <row r="25" spans="1:19">
      <c r="A25" s="31">
        <v>38047</v>
      </c>
      <c r="B25" s="3"/>
      <c r="C25" s="6">
        <v>17</v>
      </c>
      <c r="D25" s="29">
        <f t="shared" si="0"/>
        <v>51</v>
      </c>
      <c r="E25" s="29">
        <f t="shared" si="6"/>
        <v>867</v>
      </c>
      <c r="F25" s="29">
        <f t="shared" si="1"/>
        <v>-8265</v>
      </c>
      <c r="G25" s="34">
        <f>+Inputs!$D$3</f>
        <v>0.37951000000000001</v>
      </c>
      <c r="H25" s="2"/>
      <c r="I25" s="27">
        <f t="shared" si="7"/>
        <v>9132</v>
      </c>
      <c r="J25" s="27"/>
      <c r="K25" s="27">
        <f t="shared" si="2"/>
        <v>51</v>
      </c>
      <c r="L25" s="27">
        <f t="shared" si="8"/>
        <v>867</v>
      </c>
      <c r="M25" s="27">
        <f t="shared" si="3"/>
        <v>19.35501</v>
      </c>
      <c r="N25" s="27">
        <f t="shared" si="4"/>
        <v>19.35501</v>
      </c>
      <c r="O25" s="27">
        <f t="shared" si="9"/>
        <v>-3136.5618899999981</v>
      </c>
      <c r="P25" s="27">
        <f t="shared" si="10"/>
        <v>3136.5618899999981</v>
      </c>
      <c r="Q25" s="4"/>
      <c r="R25" s="4"/>
      <c r="S25" s="4"/>
    </row>
    <row r="26" spans="1:19">
      <c r="A26" s="30">
        <v>38078</v>
      </c>
      <c r="B26" s="3"/>
      <c r="C26" s="6">
        <v>18</v>
      </c>
      <c r="D26" s="29">
        <f t="shared" si="0"/>
        <v>51</v>
      </c>
      <c r="E26" s="29">
        <f t="shared" si="6"/>
        <v>918</v>
      </c>
      <c r="F26" s="29">
        <f t="shared" si="1"/>
        <v>-8214</v>
      </c>
      <c r="G26" s="34">
        <f>+Inputs!$D$3</f>
        <v>0.37951000000000001</v>
      </c>
      <c r="H26" s="2"/>
      <c r="I26" s="27">
        <f t="shared" si="7"/>
        <v>9132</v>
      </c>
      <c r="J26" s="27"/>
      <c r="K26" s="27">
        <f t="shared" si="2"/>
        <v>51</v>
      </c>
      <c r="L26" s="27">
        <f t="shared" si="8"/>
        <v>918</v>
      </c>
      <c r="M26" s="27">
        <f t="shared" si="3"/>
        <v>19.35501</v>
      </c>
      <c r="N26" s="27">
        <f t="shared" si="4"/>
        <v>19.35501</v>
      </c>
      <c r="O26" s="27">
        <f t="shared" si="9"/>
        <v>-3117.2068799999979</v>
      </c>
      <c r="P26" s="27">
        <f t="shared" si="10"/>
        <v>3117.2068799999979</v>
      </c>
      <c r="Q26" s="4"/>
      <c r="R26" s="4"/>
      <c r="S26" s="4"/>
    </row>
    <row r="27" spans="1:19">
      <c r="A27" s="31">
        <v>38108</v>
      </c>
      <c r="B27" s="3"/>
      <c r="C27" s="6">
        <v>19</v>
      </c>
      <c r="D27" s="29">
        <f t="shared" si="0"/>
        <v>51</v>
      </c>
      <c r="E27" s="29">
        <f t="shared" si="6"/>
        <v>969</v>
      </c>
      <c r="F27" s="29">
        <f t="shared" si="1"/>
        <v>-8163</v>
      </c>
      <c r="G27" s="34">
        <f>+Inputs!$D$3</f>
        <v>0.37951000000000001</v>
      </c>
      <c r="H27" s="2"/>
      <c r="I27" s="27">
        <f t="shared" si="7"/>
        <v>9132</v>
      </c>
      <c r="J27" s="27"/>
      <c r="K27" s="27">
        <f t="shared" si="2"/>
        <v>51</v>
      </c>
      <c r="L27" s="27">
        <f t="shared" si="8"/>
        <v>969</v>
      </c>
      <c r="M27" s="27">
        <f t="shared" si="3"/>
        <v>19.35501</v>
      </c>
      <c r="N27" s="27">
        <f t="shared" si="4"/>
        <v>19.35501</v>
      </c>
      <c r="O27" s="27">
        <f t="shared" si="9"/>
        <v>-3097.8518699999977</v>
      </c>
      <c r="P27" s="27">
        <f t="shared" si="10"/>
        <v>3097.8518699999977</v>
      </c>
      <c r="Q27" s="4"/>
      <c r="R27" s="4"/>
      <c r="S27" s="4"/>
    </row>
    <row r="28" spans="1:19">
      <c r="A28" s="30">
        <v>38139</v>
      </c>
      <c r="B28" s="3"/>
      <c r="C28" s="6">
        <v>20</v>
      </c>
      <c r="D28" s="29">
        <f t="shared" si="0"/>
        <v>51</v>
      </c>
      <c r="E28" s="29">
        <f t="shared" si="6"/>
        <v>1020</v>
      </c>
      <c r="F28" s="29">
        <f t="shared" si="1"/>
        <v>-8112</v>
      </c>
      <c r="G28" s="34">
        <f>+Inputs!$D$3</f>
        <v>0.37951000000000001</v>
      </c>
      <c r="H28" s="2"/>
      <c r="I28" s="27">
        <f t="shared" si="7"/>
        <v>9132</v>
      </c>
      <c r="J28" s="27"/>
      <c r="K28" s="27">
        <f t="shared" si="2"/>
        <v>51</v>
      </c>
      <c r="L28" s="27">
        <f t="shared" si="8"/>
        <v>1020</v>
      </c>
      <c r="M28" s="27">
        <f t="shared" si="3"/>
        <v>19.35501</v>
      </c>
      <c r="N28" s="27">
        <f t="shared" si="4"/>
        <v>19.35501</v>
      </c>
      <c r="O28" s="27">
        <f t="shared" si="9"/>
        <v>-3078.4968599999975</v>
      </c>
      <c r="P28" s="27">
        <f t="shared" si="10"/>
        <v>3078.4968599999975</v>
      </c>
      <c r="Q28" s="4"/>
      <c r="R28" s="4"/>
      <c r="S28" s="4"/>
    </row>
    <row r="29" spans="1:19">
      <c r="A29" s="31">
        <v>38169</v>
      </c>
      <c r="B29" s="3"/>
      <c r="C29" s="6">
        <v>21</v>
      </c>
      <c r="D29" s="29">
        <f t="shared" si="0"/>
        <v>51</v>
      </c>
      <c r="E29" s="29">
        <f t="shared" si="6"/>
        <v>1071</v>
      </c>
      <c r="F29" s="29">
        <f t="shared" si="1"/>
        <v>-8061</v>
      </c>
      <c r="G29" s="34">
        <f>+Inputs!$D$3</f>
        <v>0.37951000000000001</v>
      </c>
      <c r="H29" s="2"/>
      <c r="I29" s="27">
        <f t="shared" si="7"/>
        <v>9132</v>
      </c>
      <c r="J29" s="27"/>
      <c r="K29" s="27">
        <f t="shared" si="2"/>
        <v>51</v>
      </c>
      <c r="L29" s="27">
        <f t="shared" si="8"/>
        <v>1071</v>
      </c>
      <c r="M29" s="27">
        <f t="shared" si="3"/>
        <v>19.35501</v>
      </c>
      <c r="N29" s="27">
        <f t="shared" si="4"/>
        <v>19.35501</v>
      </c>
      <c r="O29" s="27">
        <f t="shared" si="9"/>
        <v>-3059.1418499999972</v>
      </c>
      <c r="P29" s="27">
        <f t="shared" si="10"/>
        <v>3059.1418499999972</v>
      </c>
      <c r="Q29" s="4"/>
      <c r="R29" s="4"/>
      <c r="S29" s="4"/>
    </row>
    <row r="30" spans="1:19">
      <c r="A30" s="30">
        <v>38200</v>
      </c>
      <c r="B30" s="3"/>
      <c r="C30" s="6">
        <v>22</v>
      </c>
      <c r="D30" s="29">
        <f t="shared" si="0"/>
        <v>51</v>
      </c>
      <c r="E30" s="29">
        <f t="shared" si="6"/>
        <v>1122</v>
      </c>
      <c r="F30" s="29">
        <f t="shared" si="1"/>
        <v>-8010</v>
      </c>
      <c r="G30" s="34">
        <f>+Inputs!$D$3</f>
        <v>0.37951000000000001</v>
      </c>
      <c r="H30" s="2"/>
      <c r="I30" s="27">
        <f t="shared" si="7"/>
        <v>9132</v>
      </c>
      <c r="J30" s="27"/>
      <c r="K30" s="27">
        <f t="shared" si="2"/>
        <v>51</v>
      </c>
      <c r="L30" s="27">
        <f t="shared" si="8"/>
        <v>1122</v>
      </c>
      <c r="M30" s="27">
        <f t="shared" si="3"/>
        <v>19.35501</v>
      </c>
      <c r="N30" s="27">
        <f t="shared" si="4"/>
        <v>19.35501</v>
      </c>
      <c r="O30" s="27">
        <f t="shared" si="9"/>
        <v>-3039.786839999997</v>
      </c>
      <c r="P30" s="27">
        <f t="shared" si="10"/>
        <v>3039.786839999997</v>
      </c>
      <c r="Q30" s="105"/>
    </row>
    <row r="31" spans="1:19">
      <c r="A31" s="31">
        <v>38231</v>
      </c>
      <c r="B31" s="3"/>
      <c r="C31" s="6">
        <v>23</v>
      </c>
      <c r="D31" s="29">
        <f t="shared" si="0"/>
        <v>51</v>
      </c>
      <c r="E31" s="29">
        <f t="shared" si="6"/>
        <v>1173</v>
      </c>
      <c r="F31" s="29">
        <f t="shared" si="1"/>
        <v>-7959</v>
      </c>
      <c r="G31" s="34">
        <f>+Inputs!$D$3</f>
        <v>0.37951000000000001</v>
      </c>
      <c r="H31" s="2"/>
      <c r="I31" s="27">
        <f t="shared" si="7"/>
        <v>9132</v>
      </c>
      <c r="J31" s="27"/>
      <c r="K31" s="27">
        <f t="shared" si="2"/>
        <v>51</v>
      </c>
      <c r="L31" s="27">
        <f t="shared" si="8"/>
        <v>1173</v>
      </c>
      <c r="M31" s="27">
        <f t="shared" si="3"/>
        <v>19.35501</v>
      </c>
      <c r="N31" s="27">
        <f t="shared" si="4"/>
        <v>19.35501</v>
      </c>
      <c r="O31" s="27">
        <f t="shared" si="9"/>
        <v>-3020.4318299999968</v>
      </c>
      <c r="P31" s="27">
        <f t="shared" si="10"/>
        <v>3020.4318299999968</v>
      </c>
      <c r="Q31" s="105"/>
    </row>
    <row r="32" spans="1:19">
      <c r="A32" s="30">
        <v>38261</v>
      </c>
      <c r="B32" s="3"/>
      <c r="C32" s="6">
        <v>24</v>
      </c>
      <c r="D32" s="29">
        <f t="shared" si="0"/>
        <v>51</v>
      </c>
      <c r="E32" s="29">
        <f t="shared" si="6"/>
        <v>1224</v>
      </c>
      <c r="F32" s="29">
        <f t="shared" si="1"/>
        <v>-7908</v>
      </c>
      <c r="G32" s="34">
        <f>+Inputs!$D$3</f>
        <v>0.37951000000000001</v>
      </c>
      <c r="H32" s="2"/>
      <c r="I32" s="27">
        <f t="shared" si="7"/>
        <v>9132</v>
      </c>
      <c r="J32" s="27"/>
      <c r="K32" s="27">
        <f t="shared" si="2"/>
        <v>51</v>
      </c>
      <c r="L32" s="27">
        <f t="shared" si="8"/>
        <v>1224</v>
      </c>
      <c r="M32" s="27">
        <f t="shared" si="3"/>
        <v>19.35501</v>
      </c>
      <c r="N32" s="27">
        <f t="shared" si="4"/>
        <v>19.35501</v>
      </c>
      <c r="O32" s="27">
        <f t="shared" si="9"/>
        <v>-3001.0768199999966</v>
      </c>
      <c r="P32" s="27">
        <f t="shared" si="10"/>
        <v>3001.0768199999966</v>
      </c>
      <c r="Q32" s="105"/>
    </row>
    <row r="33" spans="1:21">
      <c r="A33" s="31">
        <v>38292</v>
      </c>
      <c r="B33" s="3"/>
      <c r="C33" s="6">
        <v>25</v>
      </c>
      <c r="D33" s="29">
        <f t="shared" si="0"/>
        <v>51</v>
      </c>
      <c r="E33" s="29">
        <f t="shared" si="6"/>
        <v>1275</v>
      </c>
      <c r="F33" s="29">
        <f t="shared" si="1"/>
        <v>-7857</v>
      </c>
      <c r="G33" s="34">
        <f>+Inputs!$D$3</f>
        <v>0.37951000000000001</v>
      </c>
      <c r="H33" s="2"/>
      <c r="I33" s="27">
        <f t="shared" si="7"/>
        <v>9132</v>
      </c>
      <c r="J33" s="27"/>
      <c r="K33" s="27">
        <f t="shared" si="2"/>
        <v>51</v>
      </c>
      <c r="L33" s="27">
        <f t="shared" si="8"/>
        <v>1275</v>
      </c>
      <c r="M33" s="27">
        <f t="shared" si="3"/>
        <v>19.35501</v>
      </c>
      <c r="N33" s="27">
        <f t="shared" si="4"/>
        <v>19.35501</v>
      </c>
      <c r="O33" s="27">
        <f t="shared" si="9"/>
        <v>-2981.7218099999964</v>
      </c>
      <c r="P33" s="27">
        <f t="shared" si="10"/>
        <v>2981.7218099999964</v>
      </c>
      <c r="Q33" s="105"/>
    </row>
    <row r="34" spans="1:21">
      <c r="A34" s="30">
        <v>38322</v>
      </c>
      <c r="B34" s="3"/>
      <c r="C34" s="6">
        <v>26</v>
      </c>
      <c r="D34" s="29">
        <f t="shared" si="0"/>
        <v>51</v>
      </c>
      <c r="E34" s="29">
        <f t="shared" si="6"/>
        <v>1326</v>
      </c>
      <c r="F34" s="29">
        <f t="shared" si="1"/>
        <v>-7806</v>
      </c>
      <c r="G34" s="34">
        <f>+Inputs!$D$3</f>
        <v>0.37951000000000001</v>
      </c>
      <c r="H34" s="2"/>
      <c r="I34" s="27">
        <f t="shared" si="7"/>
        <v>9132</v>
      </c>
      <c r="J34" s="27"/>
      <c r="K34" s="27">
        <f t="shared" si="2"/>
        <v>51</v>
      </c>
      <c r="L34" s="27">
        <f t="shared" si="8"/>
        <v>1326</v>
      </c>
      <c r="M34" s="27">
        <f t="shared" si="3"/>
        <v>19.35501</v>
      </c>
      <c r="N34" s="27">
        <f t="shared" si="4"/>
        <v>19.35501</v>
      </c>
      <c r="O34" s="27">
        <f t="shared" si="9"/>
        <v>-2962.3667999999961</v>
      </c>
      <c r="P34" s="27">
        <f t="shared" si="10"/>
        <v>2962.3667999999961</v>
      </c>
      <c r="Q34" s="105"/>
    </row>
    <row r="35" spans="1:21">
      <c r="A35" s="31">
        <v>38353</v>
      </c>
      <c r="B35" s="3"/>
      <c r="C35" s="6">
        <v>27</v>
      </c>
      <c r="D35" s="29">
        <f t="shared" si="0"/>
        <v>51</v>
      </c>
      <c r="E35" s="29">
        <f t="shared" si="6"/>
        <v>1377</v>
      </c>
      <c r="F35" s="29">
        <f t="shared" si="1"/>
        <v>-7755</v>
      </c>
      <c r="G35" s="34">
        <f>+Inputs!$D$3</f>
        <v>0.37951000000000001</v>
      </c>
      <c r="H35" s="2"/>
      <c r="I35" s="27">
        <f t="shared" si="7"/>
        <v>9132</v>
      </c>
      <c r="J35" s="27"/>
      <c r="K35" s="27">
        <f t="shared" si="2"/>
        <v>51</v>
      </c>
      <c r="L35" s="27">
        <f t="shared" si="8"/>
        <v>1377</v>
      </c>
      <c r="M35" s="27">
        <f t="shared" si="3"/>
        <v>19.35501</v>
      </c>
      <c r="N35" s="27">
        <f t="shared" si="4"/>
        <v>19.35501</v>
      </c>
      <c r="O35" s="27">
        <f t="shared" si="9"/>
        <v>-2943.0117899999959</v>
      </c>
      <c r="P35" s="27">
        <f t="shared" si="10"/>
        <v>2943.0117899999959</v>
      </c>
    </row>
    <row r="36" spans="1:21">
      <c r="A36" s="30">
        <v>38384</v>
      </c>
      <c r="B36" s="3"/>
      <c r="C36" s="6">
        <v>28</v>
      </c>
      <c r="D36" s="29">
        <f t="shared" si="0"/>
        <v>51</v>
      </c>
      <c r="E36" s="29">
        <f t="shared" si="6"/>
        <v>1428</v>
      </c>
      <c r="F36" s="29">
        <f t="shared" si="1"/>
        <v>-7704</v>
      </c>
      <c r="G36" s="34">
        <f>+Inputs!$D$3</f>
        <v>0.37951000000000001</v>
      </c>
      <c r="H36" s="2"/>
      <c r="I36" s="27">
        <f t="shared" si="7"/>
        <v>9132</v>
      </c>
      <c r="J36" s="27"/>
      <c r="K36" s="27">
        <f t="shared" si="2"/>
        <v>51</v>
      </c>
      <c r="L36" s="27">
        <f t="shared" si="8"/>
        <v>1428</v>
      </c>
      <c r="M36" s="27">
        <f t="shared" si="3"/>
        <v>19.35501</v>
      </c>
      <c r="N36" s="27">
        <f t="shared" si="4"/>
        <v>19.35501</v>
      </c>
      <c r="O36" s="27">
        <f t="shared" si="9"/>
        <v>-2923.6567799999957</v>
      </c>
      <c r="P36" s="27">
        <f t="shared" si="10"/>
        <v>2923.6567799999957</v>
      </c>
    </row>
    <row r="37" spans="1:21">
      <c r="A37" s="31">
        <v>38412</v>
      </c>
      <c r="B37" s="3"/>
      <c r="C37" s="6">
        <v>29</v>
      </c>
      <c r="D37" s="29">
        <f t="shared" si="0"/>
        <v>51</v>
      </c>
      <c r="E37" s="29">
        <f t="shared" si="6"/>
        <v>1479</v>
      </c>
      <c r="F37" s="29">
        <f t="shared" si="1"/>
        <v>-7653</v>
      </c>
      <c r="G37" s="34">
        <f>+Inputs!$D$3</f>
        <v>0.37951000000000001</v>
      </c>
      <c r="H37" s="2"/>
      <c r="I37" s="27">
        <f t="shared" si="7"/>
        <v>9132</v>
      </c>
      <c r="J37" s="27"/>
      <c r="K37" s="27">
        <f t="shared" si="2"/>
        <v>51</v>
      </c>
      <c r="L37" s="27">
        <f t="shared" si="8"/>
        <v>1479</v>
      </c>
      <c r="M37" s="27">
        <f t="shared" si="3"/>
        <v>19.35501</v>
      </c>
      <c r="N37" s="27">
        <f t="shared" si="4"/>
        <v>19.35501</v>
      </c>
      <c r="O37" s="27">
        <f t="shared" si="9"/>
        <v>-2904.3017699999955</v>
      </c>
      <c r="P37" s="27">
        <f t="shared" si="10"/>
        <v>2904.3017699999955</v>
      </c>
    </row>
    <row r="38" spans="1:21">
      <c r="A38" s="30">
        <v>38443</v>
      </c>
      <c r="B38" s="3"/>
      <c r="C38" s="6">
        <v>30</v>
      </c>
      <c r="D38" s="29">
        <f t="shared" si="0"/>
        <v>51</v>
      </c>
      <c r="E38" s="29">
        <f t="shared" si="6"/>
        <v>1530</v>
      </c>
      <c r="F38" s="29">
        <f t="shared" si="1"/>
        <v>-7602</v>
      </c>
      <c r="G38" s="34">
        <f>+Inputs!$D$3</f>
        <v>0.37951000000000001</v>
      </c>
      <c r="H38" s="2"/>
      <c r="I38" s="27">
        <f t="shared" si="7"/>
        <v>9132</v>
      </c>
      <c r="J38" s="27"/>
      <c r="K38" s="27">
        <f t="shared" si="2"/>
        <v>51</v>
      </c>
      <c r="L38" s="27">
        <f t="shared" si="8"/>
        <v>1530</v>
      </c>
      <c r="M38" s="27">
        <f t="shared" si="3"/>
        <v>19.35501</v>
      </c>
      <c r="N38" s="27">
        <f t="shared" si="4"/>
        <v>19.35501</v>
      </c>
      <c r="O38" s="27">
        <f t="shared" si="9"/>
        <v>-2884.9467599999953</v>
      </c>
      <c r="P38" s="27">
        <f t="shared" si="10"/>
        <v>2884.9467599999953</v>
      </c>
    </row>
    <row r="39" spans="1:21">
      <c r="A39" s="31">
        <v>38473</v>
      </c>
      <c r="B39" s="2"/>
      <c r="C39" s="6">
        <v>31</v>
      </c>
      <c r="D39" s="29">
        <f t="shared" si="0"/>
        <v>51</v>
      </c>
      <c r="E39" s="29">
        <f t="shared" si="6"/>
        <v>1581</v>
      </c>
      <c r="F39" s="29">
        <f t="shared" si="1"/>
        <v>-7551</v>
      </c>
      <c r="G39" s="34">
        <f>+Inputs!$D$3</f>
        <v>0.37951000000000001</v>
      </c>
      <c r="H39" s="2"/>
      <c r="I39" s="27">
        <f t="shared" si="7"/>
        <v>9132</v>
      </c>
      <c r="J39" s="27"/>
      <c r="K39" s="27">
        <f t="shared" si="2"/>
        <v>51</v>
      </c>
      <c r="L39" s="27">
        <f t="shared" si="8"/>
        <v>1581</v>
      </c>
      <c r="M39" s="27">
        <f t="shared" si="3"/>
        <v>19.35501</v>
      </c>
      <c r="N39" s="27">
        <f t="shared" si="4"/>
        <v>19.35501</v>
      </c>
      <c r="O39" s="27">
        <f t="shared" si="9"/>
        <v>-2865.591749999995</v>
      </c>
      <c r="P39" s="27">
        <f t="shared" si="10"/>
        <v>2865.591749999995</v>
      </c>
    </row>
    <row r="40" spans="1:21">
      <c r="A40" s="30">
        <v>38504</v>
      </c>
      <c r="B40" s="2"/>
      <c r="C40" s="6">
        <v>32</v>
      </c>
      <c r="D40" s="29">
        <f t="shared" si="0"/>
        <v>51</v>
      </c>
      <c r="E40" s="29">
        <f t="shared" si="6"/>
        <v>1632</v>
      </c>
      <c r="F40" s="29">
        <f t="shared" si="1"/>
        <v>-7500</v>
      </c>
      <c r="G40" s="34">
        <f>+Inputs!$D$3</f>
        <v>0.37951000000000001</v>
      </c>
      <c r="H40" s="2"/>
      <c r="I40" s="27">
        <f t="shared" si="7"/>
        <v>9132</v>
      </c>
      <c r="J40" s="2"/>
      <c r="K40" s="27">
        <f t="shared" si="2"/>
        <v>51</v>
      </c>
      <c r="L40" s="27">
        <f t="shared" si="8"/>
        <v>1632</v>
      </c>
      <c r="M40" s="27">
        <f t="shared" si="3"/>
        <v>19.35501</v>
      </c>
      <c r="N40" s="27">
        <f t="shared" si="4"/>
        <v>19.35501</v>
      </c>
      <c r="O40" s="27">
        <f t="shared" si="9"/>
        <v>-2846.2367399999948</v>
      </c>
      <c r="P40" s="27">
        <f t="shared" si="10"/>
        <v>2846.2367399999948</v>
      </c>
    </row>
    <row r="41" spans="1:21">
      <c r="A41" s="31">
        <v>38534</v>
      </c>
      <c r="C41" s="6">
        <v>33</v>
      </c>
      <c r="D41" s="29">
        <f t="shared" ref="D41:D72" si="12">ROUND(-(+$B$9/180)*1,0)</f>
        <v>51</v>
      </c>
      <c r="E41" s="29">
        <f t="shared" si="6"/>
        <v>1683</v>
      </c>
      <c r="F41" s="29">
        <f t="shared" ref="F41:F72" si="13">$B$9+E41</f>
        <v>-7449</v>
      </c>
      <c r="G41" s="34">
        <f>+Inputs!$D$3</f>
        <v>0.37951000000000001</v>
      </c>
      <c r="I41" s="27">
        <f t="shared" si="7"/>
        <v>9132</v>
      </c>
      <c r="K41" s="27">
        <f t="shared" ref="K41:K72" si="14">D41</f>
        <v>51</v>
      </c>
      <c r="L41" s="27">
        <f t="shared" si="8"/>
        <v>1683</v>
      </c>
      <c r="M41" s="27">
        <f t="shared" ref="M41:M72" si="15">K41*G41</f>
        <v>19.35501</v>
      </c>
      <c r="N41" s="27">
        <f t="shared" ref="N41:N72" si="16">M41-J41</f>
        <v>19.35501</v>
      </c>
      <c r="O41" s="27">
        <f t="shared" si="9"/>
        <v>-2826.8817299999946</v>
      </c>
      <c r="P41" s="27">
        <f t="shared" si="10"/>
        <v>2826.8817299999946</v>
      </c>
    </row>
    <row r="42" spans="1:21">
      <c r="A42" s="30">
        <v>38565</v>
      </c>
      <c r="C42" s="6">
        <v>34</v>
      </c>
      <c r="D42" s="29">
        <f t="shared" si="12"/>
        <v>51</v>
      </c>
      <c r="E42" s="29">
        <f t="shared" ref="E42:E73" si="17">+E41+D42</f>
        <v>1734</v>
      </c>
      <c r="F42" s="29">
        <f t="shared" si="13"/>
        <v>-7398</v>
      </c>
      <c r="G42" s="34">
        <f>+Inputs!$D$3</f>
        <v>0.37951000000000001</v>
      </c>
      <c r="I42" s="27">
        <f t="shared" ref="I42:I73" si="18">+I41+H42</f>
        <v>9132</v>
      </c>
      <c r="K42" s="27">
        <f t="shared" si="14"/>
        <v>51</v>
      </c>
      <c r="L42" s="27">
        <f t="shared" ref="L42:L73" si="19">+L41+K42</f>
        <v>1734</v>
      </c>
      <c r="M42" s="27">
        <f t="shared" si="15"/>
        <v>19.35501</v>
      </c>
      <c r="N42" s="27">
        <f t="shared" si="16"/>
        <v>19.35501</v>
      </c>
      <c r="O42" s="27">
        <f t="shared" ref="O42:O73" si="20">+O41+N42</f>
        <v>-2807.5267199999944</v>
      </c>
      <c r="P42" s="27">
        <f t="shared" ref="P42:P73" si="21">P41-N42</f>
        <v>2807.5267199999944</v>
      </c>
    </row>
    <row r="43" spans="1:21">
      <c r="A43" s="31">
        <v>38596</v>
      </c>
      <c r="C43" s="6">
        <v>35</v>
      </c>
      <c r="D43" s="29">
        <f t="shared" si="12"/>
        <v>51</v>
      </c>
      <c r="E43" s="29">
        <f t="shared" si="17"/>
        <v>1785</v>
      </c>
      <c r="F43" s="29">
        <f t="shared" si="13"/>
        <v>-7347</v>
      </c>
      <c r="G43" s="34">
        <f>+Inputs!$D$3</f>
        <v>0.37951000000000001</v>
      </c>
      <c r="I43" s="27">
        <f t="shared" si="18"/>
        <v>9132</v>
      </c>
      <c r="K43" s="27">
        <f t="shared" si="14"/>
        <v>51</v>
      </c>
      <c r="L43" s="27">
        <f t="shared" si="19"/>
        <v>1785</v>
      </c>
      <c r="M43" s="27">
        <f t="shared" si="15"/>
        <v>19.35501</v>
      </c>
      <c r="N43" s="27">
        <f t="shared" si="16"/>
        <v>19.35501</v>
      </c>
      <c r="O43" s="27">
        <f t="shared" si="20"/>
        <v>-2788.1717099999942</v>
      </c>
      <c r="P43" s="27">
        <f t="shared" si="21"/>
        <v>2788.1717099999942</v>
      </c>
    </row>
    <row r="44" spans="1:21">
      <c r="A44" s="30">
        <v>38626</v>
      </c>
      <c r="C44" s="6">
        <v>36</v>
      </c>
      <c r="D44" s="29">
        <f t="shared" si="12"/>
        <v>51</v>
      </c>
      <c r="E44" s="29">
        <f t="shared" si="17"/>
        <v>1836</v>
      </c>
      <c r="F44" s="29">
        <f t="shared" si="13"/>
        <v>-7296</v>
      </c>
      <c r="G44" s="34">
        <f>+Inputs!$D$3</f>
        <v>0.37951000000000001</v>
      </c>
      <c r="I44" s="27">
        <f t="shared" si="18"/>
        <v>9132</v>
      </c>
      <c r="K44" s="27">
        <f t="shared" si="14"/>
        <v>51</v>
      </c>
      <c r="L44" s="27">
        <f t="shared" si="19"/>
        <v>1836</v>
      </c>
      <c r="M44" s="27">
        <f t="shared" si="15"/>
        <v>19.35501</v>
      </c>
      <c r="N44" s="27">
        <f t="shared" si="16"/>
        <v>19.35501</v>
      </c>
      <c r="O44" s="27">
        <f t="shared" si="20"/>
        <v>-2768.8166999999939</v>
      </c>
      <c r="P44" s="27">
        <f t="shared" si="21"/>
        <v>2768.8166999999939</v>
      </c>
      <c r="U44" s="108"/>
    </row>
    <row r="45" spans="1:21">
      <c r="A45" s="31">
        <v>38657</v>
      </c>
      <c r="C45" s="6">
        <v>37</v>
      </c>
      <c r="D45" s="29">
        <f t="shared" si="12"/>
        <v>51</v>
      </c>
      <c r="E45" s="29">
        <f t="shared" si="17"/>
        <v>1887</v>
      </c>
      <c r="F45" s="29">
        <f t="shared" si="13"/>
        <v>-7245</v>
      </c>
      <c r="G45" s="34">
        <f>+Inputs!$D$3</f>
        <v>0.37951000000000001</v>
      </c>
      <c r="I45" s="27">
        <f t="shared" si="18"/>
        <v>9132</v>
      </c>
      <c r="K45" s="27">
        <f t="shared" si="14"/>
        <v>51</v>
      </c>
      <c r="L45" s="27">
        <f t="shared" si="19"/>
        <v>1887</v>
      </c>
      <c r="M45" s="27">
        <f t="shared" si="15"/>
        <v>19.35501</v>
      </c>
      <c r="N45" s="27">
        <f t="shared" si="16"/>
        <v>19.35501</v>
      </c>
      <c r="O45" s="27">
        <f t="shared" si="20"/>
        <v>-2749.4616899999937</v>
      </c>
      <c r="P45" s="27">
        <f t="shared" si="21"/>
        <v>2749.4616899999937</v>
      </c>
      <c r="U45" s="108"/>
    </row>
    <row r="46" spans="1:21">
      <c r="A46" s="30">
        <v>38687</v>
      </c>
      <c r="C46" s="6">
        <v>38</v>
      </c>
      <c r="D46" s="29">
        <f t="shared" si="12"/>
        <v>51</v>
      </c>
      <c r="E46" s="29">
        <f t="shared" si="17"/>
        <v>1938</v>
      </c>
      <c r="F46" s="29">
        <f t="shared" si="13"/>
        <v>-7194</v>
      </c>
      <c r="G46" s="34">
        <f>+Inputs!$D$3</f>
        <v>0.37951000000000001</v>
      </c>
      <c r="I46" s="27">
        <f t="shared" si="18"/>
        <v>9132</v>
      </c>
      <c r="K46" s="27">
        <f t="shared" si="14"/>
        <v>51</v>
      </c>
      <c r="L46" s="27">
        <f t="shared" si="19"/>
        <v>1938</v>
      </c>
      <c r="M46" s="27">
        <f t="shared" si="15"/>
        <v>19.35501</v>
      </c>
      <c r="N46" s="27">
        <f t="shared" si="16"/>
        <v>19.35501</v>
      </c>
      <c r="O46" s="27">
        <f t="shared" si="20"/>
        <v>-2730.1066799999935</v>
      </c>
      <c r="P46" s="27">
        <f t="shared" si="21"/>
        <v>2730.1066799999935</v>
      </c>
      <c r="U46" s="108"/>
    </row>
    <row r="47" spans="1:21">
      <c r="A47" s="31">
        <v>38718</v>
      </c>
      <c r="C47" s="6">
        <v>39</v>
      </c>
      <c r="D47" s="29">
        <f t="shared" si="12"/>
        <v>51</v>
      </c>
      <c r="E47" s="29">
        <f t="shared" si="17"/>
        <v>1989</v>
      </c>
      <c r="F47" s="29">
        <f t="shared" si="13"/>
        <v>-7143</v>
      </c>
      <c r="G47" s="34">
        <f>+Inputs!$D$3</f>
        <v>0.37951000000000001</v>
      </c>
      <c r="I47" s="27">
        <f t="shared" si="18"/>
        <v>9132</v>
      </c>
      <c r="K47" s="27">
        <f t="shared" si="14"/>
        <v>51</v>
      </c>
      <c r="L47" s="27">
        <f t="shared" si="19"/>
        <v>1989</v>
      </c>
      <c r="M47" s="27">
        <f t="shared" si="15"/>
        <v>19.35501</v>
      </c>
      <c r="N47" s="27">
        <f t="shared" si="16"/>
        <v>19.35501</v>
      </c>
      <c r="O47" s="27">
        <f t="shared" si="20"/>
        <v>-2710.7516699999933</v>
      </c>
      <c r="P47" s="27">
        <f t="shared" si="21"/>
        <v>2710.7516699999933</v>
      </c>
      <c r="U47" s="108"/>
    </row>
    <row r="48" spans="1:21">
      <c r="A48" s="30">
        <v>38749</v>
      </c>
      <c r="C48" s="6">
        <v>40</v>
      </c>
      <c r="D48" s="29">
        <f t="shared" si="12"/>
        <v>51</v>
      </c>
      <c r="E48" s="29">
        <f t="shared" si="17"/>
        <v>2040</v>
      </c>
      <c r="F48" s="29">
        <f t="shared" si="13"/>
        <v>-7092</v>
      </c>
      <c r="G48" s="34">
        <f>+Inputs!$D$3</f>
        <v>0.37951000000000001</v>
      </c>
      <c r="I48" s="27">
        <f t="shared" si="18"/>
        <v>9132</v>
      </c>
      <c r="K48" s="27">
        <f t="shared" si="14"/>
        <v>51</v>
      </c>
      <c r="L48" s="27">
        <f t="shared" si="19"/>
        <v>2040</v>
      </c>
      <c r="M48" s="27">
        <f t="shared" si="15"/>
        <v>19.35501</v>
      </c>
      <c r="N48" s="27">
        <f t="shared" si="16"/>
        <v>19.35501</v>
      </c>
      <c r="O48" s="27">
        <f t="shared" si="20"/>
        <v>-2691.3966599999931</v>
      </c>
      <c r="P48" s="27">
        <f t="shared" si="21"/>
        <v>2691.3966599999931</v>
      </c>
      <c r="U48" s="108"/>
    </row>
    <row r="49" spans="1:21">
      <c r="A49" s="31">
        <v>38777</v>
      </c>
      <c r="C49" s="6">
        <v>41</v>
      </c>
      <c r="D49" s="29">
        <f t="shared" si="12"/>
        <v>51</v>
      </c>
      <c r="E49" s="29">
        <f t="shared" si="17"/>
        <v>2091</v>
      </c>
      <c r="F49" s="29">
        <f t="shared" si="13"/>
        <v>-7041</v>
      </c>
      <c r="G49" s="34">
        <f>+Inputs!$D$3</f>
        <v>0.37951000000000001</v>
      </c>
      <c r="I49" s="27">
        <f t="shared" si="18"/>
        <v>9132</v>
      </c>
      <c r="K49" s="27">
        <f t="shared" si="14"/>
        <v>51</v>
      </c>
      <c r="L49" s="27">
        <f t="shared" si="19"/>
        <v>2091</v>
      </c>
      <c r="M49" s="27">
        <f t="shared" si="15"/>
        <v>19.35501</v>
      </c>
      <c r="N49" s="27">
        <f t="shared" si="16"/>
        <v>19.35501</v>
      </c>
      <c r="O49" s="27">
        <f t="shared" si="20"/>
        <v>-2672.0416499999928</v>
      </c>
      <c r="P49" s="27">
        <f t="shared" si="21"/>
        <v>2672.0416499999928</v>
      </c>
      <c r="U49" s="108"/>
    </row>
    <row r="50" spans="1:21">
      <c r="A50" s="30">
        <v>38808</v>
      </c>
      <c r="C50" s="6">
        <v>42</v>
      </c>
      <c r="D50" s="29">
        <f t="shared" si="12"/>
        <v>51</v>
      </c>
      <c r="E50" s="29">
        <f t="shared" si="17"/>
        <v>2142</v>
      </c>
      <c r="F50" s="29">
        <f t="shared" si="13"/>
        <v>-6990</v>
      </c>
      <c r="G50" s="34">
        <f>+Inputs!$D$3</f>
        <v>0.37951000000000001</v>
      </c>
      <c r="I50" s="27">
        <f t="shared" si="18"/>
        <v>9132</v>
      </c>
      <c r="K50" s="27">
        <f t="shared" si="14"/>
        <v>51</v>
      </c>
      <c r="L50" s="27">
        <f t="shared" si="19"/>
        <v>2142</v>
      </c>
      <c r="M50" s="27">
        <f t="shared" si="15"/>
        <v>19.35501</v>
      </c>
      <c r="N50" s="27">
        <f t="shared" si="16"/>
        <v>19.35501</v>
      </c>
      <c r="O50" s="27">
        <f t="shared" si="20"/>
        <v>-2652.6866399999926</v>
      </c>
      <c r="P50" s="27">
        <f t="shared" si="21"/>
        <v>2652.6866399999926</v>
      </c>
      <c r="U50" s="108"/>
    </row>
    <row r="51" spans="1:21">
      <c r="A51" s="31">
        <v>38838</v>
      </c>
      <c r="C51" s="6">
        <v>43</v>
      </c>
      <c r="D51" s="29">
        <f t="shared" si="12"/>
        <v>51</v>
      </c>
      <c r="E51" s="29">
        <f t="shared" si="17"/>
        <v>2193</v>
      </c>
      <c r="F51" s="29">
        <f t="shared" si="13"/>
        <v>-6939</v>
      </c>
      <c r="G51" s="34">
        <f>+Inputs!$D$3</f>
        <v>0.37951000000000001</v>
      </c>
      <c r="I51" s="27">
        <f t="shared" si="18"/>
        <v>9132</v>
      </c>
      <c r="K51" s="27">
        <f t="shared" si="14"/>
        <v>51</v>
      </c>
      <c r="L51" s="27">
        <f t="shared" si="19"/>
        <v>2193</v>
      </c>
      <c r="M51" s="27">
        <f t="shared" si="15"/>
        <v>19.35501</v>
      </c>
      <c r="N51" s="27">
        <f t="shared" si="16"/>
        <v>19.35501</v>
      </c>
      <c r="O51" s="27">
        <f t="shared" si="20"/>
        <v>-2633.3316299999924</v>
      </c>
      <c r="P51" s="27">
        <f t="shared" si="21"/>
        <v>2633.3316299999924</v>
      </c>
      <c r="U51" s="108"/>
    </row>
    <row r="52" spans="1:21">
      <c r="A52" s="30">
        <v>38869</v>
      </c>
      <c r="C52" s="6">
        <v>44</v>
      </c>
      <c r="D52" s="29">
        <f t="shared" si="12"/>
        <v>51</v>
      </c>
      <c r="E52" s="29">
        <f t="shared" si="17"/>
        <v>2244</v>
      </c>
      <c r="F52" s="29">
        <f t="shared" si="13"/>
        <v>-6888</v>
      </c>
      <c r="G52" s="34">
        <f>+Inputs!$D$3</f>
        <v>0.37951000000000001</v>
      </c>
      <c r="I52" s="27">
        <f t="shared" si="18"/>
        <v>9132</v>
      </c>
      <c r="K52" s="27">
        <f t="shared" si="14"/>
        <v>51</v>
      </c>
      <c r="L52" s="27">
        <f t="shared" si="19"/>
        <v>2244</v>
      </c>
      <c r="M52" s="27">
        <f t="shared" si="15"/>
        <v>19.35501</v>
      </c>
      <c r="N52" s="27">
        <f t="shared" si="16"/>
        <v>19.35501</v>
      </c>
      <c r="O52" s="27">
        <f t="shared" si="20"/>
        <v>-2613.9766199999922</v>
      </c>
      <c r="P52" s="27">
        <f t="shared" si="21"/>
        <v>2613.9766199999922</v>
      </c>
      <c r="U52" s="108"/>
    </row>
    <row r="53" spans="1:21">
      <c r="A53" s="31">
        <v>38899</v>
      </c>
      <c r="C53" s="6">
        <v>45</v>
      </c>
      <c r="D53" s="29">
        <f t="shared" si="12"/>
        <v>51</v>
      </c>
      <c r="E53" s="29">
        <f t="shared" si="17"/>
        <v>2295</v>
      </c>
      <c r="F53" s="29">
        <f t="shared" si="13"/>
        <v>-6837</v>
      </c>
      <c r="G53" s="34">
        <f>+Inputs!$D$3</f>
        <v>0.37951000000000001</v>
      </c>
      <c r="I53" s="27">
        <f t="shared" si="18"/>
        <v>9132</v>
      </c>
      <c r="K53" s="27">
        <f t="shared" si="14"/>
        <v>51</v>
      </c>
      <c r="L53" s="27">
        <f t="shared" si="19"/>
        <v>2295</v>
      </c>
      <c r="M53" s="27">
        <f t="shared" si="15"/>
        <v>19.35501</v>
      </c>
      <c r="N53" s="27">
        <f t="shared" si="16"/>
        <v>19.35501</v>
      </c>
      <c r="O53" s="27">
        <f t="shared" si="20"/>
        <v>-2594.621609999992</v>
      </c>
      <c r="P53" s="27">
        <f t="shared" si="21"/>
        <v>2594.621609999992</v>
      </c>
      <c r="U53" s="108"/>
    </row>
    <row r="54" spans="1:21">
      <c r="A54" s="30">
        <v>38930</v>
      </c>
      <c r="C54" s="6">
        <v>46</v>
      </c>
      <c r="D54" s="29">
        <f t="shared" si="12"/>
        <v>51</v>
      </c>
      <c r="E54" s="29">
        <f t="shared" si="17"/>
        <v>2346</v>
      </c>
      <c r="F54" s="29">
        <f t="shared" si="13"/>
        <v>-6786</v>
      </c>
      <c r="G54" s="34">
        <f>+Inputs!$D$3</f>
        <v>0.37951000000000001</v>
      </c>
      <c r="I54" s="27">
        <f t="shared" si="18"/>
        <v>9132</v>
      </c>
      <c r="K54" s="27">
        <f t="shared" si="14"/>
        <v>51</v>
      </c>
      <c r="L54" s="27">
        <f t="shared" si="19"/>
        <v>2346</v>
      </c>
      <c r="M54" s="27">
        <f t="shared" si="15"/>
        <v>19.35501</v>
      </c>
      <c r="N54" s="27">
        <f t="shared" si="16"/>
        <v>19.35501</v>
      </c>
      <c r="O54" s="27">
        <f t="shared" si="20"/>
        <v>-2575.2665999999917</v>
      </c>
      <c r="P54" s="27">
        <f t="shared" si="21"/>
        <v>2575.2665999999917</v>
      </c>
      <c r="U54" s="108"/>
    </row>
    <row r="55" spans="1:21">
      <c r="A55" s="31">
        <v>38961</v>
      </c>
      <c r="C55" s="6">
        <v>47</v>
      </c>
      <c r="D55" s="29">
        <f t="shared" si="12"/>
        <v>51</v>
      </c>
      <c r="E55" s="29">
        <f t="shared" si="17"/>
        <v>2397</v>
      </c>
      <c r="F55" s="29">
        <f t="shared" si="13"/>
        <v>-6735</v>
      </c>
      <c r="G55" s="34">
        <f>+Inputs!$D$3</f>
        <v>0.37951000000000001</v>
      </c>
      <c r="I55" s="27">
        <f t="shared" si="18"/>
        <v>9132</v>
      </c>
      <c r="K55" s="27">
        <f t="shared" si="14"/>
        <v>51</v>
      </c>
      <c r="L55" s="27">
        <f t="shared" si="19"/>
        <v>2397</v>
      </c>
      <c r="M55" s="27">
        <f t="shared" si="15"/>
        <v>19.35501</v>
      </c>
      <c r="N55" s="27">
        <f t="shared" si="16"/>
        <v>19.35501</v>
      </c>
      <c r="O55" s="27">
        <f t="shared" si="20"/>
        <v>-2555.9115899999915</v>
      </c>
      <c r="P55" s="27">
        <f t="shared" si="21"/>
        <v>2555.9115899999915</v>
      </c>
      <c r="U55" s="108"/>
    </row>
    <row r="56" spans="1:21">
      <c r="A56" s="30">
        <v>38991</v>
      </c>
      <c r="C56" s="6">
        <v>48</v>
      </c>
      <c r="D56" s="29">
        <f t="shared" si="12"/>
        <v>51</v>
      </c>
      <c r="E56" s="29">
        <f t="shared" si="17"/>
        <v>2448</v>
      </c>
      <c r="F56" s="29">
        <f t="shared" si="13"/>
        <v>-6684</v>
      </c>
      <c r="G56" s="34">
        <f>+Inputs!$D$3</f>
        <v>0.37951000000000001</v>
      </c>
      <c r="I56" s="27">
        <f t="shared" si="18"/>
        <v>9132</v>
      </c>
      <c r="K56" s="27">
        <f t="shared" si="14"/>
        <v>51</v>
      </c>
      <c r="L56" s="27">
        <f t="shared" si="19"/>
        <v>2448</v>
      </c>
      <c r="M56" s="27">
        <f t="shared" si="15"/>
        <v>19.35501</v>
      </c>
      <c r="N56" s="27">
        <f t="shared" si="16"/>
        <v>19.35501</v>
      </c>
      <c r="O56" s="27">
        <f t="shared" si="20"/>
        <v>-2536.5565799999913</v>
      </c>
      <c r="P56" s="27">
        <f t="shared" si="21"/>
        <v>2536.5565799999913</v>
      </c>
    </row>
    <row r="57" spans="1:21">
      <c r="A57" s="31">
        <v>39022</v>
      </c>
      <c r="C57" s="6">
        <v>49</v>
      </c>
      <c r="D57" s="29">
        <f t="shared" si="12"/>
        <v>51</v>
      </c>
      <c r="E57" s="29">
        <f t="shared" si="17"/>
        <v>2499</v>
      </c>
      <c r="F57" s="29">
        <f t="shared" si="13"/>
        <v>-6633</v>
      </c>
      <c r="G57" s="34">
        <f>+Inputs!$D$3</f>
        <v>0.37951000000000001</v>
      </c>
      <c r="I57" s="27">
        <f t="shared" si="18"/>
        <v>9132</v>
      </c>
      <c r="K57" s="27">
        <f t="shared" si="14"/>
        <v>51</v>
      </c>
      <c r="L57" s="27">
        <f t="shared" si="19"/>
        <v>2499</v>
      </c>
      <c r="M57" s="27">
        <f t="shared" si="15"/>
        <v>19.35501</v>
      </c>
      <c r="N57" s="27">
        <f t="shared" si="16"/>
        <v>19.35501</v>
      </c>
      <c r="O57" s="27">
        <f t="shared" si="20"/>
        <v>-2517.2015699999911</v>
      </c>
      <c r="P57" s="27">
        <f t="shared" si="21"/>
        <v>2517.2015699999911</v>
      </c>
    </row>
    <row r="58" spans="1:21">
      <c r="A58" s="30">
        <v>39052</v>
      </c>
      <c r="C58" s="6">
        <v>50</v>
      </c>
      <c r="D58" s="29">
        <f t="shared" si="12"/>
        <v>51</v>
      </c>
      <c r="E58" s="29">
        <f t="shared" si="17"/>
        <v>2550</v>
      </c>
      <c r="F58" s="29">
        <f t="shared" si="13"/>
        <v>-6582</v>
      </c>
      <c r="G58" s="34">
        <f>+Inputs!$D$3</f>
        <v>0.37951000000000001</v>
      </c>
      <c r="I58" s="27">
        <f t="shared" si="18"/>
        <v>9132</v>
      </c>
      <c r="K58" s="27">
        <f t="shared" si="14"/>
        <v>51</v>
      </c>
      <c r="L58" s="27">
        <f t="shared" si="19"/>
        <v>2550</v>
      </c>
      <c r="M58" s="27">
        <f t="shared" si="15"/>
        <v>19.35501</v>
      </c>
      <c r="N58" s="27">
        <f t="shared" si="16"/>
        <v>19.35501</v>
      </c>
      <c r="O58" s="27">
        <f t="shared" si="20"/>
        <v>-2497.8465599999909</v>
      </c>
      <c r="P58" s="27">
        <f t="shared" si="21"/>
        <v>2497.8465599999909</v>
      </c>
    </row>
    <row r="59" spans="1:21">
      <c r="A59" s="31">
        <v>39083</v>
      </c>
      <c r="C59" s="6">
        <v>51</v>
      </c>
      <c r="D59" s="29">
        <f t="shared" si="12"/>
        <v>51</v>
      </c>
      <c r="E59" s="29">
        <f t="shared" si="17"/>
        <v>2601</v>
      </c>
      <c r="F59" s="29">
        <f t="shared" si="13"/>
        <v>-6531</v>
      </c>
      <c r="G59" s="34">
        <f>+Inputs!$D$3</f>
        <v>0.37951000000000001</v>
      </c>
      <c r="I59" s="27">
        <f t="shared" si="18"/>
        <v>9132</v>
      </c>
      <c r="K59" s="27">
        <f t="shared" si="14"/>
        <v>51</v>
      </c>
      <c r="L59" s="27">
        <f t="shared" si="19"/>
        <v>2601</v>
      </c>
      <c r="M59" s="27">
        <f t="shared" si="15"/>
        <v>19.35501</v>
      </c>
      <c r="N59" s="27">
        <f t="shared" si="16"/>
        <v>19.35501</v>
      </c>
      <c r="O59" s="27">
        <f t="shared" si="20"/>
        <v>-2478.4915499999906</v>
      </c>
      <c r="P59" s="27">
        <f t="shared" si="21"/>
        <v>2478.4915499999906</v>
      </c>
    </row>
    <row r="60" spans="1:21">
      <c r="A60" s="30">
        <v>39114</v>
      </c>
      <c r="C60" s="6">
        <v>52</v>
      </c>
      <c r="D60" s="29">
        <f t="shared" si="12"/>
        <v>51</v>
      </c>
      <c r="E60" s="29">
        <f t="shared" si="17"/>
        <v>2652</v>
      </c>
      <c r="F60" s="29">
        <f t="shared" si="13"/>
        <v>-6480</v>
      </c>
      <c r="G60" s="34">
        <f>+Inputs!$D$3</f>
        <v>0.37951000000000001</v>
      </c>
      <c r="I60" s="27">
        <f t="shared" si="18"/>
        <v>9132</v>
      </c>
      <c r="K60" s="27">
        <f t="shared" si="14"/>
        <v>51</v>
      </c>
      <c r="L60" s="27">
        <f t="shared" si="19"/>
        <v>2652</v>
      </c>
      <c r="M60" s="27">
        <f t="shared" si="15"/>
        <v>19.35501</v>
      </c>
      <c r="N60" s="27">
        <f t="shared" si="16"/>
        <v>19.35501</v>
      </c>
      <c r="O60" s="27">
        <f t="shared" si="20"/>
        <v>-2459.1365399999904</v>
      </c>
      <c r="P60" s="27">
        <f t="shared" si="21"/>
        <v>2459.1365399999904</v>
      </c>
    </row>
    <row r="61" spans="1:21">
      <c r="A61" s="31">
        <v>39142</v>
      </c>
      <c r="C61" s="6">
        <v>53</v>
      </c>
      <c r="D61" s="29">
        <f t="shared" si="12"/>
        <v>51</v>
      </c>
      <c r="E61" s="29">
        <f t="shared" si="17"/>
        <v>2703</v>
      </c>
      <c r="F61" s="29">
        <f t="shared" si="13"/>
        <v>-6429</v>
      </c>
      <c r="G61" s="34">
        <f>+Inputs!$D$3</f>
        <v>0.37951000000000001</v>
      </c>
      <c r="I61" s="27">
        <f t="shared" si="18"/>
        <v>9132</v>
      </c>
      <c r="K61" s="27">
        <f t="shared" si="14"/>
        <v>51</v>
      </c>
      <c r="L61" s="27">
        <f t="shared" si="19"/>
        <v>2703</v>
      </c>
      <c r="M61" s="27">
        <f t="shared" si="15"/>
        <v>19.35501</v>
      </c>
      <c r="N61" s="27">
        <f t="shared" si="16"/>
        <v>19.35501</v>
      </c>
      <c r="O61" s="27">
        <f t="shared" si="20"/>
        <v>-2439.7815299999902</v>
      </c>
      <c r="P61" s="27">
        <f t="shared" si="21"/>
        <v>2439.7815299999902</v>
      </c>
    </row>
    <row r="62" spans="1:21">
      <c r="A62" s="30">
        <v>39173</v>
      </c>
      <c r="C62" s="6">
        <v>54</v>
      </c>
      <c r="D62" s="29">
        <f t="shared" si="12"/>
        <v>51</v>
      </c>
      <c r="E62" s="29">
        <f t="shared" si="17"/>
        <v>2754</v>
      </c>
      <c r="F62" s="29">
        <f t="shared" si="13"/>
        <v>-6378</v>
      </c>
      <c r="G62" s="34">
        <f>+Inputs!$D$3</f>
        <v>0.37951000000000001</v>
      </c>
      <c r="I62" s="27">
        <f t="shared" si="18"/>
        <v>9132</v>
      </c>
      <c r="K62" s="27">
        <f t="shared" si="14"/>
        <v>51</v>
      </c>
      <c r="L62" s="27">
        <f t="shared" si="19"/>
        <v>2754</v>
      </c>
      <c r="M62" s="27">
        <f t="shared" si="15"/>
        <v>19.35501</v>
      </c>
      <c r="N62" s="27">
        <f t="shared" si="16"/>
        <v>19.35501</v>
      </c>
      <c r="O62" s="27">
        <f t="shared" si="20"/>
        <v>-2420.42651999999</v>
      </c>
      <c r="P62" s="27">
        <f t="shared" si="21"/>
        <v>2420.42651999999</v>
      </c>
    </row>
    <row r="63" spans="1:21">
      <c r="A63" s="31">
        <v>39203</v>
      </c>
      <c r="C63" s="6">
        <v>55</v>
      </c>
      <c r="D63" s="29">
        <f t="shared" si="12"/>
        <v>51</v>
      </c>
      <c r="E63" s="29">
        <f t="shared" si="17"/>
        <v>2805</v>
      </c>
      <c r="F63" s="29">
        <f t="shared" si="13"/>
        <v>-6327</v>
      </c>
      <c r="G63" s="34">
        <f>+Inputs!$D$3</f>
        <v>0.37951000000000001</v>
      </c>
      <c r="I63" s="27">
        <f t="shared" si="18"/>
        <v>9132</v>
      </c>
      <c r="K63" s="27">
        <f t="shared" si="14"/>
        <v>51</v>
      </c>
      <c r="L63" s="27">
        <f t="shared" si="19"/>
        <v>2805</v>
      </c>
      <c r="M63" s="27">
        <f t="shared" si="15"/>
        <v>19.35501</v>
      </c>
      <c r="N63" s="27">
        <f t="shared" si="16"/>
        <v>19.35501</v>
      </c>
      <c r="O63" s="27">
        <f t="shared" si="20"/>
        <v>-2401.0715099999898</v>
      </c>
      <c r="P63" s="27">
        <f t="shared" si="21"/>
        <v>2401.0715099999898</v>
      </c>
    </row>
    <row r="64" spans="1:21">
      <c r="A64" s="30">
        <v>39234</v>
      </c>
      <c r="C64" s="6">
        <v>56</v>
      </c>
      <c r="D64" s="29">
        <f t="shared" si="12"/>
        <v>51</v>
      </c>
      <c r="E64" s="29">
        <f t="shared" si="17"/>
        <v>2856</v>
      </c>
      <c r="F64" s="29">
        <f t="shared" si="13"/>
        <v>-6276</v>
      </c>
      <c r="G64" s="34">
        <f>+Inputs!$D$3</f>
        <v>0.37951000000000001</v>
      </c>
      <c r="I64" s="27">
        <f t="shared" si="18"/>
        <v>9132</v>
      </c>
      <c r="K64" s="27">
        <f t="shared" si="14"/>
        <v>51</v>
      </c>
      <c r="L64" s="27">
        <f t="shared" si="19"/>
        <v>2856</v>
      </c>
      <c r="M64" s="27">
        <f t="shared" si="15"/>
        <v>19.35501</v>
      </c>
      <c r="N64" s="27">
        <f t="shared" si="16"/>
        <v>19.35501</v>
      </c>
      <c r="O64" s="27">
        <f t="shared" si="20"/>
        <v>-2381.7164999999895</v>
      </c>
      <c r="P64" s="27">
        <f t="shared" si="21"/>
        <v>2381.7164999999895</v>
      </c>
    </row>
    <row r="65" spans="1:16">
      <c r="A65" s="31">
        <v>39264</v>
      </c>
      <c r="C65" s="6">
        <v>57</v>
      </c>
      <c r="D65" s="29">
        <f t="shared" si="12"/>
        <v>51</v>
      </c>
      <c r="E65" s="29">
        <f t="shared" si="17"/>
        <v>2907</v>
      </c>
      <c r="F65" s="29">
        <f t="shared" si="13"/>
        <v>-6225</v>
      </c>
      <c r="G65" s="34">
        <f>+Inputs!$D$3</f>
        <v>0.37951000000000001</v>
      </c>
      <c r="I65" s="27">
        <f t="shared" si="18"/>
        <v>9132</v>
      </c>
      <c r="K65" s="27">
        <f t="shared" si="14"/>
        <v>51</v>
      </c>
      <c r="L65" s="27">
        <f t="shared" si="19"/>
        <v>2907</v>
      </c>
      <c r="M65" s="27">
        <f t="shared" si="15"/>
        <v>19.35501</v>
      </c>
      <c r="N65" s="27">
        <f t="shared" si="16"/>
        <v>19.35501</v>
      </c>
      <c r="O65" s="27">
        <f t="shared" si="20"/>
        <v>-2362.3614899999893</v>
      </c>
      <c r="P65" s="27">
        <f t="shared" si="21"/>
        <v>2362.3614899999893</v>
      </c>
    </row>
    <row r="66" spans="1:16">
      <c r="A66" s="30">
        <v>39295</v>
      </c>
      <c r="C66" s="6">
        <v>58</v>
      </c>
      <c r="D66" s="29">
        <f t="shared" si="12"/>
        <v>51</v>
      </c>
      <c r="E66" s="29">
        <f t="shared" si="17"/>
        <v>2958</v>
      </c>
      <c r="F66" s="29">
        <f t="shared" si="13"/>
        <v>-6174</v>
      </c>
      <c r="G66" s="34">
        <f>+Inputs!$D$3</f>
        <v>0.37951000000000001</v>
      </c>
      <c r="I66" s="27">
        <f t="shared" si="18"/>
        <v>9132</v>
      </c>
      <c r="K66" s="27">
        <f t="shared" si="14"/>
        <v>51</v>
      </c>
      <c r="L66" s="27">
        <f t="shared" si="19"/>
        <v>2958</v>
      </c>
      <c r="M66" s="27">
        <f t="shared" si="15"/>
        <v>19.35501</v>
      </c>
      <c r="N66" s="27">
        <f t="shared" si="16"/>
        <v>19.35501</v>
      </c>
      <c r="O66" s="27">
        <f t="shared" si="20"/>
        <v>-2343.0064799999891</v>
      </c>
      <c r="P66" s="27">
        <f t="shared" si="21"/>
        <v>2343.0064799999891</v>
      </c>
    </row>
    <row r="67" spans="1:16">
      <c r="A67" s="31">
        <v>39326</v>
      </c>
      <c r="C67" s="6">
        <v>59</v>
      </c>
      <c r="D67" s="29">
        <f t="shared" si="12"/>
        <v>51</v>
      </c>
      <c r="E67" s="29">
        <f t="shared" si="17"/>
        <v>3009</v>
      </c>
      <c r="F67" s="29">
        <f t="shared" si="13"/>
        <v>-6123</v>
      </c>
      <c r="G67" s="34">
        <f>+Inputs!$D$3</f>
        <v>0.37951000000000001</v>
      </c>
      <c r="I67" s="27">
        <f t="shared" si="18"/>
        <v>9132</v>
      </c>
      <c r="K67" s="27">
        <f t="shared" si="14"/>
        <v>51</v>
      </c>
      <c r="L67" s="27">
        <f t="shared" si="19"/>
        <v>3009</v>
      </c>
      <c r="M67" s="27">
        <f t="shared" si="15"/>
        <v>19.35501</v>
      </c>
      <c r="N67" s="27">
        <f t="shared" si="16"/>
        <v>19.35501</v>
      </c>
      <c r="O67" s="27">
        <f t="shared" si="20"/>
        <v>-2323.6514699999889</v>
      </c>
      <c r="P67" s="27">
        <f t="shared" si="21"/>
        <v>2323.6514699999889</v>
      </c>
    </row>
    <row r="68" spans="1:16">
      <c r="A68" s="30">
        <v>39356</v>
      </c>
      <c r="C68" s="6">
        <v>60</v>
      </c>
      <c r="D68" s="29">
        <f t="shared" si="12"/>
        <v>51</v>
      </c>
      <c r="E68" s="29">
        <f t="shared" si="17"/>
        <v>3060</v>
      </c>
      <c r="F68" s="29">
        <f t="shared" si="13"/>
        <v>-6072</v>
      </c>
      <c r="G68" s="34">
        <f>+Inputs!$D$3</f>
        <v>0.37951000000000001</v>
      </c>
      <c r="I68" s="27">
        <f t="shared" si="18"/>
        <v>9132</v>
      </c>
      <c r="K68" s="27">
        <f t="shared" si="14"/>
        <v>51</v>
      </c>
      <c r="L68" s="27">
        <f t="shared" si="19"/>
        <v>3060</v>
      </c>
      <c r="M68" s="27">
        <f t="shared" si="15"/>
        <v>19.35501</v>
      </c>
      <c r="N68" s="27">
        <f t="shared" si="16"/>
        <v>19.35501</v>
      </c>
      <c r="O68" s="27">
        <f t="shared" si="20"/>
        <v>-2304.2964599999887</v>
      </c>
      <c r="P68" s="27">
        <f t="shared" si="21"/>
        <v>2304.2964599999887</v>
      </c>
    </row>
    <row r="69" spans="1:16">
      <c r="A69" s="31">
        <v>39387</v>
      </c>
      <c r="C69" s="6">
        <v>61</v>
      </c>
      <c r="D69" s="29">
        <f t="shared" si="12"/>
        <v>51</v>
      </c>
      <c r="E69" s="29">
        <f t="shared" si="17"/>
        <v>3111</v>
      </c>
      <c r="F69" s="29">
        <f t="shared" si="13"/>
        <v>-6021</v>
      </c>
      <c r="G69" s="34">
        <f>+Inputs!$D$3</f>
        <v>0.37951000000000001</v>
      </c>
      <c r="I69" s="27">
        <f t="shared" si="18"/>
        <v>9132</v>
      </c>
      <c r="K69" s="27">
        <f t="shared" si="14"/>
        <v>51</v>
      </c>
      <c r="L69" s="27">
        <f t="shared" si="19"/>
        <v>3111</v>
      </c>
      <c r="M69" s="27">
        <f t="shared" si="15"/>
        <v>19.35501</v>
      </c>
      <c r="N69" s="27">
        <f t="shared" si="16"/>
        <v>19.35501</v>
      </c>
      <c r="O69" s="27">
        <f t="shared" si="20"/>
        <v>-2284.9414499999884</v>
      </c>
      <c r="P69" s="27">
        <f t="shared" si="21"/>
        <v>2284.9414499999884</v>
      </c>
    </row>
    <row r="70" spans="1:16">
      <c r="A70" s="30">
        <v>39417</v>
      </c>
      <c r="C70" s="6">
        <v>62</v>
      </c>
      <c r="D70" s="29">
        <f t="shared" si="12"/>
        <v>51</v>
      </c>
      <c r="E70" s="29">
        <f t="shared" si="17"/>
        <v>3162</v>
      </c>
      <c r="F70" s="29">
        <f t="shared" si="13"/>
        <v>-5970</v>
      </c>
      <c r="G70" s="34">
        <f>+Inputs!$D$3</f>
        <v>0.37951000000000001</v>
      </c>
      <c r="I70" s="27">
        <f t="shared" si="18"/>
        <v>9132</v>
      </c>
      <c r="K70" s="27">
        <f t="shared" si="14"/>
        <v>51</v>
      </c>
      <c r="L70" s="27">
        <f t="shared" si="19"/>
        <v>3162</v>
      </c>
      <c r="M70" s="27">
        <f t="shared" si="15"/>
        <v>19.35501</v>
      </c>
      <c r="N70" s="27">
        <f t="shared" si="16"/>
        <v>19.35501</v>
      </c>
      <c r="O70" s="27">
        <f t="shared" si="20"/>
        <v>-2265.5864399999882</v>
      </c>
      <c r="P70" s="27">
        <f t="shared" si="21"/>
        <v>2265.5864399999882</v>
      </c>
    </row>
    <row r="71" spans="1:16">
      <c r="A71" s="31">
        <v>39448</v>
      </c>
      <c r="C71" s="6">
        <v>63</v>
      </c>
      <c r="D71" s="29">
        <f t="shared" si="12"/>
        <v>51</v>
      </c>
      <c r="E71" s="29">
        <f t="shared" si="17"/>
        <v>3213</v>
      </c>
      <c r="F71" s="29">
        <f t="shared" si="13"/>
        <v>-5919</v>
      </c>
      <c r="G71" s="34">
        <f>+Inputs!$D$3</f>
        <v>0.37951000000000001</v>
      </c>
      <c r="I71" s="27">
        <f t="shared" si="18"/>
        <v>9132</v>
      </c>
      <c r="K71" s="27">
        <f t="shared" si="14"/>
        <v>51</v>
      </c>
      <c r="L71" s="27">
        <f t="shared" si="19"/>
        <v>3213</v>
      </c>
      <c r="M71" s="27">
        <f t="shared" si="15"/>
        <v>19.35501</v>
      </c>
      <c r="N71" s="27">
        <f t="shared" si="16"/>
        <v>19.35501</v>
      </c>
      <c r="O71" s="27">
        <f t="shared" si="20"/>
        <v>-2246.231429999988</v>
      </c>
      <c r="P71" s="27">
        <f t="shared" si="21"/>
        <v>2246.231429999988</v>
      </c>
    </row>
    <row r="72" spans="1:16">
      <c r="A72" s="30">
        <v>39479</v>
      </c>
      <c r="C72" s="6">
        <v>64</v>
      </c>
      <c r="D72" s="29">
        <f t="shared" si="12"/>
        <v>51</v>
      </c>
      <c r="E72" s="29">
        <f t="shared" si="17"/>
        <v>3264</v>
      </c>
      <c r="F72" s="29">
        <f t="shared" si="13"/>
        <v>-5868</v>
      </c>
      <c r="G72" s="34">
        <f>+Inputs!$D$3</f>
        <v>0.37951000000000001</v>
      </c>
      <c r="I72" s="27">
        <f t="shared" si="18"/>
        <v>9132</v>
      </c>
      <c r="K72" s="27">
        <f t="shared" si="14"/>
        <v>51</v>
      </c>
      <c r="L72" s="27">
        <f t="shared" si="19"/>
        <v>3264</v>
      </c>
      <c r="M72" s="27">
        <f t="shared" si="15"/>
        <v>19.35501</v>
      </c>
      <c r="N72" s="27">
        <f t="shared" si="16"/>
        <v>19.35501</v>
      </c>
      <c r="O72" s="27">
        <f t="shared" si="20"/>
        <v>-2226.8764199999878</v>
      </c>
      <c r="P72" s="27">
        <f t="shared" si="21"/>
        <v>2226.8764199999878</v>
      </c>
    </row>
    <row r="73" spans="1:16">
      <c r="A73" s="31">
        <v>39508</v>
      </c>
      <c r="C73" s="6">
        <v>65</v>
      </c>
      <c r="D73" s="29">
        <f t="shared" ref="D73:D104" si="22">ROUND(-(+$B$9/180)*1,0)</f>
        <v>51</v>
      </c>
      <c r="E73" s="29">
        <f t="shared" si="17"/>
        <v>3315</v>
      </c>
      <c r="F73" s="29">
        <f t="shared" ref="F73:F104" si="23">$B$9+E73</f>
        <v>-5817</v>
      </c>
      <c r="G73" s="34">
        <f>+Inputs!$D$3</f>
        <v>0.37951000000000001</v>
      </c>
      <c r="I73" s="27">
        <f t="shared" si="18"/>
        <v>9132</v>
      </c>
      <c r="K73" s="27">
        <f t="shared" ref="K73:K104" si="24">D73</f>
        <v>51</v>
      </c>
      <c r="L73" s="27">
        <f t="shared" si="19"/>
        <v>3315</v>
      </c>
      <c r="M73" s="27">
        <f t="shared" ref="M73:M104" si="25">K73*G73</f>
        <v>19.35501</v>
      </c>
      <c r="N73" s="27">
        <f t="shared" ref="N73:N104" si="26">M73-J73</f>
        <v>19.35501</v>
      </c>
      <c r="O73" s="27">
        <f t="shared" si="20"/>
        <v>-2207.5214099999876</v>
      </c>
      <c r="P73" s="27">
        <f t="shared" si="21"/>
        <v>2207.5214099999876</v>
      </c>
    </row>
    <row r="74" spans="1:16">
      <c r="A74" s="30">
        <v>39539</v>
      </c>
      <c r="C74" s="6">
        <v>66</v>
      </c>
      <c r="D74" s="29">
        <f t="shared" si="22"/>
        <v>51</v>
      </c>
      <c r="E74" s="29">
        <f t="shared" ref="E74:E105" si="27">+E73+D74</f>
        <v>3366</v>
      </c>
      <c r="F74" s="29">
        <f t="shared" si="23"/>
        <v>-5766</v>
      </c>
      <c r="G74" s="34">
        <f>+Inputs!$D$3</f>
        <v>0.37951000000000001</v>
      </c>
      <c r="I74" s="27">
        <f t="shared" ref="I74:I105" si="28">+I73+H74</f>
        <v>9132</v>
      </c>
      <c r="K74" s="27">
        <f t="shared" si="24"/>
        <v>51</v>
      </c>
      <c r="L74" s="27">
        <f t="shared" ref="L74:L105" si="29">+L73+K74</f>
        <v>3366</v>
      </c>
      <c r="M74" s="27">
        <f t="shared" si="25"/>
        <v>19.35501</v>
      </c>
      <c r="N74" s="27">
        <f t="shared" si="26"/>
        <v>19.35501</v>
      </c>
      <c r="O74" s="27">
        <f t="shared" ref="O74:O105" si="30">+O73+N74</f>
        <v>-2188.1663999999873</v>
      </c>
      <c r="P74" s="27">
        <f t="shared" ref="P74:P105" si="31">P73-N74</f>
        <v>2188.1663999999873</v>
      </c>
    </row>
    <row r="75" spans="1:16">
      <c r="A75" s="31">
        <v>39569</v>
      </c>
      <c r="C75" s="6">
        <v>67</v>
      </c>
      <c r="D75" s="29">
        <f t="shared" si="22"/>
        <v>51</v>
      </c>
      <c r="E75" s="29">
        <f t="shared" si="27"/>
        <v>3417</v>
      </c>
      <c r="F75" s="29">
        <f t="shared" si="23"/>
        <v>-5715</v>
      </c>
      <c r="G75" s="34">
        <f>+Inputs!$D$3</f>
        <v>0.37951000000000001</v>
      </c>
      <c r="I75" s="27">
        <f t="shared" si="28"/>
        <v>9132</v>
      </c>
      <c r="K75" s="27">
        <f t="shared" si="24"/>
        <v>51</v>
      </c>
      <c r="L75" s="27">
        <f t="shared" si="29"/>
        <v>3417</v>
      </c>
      <c r="M75" s="27">
        <f t="shared" si="25"/>
        <v>19.35501</v>
      </c>
      <c r="N75" s="27">
        <f t="shared" si="26"/>
        <v>19.35501</v>
      </c>
      <c r="O75" s="27">
        <f t="shared" si="30"/>
        <v>-2168.8113899999871</v>
      </c>
      <c r="P75" s="27">
        <f t="shared" si="31"/>
        <v>2168.8113899999871</v>
      </c>
    </row>
    <row r="76" spans="1:16">
      <c r="A76" s="30">
        <v>39600</v>
      </c>
      <c r="C76" s="6">
        <v>68</v>
      </c>
      <c r="D76" s="29">
        <f t="shared" si="22"/>
        <v>51</v>
      </c>
      <c r="E76" s="29">
        <f t="shared" si="27"/>
        <v>3468</v>
      </c>
      <c r="F76" s="29">
        <f t="shared" si="23"/>
        <v>-5664</v>
      </c>
      <c r="G76" s="34">
        <f>+Inputs!$D$3</f>
        <v>0.37951000000000001</v>
      </c>
      <c r="I76" s="27">
        <f t="shared" si="28"/>
        <v>9132</v>
      </c>
      <c r="K76" s="27">
        <f t="shared" si="24"/>
        <v>51</v>
      </c>
      <c r="L76" s="27">
        <f t="shared" si="29"/>
        <v>3468</v>
      </c>
      <c r="M76" s="27">
        <f t="shared" si="25"/>
        <v>19.35501</v>
      </c>
      <c r="N76" s="27">
        <f t="shared" si="26"/>
        <v>19.35501</v>
      </c>
      <c r="O76" s="27">
        <f t="shared" si="30"/>
        <v>-2149.4563799999869</v>
      </c>
      <c r="P76" s="27">
        <f t="shared" si="31"/>
        <v>2149.4563799999869</v>
      </c>
    </row>
    <row r="77" spans="1:16">
      <c r="A77" s="31">
        <v>39630</v>
      </c>
      <c r="C77" s="6">
        <v>69</v>
      </c>
      <c r="D77" s="29">
        <f t="shared" si="22"/>
        <v>51</v>
      </c>
      <c r="E77" s="29">
        <f t="shared" si="27"/>
        <v>3519</v>
      </c>
      <c r="F77" s="29">
        <f t="shared" si="23"/>
        <v>-5613</v>
      </c>
      <c r="G77" s="34">
        <f>+Inputs!$D$3</f>
        <v>0.37951000000000001</v>
      </c>
      <c r="I77" s="27">
        <f t="shared" si="28"/>
        <v>9132</v>
      </c>
      <c r="K77" s="27">
        <f t="shared" si="24"/>
        <v>51</v>
      </c>
      <c r="L77" s="27">
        <f t="shared" si="29"/>
        <v>3519</v>
      </c>
      <c r="M77" s="27">
        <f t="shared" si="25"/>
        <v>19.35501</v>
      </c>
      <c r="N77" s="27">
        <f t="shared" si="26"/>
        <v>19.35501</v>
      </c>
      <c r="O77" s="27">
        <f t="shared" si="30"/>
        <v>-2130.1013699999867</v>
      </c>
      <c r="P77" s="27">
        <f t="shared" si="31"/>
        <v>2130.1013699999867</v>
      </c>
    </row>
    <row r="78" spans="1:16">
      <c r="A78" s="30">
        <v>39661</v>
      </c>
      <c r="C78" s="6">
        <v>70</v>
      </c>
      <c r="D78" s="29">
        <f t="shared" si="22"/>
        <v>51</v>
      </c>
      <c r="E78" s="29">
        <f t="shared" si="27"/>
        <v>3570</v>
      </c>
      <c r="F78" s="29">
        <f t="shared" si="23"/>
        <v>-5562</v>
      </c>
      <c r="G78" s="34">
        <f>+Inputs!$D$3</f>
        <v>0.37951000000000001</v>
      </c>
      <c r="I78" s="27">
        <f t="shared" si="28"/>
        <v>9132</v>
      </c>
      <c r="K78" s="27">
        <f t="shared" si="24"/>
        <v>51</v>
      </c>
      <c r="L78" s="27">
        <f t="shared" si="29"/>
        <v>3570</v>
      </c>
      <c r="M78" s="27">
        <f t="shared" si="25"/>
        <v>19.35501</v>
      </c>
      <c r="N78" s="27">
        <f t="shared" si="26"/>
        <v>19.35501</v>
      </c>
      <c r="O78" s="27">
        <f t="shared" si="30"/>
        <v>-2110.7463599999865</v>
      </c>
      <c r="P78" s="27">
        <f t="shared" si="31"/>
        <v>2110.7463599999865</v>
      </c>
    </row>
    <row r="79" spans="1:16">
      <c r="A79" s="31">
        <v>39692</v>
      </c>
      <c r="C79" s="6">
        <v>71</v>
      </c>
      <c r="D79" s="29">
        <f t="shared" si="22"/>
        <v>51</v>
      </c>
      <c r="E79" s="29">
        <f t="shared" si="27"/>
        <v>3621</v>
      </c>
      <c r="F79" s="29">
        <f t="shared" si="23"/>
        <v>-5511</v>
      </c>
      <c r="G79" s="34">
        <f>+Inputs!$D$3</f>
        <v>0.37951000000000001</v>
      </c>
      <c r="I79" s="27">
        <f t="shared" si="28"/>
        <v>9132</v>
      </c>
      <c r="K79" s="27">
        <f t="shared" si="24"/>
        <v>51</v>
      </c>
      <c r="L79" s="27">
        <f t="shared" si="29"/>
        <v>3621</v>
      </c>
      <c r="M79" s="27">
        <f t="shared" si="25"/>
        <v>19.35501</v>
      </c>
      <c r="N79" s="27">
        <f t="shared" si="26"/>
        <v>19.35501</v>
      </c>
      <c r="O79" s="27">
        <f t="shared" si="30"/>
        <v>-2091.3913499999862</v>
      </c>
      <c r="P79" s="27">
        <f t="shared" si="31"/>
        <v>2091.3913499999862</v>
      </c>
    </row>
    <row r="80" spans="1:16">
      <c r="A80" s="30">
        <v>39722</v>
      </c>
      <c r="C80" s="6">
        <v>72</v>
      </c>
      <c r="D80" s="29">
        <f t="shared" si="22"/>
        <v>51</v>
      </c>
      <c r="E80" s="29">
        <f t="shared" si="27"/>
        <v>3672</v>
      </c>
      <c r="F80" s="29">
        <f t="shared" si="23"/>
        <v>-5460</v>
      </c>
      <c r="G80" s="34">
        <f>+Inputs!$D$3</f>
        <v>0.37951000000000001</v>
      </c>
      <c r="I80" s="27">
        <f t="shared" si="28"/>
        <v>9132</v>
      </c>
      <c r="K80" s="27">
        <f t="shared" si="24"/>
        <v>51</v>
      </c>
      <c r="L80" s="27">
        <f t="shared" si="29"/>
        <v>3672</v>
      </c>
      <c r="M80" s="27">
        <f t="shared" si="25"/>
        <v>19.35501</v>
      </c>
      <c r="N80" s="27">
        <f t="shared" si="26"/>
        <v>19.35501</v>
      </c>
      <c r="O80" s="27">
        <f t="shared" si="30"/>
        <v>-2072.036339999986</v>
      </c>
      <c r="P80" s="27">
        <f t="shared" si="31"/>
        <v>2072.036339999986</v>
      </c>
    </row>
    <row r="81" spans="1:16">
      <c r="A81" s="31">
        <v>39753</v>
      </c>
      <c r="C81" s="6">
        <v>73</v>
      </c>
      <c r="D81" s="29">
        <f t="shared" si="22"/>
        <v>51</v>
      </c>
      <c r="E81" s="29">
        <f t="shared" si="27"/>
        <v>3723</v>
      </c>
      <c r="F81" s="29">
        <f t="shared" si="23"/>
        <v>-5409</v>
      </c>
      <c r="G81" s="34">
        <f>+Inputs!$D$3</f>
        <v>0.37951000000000001</v>
      </c>
      <c r="I81" s="27">
        <f t="shared" si="28"/>
        <v>9132</v>
      </c>
      <c r="K81" s="27">
        <f t="shared" si="24"/>
        <v>51</v>
      </c>
      <c r="L81" s="27">
        <f t="shared" si="29"/>
        <v>3723</v>
      </c>
      <c r="M81" s="27">
        <f t="shared" si="25"/>
        <v>19.35501</v>
      </c>
      <c r="N81" s="27">
        <f t="shared" si="26"/>
        <v>19.35501</v>
      </c>
      <c r="O81" s="27">
        <f t="shared" si="30"/>
        <v>-2052.6813299999858</v>
      </c>
      <c r="P81" s="27">
        <f t="shared" si="31"/>
        <v>2052.6813299999858</v>
      </c>
    </row>
    <row r="82" spans="1:16">
      <c r="A82" s="30">
        <v>39783</v>
      </c>
      <c r="C82" s="6">
        <v>74</v>
      </c>
      <c r="D82" s="29">
        <f t="shared" si="22"/>
        <v>51</v>
      </c>
      <c r="E82" s="29">
        <f t="shared" si="27"/>
        <v>3774</v>
      </c>
      <c r="F82" s="29">
        <f t="shared" si="23"/>
        <v>-5358</v>
      </c>
      <c r="G82" s="34">
        <f>+Inputs!$D$3</f>
        <v>0.37951000000000001</v>
      </c>
      <c r="I82" s="27">
        <f t="shared" si="28"/>
        <v>9132</v>
      </c>
      <c r="K82" s="27">
        <f t="shared" si="24"/>
        <v>51</v>
      </c>
      <c r="L82" s="27">
        <f t="shared" si="29"/>
        <v>3774</v>
      </c>
      <c r="M82" s="27">
        <f t="shared" si="25"/>
        <v>19.35501</v>
      </c>
      <c r="N82" s="27">
        <f t="shared" si="26"/>
        <v>19.35501</v>
      </c>
      <c r="O82" s="27">
        <f t="shared" si="30"/>
        <v>-2033.3263199999858</v>
      </c>
      <c r="P82" s="27">
        <f t="shared" si="31"/>
        <v>2033.3263199999858</v>
      </c>
    </row>
    <row r="83" spans="1:16">
      <c r="A83" s="31">
        <v>39814</v>
      </c>
      <c r="C83" s="6">
        <v>75</v>
      </c>
      <c r="D83" s="29">
        <f t="shared" si="22"/>
        <v>51</v>
      </c>
      <c r="E83" s="29">
        <f t="shared" si="27"/>
        <v>3825</v>
      </c>
      <c r="F83" s="29">
        <f t="shared" si="23"/>
        <v>-5307</v>
      </c>
      <c r="G83" s="34">
        <f>+Inputs!$D$3</f>
        <v>0.37951000000000001</v>
      </c>
      <c r="I83" s="27">
        <f t="shared" si="28"/>
        <v>9132</v>
      </c>
      <c r="K83" s="27">
        <f t="shared" si="24"/>
        <v>51</v>
      </c>
      <c r="L83" s="27">
        <f t="shared" si="29"/>
        <v>3825</v>
      </c>
      <c r="M83" s="27">
        <f t="shared" si="25"/>
        <v>19.35501</v>
      </c>
      <c r="N83" s="27">
        <f t="shared" si="26"/>
        <v>19.35501</v>
      </c>
      <c r="O83" s="27">
        <f t="shared" si="30"/>
        <v>-2013.9713099999858</v>
      </c>
      <c r="P83" s="27">
        <f t="shared" si="31"/>
        <v>2013.9713099999858</v>
      </c>
    </row>
    <row r="84" spans="1:16">
      <c r="A84" s="30">
        <v>39845</v>
      </c>
      <c r="C84" s="6">
        <v>76</v>
      </c>
      <c r="D84" s="29">
        <f t="shared" si="22"/>
        <v>51</v>
      </c>
      <c r="E84" s="29">
        <f t="shared" si="27"/>
        <v>3876</v>
      </c>
      <c r="F84" s="29">
        <f t="shared" si="23"/>
        <v>-5256</v>
      </c>
      <c r="G84" s="34">
        <f>+Inputs!$D$3</f>
        <v>0.37951000000000001</v>
      </c>
      <c r="I84" s="27">
        <f t="shared" si="28"/>
        <v>9132</v>
      </c>
      <c r="K84" s="27">
        <f t="shared" si="24"/>
        <v>51</v>
      </c>
      <c r="L84" s="27">
        <f t="shared" si="29"/>
        <v>3876</v>
      </c>
      <c r="M84" s="27">
        <f t="shared" si="25"/>
        <v>19.35501</v>
      </c>
      <c r="N84" s="27">
        <f t="shared" si="26"/>
        <v>19.35501</v>
      </c>
      <c r="O84" s="27">
        <f t="shared" si="30"/>
        <v>-1994.6162999999858</v>
      </c>
      <c r="P84" s="27">
        <f t="shared" si="31"/>
        <v>1994.6162999999858</v>
      </c>
    </row>
    <row r="85" spans="1:16">
      <c r="A85" s="31">
        <v>39873</v>
      </c>
      <c r="C85" s="6">
        <v>77</v>
      </c>
      <c r="D85" s="29">
        <f t="shared" si="22"/>
        <v>51</v>
      </c>
      <c r="E85" s="29">
        <f t="shared" si="27"/>
        <v>3927</v>
      </c>
      <c r="F85" s="29">
        <f t="shared" si="23"/>
        <v>-5205</v>
      </c>
      <c r="G85" s="34">
        <f>+Inputs!$D$3</f>
        <v>0.37951000000000001</v>
      </c>
      <c r="I85" s="27">
        <f t="shared" si="28"/>
        <v>9132</v>
      </c>
      <c r="K85" s="27">
        <f t="shared" si="24"/>
        <v>51</v>
      </c>
      <c r="L85" s="27">
        <f t="shared" si="29"/>
        <v>3927</v>
      </c>
      <c r="M85" s="27">
        <f t="shared" si="25"/>
        <v>19.35501</v>
      </c>
      <c r="N85" s="27">
        <f t="shared" si="26"/>
        <v>19.35501</v>
      </c>
      <c r="O85" s="27">
        <f t="shared" si="30"/>
        <v>-1975.2612899999858</v>
      </c>
      <c r="P85" s="27">
        <f t="shared" si="31"/>
        <v>1975.2612899999858</v>
      </c>
    </row>
    <row r="86" spans="1:16">
      <c r="A86" s="30">
        <v>39904</v>
      </c>
      <c r="C86" s="6">
        <v>78</v>
      </c>
      <c r="D86" s="29">
        <f t="shared" si="22"/>
        <v>51</v>
      </c>
      <c r="E86" s="29">
        <f t="shared" si="27"/>
        <v>3978</v>
      </c>
      <c r="F86" s="29">
        <f t="shared" si="23"/>
        <v>-5154</v>
      </c>
      <c r="G86" s="34">
        <f>+Inputs!$D$3</f>
        <v>0.37951000000000001</v>
      </c>
      <c r="I86" s="27">
        <f t="shared" si="28"/>
        <v>9132</v>
      </c>
      <c r="K86" s="27">
        <f t="shared" si="24"/>
        <v>51</v>
      </c>
      <c r="L86" s="27">
        <f t="shared" si="29"/>
        <v>3978</v>
      </c>
      <c r="M86" s="27">
        <f t="shared" si="25"/>
        <v>19.35501</v>
      </c>
      <c r="N86" s="27">
        <f t="shared" si="26"/>
        <v>19.35501</v>
      </c>
      <c r="O86" s="27">
        <f t="shared" si="30"/>
        <v>-1955.9062799999858</v>
      </c>
      <c r="P86" s="27">
        <f t="shared" si="31"/>
        <v>1955.9062799999858</v>
      </c>
    </row>
    <row r="87" spans="1:16">
      <c r="A87" s="31">
        <v>39934</v>
      </c>
      <c r="C87" s="6">
        <v>79</v>
      </c>
      <c r="D87" s="29">
        <f t="shared" si="22"/>
        <v>51</v>
      </c>
      <c r="E87" s="29">
        <f t="shared" si="27"/>
        <v>4029</v>
      </c>
      <c r="F87" s="29">
        <f t="shared" si="23"/>
        <v>-5103</v>
      </c>
      <c r="G87" s="34">
        <f>+Inputs!$D$3</f>
        <v>0.37951000000000001</v>
      </c>
      <c r="I87" s="27">
        <f t="shared" si="28"/>
        <v>9132</v>
      </c>
      <c r="K87" s="27">
        <f t="shared" si="24"/>
        <v>51</v>
      </c>
      <c r="L87" s="27">
        <f t="shared" si="29"/>
        <v>4029</v>
      </c>
      <c r="M87" s="27">
        <f t="shared" si="25"/>
        <v>19.35501</v>
      </c>
      <c r="N87" s="27">
        <f t="shared" si="26"/>
        <v>19.35501</v>
      </c>
      <c r="O87" s="27">
        <f t="shared" si="30"/>
        <v>-1936.5512699999858</v>
      </c>
      <c r="P87" s="27">
        <f t="shared" si="31"/>
        <v>1936.5512699999858</v>
      </c>
    </row>
    <row r="88" spans="1:16">
      <c r="A88" s="30">
        <v>39965</v>
      </c>
      <c r="C88" s="6">
        <v>80</v>
      </c>
      <c r="D88" s="29">
        <f t="shared" si="22"/>
        <v>51</v>
      </c>
      <c r="E88" s="29">
        <f t="shared" si="27"/>
        <v>4080</v>
      </c>
      <c r="F88" s="29">
        <f t="shared" si="23"/>
        <v>-5052</v>
      </c>
      <c r="G88" s="34">
        <f>+Inputs!$D$3</f>
        <v>0.37951000000000001</v>
      </c>
      <c r="I88" s="27">
        <f t="shared" si="28"/>
        <v>9132</v>
      </c>
      <c r="K88" s="27">
        <f t="shared" si="24"/>
        <v>51</v>
      </c>
      <c r="L88" s="27">
        <f t="shared" si="29"/>
        <v>4080</v>
      </c>
      <c r="M88" s="27">
        <f t="shared" si="25"/>
        <v>19.35501</v>
      </c>
      <c r="N88" s="27">
        <f t="shared" si="26"/>
        <v>19.35501</v>
      </c>
      <c r="O88" s="27">
        <f t="shared" si="30"/>
        <v>-1917.1962599999858</v>
      </c>
      <c r="P88" s="27">
        <f t="shared" si="31"/>
        <v>1917.1962599999858</v>
      </c>
    </row>
    <row r="89" spans="1:16">
      <c r="A89" s="31">
        <v>39995</v>
      </c>
      <c r="C89" s="6">
        <v>81</v>
      </c>
      <c r="D89" s="29">
        <f t="shared" si="22"/>
        <v>51</v>
      </c>
      <c r="E89" s="29">
        <f t="shared" si="27"/>
        <v>4131</v>
      </c>
      <c r="F89" s="29">
        <f t="shared" si="23"/>
        <v>-5001</v>
      </c>
      <c r="G89" s="34">
        <f>+Inputs!$D$3</f>
        <v>0.37951000000000001</v>
      </c>
      <c r="I89" s="27">
        <f t="shared" si="28"/>
        <v>9132</v>
      </c>
      <c r="K89" s="27">
        <f t="shared" si="24"/>
        <v>51</v>
      </c>
      <c r="L89" s="27">
        <f t="shared" si="29"/>
        <v>4131</v>
      </c>
      <c r="M89" s="27">
        <f t="shared" si="25"/>
        <v>19.35501</v>
      </c>
      <c r="N89" s="27">
        <f t="shared" si="26"/>
        <v>19.35501</v>
      </c>
      <c r="O89" s="27">
        <f t="shared" si="30"/>
        <v>-1897.8412499999858</v>
      </c>
      <c r="P89" s="27">
        <f t="shared" si="31"/>
        <v>1897.8412499999858</v>
      </c>
    </row>
    <row r="90" spans="1:16">
      <c r="A90" s="30">
        <v>40026</v>
      </c>
      <c r="C90" s="6">
        <v>82</v>
      </c>
      <c r="D90" s="29">
        <f t="shared" si="22"/>
        <v>51</v>
      </c>
      <c r="E90" s="29">
        <f t="shared" si="27"/>
        <v>4182</v>
      </c>
      <c r="F90" s="29">
        <f t="shared" si="23"/>
        <v>-4950</v>
      </c>
      <c r="G90" s="34">
        <f>+Inputs!$D$3</f>
        <v>0.37951000000000001</v>
      </c>
      <c r="I90" s="27">
        <f t="shared" si="28"/>
        <v>9132</v>
      </c>
      <c r="K90" s="27">
        <f t="shared" si="24"/>
        <v>51</v>
      </c>
      <c r="L90" s="27">
        <f t="shared" si="29"/>
        <v>4182</v>
      </c>
      <c r="M90" s="27">
        <f t="shared" si="25"/>
        <v>19.35501</v>
      </c>
      <c r="N90" s="27">
        <f t="shared" si="26"/>
        <v>19.35501</v>
      </c>
      <c r="O90" s="27">
        <f t="shared" si="30"/>
        <v>-1878.4862399999859</v>
      </c>
      <c r="P90" s="27">
        <f t="shared" si="31"/>
        <v>1878.4862399999859</v>
      </c>
    </row>
    <row r="91" spans="1:16">
      <c r="A91" s="31">
        <v>40057</v>
      </c>
      <c r="C91" s="6">
        <v>83</v>
      </c>
      <c r="D91" s="29">
        <f t="shared" si="22"/>
        <v>51</v>
      </c>
      <c r="E91" s="29">
        <f t="shared" si="27"/>
        <v>4233</v>
      </c>
      <c r="F91" s="29">
        <f t="shared" si="23"/>
        <v>-4899</v>
      </c>
      <c r="G91" s="34">
        <f>+Inputs!$D$3</f>
        <v>0.37951000000000001</v>
      </c>
      <c r="I91" s="27">
        <f t="shared" si="28"/>
        <v>9132</v>
      </c>
      <c r="K91" s="27">
        <f t="shared" si="24"/>
        <v>51</v>
      </c>
      <c r="L91" s="27">
        <f t="shared" si="29"/>
        <v>4233</v>
      </c>
      <c r="M91" s="27">
        <f t="shared" si="25"/>
        <v>19.35501</v>
      </c>
      <c r="N91" s="27">
        <f t="shared" si="26"/>
        <v>19.35501</v>
      </c>
      <c r="O91" s="27">
        <f t="shared" si="30"/>
        <v>-1859.1312299999859</v>
      </c>
      <c r="P91" s="27">
        <f t="shared" si="31"/>
        <v>1859.1312299999859</v>
      </c>
    </row>
    <row r="92" spans="1:16">
      <c r="A92" s="30">
        <v>40087</v>
      </c>
      <c r="C92" s="6">
        <v>84</v>
      </c>
      <c r="D92" s="29">
        <f t="shared" si="22"/>
        <v>51</v>
      </c>
      <c r="E92" s="29">
        <f t="shared" si="27"/>
        <v>4284</v>
      </c>
      <c r="F92" s="29">
        <f t="shared" si="23"/>
        <v>-4848</v>
      </c>
      <c r="G92" s="34">
        <f>+Inputs!$D$3</f>
        <v>0.37951000000000001</v>
      </c>
      <c r="I92" s="27">
        <f t="shared" si="28"/>
        <v>9132</v>
      </c>
      <c r="K92" s="27">
        <f t="shared" si="24"/>
        <v>51</v>
      </c>
      <c r="L92" s="27">
        <f t="shared" si="29"/>
        <v>4284</v>
      </c>
      <c r="M92" s="27">
        <f t="shared" si="25"/>
        <v>19.35501</v>
      </c>
      <c r="N92" s="27">
        <f t="shared" si="26"/>
        <v>19.35501</v>
      </c>
      <c r="O92" s="27">
        <f t="shared" si="30"/>
        <v>-1839.7762199999859</v>
      </c>
      <c r="P92" s="27">
        <f t="shared" si="31"/>
        <v>1839.7762199999859</v>
      </c>
    </row>
    <row r="93" spans="1:16">
      <c r="A93" s="31">
        <v>40118</v>
      </c>
      <c r="C93" s="6">
        <v>85</v>
      </c>
      <c r="D93" s="29">
        <f t="shared" si="22"/>
        <v>51</v>
      </c>
      <c r="E93" s="29">
        <f t="shared" si="27"/>
        <v>4335</v>
      </c>
      <c r="F93" s="29">
        <f t="shared" si="23"/>
        <v>-4797</v>
      </c>
      <c r="G93" s="34">
        <f>+Inputs!$D$3</f>
        <v>0.37951000000000001</v>
      </c>
      <c r="I93" s="27">
        <f t="shared" si="28"/>
        <v>9132</v>
      </c>
      <c r="K93" s="27">
        <f t="shared" si="24"/>
        <v>51</v>
      </c>
      <c r="L93" s="27">
        <f t="shared" si="29"/>
        <v>4335</v>
      </c>
      <c r="M93" s="27">
        <f t="shared" si="25"/>
        <v>19.35501</v>
      </c>
      <c r="N93" s="27">
        <f t="shared" si="26"/>
        <v>19.35501</v>
      </c>
      <c r="O93" s="27">
        <f t="shared" si="30"/>
        <v>-1820.4212099999859</v>
      </c>
      <c r="P93" s="27">
        <f t="shared" si="31"/>
        <v>1820.4212099999859</v>
      </c>
    </row>
    <row r="94" spans="1:16">
      <c r="A94" s="30">
        <v>40148</v>
      </c>
      <c r="C94" s="6">
        <v>86</v>
      </c>
      <c r="D94" s="29">
        <f t="shared" si="22"/>
        <v>51</v>
      </c>
      <c r="E94" s="29">
        <f t="shared" si="27"/>
        <v>4386</v>
      </c>
      <c r="F94" s="29">
        <f t="shared" si="23"/>
        <v>-4746</v>
      </c>
      <c r="G94" s="34">
        <f>+Inputs!$D$3</f>
        <v>0.37951000000000001</v>
      </c>
      <c r="I94" s="27">
        <f t="shared" si="28"/>
        <v>9132</v>
      </c>
      <c r="K94" s="27">
        <f t="shared" si="24"/>
        <v>51</v>
      </c>
      <c r="L94" s="27">
        <f t="shared" si="29"/>
        <v>4386</v>
      </c>
      <c r="M94" s="27">
        <f t="shared" si="25"/>
        <v>19.35501</v>
      </c>
      <c r="N94" s="27">
        <f t="shared" si="26"/>
        <v>19.35501</v>
      </c>
      <c r="O94" s="27">
        <f t="shared" si="30"/>
        <v>-1801.0661999999859</v>
      </c>
      <c r="P94" s="27">
        <f t="shared" si="31"/>
        <v>1801.0661999999859</v>
      </c>
    </row>
    <row r="95" spans="1:16">
      <c r="A95" s="31">
        <v>40179</v>
      </c>
      <c r="C95" s="6">
        <v>87</v>
      </c>
      <c r="D95" s="29">
        <f t="shared" si="22"/>
        <v>51</v>
      </c>
      <c r="E95" s="29">
        <f t="shared" si="27"/>
        <v>4437</v>
      </c>
      <c r="F95" s="29">
        <f t="shared" si="23"/>
        <v>-4695</v>
      </c>
      <c r="G95" s="34">
        <f>+Inputs!$D$3</f>
        <v>0.37951000000000001</v>
      </c>
      <c r="I95" s="27">
        <f t="shared" si="28"/>
        <v>9132</v>
      </c>
      <c r="K95" s="27">
        <f t="shared" si="24"/>
        <v>51</v>
      </c>
      <c r="L95" s="27">
        <f t="shared" si="29"/>
        <v>4437</v>
      </c>
      <c r="M95" s="27">
        <f t="shared" si="25"/>
        <v>19.35501</v>
      </c>
      <c r="N95" s="27">
        <f t="shared" si="26"/>
        <v>19.35501</v>
      </c>
      <c r="O95" s="27">
        <f t="shared" si="30"/>
        <v>-1781.7111899999859</v>
      </c>
      <c r="P95" s="27">
        <f t="shared" si="31"/>
        <v>1781.7111899999859</v>
      </c>
    </row>
    <row r="96" spans="1:16">
      <c r="A96" s="30">
        <v>40210</v>
      </c>
      <c r="C96" s="6">
        <v>88</v>
      </c>
      <c r="D96" s="29">
        <f t="shared" si="22"/>
        <v>51</v>
      </c>
      <c r="E96" s="29">
        <f t="shared" si="27"/>
        <v>4488</v>
      </c>
      <c r="F96" s="29">
        <f t="shared" si="23"/>
        <v>-4644</v>
      </c>
      <c r="G96" s="34">
        <f>+Inputs!$D$3</f>
        <v>0.37951000000000001</v>
      </c>
      <c r="I96" s="27">
        <f t="shared" si="28"/>
        <v>9132</v>
      </c>
      <c r="K96" s="27">
        <f t="shared" si="24"/>
        <v>51</v>
      </c>
      <c r="L96" s="27">
        <f t="shared" si="29"/>
        <v>4488</v>
      </c>
      <c r="M96" s="27">
        <f t="shared" si="25"/>
        <v>19.35501</v>
      </c>
      <c r="N96" s="27">
        <f t="shared" si="26"/>
        <v>19.35501</v>
      </c>
      <c r="O96" s="27">
        <f t="shared" si="30"/>
        <v>-1762.3561799999859</v>
      </c>
      <c r="P96" s="27">
        <f t="shared" si="31"/>
        <v>1762.3561799999859</v>
      </c>
    </row>
    <row r="97" spans="1:16">
      <c r="A97" s="31">
        <v>40238</v>
      </c>
      <c r="C97" s="6">
        <v>89</v>
      </c>
      <c r="D97" s="29">
        <f t="shared" si="22"/>
        <v>51</v>
      </c>
      <c r="E97" s="29">
        <f t="shared" si="27"/>
        <v>4539</v>
      </c>
      <c r="F97" s="29">
        <f t="shared" si="23"/>
        <v>-4593</v>
      </c>
      <c r="G97" s="34">
        <f>+Inputs!$D$3</f>
        <v>0.37951000000000001</v>
      </c>
      <c r="I97" s="27">
        <f t="shared" si="28"/>
        <v>9132</v>
      </c>
      <c r="K97" s="27">
        <f t="shared" si="24"/>
        <v>51</v>
      </c>
      <c r="L97" s="27">
        <f t="shared" si="29"/>
        <v>4539</v>
      </c>
      <c r="M97" s="27">
        <f t="shared" si="25"/>
        <v>19.35501</v>
      </c>
      <c r="N97" s="27">
        <f t="shared" si="26"/>
        <v>19.35501</v>
      </c>
      <c r="O97" s="27">
        <f t="shared" si="30"/>
        <v>-1743.0011699999859</v>
      </c>
      <c r="P97" s="27">
        <f t="shared" si="31"/>
        <v>1743.0011699999859</v>
      </c>
    </row>
    <row r="98" spans="1:16">
      <c r="A98" s="30">
        <v>40269</v>
      </c>
      <c r="C98" s="6">
        <v>90</v>
      </c>
      <c r="D98" s="29">
        <f t="shared" si="22"/>
        <v>51</v>
      </c>
      <c r="E98" s="29">
        <f t="shared" si="27"/>
        <v>4590</v>
      </c>
      <c r="F98" s="29">
        <f t="shared" si="23"/>
        <v>-4542</v>
      </c>
      <c r="G98" s="34">
        <f>+Inputs!$D$3</f>
        <v>0.37951000000000001</v>
      </c>
      <c r="I98" s="27">
        <f t="shared" si="28"/>
        <v>9132</v>
      </c>
      <c r="K98" s="27">
        <f t="shared" si="24"/>
        <v>51</v>
      </c>
      <c r="L98" s="27">
        <f t="shared" si="29"/>
        <v>4590</v>
      </c>
      <c r="M98" s="27">
        <f t="shared" si="25"/>
        <v>19.35501</v>
      </c>
      <c r="N98" s="27">
        <f t="shared" si="26"/>
        <v>19.35501</v>
      </c>
      <c r="O98" s="27">
        <f t="shared" si="30"/>
        <v>-1723.6461599999859</v>
      </c>
      <c r="P98" s="27">
        <f t="shared" si="31"/>
        <v>1723.6461599999859</v>
      </c>
    </row>
    <row r="99" spans="1:16">
      <c r="A99" s="31">
        <v>40299</v>
      </c>
      <c r="C99" s="6">
        <v>91</v>
      </c>
      <c r="D99" s="29">
        <f t="shared" si="22"/>
        <v>51</v>
      </c>
      <c r="E99" s="29">
        <f t="shared" si="27"/>
        <v>4641</v>
      </c>
      <c r="F99" s="29">
        <f t="shared" si="23"/>
        <v>-4491</v>
      </c>
      <c r="G99" s="34">
        <f>+Inputs!$D$3</f>
        <v>0.37951000000000001</v>
      </c>
      <c r="I99" s="27">
        <f t="shared" si="28"/>
        <v>9132</v>
      </c>
      <c r="K99" s="27">
        <f t="shared" si="24"/>
        <v>51</v>
      </c>
      <c r="L99" s="27">
        <f t="shared" si="29"/>
        <v>4641</v>
      </c>
      <c r="M99" s="27">
        <f t="shared" si="25"/>
        <v>19.35501</v>
      </c>
      <c r="N99" s="27">
        <f t="shared" si="26"/>
        <v>19.35501</v>
      </c>
      <c r="O99" s="27">
        <f t="shared" si="30"/>
        <v>-1704.2911499999859</v>
      </c>
      <c r="P99" s="27">
        <f t="shared" si="31"/>
        <v>1704.2911499999859</v>
      </c>
    </row>
    <row r="100" spans="1:16">
      <c r="A100" s="30">
        <v>40330</v>
      </c>
      <c r="C100" s="6">
        <v>92</v>
      </c>
      <c r="D100" s="29">
        <f t="shared" si="22"/>
        <v>51</v>
      </c>
      <c r="E100" s="29">
        <f t="shared" si="27"/>
        <v>4692</v>
      </c>
      <c r="F100" s="29">
        <f t="shared" si="23"/>
        <v>-4440</v>
      </c>
      <c r="G100" s="34">
        <f>+Inputs!$D$3</f>
        <v>0.37951000000000001</v>
      </c>
      <c r="I100" s="27">
        <f t="shared" si="28"/>
        <v>9132</v>
      </c>
      <c r="K100" s="27">
        <f t="shared" si="24"/>
        <v>51</v>
      </c>
      <c r="L100" s="27">
        <f t="shared" si="29"/>
        <v>4692</v>
      </c>
      <c r="M100" s="27">
        <f t="shared" si="25"/>
        <v>19.35501</v>
      </c>
      <c r="N100" s="27">
        <f t="shared" si="26"/>
        <v>19.35501</v>
      </c>
      <c r="O100" s="27">
        <f t="shared" si="30"/>
        <v>-1684.9361399999859</v>
      </c>
      <c r="P100" s="27">
        <f t="shared" si="31"/>
        <v>1684.9361399999859</v>
      </c>
    </row>
    <row r="101" spans="1:16">
      <c r="A101" s="31">
        <v>40360</v>
      </c>
      <c r="C101" s="6">
        <v>93</v>
      </c>
      <c r="D101" s="29">
        <f t="shared" si="22"/>
        <v>51</v>
      </c>
      <c r="E101" s="29">
        <f t="shared" si="27"/>
        <v>4743</v>
      </c>
      <c r="F101" s="29">
        <f t="shared" si="23"/>
        <v>-4389</v>
      </c>
      <c r="G101" s="34">
        <f>+Inputs!$D$3</f>
        <v>0.37951000000000001</v>
      </c>
      <c r="I101" s="27">
        <f t="shared" si="28"/>
        <v>9132</v>
      </c>
      <c r="K101" s="27">
        <f t="shared" si="24"/>
        <v>51</v>
      </c>
      <c r="L101" s="27">
        <f t="shared" si="29"/>
        <v>4743</v>
      </c>
      <c r="M101" s="27">
        <f t="shared" si="25"/>
        <v>19.35501</v>
      </c>
      <c r="N101" s="27">
        <f t="shared" si="26"/>
        <v>19.35501</v>
      </c>
      <c r="O101" s="27">
        <f t="shared" si="30"/>
        <v>-1665.5811299999859</v>
      </c>
      <c r="P101" s="27">
        <f t="shared" si="31"/>
        <v>1665.5811299999859</v>
      </c>
    </row>
    <row r="102" spans="1:16">
      <c r="A102" s="30">
        <v>40391</v>
      </c>
      <c r="C102" s="6">
        <v>94</v>
      </c>
      <c r="D102" s="29">
        <f t="shared" si="22"/>
        <v>51</v>
      </c>
      <c r="E102" s="29">
        <f t="shared" si="27"/>
        <v>4794</v>
      </c>
      <c r="F102" s="29">
        <f t="shared" si="23"/>
        <v>-4338</v>
      </c>
      <c r="G102" s="34">
        <f>+Inputs!$D$3</f>
        <v>0.37951000000000001</v>
      </c>
      <c r="I102" s="27">
        <f t="shared" si="28"/>
        <v>9132</v>
      </c>
      <c r="K102" s="27">
        <f t="shared" si="24"/>
        <v>51</v>
      </c>
      <c r="L102" s="27">
        <f t="shared" si="29"/>
        <v>4794</v>
      </c>
      <c r="M102" s="27">
        <f t="shared" si="25"/>
        <v>19.35501</v>
      </c>
      <c r="N102" s="27">
        <f t="shared" si="26"/>
        <v>19.35501</v>
      </c>
      <c r="O102" s="27">
        <f t="shared" si="30"/>
        <v>-1646.2261199999859</v>
      </c>
      <c r="P102" s="27">
        <f t="shared" si="31"/>
        <v>1646.2261199999859</v>
      </c>
    </row>
    <row r="103" spans="1:16">
      <c r="A103" s="31">
        <v>40422</v>
      </c>
      <c r="C103" s="6">
        <v>95</v>
      </c>
      <c r="D103" s="29">
        <f t="shared" si="22"/>
        <v>51</v>
      </c>
      <c r="E103" s="29">
        <f t="shared" si="27"/>
        <v>4845</v>
      </c>
      <c r="F103" s="29">
        <f t="shared" si="23"/>
        <v>-4287</v>
      </c>
      <c r="G103" s="34">
        <f>+Inputs!$D$3</f>
        <v>0.37951000000000001</v>
      </c>
      <c r="I103" s="27">
        <f t="shared" si="28"/>
        <v>9132</v>
      </c>
      <c r="K103" s="27">
        <f t="shared" si="24"/>
        <v>51</v>
      </c>
      <c r="L103" s="27">
        <f t="shared" si="29"/>
        <v>4845</v>
      </c>
      <c r="M103" s="27">
        <f t="shared" si="25"/>
        <v>19.35501</v>
      </c>
      <c r="N103" s="27">
        <f t="shared" si="26"/>
        <v>19.35501</v>
      </c>
      <c r="O103" s="27">
        <f t="shared" si="30"/>
        <v>-1626.8711099999859</v>
      </c>
      <c r="P103" s="27">
        <f t="shared" si="31"/>
        <v>1626.8711099999859</v>
      </c>
    </row>
    <row r="104" spans="1:16">
      <c r="A104" s="30">
        <v>40452</v>
      </c>
      <c r="C104" s="6">
        <v>96</v>
      </c>
      <c r="D104" s="29">
        <f t="shared" si="22"/>
        <v>51</v>
      </c>
      <c r="E104" s="29">
        <f t="shared" si="27"/>
        <v>4896</v>
      </c>
      <c r="F104" s="29">
        <f t="shared" si="23"/>
        <v>-4236</v>
      </c>
      <c r="G104" s="34">
        <f>+Inputs!$D$3</f>
        <v>0.37951000000000001</v>
      </c>
      <c r="I104" s="27">
        <f t="shared" si="28"/>
        <v>9132</v>
      </c>
      <c r="K104" s="27">
        <f t="shared" si="24"/>
        <v>51</v>
      </c>
      <c r="L104" s="27">
        <f t="shared" si="29"/>
        <v>4896</v>
      </c>
      <c r="M104" s="27">
        <f t="shared" si="25"/>
        <v>19.35501</v>
      </c>
      <c r="N104" s="27">
        <f t="shared" si="26"/>
        <v>19.35501</v>
      </c>
      <c r="O104" s="27">
        <f t="shared" si="30"/>
        <v>-1607.516099999986</v>
      </c>
      <c r="P104" s="27">
        <f t="shared" si="31"/>
        <v>1607.516099999986</v>
      </c>
    </row>
    <row r="105" spans="1:16">
      <c r="A105" s="31">
        <v>40483</v>
      </c>
      <c r="C105" s="6">
        <v>97</v>
      </c>
      <c r="D105" s="29">
        <f t="shared" ref="D105:D136" si="32">ROUND(-(+$B$9/180)*1,0)</f>
        <v>51</v>
      </c>
      <c r="E105" s="29">
        <f t="shared" si="27"/>
        <v>4947</v>
      </c>
      <c r="F105" s="29">
        <f t="shared" ref="F105:F136" si="33">$B$9+E105</f>
        <v>-4185</v>
      </c>
      <c r="G105" s="34">
        <f>+Inputs!$D$3</f>
        <v>0.37951000000000001</v>
      </c>
      <c r="I105" s="27">
        <f t="shared" si="28"/>
        <v>9132</v>
      </c>
      <c r="K105" s="27">
        <f t="shared" ref="K105:K136" si="34">D105</f>
        <v>51</v>
      </c>
      <c r="L105" s="27">
        <f t="shared" si="29"/>
        <v>4947</v>
      </c>
      <c r="M105" s="27">
        <f t="shared" ref="M105:M136" si="35">K105*G105</f>
        <v>19.35501</v>
      </c>
      <c r="N105" s="27">
        <f t="shared" ref="N105:N136" si="36">M105-J105</f>
        <v>19.35501</v>
      </c>
      <c r="O105" s="27">
        <f t="shared" si="30"/>
        <v>-1588.161089999986</v>
      </c>
      <c r="P105" s="27">
        <f t="shared" si="31"/>
        <v>1588.161089999986</v>
      </c>
    </row>
    <row r="106" spans="1:16">
      <c r="A106" s="30">
        <v>40513</v>
      </c>
      <c r="C106" s="6">
        <v>98</v>
      </c>
      <c r="D106" s="29">
        <f t="shared" si="32"/>
        <v>51</v>
      </c>
      <c r="E106" s="29">
        <f t="shared" ref="E106:E137" si="37">+E105+D106</f>
        <v>4998</v>
      </c>
      <c r="F106" s="29">
        <f t="shared" si="33"/>
        <v>-4134</v>
      </c>
      <c r="G106" s="34">
        <f>+Inputs!$D$3</f>
        <v>0.37951000000000001</v>
      </c>
      <c r="I106" s="27">
        <f t="shared" ref="I106:I137" si="38">+I105+H106</f>
        <v>9132</v>
      </c>
      <c r="K106" s="27">
        <f t="shared" si="34"/>
        <v>51</v>
      </c>
      <c r="L106" s="27">
        <f t="shared" ref="L106:L137" si="39">+L105+K106</f>
        <v>4998</v>
      </c>
      <c r="M106" s="27">
        <f t="shared" si="35"/>
        <v>19.35501</v>
      </c>
      <c r="N106" s="27">
        <f t="shared" si="36"/>
        <v>19.35501</v>
      </c>
      <c r="O106" s="27">
        <f t="shared" ref="O106:O137" si="40">+O105+N106</f>
        <v>-1568.806079999986</v>
      </c>
      <c r="P106" s="27">
        <f t="shared" ref="P106:P137" si="41">P105-N106</f>
        <v>1568.806079999986</v>
      </c>
    </row>
    <row r="107" spans="1:16">
      <c r="A107" s="31">
        <v>40544</v>
      </c>
      <c r="C107" s="6">
        <v>99</v>
      </c>
      <c r="D107" s="29">
        <f t="shared" si="32"/>
        <v>51</v>
      </c>
      <c r="E107" s="29">
        <f t="shared" si="37"/>
        <v>5049</v>
      </c>
      <c r="F107" s="29">
        <f t="shared" si="33"/>
        <v>-4083</v>
      </c>
      <c r="G107" s="34">
        <f>+Inputs!$D$3</f>
        <v>0.37951000000000001</v>
      </c>
      <c r="I107" s="27">
        <f t="shared" si="38"/>
        <v>9132</v>
      </c>
      <c r="K107" s="27">
        <f t="shared" si="34"/>
        <v>51</v>
      </c>
      <c r="L107" s="27">
        <f t="shared" si="39"/>
        <v>5049</v>
      </c>
      <c r="M107" s="27">
        <f t="shared" si="35"/>
        <v>19.35501</v>
      </c>
      <c r="N107" s="27">
        <f t="shared" si="36"/>
        <v>19.35501</v>
      </c>
      <c r="O107" s="27">
        <f t="shared" si="40"/>
        <v>-1549.451069999986</v>
      </c>
      <c r="P107" s="27">
        <f t="shared" si="41"/>
        <v>1549.451069999986</v>
      </c>
    </row>
    <row r="108" spans="1:16">
      <c r="A108" s="30">
        <v>40575</v>
      </c>
      <c r="C108" s="6">
        <v>100</v>
      </c>
      <c r="D108" s="29">
        <f t="shared" si="32"/>
        <v>51</v>
      </c>
      <c r="E108" s="29">
        <f t="shared" si="37"/>
        <v>5100</v>
      </c>
      <c r="F108" s="29">
        <f t="shared" si="33"/>
        <v>-4032</v>
      </c>
      <c r="G108" s="34">
        <f>+Inputs!$D$3</f>
        <v>0.37951000000000001</v>
      </c>
      <c r="I108" s="27">
        <f t="shared" si="38"/>
        <v>9132</v>
      </c>
      <c r="K108" s="27">
        <f t="shared" si="34"/>
        <v>51</v>
      </c>
      <c r="L108" s="27">
        <f t="shared" si="39"/>
        <v>5100</v>
      </c>
      <c r="M108" s="27">
        <f t="shared" si="35"/>
        <v>19.35501</v>
      </c>
      <c r="N108" s="27">
        <f t="shared" si="36"/>
        <v>19.35501</v>
      </c>
      <c r="O108" s="27">
        <f t="shared" si="40"/>
        <v>-1530.096059999986</v>
      </c>
      <c r="P108" s="27">
        <f t="shared" si="41"/>
        <v>1530.096059999986</v>
      </c>
    </row>
    <row r="109" spans="1:16">
      <c r="A109" s="31">
        <v>40603</v>
      </c>
      <c r="C109" s="6">
        <v>101</v>
      </c>
      <c r="D109" s="29">
        <f t="shared" si="32"/>
        <v>51</v>
      </c>
      <c r="E109" s="29">
        <f t="shared" si="37"/>
        <v>5151</v>
      </c>
      <c r="F109" s="29">
        <f t="shared" si="33"/>
        <v>-3981</v>
      </c>
      <c r="G109" s="34">
        <f>+Inputs!$D$3</f>
        <v>0.37951000000000001</v>
      </c>
      <c r="I109" s="27">
        <f t="shared" si="38"/>
        <v>9132</v>
      </c>
      <c r="K109" s="27">
        <f t="shared" si="34"/>
        <v>51</v>
      </c>
      <c r="L109" s="27">
        <f t="shared" si="39"/>
        <v>5151</v>
      </c>
      <c r="M109" s="27">
        <f t="shared" si="35"/>
        <v>19.35501</v>
      </c>
      <c r="N109" s="27">
        <f t="shared" si="36"/>
        <v>19.35501</v>
      </c>
      <c r="O109" s="27">
        <f t="shared" si="40"/>
        <v>-1510.741049999986</v>
      </c>
      <c r="P109" s="27">
        <f t="shared" si="41"/>
        <v>1510.741049999986</v>
      </c>
    </row>
    <row r="110" spans="1:16">
      <c r="A110" s="30">
        <v>40634</v>
      </c>
      <c r="C110" s="6">
        <v>102</v>
      </c>
      <c r="D110" s="29">
        <f t="shared" si="32"/>
        <v>51</v>
      </c>
      <c r="E110" s="29">
        <f t="shared" si="37"/>
        <v>5202</v>
      </c>
      <c r="F110" s="29">
        <f t="shared" si="33"/>
        <v>-3930</v>
      </c>
      <c r="G110" s="34">
        <f>+Inputs!$D$3</f>
        <v>0.37951000000000001</v>
      </c>
      <c r="I110" s="27">
        <f t="shared" si="38"/>
        <v>9132</v>
      </c>
      <c r="K110" s="27">
        <f t="shared" si="34"/>
        <v>51</v>
      </c>
      <c r="L110" s="27">
        <f t="shared" si="39"/>
        <v>5202</v>
      </c>
      <c r="M110" s="27">
        <f t="shared" si="35"/>
        <v>19.35501</v>
      </c>
      <c r="N110" s="27">
        <f t="shared" si="36"/>
        <v>19.35501</v>
      </c>
      <c r="O110" s="27">
        <f t="shared" si="40"/>
        <v>-1491.386039999986</v>
      </c>
      <c r="P110" s="27">
        <f t="shared" si="41"/>
        <v>1491.386039999986</v>
      </c>
    </row>
    <row r="111" spans="1:16">
      <c r="A111" s="31">
        <v>40664</v>
      </c>
      <c r="C111" s="6">
        <v>103</v>
      </c>
      <c r="D111" s="29">
        <f t="shared" si="32"/>
        <v>51</v>
      </c>
      <c r="E111" s="29">
        <f t="shared" si="37"/>
        <v>5253</v>
      </c>
      <c r="F111" s="29">
        <f t="shared" si="33"/>
        <v>-3879</v>
      </c>
      <c r="G111" s="34">
        <f>+Inputs!$D$3</f>
        <v>0.37951000000000001</v>
      </c>
      <c r="I111" s="27">
        <f t="shared" si="38"/>
        <v>9132</v>
      </c>
      <c r="K111" s="27">
        <f t="shared" si="34"/>
        <v>51</v>
      </c>
      <c r="L111" s="27">
        <f t="shared" si="39"/>
        <v>5253</v>
      </c>
      <c r="M111" s="27">
        <f t="shared" si="35"/>
        <v>19.35501</v>
      </c>
      <c r="N111" s="27">
        <f t="shared" si="36"/>
        <v>19.35501</v>
      </c>
      <c r="O111" s="27">
        <f t="shared" si="40"/>
        <v>-1472.031029999986</v>
      </c>
      <c r="P111" s="27">
        <f t="shared" si="41"/>
        <v>1472.031029999986</v>
      </c>
    </row>
    <row r="112" spans="1:16">
      <c r="A112" s="30">
        <v>40695</v>
      </c>
      <c r="C112" s="6">
        <v>104</v>
      </c>
      <c r="D112" s="29">
        <f t="shared" si="32"/>
        <v>51</v>
      </c>
      <c r="E112" s="29">
        <f t="shared" si="37"/>
        <v>5304</v>
      </c>
      <c r="F112" s="29">
        <f t="shared" si="33"/>
        <v>-3828</v>
      </c>
      <c r="G112" s="34">
        <f>+Inputs!$D$3</f>
        <v>0.37951000000000001</v>
      </c>
      <c r="I112" s="27">
        <f t="shared" si="38"/>
        <v>9132</v>
      </c>
      <c r="K112" s="27">
        <f t="shared" si="34"/>
        <v>51</v>
      </c>
      <c r="L112" s="27">
        <f t="shared" si="39"/>
        <v>5304</v>
      </c>
      <c r="M112" s="27">
        <f t="shared" si="35"/>
        <v>19.35501</v>
      </c>
      <c r="N112" s="27">
        <f t="shared" si="36"/>
        <v>19.35501</v>
      </c>
      <c r="O112" s="27">
        <f t="shared" si="40"/>
        <v>-1452.676019999986</v>
      </c>
      <c r="P112" s="27">
        <f t="shared" si="41"/>
        <v>1452.676019999986</v>
      </c>
    </row>
    <row r="113" spans="1:16">
      <c r="A113" s="31">
        <v>40725</v>
      </c>
      <c r="C113" s="6">
        <v>105</v>
      </c>
      <c r="D113" s="29">
        <f t="shared" si="32"/>
        <v>51</v>
      </c>
      <c r="E113" s="29">
        <f t="shared" si="37"/>
        <v>5355</v>
      </c>
      <c r="F113" s="29">
        <f t="shared" si="33"/>
        <v>-3777</v>
      </c>
      <c r="G113" s="34">
        <f>+Inputs!$D$3</f>
        <v>0.37951000000000001</v>
      </c>
      <c r="I113" s="27">
        <f t="shared" si="38"/>
        <v>9132</v>
      </c>
      <c r="K113" s="27">
        <f t="shared" si="34"/>
        <v>51</v>
      </c>
      <c r="L113" s="27">
        <f t="shared" si="39"/>
        <v>5355</v>
      </c>
      <c r="M113" s="27">
        <f t="shared" si="35"/>
        <v>19.35501</v>
      </c>
      <c r="N113" s="27">
        <f t="shared" si="36"/>
        <v>19.35501</v>
      </c>
      <c r="O113" s="27">
        <f t="shared" si="40"/>
        <v>-1433.321009999986</v>
      </c>
      <c r="P113" s="27">
        <f t="shared" si="41"/>
        <v>1433.321009999986</v>
      </c>
    </row>
    <row r="114" spans="1:16">
      <c r="A114" s="30">
        <v>40756</v>
      </c>
      <c r="C114" s="6">
        <v>106</v>
      </c>
      <c r="D114" s="29">
        <f t="shared" si="32"/>
        <v>51</v>
      </c>
      <c r="E114" s="29">
        <f t="shared" si="37"/>
        <v>5406</v>
      </c>
      <c r="F114" s="29">
        <f t="shared" si="33"/>
        <v>-3726</v>
      </c>
      <c r="G114" s="34">
        <f>+Inputs!$D$3</f>
        <v>0.37951000000000001</v>
      </c>
      <c r="I114" s="27">
        <f t="shared" si="38"/>
        <v>9132</v>
      </c>
      <c r="K114" s="27">
        <f t="shared" si="34"/>
        <v>51</v>
      </c>
      <c r="L114" s="27">
        <f t="shared" si="39"/>
        <v>5406</v>
      </c>
      <c r="M114" s="27">
        <f t="shared" si="35"/>
        <v>19.35501</v>
      </c>
      <c r="N114" s="27">
        <f t="shared" si="36"/>
        <v>19.35501</v>
      </c>
      <c r="O114" s="27">
        <f t="shared" si="40"/>
        <v>-1413.965999999986</v>
      </c>
      <c r="P114" s="27">
        <f t="shared" si="41"/>
        <v>1413.965999999986</v>
      </c>
    </row>
    <row r="115" spans="1:16">
      <c r="A115" s="31">
        <v>40787</v>
      </c>
      <c r="C115" s="6">
        <v>107</v>
      </c>
      <c r="D115" s="29">
        <f t="shared" si="32"/>
        <v>51</v>
      </c>
      <c r="E115" s="29">
        <f t="shared" si="37"/>
        <v>5457</v>
      </c>
      <c r="F115" s="29">
        <f t="shared" si="33"/>
        <v>-3675</v>
      </c>
      <c r="G115" s="34">
        <f>+Inputs!$D$3</f>
        <v>0.37951000000000001</v>
      </c>
      <c r="I115" s="27">
        <f t="shared" si="38"/>
        <v>9132</v>
      </c>
      <c r="K115" s="27">
        <f t="shared" si="34"/>
        <v>51</v>
      </c>
      <c r="L115" s="27">
        <f t="shared" si="39"/>
        <v>5457</v>
      </c>
      <c r="M115" s="27">
        <f t="shared" si="35"/>
        <v>19.35501</v>
      </c>
      <c r="N115" s="27">
        <f t="shared" si="36"/>
        <v>19.35501</v>
      </c>
      <c r="O115" s="27">
        <f t="shared" si="40"/>
        <v>-1394.610989999986</v>
      </c>
      <c r="P115" s="27">
        <f t="shared" si="41"/>
        <v>1394.610989999986</v>
      </c>
    </row>
    <row r="116" spans="1:16">
      <c r="A116" s="30">
        <v>40817</v>
      </c>
      <c r="C116" s="6">
        <v>108</v>
      </c>
      <c r="D116" s="29">
        <f t="shared" si="32"/>
        <v>51</v>
      </c>
      <c r="E116" s="29">
        <f t="shared" si="37"/>
        <v>5508</v>
      </c>
      <c r="F116" s="29">
        <f t="shared" si="33"/>
        <v>-3624</v>
      </c>
      <c r="G116" s="34">
        <f>+Inputs!$D$3</f>
        <v>0.37951000000000001</v>
      </c>
      <c r="I116" s="27">
        <f t="shared" si="38"/>
        <v>9132</v>
      </c>
      <c r="K116" s="27">
        <f t="shared" si="34"/>
        <v>51</v>
      </c>
      <c r="L116" s="27">
        <f t="shared" si="39"/>
        <v>5508</v>
      </c>
      <c r="M116" s="27">
        <f t="shared" si="35"/>
        <v>19.35501</v>
      </c>
      <c r="N116" s="27">
        <f t="shared" si="36"/>
        <v>19.35501</v>
      </c>
      <c r="O116" s="27">
        <f t="shared" si="40"/>
        <v>-1375.255979999986</v>
      </c>
      <c r="P116" s="27">
        <f t="shared" si="41"/>
        <v>1375.255979999986</v>
      </c>
    </row>
    <row r="117" spans="1:16">
      <c r="A117" s="31">
        <v>40848</v>
      </c>
      <c r="C117" s="6">
        <v>109</v>
      </c>
      <c r="D117" s="29">
        <f t="shared" si="32"/>
        <v>51</v>
      </c>
      <c r="E117" s="29">
        <f t="shared" si="37"/>
        <v>5559</v>
      </c>
      <c r="F117" s="29">
        <f t="shared" si="33"/>
        <v>-3573</v>
      </c>
      <c r="G117" s="34">
        <f>+Inputs!$D$3</f>
        <v>0.37951000000000001</v>
      </c>
      <c r="I117" s="27">
        <f t="shared" si="38"/>
        <v>9132</v>
      </c>
      <c r="K117" s="27">
        <f t="shared" si="34"/>
        <v>51</v>
      </c>
      <c r="L117" s="27">
        <f t="shared" si="39"/>
        <v>5559</v>
      </c>
      <c r="M117" s="27">
        <f t="shared" si="35"/>
        <v>19.35501</v>
      </c>
      <c r="N117" s="27">
        <f t="shared" si="36"/>
        <v>19.35501</v>
      </c>
      <c r="O117" s="27">
        <f t="shared" si="40"/>
        <v>-1355.900969999986</v>
      </c>
      <c r="P117" s="27">
        <f t="shared" si="41"/>
        <v>1355.900969999986</v>
      </c>
    </row>
    <row r="118" spans="1:16">
      <c r="A118" s="30">
        <v>40878</v>
      </c>
      <c r="C118" s="6">
        <v>110</v>
      </c>
      <c r="D118" s="29">
        <f t="shared" si="32"/>
        <v>51</v>
      </c>
      <c r="E118" s="29">
        <f t="shared" si="37"/>
        <v>5610</v>
      </c>
      <c r="F118" s="29">
        <f t="shared" si="33"/>
        <v>-3522</v>
      </c>
      <c r="G118" s="34">
        <f>+Inputs!$D$3</f>
        <v>0.37951000000000001</v>
      </c>
      <c r="I118" s="27">
        <f t="shared" si="38"/>
        <v>9132</v>
      </c>
      <c r="K118" s="27">
        <f t="shared" si="34"/>
        <v>51</v>
      </c>
      <c r="L118" s="27">
        <f t="shared" si="39"/>
        <v>5610</v>
      </c>
      <c r="M118" s="27">
        <f t="shared" si="35"/>
        <v>19.35501</v>
      </c>
      <c r="N118" s="27">
        <f t="shared" si="36"/>
        <v>19.35501</v>
      </c>
      <c r="O118" s="27">
        <f t="shared" si="40"/>
        <v>-1336.5459599999861</v>
      </c>
      <c r="P118" s="27">
        <f t="shared" si="41"/>
        <v>1336.5459599999861</v>
      </c>
    </row>
    <row r="119" spans="1:16">
      <c r="A119" s="31">
        <v>40909</v>
      </c>
      <c r="C119" s="6">
        <v>111</v>
      </c>
      <c r="D119" s="29">
        <f t="shared" si="32"/>
        <v>51</v>
      </c>
      <c r="E119" s="29">
        <f t="shared" si="37"/>
        <v>5661</v>
      </c>
      <c r="F119" s="29">
        <f t="shared" si="33"/>
        <v>-3471</v>
      </c>
      <c r="G119" s="34">
        <f>+Inputs!$D$3</f>
        <v>0.37951000000000001</v>
      </c>
      <c r="I119" s="27">
        <f t="shared" si="38"/>
        <v>9132</v>
      </c>
      <c r="K119" s="27">
        <f t="shared" si="34"/>
        <v>51</v>
      </c>
      <c r="L119" s="27">
        <f t="shared" si="39"/>
        <v>5661</v>
      </c>
      <c r="M119" s="27">
        <f t="shared" si="35"/>
        <v>19.35501</v>
      </c>
      <c r="N119" s="27">
        <f t="shared" si="36"/>
        <v>19.35501</v>
      </c>
      <c r="O119" s="27">
        <f t="shared" si="40"/>
        <v>-1317.1909499999861</v>
      </c>
      <c r="P119" s="27">
        <f t="shared" si="41"/>
        <v>1317.1909499999861</v>
      </c>
    </row>
    <row r="120" spans="1:16">
      <c r="A120" s="30">
        <v>40940</v>
      </c>
      <c r="C120" s="6">
        <v>112</v>
      </c>
      <c r="D120" s="29">
        <f t="shared" si="32"/>
        <v>51</v>
      </c>
      <c r="E120" s="29">
        <f t="shared" si="37"/>
        <v>5712</v>
      </c>
      <c r="F120" s="29">
        <f t="shared" si="33"/>
        <v>-3420</v>
      </c>
      <c r="G120" s="34">
        <f>+Inputs!$D$3</f>
        <v>0.37951000000000001</v>
      </c>
      <c r="I120" s="27">
        <f t="shared" si="38"/>
        <v>9132</v>
      </c>
      <c r="K120" s="27">
        <f t="shared" si="34"/>
        <v>51</v>
      </c>
      <c r="L120" s="27">
        <f t="shared" si="39"/>
        <v>5712</v>
      </c>
      <c r="M120" s="27">
        <f t="shared" si="35"/>
        <v>19.35501</v>
      </c>
      <c r="N120" s="27">
        <f t="shared" si="36"/>
        <v>19.35501</v>
      </c>
      <c r="O120" s="27">
        <f t="shared" si="40"/>
        <v>-1297.8359399999861</v>
      </c>
      <c r="P120" s="27">
        <f t="shared" si="41"/>
        <v>1297.8359399999861</v>
      </c>
    </row>
    <row r="121" spans="1:16">
      <c r="A121" s="31">
        <v>40969</v>
      </c>
      <c r="C121" s="6">
        <v>113</v>
      </c>
      <c r="D121" s="29">
        <f t="shared" si="32"/>
        <v>51</v>
      </c>
      <c r="E121" s="29">
        <f t="shared" si="37"/>
        <v>5763</v>
      </c>
      <c r="F121" s="29">
        <f t="shared" si="33"/>
        <v>-3369</v>
      </c>
      <c r="G121" s="34">
        <f>+Inputs!$D$3</f>
        <v>0.37951000000000001</v>
      </c>
      <c r="I121" s="27">
        <f t="shared" si="38"/>
        <v>9132</v>
      </c>
      <c r="K121" s="27">
        <f t="shared" si="34"/>
        <v>51</v>
      </c>
      <c r="L121" s="27">
        <f t="shared" si="39"/>
        <v>5763</v>
      </c>
      <c r="M121" s="27">
        <f t="shared" si="35"/>
        <v>19.35501</v>
      </c>
      <c r="N121" s="27">
        <f t="shared" si="36"/>
        <v>19.35501</v>
      </c>
      <c r="O121" s="27">
        <f t="shared" si="40"/>
        <v>-1278.4809299999861</v>
      </c>
      <c r="P121" s="27">
        <f t="shared" si="41"/>
        <v>1278.4809299999861</v>
      </c>
    </row>
    <row r="122" spans="1:16">
      <c r="A122" s="30">
        <v>41000</v>
      </c>
      <c r="C122" s="6">
        <v>114</v>
      </c>
      <c r="D122" s="29">
        <f t="shared" si="32"/>
        <v>51</v>
      </c>
      <c r="E122" s="29">
        <f t="shared" si="37"/>
        <v>5814</v>
      </c>
      <c r="F122" s="29">
        <f t="shared" si="33"/>
        <v>-3318</v>
      </c>
      <c r="G122" s="34">
        <f>+Inputs!$D$3</f>
        <v>0.37951000000000001</v>
      </c>
      <c r="I122" s="27">
        <f t="shared" si="38"/>
        <v>9132</v>
      </c>
      <c r="K122" s="27">
        <f t="shared" si="34"/>
        <v>51</v>
      </c>
      <c r="L122" s="27">
        <f t="shared" si="39"/>
        <v>5814</v>
      </c>
      <c r="M122" s="27">
        <f t="shared" si="35"/>
        <v>19.35501</v>
      </c>
      <c r="N122" s="27">
        <f t="shared" si="36"/>
        <v>19.35501</v>
      </c>
      <c r="O122" s="27">
        <f t="shared" si="40"/>
        <v>-1259.1259199999861</v>
      </c>
      <c r="P122" s="27">
        <f t="shared" si="41"/>
        <v>1259.1259199999861</v>
      </c>
    </row>
    <row r="123" spans="1:16">
      <c r="A123" s="31">
        <v>41030</v>
      </c>
      <c r="C123" s="6">
        <v>115</v>
      </c>
      <c r="D123" s="29">
        <f t="shared" si="32"/>
        <v>51</v>
      </c>
      <c r="E123" s="29">
        <f t="shared" si="37"/>
        <v>5865</v>
      </c>
      <c r="F123" s="29">
        <f t="shared" si="33"/>
        <v>-3267</v>
      </c>
      <c r="G123" s="34">
        <f>+Inputs!$D$3</f>
        <v>0.37951000000000001</v>
      </c>
      <c r="I123" s="27">
        <f t="shared" si="38"/>
        <v>9132</v>
      </c>
      <c r="K123" s="27">
        <f t="shared" si="34"/>
        <v>51</v>
      </c>
      <c r="L123" s="27">
        <f t="shared" si="39"/>
        <v>5865</v>
      </c>
      <c r="M123" s="27">
        <f t="shared" si="35"/>
        <v>19.35501</v>
      </c>
      <c r="N123" s="27">
        <f t="shared" si="36"/>
        <v>19.35501</v>
      </c>
      <c r="O123" s="27">
        <f t="shared" si="40"/>
        <v>-1239.7709099999861</v>
      </c>
      <c r="P123" s="27">
        <f t="shared" si="41"/>
        <v>1239.7709099999861</v>
      </c>
    </row>
    <row r="124" spans="1:16">
      <c r="A124" s="30">
        <v>41061</v>
      </c>
      <c r="C124" s="6">
        <v>116</v>
      </c>
      <c r="D124" s="29">
        <f t="shared" si="32"/>
        <v>51</v>
      </c>
      <c r="E124" s="29">
        <f t="shared" si="37"/>
        <v>5916</v>
      </c>
      <c r="F124" s="29">
        <f t="shared" si="33"/>
        <v>-3216</v>
      </c>
      <c r="G124" s="34">
        <f>+Inputs!$D$3</f>
        <v>0.37951000000000001</v>
      </c>
      <c r="I124" s="27">
        <f t="shared" si="38"/>
        <v>9132</v>
      </c>
      <c r="K124" s="27">
        <f t="shared" si="34"/>
        <v>51</v>
      </c>
      <c r="L124" s="27">
        <f t="shared" si="39"/>
        <v>5916</v>
      </c>
      <c r="M124" s="27">
        <f t="shared" si="35"/>
        <v>19.35501</v>
      </c>
      <c r="N124" s="27">
        <f t="shared" si="36"/>
        <v>19.35501</v>
      </c>
      <c r="O124" s="27">
        <f t="shared" si="40"/>
        <v>-1220.4158999999861</v>
      </c>
      <c r="P124" s="27">
        <f t="shared" si="41"/>
        <v>1220.4158999999861</v>
      </c>
    </row>
    <row r="125" spans="1:16">
      <c r="A125" s="31">
        <v>41091</v>
      </c>
      <c r="C125" s="6">
        <v>117</v>
      </c>
      <c r="D125" s="29">
        <f t="shared" si="32"/>
        <v>51</v>
      </c>
      <c r="E125" s="29">
        <f t="shared" si="37"/>
        <v>5967</v>
      </c>
      <c r="F125" s="29">
        <f t="shared" si="33"/>
        <v>-3165</v>
      </c>
      <c r="G125" s="34">
        <f>+Inputs!$D$3</f>
        <v>0.37951000000000001</v>
      </c>
      <c r="I125" s="27">
        <f t="shared" si="38"/>
        <v>9132</v>
      </c>
      <c r="K125" s="27">
        <f t="shared" si="34"/>
        <v>51</v>
      </c>
      <c r="L125" s="27">
        <f t="shared" si="39"/>
        <v>5967</v>
      </c>
      <c r="M125" s="27">
        <f t="shared" si="35"/>
        <v>19.35501</v>
      </c>
      <c r="N125" s="27">
        <f t="shared" si="36"/>
        <v>19.35501</v>
      </c>
      <c r="O125" s="27">
        <f t="shared" si="40"/>
        <v>-1201.0608899999861</v>
      </c>
      <c r="P125" s="27">
        <f t="shared" si="41"/>
        <v>1201.0608899999861</v>
      </c>
    </row>
    <row r="126" spans="1:16">
      <c r="A126" s="30">
        <v>41122</v>
      </c>
      <c r="C126" s="6">
        <v>118</v>
      </c>
      <c r="D126" s="29">
        <f t="shared" si="32"/>
        <v>51</v>
      </c>
      <c r="E126" s="29">
        <f t="shared" si="37"/>
        <v>6018</v>
      </c>
      <c r="F126" s="29">
        <f t="shared" si="33"/>
        <v>-3114</v>
      </c>
      <c r="G126" s="34">
        <f>+Inputs!$D$3</f>
        <v>0.37951000000000001</v>
      </c>
      <c r="I126" s="27">
        <f t="shared" si="38"/>
        <v>9132</v>
      </c>
      <c r="K126" s="27">
        <f t="shared" si="34"/>
        <v>51</v>
      </c>
      <c r="L126" s="27">
        <f t="shared" si="39"/>
        <v>6018</v>
      </c>
      <c r="M126" s="27">
        <f t="shared" si="35"/>
        <v>19.35501</v>
      </c>
      <c r="N126" s="27">
        <f t="shared" si="36"/>
        <v>19.35501</v>
      </c>
      <c r="O126" s="27">
        <f t="shared" si="40"/>
        <v>-1181.7058799999861</v>
      </c>
      <c r="P126" s="27">
        <f t="shared" si="41"/>
        <v>1181.7058799999861</v>
      </c>
    </row>
    <row r="127" spans="1:16">
      <c r="A127" s="31">
        <v>41153</v>
      </c>
      <c r="C127" s="6">
        <v>119</v>
      </c>
      <c r="D127" s="29">
        <f t="shared" si="32"/>
        <v>51</v>
      </c>
      <c r="E127" s="29">
        <f t="shared" si="37"/>
        <v>6069</v>
      </c>
      <c r="F127" s="29">
        <f t="shared" si="33"/>
        <v>-3063</v>
      </c>
      <c r="G127" s="34">
        <f>+Inputs!$D$3</f>
        <v>0.37951000000000001</v>
      </c>
      <c r="I127" s="27">
        <f t="shared" si="38"/>
        <v>9132</v>
      </c>
      <c r="K127" s="27">
        <f t="shared" si="34"/>
        <v>51</v>
      </c>
      <c r="L127" s="27">
        <f t="shared" si="39"/>
        <v>6069</v>
      </c>
      <c r="M127" s="27">
        <f t="shared" si="35"/>
        <v>19.35501</v>
      </c>
      <c r="N127" s="27">
        <f t="shared" si="36"/>
        <v>19.35501</v>
      </c>
      <c r="O127" s="27">
        <f t="shared" si="40"/>
        <v>-1162.3508699999861</v>
      </c>
      <c r="P127" s="27">
        <f t="shared" si="41"/>
        <v>1162.3508699999861</v>
      </c>
    </row>
    <row r="128" spans="1:16">
      <c r="A128" s="30">
        <v>41183</v>
      </c>
      <c r="C128" s="6">
        <v>120</v>
      </c>
      <c r="D128" s="29">
        <f t="shared" si="32"/>
        <v>51</v>
      </c>
      <c r="E128" s="29">
        <f t="shared" si="37"/>
        <v>6120</v>
      </c>
      <c r="F128" s="29">
        <f t="shared" si="33"/>
        <v>-3012</v>
      </c>
      <c r="G128" s="34">
        <f>+Inputs!$D$3</f>
        <v>0.37951000000000001</v>
      </c>
      <c r="I128" s="27">
        <f t="shared" si="38"/>
        <v>9132</v>
      </c>
      <c r="K128" s="27">
        <f t="shared" si="34"/>
        <v>51</v>
      </c>
      <c r="L128" s="27">
        <f t="shared" si="39"/>
        <v>6120</v>
      </c>
      <c r="M128" s="27">
        <f t="shared" si="35"/>
        <v>19.35501</v>
      </c>
      <c r="N128" s="27">
        <f t="shared" si="36"/>
        <v>19.35501</v>
      </c>
      <c r="O128" s="27">
        <f t="shared" si="40"/>
        <v>-1142.9958599999861</v>
      </c>
      <c r="P128" s="27">
        <f t="shared" si="41"/>
        <v>1142.9958599999861</v>
      </c>
    </row>
    <row r="129" spans="1:16">
      <c r="A129" s="31">
        <v>41214</v>
      </c>
      <c r="C129" s="6">
        <v>121</v>
      </c>
      <c r="D129" s="29">
        <f t="shared" si="32"/>
        <v>51</v>
      </c>
      <c r="E129" s="29">
        <f t="shared" si="37"/>
        <v>6171</v>
      </c>
      <c r="F129" s="29">
        <f t="shared" si="33"/>
        <v>-2961</v>
      </c>
      <c r="G129" s="34">
        <f>+Inputs!$D$3</f>
        <v>0.37951000000000001</v>
      </c>
      <c r="I129" s="27">
        <f t="shared" si="38"/>
        <v>9132</v>
      </c>
      <c r="K129" s="27">
        <f t="shared" si="34"/>
        <v>51</v>
      </c>
      <c r="L129" s="27">
        <f t="shared" si="39"/>
        <v>6171</v>
      </c>
      <c r="M129" s="27">
        <f t="shared" si="35"/>
        <v>19.35501</v>
      </c>
      <c r="N129" s="27">
        <f t="shared" si="36"/>
        <v>19.35501</v>
      </c>
      <c r="O129" s="27">
        <f t="shared" si="40"/>
        <v>-1123.6408499999861</v>
      </c>
      <c r="P129" s="27">
        <f t="shared" si="41"/>
        <v>1123.6408499999861</v>
      </c>
    </row>
    <row r="130" spans="1:16">
      <c r="A130" s="30">
        <v>41244</v>
      </c>
      <c r="C130" s="6">
        <v>122</v>
      </c>
      <c r="D130" s="29">
        <f t="shared" si="32"/>
        <v>51</v>
      </c>
      <c r="E130" s="29">
        <f t="shared" si="37"/>
        <v>6222</v>
      </c>
      <c r="F130" s="29">
        <f t="shared" si="33"/>
        <v>-2910</v>
      </c>
      <c r="G130" s="34">
        <f>+Inputs!$D$3</f>
        <v>0.37951000000000001</v>
      </c>
      <c r="I130" s="27">
        <f t="shared" si="38"/>
        <v>9132</v>
      </c>
      <c r="K130" s="27">
        <f t="shared" si="34"/>
        <v>51</v>
      </c>
      <c r="L130" s="27">
        <f t="shared" si="39"/>
        <v>6222</v>
      </c>
      <c r="M130" s="27">
        <f t="shared" si="35"/>
        <v>19.35501</v>
      </c>
      <c r="N130" s="27">
        <f t="shared" si="36"/>
        <v>19.35501</v>
      </c>
      <c r="O130" s="27">
        <f t="shared" si="40"/>
        <v>-1104.2858399999861</v>
      </c>
      <c r="P130" s="27">
        <f t="shared" si="41"/>
        <v>1104.2858399999861</v>
      </c>
    </row>
    <row r="131" spans="1:16">
      <c r="A131" s="31">
        <v>41275</v>
      </c>
      <c r="C131" s="6">
        <v>123</v>
      </c>
      <c r="D131" s="29">
        <f t="shared" si="32"/>
        <v>51</v>
      </c>
      <c r="E131" s="29">
        <f t="shared" si="37"/>
        <v>6273</v>
      </c>
      <c r="F131" s="29">
        <f t="shared" si="33"/>
        <v>-2859</v>
      </c>
      <c r="G131" s="34">
        <f>+Inputs!$D$3</f>
        <v>0.37951000000000001</v>
      </c>
      <c r="I131" s="27">
        <f t="shared" si="38"/>
        <v>9132</v>
      </c>
      <c r="K131" s="27">
        <f t="shared" si="34"/>
        <v>51</v>
      </c>
      <c r="L131" s="27">
        <f t="shared" si="39"/>
        <v>6273</v>
      </c>
      <c r="M131" s="27">
        <f t="shared" si="35"/>
        <v>19.35501</v>
      </c>
      <c r="N131" s="27">
        <f t="shared" si="36"/>
        <v>19.35501</v>
      </c>
      <c r="O131" s="27">
        <f t="shared" si="40"/>
        <v>-1084.9308299999861</v>
      </c>
      <c r="P131" s="27">
        <f t="shared" si="41"/>
        <v>1084.9308299999861</v>
      </c>
    </row>
    <row r="132" spans="1:16">
      <c r="A132" s="30">
        <v>41306</v>
      </c>
      <c r="C132" s="6">
        <v>124</v>
      </c>
      <c r="D132" s="29">
        <f t="shared" si="32"/>
        <v>51</v>
      </c>
      <c r="E132" s="29">
        <f t="shared" si="37"/>
        <v>6324</v>
      </c>
      <c r="F132" s="29">
        <f t="shared" si="33"/>
        <v>-2808</v>
      </c>
      <c r="G132" s="34">
        <f>+Inputs!$D$3</f>
        <v>0.37951000000000001</v>
      </c>
      <c r="I132" s="27">
        <f t="shared" si="38"/>
        <v>9132</v>
      </c>
      <c r="K132" s="27">
        <f t="shared" si="34"/>
        <v>51</v>
      </c>
      <c r="L132" s="27">
        <f t="shared" si="39"/>
        <v>6324</v>
      </c>
      <c r="M132" s="27">
        <f t="shared" si="35"/>
        <v>19.35501</v>
      </c>
      <c r="N132" s="27">
        <f t="shared" si="36"/>
        <v>19.35501</v>
      </c>
      <c r="O132" s="27">
        <f t="shared" si="40"/>
        <v>-1065.5758199999862</v>
      </c>
      <c r="P132" s="27">
        <f t="shared" si="41"/>
        <v>1065.5758199999862</v>
      </c>
    </row>
    <row r="133" spans="1:16">
      <c r="A133" s="31">
        <v>41334</v>
      </c>
      <c r="C133" s="6">
        <v>125</v>
      </c>
      <c r="D133" s="29">
        <f t="shared" si="32"/>
        <v>51</v>
      </c>
      <c r="E133" s="29">
        <f t="shared" si="37"/>
        <v>6375</v>
      </c>
      <c r="F133" s="29">
        <f t="shared" si="33"/>
        <v>-2757</v>
      </c>
      <c r="G133" s="34">
        <f>+Inputs!$D$3</f>
        <v>0.37951000000000001</v>
      </c>
      <c r="I133" s="27">
        <f t="shared" si="38"/>
        <v>9132</v>
      </c>
      <c r="K133" s="27">
        <f t="shared" si="34"/>
        <v>51</v>
      </c>
      <c r="L133" s="27">
        <f t="shared" si="39"/>
        <v>6375</v>
      </c>
      <c r="M133" s="27">
        <f t="shared" si="35"/>
        <v>19.35501</v>
      </c>
      <c r="N133" s="27">
        <f t="shared" si="36"/>
        <v>19.35501</v>
      </c>
      <c r="O133" s="27">
        <f t="shared" si="40"/>
        <v>-1046.2208099999862</v>
      </c>
      <c r="P133" s="27">
        <f t="shared" si="41"/>
        <v>1046.2208099999862</v>
      </c>
    </row>
    <row r="134" spans="1:16">
      <c r="A134" s="30">
        <v>41365</v>
      </c>
      <c r="C134" s="6">
        <v>126</v>
      </c>
      <c r="D134" s="29">
        <f t="shared" si="32"/>
        <v>51</v>
      </c>
      <c r="E134" s="29">
        <f t="shared" si="37"/>
        <v>6426</v>
      </c>
      <c r="F134" s="29">
        <f t="shared" si="33"/>
        <v>-2706</v>
      </c>
      <c r="G134" s="34">
        <f>+Inputs!$D$3</f>
        <v>0.37951000000000001</v>
      </c>
      <c r="I134" s="27">
        <f t="shared" si="38"/>
        <v>9132</v>
      </c>
      <c r="K134" s="27">
        <f t="shared" si="34"/>
        <v>51</v>
      </c>
      <c r="L134" s="27">
        <f t="shared" si="39"/>
        <v>6426</v>
      </c>
      <c r="M134" s="27">
        <f t="shared" si="35"/>
        <v>19.35501</v>
      </c>
      <c r="N134" s="27">
        <f t="shared" si="36"/>
        <v>19.35501</v>
      </c>
      <c r="O134" s="27">
        <f t="shared" si="40"/>
        <v>-1026.8657999999862</v>
      </c>
      <c r="P134" s="27">
        <f t="shared" si="41"/>
        <v>1026.8657999999862</v>
      </c>
    </row>
    <row r="135" spans="1:16">
      <c r="A135" s="31">
        <v>41395</v>
      </c>
      <c r="C135" s="6">
        <v>127</v>
      </c>
      <c r="D135" s="29">
        <f t="shared" si="32"/>
        <v>51</v>
      </c>
      <c r="E135" s="29">
        <f t="shared" si="37"/>
        <v>6477</v>
      </c>
      <c r="F135" s="29">
        <f t="shared" si="33"/>
        <v>-2655</v>
      </c>
      <c r="G135" s="34">
        <f>+Inputs!$D$3</f>
        <v>0.37951000000000001</v>
      </c>
      <c r="I135" s="27">
        <f t="shared" si="38"/>
        <v>9132</v>
      </c>
      <c r="K135" s="27">
        <f t="shared" si="34"/>
        <v>51</v>
      </c>
      <c r="L135" s="27">
        <f t="shared" si="39"/>
        <v>6477</v>
      </c>
      <c r="M135" s="27">
        <f t="shared" si="35"/>
        <v>19.35501</v>
      </c>
      <c r="N135" s="27">
        <f t="shared" si="36"/>
        <v>19.35501</v>
      </c>
      <c r="O135" s="27">
        <f t="shared" si="40"/>
        <v>-1007.5107899999862</v>
      </c>
      <c r="P135" s="27">
        <f t="shared" si="41"/>
        <v>1007.5107899999862</v>
      </c>
    </row>
    <row r="136" spans="1:16">
      <c r="A136" s="30">
        <v>41426</v>
      </c>
      <c r="C136" s="6">
        <v>128</v>
      </c>
      <c r="D136" s="29">
        <f t="shared" si="32"/>
        <v>51</v>
      </c>
      <c r="E136" s="29">
        <f t="shared" si="37"/>
        <v>6528</v>
      </c>
      <c r="F136" s="29">
        <f t="shared" si="33"/>
        <v>-2604</v>
      </c>
      <c r="G136" s="34">
        <f>+Inputs!$D$3</f>
        <v>0.37951000000000001</v>
      </c>
      <c r="I136" s="27">
        <f t="shared" si="38"/>
        <v>9132</v>
      </c>
      <c r="K136" s="27">
        <f t="shared" si="34"/>
        <v>51</v>
      </c>
      <c r="L136" s="27">
        <f t="shared" si="39"/>
        <v>6528</v>
      </c>
      <c r="M136" s="27">
        <f t="shared" si="35"/>
        <v>19.35501</v>
      </c>
      <c r="N136" s="27">
        <f t="shared" si="36"/>
        <v>19.35501</v>
      </c>
      <c r="O136" s="27">
        <f t="shared" si="40"/>
        <v>-988.15577999998618</v>
      </c>
      <c r="P136" s="27">
        <f t="shared" si="41"/>
        <v>988.15577999998618</v>
      </c>
    </row>
    <row r="137" spans="1:16">
      <c r="A137" s="31">
        <v>41456</v>
      </c>
      <c r="C137" s="6">
        <v>129</v>
      </c>
      <c r="D137" s="29">
        <f t="shared" ref="D137:D168" si="42">ROUND(-(+$B$9/180)*1,0)</f>
        <v>51</v>
      </c>
      <c r="E137" s="29">
        <f t="shared" si="37"/>
        <v>6579</v>
      </c>
      <c r="F137" s="29">
        <f t="shared" ref="F137:F168" si="43">$B$9+E137</f>
        <v>-2553</v>
      </c>
      <c r="G137" s="34">
        <f>+Inputs!$D$3</f>
        <v>0.37951000000000001</v>
      </c>
      <c r="I137" s="27">
        <f t="shared" si="38"/>
        <v>9132</v>
      </c>
      <c r="K137" s="27">
        <f t="shared" ref="K137:K168" si="44">D137</f>
        <v>51</v>
      </c>
      <c r="L137" s="27">
        <f t="shared" si="39"/>
        <v>6579</v>
      </c>
      <c r="M137" s="27">
        <f t="shared" ref="M137:M168" si="45">K137*G137</f>
        <v>19.35501</v>
      </c>
      <c r="N137" s="27">
        <f t="shared" ref="N137:N168" si="46">M137-J137</f>
        <v>19.35501</v>
      </c>
      <c r="O137" s="27">
        <f t="shared" si="40"/>
        <v>-968.80076999998619</v>
      </c>
      <c r="P137" s="27">
        <f t="shared" si="41"/>
        <v>968.80076999998619</v>
      </c>
    </row>
    <row r="138" spans="1:16">
      <c r="A138" s="30">
        <v>41487</v>
      </c>
      <c r="C138" s="6">
        <v>130</v>
      </c>
      <c r="D138" s="29">
        <f t="shared" si="42"/>
        <v>51</v>
      </c>
      <c r="E138" s="29">
        <f t="shared" ref="E138:E169" si="47">+E137+D138</f>
        <v>6630</v>
      </c>
      <c r="F138" s="29">
        <f t="shared" si="43"/>
        <v>-2502</v>
      </c>
      <c r="G138" s="34">
        <f>+Inputs!$D$3</f>
        <v>0.37951000000000001</v>
      </c>
      <c r="I138" s="27">
        <f t="shared" ref="I138:I169" si="48">+I137+H138</f>
        <v>9132</v>
      </c>
      <c r="K138" s="27">
        <f t="shared" si="44"/>
        <v>51</v>
      </c>
      <c r="L138" s="27">
        <f t="shared" ref="L138:L169" si="49">+L137+K138</f>
        <v>6630</v>
      </c>
      <c r="M138" s="27">
        <f t="shared" si="45"/>
        <v>19.35501</v>
      </c>
      <c r="N138" s="27">
        <f t="shared" si="46"/>
        <v>19.35501</v>
      </c>
      <c r="O138" s="27">
        <f t="shared" ref="O138:O169" si="50">+O137+N138</f>
        <v>-949.44575999998619</v>
      </c>
      <c r="P138" s="27">
        <f t="shared" ref="P138:P169" si="51">P137-N138</f>
        <v>949.44575999998619</v>
      </c>
    </row>
    <row r="139" spans="1:16">
      <c r="A139" s="31">
        <v>41518</v>
      </c>
      <c r="C139" s="6">
        <v>131</v>
      </c>
      <c r="D139" s="29">
        <f t="shared" si="42"/>
        <v>51</v>
      </c>
      <c r="E139" s="29">
        <f t="shared" si="47"/>
        <v>6681</v>
      </c>
      <c r="F139" s="29">
        <f t="shared" si="43"/>
        <v>-2451</v>
      </c>
      <c r="G139" s="34">
        <f>+Inputs!$D$3</f>
        <v>0.37951000000000001</v>
      </c>
      <c r="I139" s="27">
        <f t="shared" si="48"/>
        <v>9132</v>
      </c>
      <c r="K139" s="27">
        <f t="shared" si="44"/>
        <v>51</v>
      </c>
      <c r="L139" s="27">
        <f t="shared" si="49"/>
        <v>6681</v>
      </c>
      <c r="M139" s="27">
        <f t="shared" si="45"/>
        <v>19.35501</v>
      </c>
      <c r="N139" s="27">
        <f t="shared" si="46"/>
        <v>19.35501</v>
      </c>
      <c r="O139" s="27">
        <f t="shared" si="50"/>
        <v>-930.0907499999862</v>
      </c>
      <c r="P139" s="27">
        <f t="shared" si="51"/>
        <v>930.0907499999862</v>
      </c>
    </row>
    <row r="140" spans="1:16">
      <c r="A140" s="30">
        <v>41548</v>
      </c>
      <c r="C140" s="6">
        <v>132</v>
      </c>
      <c r="D140" s="29">
        <f t="shared" si="42"/>
        <v>51</v>
      </c>
      <c r="E140" s="29">
        <f t="shared" si="47"/>
        <v>6732</v>
      </c>
      <c r="F140" s="29">
        <f t="shared" si="43"/>
        <v>-2400</v>
      </c>
      <c r="G140" s="34">
        <f>+Inputs!$D$3</f>
        <v>0.37951000000000001</v>
      </c>
      <c r="I140" s="27">
        <f t="shared" si="48"/>
        <v>9132</v>
      </c>
      <c r="K140" s="27">
        <f t="shared" si="44"/>
        <v>51</v>
      </c>
      <c r="L140" s="27">
        <f t="shared" si="49"/>
        <v>6732</v>
      </c>
      <c r="M140" s="27">
        <f t="shared" si="45"/>
        <v>19.35501</v>
      </c>
      <c r="N140" s="27">
        <f t="shared" si="46"/>
        <v>19.35501</v>
      </c>
      <c r="O140" s="27">
        <f t="shared" si="50"/>
        <v>-910.73573999998621</v>
      </c>
      <c r="P140" s="27">
        <f t="shared" si="51"/>
        <v>910.73573999998621</v>
      </c>
    </row>
    <row r="141" spans="1:16">
      <c r="A141" s="31">
        <v>41579</v>
      </c>
      <c r="C141" s="6">
        <v>133</v>
      </c>
      <c r="D141" s="29">
        <f t="shared" si="42"/>
        <v>51</v>
      </c>
      <c r="E141" s="29">
        <f t="shared" si="47"/>
        <v>6783</v>
      </c>
      <c r="F141" s="29">
        <f t="shared" si="43"/>
        <v>-2349</v>
      </c>
      <c r="G141" s="34">
        <f>+Inputs!$D$3</f>
        <v>0.37951000000000001</v>
      </c>
      <c r="I141" s="27">
        <f t="shared" si="48"/>
        <v>9132</v>
      </c>
      <c r="K141" s="27">
        <f t="shared" si="44"/>
        <v>51</v>
      </c>
      <c r="L141" s="27">
        <f t="shared" si="49"/>
        <v>6783</v>
      </c>
      <c r="M141" s="27">
        <f t="shared" si="45"/>
        <v>19.35501</v>
      </c>
      <c r="N141" s="27">
        <f t="shared" si="46"/>
        <v>19.35501</v>
      </c>
      <c r="O141" s="27">
        <f t="shared" si="50"/>
        <v>-891.38072999998622</v>
      </c>
      <c r="P141" s="27">
        <f t="shared" si="51"/>
        <v>891.38072999998622</v>
      </c>
    </row>
    <row r="142" spans="1:16">
      <c r="A142" s="30">
        <v>41609</v>
      </c>
      <c r="C142" s="6">
        <v>134</v>
      </c>
      <c r="D142" s="29">
        <f t="shared" si="42"/>
        <v>51</v>
      </c>
      <c r="E142" s="29">
        <f t="shared" si="47"/>
        <v>6834</v>
      </c>
      <c r="F142" s="29">
        <f t="shared" si="43"/>
        <v>-2298</v>
      </c>
      <c r="G142" s="34">
        <f>+Inputs!$D$3</f>
        <v>0.37951000000000001</v>
      </c>
      <c r="I142" s="27">
        <f t="shared" si="48"/>
        <v>9132</v>
      </c>
      <c r="K142" s="27">
        <f t="shared" si="44"/>
        <v>51</v>
      </c>
      <c r="L142" s="27">
        <f t="shared" si="49"/>
        <v>6834</v>
      </c>
      <c r="M142" s="27">
        <f t="shared" si="45"/>
        <v>19.35501</v>
      </c>
      <c r="N142" s="27">
        <f t="shared" si="46"/>
        <v>19.35501</v>
      </c>
      <c r="O142" s="27">
        <f t="shared" si="50"/>
        <v>-872.02571999998622</v>
      </c>
      <c r="P142" s="27">
        <f t="shared" si="51"/>
        <v>872.02571999998622</v>
      </c>
    </row>
    <row r="143" spans="1:16">
      <c r="A143" s="31">
        <v>41640</v>
      </c>
      <c r="C143" s="6">
        <v>135</v>
      </c>
      <c r="D143" s="29">
        <f t="shared" si="42"/>
        <v>51</v>
      </c>
      <c r="E143" s="29">
        <f t="shared" si="47"/>
        <v>6885</v>
      </c>
      <c r="F143" s="29">
        <f t="shared" si="43"/>
        <v>-2247</v>
      </c>
      <c r="G143" s="34">
        <f>+Inputs!$D$3</f>
        <v>0.37951000000000001</v>
      </c>
      <c r="I143" s="27">
        <f t="shared" si="48"/>
        <v>9132</v>
      </c>
      <c r="K143" s="27">
        <f t="shared" si="44"/>
        <v>51</v>
      </c>
      <c r="L143" s="27">
        <f t="shared" si="49"/>
        <v>6885</v>
      </c>
      <c r="M143" s="27">
        <f t="shared" si="45"/>
        <v>19.35501</v>
      </c>
      <c r="N143" s="27">
        <f t="shared" si="46"/>
        <v>19.35501</v>
      </c>
      <c r="O143" s="27">
        <f t="shared" si="50"/>
        <v>-852.67070999998623</v>
      </c>
      <c r="P143" s="27">
        <f t="shared" si="51"/>
        <v>852.67070999998623</v>
      </c>
    </row>
    <row r="144" spans="1:16">
      <c r="A144" s="30">
        <v>41671</v>
      </c>
      <c r="C144" s="6">
        <v>136</v>
      </c>
      <c r="D144" s="29">
        <f t="shared" si="42"/>
        <v>51</v>
      </c>
      <c r="E144" s="29">
        <f t="shared" si="47"/>
        <v>6936</v>
      </c>
      <c r="F144" s="29">
        <f t="shared" si="43"/>
        <v>-2196</v>
      </c>
      <c r="G144" s="34">
        <f>+Inputs!$D$3</f>
        <v>0.37951000000000001</v>
      </c>
      <c r="I144" s="27">
        <f t="shared" si="48"/>
        <v>9132</v>
      </c>
      <c r="K144" s="27">
        <f t="shared" si="44"/>
        <v>51</v>
      </c>
      <c r="L144" s="27">
        <f t="shared" si="49"/>
        <v>6936</v>
      </c>
      <c r="M144" s="27">
        <f t="shared" si="45"/>
        <v>19.35501</v>
      </c>
      <c r="N144" s="27">
        <f t="shared" si="46"/>
        <v>19.35501</v>
      </c>
      <c r="O144" s="27">
        <f t="shared" si="50"/>
        <v>-833.31569999998624</v>
      </c>
      <c r="P144" s="27">
        <f t="shared" si="51"/>
        <v>833.31569999998624</v>
      </c>
    </row>
    <row r="145" spans="1:16">
      <c r="A145" s="31">
        <v>41699</v>
      </c>
      <c r="C145" s="6">
        <v>137</v>
      </c>
      <c r="D145" s="29">
        <f t="shared" si="42"/>
        <v>51</v>
      </c>
      <c r="E145" s="29">
        <f t="shared" si="47"/>
        <v>6987</v>
      </c>
      <c r="F145" s="29">
        <f t="shared" si="43"/>
        <v>-2145</v>
      </c>
      <c r="G145" s="34">
        <f>+Inputs!$D$3</f>
        <v>0.37951000000000001</v>
      </c>
      <c r="I145" s="27">
        <f t="shared" si="48"/>
        <v>9132</v>
      </c>
      <c r="K145" s="27">
        <f t="shared" si="44"/>
        <v>51</v>
      </c>
      <c r="L145" s="27">
        <f t="shared" si="49"/>
        <v>6987</v>
      </c>
      <c r="M145" s="27">
        <f t="shared" si="45"/>
        <v>19.35501</v>
      </c>
      <c r="N145" s="27">
        <f t="shared" si="46"/>
        <v>19.35501</v>
      </c>
      <c r="O145" s="27">
        <f t="shared" si="50"/>
        <v>-813.96068999998624</v>
      </c>
      <c r="P145" s="27">
        <f t="shared" si="51"/>
        <v>813.96068999998624</v>
      </c>
    </row>
    <row r="146" spans="1:16">
      <c r="A146" s="30">
        <v>41730</v>
      </c>
      <c r="C146" s="6">
        <v>138</v>
      </c>
      <c r="D146" s="29">
        <f t="shared" si="42"/>
        <v>51</v>
      </c>
      <c r="E146" s="29">
        <f t="shared" si="47"/>
        <v>7038</v>
      </c>
      <c r="F146" s="29">
        <f t="shared" si="43"/>
        <v>-2094</v>
      </c>
      <c r="G146" s="34">
        <f>+Inputs!$D$3</f>
        <v>0.37951000000000001</v>
      </c>
      <c r="I146" s="27">
        <f t="shared" si="48"/>
        <v>9132</v>
      </c>
      <c r="K146" s="27">
        <f t="shared" si="44"/>
        <v>51</v>
      </c>
      <c r="L146" s="27">
        <f t="shared" si="49"/>
        <v>7038</v>
      </c>
      <c r="M146" s="27">
        <f t="shared" si="45"/>
        <v>19.35501</v>
      </c>
      <c r="N146" s="27">
        <f t="shared" si="46"/>
        <v>19.35501</v>
      </c>
      <c r="O146" s="27">
        <f t="shared" si="50"/>
        <v>-794.60567999998625</v>
      </c>
      <c r="P146" s="27">
        <f t="shared" si="51"/>
        <v>794.60567999998625</v>
      </c>
    </row>
    <row r="147" spans="1:16">
      <c r="A147" s="31">
        <v>41760</v>
      </c>
      <c r="C147" s="6">
        <v>139</v>
      </c>
      <c r="D147" s="29">
        <f t="shared" si="42"/>
        <v>51</v>
      </c>
      <c r="E147" s="29">
        <f t="shared" si="47"/>
        <v>7089</v>
      </c>
      <c r="F147" s="29">
        <f t="shared" si="43"/>
        <v>-2043</v>
      </c>
      <c r="G147" s="34">
        <f>+Inputs!$D$3</f>
        <v>0.37951000000000001</v>
      </c>
      <c r="I147" s="27">
        <f t="shared" si="48"/>
        <v>9132</v>
      </c>
      <c r="K147" s="27">
        <f t="shared" si="44"/>
        <v>51</v>
      </c>
      <c r="L147" s="27">
        <f t="shared" si="49"/>
        <v>7089</v>
      </c>
      <c r="M147" s="27">
        <f t="shared" si="45"/>
        <v>19.35501</v>
      </c>
      <c r="N147" s="27">
        <f t="shared" si="46"/>
        <v>19.35501</v>
      </c>
      <c r="O147" s="27">
        <f t="shared" si="50"/>
        <v>-775.25066999998626</v>
      </c>
      <c r="P147" s="27">
        <f t="shared" si="51"/>
        <v>775.25066999998626</v>
      </c>
    </row>
    <row r="148" spans="1:16">
      <c r="A148" s="30">
        <v>41791</v>
      </c>
      <c r="C148" s="6">
        <v>140</v>
      </c>
      <c r="D148" s="29">
        <f t="shared" si="42"/>
        <v>51</v>
      </c>
      <c r="E148" s="29">
        <f t="shared" si="47"/>
        <v>7140</v>
      </c>
      <c r="F148" s="29">
        <f t="shared" si="43"/>
        <v>-1992</v>
      </c>
      <c r="G148" s="34">
        <f>+Inputs!$D$3</f>
        <v>0.37951000000000001</v>
      </c>
      <c r="I148" s="27">
        <f t="shared" si="48"/>
        <v>9132</v>
      </c>
      <c r="K148" s="27">
        <f t="shared" si="44"/>
        <v>51</v>
      </c>
      <c r="L148" s="27">
        <f t="shared" si="49"/>
        <v>7140</v>
      </c>
      <c r="M148" s="27">
        <f t="shared" si="45"/>
        <v>19.35501</v>
      </c>
      <c r="N148" s="27">
        <f t="shared" si="46"/>
        <v>19.35501</v>
      </c>
      <c r="O148" s="27">
        <f t="shared" si="50"/>
        <v>-755.89565999998626</v>
      </c>
      <c r="P148" s="27">
        <f t="shared" si="51"/>
        <v>755.89565999998626</v>
      </c>
    </row>
    <row r="149" spans="1:16">
      <c r="A149" s="31">
        <v>41821</v>
      </c>
      <c r="C149" s="6">
        <v>141</v>
      </c>
      <c r="D149" s="29">
        <f t="shared" si="42"/>
        <v>51</v>
      </c>
      <c r="E149" s="29">
        <f t="shared" si="47"/>
        <v>7191</v>
      </c>
      <c r="F149" s="29">
        <f t="shared" si="43"/>
        <v>-1941</v>
      </c>
      <c r="G149" s="34">
        <f>+Inputs!$D$3</f>
        <v>0.37951000000000001</v>
      </c>
      <c r="I149" s="27">
        <f t="shared" si="48"/>
        <v>9132</v>
      </c>
      <c r="K149" s="27">
        <f t="shared" si="44"/>
        <v>51</v>
      </c>
      <c r="L149" s="27">
        <f t="shared" si="49"/>
        <v>7191</v>
      </c>
      <c r="M149" s="27">
        <f t="shared" si="45"/>
        <v>19.35501</v>
      </c>
      <c r="N149" s="27">
        <f t="shared" si="46"/>
        <v>19.35501</v>
      </c>
      <c r="O149" s="27">
        <f t="shared" si="50"/>
        <v>-736.54064999998627</v>
      </c>
      <c r="P149" s="27">
        <f t="shared" si="51"/>
        <v>736.54064999998627</v>
      </c>
    </row>
    <row r="150" spans="1:16">
      <c r="A150" s="30">
        <v>41852</v>
      </c>
      <c r="C150" s="6">
        <v>142</v>
      </c>
      <c r="D150" s="29">
        <f t="shared" si="42"/>
        <v>51</v>
      </c>
      <c r="E150" s="29">
        <f t="shared" si="47"/>
        <v>7242</v>
      </c>
      <c r="F150" s="29">
        <f t="shared" si="43"/>
        <v>-1890</v>
      </c>
      <c r="G150" s="34">
        <f>+Inputs!$D$3</f>
        <v>0.37951000000000001</v>
      </c>
      <c r="I150" s="27">
        <f t="shared" si="48"/>
        <v>9132</v>
      </c>
      <c r="K150" s="27">
        <f t="shared" si="44"/>
        <v>51</v>
      </c>
      <c r="L150" s="27">
        <f t="shared" si="49"/>
        <v>7242</v>
      </c>
      <c r="M150" s="27">
        <f t="shared" si="45"/>
        <v>19.35501</v>
      </c>
      <c r="N150" s="27">
        <f t="shared" si="46"/>
        <v>19.35501</v>
      </c>
      <c r="O150" s="27">
        <f t="shared" si="50"/>
        <v>-717.18563999998628</v>
      </c>
      <c r="P150" s="27">
        <f t="shared" si="51"/>
        <v>717.18563999998628</v>
      </c>
    </row>
    <row r="151" spans="1:16">
      <c r="A151" s="31">
        <v>41883</v>
      </c>
      <c r="C151" s="6">
        <v>143</v>
      </c>
      <c r="D151" s="29">
        <f t="shared" si="42"/>
        <v>51</v>
      </c>
      <c r="E151" s="29">
        <f t="shared" si="47"/>
        <v>7293</v>
      </c>
      <c r="F151" s="29">
        <f t="shared" si="43"/>
        <v>-1839</v>
      </c>
      <c r="G151" s="34">
        <f>+Inputs!$D$3</f>
        <v>0.37951000000000001</v>
      </c>
      <c r="I151" s="27">
        <f t="shared" si="48"/>
        <v>9132</v>
      </c>
      <c r="K151" s="27">
        <f t="shared" si="44"/>
        <v>51</v>
      </c>
      <c r="L151" s="27">
        <f t="shared" si="49"/>
        <v>7293</v>
      </c>
      <c r="M151" s="27">
        <f t="shared" si="45"/>
        <v>19.35501</v>
      </c>
      <c r="N151" s="27">
        <f t="shared" si="46"/>
        <v>19.35501</v>
      </c>
      <c r="O151" s="27">
        <f t="shared" si="50"/>
        <v>-697.83062999998629</v>
      </c>
      <c r="P151" s="27">
        <f t="shared" si="51"/>
        <v>697.83062999998629</v>
      </c>
    </row>
    <row r="152" spans="1:16">
      <c r="A152" s="30">
        <v>41913</v>
      </c>
      <c r="C152" s="6">
        <v>144</v>
      </c>
      <c r="D152" s="29">
        <f t="shared" si="42"/>
        <v>51</v>
      </c>
      <c r="E152" s="29">
        <f t="shared" si="47"/>
        <v>7344</v>
      </c>
      <c r="F152" s="29">
        <f t="shared" si="43"/>
        <v>-1788</v>
      </c>
      <c r="G152" s="34">
        <f>+Inputs!$D$3</f>
        <v>0.37951000000000001</v>
      </c>
      <c r="I152" s="27">
        <f t="shared" si="48"/>
        <v>9132</v>
      </c>
      <c r="K152" s="27">
        <f t="shared" si="44"/>
        <v>51</v>
      </c>
      <c r="L152" s="27">
        <f t="shared" si="49"/>
        <v>7344</v>
      </c>
      <c r="M152" s="27">
        <f t="shared" si="45"/>
        <v>19.35501</v>
      </c>
      <c r="N152" s="27">
        <f t="shared" si="46"/>
        <v>19.35501</v>
      </c>
      <c r="O152" s="27">
        <f t="shared" si="50"/>
        <v>-678.47561999998629</v>
      </c>
      <c r="P152" s="27">
        <f t="shared" si="51"/>
        <v>678.47561999998629</v>
      </c>
    </row>
    <row r="153" spans="1:16">
      <c r="A153" s="31">
        <v>41944</v>
      </c>
      <c r="C153" s="6">
        <v>145</v>
      </c>
      <c r="D153" s="29">
        <f t="shared" si="42"/>
        <v>51</v>
      </c>
      <c r="E153" s="29">
        <f t="shared" si="47"/>
        <v>7395</v>
      </c>
      <c r="F153" s="29">
        <f t="shared" si="43"/>
        <v>-1737</v>
      </c>
      <c r="G153" s="34">
        <f>+Inputs!$D$3</f>
        <v>0.37951000000000001</v>
      </c>
      <c r="I153" s="27">
        <f t="shared" si="48"/>
        <v>9132</v>
      </c>
      <c r="K153" s="27">
        <f t="shared" si="44"/>
        <v>51</v>
      </c>
      <c r="L153" s="27">
        <f t="shared" si="49"/>
        <v>7395</v>
      </c>
      <c r="M153" s="27">
        <f t="shared" si="45"/>
        <v>19.35501</v>
      </c>
      <c r="N153" s="27">
        <f t="shared" si="46"/>
        <v>19.35501</v>
      </c>
      <c r="O153" s="27">
        <f t="shared" si="50"/>
        <v>-659.1206099999863</v>
      </c>
      <c r="P153" s="27">
        <f t="shared" si="51"/>
        <v>659.1206099999863</v>
      </c>
    </row>
    <row r="154" spans="1:16">
      <c r="A154" s="30">
        <v>41974</v>
      </c>
      <c r="C154" s="6">
        <v>146</v>
      </c>
      <c r="D154" s="29">
        <f t="shared" si="42"/>
        <v>51</v>
      </c>
      <c r="E154" s="29">
        <f t="shared" si="47"/>
        <v>7446</v>
      </c>
      <c r="F154" s="29">
        <f t="shared" si="43"/>
        <v>-1686</v>
      </c>
      <c r="G154" s="34">
        <f>+Inputs!$D$3</f>
        <v>0.37951000000000001</v>
      </c>
      <c r="I154" s="27">
        <f t="shared" si="48"/>
        <v>9132</v>
      </c>
      <c r="K154" s="27">
        <f t="shared" si="44"/>
        <v>51</v>
      </c>
      <c r="L154" s="27">
        <f t="shared" si="49"/>
        <v>7446</v>
      </c>
      <c r="M154" s="27">
        <f t="shared" si="45"/>
        <v>19.35501</v>
      </c>
      <c r="N154" s="27">
        <f t="shared" si="46"/>
        <v>19.35501</v>
      </c>
      <c r="O154" s="27">
        <f t="shared" si="50"/>
        <v>-639.76559999998631</v>
      </c>
      <c r="P154" s="27">
        <f t="shared" si="51"/>
        <v>639.76559999998631</v>
      </c>
    </row>
    <row r="155" spans="1:16">
      <c r="A155" s="31">
        <v>42005</v>
      </c>
      <c r="C155" s="6">
        <v>147</v>
      </c>
      <c r="D155" s="29">
        <f t="shared" si="42"/>
        <v>51</v>
      </c>
      <c r="E155" s="29">
        <f t="shared" si="47"/>
        <v>7497</v>
      </c>
      <c r="F155" s="29">
        <f t="shared" si="43"/>
        <v>-1635</v>
      </c>
      <c r="G155" s="34">
        <f>+Inputs!$D$3</f>
        <v>0.37951000000000001</v>
      </c>
      <c r="I155" s="27">
        <f t="shared" si="48"/>
        <v>9132</v>
      </c>
      <c r="K155" s="27">
        <f t="shared" si="44"/>
        <v>51</v>
      </c>
      <c r="L155" s="27">
        <f t="shared" si="49"/>
        <v>7497</v>
      </c>
      <c r="M155" s="27">
        <f t="shared" si="45"/>
        <v>19.35501</v>
      </c>
      <c r="N155" s="27">
        <f t="shared" si="46"/>
        <v>19.35501</v>
      </c>
      <c r="O155" s="27">
        <f t="shared" si="50"/>
        <v>-620.41058999998631</v>
      </c>
      <c r="P155" s="27">
        <f t="shared" si="51"/>
        <v>620.41058999998631</v>
      </c>
    </row>
    <row r="156" spans="1:16">
      <c r="A156" s="30">
        <v>42036</v>
      </c>
      <c r="C156" s="6">
        <v>148</v>
      </c>
      <c r="D156" s="29">
        <f t="shared" si="42"/>
        <v>51</v>
      </c>
      <c r="E156" s="29">
        <f t="shared" si="47"/>
        <v>7548</v>
      </c>
      <c r="F156" s="29">
        <f t="shared" si="43"/>
        <v>-1584</v>
      </c>
      <c r="G156" s="34">
        <f>+Inputs!$D$3</f>
        <v>0.37951000000000001</v>
      </c>
      <c r="I156" s="27">
        <f t="shared" si="48"/>
        <v>9132</v>
      </c>
      <c r="K156" s="27">
        <f t="shared" si="44"/>
        <v>51</v>
      </c>
      <c r="L156" s="27">
        <f t="shared" si="49"/>
        <v>7548</v>
      </c>
      <c r="M156" s="27">
        <f t="shared" si="45"/>
        <v>19.35501</v>
      </c>
      <c r="N156" s="27">
        <f t="shared" si="46"/>
        <v>19.35501</v>
      </c>
      <c r="O156" s="27">
        <f t="shared" si="50"/>
        <v>-601.05557999998632</v>
      </c>
      <c r="P156" s="27">
        <f t="shared" si="51"/>
        <v>601.05557999998632</v>
      </c>
    </row>
    <row r="157" spans="1:16">
      <c r="A157" s="31">
        <v>42064</v>
      </c>
      <c r="C157" s="6">
        <v>149</v>
      </c>
      <c r="D157" s="29">
        <f t="shared" si="42"/>
        <v>51</v>
      </c>
      <c r="E157" s="29">
        <f t="shared" si="47"/>
        <v>7599</v>
      </c>
      <c r="F157" s="29">
        <f t="shared" si="43"/>
        <v>-1533</v>
      </c>
      <c r="G157" s="34">
        <f>+Inputs!$D$3</f>
        <v>0.37951000000000001</v>
      </c>
      <c r="I157" s="27">
        <f t="shared" si="48"/>
        <v>9132</v>
      </c>
      <c r="K157" s="27">
        <f t="shared" si="44"/>
        <v>51</v>
      </c>
      <c r="L157" s="27">
        <f t="shared" si="49"/>
        <v>7599</v>
      </c>
      <c r="M157" s="27">
        <f t="shared" si="45"/>
        <v>19.35501</v>
      </c>
      <c r="N157" s="27">
        <f t="shared" si="46"/>
        <v>19.35501</v>
      </c>
      <c r="O157" s="27">
        <f t="shared" si="50"/>
        <v>-581.70056999998633</v>
      </c>
      <c r="P157" s="27">
        <f t="shared" si="51"/>
        <v>581.70056999998633</v>
      </c>
    </row>
    <row r="158" spans="1:16">
      <c r="A158" s="30">
        <v>42095</v>
      </c>
      <c r="C158" s="6">
        <v>150</v>
      </c>
      <c r="D158" s="29">
        <f t="shared" si="42"/>
        <v>51</v>
      </c>
      <c r="E158" s="29">
        <f t="shared" si="47"/>
        <v>7650</v>
      </c>
      <c r="F158" s="29">
        <f t="shared" si="43"/>
        <v>-1482</v>
      </c>
      <c r="G158" s="34">
        <f>+Inputs!$D$3</f>
        <v>0.37951000000000001</v>
      </c>
      <c r="I158" s="27">
        <f t="shared" si="48"/>
        <v>9132</v>
      </c>
      <c r="K158" s="27">
        <f t="shared" si="44"/>
        <v>51</v>
      </c>
      <c r="L158" s="27">
        <f t="shared" si="49"/>
        <v>7650</v>
      </c>
      <c r="M158" s="27">
        <f t="shared" si="45"/>
        <v>19.35501</v>
      </c>
      <c r="N158" s="27">
        <f t="shared" si="46"/>
        <v>19.35501</v>
      </c>
      <c r="O158" s="27">
        <f t="shared" si="50"/>
        <v>-562.34555999998634</v>
      </c>
      <c r="P158" s="27">
        <f t="shared" si="51"/>
        <v>562.34555999998634</v>
      </c>
    </row>
    <row r="159" spans="1:16">
      <c r="A159" s="31">
        <v>42125</v>
      </c>
      <c r="C159" s="6">
        <v>151</v>
      </c>
      <c r="D159" s="29">
        <f t="shared" si="42"/>
        <v>51</v>
      </c>
      <c r="E159" s="29">
        <f t="shared" si="47"/>
        <v>7701</v>
      </c>
      <c r="F159" s="29">
        <f t="shared" si="43"/>
        <v>-1431</v>
      </c>
      <c r="G159" s="34">
        <f>+Inputs!$D$3</f>
        <v>0.37951000000000001</v>
      </c>
      <c r="I159" s="27">
        <f t="shared" si="48"/>
        <v>9132</v>
      </c>
      <c r="K159" s="27">
        <f t="shared" si="44"/>
        <v>51</v>
      </c>
      <c r="L159" s="27">
        <f t="shared" si="49"/>
        <v>7701</v>
      </c>
      <c r="M159" s="27">
        <f t="shared" si="45"/>
        <v>19.35501</v>
      </c>
      <c r="N159" s="27">
        <f t="shared" si="46"/>
        <v>19.35501</v>
      </c>
      <c r="O159" s="27">
        <f t="shared" si="50"/>
        <v>-542.99054999998634</v>
      </c>
      <c r="P159" s="27">
        <f t="shared" si="51"/>
        <v>542.99054999998634</v>
      </c>
    </row>
    <row r="160" spans="1:16">
      <c r="A160" s="30">
        <v>42156</v>
      </c>
      <c r="C160" s="6">
        <v>152</v>
      </c>
      <c r="D160" s="29">
        <f t="shared" si="42"/>
        <v>51</v>
      </c>
      <c r="E160" s="29">
        <f t="shared" si="47"/>
        <v>7752</v>
      </c>
      <c r="F160" s="29">
        <f t="shared" si="43"/>
        <v>-1380</v>
      </c>
      <c r="G160" s="34">
        <f>+Inputs!$D$3</f>
        <v>0.37951000000000001</v>
      </c>
      <c r="I160" s="27">
        <f t="shared" si="48"/>
        <v>9132</v>
      </c>
      <c r="K160" s="27">
        <f t="shared" si="44"/>
        <v>51</v>
      </c>
      <c r="L160" s="27">
        <f t="shared" si="49"/>
        <v>7752</v>
      </c>
      <c r="M160" s="27">
        <f t="shared" si="45"/>
        <v>19.35501</v>
      </c>
      <c r="N160" s="27">
        <f t="shared" si="46"/>
        <v>19.35501</v>
      </c>
      <c r="O160" s="27">
        <f t="shared" si="50"/>
        <v>-523.63553999998635</v>
      </c>
      <c r="P160" s="27">
        <f t="shared" si="51"/>
        <v>523.63553999998635</v>
      </c>
    </row>
    <row r="161" spans="1:16">
      <c r="A161" s="31">
        <v>42186</v>
      </c>
      <c r="C161" s="6">
        <v>153</v>
      </c>
      <c r="D161" s="29">
        <f t="shared" si="42"/>
        <v>51</v>
      </c>
      <c r="E161" s="29">
        <f t="shared" si="47"/>
        <v>7803</v>
      </c>
      <c r="F161" s="29">
        <f t="shared" si="43"/>
        <v>-1329</v>
      </c>
      <c r="G161" s="34">
        <f>+Inputs!$D$3</f>
        <v>0.37951000000000001</v>
      </c>
      <c r="I161" s="27">
        <f t="shared" si="48"/>
        <v>9132</v>
      </c>
      <c r="K161" s="27">
        <f t="shared" si="44"/>
        <v>51</v>
      </c>
      <c r="L161" s="27">
        <f t="shared" si="49"/>
        <v>7803</v>
      </c>
      <c r="M161" s="27">
        <f t="shared" si="45"/>
        <v>19.35501</v>
      </c>
      <c r="N161" s="27">
        <f t="shared" si="46"/>
        <v>19.35501</v>
      </c>
      <c r="O161" s="27">
        <f t="shared" si="50"/>
        <v>-504.28052999998636</v>
      </c>
      <c r="P161" s="27">
        <f t="shared" si="51"/>
        <v>504.28052999998636</v>
      </c>
    </row>
    <row r="162" spans="1:16">
      <c r="A162" s="30">
        <v>42217</v>
      </c>
      <c r="C162" s="6">
        <v>154</v>
      </c>
      <c r="D162" s="29">
        <f t="shared" si="42"/>
        <v>51</v>
      </c>
      <c r="E162" s="29">
        <f t="shared" si="47"/>
        <v>7854</v>
      </c>
      <c r="F162" s="29">
        <f t="shared" si="43"/>
        <v>-1278</v>
      </c>
      <c r="G162" s="34">
        <f>+Inputs!$D$3</f>
        <v>0.37951000000000001</v>
      </c>
      <c r="I162" s="27">
        <f t="shared" si="48"/>
        <v>9132</v>
      </c>
      <c r="K162" s="27">
        <f t="shared" si="44"/>
        <v>51</v>
      </c>
      <c r="L162" s="27">
        <f t="shared" si="49"/>
        <v>7854</v>
      </c>
      <c r="M162" s="27">
        <f t="shared" si="45"/>
        <v>19.35501</v>
      </c>
      <c r="N162" s="27">
        <f t="shared" si="46"/>
        <v>19.35501</v>
      </c>
      <c r="O162" s="27">
        <f t="shared" si="50"/>
        <v>-484.92551999998636</v>
      </c>
      <c r="P162" s="27">
        <f t="shared" si="51"/>
        <v>484.92551999998636</v>
      </c>
    </row>
    <row r="163" spans="1:16">
      <c r="A163" s="31">
        <v>42248</v>
      </c>
      <c r="C163" s="6">
        <v>155</v>
      </c>
      <c r="D163" s="29">
        <f t="shared" si="42"/>
        <v>51</v>
      </c>
      <c r="E163" s="29">
        <f t="shared" si="47"/>
        <v>7905</v>
      </c>
      <c r="F163" s="29">
        <f t="shared" si="43"/>
        <v>-1227</v>
      </c>
      <c r="G163" s="34">
        <f>+Inputs!$D$3</f>
        <v>0.37951000000000001</v>
      </c>
      <c r="I163" s="27">
        <f t="shared" si="48"/>
        <v>9132</v>
      </c>
      <c r="K163" s="27">
        <f t="shared" si="44"/>
        <v>51</v>
      </c>
      <c r="L163" s="27">
        <f t="shared" si="49"/>
        <v>7905</v>
      </c>
      <c r="M163" s="27">
        <f t="shared" si="45"/>
        <v>19.35501</v>
      </c>
      <c r="N163" s="27">
        <f t="shared" si="46"/>
        <v>19.35501</v>
      </c>
      <c r="O163" s="27">
        <f t="shared" si="50"/>
        <v>-465.57050999998637</v>
      </c>
      <c r="P163" s="27">
        <f t="shared" si="51"/>
        <v>465.57050999998637</v>
      </c>
    </row>
    <row r="164" spans="1:16">
      <c r="A164" s="30">
        <v>42278</v>
      </c>
      <c r="C164" s="6">
        <v>156</v>
      </c>
      <c r="D164" s="29">
        <f t="shared" si="42"/>
        <v>51</v>
      </c>
      <c r="E164" s="29">
        <f t="shared" si="47"/>
        <v>7956</v>
      </c>
      <c r="F164" s="29">
        <f t="shared" si="43"/>
        <v>-1176</v>
      </c>
      <c r="G164" s="34">
        <f>+Inputs!$D$3</f>
        <v>0.37951000000000001</v>
      </c>
      <c r="I164" s="27">
        <f t="shared" si="48"/>
        <v>9132</v>
      </c>
      <c r="K164" s="27">
        <f t="shared" si="44"/>
        <v>51</v>
      </c>
      <c r="L164" s="27">
        <f t="shared" si="49"/>
        <v>7956</v>
      </c>
      <c r="M164" s="27">
        <f t="shared" si="45"/>
        <v>19.35501</v>
      </c>
      <c r="N164" s="27">
        <f t="shared" si="46"/>
        <v>19.35501</v>
      </c>
      <c r="O164" s="27">
        <f t="shared" si="50"/>
        <v>-446.21549999998638</v>
      </c>
      <c r="P164" s="27">
        <f t="shared" si="51"/>
        <v>446.21549999998638</v>
      </c>
    </row>
    <row r="165" spans="1:16">
      <c r="A165" s="31">
        <v>42309</v>
      </c>
      <c r="C165" s="6">
        <v>157</v>
      </c>
      <c r="D165" s="29">
        <f t="shared" si="42"/>
        <v>51</v>
      </c>
      <c r="E165" s="29">
        <f t="shared" si="47"/>
        <v>8007</v>
      </c>
      <c r="F165" s="29">
        <f t="shared" si="43"/>
        <v>-1125</v>
      </c>
      <c r="G165" s="34">
        <f>+Inputs!$D$3</f>
        <v>0.37951000000000001</v>
      </c>
      <c r="I165" s="27">
        <f t="shared" si="48"/>
        <v>9132</v>
      </c>
      <c r="K165" s="27">
        <f t="shared" si="44"/>
        <v>51</v>
      </c>
      <c r="L165" s="27">
        <f t="shared" si="49"/>
        <v>8007</v>
      </c>
      <c r="M165" s="27">
        <f t="shared" si="45"/>
        <v>19.35501</v>
      </c>
      <c r="N165" s="27">
        <f t="shared" si="46"/>
        <v>19.35501</v>
      </c>
      <c r="O165" s="27">
        <f t="shared" si="50"/>
        <v>-426.86048999998638</v>
      </c>
      <c r="P165" s="27">
        <f t="shared" si="51"/>
        <v>426.86048999998638</v>
      </c>
    </row>
    <row r="166" spans="1:16">
      <c r="A166" s="30">
        <v>42339</v>
      </c>
      <c r="C166" s="6">
        <v>158</v>
      </c>
      <c r="D166" s="29">
        <f t="shared" si="42"/>
        <v>51</v>
      </c>
      <c r="E166" s="29">
        <f t="shared" si="47"/>
        <v>8058</v>
      </c>
      <c r="F166" s="29">
        <f t="shared" si="43"/>
        <v>-1074</v>
      </c>
      <c r="G166" s="34">
        <f>+Inputs!$D$3</f>
        <v>0.37951000000000001</v>
      </c>
      <c r="I166" s="27">
        <f t="shared" si="48"/>
        <v>9132</v>
      </c>
      <c r="K166" s="27">
        <f t="shared" si="44"/>
        <v>51</v>
      </c>
      <c r="L166" s="27">
        <f t="shared" si="49"/>
        <v>8058</v>
      </c>
      <c r="M166" s="27">
        <f t="shared" si="45"/>
        <v>19.35501</v>
      </c>
      <c r="N166" s="27">
        <f t="shared" si="46"/>
        <v>19.35501</v>
      </c>
      <c r="O166" s="27">
        <f t="shared" si="50"/>
        <v>-407.50547999998639</v>
      </c>
      <c r="P166" s="27">
        <f t="shared" si="51"/>
        <v>407.50547999998639</v>
      </c>
    </row>
    <row r="167" spans="1:16">
      <c r="A167" s="31">
        <v>42370</v>
      </c>
      <c r="C167" s="6">
        <v>159</v>
      </c>
      <c r="D167" s="29">
        <f t="shared" si="42"/>
        <v>51</v>
      </c>
      <c r="E167" s="29">
        <f t="shared" si="47"/>
        <v>8109</v>
      </c>
      <c r="F167" s="29">
        <f t="shared" si="43"/>
        <v>-1023</v>
      </c>
      <c r="G167" s="34">
        <f>+Inputs!$D$3</f>
        <v>0.37951000000000001</v>
      </c>
      <c r="I167" s="27">
        <f t="shared" si="48"/>
        <v>9132</v>
      </c>
      <c r="K167" s="27">
        <f t="shared" si="44"/>
        <v>51</v>
      </c>
      <c r="L167" s="27">
        <f t="shared" si="49"/>
        <v>8109</v>
      </c>
      <c r="M167" s="27">
        <f t="shared" si="45"/>
        <v>19.35501</v>
      </c>
      <c r="N167" s="27">
        <f t="shared" si="46"/>
        <v>19.35501</v>
      </c>
      <c r="O167" s="27">
        <f t="shared" si="50"/>
        <v>-388.1504699999864</v>
      </c>
      <c r="P167" s="27">
        <f t="shared" si="51"/>
        <v>388.1504699999864</v>
      </c>
    </row>
    <row r="168" spans="1:16">
      <c r="A168" s="30">
        <v>42401</v>
      </c>
      <c r="C168" s="6">
        <v>160</v>
      </c>
      <c r="D168" s="29">
        <f t="shared" si="42"/>
        <v>51</v>
      </c>
      <c r="E168" s="29">
        <f t="shared" si="47"/>
        <v>8160</v>
      </c>
      <c r="F168" s="29">
        <f t="shared" si="43"/>
        <v>-972</v>
      </c>
      <c r="G168" s="34">
        <f>+Inputs!$D$3</f>
        <v>0.37951000000000001</v>
      </c>
      <c r="I168" s="27">
        <f t="shared" si="48"/>
        <v>9132</v>
      </c>
      <c r="K168" s="27">
        <f t="shared" si="44"/>
        <v>51</v>
      </c>
      <c r="L168" s="27">
        <f t="shared" si="49"/>
        <v>8160</v>
      </c>
      <c r="M168" s="27">
        <f t="shared" si="45"/>
        <v>19.35501</v>
      </c>
      <c r="N168" s="27">
        <f t="shared" si="46"/>
        <v>19.35501</v>
      </c>
      <c r="O168" s="27">
        <f t="shared" si="50"/>
        <v>-368.79545999998641</v>
      </c>
      <c r="P168" s="27">
        <f t="shared" si="51"/>
        <v>368.79545999998641</v>
      </c>
    </row>
    <row r="169" spans="1:16">
      <c r="A169" s="31">
        <v>42430</v>
      </c>
      <c r="C169" s="6">
        <v>161</v>
      </c>
      <c r="D169" s="29">
        <f t="shared" ref="D169:D187" si="52">ROUND(-(+$B$9/180)*1,0)</f>
        <v>51</v>
      </c>
      <c r="E169" s="29">
        <f t="shared" si="47"/>
        <v>8211</v>
      </c>
      <c r="F169" s="29">
        <f t="shared" ref="F169:F188" si="53">$B$9+E169</f>
        <v>-921</v>
      </c>
      <c r="G169" s="34">
        <f>+Inputs!$D$3</f>
        <v>0.37951000000000001</v>
      </c>
      <c r="I169" s="27">
        <f t="shared" si="48"/>
        <v>9132</v>
      </c>
      <c r="K169" s="27">
        <f t="shared" ref="K169:K188" si="54">D169</f>
        <v>51</v>
      </c>
      <c r="L169" s="27">
        <f t="shared" si="49"/>
        <v>8211</v>
      </c>
      <c r="M169" s="27">
        <f t="shared" ref="M169:M188" si="55">K169*G169</f>
        <v>19.35501</v>
      </c>
      <c r="N169" s="27">
        <f t="shared" ref="N169:N188" si="56">M169-J169</f>
        <v>19.35501</v>
      </c>
      <c r="O169" s="27">
        <f t="shared" si="50"/>
        <v>-349.44044999998641</v>
      </c>
      <c r="P169" s="27">
        <f t="shared" si="51"/>
        <v>349.44044999998641</v>
      </c>
    </row>
    <row r="170" spans="1:16">
      <c r="A170" s="30">
        <v>42461</v>
      </c>
      <c r="C170" s="6">
        <v>162</v>
      </c>
      <c r="D170" s="29">
        <f t="shared" si="52"/>
        <v>51</v>
      </c>
      <c r="E170" s="29">
        <f t="shared" ref="E170:E188" si="57">+E169+D170</f>
        <v>8262</v>
      </c>
      <c r="F170" s="29">
        <f t="shared" si="53"/>
        <v>-870</v>
      </c>
      <c r="G170" s="34">
        <f>+Inputs!$D$3</f>
        <v>0.37951000000000001</v>
      </c>
      <c r="I170" s="27">
        <f t="shared" ref="I170:I188" si="58">+I169+H170</f>
        <v>9132</v>
      </c>
      <c r="K170" s="27">
        <f t="shared" si="54"/>
        <v>51</v>
      </c>
      <c r="L170" s="27">
        <f t="shared" ref="L170:L188" si="59">+L169+K170</f>
        <v>8262</v>
      </c>
      <c r="M170" s="27">
        <f t="shared" si="55"/>
        <v>19.35501</v>
      </c>
      <c r="N170" s="27">
        <f t="shared" si="56"/>
        <v>19.35501</v>
      </c>
      <c r="O170" s="27">
        <f t="shared" ref="O170:O188" si="60">+O169+N170</f>
        <v>-330.08543999998642</v>
      </c>
      <c r="P170" s="27">
        <f t="shared" ref="P170:P188" si="61">P169-N170</f>
        <v>330.08543999998642</v>
      </c>
    </row>
    <row r="171" spans="1:16">
      <c r="A171" s="31">
        <v>42491</v>
      </c>
      <c r="C171" s="6">
        <v>163</v>
      </c>
      <c r="D171" s="29">
        <f t="shared" si="52"/>
        <v>51</v>
      </c>
      <c r="E171" s="29">
        <f t="shared" si="57"/>
        <v>8313</v>
      </c>
      <c r="F171" s="29">
        <f t="shared" si="53"/>
        <v>-819</v>
      </c>
      <c r="G171" s="34">
        <f>+Inputs!$D$3</f>
        <v>0.37951000000000001</v>
      </c>
      <c r="I171" s="27">
        <f t="shared" si="58"/>
        <v>9132</v>
      </c>
      <c r="K171" s="27">
        <f t="shared" si="54"/>
        <v>51</v>
      </c>
      <c r="L171" s="27">
        <f t="shared" si="59"/>
        <v>8313</v>
      </c>
      <c r="M171" s="27">
        <f t="shared" si="55"/>
        <v>19.35501</v>
      </c>
      <c r="N171" s="27">
        <f t="shared" si="56"/>
        <v>19.35501</v>
      </c>
      <c r="O171" s="27">
        <f t="shared" si="60"/>
        <v>-310.73042999998643</v>
      </c>
      <c r="P171" s="27">
        <f t="shared" si="61"/>
        <v>310.73042999998643</v>
      </c>
    </row>
    <row r="172" spans="1:16">
      <c r="A172" s="30">
        <v>42522</v>
      </c>
      <c r="C172" s="6">
        <v>164</v>
      </c>
      <c r="D172" s="29">
        <f t="shared" si="52"/>
        <v>51</v>
      </c>
      <c r="E172" s="29">
        <f t="shared" si="57"/>
        <v>8364</v>
      </c>
      <c r="F172" s="29">
        <f t="shared" si="53"/>
        <v>-768</v>
      </c>
      <c r="G172" s="34">
        <f>+Inputs!$D$3</f>
        <v>0.37951000000000001</v>
      </c>
      <c r="I172" s="27">
        <f t="shared" si="58"/>
        <v>9132</v>
      </c>
      <c r="K172" s="27">
        <f t="shared" si="54"/>
        <v>51</v>
      </c>
      <c r="L172" s="27">
        <f t="shared" si="59"/>
        <v>8364</v>
      </c>
      <c r="M172" s="27">
        <f t="shared" si="55"/>
        <v>19.35501</v>
      </c>
      <c r="N172" s="27">
        <f t="shared" si="56"/>
        <v>19.35501</v>
      </c>
      <c r="O172" s="27">
        <f t="shared" si="60"/>
        <v>-291.37541999998643</v>
      </c>
      <c r="P172" s="27">
        <f t="shared" si="61"/>
        <v>291.37541999998643</v>
      </c>
    </row>
    <row r="173" spans="1:16">
      <c r="A173" s="31">
        <v>42552</v>
      </c>
      <c r="C173" s="6">
        <v>165</v>
      </c>
      <c r="D173" s="29">
        <f t="shared" si="52"/>
        <v>51</v>
      </c>
      <c r="E173" s="29">
        <f t="shared" si="57"/>
        <v>8415</v>
      </c>
      <c r="F173" s="29">
        <f t="shared" si="53"/>
        <v>-717</v>
      </c>
      <c r="G173" s="34">
        <f>+Inputs!$D$3</f>
        <v>0.37951000000000001</v>
      </c>
      <c r="I173" s="27">
        <f t="shared" si="58"/>
        <v>9132</v>
      </c>
      <c r="K173" s="27">
        <f t="shared" si="54"/>
        <v>51</v>
      </c>
      <c r="L173" s="27">
        <f t="shared" si="59"/>
        <v>8415</v>
      </c>
      <c r="M173" s="27">
        <f t="shared" si="55"/>
        <v>19.35501</v>
      </c>
      <c r="N173" s="27">
        <f t="shared" si="56"/>
        <v>19.35501</v>
      </c>
      <c r="O173" s="27">
        <f t="shared" si="60"/>
        <v>-272.02040999998644</v>
      </c>
      <c r="P173" s="27">
        <f t="shared" si="61"/>
        <v>272.02040999998644</v>
      </c>
    </row>
    <row r="174" spans="1:16">
      <c r="A174" s="30">
        <v>42583</v>
      </c>
      <c r="C174" s="6">
        <v>166</v>
      </c>
      <c r="D174" s="29">
        <f t="shared" si="52"/>
        <v>51</v>
      </c>
      <c r="E174" s="29">
        <f t="shared" si="57"/>
        <v>8466</v>
      </c>
      <c r="F174" s="29">
        <f t="shared" si="53"/>
        <v>-666</v>
      </c>
      <c r="G174" s="34">
        <f>+Inputs!$D$3</f>
        <v>0.37951000000000001</v>
      </c>
      <c r="I174" s="27">
        <f t="shared" si="58"/>
        <v>9132</v>
      </c>
      <c r="K174" s="27">
        <f t="shared" si="54"/>
        <v>51</v>
      </c>
      <c r="L174" s="27">
        <f t="shared" si="59"/>
        <v>8466</v>
      </c>
      <c r="M174" s="27">
        <f t="shared" si="55"/>
        <v>19.35501</v>
      </c>
      <c r="N174" s="27">
        <f t="shared" si="56"/>
        <v>19.35501</v>
      </c>
      <c r="O174" s="27">
        <f t="shared" si="60"/>
        <v>-252.66539999998645</v>
      </c>
      <c r="P174" s="27">
        <f t="shared" si="61"/>
        <v>252.66539999998645</v>
      </c>
    </row>
    <row r="175" spans="1:16">
      <c r="A175" s="31">
        <v>42614</v>
      </c>
      <c r="C175" s="6">
        <v>167</v>
      </c>
      <c r="D175" s="29">
        <f t="shared" si="52"/>
        <v>51</v>
      </c>
      <c r="E175" s="29">
        <f t="shared" si="57"/>
        <v>8517</v>
      </c>
      <c r="F175" s="29">
        <f t="shared" si="53"/>
        <v>-615</v>
      </c>
      <c r="G175" s="34">
        <f>+Inputs!$D$3</f>
        <v>0.37951000000000001</v>
      </c>
      <c r="I175" s="27">
        <f t="shared" si="58"/>
        <v>9132</v>
      </c>
      <c r="K175" s="27">
        <f t="shared" si="54"/>
        <v>51</v>
      </c>
      <c r="L175" s="27">
        <f t="shared" si="59"/>
        <v>8517</v>
      </c>
      <c r="M175" s="27">
        <f t="shared" si="55"/>
        <v>19.35501</v>
      </c>
      <c r="N175" s="27">
        <f t="shared" si="56"/>
        <v>19.35501</v>
      </c>
      <c r="O175" s="27">
        <f t="shared" si="60"/>
        <v>-233.31038999998646</v>
      </c>
      <c r="P175" s="27">
        <f t="shared" si="61"/>
        <v>233.31038999998646</v>
      </c>
    </row>
    <row r="176" spans="1:16">
      <c r="A176" s="30">
        <v>42644</v>
      </c>
      <c r="C176" s="6">
        <v>168</v>
      </c>
      <c r="D176" s="29">
        <f t="shared" si="52"/>
        <v>51</v>
      </c>
      <c r="E176" s="29">
        <f t="shared" si="57"/>
        <v>8568</v>
      </c>
      <c r="F176" s="29">
        <f t="shared" si="53"/>
        <v>-564</v>
      </c>
      <c r="G176" s="34">
        <f>+Inputs!$D$3</f>
        <v>0.37951000000000001</v>
      </c>
      <c r="I176" s="27">
        <f t="shared" si="58"/>
        <v>9132</v>
      </c>
      <c r="K176" s="27">
        <f t="shared" si="54"/>
        <v>51</v>
      </c>
      <c r="L176" s="27">
        <f t="shared" si="59"/>
        <v>8568</v>
      </c>
      <c r="M176" s="27">
        <f t="shared" si="55"/>
        <v>19.35501</v>
      </c>
      <c r="N176" s="27">
        <f t="shared" si="56"/>
        <v>19.35501</v>
      </c>
      <c r="O176" s="27">
        <f t="shared" si="60"/>
        <v>-213.95537999998646</v>
      </c>
      <c r="P176" s="27">
        <f t="shared" si="61"/>
        <v>213.95537999998646</v>
      </c>
    </row>
    <row r="177" spans="1:20">
      <c r="A177" s="31">
        <v>42675</v>
      </c>
      <c r="C177" s="6">
        <v>169</v>
      </c>
      <c r="D177" s="29">
        <f t="shared" si="52"/>
        <v>51</v>
      </c>
      <c r="E177" s="29">
        <f t="shared" si="57"/>
        <v>8619</v>
      </c>
      <c r="F177" s="29">
        <f t="shared" si="53"/>
        <v>-513</v>
      </c>
      <c r="G177" s="34">
        <f>+Inputs!$D$3</f>
        <v>0.37951000000000001</v>
      </c>
      <c r="I177" s="27">
        <f t="shared" si="58"/>
        <v>9132</v>
      </c>
      <c r="K177" s="27">
        <f t="shared" si="54"/>
        <v>51</v>
      </c>
      <c r="L177" s="27">
        <f t="shared" si="59"/>
        <v>8619</v>
      </c>
      <c r="M177" s="27">
        <f t="shared" si="55"/>
        <v>19.35501</v>
      </c>
      <c r="N177" s="27">
        <f t="shared" si="56"/>
        <v>19.35501</v>
      </c>
      <c r="O177" s="27">
        <f t="shared" si="60"/>
        <v>-194.60036999998647</v>
      </c>
      <c r="P177" s="27">
        <f t="shared" si="61"/>
        <v>194.60036999998647</v>
      </c>
    </row>
    <row r="178" spans="1:20">
      <c r="A178" s="30">
        <v>42705</v>
      </c>
      <c r="C178" s="6">
        <v>170</v>
      </c>
      <c r="D178" s="29">
        <f t="shared" si="52"/>
        <v>51</v>
      </c>
      <c r="E178" s="29">
        <f t="shared" si="57"/>
        <v>8670</v>
      </c>
      <c r="F178" s="29">
        <f t="shared" si="53"/>
        <v>-462</v>
      </c>
      <c r="G178" s="34">
        <f>+Inputs!$D$3</f>
        <v>0.37951000000000001</v>
      </c>
      <c r="I178" s="27">
        <f t="shared" si="58"/>
        <v>9132</v>
      </c>
      <c r="K178" s="27">
        <f t="shared" si="54"/>
        <v>51</v>
      </c>
      <c r="L178" s="27">
        <f t="shared" si="59"/>
        <v>8670</v>
      </c>
      <c r="M178" s="27">
        <f t="shared" si="55"/>
        <v>19.35501</v>
      </c>
      <c r="N178" s="27">
        <f t="shared" si="56"/>
        <v>19.35501</v>
      </c>
      <c r="O178" s="27">
        <f t="shared" si="60"/>
        <v>-175.24535999998648</v>
      </c>
      <c r="P178" s="27">
        <f t="shared" si="61"/>
        <v>175.24535999998648</v>
      </c>
    </row>
    <row r="179" spans="1:20">
      <c r="A179" s="31">
        <v>42736</v>
      </c>
      <c r="C179" s="6">
        <v>171</v>
      </c>
      <c r="D179" s="29">
        <f t="shared" si="52"/>
        <v>51</v>
      </c>
      <c r="E179" s="29">
        <f t="shared" si="57"/>
        <v>8721</v>
      </c>
      <c r="F179" s="29">
        <f t="shared" si="53"/>
        <v>-411</v>
      </c>
      <c r="G179" s="34">
        <f>+Inputs!$D$3</f>
        <v>0.37951000000000001</v>
      </c>
      <c r="I179" s="27">
        <f t="shared" si="58"/>
        <v>9132</v>
      </c>
      <c r="K179" s="27">
        <f t="shared" si="54"/>
        <v>51</v>
      </c>
      <c r="L179" s="27">
        <f t="shared" si="59"/>
        <v>8721</v>
      </c>
      <c r="M179" s="27">
        <f t="shared" si="55"/>
        <v>19.35501</v>
      </c>
      <c r="N179" s="27">
        <f t="shared" si="56"/>
        <v>19.35501</v>
      </c>
      <c r="O179" s="27">
        <f t="shared" si="60"/>
        <v>-155.89034999998648</v>
      </c>
      <c r="P179" s="27">
        <f t="shared" si="61"/>
        <v>155.89034999998648</v>
      </c>
    </row>
    <row r="180" spans="1:20">
      <c r="A180" s="30">
        <v>42767</v>
      </c>
      <c r="C180" s="6">
        <v>172</v>
      </c>
      <c r="D180" s="29">
        <f t="shared" si="52"/>
        <v>51</v>
      </c>
      <c r="E180" s="29">
        <f t="shared" si="57"/>
        <v>8772</v>
      </c>
      <c r="F180" s="29">
        <f t="shared" si="53"/>
        <v>-360</v>
      </c>
      <c r="G180" s="34">
        <f>+Inputs!$D$3</f>
        <v>0.37951000000000001</v>
      </c>
      <c r="I180" s="27">
        <f t="shared" si="58"/>
        <v>9132</v>
      </c>
      <c r="K180" s="27">
        <f t="shared" si="54"/>
        <v>51</v>
      </c>
      <c r="L180" s="27">
        <f t="shared" si="59"/>
        <v>8772</v>
      </c>
      <c r="M180" s="27">
        <f t="shared" si="55"/>
        <v>19.35501</v>
      </c>
      <c r="N180" s="27">
        <f t="shared" si="56"/>
        <v>19.35501</v>
      </c>
      <c r="O180" s="27">
        <f t="shared" si="60"/>
        <v>-136.53533999998649</v>
      </c>
      <c r="P180" s="27">
        <f t="shared" si="61"/>
        <v>136.53533999998649</v>
      </c>
    </row>
    <row r="181" spans="1:20">
      <c r="A181" s="31">
        <v>42795</v>
      </c>
      <c r="C181" s="6">
        <v>173</v>
      </c>
      <c r="D181" s="29">
        <f t="shared" si="52"/>
        <v>51</v>
      </c>
      <c r="E181" s="29">
        <f t="shared" si="57"/>
        <v>8823</v>
      </c>
      <c r="F181" s="29">
        <f t="shared" si="53"/>
        <v>-309</v>
      </c>
      <c r="G181" s="34">
        <f>+Inputs!$D$3</f>
        <v>0.37951000000000001</v>
      </c>
      <c r="I181" s="27">
        <f t="shared" si="58"/>
        <v>9132</v>
      </c>
      <c r="K181" s="27">
        <f t="shared" si="54"/>
        <v>51</v>
      </c>
      <c r="L181" s="27">
        <f t="shared" si="59"/>
        <v>8823</v>
      </c>
      <c r="M181" s="27">
        <f t="shared" si="55"/>
        <v>19.35501</v>
      </c>
      <c r="N181" s="27">
        <f t="shared" si="56"/>
        <v>19.35501</v>
      </c>
      <c r="O181" s="27">
        <f t="shared" si="60"/>
        <v>-117.1803299999865</v>
      </c>
      <c r="P181" s="27">
        <f t="shared" si="61"/>
        <v>117.1803299999865</v>
      </c>
    </row>
    <row r="182" spans="1:20">
      <c r="A182" s="30">
        <v>42826</v>
      </c>
      <c r="C182" s="6">
        <v>174</v>
      </c>
      <c r="D182" s="29">
        <f t="shared" si="52"/>
        <v>51</v>
      </c>
      <c r="E182" s="29">
        <f t="shared" si="57"/>
        <v>8874</v>
      </c>
      <c r="F182" s="29">
        <f t="shared" si="53"/>
        <v>-258</v>
      </c>
      <c r="G182" s="34">
        <f>+Inputs!$D$3</f>
        <v>0.37951000000000001</v>
      </c>
      <c r="I182" s="27">
        <f t="shared" si="58"/>
        <v>9132</v>
      </c>
      <c r="K182" s="27">
        <f t="shared" si="54"/>
        <v>51</v>
      </c>
      <c r="L182" s="27">
        <f t="shared" si="59"/>
        <v>8874</v>
      </c>
      <c r="M182" s="27">
        <f t="shared" si="55"/>
        <v>19.35501</v>
      </c>
      <c r="N182" s="27">
        <f t="shared" si="56"/>
        <v>19.35501</v>
      </c>
      <c r="O182" s="27">
        <f t="shared" si="60"/>
        <v>-97.825319999986505</v>
      </c>
      <c r="P182" s="27">
        <f t="shared" si="61"/>
        <v>97.825319999986505</v>
      </c>
    </row>
    <row r="183" spans="1:20">
      <c r="A183" s="31">
        <v>42856</v>
      </c>
      <c r="C183" s="6">
        <v>175</v>
      </c>
      <c r="D183" s="29">
        <f t="shared" si="52"/>
        <v>51</v>
      </c>
      <c r="E183" s="29">
        <f t="shared" si="57"/>
        <v>8925</v>
      </c>
      <c r="F183" s="29">
        <f t="shared" si="53"/>
        <v>-207</v>
      </c>
      <c r="G183" s="34">
        <f>+Inputs!$D$3</f>
        <v>0.37951000000000001</v>
      </c>
      <c r="I183" s="27">
        <f t="shared" si="58"/>
        <v>9132</v>
      </c>
      <c r="K183" s="27">
        <f t="shared" si="54"/>
        <v>51</v>
      </c>
      <c r="L183" s="27">
        <f t="shared" si="59"/>
        <v>8925</v>
      </c>
      <c r="M183" s="27">
        <f t="shared" si="55"/>
        <v>19.35501</v>
      </c>
      <c r="N183" s="27">
        <f t="shared" si="56"/>
        <v>19.35501</v>
      </c>
      <c r="O183" s="27">
        <f t="shared" si="60"/>
        <v>-78.470309999986512</v>
      </c>
      <c r="P183" s="27">
        <f t="shared" si="61"/>
        <v>78.470309999986512</v>
      </c>
    </row>
    <row r="184" spans="1:20">
      <c r="A184" s="30">
        <v>42887</v>
      </c>
      <c r="C184" s="6">
        <v>176</v>
      </c>
      <c r="D184" s="29">
        <f t="shared" si="52"/>
        <v>51</v>
      </c>
      <c r="E184" s="29">
        <f t="shared" si="57"/>
        <v>8976</v>
      </c>
      <c r="F184" s="29">
        <f t="shared" si="53"/>
        <v>-156</v>
      </c>
      <c r="G184" s="34">
        <f>+Inputs!$D$3</f>
        <v>0.37951000000000001</v>
      </c>
      <c r="I184" s="27">
        <f t="shared" si="58"/>
        <v>9132</v>
      </c>
      <c r="K184" s="27">
        <f t="shared" si="54"/>
        <v>51</v>
      </c>
      <c r="L184" s="27">
        <f t="shared" si="59"/>
        <v>8976</v>
      </c>
      <c r="M184" s="27">
        <f t="shared" si="55"/>
        <v>19.35501</v>
      </c>
      <c r="N184" s="27">
        <f t="shared" si="56"/>
        <v>19.35501</v>
      </c>
      <c r="O184" s="27">
        <f t="shared" si="60"/>
        <v>-59.115299999986512</v>
      </c>
      <c r="P184" s="27">
        <f t="shared" si="61"/>
        <v>59.115299999986512</v>
      </c>
    </row>
    <row r="185" spans="1:20">
      <c r="A185" s="31">
        <v>42917</v>
      </c>
      <c r="C185" s="6">
        <v>177</v>
      </c>
      <c r="D185" s="29">
        <f t="shared" si="52"/>
        <v>51</v>
      </c>
      <c r="E185" s="29">
        <f t="shared" si="57"/>
        <v>9027</v>
      </c>
      <c r="F185" s="29">
        <f t="shared" si="53"/>
        <v>-105</v>
      </c>
      <c r="G185" s="34">
        <f>+Inputs!$D$3</f>
        <v>0.37951000000000001</v>
      </c>
      <c r="I185" s="27">
        <f t="shared" si="58"/>
        <v>9132</v>
      </c>
      <c r="K185" s="27">
        <f t="shared" si="54"/>
        <v>51</v>
      </c>
      <c r="L185" s="27">
        <f t="shared" si="59"/>
        <v>9027</v>
      </c>
      <c r="M185" s="27">
        <f t="shared" si="55"/>
        <v>19.35501</v>
      </c>
      <c r="N185" s="27">
        <f t="shared" si="56"/>
        <v>19.35501</v>
      </c>
      <c r="O185" s="27">
        <f t="shared" si="60"/>
        <v>-39.760289999986512</v>
      </c>
      <c r="P185" s="27">
        <f t="shared" si="61"/>
        <v>39.760289999986512</v>
      </c>
    </row>
    <row r="186" spans="1:20">
      <c r="A186" s="30">
        <v>42948</v>
      </c>
      <c r="C186" s="6">
        <v>178</v>
      </c>
      <c r="D186" s="29">
        <f t="shared" si="52"/>
        <v>51</v>
      </c>
      <c r="E186" s="29">
        <f t="shared" si="57"/>
        <v>9078</v>
      </c>
      <c r="F186" s="29">
        <f t="shared" si="53"/>
        <v>-54</v>
      </c>
      <c r="G186" s="34">
        <f>+Inputs!$D$3</f>
        <v>0.37951000000000001</v>
      </c>
      <c r="I186" s="27">
        <f t="shared" si="58"/>
        <v>9132</v>
      </c>
      <c r="K186" s="27">
        <f t="shared" si="54"/>
        <v>51</v>
      </c>
      <c r="L186" s="27">
        <f t="shared" si="59"/>
        <v>9078</v>
      </c>
      <c r="M186" s="27">
        <f t="shared" si="55"/>
        <v>19.35501</v>
      </c>
      <c r="N186" s="27">
        <f t="shared" si="56"/>
        <v>19.35501</v>
      </c>
      <c r="O186" s="27">
        <f t="shared" si="60"/>
        <v>-20.405279999986512</v>
      </c>
      <c r="P186" s="27">
        <f t="shared" si="61"/>
        <v>20.405279999986512</v>
      </c>
    </row>
    <row r="187" spans="1:20">
      <c r="A187" s="31">
        <v>42979</v>
      </c>
      <c r="C187" s="6">
        <v>179</v>
      </c>
      <c r="D187" s="29">
        <f t="shared" si="52"/>
        <v>51</v>
      </c>
      <c r="E187" s="29">
        <f t="shared" si="57"/>
        <v>9129</v>
      </c>
      <c r="F187" s="29">
        <f t="shared" si="53"/>
        <v>-3</v>
      </c>
      <c r="G187" s="34">
        <f>+Inputs!$D$3</f>
        <v>0.37951000000000001</v>
      </c>
      <c r="I187" s="27">
        <f t="shared" si="58"/>
        <v>9132</v>
      </c>
      <c r="K187" s="27">
        <f t="shared" si="54"/>
        <v>51</v>
      </c>
      <c r="L187" s="27">
        <f t="shared" si="59"/>
        <v>9129</v>
      </c>
      <c r="M187" s="27">
        <f t="shared" si="55"/>
        <v>19.35501</v>
      </c>
      <c r="N187" s="27">
        <f t="shared" si="56"/>
        <v>19.35501</v>
      </c>
      <c r="O187" s="27">
        <f t="shared" si="60"/>
        <v>-1.0502699999865115</v>
      </c>
      <c r="P187" s="27">
        <f t="shared" si="61"/>
        <v>1.0502699999865115</v>
      </c>
    </row>
    <row r="188" spans="1:20">
      <c r="A188" s="30">
        <v>43009</v>
      </c>
      <c r="C188" s="6">
        <v>180</v>
      </c>
      <c r="D188" s="29">
        <f>-F187</f>
        <v>3</v>
      </c>
      <c r="E188" s="29">
        <f t="shared" si="57"/>
        <v>9132</v>
      </c>
      <c r="F188" s="29">
        <f t="shared" si="53"/>
        <v>0</v>
      </c>
      <c r="G188" s="34">
        <f>+Inputs!$D$3</f>
        <v>0.37951000000000001</v>
      </c>
      <c r="I188" s="27">
        <f t="shared" si="58"/>
        <v>9132</v>
      </c>
      <c r="K188" s="27">
        <f t="shared" si="54"/>
        <v>3</v>
      </c>
      <c r="L188" s="27">
        <f t="shared" si="59"/>
        <v>9132</v>
      </c>
      <c r="M188" s="27">
        <f t="shared" si="55"/>
        <v>1.13853</v>
      </c>
      <c r="N188" s="27">
        <f t="shared" si="56"/>
        <v>1.13853</v>
      </c>
      <c r="O188" s="27">
        <f t="shared" si="60"/>
        <v>8.8260000013488549E-2</v>
      </c>
      <c r="P188" s="27">
        <f t="shared" si="61"/>
        <v>-8.8260000013488549E-2</v>
      </c>
    </row>
    <row r="189" spans="1:20">
      <c r="A189" s="30"/>
      <c r="G189" s="28"/>
    </row>
    <row r="190" spans="1:20">
      <c r="A190" s="8" t="s">
        <v>43</v>
      </c>
      <c r="B190" s="33">
        <f>SUM(B9:B189)</f>
        <v>-9132</v>
      </c>
      <c r="D190" s="33">
        <f>SUM(D9:D189)</f>
        <v>9132</v>
      </c>
      <c r="G190" s="28"/>
      <c r="H190" s="33">
        <f>SUM(H9:H189)</f>
        <v>9132</v>
      </c>
      <c r="I190" s="33"/>
      <c r="J190" s="33">
        <f>SUM(J9:J189)</f>
        <v>3465.5940000000001</v>
      </c>
      <c r="K190" s="33">
        <f>SUM(K9:K189)</f>
        <v>9132</v>
      </c>
      <c r="L190" s="33"/>
      <c r="M190" s="33">
        <f>SUM(M9:M189)</f>
        <v>3465.682260000016</v>
      </c>
      <c r="N190" s="33">
        <f>SUM(N9:N189)</f>
        <v>8.8260000013488549E-2</v>
      </c>
      <c r="O190" s="33">
        <f>SUM(O9:O189)</f>
        <v>-308532.56672999787</v>
      </c>
      <c r="P190" s="33">
        <f>SUM(P9:P189)</f>
        <v>308532.56672999787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F31"/>
  <sheetViews>
    <sheetView workbookViewId="0"/>
  </sheetViews>
  <sheetFormatPr defaultRowHeight="12.75"/>
  <cols>
    <col min="1" max="1" width="5.77734375" style="135" bestFit="1" customWidth="1"/>
    <col min="2" max="2" width="45" style="135" customWidth="1"/>
    <col min="3" max="3" width="12.77734375" style="136" customWidth="1"/>
    <col min="4" max="4" width="9.44140625" style="135" bestFit="1" customWidth="1"/>
    <col min="5" max="5" width="11.109375" style="135" bestFit="1" customWidth="1"/>
    <col min="6" max="6" width="9.44140625" style="135" bestFit="1" customWidth="1"/>
    <col min="7" max="7" width="8.88671875" style="135"/>
    <col min="8" max="8" width="9.88671875" style="135" bestFit="1" customWidth="1"/>
    <col min="9" max="16384" width="8.88671875" style="135"/>
  </cols>
  <sheetData>
    <row r="1" spans="1:5">
      <c r="A1" s="134" t="s">
        <v>164</v>
      </c>
    </row>
    <row r="2" spans="1:5">
      <c r="A2" s="137" t="s">
        <v>165</v>
      </c>
      <c r="C2" s="138">
        <v>40148</v>
      </c>
    </row>
    <row r="4" spans="1:5">
      <c r="A4" s="135">
        <v>1</v>
      </c>
      <c r="B4" s="135" t="s">
        <v>183</v>
      </c>
      <c r="C4" s="139">
        <f>-'Lead Sheet'!F10</f>
        <v>-3790891</v>
      </c>
      <c r="D4" s="140" t="s">
        <v>166</v>
      </c>
    </row>
    <row r="5" spans="1:5">
      <c r="C5" s="139"/>
    </row>
    <row r="6" spans="1:5">
      <c r="A6" s="135">
        <f>1+A4</f>
        <v>2</v>
      </c>
      <c r="B6" s="135" t="s">
        <v>184</v>
      </c>
      <c r="C6" s="139">
        <f>+'Lead Sheet'!F10</f>
        <v>3790891</v>
      </c>
    </row>
    <row r="7" spans="1:5">
      <c r="A7" s="135">
        <f>1+A6</f>
        <v>3</v>
      </c>
      <c r="B7" s="135" t="s">
        <v>186</v>
      </c>
      <c r="C7" s="139">
        <f>+'Lead Sheet'!F11</f>
        <v>-537064.15226003109</v>
      </c>
      <c r="D7" s="140" t="s">
        <v>4</v>
      </c>
    </row>
    <row r="8" spans="1:5">
      <c r="C8" s="139"/>
    </row>
    <row r="9" spans="1:5" ht="13.5" thickBot="1">
      <c r="A9" s="135">
        <f>1+A7</f>
        <v>4</v>
      </c>
      <c r="B9" s="135" t="s">
        <v>167</v>
      </c>
      <c r="C9" s="141">
        <f>+C7+C6+C4</f>
        <v>-537064.15226003109</v>
      </c>
      <c r="D9" s="140" t="s">
        <v>168</v>
      </c>
      <c r="E9" s="140"/>
    </row>
    <row r="10" spans="1:5" ht="13.5" thickTop="1">
      <c r="C10" s="139"/>
    </row>
    <row r="11" spans="1:5">
      <c r="C11" s="139"/>
    </row>
    <row r="12" spans="1:5">
      <c r="B12" s="135" t="s">
        <v>169</v>
      </c>
      <c r="C12" s="139"/>
    </row>
    <row r="13" spans="1:5">
      <c r="A13" s="135">
        <f>1+A9</f>
        <v>5</v>
      </c>
      <c r="B13" s="135" t="s">
        <v>167</v>
      </c>
      <c r="C13" s="139">
        <f>-C9</f>
        <v>537064.15226003109</v>
      </c>
      <c r="D13" s="135" t="s">
        <v>170</v>
      </c>
    </row>
    <row r="14" spans="1:5">
      <c r="C14" s="139"/>
    </row>
    <row r="15" spans="1:5">
      <c r="A15" s="135">
        <f>1+A13</f>
        <v>6</v>
      </c>
      <c r="B15" s="135" t="s">
        <v>171</v>
      </c>
      <c r="C15" s="139">
        <f>+'Lead Sheet'!F21</f>
        <v>28799.357273164835</v>
      </c>
      <c r="D15" s="140" t="s">
        <v>172</v>
      </c>
    </row>
    <row r="16" spans="1:5">
      <c r="A16" s="135">
        <f>1+A15</f>
        <v>7</v>
      </c>
      <c r="B16" s="135" t="s">
        <v>173</v>
      </c>
      <c r="C16" s="139">
        <f>-'Lead Sheet'!F22</f>
        <v>-537064.15226003109</v>
      </c>
      <c r="D16" s="140" t="s">
        <v>4</v>
      </c>
    </row>
    <row r="17" spans="1:6">
      <c r="C17" s="139"/>
    </row>
    <row r="18" spans="1:6">
      <c r="A18" s="135">
        <f>1+A16</f>
        <v>8</v>
      </c>
      <c r="B18" s="135" t="s">
        <v>174</v>
      </c>
      <c r="C18" s="142">
        <f>+C16+C15+C13</f>
        <v>28799.357273164846</v>
      </c>
      <c r="D18" s="140" t="s">
        <v>175</v>
      </c>
    </row>
    <row r="19" spans="1:6">
      <c r="C19" s="139"/>
    </row>
    <row r="20" spans="1:6">
      <c r="A20" s="135">
        <f>1+A18</f>
        <v>9</v>
      </c>
      <c r="B20" s="135" t="s">
        <v>176</v>
      </c>
      <c r="C20" s="139">
        <f>ROUND(C18*0.37951,0)</f>
        <v>10930</v>
      </c>
      <c r="D20" s="140" t="s">
        <v>197</v>
      </c>
    </row>
    <row r="21" spans="1:6">
      <c r="C21" s="139"/>
    </row>
    <row r="22" spans="1:6">
      <c r="A22" s="135">
        <f>1+A20</f>
        <v>10</v>
      </c>
      <c r="B22" s="135" t="s">
        <v>177</v>
      </c>
      <c r="C22" s="139">
        <f>+'Lead Sheet'!F24</f>
        <v>203821.24403438077</v>
      </c>
      <c r="D22" s="140" t="s">
        <v>178</v>
      </c>
      <c r="E22" s="136"/>
      <c r="F22" s="136" t="s">
        <v>45</v>
      </c>
    </row>
    <row r="23" spans="1:6">
      <c r="A23" s="135">
        <f>1+A22</f>
        <v>11</v>
      </c>
      <c r="B23" s="135" t="s">
        <v>179</v>
      </c>
      <c r="C23" s="139">
        <f>+'Lead Sheet'!F23</f>
        <v>-10929.66017775838</v>
      </c>
      <c r="D23" s="140" t="s">
        <v>180</v>
      </c>
    </row>
    <row r="24" spans="1:6">
      <c r="C24" s="139"/>
    </row>
    <row r="25" spans="1:6" ht="13.5" thickBot="1">
      <c r="A25" s="135">
        <f>1+A23</f>
        <v>12</v>
      </c>
      <c r="B25" s="135" t="s">
        <v>181</v>
      </c>
      <c r="C25" s="143">
        <f>+C23+C22+C20</f>
        <v>203821.5838566224</v>
      </c>
    </row>
    <row r="26" spans="1:6" ht="13.5" thickTop="1">
      <c r="C26" s="144"/>
    </row>
    <row r="27" spans="1:6" ht="13.5" thickBot="1">
      <c r="A27" s="135">
        <f>1+A25</f>
        <v>13</v>
      </c>
      <c r="B27" s="135" t="s">
        <v>182</v>
      </c>
      <c r="C27" s="145">
        <f>ROUND(-C9*0.3795,0)</f>
        <v>203816</v>
      </c>
      <c r="D27" s="146" t="s">
        <v>45</v>
      </c>
    </row>
    <row r="28" spans="1:6" ht="13.5" thickTop="1">
      <c r="C28" s="147" t="s">
        <v>45</v>
      </c>
    </row>
    <row r="29" spans="1:6">
      <c r="C29" s="136">
        <f>+C27-C25</f>
        <v>-5.583856622397434</v>
      </c>
      <c r="D29" s="135" t="s">
        <v>185</v>
      </c>
    </row>
    <row r="31" spans="1:6">
      <c r="C31" s="148" t="s">
        <v>45</v>
      </c>
    </row>
  </sheetData>
  <phoneticPr fontId="22" type="noConversion"/>
  <pageMargins left="0.75" right="0.75" top="1" bottom="1" header="0.5" footer="0.5"/>
  <pageSetup scale="90" orientation="landscape" r:id="rId1"/>
  <headerFooter alignWithMargins="0"/>
</worksheet>
</file>

<file path=xl/worksheets/sheet60.xml><?xml version="1.0" encoding="utf-8"?>
<worksheet xmlns="http://schemas.openxmlformats.org/spreadsheetml/2006/main" xmlns:r="http://schemas.openxmlformats.org/officeDocument/2006/relationships">
  <sheetPr transitionEvaluation="1" codeName="Sheet63">
    <pageSetUpPr autoPageBreaks="0" fitToPage="1"/>
  </sheetPr>
  <dimension ref="A1:AE200"/>
  <sheetViews>
    <sheetView defaultGridColor="0" topLeftCell="W1" colorId="22" zoomScale="60" zoomScaleNormal="100" workbookViewId="0">
      <pane ySplit="8" topLeftCell="A9" activePane="bottomLeft" state="frozen"/>
      <selection activeCell="U11" sqref="U11:AE11"/>
      <selection pane="bottomLeft" activeCell="Q85" sqref="Q85"/>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145</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37803</v>
      </c>
      <c r="B9" s="32">
        <v>-575605.37</v>
      </c>
      <c r="C9" s="6">
        <v>1</v>
      </c>
      <c r="D9" s="29">
        <f t="shared" ref="D9:D40" si="0">ROUND(-(+$B$9/180)*1,0)</f>
        <v>3198</v>
      </c>
      <c r="E9" s="29">
        <f>+D9</f>
        <v>3198</v>
      </c>
      <c r="F9" s="29">
        <f t="shared" ref="F9:F40" si="1">$B$9+E9</f>
        <v>-572407.37</v>
      </c>
      <c r="G9" s="34">
        <f>Inputs!D$3</f>
        <v>0.37951000000000001</v>
      </c>
      <c r="H9" s="27">
        <f>-B9</f>
        <v>575605.37</v>
      </c>
      <c r="I9" s="27">
        <f>+H9</f>
        <v>575605.37</v>
      </c>
      <c r="J9" s="27">
        <f>H9*G9</f>
        <v>218447.9939687</v>
      </c>
      <c r="K9" s="27">
        <f t="shared" ref="K9:K40" si="2">D9</f>
        <v>3198</v>
      </c>
      <c r="L9" s="27">
        <f>+K9</f>
        <v>3198</v>
      </c>
      <c r="M9" s="27">
        <f t="shared" ref="M9:M40" si="3">K9*G9</f>
        <v>1213.6729800000001</v>
      </c>
      <c r="N9" s="27">
        <f t="shared" ref="N9:N40" si="4">M9-J9</f>
        <v>-217234.3209887</v>
      </c>
      <c r="O9" s="27">
        <f>+N9</f>
        <v>-217234.3209887</v>
      </c>
      <c r="P9" s="27">
        <f>-SUM(N9)</f>
        <v>217234.3209887</v>
      </c>
      <c r="Q9" s="38">
        <f>VLOOKUP(Q8,A9:P188,5)</f>
        <v>249444</v>
      </c>
      <c r="R9" s="38">
        <f>VLOOKUP(R8,A9:P188,5)</f>
        <v>287820</v>
      </c>
      <c r="S9" s="38">
        <f>+R9-Q9</f>
        <v>38376</v>
      </c>
      <c r="T9" s="35" t="s">
        <v>64</v>
      </c>
      <c r="U9" s="161">
        <f>-IF(TYPE(VLOOKUP(U8,$A$9:$P$188,6,FALSE))=16,0,VLOOKUP(U8,$A$9:$P$188,6,FALSE))</f>
        <v>361339.37</v>
      </c>
      <c r="V9" s="161">
        <f>-IF(TYPE(VLOOKUP(V8,$A$9:$P$188,6,FALSE))=16,0,VLOOKUP(V8,$A$9:$P$188,6,FALSE))</f>
        <v>358141.37</v>
      </c>
      <c r="W9" s="161">
        <f t="shared" ref="W9:AE9" si="5">-IF(TYPE(VLOOKUP(W8,$A$9:$P$188,6,FALSE))=16,0,VLOOKUP(W8,$A$9:$P$188,6,FALSE))</f>
        <v>354943.37</v>
      </c>
      <c r="X9" s="161">
        <f t="shared" si="5"/>
        <v>351745.37</v>
      </c>
      <c r="Y9" s="161">
        <f t="shared" si="5"/>
        <v>348547.37</v>
      </c>
      <c r="Z9" s="161">
        <f t="shared" si="5"/>
        <v>345349.37</v>
      </c>
      <c r="AA9" s="161">
        <f t="shared" si="5"/>
        <v>342151.37</v>
      </c>
      <c r="AB9" s="161">
        <f t="shared" si="5"/>
        <v>338953.37</v>
      </c>
      <c r="AC9" s="161">
        <f t="shared" si="5"/>
        <v>335755.37</v>
      </c>
      <c r="AD9" s="161">
        <f t="shared" si="5"/>
        <v>332557.37</v>
      </c>
      <c r="AE9" s="161">
        <f t="shared" si="5"/>
        <v>329359.37</v>
      </c>
    </row>
    <row r="10" spans="1:31">
      <c r="A10" s="30">
        <v>37834</v>
      </c>
      <c r="B10" s="9"/>
      <c r="C10" s="6">
        <v>2</v>
      </c>
      <c r="D10" s="29">
        <f t="shared" si="0"/>
        <v>3198</v>
      </c>
      <c r="E10" s="29">
        <f t="shared" ref="E10:E41" si="6">+E9+D10</f>
        <v>6396</v>
      </c>
      <c r="F10" s="29">
        <f t="shared" si="1"/>
        <v>-569209.37</v>
      </c>
      <c r="G10" s="34">
        <f>Inputs!D$3</f>
        <v>0.37951000000000001</v>
      </c>
      <c r="H10" s="2"/>
      <c r="I10" s="27">
        <f t="shared" ref="I10:I41" si="7">+I9+H10</f>
        <v>575605.37</v>
      </c>
      <c r="J10" s="27"/>
      <c r="K10" s="27">
        <f t="shared" si="2"/>
        <v>3198</v>
      </c>
      <c r="L10" s="27">
        <f t="shared" ref="L10:L41" si="8">+L9+K10</f>
        <v>6396</v>
      </c>
      <c r="M10" s="27">
        <f t="shared" si="3"/>
        <v>1213.6729800000001</v>
      </c>
      <c r="N10" s="27">
        <f t="shared" si="4"/>
        <v>1213.6729800000001</v>
      </c>
      <c r="O10" s="27">
        <f t="shared" ref="O10:O41" si="9">+O9+N10</f>
        <v>-216020.64800869999</v>
      </c>
      <c r="P10" s="27">
        <f t="shared" ref="P10:P41" si="10">P9-N10</f>
        <v>216020.64800869999</v>
      </c>
      <c r="Q10" s="38">
        <f>VLOOKUP(Q8,A9:P188,15)</f>
        <v>-123781.50152869977</v>
      </c>
      <c r="R10" s="38">
        <f>VLOOKUP(R8,A9:P188,15)</f>
        <v>-109217.42576869973</v>
      </c>
      <c r="S10" s="38">
        <f>+R10-Q10</f>
        <v>14564.075760000036</v>
      </c>
      <c r="T10" s="36" t="s">
        <v>69</v>
      </c>
      <c r="V10" s="2"/>
      <c r="W10" s="2"/>
      <c r="X10" s="7"/>
      <c r="Y10" s="2"/>
      <c r="Z10" s="7"/>
    </row>
    <row r="11" spans="1:31">
      <c r="A11" s="31">
        <v>37865</v>
      </c>
      <c r="B11" s="5"/>
      <c r="C11" s="6">
        <v>3</v>
      </c>
      <c r="D11" s="29">
        <f t="shared" si="0"/>
        <v>3198</v>
      </c>
      <c r="E11" s="29">
        <f t="shared" si="6"/>
        <v>9594</v>
      </c>
      <c r="F11" s="29">
        <f t="shared" si="1"/>
        <v>-566011.37</v>
      </c>
      <c r="G11" s="34">
        <f>Inputs!D$3</f>
        <v>0.37951000000000001</v>
      </c>
      <c r="H11" s="2"/>
      <c r="I11" s="27">
        <f t="shared" si="7"/>
        <v>575605.37</v>
      </c>
      <c r="J11" s="27"/>
      <c r="K11" s="27">
        <f t="shared" si="2"/>
        <v>3198</v>
      </c>
      <c r="L11" s="27">
        <f t="shared" si="8"/>
        <v>9594</v>
      </c>
      <c r="M11" s="27">
        <f t="shared" si="3"/>
        <v>1213.6729800000001</v>
      </c>
      <c r="N11" s="27">
        <f t="shared" si="4"/>
        <v>1213.6729800000001</v>
      </c>
      <c r="O11" s="27">
        <f t="shared" si="9"/>
        <v>-214806.97502869999</v>
      </c>
      <c r="P11" s="27">
        <f t="shared" si="10"/>
        <v>214806.97502869999</v>
      </c>
      <c r="Q11" s="38">
        <f>+VLOOKUP(Q8,A9:P188,16)</f>
        <v>123781.50152869977</v>
      </c>
      <c r="R11" s="38">
        <f>+VLOOKUP(R8,A9:P188,16)</f>
        <v>109217.42576869973</v>
      </c>
      <c r="S11" s="38">
        <f>(+Q11+R11)/2</f>
        <v>116499.46364869975</v>
      </c>
      <c r="T11" s="36" t="s">
        <v>113</v>
      </c>
      <c r="U11" s="161">
        <f>IF(TYPE(VLOOKUP(U8,$A$9:$P$188,16,FALSE))=16,0,VLOOKUP(U8,$A$9:$P$188,16,FALSE))</f>
        <v>137131.9043086998</v>
      </c>
      <c r="V11" s="161">
        <f t="shared" ref="V11:AE11" si="11">IF(TYPE(VLOOKUP(V8,$A$9:$P$188,16,FALSE))=16,0,VLOOKUP(V8,$A$9:$P$188,16,FALSE))</f>
        <v>135918.2313286998</v>
      </c>
      <c r="W11" s="161">
        <f t="shared" si="11"/>
        <v>134704.55834869979</v>
      </c>
      <c r="X11" s="161">
        <f t="shared" si="11"/>
        <v>133490.88536869979</v>
      </c>
      <c r="Y11" s="161">
        <f t="shared" si="11"/>
        <v>132277.21238869979</v>
      </c>
      <c r="Z11" s="161">
        <f t="shared" si="11"/>
        <v>131063.53940869978</v>
      </c>
      <c r="AA11" s="161">
        <f t="shared" si="11"/>
        <v>129849.86642869978</v>
      </c>
      <c r="AB11" s="161">
        <f t="shared" si="11"/>
        <v>128636.19344869978</v>
      </c>
      <c r="AC11" s="161">
        <f t="shared" si="11"/>
        <v>127422.52046869977</v>
      </c>
      <c r="AD11" s="161">
        <f t="shared" si="11"/>
        <v>126208.84748869977</v>
      </c>
      <c r="AE11" s="161">
        <f t="shared" si="11"/>
        <v>124995.17450869977</v>
      </c>
    </row>
    <row r="12" spans="1:31">
      <c r="A12" s="30">
        <v>37895</v>
      </c>
      <c r="B12" s="3"/>
      <c r="C12" s="6">
        <v>4</v>
      </c>
      <c r="D12" s="29">
        <f t="shared" si="0"/>
        <v>3198</v>
      </c>
      <c r="E12" s="29">
        <f t="shared" si="6"/>
        <v>12792</v>
      </c>
      <c r="F12" s="29">
        <f t="shared" si="1"/>
        <v>-562813.37</v>
      </c>
      <c r="G12" s="34">
        <f>Inputs!D$3</f>
        <v>0.37951000000000001</v>
      </c>
      <c r="H12" s="2"/>
      <c r="I12" s="27">
        <f t="shared" si="7"/>
        <v>575605.37</v>
      </c>
      <c r="J12" s="27"/>
      <c r="K12" s="27">
        <f t="shared" si="2"/>
        <v>3198</v>
      </c>
      <c r="L12" s="27">
        <f t="shared" si="8"/>
        <v>12792</v>
      </c>
      <c r="M12" s="27">
        <f t="shared" si="3"/>
        <v>1213.6729800000001</v>
      </c>
      <c r="N12" s="27">
        <f t="shared" si="4"/>
        <v>1213.6729800000001</v>
      </c>
      <c r="O12" s="27">
        <f t="shared" si="9"/>
        <v>-213593.30204869999</v>
      </c>
      <c r="P12" s="27">
        <f t="shared" si="10"/>
        <v>213593.30204869999</v>
      </c>
      <c r="Q12" s="39"/>
      <c r="R12" s="40"/>
      <c r="S12" s="40"/>
      <c r="T12" s="36"/>
    </row>
    <row r="13" spans="1:31">
      <c r="A13" s="31">
        <v>37926</v>
      </c>
      <c r="B13" s="3"/>
      <c r="C13" s="6">
        <v>5</v>
      </c>
      <c r="D13" s="29">
        <f t="shared" si="0"/>
        <v>3198</v>
      </c>
      <c r="E13" s="29">
        <f t="shared" si="6"/>
        <v>15990</v>
      </c>
      <c r="F13" s="29">
        <f t="shared" si="1"/>
        <v>-559615.37</v>
      </c>
      <c r="G13" s="34">
        <f>Inputs!D$3</f>
        <v>0.37951000000000001</v>
      </c>
      <c r="H13" s="2"/>
      <c r="I13" s="27">
        <f t="shared" si="7"/>
        <v>575605.37</v>
      </c>
      <c r="J13" s="27"/>
      <c r="K13" s="27">
        <f t="shared" si="2"/>
        <v>3198</v>
      </c>
      <c r="L13" s="27">
        <f t="shared" si="8"/>
        <v>15990</v>
      </c>
      <c r="M13" s="27">
        <f t="shared" si="3"/>
        <v>1213.6729800000001</v>
      </c>
      <c r="N13" s="27">
        <f t="shared" si="4"/>
        <v>1213.6729800000001</v>
      </c>
      <c r="O13" s="27">
        <f t="shared" si="9"/>
        <v>-212379.62906869999</v>
      </c>
      <c r="P13" s="27">
        <f t="shared" si="10"/>
        <v>212379.62906869999</v>
      </c>
      <c r="Q13" s="38">
        <f>VLOOKUP(Q8,A9:P188,9)</f>
        <v>575605.37</v>
      </c>
      <c r="R13" s="38">
        <f>VLOOKUP(R8,A9:P188,9)</f>
        <v>575605.37</v>
      </c>
      <c r="S13" s="38">
        <f>+R13-Q13</f>
        <v>0</v>
      </c>
      <c r="T13" s="36" t="s">
        <v>70</v>
      </c>
    </row>
    <row r="14" spans="1:31">
      <c r="A14" s="30">
        <v>37956</v>
      </c>
      <c r="B14" s="3"/>
      <c r="C14" s="6">
        <v>6</v>
      </c>
      <c r="D14" s="29">
        <f t="shared" si="0"/>
        <v>3198</v>
      </c>
      <c r="E14" s="29">
        <f t="shared" si="6"/>
        <v>19188</v>
      </c>
      <c r="F14" s="29">
        <f t="shared" si="1"/>
        <v>-556417.37</v>
      </c>
      <c r="G14" s="34">
        <f>Inputs!D$3</f>
        <v>0.37951000000000001</v>
      </c>
      <c r="H14" s="2"/>
      <c r="I14" s="27">
        <f t="shared" si="7"/>
        <v>575605.37</v>
      </c>
      <c r="J14" s="27"/>
      <c r="K14" s="27">
        <f t="shared" si="2"/>
        <v>3198</v>
      </c>
      <c r="L14" s="27">
        <f t="shared" si="8"/>
        <v>19188</v>
      </c>
      <c r="M14" s="27">
        <f t="shared" si="3"/>
        <v>1213.6729800000001</v>
      </c>
      <c r="N14" s="27">
        <f t="shared" si="4"/>
        <v>1213.6729800000001</v>
      </c>
      <c r="O14" s="27">
        <f t="shared" si="9"/>
        <v>-211165.95608869998</v>
      </c>
      <c r="P14" s="27">
        <f t="shared" si="10"/>
        <v>211165.95608869998</v>
      </c>
      <c r="Q14" s="116">
        <f>VLOOKUP(Q8,A9:P188,12)</f>
        <v>249444</v>
      </c>
      <c r="R14" s="116">
        <f>VLOOKUP(R8,A9:P188,12)</f>
        <v>287820</v>
      </c>
      <c r="S14" s="116">
        <f>+R14-Q14</f>
        <v>38376</v>
      </c>
      <c r="T14" s="36" t="s">
        <v>93</v>
      </c>
    </row>
    <row r="15" spans="1:31">
      <c r="A15" s="31">
        <v>37987</v>
      </c>
      <c r="B15" s="3"/>
      <c r="C15" s="6">
        <v>7</v>
      </c>
      <c r="D15" s="29">
        <f t="shared" si="0"/>
        <v>3198</v>
      </c>
      <c r="E15" s="29">
        <f t="shared" si="6"/>
        <v>22386</v>
      </c>
      <c r="F15" s="29">
        <f t="shared" si="1"/>
        <v>-553219.37</v>
      </c>
      <c r="G15" s="34">
        <f>Inputs!D$3</f>
        <v>0.37951000000000001</v>
      </c>
      <c r="H15" s="2"/>
      <c r="I15" s="27">
        <f t="shared" si="7"/>
        <v>575605.37</v>
      </c>
      <c r="J15" s="27"/>
      <c r="K15" s="27">
        <f t="shared" si="2"/>
        <v>3198</v>
      </c>
      <c r="L15" s="27">
        <f t="shared" si="8"/>
        <v>22386</v>
      </c>
      <c r="M15" s="27">
        <f t="shared" si="3"/>
        <v>1213.6729800000001</v>
      </c>
      <c r="N15" s="27">
        <f t="shared" si="4"/>
        <v>1213.6729800000001</v>
      </c>
      <c r="O15" s="27">
        <f t="shared" si="9"/>
        <v>-209952.28310869998</v>
      </c>
      <c r="P15" s="27">
        <f t="shared" si="10"/>
        <v>209952.28310869998</v>
      </c>
      <c r="Q15" s="107"/>
      <c r="R15" s="107"/>
      <c r="S15" s="107"/>
      <c r="T15" s="108"/>
    </row>
    <row r="16" spans="1:31">
      <c r="A16" s="30">
        <v>38018</v>
      </c>
      <c r="B16" s="3"/>
      <c r="C16" s="6">
        <v>8</v>
      </c>
      <c r="D16" s="29">
        <f t="shared" si="0"/>
        <v>3198</v>
      </c>
      <c r="E16" s="29">
        <f t="shared" si="6"/>
        <v>25584</v>
      </c>
      <c r="F16" s="29">
        <f t="shared" si="1"/>
        <v>-550021.37</v>
      </c>
      <c r="G16" s="34">
        <f>Inputs!D$3</f>
        <v>0.37951000000000001</v>
      </c>
      <c r="H16" s="2"/>
      <c r="I16" s="27">
        <f t="shared" si="7"/>
        <v>575605.37</v>
      </c>
      <c r="J16" s="27"/>
      <c r="K16" s="27">
        <f t="shared" si="2"/>
        <v>3198</v>
      </c>
      <c r="L16" s="27">
        <f t="shared" si="8"/>
        <v>25584</v>
      </c>
      <c r="M16" s="27">
        <f t="shared" si="3"/>
        <v>1213.6729800000001</v>
      </c>
      <c r="N16" s="27">
        <f t="shared" si="4"/>
        <v>1213.6729800000001</v>
      </c>
      <c r="O16" s="27">
        <f t="shared" si="9"/>
        <v>-208738.61012869998</v>
      </c>
      <c r="P16" s="27">
        <f t="shared" si="10"/>
        <v>208738.61012869998</v>
      </c>
      <c r="Q16" s="4"/>
      <c r="R16" s="4"/>
      <c r="S16" s="4"/>
    </row>
    <row r="17" spans="1:19">
      <c r="A17" s="31">
        <v>38047</v>
      </c>
      <c r="B17" s="3"/>
      <c r="C17" s="6">
        <v>9</v>
      </c>
      <c r="D17" s="29">
        <f t="shared" si="0"/>
        <v>3198</v>
      </c>
      <c r="E17" s="29">
        <f t="shared" si="6"/>
        <v>28782</v>
      </c>
      <c r="F17" s="29">
        <f t="shared" si="1"/>
        <v>-546823.37</v>
      </c>
      <c r="G17" s="34">
        <f>Inputs!D$3</f>
        <v>0.37951000000000001</v>
      </c>
      <c r="H17" s="2"/>
      <c r="I17" s="27">
        <f t="shared" si="7"/>
        <v>575605.37</v>
      </c>
      <c r="J17" s="27"/>
      <c r="K17" s="27">
        <f t="shared" si="2"/>
        <v>3198</v>
      </c>
      <c r="L17" s="27">
        <f t="shared" si="8"/>
        <v>28782</v>
      </c>
      <c r="M17" s="27">
        <f t="shared" si="3"/>
        <v>1213.6729800000001</v>
      </c>
      <c r="N17" s="27">
        <f t="shared" si="4"/>
        <v>1213.6729800000001</v>
      </c>
      <c r="O17" s="27">
        <f t="shared" si="9"/>
        <v>-207524.93714869997</v>
      </c>
      <c r="P17" s="27">
        <f t="shared" si="10"/>
        <v>207524.93714869997</v>
      </c>
      <c r="Q17" s="4"/>
      <c r="R17" s="4"/>
      <c r="S17" s="4"/>
    </row>
    <row r="18" spans="1:19">
      <c r="A18" s="30">
        <v>38078</v>
      </c>
      <c r="B18" s="3"/>
      <c r="C18" s="6">
        <v>10</v>
      </c>
      <c r="D18" s="29">
        <f t="shared" si="0"/>
        <v>3198</v>
      </c>
      <c r="E18" s="29">
        <f t="shared" si="6"/>
        <v>31980</v>
      </c>
      <c r="F18" s="29">
        <f t="shared" si="1"/>
        <v>-543625.37</v>
      </c>
      <c r="G18" s="34">
        <f>Inputs!D$3</f>
        <v>0.37951000000000001</v>
      </c>
      <c r="H18" s="2"/>
      <c r="I18" s="27">
        <f t="shared" si="7"/>
        <v>575605.37</v>
      </c>
      <c r="J18" s="27"/>
      <c r="K18" s="27">
        <f t="shared" si="2"/>
        <v>3198</v>
      </c>
      <c r="L18" s="27">
        <f t="shared" si="8"/>
        <v>31980</v>
      </c>
      <c r="M18" s="27">
        <f t="shared" si="3"/>
        <v>1213.6729800000001</v>
      </c>
      <c r="N18" s="27">
        <f t="shared" si="4"/>
        <v>1213.6729800000001</v>
      </c>
      <c r="O18" s="27">
        <f t="shared" si="9"/>
        <v>-206311.26416869997</v>
      </c>
      <c r="P18" s="27">
        <f t="shared" si="10"/>
        <v>206311.26416869997</v>
      </c>
      <c r="Q18" s="4"/>
      <c r="R18" s="4"/>
      <c r="S18" s="4"/>
    </row>
    <row r="19" spans="1:19">
      <c r="A19" s="31">
        <v>38108</v>
      </c>
      <c r="B19" s="3"/>
      <c r="C19" s="6">
        <v>11</v>
      </c>
      <c r="D19" s="29">
        <f t="shared" si="0"/>
        <v>3198</v>
      </c>
      <c r="E19" s="29">
        <f t="shared" si="6"/>
        <v>35178</v>
      </c>
      <c r="F19" s="29">
        <f t="shared" si="1"/>
        <v>-540427.37</v>
      </c>
      <c r="G19" s="34">
        <f>Inputs!D$3</f>
        <v>0.37951000000000001</v>
      </c>
      <c r="H19" s="2"/>
      <c r="I19" s="27">
        <f t="shared" si="7"/>
        <v>575605.37</v>
      </c>
      <c r="J19" s="27"/>
      <c r="K19" s="27">
        <f t="shared" si="2"/>
        <v>3198</v>
      </c>
      <c r="L19" s="27">
        <f t="shared" si="8"/>
        <v>35178</v>
      </c>
      <c r="M19" s="27">
        <f t="shared" si="3"/>
        <v>1213.6729800000001</v>
      </c>
      <c r="N19" s="27">
        <f t="shared" si="4"/>
        <v>1213.6729800000001</v>
      </c>
      <c r="O19" s="27">
        <f t="shared" si="9"/>
        <v>-205097.59118869997</v>
      </c>
      <c r="P19" s="27">
        <f t="shared" si="10"/>
        <v>205097.59118869997</v>
      </c>
      <c r="Q19" s="4"/>
      <c r="R19" s="4"/>
      <c r="S19" s="4"/>
    </row>
    <row r="20" spans="1:19">
      <c r="A20" s="30">
        <v>38139</v>
      </c>
      <c r="B20" s="3"/>
      <c r="C20" s="6">
        <v>12</v>
      </c>
      <c r="D20" s="29">
        <f t="shared" si="0"/>
        <v>3198</v>
      </c>
      <c r="E20" s="29">
        <f t="shared" si="6"/>
        <v>38376</v>
      </c>
      <c r="F20" s="29">
        <f t="shared" si="1"/>
        <v>-537229.37</v>
      </c>
      <c r="G20" s="34">
        <f>Inputs!D$3</f>
        <v>0.37951000000000001</v>
      </c>
      <c r="H20" s="2"/>
      <c r="I20" s="27">
        <f t="shared" si="7"/>
        <v>575605.37</v>
      </c>
      <c r="J20" s="27"/>
      <c r="K20" s="27">
        <f t="shared" si="2"/>
        <v>3198</v>
      </c>
      <c r="L20" s="27">
        <f t="shared" si="8"/>
        <v>38376</v>
      </c>
      <c r="M20" s="27">
        <f t="shared" si="3"/>
        <v>1213.6729800000001</v>
      </c>
      <c r="N20" s="27">
        <f t="shared" si="4"/>
        <v>1213.6729800000001</v>
      </c>
      <c r="O20" s="27">
        <f t="shared" si="9"/>
        <v>-203883.91820869996</v>
      </c>
      <c r="P20" s="27">
        <f t="shared" si="10"/>
        <v>203883.91820869996</v>
      </c>
      <c r="Q20" s="4"/>
      <c r="R20" s="4"/>
      <c r="S20" s="4"/>
    </row>
    <row r="21" spans="1:19">
      <c r="A21" s="31">
        <v>38169</v>
      </c>
      <c r="B21" s="3"/>
      <c r="C21" s="6">
        <v>13</v>
      </c>
      <c r="D21" s="29">
        <f t="shared" si="0"/>
        <v>3198</v>
      </c>
      <c r="E21" s="29">
        <f t="shared" si="6"/>
        <v>41574</v>
      </c>
      <c r="F21" s="29">
        <f t="shared" si="1"/>
        <v>-534031.37</v>
      </c>
      <c r="G21" s="34">
        <f>Inputs!D$3</f>
        <v>0.37951000000000001</v>
      </c>
      <c r="H21" s="2"/>
      <c r="I21" s="27">
        <f t="shared" si="7"/>
        <v>575605.37</v>
      </c>
      <c r="J21" s="27"/>
      <c r="K21" s="27">
        <f t="shared" si="2"/>
        <v>3198</v>
      </c>
      <c r="L21" s="27">
        <f t="shared" si="8"/>
        <v>41574</v>
      </c>
      <c r="M21" s="27">
        <f t="shared" si="3"/>
        <v>1213.6729800000001</v>
      </c>
      <c r="N21" s="27">
        <f t="shared" si="4"/>
        <v>1213.6729800000001</v>
      </c>
      <c r="O21" s="27">
        <f t="shared" si="9"/>
        <v>-202670.24522869996</v>
      </c>
      <c r="P21" s="27">
        <f t="shared" si="10"/>
        <v>202670.24522869996</v>
      </c>
      <c r="Q21" s="4"/>
      <c r="R21" s="4"/>
      <c r="S21" s="4"/>
    </row>
    <row r="22" spans="1:19">
      <c r="A22" s="30">
        <v>38200</v>
      </c>
      <c r="B22" s="3"/>
      <c r="C22" s="6">
        <v>14</v>
      </c>
      <c r="D22" s="29">
        <f t="shared" si="0"/>
        <v>3198</v>
      </c>
      <c r="E22" s="29">
        <f t="shared" si="6"/>
        <v>44772</v>
      </c>
      <c r="F22" s="29">
        <f t="shared" si="1"/>
        <v>-530833.37</v>
      </c>
      <c r="G22" s="34">
        <f>Inputs!D$3</f>
        <v>0.37951000000000001</v>
      </c>
      <c r="H22" s="2"/>
      <c r="I22" s="27">
        <f t="shared" si="7"/>
        <v>575605.37</v>
      </c>
      <c r="J22" s="27"/>
      <c r="K22" s="27">
        <f t="shared" si="2"/>
        <v>3198</v>
      </c>
      <c r="L22" s="27">
        <f t="shared" si="8"/>
        <v>44772</v>
      </c>
      <c r="M22" s="27">
        <f t="shared" si="3"/>
        <v>1213.6729800000001</v>
      </c>
      <c r="N22" s="27">
        <f t="shared" si="4"/>
        <v>1213.6729800000001</v>
      </c>
      <c r="O22" s="27">
        <f t="shared" si="9"/>
        <v>-201456.57224869996</v>
      </c>
      <c r="P22" s="27">
        <f t="shared" si="10"/>
        <v>201456.57224869996</v>
      </c>
      <c r="Q22" s="4"/>
      <c r="R22" s="4"/>
      <c r="S22" s="4"/>
    </row>
    <row r="23" spans="1:19">
      <c r="A23" s="31">
        <v>38231</v>
      </c>
      <c r="B23" s="3"/>
      <c r="C23" s="6">
        <v>15</v>
      </c>
      <c r="D23" s="29">
        <f t="shared" si="0"/>
        <v>3198</v>
      </c>
      <c r="E23" s="29">
        <f t="shared" si="6"/>
        <v>47970</v>
      </c>
      <c r="F23" s="29">
        <f t="shared" si="1"/>
        <v>-527635.37</v>
      </c>
      <c r="G23" s="34">
        <f>Inputs!D$3</f>
        <v>0.37951000000000001</v>
      </c>
      <c r="H23" s="2"/>
      <c r="I23" s="27">
        <f t="shared" si="7"/>
        <v>575605.37</v>
      </c>
      <c r="J23" s="27"/>
      <c r="K23" s="27">
        <f t="shared" si="2"/>
        <v>3198</v>
      </c>
      <c r="L23" s="27">
        <f t="shared" si="8"/>
        <v>47970</v>
      </c>
      <c r="M23" s="27">
        <f t="shared" si="3"/>
        <v>1213.6729800000001</v>
      </c>
      <c r="N23" s="27">
        <f t="shared" si="4"/>
        <v>1213.6729800000001</v>
      </c>
      <c r="O23" s="27">
        <f t="shared" si="9"/>
        <v>-200242.89926869996</v>
      </c>
      <c r="P23" s="27">
        <f t="shared" si="10"/>
        <v>200242.89926869996</v>
      </c>
      <c r="Q23" s="4"/>
      <c r="R23" s="4"/>
      <c r="S23" s="4"/>
    </row>
    <row r="24" spans="1:19">
      <c r="A24" s="30">
        <v>38261</v>
      </c>
      <c r="B24" s="3"/>
      <c r="C24" s="6">
        <v>16</v>
      </c>
      <c r="D24" s="29">
        <f t="shared" si="0"/>
        <v>3198</v>
      </c>
      <c r="E24" s="29">
        <f t="shared" si="6"/>
        <v>51168</v>
      </c>
      <c r="F24" s="29">
        <f t="shared" si="1"/>
        <v>-524437.37</v>
      </c>
      <c r="G24" s="34">
        <f>Inputs!D$3</f>
        <v>0.37951000000000001</v>
      </c>
      <c r="H24" s="2"/>
      <c r="I24" s="27">
        <f t="shared" si="7"/>
        <v>575605.37</v>
      </c>
      <c r="J24" s="27"/>
      <c r="K24" s="27">
        <f t="shared" si="2"/>
        <v>3198</v>
      </c>
      <c r="L24" s="27">
        <f t="shared" si="8"/>
        <v>51168</v>
      </c>
      <c r="M24" s="27">
        <f t="shared" si="3"/>
        <v>1213.6729800000001</v>
      </c>
      <c r="N24" s="27">
        <f t="shared" si="4"/>
        <v>1213.6729800000001</v>
      </c>
      <c r="O24" s="27">
        <f t="shared" si="9"/>
        <v>-199029.22628869995</v>
      </c>
      <c r="P24" s="27">
        <f t="shared" si="10"/>
        <v>199029.22628869995</v>
      </c>
      <c r="Q24" s="4"/>
      <c r="R24" s="4"/>
      <c r="S24" s="4"/>
    </row>
    <row r="25" spans="1:19">
      <c r="A25" s="31">
        <v>38292</v>
      </c>
      <c r="B25" s="3"/>
      <c r="C25" s="6">
        <v>17</v>
      </c>
      <c r="D25" s="29">
        <f t="shared" si="0"/>
        <v>3198</v>
      </c>
      <c r="E25" s="29">
        <f t="shared" si="6"/>
        <v>54366</v>
      </c>
      <c r="F25" s="29">
        <f t="shared" si="1"/>
        <v>-521239.37</v>
      </c>
      <c r="G25" s="34">
        <f>Inputs!D$3</f>
        <v>0.37951000000000001</v>
      </c>
      <c r="H25" s="2"/>
      <c r="I25" s="27">
        <f t="shared" si="7"/>
        <v>575605.37</v>
      </c>
      <c r="J25" s="27"/>
      <c r="K25" s="27">
        <f t="shared" si="2"/>
        <v>3198</v>
      </c>
      <c r="L25" s="27">
        <f t="shared" si="8"/>
        <v>54366</v>
      </c>
      <c r="M25" s="27">
        <f t="shared" si="3"/>
        <v>1213.6729800000001</v>
      </c>
      <c r="N25" s="27">
        <f t="shared" si="4"/>
        <v>1213.6729800000001</v>
      </c>
      <c r="O25" s="27">
        <f t="shared" si="9"/>
        <v>-197815.55330869995</v>
      </c>
      <c r="P25" s="27">
        <f t="shared" si="10"/>
        <v>197815.55330869995</v>
      </c>
      <c r="Q25" s="4"/>
      <c r="R25" s="4"/>
      <c r="S25" s="4"/>
    </row>
    <row r="26" spans="1:19">
      <c r="A26" s="30">
        <v>38322</v>
      </c>
      <c r="B26" s="3"/>
      <c r="C26" s="6">
        <v>18</v>
      </c>
      <c r="D26" s="29">
        <f t="shared" si="0"/>
        <v>3198</v>
      </c>
      <c r="E26" s="29">
        <f t="shared" si="6"/>
        <v>57564</v>
      </c>
      <c r="F26" s="29">
        <f t="shared" si="1"/>
        <v>-518041.37</v>
      </c>
      <c r="G26" s="34">
        <f>Inputs!D$3</f>
        <v>0.37951000000000001</v>
      </c>
      <c r="H26" s="2"/>
      <c r="I26" s="27">
        <f t="shared" si="7"/>
        <v>575605.37</v>
      </c>
      <c r="J26" s="27"/>
      <c r="K26" s="27">
        <f t="shared" si="2"/>
        <v>3198</v>
      </c>
      <c r="L26" s="27">
        <f t="shared" si="8"/>
        <v>57564</v>
      </c>
      <c r="M26" s="27">
        <f t="shared" si="3"/>
        <v>1213.6729800000001</v>
      </c>
      <c r="N26" s="27">
        <f t="shared" si="4"/>
        <v>1213.6729800000001</v>
      </c>
      <c r="O26" s="27">
        <f t="shared" si="9"/>
        <v>-196601.88032869995</v>
      </c>
      <c r="P26" s="27">
        <f t="shared" si="10"/>
        <v>196601.88032869995</v>
      </c>
      <c r="Q26" s="4"/>
      <c r="R26" s="4"/>
      <c r="S26" s="4"/>
    </row>
    <row r="27" spans="1:19">
      <c r="A27" s="31">
        <v>38353</v>
      </c>
      <c r="B27" s="3"/>
      <c r="C27" s="6">
        <v>19</v>
      </c>
      <c r="D27" s="29">
        <f t="shared" si="0"/>
        <v>3198</v>
      </c>
      <c r="E27" s="29">
        <f t="shared" si="6"/>
        <v>60762</v>
      </c>
      <c r="F27" s="29">
        <f t="shared" si="1"/>
        <v>-514843.37</v>
      </c>
      <c r="G27" s="34">
        <f>Inputs!D$3</f>
        <v>0.37951000000000001</v>
      </c>
      <c r="H27" s="2"/>
      <c r="I27" s="27">
        <f t="shared" si="7"/>
        <v>575605.37</v>
      </c>
      <c r="J27" s="27"/>
      <c r="K27" s="27">
        <f t="shared" si="2"/>
        <v>3198</v>
      </c>
      <c r="L27" s="27">
        <f t="shared" si="8"/>
        <v>60762</v>
      </c>
      <c r="M27" s="27">
        <f t="shared" si="3"/>
        <v>1213.6729800000001</v>
      </c>
      <c r="N27" s="27">
        <f t="shared" si="4"/>
        <v>1213.6729800000001</v>
      </c>
      <c r="O27" s="27">
        <f t="shared" si="9"/>
        <v>-195388.20734869994</v>
      </c>
      <c r="P27" s="27">
        <f t="shared" si="10"/>
        <v>195388.20734869994</v>
      </c>
      <c r="Q27" s="4"/>
      <c r="R27" s="4"/>
      <c r="S27" s="4"/>
    </row>
    <row r="28" spans="1:19">
      <c r="A28" s="30">
        <v>38384</v>
      </c>
      <c r="B28" s="3"/>
      <c r="C28" s="6">
        <v>20</v>
      </c>
      <c r="D28" s="29">
        <f t="shared" si="0"/>
        <v>3198</v>
      </c>
      <c r="E28" s="29">
        <f t="shared" si="6"/>
        <v>63960</v>
      </c>
      <c r="F28" s="29">
        <f t="shared" si="1"/>
        <v>-511645.37</v>
      </c>
      <c r="G28" s="34">
        <f>Inputs!D$3</f>
        <v>0.37951000000000001</v>
      </c>
      <c r="H28" s="2"/>
      <c r="I28" s="27">
        <f t="shared" si="7"/>
        <v>575605.37</v>
      </c>
      <c r="J28" s="27"/>
      <c r="K28" s="27">
        <f t="shared" si="2"/>
        <v>3198</v>
      </c>
      <c r="L28" s="27">
        <f t="shared" si="8"/>
        <v>63960</v>
      </c>
      <c r="M28" s="27">
        <f t="shared" si="3"/>
        <v>1213.6729800000001</v>
      </c>
      <c r="N28" s="27">
        <f t="shared" si="4"/>
        <v>1213.6729800000001</v>
      </c>
      <c r="O28" s="27">
        <f t="shared" si="9"/>
        <v>-194174.53436869994</v>
      </c>
      <c r="P28" s="27">
        <f t="shared" si="10"/>
        <v>194174.53436869994</v>
      </c>
      <c r="Q28" s="4"/>
      <c r="R28" s="4"/>
      <c r="S28" s="4"/>
    </row>
    <row r="29" spans="1:19">
      <c r="A29" s="31">
        <v>38412</v>
      </c>
      <c r="B29" s="3"/>
      <c r="C29" s="6">
        <v>21</v>
      </c>
      <c r="D29" s="29">
        <f t="shared" si="0"/>
        <v>3198</v>
      </c>
      <c r="E29" s="29">
        <f t="shared" si="6"/>
        <v>67158</v>
      </c>
      <c r="F29" s="29">
        <f t="shared" si="1"/>
        <v>-508447.37</v>
      </c>
      <c r="G29" s="34">
        <f>Inputs!D$3</f>
        <v>0.37951000000000001</v>
      </c>
      <c r="H29" s="2"/>
      <c r="I29" s="27">
        <f t="shared" si="7"/>
        <v>575605.37</v>
      </c>
      <c r="J29" s="27"/>
      <c r="K29" s="27">
        <f t="shared" si="2"/>
        <v>3198</v>
      </c>
      <c r="L29" s="27">
        <f t="shared" si="8"/>
        <v>67158</v>
      </c>
      <c r="M29" s="27">
        <f t="shared" si="3"/>
        <v>1213.6729800000001</v>
      </c>
      <c r="N29" s="27">
        <f t="shared" si="4"/>
        <v>1213.6729800000001</v>
      </c>
      <c r="O29" s="27">
        <f t="shared" si="9"/>
        <v>-192960.86138869994</v>
      </c>
      <c r="P29" s="27">
        <f t="shared" si="10"/>
        <v>192960.86138869994</v>
      </c>
      <c r="Q29" s="4"/>
      <c r="R29" s="4"/>
      <c r="S29" s="4"/>
    </row>
    <row r="30" spans="1:19">
      <c r="A30" s="30">
        <v>38443</v>
      </c>
      <c r="B30" s="3"/>
      <c r="C30" s="6">
        <v>22</v>
      </c>
      <c r="D30" s="29">
        <f t="shared" si="0"/>
        <v>3198</v>
      </c>
      <c r="E30" s="29">
        <f t="shared" si="6"/>
        <v>70356</v>
      </c>
      <c r="F30" s="29">
        <f t="shared" si="1"/>
        <v>-505249.37</v>
      </c>
      <c r="G30" s="34">
        <f>Inputs!D$3</f>
        <v>0.37951000000000001</v>
      </c>
      <c r="H30" s="2"/>
      <c r="I30" s="27">
        <f t="shared" si="7"/>
        <v>575605.37</v>
      </c>
      <c r="J30" s="27"/>
      <c r="K30" s="27">
        <f t="shared" si="2"/>
        <v>3198</v>
      </c>
      <c r="L30" s="27">
        <f t="shared" si="8"/>
        <v>70356</v>
      </c>
      <c r="M30" s="27">
        <f t="shared" si="3"/>
        <v>1213.6729800000001</v>
      </c>
      <c r="N30" s="27">
        <f t="shared" si="4"/>
        <v>1213.6729800000001</v>
      </c>
      <c r="O30" s="27">
        <f t="shared" si="9"/>
        <v>-191747.18840869993</v>
      </c>
      <c r="P30" s="27">
        <f t="shared" si="10"/>
        <v>191747.18840869993</v>
      </c>
      <c r="Q30" s="105"/>
    </row>
    <row r="31" spans="1:19">
      <c r="A31" s="31">
        <v>38473</v>
      </c>
      <c r="B31" s="3"/>
      <c r="C31" s="6">
        <v>23</v>
      </c>
      <c r="D31" s="29">
        <f t="shared" si="0"/>
        <v>3198</v>
      </c>
      <c r="E31" s="29">
        <f t="shared" si="6"/>
        <v>73554</v>
      </c>
      <c r="F31" s="29">
        <f t="shared" si="1"/>
        <v>-502051.37</v>
      </c>
      <c r="G31" s="34">
        <f>Inputs!D$3</f>
        <v>0.37951000000000001</v>
      </c>
      <c r="H31" s="2"/>
      <c r="I31" s="27">
        <f t="shared" si="7"/>
        <v>575605.37</v>
      </c>
      <c r="J31" s="27"/>
      <c r="K31" s="27">
        <f t="shared" si="2"/>
        <v>3198</v>
      </c>
      <c r="L31" s="27">
        <f t="shared" si="8"/>
        <v>73554</v>
      </c>
      <c r="M31" s="27">
        <f t="shared" si="3"/>
        <v>1213.6729800000001</v>
      </c>
      <c r="N31" s="27">
        <f t="shared" si="4"/>
        <v>1213.6729800000001</v>
      </c>
      <c r="O31" s="27">
        <f t="shared" si="9"/>
        <v>-190533.51542869993</v>
      </c>
      <c r="P31" s="27">
        <f t="shared" si="10"/>
        <v>190533.51542869993</v>
      </c>
      <c r="Q31" s="105"/>
    </row>
    <row r="32" spans="1:19">
      <c r="A32" s="30">
        <v>38504</v>
      </c>
      <c r="B32" s="3"/>
      <c r="C32" s="6">
        <v>24</v>
      </c>
      <c r="D32" s="29">
        <f t="shared" si="0"/>
        <v>3198</v>
      </c>
      <c r="E32" s="29">
        <f t="shared" si="6"/>
        <v>76752</v>
      </c>
      <c r="F32" s="29">
        <f t="shared" si="1"/>
        <v>-498853.37</v>
      </c>
      <c r="G32" s="34">
        <f>Inputs!D$3</f>
        <v>0.37951000000000001</v>
      </c>
      <c r="H32" s="2"/>
      <c r="I32" s="27">
        <f t="shared" si="7"/>
        <v>575605.37</v>
      </c>
      <c r="J32" s="27"/>
      <c r="K32" s="27">
        <f t="shared" si="2"/>
        <v>3198</v>
      </c>
      <c r="L32" s="27">
        <f t="shared" si="8"/>
        <v>76752</v>
      </c>
      <c r="M32" s="27">
        <f t="shared" si="3"/>
        <v>1213.6729800000001</v>
      </c>
      <c r="N32" s="27">
        <f t="shared" si="4"/>
        <v>1213.6729800000001</v>
      </c>
      <c r="O32" s="27">
        <f t="shared" si="9"/>
        <v>-189319.84244869993</v>
      </c>
      <c r="P32" s="27">
        <f t="shared" si="10"/>
        <v>189319.84244869993</v>
      </c>
      <c r="Q32" s="105"/>
    </row>
    <row r="33" spans="1:21">
      <c r="A33" s="31">
        <v>38534</v>
      </c>
      <c r="B33" s="3"/>
      <c r="C33" s="6">
        <v>25</v>
      </c>
      <c r="D33" s="29">
        <f t="shared" si="0"/>
        <v>3198</v>
      </c>
      <c r="E33" s="29">
        <f t="shared" si="6"/>
        <v>79950</v>
      </c>
      <c r="F33" s="29">
        <f t="shared" si="1"/>
        <v>-495655.37</v>
      </c>
      <c r="G33" s="34">
        <f>Inputs!D$3</f>
        <v>0.37951000000000001</v>
      </c>
      <c r="H33" s="2"/>
      <c r="I33" s="27">
        <f t="shared" si="7"/>
        <v>575605.37</v>
      </c>
      <c r="J33" s="27"/>
      <c r="K33" s="27">
        <f t="shared" si="2"/>
        <v>3198</v>
      </c>
      <c r="L33" s="27">
        <f t="shared" si="8"/>
        <v>79950</v>
      </c>
      <c r="M33" s="27">
        <f t="shared" si="3"/>
        <v>1213.6729800000001</v>
      </c>
      <c r="N33" s="27">
        <f t="shared" si="4"/>
        <v>1213.6729800000001</v>
      </c>
      <c r="O33" s="27">
        <f t="shared" si="9"/>
        <v>-188106.16946869993</v>
      </c>
      <c r="P33" s="27">
        <f t="shared" si="10"/>
        <v>188106.16946869993</v>
      </c>
      <c r="Q33" s="105"/>
    </row>
    <row r="34" spans="1:21">
      <c r="A34" s="30">
        <v>38565</v>
      </c>
      <c r="B34" s="3"/>
      <c r="C34" s="6">
        <v>26</v>
      </c>
      <c r="D34" s="29">
        <f t="shared" si="0"/>
        <v>3198</v>
      </c>
      <c r="E34" s="29">
        <f t="shared" si="6"/>
        <v>83148</v>
      </c>
      <c r="F34" s="29">
        <f t="shared" si="1"/>
        <v>-492457.37</v>
      </c>
      <c r="G34" s="34">
        <f>Inputs!D$3</f>
        <v>0.37951000000000001</v>
      </c>
      <c r="H34" s="2"/>
      <c r="I34" s="27">
        <f t="shared" si="7"/>
        <v>575605.37</v>
      </c>
      <c r="J34" s="27"/>
      <c r="K34" s="27">
        <f t="shared" si="2"/>
        <v>3198</v>
      </c>
      <c r="L34" s="27">
        <f t="shared" si="8"/>
        <v>83148</v>
      </c>
      <c r="M34" s="27">
        <f t="shared" si="3"/>
        <v>1213.6729800000001</v>
      </c>
      <c r="N34" s="27">
        <f t="shared" si="4"/>
        <v>1213.6729800000001</v>
      </c>
      <c r="O34" s="27">
        <f t="shared" si="9"/>
        <v>-186892.49648869992</v>
      </c>
      <c r="P34" s="27">
        <f t="shared" si="10"/>
        <v>186892.49648869992</v>
      </c>
      <c r="Q34" s="105"/>
    </row>
    <row r="35" spans="1:21">
      <c r="A35" s="31">
        <v>38596</v>
      </c>
      <c r="B35" s="3"/>
      <c r="C35" s="6">
        <v>27</v>
      </c>
      <c r="D35" s="29">
        <f t="shared" si="0"/>
        <v>3198</v>
      </c>
      <c r="E35" s="29">
        <f t="shared" si="6"/>
        <v>86346</v>
      </c>
      <c r="F35" s="29">
        <f t="shared" si="1"/>
        <v>-489259.37</v>
      </c>
      <c r="G35" s="34">
        <f>Inputs!D$3</f>
        <v>0.37951000000000001</v>
      </c>
      <c r="H35" s="2"/>
      <c r="I35" s="27">
        <f t="shared" si="7"/>
        <v>575605.37</v>
      </c>
      <c r="J35" s="27"/>
      <c r="K35" s="27">
        <f t="shared" si="2"/>
        <v>3198</v>
      </c>
      <c r="L35" s="27">
        <f t="shared" si="8"/>
        <v>86346</v>
      </c>
      <c r="M35" s="27">
        <f t="shared" si="3"/>
        <v>1213.6729800000001</v>
      </c>
      <c r="N35" s="27">
        <f t="shared" si="4"/>
        <v>1213.6729800000001</v>
      </c>
      <c r="O35" s="27">
        <f t="shared" si="9"/>
        <v>-185678.82350869992</v>
      </c>
      <c r="P35" s="27">
        <f t="shared" si="10"/>
        <v>185678.82350869992</v>
      </c>
    </row>
    <row r="36" spans="1:21">
      <c r="A36" s="30">
        <v>38626</v>
      </c>
      <c r="B36" s="3"/>
      <c r="C36" s="6">
        <v>28</v>
      </c>
      <c r="D36" s="29">
        <f t="shared" si="0"/>
        <v>3198</v>
      </c>
      <c r="E36" s="29">
        <f t="shared" si="6"/>
        <v>89544</v>
      </c>
      <c r="F36" s="29">
        <f t="shared" si="1"/>
        <v>-486061.37</v>
      </c>
      <c r="G36" s="34">
        <f>Inputs!D$3</f>
        <v>0.37951000000000001</v>
      </c>
      <c r="H36" s="2"/>
      <c r="I36" s="27">
        <f t="shared" si="7"/>
        <v>575605.37</v>
      </c>
      <c r="J36" s="27"/>
      <c r="K36" s="27">
        <f t="shared" si="2"/>
        <v>3198</v>
      </c>
      <c r="L36" s="27">
        <f t="shared" si="8"/>
        <v>89544</v>
      </c>
      <c r="M36" s="27">
        <f t="shared" si="3"/>
        <v>1213.6729800000001</v>
      </c>
      <c r="N36" s="27">
        <f t="shared" si="4"/>
        <v>1213.6729800000001</v>
      </c>
      <c r="O36" s="27">
        <f t="shared" si="9"/>
        <v>-184465.15052869992</v>
      </c>
      <c r="P36" s="27">
        <f t="shared" si="10"/>
        <v>184465.15052869992</v>
      </c>
    </row>
    <row r="37" spans="1:21">
      <c r="A37" s="31">
        <v>38657</v>
      </c>
      <c r="B37" s="3"/>
      <c r="C37" s="6">
        <v>29</v>
      </c>
      <c r="D37" s="29">
        <f t="shared" si="0"/>
        <v>3198</v>
      </c>
      <c r="E37" s="29">
        <f t="shared" si="6"/>
        <v>92742</v>
      </c>
      <c r="F37" s="29">
        <f t="shared" si="1"/>
        <v>-482863.37</v>
      </c>
      <c r="G37" s="34">
        <f>Inputs!D$3</f>
        <v>0.37951000000000001</v>
      </c>
      <c r="H37" s="2"/>
      <c r="I37" s="27">
        <f t="shared" si="7"/>
        <v>575605.37</v>
      </c>
      <c r="J37" s="27"/>
      <c r="K37" s="27">
        <f t="shared" si="2"/>
        <v>3198</v>
      </c>
      <c r="L37" s="27">
        <f t="shared" si="8"/>
        <v>92742</v>
      </c>
      <c r="M37" s="27">
        <f t="shared" si="3"/>
        <v>1213.6729800000001</v>
      </c>
      <c r="N37" s="27">
        <f t="shared" si="4"/>
        <v>1213.6729800000001</v>
      </c>
      <c r="O37" s="27">
        <f t="shared" si="9"/>
        <v>-183251.47754869991</v>
      </c>
      <c r="P37" s="27">
        <f t="shared" si="10"/>
        <v>183251.47754869991</v>
      </c>
    </row>
    <row r="38" spans="1:21">
      <c r="A38" s="30">
        <v>38687</v>
      </c>
      <c r="B38" s="3"/>
      <c r="C38" s="6">
        <v>30</v>
      </c>
      <c r="D38" s="29">
        <f t="shared" si="0"/>
        <v>3198</v>
      </c>
      <c r="E38" s="29">
        <f t="shared" si="6"/>
        <v>95940</v>
      </c>
      <c r="F38" s="29">
        <f t="shared" si="1"/>
        <v>-479665.37</v>
      </c>
      <c r="G38" s="34">
        <f>Inputs!D$3</f>
        <v>0.37951000000000001</v>
      </c>
      <c r="H38" s="2"/>
      <c r="I38" s="27">
        <f t="shared" si="7"/>
        <v>575605.37</v>
      </c>
      <c r="J38" s="27"/>
      <c r="K38" s="27">
        <f t="shared" si="2"/>
        <v>3198</v>
      </c>
      <c r="L38" s="27">
        <f t="shared" si="8"/>
        <v>95940</v>
      </c>
      <c r="M38" s="27">
        <f t="shared" si="3"/>
        <v>1213.6729800000001</v>
      </c>
      <c r="N38" s="27">
        <f t="shared" si="4"/>
        <v>1213.6729800000001</v>
      </c>
      <c r="O38" s="27">
        <f t="shared" si="9"/>
        <v>-182037.80456869991</v>
      </c>
      <c r="P38" s="27">
        <f t="shared" si="10"/>
        <v>182037.80456869991</v>
      </c>
    </row>
    <row r="39" spans="1:21">
      <c r="A39" s="31">
        <v>38718</v>
      </c>
      <c r="B39" s="2"/>
      <c r="C39" s="6">
        <v>31</v>
      </c>
      <c r="D39" s="29">
        <f t="shared" si="0"/>
        <v>3198</v>
      </c>
      <c r="E39" s="29">
        <f t="shared" si="6"/>
        <v>99138</v>
      </c>
      <c r="F39" s="29">
        <f t="shared" si="1"/>
        <v>-476467.37</v>
      </c>
      <c r="G39" s="34">
        <f>Inputs!D$3</f>
        <v>0.37951000000000001</v>
      </c>
      <c r="H39" s="2"/>
      <c r="I39" s="27">
        <f t="shared" si="7"/>
        <v>575605.37</v>
      </c>
      <c r="J39" s="27"/>
      <c r="K39" s="27">
        <f t="shared" si="2"/>
        <v>3198</v>
      </c>
      <c r="L39" s="27">
        <f t="shared" si="8"/>
        <v>99138</v>
      </c>
      <c r="M39" s="27">
        <f t="shared" si="3"/>
        <v>1213.6729800000001</v>
      </c>
      <c r="N39" s="27">
        <f t="shared" si="4"/>
        <v>1213.6729800000001</v>
      </c>
      <c r="O39" s="27">
        <f t="shared" si="9"/>
        <v>-180824.13158869991</v>
      </c>
      <c r="P39" s="27">
        <f t="shared" si="10"/>
        <v>180824.13158869991</v>
      </c>
    </row>
    <row r="40" spans="1:21">
      <c r="A40" s="30">
        <v>38749</v>
      </c>
      <c r="B40" s="2"/>
      <c r="C40" s="6">
        <v>32</v>
      </c>
      <c r="D40" s="29">
        <f t="shared" si="0"/>
        <v>3198</v>
      </c>
      <c r="E40" s="29">
        <f t="shared" si="6"/>
        <v>102336</v>
      </c>
      <c r="F40" s="29">
        <f t="shared" si="1"/>
        <v>-473269.37</v>
      </c>
      <c r="G40" s="34">
        <f>Inputs!D$3</f>
        <v>0.37951000000000001</v>
      </c>
      <c r="H40" s="2"/>
      <c r="I40" s="27">
        <f t="shared" si="7"/>
        <v>575605.37</v>
      </c>
      <c r="J40" s="2"/>
      <c r="K40" s="27">
        <f t="shared" si="2"/>
        <v>3198</v>
      </c>
      <c r="L40" s="27">
        <f t="shared" si="8"/>
        <v>102336</v>
      </c>
      <c r="M40" s="27">
        <f t="shared" si="3"/>
        <v>1213.6729800000001</v>
      </c>
      <c r="N40" s="27">
        <f t="shared" si="4"/>
        <v>1213.6729800000001</v>
      </c>
      <c r="O40" s="27">
        <f t="shared" si="9"/>
        <v>-179610.4586086999</v>
      </c>
      <c r="P40" s="27">
        <f t="shared" si="10"/>
        <v>179610.4586086999</v>
      </c>
    </row>
    <row r="41" spans="1:21">
      <c r="A41" s="31">
        <v>38777</v>
      </c>
      <c r="C41" s="6">
        <v>33</v>
      </c>
      <c r="D41" s="29">
        <f t="shared" ref="D41:D72" si="12">ROUND(-(+$B$9/180)*1,0)</f>
        <v>3198</v>
      </c>
      <c r="E41" s="29">
        <f t="shared" si="6"/>
        <v>105534</v>
      </c>
      <c r="F41" s="29">
        <f t="shared" ref="F41:F72" si="13">$B$9+E41</f>
        <v>-470071.37</v>
      </c>
      <c r="G41" s="34">
        <f>Inputs!D$3</f>
        <v>0.37951000000000001</v>
      </c>
      <c r="I41" s="27">
        <f t="shared" si="7"/>
        <v>575605.37</v>
      </c>
      <c r="K41" s="27">
        <f t="shared" ref="K41:K72" si="14">D41</f>
        <v>3198</v>
      </c>
      <c r="L41" s="27">
        <f t="shared" si="8"/>
        <v>105534</v>
      </c>
      <c r="M41" s="27">
        <f t="shared" ref="M41:M72" si="15">K41*G41</f>
        <v>1213.6729800000001</v>
      </c>
      <c r="N41" s="27">
        <f t="shared" ref="N41:N72" si="16">M41-J41</f>
        <v>1213.6729800000001</v>
      </c>
      <c r="O41" s="27">
        <f t="shared" si="9"/>
        <v>-178396.7856286999</v>
      </c>
      <c r="P41" s="27">
        <f t="shared" si="10"/>
        <v>178396.7856286999</v>
      </c>
    </row>
    <row r="42" spans="1:21">
      <c r="A42" s="30">
        <v>38808</v>
      </c>
      <c r="C42" s="6">
        <v>34</v>
      </c>
      <c r="D42" s="29">
        <f t="shared" si="12"/>
        <v>3198</v>
      </c>
      <c r="E42" s="29">
        <f t="shared" ref="E42:E73" si="17">+E41+D42</f>
        <v>108732</v>
      </c>
      <c r="F42" s="29">
        <f t="shared" si="13"/>
        <v>-466873.37</v>
      </c>
      <c r="G42" s="34">
        <f>Inputs!D$3</f>
        <v>0.37951000000000001</v>
      </c>
      <c r="I42" s="27">
        <f t="shared" ref="I42:I73" si="18">+I41+H42</f>
        <v>575605.37</v>
      </c>
      <c r="K42" s="27">
        <f t="shared" si="14"/>
        <v>3198</v>
      </c>
      <c r="L42" s="27">
        <f t="shared" ref="L42:L73" si="19">+L41+K42</f>
        <v>108732</v>
      </c>
      <c r="M42" s="27">
        <f t="shared" si="15"/>
        <v>1213.6729800000001</v>
      </c>
      <c r="N42" s="27">
        <f t="shared" si="16"/>
        <v>1213.6729800000001</v>
      </c>
      <c r="O42" s="27">
        <f t="shared" ref="O42:O73" si="20">+O41+N42</f>
        <v>-177183.1126486999</v>
      </c>
      <c r="P42" s="27">
        <f t="shared" ref="P42:P73" si="21">P41-N42</f>
        <v>177183.1126486999</v>
      </c>
    </row>
    <row r="43" spans="1:21">
      <c r="A43" s="31">
        <v>38838</v>
      </c>
      <c r="C43" s="6">
        <v>35</v>
      </c>
      <c r="D43" s="29">
        <f t="shared" si="12"/>
        <v>3198</v>
      </c>
      <c r="E43" s="29">
        <f t="shared" si="17"/>
        <v>111930</v>
      </c>
      <c r="F43" s="29">
        <f t="shared" si="13"/>
        <v>-463675.37</v>
      </c>
      <c r="G43" s="34">
        <f>Inputs!D$3</f>
        <v>0.37951000000000001</v>
      </c>
      <c r="I43" s="27">
        <f t="shared" si="18"/>
        <v>575605.37</v>
      </c>
      <c r="K43" s="27">
        <f t="shared" si="14"/>
        <v>3198</v>
      </c>
      <c r="L43" s="27">
        <f t="shared" si="19"/>
        <v>111930</v>
      </c>
      <c r="M43" s="27">
        <f t="shared" si="15"/>
        <v>1213.6729800000001</v>
      </c>
      <c r="N43" s="27">
        <f t="shared" si="16"/>
        <v>1213.6729800000001</v>
      </c>
      <c r="O43" s="27">
        <f t="shared" si="20"/>
        <v>-175969.4396686999</v>
      </c>
      <c r="P43" s="27">
        <f t="shared" si="21"/>
        <v>175969.4396686999</v>
      </c>
    </row>
    <row r="44" spans="1:21">
      <c r="A44" s="30">
        <v>38869</v>
      </c>
      <c r="C44" s="6">
        <v>36</v>
      </c>
      <c r="D44" s="29">
        <f t="shared" si="12"/>
        <v>3198</v>
      </c>
      <c r="E44" s="29">
        <f t="shared" si="17"/>
        <v>115128</v>
      </c>
      <c r="F44" s="29">
        <f t="shared" si="13"/>
        <v>-460477.37</v>
      </c>
      <c r="G44" s="34">
        <f>Inputs!D$3</f>
        <v>0.37951000000000001</v>
      </c>
      <c r="I44" s="27">
        <f t="shared" si="18"/>
        <v>575605.37</v>
      </c>
      <c r="K44" s="27">
        <f t="shared" si="14"/>
        <v>3198</v>
      </c>
      <c r="L44" s="27">
        <f t="shared" si="19"/>
        <v>115128</v>
      </c>
      <c r="M44" s="27">
        <f t="shared" si="15"/>
        <v>1213.6729800000001</v>
      </c>
      <c r="N44" s="27">
        <f t="shared" si="16"/>
        <v>1213.6729800000001</v>
      </c>
      <c r="O44" s="27">
        <f t="shared" si="20"/>
        <v>-174755.76668869989</v>
      </c>
      <c r="P44" s="27">
        <f t="shared" si="21"/>
        <v>174755.76668869989</v>
      </c>
      <c r="U44" s="108"/>
    </row>
    <row r="45" spans="1:21">
      <c r="A45" s="31">
        <v>38899</v>
      </c>
      <c r="C45" s="6">
        <v>37</v>
      </c>
      <c r="D45" s="29">
        <f t="shared" si="12"/>
        <v>3198</v>
      </c>
      <c r="E45" s="29">
        <f t="shared" si="17"/>
        <v>118326</v>
      </c>
      <c r="F45" s="29">
        <f t="shared" si="13"/>
        <v>-457279.37</v>
      </c>
      <c r="G45" s="34">
        <f>Inputs!D$3</f>
        <v>0.37951000000000001</v>
      </c>
      <c r="I45" s="27">
        <f t="shared" si="18"/>
        <v>575605.37</v>
      </c>
      <c r="K45" s="27">
        <f t="shared" si="14"/>
        <v>3198</v>
      </c>
      <c r="L45" s="27">
        <f t="shared" si="19"/>
        <v>118326</v>
      </c>
      <c r="M45" s="27">
        <f t="shared" si="15"/>
        <v>1213.6729800000001</v>
      </c>
      <c r="N45" s="27">
        <f t="shared" si="16"/>
        <v>1213.6729800000001</v>
      </c>
      <c r="O45" s="27">
        <f t="shared" si="20"/>
        <v>-173542.09370869989</v>
      </c>
      <c r="P45" s="27">
        <f t="shared" si="21"/>
        <v>173542.09370869989</v>
      </c>
      <c r="U45" s="108"/>
    </row>
    <row r="46" spans="1:21">
      <c r="A46" s="30">
        <v>38930</v>
      </c>
      <c r="C46" s="6">
        <v>38</v>
      </c>
      <c r="D46" s="29">
        <f t="shared" si="12"/>
        <v>3198</v>
      </c>
      <c r="E46" s="29">
        <f t="shared" si="17"/>
        <v>121524</v>
      </c>
      <c r="F46" s="29">
        <f t="shared" si="13"/>
        <v>-454081.37</v>
      </c>
      <c r="G46" s="34">
        <f>Inputs!D$3</f>
        <v>0.37951000000000001</v>
      </c>
      <c r="I46" s="27">
        <f t="shared" si="18"/>
        <v>575605.37</v>
      </c>
      <c r="K46" s="27">
        <f t="shared" si="14"/>
        <v>3198</v>
      </c>
      <c r="L46" s="27">
        <f t="shared" si="19"/>
        <v>121524</v>
      </c>
      <c r="M46" s="27">
        <f t="shared" si="15"/>
        <v>1213.6729800000001</v>
      </c>
      <c r="N46" s="27">
        <f t="shared" si="16"/>
        <v>1213.6729800000001</v>
      </c>
      <c r="O46" s="27">
        <f t="shared" si="20"/>
        <v>-172328.42072869989</v>
      </c>
      <c r="P46" s="27">
        <f t="shared" si="21"/>
        <v>172328.42072869989</v>
      </c>
      <c r="U46" s="108"/>
    </row>
    <row r="47" spans="1:21">
      <c r="A47" s="31">
        <v>38961</v>
      </c>
      <c r="C47" s="6">
        <v>39</v>
      </c>
      <c r="D47" s="29">
        <f t="shared" si="12"/>
        <v>3198</v>
      </c>
      <c r="E47" s="29">
        <f t="shared" si="17"/>
        <v>124722</v>
      </c>
      <c r="F47" s="29">
        <f t="shared" si="13"/>
        <v>-450883.37</v>
      </c>
      <c r="G47" s="34">
        <f>Inputs!D$3</f>
        <v>0.37951000000000001</v>
      </c>
      <c r="I47" s="27">
        <f t="shared" si="18"/>
        <v>575605.37</v>
      </c>
      <c r="K47" s="27">
        <f t="shared" si="14"/>
        <v>3198</v>
      </c>
      <c r="L47" s="27">
        <f t="shared" si="19"/>
        <v>124722</v>
      </c>
      <c r="M47" s="27">
        <f t="shared" si="15"/>
        <v>1213.6729800000001</v>
      </c>
      <c r="N47" s="27">
        <f t="shared" si="16"/>
        <v>1213.6729800000001</v>
      </c>
      <c r="O47" s="27">
        <f t="shared" si="20"/>
        <v>-171114.74774869988</v>
      </c>
      <c r="P47" s="27">
        <f t="shared" si="21"/>
        <v>171114.74774869988</v>
      </c>
      <c r="U47" s="108"/>
    </row>
    <row r="48" spans="1:21">
      <c r="A48" s="30">
        <v>38991</v>
      </c>
      <c r="C48" s="6">
        <v>40</v>
      </c>
      <c r="D48" s="29">
        <f t="shared" si="12"/>
        <v>3198</v>
      </c>
      <c r="E48" s="29">
        <f t="shared" si="17"/>
        <v>127920</v>
      </c>
      <c r="F48" s="29">
        <f t="shared" si="13"/>
        <v>-447685.37</v>
      </c>
      <c r="G48" s="34">
        <f>Inputs!D$3</f>
        <v>0.37951000000000001</v>
      </c>
      <c r="I48" s="27">
        <f t="shared" si="18"/>
        <v>575605.37</v>
      </c>
      <c r="K48" s="27">
        <f t="shared" si="14"/>
        <v>3198</v>
      </c>
      <c r="L48" s="27">
        <f t="shared" si="19"/>
        <v>127920</v>
      </c>
      <c r="M48" s="27">
        <f t="shared" si="15"/>
        <v>1213.6729800000001</v>
      </c>
      <c r="N48" s="27">
        <f t="shared" si="16"/>
        <v>1213.6729800000001</v>
      </c>
      <c r="O48" s="27">
        <f t="shared" si="20"/>
        <v>-169901.07476869988</v>
      </c>
      <c r="P48" s="27">
        <f t="shared" si="21"/>
        <v>169901.07476869988</v>
      </c>
      <c r="U48" s="108"/>
    </row>
    <row r="49" spans="1:21">
      <c r="A49" s="31">
        <v>39022</v>
      </c>
      <c r="C49" s="6">
        <v>41</v>
      </c>
      <c r="D49" s="29">
        <f t="shared" si="12"/>
        <v>3198</v>
      </c>
      <c r="E49" s="29">
        <f t="shared" si="17"/>
        <v>131118</v>
      </c>
      <c r="F49" s="29">
        <f t="shared" si="13"/>
        <v>-444487.37</v>
      </c>
      <c r="G49" s="34">
        <f>Inputs!D$3</f>
        <v>0.37951000000000001</v>
      </c>
      <c r="I49" s="27">
        <f t="shared" si="18"/>
        <v>575605.37</v>
      </c>
      <c r="K49" s="27">
        <f t="shared" si="14"/>
        <v>3198</v>
      </c>
      <c r="L49" s="27">
        <f t="shared" si="19"/>
        <v>131118</v>
      </c>
      <c r="M49" s="27">
        <f t="shared" si="15"/>
        <v>1213.6729800000001</v>
      </c>
      <c r="N49" s="27">
        <f t="shared" si="16"/>
        <v>1213.6729800000001</v>
      </c>
      <c r="O49" s="27">
        <f t="shared" si="20"/>
        <v>-168687.40178869988</v>
      </c>
      <c r="P49" s="27">
        <f t="shared" si="21"/>
        <v>168687.40178869988</v>
      </c>
      <c r="U49" s="108"/>
    </row>
    <row r="50" spans="1:21">
      <c r="A50" s="30">
        <v>39052</v>
      </c>
      <c r="C50" s="6">
        <v>42</v>
      </c>
      <c r="D50" s="29">
        <f t="shared" si="12"/>
        <v>3198</v>
      </c>
      <c r="E50" s="29">
        <f t="shared" si="17"/>
        <v>134316</v>
      </c>
      <c r="F50" s="29">
        <f t="shared" si="13"/>
        <v>-441289.37</v>
      </c>
      <c r="G50" s="34">
        <f>Inputs!D$3</f>
        <v>0.37951000000000001</v>
      </c>
      <c r="I50" s="27">
        <f t="shared" si="18"/>
        <v>575605.37</v>
      </c>
      <c r="K50" s="27">
        <f t="shared" si="14"/>
        <v>3198</v>
      </c>
      <c r="L50" s="27">
        <f t="shared" si="19"/>
        <v>134316</v>
      </c>
      <c r="M50" s="27">
        <f t="shared" si="15"/>
        <v>1213.6729800000001</v>
      </c>
      <c r="N50" s="27">
        <f t="shared" si="16"/>
        <v>1213.6729800000001</v>
      </c>
      <c r="O50" s="27">
        <f t="shared" si="20"/>
        <v>-167473.72880869987</v>
      </c>
      <c r="P50" s="27">
        <f t="shared" si="21"/>
        <v>167473.72880869987</v>
      </c>
      <c r="U50" s="108"/>
    </row>
    <row r="51" spans="1:21">
      <c r="A51" s="31">
        <v>39083</v>
      </c>
      <c r="C51" s="6">
        <v>43</v>
      </c>
      <c r="D51" s="29">
        <f t="shared" si="12"/>
        <v>3198</v>
      </c>
      <c r="E51" s="29">
        <f t="shared" si="17"/>
        <v>137514</v>
      </c>
      <c r="F51" s="29">
        <f t="shared" si="13"/>
        <v>-438091.37</v>
      </c>
      <c r="G51" s="34">
        <f>Inputs!D$3</f>
        <v>0.37951000000000001</v>
      </c>
      <c r="I51" s="27">
        <f t="shared" si="18"/>
        <v>575605.37</v>
      </c>
      <c r="K51" s="27">
        <f t="shared" si="14"/>
        <v>3198</v>
      </c>
      <c r="L51" s="27">
        <f t="shared" si="19"/>
        <v>137514</v>
      </c>
      <c r="M51" s="27">
        <f t="shared" si="15"/>
        <v>1213.6729800000001</v>
      </c>
      <c r="N51" s="27">
        <f t="shared" si="16"/>
        <v>1213.6729800000001</v>
      </c>
      <c r="O51" s="27">
        <f t="shared" si="20"/>
        <v>-166260.05582869987</v>
      </c>
      <c r="P51" s="27">
        <f t="shared" si="21"/>
        <v>166260.05582869987</v>
      </c>
      <c r="U51" s="108"/>
    </row>
    <row r="52" spans="1:21">
      <c r="A52" s="30">
        <v>39114</v>
      </c>
      <c r="C52" s="6">
        <v>44</v>
      </c>
      <c r="D52" s="29">
        <f t="shared" si="12"/>
        <v>3198</v>
      </c>
      <c r="E52" s="29">
        <f t="shared" si="17"/>
        <v>140712</v>
      </c>
      <c r="F52" s="29">
        <f t="shared" si="13"/>
        <v>-434893.37</v>
      </c>
      <c r="G52" s="34">
        <f>Inputs!D$3</f>
        <v>0.37951000000000001</v>
      </c>
      <c r="I52" s="27">
        <f t="shared" si="18"/>
        <v>575605.37</v>
      </c>
      <c r="K52" s="27">
        <f t="shared" si="14"/>
        <v>3198</v>
      </c>
      <c r="L52" s="27">
        <f t="shared" si="19"/>
        <v>140712</v>
      </c>
      <c r="M52" s="27">
        <f t="shared" si="15"/>
        <v>1213.6729800000001</v>
      </c>
      <c r="N52" s="27">
        <f t="shared" si="16"/>
        <v>1213.6729800000001</v>
      </c>
      <c r="O52" s="27">
        <f t="shared" si="20"/>
        <v>-165046.38284869987</v>
      </c>
      <c r="P52" s="27">
        <f t="shared" si="21"/>
        <v>165046.38284869987</v>
      </c>
      <c r="U52" s="108"/>
    </row>
    <row r="53" spans="1:21">
      <c r="A53" s="31">
        <v>39142</v>
      </c>
      <c r="C53" s="6">
        <v>45</v>
      </c>
      <c r="D53" s="29">
        <f t="shared" si="12"/>
        <v>3198</v>
      </c>
      <c r="E53" s="29">
        <f t="shared" si="17"/>
        <v>143910</v>
      </c>
      <c r="F53" s="29">
        <f t="shared" si="13"/>
        <v>-431695.37</v>
      </c>
      <c r="G53" s="34">
        <f>Inputs!D$3</f>
        <v>0.37951000000000001</v>
      </c>
      <c r="I53" s="27">
        <f t="shared" si="18"/>
        <v>575605.37</v>
      </c>
      <c r="K53" s="27">
        <f t="shared" si="14"/>
        <v>3198</v>
      </c>
      <c r="L53" s="27">
        <f t="shared" si="19"/>
        <v>143910</v>
      </c>
      <c r="M53" s="27">
        <f t="shared" si="15"/>
        <v>1213.6729800000001</v>
      </c>
      <c r="N53" s="27">
        <f t="shared" si="16"/>
        <v>1213.6729800000001</v>
      </c>
      <c r="O53" s="27">
        <f t="shared" si="20"/>
        <v>-163832.70986869987</v>
      </c>
      <c r="P53" s="27">
        <f t="shared" si="21"/>
        <v>163832.70986869987</v>
      </c>
      <c r="U53" s="108"/>
    </row>
    <row r="54" spans="1:21">
      <c r="A54" s="30">
        <v>39173</v>
      </c>
      <c r="C54" s="6">
        <v>46</v>
      </c>
      <c r="D54" s="29">
        <f t="shared" si="12"/>
        <v>3198</v>
      </c>
      <c r="E54" s="29">
        <f t="shared" si="17"/>
        <v>147108</v>
      </c>
      <c r="F54" s="29">
        <f t="shared" si="13"/>
        <v>-428497.37</v>
      </c>
      <c r="G54" s="34">
        <f>Inputs!D$3</f>
        <v>0.37951000000000001</v>
      </c>
      <c r="I54" s="27">
        <f t="shared" si="18"/>
        <v>575605.37</v>
      </c>
      <c r="K54" s="27">
        <f t="shared" si="14"/>
        <v>3198</v>
      </c>
      <c r="L54" s="27">
        <f t="shared" si="19"/>
        <v>147108</v>
      </c>
      <c r="M54" s="27">
        <f t="shared" si="15"/>
        <v>1213.6729800000001</v>
      </c>
      <c r="N54" s="27">
        <f t="shared" si="16"/>
        <v>1213.6729800000001</v>
      </c>
      <c r="O54" s="27">
        <f t="shared" si="20"/>
        <v>-162619.03688869986</v>
      </c>
      <c r="P54" s="27">
        <f t="shared" si="21"/>
        <v>162619.03688869986</v>
      </c>
      <c r="U54" s="108"/>
    </row>
    <row r="55" spans="1:21">
      <c r="A55" s="31">
        <v>39203</v>
      </c>
      <c r="C55" s="6">
        <v>47</v>
      </c>
      <c r="D55" s="29">
        <f t="shared" si="12"/>
        <v>3198</v>
      </c>
      <c r="E55" s="29">
        <f t="shared" si="17"/>
        <v>150306</v>
      </c>
      <c r="F55" s="29">
        <f t="shared" si="13"/>
        <v>-425299.37</v>
      </c>
      <c r="G55" s="34">
        <f>Inputs!D$3</f>
        <v>0.37951000000000001</v>
      </c>
      <c r="I55" s="27">
        <f t="shared" si="18"/>
        <v>575605.37</v>
      </c>
      <c r="K55" s="27">
        <f t="shared" si="14"/>
        <v>3198</v>
      </c>
      <c r="L55" s="27">
        <f t="shared" si="19"/>
        <v>150306</v>
      </c>
      <c r="M55" s="27">
        <f t="shared" si="15"/>
        <v>1213.6729800000001</v>
      </c>
      <c r="N55" s="27">
        <f t="shared" si="16"/>
        <v>1213.6729800000001</v>
      </c>
      <c r="O55" s="27">
        <f t="shared" si="20"/>
        <v>-161405.36390869986</v>
      </c>
      <c r="P55" s="27">
        <f t="shared" si="21"/>
        <v>161405.36390869986</v>
      </c>
      <c r="U55" s="108"/>
    </row>
    <row r="56" spans="1:21">
      <c r="A56" s="30">
        <v>39234</v>
      </c>
      <c r="C56" s="6">
        <v>48</v>
      </c>
      <c r="D56" s="29">
        <f t="shared" si="12"/>
        <v>3198</v>
      </c>
      <c r="E56" s="29">
        <f t="shared" si="17"/>
        <v>153504</v>
      </c>
      <c r="F56" s="29">
        <f t="shared" si="13"/>
        <v>-422101.37</v>
      </c>
      <c r="G56" s="34">
        <f>Inputs!D$3</f>
        <v>0.37951000000000001</v>
      </c>
      <c r="I56" s="27">
        <f t="shared" si="18"/>
        <v>575605.37</v>
      </c>
      <c r="K56" s="27">
        <f t="shared" si="14"/>
        <v>3198</v>
      </c>
      <c r="L56" s="27">
        <f t="shared" si="19"/>
        <v>153504</v>
      </c>
      <c r="M56" s="27">
        <f t="shared" si="15"/>
        <v>1213.6729800000001</v>
      </c>
      <c r="N56" s="27">
        <f t="shared" si="16"/>
        <v>1213.6729800000001</v>
      </c>
      <c r="O56" s="27">
        <f t="shared" si="20"/>
        <v>-160191.69092869986</v>
      </c>
      <c r="P56" s="27">
        <f t="shared" si="21"/>
        <v>160191.69092869986</v>
      </c>
    </row>
    <row r="57" spans="1:21">
      <c r="A57" s="31">
        <v>39264</v>
      </c>
      <c r="C57" s="6">
        <v>49</v>
      </c>
      <c r="D57" s="29">
        <f t="shared" si="12"/>
        <v>3198</v>
      </c>
      <c r="E57" s="29">
        <f t="shared" si="17"/>
        <v>156702</v>
      </c>
      <c r="F57" s="29">
        <f t="shared" si="13"/>
        <v>-418903.37</v>
      </c>
      <c r="G57" s="34">
        <f>Inputs!D$3</f>
        <v>0.37951000000000001</v>
      </c>
      <c r="I57" s="27">
        <f t="shared" si="18"/>
        <v>575605.37</v>
      </c>
      <c r="K57" s="27">
        <f t="shared" si="14"/>
        <v>3198</v>
      </c>
      <c r="L57" s="27">
        <f t="shared" si="19"/>
        <v>156702</v>
      </c>
      <c r="M57" s="27">
        <f t="shared" si="15"/>
        <v>1213.6729800000001</v>
      </c>
      <c r="N57" s="27">
        <f t="shared" si="16"/>
        <v>1213.6729800000001</v>
      </c>
      <c r="O57" s="27">
        <f t="shared" si="20"/>
        <v>-158978.01794869985</v>
      </c>
      <c r="P57" s="27">
        <f t="shared" si="21"/>
        <v>158978.01794869985</v>
      </c>
    </row>
    <row r="58" spans="1:21">
      <c r="A58" s="30">
        <v>39295</v>
      </c>
      <c r="C58" s="6">
        <v>50</v>
      </c>
      <c r="D58" s="29">
        <f t="shared" si="12"/>
        <v>3198</v>
      </c>
      <c r="E58" s="29">
        <f t="shared" si="17"/>
        <v>159900</v>
      </c>
      <c r="F58" s="29">
        <f t="shared" si="13"/>
        <v>-415705.37</v>
      </c>
      <c r="G58" s="34">
        <f>Inputs!D$3</f>
        <v>0.37951000000000001</v>
      </c>
      <c r="I58" s="27">
        <f t="shared" si="18"/>
        <v>575605.37</v>
      </c>
      <c r="K58" s="27">
        <f t="shared" si="14"/>
        <v>3198</v>
      </c>
      <c r="L58" s="27">
        <f t="shared" si="19"/>
        <v>159900</v>
      </c>
      <c r="M58" s="27">
        <f t="shared" si="15"/>
        <v>1213.6729800000001</v>
      </c>
      <c r="N58" s="27">
        <f t="shared" si="16"/>
        <v>1213.6729800000001</v>
      </c>
      <c r="O58" s="27">
        <f t="shared" si="20"/>
        <v>-157764.34496869985</v>
      </c>
      <c r="P58" s="27">
        <f t="shared" si="21"/>
        <v>157764.34496869985</v>
      </c>
    </row>
    <row r="59" spans="1:21">
      <c r="A59" s="31">
        <v>39326</v>
      </c>
      <c r="C59" s="6">
        <v>51</v>
      </c>
      <c r="D59" s="29">
        <f t="shared" si="12"/>
        <v>3198</v>
      </c>
      <c r="E59" s="29">
        <f t="shared" si="17"/>
        <v>163098</v>
      </c>
      <c r="F59" s="29">
        <f t="shared" si="13"/>
        <v>-412507.37</v>
      </c>
      <c r="G59" s="34">
        <f>Inputs!D$3</f>
        <v>0.37951000000000001</v>
      </c>
      <c r="I59" s="27">
        <f t="shared" si="18"/>
        <v>575605.37</v>
      </c>
      <c r="K59" s="27">
        <f t="shared" si="14"/>
        <v>3198</v>
      </c>
      <c r="L59" s="27">
        <f t="shared" si="19"/>
        <v>163098</v>
      </c>
      <c r="M59" s="27">
        <f t="shared" si="15"/>
        <v>1213.6729800000001</v>
      </c>
      <c r="N59" s="27">
        <f t="shared" si="16"/>
        <v>1213.6729800000001</v>
      </c>
      <c r="O59" s="27">
        <f t="shared" si="20"/>
        <v>-156550.67198869985</v>
      </c>
      <c r="P59" s="27">
        <f t="shared" si="21"/>
        <v>156550.67198869985</v>
      </c>
    </row>
    <row r="60" spans="1:21">
      <c r="A60" s="30">
        <v>39356</v>
      </c>
      <c r="C60" s="6">
        <v>52</v>
      </c>
      <c r="D60" s="29">
        <f t="shared" si="12"/>
        <v>3198</v>
      </c>
      <c r="E60" s="29">
        <f t="shared" si="17"/>
        <v>166296</v>
      </c>
      <c r="F60" s="29">
        <f t="shared" si="13"/>
        <v>-409309.37</v>
      </c>
      <c r="G60" s="34">
        <f>Inputs!D$3</f>
        <v>0.37951000000000001</v>
      </c>
      <c r="I60" s="27">
        <f t="shared" si="18"/>
        <v>575605.37</v>
      </c>
      <c r="K60" s="27">
        <f t="shared" si="14"/>
        <v>3198</v>
      </c>
      <c r="L60" s="27">
        <f t="shared" si="19"/>
        <v>166296</v>
      </c>
      <c r="M60" s="27">
        <f t="shared" si="15"/>
        <v>1213.6729800000001</v>
      </c>
      <c r="N60" s="27">
        <f t="shared" si="16"/>
        <v>1213.6729800000001</v>
      </c>
      <c r="O60" s="27">
        <f t="shared" si="20"/>
        <v>-155336.99900869984</v>
      </c>
      <c r="P60" s="27">
        <f t="shared" si="21"/>
        <v>155336.99900869984</v>
      </c>
    </row>
    <row r="61" spans="1:21">
      <c r="A61" s="31">
        <v>39387</v>
      </c>
      <c r="C61" s="6">
        <v>53</v>
      </c>
      <c r="D61" s="29">
        <f t="shared" si="12"/>
        <v>3198</v>
      </c>
      <c r="E61" s="29">
        <f t="shared" si="17"/>
        <v>169494</v>
      </c>
      <c r="F61" s="29">
        <f t="shared" si="13"/>
        <v>-406111.37</v>
      </c>
      <c r="G61" s="34">
        <f>Inputs!D$3</f>
        <v>0.37951000000000001</v>
      </c>
      <c r="I61" s="27">
        <f t="shared" si="18"/>
        <v>575605.37</v>
      </c>
      <c r="K61" s="27">
        <f t="shared" si="14"/>
        <v>3198</v>
      </c>
      <c r="L61" s="27">
        <f t="shared" si="19"/>
        <v>169494</v>
      </c>
      <c r="M61" s="27">
        <f t="shared" si="15"/>
        <v>1213.6729800000001</v>
      </c>
      <c r="N61" s="27">
        <f t="shared" si="16"/>
        <v>1213.6729800000001</v>
      </c>
      <c r="O61" s="27">
        <f t="shared" si="20"/>
        <v>-154123.32602869984</v>
      </c>
      <c r="P61" s="27">
        <f t="shared" si="21"/>
        <v>154123.32602869984</v>
      </c>
    </row>
    <row r="62" spans="1:21">
      <c r="A62" s="30">
        <v>39417</v>
      </c>
      <c r="C62" s="6">
        <v>54</v>
      </c>
      <c r="D62" s="29">
        <f t="shared" si="12"/>
        <v>3198</v>
      </c>
      <c r="E62" s="29">
        <f t="shared" si="17"/>
        <v>172692</v>
      </c>
      <c r="F62" s="29">
        <f t="shared" si="13"/>
        <v>-402913.37</v>
      </c>
      <c r="G62" s="34">
        <f>Inputs!D$3</f>
        <v>0.37951000000000001</v>
      </c>
      <c r="I62" s="27">
        <f t="shared" si="18"/>
        <v>575605.37</v>
      </c>
      <c r="K62" s="27">
        <f t="shared" si="14"/>
        <v>3198</v>
      </c>
      <c r="L62" s="27">
        <f t="shared" si="19"/>
        <v>172692</v>
      </c>
      <c r="M62" s="27">
        <f t="shared" si="15"/>
        <v>1213.6729800000001</v>
      </c>
      <c r="N62" s="27">
        <f t="shared" si="16"/>
        <v>1213.6729800000001</v>
      </c>
      <c r="O62" s="27">
        <f t="shared" si="20"/>
        <v>-152909.65304869984</v>
      </c>
      <c r="P62" s="27">
        <f t="shared" si="21"/>
        <v>152909.65304869984</v>
      </c>
    </row>
    <row r="63" spans="1:21">
      <c r="A63" s="31">
        <v>39448</v>
      </c>
      <c r="C63" s="6">
        <v>55</v>
      </c>
      <c r="D63" s="29">
        <f t="shared" si="12"/>
        <v>3198</v>
      </c>
      <c r="E63" s="29">
        <f t="shared" si="17"/>
        <v>175890</v>
      </c>
      <c r="F63" s="29">
        <f t="shared" si="13"/>
        <v>-399715.37</v>
      </c>
      <c r="G63" s="34">
        <f>Inputs!D$3</f>
        <v>0.37951000000000001</v>
      </c>
      <c r="I63" s="27">
        <f t="shared" si="18"/>
        <v>575605.37</v>
      </c>
      <c r="K63" s="27">
        <f t="shared" si="14"/>
        <v>3198</v>
      </c>
      <c r="L63" s="27">
        <f t="shared" si="19"/>
        <v>175890</v>
      </c>
      <c r="M63" s="27">
        <f t="shared" si="15"/>
        <v>1213.6729800000001</v>
      </c>
      <c r="N63" s="27">
        <f t="shared" si="16"/>
        <v>1213.6729800000001</v>
      </c>
      <c r="O63" s="27">
        <f t="shared" si="20"/>
        <v>-151695.98006869984</v>
      </c>
      <c r="P63" s="27">
        <f t="shared" si="21"/>
        <v>151695.98006869984</v>
      </c>
    </row>
    <row r="64" spans="1:21">
      <c r="A64" s="30">
        <v>39479</v>
      </c>
      <c r="C64" s="6">
        <v>56</v>
      </c>
      <c r="D64" s="29">
        <f t="shared" si="12"/>
        <v>3198</v>
      </c>
      <c r="E64" s="29">
        <f t="shared" si="17"/>
        <v>179088</v>
      </c>
      <c r="F64" s="29">
        <f t="shared" si="13"/>
        <v>-396517.37</v>
      </c>
      <c r="G64" s="34">
        <f>Inputs!D$3</f>
        <v>0.37951000000000001</v>
      </c>
      <c r="I64" s="27">
        <f t="shared" si="18"/>
        <v>575605.37</v>
      </c>
      <c r="K64" s="27">
        <f t="shared" si="14"/>
        <v>3198</v>
      </c>
      <c r="L64" s="27">
        <f t="shared" si="19"/>
        <v>179088</v>
      </c>
      <c r="M64" s="27">
        <f t="shared" si="15"/>
        <v>1213.6729800000001</v>
      </c>
      <c r="N64" s="27">
        <f t="shared" si="16"/>
        <v>1213.6729800000001</v>
      </c>
      <c r="O64" s="27">
        <f t="shared" si="20"/>
        <v>-150482.30708869983</v>
      </c>
      <c r="P64" s="27">
        <f t="shared" si="21"/>
        <v>150482.30708869983</v>
      </c>
    </row>
    <row r="65" spans="1:16">
      <c r="A65" s="31">
        <v>39508</v>
      </c>
      <c r="C65" s="6">
        <v>57</v>
      </c>
      <c r="D65" s="29">
        <f t="shared" si="12"/>
        <v>3198</v>
      </c>
      <c r="E65" s="29">
        <f t="shared" si="17"/>
        <v>182286</v>
      </c>
      <c r="F65" s="29">
        <f t="shared" si="13"/>
        <v>-393319.37</v>
      </c>
      <c r="G65" s="34">
        <f>Inputs!D$3</f>
        <v>0.37951000000000001</v>
      </c>
      <c r="I65" s="27">
        <f t="shared" si="18"/>
        <v>575605.37</v>
      </c>
      <c r="K65" s="27">
        <f t="shared" si="14"/>
        <v>3198</v>
      </c>
      <c r="L65" s="27">
        <f t="shared" si="19"/>
        <v>182286</v>
      </c>
      <c r="M65" s="27">
        <f t="shared" si="15"/>
        <v>1213.6729800000001</v>
      </c>
      <c r="N65" s="27">
        <f t="shared" si="16"/>
        <v>1213.6729800000001</v>
      </c>
      <c r="O65" s="27">
        <f t="shared" si="20"/>
        <v>-149268.63410869983</v>
      </c>
      <c r="P65" s="27">
        <f t="shared" si="21"/>
        <v>149268.63410869983</v>
      </c>
    </row>
    <row r="66" spans="1:16">
      <c r="A66" s="30">
        <v>39539</v>
      </c>
      <c r="C66" s="6">
        <v>58</v>
      </c>
      <c r="D66" s="29">
        <f t="shared" si="12"/>
        <v>3198</v>
      </c>
      <c r="E66" s="29">
        <f t="shared" si="17"/>
        <v>185484</v>
      </c>
      <c r="F66" s="29">
        <f t="shared" si="13"/>
        <v>-390121.37</v>
      </c>
      <c r="G66" s="34">
        <f>Inputs!D$3</f>
        <v>0.37951000000000001</v>
      </c>
      <c r="I66" s="27">
        <f t="shared" si="18"/>
        <v>575605.37</v>
      </c>
      <c r="K66" s="27">
        <f t="shared" si="14"/>
        <v>3198</v>
      </c>
      <c r="L66" s="27">
        <f t="shared" si="19"/>
        <v>185484</v>
      </c>
      <c r="M66" s="27">
        <f t="shared" si="15"/>
        <v>1213.6729800000001</v>
      </c>
      <c r="N66" s="27">
        <f t="shared" si="16"/>
        <v>1213.6729800000001</v>
      </c>
      <c r="O66" s="27">
        <f t="shared" si="20"/>
        <v>-148054.96112869983</v>
      </c>
      <c r="P66" s="27">
        <f t="shared" si="21"/>
        <v>148054.96112869983</v>
      </c>
    </row>
    <row r="67" spans="1:16">
      <c r="A67" s="31">
        <v>39569</v>
      </c>
      <c r="C67" s="6">
        <v>59</v>
      </c>
      <c r="D67" s="29">
        <f t="shared" si="12"/>
        <v>3198</v>
      </c>
      <c r="E67" s="29">
        <f t="shared" si="17"/>
        <v>188682</v>
      </c>
      <c r="F67" s="29">
        <f t="shared" si="13"/>
        <v>-386923.37</v>
      </c>
      <c r="G67" s="34">
        <f>Inputs!D$3</f>
        <v>0.37951000000000001</v>
      </c>
      <c r="I67" s="27">
        <f t="shared" si="18"/>
        <v>575605.37</v>
      </c>
      <c r="K67" s="27">
        <f t="shared" si="14"/>
        <v>3198</v>
      </c>
      <c r="L67" s="27">
        <f t="shared" si="19"/>
        <v>188682</v>
      </c>
      <c r="M67" s="27">
        <f t="shared" si="15"/>
        <v>1213.6729800000001</v>
      </c>
      <c r="N67" s="27">
        <f t="shared" si="16"/>
        <v>1213.6729800000001</v>
      </c>
      <c r="O67" s="27">
        <f t="shared" si="20"/>
        <v>-146841.28814869982</v>
      </c>
      <c r="P67" s="27">
        <f t="shared" si="21"/>
        <v>146841.28814869982</v>
      </c>
    </row>
    <row r="68" spans="1:16">
      <c r="A68" s="30">
        <v>39600</v>
      </c>
      <c r="C68" s="6">
        <v>60</v>
      </c>
      <c r="D68" s="29">
        <f t="shared" si="12"/>
        <v>3198</v>
      </c>
      <c r="E68" s="29">
        <f t="shared" si="17"/>
        <v>191880</v>
      </c>
      <c r="F68" s="29">
        <f t="shared" si="13"/>
        <v>-383725.37</v>
      </c>
      <c r="G68" s="34">
        <f>Inputs!D$3</f>
        <v>0.37951000000000001</v>
      </c>
      <c r="I68" s="27">
        <f t="shared" si="18"/>
        <v>575605.37</v>
      </c>
      <c r="K68" s="27">
        <f t="shared" si="14"/>
        <v>3198</v>
      </c>
      <c r="L68" s="27">
        <f t="shared" si="19"/>
        <v>191880</v>
      </c>
      <c r="M68" s="27">
        <f t="shared" si="15"/>
        <v>1213.6729800000001</v>
      </c>
      <c r="N68" s="27">
        <f t="shared" si="16"/>
        <v>1213.6729800000001</v>
      </c>
      <c r="O68" s="27">
        <f t="shared" si="20"/>
        <v>-145627.61516869982</v>
      </c>
      <c r="P68" s="27">
        <f t="shared" si="21"/>
        <v>145627.61516869982</v>
      </c>
    </row>
    <row r="69" spans="1:16">
      <c r="A69" s="31">
        <v>39630</v>
      </c>
      <c r="C69" s="6">
        <v>61</v>
      </c>
      <c r="D69" s="29">
        <f t="shared" si="12"/>
        <v>3198</v>
      </c>
      <c r="E69" s="29">
        <f t="shared" si="17"/>
        <v>195078</v>
      </c>
      <c r="F69" s="29">
        <f t="shared" si="13"/>
        <v>-380527.37</v>
      </c>
      <c r="G69" s="34">
        <f>Inputs!D$3</f>
        <v>0.37951000000000001</v>
      </c>
      <c r="I69" s="27">
        <f t="shared" si="18"/>
        <v>575605.37</v>
      </c>
      <c r="K69" s="27">
        <f t="shared" si="14"/>
        <v>3198</v>
      </c>
      <c r="L69" s="27">
        <f t="shared" si="19"/>
        <v>195078</v>
      </c>
      <c r="M69" s="27">
        <f t="shared" si="15"/>
        <v>1213.6729800000001</v>
      </c>
      <c r="N69" s="27">
        <f t="shared" si="16"/>
        <v>1213.6729800000001</v>
      </c>
      <c r="O69" s="27">
        <f t="shared" si="20"/>
        <v>-144413.94218869982</v>
      </c>
      <c r="P69" s="27">
        <f t="shared" si="21"/>
        <v>144413.94218869982</v>
      </c>
    </row>
    <row r="70" spans="1:16">
      <c r="A70" s="30">
        <v>39661</v>
      </c>
      <c r="C70" s="6">
        <v>62</v>
      </c>
      <c r="D70" s="29">
        <f t="shared" si="12"/>
        <v>3198</v>
      </c>
      <c r="E70" s="29">
        <f t="shared" si="17"/>
        <v>198276</v>
      </c>
      <c r="F70" s="29">
        <f t="shared" si="13"/>
        <v>-377329.37</v>
      </c>
      <c r="G70" s="34">
        <f>Inputs!D$3</f>
        <v>0.37951000000000001</v>
      </c>
      <c r="I70" s="27">
        <f t="shared" si="18"/>
        <v>575605.37</v>
      </c>
      <c r="K70" s="27">
        <f t="shared" si="14"/>
        <v>3198</v>
      </c>
      <c r="L70" s="27">
        <f t="shared" si="19"/>
        <v>198276</v>
      </c>
      <c r="M70" s="27">
        <f t="shared" si="15"/>
        <v>1213.6729800000001</v>
      </c>
      <c r="N70" s="27">
        <f t="shared" si="16"/>
        <v>1213.6729800000001</v>
      </c>
      <c r="O70" s="27">
        <f t="shared" si="20"/>
        <v>-143200.26920869981</v>
      </c>
      <c r="P70" s="27">
        <f t="shared" si="21"/>
        <v>143200.26920869981</v>
      </c>
    </row>
    <row r="71" spans="1:16">
      <c r="A71" s="31">
        <v>39692</v>
      </c>
      <c r="C71" s="6">
        <v>63</v>
      </c>
      <c r="D71" s="29">
        <f t="shared" si="12"/>
        <v>3198</v>
      </c>
      <c r="E71" s="29">
        <f t="shared" si="17"/>
        <v>201474</v>
      </c>
      <c r="F71" s="29">
        <f t="shared" si="13"/>
        <v>-374131.37</v>
      </c>
      <c r="G71" s="34">
        <f>Inputs!D$3</f>
        <v>0.37951000000000001</v>
      </c>
      <c r="I71" s="27">
        <f t="shared" si="18"/>
        <v>575605.37</v>
      </c>
      <c r="K71" s="27">
        <f t="shared" si="14"/>
        <v>3198</v>
      </c>
      <c r="L71" s="27">
        <f t="shared" si="19"/>
        <v>201474</v>
      </c>
      <c r="M71" s="27">
        <f t="shared" si="15"/>
        <v>1213.6729800000001</v>
      </c>
      <c r="N71" s="27">
        <f t="shared" si="16"/>
        <v>1213.6729800000001</v>
      </c>
      <c r="O71" s="27">
        <f t="shared" si="20"/>
        <v>-141986.59622869981</v>
      </c>
      <c r="P71" s="27">
        <f t="shared" si="21"/>
        <v>141986.59622869981</v>
      </c>
    </row>
    <row r="72" spans="1:16">
      <c r="A72" s="30">
        <v>39722</v>
      </c>
      <c r="C72" s="6">
        <v>64</v>
      </c>
      <c r="D72" s="29">
        <f t="shared" si="12"/>
        <v>3198</v>
      </c>
      <c r="E72" s="29">
        <f t="shared" si="17"/>
        <v>204672</v>
      </c>
      <c r="F72" s="29">
        <f t="shared" si="13"/>
        <v>-370933.37</v>
      </c>
      <c r="G72" s="34">
        <f>Inputs!D$3</f>
        <v>0.37951000000000001</v>
      </c>
      <c r="I72" s="27">
        <f t="shared" si="18"/>
        <v>575605.37</v>
      </c>
      <c r="K72" s="27">
        <f t="shared" si="14"/>
        <v>3198</v>
      </c>
      <c r="L72" s="27">
        <f t="shared" si="19"/>
        <v>204672</v>
      </c>
      <c r="M72" s="27">
        <f t="shared" si="15"/>
        <v>1213.6729800000001</v>
      </c>
      <c r="N72" s="27">
        <f t="shared" si="16"/>
        <v>1213.6729800000001</v>
      </c>
      <c r="O72" s="27">
        <f t="shared" si="20"/>
        <v>-140772.92324869981</v>
      </c>
      <c r="P72" s="27">
        <f t="shared" si="21"/>
        <v>140772.92324869981</v>
      </c>
    </row>
    <row r="73" spans="1:16">
      <c r="A73" s="31">
        <v>39753</v>
      </c>
      <c r="C73" s="6">
        <v>65</v>
      </c>
      <c r="D73" s="29">
        <f t="shared" ref="D73:D104" si="22">ROUND(-(+$B$9/180)*1,0)</f>
        <v>3198</v>
      </c>
      <c r="E73" s="29">
        <f t="shared" si="17"/>
        <v>207870</v>
      </c>
      <c r="F73" s="29">
        <f t="shared" ref="F73:F104" si="23">$B$9+E73</f>
        <v>-367735.37</v>
      </c>
      <c r="G73" s="34">
        <f>Inputs!D$3</f>
        <v>0.37951000000000001</v>
      </c>
      <c r="I73" s="27">
        <f t="shared" si="18"/>
        <v>575605.37</v>
      </c>
      <c r="K73" s="27">
        <f t="shared" ref="K73:K104" si="24">D73</f>
        <v>3198</v>
      </c>
      <c r="L73" s="27">
        <f t="shared" si="19"/>
        <v>207870</v>
      </c>
      <c r="M73" s="27">
        <f t="shared" ref="M73:M104" si="25">K73*G73</f>
        <v>1213.6729800000001</v>
      </c>
      <c r="N73" s="27">
        <f t="shared" ref="N73:N104" si="26">M73-J73</f>
        <v>1213.6729800000001</v>
      </c>
      <c r="O73" s="27">
        <f t="shared" si="20"/>
        <v>-139559.25026869981</v>
      </c>
      <c r="P73" s="27">
        <f t="shared" si="21"/>
        <v>139559.25026869981</v>
      </c>
    </row>
    <row r="74" spans="1:16">
      <c r="A74" s="30">
        <v>39783</v>
      </c>
      <c r="C74" s="6">
        <v>66</v>
      </c>
      <c r="D74" s="29">
        <f t="shared" si="22"/>
        <v>3198</v>
      </c>
      <c r="E74" s="29">
        <f t="shared" ref="E74:E105" si="27">+E73+D74</f>
        <v>211068</v>
      </c>
      <c r="F74" s="29">
        <f t="shared" si="23"/>
        <v>-364537.37</v>
      </c>
      <c r="G74" s="34">
        <f>Inputs!D$3</f>
        <v>0.37951000000000001</v>
      </c>
      <c r="I74" s="27">
        <f t="shared" ref="I74:I105" si="28">+I73+H74</f>
        <v>575605.37</v>
      </c>
      <c r="K74" s="27">
        <f t="shared" si="24"/>
        <v>3198</v>
      </c>
      <c r="L74" s="27">
        <f t="shared" ref="L74:L105" si="29">+L73+K74</f>
        <v>211068</v>
      </c>
      <c r="M74" s="27">
        <f t="shared" si="25"/>
        <v>1213.6729800000001</v>
      </c>
      <c r="N74" s="27">
        <f t="shared" si="26"/>
        <v>1213.6729800000001</v>
      </c>
      <c r="O74" s="27">
        <f t="shared" ref="O74:O105" si="30">+O73+N74</f>
        <v>-138345.5772886998</v>
      </c>
      <c r="P74" s="27">
        <f t="shared" ref="P74:P105" si="31">P73-N74</f>
        <v>138345.5772886998</v>
      </c>
    </row>
    <row r="75" spans="1:16">
      <c r="A75" s="31">
        <v>39814</v>
      </c>
      <c r="C75" s="6">
        <v>67</v>
      </c>
      <c r="D75" s="29">
        <f t="shared" si="22"/>
        <v>3198</v>
      </c>
      <c r="E75" s="29">
        <f t="shared" si="27"/>
        <v>214266</v>
      </c>
      <c r="F75" s="29">
        <f t="shared" si="23"/>
        <v>-361339.37</v>
      </c>
      <c r="G75" s="34">
        <f>Inputs!D$3</f>
        <v>0.37951000000000001</v>
      </c>
      <c r="I75" s="27">
        <f t="shared" si="28"/>
        <v>575605.37</v>
      </c>
      <c r="K75" s="27">
        <f t="shared" si="24"/>
        <v>3198</v>
      </c>
      <c r="L75" s="27">
        <f t="shared" si="29"/>
        <v>214266</v>
      </c>
      <c r="M75" s="27">
        <f t="shared" si="25"/>
        <v>1213.6729800000001</v>
      </c>
      <c r="N75" s="27">
        <f t="shared" si="26"/>
        <v>1213.6729800000001</v>
      </c>
      <c r="O75" s="27">
        <f t="shared" si="30"/>
        <v>-137131.9043086998</v>
      </c>
      <c r="P75" s="27">
        <f t="shared" si="31"/>
        <v>137131.9043086998</v>
      </c>
    </row>
    <row r="76" spans="1:16">
      <c r="A76" s="30">
        <v>39845</v>
      </c>
      <c r="C76" s="6">
        <v>68</v>
      </c>
      <c r="D76" s="29">
        <f t="shared" si="22"/>
        <v>3198</v>
      </c>
      <c r="E76" s="29">
        <f t="shared" si="27"/>
        <v>217464</v>
      </c>
      <c r="F76" s="29">
        <f t="shared" si="23"/>
        <v>-358141.37</v>
      </c>
      <c r="G76" s="34">
        <f>Inputs!D$3</f>
        <v>0.37951000000000001</v>
      </c>
      <c r="I76" s="27">
        <f t="shared" si="28"/>
        <v>575605.37</v>
      </c>
      <c r="K76" s="27">
        <f t="shared" si="24"/>
        <v>3198</v>
      </c>
      <c r="L76" s="27">
        <f t="shared" si="29"/>
        <v>217464</v>
      </c>
      <c r="M76" s="27">
        <f t="shared" si="25"/>
        <v>1213.6729800000001</v>
      </c>
      <c r="N76" s="27">
        <f t="shared" si="26"/>
        <v>1213.6729800000001</v>
      </c>
      <c r="O76" s="27">
        <f t="shared" si="30"/>
        <v>-135918.2313286998</v>
      </c>
      <c r="P76" s="27">
        <f t="shared" si="31"/>
        <v>135918.2313286998</v>
      </c>
    </row>
    <row r="77" spans="1:16">
      <c r="A77" s="31">
        <v>39873</v>
      </c>
      <c r="C77" s="6">
        <v>69</v>
      </c>
      <c r="D77" s="29">
        <f t="shared" si="22"/>
        <v>3198</v>
      </c>
      <c r="E77" s="29">
        <f t="shared" si="27"/>
        <v>220662</v>
      </c>
      <c r="F77" s="29">
        <f t="shared" si="23"/>
        <v>-354943.37</v>
      </c>
      <c r="G77" s="34">
        <f>Inputs!D$3</f>
        <v>0.37951000000000001</v>
      </c>
      <c r="I77" s="27">
        <f t="shared" si="28"/>
        <v>575605.37</v>
      </c>
      <c r="K77" s="27">
        <f t="shared" si="24"/>
        <v>3198</v>
      </c>
      <c r="L77" s="27">
        <f t="shared" si="29"/>
        <v>220662</v>
      </c>
      <c r="M77" s="27">
        <f t="shared" si="25"/>
        <v>1213.6729800000001</v>
      </c>
      <c r="N77" s="27">
        <f t="shared" si="26"/>
        <v>1213.6729800000001</v>
      </c>
      <c r="O77" s="27">
        <f t="shared" si="30"/>
        <v>-134704.55834869979</v>
      </c>
      <c r="P77" s="27">
        <f t="shared" si="31"/>
        <v>134704.55834869979</v>
      </c>
    </row>
    <row r="78" spans="1:16">
      <c r="A78" s="30">
        <v>39904</v>
      </c>
      <c r="C78" s="6">
        <v>70</v>
      </c>
      <c r="D78" s="29">
        <f t="shared" si="22"/>
        <v>3198</v>
      </c>
      <c r="E78" s="29">
        <f t="shared" si="27"/>
        <v>223860</v>
      </c>
      <c r="F78" s="29">
        <f t="shared" si="23"/>
        <v>-351745.37</v>
      </c>
      <c r="G78" s="34">
        <f>Inputs!D$3</f>
        <v>0.37951000000000001</v>
      </c>
      <c r="I78" s="27">
        <f t="shared" si="28"/>
        <v>575605.37</v>
      </c>
      <c r="K78" s="27">
        <f t="shared" si="24"/>
        <v>3198</v>
      </c>
      <c r="L78" s="27">
        <f t="shared" si="29"/>
        <v>223860</v>
      </c>
      <c r="M78" s="27">
        <f t="shared" si="25"/>
        <v>1213.6729800000001</v>
      </c>
      <c r="N78" s="27">
        <f t="shared" si="26"/>
        <v>1213.6729800000001</v>
      </c>
      <c r="O78" s="27">
        <f t="shared" si="30"/>
        <v>-133490.88536869979</v>
      </c>
      <c r="P78" s="27">
        <f t="shared" si="31"/>
        <v>133490.88536869979</v>
      </c>
    </row>
    <row r="79" spans="1:16">
      <c r="A79" s="31">
        <v>39934</v>
      </c>
      <c r="C79" s="6">
        <v>71</v>
      </c>
      <c r="D79" s="29">
        <f t="shared" si="22"/>
        <v>3198</v>
      </c>
      <c r="E79" s="29">
        <f t="shared" si="27"/>
        <v>227058</v>
      </c>
      <c r="F79" s="29">
        <f t="shared" si="23"/>
        <v>-348547.37</v>
      </c>
      <c r="G79" s="34">
        <f>Inputs!D$3</f>
        <v>0.37951000000000001</v>
      </c>
      <c r="I79" s="27">
        <f t="shared" si="28"/>
        <v>575605.37</v>
      </c>
      <c r="K79" s="27">
        <f t="shared" si="24"/>
        <v>3198</v>
      </c>
      <c r="L79" s="27">
        <f t="shared" si="29"/>
        <v>227058</v>
      </c>
      <c r="M79" s="27">
        <f t="shared" si="25"/>
        <v>1213.6729800000001</v>
      </c>
      <c r="N79" s="27">
        <f t="shared" si="26"/>
        <v>1213.6729800000001</v>
      </c>
      <c r="O79" s="27">
        <f t="shared" si="30"/>
        <v>-132277.21238869979</v>
      </c>
      <c r="P79" s="27">
        <f t="shared" si="31"/>
        <v>132277.21238869979</v>
      </c>
    </row>
    <row r="80" spans="1:16">
      <c r="A80" s="30">
        <v>39965</v>
      </c>
      <c r="C80" s="6">
        <v>72</v>
      </c>
      <c r="D80" s="29">
        <f t="shared" si="22"/>
        <v>3198</v>
      </c>
      <c r="E80" s="29">
        <f t="shared" si="27"/>
        <v>230256</v>
      </c>
      <c r="F80" s="29">
        <f t="shared" si="23"/>
        <v>-345349.37</v>
      </c>
      <c r="G80" s="34">
        <f>Inputs!D$3</f>
        <v>0.37951000000000001</v>
      </c>
      <c r="I80" s="27">
        <f t="shared" si="28"/>
        <v>575605.37</v>
      </c>
      <c r="K80" s="27">
        <f t="shared" si="24"/>
        <v>3198</v>
      </c>
      <c r="L80" s="27">
        <f t="shared" si="29"/>
        <v>230256</v>
      </c>
      <c r="M80" s="27">
        <f t="shared" si="25"/>
        <v>1213.6729800000001</v>
      </c>
      <c r="N80" s="27">
        <f t="shared" si="26"/>
        <v>1213.6729800000001</v>
      </c>
      <c r="O80" s="27">
        <f t="shared" si="30"/>
        <v>-131063.53940869978</v>
      </c>
      <c r="P80" s="27">
        <f t="shared" si="31"/>
        <v>131063.53940869978</v>
      </c>
    </row>
    <row r="81" spans="1:16">
      <c r="A81" s="31">
        <v>39995</v>
      </c>
      <c r="C81" s="6">
        <v>73</v>
      </c>
      <c r="D81" s="29">
        <f t="shared" si="22"/>
        <v>3198</v>
      </c>
      <c r="E81" s="29">
        <f t="shared" si="27"/>
        <v>233454</v>
      </c>
      <c r="F81" s="29">
        <f t="shared" si="23"/>
        <v>-342151.37</v>
      </c>
      <c r="G81" s="34">
        <f>Inputs!D$3</f>
        <v>0.37951000000000001</v>
      </c>
      <c r="I81" s="27">
        <f t="shared" si="28"/>
        <v>575605.37</v>
      </c>
      <c r="K81" s="27">
        <f t="shared" si="24"/>
        <v>3198</v>
      </c>
      <c r="L81" s="27">
        <f t="shared" si="29"/>
        <v>233454</v>
      </c>
      <c r="M81" s="27">
        <f t="shared" si="25"/>
        <v>1213.6729800000001</v>
      </c>
      <c r="N81" s="27">
        <f t="shared" si="26"/>
        <v>1213.6729800000001</v>
      </c>
      <c r="O81" s="27">
        <f t="shared" si="30"/>
        <v>-129849.86642869978</v>
      </c>
      <c r="P81" s="27">
        <f t="shared" si="31"/>
        <v>129849.86642869978</v>
      </c>
    </row>
    <row r="82" spans="1:16">
      <c r="A82" s="30">
        <v>40026</v>
      </c>
      <c r="C82" s="6">
        <v>74</v>
      </c>
      <c r="D82" s="29">
        <f t="shared" si="22"/>
        <v>3198</v>
      </c>
      <c r="E82" s="29">
        <f t="shared" si="27"/>
        <v>236652</v>
      </c>
      <c r="F82" s="29">
        <f t="shared" si="23"/>
        <v>-338953.37</v>
      </c>
      <c r="G82" s="34">
        <f>Inputs!D$3</f>
        <v>0.37951000000000001</v>
      </c>
      <c r="I82" s="27">
        <f t="shared" si="28"/>
        <v>575605.37</v>
      </c>
      <c r="K82" s="27">
        <f t="shared" si="24"/>
        <v>3198</v>
      </c>
      <c r="L82" s="27">
        <f t="shared" si="29"/>
        <v>236652</v>
      </c>
      <c r="M82" s="27">
        <f t="shared" si="25"/>
        <v>1213.6729800000001</v>
      </c>
      <c r="N82" s="27">
        <f t="shared" si="26"/>
        <v>1213.6729800000001</v>
      </c>
      <c r="O82" s="27">
        <f t="shared" si="30"/>
        <v>-128636.19344869978</v>
      </c>
      <c r="P82" s="27">
        <f t="shared" si="31"/>
        <v>128636.19344869978</v>
      </c>
    </row>
    <row r="83" spans="1:16">
      <c r="A83" s="31">
        <v>40057</v>
      </c>
      <c r="C83" s="6">
        <v>75</v>
      </c>
      <c r="D83" s="29">
        <f t="shared" si="22"/>
        <v>3198</v>
      </c>
      <c r="E83" s="29">
        <f t="shared" si="27"/>
        <v>239850</v>
      </c>
      <c r="F83" s="29">
        <f t="shared" si="23"/>
        <v>-335755.37</v>
      </c>
      <c r="G83" s="34">
        <f>Inputs!D$3</f>
        <v>0.37951000000000001</v>
      </c>
      <c r="I83" s="27">
        <f t="shared" si="28"/>
        <v>575605.37</v>
      </c>
      <c r="K83" s="27">
        <f t="shared" si="24"/>
        <v>3198</v>
      </c>
      <c r="L83" s="27">
        <f t="shared" si="29"/>
        <v>239850</v>
      </c>
      <c r="M83" s="27">
        <f t="shared" si="25"/>
        <v>1213.6729800000001</v>
      </c>
      <c r="N83" s="27">
        <f t="shared" si="26"/>
        <v>1213.6729800000001</v>
      </c>
      <c r="O83" s="27">
        <f t="shared" si="30"/>
        <v>-127422.52046869977</v>
      </c>
      <c r="P83" s="27">
        <f t="shared" si="31"/>
        <v>127422.52046869977</v>
      </c>
    </row>
    <row r="84" spans="1:16">
      <c r="A84" s="30">
        <v>40087</v>
      </c>
      <c r="C84" s="6">
        <v>76</v>
      </c>
      <c r="D84" s="29">
        <f t="shared" si="22"/>
        <v>3198</v>
      </c>
      <c r="E84" s="29">
        <f t="shared" si="27"/>
        <v>243048</v>
      </c>
      <c r="F84" s="29">
        <f t="shared" si="23"/>
        <v>-332557.37</v>
      </c>
      <c r="G84" s="34">
        <f>Inputs!D$3</f>
        <v>0.37951000000000001</v>
      </c>
      <c r="I84" s="27">
        <f t="shared" si="28"/>
        <v>575605.37</v>
      </c>
      <c r="K84" s="27">
        <f t="shared" si="24"/>
        <v>3198</v>
      </c>
      <c r="L84" s="27">
        <f t="shared" si="29"/>
        <v>243048</v>
      </c>
      <c r="M84" s="27">
        <f t="shared" si="25"/>
        <v>1213.6729800000001</v>
      </c>
      <c r="N84" s="27">
        <f t="shared" si="26"/>
        <v>1213.6729800000001</v>
      </c>
      <c r="O84" s="27">
        <f t="shared" si="30"/>
        <v>-126208.84748869977</v>
      </c>
      <c r="P84" s="27">
        <f t="shared" si="31"/>
        <v>126208.84748869977</v>
      </c>
    </row>
    <row r="85" spans="1:16">
      <c r="A85" s="31">
        <v>40118</v>
      </c>
      <c r="C85" s="6">
        <v>77</v>
      </c>
      <c r="D85" s="29">
        <f t="shared" si="22"/>
        <v>3198</v>
      </c>
      <c r="E85" s="29">
        <f t="shared" si="27"/>
        <v>246246</v>
      </c>
      <c r="F85" s="29">
        <f t="shared" si="23"/>
        <v>-329359.37</v>
      </c>
      <c r="G85" s="34">
        <f>Inputs!D$3</f>
        <v>0.37951000000000001</v>
      </c>
      <c r="I85" s="27">
        <f t="shared" si="28"/>
        <v>575605.37</v>
      </c>
      <c r="K85" s="27">
        <f t="shared" si="24"/>
        <v>3198</v>
      </c>
      <c r="L85" s="27">
        <f t="shared" si="29"/>
        <v>246246</v>
      </c>
      <c r="M85" s="27">
        <f t="shared" si="25"/>
        <v>1213.6729800000001</v>
      </c>
      <c r="N85" s="27">
        <f t="shared" si="26"/>
        <v>1213.6729800000001</v>
      </c>
      <c r="O85" s="27">
        <f t="shared" si="30"/>
        <v>-124995.17450869977</v>
      </c>
      <c r="P85" s="27">
        <f t="shared" si="31"/>
        <v>124995.17450869977</v>
      </c>
    </row>
    <row r="86" spans="1:16">
      <c r="A86" s="30">
        <v>40148</v>
      </c>
      <c r="C86" s="6">
        <v>78</v>
      </c>
      <c r="D86" s="29">
        <f t="shared" si="22"/>
        <v>3198</v>
      </c>
      <c r="E86" s="29">
        <f t="shared" si="27"/>
        <v>249444</v>
      </c>
      <c r="F86" s="29">
        <f t="shared" si="23"/>
        <v>-326161.37</v>
      </c>
      <c r="G86" s="34">
        <f>Inputs!D$3</f>
        <v>0.37951000000000001</v>
      </c>
      <c r="I86" s="27">
        <f t="shared" si="28"/>
        <v>575605.37</v>
      </c>
      <c r="K86" s="27">
        <f t="shared" si="24"/>
        <v>3198</v>
      </c>
      <c r="L86" s="27">
        <f t="shared" si="29"/>
        <v>249444</v>
      </c>
      <c r="M86" s="27">
        <f t="shared" si="25"/>
        <v>1213.6729800000001</v>
      </c>
      <c r="N86" s="27">
        <f t="shared" si="26"/>
        <v>1213.6729800000001</v>
      </c>
      <c r="O86" s="27">
        <f t="shared" si="30"/>
        <v>-123781.50152869977</v>
      </c>
      <c r="P86" s="27">
        <f t="shared" si="31"/>
        <v>123781.50152869977</v>
      </c>
    </row>
    <row r="87" spans="1:16">
      <c r="A87" s="31">
        <v>40179</v>
      </c>
      <c r="C87" s="6">
        <v>79</v>
      </c>
      <c r="D87" s="29">
        <f t="shared" si="22"/>
        <v>3198</v>
      </c>
      <c r="E87" s="29">
        <f t="shared" si="27"/>
        <v>252642</v>
      </c>
      <c r="F87" s="29">
        <f t="shared" si="23"/>
        <v>-322963.37</v>
      </c>
      <c r="G87" s="34">
        <f>Inputs!D$3</f>
        <v>0.37951000000000001</v>
      </c>
      <c r="I87" s="27">
        <f t="shared" si="28"/>
        <v>575605.37</v>
      </c>
      <c r="K87" s="27">
        <f t="shared" si="24"/>
        <v>3198</v>
      </c>
      <c r="L87" s="27">
        <f t="shared" si="29"/>
        <v>252642</v>
      </c>
      <c r="M87" s="27">
        <f t="shared" si="25"/>
        <v>1213.6729800000001</v>
      </c>
      <c r="N87" s="27">
        <f t="shared" si="26"/>
        <v>1213.6729800000001</v>
      </c>
      <c r="O87" s="27">
        <f t="shared" si="30"/>
        <v>-122567.82854869976</v>
      </c>
      <c r="P87" s="27">
        <f t="shared" si="31"/>
        <v>122567.82854869976</v>
      </c>
    </row>
    <row r="88" spans="1:16">
      <c r="A88" s="30">
        <v>40210</v>
      </c>
      <c r="C88" s="6">
        <v>80</v>
      </c>
      <c r="D88" s="29">
        <f t="shared" si="22"/>
        <v>3198</v>
      </c>
      <c r="E88" s="29">
        <f t="shared" si="27"/>
        <v>255840</v>
      </c>
      <c r="F88" s="29">
        <f t="shared" si="23"/>
        <v>-319765.37</v>
      </c>
      <c r="G88" s="34">
        <f>Inputs!D$3</f>
        <v>0.37951000000000001</v>
      </c>
      <c r="I88" s="27">
        <f t="shared" si="28"/>
        <v>575605.37</v>
      </c>
      <c r="K88" s="27">
        <f t="shared" si="24"/>
        <v>3198</v>
      </c>
      <c r="L88" s="27">
        <f t="shared" si="29"/>
        <v>255840</v>
      </c>
      <c r="M88" s="27">
        <f t="shared" si="25"/>
        <v>1213.6729800000001</v>
      </c>
      <c r="N88" s="27">
        <f t="shared" si="26"/>
        <v>1213.6729800000001</v>
      </c>
      <c r="O88" s="27">
        <f t="shared" si="30"/>
        <v>-121354.15556869976</v>
      </c>
      <c r="P88" s="27">
        <f t="shared" si="31"/>
        <v>121354.15556869976</v>
      </c>
    </row>
    <row r="89" spans="1:16">
      <c r="A89" s="31">
        <v>40238</v>
      </c>
      <c r="C89" s="6">
        <v>81</v>
      </c>
      <c r="D89" s="29">
        <f t="shared" si="22"/>
        <v>3198</v>
      </c>
      <c r="E89" s="29">
        <f t="shared" si="27"/>
        <v>259038</v>
      </c>
      <c r="F89" s="29">
        <f t="shared" si="23"/>
        <v>-316567.37</v>
      </c>
      <c r="G89" s="34">
        <f>Inputs!D$3</f>
        <v>0.37951000000000001</v>
      </c>
      <c r="I89" s="27">
        <f t="shared" si="28"/>
        <v>575605.37</v>
      </c>
      <c r="K89" s="27">
        <f t="shared" si="24"/>
        <v>3198</v>
      </c>
      <c r="L89" s="27">
        <f t="shared" si="29"/>
        <v>259038</v>
      </c>
      <c r="M89" s="27">
        <f t="shared" si="25"/>
        <v>1213.6729800000001</v>
      </c>
      <c r="N89" s="27">
        <f t="shared" si="26"/>
        <v>1213.6729800000001</v>
      </c>
      <c r="O89" s="27">
        <f t="shared" si="30"/>
        <v>-120140.48258869976</v>
      </c>
      <c r="P89" s="27">
        <f t="shared" si="31"/>
        <v>120140.48258869976</v>
      </c>
    </row>
    <row r="90" spans="1:16">
      <c r="A90" s="30">
        <v>40269</v>
      </c>
      <c r="C90" s="6">
        <v>82</v>
      </c>
      <c r="D90" s="29">
        <f t="shared" si="22"/>
        <v>3198</v>
      </c>
      <c r="E90" s="29">
        <f t="shared" si="27"/>
        <v>262236</v>
      </c>
      <c r="F90" s="29">
        <f t="shared" si="23"/>
        <v>-313369.37</v>
      </c>
      <c r="G90" s="34">
        <f>Inputs!D$3</f>
        <v>0.37951000000000001</v>
      </c>
      <c r="I90" s="27">
        <f t="shared" si="28"/>
        <v>575605.37</v>
      </c>
      <c r="K90" s="27">
        <f t="shared" si="24"/>
        <v>3198</v>
      </c>
      <c r="L90" s="27">
        <f t="shared" si="29"/>
        <v>262236</v>
      </c>
      <c r="M90" s="27">
        <f t="shared" si="25"/>
        <v>1213.6729800000001</v>
      </c>
      <c r="N90" s="27">
        <f t="shared" si="26"/>
        <v>1213.6729800000001</v>
      </c>
      <c r="O90" s="27">
        <f t="shared" si="30"/>
        <v>-118926.80960869975</v>
      </c>
      <c r="P90" s="27">
        <f t="shared" si="31"/>
        <v>118926.80960869975</v>
      </c>
    </row>
    <row r="91" spans="1:16">
      <c r="A91" s="31">
        <v>40299</v>
      </c>
      <c r="C91" s="6">
        <v>83</v>
      </c>
      <c r="D91" s="29">
        <f t="shared" si="22"/>
        <v>3198</v>
      </c>
      <c r="E91" s="29">
        <f t="shared" si="27"/>
        <v>265434</v>
      </c>
      <c r="F91" s="29">
        <f t="shared" si="23"/>
        <v>-310171.37</v>
      </c>
      <c r="G91" s="34">
        <f>Inputs!D$3</f>
        <v>0.37951000000000001</v>
      </c>
      <c r="I91" s="27">
        <f t="shared" si="28"/>
        <v>575605.37</v>
      </c>
      <c r="K91" s="27">
        <f t="shared" si="24"/>
        <v>3198</v>
      </c>
      <c r="L91" s="27">
        <f t="shared" si="29"/>
        <v>265434</v>
      </c>
      <c r="M91" s="27">
        <f t="shared" si="25"/>
        <v>1213.6729800000001</v>
      </c>
      <c r="N91" s="27">
        <f t="shared" si="26"/>
        <v>1213.6729800000001</v>
      </c>
      <c r="O91" s="27">
        <f t="shared" si="30"/>
        <v>-117713.13662869975</v>
      </c>
      <c r="P91" s="27">
        <f t="shared" si="31"/>
        <v>117713.13662869975</v>
      </c>
    </row>
    <row r="92" spans="1:16">
      <c r="A92" s="30">
        <v>40330</v>
      </c>
      <c r="C92" s="6">
        <v>84</v>
      </c>
      <c r="D92" s="29">
        <f t="shared" si="22"/>
        <v>3198</v>
      </c>
      <c r="E92" s="29">
        <f t="shared" si="27"/>
        <v>268632</v>
      </c>
      <c r="F92" s="29">
        <f t="shared" si="23"/>
        <v>-306973.37</v>
      </c>
      <c r="G92" s="34">
        <f>Inputs!D$3</f>
        <v>0.37951000000000001</v>
      </c>
      <c r="I92" s="27">
        <f t="shared" si="28"/>
        <v>575605.37</v>
      </c>
      <c r="K92" s="27">
        <f t="shared" si="24"/>
        <v>3198</v>
      </c>
      <c r="L92" s="27">
        <f t="shared" si="29"/>
        <v>268632</v>
      </c>
      <c r="M92" s="27">
        <f t="shared" si="25"/>
        <v>1213.6729800000001</v>
      </c>
      <c r="N92" s="27">
        <f t="shared" si="26"/>
        <v>1213.6729800000001</v>
      </c>
      <c r="O92" s="27">
        <f t="shared" si="30"/>
        <v>-116499.46364869975</v>
      </c>
      <c r="P92" s="27">
        <f t="shared" si="31"/>
        <v>116499.46364869975</v>
      </c>
    </row>
    <row r="93" spans="1:16">
      <c r="A93" s="31">
        <v>40360</v>
      </c>
      <c r="C93" s="6">
        <v>85</v>
      </c>
      <c r="D93" s="29">
        <f t="shared" si="22"/>
        <v>3198</v>
      </c>
      <c r="E93" s="29">
        <f t="shared" si="27"/>
        <v>271830</v>
      </c>
      <c r="F93" s="29">
        <f t="shared" si="23"/>
        <v>-303775.37</v>
      </c>
      <c r="G93" s="34">
        <f>Inputs!D$3</f>
        <v>0.37951000000000001</v>
      </c>
      <c r="I93" s="27">
        <f t="shared" si="28"/>
        <v>575605.37</v>
      </c>
      <c r="K93" s="27">
        <f t="shared" si="24"/>
        <v>3198</v>
      </c>
      <c r="L93" s="27">
        <f t="shared" si="29"/>
        <v>271830</v>
      </c>
      <c r="M93" s="27">
        <f t="shared" si="25"/>
        <v>1213.6729800000001</v>
      </c>
      <c r="N93" s="27">
        <f t="shared" si="26"/>
        <v>1213.6729800000001</v>
      </c>
      <c r="O93" s="27">
        <f t="shared" si="30"/>
        <v>-115285.79066869974</v>
      </c>
      <c r="P93" s="27">
        <f t="shared" si="31"/>
        <v>115285.79066869974</v>
      </c>
    </row>
    <row r="94" spans="1:16">
      <c r="A94" s="30">
        <v>40391</v>
      </c>
      <c r="C94" s="6">
        <v>86</v>
      </c>
      <c r="D94" s="29">
        <f t="shared" si="22"/>
        <v>3198</v>
      </c>
      <c r="E94" s="29">
        <f t="shared" si="27"/>
        <v>275028</v>
      </c>
      <c r="F94" s="29">
        <f t="shared" si="23"/>
        <v>-300577.37</v>
      </c>
      <c r="G94" s="34">
        <f>Inputs!D$3</f>
        <v>0.37951000000000001</v>
      </c>
      <c r="I94" s="27">
        <f t="shared" si="28"/>
        <v>575605.37</v>
      </c>
      <c r="K94" s="27">
        <f t="shared" si="24"/>
        <v>3198</v>
      </c>
      <c r="L94" s="27">
        <f t="shared" si="29"/>
        <v>275028</v>
      </c>
      <c r="M94" s="27">
        <f t="shared" si="25"/>
        <v>1213.6729800000001</v>
      </c>
      <c r="N94" s="27">
        <f t="shared" si="26"/>
        <v>1213.6729800000001</v>
      </c>
      <c r="O94" s="27">
        <f t="shared" si="30"/>
        <v>-114072.11768869974</v>
      </c>
      <c r="P94" s="27">
        <f t="shared" si="31"/>
        <v>114072.11768869974</v>
      </c>
    </row>
    <row r="95" spans="1:16">
      <c r="A95" s="31">
        <v>40422</v>
      </c>
      <c r="C95" s="6">
        <v>87</v>
      </c>
      <c r="D95" s="29">
        <f t="shared" si="22"/>
        <v>3198</v>
      </c>
      <c r="E95" s="29">
        <f t="shared" si="27"/>
        <v>278226</v>
      </c>
      <c r="F95" s="29">
        <f t="shared" si="23"/>
        <v>-297379.37</v>
      </c>
      <c r="G95" s="34">
        <f>Inputs!D$3</f>
        <v>0.37951000000000001</v>
      </c>
      <c r="I95" s="27">
        <f t="shared" si="28"/>
        <v>575605.37</v>
      </c>
      <c r="K95" s="27">
        <f t="shared" si="24"/>
        <v>3198</v>
      </c>
      <c r="L95" s="27">
        <f t="shared" si="29"/>
        <v>278226</v>
      </c>
      <c r="M95" s="27">
        <f t="shared" si="25"/>
        <v>1213.6729800000001</v>
      </c>
      <c r="N95" s="27">
        <f t="shared" si="26"/>
        <v>1213.6729800000001</v>
      </c>
      <c r="O95" s="27">
        <f t="shared" si="30"/>
        <v>-112858.44470869974</v>
      </c>
      <c r="P95" s="27">
        <f t="shared" si="31"/>
        <v>112858.44470869974</v>
      </c>
    </row>
    <row r="96" spans="1:16">
      <c r="A96" s="30">
        <v>40452</v>
      </c>
      <c r="C96" s="6">
        <v>88</v>
      </c>
      <c r="D96" s="29">
        <f t="shared" si="22"/>
        <v>3198</v>
      </c>
      <c r="E96" s="29">
        <f t="shared" si="27"/>
        <v>281424</v>
      </c>
      <c r="F96" s="29">
        <f t="shared" si="23"/>
        <v>-294181.37</v>
      </c>
      <c r="G96" s="34">
        <f>Inputs!D$3</f>
        <v>0.37951000000000001</v>
      </c>
      <c r="I96" s="27">
        <f t="shared" si="28"/>
        <v>575605.37</v>
      </c>
      <c r="K96" s="27">
        <f t="shared" si="24"/>
        <v>3198</v>
      </c>
      <c r="L96" s="27">
        <f t="shared" si="29"/>
        <v>281424</v>
      </c>
      <c r="M96" s="27">
        <f t="shared" si="25"/>
        <v>1213.6729800000001</v>
      </c>
      <c r="N96" s="27">
        <f t="shared" si="26"/>
        <v>1213.6729800000001</v>
      </c>
      <c r="O96" s="27">
        <f t="shared" si="30"/>
        <v>-111644.77172869974</v>
      </c>
      <c r="P96" s="27">
        <f t="shared" si="31"/>
        <v>111644.77172869974</v>
      </c>
    </row>
    <row r="97" spans="1:16">
      <c r="A97" s="31">
        <v>40483</v>
      </c>
      <c r="C97" s="6">
        <v>89</v>
      </c>
      <c r="D97" s="29">
        <f t="shared" si="22"/>
        <v>3198</v>
      </c>
      <c r="E97" s="29">
        <f t="shared" si="27"/>
        <v>284622</v>
      </c>
      <c r="F97" s="29">
        <f t="shared" si="23"/>
        <v>-290983.37</v>
      </c>
      <c r="G97" s="34">
        <f>Inputs!D$3</f>
        <v>0.37951000000000001</v>
      </c>
      <c r="I97" s="27">
        <f t="shared" si="28"/>
        <v>575605.37</v>
      </c>
      <c r="K97" s="27">
        <f t="shared" si="24"/>
        <v>3198</v>
      </c>
      <c r="L97" s="27">
        <f t="shared" si="29"/>
        <v>284622</v>
      </c>
      <c r="M97" s="27">
        <f t="shared" si="25"/>
        <v>1213.6729800000001</v>
      </c>
      <c r="N97" s="27">
        <f t="shared" si="26"/>
        <v>1213.6729800000001</v>
      </c>
      <c r="O97" s="27">
        <f t="shared" si="30"/>
        <v>-110431.09874869973</v>
      </c>
      <c r="P97" s="27">
        <f t="shared" si="31"/>
        <v>110431.09874869973</v>
      </c>
    </row>
    <row r="98" spans="1:16">
      <c r="A98" s="30">
        <v>40513</v>
      </c>
      <c r="C98" s="6">
        <v>90</v>
      </c>
      <c r="D98" s="29">
        <f t="shared" si="22"/>
        <v>3198</v>
      </c>
      <c r="E98" s="29">
        <f t="shared" si="27"/>
        <v>287820</v>
      </c>
      <c r="F98" s="29">
        <f t="shared" si="23"/>
        <v>-287785.37</v>
      </c>
      <c r="G98" s="34">
        <f>Inputs!D$3</f>
        <v>0.37951000000000001</v>
      </c>
      <c r="I98" s="27">
        <f t="shared" si="28"/>
        <v>575605.37</v>
      </c>
      <c r="K98" s="27">
        <f t="shared" si="24"/>
        <v>3198</v>
      </c>
      <c r="L98" s="27">
        <f t="shared" si="29"/>
        <v>287820</v>
      </c>
      <c r="M98" s="27">
        <f t="shared" si="25"/>
        <v>1213.6729800000001</v>
      </c>
      <c r="N98" s="27">
        <f t="shared" si="26"/>
        <v>1213.6729800000001</v>
      </c>
      <c r="O98" s="27">
        <f t="shared" si="30"/>
        <v>-109217.42576869973</v>
      </c>
      <c r="P98" s="27">
        <f t="shared" si="31"/>
        <v>109217.42576869973</v>
      </c>
    </row>
    <row r="99" spans="1:16">
      <c r="A99" s="31">
        <v>40544</v>
      </c>
      <c r="C99" s="6">
        <v>91</v>
      </c>
      <c r="D99" s="29">
        <f t="shared" si="22"/>
        <v>3198</v>
      </c>
      <c r="E99" s="29">
        <f t="shared" si="27"/>
        <v>291018</v>
      </c>
      <c r="F99" s="29">
        <f t="shared" si="23"/>
        <v>-284587.37</v>
      </c>
      <c r="G99" s="34">
        <f>Inputs!D$3</f>
        <v>0.37951000000000001</v>
      </c>
      <c r="I99" s="27">
        <f t="shared" si="28"/>
        <v>575605.37</v>
      </c>
      <c r="K99" s="27">
        <f t="shared" si="24"/>
        <v>3198</v>
      </c>
      <c r="L99" s="27">
        <f t="shared" si="29"/>
        <v>291018</v>
      </c>
      <c r="M99" s="27">
        <f t="shared" si="25"/>
        <v>1213.6729800000001</v>
      </c>
      <c r="N99" s="27">
        <f t="shared" si="26"/>
        <v>1213.6729800000001</v>
      </c>
      <c r="O99" s="27">
        <f t="shared" si="30"/>
        <v>-108003.75278869973</v>
      </c>
      <c r="P99" s="27">
        <f t="shared" si="31"/>
        <v>108003.75278869973</v>
      </c>
    </row>
    <row r="100" spans="1:16">
      <c r="A100" s="30">
        <v>40575</v>
      </c>
      <c r="C100" s="6">
        <v>92</v>
      </c>
      <c r="D100" s="29">
        <f t="shared" si="22"/>
        <v>3198</v>
      </c>
      <c r="E100" s="29">
        <f t="shared" si="27"/>
        <v>294216</v>
      </c>
      <c r="F100" s="29">
        <f t="shared" si="23"/>
        <v>-281389.37</v>
      </c>
      <c r="G100" s="34">
        <f>Inputs!D$3</f>
        <v>0.37951000000000001</v>
      </c>
      <c r="I100" s="27">
        <f t="shared" si="28"/>
        <v>575605.37</v>
      </c>
      <c r="K100" s="27">
        <f t="shared" si="24"/>
        <v>3198</v>
      </c>
      <c r="L100" s="27">
        <f t="shared" si="29"/>
        <v>294216</v>
      </c>
      <c r="M100" s="27">
        <f t="shared" si="25"/>
        <v>1213.6729800000001</v>
      </c>
      <c r="N100" s="27">
        <f t="shared" si="26"/>
        <v>1213.6729800000001</v>
      </c>
      <c r="O100" s="27">
        <f t="shared" si="30"/>
        <v>-106790.07980869972</v>
      </c>
      <c r="P100" s="27">
        <f t="shared" si="31"/>
        <v>106790.07980869972</v>
      </c>
    </row>
    <row r="101" spans="1:16">
      <c r="A101" s="31">
        <v>40603</v>
      </c>
      <c r="C101" s="6">
        <v>93</v>
      </c>
      <c r="D101" s="29">
        <f t="shared" si="22"/>
        <v>3198</v>
      </c>
      <c r="E101" s="29">
        <f t="shared" si="27"/>
        <v>297414</v>
      </c>
      <c r="F101" s="29">
        <f t="shared" si="23"/>
        <v>-278191.37</v>
      </c>
      <c r="G101" s="34">
        <f>Inputs!D$3</f>
        <v>0.37951000000000001</v>
      </c>
      <c r="I101" s="27">
        <f t="shared" si="28"/>
        <v>575605.37</v>
      </c>
      <c r="K101" s="27">
        <f t="shared" si="24"/>
        <v>3198</v>
      </c>
      <c r="L101" s="27">
        <f t="shared" si="29"/>
        <v>297414</v>
      </c>
      <c r="M101" s="27">
        <f t="shared" si="25"/>
        <v>1213.6729800000001</v>
      </c>
      <c r="N101" s="27">
        <f t="shared" si="26"/>
        <v>1213.6729800000001</v>
      </c>
      <c r="O101" s="27">
        <f t="shared" si="30"/>
        <v>-105576.40682869972</v>
      </c>
      <c r="P101" s="27">
        <f t="shared" si="31"/>
        <v>105576.40682869972</v>
      </c>
    </row>
    <row r="102" spans="1:16">
      <c r="A102" s="30">
        <v>40634</v>
      </c>
      <c r="C102" s="6">
        <v>94</v>
      </c>
      <c r="D102" s="29">
        <f t="shared" si="22"/>
        <v>3198</v>
      </c>
      <c r="E102" s="29">
        <f t="shared" si="27"/>
        <v>300612</v>
      </c>
      <c r="F102" s="29">
        <f t="shared" si="23"/>
        <v>-274993.37</v>
      </c>
      <c r="G102" s="34">
        <f>Inputs!D$3</f>
        <v>0.37951000000000001</v>
      </c>
      <c r="I102" s="27">
        <f t="shared" si="28"/>
        <v>575605.37</v>
      </c>
      <c r="K102" s="27">
        <f t="shared" si="24"/>
        <v>3198</v>
      </c>
      <c r="L102" s="27">
        <f t="shared" si="29"/>
        <v>300612</v>
      </c>
      <c r="M102" s="27">
        <f t="shared" si="25"/>
        <v>1213.6729800000001</v>
      </c>
      <c r="N102" s="27">
        <f t="shared" si="26"/>
        <v>1213.6729800000001</v>
      </c>
      <c r="O102" s="27">
        <f t="shared" si="30"/>
        <v>-104362.73384869972</v>
      </c>
      <c r="P102" s="27">
        <f t="shared" si="31"/>
        <v>104362.73384869972</v>
      </c>
    </row>
    <row r="103" spans="1:16">
      <c r="A103" s="31">
        <v>40664</v>
      </c>
      <c r="C103" s="6">
        <v>95</v>
      </c>
      <c r="D103" s="29">
        <f t="shared" si="22"/>
        <v>3198</v>
      </c>
      <c r="E103" s="29">
        <f t="shared" si="27"/>
        <v>303810</v>
      </c>
      <c r="F103" s="29">
        <f t="shared" si="23"/>
        <v>-271795.37</v>
      </c>
      <c r="G103" s="34">
        <f>Inputs!D$3</f>
        <v>0.37951000000000001</v>
      </c>
      <c r="I103" s="27">
        <f t="shared" si="28"/>
        <v>575605.37</v>
      </c>
      <c r="K103" s="27">
        <f t="shared" si="24"/>
        <v>3198</v>
      </c>
      <c r="L103" s="27">
        <f t="shared" si="29"/>
        <v>303810</v>
      </c>
      <c r="M103" s="27">
        <f t="shared" si="25"/>
        <v>1213.6729800000001</v>
      </c>
      <c r="N103" s="27">
        <f t="shared" si="26"/>
        <v>1213.6729800000001</v>
      </c>
      <c r="O103" s="27">
        <f t="shared" si="30"/>
        <v>-103149.06086869971</v>
      </c>
      <c r="P103" s="27">
        <f t="shared" si="31"/>
        <v>103149.06086869971</v>
      </c>
    </row>
    <row r="104" spans="1:16">
      <c r="A104" s="30">
        <v>40695</v>
      </c>
      <c r="C104" s="6">
        <v>96</v>
      </c>
      <c r="D104" s="29">
        <f t="shared" si="22"/>
        <v>3198</v>
      </c>
      <c r="E104" s="29">
        <f t="shared" si="27"/>
        <v>307008</v>
      </c>
      <c r="F104" s="29">
        <f t="shared" si="23"/>
        <v>-268597.37</v>
      </c>
      <c r="G104" s="34">
        <f>Inputs!D$3</f>
        <v>0.37951000000000001</v>
      </c>
      <c r="I104" s="27">
        <f t="shared" si="28"/>
        <v>575605.37</v>
      </c>
      <c r="K104" s="27">
        <f t="shared" si="24"/>
        <v>3198</v>
      </c>
      <c r="L104" s="27">
        <f t="shared" si="29"/>
        <v>307008</v>
      </c>
      <c r="M104" s="27">
        <f t="shared" si="25"/>
        <v>1213.6729800000001</v>
      </c>
      <c r="N104" s="27">
        <f t="shared" si="26"/>
        <v>1213.6729800000001</v>
      </c>
      <c r="O104" s="27">
        <f t="shared" si="30"/>
        <v>-101935.38788869971</v>
      </c>
      <c r="P104" s="27">
        <f t="shared" si="31"/>
        <v>101935.38788869971</v>
      </c>
    </row>
    <row r="105" spans="1:16">
      <c r="A105" s="31">
        <v>40725</v>
      </c>
      <c r="C105" s="6">
        <v>97</v>
      </c>
      <c r="D105" s="29">
        <f t="shared" ref="D105:D136" si="32">ROUND(-(+$B$9/180)*1,0)</f>
        <v>3198</v>
      </c>
      <c r="E105" s="29">
        <f t="shared" si="27"/>
        <v>310206</v>
      </c>
      <c r="F105" s="29">
        <f t="shared" ref="F105:F136" si="33">$B$9+E105</f>
        <v>-265399.37</v>
      </c>
      <c r="G105" s="34">
        <f>Inputs!D$3</f>
        <v>0.37951000000000001</v>
      </c>
      <c r="I105" s="27">
        <f t="shared" si="28"/>
        <v>575605.37</v>
      </c>
      <c r="K105" s="27">
        <f t="shared" ref="K105:K136" si="34">D105</f>
        <v>3198</v>
      </c>
      <c r="L105" s="27">
        <f t="shared" si="29"/>
        <v>310206</v>
      </c>
      <c r="M105" s="27">
        <f t="shared" ref="M105:M136" si="35">K105*G105</f>
        <v>1213.6729800000001</v>
      </c>
      <c r="N105" s="27">
        <f t="shared" ref="N105:N136" si="36">M105-J105</f>
        <v>1213.6729800000001</v>
      </c>
      <c r="O105" s="27">
        <f t="shared" si="30"/>
        <v>-100721.71490869971</v>
      </c>
      <c r="P105" s="27">
        <f t="shared" si="31"/>
        <v>100721.71490869971</v>
      </c>
    </row>
    <row r="106" spans="1:16">
      <c r="A106" s="30">
        <v>40756</v>
      </c>
      <c r="C106" s="6">
        <v>98</v>
      </c>
      <c r="D106" s="29">
        <f t="shared" si="32"/>
        <v>3198</v>
      </c>
      <c r="E106" s="29">
        <f t="shared" ref="E106:E137" si="37">+E105+D106</f>
        <v>313404</v>
      </c>
      <c r="F106" s="29">
        <f t="shared" si="33"/>
        <v>-262201.37</v>
      </c>
      <c r="G106" s="34">
        <f>Inputs!D$3</f>
        <v>0.37951000000000001</v>
      </c>
      <c r="I106" s="27">
        <f t="shared" ref="I106:I137" si="38">+I105+H106</f>
        <v>575605.37</v>
      </c>
      <c r="K106" s="27">
        <f t="shared" si="34"/>
        <v>3198</v>
      </c>
      <c r="L106" s="27">
        <f t="shared" ref="L106:L137" si="39">+L105+K106</f>
        <v>313404</v>
      </c>
      <c r="M106" s="27">
        <f t="shared" si="35"/>
        <v>1213.6729800000001</v>
      </c>
      <c r="N106" s="27">
        <f t="shared" si="36"/>
        <v>1213.6729800000001</v>
      </c>
      <c r="O106" s="27">
        <f t="shared" ref="O106:O137" si="40">+O105+N106</f>
        <v>-99508.041928699706</v>
      </c>
      <c r="P106" s="27">
        <f t="shared" ref="P106:P137" si="41">P105-N106</f>
        <v>99508.041928699706</v>
      </c>
    </row>
    <row r="107" spans="1:16">
      <c r="A107" s="31">
        <v>40787</v>
      </c>
      <c r="C107" s="6">
        <v>99</v>
      </c>
      <c r="D107" s="29">
        <f t="shared" si="32"/>
        <v>3198</v>
      </c>
      <c r="E107" s="29">
        <f t="shared" si="37"/>
        <v>316602</v>
      </c>
      <c r="F107" s="29">
        <f t="shared" si="33"/>
        <v>-259003.37</v>
      </c>
      <c r="G107" s="34">
        <f>Inputs!D$3</f>
        <v>0.37951000000000001</v>
      </c>
      <c r="I107" s="27">
        <f t="shared" si="38"/>
        <v>575605.37</v>
      </c>
      <c r="K107" s="27">
        <f t="shared" si="34"/>
        <v>3198</v>
      </c>
      <c r="L107" s="27">
        <f t="shared" si="39"/>
        <v>316602</v>
      </c>
      <c r="M107" s="27">
        <f t="shared" si="35"/>
        <v>1213.6729800000001</v>
      </c>
      <c r="N107" s="27">
        <f t="shared" si="36"/>
        <v>1213.6729800000001</v>
      </c>
      <c r="O107" s="27">
        <f t="shared" si="40"/>
        <v>-98294.368948699703</v>
      </c>
      <c r="P107" s="27">
        <f t="shared" si="41"/>
        <v>98294.368948699703</v>
      </c>
    </row>
    <row r="108" spans="1:16">
      <c r="A108" s="30">
        <v>40817</v>
      </c>
      <c r="C108" s="6">
        <v>100</v>
      </c>
      <c r="D108" s="29">
        <f t="shared" si="32"/>
        <v>3198</v>
      </c>
      <c r="E108" s="29">
        <f t="shared" si="37"/>
        <v>319800</v>
      </c>
      <c r="F108" s="29">
        <f t="shared" si="33"/>
        <v>-255805.37</v>
      </c>
      <c r="G108" s="34">
        <f>Inputs!D$3</f>
        <v>0.37951000000000001</v>
      </c>
      <c r="I108" s="27">
        <f t="shared" si="38"/>
        <v>575605.37</v>
      </c>
      <c r="K108" s="27">
        <f t="shared" si="34"/>
        <v>3198</v>
      </c>
      <c r="L108" s="27">
        <f t="shared" si="39"/>
        <v>319800</v>
      </c>
      <c r="M108" s="27">
        <f t="shared" si="35"/>
        <v>1213.6729800000001</v>
      </c>
      <c r="N108" s="27">
        <f t="shared" si="36"/>
        <v>1213.6729800000001</v>
      </c>
      <c r="O108" s="27">
        <f t="shared" si="40"/>
        <v>-97080.6959686997</v>
      </c>
      <c r="P108" s="27">
        <f t="shared" si="41"/>
        <v>97080.6959686997</v>
      </c>
    </row>
    <row r="109" spans="1:16">
      <c r="A109" s="31">
        <v>40848</v>
      </c>
      <c r="C109" s="6">
        <v>101</v>
      </c>
      <c r="D109" s="29">
        <f t="shared" si="32"/>
        <v>3198</v>
      </c>
      <c r="E109" s="29">
        <f t="shared" si="37"/>
        <v>322998</v>
      </c>
      <c r="F109" s="29">
        <f t="shared" si="33"/>
        <v>-252607.37</v>
      </c>
      <c r="G109" s="34">
        <f>Inputs!D$3</f>
        <v>0.37951000000000001</v>
      </c>
      <c r="I109" s="27">
        <f t="shared" si="38"/>
        <v>575605.37</v>
      </c>
      <c r="K109" s="27">
        <f t="shared" si="34"/>
        <v>3198</v>
      </c>
      <c r="L109" s="27">
        <f t="shared" si="39"/>
        <v>322998</v>
      </c>
      <c r="M109" s="27">
        <f t="shared" si="35"/>
        <v>1213.6729800000001</v>
      </c>
      <c r="N109" s="27">
        <f t="shared" si="36"/>
        <v>1213.6729800000001</v>
      </c>
      <c r="O109" s="27">
        <f t="shared" si="40"/>
        <v>-95867.022988699697</v>
      </c>
      <c r="P109" s="27">
        <f t="shared" si="41"/>
        <v>95867.022988699697</v>
      </c>
    </row>
    <row r="110" spans="1:16">
      <c r="A110" s="30">
        <v>40878</v>
      </c>
      <c r="C110" s="6">
        <v>102</v>
      </c>
      <c r="D110" s="29">
        <f t="shared" si="32"/>
        <v>3198</v>
      </c>
      <c r="E110" s="29">
        <f t="shared" si="37"/>
        <v>326196</v>
      </c>
      <c r="F110" s="29">
        <f t="shared" si="33"/>
        <v>-249409.37</v>
      </c>
      <c r="G110" s="34">
        <f>Inputs!D$3</f>
        <v>0.37951000000000001</v>
      </c>
      <c r="I110" s="27">
        <f t="shared" si="38"/>
        <v>575605.37</v>
      </c>
      <c r="K110" s="27">
        <f t="shared" si="34"/>
        <v>3198</v>
      </c>
      <c r="L110" s="27">
        <f t="shared" si="39"/>
        <v>326196</v>
      </c>
      <c r="M110" s="27">
        <f t="shared" si="35"/>
        <v>1213.6729800000001</v>
      </c>
      <c r="N110" s="27">
        <f t="shared" si="36"/>
        <v>1213.6729800000001</v>
      </c>
      <c r="O110" s="27">
        <f t="shared" si="40"/>
        <v>-94653.350008699694</v>
      </c>
      <c r="P110" s="27">
        <f t="shared" si="41"/>
        <v>94653.350008699694</v>
      </c>
    </row>
    <row r="111" spans="1:16">
      <c r="A111" s="31">
        <v>40909</v>
      </c>
      <c r="C111" s="6">
        <v>103</v>
      </c>
      <c r="D111" s="29">
        <f t="shared" si="32"/>
        <v>3198</v>
      </c>
      <c r="E111" s="29">
        <f t="shared" si="37"/>
        <v>329394</v>
      </c>
      <c r="F111" s="29">
        <f t="shared" si="33"/>
        <v>-246211.37</v>
      </c>
      <c r="G111" s="34">
        <f>Inputs!D$3</f>
        <v>0.37951000000000001</v>
      </c>
      <c r="I111" s="27">
        <f t="shared" si="38"/>
        <v>575605.37</v>
      </c>
      <c r="K111" s="27">
        <f t="shared" si="34"/>
        <v>3198</v>
      </c>
      <c r="L111" s="27">
        <f t="shared" si="39"/>
        <v>329394</v>
      </c>
      <c r="M111" s="27">
        <f t="shared" si="35"/>
        <v>1213.6729800000001</v>
      </c>
      <c r="N111" s="27">
        <f t="shared" si="36"/>
        <v>1213.6729800000001</v>
      </c>
      <c r="O111" s="27">
        <f t="shared" si="40"/>
        <v>-93439.677028699691</v>
      </c>
      <c r="P111" s="27">
        <f t="shared" si="41"/>
        <v>93439.677028699691</v>
      </c>
    </row>
    <row r="112" spans="1:16">
      <c r="A112" s="30">
        <v>40940</v>
      </c>
      <c r="C112" s="6">
        <v>104</v>
      </c>
      <c r="D112" s="29">
        <f t="shared" si="32"/>
        <v>3198</v>
      </c>
      <c r="E112" s="29">
        <f t="shared" si="37"/>
        <v>332592</v>
      </c>
      <c r="F112" s="29">
        <f t="shared" si="33"/>
        <v>-243013.37</v>
      </c>
      <c r="G112" s="34">
        <f>Inputs!D$3</f>
        <v>0.37951000000000001</v>
      </c>
      <c r="I112" s="27">
        <f t="shared" si="38"/>
        <v>575605.37</v>
      </c>
      <c r="K112" s="27">
        <f t="shared" si="34"/>
        <v>3198</v>
      </c>
      <c r="L112" s="27">
        <f t="shared" si="39"/>
        <v>332592</v>
      </c>
      <c r="M112" s="27">
        <f t="shared" si="35"/>
        <v>1213.6729800000001</v>
      </c>
      <c r="N112" s="27">
        <f t="shared" si="36"/>
        <v>1213.6729800000001</v>
      </c>
      <c r="O112" s="27">
        <f t="shared" si="40"/>
        <v>-92226.004048699688</v>
      </c>
      <c r="P112" s="27">
        <f t="shared" si="41"/>
        <v>92226.004048699688</v>
      </c>
    </row>
    <row r="113" spans="1:16">
      <c r="A113" s="31">
        <v>40969</v>
      </c>
      <c r="C113" s="6">
        <v>105</v>
      </c>
      <c r="D113" s="29">
        <f t="shared" si="32"/>
        <v>3198</v>
      </c>
      <c r="E113" s="29">
        <f t="shared" si="37"/>
        <v>335790</v>
      </c>
      <c r="F113" s="29">
        <f t="shared" si="33"/>
        <v>-239815.37</v>
      </c>
      <c r="G113" s="34">
        <f>Inputs!D$3</f>
        <v>0.37951000000000001</v>
      </c>
      <c r="I113" s="27">
        <f t="shared" si="38"/>
        <v>575605.37</v>
      </c>
      <c r="K113" s="27">
        <f t="shared" si="34"/>
        <v>3198</v>
      </c>
      <c r="L113" s="27">
        <f t="shared" si="39"/>
        <v>335790</v>
      </c>
      <c r="M113" s="27">
        <f t="shared" si="35"/>
        <v>1213.6729800000001</v>
      </c>
      <c r="N113" s="27">
        <f t="shared" si="36"/>
        <v>1213.6729800000001</v>
      </c>
      <c r="O113" s="27">
        <f t="shared" si="40"/>
        <v>-91012.331068699685</v>
      </c>
      <c r="P113" s="27">
        <f t="shared" si="41"/>
        <v>91012.331068699685</v>
      </c>
    </row>
    <row r="114" spans="1:16">
      <c r="A114" s="30">
        <v>41000</v>
      </c>
      <c r="C114" s="6">
        <v>106</v>
      </c>
      <c r="D114" s="29">
        <f t="shared" si="32"/>
        <v>3198</v>
      </c>
      <c r="E114" s="29">
        <f t="shared" si="37"/>
        <v>338988</v>
      </c>
      <c r="F114" s="29">
        <f t="shared" si="33"/>
        <v>-236617.37</v>
      </c>
      <c r="G114" s="34">
        <f>Inputs!D$3</f>
        <v>0.37951000000000001</v>
      </c>
      <c r="I114" s="27">
        <f t="shared" si="38"/>
        <v>575605.37</v>
      </c>
      <c r="K114" s="27">
        <f t="shared" si="34"/>
        <v>3198</v>
      </c>
      <c r="L114" s="27">
        <f t="shared" si="39"/>
        <v>338988</v>
      </c>
      <c r="M114" s="27">
        <f t="shared" si="35"/>
        <v>1213.6729800000001</v>
      </c>
      <c r="N114" s="27">
        <f t="shared" si="36"/>
        <v>1213.6729800000001</v>
      </c>
      <c r="O114" s="27">
        <f t="shared" si="40"/>
        <v>-89798.658088699682</v>
      </c>
      <c r="P114" s="27">
        <f t="shared" si="41"/>
        <v>89798.658088699682</v>
      </c>
    </row>
    <row r="115" spans="1:16">
      <c r="A115" s="31">
        <v>41030</v>
      </c>
      <c r="C115" s="6">
        <v>107</v>
      </c>
      <c r="D115" s="29">
        <f t="shared" si="32"/>
        <v>3198</v>
      </c>
      <c r="E115" s="29">
        <f t="shared" si="37"/>
        <v>342186</v>
      </c>
      <c r="F115" s="29">
        <f t="shared" si="33"/>
        <v>-233419.37</v>
      </c>
      <c r="G115" s="34">
        <f>Inputs!D$3</f>
        <v>0.37951000000000001</v>
      </c>
      <c r="I115" s="27">
        <f t="shared" si="38"/>
        <v>575605.37</v>
      </c>
      <c r="K115" s="27">
        <f t="shared" si="34"/>
        <v>3198</v>
      </c>
      <c r="L115" s="27">
        <f t="shared" si="39"/>
        <v>342186</v>
      </c>
      <c r="M115" s="27">
        <f t="shared" si="35"/>
        <v>1213.6729800000001</v>
      </c>
      <c r="N115" s="27">
        <f t="shared" si="36"/>
        <v>1213.6729800000001</v>
      </c>
      <c r="O115" s="27">
        <f t="shared" si="40"/>
        <v>-88584.985108699679</v>
      </c>
      <c r="P115" s="27">
        <f t="shared" si="41"/>
        <v>88584.985108699679</v>
      </c>
    </row>
    <row r="116" spans="1:16">
      <c r="A116" s="30">
        <v>41061</v>
      </c>
      <c r="C116" s="6">
        <v>108</v>
      </c>
      <c r="D116" s="29">
        <f t="shared" si="32"/>
        <v>3198</v>
      </c>
      <c r="E116" s="29">
        <f t="shared" si="37"/>
        <v>345384</v>
      </c>
      <c r="F116" s="29">
        <f t="shared" si="33"/>
        <v>-230221.37</v>
      </c>
      <c r="G116" s="34">
        <f>Inputs!D$3</f>
        <v>0.37951000000000001</v>
      </c>
      <c r="I116" s="27">
        <f t="shared" si="38"/>
        <v>575605.37</v>
      </c>
      <c r="K116" s="27">
        <f t="shared" si="34"/>
        <v>3198</v>
      </c>
      <c r="L116" s="27">
        <f t="shared" si="39"/>
        <v>345384</v>
      </c>
      <c r="M116" s="27">
        <f t="shared" si="35"/>
        <v>1213.6729800000001</v>
      </c>
      <c r="N116" s="27">
        <f t="shared" si="36"/>
        <v>1213.6729800000001</v>
      </c>
      <c r="O116" s="27">
        <f t="shared" si="40"/>
        <v>-87371.312128699676</v>
      </c>
      <c r="P116" s="27">
        <f t="shared" si="41"/>
        <v>87371.312128699676</v>
      </c>
    </row>
    <row r="117" spans="1:16">
      <c r="A117" s="31">
        <v>41091</v>
      </c>
      <c r="C117" s="6">
        <v>109</v>
      </c>
      <c r="D117" s="29">
        <f t="shared" si="32"/>
        <v>3198</v>
      </c>
      <c r="E117" s="29">
        <f t="shared" si="37"/>
        <v>348582</v>
      </c>
      <c r="F117" s="29">
        <f t="shared" si="33"/>
        <v>-227023.37</v>
      </c>
      <c r="G117" s="34">
        <f>Inputs!D$3</f>
        <v>0.37951000000000001</v>
      </c>
      <c r="I117" s="27">
        <f t="shared" si="38"/>
        <v>575605.37</v>
      </c>
      <c r="K117" s="27">
        <f t="shared" si="34"/>
        <v>3198</v>
      </c>
      <c r="L117" s="27">
        <f t="shared" si="39"/>
        <v>348582</v>
      </c>
      <c r="M117" s="27">
        <f t="shared" si="35"/>
        <v>1213.6729800000001</v>
      </c>
      <c r="N117" s="27">
        <f t="shared" si="36"/>
        <v>1213.6729800000001</v>
      </c>
      <c r="O117" s="27">
        <f t="shared" si="40"/>
        <v>-86157.639148699673</v>
      </c>
      <c r="P117" s="27">
        <f t="shared" si="41"/>
        <v>86157.639148699673</v>
      </c>
    </row>
    <row r="118" spans="1:16">
      <c r="A118" s="30">
        <v>41122</v>
      </c>
      <c r="C118" s="6">
        <v>110</v>
      </c>
      <c r="D118" s="29">
        <f t="shared" si="32"/>
        <v>3198</v>
      </c>
      <c r="E118" s="29">
        <f t="shared" si="37"/>
        <v>351780</v>
      </c>
      <c r="F118" s="29">
        <f t="shared" si="33"/>
        <v>-223825.37</v>
      </c>
      <c r="G118" s="34">
        <f>Inputs!D$3</f>
        <v>0.37951000000000001</v>
      </c>
      <c r="I118" s="27">
        <f t="shared" si="38"/>
        <v>575605.37</v>
      </c>
      <c r="K118" s="27">
        <f t="shared" si="34"/>
        <v>3198</v>
      </c>
      <c r="L118" s="27">
        <f t="shared" si="39"/>
        <v>351780</v>
      </c>
      <c r="M118" s="27">
        <f t="shared" si="35"/>
        <v>1213.6729800000001</v>
      </c>
      <c r="N118" s="27">
        <f t="shared" si="36"/>
        <v>1213.6729800000001</v>
      </c>
      <c r="O118" s="27">
        <f t="shared" si="40"/>
        <v>-84943.96616869967</v>
      </c>
      <c r="P118" s="27">
        <f t="shared" si="41"/>
        <v>84943.96616869967</v>
      </c>
    </row>
    <row r="119" spans="1:16">
      <c r="A119" s="31">
        <v>41153</v>
      </c>
      <c r="C119" s="6">
        <v>111</v>
      </c>
      <c r="D119" s="29">
        <f t="shared" si="32"/>
        <v>3198</v>
      </c>
      <c r="E119" s="29">
        <f t="shared" si="37"/>
        <v>354978</v>
      </c>
      <c r="F119" s="29">
        <f t="shared" si="33"/>
        <v>-220627.37</v>
      </c>
      <c r="G119" s="34">
        <f>Inputs!D$3</f>
        <v>0.37951000000000001</v>
      </c>
      <c r="I119" s="27">
        <f t="shared" si="38"/>
        <v>575605.37</v>
      </c>
      <c r="K119" s="27">
        <f t="shared" si="34"/>
        <v>3198</v>
      </c>
      <c r="L119" s="27">
        <f t="shared" si="39"/>
        <v>354978</v>
      </c>
      <c r="M119" s="27">
        <f t="shared" si="35"/>
        <v>1213.6729800000001</v>
      </c>
      <c r="N119" s="27">
        <f t="shared" si="36"/>
        <v>1213.6729800000001</v>
      </c>
      <c r="O119" s="27">
        <f t="shared" si="40"/>
        <v>-83730.293188699667</v>
      </c>
      <c r="P119" s="27">
        <f t="shared" si="41"/>
        <v>83730.293188699667</v>
      </c>
    </row>
    <row r="120" spans="1:16">
      <c r="A120" s="30">
        <v>41183</v>
      </c>
      <c r="C120" s="6">
        <v>112</v>
      </c>
      <c r="D120" s="29">
        <f t="shared" si="32"/>
        <v>3198</v>
      </c>
      <c r="E120" s="29">
        <f t="shared" si="37"/>
        <v>358176</v>
      </c>
      <c r="F120" s="29">
        <f t="shared" si="33"/>
        <v>-217429.37</v>
      </c>
      <c r="G120" s="34">
        <f>Inputs!D$3</f>
        <v>0.37951000000000001</v>
      </c>
      <c r="I120" s="27">
        <f t="shared" si="38"/>
        <v>575605.37</v>
      </c>
      <c r="K120" s="27">
        <f t="shared" si="34"/>
        <v>3198</v>
      </c>
      <c r="L120" s="27">
        <f t="shared" si="39"/>
        <v>358176</v>
      </c>
      <c r="M120" s="27">
        <f t="shared" si="35"/>
        <v>1213.6729800000001</v>
      </c>
      <c r="N120" s="27">
        <f t="shared" si="36"/>
        <v>1213.6729800000001</v>
      </c>
      <c r="O120" s="27">
        <f t="shared" si="40"/>
        <v>-82516.620208699664</v>
      </c>
      <c r="P120" s="27">
        <f t="shared" si="41"/>
        <v>82516.620208699664</v>
      </c>
    </row>
    <row r="121" spans="1:16">
      <c r="A121" s="31">
        <v>41214</v>
      </c>
      <c r="C121" s="6">
        <v>113</v>
      </c>
      <c r="D121" s="29">
        <f t="shared" si="32"/>
        <v>3198</v>
      </c>
      <c r="E121" s="29">
        <f t="shared" si="37"/>
        <v>361374</v>
      </c>
      <c r="F121" s="29">
        <f t="shared" si="33"/>
        <v>-214231.37</v>
      </c>
      <c r="G121" s="34">
        <f>Inputs!D$3</f>
        <v>0.37951000000000001</v>
      </c>
      <c r="I121" s="27">
        <f t="shared" si="38"/>
        <v>575605.37</v>
      </c>
      <c r="K121" s="27">
        <f t="shared" si="34"/>
        <v>3198</v>
      </c>
      <c r="L121" s="27">
        <f t="shared" si="39"/>
        <v>361374</v>
      </c>
      <c r="M121" s="27">
        <f t="shared" si="35"/>
        <v>1213.6729800000001</v>
      </c>
      <c r="N121" s="27">
        <f t="shared" si="36"/>
        <v>1213.6729800000001</v>
      </c>
      <c r="O121" s="27">
        <f t="shared" si="40"/>
        <v>-81302.947228699661</v>
      </c>
      <c r="P121" s="27">
        <f t="shared" si="41"/>
        <v>81302.947228699661</v>
      </c>
    </row>
    <row r="122" spans="1:16">
      <c r="A122" s="30">
        <v>41244</v>
      </c>
      <c r="C122" s="6">
        <v>114</v>
      </c>
      <c r="D122" s="29">
        <f t="shared" si="32"/>
        <v>3198</v>
      </c>
      <c r="E122" s="29">
        <f t="shared" si="37"/>
        <v>364572</v>
      </c>
      <c r="F122" s="29">
        <f t="shared" si="33"/>
        <v>-211033.37</v>
      </c>
      <c r="G122" s="34">
        <f>Inputs!D$3</f>
        <v>0.37951000000000001</v>
      </c>
      <c r="I122" s="27">
        <f t="shared" si="38"/>
        <v>575605.37</v>
      </c>
      <c r="K122" s="27">
        <f t="shared" si="34"/>
        <v>3198</v>
      </c>
      <c r="L122" s="27">
        <f t="shared" si="39"/>
        <v>364572</v>
      </c>
      <c r="M122" s="27">
        <f t="shared" si="35"/>
        <v>1213.6729800000001</v>
      </c>
      <c r="N122" s="27">
        <f t="shared" si="36"/>
        <v>1213.6729800000001</v>
      </c>
      <c r="O122" s="27">
        <f t="shared" si="40"/>
        <v>-80089.274248699658</v>
      </c>
      <c r="P122" s="27">
        <f t="shared" si="41"/>
        <v>80089.274248699658</v>
      </c>
    </row>
    <row r="123" spans="1:16">
      <c r="A123" s="31">
        <v>41275</v>
      </c>
      <c r="C123" s="6">
        <v>115</v>
      </c>
      <c r="D123" s="29">
        <f t="shared" si="32"/>
        <v>3198</v>
      </c>
      <c r="E123" s="29">
        <f t="shared" si="37"/>
        <v>367770</v>
      </c>
      <c r="F123" s="29">
        <f t="shared" si="33"/>
        <v>-207835.37</v>
      </c>
      <c r="G123" s="34">
        <f>Inputs!D$3</f>
        <v>0.37951000000000001</v>
      </c>
      <c r="I123" s="27">
        <f t="shared" si="38"/>
        <v>575605.37</v>
      </c>
      <c r="K123" s="27">
        <f t="shared" si="34"/>
        <v>3198</v>
      </c>
      <c r="L123" s="27">
        <f t="shared" si="39"/>
        <v>367770</v>
      </c>
      <c r="M123" s="27">
        <f t="shared" si="35"/>
        <v>1213.6729800000001</v>
      </c>
      <c r="N123" s="27">
        <f t="shared" si="36"/>
        <v>1213.6729800000001</v>
      </c>
      <c r="O123" s="27">
        <f t="shared" si="40"/>
        <v>-78875.601268699655</v>
      </c>
      <c r="P123" s="27">
        <f t="shared" si="41"/>
        <v>78875.601268699655</v>
      </c>
    </row>
    <row r="124" spans="1:16">
      <c r="A124" s="30">
        <v>41306</v>
      </c>
      <c r="C124" s="6">
        <v>116</v>
      </c>
      <c r="D124" s="29">
        <f t="shared" si="32"/>
        <v>3198</v>
      </c>
      <c r="E124" s="29">
        <f t="shared" si="37"/>
        <v>370968</v>
      </c>
      <c r="F124" s="29">
        <f t="shared" si="33"/>
        <v>-204637.37</v>
      </c>
      <c r="G124" s="34">
        <f>Inputs!D$3</f>
        <v>0.37951000000000001</v>
      </c>
      <c r="I124" s="27">
        <f t="shared" si="38"/>
        <v>575605.37</v>
      </c>
      <c r="K124" s="27">
        <f t="shared" si="34"/>
        <v>3198</v>
      </c>
      <c r="L124" s="27">
        <f t="shared" si="39"/>
        <v>370968</v>
      </c>
      <c r="M124" s="27">
        <f t="shared" si="35"/>
        <v>1213.6729800000001</v>
      </c>
      <c r="N124" s="27">
        <f t="shared" si="36"/>
        <v>1213.6729800000001</v>
      </c>
      <c r="O124" s="27">
        <f t="shared" si="40"/>
        <v>-77661.928288699652</v>
      </c>
      <c r="P124" s="27">
        <f t="shared" si="41"/>
        <v>77661.928288699652</v>
      </c>
    </row>
    <row r="125" spans="1:16">
      <c r="A125" s="31">
        <v>41334</v>
      </c>
      <c r="C125" s="6">
        <v>117</v>
      </c>
      <c r="D125" s="29">
        <f t="shared" si="32"/>
        <v>3198</v>
      </c>
      <c r="E125" s="29">
        <f t="shared" si="37"/>
        <v>374166</v>
      </c>
      <c r="F125" s="29">
        <f t="shared" si="33"/>
        <v>-201439.37</v>
      </c>
      <c r="G125" s="34">
        <f>Inputs!D$3</f>
        <v>0.37951000000000001</v>
      </c>
      <c r="I125" s="27">
        <f t="shared" si="38"/>
        <v>575605.37</v>
      </c>
      <c r="K125" s="27">
        <f t="shared" si="34"/>
        <v>3198</v>
      </c>
      <c r="L125" s="27">
        <f t="shared" si="39"/>
        <v>374166</v>
      </c>
      <c r="M125" s="27">
        <f t="shared" si="35"/>
        <v>1213.6729800000001</v>
      </c>
      <c r="N125" s="27">
        <f t="shared" si="36"/>
        <v>1213.6729800000001</v>
      </c>
      <c r="O125" s="27">
        <f t="shared" si="40"/>
        <v>-76448.255308699649</v>
      </c>
      <c r="P125" s="27">
        <f t="shared" si="41"/>
        <v>76448.255308699649</v>
      </c>
    </row>
    <row r="126" spans="1:16">
      <c r="A126" s="30">
        <v>41365</v>
      </c>
      <c r="C126" s="6">
        <v>118</v>
      </c>
      <c r="D126" s="29">
        <f t="shared" si="32"/>
        <v>3198</v>
      </c>
      <c r="E126" s="29">
        <f t="shared" si="37"/>
        <v>377364</v>
      </c>
      <c r="F126" s="29">
        <f t="shared" si="33"/>
        <v>-198241.37</v>
      </c>
      <c r="G126" s="34">
        <f>Inputs!D$3</f>
        <v>0.37951000000000001</v>
      </c>
      <c r="I126" s="27">
        <f t="shared" si="38"/>
        <v>575605.37</v>
      </c>
      <c r="K126" s="27">
        <f t="shared" si="34"/>
        <v>3198</v>
      </c>
      <c r="L126" s="27">
        <f t="shared" si="39"/>
        <v>377364</v>
      </c>
      <c r="M126" s="27">
        <f t="shared" si="35"/>
        <v>1213.6729800000001</v>
      </c>
      <c r="N126" s="27">
        <f t="shared" si="36"/>
        <v>1213.6729800000001</v>
      </c>
      <c r="O126" s="27">
        <f t="shared" si="40"/>
        <v>-75234.582328699646</v>
      </c>
      <c r="P126" s="27">
        <f t="shared" si="41"/>
        <v>75234.582328699646</v>
      </c>
    </row>
    <row r="127" spans="1:16">
      <c r="A127" s="31">
        <v>41395</v>
      </c>
      <c r="C127" s="6">
        <v>119</v>
      </c>
      <c r="D127" s="29">
        <f t="shared" si="32"/>
        <v>3198</v>
      </c>
      <c r="E127" s="29">
        <f t="shared" si="37"/>
        <v>380562</v>
      </c>
      <c r="F127" s="29">
        <f t="shared" si="33"/>
        <v>-195043.37</v>
      </c>
      <c r="G127" s="34">
        <f>Inputs!D$3</f>
        <v>0.37951000000000001</v>
      </c>
      <c r="I127" s="27">
        <f t="shared" si="38"/>
        <v>575605.37</v>
      </c>
      <c r="K127" s="27">
        <f t="shared" si="34"/>
        <v>3198</v>
      </c>
      <c r="L127" s="27">
        <f t="shared" si="39"/>
        <v>380562</v>
      </c>
      <c r="M127" s="27">
        <f t="shared" si="35"/>
        <v>1213.6729800000001</v>
      </c>
      <c r="N127" s="27">
        <f t="shared" si="36"/>
        <v>1213.6729800000001</v>
      </c>
      <c r="O127" s="27">
        <f t="shared" si="40"/>
        <v>-74020.909348699643</v>
      </c>
      <c r="P127" s="27">
        <f t="shared" si="41"/>
        <v>74020.909348699643</v>
      </c>
    </row>
    <row r="128" spans="1:16">
      <c r="A128" s="30">
        <v>41426</v>
      </c>
      <c r="C128" s="6">
        <v>120</v>
      </c>
      <c r="D128" s="29">
        <f t="shared" si="32"/>
        <v>3198</v>
      </c>
      <c r="E128" s="29">
        <f t="shared" si="37"/>
        <v>383760</v>
      </c>
      <c r="F128" s="29">
        <f t="shared" si="33"/>
        <v>-191845.37</v>
      </c>
      <c r="G128" s="34">
        <f>Inputs!D$3</f>
        <v>0.37951000000000001</v>
      </c>
      <c r="I128" s="27">
        <f t="shared" si="38"/>
        <v>575605.37</v>
      </c>
      <c r="K128" s="27">
        <f t="shared" si="34"/>
        <v>3198</v>
      </c>
      <c r="L128" s="27">
        <f t="shared" si="39"/>
        <v>383760</v>
      </c>
      <c r="M128" s="27">
        <f t="shared" si="35"/>
        <v>1213.6729800000001</v>
      </c>
      <c r="N128" s="27">
        <f t="shared" si="36"/>
        <v>1213.6729800000001</v>
      </c>
      <c r="O128" s="27">
        <f t="shared" si="40"/>
        <v>-72807.23636869964</v>
      </c>
      <c r="P128" s="27">
        <f t="shared" si="41"/>
        <v>72807.23636869964</v>
      </c>
    </row>
    <row r="129" spans="1:16">
      <c r="A129" s="31">
        <v>41456</v>
      </c>
      <c r="C129" s="6">
        <v>121</v>
      </c>
      <c r="D129" s="29">
        <f t="shared" si="32"/>
        <v>3198</v>
      </c>
      <c r="E129" s="29">
        <f t="shared" si="37"/>
        <v>386958</v>
      </c>
      <c r="F129" s="29">
        <f t="shared" si="33"/>
        <v>-188647.37</v>
      </c>
      <c r="G129" s="34">
        <f>Inputs!D$3</f>
        <v>0.37951000000000001</v>
      </c>
      <c r="I129" s="27">
        <f t="shared" si="38"/>
        <v>575605.37</v>
      </c>
      <c r="K129" s="27">
        <f t="shared" si="34"/>
        <v>3198</v>
      </c>
      <c r="L129" s="27">
        <f t="shared" si="39"/>
        <v>386958</v>
      </c>
      <c r="M129" s="27">
        <f t="shared" si="35"/>
        <v>1213.6729800000001</v>
      </c>
      <c r="N129" s="27">
        <f t="shared" si="36"/>
        <v>1213.6729800000001</v>
      </c>
      <c r="O129" s="27">
        <f t="shared" si="40"/>
        <v>-71593.563388699637</v>
      </c>
      <c r="P129" s="27">
        <f t="shared" si="41"/>
        <v>71593.563388699637</v>
      </c>
    </row>
    <row r="130" spans="1:16">
      <c r="A130" s="30">
        <v>41487</v>
      </c>
      <c r="C130" s="6">
        <v>122</v>
      </c>
      <c r="D130" s="29">
        <f t="shared" si="32"/>
        <v>3198</v>
      </c>
      <c r="E130" s="29">
        <f t="shared" si="37"/>
        <v>390156</v>
      </c>
      <c r="F130" s="29">
        <f t="shared" si="33"/>
        <v>-185449.37</v>
      </c>
      <c r="G130" s="34">
        <f>Inputs!D$3</f>
        <v>0.37951000000000001</v>
      </c>
      <c r="I130" s="27">
        <f t="shared" si="38"/>
        <v>575605.37</v>
      </c>
      <c r="K130" s="27">
        <f t="shared" si="34"/>
        <v>3198</v>
      </c>
      <c r="L130" s="27">
        <f t="shared" si="39"/>
        <v>390156</v>
      </c>
      <c r="M130" s="27">
        <f t="shared" si="35"/>
        <v>1213.6729800000001</v>
      </c>
      <c r="N130" s="27">
        <f t="shared" si="36"/>
        <v>1213.6729800000001</v>
      </c>
      <c r="O130" s="27">
        <f t="shared" si="40"/>
        <v>-70379.890408699634</v>
      </c>
      <c r="P130" s="27">
        <f t="shared" si="41"/>
        <v>70379.890408699634</v>
      </c>
    </row>
    <row r="131" spans="1:16">
      <c r="A131" s="31">
        <v>41518</v>
      </c>
      <c r="C131" s="6">
        <v>123</v>
      </c>
      <c r="D131" s="29">
        <f t="shared" si="32"/>
        <v>3198</v>
      </c>
      <c r="E131" s="29">
        <f t="shared" si="37"/>
        <v>393354</v>
      </c>
      <c r="F131" s="29">
        <f t="shared" si="33"/>
        <v>-182251.37</v>
      </c>
      <c r="G131" s="34">
        <f>Inputs!D$3</f>
        <v>0.37951000000000001</v>
      </c>
      <c r="I131" s="27">
        <f t="shared" si="38"/>
        <v>575605.37</v>
      </c>
      <c r="K131" s="27">
        <f t="shared" si="34"/>
        <v>3198</v>
      </c>
      <c r="L131" s="27">
        <f t="shared" si="39"/>
        <v>393354</v>
      </c>
      <c r="M131" s="27">
        <f t="shared" si="35"/>
        <v>1213.6729800000001</v>
      </c>
      <c r="N131" s="27">
        <f t="shared" si="36"/>
        <v>1213.6729800000001</v>
      </c>
      <c r="O131" s="27">
        <f t="shared" si="40"/>
        <v>-69166.217428699631</v>
      </c>
      <c r="P131" s="27">
        <f t="shared" si="41"/>
        <v>69166.217428699631</v>
      </c>
    </row>
    <row r="132" spans="1:16">
      <c r="A132" s="30">
        <v>41548</v>
      </c>
      <c r="C132" s="6">
        <v>124</v>
      </c>
      <c r="D132" s="29">
        <f t="shared" si="32"/>
        <v>3198</v>
      </c>
      <c r="E132" s="29">
        <f t="shared" si="37"/>
        <v>396552</v>
      </c>
      <c r="F132" s="29">
        <f t="shared" si="33"/>
        <v>-179053.37</v>
      </c>
      <c r="G132" s="34">
        <f>Inputs!D$3</f>
        <v>0.37951000000000001</v>
      </c>
      <c r="I132" s="27">
        <f t="shared" si="38"/>
        <v>575605.37</v>
      </c>
      <c r="K132" s="27">
        <f t="shared" si="34"/>
        <v>3198</v>
      </c>
      <c r="L132" s="27">
        <f t="shared" si="39"/>
        <v>396552</v>
      </c>
      <c r="M132" s="27">
        <f t="shared" si="35"/>
        <v>1213.6729800000001</v>
      </c>
      <c r="N132" s="27">
        <f t="shared" si="36"/>
        <v>1213.6729800000001</v>
      </c>
      <c r="O132" s="27">
        <f t="shared" si="40"/>
        <v>-67952.544448699628</v>
      </c>
      <c r="P132" s="27">
        <f t="shared" si="41"/>
        <v>67952.544448699628</v>
      </c>
    </row>
    <row r="133" spans="1:16">
      <c r="A133" s="31">
        <v>41579</v>
      </c>
      <c r="C133" s="6">
        <v>125</v>
      </c>
      <c r="D133" s="29">
        <f t="shared" si="32"/>
        <v>3198</v>
      </c>
      <c r="E133" s="29">
        <f t="shared" si="37"/>
        <v>399750</v>
      </c>
      <c r="F133" s="29">
        <f t="shared" si="33"/>
        <v>-175855.37</v>
      </c>
      <c r="G133" s="34">
        <f>Inputs!D$3</f>
        <v>0.37951000000000001</v>
      </c>
      <c r="I133" s="27">
        <f t="shared" si="38"/>
        <v>575605.37</v>
      </c>
      <c r="K133" s="27">
        <f t="shared" si="34"/>
        <v>3198</v>
      </c>
      <c r="L133" s="27">
        <f t="shared" si="39"/>
        <v>399750</v>
      </c>
      <c r="M133" s="27">
        <f t="shared" si="35"/>
        <v>1213.6729800000001</v>
      </c>
      <c r="N133" s="27">
        <f t="shared" si="36"/>
        <v>1213.6729800000001</v>
      </c>
      <c r="O133" s="27">
        <f t="shared" si="40"/>
        <v>-66738.871468699625</v>
      </c>
      <c r="P133" s="27">
        <f t="shared" si="41"/>
        <v>66738.871468699625</v>
      </c>
    </row>
    <row r="134" spans="1:16">
      <c r="A134" s="30">
        <v>41609</v>
      </c>
      <c r="C134" s="6">
        <v>126</v>
      </c>
      <c r="D134" s="29">
        <f t="shared" si="32"/>
        <v>3198</v>
      </c>
      <c r="E134" s="29">
        <f t="shared" si="37"/>
        <v>402948</v>
      </c>
      <c r="F134" s="29">
        <f t="shared" si="33"/>
        <v>-172657.37</v>
      </c>
      <c r="G134" s="34">
        <f>Inputs!D$3</f>
        <v>0.37951000000000001</v>
      </c>
      <c r="I134" s="27">
        <f t="shared" si="38"/>
        <v>575605.37</v>
      </c>
      <c r="K134" s="27">
        <f t="shared" si="34"/>
        <v>3198</v>
      </c>
      <c r="L134" s="27">
        <f t="shared" si="39"/>
        <v>402948</v>
      </c>
      <c r="M134" s="27">
        <f t="shared" si="35"/>
        <v>1213.6729800000001</v>
      </c>
      <c r="N134" s="27">
        <f t="shared" si="36"/>
        <v>1213.6729800000001</v>
      </c>
      <c r="O134" s="27">
        <f t="shared" si="40"/>
        <v>-65525.198488699622</v>
      </c>
      <c r="P134" s="27">
        <f t="shared" si="41"/>
        <v>65525.198488699622</v>
      </c>
    </row>
    <row r="135" spans="1:16">
      <c r="A135" s="31">
        <v>41640</v>
      </c>
      <c r="C135" s="6">
        <v>127</v>
      </c>
      <c r="D135" s="29">
        <f t="shared" si="32"/>
        <v>3198</v>
      </c>
      <c r="E135" s="29">
        <f t="shared" si="37"/>
        <v>406146</v>
      </c>
      <c r="F135" s="29">
        <f t="shared" si="33"/>
        <v>-169459.37</v>
      </c>
      <c r="G135" s="34">
        <f>Inputs!D$3</f>
        <v>0.37951000000000001</v>
      </c>
      <c r="I135" s="27">
        <f t="shared" si="38"/>
        <v>575605.37</v>
      </c>
      <c r="K135" s="27">
        <f t="shared" si="34"/>
        <v>3198</v>
      </c>
      <c r="L135" s="27">
        <f t="shared" si="39"/>
        <v>406146</v>
      </c>
      <c r="M135" s="27">
        <f t="shared" si="35"/>
        <v>1213.6729800000001</v>
      </c>
      <c r="N135" s="27">
        <f t="shared" si="36"/>
        <v>1213.6729800000001</v>
      </c>
      <c r="O135" s="27">
        <f t="shared" si="40"/>
        <v>-64311.525508699619</v>
      </c>
      <c r="P135" s="27">
        <f t="shared" si="41"/>
        <v>64311.525508699619</v>
      </c>
    </row>
    <row r="136" spans="1:16">
      <c r="A136" s="30">
        <v>41671</v>
      </c>
      <c r="C136" s="6">
        <v>128</v>
      </c>
      <c r="D136" s="29">
        <f t="shared" si="32"/>
        <v>3198</v>
      </c>
      <c r="E136" s="29">
        <f t="shared" si="37"/>
        <v>409344</v>
      </c>
      <c r="F136" s="29">
        <f t="shared" si="33"/>
        <v>-166261.37</v>
      </c>
      <c r="G136" s="34">
        <f>Inputs!D$3</f>
        <v>0.37951000000000001</v>
      </c>
      <c r="I136" s="27">
        <f t="shared" si="38"/>
        <v>575605.37</v>
      </c>
      <c r="K136" s="27">
        <f t="shared" si="34"/>
        <v>3198</v>
      </c>
      <c r="L136" s="27">
        <f t="shared" si="39"/>
        <v>409344</v>
      </c>
      <c r="M136" s="27">
        <f t="shared" si="35"/>
        <v>1213.6729800000001</v>
      </c>
      <c r="N136" s="27">
        <f t="shared" si="36"/>
        <v>1213.6729800000001</v>
      </c>
      <c r="O136" s="27">
        <f t="shared" si="40"/>
        <v>-63097.852528699616</v>
      </c>
      <c r="P136" s="27">
        <f t="shared" si="41"/>
        <v>63097.852528699616</v>
      </c>
    </row>
    <row r="137" spans="1:16">
      <c r="A137" s="31">
        <v>41699</v>
      </c>
      <c r="C137" s="6">
        <v>129</v>
      </c>
      <c r="D137" s="29">
        <f t="shared" ref="D137:D168" si="42">ROUND(-(+$B$9/180)*1,0)</f>
        <v>3198</v>
      </c>
      <c r="E137" s="29">
        <f t="shared" si="37"/>
        <v>412542</v>
      </c>
      <c r="F137" s="29">
        <f t="shared" ref="F137:F168" si="43">$B$9+E137</f>
        <v>-163063.37</v>
      </c>
      <c r="G137" s="34">
        <f>Inputs!D$3</f>
        <v>0.37951000000000001</v>
      </c>
      <c r="I137" s="27">
        <f t="shared" si="38"/>
        <v>575605.37</v>
      </c>
      <c r="K137" s="27">
        <f t="shared" ref="K137:K168" si="44">D137</f>
        <v>3198</v>
      </c>
      <c r="L137" s="27">
        <f t="shared" si="39"/>
        <v>412542</v>
      </c>
      <c r="M137" s="27">
        <f t="shared" ref="M137:M168" si="45">K137*G137</f>
        <v>1213.6729800000001</v>
      </c>
      <c r="N137" s="27">
        <f t="shared" ref="N137:N168" si="46">M137-J137</f>
        <v>1213.6729800000001</v>
      </c>
      <c r="O137" s="27">
        <f t="shared" si="40"/>
        <v>-61884.179548699612</v>
      </c>
      <c r="P137" s="27">
        <f t="shared" si="41"/>
        <v>61884.179548699612</v>
      </c>
    </row>
    <row r="138" spans="1:16">
      <c r="A138" s="30">
        <v>41730</v>
      </c>
      <c r="C138" s="6">
        <v>130</v>
      </c>
      <c r="D138" s="29">
        <f t="shared" si="42"/>
        <v>3198</v>
      </c>
      <c r="E138" s="29">
        <f t="shared" ref="E138:E169" si="47">+E137+D138</f>
        <v>415740</v>
      </c>
      <c r="F138" s="29">
        <f t="shared" si="43"/>
        <v>-159865.37</v>
      </c>
      <c r="G138" s="34">
        <f>Inputs!D$3</f>
        <v>0.37951000000000001</v>
      </c>
      <c r="I138" s="27">
        <f t="shared" ref="I138:I169" si="48">+I137+H138</f>
        <v>575605.37</v>
      </c>
      <c r="K138" s="27">
        <f t="shared" si="44"/>
        <v>3198</v>
      </c>
      <c r="L138" s="27">
        <f t="shared" ref="L138:L169" si="49">+L137+K138</f>
        <v>415740</v>
      </c>
      <c r="M138" s="27">
        <f t="shared" si="45"/>
        <v>1213.6729800000001</v>
      </c>
      <c r="N138" s="27">
        <f t="shared" si="46"/>
        <v>1213.6729800000001</v>
      </c>
      <c r="O138" s="27">
        <f t="shared" ref="O138:O169" si="50">+O137+N138</f>
        <v>-60670.506568699609</v>
      </c>
      <c r="P138" s="27">
        <f t="shared" ref="P138:P169" si="51">P137-N138</f>
        <v>60670.506568699609</v>
      </c>
    </row>
    <row r="139" spans="1:16">
      <c r="A139" s="31">
        <v>41760</v>
      </c>
      <c r="C139" s="6">
        <v>131</v>
      </c>
      <c r="D139" s="29">
        <f t="shared" si="42"/>
        <v>3198</v>
      </c>
      <c r="E139" s="29">
        <f t="shared" si="47"/>
        <v>418938</v>
      </c>
      <c r="F139" s="29">
        <f t="shared" si="43"/>
        <v>-156667.37</v>
      </c>
      <c r="G139" s="34">
        <f>Inputs!D$3</f>
        <v>0.37951000000000001</v>
      </c>
      <c r="I139" s="27">
        <f t="shared" si="48"/>
        <v>575605.37</v>
      </c>
      <c r="K139" s="27">
        <f t="shared" si="44"/>
        <v>3198</v>
      </c>
      <c r="L139" s="27">
        <f t="shared" si="49"/>
        <v>418938</v>
      </c>
      <c r="M139" s="27">
        <f t="shared" si="45"/>
        <v>1213.6729800000001</v>
      </c>
      <c r="N139" s="27">
        <f t="shared" si="46"/>
        <v>1213.6729800000001</v>
      </c>
      <c r="O139" s="27">
        <f t="shared" si="50"/>
        <v>-59456.833588699606</v>
      </c>
      <c r="P139" s="27">
        <f t="shared" si="51"/>
        <v>59456.833588699606</v>
      </c>
    </row>
    <row r="140" spans="1:16">
      <c r="A140" s="30">
        <v>41791</v>
      </c>
      <c r="C140" s="6">
        <v>132</v>
      </c>
      <c r="D140" s="29">
        <f t="shared" si="42"/>
        <v>3198</v>
      </c>
      <c r="E140" s="29">
        <f t="shared" si="47"/>
        <v>422136</v>
      </c>
      <c r="F140" s="29">
        <f t="shared" si="43"/>
        <v>-153469.37</v>
      </c>
      <c r="G140" s="34">
        <f>Inputs!D$3</f>
        <v>0.37951000000000001</v>
      </c>
      <c r="I140" s="27">
        <f t="shared" si="48"/>
        <v>575605.37</v>
      </c>
      <c r="K140" s="27">
        <f t="shared" si="44"/>
        <v>3198</v>
      </c>
      <c r="L140" s="27">
        <f t="shared" si="49"/>
        <v>422136</v>
      </c>
      <c r="M140" s="27">
        <f t="shared" si="45"/>
        <v>1213.6729800000001</v>
      </c>
      <c r="N140" s="27">
        <f t="shared" si="46"/>
        <v>1213.6729800000001</v>
      </c>
      <c r="O140" s="27">
        <f t="shared" si="50"/>
        <v>-58243.160608699603</v>
      </c>
      <c r="P140" s="27">
        <f t="shared" si="51"/>
        <v>58243.160608699603</v>
      </c>
    </row>
    <row r="141" spans="1:16">
      <c r="A141" s="31">
        <v>41821</v>
      </c>
      <c r="C141" s="6">
        <v>133</v>
      </c>
      <c r="D141" s="29">
        <f t="shared" si="42"/>
        <v>3198</v>
      </c>
      <c r="E141" s="29">
        <f t="shared" si="47"/>
        <v>425334</v>
      </c>
      <c r="F141" s="29">
        <f t="shared" si="43"/>
        <v>-150271.37</v>
      </c>
      <c r="G141" s="34">
        <f>Inputs!D$3</f>
        <v>0.37951000000000001</v>
      </c>
      <c r="I141" s="27">
        <f t="shared" si="48"/>
        <v>575605.37</v>
      </c>
      <c r="K141" s="27">
        <f t="shared" si="44"/>
        <v>3198</v>
      </c>
      <c r="L141" s="27">
        <f t="shared" si="49"/>
        <v>425334</v>
      </c>
      <c r="M141" s="27">
        <f t="shared" si="45"/>
        <v>1213.6729800000001</v>
      </c>
      <c r="N141" s="27">
        <f t="shared" si="46"/>
        <v>1213.6729800000001</v>
      </c>
      <c r="O141" s="27">
        <f t="shared" si="50"/>
        <v>-57029.4876286996</v>
      </c>
      <c r="P141" s="27">
        <f t="shared" si="51"/>
        <v>57029.4876286996</v>
      </c>
    </row>
    <row r="142" spans="1:16">
      <c r="A142" s="30">
        <v>41852</v>
      </c>
      <c r="C142" s="6">
        <v>134</v>
      </c>
      <c r="D142" s="29">
        <f t="shared" si="42"/>
        <v>3198</v>
      </c>
      <c r="E142" s="29">
        <f t="shared" si="47"/>
        <v>428532</v>
      </c>
      <c r="F142" s="29">
        <f t="shared" si="43"/>
        <v>-147073.37</v>
      </c>
      <c r="G142" s="34">
        <f>Inputs!D$3</f>
        <v>0.37951000000000001</v>
      </c>
      <c r="I142" s="27">
        <f t="shared" si="48"/>
        <v>575605.37</v>
      </c>
      <c r="K142" s="27">
        <f t="shared" si="44"/>
        <v>3198</v>
      </c>
      <c r="L142" s="27">
        <f t="shared" si="49"/>
        <v>428532</v>
      </c>
      <c r="M142" s="27">
        <f t="shared" si="45"/>
        <v>1213.6729800000001</v>
      </c>
      <c r="N142" s="27">
        <f t="shared" si="46"/>
        <v>1213.6729800000001</v>
      </c>
      <c r="O142" s="27">
        <f t="shared" si="50"/>
        <v>-55815.814648699597</v>
      </c>
      <c r="P142" s="27">
        <f t="shared" si="51"/>
        <v>55815.814648699597</v>
      </c>
    </row>
    <row r="143" spans="1:16">
      <c r="A143" s="31">
        <v>41883</v>
      </c>
      <c r="C143" s="6">
        <v>135</v>
      </c>
      <c r="D143" s="29">
        <f t="shared" si="42"/>
        <v>3198</v>
      </c>
      <c r="E143" s="29">
        <f t="shared" si="47"/>
        <v>431730</v>
      </c>
      <c r="F143" s="29">
        <f t="shared" si="43"/>
        <v>-143875.37</v>
      </c>
      <c r="G143" s="34">
        <f>Inputs!D$3</f>
        <v>0.37951000000000001</v>
      </c>
      <c r="I143" s="27">
        <f t="shared" si="48"/>
        <v>575605.37</v>
      </c>
      <c r="K143" s="27">
        <f t="shared" si="44"/>
        <v>3198</v>
      </c>
      <c r="L143" s="27">
        <f t="shared" si="49"/>
        <v>431730</v>
      </c>
      <c r="M143" s="27">
        <f t="shared" si="45"/>
        <v>1213.6729800000001</v>
      </c>
      <c r="N143" s="27">
        <f t="shared" si="46"/>
        <v>1213.6729800000001</v>
      </c>
      <c r="O143" s="27">
        <f t="shared" si="50"/>
        <v>-54602.141668699594</v>
      </c>
      <c r="P143" s="27">
        <f t="shared" si="51"/>
        <v>54602.141668699594</v>
      </c>
    </row>
    <row r="144" spans="1:16">
      <c r="A144" s="30">
        <v>41913</v>
      </c>
      <c r="C144" s="6">
        <v>136</v>
      </c>
      <c r="D144" s="29">
        <f t="shared" si="42"/>
        <v>3198</v>
      </c>
      <c r="E144" s="29">
        <f t="shared" si="47"/>
        <v>434928</v>
      </c>
      <c r="F144" s="29">
        <f t="shared" si="43"/>
        <v>-140677.37</v>
      </c>
      <c r="G144" s="34">
        <f>Inputs!D$3</f>
        <v>0.37951000000000001</v>
      </c>
      <c r="I144" s="27">
        <f t="shared" si="48"/>
        <v>575605.37</v>
      </c>
      <c r="K144" s="27">
        <f t="shared" si="44"/>
        <v>3198</v>
      </c>
      <c r="L144" s="27">
        <f t="shared" si="49"/>
        <v>434928</v>
      </c>
      <c r="M144" s="27">
        <f t="shared" si="45"/>
        <v>1213.6729800000001</v>
      </c>
      <c r="N144" s="27">
        <f t="shared" si="46"/>
        <v>1213.6729800000001</v>
      </c>
      <c r="O144" s="27">
        <f t="shared" si="50"/>
        <v>-53388.468688699591</v>
      </c>
      <c r="P144" s="27">
        <f t="shared" si="51"/>
        <v>53388.468688699591</v>
      </c>
    </row>
    <row r="145" spans="1:16">
      <c r="A145" s="31">
        <v>41944</v>
      </c>
      <c r="C145" s="6">
        <v>137</v>
      </c>
      <c r="D145" s="29">
        <f t="shared" si="42"/>
        <v>3198</v>
      </c>
      <c r="E145" s="29">
        <f t="shared" si="47"/>
        <v>438126</v>
      </c>
      <c r="F145" s="29">
        <f t="shared" si="43"/>
        <v>-137479.37</v>
      </c>
      <c r="G145" s="34">
        <f>Inputs!D$3</f>
        <v>0.37951000000000001</v>
      </c>
      <c r="I145" s="27">
        <f t="shared" si="48"/>
        <v>575605.37</v>
      </c>
      <c r="K145" s="27">
        <f t="shared" si="44"/>
        <v>3198</v>
      </c>
      <c r="L145" s="27">
        <f t="shared" si="49"/>
        <v>438126</v>
      </c>
      <c r="M145" s="27">
        <f t="shared" si="45"/>
        <v>1213.6729800000001</v>
      </c>
      <c r="N145" s="27">
        <f t="shared" si="46"/>
        <v>1213.6729800000001</v>
      </c>
      <c r="O145" s="27">
        <f t="shared" si="50"/>
        <v>-52174.795708699588</v>
      </c>
      <c r="P145" s="27">
        <f t="shared" si="51"/>
        <v>52174.795708699588</v>
      </c>
    </row>
    <row r="146" spans="1:16">
      <c r="A146" s="30">
        <v>41974</v>
      </c>
      <c r="C146" s="6">
        <v>138</v>
      </c>
      <c r="D146" s="29">
        <f t="shared" si="42"/>
        <v>3198</v>
      </c>
      <c r="E146" s="29">
        <f t="shared" si="47"/>
        <v>441324</v>
      </c>
      <c r="F146" s="29">
        <f t="shared" si="43"/>
        <v>-134281.37</v>
      </c>
      <c r="G146" s="34">
        <f>Inputs!D$3</f>
        <v>0.37951000000000001</v>
      </c>
      <c r="I146" s="27">
        <f t="shared" si="48"/>
        <v>575605.37</v>
      </c>
      <c r="K146" s="27">
        <f t="shared" si="44"/>
        <v>3198</v>
      </c>
      <c r="L146" s="27">
        <f t="shared" si="49"/>
        <v>441324</v>
      </c>
      <c r="M146" s="27">
        <f t="shared" si="45"/>
        <v>1213.6729800000001</v>
      </c>
      <c r="N146" s="27">
        <f t="shared" si="46"/>
        <v>1213.6729800000001</v>
      </c>
      <c r="O146" s="27">
        <f t="shared" si="50"/>
        <v>-50961.122728699585</v>
      </c>
      <c r="P146" s="27">
        <f t="shared" si="51"/>
        <v>50961.122728699585</v>
      </c>
    </row>
    <row r="147" spans="1:16">
      <c r="A147" s="31">
        <v>42005</v>
      </c>
      <c r="C147" s="6">
        <v>139</v>
      </c>
      <c r="D147" s="29">
        <f t="shared" si="42"/>
        <v>3198</v>
      </c>
      <c r="E147" s="29">
        <f t="shared" si="47"/>
        <v>444522</v>
      </c>
      <c r="F147" s="29">
        <f t="shared" si="43"/>
        <v>-131083.37</v>
      </c>
      <c r="G147" s="34">
        <f>Inputs!D$3</f>
        <v>0.37951000000000001</v>
      </c>
      <c r="I147" s="27">
        <f t="shared" si="48"/>
        <v>575605.37</v>
      </c>
      <c r="K147" s="27">
        <f t="shared" si="44"/>
        <v>3198</v>
      </c>
      <c r="L147" s="27">
        <f t="shared" si="49"/>
        <v>444522</v>
      </c>
      <c r="M147" s="27">
        <f t="shared" si="45"/>
        <v>1213.6729800000001</v>
      </c>
      <c r="N147" s="27">
        <f t="shared" si="46"/>
        <v>1213.6729800000001</v>
      </c>
      <c r="O147" s="27">
        <f t="shared" si="50"/>
        <v>-49747.449748699582</v>
      </c>
      <c r="P147" s="27">
        <f t="shared" si="51"/>
        <v>49747.449748699582</v>
      </c>
    </row>
    <row r="148" spans="1:16">
      <c r="A148" s="30">
        <v>42036</v>
      </c>
      <c r="C148" s="6">
        <v>140</v>
      </c>
      <c r="D148" s="29">
        <f t="shared" si="42"/>
        <v>3198</v>
      </c>
      <c r="E148" s="29">
        <f t="shared" si="47"/>
        <v>447720</v>
      </c>
      <c r="F148" s="29">
        <f t="shared" si="43"/>
        <v>-127885.37</v>
      </c>
      <c r="G148" s="34">
        <f>Inputs!D$3</f>
        <v>0.37951000000000001</v>
      </c>
      <c r="I148" s="27">
        <f t="shared" si="48"/>
        <v>575605.37</v>
      </c>
      <c r="K148" s="27">
        <f t="shared" si="44"/>
        <v>3198</v>
      </c>
      <c r="L148" s="27">
        <f t="shared" si="49"/>
        <v>447720</v>
      </c>
      <c r="M148" s="27">
        <f t="shared" si="45"/>
        <v>1213.6729800000001</v>
      </c>
      <c r="N148" s="27">
        <f t="shared" si="46"/>
        <v>1213.6729800000001</v>
      </c>
      <c r="O148" s="27">
        <f t="shared" si="50"/>
        <v>-48533.776768699579</v>
      </c>
      <c r="P148" s="27">
        <f t="shared" si="51"/>
        <v>48533.776768699579</v>
      </c>
    </row>
    <row r="149" spans="1:16">
      <c r="A149" s="31">
        <v>42064</v>
      </c>
      <c r="C149" s="6">
        <v>141</v>
      </c>
      <c r="D149" s="29">
        <f t="shared" si="42"/>
        <v>3198</v>
      </c>
      <c r="E149" s="29">
        <f t="shared" si="47"/>
        <v>450918</v>
      </c>
      <c r="F149" s="29">
        <f t="shared" si="43"/>
        <v>-124687.37</v>
      </c>
      <c r="G149" s="34">
        <f>Inputs!D$3</f>
        <v>0.37951000000000001</v>
      </c>
      <c r="I149" s="27">
        <f t="shared" si="48"/>
        <v>575605.37</v>
      </c>
      <c r="K149" s="27">
        <f t="shared" si="44"/>
        <v>3198</v>
      </c>
      <c r="L149" s="27">
        <f t="shared" si="49"/>
        <v>450918</v>
      </c>
      <c r="M149" s="27">
        <f t="shared" si="45"/>
        <v>1213.6729800000001</v>
      </c>
      <c r="N149" s="27">
        <f t="shared" si="46"/>
        <v>1213.6729800000001</v>
      </c>
      <c r="O149" s="27">
        <f t="shared" si="50"/>
        <v>-47320.103788699576</v>
      </c>
      <c r="P149" s="27">
        <f t="shared" si="51"/>
        <v>47320.103788699576</v>
      </c>
    </row>
    <row r="150" spans="1:16">
      <c r="A150" s="30">
        <v>42095</v>
      </c>
      <c r="C150" s="6">
        <v>142</v>
      </c>
      <c r="D150" s="29">
        <f t="shared" si="42"/>
        <v>3198</v>
      </c>
      <c r="E150" s="29">
        <f t="shared" si="47"/>
        <v>454116</v>
      </c>
      <c r="F150" s="29">
        <f t="shared" si="43"/>
        <v>-121489.37</v>
      </c>
      <c r="G150" s="34">
        <f>Inputs!D$3</f>
        <v>0.37951000000000001</v>
      </c>
      <c r="I150" s="27">
        <f t="shared" si="48"/>
        <v>575605.37</v>
      </c>
      <c r="K150" s="27">
        <f t="shared" si="44"/>
        <v>3198</v>
      </c>
      <c r="L150" s="27">
        <f t="shared" si="49"/>
        <v>454116</v>
      </c>
      <c r="M150" s="27">
        <f t="shared" si="45"/>
        <v>1213.6729800000001</v>
      </c>
      <c r="N150" s="27">
        <f t="shared" si="46"/>
        <v>1213.6729800000001</v>
      </c>
      <c r="O150" s="27">
        <f t="shared" si="50"/>
        <v>-46106.430808699573</v>
      </c>
      <c r="P150" s="27">
        <f t="shared" si="51"/>
        <v>46106.430808699573</v>
      </c>
    </row>
    <row r="151" spans="1:16">
      <c r="A151" s="31">
        <v>42125</v>
      </c>
      <c r="C151" s="6">
        <v>143</v>
      </c>
      <c r="D151" s="29">
        <f t="shared" si="42"/>
        <v>3198</v>
      </c>
      <c r="E151" s="29">
        <f t="shared" si="47"/>
        <v>457314</v>
      </c>
      <c r="F151" s="29">
        <f t="shared" si="43"/>
        <v>-118291.37</v>
      </c>
      <c r="G151" s="34">
        <f>Inputs!D$3</f>
        <v>0.37951000000000001</v>
      </c>
      <c r="I151" s="27">
        <f t="shared" si="48"/>
        <v>575605.37</v>
      </c>
      <c r="K151" s="27">
        <f t="shared" si="44"/>
        <v>3198</v>
      </c>
      <c r="L151" s="27">
        <f t="shared" si="49"/>
        <v>457314</v>
      </c>
      <c r="M151" s="27">
        <f t="shared" si="45"/>
        <v>1213.6729800000001</v>
      </c>
      <c r="N151" s="27">
        <f t="shared" si="46"/>
        <v>1213.6729800000001</v>
      </c>
      <c r="O151" s="27">
        <f t="shared" si="50"/>
        <v>-44892.75782869957</v>
      </c>
      <c r="P151" s="27">
        <f t="shared" si="51"/>
        <v>44892.75782869957</v>
      </c>
    </row>
    <row r="152" spans="1:16">
      <c r="A152" s="30">
        <v>42156</v>
      </c>
      <c r="C152" s="6">
        <v>144</v>
      </c>
      <c r="D152" s="29">
        <f t="shared" si="42"/>
        <v>3198</v>
      </c>
      <c r="E152" s="29">
        <f t="shared" si="47"/>
        <v>460512</v>
      </c>
      <c r="F152" s="29">
        <f t="shared" si="43"/>
        <v>-115093.37</v>
      </c>
      <c r="G152" s="34">
        <f>Inputs!D$3</f>
        <v>0.37951000000000001</v>
      </c>
      <c r="I152" s="27">
        <f t="shared" si="48"/>
        <v>575605.37</v>
      </c>
      <c r="K152" s="27">
        <f t="shared" si="44"/>
        <v>3198</v>
      </c>
      <c r="L152" s="27">
        <f t="shared" si="49"/>
        <v>460512</v>
      </c>
      <c r="M152" s="27">
        <f t="shared" si="45"/>
        <v>1213.6729800000001</v>
      </c>
      <c r="N152" s="27">
        <f t="shared" si="46"/>
        <v>1213.6729800000001</v>
      </c>
      <c r="O152" s="27">
        <f t="shared" si="50"/>
        <v>-43679.084848699567</v>
      </c>
      <c r="P152" s="27">
        <f t="shared" si="51"/>
        <v>43679.084848699567</v>
      </c>
    </row>
    <row r="153" spans="1:16">
      <c r="A153" s="31">
        <v>42186</v>
      </c>
      <c r="C153" s="6">
        <v>145</v>
      </c>
      <c r="D153" s="29">
        <f t="shared" si="42"/>
        <v>3198</v>
      </c>
      <c r="E153" s="29">
        <f t="shared" si="47"/>
        <v>463710</v>
      </c>
      <c r="F153" s="29">
        <f t="shared" si="43"/>
        <v>-111895.37</v>
      </c>
      <c r="G153" s="34">
        <f>Inputs!D$3</f>
        <v>0.37951000000000001</v>
      </c>
      <c r="I153" s="27">
        <f t="shared" si="48"/>
        <v>575605.37</v>
      </c>
      <c r="K153" s="27">
        <f t="shared" si="44"/>
        <v>3198</v>
      </c>
      <c r="L153" s="27">
        <f t="shared" si="49"/>
        <v>463710</v>
      </c>
      <c r="M153" s="27">
        <f t="shared" si="45"/>
        <v>1213.6729800000001</v>
      </c>
      <c r="N153" s="27">
        <f t="shared" si="46"/>
        <v>1213.6729800000001</v>
      </c>
      <c r="O153" s="27">
        <f t="shared" si="50"/>
        <v>-42465.411868699564</v>
      </c>
      <c r="P153" s="27">
        <f t="shared" si="51"/>
        <v>42465.411868699564</v>
      </c>
    </row>
    <row r="154" spans="1:16">
      <c r="A154" s="30">
        <v>42217</v>
      </c>
      <c r="C154" s="6">
        <v>146</v>
      </c>
      <c r="D154" s="29">
        <f t="shared" si="42"/>
        <v>3198</v>
      </c>
      <c r="E154" s="29">
        <f t="shared" si="47"/>
        <v>466908</v>
      </c>
      <c r="F154" s="29">
        <f t="shared" si="43"/>
        <v>-108697.37</v>
      </c>
      <c r="G154" s="34">
        <f>Inputs!D$3</f>
        <v>0.37951000000000001</v>
      </c>
      <c r="I154" s="27">
        <f t="shared" si="48"/>
        <v>575605.37</v>
      </c>
      <c r="K154" s="27">
        <f t="shared" si="44"/>
        <v>3198</v>
      </c>
      <c r="L154" s="27">
        <f t="shared" si="49"/>
        <v>466908</v>
      </c>
      <c r="M154" s="27">
        <f t="shared" si="45"/>
        <v>1213.6729800000001</v>
      </c>
      <c r="N154" s="27">
        <f t="shared" si="46"/>
        <v>1213.6729800000001</v>
      </c>
      <c r="O154" s="27">
        <f t="shared" si="50"/>
        <v>-41251.738888699561</v>
      </c>
      <c r="P154" s="27">
        <f t="shared" si="51"/>
        <v>41251.738888699561</v>
      </c>
    </row>
    <row r="155" spans="1:16">
      <c r="A155" s="31">
        <v>42248</v>
      </c>
      <c r="C155" s="6">
        <v>147</v>
      </c>
      <c r="D155" s="29">
        <f t="shared" si="42"/>
        <v>3198</v>
      </c>
      <c r="E155" s="29">
        <f t="shared" si="47"/>
        <v>470106</v>
      </c>
      <c r="F155" s="29">
        <f t="shared" si="43"/>
        <v>-105499.37</v>
      </c>
      <c r="G155" s="34">
        <f>Inputs!D$3</f>
        <v>0.37951000000000001</v>
      </c>
      <c r="I155" s="27">
        <f t="shared" si="48"/>
        <v>575605.37</v>
      </c>
      <c r="K155" s="27">
        <f t="shared" si="44"/>
        <v>3198</v>
      </c>
      <c r="L155" s="27">
        <f t="shared" si="49"/>
        <v>470106</v>
      </c>
      <c r="M155" s="27">
        <f t="shared" si="45"/>
        <v>1213.6729800000001</v>
      </c>
      <c r="N155" s="27">
        <f t="shared" si="46"/>
        <v>1213.6729800000001</v>
      </c>
      <c r="O155" s="27">
        <f t="shared" si="50"/>
        <v>-40038.065908699558</v>
      </c>
      <c r="P155" s="27">
        <f t="shared" si="51"/>
        <v>40038.065908699558</v>
      </c>
    </row>
    <row r="156" spans="1:16">
      <c r="A156" s="30">
        <v>42278</v>
      </c>
      <c r="C156" s="6">
        <v>148</v>
      </c>
      <c r="D156" s="29">
        <f t="shared" si="42"/>
        <v>3198</v>
      </c>
      <c r="E156" s="29">
        <f t="shared" si="47"/>
        <v>473304</v>
      </c>
      <c r="F156" s="29">
        <f t="shared" si="43"/>
        <v>-102301.37</v>
      </c>
      <c r="G156" s="34">
        <f>Inputs!D$3</f>
        <v>0.37951000000000001</v>
      </c>
      <c r="I156" s="27">
        <f t="shared" si="48"/>
        <v>575605.37</v>
      </c>
      <c r="K156" s="27">
        <f t="shared" si="44"/>
        <v>3198</v>
      </c>
      <c r="L156" s="27">
        <f t="shared" si="49"/>
        <v>473304</v>
      </c>
      <c r="M156" s="27">
        <f t="shared" si="45"/>
        <v>1213.6729800000001</v>
      </c>
      <c r="N156" s="27">
        <f t="shared" si="46"/>
        <v>1213.6729800000001</v>
      </c>
      <c r="O156" s="27">
        <f t="shared" si="50"/>
        <v>-38824.392928699555</v>
      </c>
      <c r="P156" s="27">
        <f t="shared" si="51"/>
        <v>38824.392928699555</v>
      </c>
    </row>
    <row r="157" spans="1:16">
      <c r="A157" s="31">
        <v>42309</v>
      </c>
      <c r="C157" s="6">
        <v>149</v>
      </c>
      <c r="D157" s="29">
        <f t="shared" si="42"/>
        <v>3198</v>
      </c>
      <c r="E157" s="29">
        <f t="shared" si="47"/>
        <v>476502</v>
      </c>
      <c r="F157" s="29">
        <f t="shared" si="43"/>
        <v>-99103.37</v>
      </c>
      <c r="G157" s="34">
        <f>Inputs!D$3</f>
        <v>0.37951000000000001</v>
      </c>
      <c r="I157" s="27">
        <f t="shared" si="48"/>
        <v>575605.37</v>
      </c>
      <c r="K157" s="27">
        <f t="shared" si="44"/>
        <v>3198</v>
      </c>
      <c r="L157" s="27">
        <f t="shared" si="49"/>
        <v>476502</v>
      </c>
      <c r="M157" s="27">
        <f t="shared" si="45"/>
        <v>1213.6729800000001</v>
      </c>
      <c r="N157" s="27">
        <f t="shared" si="46"/>
        <v>1213.6729800000001</v>
      </c>
      <c r="O157" s="27">
        <f t="shared" si="50"/>
        <v>-37610.719948699552</v>
      </c>
      <c r="P157" s="27">
        <f t="shared" si="51"/>
        <v>37610.719948699552</v>
      </c>
    </row>
    <row r="158" spans="1:16">
      <c r="A158" s="30">
        <v>42339</v>
      </c>
      <c r="C158" s="6">
        <v>150</v>
      </c>
      <c r="D158" s="29">
        <f t="shared" si="42"/>
        <v>3198</v>
      </c>
      <c r="E158" s="29">
        <f t="shared" si="47"/>
        <v>479700</v>
      </c>
      <c r="F158" s="29">
        <f t="shared" si="43"/>
        <v>-95905.37</v>
      </c>
      <c r="G158" s="34">
        <f>Inputs!D$3</f>
        <v>0.37951000000000001</v>
      </c>
      <c r="I158" s="27">
        <f t="shared" si="48"/>
        <v>575605.37</v>
      </c>
      <c r="K158" s="27">
        <f t="shared" si="44"/>
        <v>3198</v>
      </c>
      <c r="L158" s="27">
        <f t="shared" si="49"/>
        <v>479700</v>
      </c>
      <c r="M158" s="27">
        <f t="shared" si="45"/>
        <v>1213.6729800000001</v>
      </c>
      <c r="N158" s="27">
        <f t="shared" si="46"/>
        <v>1213.6729800000001</v>
      </c>
      <c r="O158" s="27">
        <f t="shared" si="50"/>
        <v>-36397.046968699549</v>
      </c>
      <c r="P158" s="27">
        <f t="shared" si="51"/>
        <v>36397.046968699549</v>
      </c>
    </row>
    <row r="159" spans="1:16">
      <c r="A159" s="31">
        <v>42370</v>
      </c>
      <c r="C159" s="6">
        <v>151</v>
      </c>
      <c r="D159" s="29">
        <f t="shared" si="42"/>
        <v>3198</v>
      </c>
      <c r="E159" s="29">
        <f t="shared" si="47"/>
        <v>482898</v>
      </c>
      <c r="F159" s="29">
        <f t="shared" si="43"/>
        <v>-92707.37</v>
      </c>
      <c r="G159" s="34">
        <f>Inputs!D$3</f>
        <v>0.37951000000000001</v>
      </c>
      <c r="I159" s="27">
        <f t="shared" si="48"/>
        <v>575605.37</v>
      </c>
      <c r="K159" s="27">
        <f t="shared" si="44"/>
        <v>3198</v>
      </c>
      <c r="L159" s="27">
        <f t="shared" si="49"/>
        <v>482898</v>
      </c>
      <c r="M159" s="27">
        <f t="shared" si="45"/>
        <v>1213.6729800000001</v>
      </c>
      <c r="N159" s="27">
        <f t="shared" si="46"/>
        <v>1213.6729800000001</v>
      </c>
      <c r="O159" s="27">
        <f t="shared" si="50"/>
        <v>-35183.373988699546</v>
      </c>
      <c r="P159" s="27">
        <f t="shared" si="51"/>
        <v>35183.373988699546</v>
      </c>
    </row>
    <row r="160" spans="1:16">
      <c r="A160" s="30">
        <v>42401</v>
      </c>
      <c r="C160" s="6">
        <v>152</v>
      </c>
      <c r="D160" s="29">
        <f t="shared" si="42"/>
        <v>3198</v>
      </c>
      <c r="E160" s="29">
        <f t="shared" si="47"/>
        <v>486096</v>
      </c>
      <c r="F160" s="29">
        <f t="shared" si="43"/>
        <v>-89509.37</v>
      </c>
      <c r="G160" s="34">
        <f>Inputs!D$3</f>
        <v>0.37951000000000001</v>
      </c>
      <c r="I160" s="27">
        <f t="shared" si="48"/>
        <v>575605.37</v>
      </c>
      <c r="K160" s="27">
        <f t="shared" si="44"/>
        <v>3198</v>
      </c>
      <c r="L160" s="27">
        <f t="shared" si="49"/>
        <v>486096</v>
      </c>
      <c r="M160" s="27">
        <f t="shared" si="45"/>
        <v>1213.6729800000001</v>
      </c>
      <c r="N160" s="27">
        <f t="shared" si="46"/>
        <v>1213.6729800000001</v>
      </c>
      <c r="O160" s="27">
        <f t="shared" si="50"/>
        <v>-33969.701008699543</v>
      </c>
      <c r="P160" s="27">
        <f t="shared" si="51"/>
        <v>33969.701008699543</v>
      </c>
    </row>
    <row r="161" spans="1:16">
      <c r="A161" s="31">
        <v>42430</v>
      </c>
      <c r="C161" s="6">
        <v>153</v>
      </c>
      <c r="D161" s="29">
        <f t="shared" si="42"/>
        <v>3198</v>
      </c>
      <c r="E161" s="29">
        <f t="shared" si="47"/>
        <v>489294</v>
      </c>
      <c r="F161" s="29">
        <f t="shared" si="43"/>
        <v>-86311.37</v>
      </c>
      <c r="G161" s="34">
        <f>Inputs!D$3</f>
        <v>0.37951000000000001</v>
      </c>
      <c r="I161" s="27">
        <f t="shared" si="48"/>
        <v>575605.37</v>
      </c>
      <c r="K161" s="27">
        <f t="shared" si="44"/>
        <v>3198</v>
      </c>
      <c r="L161" s="27">
        <f t="shared" si="49"/>
        <v>489294</v>
      </c>
      <c r="M161" s="27">
        <f t="shared" si="45"/>
        <v>1213.6729800000001</v>
      </c>
      <c r="N161" s="27">
        <f t="shared" si="46"/>
        <v>1213.6729800000001</v>
      </c>
      <c r="O161" s="27">
        <f t="shared" si="50"/>
        <v>-32756.028028699544</v>
      </c>
      <c r="P161" s="27">
        <f t="shared" si="51"/>
        <v>32756.028028699544</v>
      </c>
    </row>
    <row r="162" spans="1:16">
      <c r="A162" s="30">
        <v>42461</v>
      </c>
      <c r="C162" s="6">
        <v>154</v>
      </c>
      <c r="D162" s="29">
        <f t="shared" si="42"/>
        <v>3198</v>
      </c>
      <c r="E162" s="29">
        <f t="shared" si="47"/>
        <v>492492</v>
      </c>
      <c r="F162" s="29">
        <f t="shared" si="43"/>
        <v>-83113.37</v>
      </c>
      <c r="G162" s="34">
        <f>Inputs!D$3</f>
        <v>0.37951000000000001</v>
      </c>
      <c r="I162" s="27">
        <f t="shared" si="48"/>
        <v>575605.37</v>
      </c>
      <c r="K162" s="27">
        <f t="shared" si="44"/>
        <v>3198</v>
      </c>
      <c r="L162" s="27">
        <f t="shared" si="49"/>
        <v>492492</v>
      </c>
      <c r="M162" s="27">
        <f t="shared" si="45"/>
        <v>1213.6729800000001</v>
      </c>
      <c r="N162" s="27">
        <f t="shared" si="46"/>
        <v>1213.6729800000001</v>
      </c>
      <c r="O162" s="27">
        <f t="shared" si="50"/>
        <v>-31542.355048699545</v>
      </c>
      <c r="P162" s="27">
        <f t="shared" si="51"/>
        <v>31542.355048699545</v>
      </c>
    </row>
    <row r="163" spans="1:16">
      <c r="A163" s="31">
        <v>42491</v>
      </c>
      <c r="C163" s="6">
        <v>155</v>
      </c>
      <c r="D163" s="29">
        <f t="shared" si="42"/>
        <v>3198</v>
      </c>
      <c r="E163" s="29">
        <f t="shared" si="47"/>
        <v>495690</v>
      </c>
      <c r="F163" s="29">
        <f t="shared" si="43"/>
        <v>-79915.37</v>
      </c>
      <c r="G163" s="34">
        <f>Inputs!D$3</f>
        <v>0.37951000000000001</v>
      </c>
      <c r="I163" s="27">
        <f t="shared" si="48"/>
        <v>575605.37</v>
      </c>
      <c r="K163" s="27">
        <f t="shared" si="44"/>
        <v>3198</v>
      </c>
      <c r="L163" s="27">
        <f t="shared" si="49"/>
        <v>495690</v>
      </c>
      <c r="M163" s="27">
        <f t="shared" si="45"/>
        <v>1213.6729800000001</v>
      </c>
      <c r="N163" s="27">
        <f t="shared" si="46"/>
        <v>1213.6729800000001</v>
      </c>
      <c r="O163" s="27">
        <f t="shared" si="50"/>
        <v>-30328.682068699545</v>
      </c>
      <c r="P163" s="27">
        <f t="shared" si="51"/>
        <v>30328.682068699545</v>
      </c>
    </row>
    <row r="164" spans="1:16">
      <c r="A164" s="30">
        <v>42522</v>
      </c>
      <c r="C164" s="6">
        <v>156</v>
      </c>
      <c r="D164" s="29">
        <f t="shared" si="42"/>
        <v>3198</v>
      </c>
      <c r="E164" s="29">
        <f t="shared" si="47"/>
        <v>498888</v>
      </c>
      <c r="F164" s="29">
        <f t="shared" si="43"/>
        <v>-76717.37</v>
      </c>
      <c r="G164" s="34">
        <f>Inputs!D$3</f>
        <v>0.37951000000000001</v>
      </c>
      <c r="I164" s="27">
        <f t="shared" si="48"/>
        <v>575605.37</v>
      </c>
      <c r="K164" s="27">
        <f t="shared" si="44"/>
        <v>3198</v>
      </c>
      <c r="L164" s="27">
        <f t="shared" si="49"/>
        <v>498888</v>
      </c>
      <c r="M164" s="27">
        <f t="shared" si="45"/>
        <v>1213.6729800000001</v>
      </c>
      <c r="N164" s="27">
        <f t="shared" si="46"/>
        <v>1213.6729800000001</v>
      </c>
      <c r="O164" s="27">
        <f t="shared" si="50"/>
        <v>-29115.009088699546</v>
      </c>
      <c r="P164" s="27">
        <f t="shared" si="51"/>
        <v>29115.009088699546</v>
      </c>
    </row>
    <row r="165" spans="1:16">
      <c r="A165" s="31">
        <v>42552</v>
      </c>
      <c r="C165" s="6">
        <v>157</v>
      </c>
      <c r="D165" s="29">
        <f t="shared" si="42"/>
        <v>3198</v>
      </c>
      <c r="E165" s="29">
        <f t="shared" si="47"/>
        <v>502086</v>
      </c>
      <c r="F165" s="29">
        <f t="shared" si="43"/>
        <v>-73519.37</v>
      </c>
      <c r="G165" s="34">
        <f>Inputs!D$3</f>
        <v>0.37951000000000001</v>
      </c>
      <c r="I165" s="27">
        <f t="shared" si="48"/>
        <v>575605.37</v>
      </c>
      <c r="K165" s="27">
        <f t="shared" si="44"/>
        <v>3198</v>
      </c>
      <c r="L165" s="27">
        <f t="shared" si="49"/>
        <v>502086</v>
      </c>
      <c r="M165" s="27">
        <f t="shared" si="45"/>
        <v>1213.6729800000001</v>
      </c>
      <c r="N165" s="27">
        <f t="shared" si="46"/>
        <v>1213.6729800000001</v>
      </c>
      <c r="O165" s="27">
        <f t="shared" si="50"/>
        <v>-27901.336108699546</v>
      </c>
      <c r="P165" s="27">
        <f t="shared" si="51"/>
        <v>27901.336108699546</v>
      </c>
    </row>
    <row r="166" spans="1:16">
      <c r="A166" s="30">
        <v>42583</v>
      </c>
      <c r="C166" s="6">
        <v>158</v>
      </c>
      <c r="D166" s="29">
        <f t="shared" si="42"/>
        <v>3198</v>
      </c>
      <c r="E166" s="29">
        <f t="shared" si="47"/>
        <v>505284</v>
      </c>
      <c r="F166" s="29">
        <f t="shared" si="43"/>
        <v>-70321.37</v>
      </c>
      <c r="G166" s="34">
        <f>Inputs!D$3</f>
        <v>0.37951000000000001</v>
      </c>
      <c r="I166" s="27">
        <f t="shared" si="48"/>
        <v>575605.37</v>
      </c>
      <c r="K166" s="27">
        <f t="shared" si="44"/>
        <v>3198</v>
      </c>
      <c r="L166" s="27">
        <f t="shared" si="49"/>
        <v>505284</v>
      </c>
      <c r="M166" s="27">
        <f t="shared" si="45"/>
        <v>1213.6729800000001</v>
      </c>
      <c r="N166" s="27">
        <f t="shared" si="46"/>
        <v>1213.6729800000001</v>
      </c>
      <c r="O166" s="27">
        <f t="shared" si="50"/>
        <v>-26687.663128699547</v>
      </c>
      <c r="P166" s="27">
        <f t="shared" si="51"/>
        <v>26687.663128699547</v>
      </c>
    </row>
    <row r="167" spans="1:16">
      <c r="A167" s="31">
        <v>42614</v>
      </c>
      <c r="C167" s="6">
        <v>159</v>
      </c>
      <c r="D167" s="29">
        <f t="shared" si="42"/>
        <v>3198</v>
      </c>
      <c r="E167" s="29">
        <f t="shared" si="47"/>
        <v>508482</v>
      </c>
      <c r="F167" s="29">
        <f t="shared" si="43"/>
        <v>-67123.37</v>
      </c>
      <c r="G167" s="34">
        <f>Inputs!D$3</f>
        <v>0.37951000000000001</v>
      </c>
      <c r="I167" s="27">
        <f t="shared" si="48"/>
        <v>575605.37</v>
      </c>
      <c r="K167" s="27">
        <f t="shared" si="44"/>
        <v>3198</v>
      </c>
      <c r="L167" s="27">
        <f t="shared" si="49"/>
        <v>508482</v>
      </c>
      <c r="M167" s="27">
        <f t="shared" si="45"/>
        <v>1213.6729800000001</v>
      </c>
      <c r="N167" s="27">
        <f t="shared" si="46"/>
        <v>1213.6729800000001</v>
      </c>
      <c r="O167" s="27">
        <f t="shared" si="50"/>
        <v>-25473.990148699548</v>
      </c>
      <c r="P167" s="27">
        <f t="shared" si="51"/>
        <v>25473.990148699548</v>
      </c>
    </row>
    <row r="168" spans="1:16">
      <c r="A168" s="30">
        <v>42644</v>
      </c>
      <c r="C168" s="6">
        <v>160</v>
      </c>
      <c r="D168" s="29">
        <f t="shared" si="42"/>
        <v>3198</v>
      </c>
      <c r="E168" s="29">
        <f t="shared" si="47"/>
        <v>511680</v>
      </c>
      <c r="F168" s="29">
        <f t="shared" si="43"/>
        <v>-63925.369999999995</v>
      </c>
      <c r="G168" s="34">
        <f>Inputs!D$3</f>
        <v>0.37951000000000001</v>
      </c>
      <c r="I168" s="27">
        <f t="shared" si="48"/>
        <v>575605.37</v>
      </c>
      <c r="K168" s="27">
        <f t="shared" si="44"/>
        <v>3198</v>
      </c>
      <c r="L168" s="27">
        <f t="shared" si="49"/>
        <v>511680</v>
      </c>
      <c r="M168" s="27">
        <f t="shared" si="45"/>
        <v>1213.6729800000001</v>
      </c>
      <c r="N168" s="27">
        <f t="shared" si="46"/>
        <v>1213.6729800000001</v>
      </c>
      <c r="O168" s="27">
        <f t="shared" si="50"/>
        <v>-24260.317168699548</v>
      </c>
      <c r="P168" s="27">
        <f t="shared" si="51"/>
        <v>24260.317168699548</v>
      </c>
    </row>
    <row r="169" spans="1:16">
      <c r="A169" s="31">
        <v>42675</v>
      </c>
      <c r="C169" s="6">
        <v>161</v>
      </c>
      <c r="D169" s="29">
        <f t="shared" ref="D169:D187" si="52">ROUND(-(+$B$9/180)*1,0)</f>
        <v>3198</v>
      </c>
      <c r="E169" s="29">
        <f t="shared" si="47"/>
        <v>514878</v>
      </c>
      <c r="F169" s="29">
        <f t="shared" ref="F169:F188" si="53">$B$9+E169</f>
        <v>-60727.369999999995</v>
      </c>
      <c r="G169" s="34">
        <f>Inputs!D$3</f>
        <v>0.37951000000000001</v>
      </c>
      <c r="I169" s="27">
        <f t="shared" si="48"/>
        <v>575605.37</v>
      </c>
      <c r="K169" s="27">
        <f t="shared" ref="K169:K188" si="54">D169</f>
        <v>3198</v>
      </c>
      <c r="L169" s="27">
        <f t="shared" si="49"/>
        <v>514878</v>
      </c>
      <c r="M169" s="27">
        <f t="shared" ref="M169:M188" si="55">K169*G169</f>
        <v>1213.6729800000001</v>
      </c>
      <c r="N169" s="27">
        <f t="shared" ref="N169:N188" si="56">M169-J169</f>
        <v>1213.6729800000001</v>
      </c>
      <c r="O169" s="27">
        <f t="shared" si="50"/>
        <v>-23046.644188699549</v>
      </c>
      <c r="P169" s="27">
        <f t="shared" si="51"/>
        <v>23046.644188699549</v>
      </c>
    </row>
    <row r="170" spans="1:16">
      <c r="A170" s="30">
        <v>42705</v>
      </c>
      <c r="C170" s="6">
        <v>162</v>
      </c>
      <c r="D170" s="29">
        <f t="shared" si="52"/>
        <v>3198</v>
      </c>
      <c r="E170" s="29">
        <f t="shared" ref="E170:E188" si="57">+E169+D170</f>
        <v>518076</v>
      </c>
      <c r="F170" s="29">
        <f t="shared" si="53"/>
        <v>-57529.369999999995</v>
      </c>
      <c r="G170" s="34">
        <f>Inputs!D$3</f>
        <v>0.37951000000000001</v>
      </c>
      <c r="I170" s="27">
        <f t="shared" ref="I170:I188" si="58">+I169+H170</f>
        <v>575605.37</v>
      </c>
      <c r="K170" s="27">
        <f t="shared" si="54"/>
        <v>3198</v>
      </c>
      <c r="L170" s="27">
        <f t="shared" ref="L170:L188" si="59">+L169+K170</f>
        <v>518076</v>
      </c>
      <c r="M170" s="27">
        <f t="shared" si="55"/>
        <v>1213.6729800000001</v>
      </c>
      <c r="N170" s="27">
        <f t="shared" si="56"/>
        <v>1213.6729800000001</v>
      </c>
      <c r="O170" s="27">
        <f t="shared" ref="O170:O188" si="60">+O169+N170</f>
        <v>-21832.97120869955</v>
      </c>
      <c r="P170" s="27">
        <f t="shared" ref="P170:P188" si="61">P169-N170</f>
        <v>21832.97120869955</v>
      </c>
    </row>
    <row r="171" spans="1:16">
      <c r="A171" s="31">
        <v>42736</v>
      </c>
      <c r="C171" s="6">
        <v>163</v>
      </c>
      <c r="D171" s="29">
        <f t="shared" si="52"/>
        <v>3198</v>
      </c>
      <c r="E171" s="29">
        <f t="shared" si="57"/>
        <v>521274</v>
      </c>
      <c r="F171" s="29">
        <f t="shared" si="53"/>
        <v>-54331.369999999995</v>
      </c>
      <c r="G171" s="34">
        <f>Inputs!D$3</f>
        <v>0.37951000000000001</v>
      </c>
      <c r="I171" s="27">
        <f t="shared" si="58"/>
        <v>575605.37</v>
      </c>
      <c r="K171" s="27">
        <f t="shared" si="54"/>
        <v>3198</v>
      </c>
      <c r="L171" s="27">
        <f t="shared" si="59"/>
        <v>521274</v>
      </c>
      <c r="M171" s="27">
        <f t="shared" si="55"/>
        <v>1213.6729800000001</v>
      </c>
      <c r="N171" s="27">
        <f t="shared" si="56"/>
        <v>1213.6729800000001</v>
      </c>
      <c r="O171" s="27">
        <f t="shared" si="60"/>
        <v>-20619.29822869955</v>
      </c>
      <c r="P171" s="27">
        <f t="shared" si="61"/>
        <v>20619.29822869955</v>
      </c>
    </row>
    <row r="172" spans="1:16">
      <c r="A172" s="30">
        <v>42767</v>
      </c>
      <c r="C172" s="6">
        <v>164</v>
      </c>
      <c r="D172" s="29">
        <f t="shared" si="52"/>
        <v>3198</v>
      </c>
      <c r="E172" s="29">
        <f t="shared" si="57"/>
        <v>524472</v>
      </c>
      <c r="F172" s="29">
        <f t="shared" si="53"/>
        <v>-51133.369999999995</v>
      </c>
      <c r="G172" s="34">
        <f>Inputs!D$3</f>
        <v>0.37951000000000001</v>
      </c>
      <c r="I172" s="27">
        <f t="shared" si="58"/>
        <v>575605.37</v>
      </c>
      <c r="K172" s="27">
        <f t="shared" si="54"/>
        <v>3198</v>
      </c>
      <c r="L172" s="27">
        <f t="shared" si="59"/>
        <v>524472</v>
      </c>
      <c r="M172" s="27">
        <f t="shared" si="55"/>
        <v>1213.6729800000001</v>
      </c>
      <c r="N172" s="27">
        <f t="shared" si="56"/>
        <v>1213.6729800000001</v>
      </c>
      <c r="O172" s="27">
        <f t="shared" si="60"/>
        <v>-19405.625248699551</v>
      </c>
      <c r="P172" s="27">
        <f t="shared" si="61"/>
        <v>19405.625248699551</v>
      </c>
    </row>
    <row r="173" spans="1:16">
      <c r="A173" s="31">
        <v>42795</v>
      </c>
      <c r="C173" s="6">
        <v>165</v>
      </c>
      <c r="D173" s="29">
        <f t="shared" si="52"/>
        <v>3198</v>
      </c>
      <c r="E173" s="29">
        <f t="shared" si="57"/>
        <v>527670</v>
      </c>
      <c r="F173" s="29">
        <f t="shared" si="53"/>
        <v>-47935.369999999995</v>
      </c>
      <c r="G173" s="34">
        <f>Inputs!D$3</f>
        <v>0.37951000000000001</v>
      </c>
      <c r="I173" s="27">
        <f t="shared" si="58"/>
        <v>575605.37</v>
      </c>
      <c r="K173" s="27">
        <f t="shared" si="54"/>
        <v>3198</v>
      </c>
      <c r="L173" s="27">
        <f t="shared" si="59"/>
        <v>527670</v>
      </c>
      <c r="M173" s="27">
        <f t="shared" si="55"/>
        <v>1213.6729800000001</v>
      </c>
      <c r="N173" s="27">
        <f t="shared" si="56"/>
        <v>1213.6729800000001</v>
      </c>
      <c r="O173" s="27">
        <f t="shared" si="60"/>
        <v>-18191.952268699551</v>
      </c>
      <c r="P173" s="27">
        <f t="shared" si="61"/>
        <v>18191.952268699551</v>
      </c>
    </row>
    <row r="174" spans="1:16">
      <c r="A174" s="30">
        <v>42826</v>
      </c>
      <c r="C174" s="6">
        <v>166</v>
      </c>
      <c r="D174" s="29">
        <f t="shared" si="52"/>
        <v>3198</v>
      </c>
      <c r="E174" s="29">
        <f t="shared" si="57"/>
        <v>530868</v>
      </c>
      <c r="F174" s="29">
        <f t="shared" si="53"/>
        <v>-44737.369999999995</v>
      </c>
      <c r="G174" s="34">
        <f>Inputs!D$3</f>
        <v>0.37951000000000001</v>
      </c>
      <c r="I174" s="27">
        <f t="shared" si="58"/>
        <v>575605.37</v>
      </c>
      <c r="K174" s="27">
        <f t="shared" si="54"/>
        <v>3198</v>
      </c>
      <c r="L174" s="27">
        <f t="shared" si="59"/>
        <v>530868</v>
      </c>
      <c r="M174" s="27">
        <f t="shared" si="55"/>
        <v>1213.6729800000001</v>
      </c>
      <c r="N174" s="27">
        <f t="shared" si="56"/>
        <v>1213.6729800000001</v>
      </c>
      <c r="O174" s="27">
        <f t="shared" si="60"/>
        <v>-16978.279288699552</v>
      </c>
      <c r="P174" s="27">
        <f t="shared" si="61"/>
        <v>16978.279288699552</v>
      </c>
    </row>
    <row r="175" spans="1:16">
      <c r="A175" s="31">
        <v>42856</v>
      </c>
      <c r="C175" s="6">
        <v>167</v>
      </c>
      <c r="D175" s="29">
        <f t="shared" si="52"/>
        <v>3198</v>
      </c>
      <c r="E175" s="29">
        <f t="shared" si="57"/>
        <v>534066</v>
      </c>
      <c r="F175" s="29">
        <f t="shared" si="53"/>
        <v>-41539.369999999995</v>
      </c>
      <c r="G175" s="34">
        <f>Inputs!D$3</f>
        <v>0.37951000000000001</v>
      </c>
      <c r="I175" s="27">
        <f t="shared" si="58"/>
        <v>575605.37</v>
      </c>
      <c r="K175" s="27">
        <f t="shared" si="54"/>
        <v>3198</v>
      </c>
      <c r="L175" s="27">
        <f t="shared" si="59"/>
        <v>534066</v>
      </c>
      <c r="M175" s="27">
        <f t="shared" si="55"/>
        <v>1213.6729800000001</v>
      </c>
      <c r="N175" s="27">
        <f t="shared" si="56"/>
        <v>1213.6729800000001</v>
      </c>
      <c r="O175" s="27">
        <f t="shared" si="60"/>
        <v>-15764.606308699553</v>
      </c>
      <c r="P175" s="27">
        <f t="shared" si="61"/>
        <v>15764.606308699553</v>
      </c>
    </row>
    <row r="176" spans="1:16">
      <c r="A176" s="30">
        <v>42887</v>
      </c>
      <c r="C176" s="6">
        <v>168</v>
      </c>
      <c r="D176" s="29">
        <f t="shared" si="52"/>
        <v>3198</v>
      </c>
      <c r="E176" s="29">
        <f t="shared" si="57"/>
        <v>537264</v>
      </c>
      <c r="F176" s="29">
        <f t="shared" si="53"/>
        <v>-38341.369999999995</v>
      </c>
      <c r="G176" s="34">
        <f>Inputs!D$3</f>
        <v>0.37951000000000001</v>
      </c>
      <c r="I176" s="27">
        <f t="shared" si="58"/>
        <v>575605.37</v>
      </c>
      <c r="K176" s="27">
        <f t="shared" si="54"/>
        <v>3198</v>
      </c>
      <c r="L176" s="27">
        <f t="shared" si="59"/>
        <v>537264</v>
      </c>
      <c r="M176" s="27">
        <f t="shared" si="55"/>
        <v>1213.6729800000001</v>
      </c>
      <c r="N176" s="27">
        <f t="shared" si="56"/>
        <v>1213.6729800000001</v>
      </c>
      <c r="O176" s="27">
        <f t="shared" si="60"/>
        <v>-14550.933328699553</v>
      </c>
      <c r="P176" s="27">
        <f t="shared" si="61"/>
        <v>14550.933328699553</v>
      </c>
    </row>
    <row r="177" spans="1:20">
      <c r="A177" s="31">
        <v>42917</v>
      </c>
      <c r="C177" s="6">
        <v>169</v>
      </c>
      <c r="D177" s="29">
        <f t="shared" si="52"/>
        <v>3198</v>
      </c>
      <c r="E177" s="29">
        <f t="shared" si="57"/>
        <v>540462</v>
      </c>
      <c r="F177" s="29">
        <f t="shared" si="53"/>
        <v>-35143.369999999995</v>
      </c>
      <c r="G177" s="34">
        <f>Inputs!D$3</f>
        <v>0.37951000000000001</v>
      </c>
      <c r="I177" s="27">
        <f t="shared" si="58"/>
        <v>575605.37</v>
      </c>
      <c r="K177" s="27">
        <f t="shared" si="54"/>
        <v>3198</v>
      </c>
      <c r="L177" s="27">
        <f t="shared" si="59"/>
        <v>540462</v>
      </c>
      <c r="M177" s="27">
        <f t="shared" si="55"/>
        <v>1213.6729800000001</v>
      </c>
      <c r="N177" s="27">
        <f t="shared" si="56"/>
        <v>1213.6729800000001</v>
      </c>
      <c r="O177" s="27">
        <f t="shared" si="60"/>
        <v>-13337.260348699554</v>
      </c>
      <c r="P177" s="27">
        <f t="shared" si="61"/>
        <v>13337.260348699554</v>
      </c>
    </row>
    <row r="178" spans="1:20">
      <c r="A178" s="30">
        <v>42948</v>
      </c>
      <c r="C178" s="6">
        <v>170</v>
      </c>
      <c r="D178" s="29">
        <f t="shared" si="52"/>
        <v>3198</v>
      </c>
      <c r="E178" s="29">
        <f t="shared" si="57"/>
        <v>543660</v>
      </c>
      <c r="F178" s="29">
        <f t="shared" si="53"/>
        <v>-31945.369999999995</v>
      </c>
      <c r="G178" s="34">
        <f>Inputs!D$3</f>
        <v>0.37951000000000001</v>
      </c>
      <c r="I178" s="27">
        <f t="shared" si="58"/>
        <v>575605.37</v>
      </c>
      <c r="K178" s="27">
        <f t="shared" si="54"/>
        <v>3198</v>
      </c>
      <c r="L178" s="27">
        <f t="shared" si="59"/>
        <v>543660</v>
      </c>
      <c r="M178" s="27">
        <f t="shared" si="55"/>
        <v>1213.6729800000001</v>
      </c>
      <c r="N178" s="27">
        <f t="shared" si="56"/>
        <v>1213.6729800000001</v>
      </c>
      <c r="O178" s="27">
        <f t="shared" si="60"/>
        <v>-12123.587368699555</v>
      </c>
      <c r="P178" s="27">
        <f t="shared" si="61"/>
        <v>12123.587368699555</v>
      </c>
    </row>
    <row r="179" spans="1:20">
      <c r="A179" s="31">
        <v>42979</v>
      </c>
      <c r="C179" s="6">
        <v>171</v>
      </c>
      <c r="D179" s="29">
        <f t="shared" si="52"/>
        <v>3198</v>
      </c>
      <c r="E179" s="29">
        <f t="shared" si="57"/>
        <v>546858</v>
      </c>
      <c r="F179" s="29">
        <f t="shared" si="53"/>
        <v>-28747.369999999995</v>
      </c>
      <c r="G179" s="34">
        <f>Inputs!D$3</f>
        <v>0.37951000000000001</v>
      </c>
      <c r="I179" s="27">
        <f t="shared" si="58"/>
        <v>575605.37</v>
      </c>
      <c r="K179" s="27">
        <f t="shared" si="54"/>
        <v>3198</v>
      </c>
      <c r="L179" s="27">
        <f t="shared" si="59"/>
        <v>546858</v>
      </c>
      <c r="M179" s="27">
        <f t="shared" si="55"/>
        <v>1213.6729800000001</v>
      </c>
      <c r="N179" s="27">
        <f t="shared" si="56"/>
        <v>1213.6729800000001</v>
      </c>
      <c r="O179" s="27">
        <f t="shared" si="60"/>
        <v>-10909.914388699555</v>
      </c>
      <c r="P179" s="27">
        <f t="shared" si="61"/>
        <v>10909.914388699555</v>
      </c>
    </row>
    <row r="180" spans="1:20">
      <c r="A180" s="30">
        <v>43009</v>
      </c>
      <c r="C180" s="6">
        <v>172</v>
      </c>
      <c r="D180" s="29">
        <f t="shared" si="52"/>
        <v>3198</v>
      </c>
      <c r="E180" s="29">
        <f t="shared" si="57"/>
        <v>550056</v>
      </c>
      <c r="F180" s="29">
        <f t="shared" si="53"/>
        <v>-25549.369999999995</v>
      </c>
      <c r="G180" s="34">
        <f>Inputs!D$3</f>
        <v>0.37951000000000001</v>
      </c>
      <c r="I180" s="27">
        <f t="shared" si="58"/>
        <v>575605.37</v>
      </c>
      <c r="K180" s="27">
        <f t="shared" si="54"/>
        <v>3198</v>
      </c>
      <c r="L180" s="27">
        <f t="shared" si="59"/>
        <v>550056</v>
      </c>
      <c r="M180" s="27">
        <f t="shared" si="55"/>
        <v>1213.6729800000001</v>
      </c>
      <c r="N180" s="27">
        <f t="shared" si="56"/>
        <v>1213.6729800000001</v>
      </c>
      <c r="O180" s="27">
        <f t="shared" si="60"/>
        <v>-9696.2414086995559</v>
      </c>
      <c r="P180" s="27">
        <f t="shared" si="61"/>
        <v>9696.2414086995559</v>
      </c>
    </row>
    <row r="181" spans="1:20">
      <c r="A181" s="31">
        <v>43040</v>
      </c>
      <c r="C181" s="6">
        <v>173</v>
      </c>
      <c r="D181" s="29">
        <f t="shared" si="52"/>
        <v>3198</v>
      </c>
      <c r="E181" s="29">
        <f t="shared" si="57"/>
        <v>553254</v>
      </c>
      <c r="F181" s="29">
        <f t="shared" si="53"/>
        <v>-22351.369999999995</v>
      </c>
      <c r="G181" s="34">
        <f>Inputs!D$3</f>
        <v>0.37951000000000001</v>
      </c>
      <c r="I181" s="27">
        <f t="shared" si="58"/>
        <v>575605.37</v>
      </c>
      <c r="K181" s="27">
        <f t="shared" si="54"/>
        <v>3198</v>
      </c>
      <c r="L181" s="27">
        <f t="shared" si="59"/>
        <v>553254</v>
      </c>
      <c r="M181" s="27">
        <f t="shared" si="55"/>
        <v>1213.6729800000001</v>
      </c>
      <c r="N181" s="27">
        <f t="shared" si="56"/>
        <v>1213.6729800000001</v>
      </c>
      <c r="O181" s="27">
        <f t="shared" si="60"/>
        <v>-8482.5684286995565</v>
      </c>
      <c r="P181" s="27">
        <f t="shared" si="61"/>
        <v>8482.5684286995565</v>
      </c>
    </row>
    <row r="182" spans="1:20">
      <c r="A182" s="30">
        <v>43070</v>
      </c>
      <c r="C182" s="6">
        <v>174</v>
      </c>
      <c r="D182" s="29">
        <f t="shared" si="52"/>
        <v>3198</v>
      </c>
      <c r="E182" s="29">
        <f t="shared" si="57"/>
        <v>556452</v>
      </c>
      <c r="F182" s="29">
        <f t="shared" si="53"/>
        <v>-19153.369999999995</v>
      </c>
      <c r="G182" s="34">
        <f>Inputs!D$3</f>
        <v>0.37951000000000001</v>
      </c>
      <c r="I182" s="27">
        <f t="shared" si="58"/>
        <v>575605.37</v>
      </c>
      <c r="K182" s="27">
        <f t="shared" si="54"/>
        <v>3198</v>
      </c>
      <c r="L182" s="27">
        <f t="shared" si="59"/>
        <v>556452</v>
      </c>
      <c r="M182" s="27">
        <f t="shared" si="55"/>
        <v>1213.6729800000001</v>
      </c>
      <c r="N182" s="27">
        <f t="shared" si="56"/>
        <v>1213.6729800000001</v>
      </c>
      <c r="O182" s="27">
        <f t="shared" si="60"/>
        <v>-7268.8954486995563</v>
      </c>
      <c r="P182" s="27">
        <f t="shared" si="61"/>
        <v>7268.8954486995563</v>
      </c>
    </row>
    <row r="183" spans="1:20">
      <c r="A183" s="31">
        <v>43101</v>
      </c>
      <c r="C183" s="6">
        <v>175</v>
      </c>
      <c r="D183" s="29">
        <f t="shared" si="52"/>
        <v>3198</v>
      </c>
      <c r="E183" s="29">
        <f t="shared" si="57"/>
        <v>559650</v>
      </c>
      <c r="F183" s="29">
        <f t="shared" si="53"/>
        <v>-15955.369999999995</v>
      </c>
      <c r="G183" s="34">
        <f>Inputs!D$3</f>
        <v>0.37951000000000001</v>
      </c>
      <c r="I183" s="27">
        <f t="shared" si="58"/>
        <v>575605.37</v>
      </c>
      <c r="K183" s="27">
        <f t="shared" si="54"/>
        <v>3198</v>
      </c>
      <c r="L183" s="27">
        <f t="shared" si="59"/>
        <v>559650</v>
      </c>
      <c r="M183" s="27">
        <f t="shared" si="55"/>
        <v>1213.6729800000001</v>
      </c>
      <c r="N183" s="27">
        <f t="shared" si="56"/>
        <v>1213.6729800000001</v>
      </c>
      <c r="O183" s="27">
        <f t="shared" si="60"/>
        <v>-6055.222468699556</v>
      </c>
      <c r="P183" s="27">
        <f t="shared" si="61"/>
        <v>6055.222468699556</v>
      </c>
    </row>
    <row r="184" spans="1:20">
      <c r="A184" s="30">
        <v>43132</v>
      </c>
      <c r="C184" s="6">
        <v>176</v>
      </c>
      <c r="D184" s="29">
        <f t="shared" si="52"/>
        <v>3198</v>
      </c>
      <c r="E184" s="29">
        <f t="shared" si="57"/>
        <v>562848</v>
      </c>
      <c r="F184" s="29">
        <f t="shared" si="53"/>
        <v>-12757.369999999995</v>
      </c>
      <c r="G184" s="34">
        <f>Inputs!D$3</f>
        <v>0.37951000000000001</v>
      </c>
      <c r="I184" s="27">
        <f t="shared" si="58"/>
        <v>575605.37</v>
      </c>
      <c r="K184" s="27">
        <f t="shared" si="54"/>
        <v>3198</v>
      </c>
      <c r="L184" s="27">
        <f t="shared" si="59"/>
        <v>562848</v>
      </c>
      <c r="M184" s="27">
        <f t="shared" si="55"/>
        <v>1213.6729800000001</v>
      </c>
      <c r="N184" s="27">
        <f t="shared" si="56"/>
        <v>1213.6729800000001</v>
      </c>
      <c r="O184" s="27">
        <f t="shared" si="60"/>
        <v>-4841.5494886995557</v>
      </c>
      <c r="P184" s="27">
        <f t="shared" si="61"/>
        <v>4841.5494886995557</v>
      </c>
    </row>
    <row r="185" spans="1:20">
      <c r="A185" s="31">
        <v>43160</v>
      </c>
      <c r="C185" s="6">
        <v>177</v>
      </c>
      <c r="D185" s="29">
        <f t="shared" si="52"/>
        <v>3198</v>
      </c>
      <c r="E185" s="29">
        <f t="shared" si="57"/>
        <v>566046</v>
      </c>
      <c r="F185" s="29">
        <f t="shared" si="53"/>
        <v>-9559.3699999999953</v>
      </c>
      <c r="G185" s="34">
        <f>Inputs!D$3</f>
        <v>0.37951000000000001</v>
      </c>
      <c r="I185" s="27">
        <f t="shared" si="58"/>
        <v>575605.37</v>
      </c>
      <c r="K185" s="27">
        <f t="shared" si="54"/>
        <v>3198</v>
      </c>
      <c r="L185" s="27">
        <f t="shared" si="59"/>
        <v>566046</v>
      </c>
      <c r="M185" s="27">
        <f t="shared" si="55"/>
        <v>1213.6729800000001</v>
      </c>
      <c r="N185" s="27">
        <f t="shared" si="56"/>
        <v>1213.6729800000001</v>
      </c>
      <c r="O185" s="27">
        <f t="shared" si="60"/>
        <v>-3627.8765086995554</v>
      </c>
      <c r="P185" s="27">
        <f t="shared" si="61"/>
        <v>3627.8765086995554</v>
      </c>
    </row>
    <row r="186" spans="1:20">
      <c r="A186" s="30">
        <v>43191</v>
      </c>
      <c r="C186" s="6">
        <v>178</v>
      </c>
      <c r="D186" s="29">
        <f t="shared" si="52"/>
        <v>3198</v>
      </c>
      <c r="E186" s="29">
        <f t="shared" si="57"/>
        <v>569244</v>
      </c>
      <c r="F186" s="29">
        <f t="shared" si="53"/>
        <v>-6361.3699999999953</v>
      </c>
      <c r="G186" s="34">
        <f>Inputs!D$3</f>
        <v>0.37951000000000001</v>
      </c>
      <c r="I186" s="27">
        <f t="shared" si="58"/>
        <v>575605.37</v>
      </c>
      <c r="K186" s="27">
        <f t="shared" si="54"/>
        <v>3198</v>
      </c>
      <c r="L186" s="27">
        <f t="shared" si="59"/>
        <v>569244</v>
      </c>
      <c r="M186" s="27">
        <f t="shared" si="55"/>
        <v>1213.6729800000001</v>
      </c>
      <c r="N186" s="27">
        <f t="shared" si="56"/>
        <v>1213.6729800000001</v>
      </c>
      <c r="O186" s="27">
        <f t="shared" si="60"/>
        <v>-2414.2035286995551</v>
      </c>
      <c r="P186" s="27">
        <f t="shared" si="61"/>
        <v>2414.2035286995551</v>
      </c>
    </row>
    <row r="187" spans="1:20">
      <c r="A187" s="31">
        <v>43221</v>
      </c>
      <c r="C187" s="6">
        <v>179</v>
      </c>
      <c r="D187" s="29">
        <f t="shared" si="52"/>
        <v>3198</v>
      </c>
      <c r="E187" s="29">
        <f t="shared" si="57"/>
        <v>572442</v>
      </c>
      <c r="F187" s="29">
        <f t="shared" si="53"/>
        <v>-3163.3699999999953</v>
      </c>
      <c r="G187" s="34">
        <f>Inputs!D$3</f>
        <v>0.37951000000000001</v>
      </c>
      <c r="I187" s="27">
        <f t="shared" si="58"/>
        <v>575605.37</v>
      </c>
      <c r="K187" s="27">
        <f t="shared" si="54"/>
        <v>3198</v>
      </c>
      <c r="L187" s="27">
        <f t="shared" si="59"/>
        <v>572442</v>
      </c>
      <c r="M187" s="27">
        <f t="shared" si="55"/>
        <v>1213.6729800000001</v>
      </c>
      <c r="N187" s="27">
        <f t="shared" si="56"/>
        <v>1213.6729800000001</v>
      </c>
      <c r="O187" s="27">
        <f t="shared" si="60"/>
        <v>-1200.5305486995551</v>
      </c>
      <c r="P187" s="27">
        <f t="shared" si="61"/>
        <v>1200.5305486995551</v>
      </c>
    </row>
    <row r="188" spans="1:20">
      <c r="A188" s="30">
        <v>43252</v>
      </c>
      <c r="C188" s="6">
        <v>180</v>
      </c>
      <c r="D188" s="29">
        <f>-F187</f>
        <v>3163.3699999999953</v>
      </c>
      <c r="E188" s="29">
        <f t="shared" si="57"/>
        <v>575605.37</v>
      </c>
      <c r="F188" s="29">
        <f t="shared" si="53"/>
        <v>0</v>
      </c>
      <c r="G188" s="34">
        <f>Inputs!D$3</f>
        <v>0.37951000000000001</v>
      </c>
      <c r="I188" s="27">
        <f t="shared" si="58"/>
        <v>575605.37</v>
      </c>
      <c r="K188" s="27">
        <f t="shared" si="54"/>
        <v>3163.3699999999953</v>
      </c>
      <c r="L188" s="27">
        <f t="shared" si="59"/>
        <v>575605.37</v>
      </c>
      <c r="M188" s="27">
        <f t="shared" si="55"/>
        <v>1200.5305486999982</v>
      </c>
      <c r="N188" s="27">
        <f t="shared" si="56"/>
        <v>1200.5305486999982</v>
      </c>
      <c r="O188" s="27">
        <f t="shared" si="60"/>
        <v>4.4315129343885928E-10</v>
      </c>
      <c r="P188" s="27">
        <f t="shared" si="61"/>
        <v>-4.4315129343885928E-10</v>
      </c>
    </row>
    <row r="189" spans="1:20">
      <c r="A189" s="30"/>
      <c r="G189" s="28"/>
    </row>
    <row r="190" spans="1:20">
      <c r="A190" s="8" t="s">
        <v>43</v>
      </c>
      <c r="B190" s="33">
        <f>SUM(B9:B189)</f>
        <v>-575605.37</v>
      </c>
      <c r="D190" s="33">
        <f>SUM(D9:D189)</f>
        <v>575605.37</v>
      </c>
      <c r="G190" s="28"/>
      <c r="H190" s="33">
        <f>SUM(H9:H189)</f>
        <v>575605.37</v>
      </c>
      <c r="I190" s="33"/>
      <c r="J190" s="33">
        <f>SUM(J9:J189)</f>
        <v>218447.9939687</v>
      </c>
      <c r="K190" s="33">
        <f>SUM(K9:K189)</f>
        <v>575605.37</v>
      </c>
      <c r="L190" s="33"/>
      <c r="M190" s="33">
        <f>SUM(M9:M189)</f>
        <v>218447.99396870044</v>
      </c>
      <c r="N190" s="33">
        <f>SUM(N9:N189)</f>
        <v>4.4315129343885928E-10</v>
      </c>
      <c r="O190" s="33">
        <f>SUM(O9:O189)</f>
        <v>-19549919.212597255</v>
      </c>
      <c r="P190" s="33">
        <f>SUM(P9:P189)</f>
        <v>19549919.212597255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60" fitToHeight="7" orientation="landscape" horizontalDpi="300" r:id="rId1"/>
  <headerFooter alignWithMargins="0">
    <oddFooter>&amp;C&amp;A</oddFooter>
  </headerFooter>
  <ignoredErrors>
    <ignoredError sqref="D58:F188 D9:F19 D20:F20 D21:F21 D22:F57" unlockedFormula="1"/>
  </ignoredErrors>
</worksheet>
</file>

<file path=xl/worksheets/sheet61.xml><?xml version="1.0" encoding="utf-8"?>
<worksheet xmlns="http://schemas.openxmlformats.org/spreadsheetml/2006/main" xmlns:r="http://schemas.openxmlformats.org/officeDocument/2006/relationships">
  <sheetPr transitionEvaluation="1" codeName="Sheet64">
    <pageSetUpPr autoPageBreaks="0" fitToPage="1"/>
  </sheetPr>
  <dimension ref="A1:AE200"/>
  <sheetViews>
    <sheetView defaultGridColor="0" topLeftCell="R1" colorId="22" zoomScale="60" zoomScaleNormal="100" workbookViewId="0">
      <pane ySplit="8" topLeftCell="A9" activePane="bottomLeft" state="frozen"/>
      <selection activeCell="U11" sqref="U11:AE11"/>
      <selection pane="bottomLeft" activeCell="P82" sqref="P82"/>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6.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37895</v>
      </c>
      <c r="B9" s="32">
        <v>-9431.36</v>
      </c>
      <c r="C9" s="6">
        <v>1</v>
      </c>
      <c r="D9" s="29">
        <f t="shared" ref="D9:D40" si="0">ROUND(-(+$B$9/180)*1,0)</f>
        <v>52</v>
      </c>
      <c r="E9" s="29">
        <f>+D9</f>
        <v>52</v>
      </c>
      <c r="F9" s="29">
        <f t="shared" ref="F9:F40" si="1">$B$9+E9</f>
        <v>-9379.36</v>
      </c>
      <c r="G9" s="34">
        <f>Inputs!D$3</f>
        <v>0.37951000000000001</v>
      </c>
      <c r="H9" s="27">
        <f>-B9</f>
        <v>9431.36</v>
      </c>
      <c r="I9" s="27">
        <f>+H9</f>
        <v>9431.36</v>
      </c>
      <c r="J9" s="27">
        <f>H9*G9</f>
        <v>3579.2954336000003</v>
      </c>
      <c r="K9" s="27">
        <f t="shared" ref="K9:K40" si="2">D9</f>
        <v>52</v>
      </c>
      <c r="L9" s="27">
        <f>+K9</f>
        <v>52</v>
      </c>
      <c r="M9" s="27">
        <f t="shared" ref="M9:M40" si="3">K9*G9</f>
        <v>19.73452</v>
      </c>
      <c r="N9" s="27">
        <f t="shared" ref="N9:N40" si="4">M9-J9</f>
        <v>-3559.5609136000003</v>
      </c>
      <c r="O9" s="27">
        <f>+N9</f>
        <v>-3559.5609136000003</v>
      </c>
      <c r="P9" s="27">
        <f>-SUM(N9)</f>
        <v>3559.5609136000003</v>
      </c>
      <c r="Q9" s="38">
        <f>VLOOKUP(Q8,A9:P188,5)</f>
        <v>3900</v>
      </c>
      <c r="R9" s="38">
        <f>VLOOKUP(R8,A9:P188,5)</f>
        <v>4524</v>
      </c>
      <c r="S9" s="38">
        <f>+R9-Q9</f>
        <v>624</v>
      </c>
      <c r="T9" s="35" t="s">
        <v>64</v>
      </c>
      <c r="U9" s="161">
        <f>-IF(TYPE(VLOOKUP(U8,$A$9:$P$188,6,FALSE))=16,0,VLOOKUP(U8,$A$9:$P$188,6,FALSE))</f>
        <v>6103.3600000000006</v>
      </c>
      <c r="V9" s="161">
        <f>-IF(TYPE(VLOOKUP(V8,$A$9:$P$188,6,FALSE))=16,0,VLOOKUP(V8,$A$9:$P$188,6,FALSE))</f>
        <v>6051.3600000000006</v>
      </c>
      <c r="W9" s="161">
        <f t="shared" ref="W9:AE9" si="5">-IF(TYPE(VLOOKUP(W8,$A$9:$P$188,6,FALSE))=16,0,VLOOKUP(W8,$A$9:$P$188,6,FALSE))</f>
        <v>5999.3600000000006</v>
      </c>
      <c r="X9" s="161">
        <f t="shared" si="5"/>
        <v>5947.3600000000006</v>
      </c>
      <c r="Y9" s="161">
        <f t="shared" si="5"/>
        <v>5895.3600000000006</v>
      </c>
      <c r="Z9" s="161">
        <f t="shared" si="5"/>
        <v>5843.3600000000006</v>
      </c>
      <c r="AA9" s="161">
        <f t="shared" si="5"/>
        <v>5791.3600000000006</v>
      </c>
      <c r="AB9" s="161">
        <f t="shared" si="5"/>
        <v>5739.3600000000006</v>
      </c>
      <c r="AC9" s="161">
        <f t="shared" si="5"/>
        <v>5687.3600000000006</v>
      </c>
      <c r="AD9" s="161">
        <f t="shared" si="5"/>
        <v>5635.3600000000006</v>
      </c>
      <c r="AE9" s="161">
        <f t="shared" si="5"/>
        <v>5583.3600000000006</v>
      </c>
    </row>
    <row r="10" spans="1:31">
      <c r="A10" s="30">
        <v>37926</v>
      </c>
      <c r="B10" s="9"/>
      <c r="C10" s="6">
        <v>2</v>
      </c>
      <c r="D10" s="29">
        <f t="shared" si="0"/>
        <v>52</v>
      </c>
      <c r="E10" s="29">
        <f t="shared" ref="E10:E41" si="6">+E9+D10</f>
        <v>104</v>
      </c>
      <c r="F10" s="29">
        <f t="shared" si="1"/>
        <v>-9327.36</v>
      </c>
      <c r="G10" s="34">
        <f>Inputs!D$3</f>
        <v>0.37951000000000001</v>
      </c>
      <c r="H10" s="2"/>
      <c r="I10" s="27">
        <f t="shared" ref="I10:I41" si="7">+I9+H10</f>
        <v>9431.36</v>
      </c>
      <c r="J10" s="27"/>
      <c r="K10" s="27">
        <f t="shared" si="2"/>
        <v>52</v>
      </c>
      <c r="L10" s="27">
        <f t="shared" ref="L10:L41" si="8">+L9+K10</f>
        <v>104</v>
      </c>
      <c r="M10" s="27">
        <f t="shared" si="3"/>
        <v>19.73452</v>
      </c>
      <c r="N10" s="27">
        <f t="shared" si="4"/>
        <v>19.73452</v>
      </c>
      <c r="O10" s="27">
        <f t="shared" ref="O10:O41" si="9">+O9+N10</f>
        <v>-3539.8263936000003</v>
      </c>
      <c r="P10" s="27">
        <f t="shared" ref="P10:P41" si="10">P9-N10</f>
        <v>3539.8263936000003</v>
      </c>
      <c r="Q10" s="38">
        <f>VLOOKUP(Q8,A9:P188,15)</f>
        <v>-2099.2064336000021</v>
      </c>
      <c r="R10" s="38">
        <f>VLOOKUP(R8,A9:P188,15)</f>
        <v>-1862.3921936000024</v>
      </c>
      <c r="S10" s="38">
        <f>+R10-Q10</f>
        <v>236.8142399999997</v>
      </c>
      <c r="T10" s="36" t="s">
        <v>69</v>
      </c>
      <c r="V10" s="2"/>
      <c r="W10" s="2"/>
      <c r="X10" s="7"/>
      <c r="Y10" s="2"/>
      <c r="Z10" s="7"/>
    </row>
    <row r="11" spans="1:31">
      <c r="A11" s="31">
        <v>37956</v>
      </c>
      <c r="B11" s="5"/>
      <c r="C11" s="6">
        <v>3</v>
      </c>
      <c r="D11" s="29">
        <f t="shared" si="0"/>
        <v>52</v>
      </c>
      <c r="E11" s="29">
        <f t="shared" si="6"/>
        <v>156</v>
      </c>
      <c r="F11" s="29">
        <f t="shared" si="1"/>
        <v>-9275.36</v>
      </c>
      <c r="G11" s="34">
        <f>Inputs!D$3</f>
        <v>0.37951000000000001</v>
      </c>
      <c r="H11" s="2"/>
      <c r="I11" s="27">
        <f t="shared" si="7"/>
        <v>9431.36</v>
      </c>
      <c r="J11" s="27"/>
      <c r="K11" s="27">
        <f t="shared" si="2"/>
        <v>52</v>
      </c>
      <c r="L11" s="27">
        <f t="shared" si="8"/>
        <v>156</v>
      </c>
      <c r="M11" s="27">
        <f t="shared" si="3"/>
        <v>19.73452</v>
      </c>
      <c r="N11" s="27">
        <f t="shared" si="4"/>
        <v>19.73452</v>
      </c>
      <c r="O11" s="27">
        <f t="shared" si="9"/>
        <v>-3520.0918736000003</v>
      </c>
      <c r="P11" s="27">
        <f t="shared" si="10"/>
        <v>3520.0918736000003</v>
      </c>
      <c r="Q11" s="38">
        <f>+VLOOKUP(Q8,A9:P188,16)</f>
        <v>2099.2064336000021</v>
      </c>
      <c r="R11" s="38">
        <f>+VLOOKUP(R8,A9:P188,16)</f>
        <v>1862.3921936000024</v>
      </c>
      <c r="S11" s="38">
        <f>(+Q11+R11)/2</f>
        <v>1980.7993136000023</v>
      </c>
      <c r="T11" s="36" t="s">
        <v>113</v>
      </c>
      <c r="U11" s="161">
        <f>IF(TYPE(VLOOKUP(U8,$A$9:$P$188,16,FALSE))=16,0,VLOOKUP(U8,$A$9:$P$188,16,FALSE))</f>
        <v>2316.2861536000019</v>
      </c>
      <c r="V11" s="161">
        <f t="shared" ref="V11:AE11" si="11">IF(TYPE(VLOOKUP(V8,$A$9:$P$188,16,FALSE))=16,0,VLOOKUP(V8,$A$9:$P$188,16,FALSE))</f>
        <v>2296.5516336000019</v>
      </c>
      <c r="W11" s="161">
        <f t="shared" si="11"/>
        <v>2276.8171136000019</v>
      </c>
      <c r="X11" s="161">
        <f t="shared" si="11"/>
        <v>2257.0825936000019</v>
      </c>
      <c r="Y11" s="161">
        <f t="shared" si="11"/>
        <v>2237.348073600002</v>
      </c>
      <c r="Z11" s="161">
        <f t="shared" si="11"/>
        <v>2217.613553600002</v>
      </c>
      <c r="AA11" s="161">
        <f t="shared" si="11"/>
        <v>2197.879033600002</v>
      </c>
      <c r="AB11" s="161">
        <f t="shared" si="11"/>
        <v>2178.144513600002</v>
      </c>
      <c r="AC11" s="161">
        <f t="shared" si="11"/>
        <v>2158.4099936000021</v>
      </c>
      <c r="AD11" s="161">
        <f t="shared" si="11"/>
        <v>2138.6754736000021</v>
      </c>
      <c r="AE11" s="161">
        <f t="shared" si="11"/>
        <v>2118.9409536000021</v>
      </c>
    </row>
    <row r="12" spans="1:31">
      <c r="A12" s="30">
        <v>37987</v>
      </c>
      <c r="B12" s="3"/>
      <c r="C12" s="6">
        <v>4</v>
      </c>
      <c r="D12" s="29">
        <f t="shared" si="0"/>
        <v>52</v>
      </c>
      <c r="E12" s="29">
        <f t="shared" si="6"/>
        <v>208</v>
      </c>
      <c r="F12" s="29">
        <f t="shared" si="1"/>
        <v>-9223.36</v>
      </c>
      <c r="G12" s="34">
        <f>Inputs!D$3</f>
        <v>0.37951000000000001</v>
      </c>
      <c r="H12" s="2"/>
      <c r="I12" s="27">
        <f t="shared" si="7"/>
        <v>9431.36</v>
      </c>
      <c r="J12" s="27"/>
      <c r="K12" s="27">
        <f t="shared" si="2"/>
        <v>52</v>
      </c>
      <c r="L12" s="27">
        <f t="shared" si="8"/>
        <v>208</v>
      </c>
      <c r="M12" s="27">
        <f t="shared" si="3"/>
        <v>19.73452</v>
      </c>
      <c r="N12" s="27">
        <f t="shared" si="4"/>
        <v>19.73452</v>
      </c>
      <c r="O12" s="27">
        <f t="shared" si="9"/>
        <v>-3500.3573536000004</v>
      </c>
      <c r="P12" s="27">
        <f t="shared" si="10"/>
        <v>3500.3573536000004</v>
      </c>
      <c r="Q12" s="39"/>
      <c r="R12" s="40"/>
      <c r="S12" s="40"/>
      <c r="T12" s="36"/>
    </row>
    <row r="13" spans="1:31">
      <c r="A13" s="31">
        <v>38018</v>
      </c>
      <c r="B13" s="3"/>
      <c r="C13" s="6">
        <v>5</v>
      </c>
      <c r="D13" s="29">
        <f t="shared" si="0"/>
        <v>52</v>
      </c>
      <c r="E13" s="29">
        <f t="shared" si="6"/>
        <v>260</v>
      </c>
      <c r="F13" s="29">
        <f t="shared" si="1"/>
        <v>-9171.36</v>
      </c>
      <c r="G13" s="34">
        <f>Inputs!D$3</f>
        <v>0.37951000000000001</v>
      </c>
      <c r="H13" s="2"/>
      <c r="I13" s="27">
        <f t="shared" si="7"/>
        <v>9431.36</v>
      </c>
      <c r="J13" s="27"/>
      <c r="K13" s="27">
        <f t="shared" si="2"/>
        <v>52</v>
      </c>
      <c r="L13" s="27">
        <f t="shared" si="8"/>
        <v>260</v>
      </c>
      <c r="M13" s="27">
        <f t="shared" si="3"/>
        <v>19.73452</v>
      </c>
      <c r="N13" s="27">
        <f t="shared" si="4"/>
        <v>19.73452</v>
      </c>
      <c r="O13" s="27">
        <f t="shared" si="9"/>
        <v>-3480.6228336000004</v>
      </c>
      <c r="P13" s="27">
        <f t="shared" si="10"/>
        <v>3480.6228336000004</v>
      </c>
      <c r="Q13" s="38">
        <f>VLOOKUP(Q8,A9:P188,9)</f>
        <v>9431.36</v>
      </c>
      <c r="R13" s="38">
        <f>VLOOKUP(R8,A9:P188,9)</f>
        <v>9431.36</v>
      </c>
      <c r="S13" s="38">
        <f>+R13-Q13</f>
        <v>0</v>
      </c>
      <c r="T13" s="36" t="s">
        <v>70</v>
      </c>
    </row>
    <row r="14" spans="1:31">
      <c r="A14" s="30">
        <v>38047</v>
      </c>
      <c r="B14" s="3"/>
      <c r="C14" s="6">
        <v>6</v>
      </c>
      <c r="D14" s="29">
        <f t="shared" si="0"/>
        <v>52</v>
      </c>
      <c r="E14" s="29">
        <f t="shared" si="6"/>
        <v>312</v>
      </c>
      <c r="F14" s="29">
        <f t="shared" si="1"/>
        <v>-9119.36</v>
      </c>
      <c r="G14" s="34">
        <f>Inputs!D$3</f>
        <v>0.37951000000000001</v>
      </c>
      <c r="H14" s="2"/>
      <c r="I14" s="27">
        <f t="shared" si="7"/>
        <v>9431.36</v>
      </c>
      <c r="J14" s="27"/>
      <c r="K14" s="27">
        <f t="shared" si="2"/>
        <v>52</v>
      </c>
      <c r="L14" s="27">
        <f t="shared" si="8"/>
        <v>312</v>
      </c>
      <c r="M14" s="27">
        <f t="shared" si="3"/>
        <v>19.73452</v>
      </c>
      <c r="N14" s="27">
        <f t="shared" si="4"/>
        <v>19.73452</v>
      </c>
      <c r="O14" s="27">
        <f t="shared" si="9"/>
        <v>-3460.8883136000004</v>
      </c>
      <c r="P14" s="27">
        <f t="shared" si="10"/>
        <v>3460.8883136000004</v>
      </c>
      <c r="Q14" s="116">
        <f>VLOOKUP(Q8,A9:P188,12)</f>
        <v>3900</v>
      </c>
      <c r="R14" s="116">
        <f>VLOOKUP(R8,A9:P188,12)</f>
        <v>4524</v>
      </c>
      <c r="S14" s="116">
        <f>+R14-Q14</f>
        <v>624</v>
      </c>
      <c r="T14" s="36" t="s">
        <v>93</v>
      </c>
    </row>
    <row r="15" spans="1:31">
      <c r="A15" s="31">
        <v>38078</v>
      </c>
      <c r="B15" s="3"/>
      <c r="C15" s="6">
        <v>7</v>
      </c>
      <c r="D15" s="29">
        <f t="shared" si="0"/>
        <v>52</v>
      </c>
      <c r="E15" s="29">
        <f t="shared" si="6"/>
        <v>364</v>
      </c>
      <c r="F15" s="29">
        <f t="shared" si="1"/>
        <v>-9067.36</v>
      </c>
      <c r="G15" s="34">
        <f>Inputs!D$3</f>
        <v>0.37951000000000001</v>
      </c>
      <c r="H15" s="2"/>
      <c r="I15" s="27">
        <f t="shared" si="7"/>
        <v>9431.36</v>
      </c>
      <c r="J15" s="27"/>
      <c r="K15" s="27">
        <f t="shared" si="2"/>
        <v>52</v>
      </c>
      <c r="L15" s="27">
        <f t="shared" si="8"/>
        <v>364</v>
      </c>
      <c r="M15" s="27">
        <f t="shared" si="3"/>
        <v>19.73452</v>
      </c>
      <c r="N15" s="27">
        <f t="shared" si="4"/>
        <v>19.73452</v>
      </c>
      <c r="O15" s="27">
        <f t="shared" si="9"/>
        <v>-3441.1537936000004</v>
      </c>
      <c r="P15" s="27">
        <f t="shared" si="10"/>
        <v>3441.1537936000004</v>
      </c>
      <c r="Q15" s="107"/>
      <c r="R15" s="107"/>
      <c r="S15" s="107"/>
      <c r="T15" s="108"/>
    </row>
    <row r="16" spans="1:31">
      <c r="A16" s="30">
        <v>38108</v>
      </c>
      <c r="B16" s="3"/>
      <c r="C16" s="6">
        <v>8</v>
      </c>
      <c r="D16" s="29">
        <f t="shared" si="0"/>
        <v>52</v>
      </c>
      <c r="E16" s="29">
        <f t="shared" si="6"/>
        <v>416</v>
      </c>
      <c r="F16" s="29">
        <f t="shared" si="1"/>
        <v>-9015.36</v>
      </c>
      <c r="G16" s="34">
        <f>Inputs!D$3</f>
        <v>0.37951000000000001</v>
      </c>
      <c r="H16" s="2"/>
      <c r="I16" s="27">
        <f t="shared" si="7"/>
        <v>9431.36</v>
      </c>
      <c r="J16" s="27"/>
      <c r="K16" s="27">
        <f t="shared" si="2"/>
        <v>52</v>
      </c>
      <c r="L16" s="27">
        <f t="shared" si="8"/>
        <v>416</v>
      </c>
      <c r="M16" s="27">
        <f t="shared" si="3"/>
        <v>19.73452</v>
      </c>
      <c r="N16" s="27">
        <f t="shared" si="4"/>
        <v>19.73452</v>
      </c>
      <c r="O16" s="27">
        <f t="shared" si="9"/>
        <v>-3421.4192736000005</v>
      </c>
      <c r="P16" s="27">
        <f t="shared" si="10"/>
        <v>3421.4192736000005</v>
      </c>
      <c r="Q16" s="4"/>
      <c r="R16" s="4"/>
      <c r="S16" s="4"/>
    </row>
    <row r="17" spans="1:19">
      <c r="A17" s="31">
        <v>38139</v>
      </c>
      <c r="B17" s="3"/>
      <c r="C17" s="6">
        <v>9</v>
      </c>
      <c r="D17" s="29">
        <f t="shared" si="0"/>
        <v>52</v>
      </c>
      <c r="E17" s="29">
        <f t="shared" si="6"/>
        <v>468</v>
      </c>
      <c r="F17" s="29">
        <f t="shared" si="1"/>
        <v>-8963.36</v>
      </c>
      <c r="G17" s="34">
        <f>Inputs!D$3</f>
        <v>0.37951000000000001</v>
      </c>
      <c r="H17" s="2"/>
      <c r="I17" s="27">
        <f t="shared" si="7"/>
        <v>9431.36</v>
      </c>
      <c r="J17" s="27"/>
      <c r="K17" s="27">
        <f t="shared" si="2"/>
        <v>52</v>
      </c>
      <c r="L17" s="27">
        <f t="shared" si="8"/>
        <v>468</v>
      </c>
      <c r="M17" s="27">
        <f t="shared" si="3"/>
        <v>19.73452</v>
      </c>
      <c r="N17" s="27">
        <f t="shared" si="4"/>
        <v>19.73452</v>
      </c>
      <c r="O17" s="27">
        <f t="shared" si="9"/>
        <v>-3401.6847536000005</v>
      </c>
      <c r="P17" s="27">
        <f t="shared" si="10"/>
        <v>3401.6847536000005</v>
      </c>
      <c r="Q17" s="4"/>
      <c r="R17" s="4"/>
      <c r="S17" s="4"/>
    </row>
    <row r="18" spans="1:19">
      <c r="A18" s="30">
        <v>38169</v>
      </c>
      <c r="B18" s="3"/>
      <c r="C18" s="6">
        <v>10</v>
      </c>
      <c r="D18" s="29">
        <f t="shared" si="0"/>
        <v>52</v>
      </c>
      <c r="E18" s="29">
        <f t="shared" si="6"/>
        <v>520</v>
      </c>
      <c r="F18" s="29">
        <f t="shared" si="1"/>
        <v>-8911.36</v>
      </c>
      <c r="G18" s="34">
        <f>Inputs!D$3</f>
        <v>0.37951000000000001</v>
      </c>
      <c r="H18" s="2"/>
      <c r="I18" s="27">
        <f t="shared" si="7"/>
        <v>9431.36</v>
      </c>
      <c r="J18" s="27"/>
      <c r="K18" s="27">
        <f t="shared" si="2"/>
        <v>52</v>
      </c>
      <c r="L18" s="27">
        <f t="shared" si="8"/>
        <v>520</v>
      </c>
      <c r="M18" s="27">
        <f t="shared" si="3"/>
        <v>19.73452</v>
      </c>
      <c r="N18" s="27">
        <f t="shared" si="4"/>
        <v>19.73452</v>
      </c>
      <c r="O18" s="27">
        <f t="shared" si="9"/>
        <v>-3381.9502336000005</v>
      </c>
      <c r="P18" s="27">
        <f t="shared" si="10"/>
        <v>3381.9502336000005</v>
      </c>
      <c r="Q18" s="4"/>
      <c r="R18" s="4"/>
      <c r="S18" s="4"/>
    </row>
    <row r="19" spans="1:19">
      <c r="A19" s="31">
        <v>38200</v>
      </c>
      <c r="B19" s="3"/>
      <c r="C19" s="6">
        <v>11</v>
      </c>
      <c r="D19" s="29">
        <f t="shared" si="0"/>
        <v>52</v>
      </c>
      <c r="E19" s="29">
        <f t="shared" si="6"/>
        <v>572</v>
      </c>
      <c r="F19" s="29">
        <f t="shared" si="1"/>
        <v>-8859.36</v>
      </c>
      <c r="G19" s="34">
        <f>Inputs!D$3</f>
        <v>0.37951000000000001</v>
      </c>
      <c r="H19" s="2"/>
      <c r="I19" s="27">
        <f t="shared" si="7"/>
        <v>9431.36</v>
      </c>
      <c r="J19" s="27"/>
      <c r="K19" s="27">
        <f t="shared" si="2"/>
        <v>52</v>
      </c>
      <c r="L19" s="27">
        <f t="shared" si="8"/>
        <v>572</v>
      </c>
      <c r="M19" s="27">
        <f t="shared" si="3"/>
        <v>19.73452</v>
      </c>
      <c r="N19" s="27">
        <f t="shared" si="4"/>
        <v>19.73452</v>
      </c>
      <c r="O19" s="27">
        <f t="shared" si="9"/>
        <v>-3362.2157136000005</v>
      </c>
      <c r="P19" s="27">
        <f t="shared" si="10"/>
        <v>3362.2157136000005</v>
      </c>
      <c r="Q19" s="4"/>
      <c r="R19" s="4"/>
      <c r="S19" s="4"/>
    </row>
    <row r="20" spans="1:19">
      <c r="A20" s="30">
        <v>38231</v>
      </c>
      <c r="B20" s="3"/>
      <c r="C20" s="6">
        <v>12</v>
      </c>
      <c r="D20" s="29">
        <f t="shared" si="0"/>
        <v>52</v>
      </c>
      <c r="E20" s="29">
        <f t="shared" si="6"/>
        <v>624</v>
      </c>
      <c r="F20" s="29">
        <f t="shared" si="1"/>
        <v>-8807.36</v>
      </c>
      <c r="G20" s="34">
        <f>Inputs!D$3</f>
        <v>0.37951000000000001</v>
      </c>
      <c r="H20" s="2"/>
      <c r="I20" s="27">
        <f t="shared" si="7"/>
        <v>9431.36</v>
      </c>
      <c r="J20" s="27"/>
      <c r="K20" s="27">
        <f t="shared" si="2"/>
        <v>52</v>
      </c>
      <c r="L20" s="27">
        <f t="shared" si="8"/>
        <v>624</v>
      </c>
      <c r="M20" s="27">
        <f t="shared" si="3"/>
        <v>19.73452</v>
      </c>
      <c r="N20" s="27">
        <f t="shared" si="4"/>
        <v>19.73452</v>
      </c>
      <c r="O20" s="27">
        <f t="shared" si="9"/>
        <v>-3342.4811936000006</v>
      </c>
      <c r="P20" s="27">
        <f t="shared" si="10"/>
        <v>3342.4811936000006</v>
      </c>
      <c r="Q20" s="4"/>
      <c r="R20" s="4"/>
      <c r="S20" s="4"/>
    </row>
    <row r="21" spans="1:19">
      <c r="A21" s="31">
        <v>38261</v>
      </c>
      <c r="B21" s="3"/>
      <c r="C21" s="6">
        <v>13</v>
      </c>
      <c r="D21" s="29">
        <f t="shared" si="0"/>
        <v>52</v>
      </c>
      <c r="E21" s="29">
        <f t="shared" si="6"/>
        <v>676</v>
      </c>
      <c r="F21" s="29">
        <f t="shared" si="1"/>
        <v>-8755.36</v>
      </c>
      <c r="G21" s="34">
        <f>Inputs!D$3</f>
        <v>0.37951000000000001</v>
      </c>
      <c r="H21" s="2"/>
      <c r="I21" s="27">
        <f t="shared" si="7"/>
        <v>9431.36</v>
      </c>
      <c r="J21" s="27"/>
      <c r="K21" s="27">
        <f t="shared" si="2"/>
        <v>52</v>
      </c>
      <c r="L21" s="27">
        <f t="shared" si="8"/>
        <v>676</v>
      </c>
      <c r="M21" s="27">
        <f t="shared" si="3"/>
        <v>19.73452</v>
      </c>
      <c r="N21" s="27">
        <f t="shared" si="4"/>
        <v>19.73452</v>
      </c>
      <c r="O21" s="27">
        <f t="shared" si="9"/>
        <v>-3322.7466736000006</v>
      </c>
      <c r="P21" s="27">
        <f t="shared" si="10"/>
        <v>3322.7466736000006</v>
      </c>
      <c r="Q21" s="4"/>
      <c r="R21" s="4"/>
      <c r="S21" s="4"/>
    </row>
    <row r="22" spans="1:19">
      <c r="A22" s="30">
        <v>38292</v>
      </c>
      <c r="B22" s="3"/>
      <c r="C22" s="6">
        <v>14</v>
      </c>
      <c r="D22" s="29">
        <f t="shared" si="0"/>
        <v>52</v>
      </c>
      <c r="E22" s="29">
        <f t="shared" si="6"/>
        <v>728</v>
      </c>
      <c r="F22" s="29">
        <f t="shared" si="1"/>
        <v>-8703.36</v>
      </c>
      <c r="G22" s="34">
        <f>Inputs!D$3</f>
        <v>0.37951000000000001</v>
      </c>
      <c r="H22" s="2"/>
      <c r="I22" s="27">
        <f t="shared" si="7"/>
        <v>9431.36</v>
      </c>
      <c r="J22" s="27"/>
      <c r="K22" s="27">
        <f t="shared" si="2"/>
        <v>52</v>
      </c>
      <c r="L22" s="27">
        <f t="shared" si="8"/>
        <v>728</v>
      </c>
      <c r="M22" s="27">
        <f t="shared" si="3"/>
        <v>19.73452</v>
      </c>
      <c r="N22" s="27">
        <f t="shared" si="4"/>
        <v>19.73452</v>
      </c>
      <c r="O22" s="27">
        <f t="shared" si="9"/>
        <v>-3303.0121536000006</v>
      </c>
      <c r="P22" s="27">
        <f t="shared" si="10"/>
        <v>3303.0121536000006</v>
      </c>
      <c r="Q22" s="4"/>
      <c r="R22" s="4"/>
      <c r="S22" s="4"/>
    </row>
    <row r="23" spans="1:19">
      <c r="A23" s="31">
        <v>38322</v>
      </c>
      <c r="B23" s="3"/>
      <c r="C23" s="6">
        <v>15</v>
      </c>
      <c r="D23" s="29">
        <f t="shared" si="0"/>
        <v>52</v>
      </c>
      <c r="E23" s="29">
        <f t="shared" si="6"/>
        <v>780</v>
      </c>
      <c r="F23" s="29">
        <f t="shared" si="1"/>
        <v>-8651.36</v>
      </c>
      <c r="G23" s="34">
        <f>Inputs!D$3</f>
        <v>0.37951000000000001</v>
      </c>
      <c r="H23" s="2"/>
      <c r="I23" s="27">
        <f t="shared" si="7"/>
        <v>9431.36</v>
      </c>
      <c r="J23" s="27"/>
      <c r="K23" s="27">
        <f t="shared" si="2"/>
        <v>52</v>
      </c>
      <c r="L23" s="27">
        <f t="shared" si="8"/>
        <v>780</v>
      </c>
      <c r="M23" s="27">
        <f t="shared" si="3"/>
        <v>19.73452</v>
      </c>
      <c r="N23" s="27">
        <f t="shared" si="4"/>
        <v>19.73452</v>
      </c>
      <c r="O23" s="27">
        <f t="shared" si="9"/>
        <v>-3283.2776336000006</v>
      </c>
      <c r="P23" s="27">
        <f t="shared" si="10"/>
        <v>3283.2776336000006</v>
      </c>
      <c r="Q23" s="4"/>
      <c r="R23" s="4"/>
      <c r="S23" s="4"/>
    </row>
    <row r="24" spans="1:19">
      <c r="A24" s="30">
        <v>38353</v>
      </c>
      <c r="B24" s="3"/>
      <c r="C24" s="6">
        <v>16</v>
      </c>
      <c r="D24" s="29">
        <f t="shared" si="0"/>
        <v>52</v>
      </c>
      <c r="E24" s="29">
        <f t="shared" si="6"/>
        <v>832</v>
      </c>
      <c r="F24" s="29">
        <f t="shared" si="1"/>
        <v>-8599.36</v>
      </c>
      <c r="G24" s="34">
        <f>Inputs!D$3</f>
        <v>0.37951000000000001</v>
      </c>
      <c r="H24" s="2"/>
      <c r="I24" s="27">
        <f t="shared" si="7"/>
        <v>9431.36</v>
      </c>
      <c r="J24" s="27"/>
      <c r="K24" s="27">
        <f t="shared" si="2"/>
        <v>52</v>
      </c>
      <c r="L24" s="27">
        <f t="shared" si="8"/>
        <v>832</v>
      </c>
      <c r="M24" s="27">
        <f t="shared" si="3"/>
        <v>19.73452</v>
      </c>
      <c r="N24" s="27">
        <f t="shared" si="4"/>
        <v>19.73452</v>
      </c>
      <c r="O24" s="27">
        <f t="shared" si="9"/>
        <v>-3263.5431136000007</v>
      </c>
      <c r="P24" s="27">
        <f t="shared" si="10"/>
        <v>3263.5431136000007</v>
      </c>
      <c r="Q24" s="4"/>
      <c r="R24" s="4"/>
      <c r="S24" s="4"/>
    </row>
    <row r="25" spans="1:19">
      <c r="A25" s="31">
        <v>38384</v>
      </c>
      <c r="B25" s="3"/>
      <c r="C25" s="6">
        <v>17</v>
      </c>
      <c r="D25" s="29">
        <f t="shared" si="0"/>
        <v>52</v>
      </c>
      <c r="E25" s="29">
        <f t="shared" si="6"/>
        <v>884</v>
      </c>
      <c r="F25" s="29">
        <f t="shared" si="1"/>
        <v>-8547.36</v>
      </c>
      <c r="G25" s="34">
        <f>Inputs!D$3</f>
        <v>0.37951000000000001</v>
      </c>
      <c r="H25" s="2"/>
      <c r="I25" s="27">
        <f t="shared" si="7"/>
        <v>9431.36</v>
      </c>
      <c r="J25" s="27"/>
      <c r="K25" s="27">
        <f t="shared" si="2"/>
        <v>52</v>
      </c>
      <c r="L25" s="27">
        <f t="shared" si="8"/>
        <v>884</v>
      </c>
      <c r="M25" s="27">
        <f t="shared" si="3"/>
        <v>19.73452</v>
      </c>
      <c r="N25" s="27">
        <f t="shared" si="4"/>
        <v>19.73452</v>
      </c>
      <c r="O25" s="27">
        <f t="shared" si="9"/>
        <v>-3243.8085936000007</v>
      </c>
      <c r="P25" s="27">
        <f t="shared" si="10"/>
        <v>3243.8085936000007</v>
      </c>
      <c r="Q25" s="4"/>
      <c r="R25" s="4"/>
      <c r="S25" s="4"/>
    </row>
    <row r="26" spans="1:19">
      <c r="A26" s="30">
        <v>38412</v>
      </c>
      <c r="B26" s="3"/>
      <c r="C26" s="6">
        <v>18</v>
      </c>
      <c r="D26" s="29">
        <f t="shared" si="0"/>
        <v>52</v>
      </c>
      <c r="E26" s="29">
        <f t="shared" si="6"/>
        <v>936</v>
      </c>
      <c r="F26" s="29">
        <f t="shared" si="1"/>
        <v>-8495.36</v>
      </c>
      <c r="G26" s="34">
        <f>Inputs!D$3</f>
        <v>0.37951000000000001</v>
      </c>
      <c r="H26" s="2"/>
      <c r="I26" s="27">
        <f t="shared" si="7"/>
        <v>9431.36</v>
      </c>
      <c r="J26" s="27"/>
      <c r="K26" s="27">
        <f t="shared" si="2"/>
        <v>52</v>
      </c>
      <c r="L26" s="27">
        <f t="shared" si="8"/>
        <v>936</v>
      </c>
      <c r="M26" s="27">
        <f t="shared" si="3"/>
        <v>19.73452</v>
      </c>
      <c r="N26" s="27">
        <f t="shared" si="4"/>
        <v>19.73452</v>
      </c>
      <c r="O26" s="27">
        <f t="shared" si="9"/>
        <v>-3224.0740736000007</v>
      </c>
      <c r="P26" s="27">
        <f t="shared" si="10"/>
        <v>3224.0740736000007</v>
      </c>
      <c r="Q26" s="4"/>
      <c r="R26" s="4"/>
      <c r="S26" s="4"/>
    </row>
    <row r="27" spans="1:19">
      <c r="A27" s="31">
        <v>38443</v>
      </c>
      <c r="B27" s="3"/>
      <c r="C27" s="6">
        <v>19</v>
      </c>
      <c r="D27" s="29">
        <f t="shared" si="0"/>
        <v>52</v>
      </c>
      <c r="E27" s="29">
        <f t="shared" si="6"/>
        <v>988</v>
      </c>
      <c r="F27" s="29">
        <f t="shared" si="1"/>
        <v>-8443.36</v>
      </c>
      <c r="G27" s="34">
        <f>Inputs!D$3</f>
        <v>0.37951000000000001</v>
      </c>
      <c r="H27" s="2"/>
      <c r="I27" s="27">
        <f t="shared" si="7"/>
        <v>9431.36</v>
      </c>
      <c r="J27" s="27"/>
      <c r="K27" s="27">
        <f t="shared" si="2"/>
        <v>52</v>
      </c>
      <c r="L27" s="27">
        <f t="shared" si="8"/>
        <v>988</v>
      </c>
      <c r="M27" s="27">
        <f t="shared" si="3"/>
        <v>19.73452</v>
      </c>
      <c r="N27" s="27">
        <f t="shared" si="4"/>
        <v>19.73452</v>
      </c>
      <c r="O27" s="27">
        <f t="shared" si="9"/>
        <v>-3204.3395536000007</v>
      </c>
      <c r="P27" s="27">
        <f t="shared" si="10"/>
        <v>3204.3395536000007</v>
      </c>
      <c r="Q27" s="4"/>
      <c r="R27" s="4"/>
      <c r="S27" s="4"/>
    </row>
    <row r="28" spans="1:19">
      <c r="A28" s="30">
        <v>38473</v>
      </c>
      <c r="B28" s="3"/>
      <c r="C28" s="6">
        <v>20</v>
      </c>
      <c r="D28" s="29">
        <f t="shared" si="0"/>
        <v>52</v>
      </c>
      <c r="E28" s="29">
        <f t="shared" si="6"/>
        <v>1040</v>
      </c>
      <c r="F28" s="29">
        <f t="shared" si="1"/>
        <v>-8391.36</v>
      </c>
      <c r="G28" s="34">
        <f>Inputs!D$3</f>
        <v>0.37951000000000001</v>
      </c>
      <c r="H28" s="2"/>
      <c r="I28" s="27">
        <f t="shared" si="7"/>
        <v>9431.36</v>
      </c>
      <c r="J28" s="27"/>
      <c r="K28" s="27">
        <f t="shared" si="2"/>
        <v>52</v>
      </c>
      <c r="L28" s="27">
        <f t="shared" si="8"/>
        <v>1040</v>
      </c>
      <c r="M28" s="27">
        <f t="shared" si="3"/>
        <v>19.73452</v>
      </c>
      <c r="N28" s="27">
        <f t="shared" si="4"/>
        <v>19.73452</v>
      </c>
      <c r="O28" s="27">
        <f t="shared" si="9"/>
        <v>-3184.6050336000008</v>
      </c>
      <c r="P28" s="27">
        <f t="shared" si="10"/>
        <v>3184.6050336000008</v>
      </c>
      <c r="Q28" s="4"/>
      <c r="R28" s="4"/>
      <c r="S28" s="4"/>
    </row>
    <row r="29" spans="1:19">
      <c r="A29" s="31">
        <v>38504</v>
      </c>
      <c r="B29" s="3"/>
      <c r="C29" s="6">
        <v>21</v>
      </c>
      <c r="D29" s="29">
        <f t="shared" si="0"/>
        <v>52</v>
      </c>
      <c r="E29" s="29">
        <f t="shared" si="6"/>
        <v>1092</v>
      </c>
      <c r="F29" s="29">
        <f t="shared" si="1"/>
        <v>-8339.36</v>
      </c>
      <c r="G29" s="34">
        <f>Inputs!D$3</f>
        <v>0.37951000000000001</v>
      </c>
      <c r="H29" s="2"/>
      <c r="I29" s="27">
        <f t="shared" si="7"/>
        <v>9431.36</v>
      </c>
      <c r="J29" s="27"/>
      <c r="K29" s="27">
        <f t="shared" si="2"/>
        <v>52</v>
      </c>
      <c r="L29" s="27">
        <f t="shared" si="8"/>
        <v>1092</v>
      </c>
      <c r="M29" s="27">
        <f t="shared" si="3"/>
        <v>19.73452</v>
      </c>
      <c r="N29" s="27">
        <f t="shared" si="4"/>
        <v>19.73452</v>
      </c>
      <c r="O29" s="27">
        <f t="shared" si="9"/>
        <v>-3164.8705136000008</v>
      </c>
      <c r="P29" s="27">
        <f t="shared" si="10"/>
        <v>3164.8705136000008</v>
      </c>
      <c r="Q29" s="4"/>
      <c r="R29" s="4"/>
      <c r="S29" s="4"/>
    </row>
    <row r="30" spans="1:19">
      <c r="A30" s="30">
        <v>38534</v>
      </c>
      <c r="B30" s="3"/>
      <c r="C30" s="6">
        <v>22</v>
      </c>
      <c r="D30" s="29">
        <f t="shared" si="0"/>
        <v>52</v>
      </c>
      <c r="E30" s="29">
        <f t="shared" si="6"/>
        <v>1144</v>
      </c>
      <c r="F30" s="29">
        <f t="shared" si="1"/>
        <v>-8287.36</v>
      </c>
      <c r="G30" s="34">
        <f>Inputs!D$3</f>
        <v>0.37951000000000001</v>
      </c>
      <c r="H30" s="2"/>
      <c r="I30" s="27">
        <f t="shared" si="7"/>
        <v>9431.36</v>
      </c>
      <c r="J30" s="27"/>
      <c r="K30" s="27">
        <f t="shared" si="2"/>
        <v>52</v>
      </c>
      <c r="L30" s="27">
        <f t="shared" si="8"/>
        <v>1144</v>
      </c>
      <c r="M30" s="27">
        <f t="shared" si="3"/>
        <v>19.73452</v>
      </c>
      <c r="N30" s="27">
        <f t="shared" si="4"/>
        <v>19.73452</v>
      </c>
      <c r="O30" s="27">
        <f t="shared" si="9"/>
        <v>-3145.1359936000008</v>
      </c>
      <c r="P30" s="27">
        <f t="shared" si="10"/>
        <v>3145.1359936000008</v>
      </c>
      <c r="Q30" s="105"/>
    </row>
    <row r="31" spans="1:19">
      <c r="A31" s="31">
        <v>38565</v>
      </c>
      <c r="B31" s="3"/>
      <c r="C31" s="6">
        <v>23</v>
      </c>
      <c r="D31" s="29">
        <f t="shared" si="0"/>
        <v>52</v>
      </c>
      <c r="E31" s="29">
        <f t="shared" si="6"/>
        <v>1196</v>
      </c>
      <c r="F31" s="29">
        <f t="shared" si="1"/>
        <v>-8235.36</v>
      </c>
      <c r="G31" s="34">
        <f>Inputs!D$3</f>
        <v>0.37951000000000001</v>
      </c>
      <c r="H31" s="2"/>
      <c r="I31" s="27">
        <f t="shared" si="7"/>
        <v>9431.36</v>
      </c>
      <c r="J31" s="27"/>
      <c r="K31" s="27">
        <f t="shared" si="2"/>
        <v>52</v>
      </c>
      <c r="L31" s="27">
        <f t="shared" si="8"/>
        <v>1196</v>
      </c>
      <c r="M31" s="27">
        <f t="shared" si="3"/>
        <v>19.73452</v>
      </c>
      <c r="N31" s="27">
        <f t="shared" si="4"/>
        <v>19.73452</v>
      </c>
      <c r="O31" s="27">
        <f t="shared" si="9"/>
        <v>-3125.4014736000008</v>
      </c>
      <c r="P31" s="27">
        <f t="shared" si="10"/>
        <v>3125.4014736000008</v>
      </c>
      <c r="Q31" s="105"/>
    </row>
    <row r="32" spans="1:19">
      <c r="A32" s="30">
        <v>38596</v>
      </c>
      <c r="B32" s="3"/>
      <c r="C32" s="6">
        <v>24</v>
      </c>
      <c r="D32" s="29">
        <f t="shared" si="0"/>
        <v>52</v>
      </c>
      <c r="E32" s="29">
        <f t="shared" si="6"/>
        <v>1248</v>
      </c>
      <c r="F32" s="29">
        <f t="shared" si="1"/>
        <v>-8183.3600000000006</v>
      </c>
      <c r="G32" s="34">
        <f>Inputs!D$3</f>
        <v>0.37951000000000001</v>
      </c>
      <c r="H32" s="2"/>
      <c r="I32" s="27">
        <f t="shared" si="7"/>
        <v>9431.36</v>
      </c>
      <c r="J32" s="27"/>
      <c r="K32" s="27">
        <f t="shared" si="2"/>
        <v>52</v>
      </c>
      <c r="L32" s="27">
        <f t="shared" si="8"/>
        <v>1248</v>
      </c>
      <c r="M32" s="27">
        <f t="shared" si="3"/>
        <v>19.73452</v>
      </c>
      <c r="N32" s="27">
        <f t="shared" si="4"/>
        <v>19.73452</v>
      </c>
      <c r="O32" s="27">
        <f t="shared" si="9"/>
        <v>-3105.6669536000009</v>
      </c>
      <c r="P32" s="27">
        <f t="shared" si="10"/>
        <v>3105.6669536000009</v>
      </c>
      <c r="Q32" s="105"/>
    </row>
    <row r="33" spans="1:21">
      <c r="A33" s="31">
        <v>38626</v>
      </c>
      <c r="B33" s="3"/>
      <c r="C33" s="6">
        <v>25</v>
      </c>
      <c r="D33" s="29">
        <f t="shared" si="0"/>
        <v>52</v>
      </c>
      <c r="E33" s="29">
        <f t="shared" si="6"/>
        <v>1300</v>
      </c>
      <c r="F33" s="29">
        <f t="shared" si="1"/>
        <v>-8131.3600000000006</v>
      </c>
      <c r="G33" s="34">
        <f>Inputs!D$3</f>
        <v>0.37951000000000001</v>
      </c>
      <c r="H33" s="2"/>
      <c r="I33" s="27">
        <f t="shared" si="7"/>
        <v>9431.36</v>
      </c>
      <c r="J33" s="27"/>
      <c r="K33" s="27">
        <f t="shared" si="2"/>
        <v>52</v>
      </c>
      <c r="L33" s="27">
        <f t="shared" si="8"/>
        <v>1300</v>
      </c>
      <c r="M33" s="27">
        <f t="shared" si="3"/>
        <v>19.73452</v>
      </c>
      <c r="N33" s="27">
        <f t="shared" si="4"/>
        <v>19.73452</v>
      </c>
      <c r="O33" s="27">
        <f t="shared" si="9"/>
        <v>-3085.9324336000009</v>
      </c>
      <c r="P33" s="27">
        <f t="shared" si="10"/>
        <v>3085.9324336000009</v>
      </c>
      <c r="Q33" s="105"/>
    </row>
    <row r="34" spans="1:21">
      <c r="A34" s="30">
        <v>38657</v>
      </c>
      <c r="B34" s="3"/>
      <c r="C34" s="6">
        <v>26</v>
      </c>
      <c r="D34" s="29">
        <f t="shared" si="0"/>
        <v>52</v>
      </c>
      <c r="E34" s="29">
        <f t="shared" si="6"/>
        <v>1352</v>
      </c>
      <c r="F34" s="29">
        <f t="shared" si="1"/>
        <v>-8079.3600000000006</v>
      </c>
      <c r="G34" s="34">
        <f>Inputs!D$3</f>
        <v>0.37951000000000001</v>
      </c>
      <c r="H34" s="2"/>
      <c r="I34" s="27">
        <f t="shared" si="7"/>
        <v>9431.36</v>
      </c>
      <c r="J34" s="27"/>
      <c r="K34" s="27">
        <f t="shared" si="2"/>
        <v>52</v>
      </c>
      <c r="L34" s="27">
        <f t="shared" si="8"/>
        <v>1352</v>
      </c>
      <c r="M34" s="27">
        <f t="shared" si="3"/>
        <v>19.73452</v>
      </c>
      <c r="N34" s="27">
        <f t="shared" si="4"/>
        <v>19.73452</v>
      </c>
      <c r="O34" s="27">
        <f t="shared" si="9"/>
        <v>-3066.1979136000009</v>
      </c>
      <c r="P34" s="27">
        <f t="shared" si="10"/>
        <v>3066.1979136000009</v>
      </c>
      <c r="Q34" s="105"/>
    </row>
    <row r="35" spans="1:21">
      <c r="A35" s="31">
        <v>38687</v>
      </c>
      <c r="B35" s="3"/>
      <c r="C35" s="6">
        <v>27</v>
      </c>
      <c r="D35" s="29">
        <f t="shared" si="0"/>
        <v>52</v>
      </c>
      <c r="E35" s="29">
        <f t="shared" si="6"/>
        <v>1404</v>
      </c>
      <c r="F35" s="29">
        <f t="shared" si="1"/>
        <v>-8027.3600000000006</v>
      </c>
      <c r="G35" s="34">
        <f>Inputs!D$3</f>
        <v>0.37951000000000001</v>
      </c>
      <c r="H35" s="2"/>
      <c r="I35" s="27">
        <f t="shared" si="7"/>
        <v>9431.36</v>
      </c>
      <c r="J35" s="27"/>
      <c r="K35" s="27">
        <f t="shared" si="2"/>
        <v>52</v>
      </c>
      <c r="L35" s="27">
        <f t="shared" si="8"/>
        <v>1404</v>
      </c>
      <c r="M35" s="27">
        <f t="shared" si="3"/>
        <v>19.73452</v>
      </c>
      <c r="N35" s="27">
        <f t="shared" si="4"/>
        <v>19.73452</v>
      </c>
      <c r="O35" s="27">
        <f t="shared" si="9"/>
        <v>-3046.4633936000009</v>
      </c>
      <c r="P35" s="27">
        <f t="shared" si="10"/>
        <v>3046.4633936000009</v>
      </c>
    </row>
    <row r="36" spans="1:21">
      <c r="A36" s="30">
        <v>38718</v>
      </c>
      <c r="B36" s="3"/>
      <c r="C36" s="6">
        <v>28</v>
      </c>
      <c r="D36" s="29">
        <f t="shared" si="0"/>
        <v>52</v>
      </c>
      <c r="E36" s="29">
        <f t="shared" si="6"/>
        <v>1456</v>
      </c>
      <c r="F36" s="29">
        <f t="shared" si="1"/>
        <v>-7975.3600000000006</v>
      </c>
      <c r="G36" s="34">
        <f>Inputs!D$3</f>
        <v>0.37951000000000001</v>
      </c>
      <c r="H36" s="2"/>
      <c r="I36" s="27">
        <f t="shared" si="7"/>
        <v>9431.36</v>
      </c>
      <c r="J36" s="27"/>
      <c r="K36" s="27">
        <f t="shared" si="2"/>
        <v>52</v>
      </c>
      <c r="L36" s="27">
        <f t="shared" si="8"/>
        <v>1456</v>
      </c>
      <c r="M36" s="27">
        <f t="shared" si="3"/>
        <v>19.73452</v>
      </c>
      <c r="N36" s="27">
        <f t="shared" si="4"/>
        <v>19.73452</v>
      </c>
      <c r="O36" s="27">
        <f t="shared" si="9"/>
        <v>-3026.728873600001</v>
      </c>
      <c r="P36" s="27">
        <f t="shared" si="10"/>
        <v>3026.728873600001</v>
      </c>
    </row>
    <row r="37" spans="1:21">
      <c r="A37" s="31">
        <v>38749</v>
      </c>
      <c r="B37" s="3"/>
      <c r="C37" s="6">
        <v>29</v>
      </c>
      <c r="D37" s="29">
        <f t="shared" si="0"/>
        <v>52</v>
      </c>
      <c r="E37" s="29">
        <f t="shared" si="6"/>
        <v>1508</v>
      </c>
      <c r="F37" s="29">
        <f t="shared" si="1"/>
        <v>-7923.3600000000006</v>
      </c>
      <c r="G37" s="34">
        <f>Inputs!D$3</f>
        <v>0.37951000000000001</v>
      </c>
      <c r="H37" s="2"/>
      <c r="I37" s="27">
        <f t="shared" si="7"/>
        <v>9431.36</v>
      </c>
      <c r="J37" s="27"/>
      <c r="K37" s="27">
        <f t="shared" si="2"/>
        <v>52</v>
      </c>
      <c r="L37" s="27">
        <f t="shared" si="8"/>
        <v>1508</v>
      </c>
      <c r="M37" s="27">
        <f t="shared" si="3"/>
        <v>19.73452</v>
      </c>
      <c r="N37" s="27">
        <f t="shared" si="4"/>
        <v>19.73452</v>
      </c>
      <c r="O37" s="27">
        <f t="shared" si="9"/>
        <v>-3006.994353600001</v>
      </c>
      <c r="P37" s="27">
        <f t="shared" si="10"/>
        <v>3006.994353600001</v>
      </c>
    </row>
    <row r="38" spans="1:21">
      <c r="A38" s="30">
        <v>38777</v>
      </c>
      <c r="B38" s="3"/>
      <c r="C38" s="6">
        <v>30</v>
      </c>
      <c r="D38" s="29">
        <f t="shared" si="0"/>
        <v>52</v>
      </c>
      <c r="E38" s="29">
        <f t="shared" si="6"/>
        <v>1560</v>
      </c>
      <c r="F38" s="29">
        <f t="shared" si="1"/>
        <v>-7871.3600000000006</v>
      </c>
      <c r="G38" s="34">
        <f>Inputs!D$3</f>
        <v>0.37951000000000001</v>
      </c>
      <c r="H38" s="2"/>
      <c r="I38" s="27">
        <f t="shared" si="7"/>
        <v>9431.36</v>
      </c>
      <c r="J38" s="27"/>
      <c r="K38" s="27">
        <f t="shared" si="2"/>
        <v>52</v>
      </c>
      <c r="L38" s="27">
        <f t="shared" si="8"/>
        <v>1560</v>
      </c>
      <c r="M38" s="27">
        <f t="shared" si="3"/>
        <v>19.73452</v>
      </c>
      <c r="N38" s="27">
        <f t="shared" si="4"/>
        <v>19.73452</v>
      </c>
      <c r="O38" s="27">
        <f t="shared" si="9"/>
        <v>-2987.259833600001</v>
      </c>
      <c r="P38" s="27">
        <f t="shared" si="10"/>
        <v>2987.259833600001</v>
      </c>
    </row>
    <row r="39" spans="1:21">
      <c r="A39" s="31">
        <v>38808</v>
      </c>
      <c r="B39" s="2"/>
      <c r="C39" s="6">
        <v>31</v>
      </c>
      <c r="D39" s="29">
        <f t="shared" si="0"/>
        <v>52</v>
      </c>
      <c r="E39" s="29">
        <f t="shared" si="6"/>
        <v>1612</v>
      </c>
      <c r="F39" s="29">
        <f t="shared" si="1"/>
        <v>-7819.3600000000006</v>
      </c>
      <c r="G39" s="34">
        <f>Inputs!D$3</f>
        <v>0.37951000000000001</v>
      </c>
      <c r="H39" s="2"/>
      <c r="I39" s="27">
        <f t="shared" si="7"/>
        <v>9431.36</v>
      </c>
      <c r="J39" s="27"/>
      <c r="K39" s="27">
        <f t="shared" si="2"/>
        <v>52</v>
      </c>
      <c r="L39" s="27">
        <f t="shared" si="8"/>
        <v>1612</v>
      </c>
      <c r="M39" s="27">
        <f t="shared" si="3"/>
        <v>19.73452</v>
      </c>
      <c r="N39" s="27">
        <f t="shared" si="4"/>
        <v>19.73452</v>
      </c>
      <c r="O39" s="27">
        <f t="shared" si="9"/>
        <v>-2967.525313600001</v>
      </c>
      <c r="P39" s="27">
        <f t="shared" si="10"/>
        <v>2967.525313600001</v>
      </c>
    </row>
    <row r="40" spans="1:21">
      <c r="A40" s="30">
        <v>38838</v>
      </c>
      <c r="B40" s="2"/>
      <c r="C40" s="6">
        <v>32</v>
      </c>
      <c r="D40" s="29">
        <f t="shared" si="0"/>
        <v>52</v>
      </c>
      <c r="E40" s="29">
        <f t="shared" si="6"/>
        <v>1664</v>
      </c>
      <c r="F40" s="29">
        <f t="shared" si="1"/>
        <v>-7767.3600000000006</v>
      </c>
      <c r="G40" s="34">
        <f>Inputs!D$3</f>
        <v>0.37951000000000001</v>
      </c>
      <c r="H40" s="2"/>
      <c r="I40" s="27">
        <f t="shared" si="7"/>
        <v>9431.36</v>
      </c>
      <c r="J40" s="2"/>
      <c r="K40" s="27">
        <f t="shared" si="2"/>
        <v>52</v>
      </c>
      <c r="L40" s="27">
        <f t="shared" si="8"/>
        <v>1664</v>
      </c>
      <c r="M40" s="27">
        <f t="shared" si="3"/>
        <v>19.73452</v>
      </c>
      <c r="N40" s="27">
        <f t="shared" si="4"/>
        <v>19.73452</v>
      </c>
      <c r="O40" s="27">
        <f t="shared" si="9"/>
        <v>-2947.7907936000011</v>
      </c>
      <c r="P40" s="27">
        <f t="shared" si="10"/>
        <v>2947.7907936000011</v>
      </c>
    </row>
    <row r="41" spans="1:21">
      <c r="A41" s="31">
        <v>38869</v>
      </c>
      <c r="C41" s="6">
        <v>33</v>
      </c>
      <c r="D41" s="29">
        <f t="shared" ref="D41:D72" si="12">ROUND(-(+$B$9/180)*1,0)</f>
        <v>52</v>
      </c>
      <c r="E41" s="29">
        <f t="shared" si="6"/>
        <v>1716</v>
      </c>
      <c r="F41" s="29">
        <f t="shared" ref="F41:F72" si="13">$B$9+E41</f>
        <v>-7715.3600000000006</v>
      </c>
      <c r="G41" s="34">
        <f>Inputs!D$3</f>
        <v>0.37951000000000001</v>
      </c>
      <c r="I41" s="27">
        <f t="shared" si="7"/>
        <v>9431.36</v>
      </c>
      <c r="K41" s="27">
        <f t="shared" ref="K41:K72" si="14">D41</f>
        <v>52</v>
      </c>
      <c r="L41" s="27">
        <f t="shared" si="8"/>
        <v>1716</v>
      </c>
      <c r="M41" s="27">
        <f t="shared" ref="M41:M72" si="15">K41*G41</f>
        <v>19.73452</v>
      </c>
      <c r="N41" s="27">
        <f t="shared" ref="N41:N72" si="16">M41-J41</f>
        <v>19.73452</v>
      </c>
      <c r="O41" s="27">
        <f t="shared" si="9"/>
        <v>-2928.0562736000011</v>
      </c>
      <c r="P41" s="27">
        <f t="shared" si="10"/>
        <v>2928.0562736000011</v>
      </c>
    </row>
    <row r="42" spans="1:21">
      <c r="A42" s="30">
        <v>38899</v>
      </c>
      <c r="C42" s="6">
        <v>34</v>
      </c>
      <c r="D42" s="29">
        <f t="shared" si="12"/>
        <v>52</v>
      </c>
      <c r="E42" s="29">
        <f t="shared" ref="E42:E73" si="17">+E41+D42</f>
        <v>1768</v>
      </c>
      <c r="F42" s="29">
        <f t="shared" si="13"/>
        <v>-7663.3600000000006</v>
      </c>
      <c r="G42" s="34">
        <f>Inputs!D$3</f>
        <v>0.37951000000000001</v>
      </c>
      <c r="I42" s="27">
        <f t="shared" ref="I42:I73" si="18">+I41+H42</f>
        <v>9431.36</v>
      </c>
      <c r="K42" s="27">
        <f t="shared" si="14"/>
        <v>52</v>
      </c>
      <c r="L42" s="27">
        <f t="shared" ref="L42:L73" si="19">+L41+K42</f>
        <v>1768</v>
      </c>
      <c r="M42" s="27">
        <f t="shared" si="15"/>
        <v>19.73452</v>
      </c>
      <c r="N42" s="27">
        <f t="shared" si="16"/>
        <v>19.73452</v>
      </c>
      <c r="O42" s="27">
        <f t="shared" ref="O42:O73" si="20">+O41+N42</f>
        <v>-2908.3217536000011</v>
      </c>
      <c r="P42" s="27">
        <f t="shared" ref="P42:P73" si="21">P41-N42</f>
        <v>2908.3217536000011</v>
      </c>
    </row>
    <row r="43" spans="1:21">
      <c r="A43" s="31">
        <v>38930</v>
      </c>
      <c r="C43" s="6">
        <v>35</v>
      </c>
      <c r="D43" s="29">
        <f t="shared" si="12"/>
        <v>52</v>
      </c>
      <c r="E43" s="29">
        <f t="shared" si="17"/>
        <v>1820</v>
      </c>
      <c r="F43" s="29">
        <f t="shared" si="13"/>
        <v>-7611.3600000000006</v>
      </c>
      <c r="G43" s="34">
        <f>Inputs!D$3</f>
        <v>0.37951000000000001</v>
      </c>
      <c r="I43" s="27">
        <f t="shared" si="18"/>
        <v>9431.36</v>
      </c>
      <c r="K43" s="27">
        <f t="shared" si="14"/>
        <v>52</v>
      </c>
      <c r="L43" s="27">
        <f t="shared" si="19"/>
        <v>1820</v>
      </c>
      <c r="M43" s="27">
        <f t="shared" si="15"/>
        <v>19.73452</v>
      </c>
      <c r="N43" s="27">
        <f t="shared" si="16"/>
        <v>19.73452</v>
      </c>
      <c r="O43" s="27">
        <f t="shared" si="20"/>
        <v>-2888.5872336000011</v>
      </c>
      <c r="P43" s="27">
        <f t="shared" si="21"/>
        <v>2888.5872336000011</v>
      </c>
    </row>
    <row r="44" spans="1:21">
      <c r="A44" s="30">
        <v>38961</v>
      </c>
      <c r="C44" s="6">
        <v>36</v>
      </c>
      <c r="D44" s="29">
        <f t="shared" si="12"/>
        <v>52</v>
      </c>
      <c r="E44" s="29">
        <f t="shared" si="17"/>
        <v>1872</v>
      </c>
      <c r="F44" s="29">
        <f t="shared" si="13"/>
        <v>-7559.3600000000006</v>
      </c>
      <c r="G44" s="34">
        <f>Inputs!D$3</f>
        <v>0.37951000000000001</v>
      </c>
      <c r="I44" s="27">
        <f t="shared" si="18"/>
        <v>9431.36</v>
      </c>
      <c r="K44" s="27">
        <f t="shared" si="14"/>
        <v>52</v>
      </c>
      <c r="L44" s="27">
        <f t="shared" si="19"/>
        <v>1872</v>
      </c>
      <c r="M44" s="27">
        <f t="shared" si="15"/>
        <v>19.73452</v>
      </c>
      <c r="N44" s="27">
        <f t="shared" si="16"/>
        <v>19.73452</v>
      </c>
      <c r="O44" s="27">
        <f t="shared" si="20"/>
        <v>-2868.8527136000012</v>
      </c>
      <c r="P44" s="27">
        <f t="shared" si="21"/>
        <v>2868.8527136000012</v>
      </c>
      <c r="U44" s="108"/>
    </row>
    <row r="45" spans="1:21">
      <c r="A45" s="31">
        <v>38991</v>
      </c>
      <c r="C45" s="6">
        <v>37</v>
      </c>
      <c r="D45" s="29">
        <f t="shared" si="12"/>
        <v>52</v>
      </c>
      <c r="E45" s="29">
        <f t="shared" si="17"/>
        <v>1924</v>
      </c>
      <c r="F45" s="29">
        <f t="shared" si="13"/>
        <v>-7507.3600000000006</v>
      </c>
      <c r="G45" s="34">
        <f>Inputs!D$3</f>
        <v>0.37951000000000001</v>
      </c>
      <c r="I45" s="27">
        <f t="shared" si="18"/>
        <v>9431.36</v>
      </c>
      <c r="K45" s="27">
        <f t="shared" si="14"/>
        <v>52</v>
      </c>
      <c r="L45" s="27">
        <f t="shared" si="19"/>
        <v>1924</v>
      </c>
      <c r="M45" s="27">
        <f t="shared" si="15"/>
        <v>19.73452</v>
      </c>
      <c r="N45" s="27">
        <f t="shared" si="16"/>
        <v>19.73452</v>
      </c>
      <c r="O45" s="27">
        <f t="shared" si="20"/>
        <v>-2849.1181936000012</v>
      </c>
      <c r="P45" s="27">
        <f t="shared" si="21"/>
        <v>2849.1181936000012</v>
      </c>
      <c r="U45" s="108"/>
    </row>
    <row r="46" spans="1:21">
      <c r="A46" s="30">
        <v>39022</v>
      </c>
      <c r="C46" s="6">
        <v>38</v>
      </c>
      <c r="D46" s="29">
        <f t="shared" si="12"/>
        <v>52</v>
      </c>
      <c r="E46" s="29">
        <f t="shared" si="17"/>
        <v>1976</v>
      </c>
      <c r="F46" s="29">
        <f t="shared" si="13"/>
        <v>-7455.3600000000006</v>
      </c>
      <c r="G46" s="34">
        <f>Inputs!D$3</f>
        <v>0.37951000000000001</v>
      </c>
      <c r="I46" s="27">
        <f t="shared" si="18"/>
        <v>9431.36</v>
      </c>
      <c r="K46" s="27">
        <f t="shared" si="14"/>
        <v>52</v>
      </c>
      <c r="L46" s="27">
        <f t="shared" si="19"/>
        <v>1976</v>
      </c>
      <c r="M46" s="27">
        <f t="shared" si="15"/>
        <v>19.73452</v>
      </c>
      <c r="N46" s="27">
        <f t="shared" si="16"/>
        <v>19.73452</v>
      </c>
      <c r="O46" s="27">
        <f t="shared" si="20"/>
        <v>-2829.3836736000012</v>
      </c>
      <c r="P46" s="27">
        <f t="shared" si="21"/>
        <v>2829.3836736000012</v>
      </c>
      <c r="U46" s="108"/>
    </row>
    <row r="47" spans="1:21">
      <c r="A47" s="31">
        <v>39052</v>
      </c>
      <c r="C47" s="6">
        <v>39</v>
      </c>
      <c r="D47" s="29">
        <f t="shared" si="12"/>
        <v>52</v>
      </c>
      <c r="E47" s="29">
        <f t="shared" si="17"/>
        <v>2028</v>
      </c>
      <c r="F47" s="29">
        <f t="shared" si="13"/>
        <v>-7403.3600000000006</v>
      </c>
      <c r="G47" s="34">
        <f>Inputs!D$3</f>
        <v>0.37951000000000001</v>
      </c>
      <c r="I47" s="27">
        <f t="shared" si="18"/>
        <v>9431.36</v>
      </c>
      <c r="K47" s="27">
        <f t="shared" si="14"/>
        <v>52</v>
      </c>
      <c r="L47" s="27">
        <f t="shared" si="19"/>
        <v>2028</v>
      </c>
      <c r="M47" s="27">
        <f t="shared" si="15"/>
        <v>19.73452</v>
      </c>
      <c r="N47" s="27">
        <f t="shared" si="16"/>
        <v>19.73452</v>
      </c>
      <c r="O47" s="27">
        <f t="shared" si="20"/>
        <v>-2809.6491536000012</v>
      </c>
      <c r="P47" s="27">
        <f t="shared" si="21"/>
        <v>2809.6491536000012</v>
      </c>
      <c r="U47" s="108"/>
    </row>
    <row r="48" spans="1:21">
      <c r="A48" s="30">
        <v>39083</v>
      </c>
      <c r="C48" s="6">
        <v>40</v>
      </c>
      <c r="D48" s="29">
        <f t="shared" si="12"/>
        <v>52</v>
      </c>
      <c r="E48" s="29">
        <f t="shared" si="17"/>
        <v>2080</v>
      </c>
      <c r="F48" s="29">
        <f t="shared" si="13"/>
        <v>-7351.3600000000006</v>
      </c>
      <c r="G48" s="34">
        <f>Inputs!D$3</f>
        <v>0.37951000000000001</v>
      </c>
      <c r="I48" s="27">
        <f t="shared" si="18"/>
        <v>9431.36</v>
      </c>
      <c r="K48" s="27">
        <f t="shared" si="14"/>
        <v>52</v>
      </c>
      <c r="L48" s="27">
        <f t="shared" si="19"/>
        <v>2080</v>
      </c>
      <c r="M48" s="27">
        <f t="shared" si="15"/>
        <v>19.73452</v>
      </c>
      <c r="N48" s="27">
        <f t="shared" si="16"/>
        <v>19.73452</v>
      </c>
      <c r="O48" s="27">
        <f t="shared" si="20"/>
        <v>-2789.9146336000013</v>
      </c>
      <c r="P48" s="27">
        <f t="shared" si="21"/>
        <v>2789.9146336000013</v>
      </c>
      <c r="U48" s="108"/>
    </row>
    <row r="49" spans="1:21">
      <c r="A49" s="31">
        <v>39114</v>
      </c>
      <c r="C49" s="6">
        <v>41</v>
      </c>
      <c r="D49" s="29">
        <f t="shared" si="12"/>
        <v>52</v>
      </c>
      <c r="E49" s="29">
        <f t="shared" si="17"/>
        <v>2132</v>
      </c>
      <c r="F49" s="29">
        <f t="shared" si="13"/>
        <v>-7299.3600000000006</v>
      </c>
      <c r="G49" s="34">
        <f>Inputs!D$3</f>
        <v>0.37951000000000001</v>
      </c>
      <c r="I49" s="27">
        <f t="shared" si="18"/>
        <v>9431.36</v>
      </c>
      <c r="K49" s="27">
        <f t="shared" si="14"/>
        <v>52</v>
      </c>
      <c r="L49" s="27">
        <f t="shared" si="19"/>
        <v>2132</v>
      </c>
      <c r="M49" s="27">
        <f t="shared" si="15"/>
        <v>19.73452</v>
      </c>
      <c r="N49" s="27">
        <f t="shared" si="16"/>
        <v>19.73452</v>
      </c>
      <c r="O49" s="27">
        <f t="shared" si="20"/>
        <v>-2770.1801136000013</v>
      </c>
      <c r="P49" s="27">
        <f t="shared" si="21"/>
        <v>2770.1801136000013</v>
      </c>
      <c r="U49" s="108"/>
    </row>
    <row r="50" spans="1:21">
      <c r="A50" s="30">
        <v>39142</v>
      </c>
      <c r="C50" s="6">
        <v>42</v>
      </c>
      <c r="D50" s="29">
        <f t="shared" si="12"/>
        <v>52</v>
      </c>
      <c r="E50" s="29">
        <f t="shared" si="17"/>
        <v>2184</v>
      </c>
      <c r="F50" s="29">
        <f t="shared" si="13"/>
        <v>-7247.3600000000006</v>
      </c>
      <c r="G50" s="34">
        <f>Inputs!D$3</f>
        <v>0.37951000000000001</v>
      </c>
      <c r="I50" s="27">
        <f t="shared" si="18"/>
        <v>9431.36</v>
      </c>
      <c r="K50" s="27">
        <f t="shared" si="14"/>
        <v>52</v>
      </c>
      <c r="L50" s="27">
        <f t="shared" si="19"/>
        <v>2184</v>
      </c>
      <c r="M50" s="27">
        <f t="shared" si="15"/>
        <v>19.73452</v>
      </c>
      <c r="N50" s="27">
        <f t="shared" si="16"/>
        <v>19.73452</v>
      </c>
      <c r="O50" s="27">
        <f t="shared" si="20"/>
        <v>-2750.4455936000013</v>
      </c>
      <c r="P50" s="27">
        <f t="shared" si="21"/>
        <v>2750.4455936000013</v>
      </c>
      <c r="U50" s="108"/>
    </row>
    <row r="51" spans="1:21">
      <c r="A51" s="31">
        <v>39173</v>
      </c>
      <c r="C51" s="6">
        <v>43</v>
      </c>
      <c r="D51" s="29">
        <f t="shared" si="12"/>
        <v>52</v>
      </c>
      <c r="E51" s="29">
        <f t="shared" si="17"/>
        <v>2236</v>
      </c>
      <c r="F51" s="29">
        <f t="shared" si="13"/>
        <v>-7195.3600000000006</v>
      </c>
      <c r="G51" s="34">
        <f>Inputs!D$3</f>
        <v>0.37951000000000001</v>
      </c>
      <c r="I51" s="27">
        <f t="shared" si="18"/>
        <v>9431.36</v>
      </c>
      <c r="K51" s="27">
        <f t="shared" si="14"/>
        <v>52</v>
      </c>
      <c r="L51" s="27">
        <f t="shared" si="19"/>
        <v>2236</v>
      </c>
      <c r="M51" s="27">
        <f t="shared" si="15"/>
        <v>19.73452</v>
      </c>
      <c r="N51" s="27">
        <f t="shared" si="16"/>
        <v>19.73452</v>
      </c>
      <c r="O51" s="27">
        <f t="shared" si="20"/>
        <v>-2730.7110736000013</v>
      </c>
      <c r="P51" s="27">
        <f t="shared" si="21"/>
        <v>2730.7110736000013</v>
      </c>
      <c r="U51" s="108"/>
    </row>
    <row r="52" spans="1:21">
      <c r="A52" s="30">
        <v>39203</v>
      </c>
      <c r="C52" s="6">
        <v>44</v>
      </c>
      <c r="D52" s="29">
        <f t="shared" si="12"/>
        <v>52</v>
      </c>
      <c r="E52" s="29">
        <f t="shared" si="17"/>
        <v>2288</v>
      </c>
      <c r="F52" s="29">
        <f t="shared" si="13"/>
        <v>-7143.3600000000006</v>
      </c>
      <c r="G52" s="34">
        <f>Inputs!D$3</f>
        <v>0.37951000000000001</v>
      </c>
      <c r="I52" s="27">
        <f t="shared" si="18"/>
        <v>9431.36</v>
      </c>
      <c r="K52" s="27">
        <f t="shared" si="14"/>
        <v>52</v>
      </c>
      <c r="L52" s="27">
        <f t="shared" si="19"/>
        <v>2288</v>
      </c>
      <c r="M52" s="27">
        <f t="shared" si="15"/>
        <v>19.73452</v>
      </c>
      <c r="N52" s="27">
        <f t="shared" si="16"/>
        <v>19.73452</v>
      </c>
      <c r="O52" s="27">
        <f t="shared" si="20"/>
        <v>-2710.9765536000014</v>
      </c>
      <c r="P52" s="27">
        <f t="shared" si="21"/>
        <v>2710.9765536000014</v>
      </c>
      <c r="U52" s="108"/>
    </row>
    <row r="53" spans="1:21">
      <c r="A53" s="31">
        <v>39234</v>
      </c>
      <c r="C53" s="6">
        <v>45</v>
      </c>
      <c r="D53" s="29">
        <f t="shared" si="12"/>
        <v>52</v>
      </c>
      <c r="E53" s="29">
        <f t="shared" si="17"/>
        <v>2340</v>
      </c>
      <c r="F53" s="29">
        <f t="shared" si="13"/>
        <v>-7091.3600000000006</v>
      </c>
      <c r="G53" s="34">
        <f>Inputs!D$3</f>
        <v>0.37951000000000001</v>
      </c>
      <c r="I53" s="27">
        <f t="shared" si="18"/>
        <v>9431.36</v>
      </c>
      <c r="K53" s="27">
        <f t="shared" si="14"/>
        <v>52</v>
      </c>
      <c r="L53" s="27">
        <f t="shared" si="19"/>
        <v>2340</v>
      </c>
      <c r="M53" s="27">
        <f t="shared" si="15"/>
        <v>19.73452</v>
      </c>
      <c r="N53" s="27">
        <f t="shared" si="16"/>
        <v>19.73452</v>
      </c>
      <c r="O53" s="27">
        <f t="shared" si="20"/>
        <v>-2691.2420336000014</v>
      </c>
      <c r="P53" s="27">
        <f t="shared" si="21"/>
        <v>2691.2420336000014</v>
      </c>
      <c r="U53" s="108"/>
    </row>
    <row r="54" spans="1:21">
      <c r="A54" s="30">
        <v>39264</v>
      </c>
      <c r="C54" s="6">
        <v>46</v>
      </c>
      <c r="D54" s="29">
        <f t="shared" si="12"/>
        <v>52</v>
      </c>
      <c r="E54" s="29">
        <f t="shared" si="17"/>
        <v>2392</v>
      </c>
      <c r="F54" s="29">
        <f t="shared" si="13"/>
        <v>-7039.3600000000006</v>
      </c>
      <c r="G54" s="34">
        <f>Inputs!D$3</f>
        <v>0.37951000000000001</v>
      </c>
      <c r="I54" s="27">
        <f t="shared" si="18"/>
        <v>9431.36</v>
      </c>
      <c r="K54" s="27">
        <f t="shared" si="14"/>
        <v>52</v>
      </c>
      <c r="L54" s="27">
        <f t="shared" si="19"/>
        <v>2392</v>
      </c>
      <c r="M54" s="27">
        <f t="shared" si="15"/>
        <v>19.73452</v>
      </c>
      <c r="N54" s="27">
        <f t="shared" si="16"/>
        <v>19.73452</v>
      </c>
      <c r="O54" s="27">
        <f t="shared" si="20"/>
        <v>-2671.5075136000014</v>
      </c>
      <c r="P54" s="27">
        <f t="shared" si="21"/>
        <v>2671.5075136000014</v>
      </c>
      <c r="U54" s="108"/>
    </row>
    <row r="55" spans="1:21">
      <c r="A55" s="31">
        <v>39295</v>
      </c>
      <c r="C55" s="6">
        <v>47</v>
      </c>
      <c r="D55" s="29">
        <f t="shared" si="12"/>
        <v>52</v>
      </c>
      <c r="E55" s="29">
        <f t="shared" si="17"/>
        <v>2444</v>
      </c>
      <c r="F55" s="29">
        <f t="shared" si="13"/>
        <v>-6987.3600000000006</v>
      </c>
      <c r="G55" s="34">
        <f>Inputs!D$3</f>
        <v>0.37951000000000001</v>
      </c>
      <c r="I55" s="27">
        <f t="shared" si="18"/>
        <v>9431.36</v>
      </c>
      <c r="K55" s="27">
        <f t="shared" si="14"/>
        <v>52</v>
      </c>
      <c r="L55" s="27">
        <f t="shared" si="19"/>
        <v>2444</v>
      </c>
      <c r="M55" s="27">
        <f t="shared" si="15"/>
        <v>19.73452</v>
      </c>
      <c r="N55" s="27">
        <f t="shared" si="16"/>
        <v>19.73452</v>
      </c>
      <c r="O55" s="27">
        <f t="shared" si="20"/>
        <v>-2651.7729936000014</v>
      </c>
      <c r="P55" s="27">
        <f t="shared" si="21"/>
        <v>2651.7729936000014</v>
      </c>
      <c r="U55" s="108"/>
    </row>
    <row r="56" spans="1:21">
      <c r="A56" s="30">
        <v>39326</v>
      </c>
      <c r="C56" s="6">
        <v>48</v>
      </c>
      <c r="D56" s="29">
        <f t="shared" si="12"/>
        <v>52</v>
      </c>
      <c r="E56" s="29">
        <f t="shared" si="17"/>
        <v>2496</v>
      </c>
      <c r="F56" s="29">
        <f t="shared" si="13"/>
        <v>-6935.3600000000006</v>
      </c>
      <c r="G56" s="34">
        <f>Inputs!D$3</f>
        <v>0.37951000000000001</v>
      </c>
      <c r="I56" s="27">
        <f t="shared" si="18"/>
        <v>9431.36</v>
      </c>
      <c r="K56" s="27">
        <f t="shared" si="14"/>
        <v>52</v>
      </c>
      <c r="L56" s="27">
        <f t="shared" si="19"/>
        <v>2496</v>
      </c>
      <c r="M56" s="27">
        <f t="shared" si="15"/>
        <v>19.73452</v>
      </c>
      <c r="N56" s="27">
        <f t="shared" si="16"/>
        <v>19.73452</v>
      </c>
      <c r="O56" s="27">
        <f t="shared" si="20"/>
        <v>-2632.0384736000015</v>
      </c>
      <c r="P56" s="27">
        <f t="shared" si="21"/>
        <v>2632.0384736000015</v>
      </c>
    </row>
    <row r="57" spans="1:21">
      <c r="A57" s="31">
        <v>39356</v>
      </c>
      <c r="C57" s="6">
        <v>49</v>
      </c>
      <c r="D57" s="29">
        <f t="shared" si="12"/>
        <v>52</v>
      </c>
      <c r="E57" s="29">
        <f t="shared" si="17"/>
        <v>2548</v>
      </c>
      <c r="F57" s="29">
        <f t="shared" si="13"/>
        <v>-6883.3600000000006</v>
      </c>
      <c r="G57" s="34">
        <f>Inputs!D$3</f>
        <v>0.37951000000000001</v>
      </c>
      <c r="I57" s="27">
        <f t="shared" si="18"/>
        <v>9431.36</v>
      </c>
      <c r="K57" s="27">
        <f t="shared" si="14"/>
        <v>52</v>
      </c>
      <c r="L57" s="27">
        <f t="shared" si="19"/>
        <v>2548</v>
      </c>
      <c r="M57" s="27">
        <f t="shared" si="15"/>
        <v>19.73452</v>
      </c>
      <c r="N57" s="27">
        <f t="shared" si="16"/>
        <v>19.73452</v>
      </c>
      <c r="O57" s="27">
        <f t="shared" si="20"/>
        <v>-2612.3039536000015</v>
      </c>
      <c r="P57" s="27">
        <f t="shared" si="21"/>
        <v>2612.3039536000015</v>
      </c>
    </row>
    <row r="58" spans="1:21">
      <c r="A58" s="30">
        <v>39387</v>
      </c>
      <c r="C58" s="6">
        <v>50</v>
      </c>
      <c r="D58" s="29">
        <f t="shared" si="12"/>
        <v>52</v>
      </c>
      <c r="E58" s="29">
        <f t="shared" si="17"/>
        <v>2600</v>
      </c>
      <c r="F58" s="29">
        <f t="shared" si="13"/>
        <v>-6831.3600000000006</v>
      </c>
      <c r="G58" s="34">
        <f>Inputs!D$3</f>
        <v>0.37951000000000001</v>
      </c>
      <c r="I58" s="27">
        <f t="shared" si="18"/>
        <v>9431.36</v>
      </c>
      <c r="K58" s="27">
        <f t="shared" si="14"/>
        <v>52</v>
      </c>
      <c r="L58" s="27">
        <f t="shared" si="19"/>
        <v>2600</v>
      </c>
      <c r="M58" s="27">
        <f t="shared" si="15"/>
        <v>19.73452</v>
      </c>
      <c r="N58" s="27">
        <f t="shared" si="16"/>
        <v>19.73452</v>
      </c>
      <c r="O58" s="27">
        <f t="shared" si="20"/>
        <v>-2592.5694336000015</v>
      </c>
      <c r="P58" s="27">
        <f t="shared" si="21"/>
        <v>2592.5694336000015</v>
      </c>
    </row>
    <row r="59" spans="1:21">
      <c r="A59" s="31">
        <v>39417</v>
      </c>
      <c r="C59" s="6">
        <v>51</v>
      </c>
      <c r="D59" s="29">
        <f t="shared" si="12"/>
        <v>52</v>
      </c>
      <c r="E59" s="29">
        <f t="shared" si="17"/>
        <v>2652</v>
      </c>
      <c r="F59" s="29">
        <f t="shared" si="13"/>
        <v>-6779.3600000000006</v>
      </c>
      <c r="G59" s="34">
        <f>Inputs!D$3</f>
        <v>0.37951000000000001</v>
      </c>
      <c r="I59" s="27">
        <f t="shared" si="18"/>
        <v>9431.36</v>
      </c>
      <c r="K59" s="27">
        <f t="shared" si="14"/>
        <v>52</v>
      </c>
      <c r="L59" s="27">
        <f t="shared" si="19"/>
        <v>2652</v>
      </c>
      <c r="M59" s="27">
        <f t="shared" si="15"/>
        <v>19.73452</v>
      </c>
      <c r="N59" s="27">
        <f t="shared" si="16"/>
        <v>19.73452</v>
      </c>
      <c r="O59" s="27">
        <f t="shared" si="20"/>
        <v>-2572.8349136000015</v>
      </c>
      <c r="P59" s="27">
        <f t="shared" si="21"/>
        <v>2572.8349136000015</v>
      </c>
    </row>
    <row r="60" spans="1:21">
      <c r="A60" s="30">
        <v>39448</v>
      </c>
      <c r="C60" s="6">
        <v>52</v>
      </c>
      <c r="D60" s="29">
        <f t="shared" si="12"/>
        <v>52</v>
      </c>
      <c r="E60" s="29">
        <f t="shared" si="17"/>
        <v>2704</v>
      </c>
      <c r="F60" s="29">
        <f t="shared" si="13"/>
        <v>-6727.3600000000006</v>
      </c>
      <c r="G60" s="34">
        <f>Inputs!D$3</f>
        <v>0.37951000000000001</v>
      </c>
      <c r="I60" s="27">
        <f t="shared" si="18"/>
        <v>9431.36</v>
      </c>
      <c r="K60" s="27">
        <f t="shared" si="14"/>
        <v>52</v>
      </c>
      <c r="L60" s="27">
        <f t="shared" si="19"/>
        <v>2704</v>
      </c>
      <c r="M60" s="27">
        <f t="shared" si="15"/>
        <v>19.73452</v>
      </c>
      <c r="N60" s="27">
        <f t="shared" si="16"/>
        <v>19.73452</v>
      </c>
      <c r="O60" s="27">
        <f t="shared" si="20"/>
        <v>-2553.1003936000016</v>
      </c>
      <c r="P60" s="27">
        <f t="shared" si="21"/>
        <v>2553.1003936000016</v>
      </c>
    </row>
    <row r="61" spans="1:21">
      <c r="A61" s="31">
        <v>39479</v>
      </c>
      <c r="C61" s="6">
        <v>53</v>
      </c>
      <c r="D61" s="29">
        <f t="shared" si="12"/>
        <v>52</v>
      </c>
      <c r="E61" s="29">
        <f t="shared" si="17"/>
        <v>2756</v>
      </c>
      <c r="F61" s="29">
        <f t="shared" si="13"/>
        <v>-6675.3600000000006</v>
      </c>
      <c r="G61" s="34">
        <f>Inputs!D$3</f>
        <v>0.37951000000000001</v>
      </c>
      <c r="I61" s="27">
        <f t="shared" si="18"/>
        <v>9431.36</v>
      </c>
      <c r="K61" s="27">
        <f t="shared" si="14"/>
        <v>52</v>
      </c>
      <c r="L61" s="27">
        <f t="shared" si="19"/>
        <v>2756</v>
      </c>
      <c r="M61" s="27">
        <f t="shared" si="15"/>
        <v>19.73452</v>
      </c>
      <c r="N61" s="27">
        <f t="shared" si="16"/>
        <v>19.73452</v>
      </c>
      <c r="O61" s="27">
        <f t="shared" si="20"/>
        <v>-2533.3658736000016</v>
      </c>
      <c r="P61" s="27">
        <f t="shared" si="21"/>
        <v>2533.3658736000016</v>
      </c>
    </row>
    <row r="62" spans="1:21">
      <c r="A62" s="30">
        <v>39508</v>
      </c>
      <c r="C62" s="6">
        <v>54</v>
      </c>
      <c r="D62" s="29">
        <f t="shared" si="12"/>
        <v>52</v>
      </c>
      <c r="E62" s="29">
        <f t="shared" si="17"/>
        <v>2808</v>
      </c>
      <c r="F62" s="29">
        <f t="shared" si="13"/>
        <v>-6623.3600000000006</v>
      </c>
      <c r="G62" s="34">
        <f>Inputs!D$3</f>
        <v>0.37951000000000001</v>
      </c>
      <c r="I62" s="27">
        <f t="shared" si="18"/>
        <v>9431.36</v>
      </c>
      <c r="K62" s="27">
        <f t="shared" si="14"/>
        <v>52</v>
      </c>
      <c r="L62" s="27">
        <f t="shared" si="19"/>
        <v>2808</v>
      </c>
      <c r="M62" s="27">
        <f t="shared" si="15"/>
        <v>19.73452</v>
      </c>
      <c r="N62" s="27">
        <f t="shared" si="16"/>
        <v>19.73452</v>
      </c>
      <c r="O62" s="27">
        <f t="shared" si="20"/>
        <v>-2513.6313536000016</v>
      </c>
      <c r="P62" s="27">
        <f t="shared" si="21"/>
        <v>2513.6313536000016</v>
      </c>
    </row>
    <row r="63" spans="1:21">
      <c r="A63" s="31">
        <v>39539</v>
      </c>
      <c r="C63" s="6">
        <v>55</v>
      </c>
      <c r="D63" s="29">
        <f t="shared" si="12"/>
        <v>52</v>
      </c>
      <c r="E63" s="29">
        <f t="shared" si="17"/>
        <v>2860</v>
      </c>
      <c r="F63" s="29">
        <f t="shared" si="13"/>
        <v>-6571.3600000000006</v>
      </c>
      <c r="G63" s="34">
        <f>Inputs!D$3</f>
        <v>0.37951000000000001</v>
      </c>
      <c r="I63" s="27">
        <f t="shared" si="18"/>
        <v>9431.36</v>
      </c>
      <c r="K63" s="27">
        <f t="shared" si="14"/>
        <v>52</v>
      </c>
      <c r="L63" s="27">
        <f t="shared" si="19"/>
        <v>2860</v>
      </c>
      <c r="M63" s="27">
        <f t="shared" si="15"/>
        <v>19.73452</v>
      </c>
      <c r="N63" s="27">
        <f t="shared" si="16"/>
        <v>19.73452</v>
      </c>
      <c r="O63" s="27">
        <f t="shared" si="20"/>
        <v>-2493.8968336000016</v>
      </c>
      <c r="P63" s="27">
        <f t="shared" si="21"/>
        <v>2493.8968336000016</v>
      </c>
    </row>
    <row r="64" spans="1:21">
      <c r="A64" s="30">
        <v>39569</v>
      </c>
      <c r="C64" s="6">
        <v>56</v>
      </c>
      <c r="D64" s="29">
        <f t="shared" si="12"/>
        <v>52</v>
      </c>
      <c r="E64" s="29">
        <f t="shared" si="17"/>
        <v>2912</v>
      </c>
      <c r="F64" s="29">
        <f t="shared" si="13"/>
        <v>-6519.3600000000006</v>
      </c>
      <c r="G64" s="34">
        <f>Inputs!D$3</f>
        <v>0.37951000000000001</v>
      </c>
      <c r="I64" s="27">
        <f t="shared" si="18"/>
        <v>9431.36</v>
      </c>
      <c r="K64" s="27">
        <f t="shared" si="14"/>
        <v>52</v>
      </c>
      <c r="L64" s="27">
        <f t="shared" si="19"/>
        <v>2912</v>
      </c>
      <c r="M64" s="27">
        <f t="shared" si="15"/>
        <v>19.73452</v>
      </c>
      <c r="N64" s="27">
        <f t="shared" si="16"/>
        <v>19.73452</v>
      </c>
      <c r="O64" s="27">
        <f t="shared" si="20"/>
        <v>-2474.1623136000017</v>
      </c>
      <c r="P64" s="27">
        <f t="shared" si="21"/>
        <v>2474.1623136000017</v>
      </c>
    </row>
    <row r="65" spans="1:16">
      <c r="A65" s="31">
        <v>39600</v>
      </c>
      <c r="C65" s="6">
        <v>57</v>
      </c>
      <c r="D65" s="29">
        <f t="shared" si="12"/>
        <v>52</v>
      </c>
      <c r="E65" s="29">
        <f t="shared" si="17"/>
        <v>2964</v>
      </c>
      <c r="F65" s="29">
        <f t="shared" si="13"/>
        <v>-6467.3600000000006</v>
      </c>
      <c r="G65" s="34">
        <f>Inputs!D$3</f>
        <v>0.37951000000000001</v>
      </c>
      <c r="I65" s="27">
        <f t="shared" si="18"/>
        <v>9431.36</v>
      </c>
      <c r="K65" s="27">
        <f t="shared" si="14"/>
        <v>52</v>
      </c>
      <c r="L65" s="27">
        <f t="shared" si="19"/>
        <v>2964</v>
      </c>
      <c r="M65" s="27">
        <f t="shared" si="15"/>
        <v>19.73452</v>
      </c>
      <c r="N65" s="27">
        <f t="shared" si="16"/>
        <v>19.73452</v>
      </c>
      <c r="O65" s="27">
        <f t="shared" si="20"/>
        <v>-2454.4277936000017</v>
      </c>
      <c r="P65" s="27">
        <f t="shared" si="21"/>
        <v>2454.4277936000017</v>
      </c>
    </row>
    <row r="66" spans="1:16">
      <c r="A66" s="30">
        <v>39630</v>
      </c>
      <c r="C66" s="6">
        <v>58</v>
      </c>
      <c r="D66" s="29">
        <f t="shared" si="12"/>
        <v>52</v>
      </c>
      <c r="E66" s="29">
        <f t="shared" si="17"/>
        <v>3016</v>
      </c>
      <c r="F66" s="29">
        <f t="shared" si="13"/>
        <v>-6415.3600000000006</v>
      </c>
      <c r="G66" s="34">
        <f>Inputs!D$3</f>
        <v>0.37951000000000001</v>
      </c>
      <c r="I66" s="27">
        <f t="shared" si="18"/>
        <v>9431.36</v>
      </c>
      <c r="K66" s="27">
        <f t="shared" si="14"/>
        <v>52</v>
      </c>
      <c r="L66" s="27">
        <f t="shared" si="19"/>
        <v>3016</v>
      </c>
      <c r="M66" s="27">
        <f t="shared" si="15"/>
        <v>19.73452</v>
      </c>
      <c r="N66" s="27">
        <f t="shared" si="16"/>
        <v>19.73452</v>
      </c>
      <c r="O66" s="27">
        <f t="shared" si="20"/>
        <v>-2434.6932736000017</v>
      </c>
      <c r="P66" s="27">
        <f t="shared" si="21"/>
        <v>2434.6932736000017</v>
      </c>
    </row>
    <row r="67" spans="1:16">
      <c r="A67" s="31">
        <v>39661</v>
      </c>
      <c r="C67" s="6">
        <v>59</v>
      </c>
      <c r="D67" s="29">
        <f t="shared" si="12"/>
        <v>52</v>
      </c>
      <c r="E67" s="29">
        <f t="shared" si="17"/>
        <v>3068</v>
      </c>
      <c r="F67" s="29">
        <f t="shared" si="13"/>
        <v>-6363.3600000000006</v>
      </c>
      <c r="G67" s="34">
        <f>Inputs!D$3</f>
        <v>0.37951000000000001</v>
      </c>
      <c r="I67" s="27">
        <f t="shared" si="18"/>
        <v>9431.36</v>
      </c>
      <c r="K67" s="27">
        <f t="shared" si="14"/>
        <v>52</v>
      </c>
      <c r="L67" s="27">
        <f t="shared" si="19"/>
        <v>3068</v>
      </c>
      <c r="M67" s="27">
        <f t="shared" si="15"/>
        <v>19.73452</v>
      </c>
      <c r="N67" s="27">
        <f t="shared" si="16"/>
        <v>19.73452</v>
      </c>
      <c r="O67" s="27">
        <f t="shared" si="20"/>
        <v>-2414.9587536000017</v>
      </c>
      <c r="P67" s="27">
        <f t="shared" si="21"/>
        <v>2414.9587536000017</v>
      </c>
    </row>
    <row r="68" spans="1:16">
      <c r="A68" s="30">
        <v>39692</v>
      </c>
      <c r="C68" s="6">
        <v>60</v>
      </c>
      <c r="D68" s="29">
        <f t="shared" si="12"/>
        <v>52</v>
      </c>
      <c r="E68" s="29">
        <f t="shared" si="17"/>
        <v>3120</v>
      </c>
      <c r="F68" s="29">
        <f t="shared" si="13"/>
        <v>-6311.3600000000006</v>
      </c>
      <c r="G68" s="34">
        <f>Inputs!D$3</f>
        <v>0.37951000000000001</v>
      </c>
      <c r="I68" s="27">
        <f t="shared" si="18"/>
        <v>9431.36</v>
      </c>
      <c r="K68" s="27">
        <f t="shared" si="14"/>
        <v>52</v>
      </c>
      <c r="L68" s="27">
        <f t="shared" si="19"/>
        <v>3120</v>
      </c>
      <c r="M68" s="27">
        <f t="shared" si="15"/>
        <v>19.73452</v>
      </c>
      <c r="N68" s="27">
        <f t="shared" si="16"/>
        <v>19.73452</v>
      </c>
      <c r="O68" s="27">
        <f t="shared" si="20"/>
        <v>-2395.2242336000018</v>
      </c>
      <c r="P68" s="27">
        <f t="shared" si="21"/>
        <v>2395.2242336000018</v>
      </c>
    </row>
    <row r="69" spans="1:16">
      <c r="A69" s="31">
        <v>39722</v>
      </c>
      <c r="C69" s="6">
        <v>61</v>
      </c>
      <c r="D69" s="29">
        <f t="shared" si="12"/>
        <v>52</v>
      </c>
      <c r="E69" s="29">
        <f t="shared" si="17"/>
        <v>3172</v>
      </c>
      <c r="F69" s="29">
        <f t="shared" si="13"/>
        <v>-6259.3600000000006</v>
      </c>
      <c r="G69" s="34">
        <f>Inputs!D$3</f>
        <v>0.37951000000000001</v>
      </c>
      <c r="I69" s="27">
        <f t="shared" si="18"/>
        <v>9431.36</v>
      </c>
      <c r="K69" s="27">
        <f t="shared" si="14"/>
        <v>52</v>
      </c>
      <c r="L69" s="27">
        <f t="shared" si="19"/>
        <v>3172</v>
      </c>
      <c r="M69" s="27">
        <f t="shared" si="15"/>
        <v>19.73452</v>
      </c>
      <c r="N69" s="27">
        <f t="shared" si="16"/>
        <v>19.73452</v>
      </c>
      <c r="O69" s="27">
        <f t="shared" si="20"/>
        <v>-2375.4897136000018</v>
      </c>
      <c r="P69" s="27">
        <f t="shared" si="21"/>
        <v>2375.4897136000018</v>
      </c>
    </row>
    <row r="70" spans="1:16">
      <c r="A70" s="30">
        <v>39753</v>
      </c>
      <c r="C70" s="6">
        <v>62</v>
      </c>
      <c r="D70" s="29">
        <f t="shared" si="12"/>
        <v>52</v>
      </c>
      <c r="E70" s="29">
        <f t="shared" si="17"/>
        <v>3224</v>
      </c>
      <c r="F70" s="29">
        <f t="shared" si="13"/>
        <v>-6207.3600000000006</v>
      </c>
      <c r="G70" s="34">
        <f>Inputs!D$3</f>
        <v>0.37951000000000001</v>
      </c>
      <c r="I70" s="27">
        <f t="shared" si="18"/>
        <v>9431.36</v>
      </c>
      <c r="K70" s="27">
        <f t="shared" si="14"/>
        <v>52</v>
      </c>
      <c r="L70" s="27">
        <f t="shared" si="19"/>
        <v>3224</v>
      </c>
      <c r="M70" s="27">
        <f t="shared" si="15"/>
        <v>19.73452</v>
      </c>
      <c r="N70" s="27">
        <f t="shared" si="16"/>
        <v>19.73452</v>
      </c>
      <c r="O70" s="27">
        <f t="shared" si="20"/>
        <v>-2355.7551936000018</v>
      </c>
      <c r="P70" s="27">
        <f t="shared" si="21"/>
        <v>2355.7551936000018</v>
      </c>
    </row>
    <row r="71" spans="1:16">
      <c r="A71" s="31">
        <v>39783</v>
      </c>
      <c r="C71" s="6">
        <v>63</v>
      </c>
      <c r="D71" s="29">
        <f t="shared" si="12"/>
        <v>52</v>
      </c>
      <c r="E71" s="29">
        <f t="shared" si="17"/>
        <v>3276</v>
      </c>
      <c r="F71" s="29">
        <f t="shared" si="13"/>
        <v>-6155.3600000000006</v>
      </c>
      <c r="G71" s="34">
        <f>Inputs!D$3</f>
        <v>0.37951000000000001</v>
      </c>
      <c r="I71" s="27">
        <f t="shared" si="18"/>
        <v>9431.36</v>
      </c>
      <c r="K71" s="27">
        <f t="shared" si="14"/>
        <v>52</v>
      </c>
      <c r="L71" s="27">
        <f t="shared" si="19"/>
        <v>3276</v>
      </c>
      <c r="M71" s="27">
        <f t="shared" si="15"/>
        <v>19.73452</v>
      </c>
      <c r="N71" s="27">
        <f t="shared" si="16"/>
        <v>19.73452</v>
      </c>
      <c r="O71" s="27">
        <f t="shared" si="20"/>
        <v>-2336.0206736000018</v>
      </c>
      <c r="P71" s="27">
        <f t="shared" si="21"/>
        <v>2336.0206736000018</v>
      </c>
    </row>
    <row r="72" spans="1:16">
      <c r="A72" s="30">
        <v>39814</v>
      </c>
      <c r="C72" s="6">
        <v>64</v>
      </c>
      <c r="D72" s="29">
        <f t="shared" si="12"/>
        <v>52</v>
      </c>
      <c r="E72" s="29">
        <f t="shared" si="17"/>
        <v>3328</v>
      </c>
      <c r="F72" s="29">
        <f t="shared" si="13"/>
        <v>-6103.3600000000006</v>
      </c>
      <c r="G72" s="34">
        <f>Inputs!D$3</f>
        <v>0.37951000000000001</v>
      </c>
      <c r="I72" s="27">
        <f t="shared" si="18"/>
        <v>9431.36</v>
      </c>
      <c r="K72" s="27">
        <f t="shared" si="14"/>
        <v>52</v>
      </c>
      <c r="L72" s="27">
        <f t="shared" si="19"/>
        <v>3328</v>
      </c>
      <c r="M72" s="27">
        <f t="shared" si="15"/>
        <v>19.73452</v>
      </c>
      <c r="N72" s="27">
        <f t="shared" si="16"/>
        <v>19.73452</v>
      </c>
      <c r="O72" s="27">
        <f t="shared" si="20"/>
        <v>-2316.2861536000019</v>
      </c>
      <c r="P72" s="27">
        <f t="shared" si="21"/>
        <v>2316.2861536000019</v>
      </c>
    </row>
    <row r="73" spans="1:16">
      <c r="A73" s="31">
        <v>39845</v>
      </c>
      <c r="C73" s="6">
        <v>65</v>
      </c>
      <c r="D73" s="29">
        <f t="shared" ref="D73:D104" si="22">ROUND(-(+$B$9/180)*1,0)</f>
        <v>52</v>
      </c>
      <c r="E73" s="29">
        <f t="shared" si="17"/>
        <v>3380</v>
      </c>
      <c r="F73" s="29">
        <f t="shared" ref="F73:F104" si="23">$B$9+E73</f>
        <v>-6051.3600000000006</v>
      </c>
      <c r="G73" s="34">
        <f>Inputs!D$3</f>
        <v>0.37951000000000001</v>
      </c>
      <c r="I73" s="27">
        <f t="shared" si="18"/>
        <v>9431.36</v>
      </c>
      <c r="K73" s="27">
        <f t="shared" ref="K73:K104" si="24">D73</f>
        <v>52</v>
      </c>
      <c r="L73" s="27">
        <f t="shared" si="19"/>
        <v>3380</v>
      </c>
      <c r="M73" s="27">
        <f t="shared" ref="M73:M104" si="25">K73*G73</f>
        <v>19.73452</v>
      </c>
      <c r="N73" s="27">
        <f t="shared" ref="N73:N104" si="26">M73-J73</f>
        <v>19.73452</v>
      </c>
      <c r="O73" s="27">
        <f t="shared" si="20"/>
        <v>-2296.5516336000019</v>
      </c>
      <c r="P73" s="27">
        <f t="shared" si="21"/>
        <v>2296.5516336000019</v>
      </c>
    </row>
    <row r="74" spans="1:16">
      <c r="A74" s="30">
        <v>39873</v>
      </c>
      <c r="C74" s="6">
        <v>66</v>
      </c>
      <c r="D74" s="29">
        <f t="shared" si="22"/>
        <v>52</v>
      </c>
      <c r="E74" s="29">
        <f t="shared" ref="E74:E105" si="27">+E73+D74</f>
        <v>3432</v>
      </c>
      <c r="F74" s="29">
        <f t="shared" si="23"/>
        <v>-5999.3600000000006</v>
      </c>
      <c r="G74" s="34">
        <f>Inputs!D$3</f>
        <v>0.37951000000000001</v>
      </c>
      <c r="I74" s="27">
        <f t="shared" ref="I74:I105" si="28">+I73+H74</f>
        <v>9431.36</v>
      </c>
      <c r="K74" s="27">
        <f t="shared" si="24"/>
        <v>52</v>
      </c>
      <c r="L74" s="27">
        <f t="shared" ref="L74:L105" si="29">+L73+K74</f>
        <v>3432</v>
      </c>
      <c r="M74" s="27">
        <f t="shared" si="25"/>
        <v>19.73452</v>
      </c>
      <c r="N74" s="27">
        <f t="shared" si="26"/>
        <v>19.73452</v>
      </c>
      <c r="O74" s="27">
        <f t="shared" ref="O74:O105" si="30">+O73+N74</f>
        <v>-2276.8171136000019</v>
      </c>
      <c r="P74" s="27">
        <f t="shared" ref="P74:P105" si="31">P73-N74</f>
        <v>2276.8171136000019</v>
      </c>
    </row>
    <row r="75" spans="1:16">
      <c r="A75" s="31">
        <v>39904</v>
      </c>
      <c r="C75" s="6">
        <v>67</v>
      </c>
      <c r="D75" s="29">
        <f t="shared" si="22"/>
        <v>52</v>
      </c>
      <c r="E75" s="29">
        <f t="shared" si="27"/>
        <v>3484</v>
      </c>
      <c r="F75" s="29">
        <f t="shared" si="23"/>
        <v>-5947.3600000000006</v>
      </c>
      <c r="G75" s="34">
        <f>Inputs!D$3</f>
        <v>0.37951000000000001</v>
      </c>
      <c r="I75" s="27">
        <f t="shared" si="28"/>
        <v>9431.36</v>
      </c>
      <c r="K75" s="27">
        <f t="shared" si="24"/>
        <v>52</v>
      </c>
      <c r="L75" s="27">
        <f t="shared" si="29"/>
        <v>3484</v>
      </c>
      <c r="M75" s="27">
        <f t="shared" si="25"/>
        <v>19.73452</v>
      </c>
      <c r="N75" s="27">
        <f t="shared" si="26"/>
        <v>19.73452</v>
      </c>
      <c r="O75" s="27">
        <f t="shared" si="30"/>
        <v>-2257.0825936000019</v>
      </c>
      <c r="P75" s="27">
        <f t="shared" si="31"/>
        <v>2257.0825936000019</v>
      </c>
    </row>
    <row r="76" spans="1:16">
      <c r="A76" s="30">
        <v>39934</v>
      </c>
      <c r="C76" s="6">
        <v>68</v>
      </c>
      <c r="D76" s="29">
        <f t="shared" si="22"/>
        <v>52</v>
      </c>
      <c r="E76" s="29">
        <f t="shared" si="27"/>
        <v>3536</v>
      </c>
      <c r="F76" s="29">
        <f t="shared" si="23"/>
        <v>-5895.3600000000006</v>
      </c>
      <c r="G76" s="34">
        <f>Inputs!D$3</f>
        <v>0.37951000000000001</v>
      </c>
      <c r="I76" s="27">
        <f t="shared" si="28"/>
        <v>9431.36</v>
      </c>
      <c r="K76" s="27">
        <f t="shared" si="24"/>
        <v>52</v>
      </c>
      <c r="L76" s="27">
        <f t="shared" si="29"/>
        <v>3536</v>
      </c>
      <c r="M76" s="27">
        <f t="shared" si="25"/>
        <v>19.73452</v>
      </c>
      <c r="N76" s="27">
        <f t="shared" si="26"/>
        <v>19.73452</v>
      </c>
      <c r="O76" s="27">
        <f t="shared" si="30"/>
        <v>-2237.348073600002</v>
      </c>
      <c r="P76" s="27">
        <f t="shared" si="31"/>
        <v>2237.348073600002</v>
      </c>
    </row>
    <row r="77" spans="1:16">
      <c r="A77" s="31">
        <v>39965</v>
      </c>
      <c r="C77" s="6">
        <v>69</v>
      </c>
      <c r="D77" s="29">
        <f t="shared" si="22"/>
        <v>52</v>
      </c>
      <c r="E77" s="29">
        <f t="shared" si="27"/>
        <v>3588</v>
      </c>
      <c r="F77" s="29">
        <f t="shared" si="23"/>
        <v>-5843.3600000000006</v>
      </c>
      <c r="G77" s="34">
        <f>Inputs!D$3</f>
        <v>0.37951000000000001</v>
      </c>
      <c r="I77" s="27">
        <f t="shared" si="28"/>
        <v>9431.36</v>
      </c>
      <c r="K77" s="27">
        <f t="shared" si="24"/>
        <v>52</v>
      </c>
      <c r="L77" s="27">
        <f t="shared" si="29"/>
        <v>3588</v>
      </c>
      <c r="M77" s="27">
        <f t="shared" si="25"/>
        <v>19.73452</v>
      </c>
      <c r="N77" s="27">
        <f t="shared" si="26"/>
        <v>19.73452</v>
      </c>
      <c r="O77" s="27">
        <f t="shared" si="30"/>
        <v>-2217.613553600002</v>
      </c>
      <c r="P77" s="27">
        <f t="shared" si="31"/>
        <v>2217.613553600002</v>
      </c>
    </row>
    <row r="78" spans="1:16">
      <c r="A78" s="30">
        <v>39995</v>
      </c>
      <c r="C78" s="6">
        <v>70</v>
      </c>
      <c r="D78" s="29">
        <f t="shared" si="22"/>
        <v>52</v>
      </c>
      <c r="E78" s="29">
        <f t="shared" si="27"/>
        <v>3640</v>
      </c>
      <c r="F78" s="29">
        <f t="shared" si="23"/>
        <v>-5791.3600000000006</v>
      </c>
      <c r="G78" s="34">
        <f>Inputs!D$3</f>
        <v>0.37951000000000001</v>
      </c>
      <c r="I78" s="27">
        <f t="shared" si="28"/>
        <v>9431.36</v>
      </c>
      <c r="K78" s="27">
        <f t="shared" si="24"/>
        <v>52</v>
      </c>
      <c r="L78" s="27">
        <f t="shared" si="29"/>
        <v>3640</v>
      </c>
      <c r="M78" s="27">
        <f t="shared" si="25"/>
        <v>19.73452</v>
      </c>
      <c r="N78" s="27">
        <f t="shared" si="26"/>
        <v>19.73452</v>
      </c>
      <c r="O78" s="27">
        <f t="shared" si="30"/>
        <v>-2197.879033600002</v>
      </c>
      <c r="P78" s="27">
        <f t="shared" si="31"/>
        <v>2197.879033600002</v>
      </c>
    </row>
    <row r="79" spans="1:16">
      <c r="A79" s="31">
        <v>40026</v>
      </c>
      <c r="C79" s="6">
        <v>71</v>
      </c>
      <c r="D79" s="29">
        <f t="shared" si="22"/>
        <v>52</v>
      </c>
      <c r="E79" s="29">
        <f t="shared" si="27"/>
        <v>3692</v>
      </c>
      <c r="F79" s="29">
        <f t="shared" si="23"/>
        <v>-5739.3600000000006</v>
      </c>
      <c r="G79" s="34">
        <f>Inputs!D$3</f>
        <v>0.37951000000000001</v>
      </c>
      <c r="I79" s="27">
        <f t="shared" si="28"/>
        <v>9431.36</v>
      </c>
      <c r="K79" s="27">
        <f t="shared" si="24"/>
        <v>52</v>
      </c>
      <c r="L79" s="27">
        <f t="shared" si="29"/>
        <v>3692</v>
      </c>
      <c r="M79" s="27">
        <f t="shared" si="25"/>
        <v>19.73452</v>
      </c>
      <c r="N79" s="27">
        <f t="shared" si="26"/>
        <v>19.73452</v>
      </c>
      <c r="O79" s="27">
        <f t="shared" si="30"/>
        <v>-2178.144513600002</v>
      </c>
      <c r="P79" s="27">
        <f t="shared" si="31"/>
        <v>2178.144513600002</v>
      </c>
    </row>
    <row r="80" spans="1:16">
      <c r="A80" s="30">
        <v>40057</v>
      </c>
      <c r="C80" s="6">
        <v>72</v>
      </c>
      <c r="D80" s="29">
        <f t="shared" si="22"/>
        <v>52</v>
      </c>
      <c r="E80" s="29">
        <f t="shared" si="27"/>
        <v>3744</v>
      </c>
      <c r="F80" s="29">
        <f t="shared" si="23"/>
        <v>-5687.3600000000006</v>
      </c>
      <c r="G80" s="34">
        <f>Inputs!D$3</f>
        <v>0.37951000000000001</v>
      </c>
      <c r="I80" s="27">
        <f t="shared" si="28"/>
        <v>9431.36</v>
      </c>
      <c r="K80" s="27">
        <f t="shared" si="24"/>
        <v>52</v>
      </c>
      <c r="L80" s="27">
        <f t="shared" si="29"/>
        <v>3744</v>
      </c>
      <c r="M80" s="27">
        <f t="shared" si="25"/>
        <v>19.73452</v>
      </c>
      <c r="N80" s="27">
        <f t="shared" si="26"/>
        <v>19.73452</v>
      </c>
      <c r="O80" s="27">
        <f t="shared" si="30"/>
        <v>-2158.4099936000021</v>
      </c>
      <c r="P80" s="27">
        <f t="shared" si="31"/>
        <v>2158.4099936000021</v>
      </c>
    </row>
    <row r="81" spans="1:16">
      <c r="A81" s="31">
        <v>40087</v>
      </c>
      <c r="C81" s="6">
        <v>73</v>
      </c>
      <c r="D81" s="29">
        <f t="shared" si="22"/>
        <v>52</v>
      </c>
      <c r="E81" s="29">
        <f t="shared" si="27"/>
        <v>3796</v>
      </c>
      <c r="F81" s="29">
        <f t="shared" si="23"/>
        <v>-5635.3600000000006</v>
      </c>
      <c r="G81" s="34">
        <f>Inputs!D$3</f>
        <v>0.37951000000000001</v>
      </c>
      <c r="I81" s="27">
        <f t="shared" si="28"/>
        <v>9431.36</v>
      </c>
      <c r="K81" s="27">
        <f t="shared" si="24"/>
        <v>52</v>
      </c>
      <c r="L81" s="27">
        <f t="shared" si="29"/>
        <v>3796</v>
      </c>
      <c r="M81" s="27">
        <f t="shared" si="25"/>
        <v>19.73452</v>
      </c>
      <c r="N81" s="27">
        <f t="shared" si="26"/>
        <v>19.73452</v>
      </c>
      <c r="O81" s="27">
        <f t="shared" si="30"/>
        <v>-2138.6754736000021</v>
      </c>
      <c r="P81" s="27">
        <f t="shared" si="31"/>
        <v>2138.6754736000021</v>
      </c>
    </row>
    <row r="82" spans="1:16">
      <c r="A82" s="30">
        <v>40118</v>
      </c>
      <c r="C82" s="6">
        <v>74</v>
      </c>
      <c r="D82" s="29">
        <f t="shared" si="22"/>
        <v>52</v>
      </c>
      <c r="E82" s="29">
        <f t="shared" si="27"/>
        <v>3848</v>
      </c>
      <c r="F82" s="29">
        <f t="shared" si="23"/>
        <v>-5583.3600000000006</v>
      </c>
      <c r="G82" s="34">
        <f>Inputs!D$3</f>
        <v>0.37951000000000001</v>
      </c>
      <c r="I82" s="27">
        <f t="shared" si="28"/>
        <v>9431.36</v>
      </c>
      <c r="K82" s="27">
        <f t="shared" si="24"/>
        <v>52</v>
      </c>
      <c r="L82" s="27">
        <f t="shared" si="29"/>
        <v>3848</v>
      </c>
      <c r="M82" s="27">
        <f t="shared" si="25"/>
        <v>19.73452</v>
      </c>
      <c r="N82" s="27">
        <f t="shared" si="26"/>
        <v>19.73452</v>
      </c>
      <c r="O82" s="27">
        <f t="shared" si="30"/>
        <v>-2118.9409536000021</v>
      </c>
      <c r="P82" s="27">
        <f t="shared" si="31"/>
        <v>2118.9409536000021</v>
      </c>
    </row>
    <row r="83" spans="1:16">
      <c r="A83" s="31">
        <v>40148</v>
      </c>
      <c r="C83" s="6">
        <v>75</v>
      </c>
      <c r="D83" s="29">
        <f t="shared" si="22"/>
        <v>52</v>
      </c>
      <c r="E83" s="29">
        <f t="shared" si="27"/>
        <v>3900</v>
      </c>
      <c r="F83" s="29">
        <f t="shared" si="23"/>
        <v>-5531.3600000000006</v>
      </c>
      <c r="G83" s="34">
        <f>Inputs!D$3</f>
        <v>0.37951000000000001</v>
      </c>
      <c r="I83" s="27">
        <f t="shared" si="28"/>
        <v>9431.36</v>
      </c>
      <c r="K83" s="27">
        <f t="shared" si="24"/>
        <v>52</v>
      </c>
      <c r="L83" s="27">
        <f t="shared" si="29"/>
        <v>3900</v>
      </c>
      <c r="M83" s="27">
        <f t="shared" si="25"/>
        <v>19.73452</v>
      </c>
      <c r="N83" s="27">
        <f t="shared" si="26"/>
        <v>19.73452</v>
      </c>
      <c r="O83" s="27">
        <f t="shared" si="30"/>
        <v>-2099.2064336000021</v>
      </c>
      <c r="P83" s="27">
        <f t="shared" si="31"/>
        <v>2099.2064336000021</v>
      </c>
    </row>
    <row r="84" spans="1:16">
      <c r="A84" s="30">
        <v>40179</v>
      </c>
      <c r="C84" s="6">
        <v>76</v>
      </c>
      <c r="D84" s="29">
        <f t="shared" si="22"/>
        <v>52</v>
      </c>
      <c r="E84" s="29">
        <f t="shared" si="27"/>
        <v>3952</v>
      </c>
      <c r="F84" s="29">
        <f t="shared" si="23"/>
        <v>-5479.3600000000006</v>
      </c>
      <c r="G84" s="34">
        <f>Inputs!D$3</f>
        <v>0.37951000000000001</v>
      </c>
      <c r="I84" s="27">
        <f t="shared" si="28"/>
        <v>9431.36</v>
      </c>
      <c r="K84" s="27">
        <f t="shared" si="24"/>
        <v>52</v>
      </c>
      <c r="L84" s="27">
        <f t="shared" si="29"/>
        <v>3952</v>
      </c>
      <c r="M84" s="27">
        <f t="shared" si="25"/>
        <v>19.73452</v>
      </c>
      <c r="N84" s="27">
        <f t="shared" si="26"/>
        <v>19.73452</v>
      </c>
      <c r="O84" s="27">
        <f t="shared" si="30"/>
        <v>-2079.4719136000022</v>
      </c>
      <c r="P84" s="27">
        <f t="shared" si="31"/>
        <v>2079.4719136000022</v>
      </c>
    </row>
    <row r="85" spans="1:16">
      <c r="A85" s="31">
        <v>40210</v>
      </c>
      <c r="C85" s="6">
        <v>77</v>
      </c>
      <c r="D85" s="29">
        <f t="shared" si="22"/>
        <v>52</v>
      </c>
      <c r="E85" s="29">
        <f t="shared" si="27"/>
        <v>4004</v>
      </c>
      <c r="F85" s="29">
        <f t="shared" si="23"/>
        <v>-5427.3600000000006</v>
      </c>
      <c r="G85" s="34">
        <f>Inputs!D$3</f>
        <v>0.37951000000000001</v>
      </c>
      <c r="I85" s="27">
        <f t="shared" si="28"/>
        <v>9431.36</v>
      </c>
      <c r="K85" s="27">
        <f t="shared" si="24"/>
        <v>52</v>
      </c>
      <c r="L85" s="27">
        <f t="shared" si="29"/>
        <v>4004</v>
      </c>
      <c r="M85" s="27">
        <f t="shared" si="25"/>
        <v>19.73452</v>
      </c>
      <c r="N85" s="27">
        <f t="shared" si="26"/>
        <v>19.73452</v>
      </c>
      <c r="O85" s="27">
        <f t="shared" si="30"/>
        <v>-2059.7373936000022</v>
      </c>
      <c r="P85" s="27">
        <f t="shared" si="31"/>
        <v>2059.7373936000022</v>
      </c>
    </row>
    <row r="86" spans="1:16">
      <c r="A86" s="30">
        <v>40238</v>
      </c>
      <c r="C86" s="6">
        <v>78</v>
      </c>
      <c r="D86" s="29">
        <f t="shared" si="22"/>
        <v>52</v>
      </c>
      <c r="E86" s="29">
        <f t="shared" si="27"/>
        <v>4056</v>
      </c>
      <c r="F86" s="29">
        <f t="shared" si="23"/>
        <v>-5375.3600000000006</v>
      </c>
      <c r="G86" s="34">
        <f>Inputs!D$3</f>
        <v>0.37951000000000001</v>
      </c>
      <c r="I86" s="27">
        <f t="shared" si="28"/>
        <v>9431.36</v>
      </c>
      <c r="K86" s="27">
        <f t="shared" si="24"/>
        <v>52</v>
      </c>
      <c r="L86" s="27">
        <f t="shared" si="29"/>
        <v>4056</v>
      </c>
      <c r="M86" s="27">
        <f t="shared" si="25"/>
        <v>19.73452</v>
      </c>
      <c r="N86" s="27">
        <f t="shared" si="26"/>
        <v>19.73452</v>
      </c>
      <c r="O86" s="27">
        <f t="shared" si="30"/>
        <v>-2040.0028736000022</v>
      </c>
      <c r="P86" s="27">
        <f t="shared" si="31"/>
        <v>2040.0028736000022</v>
      </c>
    </row>
    <row r="87" spans="1:16">
      <c r="A87" s="31">
        <v>40269</v>
      </c>
      <c r="C87" s="6">
        <v>79</v>
      </c>
      <c r="D87" s="29">
        <f t="shared" si="22"/>
        <v>52</v>
      </c>
      <c r="E87" s="29">
        <f t="shared" si="27"/>
        <v>4108</v>
      </c>
      <c r="F87" s="29">
        <f t="shared" si="23"/>
        <v>-5323.3600000000006</v>
      </c>
      <c r="G87" s="34">
        <f>Inputs!D$3</f>
        <v>0.37951000000000001</v>
      </c>
      <c r="I87" s="27">
        <f t="shared" si="28"/>
        <v>9431.36</v>
      </c>
      <c r="K87" s="27">
        <f t="shared" si="24"/>
        <v>52</v>
      </c>
      <c r="L87" s="27">
        <f t="shared" si="29"/>
        <v>4108</v>
      </c>
      <c r="M87" s="27">
        <f t="shared" si="25"/>
        <v>19.73452</v>
      </c>
      <c r="N87" s="27">
        <f t="shared" si="26"/>
        <v>19.73452</v>
      </c>
      <c r="O87" s="27">
        <f t="shared" si="30"/>
        <v>-2020.2683536000022</v>
      </c>
      <c r="P87" s="27">
        <f t="shared" si="31"/>
        <v>2020.2683536000022</v>
      </c>
    </row>
    <row r="88" spans="1:16">
      <c r="A88" s="30">
        <v>40299</v>
      </c>
      <c r="C88" s="6">
        <v>80</v>
      </c>
      <c r="D88" s="29">
        <f t="shared" si="22"/>
        <v>52</v>
      </c>
      <c r="E88" s="29">
        <f t="shared" si="27"/>
        <v>4160</v>
      </c>
      <c r="F88" s="29">
        <f t="shared" si="23"/>
        <v>-5271.3600000000006</v>
      </c>
      <c r="G88" s="34">
        <f>Inputs!D$3</f>
        <v>0.37951000000000001</v>
      </c>
      <c r="I88" s="27">
        <f t="shared" si="28"/>
        <v>9431.36</v>
      </c>
      <c r="K88" s="27">
        <f t="shared" si="24"/>
        <v>52</v>
      </c>
      <c r="L88" s="27">
        <f t="shared" si="29"/>
        <v>4160</v>
      </c>
      <c r="M88" s="27">
        <f t="shared" si="25"/>
        <v>19.73452</v>
      </c>
      <c r="N88" s="27">
        <f t="shared" si="26"/>
        <v>19.73452</v>
      </c>
      <c r="O88" s="27">
        <f t="shared" si="30"/>
        <v>-2000.5338336000023</v>
      </c>
      <c r="P88" s="27">
        <f t="shared" si="31"/>
        <v>2000.5338336000023</v>
      </c>
    </row>
    <row r="89" spans="1:16">
      <c r="A89" s="31">
        <v>40330</v>
      </c>
      <c r="C89" s="6">
        <v>81</v>
      </c>
      <c r="D89" s="29">
        <f t="shared" si="22"/>
        <v>52</v>
      </c>
      <c r="E89" s="29">
        <f t="shared" si="27"/>
        <v>4212</v>
      </c>
      <c r="F89" s="29">
        <f t="shared" si="23"/>
        <v>-5219.3600000000006</v>
      </c>
      <c r="G89" s="34">
        <f>Inputs!D$3</f>
        <v>0.37951000000000001</v>
      </c>
      <c r="I89" s="27">
        <f t="shared" si="28"/>
        <v>9431.36</v>
      </c>
      <c r="K89" s="27">
        <f t="shared" si="24"/>
        <v>52</v>
      </c>
      <c r="L89" s="27">
        <f t="shared" si="29"/>
        <v>4212</v>
      </c>
      <c r="M89" s="27">
        <f t="shared" si="25"/>
        <v>19.73452</v>
      </c>
      <c r="N89" s="27">
        <f t="shared" si="26"/>
        <v>19.73452</v>
      </c>
      <c r="O89" s="27">
        <f t="shared" si="30"/>
        <v>-1980.7993136000023</v>
      </c>
      <c r="P89" s="27">
        <f t="shared" si="31"/>
        <v>1980.7993136000023</v>
      </c>
    </row>
    <row r="90" spans="1:16">
      <c r="A90" s="30">
        <v>40360</v>
      </c>
      <c r="C90" s="6">
        <v>82</v>
      </c>
      <c r="D90" s="29">
        <f t="shared" si="22"/>
        <v>52</v>
      </c>
      <c r="E90" s="29">
        <f t="shared" si="27"/>
        <v>4264</v>
      </c>
      <c r="F90" s="29">
        <f t="shared" si="23"/>
        <v>-5167.3600000000006</v>
      </c>
      <c r="G90" s="34">
        <f>Inputs!D$3</f>
        <v>0.37951000000000001</v>
      </c>
      <c r="I90" s="27">
        <f t="shared" si="28"/>
        <v>9431.36</v>
      </c>
      <c r="K90" s="27">
        <f t="shared" si="24"/>
        <v>52</v>
      </c>
      <c r="L90" s="27">
        <f t="shared" si="29"/>
        <v>4264</v>
      </c>
      <c r="M90" s="27">
        <f t="shared" si="25"/>
        <v>19.73452</v>
      </c>
      <c r="N90" s="27">
        <f t="shared" si="26"/>
        <v>19.73452</v>
      </c>
      <c r="O90" s="27">
        <f t="shared" si="30"/>
        <v>-1961.0647936000023</v>
      </c>
      <c r="P90" s="27">
        <f t="shared" si="31"/>
        <v>1961.0647936000023</v>
      </c>
    </row>
    <row r="91" spans="1:16">
      <c r="A91" s="31">
        <v>40391</v>
      </c>
      <c r="C91" s="6">
        <v>83</v>
      </c>
      <c r="D91" s="29">
        <f t="shared" si="22"/>
        <v>52</v>
      </c>
      <c r="E91" s="29">
        <f t="shared" si="27"/>
        <v>4316</v>
      </c>
      <c r="F91" s="29">
        <f t="shared" si="23"/>
        <v>-5115.3600000000006</v>
      </c>
      <c r="G91" s="34">
        <f>Inputs!D$3</f>
        <v>0.37951000000000001</v>
      </c>
      <c r="I91" s="27">
        <f t="shared" si="28"/>
        <v>9431.36</v>
      </c>
      <c r="K91" s="27">
        <f t="shared" si="24"/>
        <v>52</v>
      </c>
      <c r="L91" s="27">
        <f t="shared" si="29"/>
        <v>4316</v>
      </c>
      <c r="M91" s="27">
        <f t="shared" si="25"/>
        <v>19.73452</v>
      </c>
      <c r="N91" s="27">
        <f t="shared" si="26"/>
        <v>19.73452</v>
      </c>
      <c r="O91" s="27">
        <f t="shared" si="30"/>
        <v>-1941.3302736000023</v>
      </c>
      <c r="P91" s="27">
        <f t="shared" si="31"/>
        <v>1941.3302736000023</v>
      </c>
    </row>
    <row r="92" spans="1:16">
      <c r="A92" s="30">
        <v>40422</v>
      </c>
      <c r="C92" s="6">
        <v>84</v>
      </c>
      <c r="D92" s="29">
        <f t="shared" si="22"/>
        <v>52</v>
      </c>
      <c r="E92" s="29">
        <f t="shared" si="27"/>
        <v>4368</v>
      </c>
      <c r="F92" s="29">
        <f t="shared" si="23"/>
        <v>-5063.3600000000006</v>
      </c>
      <c r="G92" s="34">
        <f>Inputs!D$3</f>
        <v>0.37951000000000001</v>
      </c>
      <c r="I92" s="27">
        <f t="shared" si="28"/>
        <v>9431.36</v>
      </c>
      <c r="K92" s="27">
        <f t="shared" si="24"/>
        <v>52</v>
      </c>
      <c r="L92" s="27">
        <f t="shared" si="29"/>
        <v>4368</v>
      </c>
      <c r="M92" s="27">
        <f t="shared" si="25"/>
        <v>19.73452</v>
      </c>
      <c r="N92" s="27">
        <f t="shared" si="26"/>
        <v>19.73452</v>
      </c>
      <c r="O92" s="27">
        <f t="shared" si="30"/>
        <v>-1921.5957536000024</v>
      </c>
      <c r="P92" s="27">
        <f t="shared" si="31"/>
        <v>1921.5957536000024</v>
      </c>
    </row>
    <row r="93" spans="1:16">
      <c r="A93" s="31">
        <v>40452</v>
      </c>
      <c r="C93" s="6">
        <v>85</v>
      </c>
      <c r="D93" s="29">
        <f t="shared" si="22"/>
        <v>52</v>
      </c>
      <c r="E93" s="29">
        <f t="shared" si="27"/>
        <v>4420</v>
      </c>
      <c r="F93" s="29">
        <f t="shared" si="23"/>
        <v>-5011.3600000000006</v>
      </c>
      <c r="G93" s="34">
        <f>Inputs!D$3</f>
        <v>0.37951000000000001</v>
      </c>
      <c r="I93" s="27">
        <f t="shared" si="28"/>
        <v>9431.36</v>
      </c>
      <c r="K93" s="27">
        <f t="shared" si="24"/>
        <v>52</v>
      </c>
      <c r="L93" s="27">
        <f t="shared" si="29"/>
        <v>4420</v>
      </c>
      <c r="M93" s="27">
        <f t="shared" si="25"/>
        <v>19.73452</v>
      </c>
      <c r="N93" s="27">
        <f t="shared" si="26"/>
        <v>19.73452</v>
      </c>
      <c r="O93" s="27">
        <f t="shared" si="30"/>
        <v>-1901.8612336000024</v>
      </c>
      <c r="P93" s="27">
        <f t="shared" si="31"/>
        <v>1901.8612336000024</v>
      </c>
    </row>
    <row r="94" spans="1:16">
      <c r="A94" s="30">
        <v>40483</v>
      </c>
      <c r="C94" s="6">
        <v>86</v>
      </c>
      <c r="D94" s="29">
        <f t="shared" si="22"/>
        <v>52</v>
      </c>
      <c r="E94" s="29">
        <f t="shared" si="27"/>
        <v>4472</v>
      </c>
      <c r="F94" s="29">
        <f t="shared" si="23"/>
        <v>-4959.3600000000006</v>
      </c>
      <c r="G94" s="34">
        <f>Inputs!D$3</f>
        <v>0.37951000000000001</v>
      </c>
      <c r="I94" s="27">
        <f t="shared" si="28"/>
        <v>9431.36</v>
      </c>
      <c r="K94" s="27">
        <f t="shared" si="24"/>
        <v>52</v>
      </c>
      <c r="L94" s="27">
        <f t="shared" si="29"/>
        <v>4472</v>
      </c>
      <c r="M94" s="27">
        <f t="shared" si="25"/>
        <v>19.73452</v>
      </c>
      <c r="N94" s="27">
        <f t="shared" si="26"/>
        <v>19.73452</v>
      </c>
      <c r="O94" s="27">
        <f t="shared" si="30"/>
        <v>-1882.1267136000024</v>
      </c>
      <c r="P94" s="27">
        <f t="shared" si="31"/>
        <v>1882.1267136000024</v>
      </c>
    </row>
    <row r="95" spans="1:16">
      <c r="A95" s="31">
        <v>40513</v>
      </c>
      <c r="C95" s="6">
        <v>87</v>
      </c>
      <c r="D95" s="29">
        <f t="shared" si="22"/>
        <v>52</v>
      </c>
      <c r="E95" s="29">
        <f t="shared" si="27"/>
        <v>4524</v>
      </c>
      <c r="F95" s="29">
        <f t="shared" si="23"/>
        <v>-4907.3600000000006</v>
      </c>
      <c r="G95" s="34">
        <f>Inputs!D$3</f>
        <v>0.37951000000000001</v>
      </c>
      <c r="I95" s="27">
        <f t="shared" si="28"/>
        <v>9431.36</v>
      </c>
      <c r="K95" s="27">
        <f t="shared" si="24"/>
        <v>52</v>
      </c>
      <c r="L95" s="27">
        <f t="shared" si="29"/>
        <v>4524</v>
      </c>
      <c r="M95" s="27">
        <f t="shared" si="25"/>
        <v>19.73452</v>
      </c>
      <c r="N95" s="27">
        <f t="shared" si="26"/>
        <v>19.73452</v>
      </c>
      <c r="O95" s="27">
        <f t="shared" si="30"/>
        <v>-1862.3921936000024</v>
      </c>
      <c r="P95" s="27">
        <f t="shared" si="31"/>
        <v>1862.3921936000024</v>
      </c>
    </row>
    <row r="96" spans="1:16">
      <c r="A96" s="30">
        <v>40544</v>
      </c>
      <c r="C96" s="6">
        <v>88</v>
      </c>
      <c r="D96" s="29">
        <f t="shared" si="22"/>
        <v>52</v>
      </c>
      <c r="E96" s="29">
        <f t="shared" si="27"/>
        <v>4576</v>
      </c>
      <c r="F96" s="29">
        <f t="shared" si="23"/>
        <v>-4855.3600000000006</v>
      </c>
      <c r="G96" s="34">
        <f>Inputs!D$3</f>
        <v>0.37951000000000001</v>
      </c>
      <c r="I96" s="27">
        <f t="shared" si="28"/>
        <v>9431.36</v>
      </c>
      <c r="K96" s="27">
        <f t="shared" si="24"/>
        <v>52</v>
      </c>
      <c r="L96" s="27">
        <f t="shared" si="29"/>
        <v>4576</v>
      </c>
      <c r="M96" s="27">
        <f t="shared" si="25"/>
        <v>19.73452</v>
      </c>
      <c r="N96" s="27">
        <f t="shared" si="26"/>
        <v>19.73452</v>
      </c>
      <c r="O96" s="27">
        <f t="shared" si="30"/>
        <v>-1842.6576736000025</v>
      </c>
      <c r="P96" s="27">
        <f t="shared" si="31"/>
        <v>1842.6576736000025</v>
      </c>
    </row>
    <row r="97" spans="1:16">
      <c r="A97" s="31">
        <v>40575</v>
      </c>
      <c r="C97" s="6">
        <v>89</v>
      </c>
      <c r="D97" s="29">
        <f t="shared" si="22"/>
        <v>52</v>
      </c>
      <c r="E97" s="29">
        <f t="shared" si="27"/>
        <v>4628</v>
      </c>
      <c r="F97" s="29">
        <f t="shared" si="23"/>
        <v>-4803.3600000000006</v>
      </c>
      <c r="G97" s="34">
        <f>Inputs!D$3</f>
        <v>0.37951000000000001</v>
      </c>
      <c r="I97" s="27">
        <f t="shared" si="28"/>
        <v>9431.36</v>
      </c>
      <c r="K97" s="27">
        <f t="shared" si="24"/>
        <v>52</v>
      </c>
      <c r="L97" s="27">
        <f t="shared" si="29"/>
        <v>4628</v>
      </c>
      <c r="M97" s="27">
        <f t="shared" si="25"/>
        <v>19.73452</v>
      </c>
      <c r="N97" s="27">
        <f t="shared" si="26"/>
        <v>19.73452</v>
      </c>
      <c r="O97" s="27">
        <f t="shared" si="30"/>
        <v>-1822.9231536000025</v>
      </c>
      <c r="P97" s="27">
        <f t="shared" si="31"/>
        <v>1822.9231536000025</v>
      </c>
    </row>
    <row r="98" spans="1:16">
      <c r="A98" s="30">
        <v>40603</v>
      </c>
      <c r="C98" s="6">
        <v>90</v>
      </c>
      <c r="D98" s="29">
        <f t="shared" si="22"/>
        <v>52</v>
      </c>
      <c r="E98" s="29">
        <f t="shared" si="27"/>
        <v>4680</v>
      </c>
      <c r="F98" s="29">
        <f t="shared" si="23"/>
        <v>-4751.3600000000006</v>
      </c>
      <c r="G98" s="34">
        <f>Inputs!D$3</f>
        <v>0.37951000000000001</v>
      </c>
      <c r="I98" s="27">
        <f t="shared" si="28"/>
        <v>9431.36</v>
      </c>
      <c r="K98" s="27">
        <f t="shared" si="24"/>
        <v>52</v>
      </c>
      <c r="L98" s="27">
        <f t="shared" si="29"/>
        <v>4680</v>
      </c>
      <c r="M98" s="27">
        <f t="shared" si="25"/>
        <v>19.73452</v>
      </c>
      <c r="N98" s="27">
        <f t="shared" si="26"/>
        <v>19.73452</v>
      </c>
      <c r="O98" s="27">
        <f t="shared" si="30"/>
        <v>-1803.1886336000025</v>
      </c>
      <c r="P98" s="27">
        <f t="shared" si="31"/>
        <v>1803.1886336000025</v>
      </c>
    </row>
    <row r="99" spans="1:16">
      <c r="A99" s="31">
        <v>40634</v>
      </c>
      <c r="C99" s="6">
        <v>91</v>
      </c>
      <c r="D99" s="29">
        <f t="shared" si="22"/>
        <v>52</v>
      </c>
      <c r="E99" s="29">
        <f t="shared" si="27"/>
        <v>4732</v>
      </c>
      <c r="F99" s="29">
        <f t="shared" si="23"/>
        <v>-4699.3600000000006</v>
      </c>
      <c r="G99" s="34">
        <f>Inputs!D$3</f>
        <v>0.37951000000000001</v>
      </c>
      <c r="I99" s="27">
        <f t="shared" si="28"/>
        <v>9431.36</v>
      </c>
      <c r="K99" s="27">
        <f t="shared" si="24"/>
        <v>52</v>
      </c>
      <c r="L99" s="27">
        <f t="shared" si="29"/>
        <v>4732</v>
      </c>
      <c r="M99" s="27">
        <f t="shared" si="25"/>
        <v>19.73452</v>
      </c>
      <c r="N99" s="27">
        <f t="shared" si="26"/>
        <v>19.73452</v>
      </c>
      <c r="O99" s="27">
        <f t="shared" si="30"/>
        <v>-1783.4541136000025</v>
      </c>
      <c r="P99" s="27">
        <f t="shared" si="31"/>
        <v>1783.4541136000025</v>
      </c>
    </row>
    <row r="100" spans="1:16">
      <c r="A100" s="30">
        <v>40664</v>
      </c>
      <c r="C100" s="6">
        <v>92</v>
      </c>
      <c r="D100" s="29">
        <f t="shared" si="22"/>
        <v>52</v>
      </c>
      <c r="E100" s="29">
        <f t="shared" si="27"/>
        <v>4784</v>
      </c>
      <c r="F100" s="29">
        <f t="shared" si="23"/>
        <v>-4647.3600000000006</v>
      </c>
      <c r="G100" s="34">
        <f>Inputs!D$3</f>
        <v>0.37951000000000001</v>
      </c>
      <c r="I100" s="27">
        <f t="shared" si="28"/>
        <v>9431.36</v>
      </c>
      <c r="K100" s="27">
        <f t="shared" si="24"/>
        <v>52</v>
      </c>
      <c r="L100" s="27">
        <f t="shared" si="29"/>
        <v>4784</v>
      </c>
      <c r="M100" s="27">
        <f t="shared" si="25"/>
        <v>19.73452</v>
      </c>
      <c r="N100" s="27">
        <f t="shared" si="26"/>
        <v>19.73452</v>
      </c>
      <c r="O100" s="27">
        <f t="shared" si="30"/>
        <v>-1763.7195936000026</v>
      </c>
      <c r="P100" s="27">
        <f t="shared" si="31"/>
        <v>1763.7195936000026</v>
      </c>
    </row>
    <row r="101" spans="1:16">
      <c r="A101" s="31">
        <v>40695</v>
      </c>
      <c r="C101" s="6">
        <v>93</v>
      </c>
      <c r="D101" s="29">
        <f t="shared" si="22"/>
        <v>52</v>
      </c>
      <c r="E101" s="29">
        <f t="shared" si="27"/>
        <v>4836</v>
      </c>
      <c r="F101" s="29">
        <f t="shared" si="23"/>
        <v>-4595.3600000000006</v>
      </c>
      <c r="G101" s="34">
        <f>Inputs!D$3</f>
        <v>0.37951000000000001</v>
      </c>
      <c r="I101" s="27">
        <f t="shared" si="28"/>
        <v>9431.36</v>
      </c>
      <c r="K101" s="27">
        <f t="shared" si="24"/>
        <v>52</v>
      </c>
      <c r="L101" s="27">
        <f t="shared" si="29"/>
        <v>4836</v>
      </c>
      <c r="M101" s="27">
        <f t="shared" si="25"/>
        <v>19.73452</v>
      </c>
      <c r="N101" s="27">
        <f t="shared" si="26"/>
        <v>19.73452</v>
      </c>
      <c r="O101" s="27">
        <f t="shared" si="30"/>
        <v>-1743.9850736000026</v>
      </c>
      <c r="P101" s="27">
        <f t="shared" si="31"/>
        <v>1743.9850736000026</v>
      </c>
    </row>
    <row r="102" spans="1:16">
      <c r="A102" s="30">
        <v>40725</v>
      </c>
      <c r="C102" s="6">
        <v>94</v>
      </c>
      <c r="D102" s="29">
        <f t="shared" si="22"/>
        <v>52</v>
      </c>
      <c r="E102" s="29">
        <f t="shared" si="27"/>
        <v>4888</v>
      </c>
      <c r="F102" s="29">
        <f t="shared" si="23"/>
        <v>-4543.3600000000006</v>
      </c>
      <c r="G102" s="34">
        <f>Inputs!D$3</f>
        <v>0.37951000000000001</v>
      </c>
      <c r="I102" s="27">
        <f t="shared" si="28"/>
        <v>9431.36</v>
      </c>
      <c r="K102" s="27">
        <f t="shared" si="24"/>
        <v>52</v>
      </c>
      <c r="L102" s="27">
        <f t="shared" si="29"/>
        <v>4888</v>
      </c>
      <c r="M102" s="27">
        <f t="shared" si="25"/>
        <v>19.73452</v>
      </c>
      <c r="N102" s="27">
        <f t="shared" si="26"/>
        <v>19.73452</v>
      </c>
      <c r="O102" s="27">
        <f t="shared" si="30"/>
        <v>-1724.2505536000026</v>
      </c>
      <c r="P102" s="27">
        <f t="shared" si="31"/>
        <v>1724.2505536000026</v>
      </c>
    </row>
    <row r="103" spans="1:16">
      <c r="A103" s="31">
        <v>40756</v>
      </c>
      <c r="C103" s="6">
        <v>95</v>
      </c>
      <c r="D103" s="29">
        <f t="shared" si="22"/>
        <v>52</v>
      </c>
      <c r="E103" s="29">
        <f t="shared" si="27"/>
        <v>4940</v>
      </c>
      <c r="F103" s="29">
        <f t="shared" si="23"/>
        <v>-4491.3600000000006</v>
      </c>
      <c r="G103" s="34">
        <f>Inputs!D$3</f>
        <v>0.37951000000000001</v>
      </c>
      <c r="I103" s="27">
        <f t="shared" si="28"/>
        <v>9431.36</v>
      </c>
      <c r="K103" s="27">
        <f t="shared" si="24"/>
        <v>52</v>
      </c>
      <c r="L103" s="27">
        <f t="shared" si="29"/>
        <v>4940</v>
      </c>
      <c r="M103" s="27">
        <f t="shared" si="25"/>
        <v>19.73452</v>
      </c>
      <c r="N103" s="27">
        <f t="shared" si="26"/>
        <v>19.73452</v>
      </c>
      <c r="O103" s="27">
        <f t="shared" si="30"/>
        <v>-1704.5160336000026</v>
      </c>
      <c r="P103" s="27">
        <f t="shared" si="31"/>
        <v>1704.5160336000026</v>
      </c>
    </row>
    <row r="104" spans="1:16">
      <c r="A104" s="30">
        <v>40787</v>
      </c>
      <c r="C104" s="6">
        <v>96</v>
      </c>
      <c r="D104" s="29">
        <f t="shared" si="22"/>
        <v>52</v>
      </c>
      <c r="E104" s="29">
        <f t="shared" si="27"/>
        <v>4992</v>
      </c>
      <c r="F104" s="29">
        <f t="shared" si="23"/>
        <v>-4439.3600000000006</v>
      </c>
      <c r="G104" s="34">
        <f>Inputs!D$3</f>
        <v>0.37951000000000001</v>
      </c>
      <c r="I104" s="27">
        <f t="shared" si="28"/>
        <v>9431.36</v>
      </c>
      <c r="K104" s="27">
        <f t="shared" si="24"/>
        <v>52</v>
      </c>
      <c r="L104" s="27">
        <f t="shared" si="29"/>
        <v>4992</v>
      </c>
      <c r="M104" s="27">
        <f t="shared" si="25"/>
        <v>19.73452</v>
      </c>
      <c r="N104" s="27">
        <f t="shared" si="26"/>
        <v>19.73452</v>
      </c>
      <c r="O104" s="27">
        <f t="shared" si="30"/>
        <v>-1684.7815136000027</v>
      </c>
      <c r="P104" s="27">
        <f t="shared" si="31"/>
        <v>1684.7815136000027</v>
      </c>
    </row>
    <row r="105" spans="1:16">
      <c r="A105" s="31">
        <v>40817</v>
      </c>
      <c r="C105" s="6">
        <v>97</v>
      </c>
      <c r="D105" s="29">
        <f t="shared" ref="D105:D136" si="32">ROUND(-(+$B$9/180)*1,0)</f>
        <v>52</v>
      </c>
      <c r="E105" s="29">
        <f t="shared" si="27"/>
        <v>5044</v>
      </c>
      <c r="F105" s="29">
        <f t="shared" ref="F105:F136" si="33">$B$9+E105</f>
        <v>-4387.3600000000006</v>
      </c>
      <c r="G105" s="34">
        <f>Inputs!D$3</f>
        <v>0.37951000000000001</v>
      </c>
      <c r="I105" s="27">
        <f t="shared" si="28"/>
        <v>9431.36</v>
      </c>
      <c r="K105" s="27">
        <f t="shared" ref="K105:K136" si="34">D105</f>
        <v>52</v>
      </c>
      <c r="L105" s="27">
        <f t="shared" si="29"/>
        <v>5044</v>
      </c>
      <c r="M105" s="27">
        <f t="shared" ref="M105:M136" si="35">K105*G105</f>
        <v>19.73452</v>
      </c>
      <c r="N105" s="27">
        <f t="shared" ref="N105:N136" si="36">M105-J105</f>
        <v>19.73452</v>
      </c>
      <c r="O105" s="27">
        <f t="shared" si="30"/>
        <v>-1665.0469936000027</v>
      </c>
      <c r="P105" s="27">
        <f t="shared" si="31"/>
        <v>1665.0469936000027</v>
      </c>
    </row>
    <row r="106" spans="1:16">
      <c r="A106" s="30">
        <v>40848</v>
      </c>
      <c r="C106" s="6">
        <v>98</v>
      </c>
      <c r="D106" s="29">
        <f t="shared" si="32"/>
        <v>52</v>
      </c>
      <c r="E106" s="29">
        <f t="shared" ref="E106:E137" si="37">+E105+D106</f>
        <v>5096</v>
      </c>
      <c r="F106" s="29">
        <f t="shared" si="33"/>
        <v>-4335.3600000000006</v>
      </c>
      <c r="G106" s="34">
        <f>Inputs!D$3</f>
        <v>0.37951000000000001</v>
      </c>
      <c r="I106" s="27">
        <f t="shared" ref="I106:I137" si="38">+I105+H106</f>
        <v>9431.36</v>
      </c>
      <c r="K106" s="27">
        <f t="shared" si="34"/>
        <v>52</v>
      </c>
      <c r="L106" s="27">
        <f t="shared" ref="L106:L137" si="39">+L105+K106</f>
        <v>5096</v>
      </c>
      <c r="M106" s="27">
        <f t="shared" si="35"/>
        <v>19.73452</v>
      </c>
      <c r="N106" s="27">
        <f t="shared" si="36"/>
        <v>19.73452</v>
      </c>
      <c r="O106" s="27">
        <f t="shared" ref="O106:O137" si="40">+O105+N106</f>
        <v>-1645.3124736000027</v>
      </c>
      <c r="P106" s="27">
        <f t="shared" ref="P106:P137" si="41">P105-N106</f>
        <v>1645.3124736000027</v>
      </c>
    </row>
    <row r="107" spans="1:16">
      <c r="A107" s="31">
        <v>40878</v>
      </c>
      <c r="C107" s="6">
        <v>99</v>
      </c>
      <c r="D107" s="29">
        <f t="shared" si="32"/>
        <v>52</v>
      </c>
      <c r="E107" s="29">
        <f t="shared" si="37"/>
        <v>5148</v>
      </c>
      <c r="F107" s="29">
        <f t="shared" si="33"/>
        <v>-4283.3600000000006</v>
      </c>
      <c r="G107" s="34">
        <f>Inputs!D$3</f>
        <v>0.37951000000000001</v>
      </c>
      <c r="I107" s="27">
        <f t="shared" si="38"/>
        <v>9431.36</v>
      </c>
      <c r="K107" s="27">
        <f t="shared" si="34"/>
        <v>52</v>
      </c>
      <c r="L107" s="27">
        <f t="shared" si="39"/>
        <v>5148</v>
      </c>
      <c r="M107" s="27">
        <f t="shared" si="35"/>
        <v>19.73452</v>
      </c>
      <c r="N107" s="27">
        <f t="shared" si="36"/>
        <v>19.73452</v>
      </c>
      <c r="O107" s="27">
        <f t="shared" si="40"/>
        <v>-1625.5779536000027</v>
      </c>
      <c r="P107" s="27">
        <f t="shared" si="41"/>
        <v>1625.5779536000027</v>
      </c>
    </row>
    <row r="108" spans="1:16">
      <c r="A108" s="30">
        <v>40909</v>
      </c>
      <c r="C108" s="6">
        <v>100</v>
      </c>
      <c r="D108" s="29">
        <f t="shared" si="32"/>
        <v>52</v>
      </c>
      <c r="E108" s="29">
        <f t="shared" si="37"/>
        <v>5200</v>
      </c>
      <c r="F108" s="29">
        <f t="shared" si="33"/>
        <v>-4231.3600000000006</v>
      </c>
      <c r="G108" s="34">
        <f>Inputs!D$3</f>
        <v>0.37951000000000001</v>
      </c>
      <c r="I108" s="27">
        <f t="shared" si="38"/>
        <v>9431.36</v>
      </c>
      <c r="K108" s="27">
        <f t="shared" si="34"/>
        <v>52</v>
      </c>
      <c r="L108" s="27">
        <f t="shared" si="39"/>
        <v>5200</v>
      </c>
      <c r="M108" s="27">
        <f t="shared" si="35"/>
        <v>19.73452</v>
      </c>
      <c r="N108" s="27">
        <f t="shared" si="36"/>
        <v>19.73452</v>
      </c>
      <c r="O108" s="27">
        <f t="shared" si="40"/>
        <v>-1605.8434336000028</v>
      </c>
      <c r="P108" s="27">
        <f t="shared" si="41"/>
        <v>1605.8434336000028</v>
      </c>
    </row>
    <row r="109" spans="1:16">
      <c r="A109" s="31">
        <v>40940</v>
      </c>
      <c r="C109" s="6">
        <v>101</v>
      </c>
      <c r="D109" s="29">
        <f t="shared" si="32"/>
        <v>52</v>
      </c>
      <c r="E109" s="29">
        <f t="shared" si="37"/>
        <v>5252</v>
      </c>
      <c r="F109" s="29">
        <f t="shared" si="33"/>
        <v>-4179.3600000000006</v>
      </c>
      <c r="G109" s="34">
        <f>Inputs!D$3</f>
        <v>0.37951000000000001</v>
      </c>
      <c r="I109" s="27">
        <f t="shared" si="38"/>
        <v>9431.36</v>
      </c>
      <c r="K109" s="27">
        <f t="shared" si="34"/>
        <v>52</v>
      </c>
      <c r="L109" s="27">
        <f t="shared" si="39"/>
        <v>5252</v>
      </c>
      <c r="M109" s="27">
        <f t="shared" si="35"/>
        <v>19.73452</v>
      </c>
      <c r="N109" s="27">
        <f t="shared" si="36"/>
        <v>19.73452</v>
      </c>
      <c r="O109" s="27">
        <f t="shared" si="40"/>
        <v>-1586.1089136000028</v>
      </c>
      <c r="P109" s="27">
        <f t="shared" si="41"/>
        <v>1586.1089136000028</v>
      </c>
    </row>
    <row r="110" spans="1:16">
      <c r="A110" s="30">
        <v>40969</v>
      </c>
      <c r="C110" s="6">
        <v>102</v>
      </c>
      <c r="D110" s="29">
        <f t="shared" si="32"/>
        <v>52</v>
      </c>
      <c r="E110" s="29">
        <f t="shared" si="37"/>
        <v>5304</v>
      </c>
      <c r="F110" s="29">
        <f t="shared" si="33"/>
        <v>-4127.3600000000006</v>
      </c>
      <c r="G110" s="34">
        <f>Inputs!D$3</f>
        <v>0.37951000000000001</v>
      </c>
      <c r="I110" s="27">
        <f t="shared" si="38"/>
        <v>9431.36</v>
      </c>
      <c r="K110" s="27">
        <f t="shared" si="34"/>
        <v>52</v>
      </c>
      <c r="L110" s="27">
        <f t="shared" si="39"/>
        <v>5304</v>
      </c>
      <c r="M110" s="27">
        <f t="shared" si="35"/>
        <v>19.73452</v>
      </c>
      <c r="N110" s="27">
        <f t="shared" si="36"/>
        <v>19.73452</v>
      </c>
      <c r="O110" s="27">
        <f t="shared" si="40"/>
        <v>-1566.3743936000028</v>
      </c>
      <c r="P110" s="27">
        <f t="shared" si="41"/>
        <v>1566.3743936000028</v>
      </c>
    </row>
    <row r="111" spans="1:16">
      <c r="A111" s="31">
        <v>41000</v>
      </c>
      <c r="C111" s="6">
        <v>103</v>
      </c>
      <c r="D111" s="29">
        <f t="shared" si="32"/>
        <v>52</v>
      </c>
      <c r="E111" s="29">
        <f t="shared" si="37"/>
        <v>5356</v>
      </c>
      <c r="F111" s="29">
        <f t="shared" si="33"/>
        <v>-4075.3600000000006</v>
      </c>
      <c r="G111" s="34">
        <f>Inputs!D$3</f>
        <v>0.37951000000000001</v>
      </c>
      <c r="I111" s="27">
        <f t="shared" si="38"/>
        <v>9431.36</v>
      </c>
      <c r="K111" s="27">
        <f t="shared" si="34"/>
        <v>52</v>
      </c>
      <c r="L111" s="27">
        <f t="shared" si="39"/>
        <v>5356</v>
      </c>
      <c r="M111" s="27">
        <f t="shared" si="35"/>
        <v>19.73452</v>
      </c>
      <c r="N111" s="27">
        <f t="shared" si="36"/>
        <v>19.73452</v>
      </c>
      <c r="O111" s="27">
        <f t="shared" si="40"/>
        <v>-1546.6398736000028</v>
      </c>
      <c r="P111" s="27">
        <f t="shared" si="41"/>
        <v>1546.6398736000028</v>
      </c>
    </row>
    <row r="112" spans="1:16">
      <c r="A112" s="30">
        <v>41030</v>
      </c>
      <c r="C112" s="6">
        <v>104</v>
      </c>
      <c r="D112" s="29">
        <f t="shared" si="32"/>
        <v>52</v>
      </c>
      <c r="E112" s="29">
        <f t="shared" si="37"/>
        <v>5408</v>
      </c>
      <c r="F112" s="29">
        <f t="shared" si="33"/>
        <v>-4023.3600000000006</v>
      </c>
      <c r="G112" s="34">
        <f>Inputs!D$3</f>
        <v>0.37951000000000001</v>
      </c>
      <c r="I112" s="27">
        <f t="shared" si="38"/>
        <v>9431.36</v>
      </c>
      <c r="K112" s="27">
        <f t="shared" si="34"/>
        <v>52</v>
      </c>
      <c r="L112" s="27">
        <f t="shared" si="39"/>
        <v>5408</v>
      </c>
      <c r="M112" s="27">
        <f t="shared" si="35"/>
        <v>19.73452</v>
      </c>
      <c r="N112" s="27">
        <f t="shared" si="36"/>
        <v>19.73452</v>
      </c>
      <c r="O112" s="27">
        <f t="shared" si="40"/>
        <v>-1526.9053536000029</v>
      </c>
      <c r="P112" s="27">
        <f t="shared" si="41"/>
        <v>1526.9053536000029</v>
      </c>
    </row>
    <row r="113" spans="1:16">
      <c r="A113" s="31">
        <v>41061</v>
      </c>
      <c r="C113" s="6">
        <v>105</v>
      </c>
      <c r="D113" s="29">
        <f t="shared" si="32"/>
        <v>52</v>
      </c>
      <c r="E113" s="29">
        <f t="shared" si="37"/>
        <v>5460</v>
      </c>
      <c r="F113" s="29">
        <f t="shared" si="33"/>
        <v>-3971.3600000000006</v>
      </c>
      <c r="G113" s="34">
        <f>Inputs!D$3</f>
        <v>0.37951000000000001</v>
      </c>
      <c r="I113" s="27">
        <f t="shared" si="38"/>
        <v>9431.36</v>
      </c>
      <c r="K113" s="27">
        <f t="shared" si="34"/>
        <v>52</v>
      </c>
      <c r="L113" s="27">
        <f t="shared" si="39"/>
        <v>5460</v>
      </c>
      <c r="M113" s="27">
        <f t="shared" si="35"/>
        <v>19.73452</v>
      </c>
      <c r="N113" s="27">
        <f t="shared" si="36"/>
        <v>19.73452</v>
      </c>
      <c r="O113" s="27">
        <f t="shared" si="40"/>
        <v>-1507.1708336000029</v>
      </c>
      <c r="P113" s="27">
        <f t="shared" si="41"/>
        <v>1507.1708336000029</v>
      </c>
    </row>
    <row r="114" spans="1:16">
      <c r="A114" s="30">
        <v>41091</v>
      </c>
      <c r="C114" s="6">
        <v>106</v>
      </c>
      <c r="D114" s="29">
        <f t="shared" si="32"/>
        <v>52</v>
      </c>
      <c r="E114" s="29">
        <f t="shared" si="37"/>
        <v>5512</v>
      </c>
      <c r="F114" s="29">
        <f t="shared" si="33"/>
        <v>-3919.3600000000006</v>
      </c>
      <c r="G114" s="34">
        <f>Inputs!D$3</f>
        <v>0.37951000000000001</v>
      </c>
      <c r="I114" s="27">
        <f t="shared" si="38"/>
        <v>9431.36</v>
      </c>
      <c r="K114" s="27">
        <f t="shared" si="34"/>
        <v>52</v>
      </c>
      <c r="L114" s="27">
        <f t="shared" si="39"/>
        <v>5512</v>
      </c>
      <c r="M114" s="27">
        <f t="shared" si="35"/>
        <v>19.73452</v>
      </c>
      <c r="N114" s="27">
        <f t="shared" si="36"/>
        <v>19.73452</v>
      </c>
      <c r="O114" s="27">
        <f t="shared" si="40"/>
        <v>-1487.4363136000029</v>
      </c>
      <c r="P114" s="27">
        <f t="shared" si="41"/>
        <v>1487.4363136000029</v>
      </c>
    </row>
    <row r="115" spans="1:16">
      <c r="A115" s="31">
        <v>41122</v>
      </c>
      <c r="C115" s="6">
        <v>107</v>
      </c>
      <c r="D115" s="29">
        <f t="shared" si="32"/>
        <v>52</v>
      </c>
      <c r="E115" s="29">
        <f t="shared" si="37"/>
        <v>5564</v>
      </c>
      <c r="F115" s="29">
        <f t="shared" si="33"/>
        <v>-3867.3600000000006</v>
      </c>
      <c r="G115" s="34">
        <f>Inputs!D$3</f>
        <v>0.37951000000000001</v>
      </c>
      <c r="I115" s="27">
        <f t="shared" si="38"/>
        <v>9431.36</v>
      </c>
      <c r="K115" s="27">
        <f t="shared" si="34"/>
        <v>52</v>
      </c>
      <c r="L115" s="27">
        <f t="shared" si="39"/>
        <v>5564</v>
      </c>
      <c r="M115" s="27">
        <f t="shared" si="35"/>
        <v>19.73452</v>
      </c>
      <c r="N115" s="27">
        <f t="shared" si="36"/>
        <v>19.73452</v>
      </c>
      <c r="O115" s="27">
        <f t="shared" si="40"/>
        <v>-1467.7017936000029</v>
      </c>
      <c r="P115" s="27">
        <f t="shared" si="41"/>
        <v>1467.7017936000029</v>
      </c>
    </row>
    <row r="116" spans="1:16">
      <c r="A116" s="30">
        <v>41153</v>
      </c>
      <c r="C116" s="6">
        <v>108</v>
      </c>
      <c r="D116" s="29">
        <f t="shared" si="32"/>
        <v>52</v>
      </c>
      <c r="E116" s="29">
        <f t="shared" si="37"/>
        <v>5616</v>
      </c>
      <c r="F116" s="29">
        <f t="shared" si="33"/>
        <v>-3815.3600000000006</v>
      </c>
      <c r="G116" s="34">
        <f>Inputs!D$3</f>
        <v>0.37951000000000001</v>
      </c>
      <c r="I116" s="27">
        <f t="shared" si="38"/>
        <v>9431.36</v>
      </c>
      <c r="K116" s="27">
        <f t="shared" si="34"/>
        <v>52</v>
      </c>
      <c r="L116" s="27">
        <f t="shared" si="39"/>
        <v>5616</v>
      </c>
      <c r="M116" s="27">
        <f t="shared" si="35"/>
        <v>19.73452</v>
      </c>
      <c r="N116" s="27">
        <f t="shared" si="36"/>
        <v>19.73452</v>
      </c>
      <c r="O116" s="27">
        <f t="shared" si="40"/>
        <v>-1447.967273600003</v>
      </c>
      <c r="P116" s="27">
        <f t="shared" si="41"/>
        <v>1447.967273600003</v>
      </c>
    </row>
    <row r="117" spans="1:16">
      <c r="A117" s="31">
        <v>41183</v>
      </c>
      <c r="C117" s="6">
        <v>109</v>
      </c>
      <c r="D117" s="29">
        <f t="shared" si="32"/>
        <v>52</v>
      </c>
      <c r="E117" s="29">
        <f t="shared" si="37"/>
        <v>5668</v>
      </c>
      <c r="F117" s="29">
        <f t="shared" si="33"/>
        <v>-3763.3600000000006</v>
      </c>
      <c r="G117" s="34">
        <f>Inputs!D$3</f>
        <v>0.37951000000000001</v>
      </c>
      <c r="I117" s="27">
        <f t="shared" si="38"/>
        <v>9431.36</v>
      </c>
      <c r="K117" s="27">
        <f t="shared" si="34"/>
        <v>52</v>
      </c>
      <c r="L117" s="27">
        <f t="shared" si="39"/>
        <v>5668</v>
      </c>
      <c r="M117" s="27">
        <f t="shared" si="35"/>
        <v>19.73452</v>
      </c>
      <c r="N117" s="27">
        <f t="shared" si="36"/>
        <v>19.73452</v>
      </c>
      <c r="O117" s="27">
        <f t="shared" si="40"/>
        <v>-1428.232753600003</v>
      </c>
      <c r="P117" s="27">
        <f t="shared" si="41"/>
        <v>1428.232753600003</v>
      </c>
    </row>
    <row r="118" spans="1:16">
      <c r="A118" s="30">
        <v>41214</v>
      </c>
      <c r="C118" s="6">
        <v>110</v>
      </c>
      <c r="D118" s="29">
        <f t="shared" si="32"/>
        <v>52</v>
      </c>
      <c r="E118" s="29">
        <f t="shared" si="37"/>
        <v>5720</v>
      </c>
      <c r="F118" s="29">
        <f t="shared" si="33"/>
        <v>-3711.3600000000006</v>
      </c>
      <c r="G118" s="34">
        <f>Inputs!D$3</f>
        <v>0.37951000000000001</v>
      </c>
      <c r="I118" s="27">
        <f t="shared" si="38"/>
        <v>9431.36</v>
      </c>
      <c r="K118" s="27">
        <f t="shared" si="34"/>
        <v>52</v>
      </c>
      <c r="L118" s="27">
        <f t="shared" si="39"/>
        <v>5720</v>
      </c>
      <c r="M118" s="27">
        <f t="shared" si="35"/>
        <v>19.73452</v>
      </c>
      <c r="N118" s="27">
        <f t="shared" si="36"/>
        <v>19.73452</v>
      </c>
      <c r="O118" s="27">
        <f t="shared" si="40"/>
        <v>-1408.498233600003</v>
      </c>
      <c r="P118" s="27">
        <f t="shared" si="41"/>
        <v>1408.498233600003</v>
      </c>
    </row>
    <row r="119" spans="1:16">
      <c r="A119" s="31">
        <v>41244</v>
      </c>
      <c r="C119" s="6">
        <v>111</v>
      </c>
      <c r="D119" s="29">
        <f t="shared" si="32"/>
        <v>52</v>
      </c>
      <c r="E119" s="29">
        <f t="shared" si="37"/>
        <v>5772</v>
      </c>
      <c r="F119" s="29">
        <f t="shared" si="33"/>
        <v>-3659.3600000000006</v>
      </c>
      <c r="G119" s="34">
        <f>Inputs!D$3</f>
        <v>0.37951000000000001</v>
      </c>
      <c r="I119" s="27">
        <f t="shared" si="38"/>
        <v>9431.36</v>
      </c>
      <c r="K119" s="27">
        <f t="shared" si="34"/>
        <v>52</v>
      </c>
      <c r="L119" s="27">
        <f t="shared" si="39"/>
        <v>5772</v>
      </c>
      <c r="M119" s="27">
        <f t="shared" si="35"/>
        <v>19.73452</v>
      </c>
      <c r="N119" s="27">
        <f t="shared" si="36"/>
        <v>19.73452</v>
      </c>
      <c r="O119" s="27">
        <f t="shared" si="40"/>
        <v>-1388.763713600003</v>
      </c>
      <c r="P119" s="27">
        <f t="shared" si="41"/>
        <v>1388.763713600003</v>
      </c>
    </row>
    <row r="120" spans="1:16">
      <c r="A120" s="30">
        <v>41275</v>
      </c>
      <c r="C120" s="6">
        <v>112</v>
      </c>
      <c r="D120" s="29">
        <f t="shared" si="32"/>
        <v>52</v>
      </c>
      <c r="E120" s="29">
        <f t="shared" si="37"/>
        <v>5824</v>
      </c>
      <c r="F120" s="29">
        <f t="shared" si="33"/>
        <v>-3607.3600000000006</v>
      </c>
      <c r="G120" s="34">
        <f>Inputs!D$3</f>
        <v>0.37951000000000001</v>
      </c>
      <c r="I120" s="27">
        <f t="shared" si="38"/>
        <v>9431.36</v>
      </c>
      <c r="K120" s="27">
        <f t="shared" si="34"/>
        <v>52</v>
      </c>
      <c r="L120" s="27">
        <f t="shared" si="39"/>
        <v>5824</v>
      </c>
      <c r="M120" s="27">
        <f t="shared" si="35"/>
        <v>19.73452</v>
      </c>
      <c r="N120" s="27">
        <f t="shared" si="36"/>
        <v>19.73452</v>
      </c>
      <c r="O120" s="27">
        <f t="shared" si="40"/>
        <v>-1369.0291936000031</v>
      </c>
      <c r="P120" s="27">
        <f t="shared" si="41"/>
        <v>1369.0291936000031</v>
      </c>
    </row>
    <row r="121" spans="1:16">
      <c r="A121" s="31">
        <v>41306</v>
      </c>
      <c r="C121" s="6">
        <v>113</v>
      </c>
      <c r="D121" s="29">
        <f t="shared" si="32"/>
        <v>52</v>
      </c>
      <c r="E121" s="29">
        <f t="shared" si="37"/>
        <v>5876</v>
      </c>
      <c r="F121" s="29">
        <f t="shared" si="33"/>
        <v>-3555.3600000000006</v>
      </c>
      <c r="G121" s="34">
        <f>Inputs!D$3</f>
        <v>0.37951000000000001</v>
      </c>
      <c r="I121" s="27">
        <f t="shared" si="38"/>
        <v>9431.36</v>
      </c>
      <c r="K121" s="27">
        <f t="shared" si="34"/>
        <v>52</v>
      </c>
      <c r="L121" s="27">
        <f t="shared" si="39"/>
        <v>5876</v>
      </c>
      <c r="M121" s="27">
        <f t="shared" si="35"/>
        <v>19.73452</v>
      </c>
      <c r="N121" s="27">
        <f t="shared" si="36"/>
        <v>19.73452</v>
      </c>
      <c r="O121" s="27">
        <f t="shared" si="40"/>
        <v>-1349.2946736000031</v>
      </c>
      <c r="P121" s="27">
        <f t="shared" si="41"/>
        <v>1349.2946736000031</v>
      </c>
    </row>
    <row r="122" spans="1:16">
      <c r="A122" s="30">
        <v>41334</v>
      </c>
      <c r="C122" s="6">
        <v>114</v>
      </c>
      <c r="D122" s="29">
        <f t="shared" si="32"/>
        <v>52</v>
      </c>
      <c r="E122" s="29">
        <f t="shared" si="37"/>
        <v>5928</v>
      </c>
      <c r="F122" s="29">
        <f t="shared" si="33"/>
        <v>-3503.3600000000006</v>
      </c>
      <c r="G122" s="34">
        <f>Inputs!D$3</f>
        <v>0.37951000000000001</v>
      </c>
      <c r="I122" s="27">
        <f t="shared" si="38"/>
        <v>9431.36</v>
      </c>
      <c r="K122" s="27">
        <f t="shared" si="34"/>
        <v>52</v>
      </c>
      <c r="L122" s="27">
        <f t="shared" si="39"/>
        <v>5928</v>
      </c>
      <c r="M122" s="27">
        <f t="shared" si="35"/>
        <v>19.73452</v>
      </c>
      <c r="N122" s="27">
        <f t="shared" si="36"/>
        <v>19.73452</v>
      </c>
      <c r="O122" s="27">
        <f t="shared" si="40"/>
        <v>-1329.5601536000031</v>
      </c>
      <c r="P122" s="27">
        <f t="shared" si="41"/>
        <v>1329.5601536000031</v>
      </c>
    </row>
    <row r="123" spans="1:16">
      <c r="A123" s="31">
        <v>41365</v>
      </c>
      <c r="C123" s="6">
        <v>115</v>
      </c>
      <c r="D123" s="29">
        <f t="shared" si="32"/>
        <v>52</v>
      </c>
      <c r="E123" s="29">
        <f t="shared" si="37"/>
        <v>5980</v>
      </c>
      <c r="F123" s="29">
        <f t="shared" si="33"/>
        <v>-3451.3600000000006</v>
      </c>
      <c r="G123" s="34">
        <f>Inputs!D$3</f>
        <v>0.37951000000000001</v>
      </c>
      <c r="I123" s="27">
        <f t="shared" si="38"/>
        <v>9431.36</v>
      </c>
      <c r="K123" s="27">
        <f t="shared" si="34"/>
        <v>52</v>
      </c>
      <c r="L123" s="27">
        <f t="shared" si="39"/>
        <v>5980</v>
      </c>
      <c r="M123" s="27">
        <f t="shared" si="35"/>
        <v>19.73452</v>
      </c>
      <c r="N123" s="27">
        <f t="shared" si="36"/>
        <v>19.73452</v>
      </c>
      <c r="O123" s="27">
        <f t="shared" si="40"/>
        <v>-1309.8256336000031</v>
      </c>
      <c r="P123" s="27">
        <f t="shared" si="41"/>
        <v>1309.8256336000031</v>
      </c>
    </row>
    <row r="124" spans="1:16">
      <c r="A124" s="30">
        <v>41395</v>
      </c>
      <c r="C124" s="6">
        <v>116</v>
      </c>
      <c r="D124" s="29">
        <f t="shared" si="32"/>
        <v>52</v>
      </c>
      <c r="E124" s="29">
        <f t="shared" si="37"/>
        <v>6032</v>
      </c>
      <c r="F124" s="29">
        <f t="shared" si="33"/>
        <v>-3399.3600000000006</v>
      </c>
      <c r="G124" s="34">
        <f>Inputs!D$3</f>
        <v>0.37951000000000001</v>
      </c>
      <c r="I124" s="27">
        <f t="shared" si="38"/>
        <v>9431.36</v>
      </c>
      <c r="K124" s="27">
        <f t="shared" si="34"/>
        <v>52</v>
      </c>
      <c r="L124" s="27">
        <f t="shared" si="39"/>
        <v>6032</v>
      </c>
      <c r="M124" s="27">
        <f t="shared" si="35"/>
        <v>19.73452</v>
      </c>
      <c r="N124" s="27">
        <f t="shared" si="36"/>
        <v>19.73452</v>
      </c>
      <c r="O124" s="27">
        <f t="shared" si="40"/>
        <v>-1290.0911136000032</v>
      </c>
      <c r="P124" s="27">
        <f t="shared" si="41"/>
        <v>1290.0911136000032</v>
      </c>
    </row>
    <row r="125" spans="1:16">
      <c r="A125" s="31">
        <v>41426</v>
      </c>
      <c r="C125" s="6">
        <v>117</v>
      </c>
      <c r="D125" s="29">
        <f t="shared" si="32"/>
        <v>52</v>
      </c>
      <c r="E125" s="29">
        <f t="shared" si="37"/>
        <v>6084</v>
      </c>
      <c r="F125" s="29">
        <f t="shared" si="33"/>
        <v>-3347.3600000000006</v>
      </c>
      <c r="G125" s="34">
        <f>Inputs!D$3</f>
        <v>0.37951000000000001</v>
      </c>
      <c r="I125" s="27">
        <f t="shared" si="38"/>
        <v>9431.36</v>
      </c>
      <c r="K125" s="27">
        <f t="shared" si="34"/>
        <v>52</v>
      </c>
      <c r="L125" s="27">
        <f t="shared" si="39"/>
        <v>6084</v>
      </c>
      <c r="M125" s="27">
        <f t="shared" si="35"/>
        <v>19.73452</v>
      </c>
      <c r="N125" s="27">
        <f t="shared" si="36"/>
        <v>19.73452</v>
      </c>
      <c r="O125" s="27">
        <f t="shared" si="40"/>
        <v>-1270.3565936000032</v>
      </c>
      <c r="P125" s="27">
        <f t="shared" si="41"/>
        <v>1270.3565936000032</v>
      </c>
    </row>
    <row r="126" spans="1:16">
      <c r="A126" s="30">
        <v>41456</v>
      </c>
      <c r="C126" s="6">
        <v>118</v>
      </c>
      <c r="D126" s="29">
        <f t="shared" si="32"/>
        <v>52</v>
      </c>
      <c r="E126" s="29">
        <f t="shared" si="37"/>
        <v>6136</v>
      </c>
      <c r="F126" s="29">
        <f t="shared" si="33"/>
        <v>-3295.3600000000006</v>
      </c>
      <c r="G126" s="34">
        <f>Inputs!D$3</f>
        <v>0.37951000000000001</v>
      </c>
      <c r="I126" s="27">
        <f t="shared" si="38"/>
        <v>9431.36</v>
      </c>
      <c r="K126" s="27">
        <f t="shared" si="34"/>
        <v>52</v>
      </c>
      <c r="L126" s="27">
        <f t="shared" si="39"/>
        <v>6136</v>
      </c>
      <c r="M126" s="27">
        <f t="shared" si="35"/>
        <v>19.73452</v>
      </c>
      <c r="N126" s="27">
        <f t="shared" si="36"/>
        <v>19.73452</v>
      </c>
      <c r="O126" s="27">
        <f t="shared" si="40"/>
        <v>-1250.6220736000032</v>
      </c>
      <c r="P126" s="27">
        <f t="shared" si="41"/>
        <v>1250.6220736000032</v>
      </c>
    </row>
    <row r="127" spans="1:16">
      <c r="A127" s="31">
        <v>41487</v>
      </c>
      <c r="C127" s="6">
        <v>119</v>
      </c>
      <c r="D127" s="29">
        <f t="shared" si="32"/>
        <v>52</v>
      </c>
      <c r="E127" s="29">
        <f t="shared" si="37"/>
        <v>6188</v>
      </c>
      <c r="F127" s="29">
        <f t="shared" si="33"/>
        <v>-3243.3600000000006</v>
      </c>
      <c r="G127" s="34">
        <f>Inputs!D$3</f>
        <v>0.37951000000000001</v>
      </c>
      <c r="I127" s="27">
        <f t="shared" si="38"/>
        <v>9431.36</v>
      </c>
      <c r="K127" s="27">
        <f t="shared" si="34"/>
        <v>52</v>
      </c>
      <c r="L127" s="27">
        <f t="shared" si="39"/>
        <v>6188</v>
      </c>
      <c r="M127" s="27">
        <f t="shared" si="35"/>
        <v>19.73452</v>
      </c>
      <c r="N127" s="27">
        <f t="shared" si="36"/>
        <v>19.73452</v>
      </c>
      <c r="O127" s="27">
        <f t="shared" si="40"/>
        <v>-1230.8875536000032</v>
      </c>
      <c r="P127" s="27">
        <f t="shared" si="41"/>
        <v>1230.8875536000032</v>
      </c>
    </row>
    <row r="128" spans="1:16">
      <c r="A128" s="30">
        <v>41518</v>
      </c>
      <c r="C128" s="6">
        <v>120</v>
      </c>
      <c r="D128" s="29">
        <f t="shared" si="32"/>
        <v>52</v>
      </c>
      <c r="E128" s="29">
        <f t="shared" si="37"/>
        <v>6240</v>
      </c>
      <c r="F128" s="29">
        <f t="shared" si="33"/>
        <v>-3191.3600000000006</v>
      </c>
      <c r="G128" s="34">
        <f>Inputs!D$3</f>
        <v>0.37951000000000001</v>
      </c>
      <c r="I128" s="27">
        <f t="shared" si="38"/>
        <v>9431.36</v>
      </c>
      <c r="K128" s="27">
        <f t="shared" si="34"/>
        <v>52</v>
      </c>
      <c r="L128" s="27">
        <f t="shared" si="39"/>
        <v>6240</v>
      </c>
      <c r="M128" s="27">
        <f t="shared" si="35"/>
        <v>19.73452</v>
      </c>
      <c r="N128" s="27">
        <f t="shared" si="36"/>
        <v>19.73452</v>
      </c>
      <c r="O128" s="27">
        <f t="shared" si="40"/>
        <v>-1211.1530336000033</v>
      </c>
      <c r="P128" s="27">
        <f t="shared" si="41"/>
        <v>1211.1530336000033</v>
      </c>
    </row>
    <row r="129" spans="1:16">
      <c r="A129" s="31">
        <v>41548</v>
      </c>
      <c r="C129" s="6">
        <v>121</v>
      </c>
      <c r="D129" s="29">
        <f t="shared" si="32"/>
        <v>52</v>
      </c>
      <c r="E129" s="29">
        <f t="shared" si="37"/>
        <v>6292</v>
      </c>
      <c r="F129" s="29">
        <f t="shared" si="33"/>
        <v>-3139.3600000000006</v>
      </c>
      <c r="G129" s="34">
        <f>Inputs!D$3</f>
        <v>0.37951000000000001</v>
      </c>
      <c r="I129" s="27">
        <f t="shared" si="38"/>
        <v>9431.36</v>
      </c>
      <c r="K129" s="27">
        <f t="shared" si="34"/>
        <v>52</v>
      </c>
      <c r="L129" s="27">
        <f t="shared" si="39"/>
        <v>6292</v>
      </c>
      <c r="M129" s="27">
        <f t="shared" si="35"/>
        <v>19.73452</v>
      </c>
      <c r="N129" s="27">
        <f t="shared" si="36"/>
        <v>19.73452</v>
      </c>
      <c r="O129" s="27">
        <f t="shared" si="40"/>
        <v>-1191.4185136000033</v>
      </c>
      <c r="P129" s="27">
        <f t="shared" si="41"/>
        <v>1191.4185136000033</v>
      </c>
    </row>
    <row r="130" spans="1:16">
      <c r="A130" s="30">
        <v>41579</v>
      </c>
      <c r="C130" s="6">
        <v>122</v>
      </c>
      <c r="D130" s="29">
        <f t="shared" si="32"/>
        <v>52</v>
      </c>
      <c r="E130" s="29">
        <f t="shared" si="37"/>
        <v>6344</v>
      </c>
      <c r="F130" s="29">
        <f t="shared" si="33"/>
        <v>-3087.3600000000006</v>
      </c>
      <c r="G130" s="34">
        <f>Inputs!D$3</f>
        <v>0.37951000000000001</v>
      </c>
      <c r="I130" s="27">
        <f t="shared" si="38"/>
        <v>9431.36</v>
      </c>
      <c r="K130" s="27">
        <f t="shared" si="34"/>
        <v>52</v>
      </c>
      <c r="L130" s="27">
        <f t="shared" si="39"/>
        <v>6344</v>
      </c>
      <c r="M130" s="27">
        <f t="shared" si="35"/>
        <v>19.73452</v>
      </c>
      <c r="N130" s="27">
        <f t="shared" si="36"/>
        <v>19.73452</v>
      </c>
      <c r="O130" s="27">
        <f t="shared" si="40"/>
        <v>-1171.6839936000033</v>
      </c>
      <c r="P130" s="27">
        <f t="shared" si="41"/>
        <v>1171.6839936000033</v>
      </c>
    </row>
    <row r="131" spans="1:16">
      <c r="A131" s="31">
        <v>41609</v>
      </c>
      <c r="C131" s="6">
        <v>123</v>
      </c>
      <c r="D131" s="29">
        <f t="shared" si="32"/>
        <v>52</v>
      </c>
      <c r="E131" s="29">
        <f t="shared" si="37"/>
        <v>6396</v>
      </c>
      <c r="F131" s="29">
        <f t="shared" si="33"/>
        <v>-3035.3600000000006</v>
      </c>
      <c r="G131" s="34">
        <f>Inputs!D$3</f>
        <v>0.37951000000000001</v>
      </c>
      <c r="I131" s="27">
        <f t="shared" si="38"/>
        <v>9431.36</v>
      </c>
      <c r="K131" s="27">
        <f t="shared" si="34"/>
        <v>52</v>
      </c>
      <c r="L131" s="27">
        <f t="shared" si="39"/>
        <v>6396</v>
      </c>
      <c r="M131" s="27">
        <f t="shared" si="35"/>
        <v>19.73452</v>
      </c>
      <c r="N131" s="27">
        <f t="shared" si="36"/>
        <v>19.73452</v>
      </c>
      <c r="O131" s="27">
        <f t="shared" si="40"/>
        <v>-1151.9494736000033</v>
      </c>
      <c r="P131" s="27">
        <f t="shared" si="41"/>
        <v>1151.9494736000033</v>
      </c>
    </row>
    <row r="132" spans="1:16">
      <c r="A132" s="30">
        <v>41640</v>
      </c>
      <c r="C132" s="6">
        <v>124</v>
      </c>
      <c r="D132" s="29">
        <f t="shared" si="32"/>
        <v>52</v>
      </c>
      <c r="E132" s="29">
        <f t="shared" si="37"/>
        <v>6448</v>
      </c>
      <c r="F132" s="29">
        <f t="shared" si="33"/>
        <v>-2983.3600000000006</v>
      </c>
      <c r="G132" s="34">
        <f>Inputs!D$3</f>
        <v>0.37951000000000001</v>
      </c>
      <c r="I132" s="27">
        <f t="shared" si="38"/>
        <v>9431.36</v>
      </c>
      <c r="K132" s="27">
        <f t="shared" si="34"/>
        <v>52</v>
      </c>
      <c r="L132" s="27">
        <f t="shared" si="39"/>
        <v>6448</v>
      </c>
      <c r="M132" s="27">
        <f t="shared" si="35"/>
        <v>19.73452</v>
      </c>
      <c r="N132" s="27">
        <f t="shared" si="36"/>
        <v>19.73452</v>
      </c>
      <c r="O132" s="27">
        <f t="shared" si="40"/>
        <v>-1132.2149536000034</v>
      </c>
      <c r="P132" s="27">
        <f t="shared" si="41"/>
        <v>1132.2149536000034</v>
      </c>
    </row>
    <row r="133" spans="1:16">
      <c r="A133" s="31">
        <v>41671</v>
      </c>
      <c r="C133" s="6">
        <v>125</v>
      </c>
      <c r="D133" s="29">
        <f t="shared" si="32"/>
        <v>52</v>
      </c>
      <c r="E133" s="29">
        <f t="shared" si="37"/>
        <v>6500</v>
      </c>
      <c r="F133" s="29">
        <f t="shared" si="33"/>
        <v>-2931.3600000000006</v>
      </c>
      <c r="G133" s="34">
        <f>Inputs!D$3</f>
        <v>0.37951000000000001</v>
      </c>
      <c r="I133" s="27">
        <f t="shared" si="38"/>
        <v>9431.36</v>
      </c>
      <c r="K133" s="27">
        <f t="shared" si="34"/>
        <v>52</v>
      </c>
      <c r="L133" s="27">
        <f t="shared" si="39"/>
        <v>6500</v>
      </c>
      <c r="M133" s="27">
        <f t="shared" si="35"/>
        <v>19.73452</v>
      </c>
      <c r="N133" s="27">
        <f t="shared" si="36"/>
        <v>19.73452</v>
      </c>
      <c r="O133" s="27">
        <f t="shared" si="40"/>
        <v>-1112.4804336000034</v>
      </c>
      <c r="P133" s="27">
        <f t="shared" si="41"/>
        <v>1112.4804336000034</v>
      </c>
    </row>
    <row r="134" spans="1:16">
      <c r="A134" s="30">
        <v>41699</v>
      </c>
      <c r="C134" s="6">
        <v>126</v>
      </c>
      <c r="D134" s="29">
        <f t="shared" si="32"/>
        <v>52</v>
      </c>
      <c r="E134" s="29">
        <f t="shared" si="37"/>
        <v>6552</v>
      </c>
      <c r="F134" s="29">
        <f t="shared" si="33"/>
        <v>-2879.3600000000006</v>
      </c>
      <c r="G134" s="34">
        <f>Inputs!D$3</f>
        <v>0.37951000000000001</v>
      </c>
      <c r="I134" s="27">
        <f t="shared" si="38"/>
        <v>9431.36</v>
      </c>
      <c r="K134" s="27">
        <f t="shared" si="34"/>
        <v>52</v>
      </c>
      <c r="L134" s="27">
        <f t="shared" si="39"/>
        <v>6552</v>
      </c>
      <c r="M134" s="27">
        <f t="shared" si="35"/>
        <v>19.73452</v>
      </c>
      <c r="N134" s="27">
        <f t="shared" si="36"/>
        <v>19.73452</v>
      </c>
      <c r="O134" s="27">
        <f t="shared" si="40"/>
        <v>-1092.7459136000034</v>
      </c>
      <c r="P134" s="27">
        <f t="shared" si="41"/>
        <v>1092.7459136000034</v>
      </c>
    </row>
    <row r="135" spans="1:16">
      <c r="A135" s="31">
        <v>41730</v>
      </c>
      <c r="C135" s="6">
        <v>127</v>
      </c>
      <c r="D135" s="29">
        <f t="shared" si="32"/>
        <v>52</v>
      </c>
      <c r="E135" s="29">
        <f t="shared" si="37"/>
        <v>6604</v>
      </c>
      <c r="F135" s="29">
        <f t="shared" si="33"/>
        <v>-2827.3600000000006</v>
      </c>
      <c r="G135" s="34">
        <f>Inputs!D$3</f>
        <v>0.37951000000000001</v>
      </c>
      <c r="I135" s="27">
        <f t="shared" si="38"/>
        <v>9431.36</v>
      </c>
      <c r="K135" s="27">
        <f t="shared" si="34"/>
        <v>52</v>
      </c>
      <c r="L135" s="27">
        <f t="shared" si="39"/>
        <v>6604</v>
      </c>
      <c r="M135" s="27">
        <f t="shared" si="35"/>
        <v>19.73452</v>
      </c>
      <c r="N135" s="27">
        <f t="shared" si="36"/>
        <v>19.73452</v>
      </c>
      <c r="O135" s="27">
        <f t="shared" si="40"/>
        <v>-1073.0113936000034</v>
      </c>
      <c r="P135" s="27">
        <f t="shared" si="41"/>
        <v>1073.0113936000034</v>
      </c>
    </row>
    <row r="136" spans="1:16">
      <c r="A136" s="30">
        <v>41760</v>
      </c>
      <c r="C136" s="6">
        <v>128</v>
      </c>
      <c r="D136" s="29">
        <f t="shared" si="32"/>
        <v>52</v>
      </c>
      <c r="E136" s="29">
        <f t="shared" si="37"/>
        <v>6656</v>
      </c>
      <c r="F136" s="29">
        <f t="shared" si="33"/>
        <v>-2775.3600000000006</v>
      </c>
      <c r="G136" s="34">
        <f>Inputs!D$3</f>
        <v>0.37951000000000001</v>
      </c>
      <c r="I136" s="27">
        <f t="shared" si="38"/>
        <v>9431.36</v>
      </c>
      <c r="K136" s="27">
        <f t="shared" si="34"/>
        <v>52</v>
      </c>
      <c r="L136" s="27">
        <f t="shared" si="39"/>
        <v>6656</v>
      </c>
      <c r="M136" s="27">
        <f t="shared" si="35"/>
        <v>19.73452</v>
      </c>
      <c r="N136" s="27">
        <f t="shared" si="36"/>
        <v>19.73452</v>
      </c>
      <c r="O136" s="27">
        <f t="shared" si="40"/>
        <v>-1053.2768736000035</v>
      </c>
      <c r="P136" s="27">
        <f t="shared" si="41"/>
        <v>1053.2768736000035</v>
      </c>
    </row>
    <row r="137" spans="1:16">
      <c r="A137" s="31">
        <v>41791</v>
      </c>
      <c r="C137" s="6">
        <v>129</v>
      </c>
      <c r="D137" s="29">
        <f t="shared" ref="D137:D168" si="42">ROUND(-(+$B$9/180)*1,0)</f>
        <v>52</v>
      </c>
      <c r="E137" s="29">
        <f t="shared" si="37"/>
        <v>6708</v>
      </c>
      <c r="F137" s="29">
        <f t="shared" ref="F137:F168" si="43">$B$9+E137</f>
        <v>-2723.3600000000006</v>
      </c>
      <c r="G137" s="34">
        <f>Inputs!D$3</f>
        <v>0.37951000000000001</v>
      </c>
      <c r="I137" s="27">
        <f t="shared" si="38"/>
        <v>9431.36</v>
      </c>
      <c r="K137" s="27">
        <f t="shared" ref="K137:K168" si="44">D137</f>
        <v>52</v>
      </c>
      <c r="L137" s="27">
        <f t="shared" si="39"/>
        <v>6708</v>
      </c>
      <c r="M137" s="27">
        <f t="shared" ref="M137:M168" si="45">K137*G137</f>
        <v>19.73452</v>
      </c>
      <c r="N137" s="27">
        <f t="shared" ref="N137:N168" si="46">M137-J137</f>
        <v>19.73452</v>
      </c>
      <c r="O137" s="27">
        <f t="shared" si="40"/>
        <v>-1033.5423536000035</v>
      </c>
      <c r="P137" s="27">
        <f t="shared" si="41"/>
        <v>1033.5423536000035</v>
      </c>
    </row>
    <row r="138" spans="1:16">
      <c r="A138" s="30">
        <v>41821</v>
      </c>
      <c r="C138" s="6">
        <v>130</v>
      </c>
      <c r="D138" s="29">
        <f t="shared" si="42"/>
        <v>52</v>
      </c>
      <c r="E138" s="29">
        <f t="shared" ref="E138:E169" si="47">+E137+D138</f>
        <v>6760</v>
      </c>
      <c r="F138" s="29">
        <f t="shared" si="43"/>
        <v>-2671.3600000000006</v>
      </c>
      <c r="G138" s="34">
        <f>Inputs!D$3</f>
        <v>0.37951000000000001</v>
      </c>
      <c r="I138" s="27">
        <f t="shared" ref="I138:I169" si="48">+I137+H138</f>
        <v>9431.36</v>
      </c>
      <c r="K138" s="27">
        <f t="shared" si="44"/>
        <v>52</v>
      </c>
      <c r="L138" s="27">
        <f t="shared" ref="L138:L169" si="49">+L137+K138</f>
        <v>6760</v>
      </c>
      <c r="M138" s="27">
        <f t="shared" si="45"/>
        <v>19.73452</v>
      </c>
      <c r="N138" s="27">
        <f t="shared" si="46"/>
        <v>19.73452</v>
      </c>
      <c r="O138" s="27">
        <f t="shared" ref="O138:O169" si="50">+O137+N138</f>
        <v>-1013.8078336000035</v>
      </c>
      <c r="P138" s="27">
        <f t="shared" ref="P138:P169" si="51">P137-N138</f>
        <v>1013.8078336000035</v>
      </c>
    </row>
    <row r="139" spans="1:16">
      <c r="A139" s="31">
        <v>41852</v>
      </c>
      <c r="C139" s="6">
        <v>131</v>
      </c>
      <c r="D139" s="29">
        <f t="shared" si="42"/>
        <v>52</v>
      </c>
      <c r="E139" s="29">
        <f t="shared" si="47"/>
        <v>6812</v>
      </c>
      <c r="F139" s="29">
        <f t="shared" si="43"/>
        <v>-2619.3600000000006</v>
      </c>
      <c r="G139" s="34">
        <f>Inputs!D$3</f>
        <v>0.37951000000000001</v>
      </c>
      <c r="I139" s="27">
        <f t="shared" si="48"/>
        <v>9431.36</v>
      </c>
      <c r="K139" s="27">
        <f t="shared" si="44"/>
        <v>52</v>
      </c>
      <c r="L139" s="27">
        <f t="shared" si="49"/>
        <v>6812</v>
      </c>
      <c r="M139" s="27">
        <f t="shared" si="45"/>
        <v>19.73452</v>
      </c>
      <c r="N139" s="27">
        <f t="shared" si="46"/>
        <v>19.73452</v>
      </c>
      <c r="O139" s="27">
        <f t="shared" si="50"/>
        <v>-994.07331360000353</v>
      </c>
      <c r="P139" s="27">
        <f t="shared" si="51"/>
        <v>994.07331360000353</v>
      </c>
    </row>
    <row r="140" spans="1:16">
      <c r="A140" s="30">
        <v>41883</v>
      </c>
      <c r="C140" s="6">
        <v>132</v>
      </c>
      <c r="D140" s="29">
        <f t="shared" si="42"/>
        <v>52</v>
      </c>
      <c r="E140" s="29">
        <f t="shared" si="47"/>
        <v>6864</v>
      </c>
      <c r="F140" s="29">
        <f t="shared" si="43"/>
        <v>-2567.3600000000006</v>
      </c>
      <c r="G140" s="34">
        <f>Inputs!D$3</f>
        <v>0.37951000000000001</v>
      </c>
      <c r="I140" s="27">
        <f t="shared" si="48"/>
        <v>9431.36</v>
      </c>
      <c r="K140" s="27">
        <f t="shared" si="44"/>
        <v>52</v>
      </c>
      <c r="L140" s="27">
        <f t="shared" si="49"/>
        <v>6864</v>
      </c>
      <c r="M140" s="27">
        <f t="shared" si="45"/>
        <v>19.73452</v>
      </c>
      <c r="N140" s="27">
        <f t="shared" si="46"/>
        <v>19.73452</v>
      </c>
      <c r="O140" s="27">
        <f t="shared" si="50"/>
        <v>-974.33879360000356</v>
      </c>
      <c r="P140" s="27">
        <f t="shared" si="51"/>
        <v>974.33879360000356</v>
      </c>
    </row>
    <row r="141" spans="1:16">
      <c r="A141" s="31">
        <v>41913</v>
      </c>
      <c r="C141" s="6">
        <v>133</v>
      </c>
      <c r="D141" s="29">
        <f t="shared" si="42"/>
        <v>52</v>
      </c>
      <c r="E141" s="29">
        <f t="shared" si="47"/>
        <v>6916</v>
      </c>
      <c r="F141" s="29">
        <f t="shared" si="43"/>
        <v>-2515.3600000000006</v>
      </c>
      <c r="G141" s="34">
        <f>Inputs!D$3</f>
        <v>0.37951000000000001</v>
      </c>
      <c r="I141" s="27">
        <f t="shared" si="48"/>
        <v>9431.36</v>
      </c>
      <c r="K141" s="27">
        <f t="shared" si="44"/>
        <v>52</v>
      </c>
      <c r="L141" s="27">
        <f t="shared" si="49"/>
        <v>6916</v>
      </c>
      <c r="M141" s="27">
        <f t="shared" si="45"/>
        <v>19.73452</v>
      </c>
      <c r="N141" s="27">
        <f t="shared" si="46"/>
        <v>19.73452</v>
      </c>
      <c r="O141" s="27">
        <f t="shared" si="50"/>
        <v>-954.60427360000358</v>
      </c>
      <c r="P141" s="27">
        <f t="shared" si="51"/>
        <v>954.60427360000358</v>
      </c>
    </row>
    <row r="142" spans="1:16">
      <c r="A142" s="30">
        <v>41944</v>
      </c>
      <c r="C142" s="6">
        <v>134</v>
      </c>
      <c r="D142" s="29">
        <f t="shared" si="42"/>
        <v>52</v>
      </c>
      <c r="E142" s="29">
        <f t="shared" si="47"/>
        <v>6968</v>
      </c>
      <c r="F142" s="29">
        <f t="shared" si="43"/>
        <v>-2463.3600000000006</v>
      </c>
      <c r="G142" s="34">
        <f>Inputs!D$3</f>
        <v>0.37951000000000001</v>
      </c>
      <c r="I142" s="27">
        <f t="shared" si="48"/>
        <v>9431.36</v>
      </c>
      <c r="K142" s="27">
        <f t="shared" si="44"/>
        <v>52</v>
      </c>
      <c r="L142" s="27">
        <f t="shared" si="49"/>
        <v>6968</v>
      </c>
      <c r="M142" s="27">
        <f t="shared" si="45"/>
        <v>19.73452</v>
      </c>
      <c r="N142" s="27">
        <f t="shared" si="46"/>
        <v>19.73452</v>
      </c>
      <c r="O142" s="27">
        <f t="shared" si="50"/>
        <v>-934.86975360000361</v>
      </c>
      <c r="P142" s="27">
        <f t="shared" si="51"/>
        <v>934.86975360000361</v>
      </c>
    </row>
    <row r="143" spans="1:16">
      <c r="A143" s="31">
        <v>41974</v>
      </c>
      <c r="C143" s="6">
        <v>135</v>
      </c>
      <c r="D143" s="29">
        <f t="shared" si="42"/>
        <v>52</v>
      </c>
      <c r="E143" s="29">
        <f t="shared" si="47"/>
        <v>7020</v>
      </c>
      <c r="F143" s="29">
        <f t="shared" si="43"/>
        <v>-2411.3600000000006</v>
      </c>
      <c r="G143" s="34">
        <f>Inputs!D$3</f>
        <v>0.37951000000000001</v>
      </c>
      <c r="I143" s="27">
        <f t="shared" si="48"/>
        <v>9431.36</v>
      </c>
      <c r="K143" s="27">
        <f t="shared" si="44"/>
        <v>52</v>
      </c>
      <c r="L143" s="27">
        <f t="shared" si="49"/>
        <v>7020</v>
      </c>
      <c r="M143" s="27">
        <f t="shared" si="45"/>
        <v>19.73452</v>
      </c>
      <c r="N143" s="27">
        <f t="shared" si="46"/>
        <v>19.73452</v>
      </c>
      <c r="O143" s="27">
        <f t="shared" si="50"/>
        <v>-915.13523360000363</v>
      </c>
      <c r="P143" s="27">
        <f t="shared" si="51"/>
        <v>915.13523360000363</v>
      </c>
    </row>
    <row r="144" spans="1:16">
      <c r="A144" s="30">
        <v>42005</v>
      </c>
      <c r="C144" s="6">
        <v>136</v>
      </c>
      <c r="D144" s="29">
        <f t="shared" si="42"/>
        <v>52</v>
      </c>
      <c r="E144" s="29">
        <f t="shared" si="47"/>
        <v>7072</v>
      </c>
      <c r="F144" s="29">
        <f t="shared" si="43"/>
        <v>-2359.3600000000006</v>
      </c>
      <c r="G144" s="34">
        <f>Inputs!D$3</f>
        <v>0.37951000000000001</v>
      </c>
      <c r="I144" s="27">
        <f t="shared" si="48"/>
        <v>9431.36</v>
      </c>
      <c r="K144" s="27">
        <f t="shared" si="44"/>
        <v>52</v>
      </c>
      <c r="L144" s="27">
        <f t="shared" si="49"/>
        <v>7072</v>
      </c>
      <c r="M144" s="27">
        <f t="shared" si="45"/>
        <v>19.73452</v>
      </c>
      <c r="N144" s="27">
        <f t="shared" si="46"/>
        <v>19.73452</v>
      </c>
      <c r="O144" s="27">
        <f t="shared" si="50"/>
        <v>-895.40071360000366</v>
      </c>
      <c r="P144" s="27">
        <f t="shared" si="51"/>
        <v>895.40071360000366</v>
      </c>
    </row>
    <row r="145" spans="1:16">
      <c r="A145" s="31">
        <v>42036</v>
      </c>
      <c r="C145" s="6">
        <v>137</v>
      </c>
      <c r="D145" s="29">
        <f t="shared" si="42"/>
        <v>52</v>
      </c>
      <c r="E145" s="29">
        <f t="shared" si="47"/>
        <v>7124</v>
      </c>
      <c r="F145" s="29">
        <f t="shared" si="43"/>
        <v>-2307.3600000000006</v>
      </c>
      <c r="G145" s="34">
        <f>Inputs!D$3</f>
        <v>0.37951000000000001</v>
      </c>
      <c r="I145" s="27">
        <f t="shared" si="48"/>
        <v>9431.36</v>
      </c>
      <c r="K145" s="27">
        <f t="shared" si="44"/>
        <v>52</v>
      </c>
      <c r="L145" s="27">
        <f t="shared" si="49"/>
        <v>7124</v>
      </c>
      <c r="M145" s="27">
        <f t="shared" si="45"/>
        <v>19.73452</v>
      </c>
      <c r="N145" s="27">
        <f t="shared" si="46"/>
        <v>19.73452</v>
      </c>
      <c r="O145" s="27">
        <f t="shared" si="50"/>
        <v>-875.66619360000368</v>
      </c>
      <c r="P145" s="27">
        <f t="shared" si="51"/>
        <v>875.66619360000368</v>
      </c>
    </row>
    <row r="146" spans="1:16">
      <c r="A146" s="30">
        <v>42064</v>
      </c>
      <c r="C146" s="6">
        <v>138</v>
      </c>
      <c r="D146" s="29">
        <f t="shared" si="42"/>
        <v>52</v>
      </c>
      <c r="E146" s="29">
        <f t="shared" si="47"/>
        <v>7176</v>
      </c>
      <c r="F146" s="29">
        <f t="shared" si="43"/>
        <v>-2255.3600000000006</v>
      </c>
      <c r="G146" s="34">
        <f>Inputs!D$3</f>
        <v>0.37951000000000001</v>
      </c>
      <c r="I146" s="27">
        <f t="shared" si="48"/>
        <v>9431.36</v>
      </c>
      <c r="K146" s="27">
        <f t="shared" si="44"/>
        <v>52</v>
      </c>
      <c r="L146" s="27">
        <f t="shared" si="49"/>
        <v>7176</v>
      </c>
      <c r="M146" s="27">
        <f t="shared" si="45"/>
        <v>19.73452</v>
      </c>
      <c r="N146" s="27">
        <f t="shared" si="46"/>
        <v>19.73452</v>
      </c>
      <c r="O146" s="27">
        <f t="shared" si="50"/>
        <v>-855.93167360000371</v>
      </c>
      <c r="P146" s="27">
        <f t="shared" si="51"/>
        <v>855.93167360000371</v>
      </c>
    </row>
    <row r="147" spans="1:16">
      <c r="A147" s="31">
        <v>42095</v>
      </c>
      <c r="C147" s="6">
        <v>139</v>
      </c>
      <c r="D147" s="29">
        <f t="shared" si="42"/>
        <v>52</v>
      </c>
      <c r="E147" s="29">
        <f t="shared" si="47"/>
        <v>7228</v>
      </c>
      <c r="F147" s="29">
        <f t="shared" si="43"/>
        <v>-2203.3600000000006</v>
      </c>
      <c r="G147" s="34">
        <f>Inputs!D$3</f>
        <v>0.37951000000000001</v>
      </c>
      <c r="I147" s="27">
        <f t="shared" si="48"/>
        <v>9431.36</v>
      </c>
      <c r="K147" s="27">
        <f t="shared" si="44"/>
        <v>52</v>
      </c>
      <c r="L147" s="27">
        <f t="shared" si="49"/>
        <v>7228</v>
      </c>
      <c r="M147" s="27">
        <f t="shared" si="45"/>
        <v>19.73452</v>
      </c>
      <c r="N147" s="27">
        <f t="shared" si="46"/>
        <v>19.73452</v>
      </c>
      <c r="O147" s="27">
        <f t="shared" si="50"/>
        <v>-836.19715360000373</v>
      </c>
      <c r="P147" s="27">
        <f t="shared" si="51"/>
        <v>836.19715360000373</v>
      </c>
    </row>
    <row r="148" spans="1:16">
      <c r="A148" s="30">
        <v>42125</v>
      </c>
      <c r="C148" s="6">
        <v>140</v>
      </c>
      <c r="D148" s="29">
        <f t="shared" si="42"/>
        <v>52</v>
      </c>
      <c r="E148" s="29">
        <f t="shared" si="47"/>
        <v>7280</v>
      </c>
      <c r="F148" s="29">
        <f t="shared" si="43"/>
        <v>-2151.3600000000006</v>
      </c>
      <c r="G148" s="34">
        <f>Inputs!D$3</f>
        <v>0.37951000000000001</v>
      </c>
      <c r="I148" s="27">
        <f t="shared" si="48"/>
        <v>9431.36</v>
      </c>
      <c r="K148" s="27">
        <f t="shared" si="44"/>
        <v>52</v>
      </c>
      <c r="L148" s="27">
        <f t="shared" si="49"/>
        <v>7280</v>
      </c>
      <c r="M148" s="27">
        <f t="shared" si="45"/>
        <v>19.73452</v>
      </c>
      <c r="N148" s="27">
        <f t="shared" si="46"/>
        <v>19.73452</v>
      </c>
      <c r="O148" s="27">
        <f t="shared" si="50"/>
        <v>-816.46263360000376</v>
      </c>
      <c r="P148" s="27">
        <f t="shared" si="51"/>
        <v>816.46263360000376</v>
      </c>
    </row>
    <row r="149" spans="1:16">
      <c r="A149" s="31">
        <v>42156</v>
      </c>
      <c r="C149" s="6">
        <v>141</v>
      </c>
      <c r="D149" s="29">
        <f t="shared" si="42"/>
        <v>52</v>
      </c>
      <c r="E149" s="29">
        <f t="shared" si="47"/>
        <v>7332</v>
      </c>
      <c r="F149" s="29">
        <f t="shared" si="43"/>
        <v>-2099.3600000000006</v>
      </c>
      <c r="G149" s="34">
        <f>Inputs!D$3</f>
        <v>0.37951000000000001</v>
      </c>
      <c r="I149" s="27">
        <f t="shared" si="48"/>
        <v>9431.36</v>
      </c>
      <c r="K149" s="27">
        <f t="shared" si="44"/>
        <v>52</v>
      </c>
      <c r="L149" s="27">
        <f t="shared" si="49"/>
        <v>7332</v>
      </c>
      <c r="M149" s="27">
        <f t="shared" si="45"/>
        <v>19.73452</v>
      </c>
      <c r="N149" s="27">
        <f t="shared" si="46"/>
        <v>19.73452</v>
      </c>
      <c r="O149" s="27">
        <f t="shared" si="50"/>
        <v>-796.72811360000378</v>
      </c>
      <c r="P149" s="27">
        <f t="shared" si="51"/>
        <v>796.72811360000378</v>
      </c>
    </row>
    <row r="150" spans="1:16">
      <c r="A150" s="30">
        <v>42186</v>
      </c>
      <c r="C150" s="6">
        <v>142</v>
      </c>
      <c r="D150" s="29">
        <f t="shared" si="42"/>
        <v>52</v>
      </c>
      <c r="E150" s="29">
        <f t="shared" si="47"/>
        <v>7384</v>
      </c>
      <c r="F150" s="29">
        <f t="shared" si="43"/>
        <v>-2047.3600000000006</v>
      </c>
      <c r="G150" s="34">
        <f>Inputs!D$3</f>
        <v>0.37951000000000001</v>
      </c>
      <c r="I150" s="27">
        <f t="shared" si="48"/>
        <v>9431.36</v>
      </c>
      <c r="K150" s="27">
        <f t="shared" si="44"/>
        <v>52</v>
      </c>
      <c r="L150" s="27">
        <f t="shared" si="49"/>
        <v>7384</v>
      </c>
      <c r="M150" s="27">
        <f t="shared" si="45"/>
        <v>19.73452</v>
      </c>
      <c r="N150" s="27">
        <f t="shared" si="46"/>
        <v>19.73452</v>
      </c>
      <c r="O150" s="27">
        <f t="shared" si="50"/>
        <v>-776.99359360000381</v>
      </c>
      <c r="P150" s="27">
        <f t="shared" si="51"/>
        <v>776.99359360000381</v>
      </c>
    </row>
    <row r="151" spans="1:16">
      <c r="A151" s="31">
        <v>42217</v>
      </c>
      <c r="C151" s="6">
        <v>143</v>
      </c>
      <c r="D151" s="29">
        <f t="shared" si="42"/>
        <v>52</v>
      </c>
      <c r="E151" s="29">
        <f t="shared" si="47"/>
        <v>7436</v>
      </c>
      <c r="F151" s="29">
        <f t="shared" si="43"/>
        <v>-1995.3600000000006</v>
      </c>
      <c r="G151" s="34">
        <f>Inputs!D$3</f>
        <v>0.37951000000000001</v>
      </c>
      <c r="I151" s="27">
        <f t="shared" si="48"/>
        <v>9431.36</v>
      </c>
      <c r="K151" s="27">
        <f t="shared" si="44"/>
        <v>52</v>
      </c>
      <c r="L151" s="27">
        <f t="shared" si="49"/>
        <v>7436</v>
      </c>
      <c r="M151" s="27">
        <f t="shared" si="45"/>
        <v>19.73452</v>
      </c>
      <c r="N151" s="27">
        <f t="shared" si="46"/>
        <v>19.73452</v>
      </c>
      <c r="O151" s="27">
        <f t="shared" si="50"/>
        <v>-757.25907360000383</v>
      </c>
      <c r="P151" s="27">
        <f t="shared" si="51"/>
        <v>757.25907360000383</v>
      </c>
    </row>
    <row r="152" spans="1:16">
      <c r="A152" s="30">
        <v>42248</v>
      </c>
      <c r="C152" s="6">
        <v>144</v>
      </c>
      <c r="D152" s="29">
        <f t="shared" si="42"/>
        <v>52</v>
      </c>
      <c r="E152" s="29">
        <f t="shared" si="47"/>
        <v>7488</v>
      </c>
      <c r="F152" s="29">
        <f t="shared" si="43"/>
        <v>-1943.3600000000006</v>
      </c>
      <c r="G152" s="34">
        <f>Inputs!D$3</f>
        <v>0.37951000000000001</v>
      </c>
      <c r="I152" s="27">
        <f t="shared" si="48"/>
        <v>9431.36</v>
      </c>
      <c r="K152" s="27">
        <f t="shared" si="44"/>
        <v>52</v>
      </c>
      <c r="L152" s="27">
        <f t="shared" si="49"/>
        <v>7488</v>
      </c>
      <c r="M152" s="27">
        <f t="shared" si="45"/>
        <v>19.73452</v>
      </c>
      <c r="N152" s="27">
        <f t="shared" si="46"/>
        <v>19.73452</v>
      </c>
      <c r="O152" s="27">
        <f t="shared" si="50"/>
        <v>-737.52455360000386</v>
      </c>
      <c r="P152" s="27">
        <f t="shared" si="51"/>
        <v>737.52455360000386</v>
      </c>
    </row>
    <row r="153" spans="1:16">
      <c r="A153" s="31">
        <v>42278</v>
      </c>
      <c r="C153" s="6">
        <v>145</v>
      </c>
      <c r="D153" s="29">
        <f t="shared" si="42"/>
        <v>52</v>
      </c>
      <c r="E153" s="29">
        <f t="shared" si="47"/>
        <v>7540</v>
      </c>
      <c r="F153" s="29">
        <f t="shared" si="43"/>
        <v>-1891.3600000000006</v>
      </c>
      <c r="G153" s="34">
        <f>Inputs!D$3</f>
        <v>0.37951000000000001</v>
      </c>
      <c r="I153" s="27">
        <f t="shared" si="48"/>
        <v>9431.36</v>
      </c>
      <c r="K153" s="27">
        <f t="shared" si="44"/>
        <v>52</v>
      </c>
      <c r="L153" s="27">
        <f t="shared" si="49"/>
        <v>7540</v>
      </c>
      <c r="M153" s="27">
        <f t="shared" si="45"/>
        <v>19.73452</v>
      </c>
      <c r="N153" s="27">
        <f t="shared" si="46"/>
        <v>19.73452</v>
      </c>
      <c r="O153" s="27">
        <f t="shared" si="50"/>
        <v>-717.79003360000388</v>
      </c>
      <c r="P153" s="27">
        <f t="shared" si="51"/>
        <v>717.79003360000388</v>
      </c>
    </row>
    <row r="154" spans="1:16">
      <c r="A154" s="30">
        <v>42309</v>
      </c>
      <c r="C154" s="6">
        <v>146</v>
      </c>
      <c r="D154" s="29">
        <f t="shared" si="42"/>
        <v>52</v>
      </c>
      <c r="E154" s="29">
        <f t="shared" si="47"/>
        <v>7592</v>
      </c>
      <c r="F154" s="29">
        <f t="shared" si="43"/>
        <v>-1839.3600000000006</v>
      </c>
      <c r="G154" s="34">
        <f>Inputs!D$3</f>
        <v>0.37951000000000001</v>
      </c>
      <c r="I154" s="27">
        <f t="shared" si="48"/>
        <v>9431.36</v>
      </c>
      <c r="K154" s="27">
        <f t="shared" si="44"/>
        <v>52</v>
      </c>
      <c r="L154" s="27">
        <f t="shared" si="49"/>
        <v>7592</v>
      </c>
      <c r="M154" s="27">
        <f t="shared" si="45"/>
        <v>19.73452</v>
      </c>
      <c r="N154" s="27">
        <f t="shared" si="46"/>
        <v>19.73452</v>
      </c>
      <c r="O154" s="27">
        <f t="shared" si="50"/>
        <v>-698.05551360000391</v>
      </c>
      <c r="P154" s="27">
        <f t="shared" si="51"/>
        <v>698.05551360000391</v>
      </c>
    </row>
    <row r="155" spans="1:16">
      <c r="A155" s="31">
        <v>42339</v>
      </c>
      <c r="C155" s="6">
        <v>147</v>
      </c>
      <c r="D155" s="29">
        <f t="shared" si="42"/>
        <v>52</v>
      </c>
      <c r="E155" s="29">
        <f t="shared" si="47"/>
        <v>7644</v>
      </c>
      <c r="F155" s="29">
        <f t="shared" si="43"/>
        <v>-1787.3600000000006</v>
      </c>
      <c r="G155" s="34">
        <f>Inputs!D$3</f>
        <v>0.37951000000000001</v>
      </c>
      <c r="I155" s="27">
        <f t="shared" si="48"/>
        <v>9431.36</v>
      </c>
      <c r="K155" s="27">
        <f t="shared" si="44"/>
        <v>52</v>
      </c>
      <c r="L155" s="27">
        <f t="shared" si="49"/>
        <v>7644</v>
      </c>
      <c r="M155" s="27">
        <f t="shared" si="45"/>
        <v>19.73452</v>
      </c>
      <c r="N155" s="27">
        <f t="shared" si="46"/>
        <v>19.73452</v>
      </c>
      <c r="O155" s="27">
        <f t="shared" si="50"/>
        <v>-678.32099360000393</v>
      </c>
      <c r="P155" s="27">
        <f t="shared" si="51"/>
        <v>678.32099360000393</v>
      </c>
    </row>
    <row r="156" spans="1:16">
      <c r="A156" s="30">
        <v>42370</v>
      </c>
      <c r="C156" s="6">
        <v>148</v>
      </c>
      <c r="D156" s="29">
        <f t="shared" si="42"/>
        <v>52</v>
      </c>
      <c r="E156" s="29">
        <f t="shared" si="47"/>
        <v>7696</v>
      </c>
      <c r="F156" s="29">
        <f t="shared" si="43"/>
        <v>-1735.3600000000006</v>
      </c>
      <c r="G156" s="34">
        <f>Inputs!D$3</f>
        <v>0.37951000000000001</v>
      </c>
      <c r="I156" s="27">
        <f t="shared" si="48"/>
        <v>9431.36</v>
      </c>
      <c r="K156" s="27">
        <f t="shared" si="44"/>
        <v>52</v>
      </c>
      <c r="L156" s="27">
        <f t="shared" si="49"/>
        <v>7696</v>
      </c>
      <c r="M156" s="27">
        <f t="shared" si="45"/>
        <v>19.73452</v>
      </c>
      <c r="N156" s="27">
        <f t="shared" si="46"/>
        <v>19.73452</v>
      </c>
      <c r="O156" s="27">
        <f t="shared" si="50"/>
        <v>-658.58647360000396</v>
      </c>
      <c r="P156" s="27">
        <f t="shared" si="51"/>
        <v>658.58647360000396</v>
      </c>
    </row>
    <row r="157" spans="1:16">
      <c r="A157" s="31">
        <v>42401</v>
      </c>
      <c r="C157" s="6">
        <v>149</v>
      </c>
      <c r="D157" s="29">
        <f t="shared" si="42"/>
        <v>52</v>
      </c>
      <c r="E157" s="29">
        <f t="shared" si="47"/>
        <v>7748</v>
      </c>
      <c r="F157" s="29">
        <f t="shared" si="43"/>
        <v>-1683.3600000000006</v>
      </c>
      <c r="G157" s="34">
        <f>Inputs!D$3</f>
        <v>0.37951000000000001</v>
      </c>
      <c r="I157" s="27">
        <f t="shared" si="48"/>
        <v>9431.36</v>
      </c>
      <c r="K157" s="27">
        <f t="shared" si="44"/>
        <v>52</v>
      </c>
      <c r="L157" s="27">
        <f t="shared" si="49"/>
        <v>7748</v>
      </c>
      <c r="M157" s="27">
        <f t="shared" si="45"/>
        <v>19.73452</v>
      </c>
      <c r="N157" s="27">
        <f t="shared" si="46"/>
        <v>19.73452</v>
      </c>
      <c r="O157" s="27">
        <f t="shared" si="50"/>
        <v>-638.85195360000398</v>
      </c>
      <c r="P157" s="27">
        <f t="shared" si="51"/>
        <v>638.85195360000398</v>
      </c>
    </row>
    <row r="158" spans="1:16">
      <c r="A158" s="30">
        <v>42430</v>
      </c>
      <c r="C158" s="6">
        <v>150</v>
      </c>
      <c r="D158" s="29">
        <f t="shared" si="42"/>
        <v>52</v>
      </c>
      <c r="E158" s="29">
        <f t="shared" si="47"/>
        <v>7800</v>
      </c>
      <c r="F158" s="29">
        <f t="shared" si="43"/>
        <v>-1631.3600000000006</v>
      </c>
      <c r="G158" s="34">
        <f>Inputs!D$3</f>
        <v>0.37951000000000001</v>
      </c>
      <c r="I158" s="27">
        <f t="shared" si="48"/>
        <v>9431.36</v>
      </c>
      <c r="K158" s="27">
        <f t="shared" si="44"/>
        <v>52</v>
      </c>
      <c r="L158" s="27">
        <f t="shared" si="49"/>
        <v>7800</v>
      </c>
      <c r="M158" s="27">
        <f t="shared" si="45"/>
        <v>19.73452</v>
      </c>
      <c r="N158" s="27">
        <f t="shared" si="46"/>
        <v>19.73452</v>
      </c>
      <c r="O158" s="27">
        <f t="shared" si="50"/>
        <v>-619.11743360000401</v>
      </c>
      <c r="P158" s="27">
        <f t="shared" si="51"/>
        <v>619.11743360000401</v>
      </c>
    </row>
    <row r="159" spans="1:16">
      <c r="A159" s="31">
        <v>42461</v>
      </c>
      <c r="C159" s="6">
        <v>151</v>
      </c>
      <c r="D159" s="29">
        <f t="shared" si="42"/>
        <v>52</v>
      </c>
      <c r="E159" s="29">
        <f t="shared" si="47"/>
        <v>7852</v>
      </c>
      <c r="F159" s="29">
        <f t="shared" si="43"/>
        <v>-1579.3600000000006</v>
      </c>
      <c r="G159" s="34">
        <f>Inputs!D$3</f>
        <v>0.37951000000000001</v>
      </c>
      <c r="I159" s="27">
        <f t="shared" si="48"/>
        <v>9431.36</v>
      </c>
      <c r="K159" s="27">
        <f t="shared" si="44"/>
        <v>52</v>
      </c>
      <c r="L159" s="27">
        <f t="shared" si="49"/>
        <v>7852</v>
      </c>
      <c r="M159" s="27">
        <f t="shared" si="45"/>
        <v>19.73452</v>
      </c>
      <c r="N159" s="27">
        <f t="shared" si="46"/>
        <v>19.73452</v>
      </c>
      <c r="O159" s="27">
        <f t="shared" si="50"/>
        <v>-599.38291360000403</v>
      </c>
      <c r="P159" s="27">
        <f t="shared" si="51"/>
        <v>599.38291360000403</v>
      </c>
    </row>
    <row r="160" spans="1:16">
      <c r="A160" s="30">
        <v>42491</v>
      </c>
      <c r="C160" s="6">
        <v>152</v>
      </c>
      <c r="D160" s="29">
        <f t="shared" si="42"/>
        <v>52</v>
      </c>
      <c r="E160" s="29">
        <f t="shared" si="47"/>
        <v>7904</v>
      </c>
      <c r="F160" s="29">
        <f t="shared" si="43"/>
        <v>-1527.3600000000006</v>
      </c>
      <c r="G160" s="34">
        <f>Inputs!D$3</f>
        <v>0.37951000000000001</v>
      </c>
      <c r="I160" s="27">
        <f t="shared" si="48"/>
        <v>9431.36</v>
      </c>
      <c r="K160" s="27">
        <f t="shared" si="44"/>
        <v>52</v>
      </c>
      <c r="L160" s="27">
        <f t="shared" si="49"/>
        <v>7904</v>
      </c>
      <c r="M160" s="27">
        <f t="shared" si="45"/>
        <v>19.73452</v>
      </c>
      <c r="N160" s="27">
        <f t="shared" si="46"/>
        <v>19.73452</v>
      </c>
      <c r="O160" s="27">
        <f t="shared" si="50"/>
        <v>-579.64839360000406</v>
      </c>
      <c r="P160" s="27">
        <f t="shared" si="51"/>
        <v>579.64839360000406</v>
      </c>
    </row>
    <row r="161" spans="1:16">
      <c r="A161" s="31">
        <v>42522</v>
      </c>
      <c r="C161" s="6">
        <v>153</v>
      </c>
      <c r="D161" s="29">
        <f t="shared" si="42"/>
        <v>52</v>
      </c>
      <c r="E161" s="29">
        <f t="shared" si="47"/>
        <v>7956</v>
      </c>
      <c r="F161" s="29">
        <f t="shared" si="43"/>
        <v>-1475.3600000000006</v>
      </c>
      <c r="G161" s="34">
        <f>Inputs!D$3</f>
        <v>0.37951000000000001</v>
      </c>
      <c r="I161" s="27">
        <f t="shared" si="48"/>
        <v>9431.36</v>
      </c>
      <c r="K161" s="27">
        <f t="shared" si="44"/>
        <v>52</v>
      </c>
      <c r="L161" s="27">
        <f t="shared" si="49"/>
        <v>7956</v>
      </c>
      <c r="M161" s="27">
        <f t="shared" si="45"/>
        <v>19.73452</v>
      </c>
      <c r="N161" s="27">
        <f t="shared" si="46"/>
        <v>19.73452</v>
      </c>
      <c r="O161" s="27">
        <f t="shared" si="50"/>
        <v>-559.91387360000408</v>
      </c>
      <c r="P161" s="27">
        <f t="shared" si="51"/>
        <v>559.91387360000408</v>
      </c>
    </row>
    <row r="162" spans="1:16">
      <c r="A162" s="30">
        <v>42552</v>
      </c>
      <c r="C162" s="6">
        <v>154</v>
      </c>
      <c r="D162" s="29">
        <f t="shared" si="42"/>
        <v>52</v>
      </c>
      <c r="E162" s="29">
        <f t="shared" si="47"/>
        <v>8008</v>
      </c>
      <c r="F162" s="29">
        <f t="shared" si="43"/>
        <v>-1423.3600000000006</v>
      </c>
      <c r="G162" s="34">
        <f>Inputs!D$3</f>
        <v>0.37951000000000001</v>
      </c>
      <c r="I162" s="27">
        <f t="shared" si="48"/>
        <v>9431.36</v>
      </c>
      <c r="K162" s="27">
        <f t="shared" si="44"/>
        <v>52</v>
      </c>
      <c r="L162" s="27">
        <f t="shared" si="49"/>
        <v>8008</v>
      </c>
      <c r="M162" s="27">
        <f t="shared" si="45"/>
        <v>19.73452</v>
      </c>
      <c r="N162" s="27">
        <f t="shared" si="46"/>
        <v>19.73452</v>
      </c>
      <c r="O162" s="27">
        <f t="shared" si="50"/>
        <v>-540.17935360000411</v>
      </c>
      <c r="P162" s="27">
        <f t="shared" si="51"/>
        <v>540.17935360000411</v>
      </c>
    </row>
    <row r="163" spans="1:16">
      <c r="A163" s="31">
        <v>42583</v>
      </c>
      <c r="C163" s="6">
        <v>155</v>
      </c>
      <c r="D163" s="29">
        <f t="shared" si="42"/>
        <v>52</v>
      </c>
      <c r="E163" s="29">
        <f t="shared" si="47"/>
        <v>8060</v>
      </c>
      <c r="F163" s="29">
        <f t="shared" si="43"/>
        <v>-1371.3600000000006</v>
      </c>
      <c r="G163" s="34">
        <f>Inputs!D$3</f>
        <v>0.37951000000000001</v>
      </c>
      <c r="I163" s="27">
        <f t="shared" si="48"/>
        <v>9431.36</v>
      </c>
      <c r="K163" s="27">
        <f t="shared" si="44"/>
        <v>52</v>
      </c>
      <c r="L163" s="27">
        <f t="shared" si="49"/>
        <v>8060</v>
      </c>
      <c r="M163" s="27">
        <f t="shared" si="45"/>
        <v>19.73452</v>
      </c>
      <c r="N163" s="27">
        <f t="shared" si="46"/>
        <v>19.73452</v>
      </c>
      <c r="O163" s="27">
        <f t="shared" si="50"/>
        <v>-520.44483360000413</v>
      </c>
      <c r="P163" s="27">
        <f t="shared" si="51"/>
        <v>520.44483360000413</v>
      </c>
    </row>
    <row r="164" spans="1:16">
      <c r="A164" s="30">
        <v>42614</v>
      </c>
      <c r="C164" s="6">
        <v>156</v>
      </c>
      <c r="D164" s="29">
        <f t="shared" si="42"/>
        <v>52</v>
      </c>
      <c r="E164" s="29">
        <f t="shared" si="47"/>
        <v>8112</v>
      </c>
      <c r="F164" s="29">
        <f t="shared" si="43"/>
        <v>-1319.3600000000006</v>
      </c>
      <c r="G164" s="34">
        <f>Inputs!D$3</f>
        <v>0.37951000000000001</v>
      </c>
      <c r="I164" s="27">
        <f t="shared" si="48"/>
        <v>9431.36</v>
      </c>
      <c r="K164" s="27">
        <f t="shared" si="44"/>
        <v>52</v>
      </c>
      <c r="L164" s="27">
        <f t="shared" si="49"/>
        <v>8112</v>
      </c>
      <c r="M164" s="27">
        <f t="shared" si="45"/>
        <v>19.73452</v>
      </c>
      <c r="N164" s="27">
        <f t="shared" si="46"/>
        <v>19.73452</v>
      </c>
      <c r="O164" s="27">
        <f t="shared" si="50"/>
        <v>-500.71031360000416</v>
      </c>
      <c r="P164" s="27">
        <f t="shared" si="51"/>
        <v>500.71031360000416</v>
      </c>
    </row>
    <row r="165" spans="1:16">
      <c r="A165" s="31">
        <v>42644</v>
      </c>
      <c r="C165" s="6">
        <v>157</v>
      </c>
      <c r="D165" s="29">
        <f t="shared" si="42"/>
        <v>52</v>
      </c>
      <c r="E165" s="29">
        <f t="shared" si="47"/>
        <v>8164</v>
      </c>
      <c r="F165" s="29">
        <f t="shared" si="43"/>
        <v>-1267.3600000000006</v>
      </c>
      <c r="G165" s="34">
        <f>Inputs!D$3</f>
        <v>0.37951000000000001</v>
      </c>
      <c r="I165" s="27">
        <f t="shared" si="48"/>
        <v>9431.36</v>
      </c>
      <c r="K165" s="27">
        <f t="shared" si="44"/>
        <v>52</v>
      </c>
      <c r="L165" s="27">
        <f t="shared" si="49"/>
        <v>8164</v>
      </c>
      <c r="M165" s="27">
        <f t="shared" si="45"/>
        <v>19.73452</v>
      </c>
      <c r="N165" s="27">
        <f t="shared" si="46"/>
        <v>19.73452</v>
      </c>
      <c r="O165" s="27">
        <f t="shared" si="50"/>
        <v>-480.97579360000418</v>
      </c>
      <c r="P165" s="27">
        <f t="shared" si="51"/>
        <v>480.97579360000418</v>
      </c>
    </row>
    <row r="166" spans="1:16">
      <c r="A166" s="30">
        <v>42675</v>
      </c>
      <c r="C166" s="6">
        <v>158</v>
      </c>
      <c r="D166" s="29">
        <f t="shared" si="42"/>
        <v>52</v>
      </c>
      <c r="E166" s="29">
        <f t="shared" si="47"/>
        <v>8216</v>
      </c>
      <c r="F166" s="29">
        <f t="shared" si="43"/>
        <v>-1215.3600000000006</v>
      </c>
      <c r="G166" s="34">
        <f>Inputs!D$3</f>
        <v>0.37951000000000001</v>
      </c>
      <c r="I166" s="27">
        <f t="shared" si="48"/>
        <v>9431.36</v>
      </c>
      <c r="K166" s="27">
        <f t="shared" si="44"/>
        <v>52</v>
      </c>
      <c r="L166" s="27">
        <f t="shared" si="49"/>
        <v>8216</v>
      </c>
      <c r="M166" s="27">
        <f t="shared" si="45"/>
        <v>19.73452</v>
      </c>
      <c r="N166" s="27">
        <f t="shared" si="46"/>
        <v>19.73452</v>
      </c>
      <c r="O166" s="27">
        <f t="shared" si="50"/>
        <v>-461.24127360000421</v>
      </c>
      <c r="P166" s="27">
        <f t="shared" si="51"/>
        <v>461.24127360000421</v>
      </c>
    </row>
    <row r="167" spans="1:16">
      <c r="A167" s="31">
        <v>42705</v>
      </c>
      <c r="C167" s="6">
        <v>159</v>
      </c>
      <c r="D167" s="29">
        <f t="shared" si="42"/>
        <v>52</v>
      </c>
      <c r="E167" s="29">
        <f t="shared" si="47"/>
        <v>8268</v>
      </c>
      <c r="F167" s="29">
        <f t="shared" si="43"/>
        <v>-1163.3600000000006</v>
      </c>
      <c r="G167" s="34">
        <f>Inputs!D$3</f>
        <v>0.37951000000000001</v>
      </c>
      <c r="I167" s="27">
        <f t="shared" si="48"/>
        <v>9431.36</v>
      </c>
      <c r="K167" s="27">
        <f t="shared" si="44"/>
        <v>52</v>
      </c>
      <c r="L167" s="27">
        <f t="shared" si="49"/>
        <v>8268</v>
      </c>
      <c r="M167" s="27">
        <f t="shared" si="45"/>
        <v>19.73452</v>
      </c>
      <c r="N167" s="27">
        <f t="shared" si="46"/>
        <v>19.73452</v>
      </c>
      <c r="O167" s="27">
        <f t="shared" si="50"/>
        <v>-441.50675360000423</v>
      </c>
      <c r="P167" s="27">
        <f t="shared" si="51"/>
        <v>441.50675360000423</v>
      </c>
    </row>
    <row r="168" spans="1:16">
      <c r="A168" s="30">
        <v>42736</v>
      </c>
      <c r="C168" s="6">
        <v>160</v>
      </c>
      <c r="D168" s="29">
        <f t="shared" si="42"/>
        <v>52</v>
      </c>
      <c r="E168" s="29">
        <f t="shared" si="47"/>
        <v>8320</v>
      </c>
      <c r="F168" s="29">
        <f t="shared" si="43"/>
        <v>-1111.3600000000006</v>
      </c>
      <c r="G168" s="34">
        <f>Inputs!D$3</f>
        <v>0.37951000000000001</v>
      </c>
      <c r="I168" s="27">
        <f t="shared" si="48"/>
        <v>9431.36</v>
      </c>
      <c r="K168" s="27">
        <f t="shared" si="44"/>
        <v>52</v>
      </c>
      <c r="L168" s="27">
        <f t="shared" si="49"/>
        <v>8320</v>
      </c>
      <c r="M168" s="27">
        <f t="shared" si="45"/>
        <v>19.73452</v>
      </c>
      <c r="N168" s="27">
        <f t="shared" si="46"/>
        <v>19.73452</v>
      </c>
      <c r="O168" s="27">
        <f t="shared" si="50"/>
        <v>-421.77223360000426</v>
      </c>
      <c r="P168" s="27">
        <f t="shared" si="51"/>
        <v>421.77223360000426</v>
      </c>
    </row>
    <row r="169" spans="1:16">
      <c r="A169" s="31">
        <v>42767</v>
      </c>
      <c r="C169" s="6">
        <v>161</v>
      </c>
      <c r="D169" s="29">
        <f t="shared" ref="D169:D187" si="52">ROUND(-(+$B$9/180)*1,0)</f>
        <v>52</v>
      </c>
      <c r="E169" s="29">
        <f t="shared" si="47"/>
        <v>8372</v>
      </c>
      <c r="F169" s="29">
        <f t="shared" ref="F169:F188" si="53">$B$9+E169</f>
        <v>-1059.3600000000006</v>
      </c>
      <c r="G169" s="34">
        <f>Inputs!D$3</f>
        <v>0.37951000000000001</v>
      </c>
      <c r="I169" s="27">
        <f t="shared" si="48"/>
        <v>9431.36</v>
      </c>
      <c r="K169" s="27">
        <f t="shared" ref="K169:K188" si="54">D169</f>
        <v>52</v>
      </c>
      <c r="L169" s="27">
        <f t="shared" si="49"/>
        <v>8372</v>
      </c>
      <c r="M169" s="27">
        <f t="shared" ref="M169:M188" si="55">K169*G169</f>
        <v>19.73452</v>
      </c>
      <c r="N169" s="27">
        <f t="shared" ref="N169:N188" si="56">M169-J169</f>
        <v>19.73452</v>
      </c>
      <c r="O169" s="27">
        <f t="shared" si="50"/>
        <v>-402.03771360000428</v>
      </c>
      <c r="P169" s="27">
        <f t="shared" si="51"/>
        <v>402.03771360000428</v>
      </c>
    </row>
    <row r="170" spans="1:16">
      <c r="A170" s="30">
        <v>42795</v>
      </c>
      <c r="C170" s="6">
        <v>162</v>
      </c>
      <c r="D170" s="29">
        <f t="shared" si="52"/>
        <v>52</v>
      </c>
      <c r="E170" s="29">
        <f t="shared" ref="E170:E188" si="57">+E169+D170</f>
        <v>8424</v>
      </c>
      <c r="F170" s="29">
        <f t="shared" si="53"/>
        <v>-1007.3600000000006</v>
      </c>
      <c r="G170" s="34">
        <f>Inputs!D$3</f>
        <v>0.37951000000000001</v>
      </c>
      <c r="I170" s="27">
        <f t="shared" ref="I170:I188" si="58">+I169+H170</f>
        <v>9431.36</v>
      </c>
      <c r="K170" s="27">
        <f t="shared" si="54"/>
        <v>52</v>
      </c>
      <c r="L170" s="27">
        <f t="shared" ref="L170:L188" si="59">+L169+K170</f>
        <v>8424</v>
      </c>
      <c r="M170" s="27">
        <f t="shared" si="55"/>
        <v>19.73452</v>
      </c>
      <c r="N170" s="27">
        <f t="shared" si="56"/>
        <v>19.73452</v>
      </c>
      <c r="O170" s="27">
        <f t="shared" ref="O170:O188" si="60">+O169+N170</f>
        <v>-382.30319360000431</v>
      </c>
      <c r="P170" s="27">
        <f t="shared" ref="P170:P188" si="61">P169-N170</f>
        <v>382.30319360000431</v>
      </c>
    </row>
    <row r="171" spans="1:16">
      <c r="A171" s="31">
        <v>42826</v>
      </c>
      <c r="C171" s="6">
        <v>163</v>
      </c>
      <c r="D171" s="29">
        <f t="shared" si="52"/>
        <v>52</v>
      </c>
      <c r="E171" s="29">
        <f t="shared" si="57"/>
        <v>8476</v>
      </c>
      <c r="F171" s="29">
        <f t="shared" si="53"/>
        <v>-955.36000000000058</v>
      </c>
      <c r="G171" s="34">
        <f>Inputs!D$3</f>
        <v>0.37951000000000001</v>
      </c>
      <c r="I171" s="27">
        <f t="shared" si="58"/>
        <v>9431.36</v>
      </c>
      <c r="K171" s="27">
        <f t="shared" si="54"/>
        <v>52</v>
      </c>
      <c r="L171" s="27">
        <f t="shared" si="59"/>
        <v>8476</v>
      </c>
      <c r="M171" s="27">
        <f t="shared" si="55"/>
        <v>19.73452</v>
      </c>
      <c r="N171" s="27">
        <f t="shared" si="56"/>
        <v>19.73452</v>
      </c>
      <c r="O171" s="27">
        <f t="shared" si="60"/>
        <v>-362.56867360000433</v>
      </c>
      <c r="P171" s="27">
        <f t="shared" si="61"/>
        <v>362.56867360000433</v>
      </c>
    </row>
    <row r="172" spans="1:16">
      <c r="A172" s="30">
        <v>42856</v>
      </c>
      <c r="C172" s="6">
        <v>164</v>
      </c>
      <c r="D172" s="29">
        <f t="shared" si="52"/>
        <v>52</v>
      </c>
      <c r="E172" s="29">
        <f t="shared" si="57"/>
        <v>8528</v>
      </c>
      <c r="F172" s="29">
        <f t="shared" si="53"/>
        <v>-903.36000000000058</v>
      </c>
      <c r="G172" s="34">
        <f>Inputs!D$3</f>
        <v>0.37951000000000001</v>
      </c>
      <c r="I172" s="27">
        <f t="shared" si="58"/>
        <v>9431.36</v>
      </c>
      <c r="K172" s="27">
        <f t="shared" si="54"/>
        <v>52</v>
      </c>
      <c r="L172" s="27">
        <f t="shared" si="59"/>
        <v>8528</v>
      </c>
      <c r="M172" s="27">
        <f t="shared" si="55"/>
        <v>19.73452</v>
      </c>
      <c r="N172" s="27">
        <f t="shared" si="56"/>
        <v>19.73452</v>
      </c>
      <c r="O172" s="27">
        <f t="shared" si="60"/>
        <v>-342.83415360000436</v>
      </c>
      <c r="P172" s="27">
        <f t="shared" si="61"/>
        <v>342.83415360000436</v>
      </c>
    </row>
    <row r="173" spans="1:16">
      <c r="A173" s="31">
        <v>42887</v>
      </c>
      <c r="C173" s="6">
        <v>165</v>
      </c>
      <c r="D173" s="29">
        <f t="shared" si="52"/>
        <v>52</v>
      </c>
      <c r="E173" s="29">
        <f t="shared" si="57"/>
        <v>8580</v>
      </c>
      <c r="F173" s="29">
        <f t="shared" si="53"/>
        <v>-851.36000000000058</v>
      </c>
      <c r="G173" s="34">
        <f>Inputs!D$3</f>
        <v>0.37951000000000001</v>
      </c>
      <c r="I173" s="27">
        <f t="shared" si="58"/>
        <v>9431.36</v>
      </c>
      <c r="K173" s="27">
        <f t="shared" si="54"/>
        <v>52</v>
      </c>
      <c r="L173" s="27">
        <f t="shared" si="59"/>
        <v>8580</v>
      </c>
      <c r="M173" s="27">
        <f t="shared" si="55"/>
        <v>19.73452</v>
      </c>
      <c r="N173" s="27">
        <f t="shared" si="56"/>
        <v>19.73452</v>
      </c>
      <c r="O173" s="27">
        <f t="shared" si="60"/>
        <v>-323.09963360000438</v>
      </c>
      <c r="P173" s="27">
        <f t="shared" si="61"/>
        <v>323.09963360000438</v>
      </c>
    </row>
    <row r="174" spans="1:16">
      <c r="A174" s="30">
        <v>42917</v>
      </c>
      <c r="C174" s="6">
        <v>166</v>
      </c>
      <c r="D174" s="29">
        <f t="shared" si="52"/>
        <v>52</v>
      </c>
      <c r="E174" s="29">
        <f t="shared" si="57"/>
        <v>8632</v>
      </c>
      <c r="F174" s="29">
        <f t="shared" si="53"/>
        <v>-799.36000000000058</v>
      </c>
      <c r="G174" s="34">
        <f>Inputs!D$3</f>
        <v>0.37951000000000001</v>
      </c>
      <c r="I174" s="27">
        <f t="shared" si="58"/>
        <v>9431.36</v>
      </c>
      <c r="K174" s="27">
        <f t="shared" si="54"/>
        <v>52</v>
      </c>
      <c r="L174" s="27">
        <f t="shared" si="59"/>
        <v>8632</v>
      </c>
      <c r="M174" s="27">
        <f t="shared" si="55"/>
        <v>19.73452</v>
      </c>
      <c r="N174" s="27">
        <f t="shared" si="56"/>
        <v>19.73452</v>
      </c>
      <c r="O174" s="27">
        <f t="shared" si="60"/>
        <v>-303.36511360000441</v>
      </c>
      <c r="P174" s="27">
        <f t="shared" si="61"/>
        <v>303.36511360000441</v>
      </c>
    </row>
    <row r="175" spans="1:16">
      <c r="A175" s="31">
        <v>42948</v>
      </c>
      <c r="C175" s="6">
        <v>167</v>
      </c>
      <c r="D175" s="29">
        <f t="shared" si="52"/>
        <v>52</v>
      </c>
      <c r="E175" s="29">
        <f t="shared" si="57"/>
        <v>8684</v>
      </c>
      <c r="F175" s="29">
        <f t="shared" si="53"/>
        <v>-747.36000000000058</v>
      </c>
      <c r="G175" s="34">
        <f>Inputs!D$3</f>
        <v>0.37951000000000001</v>
      </c>
      <c r="I175" s="27">
        <f t="shared" si="58"/>
        <v>9431.36</v>
      </c>
      <c r="K175" s="27">
        <f t="shared" si="54"/>
        <v>52</v>
      </c>
      <c r="L175" s="27">
        <f t="shared" si="59"/>
        <v>8684</v>
      </c>
      <c r="M175" s="27">
        <f t="shared" si="55"/>
        <v>19.73452</v>
      </c>
      <c r="N175" s="27">
        <f t="shared" si="56"/>
        <v>19.73452</v>
      </c>
      <c r="O175" s="27">
        <f t="shared" si="60"/>
        <v>-283.63059360000443</v>
      </c>
      <c r="P175" s="27">
        <f t="shared" si="61"/>
        <v>283.63059360000443</v>
      </c>
    </row>
    <row r="176" spans="1:16">
      <c r="A176" s="30">
        <v>42979</v>
      </c>
      <c r="C176" s="6">
        <v>168</v>
      </c>
      <c r="D176" s="29">
        <f t="shared" si="52"/>
        <v>52</v>
      </c>
      <c r="E176" s="29">
        <f t="shared" si="57"/>
        <v>8736</v>
      </c>
      <c r="F176" s="29">
        <f t="shared" si="53"/>
        <v>-695.36000000000058</v>
      </c>
      <c r="G176" s="34">
        <f>Inputs!D$3</f>
        <v>0.37951000000000001</v>
      </c>
      <c r="I176" s="27">
        <f t="shared" si="58"/>
        <v>9431.36</v>
      </c>
      <c r="K176" s="27">
        <f t="shared" si="54"/>
        <v>52</v>
      </c>
      <c r="L176" s="27">
        <f t="shared" si="59"/>
        <v>8736</v>
      </c>
      <c r="M176" s="27">
        <f t="shared" si="55"/>
        <v>19.73452</v>
      </c>
      <c r="N176" s="27">
        <f t="shared" si="56"/>
        <v>19.73452</v>
      </c>
      <c r="O176" s="27">
        <f t="shared" si="60"/>
        <v>-263.89607360000446</v>
      </c>
      <c r="P176" s="27">
        <f t="shared" si="61"/>
        <v>263.89607360000446</v>
      </c>
    </row>
    <row r="177" spans="1:20">
      <c r="A177" s="31">
        <v>43009</v>
      </c>
      <c r="C177" s="6">
        <v>169</v>
      </c>
      <c r="D177" s="29">
        <f t="shared" si="52"/>
        <v>52</v>
      </c>
      <c r="E177" s="29">
        <f t="shared" si="57"/>
        <v>8788</v>
      </c>
      <c r="F177" s="29">
        <f t="shared" si="53"/>
        <v>-643.36000000000058</v>
      </c>
      <c r="G177" s="34">
        <f>Inputs!D$3</f>
        <v>0.37951000000000001</v>
      </c>
      <c r="I177" s="27">
        <f t="shared" si="58"/>
        <v>9431.36</v>
      </c>
      <c r="K177" s="27">
        <f t="shared" si="54"/>
        <v>52</v>
      </c>
      <c r="L177" s="27">
        <f t="shared" si="59"/>
        <v>8788</v>
      </c>
      <c r="M177" s="27">
        <f t="shared" si="55"/>
        <v>19.73452</v>
      </c>
      <c r="N177" s="27">
        <f t="shared" si="56"/>
        <v>19.73452</v>
      </c>
      <c r="O177" s="27">
        <f t="shared" si="60"/>
        <v>-244.16155360000445</v>
      </c>
      <c r="P177" s="27">
        <f t="shared" si="61"/>
        <v>244.16155360000445</v>
      </c>
    </row>
    <row r="178" spans="1:20">
      <c r="A178" s="30">
        <v>43040</v>
      </c>
      <c r="C178" s="6">
        <v>170</v>
      </c>
      <c r="D178" s="29">
        <f t="shared" si="52"/>
        <v>52</v>
      </c>
      <c r="E178" s="29">
        <f t="shared" si="57"/>
        <v>8840</v>
      </c>
      <c r="F178" s="29">
        <f t="shared" si="53"/>
        <v>-591.36000000000058</v>
      </c>
      <c r="G178" s="34">
        <f>Inputs!D$3</f>
        <v>0.37951000000000001</v>
      </c>
      <c r="I178" s="27">
        <f t="shared" si="58"/>
        <v>9431.36</v>
      </c>
      <c r="K178" s="27">
        <f t="shared" si="54"/>
        <v>52</v>
      </c>
      <c r="L178" s="27">
        <f t="shared" si="59"/>
        <v>8840</v>
      </c>
      <c r="M178" s="27">
        <f t="shared" si="55"/>
        <v>19.73452</v>
      </c>
      <c r="N178" s="27">
        <f t="shared" si="56"/>
        <v>19.73452</v>
      </c>
      <c r="O178" s="27">
        <f t="shared" si="60"/>
        <v>-224.42703360000445</v>
      </c>
      <c r="P178" s="27">
        <f t="shared" si="61"/>
        <v>224.42703360000445</v>
      </c>
    </row>
    <row r="179" spans="1:20">
      <c r="A179" s="31">
        <v>43070</v>
      </c>
      <c r="C179" s="6">
        <v>171</v>
      </c>
      <c r="D179" s="29">
        <f t="shared" si="52"/>
        <v>52</v>
      </c>
      <c r="E179" s="29">
        <f t="shared" si="57"/>
        <v>8892</v>
      </c>
      <c r="F179" s="29">
        <f t="shared" si="53"/>
        <v>-539.36000000000058</v>
      </c>
      <c r="G179" s="34">
        <f>Inputs!D$3</f>
        <v>0.37951000000000001</v>
      </c>
      <c r="I179" s="27">
        <f t="shared" si="58"/>
        <v>9431.36</v>
      </c>
      <c r="K179" s="27">
        <f t="shared" si="54"/>
        <v>52</v>
      </c>
      <c r="L179" s="27">
        <f t="shared" si="59"/>
        <v>8892</v>
      </c>
      <c r="M179" s="27">
        <f t="shared" si="55"/>
        <v>19.73452</v>
      </c>
      <c r="N179" s="27">
        <f t="shared" si="56"/>
        <v>19.73452</v>
      </c>
      <c r="O179" s="27">
        <f t="shared" si="60"/>
        <v>-204.69251360000445</v>
      </c>
      <c r="P179" s="27">
        <f t="shared" si="61"/>
        <v>204.69251360000445</v>
      </c>
    </row>
    <row r="180" spans="1:20">
      <c r="A180" s="30">
        <v>43101</v>
      </c>
      <c r="C180" s="6">
        <v>172</v>
      </c>
      <c r="D180" s="29">
        <f t="shared" si="52"/>
        <v>52</v>
      </c>
      <c r="E180" s="29">
        <f t="shared" si="57"/>
        <v>8944</v>
      </c>
      <c r="F180" s="29">
        <f t="shared" si="53"/>
        <v>-487.36000000000058</v>
      </c>
      <c r="G180" s="34">
        <f>Inputs!D$3</f>
        <v>0.37951000000000001</v>
      </c>
      <c r="I180" s="27">
        <f t="shared" si="58"/>
        <v>9431.36</v>
      </c>
      <c r="K180" s="27">
        <f t="shared" si="54"/>
        <v>52</v>
      </c>
      <c r="L180" s="27">
        <f t="shared" si="59"/>
        <v>8944</v>
      </c>
      <c r="M180" s="27">
        <f t="shared" si="55"/>
        <v>19.73452</v>
      </c>
      <c r="N180" s="27">
        <f t="shared" si="56"/>
        <v>19.73452</v>
      </c>
      <c r="O180" s="27">
        <f t="shared" si="60"/>
        <v>-184.95799360000444</v>
      </c>
      <c r="P180" s="27">
        <f t="shared" si="61"/>
        <v>184.95799360000444</v>
      </c>
    </row>
    <row r="181" spans="1:20">
      <c r="A181" s="31">
        <v>43132</v>
      </c>
      <c r="C181" s="6">
        <v>173</v>
      </c>
      <c r="D181" s="29">
        <f t="shared" si="52"/>
        <v>52</v>
      </c>
      <c r="E181" s="29">
        <f t="shared" si="57"/>
        <v>8996</v>
      </c>
      <c r="F181" s="29">
        <f t="shared" si="53"/>
        <v>-435.36000000000058</v>
      </c>
      <c r="G181" s="34">
        <f>Inputs!D$3</f>
        <v>0.37951000000000001</v>
      </c>
      <c r="I181" s="27">
        <f t="shared" si="58"/>
        <v>9431.36</v>
      </c>
      <c r="K181" s="27">
        <f t="shared" si="54"/>
        <v>52</v>
      </c>
      <c r="L181" s="27">
        <f t="shared" si="59"/>
        <v>8996</v>
      </c>
      <c r="M181" s="27">
        <f t="shared" si="55"/>
        <v>19.73452</v>
      </c>
      <c r="N181" s="27">
        <f t="shared" si="56"/>
        <v>19.73452</v>
      </c>
      <c r="O181" s="27">
        <f t="shared" si="60"/>
        <v>-165.22347360000444</v>
      </c>
      <c r="P181" s="27">
        <f t="shared" si="61"/>
        <v>165.22347360000444</v>
      </c>
    </row>
    <row r="182" spans="1:20">
      <c r="A182" s="30">
        <v>43160</v>
      </c>
      <c r="C182" s="6">
        <v>174</v>
      </c>
      <c r="D182" s="29">
        <f t="shared" si="52"/>
        <v>52</v>
      </c>
      <c r="E182" s="29">
        <f t="shared" si="57"/>
        <v>9048</v>
      </c>
      <c r="F182" s="29">
        <f t="shared" si="53"/>
        <v>-383.36000000000058</v>
      </c>
      <c r="G182" s="34">
        <f>Inputs!D$3</f>
        <v>0.37951000000000001</v>
      </c>
      <c r="I182" s="27">
        <f t="shared" si="58"/>
        <v>9431.36</v>
      </c>
      <c r="K182" s="27">
        <f t="shared" si="54"/>
        <v>52</v>
      </c>
      <c r="L182" s="27">
        <f t="shared" si="59"/>
        <v>9048</v>
      </c>
      <c r="M182" s="27">
        <f t="shared" si="55"/>
        <v>19.73452</v>
      </c>
      <c r="N182" s="27">
        <f t="shared" si="56"/>
        <v>19.73452</v>
      </c>
      <c r="O182" s="27">
        <f t="shared" si="60"/>
        <v>-145.48895360000444</v>
      </c>
      <c r="P182" s="27">
        <f t="shared" si="61"/>
        <v>145.48895360000444</v>
      </c>
    </row>
    <row r="183" spans="1:20">
      <c r="A183" s="31">
        <v>43191</v>
      </c>
      <c r="C183" s="6">
        <v>175</v>
      </c>
      <c r="D183" s="29">
        <f t="shared" si="52"/>
        <v>52</v>
      </c>
      <c r="E183" s="29">
        <f t="shared" si="57"/>
        <v>9100</v>
      </c>
      <c r="F183" s="29">
        <f t="shared" si="53"/>
        <v>-331.36000000000058</v>
      </c>
      <c r="G183" s="34">
        <f>Inputs!D$3</f>
        <v>0.37951000000000001</v>
      </c>
      <c r="I183" s="27">
        <f t="shared" si="58"/>
        <v>9431.36</v>
      </c>
      <c r="K183" s="27">
        <f t="shared" si="54"/>
        <v>52</v>
      </c>
      <c r="L183" s="27">
        <f t="shared" si="59"/>
        <v>9100</v>
      </c>
      <c r="M183" s="27">
        <f t="shared" si="55"/>
        <v>19.73452</v>
      </c>
      <c r="N183" s="27">
        <f t="shared" si="56"/>
        <v>19.73452</v>
      </c>
      <c r="O183" s="27">
        <f t="shared" si="60"/>
        <v>-125.75443360000443</v>
      </c>
      <c r="P183" s="27">
        <f t="shared" si="61"/>
        <v>125.75443360000443</v>
      </c>
    </row>
    <row r="184" spans="1:20">
      <c r="A184" s="30">
        <v>43221</v>
      </c>
      <c r="C184" s="6">
        <v>176</v>
      </c>
      <c r="D184" s="29">
        <f t="shared" si="52"/>
        <v>52</v>
      </c>
      <c r="E184" s="29">
        <f t="shared" si="57"/>
        <v>9152</v>
      </c>
      <c r="F184" s="29">
        <f t="shared" si="53"/>
        <v>-279.36000000000058</v>
      </c>
      <c r="G184" s="34">
        <f>Inputs!D$3</f>
        <v>0.37951000000000001</v>
      </c>
      <c r="I184" s="27">
        <f t="shared" si="58"/>
        <v>9431.36</v>
      </c>
      <c r="K184" s="27">
        <f t="shared" si="54"/>
        <v>52</v>
      </c>
      <c r="L184" s="27">
        <f t="shared" si="59"/>
        <v>9152</v>
      </c>
      <c r="M184" s="27">
        <f t="shared" si="55"/>
        <v>19.73452</v>
      </c>
      <c r="N184" s="27">
        <f t="shared" si="56"/>
        <v>19.73452</v>
      </c>
      <c r="O184" s="27">
        <f t="shared" si="60"/>
        <v>-106.01991360000443</v>
      </c>
      <c r="P184" s="27">
        <f t="shared" si="61"/>
        <v>106.01991360000443</v>
      </c>
    </row>
    <row r="185" spans="1:20">
      <c r="A185" s="31">
        <v>43252</v>
      </c>
      <c r="C185" s="6">
        <v>177</v>
      </c>
      <c r="D185" s="29">
        <f t="shared" si="52"/>
        <v>52</v>
      </c>
      <c r="E185" s="29">
        <f t="shared" si="57"/>
        <v>9204</v>
      </c>
      <c r="F185" s="29">
        <f t="shared" si="53"/>
        <v>-227.36000000000058</v>
      </c>
      <c r="G185" s="34">
        <f>Inputs!D$3</f>
        <v>0.37951000000000001</v>
      </c>
      <c r="I185" s="27">
        <f t="shared" si="58"/>
        <v>9431.36</v>
      </c>
      <c r="K185" s="27">
        <f t="shared" si="54"/>
        <v>52</v>
      </c>
      <c r="L185" s="27">
        <f t="shared" si="59"/>
        <v>9204</v>
      </c>
      <c r="M185" s="27">
        <f t="shared" si="55"/>
        <v>19.73452</v>
      </c>
      <c r="N185" s="27">
        <f t="shared" si="56"/>
        <v>19.73452</v>
      </c>
      <c r="O185" s="27">
        <f t="shared" si="60"/>
        <v>-86.285393600004426</v>
      </c>
      <c r="P185" s="27">
        <f t="shared" si="61"/>
        <v>86.285393600004426</v>
      </c>
    </row>
    <row r="186" spans="1:20">
      <c r="A186" s="30">
        <v>43282</v>
      </c>
      <c r="C186" s="6">
        <v>178</v>
      </c>
      <c r="D186" s="29">
        <f t="shared" si="52"/>
        <v>52</v>
      </c>
      <c r="E186" s="29">
        <f t="shared" si="57"/>
        <v>9256</v>
      </c>
      <c r="F186" s="29">
        <f t="shared" si="53"/>
        <v>-175.36000000000058</v>
      </c>
      <c r="G186" s="34">
        <f>Inputs!D$3</f>
        <v>0.37951000000000001</v>
      </c>
      <c r="I186" s="27">
        <f t="shared" si="58"/>
        <v>9431.36</v>
      </c>
      <c r="K186" s="27">
        <f t="shared" si="54"/>
        <v>52</v>
      </c>
      <c r="L186" s="27">
        <f t="shared" si="59"/>
        <v>9256</v>
      </c>
      <c r="M186" s="27">
        <f t="shared" si="55"/>
        <v>19.73452</v>
      </c>
      <c r="N186" s="27">
        <f t="shared" si="56"/>
        <v>19.73452</v>
      </c>
      <c r="O186" s="27">
        <f t="shared" si="60"/>
        <v>-66.550873600004422</v>
      </c>
      <c r="P186" s="27">
        <f t="shared" si="61"/>
        <v>66.550873600004422</v>
      </c>
    </row>
    <row r="187" spans="1:20">
      <c r="A187" s="31">
        <v>43313</v>
      </c>
      <c r="C187" s="6">
        <v>179</v>
      </c>
      <c r="D187" s="29">
        <f t="shared" si="52"/>
        <v>52</v>
      </c>
      <c r="E187" s="29">
        <f t="shared" si="57"/>
        <v>9308</v>
      </c>
      <c r="F187" s="29">
        <f t="shared" si="53"/>
        <v>-123.36000000000058</v>
      </c>
      <c r="G187" s="34">
        <f>Inputs!D$3</f>
        <v>0.37951000000000001</v>
      </c>
      <c r="I187" s="27">
        <f t="shared" si="58"/>
        <v>9431.36</v>
      </c>
      <c r="K187" s="27">
        <f t="shared" si="54"/>
        <v>52</v>
      </c>
      <c r="L187" s="27">
        <f t="shared" si="59"/>
        <v>9308</v>
      </c>
      <c r="M187" s="27">
        <f t="shared" si="55"/>
        <v>19.73452</v>
      </c>
      <c r="N187" s="27">
        <f t="shared" si="56"/>
        <v>19.73452</v>
      </c>
      <c r="O187" s="27">
        <f t="shared" si="60"/>
        <v>-46.816353600004419</v>
      </c>
      <c r="P187" s="27">
        <f t="shared" si="61"/>
        <v>46.816353600004419</v>
      </c>
    </row>
    <row r="188" spans="1:20">
      <c r="A188" s="30">
        <v>43344</v>
      </c>
      <c r="C188" s="6">
        <v>180</v>
      </c>
      <c r="D188" s="29">
        <f>-F187</f>
        <v>123.36000000000058</v>
      </c>
      <c r="E188" s="29">
        <f t="shared" si="57"/>
        <v>9431.36</v>
      </c>
      <c r="F188" s="29">
        <f t="shared" si="53"/>
        <v>0</v>
      </c>
      <c r="G188" s="34">
        <f>Inputs!D$3</f>
        <v>0.37951000000000001</v>
      </c>
      <c r="I188" s="27">
        <f t="shared" si="58"/>
        <v>9431.36</v>
      </c>
      <c r="K188" s="27">
        <f t="shared" si="54"/>
        <v>123.36000000000058</v>
      </c>
      <c r="L188" s="27">
        <f t="shared" si="59"/>
        <v>9431.36</v>
      </c>
      <c r="M188" s="27">
        <f t="shared" si="55"/>
        <v>46.81635360000022</v>
      </c>
      <c r="N188" s="27">
        <f t="shared" si="56"/>
        <v>46.81635360000022</v>
      </c>
      <c r="O188" s="27">
        <f t="shared" si="60"/>
        <v>-4.1993075683421921E-12</v>
      </c>
      <c r="P188" s="27">
        <f t="shared" si="61"/>
        <v>4.1993075683421921E-12</v>
      </c>
    </row>
    <row r="189" spans="1:20">
      <c r="A189" s="30"/>
      <c r="G189" s="28"/>
    </row>
    <row r="190" spans="1:20">
      <c r="A190" s="8" t="s">
        <v>43</v>
      </c>
      <c r="B190" s="33">
        <f>SUM(B9:B189)</f>
        <v>-9431.36</v>
      </c>
      <c r="D190" s="33">
        <f>SUM(D9:D189)</f>
        <v>9431.36</v>
      </c>
      <c r="G190" s="28"/>
      <c r="H190" s="33">
        <f>SUM(H9:H189)</f>
        <v>9431.36</v>
      </c>
      <c r="I190" s="33"/>
      <c r="J190" s="33">
        <f>SUM(J9:J189)</f>
        <v>3579.2954336000003</v>
      </c>
      <c r="K190" s="33">
        <f>SUM(K9:K189)</f>
        <v>9431.36</v>
      </c>
      <c r="L190" s="33"/>
      <c r="M190" s="33">
        <f>SUM(M9:M189)</f>
        <v>3579.2954335999962</v>
      </c>
      <c r="N190" s="33">
        <f>SUM(N9:N189)</f>
        <v>-4.1993075683421921E-12</v>
      </c>
      <c r="O190" s="33">
        <f>SUM(O9:O189)</f>
        <v>-322770.76541440038</v>
      </c>
      <c r="P190" s="33">
        <f>SUM(P9:P189)</f>
        <v>322770.76541440038</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2.xml><?xml version="1.0" encoding="utf-8"?>
<worksheet xmlns="http://schemas.openxmlformats.org/spreadsheetml/2006/main" xmlns:r="http://schemas.openxmlformats.org/officeDocument/2006/relationships">
  <sheetPr transitionEvaluation="1" codeName="Sheet65">
    <pageSetUpPr autoPageBreaks="0" fitToPage="1"/>
  </sheetPr>
  <dimension ref="A1:AE200"/>
  <sheetViews>
    <sheetView defaultGridColor="0" topLeftCell="U1" colorId="22" zoomScale="60" zoomScaleNormal="100" workbookViewId="0">
      <pane ySplit="8" topLeftCell="A9" activePane="bottomLeft" state="frozen"/>
      <selection activeCell="U11" sqref="U11:AE11"/>
      <selection pane="bottomLeft" activeCell="P75" sqref="P75"/>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38108</v>
      </c>
      <c r="B9" s="32">
        <v>-827812.45</v>
      </c>
      <c r="C9" s="6">
        <v>1</v>
      </c>
      <c r="D9" s="29">
        <f t="shared" ref="D9:D40" si="0">ROUND(-(+$B$9/180)*1,0)</f>
        <v>4599</v>
      </c>
      <c r="E9" s="29">
        <f>+D9</f>
        <v>4599</v>
      </c>
      <c r="F9" s="29">
        <f t="shared" ref="F9:F40" si="1">$B$9+E9</f>
        <v>-823213.45</v>
      </c>
      <c r="G9" s="34">
        <f>Inputs!D$3</f>
        <v>0.37951000000000001</v>
      </c>
      <c r="H9" s="27">
        <f>-B9</f>
        <v>827812.45</v>
      </c>
      <c r="I9" s="27">
        <f>+H9</f>
        <v>827812.45</v>
      </c>
      <c r="J9" s="27">
        <f>H9*G9</f>
        <v>314163.10289949999</v>
      </c>
      <c r="K9" s="27">
        <f t="shared" ref="K9:K40" si="2">D9</f>
        <v>4599</v>
      </c>
      <c r="L9" s="27">
        <f>+K9</f>
        <v>4599</v>
      </c>
      <c r="M9" s="27">
        <f t="shared" ref="M9:M40" si="3">K9*G9</f>
        <v>1745.3664900000001</v>
      </c>
      <c r="N9" s="27">
        <f t="shared" ref="N9:N40" si="4">M9-J9</f>
        <v>-312417.73640950001</v>
      </c>
      <c r="O9" s="27">
        <f>+N9</f>
        <v>-312417.73640950001</v>
      </c>
      <c r="P9" s="27">
        <f>-SUM(N9)</f>
        <v>312417.73640950001</v>
      </c>
      <c r="Q9" s="38">
        <f>VLOOKUP(Q8,A9:P188,5)</f>
        <v>312732</v>
      </c>
      <c r="R9" s="38">
        <f>VLOOKUP(R8,A9:P188,5)</f>
        <v>367920</v>
      </c>
      <c r="S9" s="38">
        <f>+R9-Q9</f>
        <v>55188</v>
      </c>
      <c r="T9" s="35" t="s">
        <v>64</v>
      </c>
      <c r="U9" s="161">
        <f>-IF(TYPE(VLOOKUP(U8,$A$9:$P$188,6,FALSE))=16,0,VLOOKUP(U8,$A$9:$P$188,6,FALSE))</f>
        <v>565669.44999999995</v>
      </c>
      <c r="V9" s="161">
        <f>-IF(TYPE(VLOOKUP(V8,$A$9:$P$188,6,FALSE))=16,0,VLOOKUP(V8,$A$9:$P$188,6,FALSE))</f>
        <v>561070.44999999995</v>
      </c>
      <c r="W9" s="161">
        <f t="shared" ref="W9:AE9" si="5">-IF(TYPE(VLOOKUP(W8,$A$9:$P$188,6,FALSE))=16,0,VLOOKUP(W8,$A$9:$P$188,6,FALSE))</f>
        <v>556471.44999999995</v>
      </c>
      <c r="X9" s="161">
        <f t="shared" si="5"/>
        <v>551872.44999999995</v>
      </c>
      <c r="Y9" s="161">
        <f t="shared" si="5"/>
        <v>547273.44999999995</v>
      </c>
      <c r="Z9" s="161">
        <f t="shared" si="5"/>
        <v>542674.44999999995</v>
      </c>
      <c r="AA9" s="161">
        <f t="shared" si="5"/>
        <v>538075.44999999995</v>
      </c>
      <c r="AB9" s="161">
        <f t="shared" si="5"/>
        <v>533476.44999999995</v>
      </c>
      <c r="AC9" s="161">
        <f t="shared" si="5"/>
        <v>528877.44999999995</v>
      </c>
      <c r="AD9" s="161">
        <f t="shared" si="5"/>
        <v>524278.44999999995</v>
      </c>
      <c r="AE9" s="161">
        <f t="shared" si="5"/>
        <v>519679.44999999995</v>
      </c>
    </row>
    <row r="10" spans="1:31">
      <c r="A10" s="30">
        <v>38139</v>
      </c>
      <c r="B10" s="9"/>
      <c r="C10" s="6">
        <v>2</v>
      </c>
      <c r="D10" s="29">
        <f t="shared" si="0"/>
        <v>4599</v>
      </c>
      <c r="E10" s="29">
        <f t="shared" ref="E10:E41" si="6">+E9+D10</f>
        <v>9198</v>
      </c>
      <c r="F10" s="29">
        <f t="shared" si="1"/>
        <v>-818614.45</v>
      </c>
      <c r="G10" s="34">
        <f>Inputs!D$3</f>
        <v>0.37951000000000001</v>
      </c>
      <c r="H10" s="2"/>
      <c r="I10" s="27">
        <f t="shared" ref="I10:I41" si="7">+I9+H10</f>
        <v>827812.45</v>
      </c>
      <c r="J10" s="27"/>
      <c r="K10" s="27">
        <f t="shared" si="2"/>
        <v>4599</v>
      </c>
      <c r="L10" s="27">
        <f t="shared" ref="L10:L41" si="8">+L9+K10</f>
        <v>9198</v>
      </c>
      <c r="M10" s="27">
        <f t="shared" si="3"/>
        <v>1745.3664900000001</v>
      </c>
      <c r="N10" s="27">
        <f t="shared" si="4"/>
        <v>1745.3664900000001</v>
      </c>
      <c r="O10" s="27">
        <f t="shared" ref="O10:O41" si="9">+O9+N10</f>
        <v>-310672.36991950002</v>
      </c>
      <c r="P10" s="27">
        <f t="shared" ref="P10:P41" si="10">P9-N10</f>
        <v>310672.36991950002</v>
      </c>
      <c r="Q10" s="38">
        <f>VLOOKUP(Q8,A9:P188,15)</f>
        <v>-195478.18157950096</v>
      </c>
      <c r="R10" s="38">
        <f>VLOOKUP(R8,A9:P188,15)</f>
        <v>-174533.78369950113</v>
      </c>
      <c r="S10" s="38">
        <f>+R10-Q10</f>
        <v>20944.397879999829</v>
      </c>
      <c r="T10" s="36" t="s">
        <v>69</v>
      </c>
      <c r="V10" s="2"/>
      <c r="W10" s="2"/>
      <c r="X10" s="7"/>
      <c r="Y10" s="2"/>
      <c r="Z10" s="7"/>
    </row>
    <row r="11" spans="1:31">
      <c r="A11" s="31">
        <v>38169</v>
      </c>
      <c r="B11" s="5"/>
      <c r="C11" s="6">
        <v>3</v>
      </c>
      <c r="D11" s="29">
        <f t="shared" si="0"/>
        <v>4599</v>
      </c>
      <c r="E11" s="29">
        <f t="shared" si="6"/>
        <v>13797</v>
      </c>
      <c r="F11" s="29">
        <f t="shared" si="1"/>
        <v>-814015.45</v>
      </c>
      <c r="G11" s="34">
        <f>Inputs!D$3</f>
        <v>0.37951000000000001</v>
      </c>
      <c r="H11" s="2"/>
      <c r="I11" s="27">
        <f t="shared" si="7"/>
        <v>827812.45</v>
      </c>
      <c r="J11" s="27"/>
      <c r="K11" s="27">
        <f t="shared" si="2"/>
        <v>4599</v>
      </c>
      <c r="L11" s="27">
        <f t="shared" si="8"/>
        <v>13797</v>
      </c>
      <c r="M11" s="27">
        <f t="shared" si="3"/>
        <v>1745.3664900000001</v>
      </c>
      <c r="N11" s="27">
        <f t="shared" si="4"/>
        <v>1745.3664900000001</v>
      </c>
      <c r="O11" s="27">
        <f t="shared" si="9"/>
        <v>-308927.00342950004</v>
      </c>
      <c r="P11" s="27">
        <f t="shared" si="10"/>
        <v>308927.00342950004</v>
      </c>
      <c r="Q11" s="38">
        <f>+VLOOKUP(Q8,A9:P188,16)</f>
        <v>195478.18157950096</v>
      </c>
      <c r="R11" s="38">
        <f>+VLOOKUP(R8,A9:P188,16)</f>
        <v>174533.78369950113</v>
      </c>
      <c r="S11" s="38">
        <f>(+Q11+R11)/2</f>
        <v>185005.98263950105</v>
      </c>
      <c r="T11" s="36" t="s">
        <v>113</v>
      </c>
      <c r="U11" s="161">
        <f>IF(TYPE(VLOOKUP(U8,$A$9:$P$188,16,FALSE))=16,0,VLOOKUP(U8,$A$9:$P$188,16,FALSE))</f>
        <v>214677.2129695008</v>
      </c>
      <c r="V11" s="161">
        <f t="shared" ref="V11:AE11" si="11">IF(TYPE(VLOOKUP(V8,$A$9:$P$188,16,FALSE))=16,0,VLOOKUP(V8,$A$9:$P$188,16,FALSE))</f>
        <v>212931.84647950082</v>
      </c>
      <c r="W11" s="161">
        <f t="shared" si="11"/>
        <v>211186.47998950083</v>
      </c>
      <c r="X11" s="161">
        <f t="shared" si="11"/>
        <v>209441.11349950085</v>
      </c>
      <c r="Y11" s="161">
        <f t="shared" si="11"/>
        <v>207695.74700950086</v>
      </c>
      <c r="Z11" s="161">
        <f t="shared" si="11"/>
        <v>205950.38051950088</v>
      </c>
      <c r="AA11" s="161">
        <f t="shared" si="11"/>
        <v>204205.01402950089</v>
      </c>
      <c r="AB11" s="161">
        <f t="shared" si="11"/>
        <v>202459.6475395009</v>
      </c>
      <c r="AC11" s="161">
        <f t="shared" si="11"/>
        <v>200714.28104950092</v>
      </c>
      <c r="AD11" s="161">
        <f t="shared" si="11"/>
        <v>198968.91455950093</v>
      </c>
      <c r="AE11" s="161">
        <f t="shared" si="11"/>
        <v>197223.54806950095</v>
      </c>
    </row>
    <row r="12" spans="1:31">
      <c r="A12" s="30">
        <v>38200</v>
      </c>
      <c r="B12" s="3"/>
      <c r="C12" s="6">
        <v>4</v>
      </c>
      <c r="D12" s="29">
        <f t="shared" si="0"/>
        <v>4599</v>
      </c>
      <c r="E12" s="29">
        <f t="shared" si="6"/>
        <v>18396</v>
      </c>
      <c r="F12" s="29">
        <f t="shared" si="1"/>
        <v>-809416.45</v>
      </c>
      <c r="G12" s="34">
        <f>Inputs!D$3</f>
        <v>0.37951000000000001</v>
      </c>
      <c r="H12" s="2"/>
      <c r="I12" s="27">
        <f t="shared" si="7"/>
        <v>827812.45</v>
      </c>
      <c r="J12" s="27"/>
      <c r="K12" s="27">
        <f t="shared" si="2"/>
        <v>4599</v>
      </c>
      <c r="L12" s="27">
        <f t="shared" si="8"/>
        <v>18396</v>
      </c>
      <c r="M12" s="27">
        <f t="shared" si="3"/>
        <v>1745.3664900000001</v>
      </c>
      <c r="N12" s="27">
        <f t="shared" si="4"/>
        <v>1745.3664900000001</v>
      </c>
      <c r="O12" s="27">
        <f t="shared" si="9"/>
        <v>-307181.63693950005</v>
      </c>
      <c r="P12" s="27">
        <f t="shared" si="10"/>
        <v>307181.63693950005</v>
      </c>
      <c r="Q12" s="39"/>
      <c r="R12" s="40"/>
      <c r="S12" s="40"/>
      <c r="T12" s="36"/>
    </row>
    <row r="13" spans="1:31">
      <c r="A13" s="31">
        <v>38231</v>
      </c>
      <c r="B13" s="3"/>
      <c r="C13" s="6">
        <v>5</v>
      </c>
      <c r="D13" s="29">
        <f t="shared" si="0"/>
        <v>4599</v>
      </c>
      <c r="E13" s="29">
        <f t="shared" si="6"/>
        <v>22995</v>
      </c>
      <c r="F13" s="29">
        <f t="shared" si="1"/>
        <v>-804817.45</v>
      </c>
      <c r="G13" s="34">
        <f>Inputs!D$3</f>
        <v>0.37951000000000001</v>
      </c>
      <c r="H13" s="2"/>
      <c r="I13" s="27">
        <f t="shared" si="7"/>
        <v>827812.45</v>
      </c>
      <c r="J13" s="27"/>
      <c r="K13" s="27">
        <f t="shared" si="2"/>
        <v>4599</v>
      </c>
      <c r="L13" s="27">
        <f t="shared" si="8"/>
        <v>22995</v>
      </c>
      <c r="M13" s="27">
        <f t="shared" si="3"/>
        <v>1745.3664900000001</v>
      </c>
      <c r="N13" s="27">
        <f t="shared" si="4"/>
        <v>1745.3664900000001</v>
      </c>
      <c r="O13" s="27">
        <f t="shared" si="9"/>
        <v>-305436.27044950007</v>
      </c>
      <c r="P13" s="27">
        <f t="shared" si="10"/>
        <v>305436.27044950007</v>
      </c>
      <c r="Q13" s="38">
        <f>VLOOKUP(Q8,A9:P188,9)</f>
        <v>827812.45</v>
      </c>
      <c r="R13" s="38">
        <f>VLOOKUP(R8,A9:P188,9)</f>
        <v>827812.45</v>
      </c>
      <c r="S13" s="38">
        <f>+R13-Q13</f>
        <v>0</v>
      </c>
      <c r="T13" s="36" t="s">
        <v>70</v>
      </c>
    </row>
    <row r="14" spans="1:31">
      <c r="A14" s="30">
        <v>38261</v>
      </c>
      <c r="B14" s="3"/>
      <c r="C14" s="6">
        <v>6</v>
      </c>
      <c r="D14" s="29">
        <f t="shared" si="0"/>
        <v>4599</v>
      </c>
      <c r="E14" s="29">
        <f t="shared" si="6"/>
        <v>27594</v>
      </c>
      <c r="F14" s="29">
        <f t="shared" si="1"/>
        <v>-800218.45</v>
      </c>
      <c r="G14" s="34">
        <f>Inputs!D$3</f>
        <v>0.37951000000000001</v>
      </c>
      <c r="H14" s="2"/>
      <c r="I14" s="27">
        <f t="shared" si="7"/>
        <v>827812.45</v>
      </c>
      <c r="J14" s="27"/>
      <c r="K14" s="27">
        <f t="shared" si="2"/>
        <v>4599</v>
      </c>
      <c r="L14" s="27">
        <f t="shared" si="8"/>
        <v>27594</v>
      </c>
      <c r="M14" s="27">
        <f t="shared" si="3"/>
        <v>1745.3664900000001</v>
      </c>
      <c r="N14" s="27">
        <f t="shared" si="4"/>
        <v>1745.3664900000001</v>
      </c>
      <c r="O14" s="27">
        <f t="shared" si="9"/>
        <v>-303690.90395950008</v>
      </c>
      <c r="P14" s="27">
        <f t="shared" si="10"/>
        <v>303690.90395950008</v>
      </c>
      <c r="Q14" s="116">
        <f>VLOOKUP(Q8,A9:P188,12)</f>
        <v>312732</v>
      </c>
      <c r="R14" s="116">
        <f>VLOOKUP(R8,A9:P188,12)</f>
        <v>367920</v>
      </c>
      <c r="S14" s="116">
        <f>+R14-Q14</f>
        <v>55188</v>
      </c>
      <c r="T14" s="36" t="s">
        <v>93</v>
      </c>
    </row>
    <row r="15" spans="1:31">
      <c r="A15" s="31">
        <v>38292</v>
      </c>
      <c r="B15" s="3"/>
      <c r="C15" s="6">
        <v>7</v>
      </c>
      <c r="D15" s="29">
        <f t="shared" si="0"/>
        <v>4599</v>
      </c>
      <c r="E15" s="29">
        <f t="shared" si="6"/>
        <v>32193</v>
      </c>
      <c r="F15" s="29">
        <f t="shared" si="1"/>
        <v>-795619.45</v>
      </c>
      <c r="G15" s="34">
        <f>Inputs!D$3</f>
        <v>0.37951000000000001</v>
      </c>
      <c r="H15" s="2"/>
      <c r="I15" s="27">
        <f t="shared" si="7"/>
        <v>827812.45</v>
      </c>
      <c r="J15" s="27"/>
      <c r="K15" s="27">
        <f t="shared" si="2"/>
        <v>4599</v>
      </c>
      <c r="L15" s="27">
        <f t="shared" si="8"/>
        <v>32193</v>
      </c>
      <c r="M15" s="27">
        <f t="shared" si="3"/>
        <v>1745.3664900000001</v>
      </c>
      <c r="N15" s="27">
        <f t="shared" si="4"/>
        <v>1745.3664900000001</v>
      </c>
      <c r="O15" s="27">
        <f t="shared" si="9"/>
        <v>-301945.53746950009</v>
      </c>
      <c r="P15" s="27">
        <f t="shared" si="10"/>
        <v>301945.53746950009</v>
      </c>
      <c r="Q15" s="107"/>
      <c r="R15" s="107"/>
      <c r="S15" s="107"/>
      <c r="T15" s="108"/>
    </row>
    <row r="16" spans="1:31">
      <c r="A16" s="30">
        <v>38322</v>
      </c>
      <c r="B16" s="3"/>
      <c r="C16" s="6">
        <v>8</v>
      </c>
      <c r="D16" s="29">
        <f t="shared" si="0"/>
        <v>4599</v>
      </c>
      <c r="E16" s="29">
        <f t="shared" si="6"/>
        <v>36792</v>
      </c>
      <c r="F16" s="29">
        <f t="shared" si="1"/>
        <v>-791020.45</v>
      </c>
      <c r="G16" s="34">
        <f>Inputs!D$3</f>
        <v>0.37951000000000001</v>
      </c>
      <c r="H16" s="2"/>
      <c r="I16" s="27">
        <f t="shared" si="7"/>
        <v>827812.45</v>
      </c>
      <c r="J16" s="27"/>
      <c r="K16" s="27">
        <f t="shared" si="2"/>
        <v>4599</v>
      </c>
      <c r="L16" s="27">
        <f t="shared" si="8"/>
        <v>36792</v>
      </c>
      <c r="M16" s="27">
        <f t="shared" si="3"/>
        <v>1745.3664900000001</v>
      </c>
      <c r="N16" s="27">
        <f t="shared" si="4"/>
        <v>1745.3664900000001</v>
      </c>
      <c r="O16" s="27">
        <f t="shared" si="9"/>
        <v>-300200.17097950011</v>
      </c>
      <c r="P16" s="27">
        <f t="shared" si="10"/>
        <v>300200.17097950011</v>
      </c>
      <c r="Q16" s="4"/>
      <c r="R16" s="4"/>
      <c r="S16" s="4"/>
    </row>
    <row r="17" spans="1:19">
      <c r="A17" s="31">
        <v>38353</v>
      </c>
      <c r="B17" s="3"/>
      <c r="C17" s="6">
        <v>9</v>
      </c>
      <c r="D17" s="29">
        <f t="shared" si="0"/>
        <v>4599</v>
      </c>
      <c r="E17" s="29">
        <f t="shared" si="6"/>
        <v>41391</v>
      </c>
      <c r="F17" s="29">
        <f t="shared" si="1"/>
        <v>-786421.45</v>
      </c>
      <c r="G17" s="34">
        <f>Inputs!D$3</f>
        <v>0.37951000000000001</v>
      </c>
      <c r="H17" s="2"/>
      <c r="I17" s="27">
        <f t="shared" si="7"/>
        <v>827812.45</v>
      </c>
      <c r="J17" s="27"/>
      <c r="K17" s="27">
        <f t="shared" si="2"/>
        <v>4599</v>
      </c>
      <c r="L17" s="27">
        <f t="shared" si="8"/>
        <v>41391</v>
      </c>
      <c r="M17" s="27">
        <f t="shared" si="3"/>
        <v>1745.3664900000001</v>
      </c>
      <c r="N17" s="27">
        <f t="shared" si="4"/>
        <v>1745.3664900000001</v>
      </c>
      <c r="O17" s="27">
        <f t="shared" si="9"/>
        <v>-298454.80448950012</v>
      </c>
      <c r="P17" s="27">
        <f t="shared" si="10"/>
        <v>298454.80448950012</v>
      </c>
      <c r="Q17" s="4"/>
      <c r="R17" s="4"/>
      <c r="S17" s="4"/>
    </row>
    <row r="18" spans="1:19">
      <c r="A18" s="30">
        <v>38384</v>
      </c>
      <c r="B18" s="3"/>
      <c r="C18" s="6">
        <v>10</v>
      </c>
      <c r="D18" s="29">
        <f t="shared" si="0"/>
        <v>4599</v>
      </c>
      <c r="E18" s="29">
        <f t="shared" si="6"/>
        <v>45990</v>
      </c>
      <c r="F18" s="29">
        <f t="shared" si="1"/>
        <v>-781822.45</v>
      </c>
      <c r="G18" s="34">
        <f>Inputs!D$3</f>
        <v>0.37951000000000001</v>
      </c>
      <c r="H18" s="2"/>
      <c r="I18" s="27">
        <f t="shared" si="7"/>
        <v>827812.45</v>
      </c>
      <c r="J18" s="27"/>
      <c r="K18" s="27">
        <f t="shared" si="2"/>
        <v>4599</v>
      </c>
      <c r="L18" s="27">
        <f t="shared" si="8"/>
        <v>45990</v>
      </c>
      <c r="M18" s="27">
        <f t="shared" si="3"/>
        <v>1745.3664900000001</v>
      </c>
      <c r="N18" s="27">
        <f t="shared" si="4"/>
        <v>1745.3664900000001</v>
      </c>
      <c r="O18" s="27">
        <f t="shared" si="9"/>
        <v>-296709.43799950014</v>
      </c>
      <c r="P18" s="27">
        <f t="shared" si="10"/>
        <v>296709.43799950014</v>
      </c>
      <c r="Q18" s="4"/>
      <c r="R18" s="4"/>
      <c r="S18" s="4"/>
    </row>
    <row r="19" spans="1:19">
      <c r="A19" s="31">
        <v>38412</v>
      </c>
      <c r="B19" s="3"/>
      <c r="C19" s="6">
        <v>11</v>
      </c>
      <c r="D19" s="29">
        <f t="shared" si="0"/>
        <v>4599</v>
      </c>
      <c r="E19" s="29">
        <f t="shared" si="6"/>
        <v>50589</v>
      </c>
      <c r="F19" s="29">
        <f t="shared" si="1"/>
        <v>-777223.45</v>
      </c>
      <c r="G19" s="34">
        <f>Inputs!D$3</f>
        <v>0.37951000000000001</v>
      </c>
      <c r="H19" s="2"/>
      <c r="I19" s="27">
        <f t="shared" si="7"/>
        <v>827812.45</v>
      </c>
      <c r="J19" s="27"/>
      <c r="K19" s="27">
        <f t="shared" si="2"/>
        <v>4599</v>
      </c>
      <c r="L19" s="27">
        <f t="shared" si="8"/>
        <v>50589</v>
      </c>
      <c r="M19" s="27">
        <f t="shared" si="3"/>
        <v>1745.3664900000001</v>
      </c>
      <c r="N19" s="27">
        <f t="shared" si="4"/>
        <v>1745.3664900000001</v>
      </c>
      <c r="O19" s="27">
        <f t="shared" si="9"/>
        <v>-294964.07150950015</v>
      </c>
      <c r="P19" s="27">
        <f t="shared" si="10"/>
        <v>294964.07150950015</v>
      </c>
      <c r="Q19" s="4"/>
      <c r="R19" s="4"/>
      <c r="S19" s="4"/>
    </row>
    <row r="20" spans="1:19">
      <c r="A20" s="30">
        <v>38443</v>
      </c>
      <c r="B20" s="3"/>
      <c r="C20" s="6">
        <v>12</v>
      </c>
      <c r="D20" s="29">
        <f t="shared" si="0"/>
        <v>4599</v>
      </c>
      <c r="E20" s="29">
        <f t="shared" si="6"/>
        <v>55188</v>
      </c>
      <c r="F20" s="29">
        <f t="shared" si="1"/>
        <v>-772624.45</v>
      </c>
      <c r="G20" s="34">
        <f>Inputs!D$3</f>
        <v>0.37951000000000001</v>
      </c>
      <c r="H20" s="2"/>
      <c r="I20" s="27">
        <f t="shared" si="7"/>
        <v>827812.45</v>
      </c>
      <c r="J20" s="27"/>
      <c r="K20" s="27">
        <f t="shared" si="2"/>
        <v>4599</v>
      </c>
      <c r="L20" s="27">
        <f t="shared" si="8"/>
        <v>55188</v>
      </c>
      <c r="M20" s="27">
        <f t="shared" si="3"/>
        <v>1745.3664900000001</v>
      </c>
      <c r="N20" s="27">
        <f t="shared" si="4"/>
        <v>1745.3664900000001</v>
      </c>
      <c r="O20" s="27">
        <f t="shared" si="9"/>
        <v>-293218.70501950016</v>
      </c>
      <c r="P20" s="27">
        <f t="shared" si="10"/>
        <v>293218.70501950016</v>
      </c>
      <c r="Q20" s="4"/>
      <c r="R20" s="4"/>
      <c r="S20" s="4"/>
    </row>
    <row r="21" spans="1:19">
      <c r="A21" s="31">
        <v>38473</v>
      </c>
      <c r="B21" s="3"/>
      <c r="C21" s="6">
        <v>13</v>
      </c>
      <c r="D21" s="29">
        <f t="shared" si="0"/>
        <v>4599</v>
      </c>
      <c r="E21" s="29">
        <f t="shared" si="6"/>
        <v>59787</v>
      </c>
      <c r="F21" s="29">
        <f t="shared" si="1"/>
        <v>-768025.45</v>
      </c>
      <c r="G21" s="34">
        <f>Inputs!D$3</f>
        <v>0.37951000000000001</v>
      </c>
      <c r="H21" s="2"/>
      <c r="I21" s="27">
        <f t="shared" si="7"/>
        <v>827812.45</v>
      </c>
      <c r="J21" s="27"/>
      <c r="K21" s="27">
        <f t="shared" si="2"/>
        <v>4599</v>
      </c>
      <c r="L21" s="27">
        <f t="shared" si="8"/>
        <v>59787</v>
      </c>
      <c r="M21" s="27">
        <f t="shared" si="3"/>
        <v>1745.3664900000001</v>
      </c>
      <c r="N21" s="27">
        <f t="shared" si="4"/>
        <v>1745.3664900000001</v>
      </c>
      <c r="O21" s="27">
        <f t="shared" si="9"/>
        <v>-291473.33852950018</v>
      </c>
      <c r="P21" s="27">
        <f t="shared" si="10"/>
        <v>291473.33852950018</v>
      </c>
      <c r="Q21" s="4"/>
      <c r="R21" s="4"/>
      <c r="S21" s="4"/>
    </row>
    <row r="22" spans="1:19">
      <c r="A22" s="30">
        <v>38504</v>
      </c>
      <c r="B22" s="3"/>
      <c r="C22" s="6">
        <v>14</v>
      </c>
      <c r="D22" s="29">
        <f t="shared" si="0"/>
        <v>4599</v>
      </c>
      <c r="E22" s="29">
        <f t="shared" si="6"/>
        <v>64386</v>
      </c>
      <c r="F22" s="29">
        <f t="shared" si="1"/>
        <v>-763426.45</v>
      </c>
      <c r="G22" s="34">
        <f>Inputs!D$3</f>
        <v>0.37951000000000001</v>
      </c>
      <c r="H22" s="2"/>
      <c r="I22" s="27">
        <f t="shared" si="7"/>
        <v>827812.45</v>
      </c>
      <c r="J22" s="27"/>
      <c r="K22" s="27">
        <f t="shared" si="2"/>
        <v>4599</v>
      </c>
      <c r="L22" s="27">
        <f t="shared" si="8"/>
        <v>64386</v>
      </c>
      <c r="M22" s="27">
        <f t="shared" si="3"/>
        <v>1745.3664900000001</v>
      </c>
      <c r="N22" s="27">
        <f t="shared" si="4"/>
        <v>1745.3664900000001</v>
      </c>
      <c r="O22" s="27">
        <f t="shared" si="9"/>
        <v>-289727.97203950019</v>
      </c>
      <c r="P22" s="27">
        <f t="shared" si="10"/>
        <v>289727.97203950019</v>
      </c>
      <c r="Q22" s="4"/>
      <c r="R22" s="4"/>
      <c r="S22" s="4"/>
    </row>
    <row r="23" spans="1:19">
      <c r="A23" s="31">
        <v>38534</v>
      </c>
      <c r="B23" s="3"/>
      <c r="C23" s="6">
        <v>15</v>
      </c>
      <c r="D23" s="29">
        <f t="shared" si="0"/>
        <v>4599</v>
      </c>
      <c r="E23" s="29">
        <f t="shared" si="6"/>
        <v>68985</v>
      </c>
      <c r="F23" s="29">
        <f t="shared" si="1"/>
        <v>-758827.45</v>
      </c>
      <c r="G23" s="34">
        <f>Inputs!D$3</f>
        <v>0.37951000000000001</v>
      </c>
      <c r="H23" s="2"/>
      <c r="I23" s="27">
        <f t="shared" si="7"/>
        <v>827812.45</v>
      </c>
      <c r="J23" s="27"/>
      <c r="K23" s="27">
        <f t="shared" si="2"/>
        <v>4599</v>
      </c>
      <c r="L23" s="27">
        <f t="shared" si="8"/>
        <v>68985</v>
      </c>
      <c r="M23" s="27">
        <f t="shared" si="3"/>
        <v>1745.3664900000001</v>
      </c>
      <c r="N23" s="27">
        <f t="shared" si="4"/>
        <v>1745.3664900000001</v>
      </c>
      <c r="O23" s="27">
        <f t="shared" si="9"/>
        <v>-287982.60554950021</v>
      </c>
      <c r="P23" s="27">
        <f t="shared" si="10"/>
        <v>287982.60554950021</v>
      </c>
      <c r="Q23" s="4"/>
      <c r="R23" s="4"/>
      <c r="S23" s="4"/>
    </row>
    <row r="24" spans="1:19">
      <c r="A24" s="30">
        <v>38565</v>
      </c>
      <c r="B24" s="3"/>
      <c r="C24" s="6">
        <v>16</v>
      </c>
      <c r="D24" s="29">
        <f t="shared" si="0"/>
        <v>4599</v>
      </c>
      <c r="E24" s="29">
        <f t="shared" si="6"/>
        <v>73584</v>
      </c>
      <c r="F24" s="29">
        <f t="shared" si="1"/>
        <v>-754228.45</v>
      </c>
      <c r="G24" s="34">
        <f>Inputs!D$3</f>
        <v>0.37951000000000001</v>
      </c>
      <c r="H24" s="2"/>
      <c r="I24" s="27">
        <f t="shared" si="7"/>
        <v>827812.45</v>
      </c>
      <c r="J24" s="27"/>
      <c r="K24" s="27">
        <f t="shared" si="2"/>
        <v>4599</v>
      </c>
      <c r="L24" s="27">
        <f t="shared" si="8"/>
        <v>73584</v>
      </c>
      <c r="M24" s="27">
        <f t="shared" si="3"/>
        <v>1745.3664900000001</v>
      </c>
      <c r="N24" s="27">
        <f t="shared" si="4"/>
        <v>1745.3664900000001</v>
      </c>
      <c r="O24" s="27">
        <f t="shared" si="9"/>
        <v>-286237.23905950022</v>
      </c>
      <c r="P24" s="27">
        <f t="shared" si="10"/>
        <v>286237.23905950022</v>
      </c>
      <c r="Q24" s="4"/>
      <c r="R24" s="4"/>
      <c r="S24" s="4"/>
    </row>
    <row r="25" spans="1:19">
      <c r="A25" s="31">
        <v>38596</v>
      </c>
      <c r="B25" s="3"/>
      <c r="C25" s="6">
        <v>17</v>
      </c>
      <c r="D25" s="29">
        <f t="shared" si="0"/>
        <v>4599</v>
      </c>
      <c r="E25" s="29">
        <f t="shared" si="6"/>
        <v>78183</v>
      </c>
      <c r="F25" s="29">
        <f t="shared" si="1"/>
        <v>-749629.45</v>
      </c>
      <c r="G25" s="34">
        <f>Inputs!D$3</f>
        <v>0.37951000000000001</v>
      </c>
      <c r="H25" s="2"/>
      <c r="I25" s="27">
        <f t="shared" si="7"/>
        <v>827812.45</v>
      </c>
      <c r="J25" s="27"/>
      <c r="K25" s="27">
        <f t="shared" si="2"/>
        <v>4599</v>
      </c>
      <c r="L25" s="27">
        <f t="shared" si="8"/>
        <v>78183</v>
      </c>
      <c r="M25" s="27">
        <f t="shared" si="3"/>
        <v>1745.3664900000001</v>
      </c>
      <c r="N25" s="27">
        <f t="shared" si="4"/>
        <v>1745.3664900000001</v>
      </c>
      <c r="O25" s="27">
        <f t="shared" si="9"/>
        <v>-284491.87256950024</v>
      </c>
      <c r="P25" s="27">
        <f t="shared" si="10"/>
        <v>284491.87256950024</v>
      </c>
      <c r="Q25" s="4"/>
      <c r="R25" s="4"/>
      <c r="S25" s="4"/>
    </row>
    <row r="26" spans="1:19">
      <c r="A26" s="30">
        <v>38626</v>
      </c>
      <c r="B26" s="3"/>
      <c r="C26" s="6">
        <v>18</v>
      </c>
      <c r="D26" s="29">
        <f t="shared" si="0"/>
        <v>4599</v>
      </c>
      <c r="E26" s="29">
        <f t="shared" si="6"/>
        <v>82782</v>
      </c>
      <c r="F26" s="29">
        <f t="shared" si="1"/>
        <v>-745030.45</v>
      </c>
      <c r="G26" s="34">
        <f>Inputs!D$3</f>
        <v>0.37951000000000001</v>
      </c>
      <c r="H26" s="2"/>
      <c r="I26" s="27">
        <f t="shared" si="7"/>
        <v>827812.45</v>
      </c>
      <c r="J26" s="27"/>
      <c r="K26" s="27">
        <f t="shared" si="2"/>
        <v>4599</v>
      </c>
      <c r="L26" s="27">
        <f t="shared" si="8"/>
        <v>82782</v>
      </c>
      <c r="M26" s="27">
        <f t="shared" si="3"/>
        <v>1745.3664900000001</v>
      </c>
      <c r="N26" s="27">
        <f t="shared" si="4"/>
        <v>1745.3664900000001</v>
      </c>
      <c r="O26" s="27">
        <f t="shared" si="9"/>
        <v>-282746.50607950025</v>
      </c>
      <c r="P26" s="27">
        <f t="shared" si="10"/>
        <v>282746.50607950025</v>
      </c>
      <c r="Q26" s="4"/>
      <c r="R26" s="4"/>
      <c r="S26" s="4"/>
    </row>
    <row r="27" spans="1:19">
      <c r="A27" s="31">
        <v>38657</v>
      </c>
      <c r="B27" s="3"/>
      <c r="C27" s="6">
        <v>19</v>
      </c>
      <c r="D27" s="29">
        <f t="shared" si="0"/>
        <v>4599</v>
      </c>
      <c r="E27" s="29">
        <f t="shared" si="6"/>
        <v>87381</v>
      </c>
      <c r="F27" s="29">
        <f t="shared" si="1"/>
        <v>-740431.45</v>
      </c>
      <c r="G27" s="34">
        <f>Inputs!D$3</f>
        <v>0.37951000000000001</v>
      </c>
      <c r="H27" s="2"/>
      <c r="I27" s="27">
        <f t="shared" si="7"/>
        <v>827812.45</v>
      </c>
      <c r="J27" s="27"/>
      <c r="K27" s="27">
        <f t="shared" si="2"/>
        <v>4599</v>
      </c>
      <c r="L27" s="27">
        <f t="shared" si="8"/>
        <v>87381</v>
      </c>
      <c r="M27" s="27">
        <f t="shared" si="3"/>
        <v>1745.3664900000001</v>
      </c>
      <c r="N27" s="27">
        <f t="shared" si="4"/>
        <v>1745.3664900000001</v>
      </c>
      <c r="O27" s="27">
        <f t="shared" si="9"/>
        <v>-281001.13958950026</v>
      </c>
      <c r="P27" s="27">
        <f t="shared" si="10"/>
        <v>281001.13958950026</v>
      </c>
      <c r="Q27" s="4"/>
      <c r="R27" s="4"/>
      <c r="S27" s="4"/>
    </row>
    <row r="28" spans="1:19">
      <c r="A28" s="30">
        <v>38687</v>
      </c>
      <c r="B28" s="3"/>
      <c r="C28" s="6">
        <v>20</v>
      </c>
      <c r="D28" s="29">
        <f t="shared" si="0"/>
        <v>4599</v>
      </c>
      <c r="E28" s="29">
        <f t="shared" si="6"/>
        <v>91980</v>
      </c>
      <c r="F28" s="29">
        <f t="shared" si="1"/>
        <v>-735832.45</v>
      </c>
      <c r="G28" s="34">
        <f>Inputs!D$3</f>
        <v>0.37951000000000001</v>
      </c>
      <c r="H28" s="2"/>
      <c r="I28" s="27">
        <f t="shared" si="7"/>
        <v>827812.45</v>
      </c>
      <c r="J28" s="27"/>
      <c r="K28" s="27">
        <f t="shared" si="2"/>
        <v>4599</v>
      </c>
      <c r="L28" s="27">
        <f t="shared" si="8"/>
        <v>91980</v>
      </c>
      <c r="M28" s="27">
        <f t="shared" si="3"/>
        <v>1745.3664900000001</v>
      </c>
      <c r="N28" s="27">
        <f t="shared" si="4"/>
        <v>1745.3664900000001</v>
      </c>
      <c r="O28" s="27">
        <f t="shared" si="9"/>
        <v>-279255.77309950028</v>
      </c>
      <c r="P28" s="27">
        <f t="shared" si="10"/>
        <v>279255.77309950028</v>
      </c>
      <c r="Q28" s="4"/>
      <c r="R28" s="4"/>
      <c r="S28" s="4"/>
    </row>
    <row r="29" spans="1:19">
      <c r="A29" s="31">
        <v>38718</v>
      </c>
      <c r="B29" s="3"/>
      <c r="C29" s="6">
        <v>21</v>
      </c>
      <c r="D29" s="29">
        <f t="shared" si="0"/>
        <v>4599</v>
      </c>
      <c r="E29" s="29">
        <f t="shared" si="6"/>
        <v>96579</v>
      </c>
      <c r="F29" s="29">
        <f t="shared" si="1"/>
        <v>-731233.45</v>
      </c>
      <c r="G29" s="34">
        <f>Inputs!D$3</f>
        <v>0.37951000000000001</v>
      </c>
      <c r="H29" s="2"/>
      <c r="I29" s="27">
        <f t="shared" si="7"/>
        <v>827812.45</v>
      </c>
      <c r="J29" s="27"/>
      <c r="K29" s="27">
        <f t="shared" si="2"/>
        <v>4599</v>
      </c>
      <c r="L29" s="27">
        <f t="shared" si="8"/>
        <v>96579</v>
      </c>
      <c r="M29" s="27">
        <f t="shared" si="3"/>
        <v>1745.3664900000001</v>
      </c>
      <c r="N29" s="27">
        <f t="shared" si="4"/>
        <v>1745.3664900000001</v>
      </c>
      <c r="O29" s="27">
        <f t="shared" si="9"/>
        <v>-277510.40660950029</v>
      </c>
      <c r="P29" s="27">
        <f t="shared" si="10"/>
        <v>277510.40660950029</v>
      </c>
      <c r="Q29" s="4"/>
      <c r="R29" s="4"/>
      <c r="S29" s="4"/>
    </row>
    <row r="30" spans="1:19">
      <c r="A30" s="30">
        <v>38749</v>
      </c>
      <c r="B30" s="3"/>
      <c r="C30" s="6">
        <v>22</v>
      </c>
      <c r="D30" s="29">
        <f t="shared" si="0"/>
        <v>4599</v>
      </c>
      <c r="E30" s="29">
        <f t="shared" si="6"/>
        <v>101178</v>
      </c>
      <c r="F30" s="29">
        <f t="shared" si="1"/>
        <v>-726634.45</v>
      </c>
      <c r="G30" s="34">
        <f>Inputs!D$3</f>
        <v>0.37951000000000001</v>
      </c>
      <c r="H30" s="2"/>
      <c r="I30" s="27">
        <f t="shared" si="7"/>
        <v>827812.45</v>
      </c>
      <c r="J30" s="27"/>
      <c r="K30" s="27">
        <f t="shared" si="2"/>
        <v>4599</v>
      </c>
      <c r="L30" s="27">
        <f t="shared" si="8"/>
        <v>101178</v>
      </c>
      <c r="M30" s="27">
        <f t="shared" si="3"/>
        <v>1745.3664900000001</v>
      </c>
      <c r="N30" s="27">
        <f t="shared" si="4"/>
        <v>1745.3664900000001</v>
      </c>
      <c r="O30" s="27">
        <f t="shared" si="9"/>
        <v>-275765.04011950031</v>
      </c>
      <c r="P30" s="27">
        <f t="shared" si="10"/>
        <v>275765.04011950031</v>
      </c>
      <c r="Q30" s="105"/>
    </row>
    <row r="31" spans="1:19">
      <c r="A31" s="31">
        <v>38777</v>
      </c>
      <c r="B31" s="3"/>
      <c r="C31" s="6">
        <v>23</v>
      </c>
      <c r="D31" s="29">
        <f t="shared" si="0"/>
        <v>4599</v>
      </c>
      <c r="E31" s="29">
        <f t="shared" si="6"/>
        <v>105777</v>
      </c>
      <c r="F31" s="29">
        <f t="shared" si="1"/>
        <v>-722035.45</v>
      </c>
      <c r="G31" s="34">
        <f>Inputs!D$3</f>
        <v>0.37951000000000001</v>
      </c>
      <c r="H31" s="2"/>
      <c r="I31" s="27">
        <f t="shared" si="7"/>
        <v>827812.45</v>
      </c>
      <c r="J31" s="27"/>
      <c r="K31" s="27">
        <f t="shared" si="2"/>
        <v>4599</v>
      </c>
      <c r="L31" s="27">
        <f t="shared" si="8"/>
        <v>105777</v>
      </c>
      <c r="M31" s="27">
        <f t="shared" si="3"/>
        <v>1745.3664900000001</v>
      </c>
      <c r="N31" s="27">
        <f t="shared" si="4"/>
        <v>1745.3664900000001</v>
      </c>
      <c r="O31" s="27">
        <f t="shared" si="9"/>
        <v>-274019.67362950032</v>
      </c>
      <c r="P31" s="27">
        <f t="shared" si="10"/>
        <v>274019.67362950032</v>
      </c>
      <c r="Q31" s="105"/>
    </row>
    <row r="32" spans="1:19">
      <c r="A32" s="30">
        <v>38808</v>
      </c>
      <c r="B32" s="3"/>
      <c r="C32" s="6">
        <v>24</v>
      </c>
      <c r="D32" s="29">
        <f t="shared" si="0"/>
        <v>4599</v>
      </c>
      <c r="E32" s="29">
        <f t="shared" si="6"/>
        <v>110376</v>
      </c>
      <c r="F32" s="29">
        <f t="shared" si="1"/>
        <v>-717436.45</v>
      </c>
      <c r="G32" s="34">
        <f>Inputs!D$3</f>
        <v>0.37951000000000001</v>
      </c>
      <c r="H32" s="2"/>
      <c r="I32" s="27">
        <f t="shared" si="7"/>
        <v>827812.45</v>
      </c>
      <c r="J32" s="27"/>
      <c r="K32" s="27">
        <f t="shared" si="2"/>
        <v>4599</v>
      </c>
      <c r="L32" s="27">
        <f t="shared" si="8"/>
        <v>110376</v>
      </c>
      <c r="M32" s="27">
        <f t="shared" si="3"/>
        <v>1745.3664900000001</v>
      </c>
      <c r="N32" s="27">
        <f t="shared" si="4"/>
        <v>1745.3664900000001</v>
      </c>
      <c r="O32" s="27">
        <f t="shared" si="9"/>
        <v>-272274.30713950034</v>
      </c>
      <c r="P32" s="27">
        <f t="shared" si="10"/>
        <v>272274.30713950034</v>
      </c>
      <c r="Q32" s="105"/>
    </row>
    <row r="33" spans="1:21">
      <c r="A33" s="31">
        <v>38838</v>
      </c>
      <c r="B33" s="3"/>
      <c r="C33" s="6">
        <v>25</v>
      </c>
      <c r="D33" s="29">
        <f t="shared" si="0"/>
        <v>4599</v>
      </c>
      <c r="E33" s="29">
        <f t="shared" si="6"/>
        <v>114975</v>
      </c>
      <c r="F33" s="29">
        <f t="shared" si="1"/>
        <v>-712837.45</v>
      </c>
      <c r="G33" s="34">
        <f>Inputs!D$3</f>
        <v>0.37951000000000001</v>
      </c>
      <c r="H33" s="2"/>
      <c r="I33" s="27">
        <f t="shared" si="7"/>
        <v>827812.45</v>
      </c>
      <c r="J33" s="27"/>
      <c r="K33" s="27">
        <f t="shared" si="2"/>
        <v>4599</v>
      </c>
      <c r="L33" s="27">
        <f t="shared" si="8"/>
        <v>114975</v>
      </c>
      <c r="M33" s="27">
        <f t="shared" si="3"/>
        <v>1745.3664900000001</v>
      </c>
      <c r="N33" s="27">
        <f t="shared" si="4"/>
        <v>1745.3664900000001</v>
      </c>
      <c r="O33" s="27">
        <f t="shared" si="9"/>
        <v>-270528.94064950035</v>
      </c>
      <c r="P33" s="27">
        <f t="shared" si="10"/>
        <v>270528.94064950035</v>
      </c>
      <c r="Q33" s="105"/>
    </row>
    <row r="34" spans="1:21">
      <c r="A34" s="30">
        <v>38869</v>
      </c>
      <c r="B34" s="3"/>
      <c r="C34" s="6">
        <v>26</v>
      </c>
      <c r="D34" s="29">
        <f t="shared" si="0"/>
        <v>4599</v>
      </c>
      <c r="E34" s="29">
        <f t="shared" si="6"/>
        <v>119574</v>
      </c>
      <c r="F34" s="29">
        <f t="shared" si="1"/>
        <v>-708238.45</v>
      </c>
      <c r="G34" s="34">
        <f>Inputs!D$3</f>
        <v>0.37951000000000001</v>
      </c>
      <c r="H34" s="2"/>
      <c r="I34" s="27">
        <f t="shared" si="7"/>
        <v>827812.45</v>
      </c>
      <c r="J34" s="27"/>
      <c r="K34" s="27">
        <f t="shared" si="2"/>
        <v>4599</v>
      </c>
      <c r="L34" s="27">
        <f t="shared" si="8"/>
        <v>119574</v>
      </c>
      <c r="M34" s="27">
        <f t="shared" si="3"/>
        <v>1745.3664900000001</v>
      </c>
      <c r="N34" s="27">
        <f t="shared" si="4"/>
        <v>1745.3664900000001</v>
      </c>
      <c r="O34" s="27">
        <f t="shared" si="9"/>
        <v>-268783.57415950036</v>
      </c>
      <c r="P34" s="27">
        <f t="shared" si="10"/>
        <v>268783.57415950036</v>
      </c>
      <c r="Q34" s="105"/>
    </row>
    <row r="35" spans="1:21">
      <c r="A35" s="31">
        <v>38899</v>
      </c>
      <c r="B35" s="3"/>
      <c r="C35" s="6">
        <v>27</v>
      </c>
      <c r="D35" s="29">
        <f t="shared" si="0"/>
        <v>4599</v>
      </c>
      <c r="E35" s="29">
        <f t="shared" si="6"/>
        <v>124173</v>
      </c>
      <c r="F35" s="29">
        <f t="shared" si="1"/>
        <v>-703639.45</v>
      </c>
      <c r="G35" s="34">
        <f>Inputs!D$3</f>
        <v>0.37951000000000001</v>
      </c>
      <c r="H35" s="2"/>
      <c r="I35" s="27">
        <f t="shared" si="7"/>
        <v>827812.45</v>
      </c>
      <c r="J35" s="27"/>
      <c r="K35" s="27">
        <f t="shared" si="2"/>
        <v>4599</v>
      </c>
      <c r="L35" s="27">
        <f t="shared" si="8"/>
        <v>124173</v>
      </c>
      <c r="M35" s="27">
        <f t="shared" si="3"/>
        <v>1745.3664900000001</v>
      </c>
      <c r="N35" s="27">
        <f t="shared" si="4"/>
        <v>1745.3664900000001</v>
      </c>
      <c r="O35" s="27">
        <f t="shared" si="9"/>
        <v>-267038.20766950038</v>
      </c>
      <c r="P35" s="27">
        <f t="shared" si="10"/>
        <v>267038.20766950038</v>
      </c>
    </row>
    <row r="36" spans="1:21">
      <c r="A36" s="30">
        <v>38930</v>
      </c>
      <c r="B36" s="3"/>
      <c r="C36" s="6">
        <v>28</v>
      </c>
      <c r="D36" s="29">
        <f t="shared" si="0"/>
        <v>4599</v>
      </c>
      <c r="E36" s="29">
        <f t="shared" si="6"/>
        <v>128772</v>
      </c>
      <c r="F36" s="29">
        <f t="shared" si="1"/>
        <v>-699040.45</v>
      </c>
      <c r="G36" s="34">
        <f>Inputs!D$3</f>
        <v>0.37951000000000001</v>
      </c>
      <c r="H36" s="2"/>
      <c r="I36" s="27">
        <f t="shared" si="7"/>
        <v>827812.45</v>
      </c>
      <c r="J36" s="27"/>
      <c r="K36" s="27">
        <f t="shared" si="2"/>
        <v>4599</v>
      </c>
      <c r="L36" s="27">
        <f t="shared" si="8"/>
        <v>128772</v>
      </c>
      <c r="M36" s="27">
        <f t="shared" si="3"/>
        <v>1745.3664900000001</v>
      </c>
      <c r="N36" s="27">
        <f t="shared" si="4"/>
        <v>1745.3664900000001</v>
      </c>
      <c r="O36" s="27">
        <f t="shared" si="9"/>
        <v>-265292.84117950039</v>
      </c>
      <c r="P36" s="27">
        <f t="shared" si="10"/>
        <v>265292.84117950039</v>
      </c>
    </row>
    <row r="37" spans="1:21">
      <c r="A37" s="31">
        <v>38961</v>
      </c>
      <c r="B37" s="3"/>
      <c r="C37" s="6">
        <v>29</v>
      </c>
      <c r="D37" s="29">
        <f t="shared" si="0"/>
        <v>4599</v>
      </c>
      <c r="E37" s="29">
        <f t="shared" si="6"/>
        <v>133371</v>
      </c>
      <c r="F37" s="29">
        <f t="shared" si="1"/>
        <v>-694441.45</v>
      </c>
      <c r="G37" s="34">
        <f>Inputs!D$3</f>
        <v>0.37951000000000001</v>
      </c>
      <c r="H37" s="2"/>
      <c r="I37" s="27">
        <f t="shared" si="7"/>
        <v>827812.45</v>
      </c>
      <c r="J37" s="27"/>
      <c r="K37" s="27">
        <f t="shared" si="2"/>
        <v>4599</v>
      </c>
      <c r="L37" s="27">
        <f t="shared" si="8"/>
        <v>133371</v>
      </c>
      <c r="M37" s="27">
        <f t="shared" si="3"/>
        <v>1745.3664900000001</v>
      </c>
      <c r="N37" s="27">
        <f t="shared" si="4"/>
        <v>1745.3664900000001</v>
      </c>
      <c r="O37" s="27">
        <f t="shared" si="9"/>
        <v>-263547.47468950041</v>
      </c>
      <c r="P37" s="27">
        <f t="shared" si="10"/>
        <v>263547.47468950041</v>
      </c>
    </row>
    <row r="38" spans="1:21">
      <c r="A38" s="30">
        <v>38991</v>
      </c>
      <c r="B38" s="3"/>
      <c r="C38" s="6">
        <v>30</v>
      </c>
      <c r="D38" s="29">
        <f t="shared" si="0"/>
        <v>4599</v>
      </c>
      <c r="E38" s="29">
        <f t="shared" si="6"/>
        <v>137970</v>
      </c>
      <c r="F38" s="29">
        <f t="shared" si="1"/>
        <v>-689842.45</v>
      </c>
      <c r="G38" s="34">
        <f>Inputs!D$3</f>
        <v>0.37951000000000001</v>
      </c>
      <c r="H38" s="2"/>
      <c r="I38" s="27">
        <f t="shared" si="7"/>
        <v>827812.45</v>
      </c>
      <c r="J38" s="27"/>
      <c r="K38" s="27">
        <f t="shared" si="2"/>
        <v>4599</v>
      </c>
      <c r="L38" s="27">
        <f t="shared" si="8"/>
        <v>137970</v>
      </c>
      <c r="M38" s="27">
        <f t="shared" si="3"/>
        <v>1745.3664900000001</v>
      </c>
      <c r="N38" s="27">
        <f t="shared" si="4"/>
        <v>1745.3664900000001</v>
      </c>
      <c r="O38" s="27">
        <f t="shared" si="9"/>
        <v>-261802.10819950042</v>
      </c>
      <c r="P38" s="27">
        <f t="shared" si="10"/>
        <v>261802.10819950042</v>
      </c>
    </row>
    <row r="39" spans="1:21">
      <c r="A39" s="31">
        <v>39022</v>
      </c>
      <c r="B39" s="2"/>
      <c r="C39" s="6">
        <v>31</v>
      </c>
      <c r="D39" s="29">
        <f t="shared" si="0"/>
        <v>4599</v>
      </c>
      <c r="E39" s="29">
        <f t="shared" si="6"/>
        <v>142569</v>
      </c>
      <c r="F39" s="29">
        <f t="shared" si="1"/>
        <v>-685243.45</v>
      </c>
      <c r="G39" s="34">
        <f>Inputs!D$3</f>
        <v>0.37951000000000001</v>
      </c>
      <c r="H39" s="2"/>
      <c r="I39" s="27">
        <f t="shared" si="7"/>
        <v>827812.45</v>
      </c>
      <c r="J39" s="27"/>
      <c r="K39" s="27">
        <f t="shared" si="2"/>
        <v>4599</v>
      </c>
      <c r="L39" s="27">
        <f t="shared" si="8"/>
        <v>142569</v>
      </c>
      <c r="M39" s="27">
        <f t="shared" si="3"/>
        <v>1745.3664900000001</v>
      </c>
      <c r="N39" s="27">
        <f t="shared" si="4"/>
        <v>1745.3664900000001</v>
      </c>
      <c r="O39" s="27">
        <f t="shared" si="9"/>
        <v>-260056.74170950043</v>
      </c>
      <c r="P39" s="27">
        <f t="shared" si="10"/>
        <v>260056.74170950043</v>
      </c>
    </row>
    <row r="40" spans="1:21">
      <c r="A40" s="30">
        <v>39052</v>
      </c>
      <c r="B40" s="2"/>
      <c r="C40" s="6">
        <v>32</v>
      </c>
      <c r="D40" s="29">
        <f t="shared" si="0"/>
        <v>4599</v>
      </c>
      <c r="E40" s="29">
        <f t="shared" si="6"/>
        <v>147168</v>
      </c>
      <c r="F40" s="29">
        <f t="shared" si="1"/>
        <v>-680644.45</v>
      </c>
      <c r="G40" s="34">
        <f>Inputs!D$3</f>
        <v>0.37951000000000001</v>
      </c>
      <c r="H40" s="2"/>
      <c r="I40" s="27">
        <f t="shared" si="7"/>
        <v>827812.45</v>
      </c>
      <c r="J40" s="2"/>
      <c r="K40" s="27">
        <f t="shared" si="2"/>
        <v>4599</v>
      </c>
      <c r="L40" s="27">
        <f t="shared" si="8"/>
        <v>147168</v>
      </c>
      <c r="M40" s="27">
        <f t="shared" si="3"/>
        <v>1745.3664900000001</v>
      </c>
      <c r="N40" s="27">
        <f t="shared" si="4"/>
        <v>1745.3664900000001</v>
      </c>
      <c r="O40" s="27">
        <f t="shared" si="9"/>
        <v>-258311.37521950045</v>
      </c>
      <c r="P40" s="27">
        <f t="shared" si="10"/>
        <v>258311.37521950045</v>
      </c>
    </row>
    <row r="41" spans="1:21">
      <c r="A41" s="31">
        <v>39083</v>
      </c>
      <c r="C41" s="6">
        <v>33</v>
      </c>
      <c r="D41" s="29">
        <f t="shared" ref="D41:D72" si="12">ROUND(-(+$B$9/180)*1,0)</f>
        <v>4599</v>
      </c>
      <c r="E41" s="29">
        <f t="shared" si="6"/>
        <v>151767</v>
      </c>
      <c r="F41" s="29">
        <f t="shared" ref="F41:F72" si="13">$B$9+E41</f>
        <v>-676045.45</v>
      </c>
      <c r="G41" s="34">
        <f>Inputs!D$3</f>
        <v>0.37951000000000001</v>
      </c>
      <c r="I41" s="27">
        <f t="shared" si="7"/>
        <v>827812.45</v>
      </c>
      <c r="K41" s="27">
        <f t="shared" ref="K41:K72" si="14">D41</f>
        <v>4599</v>
      </c>
      <c r="L41" s="27">
        <f t="shared" si="8"/>
        <v>151767</v>
      </c>
      <c r="M41" s="27">
        <f t="shared" ref="M41:M72" si="15">K41*G41</f>
        <v>1745.3664900000001</v>
      </c>
      <c r="N41" s="27">
        <f t="shared" ref="N41:N72" si="16">M41-J41</f>
        <v>1745.3664900000001</v>
      </c>
      <c r="O41" s="27">
        <f t="shared" si="9"/>
        <v>-256566.00872950046</v>
      </c>
      <c r="P41" s="27">
        <f t="shared" si="10"/>
        <v>256566.00872950046</v>
      </c>
    </row>
    <row r="42" spans="1:21">
      <c r="A42" s="30">
        <v>39114</v>
      </c>
      <c r="C42" s="6">
        <v>34</v>
      </c>
      <c r="D42" s="29">
        <f t="shared" si="12"/>
        <v>4599</v>
      </c>
      <c r="E42" s="29">
        <f t="shared" ref="E42:E73" si="17">+E41+D42</f>
        <v>156366</v>
      </c>
      <c r="F42" s="29">
        <f t="shared" si="13"/>
        <v>-671446.45</v>
      </c>
      <c r="G42" s="34">
        <f>Inputs!D$3</f>
        <v>0.37951000000000001</v>
      </c>
      <c r="I42" s="27">
        <f t="shared" ref="I42:I73" si="18">+I41+H42</f>
        <v>827812.45</v>
      </c>
      <c r="K42" s="27">
        <f t="shared" si="14"/>
        <v>4599</v>
      </c>
      <c r="L42" s="27">
        <f t="shared" ref="L42:L73" si="19">+L41+K42</f>
        <v>156366</v>
      </c>
      <c r="M42" s="27">
        <f t="shared" si="15"/>
        <v>1745.3664900000001</v>
      </c>
      <c r="N42" s="27">
        <f t="shared" si="16"/>
        <v>1745.3664900000001</v>
      </c>
      <c r="O42" s="27">
        <f t="shared" ref="O42:O73" si="20">+O41+N42</f>
        <v>-254820.64223950048</v>
      </c>
      <c r="P42" s="27">
        <f t="shared" ref="P42:P73" si="21">P41-N42</f>
        <v>254820.64223950048</v>
      </c>
    </row>
    <row r="43" spans="1:21">
      <c r="A43" s="31">
        <v>39142</v>
      </c>
      <c r="C43" s="6">
        <v>35</v>
      </c>
      <c r="D43" s="29">
        <f t="shared" si="12"/>
        <v>4599</v>
      </c>
      <c r="E43" s="29">
        <f t="shared" si="17"/>
        <v>160965</v>
      </c>
      <c r="F43" s="29">
        <f t="shared" si="13"/>
        <v>-666847.44999999995</v>
      </c>
      <c r="G43" s="34">
        <f>Inputs!D$3</f>
        <v>0.37951000000000001</v>
      </c>
      <c r="I43" s="27">
        <f t="shared" si="18"/>
        <v>827812.45</v>
      </c>
      <c r="K43" s="27">
        <f t="shared" si="14"/>
        <v>4599</v>
      </c>
      <c r="L43" s="27">
        <f t="shared" si="19"/>
        <v>160965</v>
      </c>
      <c r="M43" s="27">
        <f t="shared" si="15"/>
        <v>1745.3664900000001</v>
      </c>
      <c r="N43" s="27">
        <f t="shared" si="16"/>
        <v>1745.3664900000001</v>
      </c>
      <c r="O43" s="27">
        <f t="shared" si="20"/>
        <v>-253075.27574950049</v>
      </c>
      <c r="P43" s="27">
        <f t="shared" si="21"/>
        <v>253075.27574950049</v>
      </c>
    </row>
    <row r="44" spans="1:21">
      <c r="A44" s="30">
        <v>39173</v>
      </c>
      <c r="C44" s="6">
        <v>36</v>
      </c>
      <c r="D44" s="29">
        <f t="shared" si="12"/>
        <v>4599</v>
      </c>
      <c r="E44" s="29">
        <f t="shared" si="17"/>
        <v>165564</v>
      </c>
      <c r="F44" s="29">
        <f t="shared" si="13"/>
        <v>-662248.44999999995</v>
      </c>
      <c r="G44" s="34">
        <f>Inputs!D$3</f>
        <v>0.37951000000000001</v>
      </c>
      <c r="I44" s="27">
        <f t="shared" si="18"/>
        <v>827812.45</v>
      </c>
      <c r="K44" s="27">
        <f t="shared" si="14"/>
        <v>4599</v>
      </c>
      <c r="L44" s="27">
        <f t="shared" si="19"/>
        <v>165564</v>
      </c>
      <c r="M44" s="27">
        <f t="shared" si="15"/>
        <v>1745.3664900000001</v>
      </c>
      <c r="N44" s="27">
        <f t="shared" si="16"/>
        <v>1745.3664900000001</v>
      </c>
      <c r="O44" s="27">
        <f t="shared" si="20"/>
        <v>-251329.90925950051</v>
      </c>
      <c r="P44" s="27">
        <f t="shared" si="21"/>
        <v>251329.90925950051</v>
      </c>
      <c r="U44" s="108"/>
    </row>
    <row r="45" spans="1:21">
      <c r="A45" s="31">
        <v>39203</v>
      </c>
      <c r="C45" s="6">
        <v>37</v>
      </c>
      <c r="D45" s="29">
        <f t="shared" si="12"/>
        <v>4599</v>
      </c>
      <c r="E45" s="29">
        <f t="shared" si="17"/>
        <v>170163</v>
      </c>
      <c r="F45" s="29">
        <f t="shared" si="13"/>
        <v>-657649.44999999995</v>
      </c>
      <c r="G45" s="34">
        <f>Inputs!D$3</f>
        <v>0.37951000000000001</v>
      </c>
      <c r="I45" s="27">
        <f t="shared" si="18"/>
        <v>827812.45</v>
      </c>
      <c r="K45" s="27">
        <f t="shared" si="14"/>
        <v>4599</v>
      </c>
      <c r="L45" s="27">
        <f t="shared" si="19"/>
        <v>170163</v>
      </c>
      <c r="M45" s="27">
        <f t="shared" si="15"/>
        <v>1745.3664900000001</v>
      </c>
      <c r="N45" s="27">
        <f t="shared" si="16"/>
        <v>1745.3664900000001</v>
      </c>
      <c r="O45" s="27">
        <f t="shared" si="20"/>
        <v>-249584.54276950052</v>
      </c>
      <c r="P45" s="27">
        <f t="shared" si="21"/>
        <v>249584.54276950052</v>
      </c>
      <c r="U45" s="108"/>
    </row>
    <row r="46" spans="1:21">
      <c r="A46" s="30">
        <v>39234</v>
      </c>
      <c r="C46" s="6">
        <v>38</v>
      </c>
      <c r="D46" s="29">
        <f t="shared" si="12"/>
        <v>4599</v>
      </c>
      <c r="E46" s="29">
        <f t="shared" si="17"/>
        <v>174762</v>
      </c>
      <c r="F46" s="29">
        <f t="shared" si="13"/>
        <v>-653050.44999999995</v>
      </c>
      <c r="G46" s="34">
        <f>Inputs!D$3</f>
        <v>0.37951000000000001</v>
      </c>
      <c r="I46" s="27">
        <f t="shared" si="18"/>
        <v>827812.45</v>
      </c>
      <c r="K46" s="27">
        <f t="shared" si="14"/>
        <v>4599</v>
      </c>
      <c r="L46" s="27">
        <f t="shared" si="19"/>
        <v>174762</v>
      </c>
      <c r="M46" s="27">
        <f t="shared" si="15"/>
        <v>1745.3664900000001</v>
      </c>
      <c r="N46" s="27">
        <f t="shared" si="16"/>
        <v>1745.3664900000001</v>
      </c>
      <c r="O46" s="27">
        <f t="shared" si="20"/>
        <v>-247839.17627950053</v>
      </c>
      <c r="P46" s="27">
        <f t="shared" si="21"/>
        <v>247839.17627950053</v>
      </c>
      <c r="U46" s="108"/>
    </row>
    <row r="47" spans="1:21">
      <c r="A47" s="31">
        <v>39264</v>
      </c>
      <c r="C47" s="6">
        <v>39</v>
      </c>
      <c r="D47" s="29">
        <f t="shared" si="12"/>
        <v>4599</v>
      </c>
      <c r="E47" s="29">
        <f t="shared" si="17"/>
        <v>179361</v>
      </c>
      <c r="F47" s="29">
        <f t="shared" si="13"/>
        <v>-648451.44999999995</v>
      </c>
      <c r="G47" s="34">
        <f>Inputs!D$3</f>
        <v>0.37951000000000001</v>
      </c>
      <c r="I47" s="27">
        <f t="shared" si="18"/>
        <v>827812.45</v>
      </c>
      <c r="K47" s="27">
        <f t="shared" si="14"/>
        <v>4599</v>
      </c>
      <c r="L47" s="27">
        <f t="shared" si="19"/>
        <v>179361</v>
      </c>
      <c r="M47" s="27">
        <f t="shared" si="15"/>
        <v>1745.3664900000001</v>
      </c>
      <c r="N47" s="27">
        <f t="shared" si="16"/>
        <v>1745.3664900000001</v>
      </c>
      <c r="O47" s="27">
        <f t="shared" si="20"/>
        <v>-246093.80978950055</v>
      </c>
      <c r="P47" s="27">
        <f t="shared" si="21"/>
        <v>246093.80978950055</v>
      </c>
      <c r="U47" s="108"/>
    </row>
    <row r="48" spans="1:21">
      <c r="A48" s="30">
        <v>39295</v>
      </c>
      <c r="C48" s="6">
        <v>40</v>
      </c>
      <c r="D48" s="29">
        <f t="shared" si="12"/>
        <v>4599</v>
      </c>
      <c r="E48" s="29">
        <f t="shared" si="17"/>
        <v>183960</v>
      </c>
      <c r="F48" s="29">
        <f t="shared" si="13"/>
        <v>-643852.44999999995</v>
      </c>
      <c r="G48" s="34">
        <f>Inputs!D$3</f>
        <v>0.37951000000000001</v>
      </c>
      <c r="I48" s="27">
        <f t="shared" si="18"/>
        <v>827812.45</v>
      </c>
      <c r="K48" s="27">
        <f t="shared" si="14"/>
        <v>4599</v>
      </c>
      <c r="L48" s="27">
        <f t="shared" si="19"/>
        <v>183960</v>
      </c>
      <c r="M48" s="27">
        <f t="shared" si="15"/>
        <v>1745.3664900000001</v>
      </c>
      <c r="N48" s="27">
        <f t="shared" si="16"/>
        <v>1745.3664900000001</v>
      </c>
      <c r="O48" s="27">
        <f t="shared" si="20"/>
        <v>-244348.44329950056</v>
      </c>
      <c r="P48" s="27">
        <f t="shared" si="21"/>
        <v>244348.44329950056</v>
      </c>
      <c r="U48" s="108"/>
    </row>
    <row r="49" spans="1:21">
      <c r="A49" s="31">
        <v>39326</v>
      </c>
      <c r="C49" s="6">
        <v>41</v>
      </c>
      <c r="D49" s="29">
        <f t="shared" si="12"/>
        <v>4599</v>
      </c>
      <c r="E49" s="29">
        <f t="shared" si="17"/>
        <v>188559</v>
      </c>
      <c r="F49" s="29">
        <f t="shared" si="13"/>
        <v>-639253.44999999995</v>
      </c>
      <c r="G49" s="34">
        <f>Inputs!D$3</f>
        <v>0.37951000000000001</v>
      </c>
      <c r="I49" s="27">
        <f t="shared" si="18"/>
        <v>827812.45</v>
      </c>
      <c r="K49" s="27">
        <f t="shared" si="14"/>
        <v>4599</v>
      </c>
      <c r="L49" s="27">
        <f t="shared" si="19"/>
        <v>188559</v>
      </c>
      <c r="M49" s="27">
        <f t="shared" si="15"/>
        <v>1745.3664900000001</v>
      </c>
      <c r="N49" s="27">
        <f t="shared" si="16"/>
        <v>1745.3664900000001</v>
      </c>
      <c r="O49" s="27">
        <f t="shared" si="20"/>
        <v>-242603.07680950058</v>
      </c>
      <c r="P49" s="27">
        <f t="shared" si="21"/>
        <v>242603.07680950058</v>
      </c>
      <c r="U49" s="108"/>
    </row>
    <row r="50" spans="1:21">
      <c r="A50" s="30">
        <v>39356</v>
      </c>
      <c r="C50" s="6">
        <v>42</v>
      </c>
      <c r="D50" s="29">
        <f t="shared" si="12"/>
        <v>4599</v>
      </c>
      <c r="E50" s="29">
        <f t="shared" si="17"/>
        <v>193158</v>
      </c>
      <c r="F50" s="29">
        <f t="shared" si="13"/>
        <v>-634654.44999999995</v>
      </c>
      <c r="G50" s="34">
        <f>Inputs!D$3</f>
        <v>0.37951000000000001</v>
      </c>
      <c r="I50" s="27">
        <f t="shared" si="18"/>
        <v>827812.45</v>
      </c>
      <c r="K50" s="27">
        <f t="shared" si="14"/>
        <v>4599</v>
      </c>
      <c r="L50" s="27">
        <f t="shared" si="19"/>
        <v>193158</v>
      </c>
      <c r="M50" s="27">
        <f t="shared" si="15"/>
        <v>1745.3664900000001</v>
      </c>
      <c r="N50" s="27">
        <f t="shared" si="16"/>
        <v>1745.3664900000001</v>
      </c>
      <c r="O50" s="27">
        <f t="shared" si="20"/>
        <v>-240857.71031950059</v>
      </c>
      <c r="P50" s="27">
        <f t="shared" si="21"/>
        <v>240857.71031950059</v>
      </c>
      <c r="U50" s="108"/>
    </row>
    <row r="51" spans="1:21">
      <c r="A51" s="31">
        <v>39387</v>
      </c>
      <c r="C51" s="6">
        <v>43</v>
      </c>
      <c r="D51" s="29">
        <f t="shared" si="12"/>
        <v>4599</v>
      </c>
      <c r="E51" s="29">
        <f t="shared" si="17"/>
        <v>197757</v>
      </c>
      <c r="F51" s="29">
        <f t="shared" si="13"/>
        <v>-630055.44999999995</v>
      </c>
      <c r="G51" s="34">
        <f>Inputs!D$3</f>
        <v>0.37951000000000001</v>
      </c>
      <c r="I51" s="27">
        <f t="shared" si="18"/>
        <v>827812.45</v>
      </c>
      <c r="K51" s="27">
        <f t="shared" si="14"/>
        <v>4599</v>
      </c>
      <c r="L51" s="27">
        <f t="shared" si="19"/>
        <v>197757</v>
      </c>
      <c r="M51" s="27">
        <f t="shared" si="15"/>
        <v>1745.3664900000001</v>
      </c>
      <c r="N51" s="27">
        <f t="shared" si="16"/>
        <v>1745.3664900000001</v>
      </c>
      <c r="O51" s="27">
        <f t="shared" si="20"/>
        <v>-239112.34382950061</v>
      </c>
      <c r="P51" s="27">
        <f t="shared" si="21"/>
        <v>239112.34382950061</v>
      </c>
      <c r="U51" s="108"/>
    </row>
    <row r="52" spans="1:21">
      <c r="A52" s="30">
        <v>39417</v>
      </c>
      <c r="C52" s="6">
        <v>44</v>
      </c>
      <c r="D52" s="29">
        <f t="shared" si="12"/>
        <v>4599</v>
      </c>
      <c r="E52" s="29">
        <f t="shared" si="17"/>
        <v>202356</v>
      </c>
      <c r="F52" s="29">
        <f t="shared" si="13"/>
        <v>-625456.44999999995</v>
      </c>
      <c r="G52" s="34">
        <f>Inputs!D$3</f>
        <v>0.37951000000000001</v>
      </c>
      <c r="I52" s="27">
        <f t="shared" si="18"/>
        <v>827812.45</v>
      </c>
      <c r="K52" s="27">
        <f t="shared" si="14"/>
        <v>4599</v>
      </c>
      <c r="L52" s="27">
        <f t="shared" si="19"/>
        <v>202356</v>
      </c>
      <c r="M52" s="27">
        <f t="shared" si="15"/>
        <v>1745.3664900000001</v>
      </c>
      <c r="N52" s="27">
        <f t="shared" si="16"/>
        <v>1745.3664900000001</v>
      </c>
      <c r="O52" s="27">
        <f t="shared" si="20"/>
        <v>-237366.97733950062</v>
      </c>
      <c r="P52" s="27">
        <f t="shared" si="21"/>
        <v>237366.97733950062</v>
      </c>
      <c r="U52" s="108"/>
    </row>
    <row r="53" spans="1:21">
      <c r="A53" s="31">
        <v>39448</v>
      </c>
      <c r="C53" s="6">
        <v>45</v>
      </c>
      <c r="D53" s="29">
        <f t="shared" si="12"/>
        <v>4599</v>
      </c>
      <c r="E53" s="29">
        <f t="shared" si="17"/>
        <v>206955</v>
      </c>
      <c r="F53" s="29">
        <f t="shared" si="13"/>
        <v>-620857.44999999995</v>
      </c>
      <c r="G53" s="34">
        <f>Inputs!D$3</f>
        <v>0.37951000000000001</v>
      </c>
      <c r="I53" s="27">
        <f t="shared" si="18"/>
        <v>827812.45</v>
      </c>
      <c r="K53" s="27">
        <f t="shared" si="14"/>
        <v>4599</v>
      </c>
      <c r="L53" s="27">
        <f t="shared" si="19"/>
        <v>206955</v>
      </c>
      <c r="M53" s="27">
        <f t="shared" si="15"/>
        <v>1745.3664900000001</v>
      </c>
      <c r="N53" s="27">
        <f t="shared" si="16"/>
        <v>1745.3664900000001</v>
      </c>
      <c r="O53" s="27">
        <f t="shared" si="20"/>
        <v>-235621.61084950063</v>
      </c>
      <c r="P53" s="27">
        <f t="shared" si="21"/>
        <v>235621.61084950063</v>
      </c>
      <c r="U53" s="108"/>
    </row>
    <row r="54" spans="1:21">
      <c r="A54" s="30">
        <v>39479</v>
      </c>
      <c r="C54" s="6">
        <v>46</v>
      </c>
      <c r="D54" s="29">
        <f t="shared" si="12"/>
        <v>4599</v>
      </c>
      <c r="E54" s="29">
        <f t="shared" si="17"/>
        <v>211554</v>
      </c>
      <c r="F54" s="29">
        <f t="shared" si="13"/>
        <v>-616258.44999999995</v>
      </c>
      <c r="G54" s="34">
        <f>Inputs!D$3</f>
        <v>0.37951000000000001</v>
      </c>
      <c r="I54" s="27">
        <f t="shared" si="18"/>
        <v>827812.45</v>
      </c>
      <c r="K54" s="27">
        <f t="shared" si="14"/>
        <v>4599</v>
      </c>
      <c r="L54" s="27">
        <f t="shared" si="19"/>
        <v>211554</v>
      </c>
      <c r="M54" s="27">
        <f t="shared" si="15"/>
        <v>1745.3664900000001</v>
      </c>
      <c r="N54" s="27">
        <f t="shared" si="16"/>
        <v>1745.3664900000001</v>
      </c>
      <c r="O54" s="27">
        <f t="shared" si="20"/>
        <v>-233876.24435950065</v>
      </c>
      <c r="P54" s="27">
        <f t="shared" si="21"/>
        <v>233876.24435950065</v>
      </c>
      <c r="U54" s="108"/>
    </row>
    <row r="55" spans="1:21">
      <c r="A55" s="31">
        <v>39508</v>
      </c>
      <c r="C55" s="6">
        <v>47</v>
      </c>
      <c r="D55" s="29">
        <f t="shared" si="12"/>
        <v>4599</v>
      </c>
      <c r="E55" s="29">
        <f t="shared" si="17"/>
        <v>216153</v>
      </c>
      <c r="F55" s="29">
        <f t="shared" si="13"/>
        <v>-611659.44999999995</v>
      </c>
      <c r="G55" s="34">
        <f>Inputs!D$3</f>
        <v>0.37951000000000001</v>
      </c>
      <c r="I55" s="27">
        <f t="shared" si="18"/>
        <v>827812.45</v>
      </c>
      <c r="K55" s="27">
        <f t="shared" si="14"/>
        <v>4599</v>
      </c>
      <c r="L55" s="27">
        <f t="shared" si="19"/>
        <v>216153</v>
      </c>
      <c r="M55" s="27">
        <f t="shared" si="15"/>
        <v>1745.3664900000001</v>
      </c>
      <c r="N55" s="27">
        <f t="shared" si="16"/>
        <v>1745.3664900000001</v>
      </c>
      <c r="O55" s="27">
        <f t="shared" si="20"/>
        <v>-232130.87786950066</v>
      </c>
      <c r="P55" s="27">
        <f t="shared" si="21"/>
        <v>232130.87786950066</v>
      </c>
      <c r="U55" s="108"/>
    </row>
    <row r="56" spans="1:21">
      <c r="A56" s="30">
        <v>39539</v>
      </c>
      <c r="C56" s="6">
        <v>48</v>
      </c>
      <c r="D56" s="29">
        <f t="shared" si="12"/>
        <v>4599</v>
      </c>
      <c r="E56" s="29">
        <f t="shared" si="17"/>
        <v>220752</v>
      </c>
      <c r="F56" s="29">
        <f t="shared" si="13"/>
        <v>-607060.44999999995</v>
      </c>
      <c r="G56" s="34">
        <f>Inputs!D$3</f>
        <v>0.37951000000000001</v>
      </c>
      <c r="I56" s="27">
        <f t="shared" si="18"/>
        <v>827812.45</v>
      </c>
      <c r="K56" s="27">
        <f t="shared" si="14"/>
        <v>4599</v>
      </c>
      <c r="L56" s="27">
        <f t="shared" si="19"/>
        <v>220752</v>
      </c>
      <c r="M56" s="27">
        <f t="shared" si="15"/>
        <v>1745.3664900000001</v>
      </c>
      <c r="N56" s="27">
        <f t="shared" si="16"/>
        <v>1745.3664900000001</v>
      </c>
      <c r="O56" s="27">
        <f t="shared" si="20"/>
        <v>-230385.51137950068</v>
      </c>
      <c r="P56" s="27">
        <f t="shared" si="21"/>
        <v>230385.51137950068</v>
      </c>
    </row>
    <row r="57" spans="1:21">
      <c r="A57" s="31">
        <v>39569</v>
      </c>
      <c r="C57" s="6">
        <v>49</v>
      </c>
      <c r="D57" s="29">
        <f t="shared" si="12"/>
        <v>4599</v>
      </c>
      <c r="E57" s="29">
        <f t="shared" si="17"/>
        <v>225351</v>
      </c>
      <c r="F57" s="29">
        <f t="shared" si="13"/>
        <v>-602461.44999999995</v>
      </c>
      <c r="G57" s="34">
        <f>Inputs!D$3</f>
        <v>0.37951000000000001</v>
      </c>
      <c r="I57" s="27">
        <f t="shared" si="18"/>
        <v>827812.45</v>
      </c>
      <c r="K57" s="27">
        <f t="shared" si="14"/>
        <v>4599</v>
      </c>
      <c r="L57" s="27">
        <f t="shared" si="19"/>
        <v>225351</v>
      </c>
      <c r="M57" s="27">
        <f t="shared" si="15"/>
        <v>1745.3664900000001</v>
      </c>
      <c r="N57" s="27">
        <f t="shared" si="16"/>
        <v>1745.3664900000001</v>
      </c>
      <c r="O57" s="27">
        <f t="shared" si="20"/>
        <v>-228640.14488950069</v>
      </c>
      <c r="P57" s="27">
        <f t="shared" si="21"/>
        <v>228640.14488950069</v>
      </c>
    </row>
    <row r="58" spans="1:21">
      <c r="A58" s="30">
        <v>39600</v>
      </c>
      <c r="C58" s="6">
        <v>50</v>
      </c>
      <c r="D58" s="29">
        <f t="shared" si="12"/>
        <v>4599</v>
      </c>
      <c r="E58" s="29">
        <f t="shared" si="17"/>
        <v>229950</v>
      </c>
      <c r="F58" s="29">
        <f t="shared" si="13"/>
        <v>-597862.44999999995</v>
      </c>
      <c r="G58" s="34">
        <f>Inputs!D$3</f>
        <v>0.37951000000000001</v>
      </c>
      <c r="I58" s="27">
        <f t="shared" si="18"/>
        <v>827812.45</v>
      </c>
      <c r="K58" s="27">
        <f t="shared" si="14"/>
        <v>4599</v>
      </c>
      <c r="L58" s="27">
        <f t="shared" si="19"/>
        <v>229950</v>
      </c>
      <c r="M58" s="27">
        <f t="shared" si="15"/>
        <v>1745.3664900000001</v>
      </c>
      <c r="N58" s="27">
        <f t="shared" si="16"/>
        <v>1745.3664900000001</v>
      </c>
      <c r="O58" s="27">
        <f t="shared" si="20"/>
        <v>-226894.7783995007</v>
      </c>
      <c r="P58" s="27">
        <f t="shared" si="21"/>
        <v>226894.7783995007</v>
      </c>
    </row>
    <row r="59" spans="1:21">
      <c r="A59" s="31">
        <v>39630</v>
      </c>
      <c r="C59" s="6">
        <v>51</v>
      </c>
      <c r="D59" s="29">
        <f t="shared" si="12"/>
        <v>4599</v>
      </c>
      <c r="E59" s="29">
        <f t="shared" si="17"/>
        <v>234549</v>
      </c>
      <c r="F59" s="29">
        <f t="shared" si="13"/>
        <v>-593263.44999999995</v>
      </c>
      <c r="G59" s="34">
        <f>Inputs!D$3</f>
        <v>0.37951000000000001</v>
      </c>
      <c r="I59" s="27">
        <f t="shared" si="18"/>
        <v>827812.45</v>
      </c>
      <c r="K59" s="27">
        <f t="shared" si="14"/>
        <v>4599</v>
      </c>
      <c r="L59" s="27">
        <f t="shared" si="19"/>
        <v>234549</v>
      </c>
      <c r="M59" s="27">
        <f t="shared" si="15"/>
        <v>1745.3664900000001</v>
      </c>
      <c r="N59" s="27">
        <f t="shared" si="16"/>
        <v>1745.3664900000001</v>
      </c>
      <c r="O59" s="27">
        <f t="shared" si="20"/>
        <v>-225149.41190950072</v>
      </c>
      <c r="P59" s="27">
        <f t="shared" si="21"/>
        <v>225149.41190950072</v>
      </c>
    </row>
    <row r="60" spans="1:21">
      <c r="A60" s="30">
        <v>39661</v>
      </c>
      <c r="C60" s="6">
        <v>52</v>
      </c>
      <c r="D60" s="29">
        <f t="shared" si="12"/>
        <v>4599</v>
      </c>
      <c r="E60" s="29">
        <f t="shared" si="17"/>
        <v>239148</v>
      </c>
      <c r="F60" s="29">
        <f t="shared" si="13"/>
        <v>-588664.44999999995</v>
      </c>
      <c r="G60" s="34">
        <f>Inputs!D$3</f>
        <v>0.37951000000000001</v>
      </c>
      <c r="I60" s="27">
        <f t="shared" si="18"/>
        <v>827812.45</v>
      </c>
      <c r="K60" s="27">
        <f t="shared" si="14"/>
        <v>4599</v>
      </c>
      <c r="L60" s="27">
        <f t="shared" si="19"/>
        <v>239148</v>
      </c>
      <c r="M60" s="27">
        <f t="shared" si="15"/>
        <v>1745.3664900000001</v>
      </c>
      <c r="N60" s="27">
        <f t="shared" si="16"/>
        <v>1745.3664900000001</v>
      </c>
      <c r="O60" s="27">
        <f t="shared" si="20"/>
        <v>-223404.04541950073</v>
      </c>
      <c r="P60" s="27">
        <f t="shared" si="21"/>
        <v>223404.04541950073</v>
      </c>
    </row>
    <row r="61" spans="1:21">
      <c r="A61" s="31">
        <v>39692</v>
      </c>
      <c r="C61" s="6">
        <v>53</v>
      </c>
      <c r="D61" s="29">
        <f t="shared" si="12"/>
        <v>4599</v>
      </c>
      <c r="E61" s="29">
        <f t="shared" si="17"/>
        <v>243747</v>
      </c>
      <c r="F61" s="29">
        <f t="shared" si="13"/>
        <v>-584065.44999999995</v>
      </c>
      <c r="G61" s="34">
        <f>Inputs!D$3</f>
        <v>0.37951000000000001</v>
      </c>
      <c r="I61" s="27">
        <f t="shared" si="18"/>
        <v>827812.45</v>
      </c>
      <c r="K61" s="27">
        <f t="shared" si="14"/>
        <v>4599</v>
      </c>
      <c r="L61" s="27">
        <f t="shared" si="19"/>
        <v>243747</v>
      </c>
      <c r="M61" s="27">
        <f t="shared" si="15"/>
        <v>1745.3664900000001</v>
      </c>
      <c r="N61" s="27">
        <f t="shared" si="16"/>
        <v>1745.3664900000001</v>
      </c>
      <c r="O61" s="27">
        <f t="shared" si="20"/>
        <v>-221658.67892950075</v>
      </c>
      <c r="P61" s="27">
        <f t="shared" si="21"/>
        <v>221658.67892950075</v>
      </c>
    </row>
    <row r="62" spans="1:21">
      <c r="A62" s="30">
        <v>39722</v>
      </c>
      <c r="C62" s="6">
        <v>54</v>
      </c>
      <c r="D62" s="29">
        <f t="shared" si="12"/>
        <v>4599</v>
      </c>
      <c r="E62" s="29">
        <f t="shared" si="17"/>
        <v>248346</v>
      </c>
      <c r="F62" s="29">
        <f t="shared" si="13"/>
        <v>-579466.44999999995</v>
      </c>
      <c r="G62" s="34">
        <f>Inputs!D$3</f>
        <v>0.37951000000000001</v>
      </c>
      <c r="I62" s="27">
        <f t="shared" si="18"/>
        <v>827812.45</v>
      </c>
      <c r="K62" s="27">
        <f t="shared" si="14"/>
        <v>4599</v>
      </c>
      <c r="L62" s="27">
        <f t="shared" si="19"/>
        <v>248346</v>
      </c>
      <c r="M62" s="27">
        <f t="shared" si="15"/>
        <v>1745.3664900000001</v>
      </c>
      <c r="N62" s="27">
        <f t="shared" si="16"/>
        <v>1745.3664900000001</v>
      </c>
      <c r="O62" s="27">
        <f t="shared" si="20"/>
        <v>-219913.31243950076</v>
      </c>
      <c r="P62" s="27">
        <f t="shared" si="21"/>
        <v>219913.31243950076</v>
      </c>
    </row>
    <row r="63" spans="1:21">
      <c r="A63" s="31">
        <v>39753</v>
      </c>
      <c r="C63" s="6">
        <v>55</v>
      </c>
      <c r="D63" s="29">
        <f t="shared" si="12"/>
        <v>4599</v>
      </c>
      <c r="E63" s="29">
        <f t="shared" si="17"/>
        <v>252945</v>
      </c>
      <c r="F63" s="29">
        <f t="shared" si="13"/>
        <v>-574867.44999999995</v>
      </c>
      <c r="G63" s="34">
        <f>Inputs!D$3</f>
        <v>0.37951000000000001</v>
      </c>
      <c r="I63" s="27">
        <f t="shared" si="18"/>
        <v>827812.45</v>
      </c>
      <c r="K63" s="27">
        <f t="shared" si="14"/>
        <v>4599</v>
      </c>
      <c r="L63" s="27">
        <f t="shared" si="19"/>
        <v>252945</v>
      </c>
      <c r="M63" s="27">
        <f t="shared" si="15"/>
        <v>1745.3664900000001</v>
      </c>
      <c r="N63" s="27">
        <f t="shared" si="16"/>
        <v>1745.3664900000001</v>
      </c>
      <c r="O63" s="27">
        <f t="shared" si="20"/>
        <v>-218167.94594950078</v>
      </c>
      <c r="P63" s="27">
        <f t="shared" si="21"/>
        <v>218167.94594950078</v>
      </c>
    </row>
    <row r="64" spans="1:21">
      <c r="A64" s="30">
        <v>39783</v>
      </c>
      <c r="C64" s="6">
        <v>56</v>
      </c>
      <c r="D64" s="29">
        <f t="shared" si="12"/>
        <v>4599</v>
      </c>
      <c r="E64" s="29">
        <f t="shared" si="17"/>
        <v>257544</v>
      </c>
      <c r="F64" s="29">
        <f t="shared" si="13"/>
        <v>-570268.44999999995</v>
      </c>
      <c r="G64" s="34">
        <f>Inputs!D$3</f>
        <v>0.37951000000000001</v>
      </c>
      <c r="I64" s="27">
        <f t="shared" si="18"/>
        <v>827812.45</v>
      </c>
      <c r="K64" s="27">
        <f t="shared" si="14"/>
        <v>4599</v>
      </c>
      <c r="L64" s="27">
        <f t="shared" si="19"/>
        <v>257544</v>
      </c>
      <c r="M64" s="27">
        <f t="shared" si="15"/>
        <v>1745.3664900000001</v>
      </c>
      <c r="N64" s="27">
        <f t="shared" si="16"/>
        <v>1745.3664900000001</v>
      </c>
      <c r="O64" s="27">
        <f t="shared" si="20"/>
        <v>-216422.57945950079</v>
      </c>
      <c r="P64" s="27">
        <f t="shared" si="21"/>
        <v>216422.57945950079</v>
      </c>
    </row>
    <row r="65" spans="1:16">
      <c r="A65" s="31">
        <v>39814</v>
      </c>
      <c r="C65" s="6">
        <v>57</v>
      </c>
      <c r="D65" s="29">
        <f t="shared" si="12"/>
        <v>4599</v>
      </c>
      <c r="E65" s="29">
        <f t="shared" si="17"/>
        <v>262143</v>
      </c>
      <c r="F65" s="29">
        <f t="shared" si="13"/>
        <v>-565669.44999999995</v>
      </c>
      <c r="G65" s="34">
        <f>Inputs!D$3</f>
        <v>0.37951000000000001</v>
      </c>
      <c r="I65" s="27">
        <f t="shared" si="18"/>
        <v>827812.45</v>
      </c>
      <c r="K65" s="27">
        <f t="shared" si="14"/>
        <v>4599</v>
      </c>
      <c r="L65" s="27">
        <f t="shared" si="19"/>
        <v>262143</v>
      </c>
      <c r="M65" s="27">
        <f t="shared" si="15"/>
        <v>1745.3664900000001</v>
      </c>
      <c r="N65" s="27">
        <f t="shared" si="16"/>
        <v>1745.3664900000001</v>
      </c>
      <c r="O65" s="27">
        <f t="shared" si="20"/>
        <v>-214677.2129695008</v>
      </c>
      <c r="P65" s="27">
        <f t="shared" si="21"/>
        <v>214677.2129695008</v>
      </c>
    </row>
    <row r="66" spans="1:16">
      <c r="A66" s="30">
        <v>39845</v>
      </c>
      <c r="C66" s="6">
        <v>58</v>
      </c>
      <c r="D66" s="29">
        <f t="shared" si="12"/>
        <v>4599</v>
      </c>
      <c r="E66" s="29">
        <f t="shared" si="17"/>
        <v>266742</v>
      </c>
      <c r="F66" s="29">
        <f t="shared" si="13"/>
        <v>-561070.44999999995</v>
      </c>
      <c r="G66" s="34">
        <f>Inputs!D$3</f>
        <v>0.37951000000000001</v>
      </c>
      <c r="I66" s="27">
        <f t="shared" si="18"/>
        <v>827812.45</v>
      </c>
      <c r="K66" s="27">
        <f t="shared" si="14"/>
        <v>4599</v>
      </c>
      <c r="L66" s="27">
        <f t="shared" si="19"/>
        <v>266742</v>
      </c>
      <c r="M66" s="27">
        <f t="shared" si="15"/>
        <v>1745.3664900000001</v>
      </c>
      <c r="N66" s="27">
        <f t="shared" si="16"/>
        <v>1745.3664900000001</v>
      </c>
      <c r="O66" s="27">
        <f t="shared" si="20"/>
        <v>-212931.84647950082</v>
      </c>
      <c r="P66" s="27">
        <f t="shared" si="21"/>
        <v>212931.84647950082</v>
      </c>
    </row>
    <row r="67" spans="1:16">
      <c r="A67" s="31">
        <v>39873</v>
      </c>
      <c r="C67" s="6">
        <v>59</v>
      </c>
      <c r="D67" s="29">
        <f t="shared" si="12"/>
        <v>4599</v>
      </c>
      <c r="E67" s="29">
        <f t="shared" si="17"/>
        <v>271341</v>
      </c>
      <c r="F67" s="29">
        <f t="shared" si="13"/>
        <v>-556471.44999999995</v>
      </c>
      <c r="G67" s="34">
        <f>Inputs!D$3</f>
        <v>0.37951000000000001</v>
      </c>
      <c r="I67" s="27">
        <f t="shared" si="18"/>
        <v>827812.45</v>
      </c>
      <c r="K67" s="27">
        <f t="shared" si="14"/>
        <v>4599</v>
      </c>
      <c r="L67" s="27">
        <f t="shared" si="19"/>
        <v>271341</v>
      </c>
      <c r="M67" s="27">
        <f t="shared" si="15"/>
        <v>1745.3664900000001</v>
      </c>
      <c r="N67" s="27">
        <f t="shared" si="16"/>
        <v>1745.3664900000001</v>
      </c>
      <c r="O67" s="27">
        <f t="shared" si="20"/>
        <v>-211186.47998950083</v>
      </c>
      <c r="P67" s="27">
        <f t="shared" si="21"/>
        <v>211186.47998950083</v>
      </c>
    </row>
    <row r="68" spans="1:16">
      <c r="A68" s="30">
        <v>39904</v>
      </c>
      <c r="C68" s="6">
        <v>60</v>
      </c>
      <c r="D68" s="29">
        <f t="shared" si="12"/>
        <v>4599</v>
      </c>
      <c r="E68" s="29">
        <f t="shared" si="17"/>
        <v>275940</v>
      </c>
      <c r="F68" s="29">
        <f t="shared" si="13"/>
        <v>-551872.44999999995</v>
      </c>
      <c r="G68" s="34">
        <f>Inputs!D$3</f>
        <v>0.37951000000000001</v>
      </c>
      <c r="I68" s="27">
        <f t="shared" si="18"/>
        <v>827812.45</v>
      </c>
      <c r="K68" s="27">
        <f t="shared" si="14"/>
        <v>4599</v>
      </c>
      <c r="L68" s="27">
        <f t="shared" si="19"/>
        <v>275940</v>
      </c>
      <c r="M68" s="27">
        <f t="shared" si="15"/>
        <v>1745.3664900000001</v>
      </c>
      <c r="N68" s="27">
        <f t="shared" si="16"/>
        <v>1745.3664900000001</v>
      </c>
      <c r="O68" s="27">
        <f t="shared" si="20"/>
        <v>-209441.11349950085</v>
      </c>
      <c r="P68" s="27">
        <f t="shared" si="21"/>
        <v>209441.11349950085</v>
      </c>
    </row>
    <row r="69" spans="1:16">
      <c r="A69" s="31">
        <v>39934</v>
      </c>
      <c r="C69" s="6">
        <v>61</v>
      </c>
      <c r="D69" s="29">
        <f t="shared" si="12"/>
        <v>4599</v>
      </c>
      <c r="E69" s="29">
        <f t="shared" si="17"/>
        <v>280539</v>
      </c>
      <c r="F69" s="29">
        <f t="shared" si="13"/>
        <v>-547273.44999999995</v>
      </c>
      <c r="G69" s="34">
        <f>Inputs!D$3</f>
        <v>0.37951000000000001</v>
      </c>
      <c r="I69" s="27">
        <f t="shared" si="18"/>
        <v>827812.45</v>
      </c>
      <c r="K69" s="27">
        <f t="shared" si="14"/>
        <v>4599</v>
      </c>
      <c r="L69" s="27">
        <f t="shared" si="19"/>
        <v>280539</v>
      </c>
      <c r="M69" s="27">
        <f t="shared" si="15"/>
        <v>1745.3664900000001</v>
      </c>
      <c r="N69" s="27">
        <f t="shared" si="16"/>
        <v>1745.3664900000001</v>
      </c>
      <c r="O69" s="27">
        <f t="shared" si="20"/>
        <v>-207695.74700950086</v>
      </c>
      <c r="P69" s="27">
        <f t="shared" si="21"/>
        <v>207695.74700950086</v>
      </c>
    </row>
    <row r="70" spans="1:16">
      <c r="A70" s="30">
        <v>39965</v>
      </c>
      <c r="C70" s="6">
        <v>62</v>
      </c>
      <c r="D70" s="29">
        <f t="shared" si="12"/>
        <v>4599</v>
      </c>
      <c r="E70" s="29">
        <f t="shared" si="17"/>
        <v>285138</v>
      </c>
      <c r="F70" s="29">
        <f t="shared" si="13"/>
        <v>-542674.44999999995</v>
      </c>
      <c r="G70" s="34">
        <f>Inputs!D$3</f>
        <v>0.37951000000000001</v>
      </c>
      <c r="I70" s="27">
        <f t="shared" si="18"/>
        <v>827812.45</v>
      </c>
      <c r="K70" s="27">
        <f t="shared" si="14"/>
        <v>4599</v>
      </c>
      <c r="L70" s="27">
        <f t="shared" si="19"/>
        <v>285138</v>
      </c>
      <c r="M70" s="27">
        <f t="shared" si="15"/>
        <v>1745.3664900000001</v>
      </c>
      <c r="N70" s="27">
        <f t="shared" si="16"/>
        <v>1745.3664900000001</v>
      </c>
      <c r="O70" s="27">
        <f t="shared" si="20"/>
        <v>-205950.38051950088</v>
      </c>
      <c r="P70" s="27">
        <f t="shared" si="21"/>
        <v>205950.38051950088</v>
      </c>
    </row>
    <row r="71" spans="1:16">
      <c r="A71" s="31">
        <v>39995</v>
      </c>
      <c r="C71" s="6">
        <v>63</v>
      </c>
      <c r="D71" s="29">
        <f t="shared" si="12"/>
        <v>4599</v>
      </c>
      <c r="E71" s="29">
        <f t="shared" si="17"/>
        <v>289737</v>
      </c>
      <c r="F71" s="29">
        <f t="shared" si="13"/>
        <v>-538075.44999999995</v>
      </c>
      <c r="G71" s="34">
        <f>Inputs!D$3</f>
        <v>0.37951000000000001</v>
      </c>
      <c r="I71" s="27">
        <f t="shared" si="18"/>
        <v>827812.45</v>
      </c>
      <c r="K71" s="27">
        <f t="shared" si="14"/>
        <v>4599</v>
      </c>
      <c r="L71" s="27">
        <f t="shared" si="19"/>
        <v>289737</v>
      </c>
      <c r="M71" s="27">
        <f t="shared" si="15"/>
        <v>1745.3664900000001</v>
      </c>
      <c r="N71" s="27">
        <f t="shared" si="16"/>
        <v>1745.3664900000001</v>
      </c>
      <c r="O71" s="27">
        <f t="shared" si="20"/>
        <v>-204205.01402950089</v>
      </c>
      <c r="P71" s="27">
        <f t="shared" si="21"/>
        <v>204205.01402950089</v>
      </c>
    </row>
    <row r="72" spans="1:16">
      <c r="A72" s="30">
        <v>40026</v>
      </c>
      <c r="C72" s="6">
        <v>64</v>
      </c>
      <c r="D72" s="29">
        <f t="shared" si="12"/>
        <v>4599</v>
      </c>
      <c r="E72" s="29">
        <f t="shared" si="17"/>
        <v>294336</v>
      </c>
      <c r="F72" s="29">
        <f t="shared" si="13"/>
        <v>-533476.44999999995</v>
      </c>
      <c r="G72" s="34">
        <f>Inputs!D$3</f>
        <v>0.37951000000000001</v>
      </c>
      <c r="I72" s="27">
        <f t="shared" si="18"/>
        <v>827812.45</v>
      </c>
      <c r="K72" s="27">
        <f t="shared" si="14"/>
        <v>4599</v>
      </c>
      <c r="L72" s="27">
        <f t="shared" si="19"/>
        <v>294336</v>
      </c>
      <c r="M72" s="27">
        <f t="shared" si="15"/>
        <v>1745.3664900000001</v>
      </c>
      <c r="N72" s="27">
        <f t="shared" si="16"/>
        <v>1745.3664900000001</v>
      </c>
      <c r="O72" s="27">
        <f t="shared" si="20"/>
        <v>-202459.6475395009</v>
      </c>
      <c r="P72" s="27">
        <f t="shared" si="21"/>
        <v>202459.6475395009</v>
      </c>
    </row>
    <row r="73" spans="1:16">
      <c r="A73" s="31">
        <v>40057</v>
      </c>
      <c r="C73" s="6">
        <v>65</v>
      </c>
      <c r="D73" s="29">
        <f t="shared" ref="D73:D104" si="22">ROUND(-(+$B$9/180)*1,0)</f>
        <v>4599</v>
      </c>
      <c r="E73" s="29">
        <f t="shared" si="17"/>
        <v>298935</v>
      </c>
      <c r="F73" s="29">
        <f t="shared" ref="F73:F104" si="23">$B$9+E73</f>
        <v>-528877.44999999995</v>
      </c>
      <c r="G73" s="34">
        <f>Inputs!D$3</f>
        <v>0.37951000000000001</v>
      </c>
      <c r="I73" s="27">
        <f t="shared" si="18"/>
        <v>827812.45</v>
      </c>
      <c r="K73" s="27">
        <f t="shared" ref="K73:K104" si="24">D73</f>
        <v>4599</v>
      </c>
      <c r="L73" s="27">
        <f t="shared" si="19"/>
        <v>298935</v>
      </c>
      <c r="M73" s="27">
        <f t="shared" ref="M73:M104" si="25">K73*G73</f>
        <v>1745.3664900000001</v>
      </c>
      <c r="N73" s="27">
        <f t="shared" ref="N73:N104" si="26">M73-J73</f>
        <v>1745.3664900000001</v>
      </c>
      <c r="O73" s="27">
        <f t="shared" si="20"/>
        <v>-200714.28104950092</v>
      </c>
      <c r="P73" s="27">
        <f t="shared" si="21"/>
        <v>200714.28104950092</v>
      </c>
    </row>
    <row r="74" spans="1:16">
      <c r="A74" s="30">
        <v>40087</v>
      </c>
      <c r="C74" s="6">
        <v>66</v>
      </c>
      <c r="D74" s="29">
        <f t="shared" si="22"/>
        <v>4599</v>
      </c>
      <c r="E74" s="29">
        <f t="shared" ref="E74:E105" si="27">+E73+D74</f>
        <v>303534</v>
      </c>
      <c r="F74" s="29">
        <f t="shared" si="23"/>
        <v>-524278.44999999995</v>
      </c>
      <c r="G74" s="34">
        <f>Inputs!D$3</f>
        <v>0.37951000000000001</v>
      </c>
      <c r="I74" s="27">
        <f t="shared" ref="I74:I105" si="28">+I73+H74</f>
        <v>827812.45</v>
      </c>
      <c r="K74" s="27">
        <f t="shared" si="24"/>
        <v>4599</v>
      </c>
      <c r="L74" s="27">
        <f t="shared" ref="L74:L105" si="29">+L73+K74</f>
        <v>303534</v>
      </c>
      <c r="M74" s="27">
        <f t="shared" si="25"/>
        <v>1745.3664900000001</v>
      </c>
      <c r="N74" s="27">
        <f t="shared" si="26"/>
        <v>1745.3664900000001</v>
      </c>
      <c r="O74" s="27">
        <f t="shared" ref="O74:O105" si="30">+O73+N74</f>
        <v>-198968.91455950093</v>
      </c>
      <c r="P74" s="27">
        <f t="shared" ref="P74:P105" si="31">P73-N74</f>
        <v>198968.91455950093</v>
      </c>
    </row>
    <row r="75" spans="1:16">
      <c r="A75" s="31">
        <v>40118</v>
      </c>
      <c r="C75" s="6">
        <v>67</v>
      </c>
      <c r="D75" s="29">
        <f t="shared" si="22"/>
        <v>4599</v>
      </c>
      <c r="E75" s="29">
        <f t="shared" si="27"/>
        <v>308133</v>
      </c>
      <c r="F75" s="29">
        <f t="shared" si="23"/>
        <v>-519679.44999999995</v>
      </c>
      <c r="G75" s="34">
        <f>Inputs!D$3</f>
        <v>0.37951000000000001</v>
      </c>
      <c r="I75" s="27">
        <f t="shared" si="28"/>
        <v>827812.45</v>
      </c>
      <c r="K75" s="27">
        <f t="shared" si="24"/>
        <v>4599</v>
      </c>
      <c r="L75" s="27">
        <f t="shared" si="29"/>
        <v>308133</v>
      </c>
      <c r="M75" s="27">
        <f t="shared" si="25"/>
        <v>1745.3664900000001</v>
      </c>
      <c r="N75" s="27">
        <f t="shared" si="26"/>
        <v>1745.3664900000001</v>
      </c>
      <c r="O75" s="27">
        <f t="shared" si="30"/>
        <v>-197223.54806950095</v>
      </c>
      <c r="P75" s="27">
        <f t="shared" si="31"/>
        <v>197223.54806950095</v>
      </c>
    </row>
    <row r="76" spans="1:16">
      <c r="A76" s="30">
        <v>40148</v>
      </c>
      <c r="C76" s="6">
        <v>68</v>
      </c>
      <c r="D76" s="29">
        <f t="shared" si="22"/>
        <v>4599</v>
      </c>
      <c r="E76" s="29">
        <f t="shared" si="27"/>
        <v>312732</v>
      </c>
      <c r="F76" s="29">
        <f t="shared" si="23"/>
        <v>-515080.44999999995</v>
      </c>
      <c r="G76" s="34">
        <f>Inputs!D$3</f>
        <v>0.37951000000000001</v>
      </c>
      <c r="I76" s="27">
        <f t="shared" si="28"/>
        <v>827812.45</v>
      </c>
      <c r="K76" s="27">
        <f t="shared" si="24"/>
        <v>4599</v>
      </c>
      <c r="L76" s="27">
        <f t="shared" si="29"/>
        <v>312732</v>
      </c>
      <c r="M76" s="27">
        <f t="shared" si="25"/>
        <v>1745.3664900000001</v>
      </c>
      <c r="N76" s="27">
        <f t="shared" si="26"/>
        <v>1745.3664900000001</v>
      </c>
      <c r="O76" s="27">
        <f t="shared" si="30"/>
        <v>-195478.18157950096</v>
      </c>
      <c r="P76" s="27">
        <f t="shared" si="31"/>
        <v>195478.18157950096</v>
      </c>
    </row>
    <row r="77" spans="1:16">
      <c r="A77" s="31">
        <v>40179</v>
      </c>
      <c r="C77" s="6">
        <v>69</v>
      </c>
      <c r="D77" s="29">
        <f t="shared" si="22"/>
        <v>4599</v>
      </c>
      <c r="E77" s="29">
        <f t="shared" si="27"/>
        <v>317331</v>
      </c>
      <c r="F77" s="29">
        <f t="shared" si="23"/>
        <v>-510481.44999999995</v>
      </c>
      <c r="G77" s="34">
        <f>Inputs!D$3</f>
        <v>0.37951000000000001</v>
      </c>
      <c r="I77" s="27">
        <f t="shared" si="28"/>
        <v>827812.45</v>
      </c>
      <c r="K77" s="27">
        <f t="shared" si="24"/>
        <v>4599</v>
      </c>
      <c r="L77" s="27">
        <f t="shared" si="29"/>
        <v>317331</v>
      </c>
      <c r="M77" s="27">
        <f t="shared" si="25"/>
        <v>1745.3664900000001</v>
      </c>
      <c r="N77" s="27">
        <f t="shared" si="26"/>
        <v>1745.3664900000001</v>
      </c>
      <c r="O77" s="27">
        <f t="shared" si="30"/>
        <v>-193732.81508950097</v>
      </c>
      <c r="P77" s="27">
        <f t="shared" si="31"/>
        <v>193732.81508950097</v>
      </c>
    </row>
    <row r="78" spans="1:16">
      <c r="A78" s="30">
        <v>40210</v>
      </c>
      <c r="C78" s="6">
        <v>70</v>
      </c>
      <c r="D78" s="29">
        <f t="shared" si="22"/>
        <v>4599</v>
      </c>
      <c r="E78" s="29">
        <f t="shared" si="27"/>
        <v>321930</v>
      </c>
      <c r="F78" s="29">
        <f t="shared" si="23"/>
        <v>-505882.44999999995</v>
      </c>
      <c r="G78" s="34">
        <f>Inputs!D$3</f>
        <v>0.37951000000000001</v>
      </c>
      <c r="I78" s="27">
        <f t="shared" si="28"/>
        <v>827812.45</v>
      </c>
      <c r="K78" s="27">
        <f t="shared" si="24"/>
        <v>4599</v>
      </c>
      <c r="L78" s="27">
        <f t="shared" si="29"/>
        <v>321930</v>
      </c>
      <c r="M78" s="27">
        <f t="shared" si="25"/>
        <v>1745.3664900000001</v>
      </c>
      <c r="N78" s="27">
        <f t="shared" si="26"/>
        <v>1745.3664900000001</v>
      </c>
      <c r="O78" s="27">
        <f t="shared" si="30"/>
        <v>-191987.44859950099</v>
      </c>
      <c r="P78" s="27">
        <f t="shared" si="31"/>
        <v>191987.44859950099</v>
      </c>
    </row>
    <row r="79" spans="1:16">
      <c r="A79" s="31">
        <v>40238</v>
      </c>
      <c r="C79" s="6">
        <v>71</v>
      </c>
      <c r="D79" s="29">
        <f t="shared" si="22"/>
        <v>4599</v>
      </c>
      <c r="E79" s="29">
        <f t="shared" si="27"/>
        <v>326529</v>
      </c>
      <c r="F79" s="29">
        <f t="shared" si="23"/>
        <v>-501283.44999999995</v>
      </c>
      <c r="G79" s="34">
        <f>Inputs!D$3</f>
        <v>0.37951000000000001</v>
      </c>
      <c r="I79" s="27">
        <f t="shared" si="28"/>
        <v>827812.45</v>
      </c>
      <c r="K79" s="27">
        <f t="shared" si="24"/>
        <v>4599</v>
      </c>
      <c r="L79" s="27">
        <f t="shared" si="29"/>
        <v>326529</v>
      </c>
      <c r="M79" s="27">
        <f t="shared" si="25"/>
        <v>1745.3664900000001</v>
      </c>
      <c r="N79" s="27">
        <f t="shared" si="26"/>
        <v>1745.3664900000001</v>
      </c>
      <c r="O79" s="27">
        <f t="shared" si="30"/>
        <v>-190242.082109501</v>
      </c>
      <c r="P79" s="27">
        <f t="shared" si="31"/>
        <v>190242.082109501</v>
      </c>
    </row>
    <row r="80" spans="1:16">
      <c r="A80" s="30">
        <v>40269</v>
      </c>
      <c r="C80" s="6">
        <v>72</v>
      </c>
      <c r="D80" s="29">
        <f t="shared" si="22"/>
        <v>4599</v>
      </c>
      <c r="E80" s="29">
        <f t="shared" si="27"/>
        <v>331128</v>
      </c>
      <c r="F80" s="29">
        <f t="shared" si="23"/>
        <v>-496684.44999999995</v>
      </c>
      <c r="G80" s="34">
        <f>Inputs!D$3</f>
        <v>0.37951000000000001</v>
      </c>
      <c r="I80" s="27">
        <f t="shared" si="28"/>
        <v>827812.45</v>
      </c>
      <c r="K80" s="27">
        <f t="shared" si="24"/>
        <v>4599</v>
      </c>
      <c r="L80" s="27">
        <f t="shared" si="29"/>
        <v>331128</v>
      </c>
      <c r="M80" s="27">
        <f t="shared" si="25"/>
        <v>1745.3664900000001</v>
      </c>
      <c r="N80" s="27">
        <f t="shared" si="26"/>
        <v>1745.3664900000001</v>
      </c>
      <c r="O80" s="27">
        <f t="shared" si="30"/>
        <v>-188496.71561950102</v>
      </c>
      <c r="P80" s="27">
        <f t="shared" si="31"/>
        <v>188496.71561950102</v>
      </c>
    </row>
    <row r="81" spans="1:16">
      <c r="A81" s="31">
        <v>40299</v>
      </c>
      <c r="C81" s="6">
        <v>73</v>
      </c>
      <c r="D81" s="29">
        <f t="shared" si="22"/>
        <v>4599</v>
      </c>
      <c r="E81" s="29">
        <f t="shared" si="27"/>
        <v>335727</v>
      </c>
      <c r="F81" s="29">
        <f t="shared" si="23"/>
        <v>-492085.44999999995</v>
      </c>
      <c r="G81" s="34">
        <f>Inputs!D$3</f>
        <v>0.37951000000000001</v>
      </c>
      <c r="I81" s="27">
        <f t="shared" si="28"/>
        <v>827812.45</v>
      </c>
      <c r="K81" s="27">
        <f t="shared" si="24"/>
        <v>4599</v>
      </c>
      <c r="L81" s="27">
        <f t="shared" si="29"/>
        <v>335727</v>
      </c>
      <c r="M81" s="27">
        <f t="shared" si="25"/>
        <v>1745.3664900000001</v>
      </c>
      <c r="N81" s="27">
        <f t="shared" si="26"/>
        <v>1745.3664900000001</v>
      </c>
      <c r="O81" s="27">
        <f t="shared" si="30"/>
        <v>-186751.34912950103</v>
      </c>
      <c r="P81" s="27">
        <f t="shared" si="31"/>
        <v>186751.34912950103</v>
      </c>
    </row>
    <row r="82" spans="1:16">
      <c r="A82" s="30">
        <v>40330</v>
      </c>
      <c r="C82" s="6">
        <v>74</v>
      </c>
      <c r="D82" s="29">
        <f t="shared" si="22"/>
        <v>4599</v>
      </c>
      <c r="E82" s="29">
        <f t="shared" si="27"/>
        <v>340326</v>
      </c>
      <c r="F82" s="29">
        <f t="shared" si="23"/>
        <v>-487486.44999999995</v>
      </c>
      <c r="G82" s="34">
        <f>Inputs!D$3</f>
        <v>0.37951000000000001</v>
      </c>
      <c r="I82" s="27">
        <f t="shared" si="28"/>
        <v>827812.45</v>
      </c>
      <c r="K82" s="27">
        <f t="shared" si="24"/>
        <v>4599</v>
      </c>
      <c r="L82" s="27">
        <f t="shared" si="29"/>
        <v>340326</v>
      </c>
      <c r="M82" s="27">
        <f t="shared" si="25"/>
        <v>1745.3664900000001</v>
      </c>
      <c r="N82" s="27">
        <f t="shared" si="26"/>
        <v>1745.3664900000001</v>
      </c>
      <c r="O82" s="27">
        <f t="shared" si="30"/>
        <v>-185005.98263950105</v>
      </c>
      <c r="P82" s="27">
        <f t="shared" si="31"/>
        <v>185005.98263950105</v>
      </c>
    </row>
    <row r="83" spans="1:16">
      <c r="A83" s="31">
        <v>40360</v>
      </c>
      <c r="C83" s="6">
        <v>75</v>
      </c>
      <c r="D83" s="29">
        <f t="shared" si="22"/>
        <v>4599</v>
      </c>
      <c r="E83" s="29">
        <f t="shared" si="27"/>
        <v>344925</v>
      </c>
      <c r="F83" s="29">
        <f t="shared" si="23"/>
        <v>-482887.44999999995</v>
      </c>
      <c r="G83" s="34">
        <f>Inputs!D$3</f>
        <v>0.37951000000000001</v>
      </c>
      <c r="I83" s="27">
        <f t="shared" si="28"/>
        <v>827812.45</v>
      </c>
      <c r="K83" s="27">
        <f t="shared" si="24"/>
        <v>4599</v>
      </c>
      <c r="L83" s="27">
        <f t="shared" si="29"/>
        <v>344925</v>
      </c>
      <c r="M83" s="27">
        <f t="shared" si="25"/>
        <v>1745.3664900000001</v>
      </c>
      <c r="N83" s="27">
        <f t="shared" si="26"/>
        <v>1745.3664900000001</v>
      </c>
      <c r="O83" s="27">
        <f t="shared" si="30"/>
        <v>-183260.61614950106</v>
      </c>
      <c r="P83" s="27">
        <f t="shared" si="31"/>
        <v>183260.61614950106</v>
      </c>
    </row>
    <row r="84" spans="1:16">
      <c r="A84" s="30">
        <v>40391</v>
      </c>
      <c r="C84" s="6">
        <v>76</v>
      </c>
      <c r="D84" s="29">
        <f t="shared" si="22"/>
        <v>4599</v>
      </c>
      <c r="E84" s="29">
        <f t="shared" si="27"/>
        <v>349524</v>
      </c>
      <c r="F84" s="29">
        <f t="shared" si="23"/>
        <v>-478288.44999999995</v>
      </c>
      <c r="G84" s="34">
        <f>Inputs!D$3</f>
        <v>0.37951000000000001</v>
      </c>
      <c r="I84" s="27">
        <f t="shared" si="28"/>
        <v>827812.45</v>
      </c>
      <c r="K84" s="27">
        <f t="shared" si="24"/>
        <v>4599</v>
      </c>
      <c r="L84" s="27">
        <f t="shared" si="29"/>
        <v>349524</v>
      </c>
      <c r="M84" s="27">
        <f t="shared" si="25"/>
        <v>1745.3664900000001</v>
      </c>
      <c r="N84" s="27">
        <f t="shared" si="26"/>
        <v>1745.3664900000001</v>
      </c>
      <c r="O84" s="27">
        <f t="shared" si="30"/>
        <v>-181515.24965950107</v>
      </c>
      <c r="P84" s="27">
        <f t="shared" si="31"/>
        <v>181515.24965950107</v>
      </c>
    </row>
    <row r="85" spans="1:16">
      <c r="A85" s="31">
        <v>40422</v>
      </c>
      <c r="C85" s="6">
        <v>77</v>
      </c>
      <c r="D85" s="29">
        <f t="shared" si="22"/>
        <v>4599</v>
      </c>
      <c r="E85" s="29">
        <f t="shared" si="27"/>
        <v>354123</v>
      </c>
      <c r="F85" s="29">
        <f t="shared" si="23"/>
        <v>-473689.44999999995</v>
      </c>
      <c r="G85" s="34">
        <f>Inputs!D$3</f>
        <v>0.37951000000000001</v>
      </c>
      <c r="I85" s="27">
        <f t="shared" si="28"/>
        <v>827812.45</v>
      </c>
      <c r="K85" s="27">
        <f t="shared" si="24"/>
        <v>4599</v>
      </c>
      <c r="L85" s="27">
        <f t="shared" si="29"/>
        <v>354123</v>
      </c>
      <c r="M85" s="27">
        <f t="shared" si="25"/>
        <v>1745.3664900000001</v>
      </c>
      <c r="N85" s="27">
        <f t="shared" si="26"/>
        <v>1745.3664900000001</v>
      </c>
      <c r="O85" s="27">
        <f t="shared" si="30"/>
        <v>-179769.88316950109</v>
      </c>
      <c r="P85" s="27">
        <f t="shared" si="31"/>
        <v>179769.88316950109</v>
      </c>
    </row>
    <row r="86" spans="1:16">
      <c r="A86" s="30">
        <v>40452</v>
      </c>
      <c r="C86" s="6">
        <v>78</v>
      </c>
      <c r="D86" s="29">
        <f t="shared" si="22"/>
        <v>4599</v>
      </c>
      <c r="E86" s="29">
        <f t="shared" si="27"/>
        <v>358722</v>
      </c>
      <c r="F86" s="29">
        <f t="shared" si="23"/>
        <v>-469090.44999999995</v>
      </c>
      <c r="G86" s="34">
        <f>Inputs!D$3</f>
        <v>0.37951000000000001</v>
      </c>
      <c r="I86" s="27">
        <f t="shared" si="28"/>
        <v>827812.45</v>
      </c>
      <c r="K86" s="27">
        <f t="shared" si="24"/>
        <v>4599</v>
      </c>
      <c r="L86" s="27">
        <f t="shared" si="29"/>
        <v>358722</v>
      </c>
      <c r="M86" s="27">
        <f t="shared" si="25"/>
        <v>1745.3664900000001</v>
      </c>
      <c r="N86" s="27">
        <f t="shared" si="26"/>
        <v>1745.3664900000001</v>
      </c>
      <c r="O86" s="27">
        <f t="shared" si="30"/>
        <v>-178024.5166795011</v>
      </c>
      <c r="P86" s="27">
        <f t="shared" si="31"/>
        <v>178024.5166795011</v>
      </c>
    </row>
    <row r="87" spans="1:16">
      <c r="A87" s="31">
        <v>40483</v>
      </c>
      <c r="C87" s="6">
        <v>79</v>
      </c>
      <c r="D87" s="29">
        <f t="shared" si="22"/>
        <v>4599</v>
      </c>
      <c r="E87" s="29">
        <f t="shared" si="27"/>
        <v>363321</v>
      </c>
      <c r="F87" s="29">
        <f t="shared" si="23"/>
        <v>-464491.44999999995</v>
      </c>
      <c r="G87" s="34">
        <f>Inputs!D$3</f>
        <v>0.37951000000000001</v>
      </c>
      <c r="I87" s="27">
        <f t="shared" si="28"/>
        <v>827812.45</v>
      </c>
      <c r="K87" s="27">
        <f t="shared" si="24"/>
        <v>4599</v>
      </c>
      <c r="L87" s="27">
        <f t="shared" si="29"/>
        <v>363321</v>
      </c>
      <c r="M87" s="27">
        <f t="shared" si="25"/>
        <v>1745.3664900000001</v>
      </c>
      <c r="N87" s="27">
        <f t="shared" si="26"/>
        <v>1745.3664900000001</v>
      </c>
      <c r="O87" s="27">
        <f t="shared" si="30"/>
        <v>-176279.15018950112</v>
      </c>
      <c r="P87" s="27">
        <f t="shared" si="31"/>
        <v>176279.15018950112</v>
      </c>
    </row>
    <row r="88" spans="1:16">
      <c r="A88" s="30">
        <v>40513</v>
      </c>
      <c r="C88" s="6">
        <v>80</v>
      </c>
      <c r="D88" s="29">
        <f t="shared" si="22"/>
        <v>4599</v>
      </c>
      <c r="E88" s="29">
        <f t="shared" si="27"/>
        <v>367920</v>
      </c>
      <c r="F88" s="29">
        <f t="shared" si="23"/>
        <v>-459892.44999999995</v>
      </c>
      <c r="G88" s="34">
        <f>Inputs!D$3</f>
        <v>0.37951000000000001</v>
      </c>
      <c r="I88" s="27">
        <f t="shared" si="28"/>
        <v>827812.45</v>
      </c>
      <c r="K88" s="27">
        <f t="shared" si="24"/>
        <v>4599</v>
      </c>
      <c r="L88" s="27">
        <f t="shared" si="29"/>
        <v>367920</v>
      </c>
      <c r="M88" s="27">
        <f t="shared" si="25"/>
        <v>1745.3664900000001</v>
      </c>
      <c r="N88" s="27">
        <f t="shared" si="26"/>
        <v>1745.3664900000001</v>
      </c>
      <c r="O88" s="27">
        <f t="shared" si="30"/>
        <v>-174533.78369950113</v>
      </c>
      <c r="P88" s="27">
        <f t="shared" si="31"/>
        <v>174533.78369950113</v>
      </c>
    </row>
    <row r="89" spans="1:16">
      <c r="A89" s="31">
        <v>40544</v>
      </c>
      <c r="C89" s="6">
        <v>81</v>
      </c>
      <c r="D89" s="29">
        <f t="shared" si="22"/>
        <v>4599</v>
      </c>
      <c r="E89" s="29">
        <f t="shared" si="27"/>
        <v>372519</v>
      </c>
      <c r="F89" s="29">
        <f t="shared" si="23"/>
        <v>-455293.44999999995</v>
      </c>
      <c r="G89" s="34">
        <f>Inputs!D$3</f>
        <v>0.37951000000000001</v>
      </c>
      <c r="I89" s="27">
        <f t="shared" si="28"/>
        <v>827812.45</v>
      </c>
      <c r="K89" s="27">
        <f t="shared" si="24"/>
        <v>4599</v>
      </c>
      <c r="L89" s="27">
        <f t="shared" si="29"/>
        <v>372519</v>
      </c>
      <c r="M89" s="27">
        <f t="shared" si="25"/>
        <v>1745.3664900000001</v>
      </c>
      <c r="N89" s="27">
        <f t="shared" si="26"/>
        <v>1745.3664900000001</v>
      </c>
      <c r="O89" s="27">
        <f t="shared" si="30"/>
        <v>-172788.41720950115</v>
      </c>
      <c r="P89" s="27">
        <f t="shared" si="31"/>
        <v>172788.41720950115</v>
      </c>
    </row>
    <row r="90" spans="1:16">
      <c r="A90" s="30">
        <v>40575</v>
      </c>
      <c r="C90" s="6">
        <v>82</v>
      </c>
      <c r="D90" s="29">
        <f t="shared" si="22"/>
        <v>4599</v>
      </c>
      <c r="E90" s="29">
        <f t="shared" si="27"/>
        <v>377118</v>
      </c>
      <c r="F90" s="29">
        <f t="shared" si="23"/>
        <v>-450694.44999999995</v>
      </c>
      <c r="G90" s="34">
        <f>Inputs!D$3</f>
        <v>0.37951000000000001</v>
      </c>
      <c r="I90" s="27">
        <f t="shared" si="28"/>
        <v>827812.45</v>
      </c>
      <c r="K90" s="27">
        <f t="shared" si="24"/>
        <v>4599</v>
      </c>
      <c r="L90" s="27">
        <f t="shared" si="29"/>
        <v>377118</v>
      </c>
      <c r="M90" s="27">
        <f t="shared" si="25"/>
        <v>1745.3664900000001</v>
      </c>
      <c r="N90" s="27">
        <f t="shared" si="26"/>
        <v>1745.3664900000001</v>
      </c>
      <c r="O90" s="27">
        <f t="shared" si="30"/>
        <v>-171043.05071950116</v>
      </c>
      <c r="P90" s="27">
        <f t="shared" si="31"/>
        <v>171043.05071950116</v>
      </c>
    </row>
    <row r="91" spans="1:16">
      <c r="A91" s="31">
        <v>40603</v>
      </c>
      <c r="C91" s="6">
        <v>83</v>
      </c>
      <c r="D91" s="29">
        <f t="shared" si="22"/>
        <v>4599</v>
      </c>
      <c r="E91" s="29">
        <f t="shared" si="27"/>
        <v>381717</v>
      </c>
      <c r="F91" s="29">
        <f t="shared" si="23"/>
        <v>-446095.44999999995</v>
      </c>
      <c r="G91" s="34">
        <f>Inputs!D$3</f>
        <v>0.37951000000000001</v>
      </c>
      <c r="I91" s="27">
        <f t="shared" si="28"/>
        <v>827812.45</v>
      </c>
      <c r="K91" s="27">
        <f t="shared" si="24"/>
        <v>4599</v>
      </c>
      <c r="L91" s="27">
        <f t="shared" si="29"/>
        <v>381717</v>
      </c>
      <c r="M91" s="27">
        <f t="shared" si="25"/>
        <v>1745.3664900000001</v>
      </c>
      <c r="N91" s="27">
        <f t="shared" si="26"/>
        <v>1745.3664900000001</v>
      </c>
      <c r="O91" s="27">
        <f t="shared" si="30"/>
        <v>-169297.68422950117</v>
      </c>
      <c r="P91" s="27">
        <f t="shared" si="31"/>
        <v>169297.68422950117</v>
      </c>
    </row>
    <row r="92" spans="1:16">
      <c r="A92" s="30">
        <v>40634</v>
      </c>
      <c r="C92" s="6">
        <v>84</v>
      </c>
      <c r="D92" s="29">
        <f t="shared" si="22"/>
        <v>4599</v>
      </c>
      <c r="E92" s="29">
        <f t="shared" si="27"/>
        <v>386316</v>
      </c>
      <c r="F92" s="29">
        <f t="shared" si="23"/>
        <v>-441496.44999999995</v>
      </c>
      <c r="G92" s="34">
        <f>Inputs!D$3</f>
        <v>0.37951000000000001</v>
      </c>
      <c r="I92" s="27">
        <f t="shared" si="28"/>
        <v>827812.45</v>
      </c>
      <c r="K92" s="27">
        <f t="shared" si="24"/>
        <v>4599</v>
      </c>
      <c r="L92" s="27">
        <f t="shared" si="29"/>
        <v>386316</v>
      </c>
      <c r="M92" s="27">
        <f t="shared" si="25"/>
        <v>1745.3664900000001</v>
      </c>
      <c r="N92" s="27">
        <f t="shared" si="26"/>
        <v>1745.3664900000001</v>
      </c>
      <c r="O92" s="27">
        <f t="shared" si="30"/>
        <v>-167552.31773950119</v>
      </c>
      <c r="P92" s="27">
        <f t="shared" si="31"/>
        <v>167552.31773950119</v>
      </c>
    </row>
    <row r="93" spans="1:16">
      <c r="A93" s="31">
        <v>40664</v>
      </c>
      <c r="C93" s="6">
        <v>85</v>
      </c>
      <c r="D93" s="29">
        <f t="shared" si="22"/>
        <v>4599</v>
      </c>
      <c r="E93" s="29">
        <f t="shared" si="27"/>
        <v>390915</v>
      </c>
      <c r="F93" s="29">
        <f t="shared" si="23"/>
        <v>-436897.44999999995</v>
      </c>
      <c r="G93" s="34">
        <f>Inputs!D$3</f>
        <v>0.37951000000000001</v>
      </c>
      <c r="I93" s="27">
        <f t="shared" si="28"/>
        <v>827812.45</v>
      </c>
      <c r="K93" s="27">
        <f t="shared" si="24"/>
        <v>4599</v>
      </c>
      <c r="L93" s="27">
        <f t="shared" si="29"/>
        <v>390915</v>
      </c>
      <c r="M93" s="27">
        <f t="shared" si="25"/>
        <v>1745.3664900000001</v>
      </c>
      <c r="N93" s="27">
        <f t="shared" si="26"/>
        <v>1745.3664900000001</v>
      </c>
      <c r="O93" s="27">
        <f t="shared" si="30"/>
        <v>-165806.9512495012</v>
      </c>
      <c r="P93" s="27">
        <f t="shared" si="31"/>
        <v>165806.9512495012</v>
      </c>
    </row>
    <row r="94" spans="1:16">
      <c r="A94" s="30">
        <v>40695</v>
      </c>
      <c r="C94" s="6">
        <v>86</v>
      </c>
      <c r="D94" s="29">
        <f t="shared" si="22"/>
        <v>4599</v>
      </c>
      <c r="E94" s="29">
        <f t="shared" si="27"/>
        <v>395514</v>
      </c>
      <c r="F94" s="29">
        <f t="shared" si="23"/>
        <v>-432298.44999999995</v>
      </c>
      <c r="G94" s="34">
        <f>Inputs!D$3</f>
        <v>0.37951000000000001</v>
      </c>
      <c r="I94" s="27">
        <f t="shared" si="28"/>
        <v>827812.45</v>
      </c>
      <c r="K94" s="27">
        <f t="shared" si="24"/>
        <v>4599</v>
      </c>
      <c r="L94" s="27">
        <f t="shared" si="29"/>
        <v>395514</v>
      </c>
      <c r="M94" s="27">
        <f t="shared" si="25"/>
        <v>1745.3664900000001</v>
      </c>
      <c r="N94" s="27">
        <f t="shared" si="26"/>
        <v>1745.3664900000001</v>
      </c>
      <c r="O94" s="27">
        <f t="shared" si="30"/>
        <v>-164061.58475950122</v>
      </c>
      <c r="P94" s="27">
        <f t="shared" si="31"/>
        <v>164061.58475950122</v>
      </c>
    </row>
    <row r="95" spans="1:16">
      <c r="A95" s="31">
        <v>40725</v>
      </c>
      <c r="C95" s="6">
        <v>87</v>
      </c>
      <c r="D95" s="29">
        <f t="shared" si="22"/>
        <v>4599</v>
      </c>
      <c r="E95" s="29">
        <f t="shared" si="27"/>
        <v>400113</v>
      </c>
      <c r="F95" s="29">
        <f t="shared" si="23"/>
        <v>-427699.44999999995</v>
      </c>
      <c r="G95" s="34">
        <f>Inputs!D$3</f>
        <v>0.37951000000000001</v>
      </c>
      <c r="I95" s="27">
        <f t="shared" si="28"/>
        <v>827812.45</v>
      </c>
      <c r="K95" s="27">
        <f t="shared" si="24"/>
        <v>4599</v>
      </c>
      <c r="L95" s="27">
        <f t="shared" si="29"/>
        <v>400113</v>
      </c>
      <c r="M95" s="27">
        <f t="shared" si="25"/>
        <v>1745.3664900000001</v>
      </c>
      <c r="N95" s="27">
        <f t="shared" si="26"/>
        <v>1745.3664900000001</v>
      </c>
      <c r="O95" s="27">
        <f t="shared" si="30"/>
        <v>-162316.21826950123</v>
      </c>
      <c r="P95" s="27">
        <f t="shared" si="31"/>
        <v>162316.21826950123</v>
      </c>
    </row>
    <row r="96" spans="1:16">
      <c r="A96" s="30">
        <v>40756</v>
      </c>
      <c r="C96" s="6">
        <v>88</v>
      </c>
      <c r="D96" s="29">
        <f t="shared" si="22"/>
        <v>4599</v>
      </c>
      <c r="E96" s="29">
        <f t="shared" si="27"/>
        <v>404712</v>
      </c>
      <c r="F96" s="29">
        <f t="shared" si="23"/>
        <v>-423100.44999999995</v>
      </c>
      <c r="G96" s="34">
        <f>Inputs!D$3</f>
        <v>0.37951000000000001</v>
      </c>
      <c r="I96" s="27">
        <f t="shared" si="28"/>
        <v>827812.45</v>
      </c>
      <c r="K96" s="27">
        <f t="shared" si="24"/>
        <v>4599</v>
      </c>
      <c r="L96" s="27">
        <f t="shared" si="29"/>
        <v>404712</v>
      </c>
      <c r="M96" s="27">
        <f t="shared" si="25"/>
        <v>1745.3664900000001</v>
      </c>
      <c r="N96" s="27">
        <f t="shared" si="26"/>
        <v>1745.3664900000001</v>
      </c>
      <c r="O96" s="27">
        <f t="shared" si="30"/>
        <v>-160570.85177950124</v>
      </c>
      <c r="P96" s="27">
        <f t="shared" si="31"/>
        <v>160570.85177950124</v>
      </c>
    </row>
    <row r="97" spans="1:16">
      <c r="A97" s="31">
        <v>40787</v>
      </c>
      <c r="C97" s="6">
        <v>89</v>
      </c>
      <c r="D97" s="29">
        <f t="shared" si="22"/>
        <v>4599</v>
      </c>
      <c r="E97" s="29">
        <f t="shared" si="27"/>
        <v>409311</v>
      </c>
      <c r="F97" s="29">
        <f t="shared" si="23"/>
        <v>-418501.44999999995</v>
      </c>
      <c r="G97" s="34">
        <f>Inputs!D$3</f>
        <v>0.37951000000000001</v>
      </c>
      <c r="I97" s="27">
        <f t="shared" si="28"/>
        <v>827812.45</v>
      </c>
      <c r="K97" s="27">
        <f t="shared" si="24"/>
        <v>4599</v>
      </c>
      <c r="L97" s="27">
        <f t="shared" si="29"/>
        <v>409311</v>
      </c>
      <c r="M97" s="27">
        <f t="shared" si="25"/>
        <v>1745.3664900000001</v>
      </c>
      <c r="N97" s="27">
        <f t="shared" si="26"/>
        <v>1745.3664900000001</v>
      </c>
      <c r="O97" s="27">
        <f t="shared" si="30"/>
        <v>-158825.48528950126</v>
      </c>
      <c r="P97" s="27">
        <f t="shared" si="31"/>
        <v>158825.48528950126</v>
      </c>
    </row>
    <row r="98" spans="1:16">
      <c r="A98" s="30">
        <v>40817</v>
      </c>
      <c r="C98" s="6">
        <v>90</v>
      </c>
      <c r="D98" s="29">
        <f t="shared" si="22"/>
        <v>4599</v>
      </c>
      <c r="E98" s="29">
        <f t="shared" si="27"/>
        <v>413910</v>
      </c>
      <c r="F98" s="29">
        <f t="shared" si="23"/>
        <v>-413902.44999999995</v>
      </c>
      <c r="G98" s="34">
        <f>Inputs!D$3</f>
        <v>0.37951000000000001</v>
      </c>
      <c r="I98" s="27">
        <f t="shared" si="28"/>
        <v>827812.45</v>
      </c>
      <c r="K98" s="27">
        <f t="shared" si="24"/>
        <v>4599</v>
      </c>
      <c r="L98" s="27">
        <f t="shared" si="29"/>
        <v>413910</v>
      </c>
      <c r="M98" s="27">
        <f t="shared" si="25"/>
        <v>1745.3664900000001</v>
      </c>
      <c r="N98" s="27">
        <f t="shared" si="26"/>
        <v>1745.3664900000001</v>
      </c>
      <c r="O98" s="27">
        <f t="shared" si="30"/>
        <v>-157080.11879950127</v>
      </c>
      <c r="P98" s="27">
        <f t="shared" si="31"/>
        <v>157080.11879950127</v>
      </c>
    </row>
    <row r="99" spans="1:16">
      <c r="A99" s="31">
        <v>40848</v>
      </c>
      <c r="C99" s="6">
        <v>91</v>
      </c>
      <c r="D99" s="29">
        <f t="shared" si="22"/>
        <v>4599</v>
      </c>
      <c r="E99" s="29">
        <f t="shared" si="27"/>
        <v>418509</v>
      </c>
      <c r="F99" s="29">
        <f t="shared" si="23"/>
        <v>-409303.44999999995</v>
      </c>
      <c r="G99" s="34">
        <f>Inputs!D$3</f>
        <v>0.37951000000000001</v>
      </c>
      <c r="I99" s="27">
        <f t="shared" si="28"/>
        <v>827812.45</v>
      </c>
      <c r="K99" s="27">
        <f t="shared" si="24"/>
        <v>4599</v>
      </c>
      <c r="L99" s="27">
        <f t="shared" si="29"/>
        <v>418509</v>
      </c>
      <c r="M99" s="27">
        <f t="shared" si="25"/>
        <v>1745.3664900000001</v>
      </c>
      <c r="N99" s="27">
        <f t="shared" si="26"/>
        <v>1745.3664900000001</v>
      </c>
      <c r="O99" s="27">
        <f t="shared" si="30"/>
        <v>-155334.75230950129</v>
      </c>
      <c r="P99" s="27">
        <f t="shared" si="31"/>
        <v>155334.75230950129</v>
      </c>
    </row>
    <row r="100" spans="1:16">
      <c r="A100" s="30">
        <v>40878</v>
      </c>
      <c r="C100" s="6">
        <v>92</v>
      </c>
      <c r="D100" s="29">
        <f t="shared" si="22"/>
        <v>4599</v>
      </c>
      <c r="E100" s="29">
        <f t="shared" si="27"/>
        <v>423108</v>
      </c>
      <c r="F100" s="29">
        <f t="shared" si="23"/>
        <v>-404704.44999999995</v>
      </c>
      <c r="G100" s="34">
        <f>Inputs!D$3</f>
        <v>0.37951000000000001</v>
      </c>
      <c r="I100" s="27">
        <f t="shared" si="28"/>
        <v>827812.45</v>
      </c>
      <c r="K100" s="27">
        <f t="shared" si="24"/>
        <v>4599</v>
      </c>
      <c r="L100" s="27">
        <f t="shared" si="29"/>
        <v>423108</v>
      </c>
      <c r="M100" s="27">
        <f t="shared" si="25"/>
        <v>1745.3664900000001</v>
      </c>
      <c r="N100" s="27">
        <f t="shared" si="26"/>
        <v>1745.3664900000001</v>
      </c>
      <c r="O100" s="27">
        <f t="shared" si="30"/>
        <v>-153589.3858195013</v>
      </c>
      <c r="P100" s="27">
        <f t="shared" si="31"/>
        <v>153589.3858195013</v>
      </c>
    </row>
    <row r="101" spans="1:16">
      <c r="A101" s="31">
        <v>40909</v>
      </c>
      <c r="C101" s="6">
        <v>93</v>
      </c>
      <c r="D101" s="29">
        <f t="shared" si="22"/>
        <v>4599</v>
      </c>
      <c r="E101" s="29">
        <f t="shared" si="27"/>
        <v>427707</v>
      </c>
      <c r="F101" s="29">
        <f t="shared" si="23"/>
        <v>-400105.44999999995</v>
      </c>
      <c r="G101" s="34">
        <f>Inputs!D$3</f>
        <v>0.37951000000000001</v>
      </c>
      <c r="I101" s="27">
        <f t="shared" si="28"/>
        <v>827812.45</v>
      </c>
      <c r="K101" s="27">
        <f t="shared" si="24"/>
        <v>4599</v>
      </c>
      <c r="L101" s="27">
        <f t="shared" si="29"/>
        <v>427707</v>
      </c>
      <c r="M101" s="27">
        <f t="shared" si="25"/>
        <v>1745.3664900000001</v>
      </c>
      <c r="N101" s="27">
        <f t="shared" si="26"/>
        <v>1745.3664900000001</v>
      </c>
      <c r="O101" s="27">
        <f t="shared" si="30"/>
        <v>-151844.01932950132</v>
      </c>
      <c r="P101" s="27">
        <f t="shared" si="31"/>
        <v>151844.01932950132</v>
      </c>
    </row>
    <row r="102" spans="1:16">
      <c r="A102" s="30">
        <v>40940</v>
      </c>
      <c r="C102" s="6">
        <v>94</v>
      </c>
      <c r="D102" s="29">
        <f t="shared" si="22"/>
        <v>4599</v>
      </c>
      <c r="E102" s="29">
        <f t="shared" si="27"/>
        <v>432306</v>
      </c>
      <c r="F102" s="29">
        <f t="shared" si="23"/>
        <v>-395506.44999999995</v>
      </c>
      <c r="G102" s="34">
        <f>Inputs!D$3</f>
        <v>0.37951000000000001</v>
      </c>
      <c r="I102" s="27">
        <f t="shared" si="28"/>
        <v>827812.45</v>
      </c>
      <c r="K102" s="27">
        <f t="shared" si="24"/>
        <v>4599</v>
      </c>
      <c r="L102" s="27">
        <f t="shared" si="29"/>
        <v>432306</v>
      </c>
      <c r="M102" s="27">
        <f t="shared" si="25"/>
        <v>1745.3664900000001</v>
      </c>
      <c r="N102" s="27">
        <f t="shared" si="26"/>
        <v>1745.3664900000001</v>
      </c>
      <c r="O102" s="27">
        <f t="shared" si="30"/>
        <v>-150098.65283950133</v>
      </c>
      <c r="P102" s="27">
        <f t="shared" si="31"/>
        <v>150098.65283950133</v>
      </c>
    </row>
    <row r="103" spans="1:16">
      <c r="A103" s="31">
        <v>40969</v>
      </c>
      <c r="C103" s="6">
        <v>95</v>
      </c>
      <c r="D103" s="29">
        <f t="shared" si="22"/>
        <v>4599</v>
      </c>
      <c r="E103" s="29">
        <f t="shared" si="27"/>
        <v>436905</v>
      </c>
      <c r="F103" s="29">
        <f t="shared" si="23"/>
        <v>-390907.44999999995</v>
      </c>
      <c r="G103" s="34">
        <f>Inputs!D$3</f>
        <v>0.37951000000000001</v>
      </c>
      <c r="I103" s="27">
        <f t="shared" si="28"/>
        <v>827812.45</v>
      </c>
      <c r="K103" s="27">
        <f t="shared" si="24"/>
        <v>4599</v>
      </c>
      <c r="L103" s="27">
        <f t="shared" si="29"/>
        <v>436905</v>
      </c>
      <c r="M103" s="27">
        <f t="shared" si="25"/>
        <v>1745.3664900000001</v>
      </c>
      <c r="N103" s="27">
        <f t="shared" si="26"/>
        <v>1745.3664900000001</v>
      </c>
      <c r="O103" s="27">
        <f t="shared" si="30"/>
        <v>-148353.28634950134</v>
      </c>
      <c r="P103" s="27">
        <f t="shared" si="31"/>
        <v>148353.28634950134</v>
      </c>
    </row>
    <row r="104" spans="1:16">
      <c r="A104" s="30">
        <v>41000</v>
      </c>
      <c r="C104" s="6">
        <v>96</v>
      </c>
      <c r="D104" s="29">
        <f t="shared" si="22"/>
        <v>4599</v>
      </c>
      <c r="E104" s="29">
        <f t="shared" si="27"/>
        <v>441504</v>
      </c>
      <c r="F104" s="29">
        <f t="shared" si="23"/>
        <v>-386308.44999999995</v>
      </c>
      <c r="G104" s="34">
        <f>Inputs!D$3</f>
        <v>0.37951000000000001</v>
      </c>
      <c r="I104" s="27">
        <f t="shared" si="28"/>
        <v>827812.45</v>
      </c>
      <c r="K104" s="27">
        <f t="shared" si="24"/>
        <v>4599</v>
      </c>
      <c r="L104" s="27">
        <f t="shared" si="29"/>
        <v>441504</v>
      </c>
      <c r="M104" s="27">
        <f t="shared" si="25"/>
        <v>1745.3664900000001</v>
      </c>
      <c r="N104" s="27">
        <f t="shared" si="26"/>
        <v>1745.3664900000001</v>
      </c>
      <c r="O104" s="27">
        <f t="shared" si="30"/>
        <v>-146607.91985950136</v>
      </c>
      <c r="P104" s="27">
        <f t="shared" si="31"/>
        <v>146607.91985950136</v>
      </c>
    </row>
    <row r="105" spans="1:16">
      <c r="A105" s="31">
        <v>41030</v>
      </c>
      <c r="C105" s="6">
        <v>97</v>
      </c>
      <c r="D105" s="29">
        <f t="shared" ref="D105:D136" si="32">ROUND(-(+$B$9/180)*1,0)</f>
        <v>4599</v>
      </c>
      <c r="E105" s="29">
        <f t="shared" si="27"/>
        <v>446103</v>
      </c>
      <c r="F105" s="29">
        <f t="shared" ref="F105:F136" si="33">$B$9+E105</f>
        <v>-381709.44999999995</v>
      </c>
      <c r="G105" s="34">
        <f>Inputs!D$3</f>
        <v>0.37951000000000001</v>
      </c>
      <c r="I105" s="27">
        <f t="shared" si="28"/>
        <v>827812.45</v>
      </c>
      <c r="K105" s="27">
        <f t="shared" ref="K105:K136" si="34">D105</f>
        <v>4599</v>
      </c>
      <c r="L105" s="27">
        <f t="shared" si="29"/>
        <v>446103</v>
      </c>
      <c r="M105" s="27">
        <f t="shared" ref="M105:M136" si="35">K105*G105</f>
        <v>1745.3664900000001</v>
      </c>
      <c r="N105" s="27">
        <f t="shared" ref="N105:N136" si="36">M105-J105</f>
        <v>1745.3664900000001</v>
      </c>
      <c r="O105" s="27">
        <f t="shared" si="30"/>
        <v>-144862.55336950137</v>
      </c>
      <c r="P105" s="27">
        <f t="shared" si="31"/>
        <v>144862.55336950137</v>
      </c>
    </row>
    <row r="106" spans="1:16">
      <c r="A106" s="30">
        <v>41061</v>
      </c>
      <c r="C106" s="6">
        <v>98</v>
      </c>
      <c r="D106" s="29">
        <f t="shared" si="32"/>
        <v>4599</v>
      </c>
      <c r="E106" s="29">
        <f t="shared" ref="E106:E137" si="37">+E105+D106</f>
        <v>450702</v>
      </c>
      <c r="F106" s="29">
        <f t="shared" si="33"/>
        <v>-377110.44999999995</v>
      </c>
      <c r="G106" s="34">
        <f>Inputs!D$3</f>
        <v>0.37951000000000001</v>
      </c>
      <c r="I106" s="27">
        <f t="shared" ref="I106:I137" si="38">+I105+H106</f>
        <v>827812.45</v>
      </c>
      <c r="K106" s="27">
        <f t="shared" si="34"/>
        <v>4599</v>
      </c>
      <c r="L106" s="27">
        <f t="shared" ref="L106:L137" si="39">+L105+K106</f>
        <v>450702</v>
      </c>
      <c r="M106" s="27">
        <f t="shared" si="35"/>
        <v>1745.3664900000001</v>
      </c>
      <c r="N106" s="27">
        <f t="shared" si="36"/>
        <v>1745.3664900000001</v>
      </c>
      <c r="O106" s="27">
        <f t="shared" ref="O106:O137" si="40">+O105+N106</f>
        <v>-143117.18687950139</v>
      </c>
      <c r="P106" s="27">
        <f t="shared" ref="P106:P137" si="41">P105-N106</f>
        <v>143117.18687950139</v>
      </c>
    </row>
    <row r="107" spans="1:16">
      <c r="A107" s="31">
        <v>41091</v>
      </c>
      <c r="C107" s="6">
        <v>99</v>
      </c>
      <c r="D107" s="29">
        <f t="shared" si="32"/>
        <v>4599</v>
      </c>
      <c r="E107" s="29">
        <f t="shared" si="37"/>
        <v>455301</v>
      </c>
      <c r="F107" s="29">
        <f t="shared" si="33"/>
        <v>-372511.44999999995</v>
      </c>
      <c r="G107" s="34">
        <f>Inputs!D$3</f>
        <v>0.37951000000000001</v>
      </c>
      <c r="I107" s="27">
        <f t="shared" si="38"/>
        <v>827812.45</v>
      </c>
      <c r="K107" s="27">
        <f t="shared" si="34"/>
        <v>4599</v>
      </c>
      <c r="L107" s="27">
        <f t="shared" si="39"/>
        <v>455301</v>
      </c>
      <c r="M107" s="27">
        <f t="shared" si="35"/>
        <v>1745.3664900000001</v>
      </c>
      <c r="N107" s="27">
        <f t="shared" si="36"/>
        <v>1745.3664900000001</v>
      </c>
      <c r="O107" s="27">
        <f t="shared" si="40"/>
        <v>-141371.8203895014</v>
      </c>
      <c r="P107" s="27">
        <f t="shared" si="41"/>
        <v>141371.8203895014</v>
      </c>
    </row>
    <row r="108" spans="1:16">
      <c r="A108" s="30">
        <v>41122</v>
      </c>
      <c r="C108" s="6">
        <v>100</v>
      </c>
      <c r="D108" s="29">
        <f t="shared" si="32"/>
        <v>4599</v>
      </c>
      <c r="E108" s="29">
        <f t="shared" si="37"/>
        <v>459900</v>
      </c>
      <c r="F108" s="29">
        <f t="shared" si="33"/>
        <v>-367912.44999999995</v>
      </c>
      <c r="G108" s="34">
        <f>Inputs!D$3</f>
        <v>0.37951000000000001</v>
      </c>
      <c r="I108" s="27">
        <f t="shared" si="38"/>
        <v>827812.45</v>
      </c>
      <c r="K108" s="27">
        <f t="shared" si="34"/>
        <v>4599</v>
      </c>
      <c r="L108" s="27">
        <f t="shared" si="39"/>
        <v>459900</v>
      </c>
      <c r="M108" s="27">
        <f t="shared" si="35"/>
        <v>1745.3664900000001</v>
      </c>
      <c r="N108" s="27">
        <f t="shared" si="36"/>
        <v>1745.3664900000001</v>
      </c>
      <c r="O108" s="27">
        <f t="shared" si="40"/>
        <v>-139626.45389950142</v>
      </c>
      <c r="P108" s="27">
        <f t="shared" si="41"/>
        <v>139626.45389950142</v>
      </c>
    </row>
    <row r="109" spans="1:16">
      <c r="A109" s="31">
        <v>41153</v>
      </c>
      <c r="C109" s="6">
        <v>101</v>
      </c>
      <c r="D109" s="29">
        <f t="shared" si="32"/>
        <v>4599</v>
      </c>
      <c r="E109" s="29">
        <f t="shared" si="37"/>
        <v>464499</v>
      </c>
      <c r="F109" s="29">
        <f t="shared" si="33"/>
        <v>-363313.44999999995</v>
      </c>
      <c r="G109" s="34">
        <f>Inputs!D$3</f>
        <v>0.37951000000000001</v>
      </c>
      <c r="I109" s="27">
        <f t="shared" si="38"/>
        <v>827812.45</v>
      </c>
      <c r="K109" s="27">
        <f t="shared" si="34"/>
        <v>4599</v>
      </c>
      <c r="L109" s="27">
        <f t="shared" si="39"/>
        <v>464499</v>
      </c>
      <c r="M109" s="27">
        <f t="shared" si="35"/>
        <v>1745.3664900000001</v>
      </c>
      <c r="N109" s="27">
        <f t="shared" si="36"/>
        <v>1745.3664900000001</v>
      </c>
      <c r="O109" s="27">
        <f t="shared" si="40"/>
        <v>-137881.08740950143</v>
      </c>
      <c r="P109" s="27">
        <f t="shared" si="41"/>
        <v>137881.08740950143</v>
      </c>
    </row>
    <row r="110" spans="1:16">
      <c r="A110" s="30">
        <v>41183</v>
      </c>
      <c r="C110" s="6">
        <v>102</v>
      </c>
      <c r="D110" s="29">
        <f t="shared" si="32"/>
        <v>4599</v>
      </c>
      <c r="E110" s="29">
        <f t="shared" si="37"/>
        <v>469098</v>
      </c>
      <c r="F110" s="29">
        <f t="shared" si="33"/>
        <v>-358714.44999999995</v>
      </c>
      <c r="G110" s="34">
        <f>Inputs!D$3</f>
        <v>0.37951000000000001</v>
      </c>
      <c r="I110" s="27">
        <f t="shared" si="38"/>
        <v>827812.45</v>
      </c>
      <c r="K110" s="27">
        <f t="shared" si="34"/>
        <v>4599</v>
      </c>
      <c r="L110" s="27">
        <f t="shared" si="39"/>
        <v>469098</v>
      </c>
      <c r="M110" s="27">
        <f t="shared" si="35"/>
        <v>1745.3664900000001</v>
      </c>
      <c r="N110" s="27">
        <f t="shared" si="36"/>
        <v>1745.3664900000001</v>
      </c>
      <c r="O110" s="27">
        <f t="shared" si="40"/>
        <v>-136135.72091950144</v>
      </c>
      <c r="P110" s="27">
        <f t="shared" si="41"/>
        <v>136135.72091950144</v>
      </c>
    </row>
    <row r="111" spans="1:16">
      <c r="A111" s="31">
        <v>41214</v>
      </c>
      <c r="C111" s="6">
        <v>103</v>
      </c>
      <c r="D111" s="29">
        <f t="shared" si="32"/>
        <v>4599</v>
      </c>
      <c r="E111" s="29">
        <f t="shared" si="37"/>
        <v>473697</v>
      </c>
      <c r="F111" s="29">
        <f t="shared" si="33"/>
        <v>-354115.44999999995</v>
      </c>
      <c r="G111" s="34">
        <f>Inputs!D$3</f>
        <v>0.37951000000000001</v>
      </c>
      <c r="I111" s="27">
        <f t="shared" si="38"/>
        <v>827812.45</v>
      </c>
      <c r="K111" s="27">
        <f t="shared" si="34"/>
        <v>4599</v>
      </c>
      <c r="L111" s="27">
        <f t="shared" si="39"/>
        <v>473697</v>
      </c>
      <c r="M111" s="27">
        <f t="shared" si="35"/>
        <v>1745.3664900000001</v>
      </c>
      <c r="N111" s="27">
        <f t="shared" si="36"/>
        <v>1745.3664900000001</v>
      </c>
      <c r="O111" s="27">
        <f t="shared" si="40"/>
        <v>-134390.35442950146</v>
      </c>
      <c r="P111" s="27">
        <f t="shared" si="41"/>
        <v>134390.35442950146</v>
      </c>
    </row>
    <row r="112" spans="1:16">
      <c r="A112" s="30">
        <v>41244</v>
      </c>
      <c r="C112" s="6">
        <v>104</v>
      </c>
      <c r="D112" s="29">
        <f t="shared" si="32"/>
        <v>4599</v>
      </c>
      <c r="E112" s="29">
        <f t="shared" si="37"/>
        <v>478296</v>
      </c>
      <c r="F112" s="29">
        <f t="shared" si="33"/>
        <v>-349516.44999999995</v>
      </c>
      <c r="G112" s="34">
        <f>Inputs!D$3</f>
        <v>0.37951000000000001</v>
      </c>
      <c r="I112" s="27">
        <f t="shared" si="38"/>
        <v>827812.45</v>
      </c>
      <c r="K112" s="27">
        <f t="shared" si="34"/>
        <v>4599</v>
      </c>
      <c r="L112" s="27">
        <f t="shared" si="39"/>
        <v>478296</v>
      </c>
      <c r="M112" s="27">
        <f t="shared" si="35"/>
        <v>1745.3664900000001</v>
      </c>
      <c r="N112" s="27">
        <f t="shared" si="36"/>
        <v>1745.3664900000001</v>
      </c>
      <c r="O112" s="27">
        <f t="shared" si="40"/>
        <v>-132644.98793950147</v>
      </c>
      <c r="P112" s="27">
        <f t="shared" si="41"/>
        <v>132644.98793950147</v>
      </c>
    </row>
    <row r="113" spans="1:16">
      <c r="A113" s="31">
        <v>41275</v>
      </c>
      <c r="C113" s="6">
        <v>105</v>
      </c>
      <c r="D113" s="29">
        <f t="shared" si="32"/>
        <v>4599</v>
      </c>
      <c r="E113" s="29">
        <f t="shared" si="37"/>
        <v>482895</v>
      </c>
      <c r="F113" s="29">
        <f t="shared" si="33"/>
        <v>-344917.44999999995</v>
      </c>
      <c r="G113" s="34">
        <f>Inputs!D$3</f>
        <v>0.37951000000000001</v>
      </c>
      <c r="I113" s="27">
        <f t="shared" si="38"/>
        <v>827812.45</v>
      </c>
      <c r="K113" s="27">
        <f t="shared" si="34"/>
        <v>4599</v>
      </c>
      <c r="L113" s="27">
        <f t="shared" si="39"/>
        <v>482895</v>
      </c>
      <c r="M113" s="27">
        <f t="shared" si="35"/>
        <v>1745.3664900000001</v>
      </c>
      <c r="N113" s="27">
        <f t="shared" si="36"/>
        <v>1745.3664900000001</v>
      </c>
      <c r="O113" s="27">
        <f t="shared" si="40"/>
        <v>-130899.62144950147</v>
      </c>
      <c r="P113" s="27">
        <f t="shared" si="41"/>
        <v>130899.62144950147</v>
      </c>
    </row>
    <row r="114" spans="1:16">
      <c r="A114" s="30">
        <v>41306</v>
      </c>
      <c r="C114" s="6">
        <v>106</v>
      </c>
      <c r="D114" s="29">
        <f t="shared" si="32"/>
        <v>4599</v>
      </c>
      <c r="E114" s="29">
        <f t="shared" si="37"/>
        <v>487494</v>
      </c>
      <c r="F114" s="29">
        <f t="shared" si="33"/>
        <v>-340318.44999999995</v>
      </c>
      <c r="G114" s="34">
        <f>Inputs!D$3</f>
        <v>0.37951000000000001</v>
      </c>
      <c r="I114" s="27">
        <f t="shared" si="38"/>
        <v>827812.45</v>
      </c>
      <c r="K114" s="27">
        <f t="shared" si="34"/>
        <v>4599</v>
      </c>
      <c r="L114" s="27">
        <f t="shared" si="39"/>
        <v>487494</v>
      </c>
      <c r="M114" s="27">
        <f t="shared" si="35"/>
        <v>1745.3664900000001</v>
      </c>
      <c r="N114" s="27">
        <f t="shared" si="36"/>
        <v>1745.3664900000001</v>
      </c>
      <c r="O114" s="27">
        <f t="shared" si="40"/>
        <v>-129154.25495950147</v>
      </c>
      <c r="P114" s="27">
        <f t="shared" si="41"/>
        <v>129154.25495950147</v>
      </c>
    </row>
    <row r="115" spans="1:16">
      <c r="A115" s="31">
        <v>41334</v>
      </c>
      <c r="C115" s="6">
        <v>107</v>
      </c>
      <c r="D115" s="29">
        <f t="shared" si="32"/>
        <v>4599</v>
      </c>
      <c r="E115" s="29">
        <f t="shared" si="37"/>
        <v>492093</v>
      </c>
      <c r="F115" s="29">
        <f t="shared" si="33"/>
        <v>-335719.44999999995</v>
      </c>
      <c r="G115" s="34">
        <f>Inputs!D$3</f>
        <v>0.37951000000000001</v>
      </c>
      <c r="I115" s="27">
        <f t="shared" si="38"/>
        <v>827812.45</v>
      </c>
      <c r="K115" s="27">
        <f t="shared" si="34"/>
        <v>4599</v>
      </c>
      <c r="L115" s="27">
        <f t="shared" si="39"/>
        <v>492093</v>
      </c>
      <c r="M115" s="27">
        <f t="shared" si="35"/>
        <v>1745.3664900000001</v>
      </c>
      <c r="N115" s="27">
        <f t="shared" si="36"/>
        <v>1745.3664900000001</v>
      </c>
      <c r="O115" s="27">
        <f t="shared" si="40"/>
        <v>-127408.88846950147</v>
      </c>
      <c r="P115" s="27">
        <f t="shared" si="41"/>
        <v>127408.88846950147</v>
      </c>
    </row>
    <row r="116" spans="1:16">
      <c r="A116" s="30">
        <v>41365</v>
      </c>
      <c r="C116" s="6">
        <v>108</v>
      </c>
      <c r="D116" s="29">
        <f t="shared" si="32"/>
        <v>4599</v>
      </c>
      <c r="E116" s="29">
        <f t="shared" si="37"/>
        <v>496692</v>
      </c>
      <c r="F116" s="29">
        <f t="shared" si="33"/>
        <v>-331120.44999999995</v>
      </c>
      <c r="G116" s="34">
        <f>Inputs!D$3</f>
        <v>0.37951000000000001</v>
      </c>
      <c r="I116" s="27">
        <f t="shared" si="38"/>
        <v>827812.45</v>
      </c>
      <c r="K116" s="27">
        <f t="shared" si="34"/>
        <v>4599</v>
      </c>
      <c r="L116" s="27">
        <f t="shared" si="39"/>
        <v>496692</v>
      </c>
      <c r="M116" s="27">
        <f t="shared" si="35"/>
        <v>1745.3664900000001</v>
      </c>
      <c r="N116" s="27">
        <f t="shared" si="36"/>
        <v>1745.3664900000001</v>
      </c>
      <c r="O116" s="27">
        <f t="shared" si="40"/>
        <v>-125663.52197950147</v>
      </c>
      <c r="P116" s="27">
        <f t="shared" si="41"/>
        <v>125663.52197950147</v>
      </c>
    </row>
    <row r="117" spans="1:16">
      <c r="A117" s="31">
        <v>41395</v>
      </c>
      <c r="C117" s="6">
        <v>109</v>
      </c>
      <c r="D117" s="29">
        <f t="shared" si="32"/>
        <v>4599</v>
      </c>
      <c r="E117" s="29">
        <f t="shared" si="37"/>
        <v>501291</v>
      </c>
      <c r="F117" s="29">
        <f t="shared" si="33"/>
        <v>-326521.44999999995</v>
      </c>
      <c r="G117" s="34">
        <f>Inputs!D$3</f>
        <v>0.37951000000000001</v>
      </c>
      <c r="I117" s="27">
        <f t="shared" si="38"/>
        <v>827812.45</v>
      </c>
      <c r="K117" s="27">
        <f t="shared" si="34"/>
        <v>4599</v>
      </c>
      <c r="L117" s="27">
        <f t="shared" si="39"/>
        <v>501291</v>
      </c>
      <c r="M117" s="27">
        <f t="shared" si="35"/>
        <v>1745.3664900000001</v>
      </c>
      <c r="N117" s="27">
        <f t="shared" si="36"/>
        <v>1745.3664900000001</v>
      </c>
      <c r="O117" s="27">
        <f t="shared" si="40"/>
        <v>-123918.15548950147</v>
      </c>
      <c r="P117" s="27">
        <f t="shared" si="41"/>
        <v>123918.15548950147</v>
      </c>
    </row>
    <row r="118" spans="1:16">
      <c r="A118" s="30">
        <v>41426</v>
      </c>
      <c r="C118" s="6">
        <v>110</v>
      </c>
      <c r="D118" s="29">
        <f t="shared" si="32"/>
        <v>4599</v>
      </c>
      <c r="E118" s="29">
        <f t="shared" si="37"/>
        <v>505890</v>
      </c>
      <c r="F118" s="29">
        <f t="shared" si="33"/>
        <v>-321922.44999999995</v>
      </c>
      <c r="G118" s="34">
        <f>Inputs!D$3</f>
        <v>0.37951000000000001</v>
      </c>
      <c r="I118" s="27">
        <f t="shared" si="38"/>
        <v>827812.45</v>
      </c>
      <c r="K118" s="27">
        <f t="shared" si="34"/>
        <v>4599</v>
      </c>
      <c r="L118" s="27">
        <f t="shared" si="39"/>
        <v>505890</v>
      </c>
      <c r="M118" s="27">
        <f t="shared" si="35"/>
        <v>1745.3664900000001</v>
      </c>
      <c r="N118" s="27">
        <f t="shared" si="36"/>
        <v>1745.3664900000001</v>
      </c>
      <c r="O118" s="27">
        <f t="shared" si="40"/>
        <v>-122172.78899950147</v>
      </c>
      <c r="P118" s="27">
        <f t="shared" si="41"/>
        <v>122172.78899950147</v>
      </c>
    </row>
    <row r="119" spans="1:16">
      <c r="A119" s="31">
        <v>41456</v>
      </c>
      <c r="C119" s="6">
        <v>111</v>
      </c>
      <c r="D119" s="29">
        <f t="shared" si="32"/>
        <v>4599</v>
      </c>
      <c r="E119" s="29">
        <f t="shared" si="37"/>
        <v>510489</v>
      </c>
      <c r="F119" s="29">
        <f t="shared" si="33"/>
        <v>-317323.44999999995</v>
      </c>
      <c r="G119" s="34">
        <f>Inputs!D$3</f>
        <v>0.37951000000000001</v>
      </c>
      <c r="I119" s="27">
        <f t="shared" si="38"/>
        <v>827812.45</v>
      </c>
      <c r="K119" s="27">
        <f t="shared" si="34"/>
        <v>4599</v>
      </c>
      <c r="L119" s="27">
        <f t="shared" si="39"/>
        <v>510489</v>
      </c>
      <c r="M119" s="27">
        <f t="shared" si="35"/>
        <v>1745.3664900000001</v>
      </c>
      <c r="N119" s="27">
        <f t="shared" si="36"/>
        <v>1745.3664900000001</v>
      </c>
      <c r="O119" s="27">
        <f t="shared" si="40"/>
        <v>-120427.42250950147</v>
      </c>
      <c r="P119" s="27">
        <f t="shared" si="41"/>
        <v>120427.42250950147</v>
      </c>
    </row>
    <row r="120" spans="1:16">
      <c r="A120" s="30">
        <v>41487</v>
      </c>
      <c r="C120" s="6">
        <v>112</v>
      </c>
      <c r="D120" s="29">
        <f t="shared" si="32"/>
        <v>4599</v>
      </c>
      <c r="E120" s="29">
        <f t="shared" si="37"/>
        <v>515088</v>
      </c>
      <c r="F120" s="29">
        <f t="shared" si="33"/>
        <v>-312724.44999999995</v>
      </c>
      <c r="G120" s="34">
        <f>Inputs!D$3</f>
        <v>0.37951000000000001</v>
      </c>
      <c r="I120" s="27">
        <f t="shared" si="38"/>
        <v>827812.45</v>
      </c>
      <c r="K120" s="27">
        <f t="shared" si="34"/>
        <v>4599</v>
      </c>
      <c r="L120" s="27">
        <f t="shared" si="39"/>
        <v>515088</v>
      </c>
      <c r="M120" s="27">
        <f t="shared" si="35"/>
        <v>1745.3664900000001</v>
      </c>
      <c r="N120" s="27">
        <f t="shared" si="36"/>
        <v>1745.3664900000001</v>
      </c>
      <c r="O120" s="27">
        <f t="shared" si="40"/>
        <v>-118682.05601950147</v>
      </c>
      <c r="P120" s="27">
        <f t="shared" si="41"/>
        <v>118682.05601950147</v>
      </c>
    </row>
    <row r="121" spans="1:16">
      <c r="A121" s="31">
        <v>41518</v>
      </c>
      <c r="C121" s="6">
        <v>113</v>
      </c>
      <c r="D121" s="29">
        <f t="shared" si="32"/>
        <v>4599</v>
      </c>
      <c r="E121" s="29">
        <f t="shared" si="37"/>
        <v>519687</v>
      </c>
      <c r="F121" s="29">
        <f t="shared" si="33"/>
        <v>-308125.44999999995</v>
      </c>
      <c r="G121" s="34">
        <f>Inputs!D$3</f>
        <v>0.37951000000000001</v>
      </c>
      <c r="I121" s="27">
        <f t="shared" si="38"/>
        <v>827812.45</v>
      </c>
      <c r="K121" s="27">
        <f t="shared" si="34"/>
        <v>4599</v>
      </c>
      <c r="L121" s="27">
        <f t="shared" si="39"/>
        <v>519687</v>
      </c>
      <c r="M121" s="27">
        <f t="shared" si="35"/>
        <v>1745.3664900000001</v>
      </c>
      <c r="N121" s="27">
        <f t="shared" si="36"/>
        <v>1745.3664900000001</v>
      </c>
      <c r="O121" s="27">
        <f t="shared" si="40"/>
        <v>-116936.68952950147</v>
      </c>
      <c r="P121" s="27">
        <f t="shared" si="41"/>
        <v>116936.68952950147</v>
      </c>
    </row>
    <row r="122" spans="1:16">
      <c r="A122" s="30">
        <v>41548</v>
      </c>
      <c r="C122" s="6">
        <v>114</v>
      </c>
      <c r="D122" s="29">
        <f t="shared" si="32"/>
        <v>4599</v>
      </c>
      <c r="E122" s="29">
        <f t="shared" si="37"/>
        <v>524286</v>
      </c>
      <c r="F122" s="29">
        <f t="shared" si="33"/>
        <v>-303526.44999999995</v>
      </c>
      <c r="G122" s="34">
        <f>Inputs!D$3</f>
        <v>0.37951000000000001</v>
      </c>
      <c r="I122" s="27">
        <f t="shared" si="38"/>
        <v>827812.45</v>
      </c>
      <c r="K122" s="27">
        <f t="shared" si="34"/>
        <v>4599</v>
      </c>
      <c r="L122" s="27">
        <f t="shared" si="39"/>
        <v>524286</v>
      </c>
      <c r="M122" s="27">
        <f t="shared" si="35"/>
        <v>1745.3664900000001</v>
      </c>
      <c r="N122" s="27">
        <f t="shared" si="36"/>
        <v>1745.3664900000001</v>
      </c>
      <c r="O122" s="27">
        <f t="shared" si="40"/>
        <v>-115191.32303950147</v>
      </c>
      <c r="P122" s="27">
        <f t="shared" si="41"/>
        <v>115191.32303950147</v>
      </c>
    </row>
    <row r="123" spans="1:16">
      <c r="A123" s="31">
        <v>41579</v>
      </c>
      <c r="C123" s="6">
        <v>115</v>
      </c>
      <c r="D123" s="29">
        <f t="shared" si="32"/>
        <v>4599</v>
      </c>
      <c r="E123" s="29">
        <f t="shared" si="37"/>
        <v>528885</v>
      </c>
      <c r="F123" s="29">
        <f t="shared" si="33"/>
        <v>-298927.44999999995</v>
      </c>
      <c r="G123" s="34">
        <f>Inputs!D$3</f>
        <v>0.37951000000000001</v>
      </c>
      <c r="I123" s="27">
        <f t="shared" si="38"/>
        <v>827812.45</v>
      </c>
      <c r="K123" s="27">
        <f t="shared" si="34"/>
        <v>4599</v>
      </c>
      <c r="L123" s="27">
        <f t="shared" si="39"/>
        <v>528885</v>
      </c>
      <c r="M123" s="27">
        <f t="shared" si="35"/>
        <v>1745.3664900000001</v>
      </c>
      <c r="N123" s="27">
        <f t="shared" si="36"/>
        <v>1745.3664900000001</v>
      </c>
      <c r="O123" s="27">
        <f t="shared" si="40"/>
        <v>-113445.95654950147</v>
      </c>
      <c r="P123" s="27">
        <f t="shared" si="41"/>
        <v>113445.95654950147</v>
      </c>
    </row>
    <row r="124" spans="1:16">
      <c r="A124" s="30">
        <v>41609</v>
      </c>
      <c r="C124" s="6">
        <v>116</v>
      </c>
      <c r="D124" s="29">
        <f t="shared" si="32"/>
        <v>4599</v>
      </c>
      <c r="E124" s="29">
        <f t="shared" si="37"/>
        <v>533484</v>
      </c>
      <c r="F124" s="29">
        <f t="shared" si="33"/>
        <v>-294328.44999999995</v>
      </c>
      <c r="G124" s="34">
        <f>Inputs!D$3</f>
        <v>0.37951000000000001</v>
      </c>
      <c r="I124" s="27">
        <f t="shared" si="38"/>
        <v>827812.45</v>
      </c>
      <c r="K124" s="27">
        <f t="shared" si="34"/>
        <v>4599</v>
      </c>
      <c r="L124" s="27">
        <f t="shared" si="39"/>
        <v>533484</v>
      </c>
      <c r="M124" s="27">
        <f t="shared" si="35"/>
        <v>1745.3664900000001</v>
      </c>
      <c r="N124" s="27">
        <f t="shared" si="36"/>
        <v>1745.3664900000001</v>
      </c>
      <c r="O124" s="27">
        <f t="shared" si="40"/>
        <v>-111700.59005950147</v>
      </c>
      <c r="P124" s="27">
        <f t="shared" si="41"/>
        <v>111700.59005950147</v>
      </c>
    </row>
    <row r="125" spans="1:16">
      <c r="A125" s="31">
        <v>41640</v>
      </c>
      <c r="C125" s="6">
        <v>117</v>
      </c>
      <c r="D125" s="29">
        <f t="shared" si="32"/>
        <v>4599</v>
      </c>
      <c r="E125" s="29">
        <f t="shared" si="37"/>
        <v>538083</v>
      </c>
      <c r="F125" s="29">
        <f t="shared" si="33"/>
        <v>-289729.44999999995</v>
      </c>
      <c r="G125" s="34">
        <f>Inputs!D$3</f>
        <v>0.37951000000000001</v>
      </c>
      <c r="I125" s="27">
        <f t="shared" si="38"/>
        <v>827812.45</v>
      </c>
      <c r="K125" s="27">
        <f t="shared" si="34"/>
        <v>4599</v>
      </c>
      <c r="L125" s="27">
        <f t="shared" si="39"/>
        <v>538083</v>
      </c>
      <c r="M125" s="27">
        <f t="shared" si="35"/>
        <v>1745.3664900000001</v>
      </c>
      <c r="N125" s="27">
        <f t="shared" si="36"/>
        <v>1745.3664900000001</v>
      </c>
      <c r="O125" s="27">
        <f t="shared" si="40"/>
        <v>-109955.22356950147</v>
      </c>
      <c r="P125" s="27">
        <f t="shared" si="41"/>
        <v>109955.22356950147</v>
      </c>
    </row>
    <row r="126" spans="1:16">
      <c r="A126" s="30">
        <v>41671</v>
      </c>
      <c r="C126" s="6">
        <v>118</v>
      </c>
      <c r="D126" s="29">
        <f t="shared" si="32"/>
        <v>4599</v>
      </c>
      <c r="E126" s="29">
        <f t="shared" si="37"/>
        <v>542682</v>
      </c>
      <c r="F126" s="29">
        <f t="shared" si="33"/>
        <v>-285130.44999999995</v>
      </c>
      <c r="G126" s="34">
        <f>Inputs!D$3</f>
        <v>0.37951000000000001</v>
      </c>
      <c r="I126" s="27">
        <f t="shared" si="38"/>
        <v>827812.45</v>
      </c>
      <c r="K126" s="27">
        <f t="shared" si="34"/>
        <v>4599</v>
      </c>
      <c r="L126" s="27">
        <f t="shared" si="39"/>
        <v>542682</v>
      </c>
      <c r="M126" s="27">
        <f t="shared" si="35"/>
        <v>1745.3664900000001</v>
      </c>
      <c r="N126" s="27">
        <f t="shared" si="36"/>
        <v>1745.3664900000001</v>
      </c>
      <c r="O126" s="27">
        <f t="shared" si="40"/>
        <v>-108209.85707950147</v>
      </c>
      <c r="P126" s="27">
        <f t="shared" si="41"/>
        <v>108209.85707950147</v>
      </c>
    </row>
    <row r="127" spans="1:16">
      <c r="A127" s="31">
        <v>41699</v>
      </c>
      <c r="C127" s="6">
        <v>119</v>
      </c>
      <c r="D127" s="29">
        <f t="shared" si="32"/>
        <v>4599</v>
      </c>
      <c r="E127" s="29">
        <f t="shared" si="37"/>
        <v>547281</v>
      </c>
      <c r="F127" s="29">
        <f t="shared" si="33"/>
        <v>-280531.44999999995</v>
      </c>
      <c r="G127" s="34">
        <f>Inputs!D$3</f>
        <v>0.37951000000000001</v>
      </c>
      <c r="I127" s="27">
        <f t="shared" si="38"/>
        <v>827812.45</v>
      </c>
      <c r="K127" s="27">
        <f t="shared" si="34"/>
        <v>4599</v>
      </c>
      <c r="L127" s="27">
        <f t="shared" si="39"/>
        <v>547281</v>
      </c>
      <c r="M127" s="27">
        <f t="shared" si="35"/>
        <v>1745.3664900000001</v>
      </c>
      <c r="N127" s="27">
        <f t="shared" si="36"/>
        <v>1745.3664900000001</v>
      </c>
      <c r="O127" s="27">
        <f t="shared" si="40"/>
        <v>-106464.49058950147</v>
      </c>
      <c r="P127" s="27">
        <f t="shared" si="41"/>
        <v>106464.49058950147</v>
      </c>
    </row>
    <row r="128" spans="1:16">
      <c r="A128" s="30">
        <v>41730</v>
      </c>
      <c r="C128" s="6">
        <v>120</v>
      </c>
      <c r="D128" s="29">
        <f t="shared" si="32"/>
        <v>4599</v>
      </c>
      <c r="E128" s="29">
        <f t="shared" si="37"/>
        <v>551880</v>
      </c>
      <c r="F128" s="29">
        <f t="shared" si="33"/>
        <v>-275932.44999999995</v>
      </c>
      <c r="G128" s="34">
        <f>Inputs!D$3</f>
        <v>0.37951000000000001</v>
      </c>
      <c r="I128" s="27">
        <f t="shared" si="38"/>
        <v>827812.45</v>
      </c>
      <c r="K128" s="27">
        <f t="shared" si="34"/>
        <v>4599</v>
      </c>
      <c r="L128" s="27">
        <f t="shared" si="39"/>
        <v>551880</v>
      </c>
      <c r="M128" s="27">
        <f t="shared" si="35"/>
        <v>1745.3664900000001</v>
      </c>
      <c r="N128" s="27">
        <f t="shared" si="36"/>
        <v>1745.3664900000001</v>
      </c>
      <c r="O128" s="27">
        <f t="shared" si="40"/>
        <v>-104719.12409950147</v>
      </c>
      <c r="P128" s="27">
        <f t="shared" si="41"/>
        <v>104719.12409950147</v>
      </c>
    </row>
    <row r="129" spans="1:16">
      <c r="A129" s="31">
        <v>41760</v>
      </c>
      <c r="C129" s="6">
        <v>121</v>
      </c>
      <c r="D129" s="29">
        <f t="shared" si="32"/>
        <v>4599</v>
      </c>
      <c r="E129" s="29">
        <f t="shared" si="37"/>
        <v>556479</v>
      </c>
      <c r="F129" s="29">
        <f t="shared" si="33"/>
        <v>-271333.44999999995</v>
      </c>
      <c r="G129" s="34">
        <f>Inputs!D$3</f>
        <v>0.37951000000000001</v>
      </c>
      <c r="I129" s="27">
        <f t="shared" si="38"/>
        <v>827812.45</v>
      </c>
      <c r="K129" s="27">
        <f t="shared" si="34"/>
        <v>4599</v>
      </c>
      <c r="L129" s="27">
        <f t="shared" si="39"/>
        <v>556479</v>
      </c>
      <c r="M129" s="27">
        <f t="shared" si="35"/>
        <v>1745.3664900000001</v>
      </c>
      <c r="N129" s="27">
        <f t="shared" si="36"/>
        <v>1745.3664900000001</v>
      </c>
      <c r="O129" s="27">
        <f t="shared" si="40"/>
        <v>-102973.75760950147</v>
      </c>
      <c r="P129" s="27">
        <f t="shared" si="41"/>
        <v>102973.75760950147</v>
      </c>
    </row>
    <row r="130" spans="1:16">
      <c r="A130" s="30">
        <v>41791</v>
      </c>
      <c r="C130" s="6">
        <v>122</v>
      </c>
      <c r="D130" s="29">
        <f t="shared" si="32"/>
        <v>4599</v>
      </c>
      <c r="E130" s="29">
        <f t="shared" si="37"/>
        <v>561078</v>
      </c>
      <c r="F130" s="29">
        <f t="shared" si="33"/>
        <v>-266734.44999999995</v>
      </c>
      <c r="G130" s="34">
        <f>Inputs!D$3</f>
        <v>0.37951000000000001</v>
      </c>
      <c r="I130" s="27">
        <f t="shared" si="38"/>
        <v>827812.45</v>
      </c>
      <c r="K130" s="27">
        <f t="shared" si="34"/>
        <v>4599</v>
      </c>
      <c r="L130" s="27">
        <f t="shared" si="39"/>
        <v>561078</v>
      </c>
      <c r="M130" s="27">
        <f t="shared" si="35"/>
        <v>1745.3664900000001</v>
      </c>
      <c r="N130" s="27">
        <f t="shared" si="36"/>
        <v>1745.3664900000001</v>
      </c>
      <c r="O130" s="27">
        <f t="shared" si="40"/>
        <v>-101228.39111950147</v>
      </c>
      <c r="P130" s="27">
        <f t="shared" si="41"/>
        <v>101228.39111950147</v>
      </c>
    </row>
    <row r="131" spans="1:16">
      <c r="A131" s="31">
        <v>41821</v>
      </c>
      <c r="C131" s="6">
        <v>123</v>
      </c>
      <c r="D131" s="29">
        <f t="shared" si="32"/>
        <v>4599</v>
      </c>
      <c r="E131" s="29">
        <f t="shared" si="37"/>
        <v>565677</v>
      </c>
      <c r="F131" s="29">
        <f t="shared" si="33"/>
        <v>-262135.44999999995</v>
      </c>
      <c r="G131" s="34">
        <f>Inputs!D$3</f>
        <v>0.37951000000000001</v>
      </c>
      <c r="I131" s="27">
        <f t="shared" si="38"/>
        <v>827812.45</v>
      </c>
      <c r="K131" s="27">
        <f t="shared" si="34"/>
        <v>4599</v>
      </c>
      <c r="L131" s="27">
        <f t="shared" si="39"/>
        <v>565677</v>
      </c>
      <c r="M131" s="27">
        <f t="shared" si="35"/>
        <v>1745.3664900000001</v>
      </c>
      <c r="N131" s="27">
        <f t="shared" si="36"/>
        <v>1745.3664900000001</v>
      </c>
      <c r="O131" s="27">
        <f t="shared" si="40"/>
        <v>-99483.024629501466</v>
      </c>
      <c r="P131" s="27">
        <f t="shared" si="41"/>
        <v>99483.024629501466</v>
      </c>
    </row>
    <row r="132" spans="1:16">
      <c r="A132" s="30">
        <v>41852</v>
      </c>
      <c r="C132" s="6">
        <v>124</v>
      </c>
      <c r="D132" s="29">
        <f t="shared" si="32"/>
        <v>4599</v>
      </c>
      <c r="E132" s="29">
        <f t="shared" si="37"/>
        <v>570276</v>
      </c>
      <c r="F132" s="29">
        <f t="shared" si="33"/>
        <v>-257536.44999999995</v>
      </c>
      <c r="G132" s="34">
        <f>Inputs!D$3</f>
        <v>0.37951000000000001</v>
      </c>
      <c r="I132" s="27">
        <f t="shared" si="38"/>
        <v>827812.45</v>
      </c>
      <c r="K132" s="27">
        <f t="shared" si="34"/>
        <v>4599</v>
      </c>
      <c r="L132" s="27">
        <f t="shared" si="39"/>
        <v>570276</v>
      </c>
      <c r="M132" s="27">
        <f t="shared" si="35"/>
        <v>1745.3664900000001</v>
      </c>
      <c r="N132" s="27">
        <f t="shared" si="36"/>
        <v>1745.3664900000001</v>
      </c>
      <c r="O132" s="27">
        <f t="shared" si="40"/>
        <v>-97737.658139501465</v>
      </c>
      <c r="P132" s="27">
        <f t="shared" si="41"/>
        <v>97737.658139501465</v>
      </c>
    </row>
    <row r="133" spans="1:16">
      <c r="A133" s="31">
        <v>41883</v>
      </c>
      <c r="C133" s="6">
        <v>125</v>
      </c>
      <c r="D133" s="29">
        <f t="shared" si="32"/>
        <v>4599</v>
      </c>
      <c r="E133" s="29">
        <f t="shared" si="37"/>
        <v>574875</v>
      </c>
      <c r="F133" s="29">
        <f t="shared" si="33"/>
        <v>-252937.44999999995</v>
      </c>
      <c r="G133" s="34">
        <f>Inputs!D$3</f>
        <v>0.37951000000000001</v>
      </c>
      <c r="I133" s="27">
        <f t="shared" si="38"/>
        <v>827812.45</v>
      </c>
      <c r="K133" s="27">
        <f t="shared" si="34"/>
        <v>4599</v>
      </c>
      <c r="L133" s="27">
        <f t="shared" si="39"/>
        <v>574875</v>
      </c>
      <c r="M133" s="27">
        <f t="shared" si="35"/>
        <v>1745.3664900000001</v>
      </c>
      <c r="N133" s="27">
        <f t="shared" si="36"/>
        <v>1745.3664900000001</v>
      </c>
      <c r="O133" s="27">
        <f t="shared" si="40"/>
        <v>-95992.291649501465</v>
      </c>
      <c r="P133" s="27">
        <f t="shared" si="41"/>
        <v>95992.291649501465</v>
      </c>
    </row>
    <row r="134" spans="1:16">
      <c r="A134" s="30">
        <v>41913</v>
      </c>
      <c r="C134" s="6">
        <v>126</v>
      </c>
      <c r="D134" s="29">
        <f t="shared" si="32"/>
        <v>4599</v>
      </c>
      <c r="E134" s="29">
        <f t="shared" si="37"/>
        <v>579474</v>
      </c>
      <c r="F134" s="29">
        <f t="shared" si="33"/>
        <v>-248338.44999999995</v>
      </c>
      <c r="G134" s="34">
        <f>Inputs!D$3</f>
        <v>0.37951000000000001</v>
      </c>
      <c r="I134" s="27">
        <f t="shared" si="38"/>
        <v>827812.45</v>
      </c>
      <c r="K134" s="27">
        <f t="shared" si="34"/>
        <v>4599</v>
      </c>
      <c r="L134" s="27">
        <f t="shared" si="39"/>
        <v>579474</v>
      </c>
      <c r="M134" s="27">
        <f t="shared" si="35"/>
        <v>1745.3664900000001</v>
      </c>
      <c r="N134" s="27">
        <f t="shared" si="36"/>
        <v>1745.3664900000001</v>
      </c>
      <c r="O134" s="27">
        <f t="shared" si="40"/>
        <v>-94246.925159501465</v>
      </c>
      <c r="P134" s="27">
        <f t="shared" si="41"/>
        <v>94246.925159501465</v>
      </c>
    </row>
    <row r="135" spans="1:16">
      <c r="A135" s="31">
        <v>41944</v>
      </c>
      <c r="C135" s="6">
        <v>127</v>
      </c>
      <c r="D135" s="29">
        <f t="shared" si="32"/>
        <v>4599</v>
      </c>
      <c r="E135" s="29">
        <f t="shared" si="37"/>
        <v>584073</v>
      </c>
      <c r="F135" s="29">
        <f t="shared" si="33"/>
        <v>-243739.44999999995</v>
      </c>
      <c r="G135" s="34">
        <f>Inputs!D$3</f>
        <v>0.37951000000000001</v>
      </c>
      <c r="I135" s="27">
        <f t="shared" si="38"/>
        <v>827812.45</v>
      </c>
      <c r="K135" s="27">
        <f t="shared" si="34"/>
        <v>4599</v>
      </c>
      <c r="L135" s="27">
        <f t="shared" si="39"/>
        <v>584073</v>
      </c>
      <c r="M135" s="27">
        <f t="shared" si="35"/>
        <v>1745.3664900000001</v>
      </c>
      <c r="N135" s="27">
        <f t="shared" si="36"/>
        <v>1745.3664900000001</v>
      </c>
      <c r="O135" s="27">
        <f t="shared" si="40"/>
        <v>-92501.558669501464</v>
      </c>
      <c r="P135" s="27">
        <f t="shared" si="41"/>
        <v>92501.558669501464</v>
      </c>
    </row>
    <row r="136" spans="1:16">
      <c r="A136" s="30">
        <v>41974</v>
      </c>
      <c r="C136" s="6">
        <v>128</v>
      </c>
      <c r="D136" s="29">
        <f t="shared" si="32"/>
        <v>4599</v>
      </c>
      <c r="E136" s="29">
        <f t="shared" si="37"/>
        <v>588672</v>
      </c>
      <c r="F136" s="29">
        <f t="shared" si="33"/>
        <v>-239140.44999999995</v>
      </c>
      <c r="G136" s="34">
        <f>Inputs!D$3</f>
        <v>0.37951000000000001</v>
      </c>
      <c r="I136" s="27">
        <f t="shared" si="38"/>
        <v>827812.45</v>
      </c>
      <c r="K136" s="27">
        <f t="shared" si="34"/>
        <v>4599</v>
      </c>
      <c r="L136" s="27">
        <f t="shared" si="39"/>
        <v>588672</v>
      </c>
      <c r="M136" s="27">
        <f t="shared" si="35"/>
        <v>1745.3664900000001</v>
      </c>
      <c r="N136" s="27">
        <f t="shared" si="36"/>
        <v>1745.3664900000001</v>
      </c>
      <c r="O136" s="27">
        <f t="shared" si="40"/>
        <v>-90756.192179501464</v>
      </c>
      <c r="P136" s="27">
        <f t="shared" si="41"/>
        <v>90756.192179501464</v>
      </c>
    </row>
    <row r="137" spans="1:16">
      <c r="A137" s="31">
        <v>42005</v>
      </c>
      <c r="C137" s="6">
        <v>129</v>
      </c>
      <c r="D137" s="29">
        <f t="shared" ref="D137:D168" si="42">ROUND(-(+$B$9/180)*1,0)</f>
        <v>4599</v>
      </c>
      <c r="E137" s="29">
        <f t="shared" si="37"/>
        <v>593271</v>
      </c>
      <c r="F137" s="29">
        <f t="shared" ref="F137:F168" si="43">$B$9+E137</f>
        <v>-234541.44999999995</v>
      </c>
      <c r="G137" s="34">
        <f>Inputs!D$3</f>
        <v>0.37951000000000001</v>
      </c>
      <c r="I137" s="27">
        <f t="shared" si="38"/>
        <v>827812.45</v>
      </c>
      <c r="K137" s="27">
        <f t="shared" ref="K137:K168" si="44">D137</f>
        <v>4599</v>
      </c>
      <c r="L137" s="27">
        <f t="shared" si="39"/>
        <v>593271</v>
      </c>
      <c r="M137" s="27">
        <f t="shared" ref="M137:M168" si="45">K137*G137</f>
        <v>1745.3664900000001</v>
      </c>
      <c r="N137" s="27">
        <f t="shared" ref="N137:N168" si="46">M137-J137</f>
        <v>1745.3664900000001</v>
      </c>
      <c r="O137" s="27">
        <f t="shared" si="40"/>
        <v>-89010.825689501464</v>
      </c>
      <c r="P137" s="27">
        <f t="shared" si="41"/>
        <v>89010.825689501464</v>
      </c>
    </row>
    <row r="138" spans="1:16">
      <c r="A138" s="30">
        <v>42036</v>
      </c>
      <c r="C138" s="6">
        <v>130</v>
      </c>
      <c r="D138" s="29">
        <f t="shared" si="42"/>
        <v>4599</v>
      </c>
      <c r="E138" s="29">
        <f t="shared" ref="E138:E169" si="47">+E137+D138</f>
        <v>597870</v>
      </c>
      <c r="F138" s="29">
        <f t="shared" si="43"/>
        <v>-229942.44999999995</v>
      </c>
      <c r="G138" s="34">
        <f>Inputs!D$3</f>
        <v>0.37951000000000001</v>
      </c>
      <c r="I138" s="27">
        <f t="shared" ref="I138:I169" si="48">+I137+H138</f>
        <v>827812.45</v>
      </c>
      <c r="K138" s="27">
        <f t="shared" si="44"/>
        <v>4599</v>
      </c>
      <c r="L138" s="27">
        <f t="shared" ref="L138:L169" si="49">+L137+K138</f>
        <v>597870</v>
      </c>
      <c r="M138" s="27">
        <f t="shared" si="45"/>
        <v>1745.3664900000001</v>
      </c>
      <c r="N138" s="27">
        <f t="shared" si="46"/>
        <v>1745.3664900000001</v>
      </c>
      <c r="O138" s="27">
        <f t="shared" ref="O138:O169" si="50">+O137+N138</f>
        <v>-87265.459199501463</v>
      </c>
      <c r="P138" s="27">
        <f t="shared" ref="P138:P169" si="51">P137-N138</f>
        <v>87265.459199501463</v>
      </c>
    </row>
    <row r="139" spans="1:16">
      <c r="A139" s="31">
        <v>42064</v>
      </c>
      <c r="C139" s="6">
        <v>131</v>
      </c>
      <c r="D139" s="29">
        <f t="shared" si="42"/>
        <v>4599</v>
      </c>
      <c r="E139" s="29">
        <f t="shared" si="47"/>
        <v>602469</v>
      </c>
      <c r="F139" s="29">
        <f t="shared" si="43"/>
        <v>-225343.44999999995</v>
      </c>
      <c r="G139" s="34">
        <f>Inputs!D$3</f>
        <v>0.37951000000000001</v>
      </c>
      <c r="I139" s="27">
        <f t="shared" si="48"/>
        <v>827812.45</v>
      </c>
      <c r="K139" s="27">
        <f t="shared" si="44"/>
        <v>4599</v>
      </c>
      <c r="L139" s="27">
        <f t="shared" si="49"/>
        <v>602469</v>
      </c>
      <c r="M139" s="27">
        <f t="shared" si="45"/>
        <v>1745.3664900000001</v>
      </c>
      <c r="N139" s="27">
        <f t="shared" si="46"/>
        <v>1745.3664900000001</v>
      </c>
      <c r="O139" s="27">
        <f t="shared" si="50"/>
        <v>-85520.092709501463</v>
      </c>
      <c r="P139" s="27">
        <f t="shared" si="51"/>
        <v>85520.092709501463</v>
      </c>
    </row>
    <row r="140" spans="1:16">
      <c r="A140" s="30">
        <v>42095</v>
      </c>
      <c r="C140" s="6">
        <v>132</v>
      </c>
      <c r="D140" s="29">
        <f t="shared" si="42"/>
        <v>4599</v>
      </c>
      <c r="E140" s="29">
        <f t="shared" si="47"/>
        <v>607068</v>
      </c>
      <c r="F140" s="29">
        <f t="shared" si="43"/>
        <v>-220744.44999999995</v>
      </c>
      <c r="G140" s="34">
        <f>Inputs!D$3</f>
        <v>0.37951000000000001</v>
      </c>
      <c r="I140" s="27">
        <f t="shared" si="48"/>
        <v>827812.45</v>
      </c>
      <c r="K140" s="27">
        <f t="shared" si="44"/>
        <v>4599</v>
      </c>
      <c r="L140" s="27">
        <f t="shared" si="49"/>
        <v>607068</v>
      </c>
      <c r="M140" s="27">
        <f t="shared" si="45"/>
        <v>1745.3664900000001</v>
      </c>
      <c r="N140" s="27">
        <f t="shared" si="46"/>
        <v>1745.3664900000001</v>
      </c>
      <c r="O140" s="27">
        <f t="shared" si="50"/>
        <v>-83774.726219501463</v>
      </c>
      <c r="P140" s="27">
        <f t="shared" si="51"/>
        <v>83774.726219501463</v>
      </c>
    </row>
    <row r="141" spans="1:16">
      <c r="A141" s="31">
        <v>42125</v>
      </c>
      <c r="C141" s="6">
        <v>133</v>
      </c>
      <c r="D141" s="29">
        <f t="shared" si="42"/>
        <v>4599</v>
      </c>
      <c r="E141" s="29">
        <f t="shared" si="47"/>
        <v>611667</v>
      </c>
      <c r="F141" s="29">
        <f t="shared" si="43"/>
        <v>-216145.44999999995</v>
      </c>
      <c r="G141" s="34">
        <f>Inputs!D$3</f>
        <v>0.37951000000000001</v>
      </c>
      <c r="I141" s="27">
        <f t="shared" si="48"/>
        <v>827812.45</v>
      </c>
      <c r="K141" s="27">
        <f t="shared" si="44"/>
        <v>4599</v>
      </c>
      <c r="L141" s="27">
        <f t="shared" si="49"/>
        <v>611667</v>
      </c>
      <c r="M141" s="27">
        <f t="shared" si="45"/>
        <v>1745.3664900000001</v>
      </c>
      <c r="N141" s="27">
        <f t="shared" si="46"/>
        <v>1745.3664900000001</v>
      </c>
      <c r="O141" s="27">
        <f t="shared" si="50"/>
        <v>-82029.359729501462</v>
      </c>
      <c r="P141" s="27">
        <f t="shared" si="51"/>
        <v>82029.359729501462</v>
      </c>
    </row>
    <row r="142" spans="1:16">
      <c r="A142" s="30">
        <v>42156</v>
      </c>
      <c r="C142" s="6">
        <v>134</v>
      </c>
      <c r="D142" s="29">
        <f t="shared" si="42"/>
        <v>4599</v>
      </c>
      <c r="E142" s="29">
        <f t="shared" si="47"/>
        <v>616266</v>
      </c>
      <c r="F142" s="29">
        <f t="shared" si="43"/>
        <v>-211546.44999999995</v>
      </c>
      <c r="G142" s="34">
        <f>Inputs!D$3</f>
        <v>0.37951000000000001</v>
      </c>
      <c r="I142" s="27">
        <f t="shared" si="48"/>
        <v>827812.45</v>
      </c>
      <c r="K142" s="27">
        <f t="shared" si="44"/>
        <v>4599</v>
      </c>
      <c r="L142" s="27">
        <f t="shared" si="49"/>
        <v>616266</v>
      </c>
      <c r="M142" s="27">
        <f t="shared" si="45"/>
        <v>1745.3664900000001</v>
      </c>
      <c r="N142" s="27">
        <f t="shared" si="46"/>
        <v>1745.3664900000001</v>
      </c>
      <c r="O142" s="27">
        <f t="shared" si="50"/>
        <v>-80283.993239501462</v>
      </c>
      <c r="P142" s="27">
        <f t="shared" si="51"/>
        <v>80283.993239501462</v>
      </c>
    </row>
    <row r="143" spans="1:16">
      <c r="A143" s="31">
        <v>42186</v>
      </c>
      <c r="C143" s="6">
        <v>135</v>
      </c>
      <c r="D143" s="29">
        <f t="shared" si="42"/>
        <v>4599</v>
      </c>
      <c r="E143" s="29">
        <f t="shared" si="47"/>
        <v>620865</v>
      </c>
      <c r="F143" s="29">
        <f t="shared" si="43"/>
        <v>-206947.44999999995</v>
      </c>
      <c r="G143" s="34">
        <f>Inputs!D$3</f>
        <v>0.37951000000000001</v>
      </c>
      <c r="I143" s="27">
        <f t="shared" si="48"/>
        <v>827812.45</v>
      </c>
      <c r="K143" s="27">
        <f t="shared" si="44"/>
        <v>4599</v>
      </c>
      <c r="L143" s="27">
        <f t="shared" si="49"/>
        <v>620865</v>
      </c>
      <c r="M143" s="27">
        <f t="shared" si="45"/>
        <v>1745.3664900000001</v>
      </c>
      <c r="N143" s="27">
        <f t="shared" si="46"/>
        <v>1745.3664900000001</v>
      </c>
      <c r="O143" s="27">
        <f t="shared" si="50"/>
        <v>-78538.626749501462</v>
      </c>
      <c r="P143" s="27">
        <f t="shared" si="51"/>
        <v>78538.626749501462</v>
      </c>
    </row>
    <row r="144" spans="1:16">
      <c r="A144" s="30">
        <v>42217</v>
      </c>
      <c r="C144" s="6">
        <v>136</v>
      </c>
      <c r="D144" s="29">
        <f t="shared" si="42"/>
        <v>4599</v>
      </c>
      <c r="E144" s="29">
        <f t="shared" si="47"/>
        <v>625464</v>
      </c>
      <c r="F144" s="29">
        <f t="shared" si="43"/>
        <v>-202348.44999999995</v>
      </c>
      <c r="G144" s="34">
        <f>Inputs!D$3</f>
        <v>0.37951000000000001</v>
      </c>
      <c r="I144" s="27">
        <f t="shared" si="48"/>
        <v>827812.45</v>
      </c>
      <c r="K144" s="27">
        <f t="shared" si="44"/>
        <v>4599</v>
      </c>
      <c r="L144" s="27">
        <f t="shared" si="49"/>
        <v>625464</v>
      </c>
      <c r="M144" s="27">
        <f t="shared" si="45"/>
        <v>1745.3664900000001</v>
      </c>
      <c r="N144" s="27">
        <f t="shared" si="46"/>
        <v>1745.3664900000001</v>
      </c>
      <c r="O144" s="27">
        <f t="shared" si="50"/>
        <v>-76793.260259501461</v>
      </c>
      <c r="P144" s="27">
        <f t="shared" si="51"/>
        <v>76793.260259501461</v>
      </c>
    </row>
    <row r="145" spans="1:16">
      <c r="A145" s="31">
        <v>42248</v>
      </c>
      <c r="C145" s="6">
        <v>137</v>
      </c>
      <c r="D145" s="29">
        <f t="shared" si="42"/>
        <v>4599</v>
      </c>
      <c r="E145" s="29">
        <f t="shared" si="47"/>
        <v>630063</v>
      </c>
      <c r="F145" s="29">
        <f t="shared" si="43"/>
        <v>-197749.44999999995</v>
      </c>
      <c r="G145" s="34">
        <f>Inputs!D$3</f>
        <v>0.37951000000000001</v>
      </c>
      <c r="I145" s="27">
        <f t="shared" si="48"/>
        <v>827812.45</v>
      </c>
      <c r="K145" s="27">
        <f t="shared" si="44"/>
        <v>4599</v>
      </c>
      <c r="L145" s="27">
        <f t="shared" si="49"/>
        <v>630063</v>
      </c>
      <c r="M145" s="27">
        <f t="shared" si="45"/>
        <v>1745.3664900000001</v>
      </c>
      <c r="N145" s="27">
        <f t="shared" si="46"/>
        <v>1745.3664900000001</v>
      </c>
      <c r="O145" s="27">
        <f t="shared" si="50"/>
        <v>-75047.893769501461</v>
      </c>
      <c r="P145" s="27">
        <f t="shared" si="51"/>
        <v>75047.893769501461</v>
      </c>
    </row>
    <row r="146" spans="1:16">
      <c r="A146" s="30">
        <v>42278</v>
      </c>
      <c r="C146" s="6">
        <v>138</v>
      </c>
      <c r="D146" s="29">
        <f t="shared" si="42"/>
        <v>4599</v>
      </c>
      <c r="E146" s="29">
        <f t="shared" si="47"/>
        <v>634662</v>
      </c>
      <c r="F146" s="29">
        <f t="shared" si="43"/>
        <v>-193150.44999999995</v>
      </c>
      <c r="G146" s="34">
        <f>Inputs!D$3</f>
        <v>0.37951000000000001</v>
      </c>
      <c r="I146" s="27">
        <f t="shared" si="48"/>
        <v>827812.45</v>
      </c>
      <c r="K146" s="27">
        <f t="shared" si="44"/>
        <v>4599</v>
      </c>
      <c r="L146" s="27">
        <f t="shared" si="49"/>
        <v>634662</v>
      </c>
      <c r="M146" s="27">
        <f t="shared" si="45"/>
        <v>1745.3664900000001</v>
      </c>
      <c r="N146" s="27">
        <f t="shared" si="46"/>
        <v>1745.3664900000001</v>
      </c>
      <c r="O146" s="27">
        <f t="shared" si="50"/>
        <v>-73302.527279501461</v>
      </c>
      <c r="P146" s="27">
        <f t="shared" si="51"/>
        <v>73302.527279501461</v>
      </c>
    </row>
    <row r="147" spans="1:16">
      <c r="A147" s="31">
        <v>42309</v>
      </c>
      <c r="C147" s="6">
        <v>139</v>
      </c>
      <c r="D147" s="29">
        <f t="shared" si="42"/>
        <v>4599</v>
      </c>
      <c r="E147" s="29">
        <f t="shared" si="47"/>
        <v>639261</v>
      </c>
      <c r="F147" s="29">
        <f t="shared" si="43"/>
        <v>-188551.44999999995</v>
      </c>
      <c r="G147" s="34">
        <f>Inputs!D$3</f>
        <v>0.37951000000000001</v>
      </c>
      <c r="I147" s="27">
        <f t="shared" si="48"/>
        <v>827812.45</v>
      </c>
      <c r="K147" s="27">
        <f t="shared" si="44"/>
        <v>4599</v>
      </c>
      <c r="L147" s="27">
        <f t="shared" si="49"/>
        <v>639261</v>
      </c>
      <c r="M147" s="27">
        <f t="shared" si="45"/>
        <v>1745.3664900000001</v>
      </c>
      <c r="N147" s="27">
        <f t="shared" si="46"/>
        <v>1745.3664900000001</v>
      </c>
      <c r="O147" s="27">
        <f t="shared" si="50"/>
        <v>-71557.16078950146</v>
      </c>
      <c r="P147" s="27">
        <f t="shared" si="51"/>
        <v>71557.16078950146</v>
      </c>
    </row>
    <row r="148" spans="1:16">
      <c r="A148" s="30">
        <v>42339</v>
      </c>
      <c r="C148" s="6">
        <v>140</v>
      </c>
      <c r="D148" s="29">
        <f t="shared" si="42"/>
        <v>4599</v>
      </c>
      <c r="E148" s="29">
        <f t="shared" si="47"/>
        <v>643860</v>
      </c>
      <c r="F148" s="29">
        <f t="shared" si="43"/>
        <v>-183952.44999999995</v>
      </c>
      <c r="G148" s="34">
        <f>Inputs!D$3</f>
        <v>0.37951000000000001</v>
      </c>
      <c r="I148" s="27">
        <f t="shared" si="48"/>
        <v>827812.45</v>
      </c>
      <c r="K148" s="27">
        <f t="shared" si="44"/>
        <v>4599</v>
      </c>
      <c r="L148" s="27">
        <f t="shared" si="49"/>
        <v>643860</v>
      </c>
      <c r="M148" s="27">
        <f t="shared" si="45"/>
        <v>1745.3664900000001</v>
      </c>
      <c r="N148" s="27">
        <f t="shared" si="46"/>
        <v>1745.3664900000001</v>
      </c>
      <c r="O148" s="27">
        <f t="shared" si="50"/>
        <v>-69811.79429950146</v>
      </c>
      <c r="P148" s="27">
        <f t="shared" si="51"/>
        <v>69811.79429950146</v>
      </c>
    </row>
    <row r="149" spans="1:16">
      <c r="A149" s="31">
        <v>42370</v>
      </c>
      <c r="C149" s="6">
        <v>141</v>
      </c>
      <c r="D149" s="29">
        <f t="shared" si="42"/>
        <v>4599</v>
      </c>
      <c r="E149" s="29">
        <f t="shared" si="47"/>
        <v>648459</v>
      </c>
      <c r="F149" s="29">
        <f t="shared" si="43"/>
        <v>-179353.44999999995</v>
      </c>
      <c r="G149" s="34">
        <f>Inputs!D$3</f>
        <v>0.37951000000000001</v>
      </c>
      <c r="I149" s="27">
        <f t="shared" si="48"/>
        <v>827812.45</v>
      </c>
      <c r="K149" s="27">
        <f t="shared" si="44"/>
        <v>4599</v>
      </c>
      <c r="L149" s="27">
        <f t="shared" si="49"/>
        <v>648459</v>
      </c>
      <c r="M149" s="27">
        <f t="shared" si="45"/>
        <v>1745.3664900000001</v>
      </c>
      <c r="N149" s="27">
        <f t="shared" si="46"/>
        <v>1745.3664900000001</v>
      </c>
      <c r="O149" s="27">
        <f t="shared" si="50"/>
        <v>-68066.42780950146</v>
      </c>
      <c r="P149" s="27">
        <f t="shared" si="51"/>
        <v>68066.42780950146</v>
      </c>
    </row>
    <row r="150" spans="1:16">
      <c r="A150" s="30">
        <v>42401</v>
      </c>
      <c r="C150" s="6">
        <v>142</v>
      </c>
      <c r="D150" s="29">
        <f t="shared" si="42"/>
        <v>4599</v>
      </c>
      <c r="E150" s="29">
        <f t="shared" si="47"/>
        <v>653058</v>
      </c>
      <c r="F150" s="29">
        <f t="shared" si="43"/>
        <v>-174754.44999999995</v>
      </c>
      <c r="G150" s="34">
        <f>Inputs!D$3</f>
        <v>0.37951000000000001</v>
      </c>
      <c r="I150" s="27">
        <f t="shared" si="48"/>
        <v>827812.45</v>
      </c>
      <c r="K150" s="27">
        <f t="shared" si="44"/>
        <v>4599</v>
      </c>
      <c r="L150" s="27">
        <f t="shared" si="49"/>
        <v>653058</v>
      </c>
      <c r="M150" s="27">
        <f t="shared" si="45"/>
        <v>1745.3664900000001</v>
      </c>
      <c r="N150" s="27">
        <f t="shared" si="46"/>
        <v>1745.3664900000001</v>
      </c>
      <c r="O150" s="27">
        <f t="shared" si="50"/>
        <v>-66321.061319501459</v>
      </c>
      <c r="P150" s="27">
        <f t="shared" si="51"/>
        <v>66321.061319501459</v>
      </c>
    </row>
    <row r="151" spans="1:16">
      <c r="A151" s="31">
        <v>42430</v>
      </c>
      <c r="C151" s="6">
        <v>143</v>
      </c>
      <c r="D151" s="29">
        <f t="shared" si="42"/>
        <v>4599</v>
      </c>
      <c r="E151" s="29">
        <f t="shared" si="47"/>
        <v>657657</v>
      </c>
      <c r="F151" s="29">
        <f t="shared" si="43"/>
        <v>-170155.44999999995</v>
      </c>
      <c r="G151" s="34">
        <f>Inputs!D$3</f>
        <v>0.37951000000000001</v>
      </c>
      <c r="I151" s="27">
        <f t="shared" si="48"/>
        <v>827812.45</v>
      </c>
      <c r="K151" s="27">
        <f t="shared" si="44"/>
        <v>4599</v>
      </c>
      <c r="L151" s="27">
        <f t="shared" si="49"/>
        <v>657657</v>
      </c>
      <c r="M151" s="27">
        <f t="shared" si="45"/>
        <v>1745.3664900000001</v>
      </c>
      <c r="N151" s="27">
        <f t="shared" si="46"/>
        <v>1745.3664900000001</v>
      </c>
      <c r="O151" s="27">
        <f t="shared" si="50"/>
        <v>-64575.694829501459</v>
      </c>
      <c r="P151" s="27">
        <f t="shared" si="51"/>
        <v>64575.694829501459</v>
      </c>
    </row>
    <row r="152" spans="1:16">
      <c r="A152" s="30">
        <v>42461</v>
      </c>
      <c r="C152" s="6">
        <v>144</v>
      </c>
      <c r="D152" s="29">
        <f t="shared" si="42"/>
        <v>4599</v>
      </c>
      <c r="E152" s="29">
        <f t="shared" si="47"/>
        <v>662256</v>
      </c>
      <c r="F152" s="29">
        <f t="shared" si="43"/>
        <v>-165556.44999999995</v>
      </c>
      <c r="G152" s="34">
        <f>Inputs!D$3</f>
        <v>0.37951000000000001</v>
      </c>
      <c r="I152" s="27">
        <f t="shared" si="48"/>
        <v>827812.45</v>
      </c>
      <c r="K152" s="27">
        <f t="shared" si="44"/>
        <v>4599</v>
      </c>
      <c r="L152" s="27">
        <f t="shared" si="49"/>
        <v>662256</v>
      </c>
      <c r="M152" s="27">
        <f t="shared" si="45"/>
        <v>1745.3664900000001</v>
      </c>
      <c r="N152" s="27">
        <f t="shared" si="46"/>
        <v>1745.3664900000001</v>
      </c>
      <c r="O152" s="27">
        <f t="shared" si="50"/>
        <v>-62830.328339501459</v>
      </c>
      <c r="P152" s="27">
        <f t="shared" si="51"/>
        <v>62830.328339501459</v>
      </c>
    </row>
    <row r="153" spans="1:16">
      <c r="A153" s="31">
        <v>42491</v>
      </c>
      <c r="C153" s="6">
        <v>145</v>
      </c>
      <c r="D153" s="29">
        <f t="shared" si="42"/>
        <v>4599</v>
      </c>
      <c r="E153" s="29">
        <f t="shared" si="47"/>
        <v>666855</v>
      </c>
      <c r="F153" s="29">
        <f t="shared" si="43"/>
        <v>-160957.44999999995</v>
      </c>
      <c r="G153" s="34">
        <f>Inputs!D$3</f>
        <v>0.37951000000000001</v>
      </c>
      <c r="I153" s="27">
        <f t="shared" si="48"/>
        <v>827812.45</v>
      </c>
      <c r="K153" s="27">
        <f t="shared" si="44"/>
        <v>4599</v>
      </c>
      <c r="L153" s="27">
        <f t="shared" si="49"/>
        <v>666855</v>
      </c>
      <c r="M153" s="27">
        <f t="shared" si="45"/>
        <v>1745.3664900000001</v>
      </c>
      <c r="N153" s="27">
        <f t="shared" si="46"/>
        <v>1745.3664900000001</v>
      </c>
      <c r="O153" s="27">
        <f t="shared" si="50"/>
        <v>-61084.961849501458</v>
      </c>
      <c r="P153" s="27">
        <f t="shared" si="51"/>
        <v>61084.961849501458</v>
      </c>
    </row>
    <row r="154" spans="1:16">
      <c r="A154" s="30">
        <v>42522</v>
      </c>
      <c r="C154" s="6">
        <v>146</v>
      </c>
      <c r="D154" s="29">
        <f t="shared" si="42"/>
        <v>4599</v>
      </c>
      <c r="E154" s="29">
        <f t="shared" si="47"/>
        <v>671454</v>
      </c>
      <c r="F154" s="29">
        <f t="shared" si="43"/>
        <v>-156358.44999999995</v>
      </c>
      <c r="G154" s="34">
        <f>Inputs!D$3</f>
        <v>0.37951000000000001</v>
      </c>
      <c r="I154" s="27">
        <f t="shared" si="48"/>
        <v>827812.45</v>
      </c>
      <c r="K154" s="27">
        <f t="shared" si="44"/>
        <v>4599</v>
      </c>
      <c r="L154" s="27">
        <f t="shared" si="49"/>
        <v>671454</v>
      </c>
      <c r="M154" s="27">
        <f t="shared" si="45"/>
        <v>1745.3664900000001</v>
      </c>
      <c r="N154" s="27">
        <f t="shared" si="46"/>
        <v>1745.3664900000001</v>
      </c>
      <c r="O154" s="27">
        <f t="shared" si="50"/>
        <v>-59339.595359501458</v>
      </c>
      <c r="P154" s="27">
        <f t="shared" si="51"/>
        <v>59339.595359501458</v>
      </c>
    </row>
    <row r="155" spans="1:16">
      <c r="A155" s="31">
        <v>42552</v>
      </c>
      <c r="C155" s="6">
        <v>147</v>
      </c>
      <c r="D155" s="29">
        <f t="shared" si="42"/>
        <v>4599</v>
      </c>
      <c r="E155" s="29">
        <f t="shared" si="47"/>
        <v>676053</v>
      </c>
      <c r="F155" s="29">
        <f t="shared" si="43"/>
        <v>-151759.44999999995</v>
      </c>
      <c r="G155" s="34">
        <f>Inputs!D$3</f>
        <v>0.37951000000000001</v>
      </c>
      <c r="I155" s="27">
        <f t="shared" si="48"/>
        <v>827812.45</v>
      </c>
      <c r="K155" s="27">
        <f t="shared" si="44"/>
        <v>4599</v>
      </c>
      <c r="L155" s="27">
        <f t="shared" si="49"/>
        <v>676053</v>
      </c>
      <c r="M155" s="27">
        <f t="shared" si="45"/>
        <v>1745.3664900000001</v>
      </c>
      <c r="N155" s="27">
        <f t="shared" si="46"/>
        <v>1745.3664900000001</v>
      </c>
      <c r="O155" s="27">
        <f t="shared" si="50"/>
        <v>-57594.228869501458</v>
      </c>
      <c r="P155" s="27">
        <f t="shared" si="51"/>
        <v>57594.228869501458</v>
      </c>
    </row>
    <row r="156" spans="1:16">
      <c r="A156" s="30">
        <v>42583</v>
      </c>
      <c r="C156" s="6">
        <v>148</v>
      </c>
      <c r="D156" s="29">
        <f t="shared" si="42"/>
        <v>4599</v>
      </c>
      <c r="E156" s="29">
        <f t="shared" si="47"/>
        <v>680652</v>
      </c>
      <c r="F156" s="29">
        <f t="shared" si="43"/>
        <v>-147160.44999999995</v>
      </c>
      <c r="G156" s="34">
        <f>Inputs!D$3</f>
        <v>0.37951000000000001</v>
      </c>
      <c r="I156" s="27">
        <f t="shared" si="48"/>
        <v>827812.45</v>
      </c>
      <c r="K156" s="27">
        <f t="shared" si="44"/>
        <v>4599</v>
      </c>
      <c r="L156" s="27">
        <f t="shared" si="49"/>
        <v>680652</v>
      </c>
      <c r="M156" s="27">
        <f t="shared" si="45"/>
        <v>1745.3664900000001</v>
      </c>
      <c r="N156" s="27">
        <f t="shared" si="46"/>
        <v>1745.3664900000001</v>
      </c>
      <c r="O156" s="27">
        <f t="shared" si="50"/>
        <v>-55848.862379501457</v>
      </c>
      <c r="P156" s="27">
        <f t="shared" si="51"/>
        <v>55848.862379501457</v>
      </c>
    </row>
    <row r="157" spans="1:16">
      <c r="A157" s="31">
        <v>42614</v>
      </c>
      <c r="C157" s="6">
        <v>149</v>
      </c>
      <c r="D157" s="29">
        <f t="shared" si="42"/>
        <v>4599</v>
      </c>
      <c r="E157" s="29">
        <f t="shared" si="47"/>
        <v>685251</v>
      </c>
      <c r="F157" s="29">
        <f t="shared" si="43"/>
        <v>-142561.44999999995</v>
      </c>
      <c r="G157" s="34">
        <f>Inputs!D$3</f>
        <v>0.37951000000000001</v>
      </c>
      <c r="I157" s="27">
        <f t="shared" si="48"/>
        <v>827812.45</v>
      </c>
      <c r="K157" s="27">
        <f t="shared" si="44"/>
        <v>4599</v>
      </c>
      <c r="L157" s="27">
        <f t="shared" si="49"/>
        <v>685251</v>
      </c>
      <c r="M157" s="27">
        <f t="shared" si="45"/>
        <v>1745.3664900000001</v>
      </c>
      <c r="N157" s="27">
        <f t="shared" si="46"/>
        <v>1745.3664900000001</v>
      </c>
      <c r="O157" s="27">
        <f t="shared" si="50"/>
        <v>-54103.495889501457</v>
      </c>
      <c r="P157" s="27">
        <f t="shared" si="51"/>
        <v>54103.495889501457</v>
      </c>
    </row>
    <row r="158" spans="1:16">
      <c r="A158" s="30">
        <v>42644</v>
      </c>
      <c r="C158" s="6">
        <v>150</v>
      </c>
      <c r="D158" s="29">
        <f t="shared" si="42"/>
        <v>4599</v>
      </c>
      <c r="E158" s="29">
        <f t="shared" si="47"/>
        <v>689850</v>
      </c>
      <c r="F158" s="29">
        <f t="shared" si="43"/>
        <v>-137962.44999999995</v>
      </c>
      <c r="G158" s="34">
        <f>Inputs!D$3</f>
        <v>0.37951000000000001</v>
      </c>
      <c r="I158" s="27">
        <f t="shared" si="48"/>
        <v>827812.45</v>
      </c>
      <c r="K158" s="27">
        <f t="shared" si="44"/>
        <v>4599</v>
      </c>
      <c r="L158" s="27">
        <f t="shared" si="49"/>
        <v>689850</v>
      </c>
      <c r="M158" s="27">
        <f t="shared" si="45"/>
        <v>1745.3664900000001</v>
      </c>
      <c r="N158" s="27">
        <f t="shared" si="46"/>
        <v>1745.3664900000001</v>
      </c>
      <c r="O158" s="27">
        <f t="shared" si="50"/>
        <v>-52358.129399501457</v>
      </c>
      <c r="P158" s="27">
        <f t="shared" si="51"/>
        <v>52358.129399501457</v>
      </c>
    </row>
    <row r="159" spans="1:16">
      <c r="A159" s="31">
        <v>42675</v>
      </c>
      <c r="C159" s="6">
        <v>151</v>
      </c>
      <c r="D159" s="29">
        <f t="shared" si="42"/>
        <v>4599</v>
      </c>
      <c r="E159" s="29">
        <f t="shared" si="47"/>
        <v>694449</v>
      </c>
      <c r="F159" s="29">
        <f t="shared" si="43"/>
        <v>-133363.44999999995</v>
      </c>
      <c r="G159" s="34">
        <f>Inputs!D$3</f>
        <v>0.37951000000000001</v>
      </c>
      <c r="I159" s="27">
        <f t="shared" si="48"/>
        <v>827812.45</v>
      </c>
      <c r="K159" s="27">
        <f t="shared" si="44"/>
        <v>4599</v>
      </c>
      <c r="L159" s="27">
        <f t="shared" si="49"/>
        <v>694449</v>
      </c>
      <c r="M159" s="27">
        <f t="shared" si="45"/>
        <v>1745.3664900000001</v>
      </c>
      <c r="N159" s="27">
        <f t="shared" si="46"/>
        <v>1745.3664900000001</v>
      </c>
      <c r="O159" s="27">
        <f t="shared" si="50"/>
        <v>-50612.762909501456</v>
      </c>
      <c r="P159" s="27">
        <f t="shared" si="51"/>
        <v>50612.762909501456</v>
      </c>
    </row>
    <row r="160" spans="1:16">
      <c r="A160" s="30">
        <v>42705</v>
      </c>
      <c r="C160" s="6">
        <v>152</v>
      </c>
      <c r="D160" s="29">
        <f t="shared" si="42"/>
        <v>4599</v>
      </c>
      <c r="E160" s="29">
        <f t="shared" si="47"/>
        <v>699048</v>
      </c>
      <c r="F160" s="29">
        <f t="shared" si="43"/>
        <v>-128764.44999999995</v>
      </c>
      <c r="G160" s="34">
        <f>Inputs!D$3</f>
        <v>0.37951000000000001</v>
      </c>
      <c r="I160" s="27">
        <f t="shared" si="48"/>
        <v>827812.45</v>
      </c>
      <c r="K160" s="27">
        <f t="shared" si="44"/>
        <v>4599</v>
      </c>
      <c r="L160" s="27">
        <f t="shared" si="49"/>
        <v>699048</v>
      </c>
      <c r="M160" s="27">
        <f t="shared" si="45"/>
        <v>1745.3664900000001</v>
      </c>
      <c r="N160" s="27">
        <f t="shared" si="46"/>
        <v>1745.3664900000001</v>
      </c>
      <c r="O160" s="27">
        <f t="shared" si="50"/>
        <v>-48867.396419501456</v>
      </c>
      <c r="P160" s="27">
        <f t="shared" si="51"/>
        <v>48867.396419501456</v>
      </c>
    </row>
    <row r="161" spans="1:16">
      <c r="A161" s="31">
        <v>42736</v>
      </c>
      <c r="C161" s="6">
        <v>153</v>
      </c>
      <c r="D161" s="29">
        <f t="shared" si="42"/>
        <v>4599</v>
      </c>
      <c r="E161" s="29">
        <f t="shared" si="47"/>
        <v>703647</v>
      </c>
      <c r="F161" s="29">
        <f t="shared" si="43"/>
        <v>-124165.44999999995</v>
      </c>
      <c r="G161" s="34">
        <f>Inputs!D$3</f>
        <v>0.37951000000000001</v>
      </c>
      <c r="I161" s="27">
        <f t="shared" si="48"/>
        <v>827812.45</v>
      </c>
      <c r="K161" s="27">
        <f t="shared" si="44"/>
        <v>4599</v>
      </c>
      <c r="L161" s="27">
        <f t="shared" si="49"/>
        <v>703647</v>
      </c>
      <c r="M161" s="27">
        <f t="shared" si="45"/>
        <v>1745.3664900000001</v>
      </c>
      <c r="N161" s="27">
        <f t="shared" si="46"/>
        <v>1745.3664900000001</v>
      </c>
      <c r="O161" s="27">
        <f t="shared" si="50"/>
        <v>-47122.029929501456</v>
      </c>
      <c r="P161" s="27">
        <f t="shared" si="51"/>
        <v>47122.029929501456</v>
      </c>
    </row>
    <row r="162" spans="1:16">
      <c r="A162" s="30">
        <v>42767</v>
      </c>
      <c r="C162" s="6">
        <v>154</v>
      </c>
      <c r="D162" s="29">
        <f t="shared" si="42"/>
        <v>4599</v>
      </c>
      <c r="E162" s="29">
        <f t="shared" si="47"/>
        <v>708246</v>
      </c>
      <c r="F162" s="29">
        <f t="shared" si="43"/>
        <v>-119566.44999999995</v>
      </c>
      <c r="G162" s="34">
        <f>Inputs!D$3</f>
        <v>0.37951000000000001</v>
      </c>
      <c r="I162" s="27">
        <f t="shared" si="48"/>
        <v>827812.45</v>
      </c>
      <c r="K162" s="27">
        <f t="shared" si="44"/>
        <v>4599</v>
      </c>
      <c r="L162" s="27">
        <f t="shared" si="49"/>
        <v>708246</v>
      </c>
      <c r="M162" s="27">
        <f t="shared" si="45"/>
        <v>1745.3664900000001</v>
      </c>
      <c r="N162" s="27">
        <f t="shared" si="46"/>
        <v>1745.3664900000001</v>
      </c>
      <c r="O162" s="27">
        <f t="shared" si="50"/>
        <v>-45376.663439501455</v>
      </c>
      <c r="P162" s="27">
        <f t="shared" si="51"/>
        <v>45376.663439501455</v>
      </c>
    </row>
    <row r="163" spans="1:16">
      <c r="A163" s="31">
        <v>42795</v>
      </c>
      <c r="C163" s="6">
        <v>155</v>
      </c>
      <c r="D163" s="29">
        <f t="shared" si="42"/>
        <v>4599</v>
      </c>
      <c r="E163" s="29">
        <f t="shared" si="47"/>
        <v>712845</v>
      </c>
      <c r="F163" s="29">
        <f t="shared" si="43"/>
        <v>-114967.44999999995</v>
      </c>
      <c r="G163" s="34">
        <f>Inputs!D$3</f>
        <v>0.37951000000000001</v>
      </c>
      <c r="I163" s="27">
        <f t="shared" si="48"/>
        <v>827812.45</v>
      </c>
      <c r="K163" s="27">
        <f t="shared" si="44"/>
        <v>4599</v>
      </c>
      <c r="L163" s="27">
        <f t="shared" si="49"/>
        <v>712845</v>
      </c>
      <c r="M163" s="27">
        <f t="shared" si="45"/>
        <v>1745.3664900000001</v>
      </c>
      <c r="N163" s="27">
        <f t="shared" si="46"/>
        <v>1745.3664900000001</v>
      </c>
      <c r="O163" s="27">
        <f t="shared" si="50"/>
        <v>-43631.296949501455</v>
      </c>
      <c r="P163" s="27">
        <f t="shared" si="51"/>
        <v>43631.296949501455</v>
      </c>
    </row>
    <row r="164" spans="1:16">
      <c r="A164" s="30">
        <v>42826</v>
      </c>
      <c r="C164" s="6">
        <v>156</v>
      </c>
      <c r="D164" s="29">
        <f t="shared" si="42"/>
        <v>4599</v>
      </c>
      <c r="E164" s="29">
        <f t="shared" si="47"/>
        <v>717444</v>
      </c>
      <c r="F164" s="29">
        <f t="shared" si="43"/>
        <v>-110368.44999999995</v>
      </c>
      <c r="G164" s="34">
        <f>Inputs!D$3</f>
        <v>0.37951000000000001</v>
      </c>
      <c r="I164" s="27">
        <f t="shared" si="48"/>
        <v>827812.45</v>
      </c>
      <c r="K164" s="27">
        <f t="shared" si="44"/>
        <v>4599</v>
      </c>
      <c r="L164" s="27">
        <f t="shared" si="49"/>
        <v>717444</v>
      </c>
      <c r="M164" s="27">
        <f t="shared" si="45"/>
        <v>1745.3664900000001</v>
      </c>
      <c r="N164" s="27">
        <f t="shared" si="46"/>
        <v>1745.3664900000001</v>
      </c>
      <c r="O164" s="27">
        <f t="shared" si="50"/>
        <v>-41885.930459501455</v>
      </c>
      <c r="P164" s="27">
        <f t="shared" si="51"/>
        <v>41885.930459501455</v>
      </c>
    </row>
    <row r="165" spans="1:16">
      <c r="A165" s="31">
        <v>42856</v>
      </c>
      <c r="C165" s="6">
        <v>157</v>
      </c>
      <c r="D165" s="29">
        <f t="shared" si="42"/>
        <v>4599</v>
      </c>
      <c r="E165" s="29">
        <f t="shared" si="47"/>
        <v>722043</v>
      </c>
      <c r="F165" s="29">
        <f t="shared" si="43"/>
        <v>-105769.44999999995</v>
      </c>
      <c r="G165" s="34">
        <f>Inputs!D$3</f>
        <v>0.37951000000000001</v>
      </c>
      <c r="I165" s="27">
        <f t="shared" si="48"/>
        <v>827812.45</v>
      </c>
      <c r="K165" s="27">
        <f t="shared" si="44"/>
        <v>4599</v>
      </c>
      <c r="L165" s="27">
        <f t="shared" si="49"/>
        <v>722043</v>
      </c>
      <c r="M165" s="27">
        <f t="shared" si="45"/>
        <v>1745.3664900000001</v>
      </c>
      <c r="N165" s="27">
        <f t="shared" si="46"/>
        <v>1745.3664900000001</v>
      </c>
      <c r="O165" s="27">
        <f t="shared" si="50"/>
        <v>-40140.563969501454</v>
      </c>
      <c r="P165" s="27">
        <f t="shared" si="51"/>
        <v>40140.563969501454</v>
      </c>
    </row>
    <row r="166" spans="1:16">
      <c r="A166" s="30">
        <v>42887</v>
      </c>
      <c r="C166" s="6">
        <v>158</v>
      </c>
      <c r="D166" s="29">
        <f t="shared" si="42"/>
        <v>4599</v>
      </c>
      <c r="E166" s="29">
        <f t="shared" si="47"/>
        <v>726642</v>
      </c>
      <c r="F166" s="29">
        <f t="shared" si="43"/>
        <v>-101170.44999999995</v>
      </c>
      <c r="G166" s="34">
        <f>Inputs!D$3</f>
        <v>0.37951000000000001</v>
      </c>
      <c r="I166" s="27">
        <f t="shared" si="48"/>
        <v>827812.45</v>
      </c>
      <c r="K166" s="27">
        <f t="shared" si="44"/>
        <v>4599</v>
      </c>
      <c r="L166" s="27">
        <f t="shared" si="49"/>
        <v>726642</v>
      </c>
      <c r="M166" s="27">
        <f t="shared" si="45"/>
        <v>1745.3664900000001</v>
      </c>
      <c r="N166" s="27">
        <f t="shared" si="46"/>
        <v>1745.3664900000001</v>
      </c>
      <c r="O166" s="27">
        <f t="shared" si="50"/>
        <v>-38395.197479501454</v>
      </c>
      <c r="P166" s="27">
        <f t="shared" si="51"/>
        <v>38395.197479501454</v>
      </c>
    </row>
    <row r="167" spans="1:16">
      <c r="A167" s="31">
        <v>42917</v>
      </c>
      <c r="C167" s="6">
        <v>159</v>
      </c>
      <c r="D167" s="29">
        <f t="shared" si="42"/>
        <v>4599</v>
      </c>
      <c r="E167" s="29">
        <f t="shared" si="47"/>
        <v>731241</v>
      </c>
      <c r="F167" s="29">
        <f t="shared" si="43"/>
        <v>-96571.449999999953</v>
      </c>
      <c r="G167" s="34">
        <f>Inputs!D$3</f>
        <v>0.37951000000000001</v>
      </c>
      <c r="I167" s="27">
        <f t="shared" si="48"/>
        <v>827812.45</v>
      </c>
      <c r="K167" s="27">
        <f t="shared" si="44"/>
        <v>4599</v>
      </c>
      <c r="L167" s="27">
        <f t="shared" si="49"/>
        <v>731241</v>
      </c>
      <c r="M167" s="27">
        <f t="shared" si="45"/>
        <v>1745.3664900000001</v>
      </c>
      <c r="N167" s="27">
        <f t="shared" si="46"/>
        <v>1745.3664900000001</v>
      </c>
      <c r="O167" s="27">
        <f t="shared" si="50"/>
        <v>-36649.830989501454</v>
      </c>
      <c r="P167" s="27">
        <f t="shared" si="51"/>
        <v>36649.830989501454</v>
      </c>
    </row>
    <row r="168" spans="1:16">
      <c r="A168" s="30">
        <v>42948</v>
      </c>
      <c r="C168" s="6">
        <v>160</v>
      </c>
      <c r="D168" s="29">
        <f t="shared" si="42"/>
        <v>4599</v>
      </c>
      <c r="E168" s="29">
        <f t="shared" si="47"/>
        <v>735840</v>
      </c>
      <c r="F168" s="29">
        <f t="shared" si="43"/>
        <v>-91972.449999999953</v>
      </c>
      <c r="G168" s="34">
        <f>Inputs!D$3</f>
        <v>0.37951000000000001</v>
      </c>
      <c r="I168" s="27">
        <f t="shared" si="48"/>
        <v>827812.45</v>
      </c>
      <c r="K168" s="27">
        <f t="shared" si="44"/>
        <v>4599</v>
      </c>
      <c r="L168" s="27">
        <f t="shared" si="49"/>
        <v>735840</v>
      </c>
      <c r="M168" s="27">
        <f t="shared" si="45"/>
        <v>1745.3664900000001</v>
      </c>
      <c r="N168" s="27">
        <f t="shared" si="46"/>
        <v>1745.3664900000001</v>
      </c>
      <c r="O168" s="27">
        <f t="shared" si="50"/>
        <v>-34904.464499501453</v>
      </c>
      <c r="P168" s="27">
        <f t="shared" si="51"/>
        <v>34904.464499501453</v>
      </c>
    </row>
    <row r="169" spans="1:16">
      <c r="A169" s="31">
        <v>42979</v>
      </c>
      <c r="C169" s="6">
        <v>161</v>
      </c>
      <c r="D169" s="29">
        <f t="shared" ref="D169:D187" si="52">ROUND(-(+$B$9/180)*1,0)</f>
        <v>4599</v>
      </c>
      <c r="E169" s="29">
        <f t="shared" si="47"/>
        <v>740439</v>
      </c>
      <c r="F169" s="29">
        <f t="shared" ref="F169:F188" si="53">$B$9+E169</f>
        <v>-87373.449999999953</v>
      </c>
      <c r="G169" s="34">
        <f>Inputs!D$3</f>
        <v>0.37951000000000001</v>
      </c>
      <c r="I169" s="27">
        <f t="shared" si="48"/>
        <v>827812.45</v>
      </c>
      <c r="K169" s="27">
        <f t="shared" ref="K169:K188" si="54">D169</f>
        <v>4599</v>
      </c>
      <c r="L169" s="27">
        <f t="shared" si="49"/>
        <v>740439</v>
      </c>
      <c r="M169" s="27">
        <f t="shared" ref="M169:M188" si="55">K169*G169</f>
        <v>1745.3664900000001</v>
      </c>
      <c r="N169" s="27">
        <f t="shared" ref="N169:N188" si="56">M169-J169</f>
        <v>1745.3664900000001</v>
      </c>
      <c r="O169" s="27">
        <f t="shared" si="50"/>
        <v>-33159.098009501453</v>
      </c>
      <c r="P169" s="27">
        <f t="shared" si="51"/>
        <v>33159.098009501453</v>
      </c>
    </row>
    <row r="170" spans="1:16">
      <c r="A170" s="30">
        <v>43009</v>
      </c>
      <c r="C170" s="6">
        <v>162</v>
      </c>
      <c r="D170" s="29">
        <f t="shared" si="52"/>
        <v>4599</v>
      </c>
      <c r="E170" s="29">
        <f t="shared" ref="E170:E188" si="57">+E169+D170</f>
        <v>745038</v>
      </c>
      <c r="F170" s="29">
        <f t="shared" si="53"/>
        <v>-82774.449999999953</v>
      </c>
      <c r="G170" s="34">
        <f>Inputs!D$3</f>
        <v>0.37951000000000001</v>
      </c>
      <c r="I170" s="27">
        <f t="shared" ref="I170:I188" si="58">+I169+H170</f>
        <v>827812.45</v>
      </c>
      <c r="K170" s="27">
        <f t="shared" si="54"/>
        <v>4599</v>
      </c>
      <c r="L170" s="27">
        <f t="shared" ref="L170:L188" si="59">+L169+K170</f>
        <v>745038</v>
      </c>
      <c r="M170" s="27">
        <f t="shared" si="55"/>
        <v>1745.3664900000001</v>
      </c>
      <c r="N170" s="27">
        <f t="shared" si="56"/>
        <v>1745.3664900000001</v>
      </c>
      <c r="O170" s="27">
        <f t="shared" ref="O170:O188" si="60">+O169+N170</f>
        <v>-31413.731519501453</v>
      </c>
      <c r="P170" s="27">
        <f t="shared" ref="P170:P188" si="61">P169-N170</f>
        <v>31413.731519501453</v>
      </c>
    </row>
    <row r="171" spans="1:16">
      <c r="A171" s="31">
        <v>43040</v>
      </c>
      <c r="C171" s="6">
        <v>163</v>
      </c>
      <c r="D171" s="29">
        <f t="shared" si="52"/>
        <v>4599</v>
      </c>
      <c r="E171" s="29">
        <f t="shared" si="57"/>
        <v>749637</v>
      </c>
      <c r="F171" s="29">
        <f t="shared" si="53"/>
        <v>-78175.449999999953</v>
      </c>
      <c r="G171" s="34">
        <f>Inputs!D$3</f>
        <v>0.37951000000000001</v>
      </c>
      <c r="I171" s="27">
        <f t="shared" si="58"/>
        <v>827812.45</v>
      </c>
      <c r="K171" s="27">
        <f t="shared" si="54"/>
        <v>4599</v>
      </c>
      <c r="L171" s="27">
        <f t="shared" si="59"/>
        <v>749637</v>
      </c>
      <c r="M171" s="27">
        <f t="shared" si="55"/>
        <v>1745.3664900000001</v>
      </c>
      <c r="N171" s="27">
        <f t="shared" si="56"/>
        <v>1745.3664900000001</v>
      </c>
      <c r="O171" s="27">
        <f t="shared" si="60"/>
        <v>-29668.365029501452</v>
      </c>
      <c r="P171" s="27">
        <f t="shared" si="61"/>
        <v>29668.365029501452</v>
      </c>
    </row>
    <row r="172" spans="1:16">
      <c r="A172" s="30">
        <v>43070</v>
      </c>
      <c r="C172" s="6">
        <v>164</v>
      </c>
      <c r="D172" s="29">
        <f t="shared" si="52"/>
        <v>4599</v>
      </c>
      <c r="E172" s="29">
        <f t="shared" si="57"/>
        <v>754236</v>
      </c>
      <c r="F172" s="29">
        <f t="shared" si="53"/>
        <v>-73576.449999999953</v>
      </c>
      <c r="G172" s="34">
        <f>Inputs!D$3</f>
        <v>0.37951000000000001</v>
      </c>
      <c r="I172" s="27">
        <f t="shared" si="58"/>
        <v>827812.45</v>
      </c>
      <c r="K172" s="27">
        <f t="shared" si="54"/>
        <v>4599</v>
      </c>
      <c r="L172" s="27">
        <f t="shared" si="59"/>
        <v>754236</v>
      </c>
      <c r="M172" s="27">
        <f t="shared" si="55"/>
        <v>1745.3664900000001</v>
      </c>
      <c r="N172" s="27">
        <f t="shared" si="56"/>
        <v>1745.3664900000001</v>
      </c>
      <c r="O172" s="27">
        <f t="shared" si="60"/>
        <v>-27922.998539501452</v>
      </c>
      <c r="P172" s="27">
        <f t="shared" si="61"/>
        <v>27922.998539501452</v>
      </c>
    </row>
    <row r="173" spans="1:16">
      <c r="A173" s="31">
        <v>43101</v>
      </c>
      <c r="C173" s="6">
        <v>165</v>
      </c>
      <c r="D173" s="29">
        <f t="shared" si="52"/>
        <v>4599</v>
      </c>
      <c r="E173" s="29">
        <f t="shared" si="57"/>
        <v>758835</v>
      </c>
      <c r="F173" s="29">
        <f t="shared" si="53"/>
        <v>-68977.449999999953</v>
      </c>
      <c r="G173" s="34">
        <f>Inputs!D$3</f>
        <v>0.37951000000000001</v>
      </c>
      <c r="I173" s="27">
        <f t="shared" si="58"/>
        <v>827812.45</v>
      </c>
      <c r="K173" s="27">
        <f t="shared" si="54"/>
        <v>4599</v>
      </c>
      <c r="L173" s="27">
        <f t="shared" si="59"/>
        <v>758835</v>
      </c>
      <c r="M173" s="27">
        <f t="shared" si="55"/>
        <v>1745.3664900000001</v>
      </c>
      <c r="N173" s="27">
        <f t="shared" si="56"/>
        <v>1745.3664900000001</v>
      </c>
      <c r="O173" s="27">
        <f t="shared" si="60"/>
        <v>-26177.632049501452</v>
      </c>
      <c r="P173" s="27">
        <f t="shared" si="61"/>
        <v>26177.632049501452</v>
      </c>
    </row>
    <row r="174" spans="1:16">
      <c r="A174" s="30">
        <v>43132</v>
      </c>
      <c r="C174" s="6">
        <v>166</v>
      </c>
      <c r="D174" s="29">
        <f t="shared" si="52"/>
        <v>4599</v>
      </c>
      <c r="E174" s="29">
        <f t="shared" si="57"/>
        <v>763434</v>
      </c>
      <c r="F174" s="29">
        <f t="shared" si="53"/>
        <v>-64378.449999999953</v>
      </c>
      <c r="G174" s="34">
        <f>Inputs!D$3</f>
        <v>0.37951000000000001</v>
      </c>
      <c r="I174" s="27">
        <f t="shared" si="58"/>
        <v>827812.45</v>
      </c>
      <c r="K174" s="27">
        <f t="shared" si="54"/>
        <v>4599</v>
      </c>
      <c r="L174" s="27">
        <f t="shared" si="59"/>
        <v>763434</v>
      </c>
      <c r="M174" s="27">
        <f t="shared" si="55"/>
        <v>1745.3664900000001</v>
      </c>
      <c r="N174" s="27">
        <f t="shared" si="56"/>
        <v>1745.3664900000001</v>
      </c>
      <c r="O174" s="27">
        <f t="shared" si="60"/>
        <v>-24432.265559501451</v>
      </c>
      <c r="P174" s="27">
        <f t="shared" si="61"/>
        <v>24432.265559501451</v>
      </c>
    </row>
    <row r="175" spans="1:16">
      <c r="A175" s="31">
        <v>43160</v>
      </c>
      <c r="C175" s="6">
        <v>167</v>
      </c>
      <c r="D175" s="29">
        <f t="shared" si="52"/>
        <v>4599</v>
      </c>
      <c r="E175" s="29">
        <f t="shared" si="57"/>
        <v>768033</v>
      </c>
      <c r="F175" s="29">
        <f t="shared" si="53"/>
        <v>-59779.449999999953</v>
      </c>
      <c r="G175" s="34">
        <f>Inputs!D$3</f>
        <v>0.37951000000000001</v>
      </c>
      <c r="I175" s="27">
        <f t="shared" si="58"/>
        <v>827812.45</v>
      </c>
      <c r="K175" s="27">
        <f t="shared" si="54"/>
        <v>4599</v>
      </c>
      <c r="L175" s="27">
        <f t="shared" si="59"/>
        <v>768033</v>
      </c>
      <c r="M175" s="27">
        <f t="shared" si="55"/>
        <v>1745.3664900000001</v>
      </c>
      <c r="N175" s="27">
        <f t="shared" si="56"/>
        <v>1745.3664900000001</v>
      </c>
      <c r="O175" s="27">
        <f t="shared" si="60"/>
        <v>-22686.899069501451</v>
      </c>
      <c r="P175" s="27">
        <f t="shared" si="61"/>
        <v>22686.899069501451</v>
      </c>
    </row>
    <row r="176" spans="1:16">
      <c r="A176" s="30">
        <v>43191</v>
      </c>
      <c r="C176" s="6">
        <v>168</v>
      </c>
      <c r="D176" s="29">
        <f t="shared" si="52"/>
        <v>4599</v>
      </c>
      <c r="E176" s="29">
        <f t="shared" si="57"/>
        <v>772632</v>
      </c>
      <c r="F176" s="29">
        <f t="shared" si="53"/>
        <v>-55180.449999999953</v>
      </c>
      <c r="G176" s="34">
        <f>Inputs!D$3</f>
        <v>0.37951000000000001</v>
      </c>
      <c r="I176" s="27">
        <f t="shared" si="58"/>
        <v>827812.45</v>
      </c>
      <c r="K176" s="27">
        <f t="shared" si="54"/>
        <v>4599</v>
      </c>
      <c r="L176" s="27">
        <f t="shared" si="59"/>
        <v>772632</v>
      </c>
      <c r="M176" s="27">
        <f t="shared" si="55"/>
        <v>1745.3664900000001</v>
      </c>
      <c r="N176" s="27">
        <f t="shared" si="56"/>
        <v>1745.3664900000001</v>
      </c>
      <c r="O176" s="27">
        <f t="shared" si="60"/>
        <v>-20941.532579501451</v>
      </c>
      <c r="P176" s="27">
        <f t="shared" si="61"/>
        <v>20941.532579501451</v>
      </c>
    </row>
    <row r="177" spans="1:20">
      <c r="A177" s="31">
        <v>43221</v>
      </c>
      <c r="C177" s="6">
        <v>169</v>
      </c>
      <c r="D177" s="29">
        <f t="shared" si="52"/>
        <v>4599</v>
      </c>
      <c r="E177" s="29">
        <f t="shared" si="57"/>
        <v>777231</v>
      </c>
      <c r="F177" s="29">
        <f t="shared" si="53"/>
        <v>-50581.449999999953</v>
      </c>
      <c r="G177" s="34">
        <f>Inputs!D$3</f>
        <v>0.37951000000000001</v>
      </c>
      <c r="I177" s="27">
        <f t="shared" si="58"/>
        <v>827812.45</v>
      </c>
      <c r="K177" s="27">
        <f t="shared" si="54"/>
        <v>4599</v>
      </c>
      <c r="L177" s="27">
        <f t="shared" si="59"/>
        <v>777231</v>
      </c>
      <c r="M177" s="27">
        <f t="shared" si="55"/>
        <v>1745.3664900000001</v>
      </c>
      <c r="N177" s="27">
        <f t="shared" si="56"/>
        <v>1745.3664900000001</v>
      </c>
      <c r="O177" s="27">
        <f t="shared" si="60"/>
        <v>-19196.16608950145</v>
      </c>
      <c r="P177" s="27">
        <f t="shared" si="61"/>
        <v>19196.16608950145</v>
      </c>
    </row>
    <row r="178" spans="1:20">
      <c r="A178" s="30">
        <v>43252</v>
      </c>
      <c r="C178" s="6">
        <v>170</v>
      </c>
      <c r="D178" s="29">
        <f t="shared" si="52"/>
        <v>4599</v>
      </c>
      <c r="E178" s="29">
        <f t="shared" si="57"/>
        <v>781830</v>
      </c>
      <c r="F178" s="29">
        <f t="shared" si="53"/>
        <v>-45982.449999999953</v>
      </c>
      <c r="G178" s="34">
        <f>Inputs!D$3</f>
        <v>0.37951000000000001</v>
      </c>
      <c r="I178" s="27">
        <f t="shared" si="58"/>
        <v>827812.45</v>
      </c>
      <c r="K178" s="27">
        <f t="shared" si="54"/>
        <v>4599</v>
      </c>
      <c r="L178" s="27">
        <f t="shared" si="59"/>
        <v>781830</v>
      </c>
      <c r="M178" s="27">
        <f t="shared" si="55"/>
        <v>1745.3664900000001</v>
      </c>
      <c r="N178" s="27">
        <f t="shared" si="56"/>
        <v>1745.3664900000001</v>
      </c>
      <c r="O178" s="27">
        <f t="shared" si="60"/>
        <v>-17450.79959950145</v>
      </c>
      <c r="P178" s="27">
        <f t="shared" si="61"/>
        <v>17450.79959950145</v>
      </c>
    </row>
    <row r="179" spans="1:20">
      <c r="A179" s="31">
        <v>43282</v>
      </c>
      <c r="C179" s="6">
        <v>171</v>
      </c>
      <c r="D179" s="29">
        <f t="shared" si="52"/>
        <v>4599</v>
      </c>
      <c r="E179" s="29">
        <f t="shared" si="57"/>
        <v>786429</v>
      </c>
      <c r="F179" s="29">
        <f t="shared" si="53"/>
        <v>-41383.449999999953</v>
      </c>
      <c r="G179" s="34">
        <f>Inputs!D$3</f>
        <v>0.37951000000000001</v>
      </c>
      <c r="I179" s="27">
        <f t="shared" si="58"/>
        <v>827812.45</v>
      </c>
      <c r="K179" s="27">
        <f t="shared" si="54"/>
        <v>4599</v>
      </c>
      <c r="L179" s="27">
        <f t="shared" si="59"/>
        <v>786429</v>
      </c>
      <c r="M179" s="27">
        <f t="shared" si="55"/>
        <v>1745.3664900000001</v>
      </c>
      <c r="N179" s="27">
        <f t="shared" si="56"/>
        <v>1745.3664900000001</v>
      </c>
      <c r="O179" s="27">
        <f t="shared" si="60"/>
        <v>-15705.43310950145</v>
      </c>
      <c r="P179" s="27">
        <f t="shared" si="61"/>
        <v>15705.43310950145</v>
      </c>
    </row>
    <row r="180" spans="1:20">
      <c r="A180" s="30">
        <v>43313</v>
      </c>
      <c r="C180" s="6">
        <v>172</v>
      </c>
      <c r="D180" s="29">
        <f t="shared" si="52"/>
        <v>4599</v>
      </c>
      <c r="E180" s="29">
        <f t="shared" si="57"/>
        <v>791028</v>
      </c>
      <c r="F180" s="29">
        <f t="shared" si="53"/>
        <v>-36784.449999999953</v>
      </c>
      <c r="G180" s="34">
        <f>Inputs!D$3</f>
        <v>0.37951000000000001</v>
      </c>
      <c r="I180" s="27">
        <f t="shared" si="58"/>
        <v>827812.45</v>
      </c>
      <c r="K180" s="27">
        <f t="shared" si="54"/>
        <v>4599</v>
      </c>
      <c r="L180" s="27">
        <f t="shared" si="59"/>
        <v>791028</v>
      </c>
      <c r="M180" s="27">
        <f t="shared" si="55"/>
        <v>1745.3664900000001</v>
      </c>
      <c r="N180" s="27">
        <f t="shared" si="56"/>
        <v>1745.3664900000001</v>
      </c>
      <c r="O180" s="27">
        <f t="shared" si="60"/>
        <v>-13960.066619501449</v>
      </c>
      <c r="P180" s="27">
        <f t="shared" si="61"/>
        <v>13960.066619501449</v>
      </c>
    </row>
    <row r="181" spans="1:20">
      <c r="A181" s="31">
        <v>43344</v>
      </c>
      <c r="C181" s="6">
        <v>173</v>
      </c>
      <c r="D181" s="29">
        <f t="shared" si="52"/>
        <v>4599</v>
      </c>
      <c r="E181" s="29">
        <f t="shared" si="57"/>
        <v>795627</v>
      </c>
      <c r="F181" s="29">
        <f t="shared" si="53"/>
        <v>-32185.449999999953</v>
      </c>
      <c r="G181" s="34">
        <f>Inputs!D$3</f>
        <v>0.37951000000000001</v>
      </c>
      <c r="I181" s="27">
        <f t="shared" si="58"/>
        <v>827812.45</v>
      </c>
      <c r="K181" s="27">
        <f t="shared" si="54"/>
        <v>4599</v>
      </c>
      <c r="L181" s="27">
        <f t="shared" si="59"/>
        <v>795627</v>
      </c>
      <c r="M181" s="27">
        <f t="shared" si="55"/>
        <v>1745.3664900000001</v>
      </c>
      <c r="N181" s="27">
        <f t="shared" si="56"/>
        <v>1745.3664900000001</v>
      </c>
      <c r="O181" s="27">
        <f t="shared" si="60"/>
        <v>-12214.700129501449</v>
      </c>
      <c r="P181" s="27">
        <f t="shared" si="61"/>
        <v>12214.700129501449</v>
      </c>
    </row>
    <row r="182" spans="1:20">
      <c r="A182" s="30">
        <v>43374</v>
      </c>
      <c r="C182" s="6">
        <v>174</v>
      </c>
      <c r="D182" s="29">
        <f t="shared" si="52"/>
        <v>4599</v>
      </c>
      <c r="E182" s="29">
        <f t="shared" si="57"/>
        <v>800226</v>
      </c>
      <c r="F182" s="29">
        <f t="shared" si="53"/>
        <v>-27586.449999999953</v>
      </c>
      <c r="G182" s="34">
        <f>Inputs!D$3</f>
        <v>0.37951000000000001</v>
      </c>
      <c r="I182" s="27">
        <f t="shared" si="58"/>
        <v>827812.45</v>
      </c>
      <c r="K182" s="27">
        <f t="shared" si="54"/>
        <v>4599</v>
      </c>
      <c r="L182" s="27">
        <f t="shared" si="59"/>
        <v>800226</v>
      </c>
      <c r="M182" s="27">
        <f t="shared" si="55"/>
        <v>1745.3664900000001</v>
      </c>
      <c r="N182" s="27">
        <f t="shared" si="56"/>
        <v>1745.3664900000001</v>
      </c>
      <c r="O182" s="27">
        <f t="shared" si="60"/>
        <v>-10469.333639501448</v>
      </c>
      <c r="P182" s="27">
        <f t="shared" si="61"/>
        <v>10469.333639501448</v>
      </c>
    </row>
    <row r="183" spans="1:20">
      <c r="A183" s="31">
        <v>43405</v>
      </c>
      <c r="C183" s="6">
        <v>175</v>
      </c>
      <c r="D183" s="29">
        <f t="shared" si="52"/>
        <v>4599</v>
      </c>
      <c r="E183" s="29">
        <f t="shared" si="57"/>
        <v>804825</v>
      </c>
      <c r="F183" s="29">
        <f t="shared" si="53"/>
        <v>-22987.449999999953</v>
      </c>
      <c r="G183" s="34">
        <f>Inputs!D$3</f>
        <v>0.37951000000000001</v>
      </c>
      <c r="I183" s="27">
        <f t="shared" si="58"/>
        <v>827812.45</v>
      </c>
      <c r="K183" s="27">
        <f t="shared" si="54"/>
        <v>4599</v>
      </c>
      <c r="L183" s="27">
        <f t="shared" si="59"/>
        <v>804825</v>
      </c>
      <c r="M183" s="27">
        <f t="shared" si="55"/>
        <v>1745.3664900000001</v>
      </c>
      <c r="N183" s="27">
        <f t="shared" si="56"/>
        <v>1745.3664900000001</v>
      </c>
      <c r="O183" s="27">
        <f t="shared" si="60"/>
        <v>-8723.9671495014481</v>
      </c>
      <c r="P183" s="27">
        <f t="shared" si="61"/>
        <v>8723.9671495014481</v>
      </c>
    </row>
    <row r="184" spans="1:20">
      <c r="A184" s="30">
        <v>43435</v>
      </c>
      <c r="C184" s="6">
        <v>176</v>
      </c>
      <c r="D184" s="29">
        <f t="shared" si="52"/>
        <v>4599</v>
      </c>
      <c r="E184" s="29">
        <f t="shared" si="57"/>
        <v>809424</v>
      </c>
      <c r="F184" s="29">
        <f t="shared" si="53"/>
        <v>-18388.449999999953</v>
      </c>
      <c r="G184" s="34">
        <f>Inputs!D$3</f>
        <v>0.37951000000000001</v>
      </c>
      <c r="I184" s="27">
        <f t="shared" si="58"/>
        <v>827812.45</v>
      </c>
      <c r="K184" s="27">
        <f t="shared" si="54"/>
        <v>4599</v>
      </c>
      <c r="L184" s="27">
        <f t="shared" si="59"/>
        <v>809424</v>
      </c>
      <c r="M184" s="27">
        <f t="shared" si="55"/>
        <v>1745.3664900000001</v>
      </c>
      <c r="N184" s="27">
        <f t="shared" si="56"/>
        <v>1745.3664900000001</v>
      </c>
      <c r="O184" s="27">
        <f t="shared" si="60"/>
        <v>-6978.6006595014478</v>
      </c>
      <c r="P184" s="27">
        <f t="shared" si="61"/>
        <v>6978.6006595014478</v>
      </c>
    </row>
    <row r="185" spans="1:20">
      <c r="A185" s="31">
        <v>43466</v>
      </c>
      <c r="C185" s="6">
        <v>177</v>
      </c>
      <c r="D185" s="29">
        <f t="shared" si="52"/>
        <v>4599</v>
      </c>
      <c r="E185" s="29">
        <f t="shared" si="57"/>
        <v>814023</v>
      </c>
      <c r="F185" s="29">
        <f t="shared" si="53"/>
        <v>-13789.449999999953</v>
      </c>
      <c r="G185" s="34">
        <f>Inputs!D$3</f>
        <v>0.37951000000000001</v>
      </c>
      <c r="I185" s="27">
        <f t="shared" si="58"/>
        <v>827812.45</v>
      </c>
      <c r="K185" s="27">
        <f t="shared" si="54"/>
        <v>4599</v>
      </c>
      <c r="L185" s="27">
        <f t="shared" si="59"/>
        <v>814023</v>
      </c>
      <c r="M185" s="27">
        <f t="shared" si="55"/>
        <v>1745.3664900000001</v>
      </c>
      <c r="N185" s="27">
        <f t="shared" si="56"/>
        <v>1745.3664900000001</v>
      </c>
      <c r="O185" s="27">
        <f t="shared" si="60"/>
        <v>-5233.2341695014475</v>
      </c>
      <c r="P185" s="27">
        <f t="shared" si="61"/>
        <v>5233.2341695014475</v>
      </c>
    </row>
    <row r="186" spans="1:20">
      <c r="A186" s="30">
        <v>43497</v>
      </c>
      <c r="C186" s="6">
        <v>178</v>
      </c>
      <c r="D186" s="29">
        <f t="shared" si="52"/>
        <v>4599</v>
      </c>
      <c r="E186" s="29">
        <f t="shared" si="57"/>
        <v>818622</v>
      </c>
      <c r="F186" s="29">
        <f t="shared" si="53"/>
        <v>-9190.4499999999534</v>
      </c>
      <c r="G186" s="34">
        <f>Inputs!D$3</f>
        <v>0.37951000000000001</v>
      </c>
      <c r="I186" s="27">
        <f t="shared" si="58"/>
        <v>827812.45</v>
      </c>
      <c r="K186" s="27">
        <f t="shared" si="54"/>
        <v>4599</v>
      </c>
      <c r="L186" s="27">
        <f t="shared" si="59"/>
        <v>818622</v>
      </c>
      <c r="M186" s="27">
        <f t="shared" si="55"/>
        <v>1745.3664900000001</v>
      </c>
      <c r="N186" s="27">
        <f t="shared" si="56"/>
        <v>1745.3664900000001</v>
      </c>
      <c r="O186" s="27">
        <f t="shared" si="60"/>
        <v>-3487.8676795014471</v>
      </c>
      <c r="P186" s="27">
        <f t="shared" si="61"/>
        <v>3487.8676795014471</v>
      </c>
    </row>
    <row r="187" spans="1:20">
      <c r="A187" s="31">
        <v>43525</v>
      </c>
      <c r="C187" s="6">
        <v>179</v>
      </c>
      <c r="D187" s="29">
        <f t="shared" si="52"/>
        <v>4599</v>
      </c>
      <c r="E187" s="29">
        <f t="shared" si="57"/>
        <v>823221</v>
      </c>
      <c r="F187" s="29">
        <f t="shared" si="53"/>
        <v>-4591.4499999999534</v>
      </c>
      <c r="G187" s="34">
        <f>Inputs!D$3</f>
        <v>0.37951000000000001</v>
      </c>
      <c r="I187" s="27">
        <f t="shared" si="58"/>
        <v>827812.45</v>
      </c>
      <c r="K187" s="27">
        <f t="shared" si="54"/>
        <v>4599</v>
      </c>
      <c r="L187" s="27">
        <f t="shared" si="59"/>
        <v>823221</v>
      </c>
      <c r="M187" s="27">
        <f t="shared" si="55"/>
        <v>1745.3664900000001</v>
      </c>
      <c r="N187" s="27">
        <f t="shared" si="56"/>
        <v>1745.3664900000001</v>
      </c>
      <c r="O187" s="27">
        <f t="shared" si="60"/>
        <v>-1742.501189501447</v>
      </c>
      <c r="P187" s="27">
        <f t="shared" si="61"/>
        <v>1742.501189501447</v>
      </c>
    </row>
    <row r="188" spans="1:20">
      <c r="A188" s="30">
        <v>43556</v>
      </c>
      <c r="C188" s="6">
        <v>180</v>
      </c>
      <c r="D188" s="29">
        <f>-F187</f>
        <v>4591.4499999999534</v>
      </c>
      <c r="E188" s="29">
        <f t="shared" si="57"/>
        <v>827812.45</v>
      </c>
      <c r="F188" s="29">
        <f t="shared" si="53"/>
        <v>0</v>
      </c>
      <c r="G188" s="34">
        <f>Inputs!D$3</f>
        <v>0.37951000000000001</v>
      </c>
      <c r="I188" s="27">
        <f t="shared" si="58"/>
        <v>827812.45</v>
      </c>
      <c r="K188" s="27">
        <f t="shared" si="54"/>
        <v>4591.4499999999534</v>
      </c>
      <c r="L188" s="27">
        <f t="shared" si="59"/>
        <v>827812.45</v>
      </c>
      <c r="M188" s="27">
        <f t="shared" si="55"/>
        <v>1742.5011894999825</v>
      </c>
      <c r="N188" s="27">
        <f t="shared" si="56"/>
        <v>1742.5011894999825</v>
      </c>
      <c r="O188" s="27">
        <f t="shared" si="60"/>
        <v>-1.4645138435298577E-9</v>
      </c>
      <c r="P188" s="27">
        <f t="shared" si="61"/>
        <v>1.4645138435298577E-9</v>
      </c>
    </row>
    <row r="189" spans="1:20">
      <c r="A189" s="30"/>
      <c r="G189" s="28"/>
    </row>
    <row r="190" spans="1:20">
      <c r="A190" s="8" t="s">
        <v>43</v>
      </c>
      <c r="B190" s="33">
        <f>SUM(B9:B189)</f>
        <v>-827812.45</v>
      </c>
      <c r="D190" s="33">
        <f>SUM(D9:D189)</f>
        <v>827812.45</v>
      </c>
      <c r="G190" s="28"/>
      <c r="H190" s="33">
        <f>SUM(H9:H189)</f>
        <v>827812.45</v>
      </c>
      <c r="I190" s="33"/>
      <c r="J190" s="33">
        <f>SUM(J9:J189)</f>
        <v>314163.10289949999</v>
      </c>
      <c r="K190" s="33">
        <f>SUM(K9:K189)</f>
        <v>827812.45</v>
      </c>
      <c r="L190" s="33"/>
      <c r="M190" s="33">
        <f>SUM(M9:M189)</f>
        <v>314163.10289949854</v>
      </c>
      <c r="N190" s="33">
        <f>SUM(N9:N189)</f>
        <v>-1.4645138435298577E-9</v>
      </c>
      <c r="O190" s="33">
        <f>SUM(O9:O189)</f>
        <v>-28117341.265110683</v>
      </c>
      <c r="P190" s="33">
        <f>SUM(P9:P189)</f>
        <v>28117341.265110683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3.xml><?xml version="1.0" encoding="utf-8"?>
<worksheet xmlns="http://schemas.openxmlformats.org/spreadsheetml/2006/main" xmlns:r="http://schemas.openxmlformats.org/officeDocument/2006/relationships">
  <sheetPr transitionEvaluation="1" codeName="Sheet66">
    <pageSetUpPr autoPageBreaks="0" fitToPage="1"/>
  </sheetPr>
  <dimension ref="A1:AE200"/>
  <sheetViews>
    <sheetView defaultGridColor="0" topLeftCell="U1" colorId="22" zoomScale="60" zoomScaleNormal="100" workbookViewId="0">
      <pane ySplit="8" topLeftCell="A9" activePane="bottomLeft" state="frozen"/>
      <selection activeCell="U11" sqref="U11:AE11"/>
      <selection pane="bottomLeft" activeCell="P74" sqref="P74"/>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88671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38139</v>
      </c>
      <c r="B9" s="32">
        <v>-80368.850000000006</v>
      </c>
      <c r="C9" s="6">
        <v>1</v>
      </c>
      <c r="D9" s="29">
        <f t="shared" ref="D9:D40" si="0">ROUND(-(+$B$9/180)*1,0)</f>
        <v>446</v>
      </c>
      <c r="E9" s="29">
        <f>+D9</f>
        <v>446</v>
      </c>
      <c r="F9" s="29">
        <f t="shared" ref="F9:F40" si="1">$B$9+E9</f>
        <v>-79922.850000000006</v>
      </c>
      <c r="G9" s="34">
        <f>Inputs!D$3</f>
        <v>0.37951000000000001</v>
      </c>
      <c r="H9" s="27">
        <f>-B9</f>
        <v>80368.850000000006</v>
      </c>
      <c r="I9" s="27">
        <f>+H9</f>
        <v>80368.850000000006</v>
      </c>
      <c r="J9" s="27">
        <f>H9*G9</f>
        <v>30500.782263500005</v>
      </c>
      <c r="K9" s="27">
        <f t="shared" ref="K9:K40" si="2">D9</f>
        <v>446</v>
      </c>
      <c r="L9" s="27">
        <f>+K9</f>
        <v>446</v>
      </c>
      <c r="M9" s="27">
        <f t="shared" ref="M9:M40" si="3">K9*G9</f>
        <v>169.26146</v>
      </c>
      <c r="N9" s="27">
        <f t="shared" ref="N9:N40" si="4">M9-J9</f>
        <v>-30331.520803500003</v>
      </c>
      <c r="O9" s="27">
        <f>+N9</f>
        <v>-30331.520803500003</v>
      </c>
      <c r="P9" s="27">
        <f>-SUM(N9)</f>
        <v>30331.520803500003</v>
      </c>
      <c r="Q9" s="38">
        <f>VLOOKUP(Q8,A9:P188,5)</f>
        <v>29882</v>
      </c>
      <c r="R9" s="38">
        <f>VLOOKUP(R8,A9:P188,5)</f>
        <v>35234</v>
      </c>
      <c r="S9" s="38">
        <f>+R9-Q9</f>
        <v>5352</v>
      </c>
      <c r="T9" s="35" t="s">
        <v>64</v>
      </c>
      <c r="U9" s="161">
        <f>-IF(TYPE(VLOOKUP(U8,$A$9:$P$188,6,FALSE))=16,0,VLOOKUP(U8,$A$9:$P$188,6,FALSE))</f>
        <v>55392.850000000006</v>
      </c>
      <c r="V9" s="161">
        <f>-IF(TYPE(VLOOKUP(V8,$A$9:$P$188,6,FALSE))=16,0,VLOOKUP(V8,$A$9:$P$188,6,FALSE))</f>
        <v>54946.850000000006</v>
      </c>
      <c r="W9" s="161">
        <f t="shared" ref="W9:AE9" si="5">-IF(TYPE(VLOOKUP(W8,$A$9:$P$188,6,FALSE))=16,0,VLOOKUP(W8,$A$9:$P$188,6,FALSE))</f>
        <v>54500.850000000006</v>
      </c>
      <c r="X9" s="161">
        <f t="shared" si="5"/>
        <v>54054.850000000006</v>
      </c>
      <c r="Y9" s="161">
        <f t="shared" si="5"/>
        <v>53608.850000000006</v>
      </c>
      <c r="Z9" s="161">
        <f t="shared" si="5"/>
        <v>53162.850000000006</v>
      </c>
      <c r="AA9" s="161">
        <f t="shared" si="5"/>
        <v>52716.850000000006</v>
      </c>
      <c r="AB9" s="161">
        <f t="shared" si="5"/>
        <v>52270.850000000006</v>
      </c>
      <c r="AC9" s="161">
        <f t="shared" si="5"/>
        <v>51824.850000000006</v>
      </c>
      <c r="AD9" s="161">
        <f t="shared" si="5"/>
        <v>51378.850000000006</v>
      </c>
      <c r="AE9" s="161">
        <f t="shared" si="5"/>
        <v>50932.850000000006</v>
      </c>
    </row>
    <row r="10" spans="1:31">
      <c r="A10" s="30">
        <v>38169</v>
      </c>
      <c r="B10" s="9"/>
      <c r="C10" s="6">
        <v>2</v>
      </c>
      <c r="D10" s="29">
        <f t="shared" si="0"/>
        <v>446</v>
      </c>
      <c r="E10" s="29">
        <f t="shared" ref="E10:E41" si="6">+E9+D10</f>
        <v>892</v>
      </c>
      <c r="F10" s="29">
        <f t="shared" si="1"/>
        <v>-79476.850000000006</v>
      </c>
      <c r="G10" s="34">
        <f>Inputs!D$3</f>
        <v>0.37951000000000001</v>
      </c>
      <c r="H10" s="2"/>
      <c r="I10" s="27">
        <f t="shared" ref="I10:I41" si="7">+I9+H10</f>
        <v>80368.850000000006</v>
      </c>
      <c r="J10" s="27"/>
      <c r="K10" s="27">
        <f t="shared" si="2"/>
        <v>446</v>
      </c>
      <c r="L10" s="27">
        <f t="shared" ref="L10:L41" si="8">+L9+K10</f>
        <v>892</v>
      </c>
      <c r="M10" s="27">
        <f t="shared" si="3"/>
        <v>169.26146</v>
      </c>
      <c r="N10" s="27">
        <f t="shared" si="4"/>
        <v>169.26146</v>
      </c>
      <c r="O10" s="27">
        <f t="shared" ref="O10:O41" si="9">+O9+N10</f>
        <v>-30162.259343500002</v>
      </c>
      <c r="P10" s="27">
        <f t="shared" ref="P10:P41" si="10">P9-N10</f>
        <v>30162.259343500002</v>
      </c>
      <c r="Q10" s="38">
        <f>VLOOKUP(Q8,A9:P188,15)</f>
        <v>-19160.264443499902</v>
      </c>
      <c r="R10" s="38">
        <f>VLOOKUP(R8,A9:P188,15)</f>
        <v>-17129.126923499884</v>
      </c>
      <c r="S10" s="38">
        <f>+R10-Q10</f>
        <v>2031.1375200000184</v>
      </c>
      <c r="T10" s="36" t="s">
        <v>69</v>
      </c>
      <c r="V10" s="2"/>
      <c r="W10" s="2"/>
      <c r="X10" s="7"/>
      <c r="Y10" s="2"/>
      <c r="Z10" s="7"/>
    </row>
    <row r="11" spans="1:31">
      <c r="A11" s="31">
        <v>38200</v>
      </c>
      <c r="B11" s="5"/>
      <c r="C11" s="6">
        <v>3</v>
      </c>
      <c r="D11" s="29">
        <f t="shared" si="0"/>
        <v>446</v>
      </c>
      <c r="E11" s="29">
        <f t="shared" si="6"/>
        <v>1338</v>
      </c>
      <c r="F11" s="29">
        <f t="shared" si="1"/>
        <v>-79030.850000000006</v>
      </c>
      <c r="G11" s="34">
        <f>Inputs!D$3</f>
        <v>0.37951000000000001</v>
      </c>
      <c r="H11" s="2"/>
      <c r="I11" s="27">
        <f t="shared" si="7"/>
        <v>80368.850000000006</v>
      </c>
      <c r="J11" s="27"/>
      <c r="K11" s="27">
        <f t="shared" si="2"/>
        <v>446</v>
      </c>
      <c r="L11" s="27">
        <f t="shared" si="8"/>
        <v>1338</v>
      </c>
      <c r="M11" s="27">
        <f t="shared" si="3"/>
        <v>169.26146</v>
      </c>
      <c r="N11" s="27">
        <f t="shared" si="4"/>
        <v>169.26146</v>
      </c>
      <c r="O11" s="27">
        <f t="shared" si="9"/>
        <v>-29992.9978835</v>
      </c>
      <c r="P11" s="27">
        <f t="shared" si="10"/>
        <v>29992.9978835</v>
      </c>
      <c r="Q11" s="38">
        <f>+VLOOKUP(Q8,A9:P188,16)</f>
        <v>19160.264443499902</v>
      </c>
      <c r="R11" s="38">
        <f>+VLOOKUP(R8,A9:P188,16)</f>
        <v>17129.126923499884</v>
      </c>
      <c r="S11" s="38">
        <f>(+Q11+R11)/2</f>
        <v>18144.695683499893</v>
      </c>
      <c r="T11" s="36" t="s">
        <v>113</v>
      </c>
      <c r="U11" s="161">
        <f>IF(TYPE(VLOOKUP(U8,$A$9:$P$188,16,FALSE))=16,0,VLOOKUP(U8,$A$9:$P$188,16,FALSE))</f>
        <v>21022.140503499919</v>
      </c>
      <c r="V11" s="161">
        <f t="shared" ref="V11:AE11" si="11">IF(TYPE(VLOOKUP(V8,$A$9:$P$188,16,FALSE))=16,0,VLOOKUP(V8,$A$9:$P$188,16,FALSE))</f>
        <v>20852.879043499917</v>
      </c>
      <c r="W11" s="161">
        <f t="shared" si="11"/>
        <v>20683.617583499916</v>
      </c>
      <c r="X11" s="161">
        <f t="shared" si="11"/>
        <v>20514.356123499914</v>
      </c>
      <c r="Y11" s="161">
        <f t="shared" si="11"/>
        <v>20345.094663499913</v>
      </c>
      <c r="Z11" s="161">
        <f t="shared" si="11"/>
        <v>20175.833203499911</v>
      </c>
      <c r="AA11" s="161">
        <f t="shared" si="11"/>
        <v>20006.57174349991</v>
      </c>
      <c r="AB11" s="161">
        <f t="shared" si="11"/>
        <v>19837.310283499908</v>
      </c>
      <c r="AC11" s="161">
        <f t="shared" si="11"/>
        <v>19668.048823499907</v>
      </c>
      <c r="AD11" s="161">
        <f t="shared" si="11"/>
        <v>19498.787363499905</v>
      </c>
      <c r="AE11" s="161">
        <f t="shared" si="11"/>
        <v>19329.525903499904</v>
      </c>
    </row>
    <row r="12" spans="1:31">
      <c r="A12" s="30">
        <v>38231</v>
      </c>
      <c r="B12" s="3"/>
      <c r="C12" s="6">
        <v>4</v>
      </c>
      <c r="D12" s="29">
        <f t="shared" si="0"/>
        <v>446</v>
      </c>
      <c r="E12" s="29">
        <f t="shared" si="6"/>
        <v>1784</v>
      </c>
      <c r="F12" s="29">
        <f t="shared" si="1"/>
        <v>-78584.850000000006</v>
      </c>
      <c r="G12" s="34">
        <f>Inputs!D$3</f>
        <v>0.37951000000000001</v>
      </c>
      <c r="H12" s="2"/>
      <c r="I12" s="27">
        <f t="shared" si="7"/>
        <v>80368.850000000006</v>
      </c>
      <c r="J12" s="27"/>
      <c r="K12" s="27">
        <f t="shared" si="2"/>
        <v>446</v>
      </c>
      <c r="L12" s="27">
        <f t="shared" si="8"/>
        <v>1784</v>
      </c>
      <c r="M12" s="27">
        <f t="shared" si="3"/>
        <v>169.26146</v>
      </c>
      <c r="N12" s="27">
        <f t="shared" si="4"/>
        <v>169.26146</v>
      </c>
      <c r="O12" s="27">
        <f t="shared" si="9"/>
        <v>-29823.736423499999</v>
      </c>
      <c r="P12" s="27">
        <f t="shared" si="10"/>
        <v>29823.736423499999</v>
      </c>
      <c r="Q12" s="39"/>
      <c r="R12" s="40"/>
      <c r="S12" s="40"/>
      <c r="T12" s="36"/>
    </row>
    <row r="13" spans="1:31">
      <c r="A13" s="31">
        <v>38261</v>
      </c>
      <c r="B13" s="3"/>
      <c r="C13" s="6">
        <v>5</v>
      </c>
      <c r="D13" s="29">
        <f t="shared" si="0"/>
        <v>446</v>
      </c>
      <c r="E13" s="29">
        <f t="shared" si="6"/>
        <v>2230</v>
      </c>
      <c r="F13" s="29">
        <f t="shared" si="1"/>
        <v>-78138.850000000006</v>
      </c>
      <c r="G13" s="34">
        <f>Inputs!D$3</f>
        <v>0.37951000000000001</v>
      </c>
      <c r="H13" s="2"/>
      <c r="I13" s="27">
        <f t="shared" si="7"/>
        <v>80368.850000000006</v>
      </c>
      <c r="J13" s="27"/>
      <c r="K13" s="27">
        <f t="shared" si="2"/>
        <v>446</v>
      </c>
      <c r="L13" s="27">
        <f t="shared" si="8"/>
        <v>2230</v>
      </c>
      <c r="M13" s="27">
        <f t="shared" si="3"/>
        <v>169.26146</v>
      </c>
      <c r="N13" s="27">
        <f t="shared" si="4"/>
        <v>169.26146</v>
      </c>
      <c r="O13" s="27">
        <f t="shared" si="9"/>
        <v>-29654.474963499997</v>
      </c>
      <c r="P13" s="27">
        <f t="shared" si="10"/>
        <v>29654.474963499997</v>
      </c>
      <c r="Q13" s="38">
        <f>VLOOKUP(Q8,A9:P188,9)</f>
        <v>80368.850000000006</v>
      </c>
      <c r="R13" s="38">
        <f>VLOOKUP(R8,A9:P188,9)</f>
        <v>80368.850000000006</v>
      </c>
      <c r="S13" s="38">
        <f>+R13-Q13</f>
        <v>0</v>
      </c>
      <c r="T13" s="36" t="s">
        <v>70</v>
      </c>
    </row>
    <row r="14" spans="1:31">
      <c r="A14" s="30">
        <v>38292</v>
      </c>
      <c r="B14" s="3"/>
      <c r="C14" s="6">
        <v>6</v>
      </c>
      <c r="D14" s="29">
        <f t="shared" si="0"/>
        <v>446</v>
      </c>
      <c r="E14" s="29">
        <f t="shared" si="6"/>
        <v>2676</v>
      </c>
      <c r="F14" s="29">
        <f t="shared" si="1"/>
        <v>-77692.850000000006</v>
      </c>
      <c r="G14" s="34">
        <f>Inputs!D$3</f>
        <v>0.37951000000000001</v>
      </c>
      <c r="H14" s="2"/>
      <c r="I14" s="27">
        <f t="shared" si="7"/>
        <v>80368.850000000006</v>
      </c>
      <c r="J14" s="27"/>
      <c r="K14" s="27">
        <f t="shared" si="2"/>
        <v>446</v>
      </c>
      <c r="L14" s="27">
        <f t="shared" si="8"/>
        <v>2676</v>
      </c>
      <c r="M14" s="27">
        <f t="shared" si="3"/>
        <v>169.26146</v>
      </c>
      <c r="N14" s="27">
        <f t="shared" si="4"/>
        <v>169.26146</v>
      </c>
      <c r="O14" s="27">
        <f t="shared" si="9"/>
        <v>-29485.213503499996</v>
      </c>
      <c r="P14" s="27">
        <f t="shared" si="10"/>
        <v>29485.213503499996</v>
      </c>
      <c r="Q14" s="116">
        <f>VLOOKUP(Q8,A9:P188,12)</f>
        <v>29882</v>
      </c>
      <c r="R14" s="116">
        <f>VLOOKUP(R8,A9:P188,12)</f>
        <v>35234</v>
      </c>
      <c r="S14" s="116">
        <f>+R14-Q14</f>
        <v>5352</v>
      </c>
      <c r="T14" s="36" t="s">
        <v>93</v>
      </c>
    </row>
    <row r="15" spans="1:31">
      <c r="A15" s="31">
        <v>38322</v>
      </c>
      <c r="B15" s="3"/>
      <c r="C15" s="6">
        <v>7</v>
      </c>
      <c r="D15" s="29">
        <f t="shared" si="0"/>
        <v>446</v>
      </c>
      <c r="E15" s="29">
        <f t="shared" si="6"/>
        <v>3122</v>
      </c>
      <c r="F15" s="29">
        <f t="shared" si="1"/>
        <v>-77246.850000000006</v>
      </c>
      <c r="G15" s="34">
        <f>Inputs!D$3</f>
        <v>0.37951000000000001</v>
      </c>
      <c r="H15" s="2"/>
      <c r="I15" s="27">
        <f t="shared" si="7"/>
        <v>80368.850000000006</v>
      </c>
      <c r="J15" s="27"/>
      <c r="K15" s="27">
        <f t="shared" si="2"/>
        <v>446</v>
      </c>
      <c r="L15" s="27">
        <f t="shared" si="8"/>
        <v>3122</v>
      </c>
      <c r="M15" s="27">
        <f t="shared" si="3"/>
        <v>169.26146</v>
      </c>
      <c r="N15" s="27">
        <f t="shared" si="4"/>
        <v>169.26146</v>
      </c>
      <c r="O15" s="27">
        <f t="shared" si="9"/>
        <v>-29315.952043499994</v>
      </c>
      <c r="P15" s="27">
        <f t="shared" si="10"/>
        <v>29315.952043499994</v>
      </c>
      <c r="Q15" s="107"/>
      <c r="R15" s="107"/>
      <c r="S15" s="107"/>
      <c r="T15" s="108"/>
    </row>
    <row r="16" spans="1:31">
      <c r="A16" s="30">
        <v>38353</v>
      </c>
      <c r="B16" s="3"/>
      <c r="C16" s="6">
        <v>8</v>
      </c>
      <c r="D16" s="29">
        <f t="shared" si="0"/>
        <v>446</v>
      </c>
      <c r="E16" s="29">
        <f t="shared" si="6"/>
        <v>3568</v>
      </c>
      <c r="F16" s="29">
        <f t="shared" si="1"/>
        <v>-76800.850000000006</v>
      </c>
      <c r="G16" s="34">
        <f>Inputs!D$3</f>
        <v>0.37951000000000001</v>
      </c>
      <c r="H16" s="2"/>
      <c r="I16" s="27">
        <f t="shared" si="7"/>
        <v>80368.850000000006</v>
      </c>
      <c r="J16" s="27"/>
      <c r="K16" s="27">
        <f t="shared" si="2"/>
        <v>446</v>
      </c>
      <c r="L16" s="27">
        <f t="shared" si="8"/>
        <v>3568</v>
      </c>
      <c r="M16" s="27">
        <f t="shared" si="3"/>
        <v>169.26146</v>
      </c>
      <c r="N16" s="27">
        <f t="shared" si="4"/>
        <v>169.26146</v>
      </c>
      <c r="O16" s="27">
        <f t="shared" si="9"/>
        <v>-29146.690583499992</v>
      </c>
      <c r="P16" s="27">
        <f t="shared" si="10"/>
        <v>29146.690583499992</v>
      </c>
      <c r="Q16" s="4"/>
      <c r="R16" s="4"/>
      <c r="S16" s="4"/>
    </row>
    <row r="17" spans="1:19">
      <c r="A17" s="31">
        <v>38384</v>
      </c>
      <c r="B17" s="3"/>
      <c r="C17" s="6">
        <v>9</v>
      </c>
      <c r="D17" s="29">
        <f t="shared" si="0"/>
        <v>446</v>
      </c>
      <c r="E17" s="29">
        <f t="shared" si="6"/>
        <v>4014</v>
      </c>
      <c r="F17" s="29">
        <f t="shared" si="1"/>
        <v>-76354.850000000006</v>
      </c>
      <c r="G17" s="34">
        <f>Inputs!D$3</f>
        <v>0.37951000000000001</v>
      </c>
      <c r="H17" s="2"/>
      <c r="I17" s="27">
        <f t="shared" si="7"/>
        <v>80368.850000000006</v>
      </c>
      <c r="J17" s="27"/>
      <c r="K17" s="27">
        <f t="shared" si="2"/>
        <v>446</v>
      </c>
      <c r="L17" s="27">
        <f t="shared" si="8"/>
        <v>4014</v>
      </c>
      <c r="M17" s="27">
        <f t="shared" si="3"/>
        <v>169.26146</v>
      </c>
      <c r="N17" s="27">
        <f t="shared" si="4"/>
        <v>169.26146</v>
      </c>
      <c r="O17" s="27">
        <f t="shared" si="9"/>
        <v>-28977.429123499991</v>
      </c>
      <c r="P17" s="27">
        <f t="shared" si="10"/>
        <v>28977.429123499991</v>
      </c>
      <c r="Q17" s="4"/>
      <c r="R17" s="4"/>
      <c r="S17" s="4"/>
    </row>
    <row r="18" spans="1:19">
      <c r="A18" s="30">
        <v>38412</v>
      </c>
      <c r="B18" s="3"/>
      <c r="C18" s="6">
        <v>10</v>
      </c>
      <c r="D18" s="29">
        <f t="shared" si="0"/>
        <v>446</v>
      </c>
      <c r="E18" s="29">
        <f t="shared" si="6"/>
        <v>4460</v>
      </c>
      <c r="F18" s="29">
        <f t="shared" si="1"/>
        <v>-75908.850000000006</v>
      </c>
      <c r="G18" s="34">
        <f>Inputs!D$3</f>
        <v>0.37951000000000001</v>
      </c>
      <c r="H18" s="2"/>
      <c r="I18" s="27">
        <f t="shared" si="7"/>
        <v>80368.850000000006</v>
      </c>
      <c r="J18" s="27"/>
      <c r="K18" s="27">
        <f t="shared" si="2"/>
        <v>446</v>
      </c>
      <c r="L18" s="27">
        <f t="shared" si="8"/>
        <v>4460</v>
      </c>
      <c r="M18" s="27">
        <f t="shared" si="3"/>
        <v>169.26146</v>
      </c>
      <c r="N18" s="27">
        <f t="shared" si="4"/>
        <v>169.26146</v>
      </c>
      <c r="O18" s="27">
        <f t="shared" si="9"/>
        <v>-28808.167663499989</v>
      </c>
      <c r="P18" s="27">
        <f t="shared" si="10"/>
        <v>28808.167663499989</v>
      </c>
      <c r="Q18" s="4"/>
      <c r="R18" s="4"/>
      <c r="S18" s="4"/>
    </row>
    <row r="19" spans="1:19">
      <c r="A19" s="31">
        <v>38443</v>
      </c>
      <c r="B19" s="3"/>
      <c r="C19" s="6">
        <v>11</v>
      </c>
      <c r="D19" s="29">
        <f t="shared" si="0"/>
        <v>446</v>
      </c>
      <c r="E19" s="29">
        <f t="shared" si="6"/>
        <v>4906</v>
      </c>
      <c r="F19" s="29">
        <f t="shared" si="1"/>
        <v>-75462.850000000006</v>
      </c>
      <c r="G19" s="34">
        <f>Inputs!D$3</f>
        <v>0.37951000000000001</v>
      </c>
      <c r="H19" s="2"/>
      <c r="I19" s="27">
        <f t="shared" si="7"/>
        <v>80368.850000000006</v>
      </c>
      <c r="J19" s="27"/>
      <c r="K19" s="27">
        <f t="shared" si="2"/>
        <v>446</v>
      </c>
      <c r="L19" s="27">
        <f t="shared" si="8"/>
        <v>4906</v>
      </c>
      <c r="M19" s="27">
        <f t="shared" si="3"/>
        <v>169.26146</v>
      </c>
      <c r="N19" s="27">
        <f t="shared" si="4"/>
        <v>169.26146</v>
      </c>
      <c r="O19" s="27">
        <f t="shared" si="9"/>
        <v>-28638.906203499988</v>
      </c>
      <c r="P19" s="27">
        <f t="shared" si="10"/>
        <v>28638.906203499988</v>
      </c>
      <c r="Q19" s="4"/>
      <c r="R19" s="4"/>
      <c r="S19" s="4"/>
    </row>
    <row r="20" spans="1:19">
      <c r="A20" s="30">
        <v>38473</v>
      </c>
      <c r="B20" s="3"/>
      <c r="C20" s="6">
        <v>12</v>
      </c>
      <c r="D20" s="29">
        <f t="shared" si="0"/>
        <v>446</v>
      </c>
      <c r="E20" s="29">
        <f t="shared" si="6"/>
        <v>5352</v>
      </c>
      <c r="F20" s="29">
        <f t="shared" si="1"/>
        <v>-75016.850000000006</v>
      </c>
      <c r="G20" s="34">
        <f>Inputs!D$3</f>
        <v>0.37951000000000001</v>
      </c>
      <c r="H20" s="2"/>
      <c r="I20" s="27">
        <f t="shared" si="7"/>
        <v>80368.850000000006</v>
      </c>
      <c r="J20" s="27"/>
      <c r="K20" s="27">
        <f t="shared" si="2"/>
        <v>446</v>
      </c>
      <c r="L20" s="27">
        <f t="shared" si="8"/>
        <v>5352</v>
      </c>
      <c r="M20" s="27">
        <f t="shared" si="3"/>
        <v>169.26146</v>
      </c>
      <c r="N20" s="27">
        <f t="shared" si="4"/>
        <v>169.26146</v>
      </c>
      <c r="O20" s="27">
        <f t="shared" si="9"/>
        <v>-28469.644743499986</v>
      </c>
      <c r="P20" s="27">
        <f t="shared" si="10"/>
        <v>28469.644743499986</v>
      </c>
      <c r="Q20" s="4"/>
      <c r="R20" s="4"/>
      <c r="S20" s="4"/>
    </row>
    <row r="21" spans="1:19">
      <c r="A21" s="31">
        <v>38504</v>
      </c>
      <c r="B21" s="3"/>
      <c r="C21" s="6">
        <v>13</v>
      </c>
      <c r="D21" s="29">
        <f t="shared" si="0"/>
        <v>446</v>
      </c>
      <c r="E21" s="29">
        <f t="shared" si="6"/>
        <v>5798</v>
      </c>
      <c r="F21" s="29">
        <f t="shared" si="1"/>
        <v>-74570.850000000006</v>
      </c>
      <c r="G21" s="34">
        <f>Inputs!D$3</f>
        <v>0.37951000000000001</v>
      </c>
      <c r="H21" s="2"/>
      <c r="I21" s="27">
        <f t="shared" si="7"/>
        <v>80368.850000000006</v>
      </c>
      <c r="J21" s="27"/>
      <c r="K21" s="27">
        <f t="shared" si="2"/>
        <v>446</v>
      </c>
      <c r="L21" s="27">
        <f t="shared" si="8"/>
        <v>5798</v>
      </c>
      <c r="M21" s="27">
        <f t="shared" si="3"/>
        <v>169.26146</v>
      </c>
      <c r="N21" s="27">
        <f t="shared" si="4"/>
        <v>169.26146</v>
      </c>
      <c r="O21" s="27">
        <f t="shared" si="9"/>
        <v>-28300.383283499985</v>
      </c>
      <c r="P21" s="27">
        <f t="shared" si="10"/>
        <v>28300.383283499985</v>
      </c>
      <c r="Q21" s="4"/>
      <c r="R21" s="4"/>
      <c r="S21" s="4"/>
    </row>
    <row r="22" spans="1:19">
      <c r="A22" s="30">
        <v>38534</v>
      </c>
      <c r="B22" s="3"/>
      <c r="C22" s="6">
        <v>14</v>
      </c>
      <c r="D22" s="29">
        <f t="shared" si="0"/>
        <v>446</v>
      </c>
      <c r="E22" s="29">
        <f t="shared" si="6"/>
        <v>6244</v>
      </c>
      <c r="F22" s="29">
        <f t="shared" si="1"/>
        <v>-74124.850000000006</v>
      </c>
      <c r="G22" s="34">
        <f>Inputs!D$3</f>
        <v>0.37951000000000001</v>
      </c>
      <c r="H22" s="2"/>
      <c r="I22" s="27">
        <f t="shared" si="7"/>
        <v>80368.850000000006</v>
      </c>
      <c r="J22" s="27"/>
      <c r="K22" s="27">
        <f t="shared" si="2"/>
        <v>446</v>
      </c>
      <c r="L22" s="27">
        <f t="shared" si="8"/>
        <v>6244</v>
      </c>
      <c r="M22" s="27">
        <f t="shared" si="3"/>
        <v>169.26146</v>
      </c>
      <c r="N22" s="27">
        <f t="shared" si="4"/>
        <v>169.26146</v>
      </c>
      <c r="O22" s="27">
        <f t="shared" si="9"/>
        <v>-28131.121823499983</v>
      </c>
      <c r="P22" s="27">
        <f t="shared" si="10"/>
        <v>28131.121823499983</v>
      </c>
      <c r="Q22" s="4"/>
      <c r="R22" s="4"/>
      <c r="S22" s="4"/>
    </row>
    <row r="23" spans="1:19">
      <c r="A23" s="31">
        <v>38565</v>
      </c>
      <c r="B23" s="3"/>
      <c r="C23" s="6">
        <v>15</v>
      </c>
      <c r="D23" s="29">
        <f t="shared" si="0"/>
        <v>446</v>
      </c>
      <c r="E23" s="29">
        <f t="shared" si="6"/>
        <v>6690</v>
      </c>
      <c r="F23" s="29">
        <f t="shared" si="1"/>
        <v>-73678.850000000006</v>
      </c>
      <c r="G23" s="34">
        <f>Inputs!D$3</f>
        <v>0.37951000000000001</v>
      </c>
      <c r="H23" s="2"/>
      <c r="I23" s="27">
        <f t="shared" si="7"/>
        <v>80368.850000000006</v>
      </c>
      <c r="J23" s="27"/>
      <c r="K23" s="27">
        <f t="shared" si="2"/>
        <v>446</v>
      </c>
      <c r="L23" s="27">
        <f t="shared" si="8"/>
        <v>6690</v>
      </c>
      <c r="M23" s="27">
        <f t="shared" si="3"/>
        <v>169.26146</v>
      </c>
      <c r="N23" s="27">
        <f t="shared" si="4"/>
        <v>169.26146</v>
      </c>
      <c r="O23" s="27">
        <f t="shared" si="9"/>
        <v>-27961.860363499982</v>
      </c>
      <c r="P23" s="27">
        <f t="shared" si="10"/>
        <v>27961.860363499982</v>
      </c>
      <c r="Q23" s="4"/>
      <c r="R23" s="4"/>
      <c r="S23" s="4"/>
    </row>
    <row r="24" spans="1:19">
      <c r="A24" s="30">
        <v>38596</v>
      </c>
      <c r="B24" s="3"/>
      <c r="C24" s="6">
        <v>16</v>
      </c>
      <c r="D24" s="29">
        <f t="shared" si="0"/>
        <v>446</v>
      </c>
      <c r="E24" s="29">
        <f t="shared" si="6"/>
        <v>7136</v>
      </c>
      <c r="F24" s="29">
        <f t="shared" si="1"/>
        <v>-73232.850000000006</v>
      </c>
      <c r="G24" s="34">
        <f>Inputs!D$3</f>
        <v>0.37951000000000001</v>
      </c>
      <c r="H24" s="2"/>
      <c r="I24" s="27">
        <f t="shared" si="7"/>
        <v>80368.850000000006</v>
      </c>
      <c r="J24" s="27"/>
      <c r="K24" s="27">
        <f t="shared" si="2"/>
        <v>446</v>
      </c>
      <c r="L24" s="27">
        <f t="shared" si="8"/>
        <v>7136</v>
      </c>
      <c r="M24" s="27">
        <f t="shared" si="3"/>
        <v>169.26146</v>
      </c>
      <c r="N24" s="27">
        <f t="shared" si="4"/>
        <v>169.26146</v>
      </c>
      <c r="O24" s="27">
        <f t="shared" si="9"/>
        <v>-27792.59890349998</v>
      </c>
      <c r="P24" s="27">
        <f t="shared" si="10"/>
        <v>27792.59890349998</v>
      </c>
      <c r="Q24" s="4"/>
      <c r="R24" s="4"/>
      <c r="S24" s="4"/>
    </row>
    <row r="25" spans="1:19">
      <c r="A25" s="31">
        <v>38626</v>
      </c>
      <c r="B25" s="3"/>
      <c r="C25" s="6">
        <v>17</v>
      </c>
      <c r="D25" s="29">
        <f t="shared" si="0"/>
        <v>446</v>
      </c>
      <c r="E25" s="29">
        <f t="shared" si="6"/>
        <v>7582</v>
      </c>
      <c r="F25" s="29">
        <f t="shared" si="1"/>
        <v>-72786.850000000006</v>
      </c>
      <c r="G25" s="34">
        <f>Inputs!D$3</f>
        <v>0.37951000000000001</v>
      </c>
      <c r="H25" s="2"/>
      <c r="I25" s="27">
        <f t="shared" si="7"/>
        <v>80368.850000000006</v>
      </c>
      <c r="J25" s="27"/>
      <c r="K25" s="27">
        <f t="shared" si="2"/>
        <v>446</v>
      </c>
      <c r="L25" s="27">
        <f t="shared" si="8"/>
        <v>7582</v>
      </c>
      <c r="M25" s="27">
        <f t="shared" si="3"/>
        <v>169.26146</v>
      </c>
      <c r="N25" s="27">
        <f t="shared" si="4"/>
        <v>169.26146</v>
      </c>
      <c r="O25" s="27">
        <f t="shared" si="9"/>
        <v>-27623.337443499979</v>
      </c>
      <c r="P25" s="27">
        <f t="shared" si="10"/>
        <v>27623.337443499979</v>
      </c>
      <c r="Q25" s="4"/>
      <c r="R25" s="4"/>
      <c r="S25" s="4"/>
    </row>
    <row r="26" spans="1:19">
      <c r="A26" s="30">
        <v>38657</v>
      </c>
      <c r="B26" s="3"/>
      <c r="C26" s="6">
        <v>18</v>
      </c>
      <c r="D26" s="29">
        <f t="shared" si="0"/>
        <v>446</v>
      </c>
      <c r="E26" s="29">
        <f t="shared" si="6"/>
        <v>8028</v>
      </c>
      <c r="F26" s="29">
        <f t="shared" si="1"/>
        <v>-72340.850000000006</v>
      </c>
      <c r="G26" s="34">
        <f>Inputs!D$3</f>
        <v>0.37951000000000001</v>
      </c>
      <c r="H26" s="2"/>
      <c r="I26" s="27">
        <f t="shared" si="7"/>
        <v>80368.850000000006</v>
      </c>
      <c r="J26" s="27"/>
      <c r="K26" s="27">
        <f t="shared" si="2"/>
        <v>446</v>
      </c>
      <c r="L26" s="27">
        <f t="shared" si="8"/>
        <v>8028</v>
      </c>
      <c r="M26" s="27">
        <f t="shared" si="3"/>
        <v>169.26146</v>
      </c>
      <c r="N26" s="27">
        <f t="shared" si="4"/>
        <v>169.26146</v>
      </c>
      <c r="O26" s="27">
        <f t="shared" si="9"/>
        <v>-27454.075983499977</v>
      </c>
      <c r="P26" s="27">
        <f t="shared" si="10"/>
        <v>27454.075983499977</v>
      </c>
      <c r="Q26" s="4"/>
      <c r="R26" s="4"/>
      <c r="S26" s="4"/>
    </row>
    <row r="27" spans="1:19">
      <c r="A27" s="31">
        <v>38687</v>
      </c>
      <c r="B27" s="3"/>
      <c r="C27" s="6">
        <v>19</v>
      </c>
      <c r="D27" s="29">
        <f t="shared" si="0"/>
        <v>446</v>
      </c>
      <c r="E27" s="29">
        <f t="shared" si="6"/>
        <v>8474</v>
      </c>
      <c r="F27" s="29">
        <f t="shared" si="1"/>
        <v>-71894.850000000006</v>
      </c>
      <c r="G27" s="34">
        <f>Inputs!D$3</f>
        <v>0.37951000000000001</v>
      </c>
      <c r="H27" s="2"/>
      <c r="I27" s="27">
        <f t="shared" si="7"/>
        <v>80368.850000000006</v>
      </c>
      <c r="J27" s="27"/>
      <c r="K27" s="27">
        <f t="shared" si="2"/>
        <v>446</v>
      </c>
      <c r="L27" s="27">
        <f t="shared" si="8"/>
        <v>8474</v>
      </c>
      <c r="M27" s="27">
        <f t="shared" si="3"/>
        <v>169.26146</v>
      </c>
      <c r="N27" s="27">
        <f t="shared" si="4"/>
        <v>169.26146</v>
      </c>
      <c r="O27" s="27">
        <f t="shared" si="9"/>
        <v>-27284.814523499976</v>
      </c>
      <c r="P27" s="27">
        <f t="shared" si="10"/>
        <v>27284.814523499976</v>
      </c>
      <c r="Q27" s="4"/>
      <c r="R27" s="4"/>
      <c r="S27" s="4"/>
    </row>
    <row r="28" spans="1:19">
      <c r="A28" s="30">
        <v>38718</v>
      </c>
      <c r="B28" s="3"/>
      <c r="C28" s="6">
        <v>20</v>
      </c>
      <c r="D28" s="29">
        <f t="shared" si="0"/>
        <v>446</v>
      </c>
      <c r="E28" s="29">
        <f t="shared" si="6"/>
        <v>8920</v>
      </c>
      <c r="F28" s="29">
        <f t="shared" si="1"/>
        <v>-71448.850000000006</v>
      </c>
      <c r="G28" s="34">
        <f>Inputs!D$3</f>
        <v>0.37951000000000001</v>
      </c>
      <c r="H28" s="2"/>
      <c r="I28" s="27">
        <f t="shared" si="7"/>
        <v>80368.850000000006</v>
      </c>
      <c r="J28" s="27"/>
      <c r="K28" s="27">
        <f t="shared" si="2"/>
        <v>446</v>
      </c>
      <c r="L28" s="27">
        <f t="shared" si="8"/>
        <v>8920</v>
      </c>
      <c r="M28" s="27">
        <f t="shared" si="3"/>
        <v>169.26146</v>
      </c>
      <c r="N28" s="27">
        <f t="shared" si="4"/>
        <v>169.26146</v>
      </c>
      <c r="O28" s="27">
        <f t="shared" si="9"/>
        <v>-27115.553063499974</v>
      </c>
      <c r="P28" s="27">
        <f t="shared" si="10"/>
        <v>27115.553063499974</v>
      </c>
      <c r="Q28" s="4"/>
      <c r="R28" s="4"/>
      <c r="S28" s="4"/>
    </row>
    <row r="29" spans="1:19">
      <c r="A29" s="31">
        <v>38749</v>
      </c>
      <c r="B29" s="3"/>
      <c r="C29" s="6">
        <v>21</v>
      </c>
      <c r="D29" s="29">
        <f t="shared" si="0"/>
        <v>446</v>
      </c>
      <c r="E29" s="29">
        <f t="shared" si="6"/>
        <v>9366</v>
      </c>
      <c r="F29" s="29">
        <f t="shared" si="1"/>
        <v>-71002.850000000006</v>
      </c>
      <c r="G29" s="34">
        <f>Inputs!D$3</f>
        <v>0.37951000000000001</v>
      </c>
      <c r="H29" s="2"/>
      <c r="I29" s="27">
        <f t="shared" si="7"/>
        <v>80368.850000000006</v>
      </c>
      <c r="J29" s="27"/>
      <c r="K29" s="27">
        <f t="shared" si="2"/>
        <v>446</v>
      </c>
      <c r="L29" s="27">
        <f t="shared" si="8"/>
        <v>9366</v>
      </c>
      <c r="M29" s="27">
        <f t="shared" si="3"/>
        <v>169.26146</v>
      </c>
      <c r="N29" s="27">
        <f t="shared" si="4"/>
        <v>169.26146</v>
      </c>
      <c r="O29" s="27">
        <f t="shared" si="9"/>
        <v>-26946.291603499973</v>
      </c>
      <c r="P29" s="27">
        <f t="shared" si="10"/>
        <v>26946.291603499973</v>
      </c>
      <c r="Q29" s="4"/>
      <c r="R29" s="4"/>
      <c r="S29" s="4"/>
    </row>
    <row r="30" spans="1:19">
      <c r="A30" s="30">
        <v>38777</v>
      </c>
      <c r="B30" s="3"/>
      <c r="C30" s="6">
        <v>22</v>
      </c>
      <c r="D30" s="29">
        <f t="shared" si="0"/>
        <v>446</v>
      </c>
      <c r="E30" s="29">
        <f t="shared" si="6"/>
        <v>9812</v>
      </c>
      <c r="F30" s="29">
        <f t="shared" si="1"/>
        <v>-70556.850000000006</v>
      </c>
      <c r="G30" s="34">
        <f>Inputs!D$3</f>
        <v>0.37951000000000001</v>
      </c>
      <c r="H30" s="2"/>
      <c r="I30" s="27">
        <f t="shared" si="7"/>
        <v>80368.850000000006</v>
      </c>
      <c r="J30" s="27"/>
      <c r="K30" s="27">
        <f t="shared" si="2"/>
        <v>446</v>
      </c>
      <c r="L30" s="27">
        <f t="shared" si="8"/>
        <v>9812</v>
      </c>
      <c r="M30" s="27">
        <f t="shared" si="3"/>
        <v>169.26146</v>
      </c>
      <c r="N30" s="27">
        <f t="shared" si="4"/>
        <v>169.26146</v>
      </c>
      <c r="O30" s="27">
        <f t="shared" si="9"/>
        <v>-26777.030143499971</v>
      </c>
      <c r="P30" s="27">
        <f t="shared" si="10"/>
        <v>26777.030143499971</v>
      </c>
      <c r="Q30" s="105"/>
    </row>
    <row r="31" spans="1:19">
      <c r="A31" s="31">
        <v>38808</v>
      </c>
      <c r="B31" s="3"/>
      <c r="C31" s="6">
        <v>23</v>
      </c>
      <c r="D31" s="29">
        <f t="shared" si="0"/>
        <v>446</v>
      </c>
      <c r="E31" s="29">
        <f t="shared" si="6"/>
        <v>10258</v>
      </c>
      <c r="F31" s="29">
        <f t="shared" si="1"/>
        <v>-70110.850000000006</v>
      </c>
      <c r="G31" s="34">
        <f>Inputs!D$3</f>
        <v>0.37951000000000001</v>
      </c>
      <c r="H31" s="2"/>
      <c r="I31" s="27">
        <f t="shared" si="7"/>
        <v>80368.850000000006</v>
      </c>
      <c r="J31" s="27"/>
      <c r="K31" s="27">
        <f t="shared" si="2"/>
        <v>446</v>
      </c>
      <c r="L31" s="27">
        <f t="shared" si="8"/>
        <v>10258</v>
      </c>
      <c r="M31" s="27">
        <f t="shared" si="3"/>
        <v>169.26146</v>
      </c>
      <c r="N31" s="27">
        <f t="shared" si="4"/>
        <v>169.26146</v>
      </c>
      <c r="O31" s="27">
        <f t="shared" si="9"/>
        <v>-26607.768683499969</v>
      </c>
      <c r="P31" s="27">
        <f t="shared" si="10"/>
        <v>26607.768683499969</v>
      </c>
      <c r="Q31" s="105"/>
    </row>
    <row r="32" spans="1:19">
      <c r="A32" s="30">
        <v>38838</v>
      </c>
      <c r="B32" s="3"/>
      <c r="C32" s="6">
        <v>24</v>
      </c>
      <c r="D32" s="29">
        <f t="shared" si="0"/>
        <v>446</v>
      </c>
      <c r="E32" s="29">
        <f t="shared" si="6"/>
        <v>10704</v>
      </c>
      <c r="F32" s="29">
        <f t="shared" si="1"/>
        <v>-69664.850000000006</v>
      </c>
      <c r="G32" s="34">
        <f>Inputs!D$3</f>
        <v>0.37951000000000001</v>
      </c>
      <c r="H32" s="2"/>
      <c r="I32" s="27">
        <f t="shared" si="7"/>
        <v>80368.850000000006</v>
      </c>
      <c r="J32" s="27"/>
      <c r="K32" s="27">
        <f t="shared" si="2"/>
        <v>446</v>
      </c>
      <c r="L32" s="27">
        <f t="shared" si="8"/>
        <v>10704</v>
      </c>
      <c r="M32" s="27">
        <f t="shared" si="3"/>
        <v>169.26146</v>
      </c>
      <c r="N32" s="27">
        <f t="shared" si="4"/>
        <v>169.26146</v>
      </c>
      <c r="O32" s="27">
        <f t="shared" si="9"/>
        <v>-26438.507223499968</v>
      </c>
      <c r="P32" s="27">
        <f t="shared" si="10"/>
        <v>26438.507223499968</v>
      </c>
      <c r="Q32" s="105"/>
    </row>
    <row r="33" spans="1:21">
      <c r="A33" s="31">
        <v>38869</v>
      </c>
      <c r="B33" s="3"/>
      <c r="C33" s="6">
        <v>25</v>
      </c>
      <c r="D33" s="29">
        <f t="shared" si="0"/>
        <v>446</v>
      </c>
      <c r="E33" s="29">
        <f t="shared" si="6"/>
        <v>11150</v>
      </c>
      <c r="F33" s="29">
        <f t="shared" si="1"/>
        <v>-69218.850000000006</v>
      </c>
      <c r="G33" s="34">
        <f>Inputs!D$3</f>
        <v>0.37951000000000001</v>
      </c>
      <c r="H33" s="2"/>
      <c r="I33" s="27">
        <f t="shared" si="7"/>
        <v>80368.850000000006</v>
      </c>
      <c r="J33" s="27"/>
      <c r="K33" s="27">
        <f t="shared" si="2"/>
        <v>446</v>
      </c>
      <c r="L33" s="27">
        <f t="shared" si="8"/>
        <v>11150</v>
      </c>
      <c r="M33" s="27">
        <f t="shared" si="3"/>
        <v>169.26146</v>
      </c>
      <c r="N33" s="27">
        <f t="shared" si="4"/>
        <v>169.26146</v>
      </c>
      <c r="O33" s="27">
        <f t="shared" si="9"/>
        <v>-26269.245763499966</v>
      </c>
      <c r="P33" s="27">
        <f t="shared" si="10"/>
        <v>26269.245763499966</v>
      </c>
      <c r="Q33" s="105"/>
    </row>
    <row r="34" spans="1:21">
      <c r="A34" s="30">
        <v>38899</v>
      </c>
      <c r="B34" s="3"/>
      <c r="C34" s="6">
        <v>26</v>
      </c>
      <c r="D34" s="29">
        <f t="shared" si="0"/>
        <v>446</v>
      </c>
      <c r="E34" s="29">
        <f t="shared" si="6"/>
        <v>11596</v>
      </c>
      <c r="F34" s="29">
        <f t="shared" si="1"/>
        <v>-68772.850000000006</v>
      </c>
      <c r="G34" s="34">
        <f>Inputs!D$3</f>
        <v>0.37951000000000001</v>
      </c>
      <c r="H34" s="2"/>
      <c r="I34" s="27">
        <f t="shared" si="7"/>
        <v>80368.850000000006</v>
      </c>
      <c r="J34" s="27"/>
      <c r="K34" s="27">
        <f t="shared" si="2"/>
        <v>446</v>
      </c>
      <c r="L34" s="27">
        <f t="shared" si="8"/>
        <v>11596</v>
      </c>
      <c r="M34" s="27">
        <f t="shared" si="3"/>
        <v>169.26146</v>
      </c>
      <c r="N34" s="27">
        <f t="shared" si="4"/>
        <v>169.26146</v>
      </c>
      <c r="O34" s="27">
        <f t="shared" si="9"/>
        <v>-26099.984303499965</v>
      </c>
      <c r="P34" s="27">
        <f t="shared" si="10"/>
        <v>26099.984303499965</v>
      </c>
      <c r="Q34" s="105"/>
    </row>
    <row r="35" spans="1:21">
      <c r="A35" s="31">
        <v>38930</v>
      </c>
      <c r="B35" s="3"/>
      <c r="C35" s="6">
        <v>27</v>
      </c>
      <c r="D35" s="29">
        <f t="shared" si="0"/>
        <v>446</v>
      </c>
      <c r="E35" s="29">
        <f t="shared" si="6"/>
        <v>12042</v>
      </c>
      <c r="F35" s="29">
        <f t="shared" si="1"/>
        <v>-68326.850000000006</v>
      </c>
      <c r="G35" s="34">
        <f>Inputs!D$3</f>
        <v>0.37951000000000001</v>
      </c>
      <c r="H35" s="2"/>
      <c r="I35" s="27">
        <f t="shared" si="7"/>
        <v>80368.850000000006</v>
      </c>
      <c r="J35" s="27"/>
      <c r="K35" s="27">
        <f t="shared" si="2"/>
        <v>446</v>
      </c>
      <c r="L35" s="27">
        <f t="shared" si="8"/>
        <v>12042</v>
      </c>
      <c r="M35" s="27">
        <f t="shared" si="3"/>
        <v>169.26146</v>
      </c>
      <c r="N35" s="27">
        <f t="shared" si="4"/>
        <v>169.26146</v>
      </c>
      <c r="O35" s="27">
        <f t="shared" si="9"/>
        <v>-25930.722843499963</v>
      </c>
      <c r="P35" s="27">
        <f t="shared" si="10"/>
        <v>25930.722843499963</v>
      </c>
    </row>
    <row r="36" spans="1:21">
      <c r="A36" s="30">
        <v>38961</v>
      </c>
      <c r="B36" s="3"/>
      <c r="C36" s="6">
        <v>28</v>
      </c>
      <c r="D36" s="29">
        <f t="shared" si="0"/>
        <v>446</v>
      </c>
      <c r="E36" s="29">
        <f t="shared" si="6"/>
        <v>12488</v>
      </c>
      <c r="F36" s="29">
        <f t="shared" si="1"/>
        <v>-67880.850000000006</v>
      </c>
      <c r="G36" s="34">
        <f>Inputs!D$3</f>
        <v>0.37951000000000001</v>
      </c>
      <c r="H36" s="2"/>
      <c r="I36" s="27">
        <f t="shared" si="7"/>
        <v>80368.850000000006</v>
      </c>
      <c r="J36" s="27"/>
      <c r="K36" s="27">
        <f t="shared" si="2"/>
        <v>446</v>
      </c>
      <c r="L36" s="27">
        <f t="shared" si="8"/>
        <v>12488</v>
      </c>
      <c r="M36" s="27">
        <f t="shared" si="3"/>
        <v>169.26146</v>
      </c>
      <c r="N36" s="27">
        <f t="shared" si="4"/>
        <v>169.26146</v>
      </c>
      <c r="O36" s="27">
        <f t="shared" si="9"/>
        <v>-25761.461383499962</v>
      </c>
      <c r="P36" s="27">
        <f t="shared" si="10"/>
        <v>25761.461383499962</v>
      </c>
    </row>
    <row r="37" spans="1:21">
      <c r="A37" s="31">
        <v>38991</v>
      </c>
      <c r="B37" s="3"/>
      <c r="C37" s="6">
        <v>29</v>
      </c>
      <c r="D37" s="29">
        <f t="shared" si="0"/>
        <v>446</v>
      </c>
      <c r="E37" s="29">
        <f t="shared" si="6"/>
        <v>12934</v>
      </c>
      <c r="F37" s="29">
        <f t="shared" si="1"/>
        <v>-67434.850000000006</v>
      </c>
      <c r="G37" s="34">
        <f>Inputs!D$3</f>
        <v>0.37951000000000001</v>
      </c>
      <c r="H37" s="2"/>
      <c r="I37" s="27">
        <f t="shared" si="7"/>
        <v>80368.850000000006</v>
      </c>
      <c r="J37" s="27"/>
      <c r="K37" s="27">
        <f t="shared" si="2"/>
        <v>446</v>
      </c>
      <c r="L37" s="27">
        <f t="shared" si="8"/>
        <v>12934</v>
      </c>
      <c r="M37" s="27">
        <f t="shared" si="3"/>
        <v>169.26146</v>
      </c>
      <c r="N37" s="27">
        <f t="shared" si="4"/>
        <v>169.26146</v>
      </c>
      <c r="O37" s="27">
        <f t="shared" si="9"/>
        <v>-25592.19992349996</v>
      </c>
      <c r="P37" s="27">
        <f t="shared" si="10"/>
        <v>25592.19992349996</v>
      </c>
    </row>
    <row r="38" spans="1:21">
      <c r="A38" s="30">
        <v>39022</v>
      </c>
      <c r="B38" s="3"/>
      <c r="C38" s="6">
        <v>30</v>
      </c>
      <c r="D38" s="29">
        <f t="shared" si="0"/>
        <v>446</v>
      </c>
      <c r="E38" s="29">
        <f t="shared" si="6"/>
        <v>13380</v>
      </c>
      <c r="F38" s="29">
        <f t="shared" si="1"/>
        <v>-66988.850000000006</v>
      </c>
      <c r="G38" s="34">
        <f>Inputs!D$3</f>
        <v>0.37951000000000001</v>
      </c>
      <c r="H38" s="2"/>
      <c r="I38" s="27">
        <f t="shared" si="7"/>
        <v>80368.850000000006</v>
      </c>
      <c r="J38" s="27"/>
      <c r="K38" s="27">
        <f t="shared" si="2"/>
        <v>446</v>
      </c>
      <c r="L38" s="27">
        <f t="shared" si="8"/>
        <v>13380</v>
      </c>
      <c r="M38" s="27">
        <f t="shared" si="3"/>
        <v>169.26146</v>
      </c>
      <c r="N38" s="27">
        <f t="shared" si="4"/>
        <v>169.26146</v>
      </c>
      <c r="O38" s="27">
        <f t="shared" si="9"/>
        <v>-25422.938463499959</v>
      </c>
      <c r="P38" s="27">
        <f t="shared" si="10"/>
        <v>25422.938463499959</v>
      </c>
    </row>
    <row r="39" spans="1:21">
      <c r="A39" s="31">
        <v>39052</v>
      </c>
      <c r="B39" s="2"/>
      <c r="C39" s="6">
        <v>31</v>
      </c>
      <c r="D39" s="29">
        <f t="shared" si="0"/>
        <v>446</v>
      </c>
      <c r="E39" s="29">
        <f t="shared" si="6"/>
        <v>13826</v>
      </c>
      <c r="F39" s="29">
        <f t="shared" si="1"/>
        <v>-66542.850000000006</v>
      </c>
      <c r="G39" s="34">
        <f>Inputs!D$3</f>
        <v>0.37951000000000001</v>
      </c>
      <c r="H39" s="2"/>
      <c r="I39" s="27">
        <f t="shared" si="7"/>
        <v>80368.850000000006</v>
      </c>
      <c r="J39" s="27"/>
      <c r="K39" s="27">
        <f t="shared" si="2"/>
        <v>446</v>
      </c>
      <c r="L39" s="27">
        <f t="shared" si="8"/>
        <v>13826</v>
      </c>
      <c r="M39" s="27">
        <f t="shared" si="3"/>
        <v>169.26146</v>
      </c>
      <c r="N39" s="27">
        <f t="shared" si="4"/>
        <v>169.26146</v>
      </c>
      <c r="O39" s="27">
        <f t="shared" si="9"/>
        <v>-25253.677003499957</v>
      </c>
      <c r="P39" s="27">
        <f t="shared" si="10"/>
        <v>25253.677003499957</v>
      </c>
    </row>
    <row r="40" spans="1:21">
      <c r="A40" s="30">
        <v>39083</v>
      </c>
      <c r="B40" s="2"/>
      <c r="C40" s="6">
        <v>32</v>
      </c>
      <c r="D40" s="29">
        <f t="shared" si="0"/>
        <v>446</v>
      </c>
      <c r="E40" s="29">
        <f t="shared" si="6"/>
        <v>14272</v>
      </c>
      <c r="F40" s="29">
        <f t="shared" si="1"/>
        <v>-66096.850000000006</v>
      </c>
      <c r="G40" s="34">
        <f>Inputs!D$3</f>
        <v>0.37951000000000001</v>
      </c>
      <c r="H40" s="2"/>
      <c r="I40" s="27">
        <f t="shared" si="7"/>
        <v>80368.850000000006</v>
      </c>
      <c r="J40" s="2"/>
      <c r="K40" s="27">
        <f t="shared" si="2"/>
        <v>446</v>
      </c>
      <c r="L40" s="27">
        <f t="shared" si="8"/>
        <v>14272</v>
      </c>
      <c r="M40" s="27">
        <f t="shared" si="3"/>
        <v>169.26146</v>
      </c>
      <c r="N40" s="27">
        <f t="shared" si="4"/>
        <v>169.26146</v>
      </c>
      <c r="O40" s="27">
        <f t="shared" si="9"/>
        <v>-25084.415543499956</v>
      </c>
      <c r="P40" s="27">
        <f t="shared" si="10"/>
        <v>25084.415543499956</v>
      </c>
    </row>
    <row r="41" spans="1:21">
      <c r="A41" s="31">
        <v>39114</v>
      </c>
      <c r="C41" s="6">
        <v>33</v>
      </c>
      <c r="D41" s="29">
        <f t="shared" ref="D41:D72" si="12">ROUND(-(+$B$9/180)*1,0)</f>
        <v>446</v>
      </c>
      <c r="E41" s="29">
        <f t="shared" si="6"/>
        <v>14718</v>
      </c>
      <c r="F41" s="29">
        <f t="shared" ref="F41:F72" si="13">$B$9+E41</f>
        <v>-65650.850000000006</v>
      </c>
      <c r="G41" s="34">
        <f>Inputs!D$3</f>
        <v>0.37951000000000001</v>
      </c>
      <c r="I41" s="27">
        <f t="shared" si="7"/>
        <v>80368.850000000006</v>
      </c>
      <c r="K41" s="27">
        <f t="shared" ref="K41:K72" si="14">D41</f>
        <v>446</v>
      </c>
      <c r="L41" s="27">
        <f t="shared" si="8"/>
        <v>14718</v>
      </c>
      <c r="M41" s="27">
        <f t="shared" ref="M41:M72" si="15">K41*G41</f>
        <v>169.26146</v>
      </c>
      <c r="N41" s="27">
        <f t="shared" ref="N41:N72" si="16">M41-J41</f>
        <v>169.26146</v>
      </c>
      <c r="O41" s="27">
        <f t="shared" si="9"/>
        <v>-24915.154083499954</v>
      </c>
      <c r="P41" s="27">
        <f t="shared" si="10"/>
        <v>24915.154083499954</v>
      </c>
    </row>
    <row r="42" spans="1:21">
      <c r="A42" s="30">
        <v>39142</v>
      </c>
      <c r="C42" s="6">
        <v>34</v>
      </c>
      <c r="D42" s="29">
        <f t="shared" si="12"/>
        <v>446</v>
      </c>
      <c r="E42" s="29">
        <f t="shared" ref="E42:E73" si="17">+E41+D42</f>
        <v>15164</v>
      </c>
      <c r="F42" s="29">
        <f t="shared" si="13"/>
        <v>-65204.850000000006</v>
      </c>
      <c r="G42" s="34">
        <f>Inputs!D$3</f>
        <v>0.37951000000000001</v>
      </c>
      <c r="I42" s="27">
        <f t="shared" ref="I42:I73" si="18">+I41+H42</f>
        <v>80368.850000000006</v>
      </c>
      <c r="K42" s="27">
        <f t="shared" si="14"/>
        <v>446</v>
      </c>
      <c r="L42" s="27">
        <f t="shared" ref="L42:L73" si="19">+L41+K42</f>
        <v>15164</v>
      </c>
      <c r="M42" s="27">
        <f t="shared" si="15"/>
        <v>169.26146</v>
      </c>
      <c r="N42" s="27">
        <f t="shared" si="16"/>
        <v>169.26146</v>
      </c>
      <c r="O42" s="27">
        <f t="shared" ref="O42:O73" si="20">+O41+N42</f>
        <v>-24745.892623499953</v>
      </c>
      <c r="P42" s="27">
        <f t="shared" ref="P42:P73" si="21">P41-N42</f>
        <v>24745.892623499953</v>
      </c>
    </row>
    <row r="43" spans="1:21">
      <c r="A43" s="31">
        <v>39173</v>
      </c>
      <c r="C43" s="6">
        <v>35</v>
      </c>
      <c r="D43" s="29">
        <f t="shared" si="12"/>
        <v>446</v>
      </c>
      <c r="E43" s="29">
        <f t="shared" si="17"/>
        <v>15610</v>
      </c>
      <c r="F43" s="29">
        <f t="shared" si="13"/>
        <v>-64758.850000000006</v>
      </c>
      <c r="G43" s="34">
        <f>Inputs!D$3</f>
        <v>0.37951000000000001</v>
      </c>
      <c r="I43" s="27">
        <f t="shared" si="18"/>
        <v>80368.850000000006</v>
      </c>
      <c r="K43" s="27">
        <f t="shared" si="14"/>
        <v>446</v>
      </c>
      <c r="L43" s="27">
        <f t="shared" si="19"/>
        <v>15610</v>
      </c>
      <c r="M43" s="27">
        <f t="shared" si="15"/>
        <v>169.26146</v>
      </c>
      <c r="N43" s="27">
        <f t="shared" si="16"/>
        <v>169.26146</v>
      </c>
      <c r="O43" s="27">
        <f t="shared" si="20"/>
        <v>-24576.631163499951</v>
      </c>
      <c r="P43" s="27">
        <f t="shared" si="21"/>
        <v>24576.631163499951</v>
      </c>
    </row>
    <row r="44" spans="1:21">
      <c r="A44" s="30">
        <v>39203</v>
      </c>
      <c r="C44" s="6">
        <v>36</v>
      </c>
      <c r="D44" s="29">
        <f t="shared" si="12"/>
        <v>446</v>
      </c>
      <c r="E44" s="29">
        <f t="shared" si="17"/>
        <v>16056</v>
      </c>
      <c r="F44" s="29">
        <f t="shared" si="13"/>
        <v>-64312.850000000006</v>
      </c>
      <c r="G44" s="34">
        <f>Inputs!D$3</f>
        <v>0.37951000000000001</v>
      </c>
      <c r="I44" s="27">
        <f t="shared" si="18"/>
        <v>80368.850000000006</v>
      </c>
      <c r="K44" s="27">
        <f t="shared" si="14"/>
        <v>446</v>
      </c>
      <c r="L44" s="27">
        <f t="shared" si="19"/>
        <v>16056</v>
      </c>
      <c r="M44" s="27">
        <f t="shared" si="15"/>
        <v>169.26146</v>
      </c>
      <c r="N44" s="27">
        <f t="shared" si="16"/>
        <v>169.26146</v>
      </c>
      <c r="O44" s="27">
        <f t="shared" si="20"/>
        <v>-24407.36970349995</v>
      </c>
      <c r="P44" s="27">
        <f t="shared" si="21"/>
        <v>24407.36970349995</v>
      </c>
      <c r="U44" s="108"/>
    </row>
    <row r="45" spans="1:21">
      <c r="A45" s="31">
        <v>39234</v>
      </c>
      <c r="C45" s="6">
        <v>37</v>
      </c>
      <c r="D45" s="29">
        <f t="shared" si="12"/>
        <v>446</v>
      </c>
      <c r="E45" s="29">
        <f t="shared" si="17"/>
        <v>16502</v>
      </c>
      <c r="F45" s="29">
        <f t="shared" si="13"/>
        <v>-63866.850000000006</v>
      </c>
      <c r="G45" s="34">
        <f>Inputs!D$3</f>
        <v>0.37951000000000001</v>
      </c>
      <c r="I45" s="27">
        <f t="shared" si="18"/>
        <v>80368.850000000006</v>
      </c>
      <c r="K45" s="27">
        <f t="shared" si="14"/>
        <v>446</v>
      </c>
      <c r="L45" s="27">
        <f t="shared" si="19"/>
        <v>16502</v>
      </c>
      <c r="M45" s="27">
        <f t="shared" si="15"/>
        <v>169.26146</v>
      </c>
      <c r="N45" s="27">
        <f t="shared" si="16"/>
        <v>169.26146</v>
      </c>
      <c r="O45" s="27">
        <f t="shared" si="20"/>
        <v>-24238.108243499948</v>
      </c>
      <c r="P45" s="27">
        <f t="shared" si="21"/>
        <v>24238.108243499948</v>
      </c>
      <c r="U45" s="108"/>
    </row>
    <row r="46" spans="1:21">
      <c r="A46" s="30">
        <v>39264</v>
      </c>
      <c r="C46" s="6">
        <v>38</v>
      </c>
      <c r="D46" s="29">
        <f t="shared" si="12"/>
        <v>446</v>
      </c>
      <c r="E46" s="29">
        <f t="shared" si="17"/>
        <v>16948</v>
      </c>
      <c r="F46" s="29">
        <f t="shared" si="13"/>
        <v>-63420.850000000006</v>
      </c>
      <c r="G46" s="34">
        <f>Inputs!D$3</f>
        <v>0.37951000000000001</v>
      </c>
      <c r="I46" s="27">
        <f t="shared" si="18"/>
        <v>80368.850000000006</v>
      </c>
      <c r="K46" s="27">
        <f t="shared" si="14"/>
        <v>446</v>
      </c>
      <c r="L46" s="27">
        <f t="shared" si="19"/>
        <v>16948</v>
      </c>
      <c r="M46" s="27">
        <f t="shared" si="15"/>
        <v>169.26146</v>
      </c>
      <c r="N46" s="27">
        <f t="shared" si="16"/>
        <v>169.26146</v>
      </c>
      <c r="O46" s="27">
        <f t="shared" si="20"/>
        <v>-24068.846783499946</v>
      </c>
      <c r="P46" s="27">
        <f t="shared" si="21"/>
        <v>24068.846783499946</v>
      </c>
      <c r="U46" s="108"/>
    </row>
    <row r="47" spans="1:21">
      <c r="A47" s="31">
        <v>39295</v>
      </c>
      <c r="C47" s="6">
        <v>39</v>
      </c>
      <c r="D47" s="29">
        <f t="shared" si="12"/>
        <v>446</v>
      </c>
      <c r="E47" s="29">
        <f t="shared" si="17"/>
        <v>17394</v>
      </c>
      <c r="F47" s="29">
        <f t="shared" si="13"/>
        <v>-62974.850000000006</v>
      </c>
      <c r="G47" s="34">
        <f>Inputs!D$3</f>
        <v>0.37951000000000001</v>
      </c>
      <c r="I47" s="27">
        <f t="shared" si="18"/>
        <v>80368.850000000006</v>
      </c>
      <c r="K47" s="27">
        <f t="shared" si="14"/>
        <v>446</v>
      </c>
      <c r="L47" s="27">
        <f t="shared" si="19"/>
        <v>17394</v>
      </c>
      <c r="M47" s="27">
        <f t="shared" si="15"/>
        <v>169.26146</v>
      </c>
      <c r="N47" s="27">
        <f t="shared" si="16"/>
        <v>169.26146</v>
      </c>
      <c r="O47" s="27">
        <f t="shared" si="20"/>
        <v>-23899.585323499945</v>
      </c>
      <c r="P47" s="27">
        <f t="shared" si="21"/>
        <v>23899.585323499945</v>
      </c>
      <c r="U47" s="108"/>
    </row>
    <row r="48" spans="1:21">
      <c r="A48" s="30">
        <v>39326</v>
      </c>
      <c r="C48" s="6">
        <v>40</v>
      </c>
      <c r="D48" s="29">
        <f t="shared" si="12"/>
        <v>446</v>
      </c>
      <c r="E48" s="29">
        <f t="shared" si="17"/>
        <v>17840</v>
      </c>
      <c r="F48" s="29">
        <f t="shared" si="13"/>
        <v>-62528.850000000006</v>
      </c>
      <c r="G48" s="34">
        <f>Inputs!D$3</f>
        <v>0.37951000000000001</v>
      </c>
      <c r="I48" s="27">
        <f t="shared" si="18"/>
        <v>80368.850000000006</v>
      </c>
      <c r="K48" s="27">
        <f t="shared" si="14"/>
        <v>446</v>
      </c>
      <c r="L48" s="27">
        <f t="shared" si="19"/>
        <v>17840</v>
      </c>
      <c r="M48" s="27">
        <f t="shared" si="15"/>
        <v>169.26146</v>
      </c>
      <c r="N48" s="27">
        <f t="shared" si="16"/>
        <v>169.26146</v>
      </c>
      <c r="O48" s="27">
        <f t="shared" si="20"/>
        <v>-23730.323863499943</v>
      </c>
      <c r="P48" s="27">
        <f t="shared" si="21"/>
        <v>23730.323863499943</v>
      </c>
      <c r="U48" s="108"/>
    </row>
    <row r="49" spans="1:21">
      <c r="A49" s="31">
        <v>39356</v>
      </c>
      <c r="C49" s="6">
        <v>41</v>
      </c>
      <c r="D49" s="29">
        <f t="shared" si="12"/>
        <v>446</v>
      </c>
      <c r="E49" s="29">
        <f t="shared" si="17"/>
        <v>18286</v>
      </c>
      <c r="F49" s="29">
        <f t="shared" si="13"/>
        <v>-62082.850000000006</v>
      </c>
      <c r="G49" s="34">
        <f>Inputs!D$3</f>
        <v>0.37951000000000001</v>
      </c>
      <c r="I49" s="27">
        <f t="shared" si="18"/>
        <v>80368.850000000006</v>
      </c>
      <c r="K49" s="27">
        <f t="shared" si="14"/>
        <v>446</v>
      </c>
      <c r="L49" s="27">
        <f t="shared" si="19"/>
        <v>18286</v>
      </c>
      <c r="M49" s="27">
        <f t="shared" si="15"/>
        <v>169.26146</v>
      </c>
      <c r="N49" s="27">
        <f t="shared" si="16"/>
        <v>169.26146</v>
      </c>
      <c r="O49" s="27">
        <f t="shared" si="20"/>
        <v>-23561.062403499942</v>
      </c>
      <c r="P49" s="27">
        <f t="shared" si="21"/>
        <v>23561.062403499942</v>
      </c>
      <c r="U49" s="108"/>
    </row>
    <row r="50" spans="1:21">
      <c r="A50" s="30">
        <v>39387</v>
      </c>
      <c r="C50" s="6">
        <v>42</v>
      </c>
      <c r="D50" s="29">
        <f t="shared" si="12"/>
        <v>446</v>
      </c>
      <c r="E50" s="29">
        <f t="shared" si="17"/>
        <v>18732</v>
      </c>
      <c r="F50" s="29">
        <f t="shared" si="13"/>
        <v>-61636.850000000006</v>
      </c>
      <c r="G50" s="34">
        <f>Inputs!D$3</f>
        <v>0.37951000000000001</v>
      </c>
      <c r="I50" s="27">
        <f t="shared" si="18"/>
        <v>80368.850000000006</v>
      </c>
      <c r="K50" s="27">
        <f t="shared" si="14"/>
        <v>446</v>
      </c>
      <c r="L50" s="27">
        <f t="shared" si="19"/>
        <v>18732</v>
      </c>
      <c r="M50" s="27">
        <f t="shared" si="15"/>
        <v>169.26146</v>
      </c>
      <c r="N50" s="27">
        <f t="shared" si="16"/>
        <v>169.26146</v>
      </c>
      <c r="O50" s="27">
        <f t="shared" si="20"/>
        <v>-23391.80094349994</v>
      </c>
      <c r="P50" s="27">
        <f t="shared" si="21"/>
        <v>23391.80094349994</v>
      </c>
      <c r="U50" s="108"/>
    </row>
    <row r="51" spans="1:21">
      <c r="A51" s="31">
        <v>39417</v>
      </c>
      <c r="C51" s="6">
        <v>43</v>
      </c>
      <c r="D51" s="29">
        <f t="shared" si="12"/>
        <v>446</v>
      </c>
      <c r="E51" s="29">
        <f t="shared" si="17"/>
        <v>19178</v>
      </c>
      <c r="F51" s="29">
        <f t="shared" si="13"/>
        <v>-61190.850000000006</v>
      </c>
      <c r="G51" s="34">
        <f>Inputs!D$3</f>
        <v>0.37951000000000001</v>
      </c>
      <c r="I51" s="27">
        <f t="shared" si="18"/>
        <v>80368.850000000006</v>
      </c>
      <c r="K51" s="27">
        <f t="shared" si="14"/>
        <v>446</v>
      </c>
      <c r="L51" s="27">
        <f t="shared" si="19"/>
        <v>19178</v>
      </c>
      <c r="M51" s="27">
        <f t="shared" si="15"/>
        <v>169.26146</v>
      </c>
      <c r="N51" s="27">
        <f t="shared" si="16"/>
        <v>169.26146</v>
      </c>
      <c r="O51" s="27">
        <f t="shared" si="20"/>
        <v>-23222.539483499939</v>
      </c>
      <c r="P51" s="27">
        <f t="shared" si="21"/>
        <v>23222.539483499939</v>
      </c>
      <c r="U51" s="108"/>
    </row>
    <row r="52" spans="1:21">
      <c r="A52" s="30">
        <v>39448</v>
      </c>
      <c r="C52" s="6">
        <v>44</v>
      </c>
      <c r="D52" s="29">
        <f t="shared" si="12"/>
        <v>446</v>
      </c>
      <c r="E52" s="29">
        <f t="shared" si="17"/>
        <v>19624</v>
      </c>
      <c r="F52" s="29">
        <f t="shared" si="13"/>
        <v>-60744.850000000006</v>
      </c>
      <c r="G52" s="34">
        <f>Inputs!D$3</f>
        <v>0.37951000000000001</v>
      </c>
      <c r="I52" s="27">
        <f t="shared" si="18"/>
        <v>80368.850000000006</v>
      </c>
      <c r="K52" s="27">
        <f t="shared" si="14"/>
        <v>446</v>
      </c>
      <c r="L52" s="27">
        <f t="shared" si="19"/>
        <v>19624</v>
      </c>
      <c r="M52" s="27">
        <f t="shared" si="15"/>
        <v>169.26146</v>
      </c>
      <c r="N52" s="27">
        <f t="shared" si="16"/>
        <v>169.26146</v>
      </c>
      <c r="O52" s="27">
        <f t="shared" si="20"/>
        <v>-23053.278023499937</v>
      </c>
      <c r="P52" s="27">
        <f t="shared" si="21"/>
        <v>23053.278023499937</v>
      </c>
      <c r="U52" s="108"/>
    </row>
    <row r="53" spans="1:21">
      <c r="A53" s="31">
        <v>39479</v>
      </c>
      <c r="C53" s="6">
        <v>45</v>
      </c>
      <c r="D53" s="29">
        <f t="shared" si="12"/>
        <v>446</v>
      </c>
      <c r="E53" s="29">
        <f t="shared" si="17"/>
        <v>20070</v>
      </c>
      <c r="F53" s="29">
        <f t="shared" si="13"/>
        <v>-60298.850000000006</v>
      </c>
      <c r="G53" s="34">
        <f>Inputs!D$3</f>
        <v>0.37951000000000001</v>
      </c>
      <c r="I53" s="27">
        <f t="shared" si="18"/>
        <v>80368.850000000006</v>
      </c>
      <c r="K53" s="27">
        <f t="shared" si="14"/>
        <v>446</v>
      </c>
      <c r="L53" s="27">
        <f t="shared" si="19"/>
        <v>20070</v>
      </c>
      <c r="M53" s="27">
        <f t="shared" si="15"/>
        <v>169.26146</v>
      </c>
      <c r="N53" s="27">
        <f t="shared" si="16"/>
        <v>169.26146</v>
      </c>
      <c r="O53" s="27">
        <f t="shared" si="20"/>
        <v>-22884.016563499936</v>
      </c>
      <c r="P53" s="27">
        <f t="shared" si="21"/>
        <v>22884.016563499936</v>
      </c>
      <c r="U53" s="108"/>
    </row>
    <row r="54" spans="1:21">
      <c r="A54" s="30">
        <v>39508</v>
      </c>
      <c r="C54" s="6">
        <v>46</v>
      </c>
      <c r="D54" s="29">
        <f t="shared" si="12"/>
        <v>446</v>
      </c>
      <c r="E54" s="29">
        <f t="shared" si="17"/>
        <v>20516</v>
      </c>
      <c r="F54" s="29">
        <f t="shared" si="13"/>
        <v>-59852.850000000006</v>
      </c>
      <c r="G54" s="34">
        <f>Inputs!D$3</f>
        <v>0.37951000000000001</v>
      </c>
      <c r="I54" s="27">
        <f t="shared" si="18"/>
        <v>80368.850000000006</v>
      </c>
      <c r="K54" s="27">
        <f t="shared" si="14"/>
        <v>446</v>
      </c>
      <c r="L54" s="27">
        <f t="shared" si="19"/>
        <v>20516</v>
      </c>
      <c r="M54" s="27">
        <f t="shared" si="15"/>
        <v>169.26146</v>
      </c>
      <c r="N54" s="27">
        <f t="shared" si="16"/>
        <v>169.26146</v>
      </c>
      <c r="O54" s="27">
        <f t="shared" si="20"/>
        <v>-22714.755103499934</v>
      </c>
      <c r="P54" s="27">
        <f t="shared" si="21"/>
        <v>22714.755103499934</v>
      </c>
      <c r="U54" s="108"/>
    </row>
    <row r="55" spans="1:21">
      <c r="A55" s="31">
        <v>39539</v>
      </c>
      <c r="C55" s="6">
        <v>47</v>
      </c>
      <c r="D55" s="29">
        <f t="shared" si="12"/>
        <v>446</v>
      </c>
      <c r="E55" s="29">
        <f t="shared" si="17"/>
        <v>20962</v>
      </c>
      <c r="F55" s="29">
        <f t="shared" si="13"/>
        <v>-59406.850000000006</v>
      </c>
      <c r="G55" s="34">
        <f>Inputs!D$3</f>
        <v>0.37951000000000001</v>
      </c>
      <c r="I55" s="27">
        <f t="shared" si="18"/>
        <v>80368.850000000006</v>
      </c>
      <c r="K55" s="27">
        <f t="shared" si="14"/>
        <v>446</v>
      </c>
      <c r="L55" s="27">
        <f t="shared" si="19"/>
        <v>20962</v>
      </c>
      <c r="M55" s="27">
        <f t="shared" si="15"/>
        <v>169.26146</v>
      </c>
      <c r="N55" s="27">
        <f t="shared" si="16"/>
        <v>169.26146</v>
      </c>
      <c r="O55" s="27">
        <f t="shared" si="20"/>
        <v>-22545.493643499933</v>
      </c>
      <c r="P55" s="27">
        <f t="shared" si="21"/>
        <v>22545.493643499933</v>
      </c>
      <c r="U55" s="108"/>
    </row>
    <row r="56" spans="1:21">
      <c r="A56" s="30">
        <v>39569</v>
      </c>
      <c r="C56" s="6">
        <v>48</v>
      </c>
      <c r="D56" s="29">
        <f t="shared" si="12"/>
        <v>446</v>
      </c>
      <c r="E56" s="29">
        <f t="shared" si="17"/>
        <v>21408</v>
      </c>
      <c r="F56" s="29">
        <f t="shared" si="13"/>
        <v>-58960.850000000006</v>
      </c>
      <c r="G56" s="34">
        <f>Inputs!D$3</f>
        <v>0.37951000000000001</v>
      </c>
      <c r="I56" s="27">
        <f t="shared" si="18"/>
        <v>80368.850000000006</v>
      </c>
      <c r="K56" s="27">
        <f t="shared" si="14"/>
        <v>446</v>
      </c>
      <c r="L56" s="27">
        <f t="shared" si="19"/>
        <v>21408</v>
      </c>
      <c r="M56" s="27">
        <f t="shared" si="15"/>
        <v>169.26146</v>
      </c>
      <c r="N56" s="27">
        <f t="shared" si="16"/>
        <v>169.26146</v>
      </c>
      <c r="O56" s="27">
        <f t="shared" si="20"/>
        <v>-22376.232183499931</v>
      </c>
      <c r="P56" s="27">
        <f t="shared" si="21"/>
        <v>22376.232183499931</v>
      </c>
    </row>
    <row r="57" spans="1:21">
      <c r="A57" s="31">
        <v>39600</v>
      </c>
      <c r="C57" s="6">
        <v>49</v>
      </c>
      <c r="D57" s="29">
        <f t="shared" si="12"/>
        <v>446</v>
      </c>
      <c r="E57" s="29">
        <f t="shared" si="17"/>
        <v>21854</v>
      </c>
      <c r="F57" s="29">
        <f t="shared" si="13"/>
        <v>-58514.850000000006</v>
      </c>
      <c r="G57" s="34">
        <f>Inputs!D$3</f>
        <v>0.37951000000000001</v>
      </c>
      <c r="I57" s="27">
        <f t="shared" si="18"/>
        <v>80368.850000000006</v>
      </c>
      <c r="K57" s="27">
        <f t="shared" si="14"/>
        <v>446</v>
      </c>
      <c r="L57" s="27">
        <f t="shared" si="19"/>
        <v>21854</v>
      </c>
      <c r="M57" s="27">
        <f t="shared" si="15"/>
        <v>169.26146</v>
      </c>
      <c r="N57" s="27">
        <f t="shared" si="16"/>
        <v>169.26146</v>
      </c>
      <c r="O57" s="27">
        <f t="shared" si="20"/>
        <v>-22206.97072349993</v>
      </c>
      <c r="P57" s="27">
        <f t="shared" si="21"/>
        <v>22206.97072349993</v>
      </c>
    </row>
    <row r="58" spans="1:21">
      <c r="A58" s="30">
        <v>39630</v>
      </c>
      <c r="C58" s="6">
        <v>50</v>
      </c>
      <c r="D58" s="29">
        <f t="shared" si="12"/>
        <v>446</v>
      </c>
      <c r="E58" s="29">
        <f t="shared" si="17"/>
        <v>22300</v>
      </c>
      <c r="F58" s="29">
        <f t="shared" si="13"/>
        <v>-58068.850000000006</v>
      </c>
      <c r="G58" s="34">
        <f>Inputs!D$3</f>
        <v>0.37951000000000001</v>
      </c>
      <c r="I58" s="27">
        <f t="shared" si="18"/>
        <v>80368.850000000006</v>
      </c>
      <c r="K58" s="27">
        <f t="shared" si="14"/>
        <v>446</v>
      </c>
      <c r="L58" s="27">
        <f t="shared" si="19"/>
        <v>22300</v>
      </c>
      <c r="M58" s="27">
        <f t="shared" si="15"/>
        <v>169.26146</v>
      </c>
      <c r="N58" s="27">
        <f t="shared" si="16"/>
        <v>169.26146</v>
      </c>
      <c r="O58" s="27">
        <f t="shared" si="20"/>
        <v>-22037.709263499928</v>
      </c>
      <c r="P58" s="27">
        <f t="shared" si="21"/>
        <v>22037.709263499928</v>
      </c>
    </row>
    <row r="59" spans="1:21">
      <c r="A59" s="31">
        <v>39661</v>
      </c>
      <c r="C59" s="6">
        <v>51</v>
      </c>
      <c r="D59" s="29">
        <f t="shared" si="12"/>
        <v>446</v>
      </c>
      <c r="E59" s="29">
        <f t="shared" si="17"/>
        <v>22746</v>
      </c>
      <c r="F59" s="29">
        <f t="shared" si="13"/>
        <v>-57622.850000000006</v>
      </c>
      <c r="G59" s="34">
        <f>Inputs!D$3</f>
        <v>0.37951000000000001</v>
      </c>
      <c r="I59" s="27">
        <f t="shared" si="18"/>
        <v>80368.850000000006</v>
      </c>
      <c r="K59" s="27">
        <f t="shared" si="14"/>
        <v>446</v>
      </c>
      <c r="L59" s="27">
        <f t="shared" si="19"/>
        <v>22746</v>
      </c>
      <c r="M59" s="27">
        <f t="shared" si="15"/>
        <v>169.26146</v>
      </c>
      <c r="N59" s="27">
        <f t="shared" si="16"/>
        <v>169.26146</v>
      </c>
      <c r="O59" s="27">
        <f t="shared" si="20"/>
        <v>-21868.447803499927</v>
      </c>
      <c r="P59" s="27">
        <f t="shared" si="21"/>
        <v>21868.447803499927</v>
      </c>
    </row>
    <row r="60" spans="1:21">
      <c r="A60" s="30">
        <v>39692</v>
      </c>
      <c r="C60" s="6">
        <v>52</v>
      </c>
      <c r="D60" s="29">
        <f t="shared" si="12"/>
        <v>446</v>
      </c>
      <c r="E60" s="29">
        <f t="shared" si="17"/>
        <v>23192</v>
      </c>
      <c r="F60" s="29">
        <f t="shared" si="13"/>
        <v>-57176.850000000006</v>
      </c>
      <c r="G60" s="34">
        <f>Inputs!D$3</f>
        <v>0.37951000000000001</v>
      </c>
      <c r="I60" s="27">
        <f t="shared" si="18"/>
        <v>80368.850000000006</v>
      </c>
      <c r="K60" s="27">
        <f t="shared" si="14"/>
        <v>446</v>
      </c>
      <c r="L60" s="27">
        <f t="shared" si="19"/>
        <v>23192</v>
      </c>
      <c r="M60" s="27">
        <f t="shared" si="15"/>
        <v>169.26146</v>
      </c>
      <c r="N60" s="27">
        <f t="shared" si="16"/>
        <v>169.26146</v>
      </c>
      <c r="O60" s="27">
        <f t="shared" si="20"/>
        <v>-21699.186343499925</v>
      </c>
      <c r="P60" s="27">
        <f t="shared" si="21"/>
        <v>21699.186343499925</v>
      </c>
    </row>
    <row r="61" spans="1:21">
      <c r="A61" s="31">
        <v>39722</v>
      </c>
      <c r="C61" s="6">
        <v>53</v>
      </c>
      <c r="D61" s="29">
        <f t="shared" si="12"/>
        <v>446</v>
      </c>
      <c r="E61" s="29">
        <f t="shared" si="17"/>
        <v>23638</v>
      </c>
      <c r="F61" s="29">
        <f t="shared" si="13"/>
        <v>-56730.850000000006</v>
      </c>
      <c r="G61" s="34">
        <f>Inputs!D$3</f>
        <v>0.37951000000000001</v>
      </c>
      <c r="I61" s="27">
        <f t="shared" si="18"/>
        <v>80368.850000000006</v>
      </c>
      <c r="K61" s="27">
        <f t="shared" si="14"/>
        <v>446</v>
      </c>
      <c r="L61" s="27">
        <f t="shared" si="19"/>
        <v>23638</v>
      </c>
      <c r="M61" s="27">
        <f t="shared" si="15"/>
        <v>169.26146</v>
      </c>
      <c r="N61" s="27">
        <f t="shared" si="16"/>
        <v>169.26146</v>
      </c>
      <c r="O61" s="27">
        <f t="shared" si="20"/>
        <v>-21529.924883499923</v>
      </c>
      <c r="P61" s="27">
        <f t="shared" si="21"/>
        <v>21529.924883499923</v>
      </c>
    </row>
    <row r="62" spans="1:21">
      <c r="A62" s="30">
        <v>39753</v>
      </c>
      <c r="C62" s="6">
        <v>54</v>
      </c>
      <c r="D62" s="29">
        <f t="shared" si="12"/>
        <v>446</v>
      </c>
      <c r="E62" s="29">
        <f t="shared" si="17"/>
        <v>24084</v>
      </c>
      <c r="F62" s="29">
        <f t="shared" si="13"/>
        <v>-56284.850000000006</v>
      </c>
      <c r="G62" s="34">
        <f>Inputs!D$3</f>
        <v>0.37951000000000001</v>
      </c>
      <c r="I62" s="27">
        <f t="shared" si="18"/>
        <v>80368.850000000006</v>
      </c>
      <c r="K62" s="27">
        <f t="shared" si="14"/>
        <v>446</v>
      </c>
      <c r="L62" s="27">
        <f t="shared" si="19"/>
        <v>24084</v>
      </c>
      <c r="M62" s="27">
        <f t="shared" si="15"/>
        <v>169.26146</v>
      </c>
      <c r="N62" s="27">
        <f t="shared" si="16"/>
        <v>169.26146</v>
      </c>
      <c r="O62" s="27">
        <f t="shared" si="20"/>
        <v>-21360.663423499922</v>
      </c>
      <c r="P62" s="27">
        <f t="shared" si="21"/>
        <v>21360.663423499922</v>
      </c>
    </row>
    <row r="63" spans="1:21">
      <c r="A63" s="31">
        <v>39783</v>
      </c>
      <c r="C63" s="6">
        <v>55</v>
      </c>
      <c r="D63" s="29">
        <f t="shared" si="12"/>
        <v>446</v>
      </c>
      <c r="E63" s="29">
        <f t="shared" si="17"/>
        <v>24530</v>
      </c>
      <c r="F63" s="29">
        <f t="shared" si="13"/>
        <v>-55838.850000000006</v>
      </c>
      <c r="G63" s="34">
        <f>Inputs!D$3</f>
        <v>0.37951000000000001</v>
      </c>
      <c r="I63" s="27">
        <f t="shared" si="18"/>
        <v>80368.850000000006</v>
      </c>
      <c r="K63" s="27">
        <f t="shared" si="14"/>
        <v>446</v>
      </c>
      <c r="L63" s="27">
        <f t="shared" si="19"/>
        <v>24530</v>
      </c>
      <c r="M63" s="27">
        <f t="shared" si="15"/>
        <v>169.26146</v>
      </c>
      <c r="N63" s="27">
        <f t="shared" si="16"/>
        <v>169.26146</v>
      </c>
      <c r="O63" s="27">
        <f t="shared" si="20"/>
        <v>-21191.40196349992</v>
      </c>
      <c r="P63" s="27">
        <f t="shared" si="21"/>
        <v>21191.40196349992</v>
      </c>
    </row>
    <row r="64" spans="1:21">
      <c r="A64" s="30">
        <v>39814</v>
      </c>
      <c r="C64" s="6">
        <v>56</v>
      </c>
      <c r="D64" s="29">
        <f t="shared" si="12"/>
        <v>446</v>
      </c>
      <c r="E64" s="29">
        <f t="shared" si="17"/>
        <v>24976</v>
      </c>
      <c r="F64" s="29">
        <f t="shared" si="13"/>
        <v>-55392.850000000006</v>
      </c>
      <c r="G64" s="34">
        <f>Inputs!D$3</f>
        <v>0.37951000000000001</v>
      </c>
      <c r="I64" s="27">
        <f t="shared" si="18"/>
        <v>80368.850000000006</v>
      </c>
      <c r="K64" s="27">
        <f t="shared" si="14"/>
        <v>446</v>
      </c>
      <c r="L64" s="27">
        <f t="shared" si="19"/>
        <v>24976</v>
      </c>
      <c r="M64" s="27">
        <f t="shared" si="15"/>
        <v>169.26146</v>
      </c>
      <c r="N64" s="27">
        <f t="shared" si="16"/>
        <v>169.26146</v>
      </c>
      <c r="O64" s="27">
        <f t="shared" si="20"/>
        <v>-21022.140503499919</v>
      </c>
      <c r="P64" s="27">
        <f t="shared" si="21"/>
        <v>21022.140503499919</v>
      </c>
    </row>
    <row r="65" spans="1:16">
      <c r="A65" s="31">
        <v>39845</v>
      </c>
      <c r="C65" s="6">
        <v>57</v>
      </c>
      <c r="D65" s="29">
        <f t="shared" si="12"/>
        <v>446</v>
      </c>
      <c r="E65" s="29">
        <f t="shared" si="17"/>
        <v>25422</v>
      </c>
      <c r="F65" s="29">
        <f t="shared" si="13"/>
        <v>-54946.850000000006</v>
      </c>
      <c r="G65" s="34">
        <f>Inputs!D$3</f>
        <v>0.37951000000000001</v>
      </c>
      <c r="I65" s="27">
        <f t="shared" si="18"/>
        <v>80368.850000000006</v>
      </c>
      <c r="K65" s="27">
        <f t="shared" si="14"/>
        <v>446</v>
      </c>
      <c r="L65" s="27">
        <f t="shared" si="19"/>
        <v>25422</v>
      </c>
      <c r="M65" s="27">
        <f t="shared" si="15"/>
        <v>169.26146</v>
      </c>
      <c r="N65" s="27">
        <f t="shared" si="16"/>
        <v>169.26146</v>
      </c>
      <c r="O65" s="27">
        <f t="shared" si="20"/>
        <v>-20852.879043499917</v>
      </c>
      <c r="P65" s="27">
        <f t="shared" si="21"/>
        <v>20852.879043499917</v>
      </c>
    </row>
    <row r="66" spans="1:16">
      <c r="A66" s="30">
        <v>39873</v>
      </c>
      <c r="C66" s="6">
        <v>58</v>
      </c>
      <c r="D66" s="29">
        <f t="shared" si="12"/>
        <v>446</v>
      </c>
      <c r="E66" s="29">
        <f t="shared" si="17"/>
        <v>25868</v>
      </c>
      <c r="F66" s="29">
        <f t="shared" si="13"/>
        <v>-54500.850000000006</v>
      </c>
      <c r="G66" s="34">
        <f>Inputs!D$3</f>
        <v>0.37951000000000001</v>
      </c>
      <c r="I66" s="27">
        <f t="shared" si="18"/>
        <v>80368.850000000006</v>
      </c>
      <c r="K66" s="27">
        <f t="shared" si="14"/>
        <v>446</v>
      </c>
      <c r="L66" s="27">
        <f t="shared" si="19"/>
        <v>25868</v>
      </c>
      <c r="M66" s="27">
        <f t="shared" si="15"/>
        <v>169.26146</v>
      </c>
      <c r="N66" s="27">
        <f t="shared" si="16"/>
        <v>169.26146</v>
      </c>
      <c r="O66" s="27">
        <f t="shared" si="20"/>
        <v>-20683.617583499916</v>
      </c>
      <c r="P66" s="27">
        <f t="shared" si="21"/>
        <v>20683.617583499916</v>
      </c>
    </row>
    <row r="67" spans="1:16">
      <c r="A67" s="31">
        <v>39904</v>
      </c>
      <c r="C67" s="6">
        <v>59</v>
      </c>
      <c r="D67" s="29">
        <f t="shared" si="12"/>
        <v>446</v>
      </c>
      <c r="E67" s="29">
        <f t="shared" si="17"/>
        <v>26314</v>
      </c>
      <c r="F67" s="29">
        <f t="shared" si="13"/>
        <v>-54054.850000000006</v>
      </c>
      <c r="G67" s="34">
        <f>Inputs!D$3</f>
        <v>0.37951000000000001</v>
      </c>
      <c r="I67" s="27">
        <f t="shared" si="18"/>
        <v>80368.850000000006</v>
      </c>
      <c r="K67" s="27">
        <f t="shared" si="14"/>
        <v>446</v>
      </c>
      <c r="L67" s="27">
        <f t="shared" si="19"/>
        <v>26314</v>
      </c>
      <c r="M67" s="27">
        <f t="shared" si="15"/>
        <v>169.26146</v>
      </c>
      <c r="N67" s="27">
        <f t="shared" si="16"/>
        <v>169.26146</v>
      </c>
      <c r="O67" s="27">
        <f t="shared" si="20"/>
        <v>-20514.356123499914</v>
      </c>
      <c r="P67" s="27">
        <f t="shared" si="21"/>
        <v>20514.356123499914</v>
      </c>
    </row>
    <row r="68" spans="1:16">
      <c r="A68" s="30">
        <v>39934</v>
      </c>
      <c r="C68" s="6">
        <v>60</v>
      </c>
      <c r="D68" s="29">
        <f t="shared" si="12"/>
        <v>446</v>
      </c>
      <c r="E68" s="29">
        <f t="shared" si="17"/>
        <v>26760</v>
      </c>
      <c r="F68" s="29">
        <f t="shared" si="13"/>
        <v>-53608.850000000006</v>
      </c>
      <c r="G68" s="34">
        <f>Inputs!D$3</f>
        <v>0.37951000000000001</v>
      </c>
      <c r="I68" s="27">
        <f t="shared" si="18"/>
        <v>80368.850000000006</v>
      </c>
      <c r="K68" s="27">
        <f t="shared" si="14"/>
        <v>446</v>
      </c>
      <c r="L68" s="27">
        <f t="shared" si="19"/>
        <v>26760</v>
      </c>
      <c r="M68" s="27">
        <f t="shared" si="15"/>
        <v>169.26146</v>
      </c>
      <c r="N68" s="27">
        <f t="shared" si="16"/>
        <v>169.26146</v>
      </c>
      <c r="O68" s="27">
        <f t="shared" si="20"/>
        <v>-20345.094663499913</v>
      </c>
      <c r="P68" s="27">
        <f t="shared" si="21"/>
        <v>20345.094663499913</v>
      </c>
    </row>
    <row r="69" spans="1:16">
      <c r="A69" s="31">
        <v>39965</v>
      </c>
      <c r="C69" s="6">
        <v>61</v>
      </c>
      <c r="D69" s="29">
        <f t="shared" si="12"/>
        <v>446</v>
      </c>
      <c r="E69" s="29">
        <f t="shared" si="17"/>
        <v>27206</v>
      </c>
      <c r="F69" s="29">
        <f t="shared" si="13"/>
        <v>-53162.850000000006</v>
      </c>
      <c r="G69" s="34">
        <f>Inputs!D$3</f>
        <v>0.37951000000000001</v>
      </c>
      <c r="I69" s="27">
        <f t="shared" si="18"/>
        <v>80368.850000000006</v>
      </c>
      <c r="K69" s="27">
        <f t="shared" si="14"/>
        <v>446</v>
      </c>
      <c r="L69" s="27">
        <f t="shared" si="19"/>
        <v>27206</v>
      </c>
      <c r="M69" s="27">
        <f t="shared" si="15"/>
        <v>169.26146</v>
      </c>
      <c r="N69" s="27">
        <f t="shared" si="16"/>
        <v>169.26146</v>
      </c>
      <c r="O69" s="27">
        <f t="shared" si="20"/>
        <v>-20175.833203499911</v>
      </c>
      <c r="P69" s="27">
        <f t="shared" si="21"/>
        <v>20175.833203499911</v>
      </c>
    </row>
    <row r="70" spans="1:16">
      <c r="A70" s="30">
        <v>39995</v>
      </c>
      <c r="C70" s="6">
        <v>62</v>
      </c>
      <c r="D70" s="29">
        <f t="shared" si="12"/>
        <v>446</v>
      </c>
      <c r="E70" s="29">
        <f t="shared" si="17"/>
        <v>27652</v>
      </c>
      <c r="F70" s="29">
        <f t="shared" si="13"/>
        <v>-52716.850000000006</v>
      </c>
      <c r="G70" s="34">
        <f>Inputs!D$3</f>
        <v>0.37951000000000001</v>
      </c>
      <c r="I70" s="27">
        <f t="shared" si="18"/>
        <v>80368.850000000006</v>
      </c>
      <c r="K70" s="27">
        <f t="shared" si="14"/>
        <v>446</v>
      </c>
      <c r="L70" s="27">
        <f t="shared" si="19"/>
        <v>27652</v>
      </c>
      <c r="M70" s="27">
        <f t="shared" si="15"/>
        <v>169.26146</v>
      </c>
      <c r="N70" s="27">
        <f t="shared" si="16"/>
        <v>169.26146</v>
      </c>
      <c r="O70" s="27">
        <f t="shared" si="20"/>
        <v>-20006.57174349991</v>
      </c>
      <c r="P70" s="27">
        <f t="shared" si="21"/>
        <v>20006.57174349991</v>
      </c>
    </row>
    <row r="71" spans="1:16">
      <c r="A71" s="31">
        <v>40026</v>
      </c>
      <c r="C71" s="6">
        <v>63</v>
      </c>
      <c r="D71" s="29">
        <f t="shared" si="12"/>
        <v>446</v>
      </c>
      <c r="E71" s="29">
        <f t="shared" si="17"/>
        <v>28098</v>
      </c>
      <c r="F71" s="29">
        <f t="shared" si="13"/>
        <v>-52270.850000000006</v>
      </c>
      <c r="G71" s="34">
        <f>Inputs!D$3</f>
        <v>0.37951000000000001</v>
      </c>
      <c r="I71" s="27">
        <f t="shared" si="18"/>
        <v>80368.850000000006</v>
      </c>
      <c r="K71" s="27">
        <f t="shared" si="14"/>
        <v>446</v>
      </c>
      <c r="L71" s="27">
        <f t="shared" si="19"/>
        <v>28098</v>
      </c>
      <c r="M71" s="27">
        <f t="shared" si="15"/>
        <v>169.26146</v>
      </c>
      <c r="N71" s="27">
        <f t="shared" si="16"/>
        <v>169.26146</v>
      </c>
      <c r="O71" s="27">
        <f t="shared" si="20"/>
        <v>-19837.310283499908</v>
      </c>
      <c r="P71" s="27">
        <f t="shared" si="21"/>
        <v>19837.310283499908</v>
      </c>
    </row>
    <row r="72" spans="1:16">
      <c r="A72" s="30">
        <v>40057</v>
      </c>
      <c r="C72" s="6">
        <v>64</v>
      </c>
      <c r="D72" s="29">
        <f t="shared" si="12"/>
        <v>446</v>
      </c>
      <c r="E72" s="29">
        <f t="shared" si="17"/>
        <v>28544</v>
      </c>
      <c r="F72" s="29">
        <f t="shared" si="13"/>
        <v>-51824.850000000006</v>
      </c>
      <c r="G72" s="34">
        <f>Inputs!D$3</f>
        <v>0.37951000000000001</v>
      </c>
      <c r="I72" s="27">
        <f t="shared" si="18"/>
        <v>80368.850000000006</v>
      </c>
      <c r="K72" s="27">
        <f t="shared" si="14"/>
        <v>446</v>
      </c>
      <c r="L72" s="27">
        <f t="shared" si="19"/>
        <v>28544</v>
      </c>
      <c r="M72" s="27">
        <f t="shared" si="15"/>
        <v>169.26146</v>
      </c>
      <c r="N72" s="27">
        <f t="shared" si="16"/>
        <v>169.26146</v>
      </c>
      <c r="O72" s="27">
        <f t="shared" si="20"/>
        <v>-19668.048823499907</v>
      </c>
      <c r="P72" s="27">
        <f t="shared" si="21"/>
        <v>19668.048823499907</v>
      </c>
    </row>
    <row r="73" spans="1:16">
      <c r="A73" s="31">
        <v>40087</v>
      </c>
      <c r="C73" s="6">
        <v>65</v>
      </c>
      <c r="D73" s="29">
        <f t="shared" ref="D73:D104" si="22">ROUND(-(+$B$9/180)*1,0)</f>
        <v>446</v>
      </c>
      <c r="E73" s="29">
        <f t="shared" si="17"/>
        <v>28990</v>
      </c>
      <c r="F73" s="29">
        <f t="shared" ref="F73:F104" si="23">$B$9+E73</f>
        <v>-51378.850000000006</v>
      </c>
      <c r="G73" s="34">
        <f>Inputs!D$3</f>
        <v>0.37951000000000001</v>
      </c>
      <c r="I73" s="27">
        <f t="shared" si="18"/>
        <v>80368.850000000006</v>
      </c>
      <c r="K73" s="27">
        <f t="shared" ref="K73:K104" si="24">D73</f>
        <v>446</v>
      </c>
      <c r="L73" s="27">
        <f t="shared" si="19"/>
        <v>28990</v>
      </c>
      <c r="M73" s="27">
        <f t="shared" ref="M73:M104" si="25">K73*G73</f>
        <v>169.26146</v>
      </c>
      <c r="N73" s="27">
        <f t="shared" ref="N73:N104" si="26">M73-J73</f>
        <v>169.26146</v>
      </c>
      <c r="O73" s="27">
        <f t="shared" si="20"/>
        <v>-19498.787363499905</v>
      </c>
      <c r="P73" s="27">
        <f t="shared" si="21"/>
        <v>19498.787363499905</v>
      </c>
    </row>
    <row r="74" spans="1:16">
      <c r="A74" s="30">
        <v>40118</v>
      </c>
      <c r="C74" s="6">
        <v>66</v>
      </c>
      <c r="D74" s="29">
        <f t="shared" si="22"/>
        <v>446</v>
      </c>
      <c r="E74" s="29">
        <f t="shared" ref="E74:E105" si="27">+E73+D74</f>
        <v>29436</v>
      </c>
      <c r="F74" s="29">
        <f t="shared" si="23"/>
        <v>-50932.850000000006</v>
      </c>
      <c r="G74" s="34">
        <f>Inputs!D$3</f>
        <v>0.37951000000000001</v>
      </c>
      <c r="I74" s="27">
        <f t="shared" ref="I74:I105" si="28">+I73+H74</f>
        <v>80368.850000000006</v>
      </c>
      <c r="K74" s="27">
        <f t="shared" si="24"/>
        <v>446</v>
      </c>
      <c r="L74" s="27">
        <f t="shared" ref="L74:L105" si="29">+L73+K74</f>
        <v>29436</v>
      </c>
      <c r="M74" s="27">
        <f t="shared" si="25"/>
        <v>169.26146</v>
      </c>
      <c r="N74" s="27">
        <f t="shared" si="26"/>
        <v>169.26146</v>
      </c>
      <c r="O74" s="27">
        <f t="shared" ref="O74:O105" si="30">+O73+N74</f>
        <v>-19329.525903499904</v>
      </c>
      <c r="P74" s="27">
        <f t="shared" ref="P74:P105" si="31">P73-N74</f>
        <v>19329.525903499904</v>
      </c>
    </row>
    <row r="75" spans="1:16">
      <c r="A75" s="31">
        <v>40148</v>
      </c>
      <c r="C75" s="6">
        <v>67</v>
      </c>
      <c r="D75" s="29">
        <f t="shared" si="22"/>
        <v>446</v>
      </c>
      <c r="E75" s="29">
        <f t="shared" si="27"/>
        <v>29882</v>
      </c>
      <c r="F75" s="29">
        <f t="shared" si="23"/>
        <v>-50486.850000000006</v>
      </c>
      <c r="G75" s="34">
        <f>Inputs!D$3</f>
        <v>0.37951000000000001</v>
      </c>
      <c r="I75" s="27">
        <f t="shared" si="28"/>
        <v>80368.850000000006</v>
      </c>
      <c r="K75" s="27">
        <f t="shared" si="24"/>
        <v>446</v>
      </c>
      <c r="L75" s="27">
        <f t="shared" si="29"/>
        <v>29882</v>
      </c>
      <c r="M75" s="27">
        <f t="shared" si="25"/>
        <v>169.26146</v>
      </c>
      <c r="N75" s="27">
        <f t="shared" si="26"/>
        <v>169.26146</v>
      </c>
      <c r="O75" s="27">
        <f t="shared" si="30"/>
        <v>-19160.264443499902</v>
      </c>
      <c r="P75" s="27">
        <f t="shared" si="31"/>
        <v>19160.264443499902</v>
      </c>
    </row>
    <row r="76" spans="1:16">
      <c r="A76" s="30">
        <v>40179</v>
      </c>
      <c r="C76" s="6">
        <v>68</v>
      </c>
      <c r="D76" s="29">
        <f t="shared" si="22"/>
        <v>446</v>
      </c>
      <c r="E76" s="29">
        <f t="shared" si="27"/>
        <v>30328</v>
      </c>
      <c r="F76" s="29">
        <f t="shared" si="23"/>
        <v>-50040.850000000006</v>
      </c>
      <c r="G76" s="34">
        <f>Inputs!D$3</f>
        <v>0.37951000000000001</v>
      </c>
      <c r="I76" s="27">
        <f t="shared" si="28"/>
        <v>80368.850000000006</v>
      </c>
      <c r="K76" s="27">
        <f t="shared" si="24"/>
        <v>446</v>
      </c>
      <c r="L76" s="27">
        <f t="shared" si="29"/>
        <v>30328</v>
      </c>
      <c r="M76" s="27">
        <f t="shared" si="25"/>
        <v>169.26146</v>
      </c>
      <c r="N76" s="27">
        <f t="shared" si="26"/>
        <v>169.26146</v>
      </c>
      <c r="O76" s="27">
        <f t="shared" si="30"/>
        <v>-18991.0029834999</v>
      </c>
      <c r="P76" s="27">
        <f t="shared" si="31"/>
        <v>18991.0029834999</v>
      </c>
    </row>
    <row r="77" spans="1:16">
      <c r="A77" s="31">
        <v>40210</v>
      </c>
      <c r="C77" s="6">
        <v>69</v>
      </c>
      <c r="D77" s="29">
        <f t="shared" si="22"/>
        <v>446</v>
      </c>
      <c r="E77" s="29">
        <f t="shared" si="27"/>
        <v>30774</v>
      </c>
      <c r="F77" s="29">
        <f t="shared" si="23"/>
        <v>-49594.850000000006</v>
      </c>
      <c r="G77" s="34">
        <f>Inputs!D$3</f>
        <v>0.37951000000000001</v>
      </c>
      <c r="I77" s="27">
        <f t="shared" si="28"/>
        <v>80368.850000000006</v>
      </c>
      <c r="K77" s="27">
        <f t="shared" si="24"/>
        <v>446</v>
      </c>
      <c r="L77" s="27">
        <f t="shared" si="29"/>
        <v>30774</v>
      </c>
      <c r="M77" s="27">
        <f t="shared" si="25"/>
        <v>169.26146</v>
      </c>
      <c r="N77" s="27">
        <f t="shared" si="26"/>
        <v>169.26146</v>
      </c>
      <c r="O77" s="27">
        <f t="shared" si="30"/>
        <v>-18821.741523499899</v>
      </c>
      <c r="P77" s="27">
        <f t="shared" si="31"/>
        <v>18821.741523499899</v>
      </c>
    </row>
    <row r="78" spans="1:16">
      <c r="A78" s="30">
        <v>40238</v>
      </c>
      <c r="C78" s="6">
        <v>70</v>
      </c>
      <c r="D78" s="29">
        <f t="shared" si="22"/>
        <v>446</v>
      </c>
      <c r="E78" s="29">
        <f t="shared" si="27"/>
        <v>31220</v>
      </c>
      <c r="F78" s="29">
        <f t="shared" si="23"/>
        <v>-49148.850000000006</v>
      </c>
      <c r="G78" s="34">
        <f>Inputs!D$3</f>
        <v>0.37951000000000001</v>
      </c>
      <c r="I78" s="27">
        <f t="shared" si="28"/>
        <v>80368.850000000006</v>
      </c>
      <c r="K78" s="27">
        <f t="shared" si="24"/>
        <v>446</v>
      </c>
      <c r="L78" s="27">
        <f t="shared" si="29"/>
        <v>31220</v>
      </c>
      <c r="M78" s="27">
        <f t="shared" si="25"/>
        <v>169.26146</v>
      </c>
      <c r="N78" s="27">
        <f t="shared" si="26"/>
        <v>169.26146</v>
      </c>
      <c r="O78" s="27">
        <f t="shared" si="30"/>
        <v>-18652.480063499897</v>
      </c>
      <c r="P78" s="27">
        <f t="shared" si="31"/>
        <v>18652.480063499897</v>
      </c>
    </row>
    <row r="79" spans="1:16">
      <c r="A79" s="31">
        <v>40269</v>
      </c>
      <c r="C79" s="6">
        <v>71</v>
      </c>
      <c r="D79" s="29">
        <f t="shared" si="22"/>
        <v>446</v>
      </c>
      <c r="E79" s="29">
        <f t="shared" si="27"/>
        <v>31666</v>
      </c>
      <c r="F79" s="29">
        <f t="shared" si="23"/>
        <v>-48702.850000000006</v>
      </c>
      <c r="G79" s="34">
        <f>Inputs!D$3</f>
        <v>0.37951000000000001</v>
      </c>
      <c r="I79" s="27">
        <f t="shared" si="28"/>
        <v>80368.850000000006</v>
      </c>
      <c r="K79" s="27">
        <f t="shared" si="24"/>
        <v>446</v>
      </c>
      <c r="L79" s="27">
        <f t="shared" si="29"/>
        <v>31666</v>
      </c>
      <c r="M79" s="27">
        <f t="shared" si="25"/>
        <v>169.26146</v>
      </c>
      <c r="N79" s="27">
        <f t="shared" si="26"/>
        <v>169.26146</v>
      </c>
      <c r="O79" s="27">
        <f t="shared" si="30"/>
        <v>-18483.218603499896</v>
      </c>
      <c r="P79" s="27">
        <f t="shared" si="31"/>
        <v>18483.218603499896</v>
      </c>
    </row>
    <row r="80" spans="1:16">
      <c r="A80" s="30">
        <v>40299</v>
      </c>
      <c r="C80" s="6">
        <v>72</v>
      </c>
      <c r="D80" s="29">
        <f t="shared" si="22"/>
        <v>446</v>
      </c>
      <c r="E80" s="29">
        <f t="shared" si="27"/>
        <v>32112</v>
      </c>
      <c r="F80" s="29">
        <f t="shared" si="23"/>
        <v>-48256.850000000006</v>
      </c>
      <c r="G80" s="34">
        <f>Inputs!D$3</f>
        <v>0.37951000000000001</v>
      </c>
      <c r="I80" s="27">
        <f t="shared" si="28"/>
        <v>80368.850000000006</v>
      </c>
      <c r="K80" s="27">
        <f t="shared" si="24"/>
        <v>446</v>
      </c>
      <c r="L80" s="27">
        <f t="shared" si="29"/>
        <v>32112</v>
      </c>
      <c r="M80" s="27">
        <f t="shared" si="25"/>
        <v>169.26146</v>
      </c>
      <c r="N80" s="27">
        <f t="shared" si="26"/>
        <v>169.26146</v>
      </c>
      <c r="O80" s="27">
        <f t="shared" si="30"/>
        <v>-18313.957143499894</v>
      </c>
      <c r="P80" s="27">
        <f t="shared" si="31"/>
        <v>18313.957143499894</v>
      </c>
    </row>
    <row r="81" spans="1:16">
      <c r="A81" s="31">
        <v>40330</v>
      </c>
      <c r="C81" s="6">
        <v>73</v>
      </c>
      <c r="D81" s="29">
        <f t="shared" si="22"/>
        <v>446</v>
      </c>
      <c r="E81" s="29">
        <f t="shared" si="27"/>
        <v>32558</v>
      </c>
      <c r="F81" s="29">
        <f t="shared" si="23"/>
        <v>-47810.850000000006</v>
      </c>
      <c r="G81" s="34">
        <f>Inputs!D$3</f>
        <v>0.37951000000000001</v>
      </c>
      <c r="I81" s="27">
        <f t="shared" si="28"/>
        <v>80368.850000000006</v>
      </c>
      <c r="K81" s="27">
        <f t="shared" si="24"/>
        <v>446</v>
      </c>
      <c r="L81" s="27">
        <f t="shared" si="29"/>
        <v>32558</v>
      </c>
      <c r="M81" s="27">
        <f t="shared" si="25"/>
        <v>169.26146</v>
      </c>
      <c r="N81" s="27">
        <f t="shared" si="26"/>
        <v>169.26146</v>
      </c>
      <c r="O81" s="27">
        <f t="shared" si="30"/>
        <v>-18144.695683499893</v>
      </c>
      <c r="P81" s="27">
        <f t="shared" si="31"/>
        <v>18144.695683499893</v>
      </c>
    </row>
    <row r="82" spans="1:16">
      <c r="A82" s="30">
        <v>40360</v>
      </c>
      <c r="C82" s="6">
        <v>74</v>
      </c>
      <c r="D82" s="29">
        <f t="shared" si="22"/>
        <v>446</v>
      </c>
      <c r="E82" s="29">
        <f t="shared" si="27"/>
        <v>33004</v>
      </c>
      <c r="F82" s="29">
        <f t="shared" si="23"/>
        <v>-47364.850000000006</v>
      </c>
      <c r="G82" s="34">
        <f>Inputs!D$3</f>
        <v>0.37951000000000001</v>
      </c>
      <c r="I82" s="27">
        <f t="shared" si="28"/>
        <v>80368.850000000006</v>
      </c>
      <c r="K82" s="27">
        <f t="shared" si="24"/>
        <v>446</v>
      </c>
      <c r="L82" s="27">
        <f t="shared" si="29"/>
        <v>33004</v>
      </c>
      <c r="M82" s="27">
        <f t="shared" si="25"/>
        <v>169.26146</v>
      </c>
      <c r="N82" s="27">
        <f t="shared" si="26"/>
        <v>169.26146</v>
      </c>
      <c r="O82" s="27">
        <f t="shared" si="30"/>
        <v>-17975.434223499891</v>
      </c>
      <c r="P82" s="27">
        <f t="shared" si="31"/>
        <v>17975.434223499891</v>
      </c>
    </row>
    <row r="83" spans="1:16">
      <c r="A83" s="31">
        <v>40391</v>
      </c>
      <c r="C83" s="6">
        <v>75</v>
      </c>
      <c r="D83" s="29">
        <f t="shared" si="22"/>
        <v>446</v>
      </c>
      <c r="E83" s="29">
        <f t="shared" si="27"/>
        <v>33450</v>
      </c>
      <c r="F83" s="29">
        <f t="shared" si="23"/>
        <v>-46918.850000000006</v>
      </c>
      <c r="G83" s="34">
        <f>Inputs!D$3</f>
        <v>0.37951000000000001</v>
      </c>
      <c r="I83" s="27">
        <f t="shared" si="28"/>
        <v>80368.850000000006</v>
      </c>
      <c r="K83" s="27">
        <f t="shared" si="24"/>
        <v>446</v>
      </c>
      <c r="L83" s="27">
        <f t="shared" si="29"/>
        <v>33450</v>
      </c>
      <c r="M83" s="27">
        <f t="shared" si="25"/>
        <v>169.26146</v>
      </c>
      <c r="N83" s="27">
        <f t="shared" si="26"/>
        <v>169.26146</v>
      </c>
      <c r="O83" s="27">
        <f t="shared" si="30"/>
        <v>-17806.17276349989</v>
      </c>
      <c r="P83" s="27">
        <f t="shared" si="31"/>
        <v>17806.17276349989</v>
      </c>
    </row>
    <row r="84" spans="1:16">
      <c r="A84" s="30">
        <v>40422</v>
      </c>
      <c r="C84" s="6">
        <v>76</v>
      </c>
      <c r="D84" s="29">
        <f t="shared" si="22"/>
        <v>446</v>
      </c>
      <c r="E84" s="29">
        <f t="shared" si="27"/>
        <v>33896</v>
      </c>
      <c r="F84" s="29">
        <f t="shared" si="23"/>
        <v>-46472.850000000006</v>
      </c>
      <c r="G84" s="34">
        <f>Inputs!D$3</f>
        <v>0.37951000000000001</v>
      </c>
      <c r="I84" s="27">
        <f t="shared" si="28"/>
        <v>80368.850000000006</v>
      </c>
      <c r="K84" s="27">
        <f t="shared" si="24"/>
        <v>446</v>
      </c>
      <c r="L84" s="27">
        <f t="shared" si="29"/>
        <v>33896</v>
      </c>
      <c r="M84" s="27">
        <f t="shared" si="25"/>
        <v>169.26146</v>
      </c>
      <c r="N84" s="27">
        <f t="shared" si="26"/>
        <v>169.26146</v>
      </c>
      <c r="O84" s="27">
        <f t="shared" si="30"/>
        <v>-17636.911303499888</v>
      </c>
      <c r="P84" s="27">
        <f t="shared" si="31"/>
        <v>17636.911303499888</v>
      </c>
    </row>
    <row r="85" spans="1:16">
      <c r="A85" s="31">
        <v>40452</v>
      </c>
      <c r="C85" s="6">
        <v>77</v>
      </c>
      <c r="D85" s="29">
        <f t="shared" si="22"/>
        <v>446</v>
      </c>
      <c r="E85" s="29">
        <f t="shared" si="27"/>
        <v>34342</v>
      </c>
      <c r="F85" s="29">
        <f t="shared" si="23"/>
        <v>-46026.850000000006</v>
      </c>
      <c r="G85" s="34">
        <f>Inputs!D$3</f>
        <v>0.37951000000000001</v>
      </c>
      <c r="I85" s="27">
        <f t="shared" si="28"/>
        <v>80368.850000000006</v>
      </c>
      <c r="K85" s="27">
        <f t="shared" si="24"/>
        <v>446</v>
      </c>
      <c r="L85" s="27">
        <f t="shared" si="29"/>
        <v>34342</v>
      </c>
      <c r="M85" s="27">
        <f t="shared" si="25"/>
        <v>169.26146</v>
      </c>
      <c r="N85" s="27">
        <f t="shared" si="26"/>
        <v>169.26146</v>
      </c>
      <c r="O85" s="27">
        <f t="shared" si="30"/>
        <v>-17467.649843499887</v>
      </c>
      <c r="P85" s="27">
        <f t="shared" si="31"/>
        <v>17467.649843499887</v>
      </c>
    </row>
    <row r="86" spans="1:16">
      <c r="A86" s="30">
        <v>40483</v>
      </c>
      <c r="C86" s="6">
        <v>78</v>
      </c>
      <c r="D86" s="29">
        <f t="shared" si="22"/>
        <v>446</v>
      </c>
      <c r="E86" s="29">
        <f t="shared" si="27"/>
        <v>34788</v>
      </c>
      <c r="F86" s="29">
        <f t="shared" si="23"/>
        <v>-45580.850000000006</v>
      </c>
      <c r="G86" s="34">
        <f>Inputs!D$3</f>
        <v>0.37951000000000001</v>
      </c>
      <c r="I86" s="27">
        <f t="shared" si="28"/>
        <v>80368.850000000006</v>
      </c>
      <c r="K86" s="27">
        <f t="shared" si="24"/>
        <v>446</v>
      </c>
      <c r="L86" s="27">
        <f t="shared" si="29"/>
        <v>34788</v>
      </c>
      <c r="M86" s="27">
        <f t="shared" si="25"/>
        <v>169.26146</v>
      </c>
      <c r="N86" s="27">
        <f t="shared" si="26"/>
        <v>169.26146</v>
      </c>
      <c r="O86" s="27">
        <f t="shared" si="30"/>
        <v>-17298.388383499885</v>
      </c>
      <c r="P86" s="27">
        <f t="shared" si="31"/>
        <v>17298.388383499885</v>
      </c>
    </row>
    <row r="87" spans="1:16">
      <c r="A87" s="31">
        <v>40513</v>
      </c>
      <c r="C87" s="6">
        <v>79</v>
      </c>
      <c r="D87" s="29">
        <f t="shared" si="22"/>
        <v>446</v>
      </c>
      <c r="E87" s="29">
        <f t="shared" si="27"/>
        <v>35234</v>
      </c>
      <c r="F87" s="29">
        <f t="shared" si="23"/>
        <v>-45134.850000000006</v>
      </c>
      <c r="G87" s="34">
        <f>Inputs!D$3</f>
        <v>0.37951000000000001</v>
      </c>
      <c r="I87" s="27">
        <f t="shared" si="28"/>
        <v>80368.850000000006</v>
      </c>
      <c r="K87" s="27">
        <f t="shared" si="24"/>
        <v>446</v>
      </c>
      <c r="L87" s="27">
        <f t="shared" si="29"/>
        <v>35234</v>
      </c>
      <c r="M87" s="27">
        <f t="shared" si="25"/>
        <v>169.26146</v>
      </c>
      <c r="N87" s="27">
        <f t="shared" si="26"/>
        <v>169.26146</v>
      </c>
      <c r="O87" s="27">
        <f t="shared" si="30"/>
        <v>-17129.126923499884</v>
      </c>
      <c r="P87" s="27">
        <f t="shared" si="31"/>
        <v>17129.126923499884</v>
      </c>
    </row>
    <row r="88" spans="1:16">
      <c r="A88" s="30">
        <v>40544</v>
      </c>
      <c r="C88" s="6">
        <v>80</v>
      </c>
      <c r="D88" s="29">
        <f t="shared" si="22"/>
        <v>446</v>
      </c>
      <c r="E88" s="29">
        <f t="shared" si="27"/>
        <v>35680</v>
      </c>
      <c r="F88" s="29">
        <f t="shared" si="23"/>
        <v>-44688.850000000006</v>
      </c>
      <c r="G88" s="34">
        <f>Inputs!D$3</f>
        <v>0.37951000000000001</v>
      </c>
      <c r="I88" s="27">
        <f t="shared" si="28"/>
        <v>80368.850000000006</v>
      </c>
      <c r="K88" s="27">
        <f t="shared" si="24"/>
        <v>446</v>
      </c>
      <c r="L88" s="27">
        <f t="shared" si="29"/>
        <v>35680</v>
      </c>
      <c r="M88" s="27">
        <f t="shared" si="25"/>
        <v>169.26146</v>
      </c>
      <c r="N88" s="27">
        <f t="shared" si="26"/>
        <v>169.26146</v>
      </c>
      <c r="O88" s="27">
        <f t="shared" si="30"/>
        <v>-16959.865463499882</v>
      </c>
      <c r="P88" s="27">
        <f t="shared" si="31"/>
        <v>16959.865463499882</v>
      </c>
    </row>
    <row r="89" spans="1:16">
      <c r="A89" s="31">
        <v>40575</v>
      </c>
      <c r="C89" s="6">
        <v>81</v>
      </c>
      <c r="D89" s="29">
        <f t="shared" si="22"/>
        <v>446</v>
      </c>
      <c r="E89" s="29">
        <f t="shared" si="27"/>
        <v>36126</v>
      </c>
      <c r="F89" s="29">
        <f t="shared" si="23"/>
        <v>-44242.850000000006</v>
      </c>
      <c r="G89" s="34">
        <f>Inputs!D$3</f>
        <v>0.37951000000000001</v>
      </c>
      <c r="I89" s="27">
        <f t="shared" si="28"/>
        <v>80368.850000000006</v>
      </c>
      <c r="K89" s="27">
        <f t="shared" si="24"/>
        <v>446</v>
      </c>
      <c r="L89" s="27">
        <f t="shared" si="29"/>
        <v>36126</v>
      </c>
      <c r="M89" s="27">
        <f t="shared" si="25"/>
        <v>169.26146</v>
      </c>
      <c r="N89" s="27">
        <f t="shared" si="26"/>
        <v>169.26146</v>
      </c>
      <c r="O89" s="27">
        <f t="shared" si="30"/>
        <v>-16790.60400349988</v>
      </c>
      <c r="P89" s="27">
        <f t="shared" si="31"/>
        <v>16790.60400349988</v>
      </c>
    </row>
    <row r="90" spans="1:16">
      <c r="A90" s="30">
        <v>40603</v>
      </c>
      <c r="C90" s="6">
        <v>82</v>
      </c>
      <c r="D90" s="29">
        <f t="shared" si="22"/>
        <v>446</v>
      </c>
      <c r="E90" s="29">
        <f t="shared" si="27"/>
        <v>36572</v>
      </c>
      <c r="F90" s="29">
        <f t="shared" si="23"/>
        <v>-43796.850000000006</v>
      </c>
      <c r="G90" s="34">
        <f>Inputs!D$3</f>
        <v>0.37951000000000001</v>
      </c>
      <c r="I90" s="27">
        <f t="shared" si="28"/>
        <v>80368.850000000006</v>
      </c>
      <c r="K90" s="27">
        <f t="shared" si="24"/>
        <v>446</v>
      </c>
      <c r="L90" s="27">
        <f t="shared" si="29"/>
        <v>36572</v>
      </c>
      <c r="M90" s="27">
        <f t="shared" si="25"/>
        <v>169.26146</v>
      </c>
      <c r="N90" s="27">
        <f t="shared" si="26"/>
        <v>169.26146</v>
      </c>
      <c r="O90" s="27">
        <f t="shared" si="30"/>
        <v>-16621.342543499879</v>
      </c>
      <c r="P90" s="27">
        <f t="shared" si="31"/>
        <v>16621.342543499879</v>
      </c>
    </row>
    <row r="91" spans="1:16">
      <c r="A91" s="31">
        <v>40634</v>
      </c>
      <c r="C91" s="6">
        <v>83</v>
      </c>
      <c r="D91" s="29">
        <f t="shared" si="22"/>
        <v>446</v>
      </c>
      <c r="E91" s="29">
        <f t="shared" si="27"/>
        <v>37018</v>
      </c>
      <c r="F91" s="29">
        <f t="shared" si="23"/>
        <v>-43350.850000000006</v>
      </c>
      <c r="G91" s="34">
        <f>Inputs!D$3</f>
        <v>0.37951000000000001</v>
      </c>
      <c r="I91" s="27">
        <f t="shared" si="28"/>
        <v>80368.850000000006</v>
      </c>
      <c r="K91" s="27">
        <f t="shared" si="24"/>
        <v>446</v>
      </c>
      <c r="L91" s="27">
        <f t="shared" si="29"/>
        <v>37018</v>
      </c>
      <c r="M91" s="27">
        <f t="shared" si="25"/>
        <v>169.26146</v>
      </c>
      <c r="N91" s="27">
        <f t="shared" si="26"/>
        <v>169.26146</v>
      </c>
      <c r="O91" s="27">
        <f t="shared" si="30"/>
        <v>-16452.081083499877</v>
      </c>
      <c r="P91" s="27">
        <f t="shared" si="31"/>
        <v>16452.081083499877</v>
      </c>
    </row>
    <row r="92" spans="1:16">
      <c r="A92" s="30">
        <v>40664</v>
      </c>
      <c r="C92" s="6">
        <v>84</v>
      </c>
      <c r="D92" s="29">
        <f t="shared" si="22"/>
        <v>446</v>
      </c>
      <c r="E92" s="29">
        <f t="shared" si="27"/>
        <v>37464</v>
      </c>
      <c r="F92" s="29">
        <f t="shared" si="23"/>
        <v>-42904.850000000006</v>
      </c>
      <c r="G92" s="34">
        <f>Inputs!D$3</f>
        <v>0.37951000000000001</v>
      </c>
      <c r="I92" s="27">
        <f t="shared" si="28"/>
        <v>80368.850000000006</v>
      </c>
      <c r="K92" s="27">
        <f t="shared" si="24"/>
        <v>446</v>
      </c>
      <c r="L92" s="27">
        <f t="shared" si="29"/>
        <v>37464</v>
      </c>
      <c r="M92" s="27">
        <f t="shared" si="25"/>
        <v>169.26146</v>
      </c>
      <c r="N92" s="27">
        <f t="shared" si="26"/>
        <v>169.26146</v>
      </c>
      <c r="O92" s="27">
        <f t="shared" si="30"/>
        <v>-16282.819623499878</v>
      </c>
      <c r="P92" s="27">
        <f t="shared" si="31"/>
        <v>16282.819623499878</v>
      </c>
    </row>
    <row r="93" spans="1:16">
      <c r="A93" s="31">
        <v>40695</v>
      </c>
      <c r="C93" s="6">
        <v>85</v>
      </c>
      <c r="D93" s="29">
        <f t="shared" si="22"/>
        <v>446</v>
      </c>
      <c r="E93" s="29">
        <f t="shared" si="27"/>
        <v>37910</v>
      </c>
      <c r="F93" s="29">
        <f t="shared" si="23"/>
        <v>-42458.850000000006</v>
      </c>
      <c r="G93" s="34">
        <f>Inputs!D$3</f>
        <v>0.37951000000000001</v>
      </c>
      <c r="I93" s="27">
        <f t="shared" si="28"/>
        <v>80368.850000000006</v>
      </c>
      <c r="K93" s="27">
        <f t="shared" si="24"/>
        <v>446</v>
      </c>
      <c r="L93" s="27">
        <f t="shared" si="29"/>
        <v>37910</v>
      </c>
      <c r="M93" s="27">
        <f t="shared" si="25"/>
        <v>169.26146</v>
      </c>
      <c r="N93" s="27">
        <f t="shared" si="26"/>
        <v>169.26146</v>
      </c>
      <c r="O93" s="27">
        <f t="shared" si="30"/>
        <v>-16113.558163499878</v>
      </c>
      <c r="P93" s="27">
        <f t="shared" si="31"/>
        <v>16113.558163499878</v>
      </c>
    </row>
    <row r="94" spans="1:16">
      <c r="A94" s="30">
        <v>40725</v>
      </c>
      <c r="C94" s="6">
        <v>86</v>
      </c>
      <c r="D94" s="29">
        <f t="shared" si="22"/>
        <v>446</v>
      </c>
      <c r="E94" s="29">
        <f t="shared" si="27"/>
        <v>38356</v>
      </c>
      <c r="F94" s="29">
        <f t="shared" si="23"/>
        <v>-42012.850000000006</v>
      </c>
      <c r="G94" s="34">
        <f>Inputs!D$3</f>
        <v>0.37951000000000001</v>
      </c>
      <c r="I94" s="27">
        <f t="shared" si="28"/>
        <v>80368.850000000006</v>
      </c>
      <c r="K94" s="27">
        <f t="shared" si="24"/>
        <v>446</v>
      </c>
      <c r="L94" s="27">
        <f t="shared" si="29"/>
        <v>38356</v>
      </c>
      <c r="M94" s="27">
        <f t="shared" si="25"/>
        <v>169.26146</v>
      </c>
      <c r="N94" s="27">
        <f t="shared" si="26"/>
        <v>169.26146</v>
      </c>
      <c r="O94" s="27">
        <f t="shared" si="30"/>
        <v>-15944.296703499878</v>
      </c>
      <c r="P94" s="27">
        <f t="shared" si="31"/>
        <v>15944.296703499878</v>
      </c>
    </row>
    <row r="95" spans="1:16">
      <c r="A95" s="31">
        <v>40756</v>
      </c>
      <c r="C95" s="6">
        <v>87</v>
      </c>
      <c r="D95" s="29">
        <f t="shared" si="22"/>
        <v>446</v>
      </c>
      <c r="E95" s="29">
        <f t="shared" si="27"/>
        <v>38802</v>
      </c>
      <c r="F95" s="29">
        <f t="shared" si="23"/>
        <v>-41566.850000000006</v>
      </c>
      <c r="G95" s="34">
        <f>Inputs!D$3</f>
        <v>0.37951000000000001</v>
      </c>
      <c r="I95" s="27">
        <f t="shared" si="28"/>
        <v>80368.850000000006</v>
      </c>
      <c r="K95" s="27">
        <f t="shared" si="24"/>
        <v>446</v>
      </c>
      <c r="L95" s="27">
        <f t="shared" si="29"/>
        <v>38802</v>
      </c>
      <c r="M95" s="27">
        <f t="shared" si="25"/>
        <v>169.26146</v>
      </c>
      <c r="N95" s="27">
        <f t="shared" si="26"/>
        <v>169.26146</v>
      </c>
      <c r="O95" s="27">
        <f t="shared" si="30"/>
        <v>-15775.035243499879</v>
      </c>
      <c r="P95" s="27">
        <f t="shared" si="31"/>
        <v>15775.035243499879</v>
      </c>
    </row>
    <row r="96" spans="1:16">
      <c r="A96" s="30">
        <v>40787</v>
      </c>
      <c r="C96" s="6">
        <v>88</v>
      </c>
      <c r="D96" s="29">
        <f t="shared" si="22"/>
        <v>446</v>
      </c>
      <c r="E96" s="29">
        <f t="shared" si="27"/>
        <v>39248</v>
      </c>
      <c r="F96" s="29">
        <f t="shared" si="23"/>
        <v>-41120.850000000006</v>
      </c>
      <c r="G96" s="34">
        <f>Inputs!D$3</f>
        <v>0.37951000000000001</v>
      </c>
      <c r="I96" s="27">
        <f t="shared" si="28"/>
        <v>80368.850000000006</v>
      </c>
      <c r="K96" s="27">
        <f t="shared" si="24"/>
        <v>446</v>
      </c>
      <c r="L96" s="27">
        <f t="shared" si="29"/>
        <v>39248</v>
      </c>
      <c r="M96" s="27">
        <f t="shared" si="25"/>
        <v>169.26146</v>
      </c>
      <c r="N96" s="27">
        <f t="shared" si="26"/>
        <v>169.26146</v>
      </c>
      <c r="O96" s="27">
        <f t="shared" si="30"/>
        <v>-15605.773783499879</v>
      </c>
      <c r="P96" s="27">
        <f t="shared" si="31"/>
        <v>15605.773783499879</v>
      </c>
    </row>
    <row r="97" spans="1:16">
      <c r="A97" s="31">
        <v>40817</v>
      </c>
      <c r="C97" s="6">
        <v>89</v>
      </c>
      <c r="D97" s="29">
        <f t="shared" si="22"/>
        <v>446</v>
      </c>
      <c r="E97" s="29">
        <f t="shared" si="27"/>
        <v>39694</v>
      </c>
      <c r="F97" s="29">
        <f t="shared" si="23"/>
        <v>-40674.850000000006</v>
      </c>
      <c r="G97" s="34">
        <f>Inputs!D$3</f>
        <v>0.37951000000000001</v>
      </c>
      <c r="I97" s="27">
        <f t="shared" si="28"/>
        <v>80368.850000000006</v>
      </c>
      <c r="K97" s="27">
        <f t="shared" si="24"/>
        <v>446</v>
      </c>
      <c r="L97" s="27">
        <f t="shared" si="29"/>
        <v>39694</v>
      </c>
      <c r="M97" s="27">
        <f t="shared" si="25"/>
        <v>169.26146</v>
      </c>
      <c r="N97" s="27">
        <f t="shared" si="26"/>
        <v>169.26146</v>
      </c>
      <c r="O97" s="27">
        <f t="shared" si="30"/>
        <v>-15436.512323499879</v>
      </c>
      <c r="P97" s="27">
        <f t="shared" si="31"/>
        <v>15436.512323499879</v>
      </c>
    </row>
    <row r="98" spans="1:16">
      <c r="A98" s="30">
        <v>40848</v>
      </c>
      <c r="C98" s="6">
        <v>90</v>
      </c>
      <c r="D98" s="29">
        <f t="shared" si="22"/>
        <v>446</v>
      </c>
      <c r="E98" s="29">
        <f t="shared" si="27"/>
        <v>40140</v>
      </c>
      <c r="F98" s="29">
        <f t="shared" si="23"/>
        <v>-40228.850000000006</v>
      </c>
      <c r="G98" s="34">
        <f>Inputs!D$3</f>
        <v>0.37951000000000001</v>
      </c>
      <c r="I98" s="27">
        <f t="shared" si="28"/>
        <v>80368.850000000006</v>
      </c>
      <c r="K98" s="27">
        <f t="shared" si="24"/>
        <v>446</v>
      </c>
      <c r="L98" s="27">
        <f t="shared" si="29"/>
        <v>40140</v>
      </c>
      <c r="M98" s="27">
        <f t="shared" si="25"/>
        <v>169.26146</v>
      </c>
      <c r="N98" s="27">
        <f t="shared" si="26"/>
        <v>169.26146</v>
      </c>
      <c r="O98" s="27">
        <f t="shared" si="30"/>
        <v>-15267.250863499879</v>
      </c>
      <c r="P98" s="27">
        <f t="shared" si="31"/>
        <v>15267.250863499879</v>
      </c>
    </row>
    <row r="99" spans="1:16">
      <c r="A99" s="31">
        <v>40878</v>
      </c>
      <c r="C99" s="6">
        <v>91</v>
      </c>
      <c r="D99" s="29">
        <f t="shared" si="22"/>
        <v>446</v>
      </c>
      <c r="E99" s="29">
        <f t="shared" si="27"/>
        <v>40586</v>
      </c>
      <c r="F99" s="29">
        <f t="shared" si="23"/>
        <v>-39782.850000000006</v>
      </c>
      <c r="G99" s="34">
        <f>Inputs!D$3</f>
        <v>0.37951000000000001</v>
      </c>
      <c r="I99" s="27">
        <f t="shared" si="28"/>
        <v>80368.850000000006</v>
      </c>
      <c r="K99" s="27">
        <f t="shared" si="24"/>
        <v>446</v>
      </c>
      <c r="L99" s="27">
        <f t="shared" si="29"/>
        <v>40586</v>
      </c>
      <c r="M99" s="27">
        <f t="shared" si="25"/>
        <v>169.26146</v>
      </c>
      <c r="N99" s="27">
        <f t="shared" si="26"/>
        <v>169.26146</v>
      </c>
      <c r="O99" s="27">
        <f t="shared" si="30"/>
        <v>-15097.98940349988</v>
      </c>
      <c r="P99" s="27">
        <f t="shared" si="31"/>
        <v>15097.98940349988</v>
      </c>
    </row>
    <row r="100" spans="1:16">
      <c r="A100" s="30">
        <v>40909</v>
      </c>
      <c r="C100" s="6">
        <v>92</v>
      </c>
      <c r="D100" s="29">
        <f t="shared" si="22"/>
        <v>446</v>
      </c>
      <c r="E100" s="29">
        <f t="shared" si="27"/>
        <v>41032</v>
      </c>
      <c r="F100" s="29">
        <f t="shared" si="23"/>
        <v>-39336.850000000006</v>
      </c>
      <c r="G100" s="34">
        <f>Inputs!D$3</f>
        <v>0.37951000000000001</v>
      </c>
      <c r="I100" s="27">
        <f t="shared" si="28"/>
        <v>80368.850000000006</v>
      </c>
      <c r="K100" s="27">
        <f t="shared" si="24"/>
        <v>446</v>
      </c>
      <c r="L100" s="27">
        <f t="shared" si="29"/>
        <v>41032</v>
      </c>
      <c r="M100" s="27">
        <f t="shared" si="25"/>
        <v>169.26146</v>
      </c>
      <c r="N100" s="27">
        <f t="shared" si="26"/>
        <v>169.26146</v>
      </c>
      <c r="O100" s="27">
        <f t="shared" si="30"/>
        <v>-14928.72794349988</v>
      </c>
      <c r="P100" s="27">
        <f t="shared" si="31"/>
        <v>14928.72794349988</v>
      </c>
    </row>
    <row r="101" spans="1:16">
      <c r="A101" s="31">
        <v>40940</v>
      </c>
      <c r="C101" s="6">
        <v>93</v>
      </c>
      <c r="D101" s="29">
        <f t="shared" si="22"/>
        <v>446</v>
      </c>
      <c r="E101" s="29">
        <f t="shared" si="27"/>
        <v>41478</v>
      </c>
      <c r="F101" s="29">
        <f t="shared" si="23"/>
        <v>-38890.850000000006</v>
      </c>
      <c r="G101" s="34">
        <f>Inputs!D$3</f>
        <v>0.37951000000000001</v>
      </c>
      <c r="I101" s="27">
        <f t="shared" si="28"/>
        <v>80368.850000000006</v>
      </c>
      <c r="K101" s="27">
        <f t="shared" si="24"/>
        <v>446</v>
      </c>
      <c r="L101" s="27">
        <f t="shared" si="29"/>
        <v>41478</v>
      </c>
      <c r="M101" s="27">
        <f t="shared" si="25"/>
        <v>169.26146</v>
      </c>
      <c r="N101" s="27">
        <f t="shared" si="26"/>
        <v>169.26146</v>
      </c>
      <c r="O101" s="27">
        <f t="shared" si="30"/>
        <v>-14759.46648349988</v>
      </c>
      <c r="P101" s="27">
        <f t="shared" si="31"/>
        <v>14759.46648349988</v>
      </c>
    </row>
    <row r="102" spans="1:16">
      <c r="A102" s="30">
        <v>40969</v>
      </c>
      <c r="C102" s="6">
        <v>94</v>
      </c>
      <c r="D102" s="29">
        <f t="shared" si="22"/>
        <v>446</v>
      </c>
      <c r="E102" s="29">
        <f t="shared" si="27"/>
        <v>41924</v>
      </c>
      <c r="F102" s="29">
        <f t="shared" si="23"/>
        <v>-38444.850000000006</v>
      </c>
      <c r="G102" s="34">
        <f>Inputs!D$3</f>
        <v>0.37951000000000001</v>
      </c>
      <c r="I102" s="27">
        <f t="shared" si="28"/>
        <v>80368.850000000006</v>
      </c>
      <c r="K102" s="27">
        <f t="shared" si="24"/>
        <v>446</v>
      </c>
      <c r="L102" s="27">
        <f t="shared" si="29"/>
        <v>41924</v>
      </c>
      <c r="M102" s="27">
        <f t="shared" si="25"/>
        <v>169.26146</v>
      </c>
      <c r="N102" s="27">
        <f t="shared" si="26"/>
        <v>169.26146</v>
      </c>
      <c r="O102" s="27">
        <f t="shared" si="30"/>
        <v>-14590.205023499881</v>
      </c>
      <c r="P102" s="27">
        <f t="shared" si="31"/>
        <v>14590.205023499881</v>
      </c>
    </row>
    <row r="103" spans="1:16">
      <c r="A103" s="31">
        <v>41000</v>
      </c>
      <c r="C103" s="6">
        <v>95</v>
      </c>
      <c r="D103" s="29">
        <f t="shared" si="22"/>
        <v>446</v>
      </c>
      <c r="E103" s="29">
        <f t="shared" si="27"/>
        <v>42370</v>
      </c>
      <c r="F103" s="29">
        <f t="shared" si="23"/>
        <v>-37998.850000000006</v>
      </c>
      <c r="G103" s="34">
        <f>Inputs!D$3</f>
        <v>0.37951000000000001</v>
      </c>
      <c r="I103" s="27">
        <f t="shared" si="28"/>
        <v>80368.850000000006</v>
      </c>
      <c r="K103" s="27">
        <f t="shared" si="24"/>
        <v>446</v>
      </c>
      <c r="L103" s="27">
        <f t="shared" si="29"/>
        <v>42370</v>
      </c>
      <c r="M103" s="27">
        <f t="shared" si="25"/>
        <v>169.26146</v>
      </c>
      <c r="N103" s="27">
        <f t="shared" si="26"/>
        <v>169.26146</v>
      </c>
      <c r="O103" s="27">
        <f t="shared" si="30"/>
        <v>-14420.943563499881</v>
      </c>
      <c r="P103" s="27">
        <f t="shared" si="31"/>
        <v>14420.943563499881</v>
      </c>
    </row>
    <row r="104" spans="1:16">
      <c r="A104" s="30">
        <v>41030</v>
      </c>
      <c r="C104" s="6">
        <v>96</v>
      </c>
      <c r="D104" s="29">
        <f t="shared" si="22"/>
        <v>446</v>
      </c>
      <c r="E104" s="29">
        <f t="shared" si="27"/>
        <v>42816</v>
      </c>
      <c r="F104" s="29">
        <f t="shared" si="23"/>
        <v>-37552.850000000006</v>
      </c>
      <c r="G104" s="34">
        <f>Inputs!D$3</f>
        <v>0.37951000000000001</v>
      </c>
      <c r="I104" s="27">
        <f t="shared" si="28"/>
        <v>80368.850000000006</v>
      </c>
      <c r="K104" s="27">
        <f t="shared" si="24"/>
        <v>446</v>
      </c>
      <c r="L104" s="27">
        <f t="shared" si="29"/>
        <v>42816</v>
      </c>
      <c r="M104" s="27">
        <f t="shared" si="25"/>
        <v>169.26146</v>
      </c>
      <c r="N104" s="27">
        <f t="shared" si="26"/>
        <v>169.26146</v>
      </c>
      <c r="O104" s="27">
        <f t="shared" si="30"/>
        <v>-14251.682103499881</v>
      </c>
      <c r="P104" s="27">
        <f t="shared" si="31"/>
        <v>14251.682103499881</v>
      </c>
    </row>
    <row r="105" spans="1:16">
      <c r="A105" s="31">
        <v>41061</v>
      </c>
      <c r="C105" s="6">
        <v>97</v>
      </c>
      <c r="D105" s="29">
        <f t="shared" ref="D105:D136" si="32">ROUND(-(+$B$9/180)*1,0)</f>
        <v>446</v>
      </c>
      <c r="E105" s="29">
        <f t="shared" si="27"/>
        <v>43262</v>
      </c>
      <c r="F105" s="29">
        <f t="shared" ref="F105:F136" si="33">$B$9+E105</f>
        <v>-37106.850000000006</v>
      </c>
      <c r="G105" s="34">
        <f>Inputs!D$3</f>
        <v>0.37951000000000001</v>
      </c>
      <c r="I105" s="27">
        <f t="shared" si="28"/>
        <v>80368.850000000006</v>
      </c>
      <c r="K105" s="27">
        <f t="shared" ref="K105:K136" si="34">D105</f>
        <v>446</v>
      </c>
      <c r="L105" s="27">
        <f t="shared" si="29"/>
        <v>43262</v>
      </c>
      <c r="M105" s="27">
        <f t="shared" ref="M105:M136" si="35">K105*G105</f>
        <v>169.26146</v>
      </c>
      <c r="N105" s="27">
        <f t="shared" ref="N105:N136" si="36">M105-J105</f>
        <v>169.26146</v>
      </c>
      <c r="O105" s="27">
        <f t="shared" si="30"/>
        <v>-14082.420643499881</v>
      </c>
      <c r="P105" s="27">
        <f t="shared" si="31"/>
        <v>14082.420643499881</v>
      </c>
    </row>
    <row r="106" spans="1:16">
      <c r="A106" s="30">
        <v>41091</v>
      </c>
      <c r="C106" s="6">
        <v>98</v>
      </c>
      <c r="D106" s="29">
        <f t="shared" si="32"/>
        <v>446</v>
      </c>
      <c r="E106" s="29">
        <f t="shared" ref="E106:E137" si="37">+E105+D106</f>
        <v>43708</v>
      </c>
      <c r="F106" s="29">
        <f t="shared" si="33"/>
        <v>-36660.850000000006</v>
      </c>
      <c r="G106" s="34">
        <f>Inputs!D$3</f>
        <v>0.37951000000000001</v>
      </c>
      <c r="I106" s="27">
        <f t="shared" ref="I106:I137" si="38">+I105+H106</f>
        <v>80368.850000000006</v>
      </c>
      <c r="K106" s="27">
        <f t="shared" si="34"/>
        <v>446</v>
      </c>
      <c r="L106" s="27">
        <f t="shared" ref="L106:L137" si="39">+L105+K106</f>
        <v>43708</v>
      </c>
      <c r="M106" s="27">
        <f t="shared" si="35"/>
        <v>169.26146</v>
      </c>
      <c r="N106" s="27">
        <f t="shared" si="36"/>
        <v>169.26146</v>
      </c>
      <c r="O106" s="27">
        <f t="shared" ref="O106:O137" si="40">+O105+N106</f>
        <v>-13913.159183499882</v>
      </c>
      <c r="P106" s="27">
        <f t="shared" ref="P106:P137" si="41">P105-N106</f>
        <v>13913.159183499882</v>
      </c>
    </row>
    <row r="107" spans="1:16">
      <c r="A107" s="31">
        <v>41122</v>
      </c>
      <c r="C107" s="6">
        <v>99</v>
      </c>
      <c r="D107" s="29">
        <f t="shared" si="32"/>
        <v>446</v>
      </c>
      <c r="E107" s="29">
        <f t="shared" si="37"/>
        <v>44154</v>
      </c>
      <c r="F107" s="29">
        <f t="shared" si="33"/>
        <v>-36214.850000000006</v>
      </c>
      <c r="G107" s="34">
        <f>Inputs!D$3</f>
        <v>0.37951000000000001</v>
      </c>
      <c r="I107" s="27">
        <f t="shared" si="38"/>
        <v>80368.850000000006</v>
      </c>
      <c r="K107" s="27">
        <f t="shared" si="34"/>
        <v>446</v>
      </c>
      <c r="L107" s="27">
        <f t="shared" si="39"/>
        <v>44154</v>
      </c>
      <c r="M107" s="27">
        <f t="shared" si="35"/>
        <v>169.26146</v>
      </c>
      <c r="N107" s="27">
        <f t="shared" si="36"/>
        <v>169.26146</v>
      </c>
      <c r="O107" s="27">
        <f t="shared" si="40"/>
        <v>-13743.897723499882</v>
      </c>
      <c r="P107" s="27">
        <f t="shared" si="41"/>
        <v>13743.897723499882</v>
      </c>
    </row>
    <row r="108" spans="1:16">
      <c r="A108" s="30">
        <v>41153</v>
      </c>
      <c r="C108" s="6">
        <v>100</v>
      </c>
      <c r="D108" s="29">
        <f t="shared" si="32"/>
        <v>446</v>
      </c>
      <c r="E108" s="29">
        <f t="shared" si="37"/>
        <v>44600</v>
      </c>
      <c r="F108" s="29">
        <f t="shared" si="33"/>
        <v>-35768.850000000006</v>
      </c>
      <c r="G108" s="34">
        <f>Inputs!D$3</f>
        <v>0.37951000000000001</v>
      </c>
      <c r="I108" s="27">
        <f t="shared" si="38"/>
        <v>80368.850000000006</v>
      </c>
      <c r="K108" s="27">
        <f t="shared" si="34"/>
        <v>446</v>
      </c>
      <c r="L108" s="27">
        <f t="shared" si="39"/>
        <v>44600</v>
      </c>
      <c r="M108" s="27">
        <f t="shared" si="35"/>
        <v>169.26146</v>
      </c>
      <c r="N108" s="27">
        <f t="shared" si="36"/>
        <v>169.26146</v>
      </c>
      <c r="O108" s="27">
        <f t="shared" si="40"/>
        <v>-13574.636263499882</v>
      </c>
      <c r="P108" s="27">
        <f t="shared" si="41"/>
        <v>13574.636263499882</v>
      </c>
    </row>
    <row r="109" spans="1:16">
      <c r="A109" s="31">
        <v>41183</v>
      </c>
      <c r="C109" s="6">
        <v>101</v>
      </c>
      <c r="D109" s="29">
        <f t="shared" si="32"/>
        <v>446</v>
      </c>
      <c r="E109" s="29">
        <f t="shared" si="37"/>
        <v>45046</v>
      </c>
      <c r="F109" s="29">
        <f t="shared" si="33"/>
        <v>-35322.850000000006</v>
      </c>
      <c r="G109" s="34">
        <f>Inputs!D$3</f>
        <v>0.37951000000000001</v>
      </c>
      <c r="I109" s="27">
        <f t="shared" si="38"/>
        <v>80368.850000000006</v>
      </c>
      <c r="K109" s="27">
        <f t="shared" si="34"/>
        <v>446</v>
      </c>
      <c r="L109" s="27">
        <f t="shared" si="39"/>
        <v>45046</v>
      </c>
      <c r="M109" s="27">
        <f t="shared" si="35"/>
        <v>169.26146</v>
      </c>
      <c r="N109" s="27">
        <f t="shared" si="36"/>
        <v>169.26146</v>
      </c>
      <c r="O109" s="27">
        <f t="shared" si="40"/>
        <v>-13405.374803499883</v>
      </c>
      <c r="P109" s="27">
        <f t="shared" si="41"/>
        <v>13405.374803499883</v>
      </c>
    </row>
    <row r="110" spans="1:16">
      <c r="A110" s="30">
        <v>41214</v>
      </c>
      <c r="C110" s="6">
        <v>102</v>
      </c>
      <c r="D110" s="29">
        <f t="shared" si="32"/>
        <v>446</v>
      </c>
      <c r="E110" s="29">
        <f t="shared" si="37"/>
        <v>45492</v>
      </c>
      <c r="F110" s="29">
        <f t="shared" si="33"/>
        <v>-34876.850000000006</v>
      </c>
      <c r="G110" s="34">
        <f>Inputs!D$3</f>
        <v>0.37951000000000001</v>
      </c>
      <c r="I110" s="27">
        <f t="shared" si="38"/>
        <v>80368.850000000006</v>
      </c>
      <c r="K110" s="27">
        <f t="shared" si="34"/>
        <v>446</v>
      </c>
      <c r="L110" s="27">
        <f t="shared" si="39"/>
        <v>45492</v>
      </c>
      <c r="M110" s="27">
        <f t="shared" si="35"/>
        <v>169.26146</v>
      </c>
      <c r="N110" s="27">
        <f t="shared" si="36"/>
        <v>169.26146</v>
      </c>
      <c r="O110" s="27">
        <f t="shared" si="40"/>
        <v>-13236.113343499883</v>
      </c>
      <c r="P110" s="27">
        <f t="shared" si="41"/>
        <v>13236.113343499883</v>
      </c>
    </row>
    <row r="111" spans="1:16">
      <c r="A111" s="31">
        <v>41244</v>
      </c>
      <c r="C111" s="6">
        <v>103</v>
      </c>
      <c r="D111" s="29">
        <f t="shared" si="32"/>
        <v>446</v>
      </c>
      <c r="E111" s="29">
        <f t="shared" si="37"/>
        <v>45938</v>
      </c>
      <c r="F111" s="29">
        <f t="shared" si="33"/>
        <v>-34430.850000000006</v>
      </c>
      <c r="G111" s="34">
        <f>Inputs!D$3</f>
        <v>0.37951000000000001</v>
      </c>
      <c r="I111" s="27">
        <f t="shared" si="38"/>
        <v>80368.850000000006</v>
      </c>
      <c r="K111" s="27">
        <f t="shared" si="34"/>
        <v>446</v>
      </c>
      <c r="L111" s="27">
        <f t="shared" si="39"/>
        <v>45938</v>
      </c>
      <c r="M111" s="27">
        <f t="shared" si="35"/>
        <v>169.26146</v>
      </c>
      <c r="N111" s="27">
        <f t="shared" si="36"/>
        <v>169.26146</v>
      </c>
      <c r="O111" s="27">
        <f t="shared" si="40"/>
        <v>-13066.851883499883</v>
      </c>
      <c r="P111" s="27">
        <f t="shared" si="41"/>
        <v>13066.851883499883</v>
      </c>
    </row>
    <row r="112" spans="1:16">
      <c r="A112" s="30">
        <v>41275</v>
      </c>
      <c r="C112" s="6">
        <v>104</v>
      </c>
      <c r="D112" s="29">
        <f t="shared" si="32"/>
        <v>446</v>
      </c>
      <c r="E112" s="29">
        <f t="shared" si="37"/>
        <v>46384</v>
      </c>
      <c r="F112" s="29">
        <f t="shared" si="33"/>
        <v>-33984.850000000006</v>
      </c>
      <c r="G112" s="34">
        <f>Inputs!D$3</f>
        <v>0.37951000000000001</v>
      </c>
      <c r="I112" s="27">
        <f t="shared" si="38"/>
        <v>80368.850000000006</v>
      </c>
      <c r="K112" s="27">
        <f t="shared" si="34"/>
        <v>446</v>
      </c>
      <c r="L112" s="27">
        <f t="shared" si="39"/>
        <v>46384</v>
      </c>
      <c r="M112" s="27">
        <f t="shared" si="35"/>
        <v>169.26146</v>
      </c>
      <c r="N112" s="27">
        <f t="shared" si="36"/>
        <v>169.26146</v>
      </c>
      <c r="O112" s="27">
        <f t="shared" si="40"/>
        <v>-12897.590423499883</v>
      </c>
      <c r="P112" s="27">
        <f t="shared" si="41"/>
        <v>12897.590423499883</v>
      </c>
    </row>
    <row r="113" spans="1:16">
      <c r="A113" s="31">
        <v>41306</v>
      </c>
      <c r="C113" s="6">
        <v>105</v>
      </c>
      <c r="D113" s="29">
        <f t="shared" si="32"/>
        <v>446</v>
      </c>
      <c r="E113" s="29">
        <f t="shared" si="37"/>
        <v>46830</v>
      </c>
      <c r="F113" s="29">
        <f t="shared" si="33"/>
        <v>-33538.850000000006</v>
      </c>
      <c r="G113" s="34">
        <f>Inputs!D$3</f>
        <v>0.37951000000000001</v>
      </c>
      <c r="I113" s="27">
        <f t="shared" si="38"/>
        <v>80368.850000000006</v>
      </c>
      <c r="K113" s="27">
        <f t="shared" si="34"/>
        <v>446</v>
      </c>
      <c r="L113" s="27">
        <f t="shared" si="39"/>
        <v>46830</v>
      </c>
      <c r="M113" s="27">
        <f t="shared" si="35"/>
        <v>169.26146</v>
      </c>
      <c r="N113" s="27">
        <f t="shared" si="36"/>
        <v>169.26146</v>
      </c>
      <c r="O113" s="27">
        <f t="shared" si="40"/>
        <v>-12728.328963499884</v>
      </c>
      <c r="P113" s="27">
        <f t="shared" si="41"/>
        <v>12728.328963499884</v>
      </c>
    </row>
    <row r="114" spans="1:16">
      <c r="A114" s="30">
        <v>41334</v>
      </c>
      <c r="C114" s="6">
        <v>106</v>
      </c>
      <c r="D114" s="29">
        <f t="shared" si="32"/>
        <v>446</v>
      </c>
      <c r="E114" s="29">
        <f t="shared" si="37"/>
        <v>47276</v>
      </c>
      <c r="F114" s="29">
        <f t="shared" si="33"/>
        <v>-33092.850000000006</v>
      </c>
      <c r="G114" s="34">
        <f>Inputs!D$3</f>
        <v>0.37951000000000001</v>
      </c>
      <c r="I114" s="27">
        <f t="shared" si="38"/>
        <v>80368.850000000006</v>
      </c>
      <c r="K114" s="27">
        <f t="shared" si="34"/>
        <v>446</v>
      </c>
      <c r="L114" s="27">
        <f t="shared" si="39"/>
        <v>47276</v>
      </c>
      <c r="M114" s="27">
        <f t="shared" si="35"/>
        <v>169.26146</v>
      </c>
      <c r="N114" s="27">
        <f t="shared" si="36"/>
        <v>169.26146</v>
      </c>
      <c r="O114" s="27">
        <f t="shared" si="40"/>
        <v>-12559.067503499884</v>
      </c>
      <c r="P114" s="27">
        <f t="shared" si="41"/>
        <v>12559.067503499884</v>
      </c>
    </row>
    <row r="115" spans="1:16">
      <c r="A115" s="31">
        <v>41365</v>
      </c>
      <c r="C115" s="6">
        <v>107</v>
      </c>
      <c r="D115" s="29">
        <f t="shared" si="32"/>
        <v>446</v>
      </c>
      <c r="E115" s="29">
        <f t="shared" si="37"/>
        <v>47722</v>
      </c>
      <c r="F115" s="29">
        <f t="shared" si="33"/>
        <v>-32646.850000000006</v>
      </c>
      <c r="G115" s="34">
        <f>Inputs!D$3</f>
        <v>0.37951000000000001</v>
      </c>
      <c r="I115" s="27">
        <f t="shared" si="38"/>
        <v>80368.850000000006</v>
      </c>
      <c r="K115" s="27">
        <f t="shared" si="34"/>
        <v>446</v>
      </c>
      <c r="L115" s="27">
        <f t="shared" si="39"/>
        <v>47722</v>
      </c>
      <c r="M115" s="27">
        <f t="shared" si="35"/>
        <v>169.26146</v>
      </c>
      <c r="N115" s="27">
        <f t="shared" si="36"/>
        <v>169.26146</v>
      </c>
      <c r="O115" s="27">
        <f t="shared" si="40"/>
        <v>-12389.806043499884</v>
      </c>
      <c r="P115" s="27">
        <f t="shared" si="41"/>
        <v>12389.806043499884</v>
      </c>
    </row>
    <row r="116" spans="1:16">
      <c r="A116" s="30">
        <v>41395</v>
      </c>
      <c r="C116" s="6">
        <v>108</v>
      </c>
      <c r="D116" s="29">
        <f t="shared" si="32"/>
        <v>446</v>
      </c>
      <c r="E116" s="29">
        <f t="shared" si="37"/>
        <v>48168</v>
      </c>
      <c r="F116" s="29">
        <f t="shared" si="33"/>
        <v>-32200.850000000006</v>
      </c>
      <c r="G116" s="34">
        <f>Inputs!D$3</f>
        <v>0.37951000000000001</v>
      </c>
      <c r="I116" s="27">
        <f t="shared" si="38"/>
        <v>80368.850000000006</v>
      </c>
      <c r="K116" s="27">
        <f t="shared" si="34"/>
        <v>446</v>
      </c>
      <c r="L116" s="27">
        <f t="shared" si="39"/>
        <v>48168</v>
      </c>
      <c r="M116" s="27">
        <f t="shared" si="35"/>
        <v>169.26146</v>
      </c>
      <c r="N116" s="27">
        <f t="shared" si="36"/>
        <v>169.26146</v>
      </c>
      <c r="O116" s="27">
        <f t="shared" si="40"/>
        <v>-12220.544583499885</v>
      </c>
      <c r="P116" s="27">
        <f t="shared" si="41"/>
        <v>12220.544583499885</v>
      </c>
    </row>
    <row r="117" spans="1:16">
      <c r="A117" s="31">
        <v>41426</v>
      </c>
      <c r="C117" s="6">
        <v>109</v>
      </c>
      <c r="D117" s="29">
        <f t="shared" si="32"/>
        <v>446</v>
      </c>
      <c r="E117" s="29">
        <f t="shared" si="37"/>
        <v>48614</v>
      </c>
      <c r="F117" s="29">
        <f t="shared" si="33"/>
        <v>-31754.850000000006</v>
      </c>
      <c r="G117" s="34">
        <f>Inputs!D$3</f>
        <v>0.37951000000000001</v>
      </c>
      <c r="I117" s="27">
        <f t="shared" si="38"/>
        <v>80368.850000000006</v>
      </c>
      <c r="K117" s="27">
        <f t="shared" si="34"/>
        <v>446</v>
      </c>
      <c r="L117" s="27">
        <f t="shared" si="39"/>
        <v>48614</v>
      </c>
      <c r="M117" s="27">
        <f t="shared" si="35"/>
        <v>169.26146</v>
      </c>
      <c r="N117" s="27">
        <f t="shared" si="36"/>
        <v>169.26146</v>
      </c>
      <c r="O117" s="27">
        <f t="shared" si="40"/>
        <v>-12051.283123499885</v>
      </c>
      <c r="P117" s="27">
        <f t="shared" si="41"/>
        <v>12051.283123499885</v>
      </c>
    </row>
    <row r="118" spans="1:16">
      <c r="A118" s="30">
        <v>41456</v>
      </c>
      <c r="C118" s="6">
        <v>110</v>
      </c>
      <c r="D118" s="29">
        <f t="shared" si="32"/>
        <v>446</v>
      </c>
      <c r="E118" s="29">
        <f t="shared" si="37"/>
        <v>49060</v>
      </c>
      <c r="F118" s="29">
        <f t="shared" si="33"/>
        <v>-31308.850000000006</v>
      </c>
      <c r="G118" s="34">
        <f>Inputs!D$3</f>
        <v>0.37951000000000001</v>
      </c>
      <c r="I118" s="27">
        <f t="shared" si="38"/>
        <v>80368.850000000006</v>
      </c>
      <c r="K118" s="27">
        <f t="shared" si="34"/>
        <v>446</v>
      </c>
      <c r="L118" s="27">
        <f t="shared" si="39"/>
        <v>49060</v>
      </c>
      <c r="M118" s="27">
        <f t="shared" si="35"/>
        <v>169.26146</v>
      </c>
      <c r="N118" s="27">
        <f t="shared" si="36"/>
        <v>169.26146</v>
      </c>
      <c r="O118" s="27">
        <f t="shared" si="40"/>
        <v>-11882.021663499885</v>
      </c>
      <c r="P118" s="27">
        <f t="shared" si="41"/>
        <v>11882.021663499885</v>
      </c>
    </row>
    <row r="119" spans="1:16">
      <c r="A119" s="31">
        <v>41487</v>
      </c>
      <c r="C119" s="6">
        <v>111</v>
      </c>
      <c r="D119" s="29">
        <f t="shared" si="32"/>
        <v>446</v>
      </c>
      <c r="E119" s="29">
        <f t="shared" si="37"/>
        <v>49506</v>
      </c>
      <c r="F119" s="29">
        <f t="shared" si="33"/>
        <v>-30862.850000000006</v>
      </c>
      <c r="G119" s="34">
        <f>Inputs!D$3</f>
        <v>0.37951000000000001</v>
      </c>
      <c r="I119" s="27">
        <f t="shared" si="38"/>
        <v>80368.850000000006</v>
      </c>
      <c r="K119" s="27">
        <f t="shared" si="34"/>
        <v>446</v>
      </c>
      <c r="L119" s="27">
        <f t="shared" si="39"/>
        <v>49506</v>
      </c>
      <c r="M119" s="27">
        <f t="shared" si="35"/>
        <v>169.26146</v>
      </c>
      <c r="N119" s="27">
        <f t="shared" si="36"/>
        <v>169.26146</v>
      </c>
      <c r="O119" s="27">
        <f t="shared" si="40"/>
        <v>-11712.760203499885</v>
      </c>
      <c r="P119" s="27">
        <f t="shared" si="41"/>
        <v>11712.760203499885</v>
      </c>
    </row>
    <row r="120" spans="1:16">
      <c r="A120" s="30">
        <v>41518</v>
      </c>
      <c r="C120" s="6">
        <v>112</v>
      </c>
      <c r="D120" s="29">
        <f t="shared" si="32"/>
        <v>446</v>
      </c>
      <c r="E120" s="29">
        <f t="shared" si="37"/>
        <v>49952</v>
      </c>
      <c r="F120" s="29">
        <f t="shared" si="33"/>
        <v>-30416.850000000006</v>
      </c>
      <c r="G120" s="34">
        <f>Inputs!D$3</f>
        <v>0.37951000000000001</v>
      </c>
      <c r="I120" s="27">
        <f t="shared" si="38"/>
        <v>80368.850000000006</v>
      </c>
      <c r="K120" s="27">
        <f t="shared" si="34"/>
        <v>446</v>
      </c>
      <c r="L120" s="27">
        <f t="shared" si="39"/>
        <v>49952</v>
      </c>
      <c r="M120" s="27">
        <f t="shared" si="35"/>
        <v>169.26146</v>
      </c>
      <c r="N120" s="27">
        <f t="shared" si="36"/>
        <v>169.26146</v>
      </c>
      <c r="O120" s="27">
        <f t="shared" si="40"/>
        <v>-11543.498743499886</v>
      </c>
      <c r="P120" s="27">
        <f t="shared" si="41"/>
        <v>11543.498743499886</v>
      </c>
    </row>
    <row r="121" spans="1:16">
      <c r="A121" s="31">
        <v>41548</v>
      </c>
      <c r="C121" s="6">
        <v>113</v>
      </c>
      <c r="D121" s="29">
        <f t="shared" si="32"/>
        <v>446</v>
      </c>
      <c r="E121" s="29">
        <f t="shared" si="37"/>
        <v>50398</v>
      </c>
      <c r="F121" s="29">
        <f t="shared" si="33"/>
        <v>-29970.850000000006</v>
      </c>
      <c r="G121" s="34">
        <f>Inputs!D$3</f>
        <v>0.37951000000000001</v>
      </c>
      <c r="I121" s="27">
        <f t="shared" si="38"/>
        <v>80368.850000000006</v>
      </c>
      <c r="K121" s="27">
        <f t="shared" si="34"/>
        <v>446</v>
      </c>
      <c r="L121" s="27">
        <f t="shared" si="39"/>
        <v>50398</v>
      </c>
      <c r="M121" s="27">
        <f t="shared" si="35"/>
        <v>169.26146</v>
      </c>
      <c r="N121" s="27">
        <f t="shared" si="36"/>
        <v>169.26146</v>
      </c>
      <c r="O121" s="27">
        <f t="shared" si="40"/>
        <v>-11374.237283499886</v>
      </c>
      <c r="P121" s="27">
        <f t="shared" si="41"/>
        <v>11374.237283499886</v>
      </c>
    </row>
    <row r="122" spans="1:16">
      <c r="A122" s="30">
        <v>41579</v>
      </c>
      <c r="C122" s="6">
        <v>114</v>
      </c>
      <c r="D122" s="29">
        <f t="shared" si="32"/>
        <v>446</v>
      </c>
      <c r="E122" s="29">
        <f t="shared" si="37"/>
        <v>50844</v>
      </c>
      <c r="F122" s="29">
        <f t="shared" si="33"/>
        <v>-29524.850000000006</v>
      </c>
      <c r="G122" s="34">
        <f>Inputs!D$3</f>
        <v>0.37951000000000001</v>
      </c>
      <c r="I122" s="27">
        <f t="shared" si="38"/>
        <v>80368.850000000006</v>
      </c>
      <c r="K122" s="27">
        <f t="shared" si="34"/>
        <v>446</v>
      </c>
      <c r="L122" s="27">
        <f t="shared" si="39"/>
        <v>50844</v>
      </c>
      <c r="M122" s="27">
        <f t="shared" si="35"/>
        <v>169.26146</v>
      </c>
      <c r="N122" s="27">
        <f t="shared" si="36"/>
        <v>169.26146</v>
      </c>
      <c r="O122" s="27">
        <f t="shared" si="40"/>
        <v>-11204.975823499886</v>
      </c>
      <c r="P122" s="27">
        <f t="shared" si="41"/>
        <v>11204.975823499886</v>
      </c>
    </row>
    <row r="123" spans="1:16">
      <c r="A123" s="31">
        <v>41609</v>
      </c>
      <c r="C123" s="6">
        <v>115</v>
      </c>
      <c r="D123" s="29">
        <f t="shared" si="32"/>
        <v>446</v>
      </c>
      <c r="E123" s="29">
        <f t="shared" si="37"/>
        <v>51290</v>
      </c>
      <c r="F123" s="29">
        <f t="shared" si="33"/>
        <v>-29078.850000000006</v>
      </c>
      <c r="G123" s="34">
        <f>Inputs!D$3</f>
        <v>0.37951000000000001</v>
      </c>
      <c r="I123" s="27">
        <f t="shared" si="38"/>
        <v>80368.850000000006</v>
      </c>
      <c r="K123" s="27">
        <f t="shared" si="34"/>
        <v>446</v>
      </c>
      <c r="L123" s="27">
        <f t="shared" si="39"/>
        <v>51290</v>
      </c>
      <c r="M123" s="27">
        <f t="shared" si="35"/>
        <v>169.26146</v>
      </c>
      <c r="N123" s="27">
        <f t="shared" si="36"/>
        <v>169.26146</v>
      </c>
      <c r="O123" s="27">
        <f t="shared" si="40"/>
        <v>-11035.714363499887</v>
      </c>
      <c r="P123" s="27">
        <f t="shared" si="41"/>
        <v>11035.714363499887</v>
      </c>
    </row>
    <row r="124" spans="1:16">
      <c r="A124" s="30">
        <v>41640</v>
      </c>
      <c r="C124" s="6">
        <v>116</v>
      </c>
      <c r="D124" s="29">
        <f t="shared" si="32"/>
        <v>446</v>
      </c>
      <c r="E124" s="29">
        <f t="shared" si="37"/>
        <v>51736</v>
      </c>
      <c r="F124" s="29">
        <f t="shared" si="33"/>
        <v>-28632.850000000006</v>
      </c>
      <c r="G124" s="34">
        <f>Inputs!D$3</f>
        <v>0.37951000000000001</v>
      </c>
      <c r="I124" s="27">
        <f t="shared" si="38"/>
        <v>80368.850000000006</v>
      </c>
      <c r="K124" s="27">
        <f t="shared" si="34"/>
        <v>446</v>
      </c>
      <c r="L124" s="27">
        <f t="shared" si="39"/>
        <v>51736</v>
      </c>
      <c r="M124" s="27">
        <f t="shared" si="35"/>
        <v>169.26146</v>
      </c>
      <c r="N124" s="27">
        <f t="shared" si="36"/>
        <v>169.26146</v>
      </c>
      <c r="O124" s="27">
        <f t="shared" si="40"/>
        <v>-10866.452903499887</v>
      </c>
      <c r="P124" s="27">
        <f t="shared" si="41"/>
        <v>10866.452903499887</v>
      </c>
    </row>
    <row r="125" spans="1:16">
      <c r="A125" s="31">
        <v>41671</v>
      </c>
      <c r="C125" s="6">
        <v>117</v>
      </c>
      <c r="D125" s="29">
        <f t="shared" si="32"/>
        <v>446</v>
      </c>
      <c r="E125" s="29">
        <f t="shared" si="37"/>
        <v>52182</v>
      </c>
      <c r="F125" s="29">
        <f t="shared" si="33"/>
        <v>-28186.850000000006</v>
      </c>
      <c r="G125" s="34">
        <f>Inputs!D$3</f>
        <v>0.37951000000000001</v>
      </c>
      <c r="I125" s="27">
        <f t="shared" si="38"/>
        <v>80368.850000000006</v>
      </c>
      <c r="K125" s="27">
        <f t="shared" si="34"/>
        <v>446</v>
      </c>
      <c r="L125" s="27">
        <f t="shared" si="39"/>
        <v>52182</v>
      </c>
      <c r="M125" s="27">
        <f t="shared" si="35"/>
        <v>169.26146</v>
      </c>
      <c r="N125" s="27">
        <f t="shared" si="36"/>
        <v>169.26146</v>
      </c>
      <c r="O125" s="27">
        <f t="shared" si="40"/>
        <v>-10697.191443499887</v>
      </c>
      <c r="P125" s="27">
        <f t="shared" si="41"/>
        <v>10697.191443499887</v>
      </c>
    </row>
    <row r="126" spans="1:16">
      <c r="A126" s="30">
        <v>41699</v>
      </c>
      <c r="C126" s="6">
        <v>118</v>
      </c>
      <c r="D126" s="29">
        <f t="shared" si="32"/>
        <v>446</v>
      </c>
      <c r="E126" s="29">
        <f t="shared" si="37"/>
        <v>52628</v>
      </c>
      <c r="F126" s="29">
        <f t="shared" si="33"/>
        <v>-27740.850000000006</v>
      </c>
      <c r="G126" s="34">
        <f>Inputs!D$3</f>
        <v>0.37951000000000001</v>
      </c>
      <c r="I126" s="27">
        <f t="shared" si="38"/>
        <v>80368.850000000006</v>
      </c>
      <c r="K126" s="27">
        <f t="shared" si="34"/>
        <v>446</v>
      </c>
      <c r="L126" s="27">
        <f t="shared" si="39"/>
        <v>52628</v>
      </c>
      <c r="M126" s="27">
        <f t="shared" si="35"/>
        <v>169.26146</v>
      </c>
      <c r="N126" s="27">
        <f t="shared" si="36"/>
        <v>169.26146</v>
      </c>
      <c r="O126" s="27">
        <f t="shared" si="40"/>
        <v>-10527.929983499887</v>
      </c>
      <c r="P126" s="27">
        <f t="shared" si="41"/>
        <v>10527.929983499887</v>
      </c>
    </row>
    <row r="127" spans="1:16">
      <c r="A127" s="31">
        <v>41730</v>
      </c>
      <c r="C127" s="6">
        <v>119</v>
      </c>
      <c r="D127" s="29">
        <f t="shared" si="32"/>
        <v>446</v>
      </c>
      <c r="E127" s="29">
        <f t="shared" si="37"/>
        <v>53074</v>
      </c>
      <c r="F127" s="29">
        <f t="shared" si="33"/>
        <v>-27294.850000000006</v>
      </c>
      <c r="G127" s="34">
        <f>Inputs!D$3</f>
        <v>0.37951000000000001</v>
      </c>
      <c r="I127" s="27">
        <f t="shared" si="38"/>
        <v>80368.850000000006</v>
      </c>
      <c r="K127" s="27">
        <f t="shared" si="34"/>
        <v>446</v>
      </c>
      <c r="L127" s="27">
        <f t="shared" si="39"/>
        <v>53074</v>
      </c>
      <c r="M127" s="27">
        <f t="shared" si="35"/>
        <v>169.26146</v>
      </c>
      <c r="N127" s="27">
        <f t="shared" si="36"/>
        <v>169.26146</v>
      </c>
      <c r="O127" s="27">
        <f t="shared" si="40"/>
        <v>-10358.668523499888</v>
      </c>
      <c r="P127" s="27">
        <f t="shared" si="41"/>
        <v>10358.668523499888</v>
      </c>
    </row>
    <row r="128" spans="1:16">
      <c r="A128" s="30">
        <v>41760</v>
      </c>
      <c r="C128" s="6">
        <v>120</v>
      </c>
      <c r="D128" s="29">
        <f t="shared" si="32"/>
        <v>446</v>
      </c>
      <c r="E128" s="29">
        <f t="shared" si="37"/>
        <v>53520</v>
      </c>
      <c r="F128" s="29">
        <f t="shared" si="33"/>
        <v>-26848.850000000006</v>
      </c>
      <c r="G128" s="34">
        <f>Inputs!D$3</f>
        <v>0.37951000000000001</v>
      </c>
      <c r="I128" s="27">
        <f t="shared" si="38"/>
        <v>80368.850000000006</v>
      </c>
      <c r="K128" s="27">
        <f t="shared" si="34"/>
        <v>446</v>
      </c>
      <c r="L128" s="27">
        <f t="shared" si="39"/>
        <v>53520</v>
      </c>
      <c r="M128" s="27">
        <f t="shared" si="35"/>
        <v>169.26146</v>
      </c>
      <c r="N128" s="27">
        <f t="shared" si="36"/>
        <v>169.26146</v>
      </c>
      <c r="O128" s="27">
        <f t="shared" si="40"/>
        <v>-10189.407063499888</v>
      </c>
      <c r="P128" s="27">
        <f t="shared" si="41"/>
        <v>10189.407063499888</v>
      </c>
    </row>
    <row r="129" spans="1:16">
      <c r="A129" s="31">
        <v>41791</v>
      </c>
      <c r="C129" s="6">
        <v>121</v>
      </c>
      <c r="D129" s="29">
        <f t="shared" si="32"/>
        <v>446</v>
      </c>
      <c r="E129" s="29">
        <f t="shared" si="37"/>
        <v>53966</v>
      </c>
      <c r="F129" s="29">
        <f t="shared" si="33"/>
        <v>-26402.850000000006</v>
      </c>
      <c r="G129" s="34">
        <f>Inputs!D$3</f>
        <v>0.37951000000000001</v>
      </c>
      <c r="I129" s="27">
        <f t="shared" si="38"/>
        <v>80368.850000000006</v>
      </c>
      <c r="K129" s="27">
        <f t="shared" si="34"/>
        <v>446</v>
      </c>
      <c r="L129" s="27">
        <f t="shared" si="39"/>
        <v>53966</v>
      </c>
      <c r="M129" s="27">
        <f t="shared" si="35"/>
        <v>169.26146</v>
      </c>
      <c r="N129" s="27">
        <f t="shared" si="36"/>
        <v>169.26146</v>
      </c>
      <c r="O129" s="27">
        <f t="shared" si="40"/>
        <v>-10020.145603499888</v>
      </c>
      <c r="P129" s="27">
        <f t="shared" si="41"/>
        <v>10020.145603499888</v>
      </c>
    </row>
    <row r="130" spans="1:16">
      <c r="A130" s="30">
        <v>41821</v>
      </c>
      <c r="C130" s="6">
        <v>122</v>
      </c>
      <c r="D130" s="29">
        <f t="shared" si="32"/>
        <v>446</v>
      </c>
      <c r="E130" s="29">
        <f t="shared" si="37"/>
        <v>54412</v>
      </c>
      <c r="F130" s="29">
        <f t="shared" si="33"/>
        <v>-25956.850000000006</v>
      </c>
      <c r="G130" s="34">
        <f>Inputs!D$3</f>
        <v>0.37951000000000001</v>
      </c>
      <c r="I130" s="27">
        <f t="shared" si="38"/>
        <v>80368.850000000006</v>
      </c>
      <c r="K130" s="27">
        <f t="shared" si="34"/>
        <v>446</v>
      </c>
      <c r="L130" s="27">
        <f t="shared" si="39"/>
        <v>54412</v>
      </c>
      <c r="M130" s="27">
        <f t="shared" si="35"/>
        <v>169.26146</v>
      </c>
      <c r="N130" s="27">
        <f t="shared" si="36"/>
        <v>169.26146</v>
      </c>
      <c r="O130" s="27">
        <f t="shared" si="40"/>
        <v>-9850.8841434998885</v>
      </c>
      <c r="P130" s="27">
        <f t="shared" si="41"/>
        <v>9850.8841434998885</v>
      </c>
    </row>
    <row r="131" spans="1:16">
      <c r="A131" s="31">
        <v>41852</v>
      </c>
      <c r="C131" s="6">
        <v>123</v>
      </c>
      <c r="D131" s="29">
        <f t="shared" si="32"/>
        <v>446</v>
      </c>
      <c r="E131" s="29">
        <f t="shared" si="37"/>
        <v>54858</v>
      </c>
      <c r="F131" s="29">
        <f t="shared" si="33"/>
        <v>-25510.850000000006</v>
      </c>
      <c r="G131" s="34">
        <f>Inputs!D$3</f>
        <v>0.37951000000000001</v>
      </c>
      <c r="I131" s="27">
        <f t="shared" si="38"/>
        <v>80368.850000000006</v>
      </c>
      <c r="K131" s="27">
        <f t="shared" si="34"/>
        <v>446</v>
      </c>
      <c r="L131" s="27">
        <f t="shared" si="39"/>
        <v>54858</v>
      </c>
      <c r="M131" s="27">
        <f t="shared" si="35"/>
        <v>169.26146</v>
      </c>
      <c r="N131" s="27">
        <f t="shared" si="36"/>
        <v>169.26146</v>
      </c>
      <c r="O131" s="27">
        <f t="shared" si="40"/>
        <v>-9681.6226834998888</v>
      </c>
      <c r="P131" s="27">
        <f t="shared" si="41"/>
        <v>9681.6226834998888</v>
      </c>
    </row>
    <row r="132" spans="1:16">
      <c r="A132" s="30">
        <v>41883</v>
      </c>
      <c r="C132" s="6">
        <v>124</v>
      </c>
      <c r="D132" s="29">
        <f t="shared" si="32"/>
        <v>446</v>
      </c>
      <c r="E132" s="29">
        <f t="shared" si="37"/>
        <v>55304</v>
      </c>
      <c r="F132" s="29">
        <f t="shared" si="33"/>
        <v>-25064.850000000006</v>
      </c>
      <c r="G132" s="34">
        <f>Inputs!D$3</f>
        <v>0.37951000000000001</v>
      </c>
      <c r="I132" s="27">
        <f t="shared" si="38"/>
        <v>80368.850000000006</v>
      </c>
      <c r="K132" s="27">
        <f t="shared" si="34"/>
        <v>446</v>
      </c>
      <c r="L132" s="27">
        <f t="shared" si="39"/>
        <v>55304</v>
      </c>
      <c r="M132" s="27">
        <f t="shared" si="35"/>
        <v>169.26146</v>
      </c>
      <c r="N132" s="27">
        <f t="shared" si="36"/>
        <v>169.26146</v>
      </c>
      <c r="O132" s="27">
        <f t="shared" si="40"/>
        <v>-9512.3612234998891</v>
      </c>
      <c r="P132" s="27">
        <f t="shared" si="41"/>
        <v>9512.3612234998891</v>
      </c>
    </row>
    <row r="133" spans="1:16">
      <c r="A133" s="31">
        <v>41913</v>
      </c>
      <c r="C133" s="6">
        <v>125</v>
      </c>
      <c r="D133" s="29">
        <f t="shared" si="32"/>
        <v>446</v>
      </c>
      <c r="E133" s="29">
        <f t="shared" si="37"/>
        <v>55750</v>
      </c>
      <c r="F133" s="29">
        <f t="shared" si="33"/>
        <v>-24618.850000000006</v>
      </c>
      <c r="G133" s="34">
        <f>Inputs!D$3</f>
        <v>0.37951000000000001</v>
      </c>
      <c r="I133" s="27">
        <f t="shared" si="38"/>
        <v>80368.850000000006</v>
      </c>
      <c r="K133" s="27">
        <f t="shared" si="34"/>
        <v>446</v>
      </c>
      <c r="L133" s="27">
        <f t="shared" si="39"/>
        <v>55750</v>
      </c>
      <c r="M133" s="27">
        <f t="shared" si="35"/>
        <v>169.26146</v>
      </c>
      <c r="N133" s="27">
        <f t="shared" si="36"/>
        <v>169.26146</v>
      </c>
      <c r="O133" s="27">
        <f t="shared" si="40"/>
        <v>-9343.0997634998894</v>
      </c>
      <c r="P133" s="27">
        <f t="shared" si="41"/>
        <v>9343.0997634998894</v>
      </c>
    </row>
    <row r="134" spans="1:16">
      <c r="A134" s="30">
        <v>41944</v>
      </c>
      <c r="C134" s="6">
        <v>126</v>
      </c>
      <c r="D134" s="29">
        <f t="shared" si="32"/>
        <v>446</v>
      </c>
      <c r="E134" s="29">
        <f t="shared" si="37"/>
        <v>56196</v>
      </c>
      <c r="F134" s="29">
        <f t="shared" si="33"/>
        <v>-24172.850000000006</v>
      </c>
      <c r="G134" s="34">
        <f>Inputs!D$3</f>
        <v>0.37951000000000001</v>
      </c>
      <c r="I134" s="27">
        <f t="shared" si="38"/>
        <v>80368.850000000006</v>
      </c>
      <c r="K134" s="27">
        <f t="shared" si="34"/>
        <v>446</v>
      </c>
      <c r="L134" s="27">
        <f t="shared" si="39"/>
        <v>56196</v>
      </c>
      <c r="M134" s="27">
        <f t="shared" si="35"/>
        <v>169.26146</v>
      </c>
      <c r="N134" s="27">
        <f t="shared" si="36"/>
        <v>169.26146</v>
      </c>
      <c r="O134" s="27">
        <f t="shared" si="40"/>
        <v>-9173.8383034998897</v>
      </c>
      <c r="P134" s="27">
        <f t="shared" si="41"/>
        <v>9173.8383034998897</v>
      </c>
    </row>
    <row r="135" spans="1:16">
      <c r="A135" s="31">
        <v>41974</v>
      </c>
      <c r="C135" s="6">
        <v>127</v>
      </c>
      <c r="D135" s="29">
        <f t="shared" si="32"/>
        <v>446</v>
      </c>
      <c r="E135" s="29">
        <f t="shared" si="37"/>
        <v>56642</v>
      </c>
      <c r="F135" s="29">
        <f t="shared" si="33"/>
        <v>-23726.850000000006</v>
      </c>
      <c r="G135" s="34">
        <f>Inputs!D$3</f>
        <v>0.37951000000000001</v>
      </c>
      <c r="I135" s="27">
        <f t="shared" si="38"/>
        <v>80368.850000000006</v>
      </c>
      <c r="K135" s="27">
        <f t="shared" si="34"/>
        <v>446</v>
      </c>
      <c r="L135" s="27">
        <f t="shared" si="39"/>
        <v>56642</v>
      </c>
      <c r="M135" s="27">
        <f t="shared" si="35"/>
        <v>169.26146</v>
      </c>
      <c r="N135" s="27">
        <f t="shared" si="36"/>
        <v>169.26146</v>
      </c>
      <c r="O135" s="27">
        <f t="shared" si="40"/>
        <v>-9004.5768434998899</v>
      </c>
      <c r="P135" s="27">
        <f t="shared" si="41"/>
        <v>9004.5768434998899</v>
      </c>
    </row>
    <row r="136" spans="1:16">
      <c r="A136" s="30">
        <v>42005</v>
      </c>
      <c r="C136" s="6">
        <v>128</v>
      </c>
      <c r="D136" s="29">
        <f t="shared" si="32"/>
        <v>446</v>
      </c>
      <c r="E136" s="29">
        <f t="shared" si="37"/>
        <v>57088</v>
      </c>
      <c r="F136" s="29">
        <f t="shared" si="33"/>
        <v>-23280.850000000006</v>
      </c>
      <c r="G136" s="34">
        <f>Inputs!D$3</f>
        <v>0.37951000000000001</v>
      </c>
      <c r="I136" s="27">
        <f t="shared" si="38"/>
        <v>80368.850000000006</v>
      </c>
      <c r="K136" s="27">
        <f t="shared" si="34"/>
        <v>446</v>
      </c>
      <c r="L136" s="27">
        <f t="shared" si="39"/>
        <v>57088</v>
      </c>
      <c r="M136" s="27">
        <f t="shared" si="35"/>
        <v>169.26146</v>
      </c>
      <c r="N136" s="27">
        <f t="shared" si="36"/>
        <v>169.26146</v>
      </c>
      <c r="O136" s="27">
        <f t="shared" si="40"/>
        <v>-8835.3153834998902</v>
      </c>
      <c r="P136" s="27">
        <f t="shared" si="41"/>
        <v>8835.3153834998902</v>
      </c>
    </row>
    <row r="137" spans="1:16">
      <c r="A137" s="31">
        <v>42036</v>
      </c>
      <c r="C137" s="6">
        <v>129</v>
      </c>
      <c r="D137" s="29">
        <f t="shared" ref="D137:D168" si="42">ROUND(-(+$B$9/180)*1,0)</f>
        <v>446</v>
      </c>
      <c r="E137" s="29">
        <f t="shared" si="37"/>
        <v>57534</v>
      </c>
      <c r="F137" s="29">
        <f t="shared" ref="F137:F168" si="43">$B$9+E137</f>
        <v>-22834.850000000006</v>
      </c>
      <c r="G137" s="34">
        <f>Inputs!D$3</f>
        <v>0.37951000000000001</v>
      </c>
      <c r="I137" s="27">
        <f t="shared" si="38"/>
        <v>80368.850000000006</v>
      </c>
      <c r="K137" s="27">
        <f t="shared" ref="K137:K168" si="44">D137</f>
        <v>446</v>
      </c>
      <c r="L137" s="27">
        <f t="shared" si="39"/>
        <v>57534</v>
      </c>
      <c r="M137" s="27">
        <f t="shared" ref="M137:M168" si="45">K137*G137</f>
        <v>169.26146</v>
      </c>
      <c r="N137" s="27">
        <f t="shared" ref="N137:N168" si="46">M137-J137</f>
        <v>169.26146</v>
      </c>
      <c r="O137" s="27">
        <f t="shared" si="40"/>
        <v>-8666.0539234998905</v>
      </c>
      <c r="P137" s="27">
        <f t="shared" si="41"/>
        <v>8666.0539234998905</v>
      </c>
    </row>
    <row r="138" spans="1:16">
      <c r="A138" s="30">
        <v>42064</v>
      </c>
      <c r="C138" s="6">
        <v>130</v>
      </c>
      <c r="D138" s="29">
        <f t="shared" si="42"/>
        <v>446</v>
      </c>
      <c r="E138" s="29">
        <f t="shared" ref="E138:E169" si="47">+E137+D138</f>
        <v>57980</v>
      </c>
      <c r="F138" s="29">
        <f t="shared" si="43"/>
        <v>-22388.850000000006</v>
      </c>
      <c r="G138" s="34">
        <f>Inputs!D$3</f>
        <v>0.37951000000000001</v>
      </c>
      <c r="I138" s="27">
        <f t="shared" ref="I138:I169" si="48">+I137+H138</f>
        <v>80368.850000000006</v>
      </c>
      <c r="K138" s="27">
        <f t="shared" si="44"/>
        <v>446</v>
      </c>
      <c r="L138" s="27">
        <f t="shared" ref="L138:L169" si="49">+L137+K138</f>
        <v>57980</v>
      </c>
      <c r="M138" s="27">
        <f t="shared" si="45"/>
        <v>169.26146</v>
      </c>
      <c r="N138" s="27">
        <f t="shared" si="46"/>
        <v>169.26146</v>
      </c>
      <c r="O138" s="27">
        <f t="shared" ref="O138:O169" si="50">+O137+N138</f>
        <v>-8496.7924634998908</v>
      </c>
      <c r="P138" s="27">
        <f t="shared" ref="P138:P169" si="51">P137-N138</f>
        <v>8496.7924634998908</v>
      </c>
    </row>
    <row r="139" spans="1:16">
      <c r="A139" s="31">
        <v>42095</v>
      </c>
      <c r="C139" s="6">
        <v>131</v>
      </c>
      <c r="D139" s="29">
        <f t="shared" si="42"/>
        <v>446</v>
      </c>
      <c r="E139" s="29">
        <f t="shared" si="47"/>
        <v>58426</v>
      </c>
      <c r="F139" s="29">
        <f t="shared" si="43"/>
        <v>-21942.850000000006</v>
      </c>
      <c r="G139" s="34">
        <f>Inputs!D$3</f>
        <v>0.37951000000000001</v>
      </c>
      <c r="I139" s="27">
        <f t="shared" si="48"/>
        <v>80368.850000000006</v>
      </c>
      <c r="K139" s="27">
        <f t="shared" si="44"/>
        <v>446</v>
      </c>
      <c r="L139" s="27">
        <f t="shared" si="49"/>
        <v>58426</v>
      </c>
      <c r="M139" s="27">
        <f t="shared" si="45"/>
        <v>169.26146</v>
      </c>
      <c r="N139" s="27">
        <f t="shared" si="46"/>
        <v>169.26146</v>
      </c>
      <c r="O139" s="27">
        <f t="shared" si="50"/>
        <v>-8327.5310034998911</v>
      </c>
      <c r="P139" s="27">
        <f t="shared" si="51"/>
        <v>8327.5310034998911</v>
      </c>
    </row>
    <row r="140" spans="1:16">
      <c r="A140" s="30">
        <v>42125</v>
      </c>
      <c r="C140" s="6">
        <v>132</v>
      </c>
      <c r="D140" s="29">
        <f t="shared" si="42"/>
        <v>446</v>
      </c>
      <c r="E140" s="29">
        <f t="shared" si="47"/>
        <v>58872</v>
      </c>
      <c r="F140" s="29">
        <f t="shared" si="43"/>
        <v>-21496.850000000006</v>
      </c>
      <c r="G140" s="34">
        <f>Inputs!D$3</f>
        <v>0.37951000000000001</v>
      </c>
      <c r="I140" s="27">
        <f t="shared" si="48"/>
        <v>80368.850000000006</v>
      </c>
      <c r="K140" s="27">
        <f t="shared" si="44"/>
        <v>446</v>
      </c>
      <c r="L140" s="27">
        <f t="shared" si="49"/>
        <v>58872</v>
      </c>
      <c r="M140" s="27">
        <f t="shared" si="45"/>
        <v>169.26146</v>
      </c>
      <c r="N140" s="27">
        <f t="shared" si="46"/>
        <v>169.26146</v>
      </c>
      <c r="O140" s="27">
        <f t="shared" si="50"/>
        <v>-8158.2695434998914</v>
      </c>
      <c r="P140" s="27">
        <f t="shared" si="51"/>
        <v>8158.2695434998914</v>
      </c>
    </row>
    <row r="141" spans="1:16">
      <c r="A141" s="31">
        <v>42156</v>
      </c>
      <c r="C141" s="6">
        <v>133</v>
      </c>
      <c r="D141" s="29">
        <f t="shared" si="42"/>
        <v>446</v>
      </c>
      <c r="E141" s="29">
        <f t="shared" si="47"/>
        <v>59318</v>
      </c>
      <c r="F141" s="29">
        <f t="shared" si="43"/>
        <v>-21050.850000000006</v>
      </c>
      <c r="G141" s="34">
        <f>Inputs!D$3</f>
        <v>0.37951000000000001</v>
      </c>
      <c r="I141" s="27">
        <f t="shared" si="48"/>
        <v>80368.850000000006</v>
      </c>
      <c r="K141" s="27">
        <f t="shared" si="44"/>
        <v>446</v>
      </c>
      <c r="L141" s="27">
        <f t="shared" si="49"/>
        <v>59318</v>
      </c>
      <c r="M141" s="27">
        <f t="shared" si="45"/>
        <v>169.26146</v>
      </c>
      <c r="N141" s="27">
        <f t="shared" si="46"/>
        <v>169.26146</v>
      </c>
      <c r="O141" s="27">
        <f t="shared" si="50"/>
        <v>-7989.0080834998917</v>
      </c>
      <c r="P141" s="27">
        <f t="shared" si="51"/>
        <v>7989.0080834998917</v>
      </c>
    </row>
    <row r="142" spans="1:16">
      <c r="A142" s="30">
        <v>42186</v>
      </c>
      <c r="C142" s="6">
        <v>134</v>
      </c>
      <c r="D142" s="29">
        <f t="shared" si="42"/>
        <v>446</v>
      </c>
      <c r="E142" s="29">
        <f t="shared" si="47"/>
        <v>59764</v>
      </c>
      <c r="F142" s="29">
        <f t="shared" si="43"/>
        <v>-20604.850000000006</v>
      </c>
      <c r="G142" s="34">
        <f>Inputs!D$3</f>
        <v>0.37951000000000001</v>
      </c>
      <c r="I142" s="27">
        <f t="shared" si="48"/>
        <v>80368.850000000006</v>
      </c>
      <c r="K142" s="27">
        <f t="shared" si="44"/>
        <v>446</v>
      </c>
      <c r="L142" s="27">
        <f t="shared" si="49"/>
        <v>59764</v>
      </c>
      <c r="M142" s="27">
        <f t="shared" si="45"/>
        <v>169.26146</v>
      </c>
      <c r="N142" s="27">
        <f t="shared" si="46"/>
        <v>169.26146</v>
      </c>
      <c r="O142" s="27">
        <f t="shared" si="50"/>
        <v>-7819.7466234998919</v>
      </c>
      <c r="P142" s="27">
        <f t="shared" si="51"/>
        <v>7819.7466234998919</v>
      </c>
    </row>
    <row r="143" spans="1:16">
      <c r="A143" s="31">
        <v>42217</v>
      </c>
      <c r="C143" s="6">
        <v>135</v>
      </c>
      <c r="D143" s="29">
        <f t="shared" si="42"/>
        <v>446</v>
      </c>
      <c r="E143" s="29">
        <f t="shared" si="47"/>
        <v>60210</v>
      </c>
      <c r="F143" s="29">
        <f t="shared" si="43"/>
        <v>-20158.850000000006</v>
      </c>
      <c r="G143" s="34">
        <f>Inputs!D$3</f>
        <v>0.37951000000000001</v>
      </c>
      <c r="I143" s="27">
        <f t="shared" si="48"/>
        <v>80368.850000000006</v>
      </c>
      <c r="K143" s="27">
        <f t="shared" si="44"/>
        <v>446</v>
      </c>
      <c r="L143" s="27">
        <f t="shared" si="49"/>
        <v>60210</v>
      </c>
      <c r="M143" s="27">
        <f t="shared" si="45"/>
        <v>169.26146</v>
      </c>
      <c r="N143" s="27">
        <f t="shared" si="46"/>
        <v>169.26146</v>
      </c>
      <c r="O143" s="27">
        <f t="shared" si="50"/>
        <v>-7650.4851634998922</v>
      </c>
      <c r="P143" s="27">
        <f t="shared" si="51"/>
        <v>7650.4851634998922</v>
      </c>
    </row>
    <row r="144" spans="1:16">
      <c r="A144" s="30">
        <v>42248</v>
      </c>
      <c r="C144" s="6">
        <v>136</v>
      </c>
      <c r="D144" s="29">
        <f t="shared" si="42"/>
        <v>446</v>
      </c>
      <c r="E144" s="29">
        <f t="shared" si="47"/>
        <v>60656</v>
      </c>
      <c r="F144" s="29">
        <f t="shared" si="43"/>
        <v>-19712.850000000006</v>
      </c>
      <c r="G144" s="34">
        <f>Inputs!D$3</f>
        <v>0.37951000000000001</v>
      </c>
      <c r="I144" s="27">
        <f t="shared" si="48"/>
        <v>80368.850000000006</v>
      </c>
      <c r="K144" s="27">
        <f t="shared" si="44"/>
        <v>446</v>
      </c>
      <c r="L144" s="27">
        <f t="shared" si="49"/>
        <v>60656</v>
      </c>
      <c r="M144" s="27">
        <f t="shared" si="45"/>
        <v>169.26146</v>
      </c>
      <c r="N144" s="27">
        <f t="shared" si="46"/>
        <v>169.26146</v>
      </c>
      <c r="O144" s="27">
        <f t="shared" si="50"/>
        <v>-7481.2237034998925</v>
      </c>
      <c r="P144" s="27">
        <f t="shared" si="51"/>
        <v>7481.2237034998925</v>
      </c>
    </row>
    <row r="145" spans="1:16">
      <c r="A145" s="31">
        <v>42278</v>
      </c>
      <c r="C145" s="6">
        <v>137</v>
      </c>
      <c r="D145" s="29">
        <f t="shared" si="42"/>
        <v>446</v>
      </c>
      <c r="E145" s="29">
        <f t="shared" si="47"/>
        <v>61102</v>
      </c>
      <c r="F145" s="29">
        <f t="shared" si="43"/>
        <v>-19266.850000000006</v>
      </c>
      <c r="G145" s="34">
        <f>Inputs!D$3</f>
        <v>0.37951000000000001</v>
      </c>
      <c r="I145" s="27">
        <f t="shared" si="48"/>
        <v>80368.850000000006</v>
      </c>
      <c r="K145" s="27">
        <f t="shared" si="44"/>
        <v>446</v>
      </c>
      <c r="L145" s="27">
        <f t="shared" si="49"/>
        <v>61102</v>
      </c>
      <c r="M145" s="27">
        <f t="shared" si="45"/>
        <v>169.26146</v>
      </c>
      <c r="N145" s="27">
        <f t="shared" si="46"/>
        <v>169.26146</v>
      </c>
      <c r="O145" s="27">
        <f t="shared" si="50"/>
        <v>-7311.9622434998928</v>
      </c>
      <c r="P145" s="27">
        <f t="shared" si="51"/>
        <v>7311.9622434998928</v>
      </c>
    </row>
    <row r="146" spans="1:16">
      <c r="A146" s="30">
        <v>42309</v>
      </c>
      <c r="C146" s="6">
        <v>138</v>
      </c>
      <c r="D146" s="29">
        <f t="shared" si="42"/>
        <v>446</v>
      </c>
      <c r="E146" s="29">
        <f t="shared" si="47"/>
        <v>61548</v>
      </c>
      <c r="F146" s="29">
        <f t="shared" si="43"/>
        <v>-18820.850000000006</v>
      </c>
      <c r="G146" s="34">
        <f>Inputs!D$3</f>
        <v>0.37951000000000001</v>
      </c>
      <c r="I146" s="27">
        <f t="shared" si="48"/>
        <v>80368.850000000006</v>
      </c>
      <c r="K146" s="27">
        <f t="shared" si="44"/>
        <v>446</v>
      </c>
      <c r="L146" s="27">
        <f t="shared" si="49"/>
        <v>61548</v>
      </c>
      <c r="M146" s="27">
        <f t="shared" si="45"/>
        <v>169.26146</v>
      </c>
      <c r="N146" s="27">
        <f t="shared" si="46"/>
        <v>169.26146</v>
      </c>
      <c r="O146" s="27">
        <f t="shared" si="50"/>
        <v>-7142.7007834998931</v>
      </c>
      <c r="P146" s="27">
        <f t="shared" si="51"/>
        <v>7142.7007834998931</v>
      </c>
    </row>
    <row r="147" spans="1:16">
      <c r="A147" s="31">
        <v>42339</v>
      </c>
      <c r="C147" s="6">
        <v>139</v>
      </c>
      <c r="D147" s="29">
        <f t="shared" si="42"/>
        <v>446</v>
      </c>
      <c r="E147" s="29">
        <f t="shared" si="47"/>
        <v>61994</v>
      </c>
      <c r="F147" s="29">
        <f t="shared" si="43"/>
        <v>-18374.850000000006</v>
      </c>
      <c r="G147" s="34">
        <f>Inputs!D$3</f>
        <v>0.37951000000000001</v>
      </c>
      <c r="I147" s="27">
        <f t="shared" si="48"/>
        <v>80368.850000000006</v>
      </c>
      <c r="K147" s="27">
        <f t="shared" si="44"/>
        <v>446</v>
      </c>
      <c r="L147" s="27">
        <f t="shared" si="49"/>
        <v>61994</v>
      </c>
      <c r="M147" s="27">
        <f t="shared" si="45"/>
        <v>169.26146</v>
      </c>
      <c r="N147" s="27">
        <f t="shared" si="46"/>
        <v>169.26146</v>
      </c>
      <c r="O147" s="27">
        <f t="shared" si="50"/>
        <v>-6973.4393234998934</v>
      </c>
      <c r="P147" s="27">
        <f t="shared" si="51"/>
        <v>6973.4393234998934</v>
      </c>
    </row>
    <row r="148" spans="1:16">
      <c r="A148" s="30">
        <v>42370</v>
      </c>
      <c r="C148" s="6">
        <v>140</v>
      </c>
      <c r="D148" s="29">
        <f t="shared" si="42"/>
        <v>446</v>
      </c>
      <c r="E148" s="29">
        <f t="shared" si="47"/>
        <v>62440</v>
      </c>
      <c r="F148" s="29">
        <f t="shared" si="43"/>
        <v>-17928.850000000006</v>
      </c>
      <c r="G148" s="34">
        <f>Inputs!D$3</f>
        <v>0.37951000000000001</v>
      </c>
      <c r="I148" s="27">
        <f t="shared" si="48"/>
        <v>80368.850000000006</v>
      </c>
      <c r="K148" s="27">
        <f t="shared" si="44"/>
        <v>446</v>
      </c>
      <c r="L148" s="27">
        <f t="shared" si="49"/>
        <v>62440</v>
      </c>
      <c r="M148" s="27">
        <f t="shared" si="45"/>
        <v>169.26146</v>
      </c>
      <c r="N148" s="27">
        <f t="shared" si="46"/>
        <v>169.26146</v>
      </c>
      <c r="O148" s="27">
        <f t="shared" si="50"/>
        <v>-6804.1778634998936</v>
      </c>
      <c r="P148" s="27">
        <f t="shared" si="51"/>
        <v>6804.1778634998936</v>
      </c>
    </row>
    <row r="149" spans="1:16">
      <c r="A149" s="31">
        <v>42401</v>
      </c>
      <c r="C149" s="6">
        <v>141</v>
      </c>
      <c r="D149" s="29">
        <f t="shared" si="42"/>
        <v>446</v>
      </c>
      <c r="E149" s="29">
        <f t="shared" si="47"/>
        <v>62886</v>
      </c>
      <c r="F149" s="29">
        <f t="shared" si="43"/>
        <v>-17482.850000000006</v>
      </c>
      <c r="G149" s="34">
        <f>Inputs!D$3</f>
        <v>0.37951000000000001</v>
      </c>
      <c r="I149" s="27">
        <f t="shared" si="48"/>
        <v>80368.850000000006</v>
      </c>
      <c r="K149" s="27">
        <f t="shared" si="44"/>
        <v>446</v>
      </c>
      <c r="L149" s="27">
        <f t="shared" si="49"/>
        <v>62886</v>
      </c>
      <c r="M149" s="27">
        <f t="shared" si="45"/>
        <v>169.26146</v>
      </c>
      <c r="N149" s="27">
        <f t="shared" si="46"/>
        <v>169.26146</v>
      </c>
      <c r="O149" s="27">
        <f t="shared" si="50"/>
        <v>-6634.9164034998939</v>
      </c>
      <c r="P149" s="27">
        <f t="shared" si="51"/>
        <v>6634.9164034998939</v>
      </c>
    </row>
    <row r="150" spans="1:16">
      <c r="A150" s="30">
        <v>42430</v>
      </c>
      <c r="C150" s="6">
        <v>142</v>
      </c>
      <c r="D150" s="29">
        <f t="shared" si="42"/>
        <v>446</v>
      </c>
      <c r="E150" s="29">
        <f t="shared" si="47"/>
        <v>63332</v>
      </c>
      <c r="F150" s="29">
        <f t="shared" si="43"/>
        <v>-17036.850000000006</v>
      </c>
      <c r="G150" s="34">
        <f>Inputs!D$3</f>
        <v>0.37951000000000001</v>
      </c>
      <c r="I150" s="27">
        <f t="shared" si="48"/>
        <v>80368.850000000006</v>
      </c>
      <c r="K150" s="27">
        <f t="shared" si="44"/>
        <v>446</v>
      </c>
      <c r="L150" s="27">
        <f t="shared" si="49"/>
        <v>63332</v>
      </c>
      <c r="M150" s="27">
        <f t="shared" si="45"/>
        <v>169.26146</v>
      </c>
      <c r="N150" s="27">
        <f t="shared" si="46"/>
        <v>169.26146</v>
      </c>
      <c r="O150" s="27">
        <f t="shared" si="50"/>
        <v>-6465.6549434998942</v>
      </c>
      <c r="P150" s="27">
        <f t="shared" si="51"/>
        <v>6465.6549434998942</v>
      </c>
    </row>
    <row r="151" spans="1:16">
      <c r="A151" s="31">
        <v>42461</v>
      </c>
      <c r="C151" s="6">
        <v>143</v>
      </c>
      <c r="D151" s="29">
        <f t="shared" si="42"/>
        <v>446</v>
      </c>
      <c r="E151" s="29">
        <f t="shared" si="47"/>
        <v>63778</v>
      </c>
      <c r="F151" s="29">
        <f t="shared" si="43"/>
        <v>-16590.850000000006</v>
      </c>
      <c r="G151" s="34">
        <f>Inputs!D$3</f>
        <v>0.37951000000000001</v>
      </c>
      <c r="I151" s="27">
        <f t="shared" si="48"/>
        <v>80368.850000000006</v>
      </c>
      <c r="K151" s="27">
        <f t="shared" si="44"/>
        <v>446</v>
      </c>
      <c r="L151" s="27">
        <f t="shared" si="49"/>
        <v>63778</v>
      </c>
      <c r="M151" s="27">
        <f t="shared" si="45"/>
        <v>169.26146</v>
      </c>
      <c r="N151" s="27">
        <f t="shared" si="46"/>
        <v>169.26146</v>
      </c>
      <c r="O151" s="27">
        <f t="shared" si="50"/>
        <v>-6296.3934834998945</v>
      </c>
      <c r="P151" s="27">
        <f t="shared" si="51"/>
        <v>6296.3934834998945</v>
      </c>
    </row>
    <row r="152" spans="1:16">
      <c r="A152" s="30">
        <v>42491</v>
      </c>
      <c r="C152" s="6">
        <v>144</v>
      </c>
      <c r="D152" s="29">
        <f t="shared" si="42"/>
        <v>446</v>
      </c>
      <c r="E152" s="29">
        <f t="shared" si="47"/>
        <v>64224</v>
      </c>
      <c r="F152" s="29">
        <f t="shared" si="43"/>
        <v>-16144.850000000006</v>
      </c>
      <c r="G152" s="34">
        <f>Inputs!D$3</f>
        <v>0.37951000000000001</v>
      </c>
      <c r="I152" s="27">
        <f t="shared" si="48"/>
        <v>80368.850000000006</v>
      </c>
      <c r="K152" s="27">
        <f t="shared" si="44"/>
        <v>446</v>
      </c>
      <c r="L152" s="27">
        <f t="shared" si="49"/>
        <v>64224</v>
      </c>
      <c r="M152" s="27">
        <f t="shared" si="45"/>
        <v>169.26146</v>
      </c>
      <c r="N152" s="27">
        <f t="shared" si="46"/>
        <v>169.26146</v>
      </c>
      <c r="O152" s="27">
        <f t="shared" si="50"/>
        <v>-6127.1320234998948</v>
      </c>
      <c r="P152" s="27">
        <f t="shared" si="51"/>
        <v>6127.1320234998948</v>
      </c>
    </row>
    <row r="153" spans="1:16">
      <c r="A153" s="31">
        <v>42522</v>
      </c>
      <c r="C153" s="6">
        <v>145</v>
      </c>
      <c r="D153" s="29">
        <f t="shared" si="42"/>
        <v>446</v>
      </c>
      <c r="E153" s="29">
        <f t="shared" si="47"/>
        <v>64670</v>
      </c>
      <c r="F153" s="29">
        <f t="shared" si="43"/>
        <v>-15698.850000000006</v>
      </c>
      <c r="G153" s="34">
        <f>Inputs!D$3</f>
        <v>0.37951000000000001</v>
      </c>
      <c r="I153" s="27">
        <f t="shared" si="48"/>
        <v>80368.850000000006</v>
      </c>
      <c r="K153" s="27">
        <f t="shared" si="44"/>
        <v>446</v>
      </c>
      <c r="L153" s="27">
        <f t="shared" si="49"/>
        <v>64670</v>
      </c>
      <c r="M153" s="27">
        <f t="shared" si="45"/>
        <v>169.26146</v>
      </c>
      <c r="N153" s="27">
        <f t="shared" si="46"/>
        <v>169.26146</v>
      </c>
      <c r="O153" s="27">
        <f t="shared" si="50"/>
        <v>-5957.8705634998951</v>
      </c>
      <c r="P153" s="27">
        <f t="shared" si="51"/>
        <v>5957.8705634998951</v>
      </c>
    </row>
    <row r="154" spans="1:16">
      <c r="A154" s="30">
        <v>42552</v>
      </c>
      <c r="C154" s="6">
        <v>146</v>
      </c>
      <c r="D154" s="29">
        <f t="shared" si="42"/>
        <v>446</v>
      </c>
      <c r="E154" s="29">
        <f t="shared" si="47"/>
        <v>65116</v>
      </c>
      <c r="F154" s="29">
        <f t="shared" si="43"/>
        <v>-15252.850000000006</v>
      </c>
      <c r="G154" s="34">
        <f>Inputs!D$3</f>
        <v>0.37951000000000001</v>
      </c>
      <c r="I154" s="27">
        <f t="shared" si="48"/>
        <v>80368.850000000006</v>
      </c>
      <c r="K154" s="27">
        <f t="shared" si="44"/>
        <v>446</v>
      </c>
      <c r="L154" s="27">
        <f t="shared" si="49"/>
        <v>65116</v>
      </c>
      <c r="M154" s="27">
        <f t="shared" si="45"/>
        <v>169.26146</v>
      </c>
      <c r="N154" s="27">
        <f t="shared" si="46"/>
        <v>169.26146</v>
      </c>
      <c r="O154" s="27">
        <f t="shared" si="50"/>
        <v>-5788.6091034998954</v>
      </c>
      <c r="P154" s="27">
        <f t="shared" si="51"/>
        <v>5788.6091034998954</v>
      </c>
    </row>
    <row r="155" spans="1:16">
      <c r="A155" s="31">
        <v>42583</v>
      </c>
      <c r="C155" s="6">
        <v>147</v>
      </c>
      <c r="D155" s="29">
        <f t="shared" si="42"/>
        <v>446</v>
      </c>
      <c r="E155" s="29">
        <f t="shared" si="47"/>
        <v>65562</v>
      </c>
      <c r="F155" s="29">
        <f t="shared" si="43"/>
        <v>-14806.850000000006</v>
      </c>
      <c r="G155" s="34">
        <f>Inputs!D$3</f>
        <v>0.37951000000000001</v>
      </c>
      <c r="I155" s="27">
        <f t="shared" si="48"/>
        <v>80368.850000000006</v>
      </c>
      <c r="K155" s="27">
        <f t="shared" si="44"/>
        <v>446</v>
      </c>
      <c r="L155" s="27">
        <f t="shared" si="49"/>
        <v>65562</v>
      </c>
      <c r="M155" s="27">
        <f t="shared" si="45"/>
        <v>169.26146</v>
      </c>
      <c r="N155" s="27">
        <f t="shared" si="46"/>
        <v>169.26146</v>
      </c>
      <c r="O155" s="27">
        <f t="shared" si="50"/>
        <v>-5619.3476434998956</v>
      </c>
      <c r="P155" s="27">
        <f t="shared" si="51"/>
        <v>5619.3476434998956</v>
      </c>
    </row>
    <row r="156" spans="1:16">
      <c r="A156" s="30">
        <v>42614</v>
      </c>
      <c r="C156" s="6">
        <v>148</v>
      </c>
      <c r="D156" s="29">
        <f t="shared" si="42"/>
        <v>446</v>
      </c>
      <c r="E156" s="29">
        <f t="shared" si="47"/>
        <v>66008</v>
      </c>
      <c r="F156" s="29">
        <f t="shared" si="43"/>
        <v>-14360.850000000006</v>
      </c>
      <c r="G156" s="34">
        <f>Inputs!D$3</f>
        <v>0.37951000000000001</v>
      </c>
      <c r="I156" s="27">
        <f t="shared" si="48"/>
        <v>80368.850000000006</v>
      </c>
      <c r="K156" s="27">
        <f t="shared" si="44"/>
        <v>446</v>
      </c>
      <c r="L156" s="27">
        <f t="shared" si="49"/>
        <v>66008</v>
      </c>
      <c r="M156" s="27">
        <f t="shared" si="45"/>
        <v>169.26146</v>
      </c>
      <c r="N156" s="27">
        <f t="shared" si="46"/>
        <v>169.26146</v>
      </c>
      <c r="O156" s="27">
        <f t="shared" si="50"/>
        <v>-5450.0861834998959</v>
      </c>
      <c r="P156" s="27">
        <f t="shared" si="51"/>
        <v>5450.0861834998959</v>
      </c>
    </row>
    <row r="157" spans="1:16">
      <c r="A157" s="31">
        <v>42644</v>
      </c>
      <c r="C157" s="6">
        <v>149</v>
      </c>
      <c r="D157" s="29">
        <f t="shared" si="42"/>
        <v>446</v>
      </c>
      <c r="E157" s="29">
        <f t="shared" si="47"/>
        <v>66454</v>
      </c>
      <c r="F157" s="29">
        <f t="shared" si="43"/>
        <v>-13914.850000000006</v>
      </c>
      <c r="G157" s="34">
        <f>Inputs!D$3</f>
        <v>0.37951000000000001</v>
      </c>
      <c r="I157" s="27">
        <f t="shared" si="48"/>
        <v>80368.850000000006</v>
      </c>
      <c r="K157" s="27">
        <f t="shared" si="44"/>
        <v>446</v>
      </c>
      <c r="L157" s="27">
        <f t="shared" si="49"/>
        <v>66454</v>
      </c>
      <c r="M157" s="27">
        <f t="shared" si="45"/>
        <v>169.26146</v>
      </c>
      <c r="N157" s="27">
        <f t="shared" si="46"/>
        <v>169.26146</v>
      </c>
      <c r="O157" s="27">
        <f t="shared" si="50"/>
        <v>-5280.8247234998962</v>
      </c>
      <c r="P157" s="27">
        <f t="shared" si="51"/>
        <v>5280.8247234998962</v>
      </c>
    </row>
    <row r="158" spans="1:16">
      <c r="A158" s="30">
        <v>42675</v>
      </c>
      <c r="C158" s="6">
        <v>150</v>
      </c>
      <c r="D158" s="29">
        <f t="shared" si="42"/>
        <v>446</v>
      </c>
      <c r="E158" s="29">
        <f t="shared" si="47"/>
        <v>66900</v>
      </c>
      <c r="F158" s="29">
        <f t="shared" si="43"/>
        <v>-13468.850000000006</v>
      </c>
      <c r="G158" s="34">
        <f>Inputs!D$3</f>
        <v>0.37951000000000001</v>
      </c>
      <c r="I158" s="27">
        <f t="shared" si="48"/>
        <v>80368.850000000006</v>
      </c>
      <c r="K158" s="27">
        <f t="shared" si="44"/>
        <v>446</v>
      </c>
      <c r="L158" s="27">
        <f t="shared" si="49"/>
        <v>66900</v>
      </c>
      <c r="M158" s="27">
        <f t="shared" si="45"/>
        <v>169.26146</v>
      </c>
      <c r="N158" s="27">
        <f t="shared" si="46"/>
        <v>169.26146</v>
      </c>
      <c r="O158" s="27">
        <f t="shared" si="50"/>
        <v>-5111.5632634998965</v>
      </c>
      <c r="P158" s="27">
        <f t="shared" si="51"/>
        <v>5111.5632634998965</v>
      </c>
    </row>
    <row r="159" spans="1:16">
      <c r="A159" s="31">
        <v>42705</v>
      </c>
      <c r="C159" s="6">
        <v>151</v>
      </c>
      <c r="D159" s="29">
        <f t="shared" si="42"/>
        <v>446</v>
      </c>
      <c r="E159" s="29">
        <f t="shared" si="47"/>
        <v>67346</v>
      </c>
      <c r="F159" s="29">
        <f t="shared" si="43"/>
        <v>-13022.850000000006</v>
      </c>
      <c r="G159" s="34">
        <f>Inputs!D$3</f>
        <v>0.37951000000000001</v>
      </c>
      <c r="I159" s="27">
        <f t="shared" si="48"/>
        <v>80368.850000000006</v>
      </c>
      <c r="K159" s="27">
        <f t="shared" si="44"/>
        <v>446</v>
      </c>
      <c r="L159" s="27">
        <f t="shared" si="49"/>
        <v>67346</v>
      </c>
      <c r="M159" s="27">
        <f t="shared" si="45"/>
        <v>169.26146</v>
      </c>
      <c r="N159" s="27">
        <f t="shared" si="46"/>
        <v>169.26146</v>
      </c>
      <c r="O159" s="27">
        <f t="shared" si="50"/>
        <v>-4942.3018034998968</v>
      </c>
      <c r="P159" s="27">
        <f t="shared" si="51"/>
        <v>4942.3018034998968</v>
      </c>
    </row>
    <row r="160" spans="1:16">
      <c r="A160" s="30">
        <v>42736</v>
      </c>
      <c r="C160" s="6">
        <v>152</v>
      </c>
      <c r="D160" s="29">
        <f t="shared" si="42"/>
        <v>446</v>
      </c>
      <c r="E160" s="29">
        <f t="shared" si="47"/>
        <v>67792</v>
      </c>
      <c r="F160" s="29">
        <f t="shared" si="43"/>
        <v>-12576.850000000006</v>
      </c>
      <c r="G160" s="34">
        <f>Inputs!D$3</f>
        <v>0.37951000000000001</v>
      </c>
      <c r="I160" s="27">
        <f t="shared" si="48"/>
        <v>80368.850000000006</v>
      </c>
      <c r="K160" s="27">
        <f t="shared" si="44"/>
        <v>446</v>
      </c>
      <c r="L160" s="27">
        <f t="shared" si="49"/>
        <v>67792</v>
      </c>
      <c r="M160" s="27">
        <f t="shared" si="45"/>
        <v>169.26146</v>
      </c>
      <c r="N160" s="27">
        <f t="shared" si="46"/>
        <v>169.26146</v>
      </c>
      <c r="O160" s="27">
        <f t="shared" si="50"/>
        <v>-4773.0403434998971</v>
      </c>
      <c r="P160" s="27">
        <f t="shared" si="51"/>
        <v>4773.0403434998971</v>
      </c>
    </row>
    <row r="161" spans="1:16">
      <c r="A161" s="31">
        <v>42767</v>
      </c>
      <c r="C161" s="6">
        <v>153</v>
      </c>
      <c r="D161" s="29">
        <f t="shared" si="42"/>
        <v>446</v>
      </c>
      <c r="E161" s="29">
        <f t="shared" si="47"/>
        <v>68238</v>
      </c>
      <c r="F161" s="29">
        <f t="shared" si="43"/>
        <v>-12130.850000000006</v>
      </c>
      <c r="G161" s="34">
        <f>Inputs!D$3</f>
        <v>0.37951000000000001</v>
      </c>
      <c r="I161" s="27">
        <f t="shared" si="48"/>
        <v>80368.850000000006</v>
      </c>
      <c r="K161" s="27">
        <f t="shared" si="44"/>
        <v>446</v>
      </c>
      <c r="L161" s="27">
        <f t="shared" si="49"/>
        <v>68238</v>
      </c>
      <c r="M161" s="27">
        <f t="shared" si="45"/>
        <v>169.26146</v>
      </c>
      <c r="N161" s="27">
        <f t="shared" si="46"/>
        <v>169.26146</v>
      </c>
      <c r="O161" s="27">
        <f t="shared" si="50"/>
        <v>-4603.7788834998973</v>
      </c>
      <c r="P161" s="27">
        <f t="shared" si="51"/>
        <v>4603.7788834998973</v>
      </c>
    </row>
    <row r="162" spans="1:16">
      <c r="A162" s="30">
        <v>42795</v>
      </c>
      <c r="C162" s="6">
        <v>154</v>
      </c>
      <c r="D162" s="29">
        <f t="shared" si="42"/>
        <v>446</v>
      </c>
      <c r="E162" s="29">
        <f t="shared" si="47"/>
        <v>68684</v>
      </c>
      <c r="F162" s="29">
        <f t="shared" si="43"/>
        <v>-11684.850000000006</v>
      </c>
      <c r="G162" s="34">
        <f>Inputs!D$3</f>
        <v>0.37951000000000001</v>
      </c>
      <c r="I162" s="27">
        <f t="shared" si="48"/>
        <v>80368.850000000006</v>
      </c>
      <c r="K162" s="27">
        <f t="shared" si="44"/>
        <v>446</v>
      </c>
      <c r="L162" s="27">
        <f t="shared" si="49"/>
        <v>68684</v>
      </c>
      <c r="M162" s="27">
        <f t="shared" si="45"/>
        <v>169.26146</v>
      </c>
      <c r="N162" s="27">
        <f t="shared" si="46"/>
        <v>169.26146</v>
      </c>
      <c r="O162" s="27">
        <f t="shared" si="50"/>
        <v>-4434.5174234998976</v>
      </c>
      <c r="P162" s="27">
        <f t="shared" si="51"/>
        <v>4434.5174234998976</v>
      </c>
    </row>
    <row r="163" spans="1:16">
      <c r="A163" s="31">
        <v>42826</v>
      </c>
      <c r="C163" s="6">
        <v>155</v>
      </c>
      <c r="D163" s="29">
        <f t="shared" si="42"/>
        <v>446</v>
      </c>
      <c r="E163" s="29">
        <f t="shared" si="47"/>
        <v>69130</v>
      </c>
      <c r="F163" s="29">
        <f t="shared" si="43"/>
        <v>-11238.850000000006</v>
      </c>
      <c r="G163" s="34">
        <f>Inputs!D$3</f>
        <v>0.37951000000000001</v>
      </c>
      <c r="I163" s="27">
        <f t="shared" si="48"/>
        <v>80368.850000000006</v>
      </c>
      <c r="K163" s="27">
        <f t="shared" si="44"/>
        <v>446</v>
      </c>
      <c r="L163" s="27">
        <f t="shared" si="49"/>
        <v>69130</v>
      </c>
      <c r="M163" s="27">
        <f t="shared" si="45"/>
        <v>169.26146</v>
      </c>
      <c r="N163" s="27">
        <f t="shared" si="46"/>
        <v>169.26146</v>
      </c>
      <c r="O163" s="27">
        <f t="shared" si="50"/>
        <v>-4265.2559634998979</v>
      </c>
      <c r="P163" s="27">
        <f t="shared" si="51"/>
        <v>4265.2559634998979</v>
      </c>
    </row>
    <row r="164" spans="1:16">
      <c r="A164" s="30">
        <v>42856</v>
      </c>
      <c r="C164" s="6">
        <v>156</v>
      </c>
      <c r="D164" s="29">
        <f t="shared" si="42"/>
        <v>446</v>
      </c>
      <c r="E164" s="29">
        <f t="shared" si="47"/>
        <v>69576</v>
      </c>
      <c r="F164" s="29">
        <f t="shared" si="43"/>
        <v>-10792.850000000006</v>
      </c>
      <c r="G164" s="34">
        <f>Inputs!D$3</f>
        <v>0.37951000000000001</v>
      </c>
      <c r="I164" s="27">
        <f t="shared" si="48"/>
        <v>80368.850000000006</v>
      </c>
      <c r="K164" s="27">
        <f t="shared" si="44"/>
        <v>446</v>
      </c>
      <c r="L164" s="27">
        <f t="shared" si="49"/>
        <v>69576</v>
      </c>
      <c r="M164" s="27">
        <f t="shared" si="45"/>
        <v>169.26146</v>
      </c>
      <c r="N164" s="27">
        <f t="shared" si="46"/>
        <v>169.26146</v>
      </c>
      <c r="O164" s="27">
        <f t="shared" si="50"/>
        <v>-4095.9945034998977</v>
      </c>
      <c r="P164" s="27">
        <f t="shared" si="51"/>
        <v>4095.9945034998977</v>
      </c>
    </row>
    <row r="165" spans="1:16">
      <c r="A165" s="31">
        <v>42887</v>
      </c>
      <c r="C165" s="6">
        <v>157</v>
      </c>
      <c r="D165" s="29">
        <f t="shared" si="42"/>
        <v>446</v>
      </c>
      <c r="E165" s="29">
        <f t="shared" si="47"/>
        <v>70022</v>
      </c>
      <c r="F165" s="29">
        <f t="shared" si="43"/>
        <v>-10346.850000000006</v>
      </c>
      <c r="G165" s="34">
        <f>Inputs!D$3</f>
        <v>0.37951000000000001</v>
      </c>
      <c r="I165" s="27">
        <f t="shared" si="48"/>
        <v>80368.850000000006</v>
      </c>
      <c r="K165" s="27">
        <f t="shared" si="44"/>
        <v>446</v>
      </c>
      <c r="L165" s="27">
        <f t="shared" si="49"/>
        <v>70022</v>
      </c>
      <c r="M165" s="27">
        <f t="shared" si="45"/>
        <v>169.26146</v>
      </c>
      <c r="N165" s="27">
        <f t="shared" si="46"/>
        <v>169.26146</v>
      </c>
      <c r="O165" s="27">
        <f t="shared" si="50"/>
        <v>-3926.7330434998976</v>
      </c>
      <c r="P165" s="27">
        <f t="shared" si="51"/>
        <v>3926.7330434998976</v>
      </c>
    </row>
    <row r="166" spans="1:16">
      <c r="A166" s="30">
        <v>42917</v>
      </c>
      <c r="C166" s="6">
        <v>158</v>
      </c>
      <c r="D166" s="29">
        <f t="shared" si="42"/>
        <v>446</v>
      </c>
      <c r="E166" s="29">
        <f t="shared" si="47"/>
        <v>70468</v>
      </c>
      <c r="F166" s="29">
        <f t="shared" si="43"/>
        <v>-9900.8500000000058</v>
      </c>
      <c r="G166" s="34">
        <f>Inputs!D$3</f>
        <v>0.37951000000000001</v>
      </c>
      <c r="I166" s="27">
        <f t="shared" si="48"/>
        <v>80368.850000000006</v>
      </c>
      <c r="K166" s="27">
        <f t="shared" si="44"/>
        <v>446</v>
      </c>
      <c r="L166" s="27">
        <f t="shared" si="49"/>
        <v>70468</v>
      </c>
      <c r="M166" s="27">
        <f t="shared" si="45"/>
        <v>169.26146</v>
      </c>
      <c r="N166" s="27">
        <f t="shared" si="46"/>
        <v>169.26146</v>
      </c>
      <c r="O166" s="27">
        <f t="shared" si="50"/>
        <v>-3757.4715834998974</v>
      </c>
      <c r="P166" s="27">
        <f t="shared" si="51"/>
        <v>3757.4715834998974</v>
      </c>
    </row>
    <row r="167" spans="1:16">
      <c r="A167" s="31">
        <v>42948</v>
      </c>
      <c r="C167" s="6">
        <v>159</v>
      </c>
      <c r="D167" s="29">
        <f t="shared" si="42"/>
        <v>446</v>
      </c>
      <c r="E167" s="29">
        <f t="shared" si="47"/>
        <v>70914</v>
      </c>
      <c r="F167" s="29">
        <f t="shared" si="43"/>
        <v>-9454.8500000000058</v>
      </c>
      <c r="G167" s="34">
        <f>Inputs!D$3</f>
        <v>0.37951000000000001</v>
      </c>
      <c r="I167" s="27">
        <f t="shared" si="48"/>
        <v>80368.850000000006</v>
      </c>
      <c r="K167" s="27">
        <f t="shared" si="44"/>
        <v>446</v>
      </c>
      <c r="L167" s="27">
        <f t="shared" si="49"/>
        <v>70914</v>
      </c>
      <c r="M167" s="27">
        <f t="shared" si="45"/>
        <v>169.26146</v>
      </c>
      <c r="N167" s="27">
        <f t="shared" si="46"/>
        <v>169.26146</v>
      </c>
      <c r="O167" s="27">
        <f t="shared" si="50"/>
        <v>-3588.2101234998972</v>
      </c>
      <c r="P167" s="27">
        <f t="shared" si="51"/>
        <v>3588.2101234998972</v>
      </c>
    </row>
    <row r="168" spans="1:16">
      <c r="A168" s="30">
        <v>42979</v>
      </c>
      <c r="C168" s="6">
        <v>160</v>
      </c>
      <c r="D168" s="29">
        <f t="shared" si="42"/>
        <v>446</v>
      </c>
      <c r="E168" s="29">
        <f t="shared" si="47"/>
        <v>71360</v>
      </c>
      <c r="F168" s="29">
        <f t="shared" si="43"/>
        <v>-9008.8500000000058</v>
      </c>
      <c r="G168" s="34">
        <f>Inputs!D$3</f>
        <v>0.37951000000000001</v>
      </c>
      <c r="I168" s="27">
        <f t="shared" si="48"/>
        <v>80368.850000000006</v>
      </c>
      <c r="K168" s="27">
        <f t="shared" si="44"/>
        <v>446</v>
      </c>
      <c r="L168" s="27">
        <f t="shared" si="49"/>
        <v>71360</v>
      </c>
      <c r="M168" s="27">
        <f t="shared" si="45"/>
        <v>169.26146</v>
      </c>
      <c r="N168" s="27">
        <f t="shared" si="46"/>
        <v>169.26146</v>
      </c>
      <c r="O168" s="27">
        <f t="shared" si="50"/>
        <v>-3418.9486634998971</v>
      </c>
      <c r="P168" s="27">
        <f t="shared" si="51"/>
        <v>3418.9486634998971</v>
      </c>
    </row>
    <row r="169" spans="1:16">
      <c r="A169" s="31">
        <v>43009</v>
      </c>
      <c r="C169" s="6">
        <v>161</v>
      </c>
      <c r="D169" s="29">
        <f t="shared" ref="D169:D187" si="52">ROUND(-(+$B$9/180)*1,0)</f>
        <v>446</v>
      </c>
      <c r="E169" s="29">
        <f t="shared" si="47"/>
        <v>71806</v>
      </c>
      <c r="F169" s="29">
        <f t="shared" ref="F169:F188" si="53">$B$9+E169</f>
        <v>-8562.8500000000058</v>
      </c>
      <c r="G169" s="34">
        <f>Inputs!D$3</f>
        <v>0.37951000000000001</v>
      </c>
      <c r="I169" s="27">
        <f t="shared" si="48"/>
        <v>80368.850000000006</v>
      </c>
      <c r="K169" s="27">
        <f t="shared" ref="K169:K188" si="54">D169</f>
        <v>446</v>
      </c>
      <c r="L169" s="27">
        <f t="shared" si="49"/>
        <v>71806</v>
      </c>
      <c r="M169" s="27">
        <f t="shared" ref="M169:M188" si="55">K169*G169</f>
        <v>169.26146</v>
      </c>
      <c r="N169" s="27">
        <f t="shared" ref="N169:N188" si="56">M169-J169</f>
        <v>169.26146</v>
      </c>
      <c r="O169" s="27">
        <f t="shared" si="50"/>
        <v>-3249.6872034998969</v>
      </c>
      <c r="P169" s="27">
        <f t="shared" si="51"/>
        <v>3249.6872034998969</v>
      </c>
    </row>
    <row r="170" spans="1:16">
      <c r="A170" s="30">
        <v>43040</v>
      </c>
      <c r="C170" s="6">
        <v>162</v>
      </c>
      <c r="D170" s="29">
        <f t="shared" si="52"/>
        <v>446</v>
      </c>
      <c r="E170" s="29">
        <f t="shared" ref="E170:E188" si="57">+E169+D170</f>
        <v>72252</v>
      </c>
      <c r="F170" s="29">
        <f t="shared" si="53"/>
        <v>-8116.8500000000058</v>
      </c>
      <c r="G170" s="34">
        <f>Inputs!D$3</f>
        <v>0.37951000000000001</v>
      </c>
      <c r="I170" s="27">
        <f t="shared" ref="I170:I188" si="58">+I169+H170</f>
        <v>80368.850000000006</v>
      </c>
      <c r="K170" s="27">
        <f t="shared" si="54"/>
        <v>446</v>
      </c>
      <c r="L170" s="27">
        <f t="shared" ref="L170:L188" si="59">+L169+K170</f>
        <v>72252</v>
      </c>
      <c r="M170" s="27">
        <f t="shared" si="55"/>
        <v>169.26146</v>
      </c>
      <c r="N170" s="27">
        <f t="shared" si="56"/>
        <v>169.26146</v>
      </c>
      <c r="O170" s="27">
        <f t="shared" ref="O170:O188" si="60">+O169+N170</f>
        <v>-3080.4257434998967</v>
      </c>
      <c r="P170" s="27">
        <f t="shared" ref="P170:P188" si="61">P169-N170</f>
        <v>3080.4257434998967</v>
      </c>
    </row>
    <row r="171" spans="1:16">
      <c r="A171" s="31">
        <v>43070</v>
      </c>
      <c r="C171" s="6">
        <v>163</v>
      </c>
      <c r="D171" s="29">
        <f t="shared" si="52"/>
        <v>446</v>
      </c>
      <c r="E171" s="29">
        <f t="shared" si="57"/>
        <v>72698</v>
      </c>
      <c r="F171" s="29">
        <f t="shared" si="53"/>
        <v>-7670.8500000000058</v>
      </c>
      <c r="G171" s="34">
        <f>Inputs!D$3</f>
        <v>0.37951000000000001</v>
      </c>
      <c r="I171" s="27">
        <f t="shared" si="58"/>
        <v>80368.850000000006</v>
      </c>
      <c r="K171" s="27">
        <f t="shared" si="54"/>
        <v>446</v>
      </c>
      <c r="L171" s="27">
        <f t="shared" si="59"/>
        <v>72698</v>
      </c>
      <c r="M171" s="27">
        <f t="shared" si="55"/>
        <v>169.26146</v>
      </c>
      <c r="N171" s="27">
        <f t="shared" si="56"/>
        <v>169.26146</v>
      </c>
      <c r="O171" s="27">
        <f t="shared" si="60"/>
        <v>-2911.1642834998966</v>
      </c>
      <c r="P171" s="27">
        <f t="shared" si="61"/>
        <v>2911.1642834998966</v>
      </c>
    </row>
    <row r="172" spans="1:16">
      <c r="A172" s="30">
        <v>43101</v>
      </c>
      <c r="C172" s="6">
        <v>164</v>
      </c>
      <c r="D172" s="29">
        <f t="shared" si="52"/>
        <v>446</v>
      </c>
      <c r="E172" s="29">
        <f t="shared" si="57"/>
        <v>73144</v>
      </c>
      <c r="F172" s="29">
        <f t="shared" si="53"/>
        <v>-7224.8500000000058</v>
      </c>
      <c r="G172" s="34">
        <f>Inputs!D$3</f>
        <v>0.37951000000000001</v>
      </c>
      <c r="I172" s="27">
        <f t="shared" si="58"/>
        <v>80368.850000000006</v>
      </c>
      <c r="K172" s="27">
        <f t="shared" si="54"/>
        <v>446</v>
      </c>
      <c r="L172" s="27">
        <f t="shared" si="59"/>
        <v>73144</v>
      </c>
      <c r="M172" s="27">
        <f t="shared" si="55"/>
        <v>169.26146</v>
      </c>
      <c r="N172" s="27">
        <f t="shared" si="56"/>
        <v>169.26146</v>
      </c>
      <c r="O172" s="27">
        <f t="shared" si="60"/>
        <v>-2741.9028234998964</v>
      </c>
      <c r="P172" s="27">
        <f t="shared" si="61"/>
        <v>2741.9028234998964</v>
      </c>
    </row>
    <row r="173" spans="1:16">
      <c r="A173" s="31">
        <v>43132</v>
      </c>
      <c r="C173" s="6">
        <v>165</v>
      </c>
      <c r="D173" s="29">
        <f t="shared" si="52"/>
        <v>446</v>
      </c>
      <c r="E173" s="29">
        <f t="shared" si="57"/>
        <v>73590</v>
      </c>
      <c r="F173" s="29">
        <f t="shared" si="53"/>
        <v>-6778.8500000000058</v>
      </c>
      <c r="G173" s="34">
        <f>Inputs!D$3</f>
        <v>0.37951000000000001</v>
      </c>
      <c r="I173" s="27">
        <f t="shared" si="58"/>
        <v>80368.850000000006</v>
      </c>
      <c r="K173" s="27">
        <f t="shared" si="54"/>
        <v>446</v>
      </c>
      <c r="L173" s="27">
        <f t="shared" si="59"/>
        <v>73590</v>
      </c>
      <c r="M173" s="27">
        <f t="shared" si="55"/>
        <v>169.26146</v>
      </c>
      <c r="N173" s="27">
        <f t="shared" si="56"/>
        <v>169.26146</v>
      </c>
      <c r="O173" s="27">
        <f t="shared" si="60"/>
        <v>-2572.6413634998962</v>
      </c>
      <c r="P173" s="27">
        <f t="shared" si="61"/>
        <v>2572.6413634998962</v>
      </c>
    </row>
    <row r="174" spans="1:16">
      <c r="A174" s="30">
        <v>43160</v>
      </c>
      <c r="C174" s="6">
        <v>166</v>
      </c>
      <c r="D174" s="29">
        <f t="shared" si="52"/>
        <v>446</v>
      </c>
      <c r="E174" s="29">
        <f t="shared" si="57"/>
        <v>74036</v>
      </c>
      <c r="F174" s="29">
        <f t="shared" si="53"/>
        <v>-6332.8500000000058</v>
      </c>
      <c r="G174" s="34">
        <f>Inputs!D$3</f>
        <v>0.37951000000000001</v>
      </c>
      <c r="I174" s="27">
        <f t="shared" si="58"/>
        <v>80368.850000000006</v>
      </c>
      <c r="K174" s="27">
        <f t="shared" si="54"/>
        <v>446</v>
      </c>
      <c r="L174" s="27">
        <f t="shared" si="59"/>
        <v>74036</v>
      </c>
      <c r="M174" s="27">
        <f t="shared" si="55"/>
        <v>169.26146</v>
      </c>
      <c r="N174" s="27">
        <f t="shared" si="56"/>
        <v>169.26146</v>
      </c>
      <c r="O174" s="27">
        <f t="shared" si="60"/>
        <v>-2403.379903499896</v>
      </c>
      <c r="P174" s="27">
        <f t="shared" si="61"/>
        <v>2403.379903499896</v>
      </c>
    </row>
    <row r="175" spans="1:16">
      <c r="A175" s="31">
        <v>43191</v>
      </c>
      <c r="C175" s="6">
        <v>167</v>
      </c>
      <c r="D175" s="29">
        <f t="shared" si="52"/>
        <v>446</v>
      </c>
      <c r="E175" s="29">
        <f t="shared" si="57"/>
        <v>74482</v>
      </c>
      <c r="F175" s="29">
        <f t="shared" si="53"/>
        <v>-5886.8500000000058</v>
      </c>
      <c r="G175" s="34">
        <f>Inputs!D$3</f>
        <v>0.37951000000000001</v>
      </c>
      <c r="I175" s="27">
        <f t="shared" si="58"/>
        <v>80368.850000000006</v>
      </c>
      <c r="K175" s="27">
        <f t="shared" si="54"/>
        <v>446</v>
      </c>
      <c r="L175" s="27">
        <f t="shared" si="59"/>
        <v>74482</v>
      </c>
      <c r="M175" s="27">
        <f t="shared" si="55"/>
        <v>169.26146</v>
      </c>
      <c r="N175" s="27">
        <f t="shared" si="56"/>
        <v>169.26146</v>
      </c>
      <c r="O175" s="27">
        <f t="shared" si="60"/>
        <v>-2234.1184434998959</v>
      </c>
      <c r="P175" s="27">
        <f t="shared" si="61"/>
        <v>2234.1184434998959</v>
      </c>
    </row>
    <row r="176" spans="1:16">
      <c r="A176" s="30">
        <v>43221</v>
      </c>
      <c r="C176" s="6">
        <v>168</v>
      </c>
      <c r="D176" s="29">
        <f t="shared" si="52"/>
        <v>446</v>
      </c>
      <c r="E176" s="29">
        <f t="shared" si="57"/>
        <v>74928</v>
      </c>
      <c r="F176" s="29">
        <f t="shared" si="53"/>
        <v>-5440.8500000000058</v>
      </c>
      <c r="G176" s="34">
        <f>Inputs!D$3</f>
        <v>0.37951000000000001</v>
      </c>
      <c r="I176" s="27">
        <f t="shared" si="58"/>
        <v>80368.850000000006</v>
      </c>
      <c r="K176" s="27">
        <f t="shared" si="54"/>
        <v>446</v>
      </c>
      <c r="L176" s="27">
        <f t="shared" si="59"/>
        <v>74928</v>
      </c>
      <c r="M176" s="27">
        <f t="shared" si="55"/>
        <v>169.26146</v>
      </c>
      <c r="N176" s="27">
        <f t="shared" si="56"/>
        <v>169.26146</v>
      </c>
      <c r="O176" s="27">
        <f t="shared" si="60"/>
        <v>-2064.8569834998957</v>
      </c>
      <c r="P176" s="27">
        <f t="shared" si="61"/>
        <v>2064.8569834998957</v>
      </c>
    </row>
    <row r="177" spans="1:20">
      <c r="A177" s="31">
        <v>43252</v>
      </c>
      <c r="C177" s="6">
        <v>169</v>
      </c>
      <c r="D177" s="29">
        <f t="shared" si="52"/>
        <v>446</v>
      </c>
      <c r="E177" s="29">
        <f t="shared" si="57"/>
        <v>75374</v>
      </c>
      <c r="F177" s="29">
        <f t="shared" si="53"/>
        <v>-4994.8500000000058</v>
      </c>
      <c r="G177" s="34">
        <f>Inputs!D$3</f>
        <v>0.37951000000000001</v>
      </c>
      <c r="I177" s="27">
        <f t="shared" si="58"/>
        <v>80368.850000000006</v>
      </c>
      <c r="K177" s="27">
        <f t="shared" si="54"/>
        <v>446</v>
      </c>
      <c r="L177" s="27">
        <f t="shared" si="59"/>
        <v>75374</v>
      </c>
      <c r="M177" s="27">
        <f t="shared" si="55"/>
        <v>169.26146</v>
      </c>
      <c r="N177" s="27">
        <f t="shared" si="56"/>
        <v>169.26146</v>
      </c>
      <c r="O177" s="27">
        <f t="shared" si="60"/>
        <v>-1895.5955234998958</v>
      </c>
      <c r="P177" s="27">
        <f t="shared" si="61"/>
        <v>1895.5955234998958</v>
      </c>
    </row>
    <row r="178" spans="1:20">
      <c r="A178" s="30">
        <v>43282</v>
      </c>
      <c r="C178" s="6">
        <v>170</v>
      </c>
      <c r="D178" s="29">
        <f t="shared" si="52"/>
        <v>446</v>
      </c>
      <c r="E178" s="29">
        <f t="shared" si="57"/>
        <v>75820</v>
      </c>
      <c r="F178" s="29">
        <f t="shared" si="53"/>
        <v>-4548.8500000000058</v>
      </c>
      <c r="G178" s="34">
        <f>Inputs!D$3</f>
        <v>0.37951000000000001</v>
      </c>
      <c r="I178" s="27">
        <f t="shared" si="58"/>
        <v>80368.850000000006</v>
      </c>
      <c r="K178" s="27">
        <f t="shared" si="54"/>
        <v>446</v>
      </c>
      <c r="L178" s="27">
        <f t="shared" si="59"/>
        <v>75820</v>
      </c>
      <c r="M178" s="27">
        <f t="shared" si="55"/>
        <v>169.26146</v>
      </c>
      <c r="N178" s="27">
        <f t="shared" si="56"/>
        <v>169.26146</v>
      </c>
      <c r="O178" s="27">
        <f t="shared" si="60"/>
        <v>-1726.3340634998958</v>
      </c>
      <c r="P178" s="27">
        <f t="shared" si="61"/>
        <v>1726.3340634998958</v>
      </c>
    </row>
    <row r="179" spans="1:20">
      <c r="A179" s="31">
        <v>43313</v>
      </c>
      <c r="C179" s="6">
        <v>171</v>
      </c>
      <c r="D179" s="29">
        <f t="shared" si="52"/>
        <v>446</v>
      </c>
      <c r="E179" s="29">
        <f t="shared" si="57"/>
        <v>76266</v>
      </c>
      <c r="F179" s="29">
        <f t="shared" si="53"/>
        <v>-4102.8500000000058</v>
      </c>
      <c r="G179" s="34">
        <f>Inputs!D$3</f>
        <v>0.37951000000000001</v>
      </c>
      <c r="I179" s="27">
        <f t="shared" si="58"/>
        <v>80368.850000000006</v>
      </c>
      <c r="K179" s="27">
        <f t="shared" si="54"/>
        <v>446</v>
      </c>
      <c r="L179" s="27">
        <f t="shared" si="59"/>
        <v>76266</v>
      </c>
      <c r="M179" s="27">
        <f t="shared" si="55"/>
        <v>169.26146</v>
      </c>
      <c r="N179" s="27">
        <f t="shared" si="56"/>
        <v>169.26146</v>
      </c>
      <c r="O179" s="27">
        <f t="shared" si="60"/>
        <v>-1557.0726034998959</v>
      </c>
      <c r="P179" s="27">
        <f t="shared" si="61"/>
        <v>1557.0726034998959</v>
      </c>
    </row>
    <row r="180" spans="1:20">
      <c r="A180" s="30">
        <v>43344</v>
      </c>
      <c r="C180" s="6">
        <v>172</v>
      </c>
      <c r="D180" s="29">
        <f t="shared" si="52"/>
        <v>446</v>
      </c>
      <c r="E180" s="29">
        <f t="shared" si="57"/>
        <v>76712</v>
      </c>
      <c r="F180" s="29">
        <f t="shared" si="53"/>
        <v>-3656.8500000000058</v>
      </c>
      <c r="G180" s="34">
        <f>Inputs!D$3</f>
        <v>0.37951000000000001</v>
      </c>
      <c r="I180" s="27">
        <f t="shared" si="58"/>
        <v>80368.850000000006</v>
      </c>
      <c r="K180" s="27">
        <f t="shared" si="54"/>
        <v>446</v>
      </c>
      <c r="L180" s="27">
        <f t="shared" si="59"/>
        <v>76712</v>
      </c>
      <c r="M180" s="27">
        <f t="shared" si="55"/>
        <v>169.26146</v>
      </c>
      <c r="N180" s="27">
        <f t="shared" si="56"/>
        <v>169.26146</v>
      </c>
      <c r="O180" s="27">
        <f t="shared" si="60"/>
        <v>-1387.8111434998959</v>
      </c>
      <c r="P180" s="27">
        <f t="shared" si="61"/>
        <v>1387.8111434998959</v>
      </c>
    </row>
    <row r="181" spans="1:20">
      <c r="A181" s="31">
        <v>43374</v>
      </c>
      <c r="C181" s="6">
        <v>173</v>
      </c>
      <c r="D181" s="29">
        <f t="shared" si="52"/>
        <v>446</v>
      </c>
      <c r="E181" s="29">
        <f t="shared" si="57"/>
        <v>77158</v>
      </c>
      <c r="F181" s="29">
        <f t="shared" si="53"/>
        <v>-3210.8500000000058</v>
      </c>
      <c r="G181" s="34">
        <f>Inputs!D$3</f>
        <v>0.37951000000000001</v>
      </c>
      <c r="I181" s="27">
        <f t="shared" si="58"/>
        <v>80368.850000000006</v>
      </c>
      <c r="K181" s="27">
        <f t="shared" si="54"/>
        <v>446</v>
      </c>
      <c r="L181" s="27">
        <f t="shared" si="59"/>
        <v>77158</v>
      </c>
      <c r="M181" s="27">
        <f t="shared" si="55"/>
        <v>169.26146</v>
      </c>
      <c r="N181" s="27">
        <f t="shared" si="56"/>
        <v>169.26146</v>
      </c>
      <c r="O181" s="27">
        <f t="shared" si="60"/>
        <v>-1218.549683499896</v>
      </c>
      <c r="P181" s="27">
        <f t="shared" si="61"/>
        <v>1218.549683499896</v>
      </c>
    </row>
    <row r="182" spans="1:20">
      <c r="A182" s="30">
        <v>43405</v>
      </c>
      <c r="C182" s="6">
        <v>174</v>
      </c>
      <c r="D182" s="29">
        <f t="shared" si="52"/>
        <v>446</v>
      </c>
      <c r="E182" s="29">
        <f t="shared" si="57"/>
        <v>77604</v>
      </c>
      <c r="F182" s="29">
        <f t="shared" si="53"/>
        <v>-2764.8500000000058</v>
      </c>
      <c r="G182" s="34">
        <f>Inputs!D$3</f>
        <v>0.37951000000000001</v>
      </c>
      <c r="I182" s="27">
        <f t="shared" si="58"/>
        <v>80368.850000000006</v>
      </c>
      <c r="K182" s="27">
        <f t="shared" si="54"/>
        <v>446</v>
      </c>
      <c r="L182" s="27">
        <f t="shared" si="59"/>
        <v>77604</v>
      </c>
      <c r="M182" s="27">
        <f t="shared" si="55"/>
        <v>169.26146</v>
      </c>
      <c r="N182" s="27">
        <f t="shared" si="56"/>
        <v>169.26146</v>
      </c>
      <c r="O182" s="27">
        <f t="shared" si="60"/>
        <v>-1049.288223499896</v>
      </c>
      <c r="P182" s="27">
        <f t="shared" si="61"/>
        <v>1049.288223499896</v>
      </c>
    </row>
    <row r="183" spans="1:20">
      <c r="A183" s="31">
        <v>43435</v>
      </c>
      <c r="C183" s="6">
        <v>175</v>
      </c>
      <c r="D183" s="29">
        <f t="shared" si="52"/>
        <v>446</v>
      </c>
      <c r="E183" s="29">
        <f t="shared" si="57"/>
        <v>78050</v>
      </c>
      <c r="F183" s="29">
        <f t="shared" si="53"/>
        <v>-2318.8500000000058</v>
      </c>
      <c r="G183" s="34">
        <f>Inputs!D$3</f>
        <v>0.37951000000000001</v>
      </c>
      <c r="I183" s="27">
        <f t="shared" si="58"/>
        <v>80368.850000000006</v>
      </c>
      <c r="K183" s="27">
        <f t="shared" si="54"/>
        <v>446</v>
      </c>
      <c r="L183" s="27">
        <f t="shared" si="59"/>
        <v>78050</v>
      </c>
      <c r="M183" s="27">
        <f t="shared" si="55"/>
        <v>169.26146</v>
      </c>
      <c r="N183" s="27">
        <f t="shared" si="56"/>
        <v>169.26146</v>
      </c>
      <c r="O183" s="27">
        <f t="shared" si="60"/>
        <v>-880.02676349989611</v>
      </c>
      <c r="P183" s="27">
        <f t="shared" si="61"/>
        <v>880.02676349989611</v>
      </c>
    </row>
    <row r="184" spans="1:20">
      <c r="A184" s="30">
        <v>43466</v>
      </c>
      <c r="C184" s="6">
        <v>176</v>
      </c>
      <c r="D184" s="29">
        <f t="shared" si="52"/>
        <v>446</v>
      </c>
      <c r="E184" s="29">
        <f t="shared" si="57"/>
        <v>78496</v>
      </c>
      <c r="F184" s="29">
        <f t="shared" si="53"/>
        <v>-1872.8500000000058</v>
      </c>
      <c r="G184" s="34">
        <f>Inputs!D$3</f>
        <v>0.37951000000000001</v>
      </c>
      <c r="I184" s="27">
        <f t="shared" si="58"/>
        <v>80368.850000000006</v>
      </c>
      <c r="K184" s="27">
        <f t="shared" si="54"/>
        <v>446</v>
      </c>
      <c r="L184" s="27">
        <f t="shared" si="59"/>
        <v>78496</v>
      </c>
      <c r="M184" s="27">
        <f t="shared" si="55"/>
        <v>169.26146</v>
      </c>
      <c r="N184" s="27">
        <f t="shared" si="56"/>
        <v>169.26146</v>
      </c>
      <c r="O184" s="27">
        <f t="shared" si="60"/>
        <v>-710.76530349989616</v>
      </c>
      <c r="P184" s="27">
        <f t="shared" si="61"/>
        <v>710.76530349989616</v>
      </c>
    </row>
    <row r="185" spans="1:20">
      <c r="A185" s="31">
        <v>43497</v>
      </c>
      <c r="C185" s="6">
        <v>177</v>
      </c>
      <c r="D185" s="29">
        <f t="shared" si="52"/>
        <v>446</v>
      </c>
      <c r="E185" s="29">
        <f t="shared" si="57"/>
        <v>78942</v>
      </c>
      <c r="F185" s="29">
        <f t="shared" si="53"/>
        <v>-1426.8500000000058</v>
      </c>
      <c r="G185" s="34">
        <f>Inputs!D$3</f>
        <v>0.37951000000000001</v>
      </c>
      <c r="I185" s="27">
        <f t="shared" si="58"/>
        <v>80368.850000000006</v>
      </c>
      <c r="K185" s="27">
        <f t="shared" si="54"/>
        <v>446</v>
      </c>
      <c r="L185" s="27">
        <f t="shared" si="59"/>
        <v>78942</v>
      </c>
      <c r="M185" s="27">
        <f t="shared" si="55"/>
        <v>169.26146</v>
      </c>
      <c r="N185" s="27">
        <f t="shared" si="56"/>
        <v>169.26146</v>
      </c>
      <c r="O185" s="27">
        <f t="shared" si="60"/>
        <v>-541.50384349989622</v>
      </c>
      <c r="P185" s="27">
        <f t="shared" si="61"/>
        <v>541.50384349989622</v>
      </c>
    </row>
    <row r="186" spans="1:20">
      <c r="A186" s="30">
        <v>43525</v>
      </c>
      <c r="C186" s="6">
        <v>178</v>
      </c>
      <c r="D186" s="29">
        <f t="shared" si="52"/>
        <v>446</v>
      </c>
      <c r="E186" s="29">
        <f t="shared" si="57"/>
        <v>79388</v>
      </c>
      <c r="F186" s="29">
        <f t="shared" si="53"/>
        <v>-980.85000000000582</v>
      </c>
      <c r="G186" s="34">
        <f>Inputs!D$3</f>
        <v>0.37951000000000001</v>
      </c>
      <c r="I186" s="27">
        <f t="shared" si="58"/>
        <v>80368.850000000006</v>
      </c>
      <c r="K186" s="27">
        <f t="shared" si="54"/>
        <v>446</v>
      </c>
      <c r="L186" s="27">
        <f t="shared" si="59"/>
        <v>79388</v>
      </c>
      <c r="M186" s="27">
        <f t="shared" si="55"/>
        <v>169.26146</v>
      </c>
      <c r="N186" s="27">
        <f t="shared" si="56"/>
        <v>169.26146</v>
      </c>
      <c r="O186" s="27">
        <f t="shared" si="60"/>
        <v>-372.24238349989622</v>
      </c>
      <c r="P186" s="27">
        <f t="shared" si="61"/>
        <v>372.24238349989622</v>
      </c>
    </row>
    <row r="187" spans="1:20">
      <c r="A187" s="31">
        <v>43556</v>
      </c>
      <c r="C187" s="6">
        <v>179</v>
      </c>
      <c r="D187" s="29">
        <f t="shared" si="52"/>
        <v>446</v>
      </c>
      <c r="E187" s="29">
        <f t="shared" si="57"/>
        <v>79834</v>
      </c>
      <c r="F187" s="29">
        <f t="shared" si="53"/>
        <v>-534.85000000000582</v>
      </c>
      <c r="G187" s="34">
        <f>Inputs!D$3</f>
        <v>0.37951000000000001</v>
      </c>
      <c r="I187" s="27">
        <f t="shared" si="58"/>
        <v>80368.850000000006</v>
      </c>
      <c r="K187" s="27">
        <f t="shared" si="54"/>
        <v>446</v>
      </c>
      <c r="L187" s="27">
        <f t="shared" si="59"/>
        <v>79834</v>
      </c>
      <c r="M187" s="27">
        <f t="shared" si="55"/>
        <v>169.26146</v>
      </c>
      <c r="N187" s="27">
        <f t="shared" si="56"/>
        <v>169.26146</v>
      </c>
      <c r="O187" s="27">
        <f t="shared" si="60"/>
        <v>-202.98092349989622</v>
      </c>
      <c r="P187" s="27">
        <f t="shared" si="61"/>
        <v>202.98092349989622</v>
      </c>
    </row>
    <row r="188" spans="1:20">
      <c r="A188" s="30">
        <v>43586</v>
      </c>
      <c r="C188" s="6">
        <v>180</v>
      </c>
      <c r="D188" s="29">
        <f>-F187</f>
        <v>534.85000000000582</v>
      </c>
      <c r="E188" s="29">
        <f t="shared" si="57"/>
        <v>80368.850000000006</v>
      </c>
      <c r="F188" s="29">
        <f t="shared" si="53"/>
        <v>0</v>
      </c>
      <c r="G188" s="34">
        <f>Inputs!D$3</f>
        <v>0.37951000000000001</v>
      </c>
      <c r="I188" s="27">
        <f t="shared" si="58"/>
        <v>80368.850000000006</v>
      </c>
      <c r="K188" s="27">
        <f t="shared" si="54"/>
        <v>534.85000000000582</v>
      </c>
      <c r="L188" s="27">
        <f t="shared" si="59"/>
        <v>80368.850000000006</v>
      </c>
      <c r="M188" s="27">
        <f t="shared" si="55"/>
        <v>202.98092350000221</v>
      </c>
      <c r="N188" s="27">
        <f t="shared" si="56"/>
        <v>202.98092350000221</v>
      </c>
      <c r="O188" s="27">
        <f t="shared" si="60"/>
        <v>1.0598455446597654E-10</v>
      </c>
      <c r="P188" s="27">
        <f t="shared" si="61"/>
        <v>-1.0598455446597654E-10</v>
      </c>
    </row>
    <row r="189" spans="1:20">
      <c r="A189" s="30"/>
      <c r="G189" s="28"/>
    </row>
    <row r="190" spans="1:20">
      <c r="A190" s="8" t="s">
        <v>43</v>
      </c>
      <c r="B190" s="33">
        <f>SUM(B9:B189)</f>
        <v>-80368.850000000006</v>
      </c>
      <c r="D190" s="33">
        <f>SUM(D9:D189)</f>
        <v>80368.850000000006</v>
      </c>
      <c r="G190" s="28"/>
      <c r="H190" s="33">
        <f>SUM(H9:H189)</f>
        <v>80368.850000000006</v>
      </c>
      <c r="I190" s="33"/>
      <c r="J190" s="33">
        <f>SUM(J9:J189)</f>
        <v>30500.782263500005</v>
      </c>
      <c r="K190" s="33">
        <f>SUM(K9:K189)</f>
        <v>80368.850000000006</v>
      </c>
      <c r="L190" s="33"/>
      <c r="M190" s="33">
        <f>SUM(M9:M189)</f>
        <v>30500.78226350011</v>
      </c>
      <c r="N190" s="33">
        <f>SUM(N9:N189)</f>
        <v>1.0598455446597654E-10</v>
      </c>
      <c r="O190" s="33">
        <f>SUM(O9:O189)</f>
        <v>-2732837.9045664845</v>
      </c>
      <c r="P190" s="33">
        <f>SUM(P9:P189)</f>
        <v>2732837.9045664845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4.xml><?xml version="1.0" encoding="utf-8"?>
<worksheet xmlns="http://schemas.openxmlformats.org/spreadsheetml/2006/main" xmlns:r="http://schemas.openxmlformats.org/officeDocument/2006/relationships">
  <sheetPr transitionEvaluation="1" codeName="Sheet67">
    <pageSetUpPr autoPageBreaks="0" fitToPage="1"/>
  </sheetPr>
  <dimension ref="A1:AE200"/>
  <sheetViews>
    <sheetView defaultGridColor="0" topLeftCell="W1" colorId="22" zoomScale="60" zoomScaleNormal="100" workbookViewId="0">
      <pane ySplit="8" topLeftCell="A9" activePane="bottomLeft" state="frozen"/>
      <selection activeCell="U11" sqref="U11:AE11"/>
      <selection pane="bottomLeft" activeCell="P63" sqref="P63"/>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38473</v>
      </c>
      <c r="B9" s="32">
        <v>-2065357</v>
      </c>
      <c r="C9" s="6">
        <v>1</v>
      </c>
      <c r="D9" s="29">
        <f t="shared" ref="D9:D40" si="0">ROUND(-(+$B$9/180)*1,0)</f>
        <v>11474</v>
      </c>
      <c r="E9" s="29">
        <f>+D9</f>
        <v>11474</v>
      </c>
      <c r="F9" s="29">
        <f t="shared" ref="F9:F40" si="1">$B$9+E9</f>
        <v>-2053883</v>
      </c>
      <c r="G9" s="34">
        <f>Inputs!D$3</f>
        <v>0.37951000000000001</v>
      </c>
      <c r="H9" s="27">
        <f>-B9</f>
        <v>2065357</v>
      </c>
      <c r="I9" s="27">
        <f>+H9</f>
        <v>2065357</v>
      </c>
      <c r="J9" s="27">
        <f>H9*G9</f>
        <v>783823.63507000008</v>
      </c>
      <c r="K9" s="27">
        <f t="shared" ref="K9:K40" si="2">D9</f>
        <v>11474</v>
      </c>
      <c r="L9" s="27">
        <f>+K9</f>
        <v>11474</v>
      </c>
      <c r="M9" s="27">
        <f t="shared" ref="M9:M40" si="3">K9*G9</f>
        <v>4354.4977399999998</v>
      </c>
      <c r="N9" s="27">
        <f t="shared" ref="N9:N40" si="4">M9-J9</f>
        <v>-779469.13733000006</v>
      </c>
      <c r="O9" s="27">
        <f>+N9</f>
        <v>-779469.13733000006</v>
      </c>
      <c r="P9" s="27">
        <f>-SUM(N9)</f>
        <v>779469.13733000006</v>
      </c>
      <c r="Q9" s="38">
        <f>VLOOKUP(Q$8,$A$9:$P$188,5)</f>
        <v>642544</v>
      </c>
      <c r="R9" s="38">
        <f>VLOOKUP(R$8,$A$9:$P$188,5)</f>
        <v>780232</v>
      </c>
      <c r="S9" s="38">
        <f>+R9-Q9</f>
        <v>137688</v>
      </c>
      <c r="T9" s="35" t="s">
        <v>64</v>
      </c>
      <c r="U9" s="161">
        <f>-IF(TYPE(VLOOKUP(U8,$A$9:$P$188,6,FALSE))=16,0,VLOOKUP(U8,$A$9:$P$188,6,FALSE))</f>
        <v>1549027</v>
      </c>
      <c r="V9" s="161">
        <f>-IF(TYPE(VLOOKUP(V8,$A$9:$P$188,6,FALSE))=16,0,VLOOKUP(V8,$A$9:$P$188,6,FALSE))</f>
        <v>1537553</v>
      </c>
      <c r="W9" s="161">
        <f t="shared" ref="W9:AE9" si="5">-IF(TYPE(VLOOKUP(W8,$A$9:$P$188,6,FALSE))=16,0,VLOOKUP(W8,$A$9:$P$188,6,FALSE))</f>
        <v>1526079</v>
      </c>
      <c r="X9" s="161">
        <f t="shared" si="5"/>
        <v>1514605</v>
      </c>
      <c r="Y9" s="161">
        <f t="shared" si="5"/>
        <v>1503131</v>
      </c>
      <c r="Z9" s="161">
        <f t="shared" si="5"/>
        <v>1491657</v>
      </c>
      <c r="AA9" s="161">
        <f t="shared" si="5"/>
        <v>1480183</v>
      </c>
      <c r="AB9" s="161">
        <f t="shared" si="5"/>
        <v>1468709</v>
      </c>
      <c r="AC9" s="161">
        <f t="shared" si="5"/>
        <v>1457235</v>
      </c>
      <c r="AD9" s="161">
        <f t="shared" si="5"/>
        <v>1445761</v>
      </c>
      <c r="AE9" s="161">
        <f t="shared" si="5"/>
        <v>1434287</v>
      </c>
    </row>
    <row r="10" spans="1:31">
      <c r="A10" s="30">
        <v>38504</v>
      </c>
      <c r="B10" s="9"/>
      <c r="C10" s="6">
        <v>2</v>
      </c>
      <c r="D10" s="29">
        <f t="shared" si="0"/>
        <v>11474</v>
      </c>
      <c r="E10" s="29">
        <f t="shared" ref="E10:E41" si="6">+E9+D10</f>
        <v>22948</v>
      </c>
      <c r="F10" s="29">
        <f t="shared" si="1"/>
        <v>-2042409</v>
      </c>
      <c r="G10" s="34">
        <f>Inputs!D$3</f>
        <v>0.37951000000000001</v>
      </c>
      <c r="H10" s="2"/>
      <c r="I10" s="27">
        <f t="shared" ref="I10:I41" si="7">+I9+H10</f>
        <v>2065357</v>
      </c>
      <c r="J10" s="27"/>
      <c r="K10" s="27">
        <f t="shared" si="2"/>
        <v>11474</v>
      </c>
      <c r="L10" s="27">
        <f t="shared" ref="L10:L41" si="8">+L9+K10</f>
        <v>22948</v>
      </c>
      <c r="M10" s="27">
        <f t="shared" si="3"/>
        <v>4354.4977399999998</v>
      </c>
      <c r="N10" s="27">
        <f t="shared" si="4"/>
        <v>4354.4977399999998</v>
      </c>
      <c r="O10" s="27">
        <f t="shared" ref="O10:O41" si="9">+O9+N10</f>
        <v>-775114.63959000004</v>
      </c>
      <c r="P10" s="27">
        <f t="shared" ref="P10:P41" si="10">P9-N10</f>
        <v>775114.63959000004</v>
      </c>
      <c r="Q10" s="38">
        <f>VLOOKUP(Q$8,$A$9:$P$188,15)</f>
        <v>-539971.76162999892</v>
      </c>
      <c r="R10" s="38">
        <f>VLOOKUP(R$8,$A$9:$P$188,15)</f>
        <v>-487717.78874999867</v>
      </c>
      <c r="S10" s="38">
        <f>+R10-Q10</f>
        <v>52253.972880000249</v>
      </c>
      <c r="T10" s="36" t="s">
        <v>69</v>
      </c>
      <c r="V10" s="2"/>
      <c r="W10" s="2"/>
      <c r="X10" s="7"/>
      <c r="Y10" s="2"/>
      <c r="Z10" s="7"/>
    </row>
    <row r="11" spans="1:31">
      <c r="A11" s="31">
        <v>38534</v>
      </c>
      <c r="B11" s="5"/>
      <c r="C11" s="6">
        <v>3</v>
      </c>
      <c r="D11" s="29">
        <f t="shared" si="0"/>
        <v>11474</v>
      </c>
      <c r="E11" s="29">
        <f t="shared" si="6"/>
        <v>34422</v>
      </c>
      <c r="F11" s="29">
        <f t="shared" si="1"/>
        <v>-2030935</v>
      </c>
      <c r="G11" s="34">
        <f>Inputs!D$3</f>
        <v>0.37951000000000001</v>
      </c>
      <c r="H11" s="2"/>
      <c r="I11" s="27">
        <f t="shared" si="7"/>
        <v>2065357</v>
      </c>
      <c r="J11" s="27"/>
      <c r="K11" s="27">
        <f t="shared" si="2"/>
        <v>11474</v>
      </c>
      <c r="L11" s="27">
        <f t="shared" si="8"/>
        <v>34422</v>
      </c>
      <c r="M11" s="27">
        <f t="shared" si="3"/>
        <v>4354.4977399999998</v>
      </c>
      <c r="N11" s="27">
        <f t="shared" si="4"/>
        <v>4354.4977399999998</v>
      </c>
      <c r="O11" s="27">
        <f t="shared" si="9"/>
        <v>-770760.14185000001</v>
      </c>
      <c r="P11" s="27">
        <f t="shared" si="10"/>
        <v>770760.14185000001</v>
      </c>
      <c r="Q11" s="38">
        <f>+VLOOKUP(Q$8,$A$9:$P$188,16)</f>
        <v>539971.76162999892</v>
      </c>
      <c r="R11" s="38">
        <f>+VLOOKUP(R$8,$A$9:$P$188,16)</f>
        <v>487717.78874999867</v>
      </c>
      <c r="S11" s="38">
        <f>(+Q11+R11)/2</f>
        <v>513844.77518999879</v>
      </c>
      <c r="T11" s="36" t="s">
        <v>113</v>
      </c>
      <c r="U11" s="161">
        <f>IF(TYPE(VLOOKUP(U8,$A$9:$P$188,16,FALSE))=16,0,VLOOKUP(U8,$A$9:$P$188,16,FALSE))</f>
        <v>587871.23676999914</v>
      </c>
      <c r="V11" s="161">
        <f t="shared" ref="V11:AE11" si="11">IF(TYPE(VLOOKUP(V8,$A$9:$P$188,16,FALSE))=16,0,VLOOKUP(V8,$A$9:$P$188,16,FALSE))</f>
        <v>583516.73902999912</v>
      </c>
      <c r="W11" s="161">
        <f t="shared" si="11"/>
        <v>579162.2412899991</v>
      </c>
      <c r="X11" s="161">
        <f t="shared" si="11"/>
        <v>574807.74354999908</v>
      </c>
      <c r="Y11" s="161">
        <f t="shared" si="11"/>
        <v>570453.24580999906</v>
      </c>
      <c r="Z11" s="161">
        <f t="shared" si="11"/>
        <v>566098.74806999904</v>
      </c>
      <c r="AA11" s="161">
        <f t="shared" si="11"/>
        <v>561744.25032999902</v>
      </c>
      <c r="AB11" s="161">
        <f t="shared" si="11"/>
        <v>557389.752589999</v>
      </c>
      <c r="AC11" s="161">
        <f t="shared" si="11"/>
        <v>553035.25484999898</v>
      </c>
      <c r="AD11" s="161">
        <f t="shared" si="11"/>
        <v>548680.75710999896</v>
      </c>
      <c r="AE11" s="161">
        <f t="shared" si="11"/>
        <v>544326.25936999894</v>
      </c>
    </row>
    <row r="12" spans="1:31">
      <c r="A12" s="30">
        <v>38565</v>
      </c>
      <c r="B12" s="3"/>
      <c r="C12" s="6">
        <v>4</v>
      </c>
      <c r="D12" s="29">
        <f t="shared" si="0"/>
        <v>11474</v>
      </c>
      <c r="E12" s="29">
        <f t="shared" si="6"/>
        <v>45896</v>
      </c>
      <c r="F12" s="29">
        <f t="shared" si="1"/>
        <v>-2019461</v>
      </c>
      <c r="G12" s="34">
        <f>Inputs!D$3</f>
        <v>0.37951000000000001</v>
      </c>
      <c r="H12" s="2"/>
      <c r="I12" s="27">
        <f t="shared" si="7"/>
        <v>2065357</v>
      </c>
      <c r="J12" s="27"/>
      <c r="K12" s="27">
        <f t="shared" si="2"/>
        <v>11474</v>
      </c>
      <c r="L12" s="27">
        <f t="shared" si="8"/>
        <v>45896</v>
      </c>
      <c r="M12" s="27">
        <f t="shared" si="3"/>
        <v>4354.4977399999998</v>
      </c>
      <c r="N12" s="27">
        <f t="shared" si="4"/>
        <v>4354.4977399999998</v>
      </c>
      <c r="O12" s="27">
        <f t="shared" si="9"/>
        <v>-766405.64410999999</v>
      </c>
      <c r="P12" s="27">
        <f t="shared" si="10"/>
        <v>766405.64410999999</v>
      </c>
      <c r="Q12" s="40"/>
      <c r="R12" s="40"/>
      <c r="S12" s="40"/>
      <c r="T12" s="36"/>
    </row>
    <row r="13" spans="1:31">
      <c r="A13" s="31">
        <v>38596</v>
      </c>
      <c r="B13" s="3"/>
      <c r="C13" s="6">
        <v>5</v>
      </c>
      <c r="D13" s="29">
        <f t="shared" si="0"/>
        <v>11474</v>
      </c>
      <c r="E13" s="29">
        <f t="shared" si="6"/>
        <v>57370</v>
      </c>
      <c r="F13" s="29">
        <f t="shared" si="1"/>
        <v>-2007987</v>
      </c>
      <c r="G13" s="34">
        <f>Inputs!D$3</f>
        <v>0.37951000000000001</v>
      </c>
      <c r="H13" s="2"/>
      <c r="I13" s="27">
        <f t="shared" si="7"/>
        <v>2065357</v>
      </c>
      <c r="J13" s="27"/>
      <c r="K13" s="27">
        <f t="shared" si="2"/>
        <v>11474</v>
      </c>
      <c r="L13" s="27">
        <f t="shared" si="8"/>
        <v>57370</v>
      </c>
      <c r="M13" s="27">
        <f t="shared" si="3"/>
        <v>4354.4977399999998</v>
      </c>
      <c r="N13" s="27">
        <f t="shared" si="4"/>
        <v>4354.4977399999998</v>
      </c>
      <c r="O13" s="27">
        <f t="shared" si="9"/>
        <v>-762051.14636999997</v>
      </c>
      <c r="P13" s="27">
        <f t="shared" si="10"/>
        <v>762051.14636999997</v>
      </c>
      <c r="Q13" s="38">
        <f>VLOOKUP(Q$8,$A$9:$P$188,9)</f>
        <v>2065357</v>
      </c>
      <c r="R13" s="38">
        <f>VLOOKUP(R$8,$A$9:$P$188,9)</f>
        <v>2065357</v>
      </c>
      <c r="S13" s="38">
        <f>+R13-Q13</f>
        <v>0</v>
      </c>
      <c r="T13" s="36" t="s">
        <v>70</v>
      </c>
    </row>
    <row r="14" spans="1:31">
      <c r="A14" s="31">
        <v>38626</v>
      </c>
      <c r="B14" s="3"/>
      <c r="C14" s="6">
        <v>6</v>
      </c>
      <c r="D14" s="29">
        <f t="shared" si="0"/>
        <v>11474</v>
      </c>
      <c r="E14" s="29">
        <f t="shared" si="6"/>
        <v>68844</v>
      </c>
      <c r="F14" s="29">
        <f t="shared" si="1"/>
        <v>-1996513</v>
      </c>
      <c r="G14" s="34">
        <f>Inputs!D$3</f>
        <v>0.37951000000000001</v>
      </c>
      <c r="H14" s="2"/>
      <c r="I14" s="27">
        <f t="shared" si="7"/>
        <v>2065357</v>
      </c>
      <c r="J14" s="27"/>
      <c r="K14" s="27">
        <f t="shared" si="2"/>
        <v>11474</v>
      </c>
      <c r="L14" s="27">
        <f t="shared" si="8"/>
        <v>68844</v>
      </c>
      <c r="M14" s="27">
        <f t="shared" si="3"/>
        <v>4354.4977399999998</v>
      </c>
      <c r="N14" s="27">
        <f t="shared" si="4"/>
        <v>4354.4977399999998</v>
      </c>
      <c r="O14" s="27">
        <f t="shared" si="9"/>
        <v>-757696.64862999995</v>
      </c>
      <c r="P14" s="27">
        <f t="shared" si="10"/>
        <v>757696.64862999995</v>
      </c>
      <c r="Q14" s="116">
        <f>VLOOKUP(Q$8,$A$9:$P$188,12)</f>
        <v>642544</v>
      </c>
      <c r="R14" s="116">
        <f>VLOOKUP(R$8,$A$9:$P$188,12)</f>
        <v>780232</v>
      </c>
      <c r="S14" s="116">
        <f>+R14-Q14</f>
        <v>137688</v>
      </c>
      <c r="T14" s="36" t="s">
        <v>93</v>
      </c>
    </row>
    <row r="15" spans="1:31">
      <c r="A15" s="30">
        <v>38657</v>
      </c>
      <c r="B15" s="3"/>
      <c r="C15" s="6">
        <v>7</v>
      </c>
      <c r="D15" s="29">
        <f t="shared" si="0"/>
        <v>11474</v>
      </c>
      <c r="E15" s="29">
        <f t="shared" si="6"/>
        <v>80318</v>
      </c>
      <c r="F15" s="29">
        <f t="shared" si="1"/>
        <v>-1985039</v>
      </c>
      <c r="G15" s="34">
        <f>Inputs!D$3</f>
        <v>0.37951000000000001</v>
      </c>
      <c r="H15" s="2"/>
      <c r="I15" s="27">
        <f t="shared" si="7"/>
        <v>2065357</v>
      </c>
      <c r="J15" s="27"/>
      <c r="K15" s="27">
        <f t="shared" si="2"/>
        <v>11474</v>
      </c>
      <c r="L15" s="27">
        <f t="shared" si="8"/>
        <v>80318</v>
      </c>
      <c r="M15" s="27">
        <f t="shared" si="3"/>
        <v>4354.4977399999998</v>
      </c>
      <c r="N15" s="27">
        <f t="shared" si="4"/>
        <v>4354.4977399999998</v>
      </c>
      <c r="O15" s="27">
        <f t="shared" si="9"/>
        <v>-753342.15088999993</v>
      </c>
      <c r="P15" s="27">
        <f t="shared" si="10"/>
        <v>753342.15088999993</v>
      </c>
      <c r="Q15" s="107"/>
      <c r="R15" s="107"/>
      <c r="S15" s="107"/>
      <c r="T15" s="108"/>
    </row>
    <row r="16" spans="1:31">
      <c r="A16" s="31">
        <v>38687</v>
      </c>
      <c r="B16" s="3"/>
      <c r="C16" s="6">
        <v>8</v>
      </c>
      <c r="D16" s="29">
        <f t="shared" si="0"/>
        <v>11474</v>
      </c>
      <c r="E16" s="29">
        <f t="shared" si="6"/>
        <v>91792</v>
      </c>
      <c r="F16" s="29">
        <f t="shared" si="1"/>
        <v>-1973565</v>
      </c>
      <c r="G16" s="34">
        <f>Inputs!D$3</f>
        <v>0.37951000000000001</v>
      </c>
      <c r="H16" s="2"/>
      <c r="I16" s="27">
        <f t="shared" si="7"/>
        <v>2065357</v>
      </c>
      <c r="J16" s="27"/>
      <c r="K16" s="27">
        <f t="shared" si="2"/>
        <v>11474</v>
      </c>
      <c r="L16" s="27">
        <f t="shared" si="8"/>
        <v>91792</v>
      </c>
      <c r="M16" s="27">
        <f t="shared" si="3"/>
        <v>4354.4977399999998</v>
      </c>
      <c r="N16" s="27">
        <f t="shared" si="4"/>
        <v>4354.4977399999998</v>
      </c>
      <c r="O16" s="27">
        <f t="shared" si="9"/>
        <v>-748987.65314999991</v>
      </c>
      <c r="P16" s="27">
        <f t="shared" si="10"/>
        <v>748987.65314999991</v>
      </c>
      <c r="Q16" s="4"/>
      <c r="R16" s="4"/>
      <c r="S16" s="4"/>
    </row>
    <row r="17" spans="1:19">
      <c r="A17" s="30">
        <v>38718</v>
      </c>
      <c r="B17" s="3"/>
      <c r="C17" s="6">
        <v>9</v>
      </c>
      <c r="D17" s="29">
        <f t="shared" si="0"/>
        <v>11474</v>
      </c>
      <c r="E17" s="29">
        <f t="shared" si="6"/>
        <v>103266</v>
      </c>
      <c r="F17" s="29">
        <f t="shared" si="1"/>
        <v>-1962091</v>
      </c>
      <c r="G17" s="34">
        <f>Inputs!D$3</f>
        <v>0.37951000000000001</v>
      </c>
      <c r="H17" s="2"/>
      <c r="I17" s="27">
        <f t="shared" si="7"/>
        <v>2065357</v>
      </c>
      <c r="J17" s="27"/>
      <c r="K17" s="27">
        <f t="shared" si="2"/>
        <v>11474</v>
      </c>
      <c r="L17" s="27">
        <f t="shared" si="8"/>
        <v>103266</v>
      </c>
      <c r="M17" s="27">
        <f t="shared" si="3"/>
        <v>4354.4977399999998</v>
      </c>
      <c r="N17" s="27">
        <f t="shared" si="4"/>
        <v>4354.4977399999998</v>
      </c>
      <c r="O17" s="27">
        <f t="shared" si="9"/>
        <v>-744633.15540999989</v>
      </c>
      <c r="P17" s="27">
        <f t="shared" si="10"/>
        <v>744633.15540999989</v>
      </c>
      <c r="Q17" s="4"/>
      <c r="R17" s="4"/>
      <c r="S17" s="4"/>
    </row>
    <row r="18" spans="1:19">
      <c r="A18" s="31">
        <v>38749</v>
      </c>
      <c r="B18" s="3"/>
      <c r="C18" s="6">
        <v>10</v>
      </c>
      <c r="D18" s="29">
        <f t="shared" si="0"/>
        <v>11474</v>
      </c>
      <c r="E18" s="29">
        <f t="shared" si="6"/>
        <v>114740</v>
      </c>
      <c r="F18" s="29">
        <f t="shared" si="1"/>
        <v>-1950617</v>
      </c>
      <c r="G18" s="34">
        <f>Inputs!D$3</f>
        <v>0.37951000000000001</v>
      </c>
      <c r="H18" s="2"/>
      <c r="I18" s="27">
        <f t="shared" si="7"/>
        <v>2065357</v>
      </c>
      <c r="J18" s="27"/>
      <c r="K18" s="27">
        <f t="shared" si="2"/>
        <v>11474</v>
      </c>
      <c r="L18" s="27">
        <f t="shared" si="8"/>
        <v>114740</v>
      </c>
      <c r="M18" s="27">
        <f t="shared" si="3"/>
        <v>4354.4977399999998</v>
      </c>
      <c r="N18" s="27">
        <f t="shared" si="4"/>
        <v>4354.4977399999998</v>
      </c>
      <c r="O18" s="27">
        <f t="shared" si="9"/>
        <v>-740278.65766999987</v>
      </c>
      <c r="P18" s="27">
        <f t="shared" si="10"/>
        <v>740278.65766999987</v>
      </c>
      <c r="Q18" s="4"/>
      <c r="R18" s="4"/>
      <c r="S18" s="4"/>
    </row>
    <row r="19" spans="1:19">
      <c r="A19" s="31">
        <v>38777</v>
      </c>
      <c r="B19" s="3"/>
      <c r="C19" s="6">
        <v>11</v>
      </c>
      <c r="D19" s="29">
        <f t="shared" si="0"/>
        <v>11474</v>
      </c>
      <c r="E19" s="29">
        <f t="shared" si="6"/>
        <v>126214</v>
      </c>
      <c r="F19" s="29">
        <f t="shared" si="1"/>
        <v>-1939143</v>
      </c>
      <c r="G19" s="34">
        <f>Inputs!D$3</f>
        <v>0.37951000000000001</v>
      </c>
      <c r="H19" s="2"/>
      <c r="I19" s="27">
        <f t="shared" si="7"/>
        <v>2065357</v>
      </c>
      <c r="J19" s="27"/>
      <c r="K19" s="27">
        <f t="shared" si="2"/>
        <v>11474</v>
      </c>
      <c r="L19" s="27">
        <f t="shared" si="8"/>
        <v>126214</v>
      </c>
      <c r="M19" s="27">
        <f t="shared" si="3"/>
        <v>4354.4977399999998</v>
      </c>
      <c r="N19" s="27">
        <f t="shared" si="4"/>
        <v>4354.4977399999998</v>
      </c>
      <c r="O19" s="27">
        <f t="shared" si="9"/>
        <v>-735924.15992999985</v>
      </c>
      <c r="P19" s="27">
        <f t="shared" si="10"/>
        <v>735924.15992999985</v>
      </c>
      <c r="Q19" s="4"/>
      <c r="R19" s="4"/>
      <c r="S19" s="4"/>
    </row>
    <row r="20" spans="1:19">
      <c r="A20" s="30">
        <v>38808</v>
      </c>
      <c r="B20" s="3"/>
      <c r="C20" s="6">
        <v>12</v>
      </c>
      <c r="D20" s="29">
        <f t="shared" si="0"/>
        <v>11474</v>
      </c>
      <c r="E20" s="29">
        <f t="shared" si="6"/>
        <v>137688</v>
      </c>
      <c r="F20" s="29">
        <f t="shared" si="1"/>
        <v>-1927669</v>
      </c>
      <c r="G20" s="34">
        <f>Inputs!D$3</f>
        <v>0.37951000000000001</v>
      </c>
      <c r="H20" s="2"/>
      <c r="I20" s="27">
        <f t="shared" si="7"/>
        <v>2065357</v>
      </c>
      <c r="J20" s="27"/>
      <c r="K20" s="27">
        <f t="shared" si="2"/>
        <v>11474</v>
      </c>
      <c r="L20" s="27">
        <f t="shared" si="8"/>
        <v>137688</v>
      </c>
      <c r="M20" s="27">
        <f t="shared" si="3"/>
        <v>4354.4977399999998</v>
      </c>
      <c r="N20" s="27">
        <f t="shared" si="4"/>
        <v>4354.4977399999998</v>
      </c>
      <c r="O20" s="27">
        <f t="shared" si="9"/>
        <v>-731569.66218999983</v>
      </c>
      <c r="P20" s="27">
        <f t="shared" si="10"/>
        <v>731569.66218999983</v>
      </c>
      <c r="Q20" s="4"/>
      <c r="R20" s="4"/>
      <c r="S20" s="4"/>
    </row>
    <row r="21" spans="1:19">
      <c r="A21" s="31">
        <v>38838</v>
      </c>
      <c r="B21" s="3"/>
      <c r="C21" s="6">
        <v>13</v>
      </c>
      <c r="D21" s="29">
        <f t="shared" si="0"/>
        <v>11474</v>
      </c>
      <c r="E21" s="29">
        <f t="shared" si="6"/>
        <v>149162</v>
      </c>
      <c r="F21" s="29">
        <f t="shared" si="1"/>
        <v>-1916195</v>
      </c>
      <c r="G21" s="34">
        <f>Inputs!D$3</f>
        <v>0.37951000000000001</v>
      </c>
      <c r="H21" s="2"/>
      <c r="I21" s="27">
        <f t="shared" si="7"/>
        <v>2065357</v>
      </c>
      <c r="J21" s="27"/>
      <c r="K21" s="27">
        <f t="shared" si="2"/>
        <v>11474</v>
      </c>
      <c r="L21" s="27">
        <f t="shared" si="8"/>
        <v>149162</v>
      </c>
      <c r="M21" s="27">
        <f t="shared" si="3"/>
        <v>4354.4977399999998</v>
      </c>
      <c r="N21" s="27">
        <f t="shared" si="4"/>
        <v>4354.4977399999998</v>
      </c>
      <c r="O21" s="27">
        <f t="shared" si="9"/>
        <v>-727215.16444999981</v>
      </c>
      <c r="P21" s="27">
        <f t="shared" si="10"/>
        <v>727215.16444999981</v>
      </c>
      <c r="Q21" s="4"/>
      <c r="R21" s="4"/>
      <c r="S21" s="4"/>
    </row>
    <row r="22" spans="1:19">
      <c r="A22" s="30">
        <v>38869</v>
      </c>
      <c r="B22" s="3"/>
      <c r="C22" s="6">
        <v>14</v>
      </c>
      <c r="D22" s="29">
        <f t="shared" si="0"/>
        <v>11474</v>
      </c>
      <c r="E22" s="29">
        <f t="shared" si="6"/>
        <v>160636</v>
      </c>
      <c r="F22" s="29">
        <f t="shared" si="1"/>
        <v>-1904721</v>
      </c>
      <c r="G22" s="34">
        <f>Inputs!D$3</f>
        <v>0.37951000000000001</v>
      </c>
      <c r="H22" s="2"/>
      <c r="I22" s="27">
        <f t="shared" si="7"/>
        <v>2065357</v>
      </c>
      <c r="J22" s="27"/>
      <c r="K22" s="27">
        <f t="shared" si="2"/>
        <v>11474</v>
      </c>
      <c r="L22" s="27">
        <f t="shared" si="8"/>
        <v>160636</v>
      </c>
      <c r="M22" s="27">
        <f t="shared" si="3"/>
        <v>4354.4977399999998</v>
      </c>
      <c r="N22" s="27">
        <f t="shared" si="4"/>
        <v>4354.4977399999998</v>
      </c>
      <c r="O22" s="27">
        <f t="shared" si="9"/>
        <v>-722860.66670999979</v>
      </c>
      <c r="P22" s="27">
        <f t="shared" si="10"/>
        <v>722860.66670999979</v>
      </c>
      <c r="Q22" s="4"/>
      <c r="R22" s="4"/>
      <c r="S22" s="4"/>
    </row>
    <row r="23" spans="1:19">
      <c r="A23" s="31">
        <v>38899</v>
      </c>
      <c r="B23" s="3"/>
      <c r="C23" s="6">
        <v>15</v>
      </c>
      <c r="D23" s="29">
        <f t="shared" si="0"/>
        <v>11474</v>
      </c>
      <c r="E23" s="29">
        <f t="shared" si="6"/>
        <v>172110</v>
      </c>
      <c r="F23" s="29">
        <f t="shared" si="1"/>
        <v>-1893247</v>
      </c>
      <c r="G23" s="34">
        <f>Inputs!D$3</f>
        <v>0.37951000000000001</v>
      </c>
      <c r="H23" s="2"/>
      <c r="I23" s="27">
        <f t="shared" si="7"/>
        <v>2065357</v>
      </c>
      <c r="J23" s="27"/>
      <c r="K23" s="27">
        <f t="shared" si="2"/>
        <v>11474</v>
      </c>
      <c r="L23" s="27">
        <f t="shared" si="8"/>
        <v>172110</v>
      </c>
      <c r="M23" s="27">
        <f t="shared" si="3"/>
        <v>4354.4977399999998</v>
      </c>
      <c r="N23" s="27">
        <f t="shared" si="4"/>
        <v>4354.4977399999998</v>
      </c>
      <c r="O23" s="27">
        <f t="shared" si="9"/>
        <v>-718506.16896999977</v>
      </c>
      <c r="P23" s="27">
        <f t="shared" si="10"/>
        <v>718506.16896999977</v>
      </c>
      <c r="Q23" s="4"/>
      <c r="R23" s="4"/>
      <c r="S23" s="4"/>
    </row>
    <row r="24" spans="1:19">
      <c r="A24" s="31">
        <v>38930</v>
      </c>
      <c r="B24" s="3"/>
      <c r="C24" s="6">
        <v>16</v>
      </c>
      <c r="D24" s="29">
        <f t="shared" si="0"/>
        <v>11474</v>
      </c>
      <c r="E24" s="29">
        <f t="shared" si="6"/>
        <v>183584</v>
      </c>
      <c r="F24" s="29">
        <f t="shared" si="1"/>
        <v>-1881773</v>
      </c>
      <c r="G24" s="34">
        <f>Inputs!D$3</f>
        <v>0.37951000000000001</v>
      </c>
      <c r="H24" s="2"/>
      <c r="I24" s="27">
        <f t="shared" si="7"/>
        <v>2065357</v>
      </c>
      <c r="J24" s="27"/>
      <c r="K24" s="27">
        <f t="shared" si="2"/>
        <v>11474</v>
      </c>
      <c r="L24" s="27">
        <f t="shared" si="8"/>
        <v>183584</v>
      </c>
      <c r="M24" s="27">
        <f t="shared" si="3"/>
        <v>4354.4977399999998</v>
      </c>
      <c r="N24" s="27">
        <f t="shared" si="4"/>
        <v>4354.4977399999998</v>
      </c>
      <c r="O24" s="27">
        <f t="shared" si="9"/>
        <v>-714151.67122999975</v>
      </c>
      <c r="P24" s="27">
        <f t="shared" si="10"/>
        <v>714151.67122999975</v>
      </c>
      <c r="Q24" s="4"/>
      <c r="R24" s="4"/>
      <c r="S24" s="4"/>
    </row>
    <row r="25" spans="1:19">
      <c r="A25" s="30">
        <v>38961</v>
      </c>
      <c r="B25" s="3"/>
      <c r="C25" s="6">
        <v>17</v>
      </c>
      <c r="D25" s="29">
        <f t="shared" si="0"/>
        <v>11474</v>
      </c>
      <c r="E25" s="29">
        <f t="shared" si="6"/>
        <v>195058</v>
      </c>
      <c r="F25" s="29">
        <f t="shared" si="1"/>
        <v>-1870299</v>
      </c>
      <c r="G25" s="34">
        <f>Inputs!D$3</f>
        <v>0.37951000000000001</v>
      </c>
      <c r="H25" s="2"/>
      <c r="I25" s="27">
        <f t="shared" si="7"/>
        <v>2065357</v>
      </c>
      <c r="J25" s="27"/>
      <c r="K25" s="27">
        <f t="shared" si="2"/>
        <v>11474</v>
      </c>
      <c r="L25" s="27">
        <f t="shared" si="8"/>
        <v>195058</v>
      </c>
      <c r="M25" s="27">
        <f t="shared" si="3"/>
        <v>4354.4977399999998</v>
      </c>
      <c r="N25" s="27">
        <f t="shared" si="4"/>
        <v>4354.4977399999998</v>
      </c>
      <c r="O25" s="27">
        <f t="shared" si="9"/>
        <v>-709797.17348999972</v>
      </c>
      <c r="P25" s="27">
        <f t="shared" si="10"/>
        <v>709797.17348999972</v>
      </c>
      <c r="Q25" s="4"/>
      <c r="R25" s="4"/>
      <c r="S25" s="4"/>
    </row>
    <row r="26" spans="1:19">
      <c r="A26" s="31">
        <v>38991</v>
      </c>
      <c r="B26" s="3"/>
      <c r="C26" s="6">
        <v>18</v>
      </c>
      <c r="D26" s="29">
        <f t="shared" si="0"/>
        <v>11474</v>
      </c>
      <c r="E26" s="29">
        <f t="shared" si="6"/>
        <v>206532</v>
      </c>
      <c r="F26" s="29">
        <f t="shared" si="1"/>
        <v>-1858825</v>
      </c>
      <c r="G26" s="34">
        <f>Inputs!D$3</f>
        <v>0.37951000000000001</v>
      </c>
      <c r="H26" s="2"/>
      <c r="I26" s="27">
        <f t="shared" si="7"/>
        <v>2065357</v>
      </c>
      <c r="J26" s="27"/>
      <c r="K26" s="27">
        <f t="shared" si="2"/>
        <v>11474</v>
      </c>
      <c r="L26" s="27">
        <f t="shared" si="8"/>
        <v>206532</v>
      </c>
      <c r="M26" s="27">
        <f t="shared" si="3"/>
        <v>4354.4977399999998</v>
      </c>
      <c r="N26" s="27">
        <f t="shared" si="4"/>
        <v>4354.4977399999998</v>
      </c>
      <c r="O26" s="27">
        <f t="shared" si="9"/>
        <v>-705442.6757499997</v>
      </c>
      <c r="P26" s="27">
        <f t="shared" si="10"/>
        <v>705442.6757499997</v>
      </c>
      <c r="Q26" s="4"/>
      <c r="R26" s="4"/>
      <c r="S26" s="4"/>
    </row>
    <row r="27" spans="1:19">
      <c r="A27" s="30">
        <v>39022</v>
      </c>
      <c r="B27" s="3"/>
      <c r="C27" s="6">
        <v>19</v>
      </c>
      <c r="D27" s="29">
        <f t="shared" si="0"/>
        <v>11474</v>
      </c>
      <c r="E27" s="29">
        <f t="shared" si="6"/>
        <v>218006</v>
      </c>
      <c r="F27" s="29">
        <f t="shared" si="1"/>
        <v>-1847351</v>
      </c>
      <c r="G27" s="34">
        <f>Inputs!D$3</f>
        <v>0.37951000000000001</v>
      </c>
      <c r="H27" s="2"/>
      <c r="I27" s="27">
        <f t="shared" si="7"/>
        <v>2065357</v>
      </c>
      <c r="J27" s="27"/>
      <c r="K27" s="27">
        <f t="shared" si="2"/>
        <v>11474</v>
      </c>
      <c r="L27" s="27">
        <f t="shared" si="8"/>
        <v>218006</v>
      </c>
      <c r="M27" s="27">
        <f t="shared" si="3"/>
        <v>4354.4977399999998</v>
      </c>
      <c r="N27" s="27">
        <f t="shared" si="4"/>
        <v>4354.4977399999998</v>
      </c>
      <c r="O27" s="27">
        <f t="shared" si="9"/>
        <v>-701088.17800999968</v>
      </c>
      <c r="P27" s="27">
        <f t="shared" si="10"/>
        <v>701088.17800999968</v>
      </c>
      <c r="Q27" s="4"/>
      <c r="R27" s="4"/>
      <c r="S27" s="4"/>
    </row>
    <row r="28" spans="1:19">
      <c r="A28" s="31">
        <v>39052</v>
      </c>
      <c r="B28" s="3"/>
      <c r="C28" s="6">
        <v>20</v>
      </c>
      <c r="D28" s="29">
        <f t="shared" si="0"/>
        <v>11474</v>
      </c>
      <c r="E28" s="29">
        <f t="shared" si="6"/>
        <v>229480</v>
      </c>
      <c r="F28" s="29">
        <f t="shared" si="1"/>
        <v>-1835877</v>
      </c>
      <c r="G28" s="34">
        <f>Inputs!D$3</f>
        <v>0.37951000000000001</v>
      </c>
      <c r="H28" s="2"/>
      <c r="I28" s="27">
        <f t="shared" si="7"/>
        <v>2065357</v>
      </c>
      <c r="J28" s="27"/>
      <c r="K28" s="27">
        <f t="shared" si="2"/>
        <v>11474</v>
      </c>
      <c r="L28" s="27">
        <f t="shared" si="8"/>
        <v>229480</v>
      </c>
      <c r="M28" s="27">
        <f t="shared" si="3"/>
        <v>4354.4977399999998</v>
      </c>
      <c r="N28" s="27">
        <f t="shared" si="4"/>
        <v>4354.4977399999998</v>
      </c>
      <c r="O28" s="27">
        <f t="shared" si="9"/>
        <v>-696733.68026999966</v>
      </c>
      <c r="P28" s="27">
        <f t="shared" si="10"/>
        <v>696733.68026999966</v>
      </c>
      <c r="Q28" s="4"/>
      <c r="R28" s="4"/>
      <c r="S28" s="4"/>
    </row>
    <row r="29" spans="1:19">
      <c r="A29" s="31">
        <v>39083</v>
      </c>
      <c r="B29" s="3"/>
      <c r="C29" s="6">
        <v>21</v>
      </c>
      <c r="D29" s="29">
        <f t="shared" si="0"/>
        <v>11474</v>
      </c>
      <c r="E29" s="29">
        <f t="shared" si="6"/>
        <v>240954</v>
      </c>
      <c r="F29" s="29">
        <f t="shared" si="1"/>
        <v>-1824403</v>
      </c>
      <c r="G29" s="34">
        <f>Inputs!D$3</f>
        <v>0.37951000000000001</v>
      </c>
      <c r="H29" s="2"/>
      <c r="I29" s="27">
        <f t="shared" si="7"/>
        <v>2065357</v>
      </c>
      <c r="J29" s="27"/>
      <c r="K29" s="27">
        <f t="shared" si="2"/>
        <v>11474</v>
      </c>
      <c r="L29" s="27">
        <f t="shared" si="8"/>
        <v>240954</v>
      </c>
      <c r="M29" s="27">
        <f t="shared" si="3"/>
        <v>4354.4977399999998</v>
      </c>
      <c r="N29" s="27">
        <f t="shared" si="4"/>
        <v>4354.4977399999998</v>
      </c>
      <c r="O29" s="27">
        <f t="shared" si="9"/>
        <v>-692379.18252999964</v>
      </c>
      <c r="P29" s="27">
        <f t="shared" si="10"/>
        <v>692379.18252999964</v>
      </c>
      <c r="Q29" s="4"/>
      <c r="R29" s="4"/>
      <c r="S29" s="4"/>
    </row>
    <row r="30" spans="1:19">
      <c r="A30" s="30">
        <v>39114</v>
      </c>
      <c r="B30" s="3"/>
      <c r="C30" s="6">
        <v>22</v>
      </c>
      <c r="D30" s="29">
        <f t="shared" si="0"/>
        <v>11474</v>
      </c>
      <c r="E30" s="29">
        <f t="shared" si="6"/>
        <v>252428</v>
      </c>
      <c r="F30" s="29">
        <f t="shared" si="1"/>
        <v>-1812929</v>
      </c>
      <c r="G30" s="34">
        <f>Inputs!D$3</f>
        <v>0.37951000000000001</v>
      </c>
      <c r="H30" s="2"/>
      <c r="I30" s="27">
        <f t="shared" si="7"/>
        <v>2065357</v>
      </c>
      <c r="J30" s="27"/>
      <c r="K30" s="27">
        <f t="shared" si="2"/>
        <v>11474</v>
      </c>
      <c r="L30" s="27">
        <f t="shared" si="8"/>
        <v>252428</v>
      </c>
      <c r="M30" s="27">
        <f t="shared" si="3"/>
        <v>4354.4977399999998</v>
      </c>
      <c r="N30" s="27">
        <f t="shared" si="4"/>
        <v>4354.4977399999998</v>
      </c>
      <c r="O30" s="27">
        <f t="shared" si="9"/>
        <v>-688024.68478999962</v>
      </c>
      <c r="P30" s="27">
        <f t="shared" si="10"/>
        <v>688024.68478999962</v>
      </c>
      <c r="Q30" s="105"/>
    </row>
    <row r="31" spans="1:19">
      <c r="A31" s="31">
        <v>39142</v>
      </c>
      <c r="B31" s="3"/>
      <c r="C31" s="6">
        <v>23</v>
      </c>
      <c r="D31" s="29">
        <f t="shared" si="0"/>
        <v>11474</v>
      </c>
      <c r="E31" s="29">
        <f t="shared" si="6"/>
        <v>263902</v>
      </c>
      <c r="F31" s="29">
        <f t="shared" si="1"/>
        <v>-1801455</v>
      </c>
      <c r="G31" s="34">
        <f>Inputs!D$3</f>
        <v>0.37951000000000001</v>
      </c>
      <c r="H31" s="2"/>
      <c r="I31" s="27">
        <f t="shared" si="7"/>
        <v>2065357</v>
      </c>
      <c r="J31" s="27"/>
      <c r="K31" s="27">
        <f t="shared" si="2"/>
        <v>11474</v>
      </c>
      <c r="L31" s="27">
        <f t="shared" si="8"/>
        <v>263902</v>
      </c>
      <c r="M31" s="27">
        <f t="shared" si="3"/>
        <v>4354.4977399999998</v>
      </c>
      <c r="N31" s="27">
        <f t="shared" si="4"/>
        <v>4354.4977399999998</v>
      </c>
      <c r="O31" s="27">
        <f t="shared" si="9"/>
        <v>-683670.1870499996</v>
      </c>
      <c r="P31" s="27">
        <f t="shared" si="10"/>
        <v>683670.1870499996</v>
      </c>
      <c r="Q31" s="105"/>
    </row>
    <row r="32" spans="1:19">
      <c r="A32" s="30">
        <v>39173</v>
      </c>
      <c r="B32" s="3"/>
      <c r="C32" s="6">
        <v>24</v>
      </c>
      <c r="D32" s="29">
        <f t="shared" si="0"/>
        <v>11474</v>
      </c>
      <c r="E32" s="29">
        <f t="shared" si="6"/>
        <v>275376</v>
      </c>
      <c r="F32" s="29">
        <f t="shared" si="1"/>
        <v>-1789981</v>
      </c>
      <c r="G32" s="34">
        <f>Inputs!D$3</f>
        <v>0.37951000000000001</v>
      </c>
      <c r="H32" s="2"/>
      <c r="I32" s="27">
        <f t="shared" si="7"/>
        <v>2065357</v>
      </c>
      <c r="J32" s="27"/>
      <c r="K32" s="27">
        <f t="shared" si="2"/>
        <v>11474</v>
      </c>
      <c r="L32" s="27">
        <f t="shared" si="8"/>
        <v>275376</v>
      </c>
      <c r="M32" s="27">
        <f t="shared" si="3"/>
        <v>4354.4977399999998</v>
      </c>
      <c r="N32" s="27">
        <f t="shared" si="4"/>
        <v>4354.4977399999998</v>
      </c>
      <c r="O32" s="27">
        <f t="shared" si="9"/>
        <v>-679315.68930999958</v>
      </c>
      <c r="P32" s="27">
        <f t="shared" si="10"/>
        <v>679315.68930999958</v>
      </c>
      <c r="Q32" s="105"/>
    </row>
    <row r="33" spans="1:21">
      <c r="A33" s="31">
        <v>39203</v>
      </c>
      <c r="B33" s="3"/>
      <c r="C33" s="6">
        <v>25</v>
      </c>
      <c r="D33" s="29">
        <f t="shared" si="0"/>
        <v>11474</v>
      </c>
      <c r="E33" s="29">
        <f t="shared" si="6"/>
        <v>286850</v>
      </c>
      <c r="F33" s="29">
        <f t="shared" si="1"/>
        <v>-1778507</v>
      </c>
      <c r="G33" s="34">
        <f>Inputs!D$3</f>
        <v>0.37951000000000001</v>
      </c>
      <c r="H33" s="2"/>
      <c r="I33" s="27">
        <f t="shared" si="7"/>
        <v>2065357</v>
      </c>
      <c r="J33" s="27"/>
      <c r="K33" s="27">
        <f t="shared" si="2"/>
        <v>11474</v>
      </c>
      <c r="L33" s="27">
        <f t="shared" si="8"/>
        <v>286850</v>
      </c>
      <c r="M33" s="27">
        <f t="shared" si="3"/>
        <v>4354.4977399999998</v>
      </c>
      <c r="N33" s="27">
        <f t="shared" si="4"/>
        <v>4354.4977399999998</v>
      </c>
      <c r="O33" s="27">
        <f t="shared" si="9"/>
        <v>-674961.19156999956</v>
      </c>
      <c r="P33" s="27">
        <f t="shared" si="10"/>
        <v>674961.19156999956</v>
      </c>
      <c r="Q33" s="105"/>
    </row>
    <row r="34" spans="1:21">
      <c r="A34" s="31">
        <v>39234</v>
      </c>
      <c r="B34" s="3"/>
      <c r="C34" s="6">
        <v>26</v>
      </c>
      <c r="D34" s="29">
        <f t="shared" si="0"/>
        <v>11474</v>
      </c>
      <c r="E34" s="29">
        <f t="shared" si="6"/>
        <v>298324</v>
      </c>
      <c r="F34" s="29">
        <f t="shared" si="1"/>
        <v>-1767033</v>
      </c>
      <c r="G34" s="34">
        <f>Inputs!D$3</f>
        <v>0.37951000000000001</v>
      </c>
      <c r="H34" s="2"/>
      <c r="I34" s="27">
        <f t="shared" si="7"/>
        <v>2065357</v>
      </c>
      <c r="J34" s="27"/>
      <c r="K34" s="27">
        <f t="shared" si="2"/>
        <v>11474</v>
      </c>
      <c r="L34" s="27">
        <f t="shared" si="8"/>
        <v>298324</v>
      </c>
      <c r="M34" s="27">
        <f t="shared" si="3"/>
        <v>4354.4977399999998</v>
      </c>
      <c r="N34" s="27">
        <f t="shared" si="4"/>
        <v>4354.4977399999998</v>
      </c>
      <c r="O34" s="27">
        <f t="shared" si="9"/>
        <v>-670606.69382999954</v>
      </c>
      <c r="P34" s="27">
        <f t="shared" si="10"/>
        <v>670606.69382999954</v>
      </c>
      <c r="Q34" s="105"/>
    </row>
    <row r="35" spans="1:21">
      <c r="A35" s="30">
        <v>39264</v>
      </c>
      <c r="B35" s="3"/>
      <c r="C35" s="6">
        <v>27</v>
      </c>
      <c r="D35" s="29">
        <f t="shared" si="0"/>
        <v>11474</v>
      </c>
      <c r="E35" s="29">
        <f t="shared" si="6"/>
        <v>309798</v>
      </c>
      <c r="F35" s="29">
        <f t="shared" si="1"/>
        <v>-1755559</v>
      </c>
      <c r="G35" s="34">
        <f>Inputs!D$3</f>
        <v>0.37951000000000001</v>
      </c>
      <c r="H35" s="2"/>
      <c r="I35" s="27">
        <f t="shared" si="7"/>
        <v>2065357</v>
      </c>
      <c r="J35" s="27"/>
      <c r="K35" s="27">
        <f t="shared" si="2"/>
        <v>11474</v>
      </c>
      <c r="L35" s="27">
        <f t="shared" si="8"/>
        <v>309798</v>
      </c>
      <c r="M35" s="27">
        <f t="shared" si="3"/>
        <v>4354.4977399999998</v>
      </c>
      <c r="N35" s="27">
        <f t="shared" si="4"/>
        <v>4354.4977399999998</v>
      </c>
      <c r="O35" s="27">
        <f t="shared" si="9"/>
        <v>-666252.19608999952</v>
      </c>
      <c r="P35" s="27">
        <f t="shared" si="10"/>
        <v>666252.19608999952</v>
      </c>
    </row>
    <row r="36" spans="1:21">
      <c r="A36" s="31">
        <v>39295</v>
      </c>
      <c r="B36" s="3"/>
      <c r="C36" s="6">
        <v>28</v>
      </c>
      <c r="D36" s="29">
        <f t="shared" si="0"/>
        <v>11474</v>
      </c>
      <c r="E36" s="29">
        <f t="shared" si="6"/>
        <v>321272</v>
      </c>
      <c r="F36" s="29">
        <f t="shared" si="1"/>
        <v>-1744085</v>
      </c>
      <c r="G36" s="34">
        <f>Inputs!D$3</f>
        <v>0.37951000000000001</v>
      </c>
      <c r="H36" s="2"/>
      <c r="I36" s="27">
        <f t="shared" si="7"/>
        <v>2065357</v>
      </c>
      <c r="J36" s="27"/>
      <c r="K36" s="27">
        <f t="shared" si="2"/>
        <v>11474</v>
      </c>
      <c r="L36" s="27">
        <f t="shared" si="8"/>
        <v>321272</v>
      </c>
      <c r="M36" s="27">
        <f t="shared" si="3"/>
        <v>4354.4977399999998</v>
      </c>
      <c r="N36" s="27">
        <f t="shared" si="4"/>
        <v>4354.4977399999998</v>
      </c>
      <c r="O36" s="27">
        <f t="shared" si="9"/>
        <v>-661897.6983499995</v>
      </c>
      <c r="P36" s="27">
        <f t="shared" si="10"/>
        <v>661897.6983499995</v>
      </c>
    </row>
    <row r="37" spans="1:21">
      <c r="A37" s="30">
        <v>39326</v>
      </c>
      <c r="B37" s="3"/>
      <c r="C37" s="6">
        <v>29</v>
      </c>
      <c r="D37" s="29">
        <f t="shared" si="0"/>
        <v>11474</v>
      </c>
      <c r="E37" s="29">
        <f t="shared" si="6"/>
        <v>332746</v>
      </c>
      <c r="F37" s="29">
        <f t="shared" si="1"/>
        <v>-1732611</v>
      </c>
      <c r="G37" s="34">
        <f>Inputs!D$3</f>
        <v>0.37951000000000001</v>
      </c>
      <c r="H37" s="2"/>
      <c r="I37" s="27">
        <f t="shared" si="7"/>
        <v>2065357</v>
      </c>
      <c r="J37" s="27"/>
      <c r="K37" s="27">
        <f t="shared" si="2"/>
        <v>11474</v>
      </c>
      <c r="L37" s="27">
        <f t="shared" si="8"/>
        <v>332746</v>
      </c>
      <c r="M37" s="27">
        <f t="shared" si="3"/>
        <v>4354.4977399999998</v>
      </c>
      <c r="N37" s="27">
        <f t="shared" si="4"/>
        <v>4354.4977399999998</v>
      </c>
      <c r="O37" s="27">
        <f t="shared" si="9"/>
        <v>-657543.20060999948</v>
      </c>
      <c r="P37" s="27">
        <f t="shared" si="10"/>
        <v>657543.20060999948</v>
      </c>
    </row>
    <row r="38" spans="1:21">
      <c r="A38" s="31">
        <v>39356</v>
      </c>
      <c r="B38" s="3"/>
      <c r="C38" s="6">
        <v>30</v>
      </c>
      <c r="D38" s="29">
        <f t="shared" si="0"/>
        <v>11474</v>
      </c>
      <c r="E38" s="29">
        <f t="shared" si="6"/>
        <v>344220</v>
      </c>
      <c r="F38" s="29">
        <f t="shared" si="1"/>
        <v>-1721137</v>
      </c>
      <c r="G38" s="34">
        <f>Inputs!D$3</f>
        <v>0.37951000000000001</v>
      </c>
      <c r="H38" s="2"/>
      <c r="I38" s="27">
        <f t="shared" si="7"/>
        <v>2065357</v>
      </c>
      <c r="J38" s="27"/>
      <c r="K38" s="27">
        <f t="shared" si="2"/>
        <v>11474</v>
      </c>
      <c r="L38" s="27">
        <f t="shared" si="8"/>
        <v>344220</v>
      </c>
      <c r="M38" s="27">
        <f t="shared" si="3"/>
        <v>4354.4977399999998</v>
      </c>
      <c r="N38" s="27">
        <f t="shared" si="4"/>
        <v>4354.4977399999998</v>
      </c>
      <c r="O38" s="27">
        <f t="shared" si="9"/>
        <v>-653188.70286999946</v>
      </c>
      <c r="P38" s="27">
        <f t="shared" si="10"/>
        <v>653188.70286999946</v>
      </c>
    </row>
    <row r="39" spans="1:21">
      <c r="A39" s="31">
        <v>39387</v>
      </c>
      <c r="B39" s="2"/>
      <c r="C39" s="6">
        <v>31</v>
      </c>
      <c r="D39" s="29">
        <f t="shared" si="0"/>
        <v>11474</v>
      </c>
      <c r="E39" s="29">
        <f t="shared" si="6"/>
        <v>355694</v>
      </c>
      <c r="F39" s="29">
        <f t="shared" si="1"/>
        <v>-1709663</v>
      </c>
      <c r="G39" s="34">
        <f>Inputs!D$3</f>
        <v>0.37951000000000001</v>
      </c>
      <c r="H39" s="2"/>
      <c r="I39" s="27">
        <f t="shared" si="7"/>
        <v>2065357</v>
      </c>
      <c r="J39" s="27"/>
      <c r="K39" s="27">
        <f t="shared" si="2"/>
        <v>11474</v>
      </c>
      <c r="L39" s="27">
        <f t="shared" si="8"/>
        <v>355694</v>
      </c>
      <c r="M39" s="27">
        <f t="shared" si="3"/>
        <v>4354.4977399999998</v>
      </c>
      <c r="N39" s="27">
        <f t="shared" si="4"/>
        <v>4354.4977399999998</v>
      </c>
      <c r="O39" s="27">
        <f t="shared" si="9"/>
        <v>-648834.20512999943</v>
      </c>
      <c r="P39" s="27">
        <f t="shared" si="10"/>
        <v>648834.20512999943</v>
      </c>
    </row>
    <row r="40" spans="1:21">
      <c r="A40" s="30">
        <v>39417</v>
      </c>
      <c r="B40" s="2"/>
      <c r="C40" s="6">
        <v>32</v>
      </c>
      <c r="D40" s="29">
        <f t="shared" si="0"/>
        <v>11474</v>
      </c>
      <c r="E40" s="29">
        <f t="shared" si="6"/>
        <v>367168</v>
      </c>
      <c r="F40" s="29">
        <f t="shared" si="1"/>
        <v>-1698189</v>
      </c>
      <c r="G40" s="34">
        <f>Inputs!D$3</f>
        <v>0.37951000000000001</v>
      </c>
      <c r="H40" s="2"/>
      <c r="I40" s="27">
        <f t="shared" si="7"/>
        <v>2065357</v>
      </c>
      <c r="J40" s="2"/>
      <c r="K40" s="27">
        <f t="shared" si="2"/>
        <v>11474</v>
      </c>
      <c r="L40" s="27">
        <f t="shared" si="8"/>
        <v>367168</v>
      </c>
      <c r="M40" s="27">
        <f t="shared" si="3"/>
        <v>4354.4977399999998</v>
      </c>
      <c r="N40" s="27">
        <f t="shared" si="4"/>
        <v>4354.4977399999998</v>
      </c>
      <c r="O40" s="27">
        <f t="shared" si="9"/>
        <v>-644479.70738999941</v>
      </c>
      <c r="P40" s="27">
        <f t="shared" si="10"/>
        <v>644479.70738999941</v>
      </c>
    </row>
    <row r="41" spans="1:21">
      <c r="A41" s="31">
        <v>39448</v>
      </c>
      <c r="C41" s="6">
        <v>33</v>
      </c>
      <c r="D41" s="29">
        <f t="shared" ref="D41:D72" si="12">ROUND(-(+$B$9/180)*1,0)</f>
        <v>11474</v>
      </c>
      <c r="E41" s="29">
        <f t="shared" si="6"/>
        <v>378642</v>
      </c>
      <c r="F41" s="29">
        <f t="shared" ref="F41:F72" si="13">$B$9+E41</f>
        <v>-1686715</v>
      </c>
      <c r="G41" s="34">
        <f>Inputs!D$3</f>
        <v>0.37951000000000001</v>
      </c>
      <c r="I41" s="27">
        <f t="shared" si="7"/>
        <v>2065357</v>
      </c>
      <c r="K41" s="27">
        <f t="shared" ref="K41:K72" si="14">D41</f>
        <v>11474</v>
      </c>
      <c r="L41" s="27">
        <f t="shared" si="8"/>
        <v>378642</v>
      </c>
      <c r="M41" s="27">
        <f t="shared" ref="M41:M72" si="15">K41*G41</f>
        <v>4354.4977399999998</v>
      </c>
      <c r="N41" s="27">
        <f t="shared" ref="N41:N72" si="16">M41-J41</f>
        <v>4354.4977399999998</v>
      </c>
      <c r="O41" s="27">
        <f t="shared" si="9"/>
        <v>-640125.20964999939</v>
      </c>
      <c r="P41" s="27">
        <f t="shared" si="10"/>
        <v>640125.20964999939</v>
      </c>
    </row>
    <row r="42" spans="1:21">
      <c r="A42" s="30">
        <v>39479</v>
      </c>
      <c r="C42" s="6">
        <v>34</v>
      </c>
      <c r="D42" s="29">
        <f t="shared" si="12"/>
        <v>11474</v>
      </c>
      <c r="E42" s="29">
        <f t="shared" ref="E42:E73" si="17">+E41+D42</f>
        <v>390116</v>
      </c>
      <c r="F42" s="29">
        <f t="shared" si="13"/>
        <v>-1675241</v>
      </c>
      <c r="G42" s="34">
        <f>Inputs!D$3</f>
        <v>0.37951000000000001</v>
      </c>
      <c r="I42" s="27">
        <f t="shared" ref="I42:I73" si="18">+I41+H42</f>
        <v>2065357</v>
      </c>
      <c r="K42" s="27">
        <f t="shared" si="14"/>
        <v>11474</v>
      </c>
      <c r="L42" s="27">
        <f t="shared" ref="L42:L73" si="19">+L41+K42</f>
        <v>390116</v>
      </c>
      <c r="M42" s="27">
        <f t="shared" si="15"/>
        <v>4354.4977399999998</v>
      </c>
      <c r="N42" s="27">
        <f t="shared" si="16"/>
        <v>4354.4977399999998</v>
      </c>
      <c r="O42" s="27">
        <f t="shared" ref="O42:O73" si="20">+O41+N42</f>
        <v>-635770.71190999937</v>
      </c>
      <c r="P42" s="27">
        <f t="shared" ref="P42:P73" si="21">P41-N42</f>
        <v>635770.71190999937</v>
      </c>
    </row>
    <row r="43" spans="1:21">
      <c r="A43" s="31">
        <v>39508</v>
      </c>
      <c r="C43" s="6">
        <v>35</v>
      </c>
      <c r="D43" s="29">
        <f t="shared" si="12"/>
        <v>11474</v>
      </c>
      <c r="E43" s="29">
        <f t="shared" si="17"/>
        <v>401590</v>
      </c>
      <c r="F43" s="29">
        <f t="shared" si="13"/>
        <v>-1663767</v>
      </c>
      <c r="G43" s="34">
        <f>Inputs!D$3</f>
        <v>0.37951000000000001</v>
      </c>
      <c r="I43" s="27">
        <f t="shared" si="18"/>
        <v>2065357</v>
      </c>
      <c r="K43" s="27">
        <f t="shared" si="14"/>
        <v>11474</v>
      </c>
      <c r="L43" s="27">
        <f t="shared" si="19"/>
        <v>401590</v>
      </c>
      <c r="M43" s="27">
        <f t="shared" si="15"/>
        <v>4354.4977399999998</v>
      </c>
      <c r="N43" s="27">
        <f t="shared" si="16"/>
        <v>4354.4977399999998</v>
      </c>
      <c r="O43" s="27">
        <f t="shared" si="20"/>
        <v>-631416.21416999935</v>
      </c>
      <c r="P43" s="27">
        <f t="shared" si="21"/>
        <v>631416.21416999935</v>
      </c>
    </row>
    <row r="44" spans="1:21">
      <c r="A44" s="31">
        <v>39539</v>
      </c>
      <c r="C44" s="6">
        <v>36</v>
      </c>
      <c r="D44" s="29">
        <f t="shared" si="12"/>
        <v>11474</v>
      </c>
      <c r="E44" s="29">
        <f t="shared" si="17"/>
        <v>413064</v>
      </c>
      <c r="F44" s="29">
        <f t="shared" si="13"/>
        <v>-1652293</v>
      </c>
      <c r="G44" s="34">
        <f>Inputs!D$3</f>
        <v>0.37951000000000001</v>
      </c>
      <c r="I44" s="27">
        <f t="shared" si="18"/>
        <v>2065357</v>
      </c>
      <c r="K44" s="27">
        <f t="shared" si="14"/>
        <v>11474</v>
      </c>
      <c r="L44" s="27">
        <f t="shared" si="19"/>
        <v>413064</v>
      </c>
      <c r="M44" s="27">
        <f t="shared" si="15"/>
        <v>4354.4977399999998</v>
      </c>
      <c r="N44" s="27">
        <f t="shared" si="16"/>
        <v>4354.4977399999998</v>
      </c>
      <c r="O44" s="27">
        <f t="shared" si="20"/>
        <v>-627061.71642999933</v>
      </c>
      <c r="P44" s="27">
        <f t="shared" si="21"/>
        <v>627061.71642999933</v>
      </c>
      <c r="U44" s="108"/>
    </row>
    <row r="45" spans="1:21">
      <c r="A45" s="30">
        <v>39569</v>
      </c>
      <c r="C45" s="6">
        <v>37</v>
      </c>
      <c r="D45" s="29">
        <f t="shared" si="12"/>
        <v>11474</v>
      </c>
      <c r="E45" s="29">
        <f t="shared" si="17"/>
        <v>424538</v>
      </c>
      <c r="F45" s="29">
        <f t="shared" si="13"/>
        <v>-1640819</v>
      </c>
      <c r="G45" s="34">
        <f>Inputs!D$3</f>
        <v>0.37951000000000001</v>
      </c>
      <c r="I45" s="27">
        <f t="shared" si="18"/>
        <v>2065357</v>
      </c>
      <c r="K45" s="27">
        <f t="shared" si="14"/>
        <v>11474</v>
      </c>
      <c r="L45" s="27">
        <f t="shared" si="19"/>
        <v>424538</v>
      </c>
      <c r="M45" s="27">
        <f t="shared" si="15"/>
        <v>4354.4977399999998</v>
      </c>
      <c r="N45" s="27">
        <f t="shared" si="16"/>
        <v>4354.4977399999998</v>
      </c>
      <c r="O45" s="27">
        <f t="shared" si="20"/>
        <v>-622707.21868999931</v>
      </c>
      <c r="P45" s="27">
        <f t="shared" si="21"/>
        <v>622707.21868999931</v>
      </c>
      <c r="U45" s="108"/>
    </row>
    <row r="46" spans="1:21">
      <c r="A46" s="31">
        <v>39600</v>
      </c>
      <c r="C46" s="6">
        <v>38</v>
      </c>
      <c r="D46" s="29">
        <f t="shared" si="12"/>
        <v>11474</v>
      </c>
      <c r="E46" s="29">
        <f t="shared" si="17"/>
        <v>436012</v>
      </c>
      <c r="F46" s="29">
        <f t="shared" si="13"/>
        <v>-1629345</v>
      </c>
      <c r="G46" s="34">
        <f>Inputs!D$3</f>
        <v>0.37951000000000001</v>
      </c>
      <c r="I46" s="27">
        <f t="shared" si="18"/>
        <v>2065357</v>
      </c>
      <c r="K46" s="27">
        <f t="shared" si="14"/>
        <v>11474</v>
      </c>
      <c r="L46" s="27">
        <f t="shared" si="19"/>
        <v>436012</v>
      </c>
      <c r="M46" s="27">
        <f t="shared" si="15"/>
        <v>4354.4977399999998</v>
      </c>
      <c r="N46" s="27">
        <f t="shared" si="16"/>
        <v>4354.4977399999998</v>
      </c>
      <c r="O46" s="27">
        <f t="shared" si="20"/>
        <v>-618352.72094999929</v>
      </c>
      <c r="P46" s="27">
        <f t="shared" si="21"/>
        <v>618352.72094999929</v>
      </c>
      <c r="U46" s="108"/>
    </row>
    <row r="47" spans="1:21">
      <c r="A47" s="30">
        <v>39630</v>
      </c>
      <c r="C47" s="6">
        <v>39</v>
      </c>
      <c r="D47" s="29">
        <f t="shared" si="12"/>
        <v>11474</v>
      </c>
      <c r="E47" s="29">
        <f t="shared" si="17"/>
        <v>447486</v>
      </c>
      <c r="F47" s="29">
        <f t="shared" si="13"/>
        <v>-1617871</v>
      </c>
      <c r="G47" s="34">
        <f>Inputs!D$3</f>
        <v>0.37951000000000001</v>
      </c>
      <c r="I47" s="27">
        <f t="shared" si="18"/>
        <v>2065357</v>
      </c>
      <c r="K47" s="27">
        <f t="shared" si="14"/>
        <v>11474</v>
      </c>
      <c r="L47" s="27">
        <f t="shared" si="19"/>
        <v>447486</v>
      </c>
      <c r="M47" s="27">
        <f t="shared" si="15"/>
        <v>4354.4977399999998</v>
      </c>
      <c r="N47" s="27">
        <f t="shared" si="16"/>
        <v>4354.4977399999998</v>
      </c>
      <c r="O47" s="27">
        <f t="shared" si="20"/>
        <v>-613998.22320999927</v>
      </c>
      <c r="P47" s="27">
        <f t="shared" si="21"/>
        <v>613998.22320999927</v>
      </c>
      <c r="U47" s="108"/>
    </row>
    <row r="48" spans="1:21">
      <c r="A48" s="31">
        <v>39661</v>
      </c>
      <c r="C48" s="6">
        <v>40</v>
      </c>
      <c r="D48" s="29">
        <f t="shared" si="12"/>
        <v>11474</v>
      </c>
      <c r="E48" s="29">
        <f t="shared" si="17"/>
        <v>458960</v>
      </c>
      <c r="F48" s="29">
        <f t="shared" si="13"/>
        <v>-1606397</v>
      </c>
      <c r="G48" s="34">
        <f>Inputs!D$3</f>
        <v>0.37951000000000001</v>
      </c>
      <c r="I48" s="27">
        <f t="shared" si="18"/>
        <v>2065357</v>
      </c>
      <c r="K48" s="27">
        <f t="shared" si="14"/>
        <v>11474</v>
      </c>
      <c r="L48" s="27">
        <f t="shared" si="19"/>
        <v>458960</v>
      </c>
      <c r="M48" s="27">
        <f t="shared" si="15"/>
        <v>4354.4977399999998</v>
      </c>
      <c r="N48" s="27">
        <f t="shared" si="16"/>
        <v>4354.4977399999998</v>
      </c>
      <c r="O48" s="27">
        <f t="shared" si="20"/>
        <v>-609643.72546999925</v>
      </c>
      <c r="P48" s="27">
        <f t="shared" si="21"/>
        <v>609643.72546999925</v>
      </c>
      <c r="U48" s="108"/>
    </row>
    <row r="49" spans="1:21">
      <c r="A49" s="31">
        <v>39692</v>
      </c>
      <c r="C49" s="6">
        <v>41</v>
      </c>
      <c r="D49" s="29">
        <f t="shared" si="12"/>
        <v>11474</v>
      </c>
      <c r="E49" s="29">
        <f t="shared" si="17"/>
        <v>470434</v>
      </c>
      <c r="F49" s="29">
        <f t="shared" si="13"/>
        <v>-1594923</v>
      </c>
      <c r="G49" s="34">
        <f>Inputs!D$3</f>
        <v>0.37951000000000001</v>
      </c>
      <c r="I49" s="27">
        <f t="shared" si="18"/>
        <v>2065357</v>
      </c>
      <c r="K49" s="27">
        <f t="shared" si="14"/>
        <v>11474</v>
      </c>
      <c r="L49" s="27">
        <f t="shared" si="19"/>
        <v>470434</v>
      </c>
      <c r="M49" s="27">
        <f t="shared" si="15"/>
        <v>4354.4977399999998</v>
      </c>
      <c r="N49" s="27">
        <f t="shared" si="16"/>
        <v>4354.4977399999998</v>
      </c>
      <c r="O49" s="27">
        <f t="shared" si="20"/>
        <v>-605289.22772999923</v>
      </c>
      <c r="P49" s="27">
        <f t="shared" si="21"/>
        <v>605289.22772999923</v>
      </c>
      <c r="U49" s="108"/>
    </row>
    <row r="50" spans="1:21">
      <c r="A50" s="30">
        <v>39722</v>
      </c>
      <c r="C50" s="6">
        <v>42</v>
      </c>
      <c r="D50" s="29">
        <f t="shared" si="12"/>
        <v>11474</v>
      </c>
      <c r="E50" s="29">
        <f t="shared" si="17"/>
        <v>481908</v>
      </c>
      <c r="F50" s="29">
        <f t="shared" si="13"/>
        <v>-1583449</v>
      </c>
      <c r="G50" s="34">
        <f>Inputs!D$3</f>
        <v>0.37951000000000001</v>
      </c>
      <c r="I50" s="27">
        <f t="shared" si="18"/>
        <v>2065357</v>
      </c>
      <c r="K50" s="27">
        <f t="shared" si="14"/>
        <v>11474</v>
      </c>
      <c r="L50" s="27">
        <f t="shared" si="19"/>
        <v>481908</v>
      </c>
      <c r="M50" s="27">
        <f t="shared" si="15"/>
        <v>4354.4977399999998</v>
      </c>
      <c r="N50" s="27">
        <f t="shared" si="16"/>
        <v>4354.4977399999998</v>
      </c>
      <c r="O50" s="27">
        <f t="shared" si="20"/>
        <v>-600934.72998999921</v>
      </c>
      <c r="P50" s="27">
        <f t="shared" si="21"/>
        <v>600934.72998999921</v>
      </c>
      <c r="U50" s="108"/>
    </row>
    <row r="51" spans="1:21">
      <c r="A51" s="31">
        <v>39753</v>
      </c>
      <c r="C51" s="6">
        <v>43</v>
      </c>
      <c r="D51" s="29">
        <f t="shared" si="12"/>
        <v>11474</v>
      </c>
      <c r="E51" s="29">
        <f t="shared" si="17"/>
        <v>493382</v>
      </c>
      <c r="F51" s="29">
        <f t="shared" si="13"/>
        <v>-1571975</v>
      </c>
      <c r="G51" s="34">
        <f>Inputs!D$3</f>
        <v>0.37951000000000001</v>
      </c>
      <c r="I51" s="27">
        <f t="shared" si="18"/>
        <v>2065357</v>
      </c>
      <c r="K51" s="27">
        <f t="shared" si="14"/>
        <v>11474</v>
      </c>
      <c r="L51" s="27">
        <f t="shared" si="19"/>
        <v>493382</v>
      </c>
      <c r="M51" s="27">
        <f t="shared" si="15"/>
        <v>4354.4977399999998</v>
      </c>
      <c r="N51" s="27">
        <f t="shared" si="16"/>
        <v>4354.4977399999998</v>
      </c>
      <c r="O51" s="27">
        <f t="shared" si="20"/>
        <v>-596580.23224999919</v>
      </c>
      <c r="P51" s="27">
        <f t="shared" si="21"/>
        <v>596580.23224999919</v>
      </c>
      <c r="U51" s="108"/>
    </row>
    <row r="52" spans="1:21">
      <c r="A52" s="30">
        <v>39783</v>
      </c>
      <c r="C52" s="6">
        <v>44</v>
      </c>
      <c r="D52" s="29">
        <f t="shared" si="12"/>
        <v>11474</v>
      </c>
      <c r="E52" s="29">
        <f t="shared" si="17"/>
        <v>504856</v>
      </c>
      <c r="F52" s="29">
        <f t="shared" si="13"/>
        <v>-1560501</v>
      </c>
      <c r="G52" s="34">
        <f>Inputs!D$3</f>
        <v>0.37951000000000001</v>
      </c>
      <c r="I52" s="27">
        <f t="shared" si="18"/>
        <v>2065357</v>
      </c>
      <c r="K52" s="27">
        <f t="shared" si="14"/>
        <v>11474</v>
      </c>
      <c r="L52" s="27">
        <f t="shared" si="19"/>
        <v>504856</v>
      </c>
      <c r="M52" s="27">
        <f t="shared" si="15"/>
        <v>4354.4977399999998</v>
      </c>
      <c r="N52" s="27">
        <f t="shared" si="16"/>
        <v>4354.4977399999998</v>
      </c>
      <c r="O52" s="27">
        <f t="shared" si="20"/>
        <v>-592225.73450999917</v>
      </c>
      <c r="P52" s="27">
        <f t="shared" si="21"/>
        <v>592225.73450999917</v>
      </c>
      <c r="U52" s="108"/>
    </row>
    <row r="53" spans="1:21">
      <c r="A53" s="31">
        <v>39814</v>
      </c>
      <c r="C53" s="6">
        <v>45</v>
      </c>
      <c r="D53" s="29">
        <f t="shared" si="12"/>
        <v>11474</v>
      </c>
      <c r="E53" s="29">
        <f t="shared" si="17"/>
        <v>516330</v>
      </c>
      <c r="F53" s="29">
        <f t="shared" si="13"/>
        <v>-1549027</v>
      </c>
      <c r="G53" s="34">
        <f>Inputs!D$3</f>
        <v>0.37951000000000001</v>
      </c>
      <c r="I53" s="27">
        <f t="shared" si="18"/>
        <v>2065357</v>
      </c>
      <c r="K53" s="27">
        <f t="shared" si="14"/>
        <v>11474</v>
      </c>
      <c r="L53" s="27">
        <f t="shared" si="19"/>
        <v>516330</v>
      </c>
      <c r="M53" s="27">
        <f t="shared" si="15"/>
        <v>4354.4977399999998</v>
      </c>
      <c r="N53" s="27">
        <f t="shared" si="16"/>
        <v>4354.4977399999998</v>
      </c>
      <c r="O53" s="27">
        <f t="shared" si="20"/>
        <v>-587871.23676999914</v>
      </c>
      <c r="P53" s="27">
        <f t="shared" si="21"/>
        <v>587871.23676999914</v>
      </c>
      <c r="U53" s="108"/>
    </row>
    <row r="54" spans="1:21">
      <c r="A54" s="31">
        <v>39845</v>
      </c>
      <c r="C54" s="6">
        <v>46</v>
      </c>
      <c r="D54" s="29">
        <f t="shared" si="12"/>
        <v>11474</v>
      </c>
      <c r="E54" s="29">
        <f t="shared" si="17"/>
        <v>527804</v>
      </c>
      <c r="F54" s="29">
        <f t="shared" si="13"/>
        <v>-1537553</v>
      </c>
      <c r="G54" s="34">
        <f>Inputs!D$3</f>
        <v>0.37951000000000001</v>
      </c>
      <c r="I54" s="27">
        <f t="shared" si="18"/>
        <v>2065357</v>
      </c>
      <c r="K54" s="27">
        <f t="shared" si="14"/>
        <v>11474</v>
      </c>
      <c r="L54" s="27">
        <f t="shared" si="19"/>
        <v>527804</v>
      </c>
      <c r="M54" s="27">
        <f t="shared" si="15"/>
        <v>4354.4977399999998</v>
      </c>
      <c r="N54" s="27">
        <f t="shared" si="16"/>
        <v>4354.4977399999998</v>
      </c>
      <c r="O54" s="27">
        <f t="shared" si="20"/>
        <v>-583516.73902999912</v>
      </c>
      <c r="P54" s="27">
        <f t="shared" si="21"/>
        <v>583516.73902999912</v>
      </c>
      <c r="U54" s="108"/>
    </row>
    <row r="55" spans="1:21">
      <c r="A55" s="30">
        <v>39873</v>
      </c>
      <c r="C55" s="6">
        <v>47</v>
      </c>
      <c r="D55" s="29">
        <f t="shared" si="12"/>
        <v>11474</v>
      </c>
      <c r="E55" s="29">
        <f t="shared" si="17"/>
        <v>539278</v>
      </c>
      <c r="F55" s="29">
        <f t="shared" si="13"/>
        <v>-1526079</v>
      </c>
      <c r="G55" s="34">
        <f>Inputs!D$3</f>
        <v>0.37951000000000001</v>
      </c>
      <c r="I55" s="27">
        <f t="shared" si="18"/>
        <v>2065357</v>
      </c>
      <c r="K55" s="27">
        <f t="shared" si="14"/>
        <v>11474</v>
      </c>
      <c r="L55" s="27">
        <f t="shared" si="19"/>
        <v>539278</v>
      </c>
      <c r="M55" s="27">
        <f t="shared" si="15"/>
        <v>4354.4977399999998</v>
      </c>
      <c r="N55" s="27">
        <f t="shared" si="16"/>
        <v>4354.4977399999998</v>
      </c>
      <c r="O55" s="27">
        <f t="shared" si="20"/>
        <v>-579162.2412899991</v>
      </c>
      <c r="P55" s="27">
        <f t="shared" si="21"/>
        <v>579162.2412899991</v>
      </c>
      <c r="U55" s="108"/>
    </row>
    <row r="56" spans="1:21">
      <c r="A56" s="31">
        <v>39904</v>
      </c>
      <c r="C56" s="6">
        <v>48</v>
      </c>
      <c r="D56" s="29">
        <f t="shared" si="12"/>
        <v>11474</v>
      </c>
      <c r="E56" s="29">
        <f t="shared" si="17"/>
        <v>550752</v>
      </c>
      <c r="F56" s="29">
        <f t="shared" si="13"/>
        <v>-1514605</v>
      </c>
      <c r="G56" s="34">
        <f>Inputs!D$3</f>
        <v>0.37951000000000001</v>
      </c>
      <c r="I56" s="27">
        <f t="shared" si="18"/>
        <v>2065357</v>
      </c>
      <c r="K56" s="27">
        <f t="shared" si="14"/>
        <v>11474</v>
      </c>
      <c r="L56" s="27">
        <f t="shared" si="19"/>
        <v>550752</v>
      </c>
      <c r="M56" s="27">
        <f t="shared" si="15"/>
        <v>4354.4977399999998</v>
      </c>
      <c r="N56" s="27">
        <f t="shared" si="16"/>
        <v>4354.4977399999998</v>
      </c>
      <c r="O56" s="27">
        <f t="shared" si="20"/>
        <v>-574807.74354999908</v>
      </c>
      <c r="P56" s="27">
        <f t="shared" si="21"/>
        <v>574807.74354999908</v>
      </c>
    </row>
    <row r="57" spans="1:21">
      <c r="A57" s="30">
        <v>39934</v>
      </c>
      <c r="C57" s="6">
        <v>49</v>
      </c>
      <c r="D57" s="29">
        <f t="shared" si="12"/>
        <v>11474</v>
      </c>
      <c r="E57" s="29">
        <f t="shared" si="17"/>
        <v>562226</v>
      </c>
      <c r="F57" s="29">
        <f t="shared" si="13"/>
        <v>-1503131</v>
      </c>
      <c r="G57" s="34">
        <f>Inputs!D$3</f>
        <v>0.37951000000000001</v>
      </c>
      <c r="I57" s="27">
        <f t="shared" si="18"/>
        <v>2065357</v>
      </c>
      <c r="K57" s="27">
        <f t="shared" si="14"/>
        <v>11474</v>
      </c>
      <c r="L57" s="27">
        <f t="shared" si="19"/>
        <v>562226</v>
      </c>
      <c r="M57" s="27">
        <f t="shared" si="15"/>
        <v>4354.4977399999998</v>
      </c>
      <c r="N57" s="27">
        <f t="shared" si="16"/>
        <v>4354.4977399999998</v>
      </c>
      <c r="O57" s="27">
        <f t="shared" si="20"/>
        <v>-570453.24580999906</v>
      </c>
      <c r="P57" s="27">
        <f t="shared" si="21"/>
        <v>570453.24580999906</v>
      </c>
    </row>
    <row r="58" spans="1:21">
      <c r="A58" s="31">
        <v>39965</v>
      </c>
      <c r="C58" s="6">
        <v>50</v>
      </c>
      <c r="D58" s="29">
        <f t="shared" si="12"/>
        <v>11474</v>
      </c>
      <c r="E58" s="29">
        <f t="shared" si="17"/>
        <v>573700</v>
      </c>
      <c r="F58" s="29">
        <f t="shared" si="13"/>
        <v>-1491657</v>
      </c>
      <c r="G58" s="34">
        <f>Inputs!D$3</f>
        <v>0.37951000000000001</v>
      </c>
      <c r="I58" s="27">
        <f t="shared" si="18"/>
        <v>2065357</v>
      </c>
      <c r="K58" s="27">
        <f t="shared" si="14"/>
        <v>11474</v>
      </c>
      <c r="L58" s="27">
        <f t="shared" si="19"/>
        <v>573700</v>
      </c>
      <c r="M58" s="27">
        <f t="shared" si="15"/>
        <v>4354.4977399999998</v>
      </c>
      <c r="N58" s="27">
        <f t="shared" si="16"/>
        <v>4354.4977399999998</v>
      </c>
      <c r="O58" s="27">
        <f t="shared" si="20"/>
        <v>-566098.74806999904</v>
      </c>
      <c r="P58" s="27">
        <f t="shared" si="21"/>
        <v>566098.74806999904</v>
      </c>
    </row>
    <row r="59" spans="1:21">
      <c r="A59" s="31">
        <v>39995</v>
      </c>
      <c r="C59" s="6">
        <v>51</v>
      </c>
      <c r="D59" s="29">
        <f t="shared" si="12"/>
        <v>11474</v>
      </c>
      <c r="E59" s="29">
        <f t="shared" si="17"/>
        <v>585174</v>
      </c>
      <c r="F59" s="29">
        <f t="shared" si="13"/>
        <v>-1480183</v>
      </c>
      <c r="G59" s="34">
        <f>Inputs!D$3</f>
        <v>0.37951000000000001</v>
      </c>
      <c r="I59" s="27">
        <f t="shared" si="18"/>
        <v>2065357</v>
      </c>
      <c r="K59" s="27">
        <f t="shared" si="14"/>
        <v>11474</v>
      </c>
      <c r="L59" s="27">
        <f t="shared" si="19"/>
        <v>585174</v>
      </c>
      <c r="M59" s="27">
        <f t="shared" si="15"/>
        <v>4354.4977399999998</v>
      </c>
      <c r="N59" s="27">
        <f t="shared" si="16"/>
        <v>4354.4977399999998</v>
      </c>
      <c r="O59" s="27">
        <f t="shared" si="20"/>
        <v>-561744.25032999902</v>
      </c>
      <c r="P59" s="27">
        <f t="shared" si="21"/>
        <v>561744.25032999902</v>
      </c>
    </row>
    <row r="60" spans="1:21">
      <c r="A60" s="30">
        <v>40026</v>
      </c>
      <c r="C60" s="6">
        <v>52</v>
      </c>
      <c r="D60" s="29">
        <f t="shared" si="12"/>
        <v>11474</v>
      </c>
      <c r="E60" s="29">
        <f t="shared" si="17"/>
        <v>596648</v>
      </c>
      <c r="F60" s="29">
        <f t="shared" si="13"/>
        <v>-1468709</v>
      </c>
      <c r="G60" s="34">
        <f>Inputs!D$3</f>
        <v>0.37951000000000001</v>
      </c>
      <c r="I60" s="27">
        <f t="shared" si="18"/>
        <v>2065357</v>
      </c>
      <c r="K60" s="27">
        <f t="shared" si="14"/>
        <v>11474</v>
      </c>
      <c r="L60" s="27">
        <f t="shared" si="19"/>
        <v>596648</v>
      </c>
      <c r="M60" s="27">
        <f t="shared" si="15"/>
        <v>4354.4977399999998</v>
      </c>
      <c r="N60" s="27">
        <f t="shared" si="16"/>
        <v>4354.4977399999998</v>
      </c>
      <c r="O60" s="27">
        <f t="shared" si="20"/>
        <v>-557389.752589999</v>
      </c>
      <c r="P60" s="27">
        <f t="shared" si="21"/>
        <v>557389.752589999</v>
      </c>
    </row>
    <row r="61" spans="1:21">
      <c r="A61" s="31">
        <v>40057</v>
      </c>
      <c r="C61" s="6">
        <v>53</v>
      </c>
      <c r="D61" s="29">
        <f t="shared" si="12"/>
        <v>11474</v>
      </c>
      <c r="E61" s="29">
        <f t="shared" si="17"/>
        <v>608122</v>
      </c>
      <c r="F61" s="29">
        <f t="shared" si="13"/>
        <v>-1457235</v>
      </c>
      <c r="G61" s="34">
        <f>Inputs!D$3</f>
        <v>0.37951000000000001</v>
      </c>
      <c r="I61" s="27">
        <f t="shared" si="18"/>
        <v>2065357</v>
      </c>
      <c r="K61" s="27">
        <f t="shared" si="14"/>
        <v>11474</v>
      </c>
      <c r="L61" s="27">
        <f t="shared" si="19"/>
        <v>608122</v>
      </c>
      <c r="M61" s="27">
        <f t="shared" si="15"/>
        <v>4354.4977399999998</v>
      </c>
      <c r="N61" s="27">
        <f t="shared" si="16"/>
        <v>4354.4977399999998</v>
      </c>
      <c r="O61" s="27">
        <f t="shared" si="20"/>
        <v>-553035.25484999898</v>
      </c>
      <c r="P61" s="27">
        <f t="shared" si="21"/>
        <v>553035.25484999898</v>
      </c>
    </row>
    <row r="62" spans="1:21">
      <c r="A62" s="30">
        <v>40087</v>
      </c>
      <c r="C62" s="6">
        <v>54</v>
      </c>
      <c r="D62" s="29">
        <f t="shared" si="12"/>
        <v>11474</v>
      </c>
      <c r="E62" s="29">
        <f t="shared" si="17"/>
        <v>619596</v>
      </c>
      <c r="F62" s="29">
        <f t="shared" si="13"/>
        <v>-1445761</v>
      </c>
      <c r="G62" s="34">
        <f>Inputs!D$3</f>
        <v>0.37951000000000001</v>
      </c>
      <c r="I62" s="27">
        <f t="shared" si="18"/>
        <v>2065357</v>
      </c>
      <c r="K62" s="27">
        <f t="shared" si="14"/>
        <v>11474</v>
      </c>
      <c r="L62" s="27">
        <f t="shared" si="19"/>
        <v>619596</v>
      </c>
      <c r="M62" s="27">
        <f t="shared" si="15"/>
        <v>4354.4977399999998</v>
      </c>
      <c r="N62" s="27">
        <f t="shared" si="16"/>
        <v>4354.4977399999998</v>
      </c>
      <c r="O62" s="27">
        <f t="shared" si="20"/>
        <v>-548680.75710999896</v>
      </c>
      <c r="P62" s="27">
        <f t="shared" si="21"/>
        <v>548680.75710999896</v>
      </c>
    </row>
    <row r="63" spans="1:21">
      <c r="A63" s="31">
        <v>40118</v>
      </c>
      <c r="C63" s="6">
        <v>55</v>
      </c>
      <c r="D63" s="29">
        <f t="shared" si="12"/>
        <v>11474</v>
      </c>
      <c r="E63" s="29">
        <f t="shared" si="17"/>
        <v>631070</v>
      </c>
      <c r="F63" s="29">
        <f t="shared" si="13"/>
        <v>-1434287</v>
      </c>
      <c r="G63" s="34">
        <f>Inputs!D$3</f>
        <v>0.37951000000000001</v>
      </c>
      <c r="I63" s="27">
        <f t="shared" si="18"/>
        <v>2065357</v>
      </c>
      <c r="K63" s="27">
        <f t="shared" si="14"/>
        <v>11474</v>
      </c>
      <c r="L63" s="27">
        <f t="shared" si="19"/>
        <v>631070</v>
      </c>
      <c r="M63" s="27">
        <f t="shared" si="15"/>
        <v>4354.4977399999998</v>
      </c>
      <c r="N63" s="27">
        <f t="shared" si="16"/>
        <v>4354.4977399999998</v>
      </c>
      <c r="O63" s="27">
        <f t="shared" si="20"/>
        <v>-544326.25936999894</v>
      </c>
      <c r="P63" s="27">
        <f t="shared" si="21"/>
        <v>544326.25936999894</v>
      </c>
    </row>
    <row r="64" spans="1:21">
      <c r="A64" s="31">
        <v>40148</v>
      </c>
      <c r="C64" s="6">
        <v>56</v>
      </c>
      <c r="D64" s="29">
        <f t="shared" si="12"/>
        <v>11474</v>
      </c>
      <c r="E64" s="29">
        <f t="shared" si="17"/>
        <v>642544</v>
      </c>
      <c r="F64" s="29">
        <f t="shared" si="13"/>
        <v>-1422813</v>
      </c>
      <c r="G64" s="34">
        <f>Inputs!D$3</f>
        <v>0.37951000000000001</v>
      </c>
      <c r="I64" s="27">
        <f t="shared" si="18"/>
        <v>2065357</v>
      </c>
      <c r="K64" s="27">
        <f t="shared" si="14"/>
        <v>11474</v>
      </c>
      <c r="L64" s="27">
        <f t="shared" si="19"/>
        <v>642544</v>
      </c>
      <c r="M64" s="27">
        <f t="shared" si="15"/>
        <v>4354.4977399999998</v>
      </c>
      <c r="N64" s="27">
        <f t="shared" si="16"/>
        <v>4354.4977399999998</v>
      </c>
      <c r="O64" s="27">
        <f t="shared" si="20"/>
        <v>-539971.76162999892</v>
      </c>
      <c r="P64" s="27">
        <f t="shared" si="21"/>
        <v>539971.76162999892</v>
      </c>
    </row>
    <row r="65" spans="1:16">
      <c r="A65" s="30">
        <v>40179</v>
      </c>
      <c r="C65" s="6">
        <v>57</v>
      </c>
      <c r="D65" s="29">
        <f t="shared" si="12"/>
        <v>11474</v>
      </c>
      <c r="E65" s="29">
        <f t="shared" si="17"/>
        <v>654018</v>
      </c>
      <c r="F65" s="29">
        <f t="shared" si="13"/>
        <v>-1411339</v>
      </c>
      <c r="G65" s="34">
        <f>Inputs!D$3</f>
        <v>0.37951000000000001</v>
      </c>
      <c r="I65" s="27">
        <f t="shared" si="18"/>
        <v>2065357</v>
      </c>
      <c r="K65" s="27">
        <f t="shared" si="14"/>
        <v>11474</v>
      </c>
      <c r="L65" s="27">
        <f t="shared" si="19"/>
        <v>654018</v>
      </c>
      <c r="M65" s="27">
        <f t="shared" si="15"/>
        <v>4354.4977399999998</v>
      </c>
      <c r="N65" s="27">
        <f t="shared" si="16"/>
        <v>4354.4977399999998</v>
      </c>
      <c r="O65" s="27">
        <f t="shared" si="20"/>
        <v>-535617.2638899989</v>
      </c>
      <c r="P65" s="27">
        <f t="shared" si="21"/>
        <v>535617.2638899989</v>
      </c>
    </row>
    <row r="66" spans="1:16">
      <c r="A66" s="31">
        <v>40210</v>
      </c>
      <c r="C66" s="6">
        <v>58</v>
      </c>
      <c r="D66" s="29">
        <f t="shared" si="12"/>
        <v>11474</v>
      </c>
      <c r="E66" s="29">
        <f t="shared" si="17"/>
        <v>665492</v>
      </c>
      <c r="F66" s="29">
        <f t="shared" si="13"/>
        <v>-1399865</v>
      </c>
      <c r="G66" s="34">
        <f>Inputs!D$3</f>
        <v>0.37951000000000001</v>
      </c>
      <c r="I66" s="27">
        <f t="shared" si="18"/>
        <v>2065357</v>
      </c>
      <c r="K66" s="27">
        <f t="shared" si="14"/>
        <v>11474</v>
      </c>
      <c r="L66" s="27">
        <f t="shared" si="19"/>
        <v>665492</v>
      </c>
      <c r="M66" s="27">
        <f t="shared" si="15"/>
        <v>4354.4977399999998</v>
      </c>
      <c r="N66" s="27">
        <f t="shared" si="16"/>
        <v>4354.4977399999998</v>
      </c>
      <c r="O66" s="27">
        <f t="shared" si="20"/>
        <v>-531262.76614999888</v>
      </c>
      <c r="P66" s="27">
        <f t="shared" si="21"/>
        <v>531262.76614999888</v>
      </c>
    </row>
    <row r="67" spans="1:16">
      <c r="A67" s="30">
        <v>40238</v>
      </c>
      <c r="C67" s="6">
        <v>59</v>
      </c>
      <c r="D67" s="29">
        <f t="shared" si="12"/>
        <v>11474</v>
      </c>
      <c r="E67" s="29">
        <f t="shared" si="17"/>
        <v>676966</v>
      </c>
      <c r="F67" s="29">
        <f t="shared" si="13"/>
        <v>-1388391</v>
      </c>
      <c r="G67" s="34">
        <f>Inputs!D$3</f>
        <v>0.37951000000000001</v>
      </c>
      <c r="I67" s="27">
        <f t="shared" si="18"/>
        <v>2065357</v>
      </c>
      <c r="K67" s="27">
        <f t="shared" si="14"/>
        <v>11474</v>
      </c>
      <c r="L67" s="27">
        <f t="shared" si="19"/>
        <v>676966</v>
      </c>
      <c r="M67" s="27">
        <f t="shared" si="15"/>
        <v>4354.4977399999998</v>
      </c>
      <c r="N67" s="27">
        <f t="shared" si="16"/>
        <v>4354.4977399999998</v>
      </c>
      <c r="O67" s="27">
        <f t="shared" si="20"/>
        <v>-526908.26840999885</v>
      </c>
      <c r="P67" s="27">
        <f t="shared" si="21"/>
        <v>526908.26840999885</v>
      </c>
    </row>
    <row r="68" spans="1:16">
      <c r="A68" s="31">
        <v>40269</v>
      </c>
      <c r="C68" s="6">
        <v>60</v>
      </c>
      <c r="D68" s="29">
        <f t="shared" si="12"/>
        <v>11474</v>
      </c>
      <c r="E68" s="29">
        <f t="shared" si="17"/>
        <v>688440</v>
      </c>
      <c r="F68" s="29">
        <f t="shared" si="13"/>
        <v>-1376917</v>
      </c>
      <c r="G68" s="34">
        <f>Inputs!D$3</f>
        <v>0.37951000000000001</v>
      </c>
      <c r="I68" s="27">
        <f t="shared" si="18"/>
        <v>2065357</v>
      </c>
      <c r="K68" s="27">
        <f t="shared" si="14"/>
        <v>11474</v>
      </c>
      <c r="L68" s="27">
        <f t="shared" si="19"/>
        <v>688440</v>
      </c>
      <c r="M68" s="27">
        <f t="shared" si="15"/>
        <v>4354.4977399999998</v>
      </c>
      <c r="N68" s="27">
        <f t="shared" si="16"/>
        <v>4354.4977399999998</v>
      </c>
      <c r="O68" s="27">
        <f t="shared" si="20"/>
        <v>-522553.77066999883</v>
      </c>
      <c r="P68" s="27">
        <f t="shared" si="21"/>
        <v>522553.77066999883</v>
      </c>
    </row>
    <row r="69" spans="1:16">
      <c r="A69" s="31">
        <v>40299</v>
      </c>
      <c r="C69" s="6">
        <v>61</v>
      </c>
      <c r="D69" s="29">
        <f t="shared" si="12"/>
        <v>11474</v>
      </c>
      <c r="E69" s="29">
        <f t="shared" si="17"/>
        <v>699914</v>
      </c>
      <c r="F69" s="29">
        <f t="shared" si="13"/>
        <v>-1365443</v>
      </c>
      <c r="G69" s="34">
        <f>Inputs!D$3</f>
        <v>0.37951000000000001</v>
      </c>
      <c r="I69" s="27">
        <f t="shared" si="18"/>
        <v>2065357</v>
      </c>
      <c r="K69" s="27">
        <f t="shared" si="14"/>
        <v>11474</v>
      </c>
      <c r="L69" s="27">
        <f t="shared" si="19"/>
        <v>699914</v>
      </c>
      <c r="M69" s="27">
        <f t="shared" si="15"/>
        <v>4354.4977399999998</v>
      </c>
      <c r="N69" s="27">
        <f t="shared" si="16"/>
        <v>4354.4977399999998</v>
      </c>
      <c r="O69" s="27">
        <f t="shared" si="20"/>
        <v>-518199.27292999881</v>
      </c>
      <c r="P69" s="27">
        <f t="shared" si="21"/>
        <v>518199.27292999881</v>
      </c>
    </row>
    <row r="70" spans="1:16">
      <c r="A70" s="30">
        <v>40330</v>
      </c>
      <c r="C70" s="6">
        <v>62</v>
      </c>
      <c r="D70" s="29">
        <f t="shared" si="12"/>
        <v>11474</v>
      </c>
      <c r="E70" s="29">
        <f t="shared" si="17"/>
        <v>711388</v>
      </c>
      <c r="F70" s="29">
        <f t="shared" si="13"/>
        <v>-1353969</v>
      </c>
      <c r="G70" s="34">
        <f>Inputs!D$3</f>
        <v>0.37951000000000001</v>
      </c>
      <c r="I70" s="27">
        <f t="shared" si="18"/>
        <v>2065357</v>
      </c>
      <c r="K70" s="27">
        <f t="shared" si="14"/>
        <v>11474</v>
      </c>
      <c r="L70" s="27">
        <f t="shared" si="19"/>
        <v>711388</v>
      </c>
      <c r="M70" s="27">
        <f t="shared" si="15"/>
        <v>4354.4977399999998</v>
      </c>
      <c r="N70" s="27">
        <f t="shared" si="16"/>
        <v>4354.4977399999998</v>
      </c>
      <c r="O70" s="27">
        <f t="shared" si="20"/>
        <v>-513844.77518999879</v>
      </c>
      <c r="P70" s="27">
        <f t="shared" si="21"/>
        <v>513844.77518999879</v>
      </c>
    </row>
    <row r="71" spans="1:16">
      <c r="A71" s="31">
        <v>40360</v>
      </c>
      <c r="C71" s="6">
        <v>63</v>
      </c>
      <c r="D71" s="29">
        <f t="shared" si="12"/>
        <v>11474</v>
      </c>
      <c r="E71" s="29">
        <f t="shared" si="17"/>
        <v>722862</v>
      </c>
      <c r="F71" s="29">
        <f t="shared" si="13"/>
        <v>-1342495</v>
      </c>
      <c r="G71" s="34">
        <f>Inputs!D$3</f>
        <v>0.37951000000000001</v>
      </c>
      <c r="I71" s="27">
        <f t="shared" si="18"/>
        <v>2065357</v>
      </c>
      <c r="K71" s="27">
        <f t="shared" si="14"/>
        <v>11474</v>
      </c>
      <c r="L71" s="27">
        <f t="shared" si="19"/>
        <v>722862</v>
      </c>
      <c r="M71" s="27">
        <f t="shared" si="15"/>
        <v>4354.4977399999998</v>
      </c>
      <c r="N71" s="27">
        <f t="shared" si="16"/>
        <v>4354.4977399999998</v>
      </c>
      <c r="O71" s="27">
        <f t="shared" si="20"/>
        <v>-509490.27744999877</v>
      </c>
      <c r="P71" s="27">
        <f t="shared" si="21"/>
        <v>509490.27744999877</v>
      </c>
    </row>
    <row r="72" spans="1:16">
      <c r="A72" s="30">
        <v>40391</v>
      </c>
      <c r="C72" s="6">
        <v>64</v>
      </c>
      <c r="D72" s="29">
        <f t="shared" si="12"/>
        <v>11474</v>
      </c>
      <c r="E72" s="29">
        <f t="shared" si="17"/>
        <v>734336</v>
      </c>
      <c r="F72" s="29">
        <f t="shared" si="13"/>
        <v>-1331021</v>
      </c>
      <c r="G72" s="34">
        <f>Inputs!D$3</f>
        <v>0.37951000000000001</v>
      </c>
      <c r="I72" s="27">
        <f t="shared" si="18"/>
        <v>2065357</v>
      </c>
      <c r="K72" s="27">
        <f t="shared" si="14"/>
        <v>11474</v>
      </c>
      <c r="L72" s="27">
        <f t="shared" si="19"/>
        <v>734336</v>
      </c>
      <c r="M72" s="27">
        <f t="shared" si="15"/>
        <v>4354.4977399999998</v>
      </c>
      <c r="N72" s="27">
        <f t="shared" si="16"/>
        <v>4354.4977399999998</v>
      </c>
      <c r="O72" s="27">
        <f t="shared" si="20"/>
        <v>-505135.77970999875</v>
      </c>
      <c r="P72" s="27">
        <f t="shared" si="21"/>
        <v>505135.77970999875</v>
      </c>
    </row>
    <row r="73" spans="1:16">
      <c r="A73" s="31">
        <v>40422</v>
      </c>
      <c r="C73" s="6">
        <v>65</v>
      </c>
      <c r="D73" s="29">
        <f t="shared" ref="D73:D104" si="22">ROUND(-(+$B$9/180)*1,0)</f>
        <v>11474</v>
      </c>
      <c r="E73" s="29">
        <f t="shared" si="17"/>
        <v>745810</v>
      </c>
      <c r="F73" s="29">
        <f t="shared" ref="F73:F104" si="23">$B$9+E73</f>
        <v>-1319547</v>
      </c>
      <c r="G73" s="34">
        <f>Inputs!D$3</f>
        <v>0.37951000000000001</v>
      </c>
      <c r="I73" s="27">
        <f t="shared" si="18"/>
        <v>2065357</v>
      </c>
      <c r="K73" s="27">
        <f t="shared" ref="K73:K104" si="24">D73</f>
        <v>11474</v>
      </c>
      <c r="L73" s="27">
        <f t="shared" si="19"/>
        <v>745810</v>
      </c>
      <c r="M73" s="27">
        <f t="shared" ref="M73:M104" si="25">K73*G73</f>
        <v>4354.4977399999998</v>
      </c>
      <c r="N73" s="27">
        <f t="shared" ref="N73:N104" si="26">M73-J73</f>
        <v>4354.4977399999998</v>
      </c>
      <c r="O73" s="27">
        <f t="shared" si="20"/>
        <v>-500781.28196999873</v>
      </c>
      <c r="P73" s="27">
        <f t="shared" si="21"/>
        <v>500781.28196999873</v>
      </c>
    </row>
    <row r="74" spans="1:16">
      <c r="A74" s="31">
        <v>40452</v>
      </c>
      <c r="C74" s="6">
        <v>66</v>
      </c>
      <c r="D74" s="29">
        <f t="shared" si="22"/>
        <v>11474</v>
      </c>
      <c r="E74" s="29">
        <f t="shared" ref="E74:E105" si="27">+E73+D74</f>
        <v>757284</v>
      </c>
      <c r="F74" s="29">
        <f t="shared" si="23"/>
        <v>-1308073</v>
      </c>
      <c r="G74" s="34">
        <f>Inputs!D$3</f>
        <v>0.37951000000000001</v>
      </c>
      <c r="I74" s="27">
        <f t="shared" ref="I74:I105" si="28">+I73+H74</f>
        <v>2065357</v>
      </c>
      <c r="K74" s="27">
        <f t="shared" si="24"/>
        <v>11474</v>
      </c>
      <c r="L74" s="27">
        <f t="shared" ref="L74:L105" si="29">+L73+K74</f>
        <v>757284</v>
      </c>
      <c r="M74" s="27">
        <f t="shared" si="25"/>
        <v>4354.4977399999998</v>
      </c>
      <c r="N74" s="27">
        <f t="shared" si="26"/>
        <v>4354.4977399999998</v>
      </c>
      <c r="O74" s="27">
        <f t="shared" ref="O74:O105" si="30">+O73+N74</f>
        <v>-496426.78422999871</v>
      </c>
      <c r="P74" s="27">
        <f t="shared" ref="P74:P105" si="31">P73-N74</f>
        <v>496426.78422999871</v>
      </c>
    </row>
    <row r="75" spans="1:16">
      <c r="A75" s="30">
        <v>40483</v>
      </c>
      <c r="C75" s="6">
        <v>67</v>
      </c>
      <c r="D75" s="29">
        <f t="shared" si="22"/>
        <v>11474</v>
      </c>
      <c r="E75" s="29">
        <f t="shared" si="27"/>
        <v>768758</v>
      </c>
      <c r="F75" s="29">
        <f t="shared" si="23"/>
        <v>-1296599</v>
      </c>
      <c r="G75" s="34">
        <f>Inputs!D$3</f>
        <v>0.37951000000000001</v>
      </c>
      <c r="I75" s="27">
        <f t="shared" si="28"/>
        <v>2065357</v>
      </c>
      <c r="K75" s="27">
        <f t="shared" si="24"/>
        <v>11474</v>
      </c>
      <c r="L75" s="27">
        <f t="shared" si="29"/>
        <v>768758</v>
      </c>
      <c r="M75" s="27">
        <f t="shared" si="25"/>
        <v>4354.4977399999998</v>
      </c>
      <c r="N75" s="27">
        <f t="shared" si="26"/>
        <v>4354.4977399999998</v>
      </c>
      <c r="O75" s="27">
        <f t="shared" si="30"/>
        <v>-492072.28648999869</v>
      </c>
      <c r="P75" s="27">
        <f t="shared" si="31"/>
        <v>492072.28648999869</v>
      </c>
    </row>
    <row r="76" spans="1:16">
      <c r="A76" s="31">
        <v>40513</v>
      </c>
      <c r="C76" s="6">
        <v>68</v>
      </c>
      <c r="D76" s="29">
        <f t="shared" si="22"/>
        <v>11474</v>
      </c>
      <c r="E76" s="29">
        <f t="shared" si="27"/>
        <v>780232</v>
      </c>
      <c r="F76" s="29">
        <f t="shared" si="23"/>
        <v>-1285125</v>
      </c>
      <c r="G76" s="34">
        <f>Inputs!D$3</f>
        <v>0.37951000000000001</v>
      </c>
      <c r="I76" s="27">
        <f t="shared" si="28"/>
        <v>2065357</v>
      </c>
      <c r="K76" s="27">
        <f t="shared" si="24"/>
        <v>11474</v>
      </c>
      <c r="L76" s="27">
        <f t="shared" si="29"/>
        <v>780232</v>
      </c>
      <c r="M76" s="27">
        <f t="shared" si="25"/>
        <v>4354.4977399999998</v>
      </c>
      <c r="N76" s="27">
        <f t="shared" si="26"/>
        <v>4354.4977399999998</v>
      </c>
      <c r="O76" s="27">
        <f t="shared" si="30"/>
        <v>-487717.78874999867</v>
      </c>
      <c r="P76" s="27">
        <f t="shared" si="31"/>
        <v>487717.78874999867</v>
      </c>
    </row>
    <row r="77" spans="1:16">
      <c r="A77" s="30">
        <v>40544</v>
      </c>
      <c r="C77" s="6">
        <v>69</v>
      </c>
      <c r="D77" s="29">
        <f t="shared" si="22"/>
        <v>11474</v>
      </c>
      <c r="E77" s="29">
        <f t="shared" si="27"/>
        <v>791706</v>
      </c>
      <c r="F77" s="29">
        <f t="shared" si="23"/>
        <v>-1273651</v>
      </c>
      <c r="G77" s="34">
        <f>Inputs!D$3</f>
        <v>0.37951000000000001</v>
      </c>
      <c r="I77" s="27">
        <f t="shared" si="28"/>
        <v>2065357</v>
      </c>
      <c r="K77" s="27">
        <f t="shared" si="24"/>
        <v>11474</v>
      </c>
      <c r="L77" s="27">
        <f t="shared" si="29"/>
        <v>791706</v>
      </c>
      <c r="M77" s="27">
        <f t="shared" si="25"/>
        <v>4354.4977399999998</v>
      </c>
      <c r="N77" s="27">
        <f t="shared" si="26"/>
        <v>4354.4977399999998</v>
      </c>
      <c r="O77" s="27">
        <f t="shared" si="30"/>
        <v>-483363.29100999865</v>
      </c>
      <c r="P77" s="27">
        <f t="shared" si="31"/>
        <v>483363.29100999865</v>
      </c>
    </row>
    <row r="78" spans="1:16">
      <c r="A78" s="31">
        <v>40575</v>
      </c>
      <c r="C78" s="6">
        <v>70</v>
      </c>
      <c r="D78" s="29">
        <f t="shared" si="22"/>
        <v>11474</v>
      </c>
      <c r="E78" s="29">
        <f t="shared" si="27"/>
        <v>803180</v>
      </c>
      <c r="F78" s="29">
        <f t="shared" si="23"/>
        <v>-1262177</v>
      </c>
      <c r="G78" s="34">
        <f>Inputs!D$3</f>
        <v>0.37951000000000001</v>
      </c>
      <c r="I78" s="27">
        <f t="shared" si="28"/>
        <v>2065357</v>
      </c>
      <c r="K78" s="27">
        <f t="shared" si="24"/>
        <v>11474</v>
      </c>
      <c r="L78" s="27">
        <f t="shared" si="29"/>
        <v>803180</v>
      </c>
      <c r="M78" s="27">
        <f t="shared" si="25"/>
        <v>4354.4977399999998</v>
      </c>
      <c r="N78" s="27">
        <f t="shared" si="26"/>
        <v>4354.4977399999998</v>
      </c>
      <c r="O78" s="27">
        <f t="shared" si="30"/>
        <v>-479008.79326999863</v>
      </c>
      <c r="P78" s="27">
        <f t="shared" si="31"/>
        <v>479008.79326999863</v>
      </c>
    </row>
    <row r="79" spans="1:16">
      <c r="A79" s="31">
        <v>40603</v>
      </c>
      <c r="C79" s="6">
        <v>71</v>
      </c>
      <c r="D79" s="29">
        <f t="shared" si="22"/>
        <v>11474</v>
      </c>
      <c r="E79" s="29">
        <f t="shared" si="27"/>
        <v>814654</v>
      </c>
      <c r="F79" s="29">
        <f t="shared" si="23"/>
        <v>-1250703</v>
      </c>
      <c r="G79" s="34">
        <f>Inputs!D$3</f>
        <v>0.37951000000000001</v>
      </c>
      <c r="I79" s="27">
        <f t="shared" si="28"/>
        <v>2065357</v>
      </c>
      <c r="K79" s="27">
        <f t="shared" si="24"/>
        <v>11474</v>
      </c>
      <c r="L79" s="27">
        <f t="shared" si="29"/>
        <v>814654</v>
      </c>
      <c r="M79" s="27">
        <f t="shared" si="25"/>
        <v>4354.4977399999998</v>
      </c>
      <c r="N79" s="27">
        <f t="shared" si="26"/>
        <v>4354.4977399999998</v>
      </c>
      <c r="O79" s="27">
        <f t="shared" si="30"/>
        <v>-474654.29552999861</v>
      </c>
      <c r="P79" s="27">
        <f t="shared" si="31"/>
        <v>474654.29552999861</v>
      </c>
    </row>
    <row r="80" spans="1:16">
      <c r="A80" s="30">
        <v>40634</v>
      </c>
      <c r="C80" s="6">
        <v>72</v>
      </c>
      <c r="D80" s="29">
        <f t="shared" si="22"/>
        <v>11474</v>
      </c>
      <c r="E80" s="29">
        <f t="shared" si="27"/>
        <v>826128</v>
      </c>
      <c r="F80" s="29">
        <f t="shared" si="23"/>
        <v>-1239229</v>
      </c>
      <c r="G80" s="34">
        <f>Inputs!D$3</f>
        <v>0.37951000000000001</v>
      </c>
      <c r="I80" s="27">
        <f t="shared" si="28"/>
        <v>2065357</v>
      </c>
      <c r="K80" s="27">
        <f t="shared" si="24"/>
        <v>11474</v>
      </c>
      <c r="L80" s="27">
        <f t="shared" si="29"/>
        <v>826128</v>
      </c>
      <c r="M80" s="27">
        <f t="shared" si="25"/>
        <v>4354.4977399999998</v>
      </c>
      <c r="N80" s="27">
        <f t="shared" si="26"/>
        <v>4354.4977399999998</v>
      </c>
      <c r="O80" s="27">
        <f t="shared" si="30"/>
        <v>-470299.79778999859</v>
      </c>
      <c r="P80" s="27">
        <f t="shared" si="31"/>
        <v>470299.79778999859</v>
      </c>
    </row>
    <row r="81" spans="1:16">
      <c r="A81" s="31">
        <v>40664</v>
      </c>
      <c r="C81" s="6">
        <v>73</v>
      </c>
      <c r="D81" s="29">
        <f t="shared" si="22"/>
        <v>11474</v>
      </c>
      <c r="E81" s="29">
        <f t="shared" si="27"/>
        <v>837602</v>
      </c>
      <c r="F81" s="29">
        <f t="shared" si="23"/>
        <v>-1227755</v>
      </c>
      <c r="G81" s="34">
        <f>Inputs!D$3</f>
        <v>0.37951000000000001</v>
      </c>
      <c r="I81" s="27">
        <f t="shared" si="28"/>
        <v>2065357</v>
      </c>
      <c r="K81" s="27">
        <f t="shared" si="24"/>
        <v>11474</v>
      </c>
      <c r="L81" s="27">
        <f t="shared" si="29"/>
        <v>837602</v>
      </c>
      <c r="M81" s="27">
        <f t="shared" si="25"/>
        <v>4354.4977399999998</v>
      </c>
      <c r="N81" s="27">
        <f t="shared" si="26"/>
        <v>4354.4977399999998</v>
      </c>
      <c r="O81" s="27">
        <f t="shared" si="30"/>
        <v>-465945.30004999856</v>
      </c>
      <c r="P81" s="27">
        <f t="shared" si="31"/>
        <v>465945.30004999856</v>
      </c>
    </row>
    <row r="82" spans="1:16">
      <c r="A82" s="30">
        <v>40695</v>
      </c>
      <c r="C82" s="6">
        <v>74</v>
      </c>
      <c r="D82" s="29">
        <f t="shared" si="22"/>
        <v>11474</v>
      </c>
      <c r="E82" s="29">
        <f t="shared" si="27"/>
        <v>849076</v>
      </c>
      <c r="F82" s="29">
        <f t="shared" si="23"/>
        <v>-1216281</v>
      </c>
      <c r="G82" s="34">
        <f>Inputs!D$3</f>
        <v>0.37951000000000001</v>
      </c>
      <c r="I82" s="27">
        <f t="shared" si="28"/>
        <v>2065357</v>
      </c>
      <c r="K82" s="27">
        <f t="shared" si="24"/>
        <v>11474</v>
      </c>
      <c r="L82" s="27">
        <f t="shared" si="29"/>
        <v>849076</v>
      </c>
      <c r="M82" s="27">
        <f t="shared" si="25"/>
        <v>4354.4977399999998</v>
      </c>
      <c r="N82" s="27">
        <f t="shared" si="26"/>
        <v>4354.4977399999998</v>
      </c>
      <c r="O82" s="27">
        <f t="shared" si="30"/>
        <v>-461590.80230999854</v>
      </c>
      <c r="P82" s="27">
        <f t="shared" si="31"/>
        <v>461590.80230999854</v>
      </c>
    </row>
    <row r="83" spans="1:16">
      <c r="A83" s="31">
        <v>40725</v>
      </c>
      <c r="C83" s="6">
        <v>75</v>
      </c>
      <c r="D83" s="29">
        <f t="shared" si="22"/>
        <v>11474</v>
      </c>
      <c r="E83" s="29">
        <f t="shared" si="27"/>
        <v>860550</v>
      </c>
      <c r="F83" s="29">
        <f t="shared" si="23"/>
        <v>-1204807</v>
      </c>
      <c r="G83" s="34">
        <f>Inputs!D$3</f>
        <v>0.37951000000000001</v>
      </c>
      <c r="I83" s="27">
        <f t="shared" si="28"/>
        <v>2065357</v>
      </c>
      <c r="K83" s="27">
        <f t="shared" si="24"/>
        <v>11474</v>
      </c>
      <c r="L83" s="27">
        <f t="shared" si="29"/>
        <v>860550</v>
      </c>
      <c r="M83" s="27">
        <f t="shared" si="25"/>
        <v>4354.4977399999998</v>
      </c>
      <c r="N83" s="27">
        <f t="shared" si="26"/>
        <v>4354.4977399999998</v>
      </c>
      <c r="O83" s="27">
        <f t="shared" si="30"/>
        <v>-457236.30456999852</v>
      </c>
      <c r="P83" s="27">
        <f t="shared" si="31"/>
        <v>457236.30456999852</v>
      </c>
    </row>
    <row r="84" spans="1:16">
      <c r="A84" s="31">
        <v>40756</v>
      </c>
      <c r="C84" s="6">
        <v>76</v>
      </c>
      <c r="D84" s="29">
        <f t="shared" si="22"/>
        <v>11474</v>
      </c>
      <c r="E84" s="29">
        <f t="shared" si="27"/>
        <v>872024</v>
      </c>
      <c r="F84" s="29">
        <f t="shared" si="23"/>
        <v>-1193333</v>
      </c>
      <c r="G84" s="34">
        <f>Inputs!D$3</f>
        <v>0.37951000000000001</v>
      </c>
      <c r="I84" s="27">
        <f t="shared" si="28"/>
        <v>2065357</v>
      </c>
      <c r="K84" s="27">
        <f t="shared" si="24"/>
        <v>11474</v>
      </c>
      <c r="L84" s="27">
        <f t="shared" si="29"/>
        <v>872024</v>
      </c>
      <c r="M84" s="27">
        <f t="shared" si="25"/>
        <v>4354.4977399999998</v>
      </c>
      <c r="N84" s="27">
        <f t="shared" si="26"/>
        <v>4354.4977399999998</v>
      </c>
      <c r="O84" s="27">
        <f t="shared" si="30"/>
        <v>-452881.8068299985</v>
      </c>
      <c r="P84" s="27">
        <f t="shared" si="31"/>
        <v>452881.8068299985</v>
      </c>
    </row>
    <row r="85" spans="1:16">
      <c r="A85" s="30">
        <v>40787</v>
      </c>
      <c r="C85" s="6">
        <v>77</v>
      </c>
      <c r="D85" s="29">
        <f t="shared" si="22"/>
        <v>11474</v>
      </c>
      <c r="E85" s="29">
        <f t="shared" si="27"/>
        <v>883498</v>
      </c>
      <c r="F85" s="29">
        <f t="shared" si="23"/>
        <v>-1181859</v>
      </c>
      <c r="G85" s="34">
        <f>Inputs!D$3</f>
        <v>0.37951000000000001</v>
      </c>
      <c r="I85" s="27">
        <f t="shared" si="28"/>
        <v>2065357</v>
      </c>
      <c r="K85" s="27">
        <f t="shared" si="24"/>
        <v>11474</v>
      </c>
      <c r="L85" s="27">
        <f t="shared" si="29"/>
        <v>883498</v>
      </c>
      <c r="M85" s="27">
        <f t="shared" si="25"/>
        <v>4354.4977399999998</v>
      </c>
      <c r="N85" s="27">
        <f t="shared" si="26"/>
        <v>4354.4977399999998</v>
      </c>
      <c r="O85" s="27">
        <f t="shared" si="30"/>
        <v>-448527.30908999848</v>
      </c>
      <c r="P85" s="27">
        <f t="shared" si="31"/>
        <v>448527.30908999848</v>
      </c>
    </row>
    <row r="86" spans="1:16">
      <c r="A86" s="31">
        <v>40817</v>
      </c>
      <c r="C86" s="6">
        <v>78</v>
      </c>
      <c r="D86" s="29">
        <f t="shared" si="22"/>
        <v>11474</v>
      </c>
      <c r="E86" s="29">
        <f t="shared" si="27"/>
        <v>894972</v>
      </c>
      <c r="F86" s="29">
        <f t="shared" si="23"/>
        <v>-1170385</v>
      </c>
      <c r="G86" s="34">
        <f>Inputs!D$3</f>
        <v>0.37951000000000001</v>
      </c>
      <c r="I86" s="27">
        <f t="shared" si="28"/>
        <v>2065357</v>
      </c>
      <c r="K86" s="27">
        <f t="shared" si="24"/>
        <v>11474</v>
      </c>
      <c r="L86" s="27">
        <f t="shared" si="29"/>
        <v>894972</v>
      </c>
      <c r="M86" s="27">
        <f t="shared" si="25"/>
        <v>4354.4977399999998</v>
      </c>
      <c r="N86" s="27">
        <f t="shared" si="26"/>
        <v>4354.4977399999998</v>
      </c>
      <c r="O86" s="27">
        <f t="shared" si="30"/>
        <v>-444172.81134999846</v>
      </c>
      <c r="P86" s="27">
        <f t="shared" si="31"/>
        <v>444172.81134999846</v>
      </c>
    </row>
    <row r="87" spans="1:16">
      <c r="A87" s="30">
        <v>40848</v>
      </c>
      <c r="C87" s="6">
        <v>79</v>
      </c>
      <c r="D87" s="29">
        <f t="shared" si="22"/>
        <v>11474</v>
      </c>
      <c r="E87" s="29">
        <f t="shared" si="27"/>
        <v>906446</v>
      </c>
      <c r="F87" s="29">
        <f t="shared" si="23"/>
        <v>-1158911</v>
      </c>
      <c r="G87" s="34">
        <f>Inputs!D$3</f>
        <v>0.37951000000000001</v>
      </c>
      <c r="I87" s="27">
        <f t="shared" si="28"/>
        <v>2065357</v>
      </c>
      <c r="K87" s="27">
        <f t="shared" si="24"/>
        <v>11474</v>
      </c>
      <c r="L87" s="27">
        <f t="shared" si="29"/>
        <v>906446</v>
      </c>
      <c r="M87" s="27">
        <f t="shared" si="25"/>
        <v>4354.4977399999998</v>
      </c>
      <c r="N87" s="27">
        <f t="shared" si="26"/>
        <v>4354.4977399999998</v>
      </c>
      <c r="O87" s="27">
        <f t="shared" si="30"/>
        <v>-439818.31360999844</v>
      </c>
      <c r="P87" s="27">
        <f t="shared" si="31"/>
        <v>439818.31360999844</v>
      </c>
    </row>
    <row r="88" spans="1:16">
      <c r="A88" s="31">
        <v>40878</v>
      </c>
      <c r="C88" s="6">
        <v>80</v>
      </c>
      <c r="D88" s="29">
        <f t="shared" si="22"/>
        <v>11474</v>
      </c>
      <c r="E88" s="29">
        <f t="shared" si="27"/>
        <v>917920</v>
      </c>
      <c r="F88" s="29">
        <f t="shared" si="23"/>
        <v>-1147437</v>
      </c>
      <c r="G88" s="34">
        <f>Inputs!D$3</f>
        <v>0.37951000000000001</v>
      </c>
      <c r="I88" s="27">
        <f t="shared" si="28"/>
        <v>2065357</v>
      </c>
      <c r="K88" s="27">
        <f t="shared" si="24"/>
        <v>11474</v>
      </c>
      <c r="L88" s="27">
        <f t="shared" si="29"/>
        <v>917920</v>
      </c>
      <c r="M88" s="27">
        <f t="shared" si="25"/>
        <v>4354.4977399999998</v>
      </c>
      <c r="N88" s="27">
        <f t="shared" si="26"/>
        <v>4354.4977399999998</v>
      </c>
      <c r="O88" s="27">
        <f t="shared" si="30"/>
        <v>-435463.81586999842</v>
      </c>
      <c r="P88" s="27">
        <f t="shared" si="31"/>
        <v>435463.81586999842</v>
      </c>
    </row>
    <row r="89" spans="1:16">
      <c r="A89" s="31">
        <v>40909</v>
      </c>
      <c r="C89" s="6">
        <v>81</v>
      </c>
      <c r="D89" s="29">
        <f t="shared" si="22"/>
        <v>11474</v>
      </c>
      <c r="E89" s="29">
        <f t="shared" si="27"/>
        <v>929394</v>
      </c>
      <c r="F89" s="29">
        <f t="shared" si="23"/>
        <v>-1135963</v>
      </c>
      <c r="G89" s="34">
        <f>Inputs!D$3</f>
        <v>0.37951000000000001</v>
      </c>
      <c r="I89" s="27">
        <f t="shared" si="28"/>
        <v>2065357</v>
      </c>
      <c r="K89" s="27">
        <f t="shared" si="24"/>
        <v>11474</v>
      </c>
      <c r="L89" s="27">
        <f t="shared" si="29"/>
        <v>929394</v>
      </c>
      <c r="M89" s="27">
        <f t="shared" si="25"/>
        <v>4354.4977399999998</v>
      </c>
      <c r="N89" s="27">
        <f t="shared" si="26"/>
        <v>4354.4977399999998</v>
      </c>
      <c r="O89" s="27">
        <f t="shared" si="30"/>
        <v>-431109.3181299984</v>
      </c>
      <c r="P89" s="27">
        <f t="shared" si="31"/>
        <v>431109.3181299984</v>
      </c>
    </row>
    <row r="90" spans="1:16">
      <c r="A90" s="30">
        <v>40940</v>
      </c>
      <c r="C90" s="6">
        <v>82</v>
      </c>
      <c r="D90" s="29">
        <f t="shared" si="22"/>
        <v>11474</v>
      </c>
      <c r="E90" s="29">
        <f t="shared" si="27"/>
        <v>940868</v>
      </c>
      <c r="F90" s="29">
        <f t="shared" si="23"/>
        <v>-1124489</v>
      </c>
      <c r="G90" s="34">
        <f>Inputs!D$3</f>
        <v>0.37951000000000001</v>
      </c>
      <c r="I90" s="27">
        <f t="shared" si="28"/>
        <v>2065357</v>
      </c>
      <c r="K90" s="27">
        <f t="shared" si="24"/>
        <v>11474</v>
      </c>
      <c r="L90" s="27">
        <f t="shared" si="29"/>
        <v>940868</v>
      </c>
      <c r="M90" s="27">
        <f t="shared" si="25"/>
        <v>4354.4977399999998</v>
      </c>
      <c r="N90" s="27">
        <f t="shared" si="26"/>
        <v>4354.4977399999998</v>
      </c>
      <c r="O90" s="27">
        <f t="shared" si="30"/>
        <v>-426754.82038999838</v>
      </c>
      <c r="P90" s="27">
        <f t="shared" si="31"/>
        <v>426754.82038999838</v>
      </c>
    </row>
    <row r="91" spans="1:16">
      <c r="A91" s="31">
        <v>40969</v>
      </c>
      <c r="C91" s="6">
        <v>83</v>
      </c>
      <c r="D91" s="29">
        <f t="shared" si="22"/>
        <v>11474</v>
      </c>
      <c r="E91" s="29">
        <f t="shared" si="27"/>
        <v>952342</v>
      </c>
      <c r="F91" s="29">
        <f t="shared" si="23"/>
        <v>-1113015</v>
      </c>
      <c r="G91" s="34">
        <f>Inputs!D$3</f>
        <v>0.37951000000000001</v>
      </c>
      <c r="I91" s="27">
        <f t="shared" si="28"/>
        <v>2065357</v>
      </c>
      <c r="K91" s="27">
        <f t="shared" si="24"/>
        <v>11474</v>
      </c>
      <c r="L91" s="27">
        <f t="shared" si="29"/>
        <v>952342</v>
      </c>
      <c r="M91" s="27">
        <f t="shared" si="25"/>
        <v>4354.4977399999998</v>
      </c>
      <c r="N91" s="27">
        <f t="shared" si="26"/>
        <v>4354.4977399999998</v>
      </c>
      <c r="O91" s="27">
        <f t="shared" si="30"/>
        <v>-422400.32264999836</v>
      </c>
      <c r="P91" s="27">
        <f t="shared" si="31"/>
        <v>422400.32264999836</v>
      </c>
    </row>
    <row r="92" spans="1:16">
      <c r="A92" s="30">
        <v>41000</v>
      </c>
      <c r="C92" s="6">
        <v>84</v>
      </c>
      <c r="D92" s="29">
        <f t="shared" si="22"/>
        <v>11474</v>
      </c>
      <c r="E92" s="29">
        <f t="shared" si="27"/>
        <v>963816</v>
      </c>
      <c r="F92" s="29">
        <f t="shared" si="23"/>
        <v>-1101541</v>
      </c>
      <c r="G92" s="34">
        <f>Inputs!D$3</f>
        <v>0.37951000000000001</v>
      </c>
      <c r="I92" s="27">
        <f t="shared" si="28"/>
        <v>2065357</v>
      </c>
      <c r="K92" s="27">
        <f t="shared" si="24"/>
        <v>11474</v>
      </c>
      <c r="L92" s="27">
        <f t="shared" si="29"/>
        <v>963816</v>
      </c>
      <c r="M92" s="27">
        <f t="shared" si="25"/>
        <v>4354.4977399999998</v>
      </c>
      <c r="N92" s="27">
        <f t="shared" si="26"/>
        <v>4354.4977399999998</v>
      </c>
      <c r="O92" s="27">
        <f t="shared" si="30"/>
        <v>-418045.82490999834</v>
      </c>
      <c r="P92" s="27">
        <f t="shared" si="31"/>
        <v>418045.82490999834</v>
      </c>
    </row>
    <row r="93" spans="1:16">
      <c r="A93" s="31">
        <v>41030</v>
      </c>
      <c r="C93" s="6">
        <v>85</v>
      </c>
      <c r="D93" s="29">
        <f t="shared" si="22"/>
        <v>11474</v>
      </c>
      <c r="E93" s="29">
        <f t="shared" si="27"/>
        <v>975290</v>
      </c>
      <c r="F93" s="29">
        <f t="shared" si="23"/>
        <v>-1090067</v>
      </c>
      <c r="G93" s="34">
        <f>Inputs!D$3</f>
        <v>0.37951000000000001</v>
      </c>
      <c r="I93" s="27">
        <f t="shared" si="28"/>
        <v>2065357</v>
      </c>
      <c r="K93" s="27">
        <f t="shared" si="24"/>
        <v>11474</v>
      </c>
      <c r="L93" s="27">
        <f t="shared" si="29"/>
        <v>975290</v>
      </c>
      <c r="M93" s="27">
        <f t="shared" si="25"/>
        <v>4354.4977399999998</v>
      </c>
      <c r="N93" s="27">
        <f t="shared" si="26"/>
        <v>4354.4977399999998</v>
      </c>
      <c r="O93" s="27">
        <f t="shared" si="30"/>
        <v>-413691.32716999832</v>
      </c>
      <c r="P93" s="27">
        <f t="shared" si="31"/>
        <v>413691.32716999832</v>
      </c>
    </row>
    <row r="94" spans="1:16">
      <c r="A94" s="31">
        <v>41061</v>
      </c>
      <c r="C94" s="6">
        <v>86</v>
      </c>
      <c r="D94" s="29">
        <f t="shared" si="22"/>
        <v>11474</v>
      </c>
      <c r="E94" s="29">
        <f t="shared" si="27"/>
        <v>986764</v>
      </c>
      <c r="F94" s="29">
        <f t="shared" si="23"/>
        <v>-1078593</v>
      </c>
      <c r="G94" s="34">
        <f>Inputs!D$3</f>
        <v>0.37951000000000001</v>
      </c>
      <c r="I94" s="27">
        <f t="shared" si="28"/>
        <v>2065357</v>
      </c>
      <c r="K94" s="27">
        <f t="shared" si="24"/>
        <v>11474</v>
      </c>
      <c r="L94" s="27">
        <f t="shared" si="29"/>
        <v>986764</v>
      </c>
      <c r="M94" s="27">
        <f t="shared" si="25"/>
        <v>4354.4977399999998</v>
      </c>
      <c r="N94" s="27">
        <f t="shared" si="26"/>
        <v>4354.4977399999998</v>
      </c>
      <c r="O94" s="27">
        <f t="shared" si="30"/>
        <v>-409336.8294299983</v>
      </c>
      <c r="P94" s="27">
        <f t="shared" si="31"/>
        <v>409336.8294299983</v>
      </c>
    </row>
    <row r="95" spans="1:16">
      <c r="A95" s="30">
        <v>41091</v>
      </c>
      <c r="C95" s="6">
        <v>87</v>
      </c>
      <c r="D95" s="29">
        <f t="shared" si="22"/>
        <v>11474</v>
      </c>
      <c r="E95" s="29">
        <f t="shared" si="27"/>
        <v>998238</v>
      </c>
      <c r="F95" s="29">
        <f t="shared" si="23"/>
        <v>-1067119</v>
      </c>
      <c r="G95" s="34">
        <f>Inputs!D$3</f>
        <v>0.37951000000000001</v>
      </c>
      <c r="I95" s="27">
        <f t="shared" si="28"/>
        <v>2065357</v>
      </c>
      <c r="K95" s="27">
        <f t="shared" si="24"/>
        <v>11474</v>
      </c>
      <c r="L95" s="27">
        <f t="shared" si="29"/>
        <v>998238</v>
      </c>
      <c r="M95" s="27">
        <f t="shared" si="25"/>
        <v>4354.4977399999998</v>
      </c>
      <c r="N95" s="27">
        <f t="shared" si="26"/>
        <v>4354.4977399999998</v>
      </c>
      <c r="O95" s="27">
        <f t="shared" si="30"/>
        <v>-404982.33168999827</v>
      </c>
      <c r="P95" s="27">
        <f t="shared" si="31"/>
        <v>404982.33168999827</v>
      </c>
    </row>
    <row r="96" spans="1:16">
      <c r="A96" s="31">
        <v>41122</v>
      </c>
      <c r="C96" s="6">
        <v>88</v>
      </c>
      <c r="D96" s="29">
        <f t="shared" si="22"/>
        <v>11474</v>
      </c>
      <c r="E96" s="29">
        <f t="shared" si="27"/>
        <v>1009712</v>
      </c>
      <c r="F96" s="29">
        <f t="shared" si="23"/>
        <v>-1055645</v>
      </c>
      <c r="G96" s="34">
        <f>Inputs!D$3</f>
        <v>0.37951000000000001</v>
      </c>
      <c r="I96" s="27">
        <f t="shared" si="28"/>
        <v>2065357</v>
      </c>
      <c r="K96" s="27">
        <f t="shared" si="24"/>
        <v>11474</v>
      </c>
      <c r="L96" s="27">
        <f t="shared" si="29"/>
        <v>1009712</v>
      </c>
      <c r="M96" s="27">
        <f t="shared" si="25"/>
        <v>4354.4977399999998</v>
      </c>
      <c r="N96" s="27">
        <f t="shared" si="26"/>
        <v>4354.4977399999998</v>
      </c>
      <c r="O96" s="27">
        <f t="shared" si="30"/>
        <v>-400627.83394999825</v>
      </c>
      <c r="P96" s="27">
        <f t="shared" si="31"/>
        <v>400627.83394999825</v>
      </c>
    </row>
    <row r="97" spans="1:16">
      <c r="A97" s="30">
        <v>41153</v>
      </c>
      <c r="C97" s="6">
        <v>89</v>
      </c>
      <c r="D97" s="29">
        <f t="shared" si="22"/>
        <v>11474</v>
      </c>
      <c r="E97" s="29">
        <f t="shared" si="27"/>
        <v>1021186</v>
      </c>
      <c r="F97" s="29">
        <f t="shared" si="23"/>
        <v>-1044171</v>
      </c>
      <c r="G97" s="34">
        <f>Inputs!D$3</f>
        <v>0.37951000000000001</v>
      </c>
      <c r="I97" s="27">
        <f t="shared" si="28"/>
        <v>2065357</v>
      </c>
      <c r="K97" s="27">
        <f t="shared" si="24"/>
        <v>11474</v>
      </c>
      <c r="L97" s="27">
        <f t="shared" si="29"/>
        <v>1021186</v>
      </c>
      <c r="M97" s="27">
        <f t="shared" si="25"/>
        <v>4354.4977399999998</v>
      </c>
      <c r="N97" s="27">
        <f t="shared" si="26"/>
        <v>4354.4977399999998</v>
      </c>
      <c r="O97" s="27">
        <f t="shared" si="30"/>
        <v>-396273.33620999823</v>
      </c>
      <c r="P97" s="27">
        <f t="shared" si="31"/>
        <v>396273.33620999823</v>
      </c>
    </row>
    <row r="98" spans="1:16">
      <c r="A98" s="31">
        <v>41183</v>
      </c>
      <c r="C98" s="6">
        <v>90</v>
      </c>
      <c r="D98" s="29">
        <f t="shared" si="22"/>
        <v>11474</v>
      </c>
      <c r="E98" s="29">
        <f t="shared" si="27"/>
        <v>1032660</v>
      </c>
      <c r="F98" s="29">
        <f t="shared" si="23"/>
        <v>-1032697</v>
      </c>
      <c r="G98" s="34">
        <f>Inputs!D$3</f>
        <v>0.37951000000000001</v>
      </c>
      <c r="I98" s="27">
        <f t="shared" si="28"/>
        <v>2065357</v>
      </c>
      <c r="K98" s="27">
        <f t="shared" si="24"/>
        <v>11474</v>
      </c>
      <c r="L98" s="27">
        <f t="shared" si="29"/>
        <v>1032660</v>
      </c>
      <c r="M98" s="27">
        <f t="shared" si="25"/>
        <v>4354.4977399999998</v>
      </c>
      <c r="N98" s="27">
        <f t="shared" si="26"/>
        <v>4354.4977399999998</v>
      </c>
      <c r="O98" s="27">
        <f t="shared" si="30"/>
        <v>-391918.83846999821</v>
      </c>
      <c r="P98" s="27">
        <f t="shared" si="31"/>
        <v>391918.83846999821</v>
      </c>
    </row>
    <row r="99" spans="1:16">
      <c r="A99" s="31">
        <v>41214</v>
      </c>
      <c r="C99" s="6">
        <v>91</v>
      </c>
      <c r="D99" s="29">
        <f t="shared" si="22"/>
        <v>11474</v>
      </c>
      <c r="E99" s="29">
        <f t="shared" si="27"/>
        <v>1044134</v>
      </c>
      <c r="F99" s="29">
        <f t="shared" si="23"/>
        <v>-1021223</v>
      </c>
      <c r="G99" s="34">
        <f>Inputs!D$3</f>
        <v>0.37951000000000001</v>
      </c>
      <c r="I99" s="27">
        <f t="shared" si="28"/>
        <v>2065357</v>
      </c>
      <c r="K99" s="27">
        <f t="shared" si="24"/>
        <v>11474</v>
      </c>
      <c r="L99" s="27">
        <f t="shared" si="29"/>
        <v>1044134</v>
      </c>
      <c r="M99" s="27">
        <f t="shared" si="25"/>
        <v>4354.4977399999998</v>
      </c>
      <c r="N99" s="27">
        <f t="shared" si="26"/>
        <v>4354.4977399999998</v>
      </c>
      <c r="O99" s="27">
        <f t="shared" si="30"/>
        <v>-387564.34072999819</v>
      </c>
      <c r="P99" s="27">
        <f t="shared" si="31"/>
        <v>387564.34072999819</v>
      </c>
    </row>
    <row r="100" spans="1:16">
      <c r="A100" s="30">
        <v>41244</v>
      </c>
      <c r="C100" s="6">
        <v>92</v>
      </c>
      <c r="D100" s="29">
        <f t="shared" si="22"/>
        <v>11474</v>
      </c>
      <c r="E100" s="29">
        <f t="shared" si="27"/>
        <v>1055608</v>
      </c>
      <c r="F100" s="29">
        <f t="shared" si="23"/>
        <v>-1009749</v>
      </c>
      <c r="G100" s="34">
        <f>Inputs!D$3</f>
        <v>0.37951000000000001</v>
      </c>
      <c r="I100" s="27">
        <f t="shared" si="28"/>
        <v>2065357</v>
      </c>
      <c r="K100" s="27">
        <f t="shared" si="24"/>
        <v>11474</v>
      </c>
      <c r="L100" s="27">
        <f t="shared" si="29"/>
        <v>1055608</v>
      </c>
      <c r="M100" s="27">
        <f t="shared" si="25"/>
        <v>4354.4977399999998</v>
      </c>
      <c r="N100" s="27">
        <f t="shared" si="26"/>
        <v>4354.4977399999998</v>
      </c>
      <c r="O100" s="27">
        <f t="shared" si="30"/>
        <v>-383209.84298999817</v>
      </c>
      <c r="P100" s="27">
        <f t="shared" si="31"/>
        <v>383209.84298999817</v>
      </c>
    </row>
    <row r="101" spans="1:16">
      <c r="A101" s="31">
        <v>41275</v>
      </c>
      <c r="C101" s="6">
        <v>93</v>
      </c>
      <c r="D101" s="29">
        <f t="shared" si="22"/>
        <v>11474</v>
      </c>
      <c r="E101" s="29">
        <f t="shared" si="27"/>
        <v>1067082</v>
      </c>
      <c r="F101" s="29">
        <f t="shared" si="23"/>
        <v>-998275</v>
      </c>
      <c r="G101" s="34">
        <f>Inputs!D$3</f>
        <v>0.37951000000000001</v>
      </c>
      <c r="I101" s="27">
        <f t="shared" si="28"/>
        <v>2065357</v>
      </c>
      <c r="K101" s="27">
        <f t="shared" si="24"/>
        <v>11474</v>
      </c>
      <c r="L101" s="27">
        <f t="shared" si="29"/>
        <v>1067082</v>
      </c>
      <c r="M101" s="27">
        <f t="shared" si="25"/>
        <v>4354.4977399999998</v>
      </c>
      <c r="N101" s="27">
        <f t="shared" si="26"/>
        <v>4354.4977399999998</v>
      </c>
      <c r="O101" s="27">
        <f t="shared" si="30"/>
        <v>-378855.34524999815</v>
      </c>
      <c r="P101" s="27">
        <f t="shared" si="31"/>
        <v>378855.34524999815</v>
      </c>
    </row>
    <row r="102" spans="1:16">
      <c r="A102" s="30">
        <v>41306</v>
      </c>
      <c r="C102" s="6">
        <v>94</v>
      </c>
      <c r="D102" s="29">
        <f t="shared" si="22"/>
        <v>11474</v>
      </c>
      <c r="E102" s="29">
        <f t="shared" si="27"/>
        <v>1078556</v>
      </c>
      <c r="F102" s="29">
        <f t="shared" si="23"/>
        <v>-986801</v>
      </c>
      <c r="G102" s="34">
        <f>Inputs!D$3</f>
        <v>0.37951000000000001</v>
      </c>
      <c r="I102" s="27">
        <f t="shared" si="28"/>
        <v>2065357</v>
      </c>
      <c r="K102" s="27">
        <f t="shared" si="24"/>
        <v>11474</v>
      </c>
      <c r="L102" s="27">
        <f t="shared" si="29"/>
        <v>1078556</v>
      </c>
      <c r="M102" s="27">
        <f t="shared" si="25"/>
        <v>4354.4977399999998</v>
      </c>
      <c r="N102" s="27">
        <f t="shared" si="26"/>
        <v>4354.4977399999998</v>
      </c>
      <c r="O102" s="27">
        <f t="shared" si="30"/>
        <v>-374500.84750999813</v>
      </c>
      <c r="P102" s="27">
        <f t="shared" si="31"/>
        <v>374500.84750999813</v>
      </c>
    </row>
    <row r="103" spans="1:16">
      <c r="A103" s="31">
        <v>41334</v>
      </c>
      <c r="C103" s="6">
        <v>95</v>
      </c>
      <c r="D103" s="29">
        <f t="shared" si="22"/>
        <v>11474</v>
      </c>
      <c r="E103" s="29">
        <f t="shared" si="27"/>
        <v>1090030</v>
      </c>
      <c r="F103" s="29">
        <f t="shared" si="23"/>
        <v>-975327</v>
      </c>
      <c r="G103" s="34">
        <f>Inputs!D$3</f>
        <v>0.37951000000000001</v>
      </c>
      <c r="I103" s="27">
        <f t="shared" si="28"/>
        <v>2065357</v>
      </c>
      <c r="K103" s="27">
        <f t="shared" si="24"/>
        <v>11474</v>
      </c>
      <c r="L103" s="27">
        <f t="shared" si="29"/>
        <v>1090030</v>
      </c>
      <c r="M103" s="27">
        <f t="shared" si="25"/>
        <v>4354.4977399999998</v>
      </c>
      <c r="N103" s="27">
        <f t="shared" si="26"/>
        <v>4354.4977399999998</v>
      </c>
      <c r="O103" s="27">
        <f t="shared" si="30"/>
        <v>-370146.34976999811</v>
      </c>
      <c r="P103" s="27">
        <f t="shared" si="31"/>
        <v>370146.34976999811</v>
      </c>
    </row>
    <row r="104" spans="1:16">
      <c r="A104" s="31">
        <v>41365</v>
      </c>
      <c r="C104" s="6">
        <v>96</v>
      </c>
      <c r="D104" s="29">
        <f t="shared" si="22"/>
        <v>11474</v>
      </c>
      <c r="E104" s="29">
        <f t="shared" si="27"/>
        <v>1101504</v>
      </c>
      <c r="F104" s="29">
        <f t="shared" si="23"/>
        <v>-963853</v>
      </c>
      <c r="G104" s="34">
        <f>Inputs!D$3</f>
        <v>0.37951000000000001</v>
      </c>
      <c r="I104" s="27">
        <f t="shared" si="28"/>
        <v>2065357</v>
      </c>
      <c r="K104" s="27">
        <f t="shared" si="24"/>
        <v>11474</v>
      </c>
      <c r="L104" s="27">
        <f t="shared" si="29"/>
        <v>1101504</v>
      </c>
      <c r="M104" s="27">
        <f t="shared" si="25"/>
        <v>4354.4977399999998</v>
      </c>
      <c r="N104" s="27">
        <f t="shared" si="26"/>
        <v>4354.4977399999998</v>
      </c>
      <c r="O104" s="27">
        <f t="shared" si="30"/>
        <v>-365791.85202999809</v>
      </c>
      <c r="P104" s="27">
        <f t="shared" si="31"/>
        <v>365791.85202999809</v>
      </c>
    </row>
    <row r="105" spans="1:16">
      <c r="A105" s="30">
        <v>41395</v>
      </c>
      <c r="C105" s="6">
        <v>97</v>
      </c>
      <c r="D105" s="29">
        <f t="shared" ref="D105:D136" si="32">ROUND(-(+$B$9/180)*1,0)</f>
        <v>11474</v>
      </c>
      <c r="E105" s="29">
        <f t="shared" si="27"/>
        <v>1112978</v>
      </c>
      <c r="F105" s="29">
        <f t="shared" ref="F105:F136" si="33">$B$9+E105</f>
        <v>-952379</v>
      </c>
      <c r="G105" s="34">
        <f>Inputs!D$3</f>
        <v>0.37951000000000001</v>
      </c>
      <c r="I105" s="27">
        <f t="shared" si="28"/>
        <v>2065357</v>
      </c>
      <c r="K105" s="27">
        <f t="shared" ref="K105:K136" si="34">D105</f>
        <v>11474</v>
      </c>
      <c r="L105" s="27">
        <f t="shared" si="29"/>
        <v>1112978</v>
      </c>
      <c r="M105" s="27">
        <f t="shared" ref="M105:M136" si="35">K105*G105</f>
        <v>4354.4977399999998</v>
      </c>
      <c r="N105" s="27">
        <f t="shared" ref="N105:N136" si="36">M105-J105</f>
        <v>4354.4977399999998</v>
      </c>
      <c r="O105" s="27">
        <f t="shared" si="30"/>
        <v>-361437.35428999807</v>
      </c>
      <c r="P105" s="27">
        <f t="shared" si="31"/>
        <v>361437.35428999807</v>
      </c>
    </row>
    <row r="106" spans="1:16">
      <c r="A106" s="31">
        <v>41426</v>
      </c>
      <c r="C106" s="6">
        <v>98</v>
      </c>
      <c r="D106" s="29">
        <f t="shared" si="32"/>
        <v>11474</v>
      </c>
      <c r="E106" s="29">
        <f t="shared" ref="E106:E137" si="37">+E105+D106</f>
        <v>1124452</v>
      </c>
      <c r="F106" s="29">
        <f t="shared" si="33"/>
        <v>-940905</v>
      </c>
      <c r="G106" s="34">
        <f>Inputs!D$3</f>
        <v>0.37951000000000001</v>
      </c>
      <c r="I106" s="27">
        <f t="shared" ref="I106:I137" si="38">+I105+H106</f>
        <v>2065357</v>
      </c>
      <c r="K106" s="27">
        <f t="shared" si="34"/>
        <v>11474</v>
      </c>
      <c r="L106" s="27">
        <f t="shared" ref="L106:L137" si="39">+L105+K106</f>
        <v>1124452</v>
      </c>
      <c r="M106" s="27">
        <f t="shared" si="35"/>
        <v>4354.4977399999998</v>
      </c>
      <c r="N106" s="27">
        <f t="shared" si="36"/>
        <v>4354.4977399999998</v>
      </c>
      <c r="O106" s="27">
        <f t="shared" ref="O106:O137" si="40">+O105+N106</f>
        <v>-357082.85654999805</v>
      </c>
      <c r="P106" s="27">
        <f t="shared" ref="P106:P137" si="41">P105-N106</f>
        <v>357082.85654999805</v>
      </c>
    </row>
    <row r="107" spans="1:16">
      <c r="A107" s="30">
        <v>41456</v>
      </c>
      <c r="C107" s="6">
        <v>99</v>
      </c>
      <c r="D107" s="29">
        <f t="shared" si="32"/>
        <v>11474</v>
      </c>
      <c r="E107" s="29">
        <f t="shared" si="37"/>
        <v>1135926</v>
      </c>
      <c r="F107" s="29">
        <f t="shared" si="33"/>
        <v>-929431</v>
      </c>
      <c r="G107" s="34">
        <f>Inputs!D$3</f>
        <v>0.37951000000000001</v>
      </c>
      <c r="I107" s="27">
        <f t="shared" si="38"/>
        <v>2065357</v>
      </c>
      <c r="K107" s="27">
        <f t="shared" si="34"/>
        <v>11474</v>
      </c>
      <c r="L107" s="27">
        <f t="shared" si="39"/>
        <v>1135926</v>
      </c>
      <c r="M107" s="27">
        <f t="shared" si="35"/>
        <v>4354.4977399999998</v>
      </c>
      <c r="N107" s="27">
        <f t="shared" si="36"/>
        <v>4354.4977399999998</v>
      </c>
      <c r="O107" s="27">
        <f t="shared" si="40"/>
        <v>-352728.35880999803</v>
      </c>
      <c r="P107" s="27">
        <f t="shared" si="41"/>
        <v>352728.35880999803</v>
      </c>
    </row>
    <row r="108" spans="1:16">
      <c r="A108" s="31">
        <v>41487</v>
      </c>
      <c r="C108" s="6">
        <v>100</v>
      </c>
      <c r="D108" s="29">
        <f t="shared" si="32"/>
        <v>11474</v>
      </c>
      <c r="E108" s="29">
        <f t="shared" si="37"/>
        <v>1147400</v>
      </c>
      <c r="F108" s="29">
        <f t="shared" si="33"/>
        <v>-917957</v>
      </c>
      <c r="G108" s="34">
        <f>Inputs!D$3</f>
        <v>0.37951000000000001</v>
      </c>
      <c r="I108" s="27">
        <f t="shared" si="38"/>
        <v>2065357</v>
      </c>
      <c r="K108" s="27">
        <f t="shared" si="34"/>
        <v>11474</v>
      </c>
      <c r="L108" s="27">
        <f t="shared" si="39"/>
        <v>1147400</v>
      </c>
      <c r="M108" s="27">
        <f t="shared" si="35"/>
        <v>4354.4977399999998</v>
      </c>
      <c r="N108" s="27">
        <f t="shared" si="36"/>
        <v>4354.4977399999998</v>
      </c>
      <c r="O108" s="27">
        <f t="shared" si="40"/>
        <v>-348373.86106999801</v>
      </c>
      <c r="P108" s="27">
        <f t="shared" si="41"/>
        <v>348373.86106999801</v>
      </c>
    </row>
    <row r="109" spans="1:16">
      <c r="A109" s="31">
        <v>41518</v>
      </c>
      <c r="C109" s="6">
        <v>101</v>
      </c>
      <c r="D109" s="29">
        <f t="shared" si="32"/>
        <v>11474</v>
      </c>
      <c r="E109" s="29">
        <f t="shared" si="37"/>
        <v>1158874</v>
      </c>
      <c r="F109" s="29">
        <f t="shared" si="33"/>
        <v>-906483</v>
      </c>
      <c r="G109" s="34">
        <f>Inputs!D$3</f>
        <v>0.37951000000000001</v>
      </c>
      <c r="I109" s="27">
        <f t="shared" si="38"/>
        <v>2065357</v>
      </c>
      <c r="K109" s="27">
        <f t="shared" si="34"/>
        <v>11474</v>
      </c>
      <c r="L109" s="27">
        <f t="shared" si="39"/>
        <v>1158874</v>
      </c>
      <c r="M109" s="27">
        <f t="shared" si="35"/>
        <v>4354.4977399999998</v>
      </c>
      <c r="N109" s="27">
        <f t="shared" si="36"/>
        <v>4354.4977399999998</v>
      </c>
      <c r="O109" s="27">
        <f t="shared" si="40"/>
        <v>-344019.36332999798</v>
      </c>
      <c r="P109" s="27">
        <f t="shared" si="41"/>
        <v>344019.36332999798</v>
      </c>
    </row>
    <row r="110" spans="1:16">
      <c r="A110" s="30">
        <v>41548</v>
      </c>
      <c r="C110" s="6">
        <v>102</v>
      </c>
      <c r="D110" s="29">
        <f t="shared" si="32"/>
        <v>11474</v>
      </c>
      <c r="E110" s="29">
        <f t="shared" si="37"/>
        <v>1170348</v>
      </c>
      <c r="F110" s="29">
        <f t="shared" si="33"/>
        <v>-895009</v>
      </c>
      <c r="G110" s="34">
        <f>Inputs!D$3</f>
        <v>0.37951000000000001</v>
      </c>
      <c r="I110" s="27">
        <f t="shared" si="38"/>
        <v>2065357</v>
      </c>
      <c r="K110" s="27">
        <f t="shared" si="34"/>
        <v>11474</v>
      </c>
      <c r="L110" s="27">
        <f t="shared" si="39"/>
        <v>1170348</v>
      </c>
      <c r="M110" s="27">
        <f t="shared" si="35"/>
        <v>4354.4977399999998</v>
      </c>
      <c r="N110" s="27">
        <f t="shared" si="36"/>
        <v>4354.4977399999998</v>
      </c>
      <c r="O110" s="27">
        <f t="shared" si="40"/>
        <v>-339664.86558999796</v>
      </c>
      <c r="P110" s="27">
        <f t="shared" si="41"/>
        <v>339664.86558999796</v>
      </c>
    </row>
    <row r="111" spans="1:16">
      <c r="A111" s="31">
        <v>41579</v>
      </c>
      <c r="C111" s="6">
        <v>103</v>
      </c>
      <c r="D111" s="29">
        <f t="shared" si="32"/>
        <v>11474</v>
      </c>
      <c r="E111" s="29">
        <f t="shared" si="37"/>
        <v>1181822</v>
      </c>
      <c r="F111" s="29">
        <f t="shared" si="33"/>
        <v>-883535</v>
      </c>
      <c r="G111" s="34">
        <f>Inputs!D$3</f>
        <v>0.37951000000000001</v>
      </c>
      <c r="I111" s="27">
        <f t="shared" si="38"/>
        <v>2065357</v>
      </c>
      <c r="K111" s="27">
        <f t="shared" si="34"/>
        <v>11474</v>
      </c>
      <c r="L111" s="27">
        <f t="shared" si="39"/>
        <v>1181822</v>
      </c>
      <c r="M111" s="27">
        <f t="shared" si="35"/>
        <v>4354.4977399999998</v>
      </c>
      <c r="N111" s="27">
        <f t="shared" si="36"/>
        <v>4354.4977399999998</v>
      </c>
      <c r="O111" s="27">
        <f t="shared" si="40"/>
        <v>-335310.36784999794</v>
      </c>
      <c r="P111" s="27">
        <f t="shared" si="41"/>
        <v>335310.36784999794</v>
      </c>
    </row>
    <row r="112" spans="1:16">
      <c r="A112" s="30">
        <v>41609</v>
      </c>
      <c r="C112" s="6">
        <v>104</v>
      </c>
      <c r="D112" s="29">
        <f t="shared" si="32"/>
        <v>11474</v>
      </c>
      <c r="E112" s="29">
        <f t="shared" si="37"/>
        <v>1193296</v>
      </c>
      <c r="F112" s="29">
        <f t="shared" si="33"/>
        <v>-872061</v>
      </c>
      <c r="G112" s="34">
        <f>Inputs!D$3</f>
        <v>0.37951000000000001</v>
      </c>
      <c r="I112" s="27">
        <f t="shared" si="38"/>
        <v>2065357</v>
      </c>
      <c r="K112" s="27">
        <f t="shared" si="34"/>
        <v>11474</v>
      </c>
      <c r="L112" s="27">
        <f t="shared" si="39"/>
        <v>1193296</v>
      </c>
      <c r="M112" s="27">
        <f t="shared" si="35"/>
        <v>4354.4977399999998</v>
      </c>
      <c r="N112" s="27">
        <f t="shared" si="36"/>
        <v>4354.4977399999998</v>
      </c>
      <c r="O112" s="27">
        <f t="shared" si="40"/>
        <v>-330955.87010999792</v>
      </c>
      <c r="P112" s="27">
        <f t="shared" si="41"/>
        <v>330955.87010999792</v>
      </c>
    </row>
    <row r="113" spans="1:16">
      <c r="A113" s="31">
        <v>41640</v>
      </c>
      <c r="C113" s="6">
        <v>105</v>
      </c>
      <c r="D113" s="29">
        <f t="shared" si="32"/>
        <v>11474</v>
      </c>
      <c r="E113" s="29">
        <f t="shared" si="37"/>
        <v>1204770</v>
      </c>
      <c r="F113" s="29">
        <f t="shared" si="33"/>
        <v>-860587</v>
      </c>
      <c r="G113" s="34">
        <f>Inputs!D$3</f>
        <v>0.37951000000000001</v>
      </c>
      <c r="I113" s="27">
        <f t="shared" si="38"/>
        <v>2065357</v>
      </c>
      <c r="K113" s="27">
        <f t="shared" si="34"/>
        <v>11474</v>
      </c>
      <c r="L113" s="27">
        <f t="shared" si="39"/>
        <v>1204770</v>
      </c>
      <c r="M113" s="27">
        <f t="shared" si="35"/>
        <v>4354.4977399999998</v>
      </c>
      <c r="N113" s="27">
        <f t="shared" si="36"/>
        <v>4354.4977399999998</v>
      </c>
      <c r="O113" s="27">
        <f t="shared" si="40"/>
        <v>-326601.3723699979</v>
      </c>
      <c r="P113" s="27">
        <f t="shared" si="41"/>
        <v>326601.3723699979</v>
      </c>
    </row>
    <row r="114" spans="1:16">
      <c r="A114" s="31">
        <v>41671</v>
      </c>
      <c r="C114" s="6">
        <v>106</v>
      </c>
      <c r="D114" s="29">
        <f t="shared" si="32"/>
        <v>11474</v>
      </c>
      <c r="E114" s="29">
        <f t="shared" si="37"/>
        <v>1216244</v>
      </c>
      <c r="F114" s="29">
        <f t="shared" si="33"/>
        <v>-849113</v>
      </c>
      <c r="G114" s="34">
        <f>Inputs!D$3</f>
        <v>0.37951000000000001</v>
      </c>
      <c r="I114" s="27">
        <f t="shared" si="38"/>
        <v>2065357</v>
      </c>
      <c r="K114" s="27">
        <f t="shared" si="34"/>
        <v>11474</v>
      </c>
      <c r="L114" s="27">
        <f t="shared" si="39"/>
        <v>1216244</v>
      </c>
      <c r="M114" s="27">
        <f t="shared" si="35"/>
        <v>4354.4977399999998</v>
      </c>
      <c r="N114" s="27">
        <f t="shared" si="36"/>
        <v>4354.4977399999998</v>
      </c>
      <c r="O114" s="27">
        <f t="shared" si="40"/>
        <v>-322246.87462999788</v>
      </c>
      <c r="P114" s="27">
        <f t="shared" si="41"/>
        <v>322246.87462999788</v>
      </c>
    </row>
    <row r="115" spans="1:16">
      <c r="A115" s="30">
        <v>41699</v>
      </c>
      <c r="C115" s="6">
        <v>107</v>
      </c>
      <c r="D115" s="29">
        <f t="shared" si="32"/>
        <v>11474</v>
      </c>
      <c r="E115" s="29">
        <f t="shared" si="37"/>
        <v>1227718</v>
      </c>
      <c r="F115" s="29">
        <f t="shared" si="33"/>
        <v>-837639</v>
      </c>
      <c r="G115" s="34">
        <f>Inputs!D$3</f>
        <v>0.37951000000000001</v>
      </c>
      <c r="I115" s="27">
        <f t="shared" si="38"/>
        <v>2065357</v>
      </c>
      <c r="K115" s="27">
        <f t="shared" si="34"/>
        <v>11474</v>
      </c>
      <c r="L115" s="27">
        <f t="shared" si="39"/>
        <v>1227718</v>
      </c>
      <c r="M115" s="27">
        <f t="shared" si="35"/>
        <v>4354.4977399999998</v>
      </c>
      <c r="N115" s="27">
        <f t="shared" si="36"/>
        <v>4354.4977399999998</v>
      </c>
      <c r="O115" s="27">
        <f t="shared" si="40"/>
        <v>-317892.37688999786</v>
      </c>
      <c r="P115" s="27">
        <f t="shared" si="41"/>
        <v>317892.37688999786</v>
      </c>
    </row>
    <row r="116" spans="1:16">
      <c r="A116" s="31">
        <v>41730</v>
      </c>
      <c r="C116" s="6">
        <v>108</v>
      </c>
      <c r="D116" s="29">
        <f t="shared" si="32"/>
        <v>11474</v>
      </c>
      <c r="E116" s="29">
        <f t="shared" si="37"/>
        <v>1239192</v>
      </c>
      <c r="F116" s="29">
        <f t="shared" si="33"/>
        <v>-826165</v>
      </c>
      <c r="G116" s="34">
        <f>Inputs!D$3</f>
        <v>0.37951000000000001</v>
      </c>
      <c r="I116" s="27">
        <f t="shared" si="38"/>
        <v>2065357</v>
      </c>
      <c r="K116" s="27">
        <f t="shared" si="34"/>
        <v>11474</v>
      </c>
      <c r="L116" s="27">
        <f t="shared" si="39"/>
        <v>1239192</v>
      </c>
      <c r="M116" s="27">
        <f t="shared" si="35"/>
        <v>4354.4977399999998</v>
      </c>
      <c r="N116" s="27">
        <f t="shared" si="36"/>
        <v>4354.4977399999998</v>
      </c>
      <c r="O116" s="27">
        <f t="shared" si="40"/>
        <v>-313537.87914999784</v>
      </c>
      <c r="P116" s="27">
        <f t="shared" si="41"/>
        <v>313537.87914999784</v>
      </c>
    </row>
    <row r="117" spans="1:16">
      <c r="A117" s="30">
        <v>41760</v>
      </c>
      <c r="C117" s="6">
        <v>109</v>
      </c>
      <c r="D117" s="29">
        <f t="shared" si="32"/>
        <v>11474</v>
      </c>
      <c r="E117" s="29">
        <f t="shared" si="37"/>
        <v>1250666</v>
      </c>
      <c r="F117" s="29">
        <f t="shared" si="33"/>
        <v>-814691</v>
      </c>
      <c r="G117" s="34">
        <f>Inputs!D$3</f>
        <v>0.37951000000000001</v>
      </c>
      <c r="I117" s="27">
        <f t="shared" si="38"/>
        <v>2065357</v>
      </c>
      <c r="K117" s="27">
        <f t="shared" si="34"/>
        <v>11474</v>
      </c>
      <c r="L117" s="27">
        <f t="shared" si="39"/>
        <v>1250666</v>
      </c>
      <c r="M117" s="27">
        <f t="shared" si="35"/>
        <v>4354.4977399999998</v>
      </c>
      <c r="N117" s="27">
        <f t="shared" si="36"/>
        <v>4354.4977399999998</v>
      </c>
      <c r="O117" s="27">
        <f t="shared" si="40"/>
        <v>-309183.38140999782</v>
      </c>
      <c r="P117" s="27">
        <f t="shared" si="41"/>
        <v>309183.38140999782</v>
      </c>
    </row>
    <row r="118" spans="1:16">
      <c r="A118" s="31">
        <v>41791</v>
      </c>
      <c r="C118" s="6">
        <v>110</v>
      </c>
      <c r="D118" s="29">
        <f t="shared" si="32"/>
        <v>11474</v>
      </c>
      <c r="E118" s="29">
        <f t="shared" si="37"/>
        <v>1262140</v>
      </c>
      <c r="F118" s="29">
        <f t="shared" si="33"/>
        <v>-803217</v>
      </c>
      <c r="G118" s="34">
        <f>Inputs!D$3</f>
        <v>0.37951000000000001</v>
      </c>
      <c r="I118" s="27">
        <f t="shared" si="38"/>
        <v>2065357</v>
      </c>
      <c r="K118" s="27">
        <f t="shared" si="34"/>
        <v>11474</v>
      </c>
      <c r="L118" s="27">
        <f t="shared" si="39"/>
        <v>1262140</v>
      </c>
      <c r="M118" s="27">
        <f t="shared" si="35"/>
        <v>4354.4977399999998</v>
      </c>
      <c r="N118" s="27">
        <f t="shared" si="36"/>
        <v>4354.4977399999998</v>
      </c>
      <c r="O118" s="27">
        <f t="shared" si="40"/>
        <v>-304828.8836699978</v>
      </c>
      <c r="P118" s="27">
        <f t="shared" si="41"/>
        <v>304828.8836699978</v>
      </c>
    </row>
    <row r="119" spans="1:16">
      <c r="A119" s="31">
        <v>41821</v>
      </c>
      <c r="C119" s="6">
        <v>111</v>
      </c>
      <c r="D119" s="29">
        <f t="shared" si="32"/>
        <v>11474</v>
      </c>
      <c r="E119" s="29">
        <f t="shared" si="37"/>
        <v>1273614</v>
      </c>
      <c r="F119" s="29">
        <f t="shared" si="33"/>
        <v>-791743</v>
      </c>
      <c r="G119" s="34">
        <f>Inputs!D$3</f>
        <v>0.37951000000000001</v>
      </c>
      <c r="I119" s="27">
        <f t="shared" si="38"/>
        <v>2065357</v>
      </c>
      <c r="K119" s="27">
        <f t="shared" si="34"/>
        <v>11474</v>
      </c>
      <c r="L119" s="27">
        <f t="shared" si="39"/>
        <v>1273614</v>
      </c>
      <c r="M119" s="27">
        <f t="shared" si="35"/>
        <v>4354.4977399999998</v>
      </c>
      <c r="N119" s="27">
        <f t="shared" si="36"/>
        <v>4354.4977399999998</v>
      </c>
      <c r="O119" s="27">
        <f t="shared" si="40"/>
        <v>-300474.38592999778</v>
      </c>
      <c r="P119" s="27">
        <f t="shared" si="41"/>
        <v>300474.38592999778</v>
      </c>
    </row>
    <row r="120" spans="1:16">
      <c r="A120" s="30">
        <v>41852</v>
      </c>
      <c r="C120" s="6">
        <v>112</v>
      </c>
      <c r="D120" s="29">
        <f t="shared" si="32"/>
        <v>11474</v>
      </c>
      <c r="E120" s="29">
        <f t="shared" si="37"/>
        <v>1285088</v>
      </c>
      <c r="F120" s="29">
        <f t="shared" si="33"/>
        <v>-780269</v>
      </c>
      <c r="G120" s="34">
        <f>Inputs!D$3</f>
        <v>0.37951000000000001</v>
      </c>
      <c r="I120" s="27">
        <f t="shared" si="38"/>
        <v>2065357</v>
      </c>
      <c r="K120" s="27">
        <f t="shared" si="34"/>
        <v>11474</v>
      </c>
      <c r="L120" s="27">
        <f t="shared" si="39"/>
        <v>1285088</v>
      </c>
      <c r="M120" s="27">
        <f t="shared" si="35"/>
        <v>4354.4977399999998</v>
      </c>
      <c r="N120" s="27">
        <f t="shared" si="36"/>
        <v>4354.4977399999998</v>
      </c>
      <c r="O120" s="27">
        <f t="shared" si="40"/>
        <v>-296119.88818999776</v>
      </c>
      <c r="P120" s="27">
        <f t="shared" si="41"/>
        <v>296119.88818999776</v>
      </c>
    </row>
    <row r="121" spans="1:16">
      <c r="A121" s="31">
        <v>41883</v>
      </c>
      <c r="C121" s="6">
        <v>113</v>
      </c>
      <c r="D121" s="29">
        <f t="shared" si="32"/>
        <v>11474</v>
      </c>
      <c r="E121" s="29">
        <f t="shared" si="37"/>
        <v>1296562</v>
      </c>
      <c r="F121" s="29">
        <f t="shared" si="33"/>
        <v>-768795</v>
      </c>
      <c r="G121" s="34">
        <f>Inputs!D$3</f>
        <v>0.37951000000000001</v>
      </c>
      <c r="I121" s="27">
        <f t="shared" si="38"/>
        <v>2065357</v>
      </c>
      <c r="K121" s="27">
        <f t="shared" si="34"/>
        <v>11474</v>
      </c>
      <c r="L121" s="27">
        <f t="shared" si="39"/>
        <v>1296562</v>
      </c>
      <c r="M121" s="27">
        <f t="shared" si="35"/>
        <v>4354.4977399999998</v>
      </c>
      <c r="N121" s="27">
        <f t="shared" si="36"/>
        <v>4354.4977399999998</v>
      </c>
      <c r="O121" s="27">
        <f t="shared" si="40"/>
        <v>-291765.39044999774</v>
      </c>
      <c r="P121" s="27">
        <f t="shared" si="41"/>
        <v>291765.39044999774</v>
      </c>
    </row>
    <row r="122" spans="1:16">
      <c r="A122" s="30">
        <v>41913</v>
      </c>
      <c r="C122" s="6">
        <v>114</v>
      </c>
      <c r="D122" s="29">
        <f t="shared" si="32"/>
        <v>11474</v>
      </c>
      <c r="E122" s="29">
        <f t="shared" si="37"/>
        <v>1308036</v>
      </c>
      <c r="F122" s="29">
        <f t="shared" si="33"/>
        <v>-757321</v>
      </c>
      <c r="G122" s="34">
        <f>Inputs!D$3</f>
        <v>0.37951000000000001</v>
      </c>
      <c r="I122" s="27">
        <f t="shared" si="38"/>
        <v>2065357</v>
      </c>
      <c r="K122" s="27">
        <f t="shared" si="34"/>
        <v>11474</v>
      </c>
      <c r="L122" s="27">
        <f t="shared" si="39"/>
        <v>1308036</v>
      </c>
      <c r="M122" s="27">
        <f t="shared" si="35"/>
        <v>4354.4977399999998</v>
      </c>
      <c r="N122" s="27">
        <f t="shared" si="36"/>
        <v>4354.4977399999998</v>
      </c>
      <c r="O122" s="27">
        <f t="shared" si="40"/>
        <v>-287410.89270999772</v>
      </c>
      <c r="P122" s="27">
        <f t="shared" si="41"/>
        <v>287410.89270999772</v>
      </c>
    </row>
    <row r="123" spans="1:16">
      <c r="A123" s="31">
        <v>41944</v>
      </c>
      <c r="C123" s="6">
        <v>115</v>
      </c>
      <c r="D123" s="29">
        <f t="shared" si="32"/>
        <v>11474</v>
      </c>
      <c r="E123" s="29">
        <f t="shared" si="37"/>
        <v>1319510</v>
      </c>
      <c r="F123" s="29">
        <f t="shared" si="33"/>
        <v>-745847</v>
      </c>
      <c r="G123" s="34">
        <f>Inputs!D$3</f>
        <v>0.37951000000000001</v>
      </c>
      <c r="I123" s="27">
        <f t="shared" si="38"/>
        <v>2065357</v>
      </c>
      <c r="K123" s="27">
        <f t="shared" si="34"/>
        <v>11474</v>
      </c>
      <c r="L123" s="27">
        <f t="shared" si="39"/>
        <v>1319510</v>
      </c>
      <c r="M123" s="27">
        <f t="shared" si="35"/>
        <v>4354.4977399999998</v>
      </c>
      <c r="N123" s="27">
        <f t="shared" si="36"/>
        <v>4354.4977399999998</v>
      </c>
      <c r="O123" s="27">
        <f t="shared" si="40"/>
        <v>-283056.39496999769</v>
      </c>
      <c r="P123" s="27">
        <f t="shared" si="41"/>
        <v>283056.39496999769</v>
      </c>
    </row>
    <row r="124" spans="1:16">
      <c r="A124" s="31">
        <v>41974</v>
      </c>
      <c r="C124" s="6">
        <v>116</v>
      </c>
      <c r="D124" s="29">
        <f t="shared" si="32"/>
        <v>11474</v>
      </c>
      <c r="E124" s="29">
        <f t="shared" si="37"/>
        <v>1330984</v>
      </c>
      <c r="F124" s="29">
        <f t="shared" si="33"/>
        <v>-734373</v>
      </c>
      <c r="G124" s="34">
        <f>Inputs!D$3</f>
        <v>0.37951000000000001</v>
      </c>
      <c r="I124" s="27">
        <f t="shared" si="38"/>
        <v>2065357</v>
      </c>
      <c r="K124" s="27">
        <f t="shared" si="34"/>
        <v>11474</v>
      </c>
      <c r="L124" s="27">
        <f t="shared" si="39"/>
        <v>1330984</v>
      </c>
      <c r="M124" s="27">
        <f t="shared" si="35"/>
        <v>4354.4977399999998</v>
      </c>
      <c r="N124" s="27">
        <f t="shared" si="36"/>
        <v>4354.4977399999998</v>
      </c>
      <c r="O124" s="27">
        <f t="shared" si="40"/>
        <v>-278701.89722999767</v>
      </c>
      <c r="P124" s="27">
        <f t="shared" si="41"/>
        <v>278701.89722999767</v>
      </c>
    </row>
    <row r="125" spans="1:16">
      <c r="A125" s="30">
        <v>42005</v>
      </c>
      <c r="C125" s="6">
        <v>117</v>
      </c>
      <c r="D125" s="29">
        <f t="shared" si="32"/>
        <v>11474</v>
      </c>
      <c r="E125" s="29">
        <f t="shared" si="37"/>
        <v>1342458</v>
      </c>
      <c r="F125" s="29">
        <f t="shared" si="33"/>
        <v>-722899</v>
      </c>
      <c r="G125" s="34">
        <f>Inputs!D$3</f>
        <v>0.37951000000000001</v>
      </c>
      <c r="I125" s="27">
        <f t="shared" si="38"/>
        <v>2065357</v>
      </c>
      <c r="K125" s="27">
        <f t="shared" si="34"/>
        <v>11474</v>
      </c>
      <c r="L125" s="27">
        <f t="shared" si="39"/>
        <v>1342458</v>
      </c>
      <c r="M125" s="27">
        <f t="shared" si="35"/>
        <v>4354.4977399999998</v>
      </c>
      <c r="N125" s="27">
        <f t="shared" si="36"/>
        <v>4354.4977399999998</v>
      </c>
      <c r="O125" s="27">
        <f t="shared" si="40"/>
        <v>-274347.39948999765</v>
      </c>
      <c r="P125" s="27">
        <f t="shared" si="41"/>
        <v>274347.39948999765</v>
      </c>
    </row>
    <row r="126" spans="1:16">
      <c r="A126" s="31">
        <v>42036</v>
      </c>
      <c r="C126" s="6">
        <v>118</v>
      </c>
      <c r="D126" s="29">
        <f t="shared" si="32"/>
        <v>11474</v>
      </c>
      <c r="E126" s="29">
        <f t="shared" si="37"/>
        <v>1353932</v>
      </c>
      <c r="F126" s="29">
        <f t="shared" si="33"/>
        <v>-711425</v>
      </c>
      <c r="G126" s="34">
        <f>Inputs!D$3</f>
        <v>0.37951000000000001</v>
      </c>
      <c r="I126" s="27">
        <f t="shared" si="38"/>
        <v>2065357</v>
      </c>
      <c r="K126" s="27">
        <f t="shared" si="34"/>
        <v>11474</v>
      </c>
      <c r="L126" s="27">
        <f t="shared" si="39"/>
        <v>1353932</v>
      </c>
      <c r="M126" s="27">
        <f t="shared" si="35"/>
        <v>4354.4977399999998</v>
      </c>
      <c r="N126" s="27">
        <f t="shared" si="36"/>
        <v>4354.4977399999998</v>
      </c>
      <c r="O126" s="27">
        <f t="shared" si="40"/>
        <v>-269992.90174999763</v>
      </c>
      <c r="P126" s="27">
        <f t="shared" si="41"/>
        <v>269992.90174999763</v>
      </c>
    </row>
    <row r="127" spans="1:16">
      <c r="A127" s="30">
        <v>42064</v>
      </c>
      <c r="C127" s="6">
        <v>119</v>
      </c>
      <c r="D127" s="29">
        <f t="shared" si="32"/>
        <v>11474</v>
      </c>
      <c r="E127" s="29">
        <f t="shared" si="37"/>
        <v>1365406</v>
      </c>
      <c r="F127" s="29">
        <f t="shared" si="33"/>
        <v>-699951</v>
      </c>
      <c r="G127" s="34">
        <f>Inputs!D$3</f>
        <v>0.37951000000000001</v>
      </c>
      <c r="I127" s="27">
        <f t="shared" si="38"/>
        <v>2065357</v>
      </c>
      <c r="K127" s="27">
        <f t="shared" si="34"/>
        <v>11474</v>
      </c>
      <c r="L127" s="27">
        <f t="shared" si="39"/>
        <v>1365406</v>
      </c>
      <c r="M127" s="27">
        <f t="shared" si="35"/>
        <v>4354.4977399999998</v>
      </c>
      <c r="N127" s="27">
        <f t="shared" si="36"/>
        <v>4354.4977399999998</v>
      </c>
      <c r="O127" s="27">
        <f t="shared" si="40"/>
        <v>-265638.40400999761</v>
      </c>
      <c r="P127" s="27">
        <f t="shared" si="41"/>
        <v>265638.40400999761</v>
      </c>
    </row>
    <row r="128" spans="1:16">
      <c r="A128" s="31">
        <v>42095</v>
      </c>
      <c r="C128" s="6">
        <v>120</v>
      </c>
      <c r="D128" s="29">
        <f t="shared" si="32"/>
        <v>11474</v>
      </c>
      <c r="E128" s="29">
        <f t="shared" si="37"/>
        <v>1376880</v>
      </c>
      <c r="F128" s="29">
        <f t="shared" si="33"/>
        <v>-688477</v>
      </c>
      <c r="G128" s="34">
        <f>Inputs!D$3</f>
        <v>0.37951000000000001</v>
      </c>
      <c r="I128" s="27">
        <f t="shared" si="38"/>
        <v>2065357</v>
      </c>
      <c r="K128" s="27">
        <f t="shared" si="34"/>
        <v>11474</v>
      </c>
      <c r="L128" s="27">
        <f t="shared" si="39"/>
        <v>1376880</v>
      </c>
      <c r="M128" s="27">
        <f t="shared" si="35"/>
        <v>4354.4977399999998</v>
      </c>
      <c r="N128" s="27">
        <f t="shared" si="36"/>
        <v>4354.4977399999998</v>
      </c>
      <c r="O128" s="27">
        <f t="shared" si="40"/>
        <v>-261283.90626999762</v>
      </c>
      <c r="P128" s="27">
        <f t="shared" si="41"/>
        <v>261283.90626999762</v>
      </c>
    </row>
    <row r="129" spans="1:16">
      <c r="A129" s="31">
        <v>42125</v>
      </c>
      <c r="C129" s="6">
        <v>121</v>
      </c>
      <c r="D129" s="29">
        <f t="shared" si="32"/>
        <v>11474</v>
      </c>
      <c r="E129" s="29">
        <f t="shared" si="37"/>
        <v>1388354</v>
      </c>
      <c r="F129" s="29">
        <f t="shared" si="33"/>
        <v>-677003</v>
      </c>
      <c r="G129" s="34">
        <f>Inputs!D$3</f>
        <v>0.37951000000000001</v>
      </c>
      <c r="I129" s="27">
        <f t="shared" si="38"/>
        <v>2065357</v>
      </c>
      <c r="K129" s="27">
        <f t="shared" si="34"/>
        <v>11474</v>
      </c>
      <c r="L129" s="27">
        <f t="shared" si="39"/>
        <v>1388354</v>
      </c>
      <c r="M129" s="27">
        <f t="shared" si="35"/>
        <v>4354.4977399999998</v>
      </c>
      <c r="N129" s="27">
        <f t="shared" si="36"/>
        <v>4354.4977399999998</v>
      </c>
      <c r="O129" s="27">
        <f t="shared" si="40"/>
        <v>-256929.40852999763</v>
      </c>
      <c r="P129" s="27">
        <f t="shared" si="41"/>
        <v>256929.40852999763</v>
      </c>
    </row>
    <row r="130" spans="1:16">
      <c r="A130" s="30">
        <v>42156</v>
      </c>
      <c r="C130" s="6">
        <v>122</v>
      </c>
      <c r="D130" s="29">
        <f t="shared" si="32"/>
        <v>11474</v>
      </c>
      <c r="E130" s="29">
        <f t="shared" si="37"/>
        <v>1399828</v>
      </c>
      <c r="F130" s="29">
        <f t="shared" si="33"/>
        <v>-665529</v>
      </c>
      <c r="G130" s="34">
        <f>Inputs!D$3</f>
        <v>0.37951000000000001</v>
      </c>
      <c r="I130" s="27">
        <f t="shared" si="38"/>
        <v>2065357</v>
      </c>
      <c r="K130" s="27">
        <f t="shared" si="34"/>
        <v>11474</v>
      </c>
      <c r="L130" s="27">
        <f t="shared" si="39"/>
        <v>1399828</v>
      </c>
      <c r="M130" s="27">
        <f t="shared" si="35"/>
        <v>4354.4977399999998</v>
      </c>
      <c r="N130" s="27">
        <f t="shared" si="36"/>
        <v>4354.4977399999998</v>
      </c>
      <c r="O130" s="27">
        <f t="shared" si="40"/>
        <v>-252574.91078999764</v>
      </c>
      <c r="P130" s="27">
        <f t="shared" si="41"/>
        <v>252574.91078999764</v>
      </c>
    </row>
    <row r="131" spans="1:16">
      <c r="A131" s="31">
        <v>42186</v>
      </c>
      <c r="C131" s="6">
        <v>123</v>
      </c>
      <c r="D131" s="29">
        <f t="shared" si="32"/>
        <v>11474</v>
      </c>
      <c r="E131" s="29">
        <f t="shared" si="37"/>
        <v>1411302</v>
      </c>
      <c r="F131" s="29">
        <f t="shared" si="33"/>
        <v>-654055</v>
      </c>
      <c r="G131" s="34">
        <f>Inputs!D$3</f>
        <v>0.37951000000000001</v>
      </c>
      <c r="I131" s="27">
        <f t="shared" si="38"/>
        <v>2065357</v>
      </c>
      <c r="K131" s="27">
        <f t="shared" si="34"/>
        <v>11474</v>
      </c>
      <c r="L131" s="27">
        <f t="shared" si="39"/>
        <v>1411302</v>
      </c>
      <c r="M131" s="27">
        <f t="shared" si="35"/>
        <v>4354.4977399999998</v>
      </c>
      <c r="N131" s="27">
        <f t="shared" si="36"/>
        <v>4354.4977399999998</v>
      </c>
      <c r="O131" s="27">
        <f t="shared" si="40"/>
        <v>-248220.41304999765</v>
      </c>
      <c r="P131" s="27">
        <f t="shared" si="41"/>
        <v>248220.41304999765</v>
      </c>
    </row>
    <row r="132" spans="1:16">
      <c r="A132" s="30">
        <v>42217</v>
      </c>
      <c r="C132" s="6">
        <v>124</v>
      </c>
      <c r="D132" s="29">
        <f t="shared" si="32"/>
        <v>11474</v>
      </c>
      <c r="E132" s="29">
        <f t="shared" si="37"/>
        <v>1422776</v>
      </c>
      <c r="F132" s="29">
        <f t="shared" si="33"/>
        <v>-642581</v>
      </c>
      <c r="G132" s="34">
        <f>Inputs!D$3</f>
        <v>0.37951000000000001</v>
      </c>
      <c r="I132" s="27">
        <f t="shared" si="38"/>
        <v>2065357</v>
      </c>
      <c r="K132" s="27">
        <f t="shared" si="34"/>
        <v>11474</v>
      </c>
      <c r="L132" s="27">
        <f t="shared" si="39"/>
        <v>1422776</v>
      </c>
      <c r="M132" s="27">
        <f t="shared" si="35"/>
        <v>4354.4977399999998</v>
      </c>
      <c r="N132" s="27">
        <f t="shared" si="36"/>
        <v>4354.4977399999998</v>
      </c>
      <c r="O132" s="27">
        <f t="shared" si="40"/>
        <v>-243865.91530999765</v>
      </c>
      <c r="P132" s="27">
        <f t="shared" si="41"/>
        <v>243865.91530999765</v>
      </c>
    </row>
    <row r="133" spans="1:16">
      <c r="A133" s="31">
        <v>42248</v>
      </c>
      <c r="C133" s="6">
        <v>125</v>
      </c>
      <c r="D133" s="29">
        <f t="shared" si="32"/>
        <v>11474</v>
      </c>
      <c r="E133" s="29">
        <f t="shared" si="37"/>
        <v>1434250</v>
      </c>
      <c r="F133" s="29">
        <f t="shared" si="33"/>
        <v>-631107</v>
      </c>
      <c r="G133" s="34">
        <f>Inputs!D$3</f>
        <v>0.37951000000000001</v>
      </c>
      <c r="I133" s="27">
        <f t="shared" si="38"/>
        <v>2065357</v>
      </c>
      <c r="K133" s="27">
        <f t="shared" si="34"/>
        <v>11474</v>
      </c>
      <c r="L133" s="27">
        <f t="shared" si="39"/>
        <v>1434250</v>
      </c>
      <c r="M133" s="27">
        <f t="shared" si="35"/>
        <v>4354.4977399999998</v>
      </c>
      <c r="N133" s="27">
        <f t="shared" si="36"/>
        <v>4354.4977399999998</v>
      </c>
      <c r="O133" s="27">
        <f t="shared" si="40"/>
        <v>-239511.41756999766</v>
      </c>
      <c r="P133" s="27">
        <f t="shared" si="41"/>
        <v>239511.41756999766</v>
      </c>
    </row>
    <row r="134" spans="1:16">
      <c r="A134" s="31">
        <v>42278</v>
      </c>
      <c r="C134" s="6">
        <v>126</v>
      </c>
      <c r="D134" s="29">
        <f t="shared" si="32"/>
        <v>11474</v>
      </c>
      <c r="E134" s="29">
        <f t="shared" si="37"/>
        <v>1445724</v>
      </c>
      <c r="F134" s="29">
        <f t="shared" si="33"/>
        <v>-619633</v>
      </c>
      <c r="G134" s="34">
        <f>Inputs!D$3</f>
        <v>0.37951000000000001</v>
      </c>
      <c r="I134" s="27">
        <f t="shared" si="38"/>
        <v>2065357</v>
      </c>
      <c r="K134" s="27">
        <f t="shared" si="34"/>
        <v>11474</v>
      </c>
      <c r="L134" s="27">
        <f t="shared" si="39"/>
        <v>1445724</v>
      </c>
      <c r="M134" s="27">
        <f t="shared" si="35"/>
        <v>4354.4977399999998</v>
      </c>
      <c r="N134" s="27">
        <f t="shared" si="36"/>
        <v>4354.4977399999998</v>
      </c>
      <c r="O134" s="27">
        <f t="shared" si="40"/>
        <v>-235156.91982999767</v>
      </c>
      <c r="P134" s="27">
        <f t="shared" si="41"/>
        <v>235156.91982999767</v>
      </c>
    </row>
    <row r="135" spans="1:16">
      <c r="A135" s="30">
        <v>42309</v>
      </c>
      <c r="C135" s="6">
        <v>127</v>
      </c>
      <c r="D135" s="29">
        <f t="shared" si="32"/>
        <v>11474</v>
      </c>
      <c r="E135" s="29">
        <f t="shared" si="37"/>
        <v>1457198</v>
      </c>
      <c r="F135" s="29">
        <f t="shared" si="33"/>
        <v>-608159</v>
      </c>
      <c r="G135" s="34">
        <f>Inputs!D$3</f>
        <v>0.37951000000000001</v>
      </c>
      <c r="I135" s="27">
        <f t="shared" si="38"/>
        <v>2065357</v>
      </c>
      <c r="K135" s="27">
        <f t="shared" si="34"/>
        <v>11474</v>
      </c>
      <c r="L135" s="27">
        <f t="shared" si="39"/>
        <v>1457198</v>
      </c>
      <c r="M135" s="27">
        <f t="shared" si="35"/>
        <v>4354.4977399999998</v>
      </c>
      <c r="N135" s="27">
        <f t="shared" si="36"/>
        <v>4354.4977399999998</v>
      </c>
      <c r="O135" s="27">
        <f t="shared" si="40"/>
        <v>-230802.42208999768</v>
      </c>
      <c r="P135" s="27">
        <f t="shared" si="41"/>
        <v>230802.42208999768</v>
      </c>
    </row>
    <row r="136" spans="1:16">
      <c r="A136" s="31">
        <v>42339</v>
      </c>
      <c r="C136" s="6">
        <v>128</v>
      </c>
      <c r="D136" s="29">
        <f t="shared" si="32"/>
        <v>11474</v>
      </c>
      <c r="E136" s="29">
        <f t="shared" si="37"/>
        <v>1468672</v>
      </c>
      <c r="F136" s="29">
        <f t="shared" si="33"/>
        <v>-596685</v>
      </c>
      <c r="G136" s="34">
        <f>Inputs!D$3</f>
        <v>0.37951000000000001</v>
      </c>
      <c r="I136" s="27">
        <f t="shared" si="38"/>
        <v>2065357</v>
      </c>
      <c r="K136" s="27">
        <f t="shared" si="34"/>
        <v>11474</v>
      </c>
      <c r="L136" s="27">
        <f t="shared" si="39"/>
        <v>1468672</v>
      </c>
      <c r="M136" s="27">
        <f t="shared" si="35"/>
        <v>4354.4977399999998</v>
      </c>
      <c r="N136" s="27">
        <f t="shared" si="36"/>
        <v>4354.4977399999998</v>
      </c>
      <c r="O136" s="27">
        <f t="shared" si="40"/>
        <v>-226447.92434999769</v>
      </c>
      <c r="P136" s="27">
        <f t="shared" si="41"/>
        <v>226447.92434999769</v>
      </c>
    </row>
    <row r="137" spans="1:16">
      <c r="A137" s="30">
        <v>42370</v>
      </c>
      <c r="C137" s="6">
        <v>129</v>
      </c>
      <c r="D137" s="29">
        <f t="shared" ref="D137:D168" si="42">ROUND(-(+$B$9/180)*1,0)</f>
        <v>11474</v>
      </c>
      <c r="E137" s="29">
        <f t="shared" si="37"/>
        <v>1480146</v>
      </c>
      <c r="F137" s="29">
        <f t="shared" ref="F137:F168" si="43">$B$9+E137</f>
        <v>-585211</v>
      </c>
      <c r="G137" s="34">
        <f>Inputs!D$3</f>
        <v>0.37951000000000001</v>
      </c>
      <c r="I137" s="27">
        <f t="shared" si="38"/>
        <v>2065357</v>
      </c>
      <c r="K137" s="27">
        <f t="shared" ref="K137:K168" si="44">D137</f>
        <v>11474</v>
      </c>
      <c r="L137" s="27">
        <f t="shared" si="39"/>
        <v>1480146</v>
      </c>
      <c r="M137" s="27">
        <f t="shared" ref="M137:M168" si="45">K137*G137</f>
        <v>4354.4977399999998</v>
      </c>
      <c r="N137" s="27">
        <f t="shared" ref="N137:N168" si="46">M137-J137</f>
        <v>4354.4977399999998</v>
      </c>
      <c r="O137" s="27">
        <f t="shared" si="40"/>
        <v>-222093.4266099977</v>
      </c>
      <c r="P137" s="27">
        <f t="shared" si="41"/>
        <v>222093.4266099977</v>
      </c>
    </row>
    <row r="138" spans="1:16">
      <c r="A138" s="31">
        <v>42401</v>
      </c>
      <c r="C138" s="6">
        <v>130</v>
      </c>
      <c r="D138" s="29">
        <f t="shared" si="42"/>
        <v>11474</v>
      </c>
      <c r="E138" s="29">
        <f t="shared" ref="E138:E169" si="47">+E137+D138</f>
        <v>1491620</v>
      </c>
      <c r="F138" s="29">
        <f t="shared" si="43"/>
        <v>-573737</v>
      </c>
      <c r="G138" s="34">
        <f>Inputs!D$3</f>
        <v>0.37951000000000001</v>
      </c>
      <c r="I138" s="27">
        <f t="shared" ref="I138:I169" si="48">+I137+H138</f>
        <v>2065357</v>
      </c>
      <c r="K138" s="27">
        <f t="shared" si="44"/>
        <v>11474</v>
      </c>
      <c r="L138" s="27">
        <f t="shared" ref="L138:L169" si="49">+L137+K138</f>
        <v>1491620</v>
      </c>
      <c r="M138" s="27">
        <f t="shared" si="45"/>
        <v>4354.4977399999998</v>
      </c>
      <c r="N138" s="27">
        <f t="shared" si="46"/>
        <v>4354.4977399999998</v>
      </c>
      <c r="O138" s="27">
        <f t="shared" ref="O138:O169" si="50">+O137+N138</f>
        <v>-217738.9288699977</v>
      </c>
      <c r="P138" s="27">
        <f t="shared" ref="P138:P169" si="51">P137-N138</f>
        <v>217738.9288699977</v>
      </c>
    </row>
    <row r="139" spans="1:16">
      <c r="A139" s="31">
        <v>42430</v>
      </c>
      <c r="C139" s="6">
        <v>131</v>
      </c>
      <c r="D139" s="29">
        <f t="shared" si="42"/>
        <v>11474</v>
      </c>
      <c r="E139" s="29">
        <f t="shared" si="47"/>
        <v>1503094</v>
      </c>
      <c r="F139" s="29">
        <f t="shared" si="43"/>
        <v>-562263</v>
      </c>
      <c r="G139" s="34">
        <f>Inputs!D$3</f>
        <v>0.37951000000000001</v>
      </c>
      <c r="I139" s="27">
        <f t="shared" si="48"/>
        <v>2065357</v>
      </c>
      <c r="K139" s="27">
        <f t="shared" si="44"/>
        <v>11474</v>
      </c>
      <c r="L139" s="27">
        <f t="shared" si="49"/>
        <v>1503094</v>
      </c>
      <c r="M139" s="27">
        <f t="shared" si="45"/>
        <v>4354.4977399999998</v>
      </c>
      <c r="N139" s="27">
        <f t="shared" si="46"/>
        <v>4354.4977399999998</v>
      </c>
      <c r="O139" s="27">
        <f t="shared" si="50"/>
        <v>-213384.43112999771</v>
      </c>
      <c r="P139" s="27">
        <f t="shared" si="51"/>
        <v>213384.43112999771</v>
      </c>
    </row>
    <row r="140" spans="1:16">
      <c r="A140" s="30">
        <v>42461</v>
      </c>
      <c r="C140" s="6">
        <v>132</v>
      </c>
      <c r="D140" s="29">
        <f t="shared" si="42"/>
        <v>11474</v>
      </c>
      <c r="E140" s="29">
        <f t="shared" si="47"/>
        <v>1514568</v>
      </c>
      <c r="F140" s="29">
        <f t="shared" si="43"/>
        <v>-550789</v>
      </c>
      <c r="G140" s="34">
        <f>Inputs!D$3</f>
        <v>0.37951000000000001</v>
      </c>
      <c r="I140" s="27">
        <f t="shared" si="48"/>
        <v>2065357</v>
      </c>
      <c r="K140" s="27">
        <f t="shared" si="44"/>
        <v>11474</v>
      </c>
      <c r="L140" s="27">
        <f t="shared" si="49"/>
        <v>1514568</v>
      </c>
      <c r="M140" s="27">
        <f t="shared" si="45"/>
        <v>4354.4977399999998</v>
      </c>
      <c r="N140" s="27">
        <f t="shared" si="46"/>
        <v>4354.4977399999998</v>
      </c>
      <c r="O140" s="27">
        <f t="shared" si="50"/>
        <v>-209029.93338999772</v>
      </c>
      <c r="P140" s="27">
        <f t="shared" si="51"/>
        <v>209029.93338999772</v>
      </c>
    </row>
    <row r="141" spans="1:16">
      <c r="A141" s="31">
        <v>42491</v>
      </c>
      <c r="C141" s="6">
        <v>133</v>
      </c>
      <c r="D141" s="29">
        <f t="shared" si="42"/>
        <v>11474</v>
      </c>
      <c r="E141" s="29">
        <f t="shared" si="47"/>
        <v>1526042</v>
      </c>
      <c r="F141" s="29">
        <f t="shared" si="43"/>
        <v>-539315</v>
      </c>
      <c r="G141" s="34">
        <f>Inputs!D$3</f>
        <v>0.37951000000000001</v>
      </c>
      <c r="I141" s="27">
        <f t="shared" si="48"/>
        <v>2065357</v>
      </c>
      <c r="K141" s="27">
        <f t="shared" si="44"/>
        <v>11474</v>
      </c>
      <c r="L141" s="27">
        <f t="shared" si="49"/>
        <v>1526042</v>
      </c>
      <c r="M141" s="27">
        <f t="shared" si="45"/>
        <v>4354.4977399999998</v>
      </c>
      <c r="N141" s="27">
        <f t="shared" si="46"/>
        <v>4354.4977399999998</v>
      </c>
      <c r="O141" s="27">
        <f t="shared" si="50"/>
        <v>-204675.43564999773</v>
      </c>
      <c r="P141" s="27">
        <f t="shared" si="51"/>
        <v>204675.43564999773</v>
      </c>
    </row>
    <row r="142" spans="1:16">
      <c r="A142" s="30">
        <v>42522</v>
      </c>
      <c r="C142" s="6">
        <v>134</v>
      </c>
      <c r="D142" s="29">
        <f t="shared" si="42"/>
        <v>11474</v>
      </c>
      <c r="E142" s="29">
        <f t="shared" si="47"/>
        <v>1537516</v>
      </c>
      <c r="F142" s="29">
        <f t="shared" si="43"/>
        <v>-527841</v>
      </c>
      <c r="G142" s="34">
        <f>Inputs!D$3</f>
        <v>0.37951000000000001</v>
      </c>
      <c r="I142" s="27">
        <f t="shared" si="48"/>
        <v>2065357</v>
      </c>
      <c r="K142" s="27">
        <f t="shared" si="44"/>
        <v>11474</v>
      </c>
      <c r="L142" s="27">
        <f t="shared" si="49"/>
        <v>1537516</v>
      </c>
      <c r="M142" s="27">
        <f t="shared" si="45"/>
        <v>4354.4977399999998</v>
      </c>
      <c r="N142" s="27">
        <f t="shared" si="46"/>
        <v>4354.4977399999998</v>
      </c>
      <c r="O142" s="27">
        <f t="shared" si="50"/>
        <v>-200320.93790999774</v>
      </c>
      <c r="P142" s="27">
        <f t="shared" si="51"/>
        <v>200320.93790999774</v>
      </c>
    </row>
    <row r="143" spans="1:16">
      <c r="A143" s="31">
        <v>42552</v>
      </c>
      <c r="C143" s="6">
        <v>135</v>
      </c>
      <c r="D143" s="29">
        <f t="shared" si="42"/>
        <v>11474</v>
      </c>
      <c r="E143" s="29">
        <f t="shared" si="47"/>
        <v>1548990</v>
      </c>
      <c r="F143" s="29">
        <f t="shared" si="43"/>
        <v>-516367</v>
      </c>
      <c r="G143" s="34">
        <f>Inputs!D$3</f>
        <v>0.37951000000000001</v>
      </c>
      <c r="I143" s="27">
        <f t="shared" si="48"/>
        <v>2065357</v>
      </c>
      <c r="K143" s="27">
        <f t="shared" si="44"/>
        <v>11474</v>
      </c>
      <c r="L143" s="27">
        <f t="shared" si="49"/>
        <v>1548990</v>
      </c>
      <c r="M143" s="27">
        <f t="shared" si="45"/>
        <v>4354.4977399999998</v>
      </c>
      <c r="N143" s="27">
        <f t="shared" si="46"/>
        <v>4354.4977399999998</v>
      </c>
      <c r="O143" s="27">
        <f t="shared" si="50"/>
        <v>-195966.44016999775</v>
      </c>
      <c r="P143" s="27">
        <f t="shared" si="51"/>
        <v>195966.44016999775</v>
      </c>
    </row>
    <row r="144" spans="1:16">
      <c r="A144" s="31">
        <v>42583</v>
      </c>
      <c r="C144" s="6">
        <v>136</v>
      </c>
      <c r="D144" s="29">
        <f t="shared" si="42"/>
        <v>11474</v>
      </c>
      <c r="E144" s="29">
        <f t="shared" si="47"/>
        <v>1560464</v>
      </c>
      <c r="F144" s="29">
        <f t="shared" si="43"/>
        <v>-504893</v>
      </c>
      <c r="G144" s="34">
        <f>Inputs!D$3</f>
        <v>0.37951000000000001</v>
      </c>
      <c r="I144" s="27">
        <f t="shared" si="48"/>
        <v>2065357</v>
      </c>
      <c r="K144" s="27">
        <f t="shared" si="44"/>
        <v>11474</v>
      </c>
      <c r="L144" s="27">
        <f t="shared" si="49"/>
        <v>1560464</v>
      </c>
      <c r="M144" s="27">
        <f t="shared" si="45"/>
        <v>4354.4977399999998</v>
      </c>
      <c r="N144" s="27">
        <f t="shared" si="46"/>
        <v>4354.4977399999998</v>
      </c>
      <c r="O144" s="27">
        <f t="shared" si="50"/>
        <v>-191611.94242999775</v>
      </c>
      <c r="P144" s="27">
        <f t="shared" si="51"/>
        <v>191611.94242999775</v>
      </c>
    </row>
    <row r="145" spans="1:16">
      <c r="A145" s="30">
        <v>42614</v>
      </c>
      <c r="C145" s="6">
        <v>137</v>
      </c>
      <c r="D145" s="29">
        <f t="shared" si="42"/>
        <v>11474</v>
      </c>
      <c r="E145" s="29">
        <f t="shared" si="47"/>
        <v>1571938</v>
      </c>
      <c r="F145" s="29">
        <f t="shared" si="43"/>
        <v>-493419</v>
      </c>
      <c r="G145" s="34">
        <f>Inputs!D$3</f>
        <v>0.37951000000000001</v>
      </c>
      <c r="I145" s="27">
        <f t="shared" si="48"/>
        <v>2065357</v>
      </c>
      <c r="K145" s="27">
        <f t="shared" si="44"/>
        <v>11474</v>
      </c>
      <c r="L145" s="27">
        <f t="shared" si="49"/>
        <v>1571938</v>
      </c>
      <c r="M145" s="27">
        <f t="shared" si="45"/>
        <v>4354.4977399999998</v>
      </c>
      <c r="N145" s="27">
        <f t="shared" si="46"/>
        <v>4354.4977399999998</v>
      </c>
      <c r="O145" s="27">
        <f t="shared" si="50"/>
        <v>-187257.44468999776</v>
      </c>
      <c r="P145" s="27">
        <f t="shared" si="51"/>
        <v>187257.44468999776</v>
      </c>
    </row>
    <row r="146" spans="1:16">
      <c r="A146" s="31">
        <v>42644</v>
      </c>
      <c r="C146" s="6">
        <v>138</v>
      </c>
      <c r="D146" s="29">
        <f t="shared" si="42"/>
        <v>11474</v>
      </c>
      <c r="E146" s="29">
        <f t="shared" si="47"/>
        <v>1583412</v>
      </c>
      <c r="F146" s="29">
        <f t="shared" si="43"/>
        <v>-481945</v>
      </c>
      <c r="G146" s="34">
        <f>Inputs!D$3</f>
        <v>0.37951000000000001</v>
      </c>
      <c r="I146" s="27">
        <f t="shared" si="48"/>
        <v>2065357</v>
      </c>
      <c r="K146" s="27">
        <f t="shared" si="44"/>
        <v>11474</v>
      </c>
      <c r="L146" s="27">
        <f t="shared" si="49"/>
        <v>1583412</v>
      </c>
      <c r="M146" s="27">
        <f t="shared" si="45"/>
        <v>4354.4977399999998</v>
      </c>
      <c r="N146" s="27">
        <f t="shared" si="46"/>
        <v>4354.4977399999998</v>
      </c>
      <c r="O146" s="27">
        <f t="shared" si="50"/>
        <v>-182902.94694999777</v>
      </c>
      <c r="P146" s="27">
        <f t="shared" si="51"/>
        <v>182902.94694999777</v>
      </c>
    </row>
    <row r="147" spans="1:16">
      <c r="A147" s="30">
        <v>42675</v>
      </c>
      <c r="C147" s="6">
        <v>139</v>
      </c>
      <c r="D147" s="29">
        <f t="shared" si="42"/>
        <v>11474</v>
      </c>
      <c r="E147" s="29">
        <f t="shared" si="47"/>
        <v>1594886</v>
      </c>
      <c r="F147" s="29">
        <f t="shared" si="43"/>
        <v>-470471</v>
      </c>
      <c r="G147" s="34">
        <f>Inputs!D$3</f>
        <v>0.37951000000000001</v>
      </c>
      <c r="I147" s="27">
        <f t="shared" si="48"/>
        <v>2065357</v>
      </c>
      <c r="K147" s="27">
        <f t="shared" si="44"/>
        <v>11474</v>
      </c>
      <c r="L147" s="27">
        <f t="shared" si="49"/>
        <v>1594886</v>
      </c>
      <c r="M147" s="27">
        <f t="shared" si="45"/>
        <v>4354.4977399999998</v>
      </c>
      <c r="N147" s="27">
        <f t="shared" si="46"/>
        <v>4354.4977399999998</v>
      </c>
      <c r="O147" s="27">
        <f t="shared" si="50"/>
        <v>-178548.44920999778</v>
      </c>
      <c r="P147" s="27">
        <f t="shared" si="51"/>
        <v>178548.44920999778</v>
      </c>
    </row>
    <row r="148" spans="1:16">
      <c r="A148" s="31">
        <v>42705</v>
      </c>
      <c r="C148" s="6">
        <v>140</v>
      </c>
      <c r="D148" s="29">
        <f t="shared" si="42"/>
        <v>11474</v>
      </c>
      <c r="E148" s="29">
        <f t="shared" si="47"/>
        <v>1606360</v>
      </c>
      <c r="F148" s="29">
        <f t="shared" si="43"/>
        <v>-458997</v>
      </c>
      <c r="G148" s="34">
        <f>Inputs!D$3</f>
        <v>0.37951000000000001</v>
      </c>
      <c r="I148" s="27">
        <f t="shared" si="48"/>
        <v>2065357</v>
      </c>
      <c r="K148" s="27">
        <f t="shared" si="44"/>
        <v>11474</v>
      </c>
      <c r="L148" s="27">
        <f t="shared" si="49"/>
        <v>1606360</v>
      </c>
      <c r="M148" s="27">
        <f t="shared" si="45"/>
        <v>4354.4977399999998</v>
      </c>
      <c r="N148" s="27">
        <f t="shared" si="46"/>
        <v>4354.4977399999998</v>
      </c>
      <c r="O148" s="27">
        <f t="shared" si="50"/>
        <v>-174193.95146999779</v>
      </c>
      <c r="P148" s="27">
        <f t="shared" si="51"/>
        <v>174193.95146999779</v>
      </c>
    </row>
    <row r="149" spans="1:16">
      <c r="A149" s="31">
        <v>42736</v>
      </c>
      <c r="C149" s="6">
        <v>141</v>
      </c>
      <c r="D149" s="29">
        <f t="shared" si="42"/>
        <v>11474</v>
      </c>
      <c r="E149" s="29">
        <f t="shared" si="47"/>
        <v>1617834</v>
      </c>
      <c r="F149" s="29">
        <f t="shared" si="43"/>
        <v>-447523</v>
      </c>
      <c r="G149" s="34">
        <f>Inputs!D$3</f>
        <v>0.37951000000000001</v>
      </c>
      <c r="I149" s="27">
        <f t="shared" si="48"/>
        <v>2065357</v>
      </c>
      <c r="K149" s="27">
        <f t="shared" si="44"/>
        <v>11474</v>
      </c>
      <c r="L149" s="27">
        <f t="shared" si="49"/>
        <v>1617834</v>
      </c>
      <c r="M149" s="27">
        <f t="shared" si="45"/>
        <v>4354.4977399999998</v>
      </c>
      <c r="N149" s="27">
        <f t="shared" si="46"/>
        <v>4354.4977399999998</v>
      </c>
      <c r="O149" s="27">
        <f t="shared" si="50"/>
        <v>-169839.4537299978</v>
      </c>
      <c r="P149" s="27">
        <f t="shared" si="51"/>
        <v>169839.4537299978</v>
      </c>
    </row>
    <row r="150" spans="1:16">
      <c r="A150" s="30">
        <v>42767</v>
      </c>
      <c r="C150" s="6">
        <v>142</v>
      </c>
      <c r="D150" s="29">
        <f t="shared" si="42"/>
        <v>11474</v>
      </c>
      <c r="E150" s="29">
        <f t="shared" si="47"/>
        <v>1629308</v>
      </c>
      <c r="F150" s="29">
        <f t="shared" si="43"/>
        <v>-436049</v>
      </c>
      <c r="G150" s="34">
        <f>Inputs!D$3</f>
        <v>0.37951000000000001</v>
      </c>
      <c r="I150" s="27">
        <f t="shared" si="48"/>
        <v>2065357</v>
      </c>
      <c r="K150" s="27">
        <f t="shared" si="44"/>
        <v>11474</v>
      </c>
      <c r="L150" s="27">
        <f t="shared" si="49"/>
        <v>1629308</v>
      </c>
      <c r="M150" s="27">
        <f t="shared" si="45"/>
        <v>4354.4977399999998</v>
      </c>
      <c r="N150" s="27">
        <f t="shared" si="46"/>
        <v>4354.4977399999998</v>
      </c>
      <c r="O150" s="27">
        <f t="shared" si="50"/>
        <v>-165484.9559899978</v>
      </c>
      <c r="P150" s="27">
        <f t="shared" si="51"/>
        <v>165484.9559899978</v>
      </c>
    </row>
    <row r="151" spans="1:16">
      <c r="A151" s="31">
        <v>42795</v>
      </c>
      <c r="C151" s="6">
        <v>143</v>
      </c>
      <c r="D151" s="29">
        <f t="shared" si="42"/>
        <v>11474</v>
      </c>
      <c r="E151" s="29">
        <f t="shared" si="47"/>
        <v>1640782</v>
      </c>
      <c r="F151" s="29">
        <f t="shared" si="43"/>
        <v>-424575</v>
      </c>
      <c r="G151" s="34">
        <f>Inputs!D$3</f>
        <v>0.37951000000000001</v>
      </c>
      <c r="I151" s="27">
        <f t="shared" si="48"/>
        <v>2065357</v>
      </c>
      <c r="K151" s="27">
        <f t="shared" si="44"/>
        <v>11474</v>
      </c>
      <c r="L151" s="27">
        <f t="shared" si="49"/>
        <v>1640782</v>
      </c>
      <c r="M151" s="27">
        <f t="shared" si="45"/>
        <v>4354.4977399999998</v>
      </c>
      <c r="N151" s="27">
        <f t="shared" si="46"/>
        <v>4354.4977399999998</v>
      </c>
      <c r="O151" s="27">
        <f t="shared" si="50"/>
        <v>-161130.45824999781</v>
      </c>
      <c r="P151" s="27">
        <f t="shared" si="51"/>
        <v>161130.45824999781</v>
      </c>
    </row>
    <row r="152" spans="1:16">
      <c r="A152" s="30">
        <v>42826</v>
      </c>
      <c r="C152" s="6">
        <v>144</v>
      </c>
      <c r="D152" s="29">
        <f t="shared" si="42"/>
        <v>11474</v>
      </c>
      <c r="E152" s="29">
        <f t="shared" si="47"/>
        <v>1652256</v>
      </c>
      <c r="F152" s="29">
        <f t="shared" si="43"/>
        <v>-413101</v>
      </c>
      <c r="G152" s="34">
        <f>Inputs!D$3</f>
        <v>0.37951000000000001</v>
      </c>
      <c r="I152" s="27">
        <f t="shared" si="48"/>
        <v>2065357</v>
      </c>
      <c r="K152" s="27">
        <f t="shared" si="44"/>
        <v>11474</v>
      </c>
      <c r="L152" s="27">
        <f t="shared" si="49"/>
        <v>1652256</v>
      </c>
      <c r="M152" s="27">
        <f t="shared" si="45"/>
        <v>4354.4977399999998</v>
      </c>
      <c r="N152" s="27">
        <f t="shared" si="46"/>
        <v>4354.4977399999998</v>
      </c>
      <c r="O152" s="27">
        <f t="shared" si="50"/>
        <v>-156775.96050999782</v>
      </c>
      <c r="P152" s="27">
        <f t="shared" si="51"/>
        <v>156775.96050999782</v>
      </c>
    </row>
    <row r="153" spans="1:16">
      <c r="A153" s="31">
        <v>42856</v>
      </c>
      <c r="C153" s="6">
        <v>145</v>
      </c>
      <c r="D153" s="29">
        <f t="shared" si="42"/>
        <v>11474</v>
      </c>
      <c r="E153" s="29">
        <f t="shared" si="47"/>
        <v>1663730</v>
      </c>
      <c r="F153" s="29">
        <f t="shared" si="43"/>
        <v>-401627</v>
      </c>
      <c r="G153" s="34">
        <f>Inputs!D$3</f>
        <v>0.37951000000000001</v>
      </c>
      <c r="I153" s="27">
        <f t="shared" si="48"/>
        <v>2065357</v>
      </c>
      <c r="K153" s="27">
        <f t="shared" si="44"/>
        <v>11474</v>
      </c>
      <c r="L153" s="27">
        <f t="shared" si="49"/>
        <v>1663730</v>
      </c>
      <c r="M153" s="27">
        <f t="shared" si="45"/>
        <v>4354.4977399999998</v>
      </c>
      <c r="N153" s="27">
        <f t="shared" si="46"/>
        <v>4354.4977399999998</v>
      </c>
      <c r="O153" s="27">
        <f t="shared" si="50"/>
        <v>-152421.46276999783</v>
      </c>
      <c r="P153" s="27">
        <f t="shared" si="51"/>
        <v>152421.46276999783</v>
      </c>
    </row>
    <row r="154" spans="1:16">
      <c r="A154" s="31">
        <v>42887</v>
      </c>
      <c r="C154" s="6">
        <v>146</v>
      </c>
      <c r="D154" s="29">
        <f t="shared" si="42"/>
        <v>11474</v>
      </c>
      <c r="E154" s="29">
        <f t="shared" si="47"/>
        <v>1675204</v>
      </c>
      <c r="F154" s="29">
        <f t="shared" si="43"/>
        <v>-390153</v>
      </c>
      <c r="G154" s="34">
        <f>Inputs!D$3</f>
        <v>0.37951000000000001</v>
      </c>
      <c r="I154" s="27">
        <f t="shared" si="48"/>
        <v>2065357</v>
      </c>
      <c r="K154" s="27">
        <f t="shared" si="44"/>
        <v>11474</v>
      </c>
      <c r="L154" s="27">
        <f t="shared" si="49"/>
        <v>1675204</v>
      </c>
      <c r="M154" s="27">
        <f t="shared" si="45"/>
        <v>4354.4977399999998</v>
      </c>
      <c r="N154" s="27">
        <f t="shared" si="46"/>
        <v>4354.4977399999998</v>
      </c>
      <c r="O154" s="27">
        <f t="shared" si="50"/>
        <v>-148066.96502999784</v>
      </c>
      <c r="P154" s="27">
        <f t="shared" si="51"/>
        <v>148066.96502999784</v>
      </c>
    </row>
    <row r="155" spans="1:16">
      <c r="A155" s="30">
        <v>42917</v>
      </c>
      <c r="C155" s="6">
        <v>147</v>
      </c>
      <c r="D155" s="29">
        <f t="shared" si="42"/>
        <v>11474</v>
      </c>
      <c r="E155" s="29">
        <f t="shared" si="47"/>
        <v>1686678</v>
      </c>
      <c r="F155" s="29">
        <f t="shared" si="43"/>
        <v>-378679</v>
      </c>
      <c r="G155" s="34">
        <f>Inputs!D$3</f>
        <v>0.37951000000000001</v>
      </c>
      <c r="I155" s="27">
        <f t="shared" si="48"/>
        <v>2065357</v>
      </c>
      <c r="K155" s="27">
        <f t="shared" si="44"/>
        <v>11474</v>
      </c>
      <c r="L155" s="27">
        <f t="shared" si="49"/>
        <v>1686678</v>
      </c>
      <c r="M155" s="27">
        <f t="shared" si="45"/>
        <v>4354.4977399999998</v>
      </c>
      <c r="N155" s="27">
        <f t="shared" si="46"/>
        <v>4354.4977399999998</v>
      </c>
      <c r="O155" s="27">
        <f t="shared" si="50"/>
        <v>-143712.46728999785</v>
      </c>
      <c r="P155" s="27">
        <f t="shared" si="51"/>
        <v>143712.46728999785</v>
      </c>
    </row>
    <row r="156" spans="1:16">
      <c r="A156" s="31">
        <v>42948</v>
      </c>
      <c r="C156" s="6">
        <v>148</v>
      </c>
      <c r="D156" s="29">
        <f t="shared" si="42"/>
        <v>11474</v>
      </c>
      <c r="E156" s="29">
        <f t="shared" si="47"/>
        <v>1698152</v>
      </c>
      <c r="F156" s="29">
        <f t="shared" si="43"/>
        <v>-367205</v>
      </c>
      <c r="G156" s="34">
        <f>Inputs!D$3</f>
        <v>0.37951000000000001</v>
      </c>
      <c r="I156" s="27">
        <f t="shared" si="48"/>
        <v>2065357</v>
      </c>
      <c r="K156" s="27">
        <f t="shared" si="44"/>
        <v>11474</v>
      </c>
      <c r="L156" s="27">
        <f t="shared" si="49"/>
        <v>1698152</v>
      </c>
      <c r="M156" s="27">
        <f t="shared" si="45"/>
        <v>4354.4977399999998</v>
      </c>
      <c r="N156" s="27">
        <f t="shared" si="46"/>
        <v>4354.4977399999998</v>
      </c>
      <c r="O156" s="27">
        <f t="shared" si="50"/>
        <v>-139357.96954999786</v>
      </c>
      <c r="P156" s="27">
        <f t="shared" si="51"/>
        <v>139357.96954999786</v>
      </c>
    </row>
    <row r="157" spans="1:16">
      <c r="A157" s="30">
        <v>42979</v>
      </c>
      <c r="C157" s="6">
        <v>149</v>
      </c>
      <c r="D157" s="29">
        <f t="shared" si="42"/>
        <v>11474</v>
      </c>
      <c r="E157" s="29">
        <f t="shared" si="47"/>
        <v>1709626</v>
      </c>
      <c r="F157" s="29">
        <f t="shared" si="43"/>
        <v>-355731</v>
      </c>
      <c r="G157" s="34">
        <f>Inputs!D$3</f>
        <v>0.37951000000000001</v>
      </c>
      <c r="I157" s="27">
        <f t="shared" si="48"/>
        <v>2065357</v>
      </c>
      <c r="K157" s="27">
        <f t="shared" si="44"/>
        <v>11474</v>
      </c>
      <c r="L157" s="27">
        <f t="shared" si="49"/>
        <v>1709626</v>
      </c>
      <c r="M157" s="27">
        <f t="shared" si="45"/>
        <v>4354.4977399999998</v>
      </c>
      <c r="N157" s="27">
        <f t="shared" si="46"/>
        <v>4354.4977399999998</v>
      </c>
      <c r="O157" s="27">
        <f t="shared" si="50"/>
        <v>-135003.47180999786</v>
      </c>
      <c r="P157" s="27">
        <f t="shared" si="51"/>
        <v>135003.47180999786</v>
      </c>
    </row>
    <row r="158" spans="1:16">
      <c r="A158" s="31">
        <v>43009</v>
      </c>
      <c r="C158" s="6">
        <v>150</v>
      </c>
      <c r="D158" s="29">
        <f t="shared" si="42"/>
        <v>11474</v>
      </c>
      <c r="E158" s="29">
        <f t="shared" si="47"/>
        <v>1721100</v>
      </c>
      <c r="F158" s="29">
        <f t="shared" si="43"/>
        <v>-344257</v>
      </c>
      <c r="G158" s="34">
        <f>Inputs!D$3</f>
        <v>0.37951000000000001</v>
      </c>
      <c r="I158" s="27">
        <f t="shared" si="48"/>
        <v>2065357</v>
      </c>
      <c r="K158" s="27">
        <f t="shared" si="44"/>
        <v>11474</v>
      </c>
      <c r="L158" s="27">
        <f t="shared" si="49"/>
        <v>1721100</v>
      </c>
      <c r="M158" s="27">
        <f t="shared" si="45"/>
        <v>4354.4977399999998</v>
      </c>
      <c r="N158" s="27">
        <f t="shared" si="46"/>
        <v>4354.4977399999998</v>
      </c>
      <c r="O158" s="27">
        <f t="shared" si="50"/>
        <v>-130648.97406999786</v>
      </c>
      <c r="P158" s="27">
        <f t="shared" si="51"/>
        <v>130648.97406999786</v>
      </c>
    </row>
    <row r="159" spans="1:16">
      <c r="A159" s="31">
        <v>43040</v>
      </c>
      <c r="C159" s="6">
        <v>151</v>
      </c>
      <c r="D159" s="29">
        <f t="shared" si="42"/>
        <v>11474</v>
      </c>
      <c r="E159" s="29">
        <f t="shared" si="47"/>
        <v>1732574</v>
      </c>
      <c r="F159" s="29">
        <f t="shared" si="43"/>
        <v>-332783</v>
      </c>
      <c r="G159" s="34">
        <f>Inputs!D$3</f>
        <v>0.37951000000000001</v>
      </c>
      <c r="I159" s="27">
        <f t="shared" si="48"/>
        <v>2065357</v>
      </c>
      <c r="K159" s="27">
        <f t="shared" si="44"/>
        <v>11474</v>
      </c>
      <c r="L159" s="27">
        <f t="shared" si="49"/>
        <v>1732574</v>
      </c>
      <c r="M159" s="27">
        <f t="shared" si="45"/>
        <v>4354.4977399999998</v>
      </c>
      <c r="N159" s="27">
        <f t="shared" si="46"/>
        <v>4354.4977399999998</v>
      </c>
      <c r="O159" s="27">
        <f t="shared" si="50"/>
        <v>-126294.47632999785</v>
      </c>
      <c r="P159" s="27">
        <f t="shared" si="51"/>
        <v>126294.47632999785</v>
      </c>
    </row>
    <row r="160" spans="1:16">
      <c r="A160" s="30">
        <v>43070</v>
      </c>
      <c r="C160" s="6">
        <v>152</v>
      </c>
      <c r="D160" s="29">
        <f t="shared" si="42"/>
        <v>11474</v>
      </c>
      <c r="E160" s="29">
        <f t="shared" si="47"/>
        <v>1744048</v>
      </c>
      <c r="F160" s="29">
        <f t="shared" si="43"/>
        <v>-321309</v>
      </c>
      <c r="G160" s="34">
        <f>Inputs!D$3</f>
        <v>0.37951000000000001</v>
      </c>
      <c r="I160" s="27">
        <f t="shared" si="48"/>
        <v>2065357</v>
      </c>
      <c r="K160" s="27">
        <f t="shared" si="44"/>
        <v>11474</v>
      </c>
      <c r="L160" s="27">
        <f t="shared" si="49"/>
        <v>1744048</v>
      </c>
      <c r="M160" s="27">
        <f t="shared" si="45"/>
        <v>4354.4977399999998</v>
      </c>
      <c r="N160" s="27">
        <f t="shared" si="46"/>
        <v>4354.4977399999998</v>
      </c>
      <c r="O160" s="27">
        <f t="shared" si="50"/>
        <v>-121939.97858999785</v>
      </c>
      <c r="P160" s="27">
        <f t="shared" si="51"/>
        <v>121939.97858999785</v>
      </c>
    </row>
    <row r="161" spans="1:16">
      <c r="A161" s="31">
        <v>43101</v>
      </c>
      <c r="C161" s="6">
        <v>153</v>
      </c>
      <c r="D161" s="29">
        <f t="shared" si="42"/>
        <v>11474</v>
      </c>
      <c r="E161" s="29">
        <f t="shared" si="47"/>
        <v>1755522</v>
      </c>
      <c r="F161" s="29">
        <f t="shared" si="43"/>
        <v>-309835</v>
      </c>
      <c r="G161" s="34">
        <f>Inputs!D$3</f>
        <v>0.37951000000000001</v>
      </c>
      <c r="I161" s="27">
        <f t="shared" si="48"/>
        <v>2065357</v>
      </c>
      <c r="K161" s="27">
        <f t="shared" si="44"/>
        <v>11474</v>
      </c>
      <c r="L161" s="27">
        <f t="shared" si="49"/>
        <v>1755522</v>
      </c>
      <c r="M161" s="27">
        <f t="shared" si="45"/>
        <v>4354.4977399999998</v>
      </c>
      <c r="N161" s="27">
        <f t="shared" si="46"/>
        <v>4354.4977399999998</v>
      </c>
      <c r="O161" s="27">
        <f t="shared" si="50"/>
        <v>-117585.48084999784</v>
      </c>
      <c r="P161" s="27">
        <f t="shared" si="51"/>
        <v>117585.48084999784</v>
      </c>
    </row>
    <row r="162" spans="1:16">
      <c r="A162" s="30">
        <v>43132</v>
      </c>
      <c r="C162" s="6">
        <v>154</v>
      </c>
      <c r="D162" s="29">
        <f t="shared" si="42"/>
        <v>11474</v>
      </c>
      <c r="E162" s="29">
        <f t="shared" si="47"/>
        <v>1766996</v>
      </c>
      <c r="F162" s="29">
        <f t="shared" si="43"/>
        <v>-298361</v>
      </c>
      <c r="G162" s="34">
        <f>Inputs!D$3</f>
        <v>0.37951000000000001</v>
      </c>
      <c r="I162" s="27">
        <f t="shared" si="48"/>
        <v>2065357</v>
      </c>
      <c r="K162" s="27">
        <f t="shared" si="44"/>
        <v>11474</v>
      </c>
      <c r="L162" s="27">
        <f t="shared" si="49"/>
        <v>1766996</v>
      </c>
      <c r="M162" s="27">
        <f t="shared" si="45"/>
        <v>4354.4977399999998</v>
      </c>
      <c r="N162" s="27">
        <f t="shared" si="46"/>
        <v>4354.4977399999998</v>
      </c>
      <c r="O162" s="27">
        <f t="shared" si="50"/>
        <v>-113230.98310999783</v>
      </c>
      <c r="P162" s="27">
        <f t="shared" si="51"/>
        <v>113230.98310999783</v>
      </c>
    </row>
    <row r="163" spans="1:16">
      <c r="A163" s="31">
        <v>43160</v>
      </c>
      <c r="C163" s="6">
        <v>155</v>
      </c>
      <c r="D163" s="29">
        <f t="shared" si="42"/>
        <v>11474</v>
      </c>
      <c r="E163" s="29">
        <f t="shared" si="47"/>
        <v>1778470</v>
      </c>
      <c r="F163" s="29">
        <f t="shared" si="43"/>
        <v>-286887</v>
      </c>
      <c r="G163" s="34">
        <f>Inputs!D$3</f>
        <v>0.37951000000000001</v>
      </c>
      <c r="I163" s="27">
        <f t="shared" si="48"/>
        <v>2065357</v>
      </c>
      <c r="K163" s="27">
        <f t="shared" si="44"/>
        <v>11474</v>
      </c>
      <c r="L163" s="27">
        <f t="shared" si="49"/>
        <v>1778470</v>
      </c>
      <c r="M163" s="27">
        <f t="shared" si="45"/>
        <v>4354.4977399999998</v>
      </c>
      <c r="N163" s="27">
        <f t="shared" si="46"/>
        <v>4354.4977399999998</v>
      </c>
      <c r="O163" s="27">
        <f t="shared" si="50"/>
        <v>-108876.48536999783</v>
      </c>
      <c r="P163" s="27">
        <f t="shared" si="51"/>
        <v>108876.48536999783</v>
      </c>
    </row>
    <row r="164" spans="1:16">
      <c r="A164" s="31">
        <v>43191</v>
      </c>
      <c r="C164" s="6">
        <v>156</v>
      </c>
      <c r="D164" s="29">
        <f t="shared" si="42"/>
        <v>11474</v>
      </c>
      <c r="E164" s="29">
        <f t="shared" si="47"/>
        <v>1789944</v>
      </c>
      <c r="F164" s="29">
        <f t="shared" si="43"/>
        <v>-275413</v>
      </c>
      <c r="G164" s="34">
        <f>Inputs!D$3</f>
        <v>0.37951000000000001</v>
      </c>
      <c r="I164" s="27">
        <f t="shared" si="48"/>
        <v>2065357</v>
      </c>
      <c r="K164" s="27">
        <f t="shared" si="44"/>
        <v>11474</v>
      </c>
      <c r="L164" s="27">
        <f t="shared" si="49"/>
        <v>1789944</v>
      </c>
      <c r="M164" s="27">
        <f t="shared" si="45"/>
        <v>4354.4977399999998</v>
      </c>
      <c r="N164" s="27">
        <f t="shared" si="46"/>
        <v>4354.4977399999998</v>
      </c>
      <c r="O164" s="27">
        <f t="shared" si="50"/>
        <v>-104521.98762999782</v>
      </c>
      <c r="P164" s="27">
        <f t="shared" si="51"/>
        <v>104521.98762999782</v>
      </c>
    </row>
    <row r="165" spans="1:16">
      <c r="A165" s="30">
        <v>43221</v>
      </c>
      <c r="C165" s="6">
        <v>157</v>
      </c>
      <c r="D165" s="29">
        <f t="shared" si="42"/>
        <v>11474</v>
      </c>
      <c r="E165" s="29">
        <f t="shared" si="47"/>
        <v>1801418</v>
      </c>
      <c r="F165" s="29">
        <f t="shared" si="43"/>
        <v>-263939</v>
      </c>
      <c r="G165" s="34">
        <f>Inputs!D$3</f>
        <v>0.37951000000000001</v>
      </c>
      <c r="I165" s="27">
        <f t="shared" si="48"/>
        <v>2065357</v>
      </c>
      <c r="K165" s="27">
        <f t="shared" si="44"/>
        <v>11474</v>
      </c>
      <c r="L165" s="27">
        <f t="shared" si="49"/>
        <v>1801418</v>
      </c>
      <c r="M165" s="27">
        <f t="shared" si="45"/>
        <v>4354.4977399999998</v>
      </c>
      <c r="N165" s="27">
        <f t="shared" si="46"/>
        <v>4354.4977399999998</v>
      </c>
      <c r="O165" s="27">
        <f t="shared" si="50"/>
        <v>-100167.48988999781</v>
      </c>
      <c r="P165" s="27">
        <f t="shared" si="51"/>
        <v>100167.48988999781</v>
      </c>
    </row>
    <row r="166" spans="1:16">
      <c r="A166" s="31">
        <v>43252</v>
      </c>
      <c r="C166" s="6">
        <v>158</v>
      </c>
      <c r="D166" s="29">
        <f t="shared" si="42"/>
        <v>11474</v>
      </c>
      <c r="E166" s="29">
        <f t="shared" si="47"/>
        <v>1812892</v>
      </c>
      <c r="F166" s="29">
        <f t="shared" si="43"/>
        <v>-252465</v>
      </c>
      <c r="G166" s="34">
        <f>Inputs!D$3</f>
        <v>0.37951000000000001</v>
      </c>
      <c r="I166" s="27">
        <f t="shared" si="48"/>
        <v>2065357</v>
      </c>
      <c r="K166" s="27">
        <f t="shared" si="44"/>
        <v>11474</v>
      </c>
      <c r="L166" s="27">
        <f t="shared" si="49"/>
        <v>1812892</v>
      </c>
      <c r="M166" s="27">
        <f t="shared" si="45"/>
        <v>4354.4977399999998</v>
      </c>
      <c r="N166" s="27">
        <f t="shared" si="46"/>
        <v>4354.4977399999998</v>
      </c>
      <c r="O166" s="27">
        <f t="shared" si="50"/>
        <v>-95812.992149997808</v>
      </c>
      <c r="P166" s="27">
        <f t="shared" si="51"/>
        <v>95812.992149997808</v>
      </c>
    </row>
    <row r="167" spans="1:16">
      <c r="A167" s="30">
        <v>43282</v>
      </c>
      <c r="C167" s="6">
        <v>159</v>
      </c>
      <c r="D167" s="29">
        <f t="shared" si="42"/>
        <v>11474</v>
      </c>
      <c r="E167" s="29">
        <f t="shared" si="47"/>
        <v>1824366</v>
      </c>
      <c r="F167" s="29">
        <f t="shared" si="43"/>
        <v>-240991</v>
      </c>
      <c r="G167" s="34">
        <f>Inputs!D$3</f>
        <v>0.37951000000000001</v>
      </c>
      <c r="I167" s="27">
        <f t="shared" si="48"/>
        <v>2065357</v>
      </c>
      <c r="K167" s="27">
        <f t="shared" si="44"/>
        <v>11474</v>
      </c>
      <c r="L167" s="27">
        <f t="shared" si="49"/>
        <v>1824366</v>
      </c>
      <c r="M167" s="27">
        <f t="shared" si="45"/>
        <v>4354.4977399999998</v>
      </c>
      <c r="N167" s="27">
        <f t="shared" si="46"/>
        <v>4354.4977399999998</v>
      </c>
      <c r="O167" s="27">
        <f t="shared" si="50"/>
        <v>-91458.494409997802</v>
      </c>
      <c r="P167" s="27">
        <f t="shared" si="51"/>
        <v>91458.494409997802</v>
      </c>
    </row>
    <row r="168" spans="1:16">
      <c r="A168" s="31">
        <v>43313</v>
      </c>
      <c r="C168" s="6">
        <v>160</v>
      </c>
      <c r="D168" s="29">
        <f t="shared" si="42"/>
        <v>11474</v>
      </c>
      <c r="E168" s="29">
        <f t="shared" si="47"/>
        <v>1835840</v>
      </c>
      <c r="F168" s="29">
        <f t="shared" si="43"/>
        <v>-229517</v>
      </c>
      <c r="G168" s="34">
        <f>Inputs!D$3</f>
        <v>0.37951000000000001</v>
      </c>
      <c r="I168" s="27">
        <f t="shared" si="48"/>
        <v>2065357</v>
      </c>
      <c r="K168" s="27">
        <f t="shared" si="44"/>
        <v>11474</v>
      </c>
      <c r="L168" s="27">
        <f t="shared" si="49"/>
        <v>1835840</v>
      </c>
      <c r="M168" s="27">
        <f t="shared" si="45"/>
        <v>4354.4977399999998</v>
      </c>
      <c r="N168" s="27">
        <f t="shared" si="46"/>
        <v>4354.4977399999998</v>
      </c>
      <c r="O168" s="27">
        <f t="shared" si="50"/>
        <v>-87103.996669997796</v>
      </c>
      <c r="P168" s="27">
        <f t="shared" si="51"/>
        <v>87103.996669997796</v>
      </c>
    </row>
    <row r="169" spans="1:16">
      <c r="A169" s="31">
        <v>43344</v>
      </c>
      <c r="C169" s="6">
        <v>161</v>
      </c>
      <c r="D169" s="29">
        <f t="shared" ref="D169:D187" si="52">ROUND(-(+$B$9/180)*1,0)</f>
        <v>11474</v>
      </c>
      <c r="E169" s="29">
        <f t="shared" si="47"/>
        <v>1847314</v>
      </c>
      <c r="F169" s="29">
        <f t="shared" ref="F169:F188" si="53">$B$9+E169</f>
        <v>-218043</v>
      </c>
      <c r="G169" s="34">
        <f>Inputs!D$3</f>
        <v>0.37951000000000001</v>
      </c>
      <c r="I169" s="27">
        <f t="shared" si="48"/>
        <v>2065357</v>
      </c>
      <c r="K169" s="27">
        <f t="shared" ref="K169:K188" si="54">D169</f>
        <v>11474</v>
      </c>
      <c r="L169" s="27">
        <f t="shared" si="49"/>
        <v>1847314</v>
      </c>
      <c r="M169" s="27">
        <f t="shared" ref="M169:M188" si="55">K169*G169</f>
        <v>4354.4977399999998</v>
      </c>
      <c r="N169" s="27">
        <f t="shared" ref="N169:N188" si="56">M169-J169</f>
        <v>4354.4977399999998</v>
      </c>
      <c r="O169" s="27">
        <f t="shared" si="50"/>
        <v>-82749.49892999779</v>
      </c>
      <c r="P169" s="27">
        <f t="shared" si="51"/>
        <v>82749.49892999779</v>
      </c>
    </row>
    <row r="170" spans="1:16">
      <c r="A170" s="30">
        <v>43374</v>
      </c>
      <c r="C170" s="6">
        <v>162</v>
      </c>
      <c r="D170" s="29">
        <f t="shared" si="52"/>
        <v>11474</v>
      </c>
      <c r="E170" s="29">
        <f t="shared" ref="E170:E188" si="57">+E169+D170</f>
        <v>1858788</v>
      </c>
      <c r="F170" s="29">
        <f t="shared" si="53"/>
        <v>-206569</v>
      </c>
      <c r="G170" s="34">
        <f>Inputs!D$3</f>
        <v>0.37951000000000001</v>
      </c>
      <c r="I170" s="27">
        <f t="shared" ref="I170:I188" si="58">+I169+H170</f>
        <v>2065357</v>
      </c>
      <c r="K170" s="27">
        <f t="shared" si="54"/>
        <v>11474</v>
      </c>
      <c r="L170" s="27">
        <f t="shared" ref="L170:L188" si="59">+L169+K170</f>
        <v>1858788</v>
      </c>
      <c r="M170" s="27">
        <f t="shared" si="55"/>
        <v>4354.4977399999998</v>
      </c>
      <c r="N170" s="27">
        <f t="shared" si="56"/>
        <v>4354.4977399999998</v>
      </c>
      <c r="O170" s="27">
        <f t="shared" ref="O170:O188" si="60">+O169+N170</f>
        <v>-78395.001189997784</v>
      </c>
      <c r="P170" s="27">
        <f t="shared" ref="P170:P188" si="61">P169-N170</f>
        <v>78395.001189997784</v>
      </c>
    </row>
    <row r="171" spans="1:16">
      <c r="A171" s="31">
        <v>43405</v>
      </c>
      <c r="C171" s="6">
        <v>163</v>
      </c>
      <c r="D171" s="29">
        <f t="shared" si="52"/>
        <v>11474</v>
      </c>
      <c r="E171" s="29">
        <f t="shared" si="57"/>
        <v>1870262</v>
      </c>
      <c r="F171" s="29">
        <f t="shared" si="53"/>
        <v>-195095</v>
      </c>
      <c r="G171" s="34">
        <f>Inputs!D$3</f>
        <v>0.37951000000000001</v>
      </c>
      <c r="I171" s="27">
        <f t="shared" si="58"/>
        <v>2065357</v>
      </c>
      <c r="K171" s="27">
        <f t="shared" si="54"/>
        <v>11474</v>
      </c>
      <c r="L171" s="27">
        <f t="shared" si="59"/>
        <v>1870262</v>
      </c>
      <c r="M171" s="27">
        <f t="shared" si="55"/>
        <v>4354.4977399999998</v>
      </c>
      <c r="N171" s="27">
        <f t="shared" si="56"/>
        <v>4354.4977399999998</v>
      </c>
      <c r="O171" s="27">
        <f t="shared" si="60"/>
        <v>-74040.503449997777</v>
      </c>
      <c r="P171" s="27">
        <f t="shared" si="61"/>
        <v>74040.503449997777</v>
      </c>
    </row>
    <row r="172" spans="1:16">
      <c r="A172" s="30">
        <v>43435</v>
      </c>
      <c r="C172" s="6">
        <v>164</v>
      </c>
      <c r="D172" s="29">
        <f t="shared" si="52"/>
        <v>11474</v>
      </c>
      <c r="E172" s="29">
        <f t="shared" si="57"/>
        <v>1881736</v>
      </c>
      <c r="F172" s="29">
        <f t="shared" si="53"/>
        <v>-183621</v>
      </c>
      <c r="G172" s="34">
        <f>Inputs!D$3</f>
        <v>0.37951000000000001</v>
      </c>
      <c r="I172" s="27">
        <f t="shared" si="58"/>
        <v>2065357</v>
      </c>
      <c r="K172" s="27">
        <f t="shared" si="54"/>
        <v>11474</v>
      </c>
      <c r="L172" s="27">
        <f t="shared" si="59"/>
        <v>1881736</v>
      </c>
      <c r="M172" s="27">
        <f t="shared" si="55"/>
        <v>4354.4977399999998</v>
      </c>
      <c r="N172" s="27">
        <f t="shared" si="56"/>
        <v>4354.4977399999998</v>
      </c>
      <c r="O172" s="27">
        <f t="shared" si="60"/>
        <v>-69686.005709997771</v>
      </c>
      <c r="P172" s="27">
        <f t="shared" si="61"/>
        <v>69686.005709997771</v>
      </c>
    </row>
    <row r="173" spans="1:16">
      <c r="A173" s="31">
        <v>43466</v>
      </c>
      <c r="C173" s="6">
        <v>165</v>
      </c>
      <c r="D173" s="29">
        <f t="shared" si="52"/>
        <v>11474</v>
      </c>
      <c r="E173" s="29">
        <f t="shared" si="57"/>
        <v>1893210</v>
      </c>
      <c r="F173" s="29">
        <f t="shared" si="53"/>
        <v>-172147</v>
      </c>
      <c r="G173" s="34">
        <f>Inputs!D$3</f>
        <v>0.37951000000000001</v>
      </c>
      <c r="I173" s="27">
        <f t="shared" si="58"/>
        <v>2065357</v>
      </c>
      <c r="K173" s="27">
        <f t="shared" si="54"/>
        <v>11474</v>
      </c>
      <c r="L173" s="27">
        <f t="shared" si="59"/>
        <v>1893210</v>
      </c>
      <c r="M173" s="27">
        <f t="shared" si="55"/>
        <v>4354.4977399999998</v>
      </c>
      <c r="N173" s="27">
        <f t="shared" si="56"/>
        <v>4354.4977399999998</v>
      </c>
      <c r="O173" s="27">
        <f t="shared" si="60"/>
        <v>-65331.507969997772</v>
      </c>
      <c r="P173" s="27">
        <f t="shared" si="61"/>
        <v>65331.507969997772</v>
      </c>
    </row>
    <row r="174" spans="1:16">
      <c r="A174" s="31">
        <v>43497</v>
      </c>
      <c r="C174" s="6">
        <v>166</v>
      </c>
      <c r="D174" s="29">
        <f t="shared" si="52"/>
        <v>11474</v>
      </c>
      <c r="E174" s="29">
        <f t="shared" si="57"/>
        <v>1904684</v>
      </c>
      <c r="F174" s="29">
        <f t="shared" si="53"/>
        <v>-160673</v>
      </c>
      <c r="G174" s="34">
        <f>Inputs!D$3</f>
        <v>0.37951000000000001</v>
      </c>
      <c r="I174" s="27">
        <f t="shared" si="58"/>
        <v>2065357</v>
      </c>
      <c r="K174" s="27">
        <f t="shared" si="54"/>
        <v>11474</v>
      </c>
      <c r="L174" s="27">
        <f t="shared" si="59"/>
        <v>1904684</v>
      </c>
      <c r="M174" s="27">
        <f t="shared" si="55"/>
        <v>4354.4977399999998</v>
      </c>
      <c r="N174" s="27">
        <f t="shared" si="56"/>
        <v>4354.4977399999998</v>
      </c>
      <c r="O174" s="27">
        <f t="shared" si="60"/>
        <v>-60977.010229997773</v>
      </c>
      <c r="P174" s="27">
        <f t="shared" si="61"/>
        <v>60977.010229997773</v>
      </c>
    </row>
    <row r="175" spans="1:16">
      <c r="A175" s="30">
        <v>43525</v>
      </c>
      <c r="C175" s="6">
        <v>167</v>
      </c>
      <c r="D175" s="29">
        <f t="shared" si="52"/>
        <v>11474</v>
      </c>
      <c r="E175" s="29">
        <f t="shared" si="57"/>
        <v>1916158</v>
      </c>
      <c r="F175" s="29">
        <f t="shared" si="53"/>
        <v>-149199</v>
      </c>
      <c r="G175" s="34">
        <f>Inputs!D$3</f>
        <v>0.37951000000000001</v>
      </c>
      <c r="I175" s="27">
        <f t="shared" si="58"/>
        <v>2065357</v>
      </c>
      <c r="K175" s="27">
        <f t="shared" si="54"/>
        <v>11474</v>
      </c>
      <c r="L175" s="27">
        <f t="shared" si="59"/>
        <v>1916158</v>
      </c>
      <c r="M175" s="27">
        <f t="shared" si="55"/>
        <v>4354.4977399999998</v>
      </c>
      <c r="N175" s="27">
        <f t="shared" si="56"/>
        <v>4354.4977399999998</v>
      </c>
      <c r="O175" s="27">
        <f t="shared" si="60"/>
        <v>-56622.512489997775</v>
      </c>
      <c r="P175" s="27">
        <f t="shared" si="61"/>
        <v>56622.512489997775</v>
      </c>
    </row>
    <row r="176" spans="1:16">
      <c r="A176" s="31">
        <v>43556</v>
      </c>
      <c r="C176" s="6">
        <v>168</v>
      </c>
      <c r="D176" s="29">
        <f t="shared" si="52"/>
        <v>11474</v>
      </c>
      <c r="E176" s="29">
        <f t="shared" si="57"/>
        <v>1927632</v>
      </c>
      <c r="F176" s="29">
        <f t="shared" si="53"/>
        <v>-137725</v>
      </c>
      <c r="G176" s="34">
        <f>Inputs!D$3</f>
        <v>0.37951000000000001</v>
      </c>
      <c r="I176" s="27">
        <f t="shared" si="58"/>
        <v>2065357</v>
      </c>
      <c r="K176" s="27">
        <f t="shared" si="54"/>
        <v>11474</v>
      </c>
      <c r="L176" s="27">
        <f t="shared" si="59"/>
        <v>1927632</v>
      </c>
      <c r="M176" s="27">
        <f t="shared" si="55"/>
        <v>4354.4977399999998</v>
      </c>
      <c r="N176" s="27">
        <f t="shared" si="56"/>
        <v>4354.4977399999998</v>
      </c>
      <c r="O176" s="27">
        <f t="shared" si="60"/>
        <v>-52268.014749997776</v>
      </c>
      <c r="P176" s="27">
        <f t="shared" si="61"/>
        <v>52268.014749997776</v>
      </c>
    </row>
    <row r="177" spans="1:20">
      <c r="A177" s="30">
        <v>43586</v>
      </c>
      <c r="C177" s="6">
        <v>169</v>
      </c>
      <c r="D177" s="29">
        <f t="shared" si="52"/>
        <v>11474</v>
      </c>
      <c r="E177" s="29">
        <f t="shared" si="57"/>
        <v>1939106</v>
      </c>
      <c r="F177" s="29">
        <f t="shared" si="53"/>
        <v>-126251</v>
      </c>
      <c r="G177" s="34">
        <f>Inputs!D$3</f>
        <v>0.37951000000000001</v>
      </c>
      <c r="I177" s="27">
        <f t="shared" si="58"/>
        <v>2065357</v>
      </c>
      <c r="K177" s="27">
        <f t="shared" si="54"/>
        <v>11474</v>
      </c>
      <c r="L177" s="27">
        <f t="shared" si="59"/>
        <v>1939106</v>
      </c>
      <c r="M177" s="27">
        <f t="shared" si="55"/>
        <v>4354.4977399999998</v>
      </c>
      <c r="N177" s="27">
        <f t="shared" si="56"/>
        <v>4354.4977399999998</v>
      </c>
      <c r="O177" s="27">
        <f t="shared" si="60"/>
        <v>-47913.517009997777</v>
      </c>
      <c r="P177" s="27">
        <f t="shared" si="61"/>
        <v>47913.517009997777</v>
      </c>
    </row>
    <row r="178" spans="1:20">
      <c r="A178" s="31">
        <v>43617</v>
      </c>
      <c r="C178" s="6">
        <v>170</v>
      </c>
      <c r="D178" s="29">
        <f t="shared" si="52"/>
        <v>11474</v>
      </c>
      <c r="E178" s="29">
        <f t="shared" si="57"/>
        <v>1950580</v>
      </c>
      <c r="F178" s="29">
        <f t="shared" si="53"/>
        <v>-114777</v>
      </c>
      <c r="G178" s="34">
        <f>Inputs!D$3</f>
        <v>0.37951000000000001</v>
      </c>
      <c r="I178" s="27">
        <f t="shared" si="58"/>
        <v>2065357</v>
      </c>
      <c r="K178" s="27">
        <f t="shared" si="54"/>
        <v>11474</v>
      </c>
      <c r="L178" s="27">
        <f t="shared" si="59"/>
        <v>1950580</v>
      </c>
      <c r="M178" s="27">
        <f t="shared" si="55"/>
        <v>4354.4977399999998</v>
      </c>
      <c r="N178" s="27">
        <f t="shared" si="56"/>
        <v>4354.4977399999998</v>
      </c>
      <c r="O178" s="27">
        <f t="shared" si="60"/>
        <v>-43559.019269997778</v>
      </c>
      <c r="P178" s="27">
        <f t="shared" si="61"/>
        <v>43559.019269997778</v>
      </c>
    </row>
    <row r="179" spans="1:20">
      <c r="A179" s="31">
        <v>43647</v>
      </c>
      <c r="C179" s="6">
        <v>171</v>
      </c>
      <c r="D179" s="29">
        <f t="shared" si="52"/>
        <v>11474</v>
      </c>
      <c r="E179" s="29">
        <f t="shared" si="57"/>
        <v>1962054</v>
      </c>
      <c r="F179" s="29">
        <f t="shared" si="53"/>
        <v>-103303</v>
      </c>
      <c r="G179" s="34">
        <f>Inputs!D$3</f>
        <v>0.37951000000000001</v>
      </c>
      <c r="I179" s="27">
        <f t="shared" si="58"/>
        <v>2065357</v>
      </c>
      <c r="K179" s="27">
        <f t="shared" si="54"/>
        <v>11474</v>
      </c>
      <c r="L179" s="27">
        <f t="shared" si="59"/>
        <v>1962054</v>
      </c>
      <c r="M179" s="27">
        <f t="shared" si="55"/>
        <v>4354.4977399999998</v>
      </c>
      <c r="N179" s="27">
        <f t="shared" si="56"/>
        <v>4354.4977399999998</v>
      </c>
      <c r="O179" s="27">
        <f t="shared" si="60"/>
        <v>-39204.521529997779</v>
      </c>
      <c r="P179" s="27">
        <f t="shared" si="61"/>
        <v>39204.521529997779</v>
      </c>
    </row>
    <row r="180" spans="1:20">
      <c r="A180" s="30">
        <v>43678</v>
      </c>
      <c r="C180" s="6">
        <v>172</v>
      </c>
      <c r="D180" s="29">
        <f t="shared" si="52"/>
        <v>11474</v>
      </c>
      <c r="E180" s="29">
        <f t="shared" si="57"/>
        <v>1973528</v>
      </c>
      <c r="F180" s="29">
        <f t="shared" si="53"/>
        <v>-91829</v>
      </c>
      <c r="G180" s="34">
        <f>Inputs!D$3</f>
        <v>0.37951000000000001</v>
      </c>
      <c r="I180" s="27">
        <f t="shared" si="58"/>
        <v>2065357</v>
      </c>
      <c r="K180" s="27">
        <f t="shared" si="54"/>
        <v>11474</v>
      </c>
      <c r="L180" s="27">
        <f t="shared" si="59"/>
        <v>1973528</v>
      </c>
      <c r="M180" s="27">
        <f t="shared" si="55"/>
        <v>4354.4977399999998</v>
      </c>
      <c r="N180" s="27">
        <f t="shared" si="56"/>
        <v>4354.4977399999998</v>
      </c>
      <c r="O180" s="27">
        <f t="shared" si="60"/>
        <v>-34850.02378999778</v>
      </c>
      <c r="P180" s="27">
        <f t="shared" si="61"/>
        <v>34850.02378999778</v>
      </c>
    </row>
    <row r="181" spans="1:20">
      <c r="A181" s="31">
        <v>43709</v>
      </c>
      <c r="C181" s="6">
        <v>173</v>
      </c>
      <c r="D181" s="29">
        <f t="shared" si="52"/>
        <v>11474</v>
      </c>
      <c r="E181" s="29">
        <f t="shared" si="57"/>
        <v>1985002</v>
      </c>
      <c r="F181" s="29">
        <f t="shared" si="53"/>
        <v>-80355</v>
      </c>
      <c r="G181" s="34">
        <f>Inputs!D$3</f>
        <v>0.37951000000000001</v>
      </c>
      <c r="I181" s="27">
        <f t="shared" si="58"/>
        <v>2065357</v>
      </c>
      <c r="K181" s="27">
        <f t="shared" si="54"/>
        <v>11474</v>
      </c>
      <c r="L181" s="27">
        <f t="shared" si="59"/>
        <v>1985002</v>
      </c>
      <c r="M181" s="27">
        <f t="shared" si="55"/>
        <v>4354.4977399999998</v>
      </c>
      <c r="N181" s="27">
        <f t="shared" si="56"/>
        <v>4354.4977399999998</v>
      </c>
      <c r="O181" s="27">
        <f t="shared" si="60"/>
        <v>-30495.526049997781</v>
      </c>
      <c r="P181" s="27">
        <f t="shared" si="61"/>
        <v>30495.526049997781</v>
      </c>
    </row>
    <row r="182" spans="1:20">
      <c r="A182" s="30">
        <v>43739</v>
      </c>
      <c r="C182" s="6">
        <v>174</v>
      </c>
      <c r="D182" s="29">
        <f t="shared" si="52"/>
        <v>11474</v>
      </c>
      <c r="E182" s="29">
        <f t="shared" si="57"/>
        <v>1996476</v>
      </c>
      <c r="F182" s="29">
        <f t="shared" si="53"/>
        <v>-68881</v>
      </c>
      <c r="G182" s="34">
        <f>Inputs!D$3</f>
        <v>0.37951000000000001</v>
      </c>
      <c r="I182" s="27">
        <f t="shared" si="58"/>
        <v>2065357</v>
      </c>
      <c r="K182" s="27">
        <f t="shared" si="54"/>
        <v>11474</v>
      </c>
      <c r="L182" s="27">
        <f t="shared" si="59"/>
        <v>1996476</v>
      </c>
      <c r="M182" s="27">
        <f t="shared" si="55"/>
        <v>4354.4977399999998</v>
      </c>
      <c r="N182" s="27">
        <f t="shared" si="56"/>
        <v>4354.4977399999998</v>
      </c>
      <c r="O182" s="27">
        <f t="shared" si="60"/>
        <v>-26141.028309997782</v>
      </c>
      <c r="P182" s="27">
        <f t="shared" si="61"/>
        <v>26141.028309997782</v>
      </c>
    </row>
    <row r="183" spans="1:20">
      <c r="A183" s="31">
        <v>43770</v>
      </c>
      <c r="C183" s="6">
        <v>175</v>
      </c>
      <c r="D183" s="29">
        <f t="shared" si="52"/>
        <v>11474</v>
      </c>
      <c r="E183" s="29">
        <f t="shared" si="57"/>
        <v>2007950</v>
      </c>
      <c r="F183" s="29">
        <f t="shared" si="53"/>
        <v>-57407</v>
      </c>
      <c r="G183" s="34">
        <f>Inputs!D$3</f>
        <v>0.37951000000000001</v>
      </c>
      <c r="I183" s="27">
        <f t="shared" si="58"/>
        <v>2065357</v>
      </c>
      <c r="K183" s="27">
        <f t="shared" si="54"/>
        <v>11474</v>
      </c>
      <c r="L183" s="27">
        <f t="shared" si="59"/>
        <v>2007950</v>
      </c>
      <c r="M183" s="27">
        <f t="shared" si="55"/>
        <v>4354.4977399999998</v>
      </c>
      <c r="N183" s="27">
        <f t="shared" si="56"/>
        <v>4354.4977399999998</v>
      </c>
      <c r="O183" s="27">
        <f t="shared" si="60"/>
        <v>-21786.530569997783</v>
      </c>
      <c r="P183" s="27">
        <f t="shared" si="61"/>
        <v>21786.530569997783</v>
      </c>
    </row>
    <row r="184" spans="1:20">
      <c r="A184" s="31">
        <v>43800</v>
      </c>
      <c r="C184" s="6">
        <v>176</v>
      </c>
      <c r="D184" s="29">
        <f t="shared" si="52"/>
        <v>11474</v>
      </c>
      <c r="E184" s="29">
        <f t="shared" si="57"/>
        <v>2019424</v>
      </c>
      <c r="F184" s="29">
        <f t="shared" si="53"/>
        <v>-45933</v>
      </c>
      <c r="G184" s="34">
        <f>Inputs!D$3</f>
        <v>0.37951000000000001</v>
      </c>
      <c r="I184" s="27">
        <f t="shared" si="58"/>
        <v>2065357</v>
      </c>
      <c r="K184" s="27">
        <f t="shared" si="54"/>
        <v>11474</v>
      </c>
      <c r="L184" s="27">
        <f t="shared" si="59"/>
        <v>2019424</v>
      </c>
      <c r="M184" s="27">
        <f t="shared" si="55"/>
        <v>4354.4977399999998</v>
      </c>
      <c r="N184" s="27">
        <f t="shared" si="56"/>
        <v>4354.4977399999998</v>
      </c>
      <c r="O184" s="27">
        <f t="shared" si="60"/>
        <v>-17432.032829997785</v>
      </c>
      <c r="P184" s="27">
        <f t="shared" si="61"/>
        <v>17432.032829997785</v>
      </c>
    </row>
    <row r="185" spans="1:20">
      <c r="A185" s="30">
        <v>43831</v>
      </c>
      <c r="C185" s="6">
        <v>177</v>
      </c>
      <c r="D185" s="29">
        <f t="shared" si="52"/>
        <v>11474</v>
      </c>
      <c r="E185" s="29">
        <f t="shared" si="57"/>
        <v>2030898</v>
      </c>
      <c r="F185" s="29">
        <f t="shared" si="53"/>
        <v>-34459</v>
      </c>
      <c r="G185" s="34">
        <f>Inputs!D$3</f>
        <v>0.37951000000000001</v>
      </c>
      <c r="I185" s="27">
        <f t="shared" si="58"/>
        <v>2065357</v>
      </c>
      <c r="K185" s="27">
        <f t="shared" si="54"/>
        <v>11474</v>
      </c>
      <c r="L185" s="27">
        <f t="shared" si="59"/>
        <v>2030898</v>
      </c>
      <c r="M185" s="27">
        <f t="shared" si="55"/>
        <v>4354.4977399999998</v>
      </c>
      <c r="N185" s="27">
        <f t="shared" si="56"/>
        <v>4354.4977399999998</v>
      </c>
      <c r="O185" s="27">
        <f t="shared" si="60"/>
        <v>-13077.535089997786</v>
      </c>
      <c r="P185" s="27">
        <f t="shared" si="61"/>
        <v>13077.535089997786</v>
      </c>
    </row>
    <row r="186" spans="1:20">
      <c r="A186" s="31">
        <v>43862</v>
      </c>
      <c r="C186" s="6">
        <v>178</v>
      </c>
      <c r="D186" s="29">
        <f t="shared" si="52"/>
        <v>11474</v>
      </c>
      <c r="E186" s="29">
        <f t="shared" si="57"/>
        <v>2042372</v>
      </c>
      <c r="F186" s="29">
        <f t="shared" si="53"/>
        <v>-22985</v>
      </c>
      <c r="G186" s="34">
        <f>Inputs!D$3</f>
        <v>0.37951000000000001</v>
      </c>
      <c r="I186" s="27">
        <f t="shared" si="58"/>
        <v>2065357</v>
      </c>
      <c r="K186" s="27">
        <f t="shared" si="54"/>
        <v>11474</v>
      </c>
      <c r="L186" s="27">
        <f t="shared" si="59"/>
        <v>2042372</v>
      </c>
      <c r="M186" s="27">
        <f t="shared" si="55"/>
        <v>4354.4977399999998</v>
      </c>
      <c r="N186" s="27">
        <f t="shared" si="56"/>
        <v>4354.4977399999998</v>
      </c>
      <c r="O186" s="27">
        <f t="shared" si="60"/>
        <v>-8723.0373499977868</v>
      </c>
      <c r="P186" s="27">
        <f t="shared" si="61"/>
        <v>8723.0373499977868</v>
      </c>
    </row>
    <row r="187" spans="1:20">
      <c r="A187" s="30">
        <v>43891</v>
      </c>
      <c r="C187" s="6">
        <v>179</v>
      </c>
      <c r="D187" s="29">
        <f t="shared" si="52"/>
        <v>11474</v>
      </c>
      <c r="E187" s="29">
        <f t="shared" si="57"/>
        <v>2053846</v>
      </c>
      <c r="F187" s="29">
        <f t="shared" si="53"/>
        <v>-11511</v>
      </c>
      <c r="G187" s="34">
        <f>Inputs!D$3</f>
        <v>0.37951000000000001</v>
      </c>
      <c r="I187" s="27">
        <f t="shared" si="58"/>
        <v>2065357</v>
      </c>
      <c r="K187" s="27">
        <f t="shared" si="54"/>
        <v>11474</v>
      </c>
      <c r="L187" s="27">
        <f t="shared" si="59"/>
        <v>2053846</v>
      </c>
      <c r="M187" s="27">
        <f t="shared" si="55"/>
        <v>4354.4977399999998</v>
      </c>
      <c r="N187" s="27">
        <f t="shared" si="56"/>
        <v>4354.4977399999998</v>
      </c>
      <c r="O187" s="27">
        <f t="shared" si="60"/>
        <v>-4368.539609997787</v>
      </c>
      <c r="P187" s="27">
        <f t="shared" si="61"/>
        <v>4368.539609997787</v>
      </c>
    </row>
    <row r="188" spans="1:20">
      <c r="A188" s="31">
        <v>43922</v>
      </c>
      <c r="C188" s="6">
        <v>180</v>
      </c>
      <c r="D188" s="29">
        <f>-F187</f>
        <v>11511</v>
      </c>
      <c r="E188" s="29">
        <f t="shared" si="57"/>
        <v>2065357</v>
      </c>
      <c r="F188" s="29">
        <f t="shared" si="53"/>
        <v>0</v>
      </c>
      <c r="G188" s="34">
        <f>Inputs!D$3</f>
        <v>0.37951000000000001</v>
      </c>
      <c r="I188" s="27">
        <f t="shared" si="58"/>
        <v>2065357</v>
      </c>
      <c r="K188" s="27">
        <f t="shared" si="54"/>
        <v>11511</v>
      </c>
      <c r="L188" s="27">
        <f t="shared" si="59"/>
        <v>2065357</v>
      </c>
      <c r="M188" s="27">
        <f t="shared" si="55"/>
        <v>4368.5396099999998</v>
      </c>
      <c r="N188" s="27">
        <f t="shared" si="56"/>
        <v>4368.5396099999998</v>
      </c>
      <c r="O188" s="27">
        <f t="shared" si="60"/>
        <v>2.2128006094135344E-9</v>
      </c>
      <c r="P188" s="27">
        <f t="shared" si="61"/>
        <v>-2.2128006094135344E-9</v>
      </c>
    </row>
    <row r="189" spans="1:20">
      <c r="A189" s="30"/>
      <c r="G189" s="28"/>
    </row>
    <row r="190" spans="1:20">
      <c r="A190" s="8" t="s">
        <v>43</v>
      </c>
      <c r="B190" s="33">
        <f>SUM(B9:B189)</f>
        <v>-2065357</v>
      </c>
      <c r="D190" s="33">
        <f>SUM(D9:D189)</f>
        <v>2065357</v>
      </c>
      <c r="G190" s="28"/>
      <c r="H190" s="33">
        <f>SUM(H9:H189)</f>
        <v>2065357</v>
      </c>
      <c r="I190" s="33"/>
      <c r="J190" s="33">
        <f>SUM(J9:J189)</f>
        <v>783823.63507000008</v>
      </c>
      <c r="K190" s="33">
        <f>SUM(K9:K189)</f>
        <v>2065357</v>
      </c>
      <c r="L190" s="33"/>
      <c r="M190" s="33">
        <f>SUM(M9:M189)</f>
        <v>783823.63507000229</v>
      </c>
      <c r="N190" s="33">
        <f>SUM(N9:N189)</f>
        <v>2.2128006094135344E-9</v>
      </c>
      <c r="O190" s="33">
        <f>SUM(O9:O189)</f>
        <v>-70153472.08612971</v>
      </c>
      <c r="P190" s="33">
        <f>SUM(P9:P189)</f>
        <v>70153472.08612971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65.xml><?xml version="1.0" encoding="utf-8"?>
<worksheet xmlns="http://schemas.openxmlformats.org/spreadsheetml/2006/main" xmlns:r="http://schemas.openxmlformats.org/officeDocument/2006/relationships">
  <sheetPr transitionEvaluation="1" codeName="Sheet68">
    <pageSetUpPr autoPageBreaks="0" fitToPage="1"/>
  </sheetPr>
  <dimension ref="A1:AE200"/>
  <sheetViews>
    <sheetView defaultGridColor="0" topLeftCell="AC1" colorId="22" zoomScale="60" zoomScaleNormal="100" workbookViewId="0">
      <pane ySplit="8" topLeftCell="A9" activePane="bottomLeft" state="frozen"/>
      <selection activeCell="U11" sqref="U11:AE11"/>
      <selection pane="bottomLeft" activeCell="P62" sqref="P62"/>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4414062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38504</v>
      </c>
      <c r="B9" s="32">
        <v>-200913.7</v>
      </c>
      <c r="C9" s="6">
        <v>1</v>
      </c>
      <c r="D9" s="29">
        <f t="shared" ref="D9:D40" si="0">ROUND(-(+$B$9/180)*1,0)</f>
        <v>1116</v>
      </c>
      <c r="E9" s="29">
        <f>+D9</f>
        <v>1116</v>
      </c>
      <c r="F9" s="29">
        <f t="shared" ref="F9:F40" si="1">$B$9+E9</f>
        <v>-199797.7</v>
      </c>
      <c r="G9" s="34">
        <f>Inputs!D$3</f>
        <v>0.37951000000000001</v>
      </c>
      <c r="H9" s="27">
        <f>-B9</f>
        <v>200913.7</v>
      </c>
      <c r="I9" s="27">
        <f>+H9</f>
        <v>200913.7</v>
      </c>
      <c r="J9" s="27">
        <f>H9*G9</f>
        <v>76248.758287000004</v>
      </c>
      <c r="K9" s="27">
        <f t="shared" ref="K9:K40" si="2">D9</f>
        <v>1116</v>
      </c>
      <c r="L9" s="27">
        <f>+K9</f>
        <v>1116</v>
      </c>
      <c r="M9" s="27">
        <f t="shared" ref="M9:M40" si="3">K9*G9</f>
        <v>423.53316000000001</v>
      </c>
      <c r="N9" s="27">
        <f t="shared" ref="N9:N40" si="4">M9-J9</f>
        <v>-75825.225126999998</v>
      </c>
      <c r="O9" s="27">
        <f>+N9</f>
        <v>-75825.225126999998</v>
      </c>
      <c r="P9" s="27">
        <f>-SUM(N9)</f>
        <v>75825.225126999998</v>
      </c>
      <c r="Q9" s="38">
        <f>VLOOKUP(Q$8,$A$9:$P$188,5)</f>
        <v>61380</v>
      </c>
      <c r="R9" s="38">
        <f>VLOOKUP(R$8,$A$9:$P$188,5)</f>
        <v>74772</v>
      </c>
      <c r="S9" s="38">
        <f>+R9-Q9</f>
        <v>13392</v>
      </c>
      <c r="T9" s="35" t="s">
        <v>64</v>
      </c>
      <c r="U9" s="161">
        <f>-IF(TYPE(VLOOKUP(U8,$A$9:$P$188,6,FALSE))=16,0,VLOOKUP(U8,$A$9:$P$188,6,FALSE))</f>
        <v>151809.70000000001</v>
      </c>
      <c r="V9" s="161">
        <f>-IF(TYPE(VLOOKUP(V8,$A$9:$P$188,6,FALSE))=16,0,VLOOKUP(V8,$A$9:$P$188,6,FALSE))</f>
        <v>150693.70000000001</v>
      </c>
      <c r="W9" s="161">
        <f t="shared" ref="W9:AE9" si="5">-IF(TYPE(VLOOKUP(W8,$A$9:$P$188,6,FALSE))=16,0,VLOOKUP(W8,$A$9:$P$188,6,FALSE))</f>
        <v>149577.70000000001</v>
      </c>
      <c r="X9" s="161">
        <f t="shared" si="5"/>
        <v>148461.70000000001</v>
      </c>
      <c r="Y9" s="161">
        <f t="shared" si="5"/>
        <v>147345.70000000001</v>
      </c>
      <c r="Z9" s="161">
        <f t="shared" si="5"/>
        <v>146229.70000000001</v>
      </c>
      <c r="AA9" s="161">
        <f t="shared" si="5"/>
        <v>145113.70000000001</v>
      </c>
      <c r="AB9" s="161">
        <f t="shared" si="5"/>
        <v>143997.70000000001</v>
      </c>
      <c r="AC9" s="161">
        <f t="shared" si="5"/>
        <v>142881.70000000001</v>
      </c>
      <c r="AD9" s="161">
        <f t="shared" si="5"/>
        <v>141765.70000000001</v>
      </c>
      <c r="AE9" s="161">
        <f t="shared" si="5"/>
        <v>140649.70000000001</v>
      </c>
    </row>
    <row r="10" spans="1:31">
      <c r="A10" s="30">
        <v>38534</v>
      </c>
      <c r="B10" s="9"/>
      <c r="C10" s="6">
        <v>2</v>
      </c>
      <c r="D10" s="29">
        <f t="shared" si="0"/>
        <v>1116</v>
      </c>
      <c r="E10" s="29">
        <f t="shared" ref="E10:E41" si="6">+E9+D10</f>
        <v>2232</v>
      </c>
      <c r="F10" s="29">
        <f t="shared" si="1"/>
        <v>-198681.7</v>
      </c>
      <c r="G10" s="34">
        <f>Inputs!D$3</f>
        <v>0.37951000000000001</v>
      </c>
      <c r="H10" s="2"/>
      <c r="I10" s="27">
        <f t="shared" ref="I10:I41" si="7">+I9+H10</f>
        <v>200913.7</v>
      </c>
      <c r="J10" s="27"/>
      <c r="K10" s="27">
        <f t="shared" si="2"/>
        <v>1116</v>
      </c>
      <c r="L10" s="27">
        <f t="shared" ref="L10:L41" si="8">+L9+K10</f>
        <v>2232</v>
      </c>
      <c r="M10" s="27">
        <f t="shared" si="3"/>
        <v>423.53316000000001</v>
      </c>
      <c r="N10" s="27">
        <f t="shared" si="4"/>
        <v>423.53316000000001</v>
      </c>
      <c r="O10" s="27">
        <f t="shared" ref="O10:O41" si="9">+O9+N10</f>
        <v>-75401.691966999992</v>
      </c>
      <c r="P10" s="27">
        <f t="shared" ref="P10:P41" si="10">P9-N10</f>
        <v>75401.691966999992</v>
      </c>
      <c r="Q10" s="38">
        <f>VLOOKUP(Q$8,$A$9:$P$188,15)</f>
        <v>-52954.434486999875</v>
      </c>
      <c r="R10" s="38">
        <f>VLOOKUP(R$8,$A$9:$P$188,15)</f>
        <v>-47872.036566999886</v>
      </c>
      <c r="S10" s="38">
        <f>+R10-Q10</f>
        <v>5082.3979199999885</v>
      </c>
      <c r="T10" s="36" t="s">
        <v>69</v>
      </c>
      <c r="V10" s="2"/>
      <c r="W10" s="2"/>
      <c r="X10" s="7"/>
      <c r="Y10" s="2"/>
      <c r="Z10" s="7"/>
    </row>
    <row r="11" spans="1:31">
      <c r="A11" s="31">
        <v>38565</v>
      </c>
      <c r="B11" s="5"/>
      <c r="C11" s="6">
        <v>3</v>
      </c>
      <c r="D11" s="29">
        <f t="shared" si="0"/>
        <v>1116</v>
      </c>
      <c r="E11" s="29">
        <f t="shared" si="6"/>
        <v>3348</v>
      </c>
      <c r="F11" s="29">
        <f t="shared" si="1"/>
        <v>-197565.7</v>
      </c>
      <c r="G11" s="34">
        <f>Inputs!D$3</f>
        <v>0.37951000000000001</v>
      </c>
      <c r="H11" s="2"/>
      <c r="I11" s="27">
        <f t="shared" si="7"/>
        <v>200913.7</v>
      </c>
      <c r="J11" s="27"/>
      <c r="K11" s="27">
        <f t="shared" si="2"/>
        <v>1116</v>
      </c>
      <c r="L11" s="27">
        <f t="shared" si="8"/>
        <v>3348</v>
      </c>
      <c r="M11" s="27">
        <f t="shared" si="3"/>
        <v>423.53316000000001</v>
      </c>
      <c r="N11" s="27">
        <f t="shared" si="4"/>
        <v>423.53316000000001</v>
      </c>
      <c r="O11" s="27">
        <f t="shared" si="9"/>
        <v>-74978.158806999985</v>
      </c>
      <c r="P11" s="27">
        <f t="shared" si="10"/>
        <v>74978.158806999985</v>
      </c>
      <c r="Q11" s="38">
        <f>+VLOOKUP(Q$8,$A$9:$P$188,16)</f>
        <v>52954.434486999875</v>
      </c>
      <c r="R11" s="38">
        <f>+VLOOKUP(R$8,$A$9:$P$188,16)</f>
        <v>47872.036566999886</v>
      </c>
      <c r="S11" s="38">
        <f>(+Q11+R11)/2</f>
        <v>50413.235526999881</v>
      </c>
      <c r="T11" s="36" t="s">
        <v>113</v>
      </c>
      <c r="U11" s="161">
        <f>IF(TYPE(VLOOKUP(U8,$A$9:$P$188,16,FALSE))=16,0,VLOOKUP(U8,$A$9:$P$188,16,FALSE))</f>
        <v>57613.299246999864</v>
      </c>
      <c r="V11" s="161">
        <f t="shared" ref="V11:AE11" si="11">IF(TYPE(VLOOKUP(V8,$A$9:$P$188,16,FALSE))=16,0,VLOOKUP(V8,$A$9:$P$188,16,FALSE))</f>
        <v>57189.766086999865</v>
      </c>
      <c r="W11" s="161">
        <f t="shared" si="11"/>
        <v>56766.232926999866</v>
      </c>
      <c r="X11" s="161">
        <f t="shared" si="11"/>
        <v>56342.699766999867</v>
      </c>
      <c r="Y11" s="161">
        <f t="shared" si="11"/>
        <v>55919.166606999868</v>
      </c>
      <c r="Z11" s="161">
        <f t="shared" si="11"/>
        <v>55495.633446999869</v>
      </c>
      <c r="AA11" s="161">
        <f t="shared" si="11"/>
        <v>55072.10028699987</v>
      </c>
      <c r="AB11" s="161">
        <f t="shared" si="11"/>
        <v>54648.567126999871</v>
      </c>
      <c r="AC11" s="161">
        <f t="shared" si="11"/>
        <v>54225.033966999872</v>
      </c>
      <c r="AD11" s="161">
        <f t="shared" si="11"/>
        <v>53801.500806999873</v>
      </c>
      <c r="AE11" s="161">
        <f t="shared" si="11"/>
        <v>53377.967646999874</v>
      </c>
    </row>
    <row r="12" spans="1:31">
      <c r="A12" s="30">
        <v>38596</v>
      </c>
      <c r="B12" s="3"/>
      <c r="C12" s="6">
        <v>4</v>
      </c>
      <c r="D12" s="29">
        <f t="shared" si="0"/>
        <v>1116</v>
      </c>
      <c r="E12" s="29">
        <f t="shared" si="6"/>
        <v>4464</v>
      </c>
      <c r="F12" s="29">
        <f t="shared" si="1"/>
        <v>-196449.7</v>
      </c>
      <c r="G12" s="34">
        <f>Inputs!D$3</f>
        <v>0.37951000000000001</v>
      </c>
      <c r="H12" s="2"/>
      <c r="I12" s="27">
        <f t="shared" si="7"/>
        <v>200913.7</v>
      </c>
      <c r="J12" s="27"/>
      <c r="K12" s="27">
        <f t="shared" si="2"/>
        <v>1116</v>
      </c>
      <c r="L12" s="27">
        <f t="shared" si="8"/>
        <v>4464</v>
      </c>
      <c r="M12" s="27">
        <f t="shared" si="3"/>
        <v>423.53316000000001</v>
      </c>
      <c r="N12" s="27">
        <f t="shared" si="4"/>
        <v>423.53316000000001</v>
      </c>
      <c r="O12" s="27">
        <f t="shared" si="9"/>
        <v>-74554.625646999979</v>
      </c>
      <c r="P12" s="27">
        <f t="shared" si="10"/>
        <v>74554.625646999979</v>
      </c>
      <c r="Q12" s="40"/>
      <c r="R12" s="40"/>
      <c r="S12" s="40"/>
      <c r="T12" s="36"/>
    </row>
    <row r="13" spans="1:31">
      <c r="A13" s="31">
        <v>38626</v>
      </c>
      <c r="B13" s="3"/>
      <c r="C13" s="6">
        <v>5</v>
      </c>
      <c r="D13" s="29">
        <f t="shared" si="0"/>
        <v>1116</v>
      </c>
      <c r="E13" s="29">
        <f t="shared" si="6"/>
        <v>5580</v>
      </c>
      <c r="F13" s="29">
        <f t="shared" si="1"/>
        <v>-195333.7</v>
      </c>
      <c r="G13" s="34">
        <f>Inputs!D$3</f>
        <v>0.37951000000000001</v>
      </c>
      <c r="H13" s="2"/>
      <c r="I13" s="27">
        <f t="shared" si="7"/>
        <v>200913.7</v>
      </c>
      <c r="J13" s="27"/>
      <c r="K13" s="27">
        <f t="shared" si="2"/>
        <v>1116</v>
      </c>
      <c r="L13" s="27">
        <f t="shared" si="8"/>
        <v>5580</v>
      </c>
      <c r="M13" s="27">
        <f t="shared" si="3"/>
        <v>423.53316000000001</v>
      </c>
      <c r="N13" s="27">
        <f t="shared" si="4"/>
        <v>423.53316000000001</v>
      </c>
      <c r="O13" s="27">
        <f t="shared" si="9"/>
        <v>-74131.092486999973</v>
      </c>
      <c r="P13" s="27">
        <f t="shared" si="10"/>
        <v>74131.092486999973</v>
      </c>
      <c r="Q13" s="38">
        <f>VLOOKUP(Q$8,$A$9:$P$188,9)</f>
        <v>200913.7</v>
      </c>
      <c r="R13" s="38">
        <f>VLOOKUP(R$8,$A$9:$P$188,9)</f>
        <v>200913.7</v>
      </c>
      <c r="S13" s="38">
        <f>+R13-Q13</f>
        <v>0</v>
      </c>
      <c r="T13" s="36" t="s">
        <v>70</v>
      </c>
    </row>
    <row r="14" spans="1:31">
      <c r="A14" s="30">
        <v>38657</v>
      </c>
      <c r="B14" s="3"/>
      <c r="C14" s="6">
        <v>6</v>
      </c>
      <c r="D14" s="29">
        <f t="shared" si="0"/>
        <v>1116</v>
      </c>
      <c r="E14" s="29">
        <f t="shared" si="6"/>
        <v>6696</v>
      </c>
      <c r="F14" s="29">
        <f t="shared" si="1"/>
        <v>-194217.7</v>
      </c>
      <c r="G14" s="34">
        <f>Inputs!D$3</f>
        <v>0.37951000000000001</v>
      </c>
      <c r="H14" s="2"/>
      <c r="I14" s="27">
        <f t="shared" si="7"/>
        <v>200913.7</v>
      </c>
      <c r="J14" s="27"/>
      <c r="K14" s="27">
        <f t="shared" si="2"/>
        <v>1116</v>
      </c>
      <c r="L14" s="27">
        <f t="shared" si="8"/>
        <v>6696</v>
      </c>
      <c r="M14" s="27">
        <f t="shared" si="3"/>
        <v>423.53316000000001</v>
      </c>
      <c r="N14" s="27">
        <f t="shared" si="4"/>
        <v>423.53316000000001</v>
      </c>
      <c r="O14" s="27">
        <f t="shared" si="9"/>
        <v>-73707.559326999966</v>
      </c>
      <c r="P14" s="27">
        <f t="shared" si="10"/>
        <v>73707.559326999966</v>
      </c>
      <c r="Q14" s="116">
        <f>VLOOKUP(Q$8,$A$9:$P$188,12)</f>
        <v>61380</v>
      </c>
      <c r="R14" s="116">
        <f>VLOOKUP(R$8,$A$9:$P$188,12)</f>
        <v>74772</v>
      </c>
      <c r="S14" s="116">
        <f>+R14-Q14</f>
        <v>13392</v>
      </c>
      <c r="T14" s="36" t="s">
        <v>93</v>
      </c>
    </row>
    <row r="15" spans="1:31">
      <c r="A15" s="31">
        <v>38687</v>
      </c>
      <c r="B15" s="3"/>
      <c r="C15" s="6">
        <v>7</v>
      </c>
      <c r="D15" s="29">
        <f t="shared" si="0"/>
        <v>1116</v>
      </c>
      <c r="E15" s="29">
        <f t="shared" si="6"/>
        <v>7812</v>
      </c>
      <c r="F15" s="29">
        <f t="shared" si="1"/>
        <v>-193101.7</v>
      </c>
      <c r="G15" s="34">
        <f>Inputs!D$3</f>
        <v>0.37951000000000001</v>
      </c>
      <c r="H15" s="2"/>
      <c r="I15" s="27">
        <f t="shared" si="7"/>
        <v>200913.7</v>
      </c>
      <c r="J15" s="27"/>
      <c r="K15" s="27">
        <f t="shared" si="2"/>
        <v>1116</v>
      </c>
      <c r="L15" s="27">
        <f t="shared" si="8"/>
        <v>7812</v>
      </c>
      <c r="M15" s="27">
        <f t="shared" si="3"/>
        <v>423.53316000000001</v>
      </c>
      <c r="N15" s="27">
        <f t="shared" si="4"/>
        <v>423.53316000000001</v>
      </c>
      <c r="O15" s="27">
        <f t="shared" si="9"/>
        <v>-73284.02616699996</v>
      </c>
      <c r="P15" s="27">
        <f t="shared" si="10"/>
        <v>73284.02616699996</v>
      </c>
      <c r="Q15" s="107"/>
      <c r="R15" s="107"/>
      <c r="S15" s="107"/>
      <c r="T15" s="108"/>
    </row>
    <row r="16" spans="1:31">
      <c r="A16" s="30">
        <v>38718</v>
      </c>
      <c r="B16" s="3"/>
      <c r="C16" s="6">
        <v>8</v>
      </c>
      <c r="D16" s="29">
        <f t="shared" si="0"/>
        <v>1116</v>
      </c>
      <c r="E16" s="29">
        <f t="shared" si="6"/>
        <v>8928</v>
      </c>
      <c r="F16" s="29">
        <f t="shared" si="1"/>
        <v>-191985.7</v>
      </c>
      <c r="G16" s="34">
        <f>Inputs!D$3</f>
        <v>0.37951000000000001</v>
      </c>
      <c r="H16" s="2"/>
      <c r="I16" s="27">
        <f t="shared" si="7"/>
        <v>200913.7</v>
      </c>
      <c r="J16" s="27"/>
      <c r="K16" s="27">
        <f t="shared" si="2"/>
        <v>1116</v>
      </c>
      <c r="L16" s="27">
        <f t="shared" si="8"/>
        <v>8928</v>
      </c>
      <c r="M16" s="27">
        <f t="shared" si="3"/>
        <v>423.53316000000001</v>
      </c>
      <c r="N16" s="27">
        <f t="shared" si="4"/>
        <v>423.53316000000001</v>
      </c>
      <c r="O16" s="27">
        <f t="shared" si="9"/>
        <v>-72860.493006999954</v>
      </c>
      <c r="P16" s="27">
        <f t="shared" si="10"/>
        <v>72860.493006999954</v>
      </c>
      <c r="Q16" s="4"/>
      <c r="R16" s="4"/>
      <c r="S16" s="4"/>
    </row>
    <row r="17" spans="1:19">
      <c r="A17" s="31">
        <v>38749</v>
      </c>
      <c r="B17" s="3"/>
      <c r="C17" s="6">
        <v>9</v>
      </c>
      <c r="D17" s="29">
        <f t="shared" si="0"/>
        <v>1116</v>
      </c>
      <c r="E17" s="29">
        <f t="shared" si="6"/>
        <v>10044</v>
      </c>
      <c r="F17" s="29">
        <f t="shared" si="1"/>
        <v>-190869.7</v>
      </c>
      <c r="G17" s="34">
        <f>Inputs!D$3</f>
        <v>0.37951000000000001</v>
      </c>
      <c r="H17" s="2"/>
      <c r="I17" s="27">
        <f t="shared" si="7"/>
        <v>200913.7</v>
      </c>
      <c r="J17" s="27"/>
      <c r="K17" s="27">
        <f t="shared" si="2"/>
        <v>1116</v>
      </c>
      <c r="L17" s="27">
        <f t="shared" si="8"/>
        <v>10044</v>
      </c>
      <c r="M17" s="27">
        <f t="shared" si="3"/>
        <v>423.53316000000001</v>
      </c>
      <c r="N17" s="27">
        <f t="shared" si="4"/>
        <v>423.53316000000001</v>
      </c>
      <c r="O17" s="27">
        <f t="shared" si="9"/>
        <v>-72436.959846999947</v>
      </c>
      <c r="P17" s="27">
        <f t="shared" si="10"/>
        <v>72436.959846999947</v>
      </c>
      <c r="Q17" s="4"/>
      <c r="R17" s="4"/>
      <c r="S17" s="4"/>
    </row>
    <row r="18" spans="1:19">
      <c r="A18" s="30">
        <v>38777</v>
      </c>
      <c r="B18" s="3"/>
      <c r="C18" s="6">
        <v>10</v>
      </c>
      <c r="D18" s="29">
        <f t="shared" si="0"/>
        <v>1116</v>
      </c>
      <c r="E18" s="29">
        <f t="shared" si="6"/>
        <v>11160</v>
      </c>
      <c r="F18" s="29">
        <f t="shared" si="1"/>
        <v>-189753.7</v>
      </c>
      <c r="G18" s="34">
        <f>Inputs!D$3</f>
        <v>0.37951000000000001</v>
      </c>
      <c r="H18" s="2"/>
      <c r="I18" s="27">
        <f t="shared" si="7"/>
        <v>200913.7</v>
      </c>
      <c r="J18" s="27"/>
      <c r="K18" s="27">
        <f t="shared" si="2"/>
        <v>1116</v>
      </c>
      <c r="L18" s="27">
        <f t="shared" si="8"/>
        <v>11160</v>
      </c>
      <c r="M18" s="27">
        <f t="shared" si="3"/>
        <v>423.53316000000001</v>
      </c>
      <c r="N18" s="27">
        <f t="shared" si="4"/>
        <v>423.53316000000001</v>
      </c>
      <c r="O18" s="27">
        <f t="shared" si="9"/>
        <v>-72013.426686999941</v>
      </c>
      <c r="P18" s="27">
        <f t="shared" si="10"/>
        <v>72013.426686999941</v>
      </c>
      <c r="Q18" s="4"/>
      <c r="R18" s="4"/>
      <c r="S18" s="4"/>
    </row>
    <row r="19" spans="1:19">
      <c r="A19" s="31">
        <v>38808</v>
      </c>
      <c r="B19" s="3"/>
      <c r="C19" s="6">
        <v>11</v>
      </c>
      <c r="D19" s="29">
        <f t="shared" si="0"/>
        <v>1116</v>
      </c>
      <c r="E19" s="29">
        <f t="shared" si="6"/>
        <v>12276</v>
      </c>
      <c r="F19" s="29">
        <f t="shared" si="1"/>
        <v>-188637.7</v>
      </c>
      <c r="G19" s="34">
        <f>Inputs!D$3</f>
        <v>0.37951000000000001</v>
      </c>
      <c r="H19" s="2"/>
      <c r="I19" s="27">
        <f t="shared" si="7"/>
        <v>200913.7</v>
      </c>
      <c r="J19" s="27"/>
      <c r="K19" s="27">
        <f t="shared" si="2"/>
        <v>1116</v>
      </c>
      <c r="L19" s="27">
        <f t="shared" si="8"/>
        <v>12276</v>
      </c>
      <c r="M19" s="27">
        <f t="shared" si="3"/>
        <v>423.53316000000001</v>
      </c>
      <c r="N19" s="27">
        <f t="shared" si="4"/>
        <v>423.53316000000001</v>
      </c>
      <c r="O19" s="27">
        <f t="shared" si="9"/>
        <v>-71589.893526999935</v>
      </c>
      <c r="P19" s="27">
        <f t="shared" si="10"/>
        <v>71589.893526999935</v>
      </c>
      <c r="Q19" s="4"/>
      <c r="R19" s="4"/>
      <c r="S19" s="4"/>
    </row>
    <row r="20" spans="1:19">
      <c r="A20" s="30">
        <v>38838</v>
      </c>
      <c r="B20" s="3"/>
      <c r="C20" s="6">
        <v>12</v>
      </c>
      <c r="D20" s="29">
        <f t="shared" si="0"/>
        <v>1116</v>
      </c>
      <c r="E20" s="29">
        <f t="shared" si="6"/>
        <v>13392</v>
      </c>
      <c r="F20" s="29">
        <f t="shared" si="1"/>
        <v>-187521.7</v>
      </c>
      <c r="G20" s="34">
        <f>Inputs!D$3</f>
        <v>0.37951000000000001</v>
      </c>
      <c r="H20" s="2"/>
      <c r="I20" s="27">
        <f t="shared" si="7"/>
        <v>200913.7</v>
      </c>
      <c r="J20" s="27"/>
      <c r="K20" s="27">
        <f t="shared" si="2"/>
        <v>1116</v>
      </c>
      <c r="L20" s="27">
        <f t="shared" si="8"/>
        <v>13392</v>
      </c>
      <c r="M20" s="27">
        <f t="shared" si="3"/>
        <v>423.53316000000001</v>
      </c>
      <c r="N20" s="27">
        <f t="shared" si="4"/>
        <v>423.53316000000001</v>
      </c>
      <c r="O20" s="27">
        <f t="shared" si="9"/>
        <v>-71166.360366999928</v>
      </c>
      <c r="P20" s="27">
        <f t="shared" si="10"/>
        <v>71166.360366999928</v>
      </c>
      <c r="Q20" s="4"/>
      <c r="R20" s="4"/>
      <c r="S20" s="4"/>
    </row>
    <row r="21" spans="1:19">
      <c r="A21" s="31">
        <v>38869</v>
      </c>
      <c r="B21" s="3"/>
      <c r="C21" s="6">
        <v>13</v>
      </c>
      <c r="D21" s="29">
        <f t="shared" si="0"/>
        <v>1116</v>
      </c>
      <c r="E21" s="29">
        <f t="shared" si="6"/>
        <v>14508</v>
      </c>
      <c r="F21" s="29">
        <f t="shared" si="1"/>
        <v>-186405.7</v>
      </c>
      <c r="G21" s="34">
        <f>Inputs!D$3</f>
        <v>0.37951000000000001</v>
      </c>
      <c r="H21" s="2"/>
      <c r="I21" s="27">
        <f t="shared" si="7"/>
        <v>200913.7</v>
      </c>
      <c r="J21" s="27"/>
      <c r="K21" s="27">
        <f t="shared" si="2"/>
        <v>1116</v>
      </c>
      <c r="L21" s="27">
        <f t="shared" si="8"/>
        <v>14508</v>
      </c>
      <c r="M21" s="27">
        <f t="shared" si="3"/>
        <v>423.53316000000001</v>
      </c>
      <c r="N21" s="27">
        <f t="shared" si="4"/>
        <v>423.53316000000001</v>
      </c>
      <c r="O21" s="27">
        <f t="shared" si="9"/>
        <v>-70742.827206999922</v>
      </c>
      <c r="P21" s="27">
        <f t="shared" si="10"/>
        <v>70742.827206999922</v>
      </c>
      <c r="Q21" s="4"/>
      <c r="R21" s="4"/>
      <c r="S21" s="4"/>
    </row>
    <row r="22" spans="1:19">
      <c r="A22" s="30">
        <v>38899</v>
      </c>
      <c r="B22" s="3"/>
      <c r="C22" s="6">
        <v>14</v>
      </c>
      <c r="D22" s="29">
        <f t="shared" si="0"/>
        <v>1116</v>
      </c>
      <c r="E22" s="29">
        <f t="shared" si="6"/>
        <v>15624</v>
      </c>
      <c r="F22" s="29">
        <f t="shared" si="1"/>
        <v>-185289.7</v>
      </c>
      <c r="G22" s="34">
        <f>Inputs!D$3</f>
        <v>0.37951000000000001</v>
      </c>
      <c r="H22" s="2"/>
      <c r="I22" s="27">
        <f t="shared" si="7"/>
        <v>200913.7</v>
      </c>
      <c r="J22" s="27"/>
      <c r="K22" s="27">
        <f t="shared" si="2"/>
        <v>1116</v>
      </c>
      <c r="L22" s="27">
        <f t="shared" si="8"/>
        <v>15624</v>
      </c>
      <c r="M22" s="27">
        <f t="shared" si="3"/>
        <v>423.53316000000001</v>
      </c>
      <c r="N22" s="27">
        <f t="shared" si="4"/>
        <v>423.53316000000001</v>
      </c>
      <c r="O22" s="27">
        <f t="shared" si="9"/>
        <v>-70319.294046999916</v>
      </c>
      <c r="P22" s="27">
        <f t="shared" si="10"/>
        <v>70319.294046999916</v>
      </c>
      <c r="Q22" s="4"/>
      <c r="R22" s="4"/>
      <c r="S22" s="4"/>
    </row>
    <row r="23" spans="1:19">
      <c r="A23" s="31">
        <v>38930</v>
      </c>
      <c r="B23" s="3"/>
      <c r="C23" s="6">
        <v>15</v>
      </c>
      <c r="D23" s="29">
        <f t="shared" si="0"/>
        <v>1116</v>
      </c>
      <c r="E23" s="29">
        <f t="shared" si="6"/>
        <v>16740</v>
      </c>
      <c r="F23" s="29">
        <f t="shared" si="1"/>
        <v>-184173.7</v>
      </c>
      <c r="G23" s="34">
        <f>Inputs!D$3</f>
        <v>0.37951000000000001</v>
      </c>
      <c r="H23" s="2"/>
      <c r="I23" s="27">
        <f t="shared" si="7"/>
        <v>200913.7</v>
      </c>
      <c r="J23" s="27"/>
      <c r="K23" s="27">
        <f t="shared" si="2"/>
        <v>1116</v>
      </c>
      <c r="L23" s="27">
        <f t="shared" si="8"/>
        <v>16740</v>
      </c>
      <c r="M23" s="27">
        <f t="shared" si="3"/>
        <v>423.53316000000001</v>
      </c>
      <c r="N23" s="27">
        <f t="shared" si="4"/>
        <v>423.53316000000001</v>
      </c>
      <c r="O23" s="27">
        <f t="shared" si="9"/>
        <v>-69895.760886999909</v>
      </c>
      <c r="P23" s="27">
        <f t="shared" si="10"/>
        <v>69895.760886999909</v>
      </c>
      <c r="Q23" s="4"/>
      <c r="R23" s="4"/>
      <c r="S23" s="4"/>
    </row>
    <row r="24" spans="1:19">
      <c r="A24" s="30">
        <v>38961</v>
      </c>
      <c r="B24" s="3"/>
      <c r="C24" s="6">
        <v>16</v>
      </c>
      <c r="D24" s="29">
        <f t="shared" si="0"/>
        <v>1116</v>
      </c>
      <c r="E24" s="29">
        <f t="shared" si="6"/>
        <v>17856</v>
      </c>
      <c r="F24" s="29">
        <f t="shared" si="1"/>
        <v>-183057.7</v>
      </c>
      <c r="G24" s="34">
        <f>Inputs!D$3</f>
        <v>0.37951000000000001</v>
      </c>
      <c r="H24" s="2"/>
      <c r="I24" s="27">
        <f t="shared" si="7"/>
        <v>200913.7</v>
      </c>
      <c r="J24" s="27"/>
      <c r="K24" s="27">
        <f t="shared" si="2"/>
        <v>1116</v>
      </c>
      <c r="L24" s="27">
        <f t="shared" si="8"/>
        <v>17856</v>
      </c>
      <c r="M24" s="27">
        <f t="shared" si="3"/>
        <v>423.53316000000001</v>
      </c>
      <c r="N24" s="27">
        <f t="shared" si="4"/>
        <v>423.53316000000001</v>
      </c>
      <c r="O24" s="27">
        <f t="shared" si="9"/>
        <v>-69472.227726999903</v>
      </c>
      <c r="P24" s="27">
        <f t="shared" si="10"/>
        <v>69472.227726999903</v>
      </c>
      <c r="Q24" s="4"/>
      <c r="R24" s="4"/>
      <c r="S24" s="4"/>
    </row>
    <row r="25" spans="1:19">
      <c r="A25" s="31">
        <v>38991</v>
      </c>
      <c r="B25" s="3"/>
      <c r="C25" s="6">
        <v>17</v>
      </c>
      <c r="D25" s="29">
        <f t="shared" si="0"/>
        <v>1116</v>
      </c>
      <c r="E25" s="29">
        <f t="shared" si="6"/>
        <v>18972</v>
      </c>
      <c r="F25" s="29">
        <f t="shared" si="1"/>
        <v>-181941.7</v>
      </c>
      <c r="G25" s="34">
        <f>Inputs!D$3</f>
        <v>0.37951000000000001</v>
      </c>
      <c r="H25" s="2"/>
      <c r="I25" s="27">
        <f t="shared" si="7"/>
        <v>200913.7</v>
      </c>
      <c r="J25" s="27"/>
      <c r="K25" s="27">
        <f t="shared" si="2"/>
        <v>1116</v>
      </c>
      <c r="L25" s="27">
        <f t="shared" si="8"/>
        <v>18972</v>
      </c>
      <c r="M25" s="27">
        <f t="shared" si="3"/>
        <v>423.53316000000001</v>
      </c>
      <c r="N25" s="27">
        <f t="shared" si="4"/>
        <v>423.53316000000001</v>
      </c>
      <c r="O25" s="27">
        <f t="shared" si="9"/>
        <v>-69048.694566999897</v>
      </c>
      <c r="P25" s="27">
        <f t="shared" si="10"/>
        <v>69048.694566999897</v>
      </c>
      <c r="Q25" s="4"/>
      <c r="R25" s="4"/>
      <c r="S25" s="4"/>
    </row>
    <row r="26" spans="1:19">
      <c r="A26" s="30">
        <v>39022</v>
      </c>
      <c r="B26" s="3"/>
      <c r="C26" s="6">
        <v>18</v>
      </c>
      <c r="D26" s="29">
        <f t="shared" si="0"/>
        <v>1116</v>
      </c>
      <c r="E26" s="29">
        <f t="shared" si="6"/>
        <v>20088</v>
      </c>
      <c r="F26" s="29">
        <f t="shared" si="1"/>
        <v>-180825.7</v>
      </c>
      <c r="G26" s="34">
        <f>Inputs!D$3</f>
        <v>0.37951000000000001</v>
      </c>
      <c r="H26" s="2"/>
      <c r="I26" s="27">
        <f t="shared" si="7"/>
        <v>200913.7</v>
      </c>
      <c r="J26" s="27"/>
      <c r="K26" s="27">
        <f t="shared" si="2"/>
        <v>1116</v>
      </c>
      <c r="L26" s="27">
        <f t="shared" si="8"/>
        <v>20088</v>
      </c>
      <c r="M26" s="27">
        <f t="shared" si="3"/>
        <v>423.53316000000001</v>
      </c>
      <c r="N26" s="27">
        <f t="shared" si="4"/>
        <v>423.53316000000001</v>
      </c>
      <c r="O26" s="27">
        <f t="shared" si="9"/>
        <v>-68625.16140699989</v>
      </c>
      <c r="P26" s="27">
        <f t="shared" si="10"/>
        <v>68625.16140699989</v>
      </c>
      <c r="Q26" s="4"/>
      <c r="R26" s="4"/>
      <c r="S26" s="4"/>
    </row>
    <row r="27" spans="1:19">
      <c r="A27" s="31">
        <v>39052</v>
      </c>
      <c r="B27" s="3"/>
      <c r="C27" s="6">
        <v>19</v>
      </c>
      <c r="D27" s="29">
        <f t="shared" si="0"/>
        <v>1116</v>
      </c>
      <c r="E27" s="29">
        <f t="shared" si="6"/>
        <v>21204</v>
      </c>
      <c r="F27" s="29">
        <f t="shared" si="1"/>
        <v>-179709.7</v>
      </c>
      <c r="G27" s="34">
        <f>Inputs!D$3</f>
        <v>0.37951000000000001</v>
      </c>
      <c r="H27" s="2"/>
      <c r="I27" s="27">
        <f t="shared" si="7"/>
        <v>200913.7</v>
      </c>
      <c r="J27" s="27"/>
      <c r="K27" s="27">
        <f t="shared" si="2"/>
        <v>1116</v>
      </c>
      <c r="L27" s="27">
        <f t="shared" si="8"/>
        <v>21204</v>
      </c>
      <c r="M27" s="27">
        <f t="shared" si="3"/>
        <v>423.53316000000001</v>
      </c>
      <c r="N27" s="27">
        <f t="shared" si="4"/>
        <v>423.53316000000001</v>
      </c>
      <c r="O27" s="27">
        <f t="shared" si="9"/>
        <v>-68201.628246999884</v>
      </c>
      <c r="P27" s="27">
        <f t="shared" si="10"/>
        <v>68201.628246999884</v>
      </c>
      <c r="Q27" s="4"/>
      <c r="R27" s="4"/>
      <c r="S27" s="4"/>
    </row>
    <row r="28" spans="1:19">
      <c r="A28" s="30">
        <v>39083</v>
      </c>
      <c r="B28" s="3"/>
      <c r="C28" s="6">
        <v>20</v>
      </c>
      <c r="D28" s="29">
        <f t="shared" si="0"/>
        <v>1116</v>
      </c>
      <c r="E28" s="29">
        <f t="shared" si="6"/>
        <v>22320</v>
      </c>
      <c r="F28" s="29">
        <f t="shared" si="1"/>
        <v>-178593.7</v>
      </c>
      <c r="G28" s="34">
        <f>Inputs!D$3</f>
        <v>0.37951000000000001</v>
      </c>
      <c r="H28" s="2"/>
      <c r="I28" s="27">
        <f t="shared" si="7"/>
        <v>200913.7</v>
      </c>
      <c r="J28" s="27"/>
      <c r="K28" s="27">
        <f t="shared" si="2"/>
        <v>1116</v>
      </c>
      <c r="L28" s="27">
        <f t="shared" si="8"/>
        <v>22320</v>
      </c>
      <c r="M28" s="27">
        <f t="shared" si="3"/>
        <v>423.53316000000001</v>
      </c>
      <c r="N28" s="27">
        <f t="shared" si="4"/>
        <v>423.53316000000001</v>
      </c>
      <c r="O28" s="27">
        <f t="shared" si="9"/>
        <v>-67778.095086999878</v>
      </c>
      <c r="P28" s="27">
        <f t="shared" si="10"/>
        <v>67778.095086999878</v>
      </c>
      <c r="Q28" s="4"/>
      <c r="R28" s="4"/>
      <c r="S28" s="4"/>
    </row>
    <row r="29" spans="1:19">
      <c r="A29" s="31">
        <v>39114</v>
      </c>
      <c r="B29" s="3"/>
      <c r="C29" s="6">
        <v>21</v>
      </c>
      <c r="D29" s="29">
        <f t="shared" si="0"/>
        <v>1116</v>
      </c>
      <c r="E29" s="29">
        <f t="shared" si="6"/>
        <v>23436</v>
      </c>
      <c r="F29" s="29">
        <f t="shared" si="1"/>
        <v>-177477.7</v>
      </c>
      <c r="G29" s="34">
        <f>Inputs!D$3</f>
        <v>0.37951000000000001</v>
      </c>
      <c r="H29" s="2"/>
      <c r="I29" s="27">
        <f t="shared" si="7"/>
        <v>200913.7</v>
      </c>
      <c r="J29" s="27"/>
      <c r="K29" s="27">
        <f t="shared" si="2"/>
        <v>1116</v>
      </c>
      <c r="L29" s="27">
        <f t="shared" si="8"/>
        <v>23436</v>
      </c>
      <c r="M29" s="27">
        <f t="shared" si="3"/>
        <v>423.53316000000001</v>
      </c>
      <c r="N29" s="27">
        <f t="shared" si="4"/>
        <v>423.53316000000001</v>
      </c>
      <c r="O29" s="27">
        <f t="shared" si="9"/>
        <v>-67354.561926999872</v>
      </c>
      <c r="P29" s="27">
        <f t="shared" si="10"/>
        <v>67354.561926999872</v>
      </c>
      <c r="Q29" s="4"/>
      <c r="R29" s="4"/>
      <c r="S29" s="4"/>
    </row>
    <row r="30" spans="1:19">
      <c r="A30" s="30">
        <v>39142</v>
      </c>
      <c r="B30" s="3"/>
      <c r="C30" s="6">
        <v>22</v>
      </c>
      <c r="D30" s="29">
        <f t="shared" si="0"/>
        <v>1116</v>
      </c>
      <c r="E30" s="29">
        <f t="shared" si="6"/>
        <v>24552</v>
      </c>
      <c r="F30" s="29">
        <f t="shared" si="1"/>
        <v>-176361.7</v>
      </c>
      <c r="G30" s="34">
        <f>Inputs!D$3</f>
        <v>0.37951000000000001</v>
      </c>
      <c r="H30" s="2"/>
      <c r="I30" s="27">
        <f t="shared" si="7"/>
        <v>200913.7</v>
      </c>
      <c r="J30" s="27"/>
      <c r="K30" s="27">
        <f t="shared" si="2"/>
        <v>1116</v>
      </c>
      <c r="L30" s="27">
        <f t="shared" si="8"/>
        <v>24552</v>
      </c>
      <c r="M30" s="27">
        <f t="shared" si="3"/>
        <v>423.53316000000001</v>
      </c>
      <c r="N30" s="27">
        <f t="shared" si="4"/>
        <v>423.53316000000001</v>
      </c>
      <c r="O30" s="27">
        <f t="shared" si="9"/>
        <v>-66931.028766999865</v>
      </c>
      <c r="P30" s="27">
        <f t="shared" si="10"/>
        <v>66931.028766999865</v>
      </c>
      <c r="Q30" s="105"/>
    </row>
    <row r="31" spans="1:19">
      <c r="A31" s="31">
        <v>39173</v>
      </c>
      <c r="B31" s="3"/>
      <c r="C31" s="6">
        <v>23</v>
      </c>
      <c r="D31" s="29">
        <f t="shared" si="0"/>
        <v>1116</v>
      </c>
      <c r="E31" s="29">
        <f t="shared" si="6"/>
        <v>25668</v>
      </c>
      <c r="F31" s="29">
        <f t="shared" si="1"/>
        <v>-175245.7</v>
      </c>
      <c r="G31" s="34">
        <f>Inputs!D$3</f>
        <v>0.37951000000000001</v>
      </c>
      <c r="H31" s="2"/>
      <c r="I31" s="27">
        <f t="shared" si="7"/>
        <v>200913.7</v>
      </c>
      <c r="J31" s="27"/>
      <c r="K31" s="27">
        <f t="shared" si="2"/>
        <v>1116</v>
      </c>
      <c r="L31" s="27">
        <f t="shared" si="8"/>
        <v>25668</v>
      </c>
      <c r="M31" s="27">
        <f t="shared" si="3"/>
        <v>423.53316000000001</v>
      </c>
      <c r="N31" s="27">
        <f t="shared" si="4"/>
        <v>423.53316000000001</v>
      </c>
      <c r="O31" s="27">
        <f t="shared" si="9"/>
        <v>-66507.495606999859</v>
      </c>
      <c r="P31" s="27">
        <f t="shared" si="10"/>
        <v>66507.495606999859</v>
      </c>
      <c r="Q31" s="105"/>
    </row>
    <row r="32" spans="1:19">
      <c r="A32" s="30">
        <v>39203</v>
      </c>
      <c r="B32" s="3"/>
      <c r="C32" s="6">
        <v>24</v>
      </c>
      <c r="D32" s="29">
        <f t="shared" si="0"/>
        <v>1116</v>
      </c>
      <c r="E32" s="29">
        <f t="shared" si="6"/>
        <v>26784</v>
      </c>
      <c r="F32" s="29">
        <f t="shared" si="1"/>
        <v>-174129.7</v>
      </c>
      <c r="G32" s="34">
        <f>Inputs!D$3</f>
        <v>0.37951000000000001</v>
      </c>
      <c r="H32" s="2"/>
      <c r="I32" s="27">
        <f t="shared" si="7"/>
        <v>200913.7</v>
      </c>
      <c r="J32" s="27"/>
      <c r="K32" s="27">
        <f t="shared" si="2"/>
        <v>1116</v>
      </c>
      <c r="L32" s="27">
        <f t="shared" si="8"/>
        <v>26784</v>
      </c>
      <c r="M32" s="27">
        <f t="shared" si="3"/>
        <v>423.53316000000001</v>
      </c>
      <c r="N32" s="27">
        <f t="shared" si="4"/>
        <v>423.53316000000001</v>
      </c>
      <c r="O32" s="27">
        <f t="shared" si="9"/>
        <v>-66083.962446999853</v>
      </c>
      <c r="P32" s="27">
        <f t="shared" si="10"/>
        <v>66083.962446999853</v>
      </c>
      <c r="Q32" s="105"/>
    </row>
    <row r="33" spans="1:21">
      <c r="A33" s="31">
        <v>39234</v>
      </c>
      <c r="B33" s="3"/>
      <c r="C33" s="6">
        <v>25</v>
      </c>
      <c r="D33" s="29">
        <f t="shared" si="0"/>
        <v>1116</v>
      </c>
      <c r="E33" s="29">
        <f t="shared" si="6"/>
        <v>27900</v>
      </c>
      <c r="F33" s="29">
        <f t="shared" si="1"/>
        <v>-173013.7</v>
      </c>
      <c r="G33" s="34">
        <f>Inputs!D$3</f>
        <v>0.37951000000000001</v>
      </c>
      <c r="H33" s="2"/>
      <c r="I33" s="27">
        <f t="shared" si="7"/>
        <v>200913.7</v>
      </c>
      <c r="J33" s="27"/>
      <c r="K33" s="27">
        <f t="shared" si="2"/>
        <v>1116</v>
      </c>
      <c r="L33" s="27">
        <f t="shared" si="8"/>
        <v>27900</v>
      </c>
      <c r="M33" s="27">
        <f t="shared" si="3"/>
        <v>423.53316000000001</v>
      </c>
      <c r="N33" s="27">
        <f t="shared" si="4"/>
        <v>423.53316000000001</v>
      </c>
      <c r="O33" s="27">
        <f t="shared" si="9"/>
        <v>-65660.429286999846</v>
      </c>
      <c r="P33" s="27">
        <f t="shared" si="10"/>
        <v>65660.429286999846</v>
      </c>
      <c r="Q33" s="105"/>
    </row>
    <row r="34" spans="1:21">
      <c r="A34" s="30">
        <v>39264</v>
      </c>
      <c r="B34" s="3"/>
      <c r="C34" s="6">
        <v>26</v>
      </c>
      <c r="D34" s="29">
        <f t="shared" si="0"/>
        <v>1116</v>
      </c>
      <c r="E34" s="29">
        <f t="shared" si="6"/>
        <v>29016</v>
      </c>
      <c r="F34" s="29">
        <f t="shared" si="1"/>
        <v>-171897.7</v>
      </c>
      <c r="G34" s="34">
        <f>Inputs!D$3</f>
        <v>0.37951000000000001</v>
      </c>
      <c r="H34" s="2"/>
      <c r="I34" s="27">
        <f t="shared" si="7"/>
        <v>200913.7</v>
      </c>
      <c r="J34" s="27"/>
      <c r="K34" s="27">
        <f t="shared" si="2"/>
        <v>1116</v>
      </c>
      <c r="L34" s="27">
        <f t="shared" si="8"/>
        <v>29016</v>
      </c>
      <c r="M34" s="27">
        <f t="shared" si="3"/>
        <v>423.53316000000001</v>
      </c>
      <c r="N34" s="27">
        <f t="shared" si="4"/>
        <v>423.53316000000001</v>
      </c>
      <c r="O34" s="27">
        <f t="shared" si="9"/>
        <v>-65236.896126999847</v>
      </c>
      <c r="P34" s="27">
        <f t="shared" si="10"/>
        <v>65236.896126999847</v>
      </c>
      <c r="Q34" s="105"/>
    </row>
    <row r="35" spans="1:21">
      <c r="A35" s="31">
        <v>39295</v>
      </c>
      <c r="B35" s="3"/>
      <c r="C35" s="6">
        <v>27</v>
      </c>
      <c r="D35" s="29">
        <f t="shared" si="0"/>
        <v>1116</v>
      </c>
      <c r="E35" s="29">
        <f t="shared" si="6"/>
        <v>30132</v>
      </c>
      <c r="F35" s="29">
        <f t="shared" si="1"/>
        <v>-170781.7</v>
      </c>
      <c r="G35" s="34">
        <f>Inputs!D$3</f>
        <v>0.37951000000000001</v>
      </c>
      <c r="H35" s="2"/>
      <c r="I35" s="27">
        <f t="shared" si="7"/>
        <v>200913.7</v>
      </c>
      <c r="J35" s="27"/>
      <c r="K35" s="27">
        <f t="shared" si="2"/>
        <v>1116</v>
      </c>
      <c r="L35" s="27">
        <f t="shared" si="8"/>
        <v>30132</v>
      </c>
      <c r="M35" s="27">
        <f t="shared" si="3"/>
        <v>423.53316000000001</v>
      </c>
      <c r="N35" s="27">
        <f t="shared" si="4"/>
        <v>423.53316000000001</v>
      </c>
      <c r="O35" s="27">
        <f t="shared" si="9"/>
        <v>-64813.362966999848</v>
      </c>
      <c r="P35" s="27">
        <f t="shared" si="10"/>
        <v>64813.362966999848</v>
      </c>
    </row>
    <row r="36" spans="1:21">
      <c r="A36" s="30">
        <v>39326</v>
      </c>
      <c r="B36" s="3"/>
      <c r="C36" s="6">
        <v>28</v>
      </c>
      <c r="D36" s="29">
        <f t="shared" si="0"/>
        <v>1116</v>
      </c>
      <c r="E36" s="29">
        <f t="shared" si="6"/>
        <v>31248</v>
      </c>
      <c r="F36" s="29">
        <f t="shared" si="1"/>
        <v>-169665.7</v>
      </c>
      <c r="G36" s="34">
        <f>Inputs!D$3</f>
        <v>0.37951000000000001</v>
      </c>
      <c r="H36" s="2"/>
      <c r="I36" s="27">
        <f t="shared" si="7"/>
        <v>200913.7</v>
      </c>
      <c r="J36" s="27"/>
      <c r="K36" s="27">
        <f t="shared" si="2"/>
        <v>1116</v>
      </c>
      <c r="L36" s="27">
        <f t="shared" si="8"/>
        <v>31248</v>
      </c>
      <c r="M36" s="27">
        <f t="shared" si="3"/>
        <v>423.53316000000001</v>
      </c>
      <c r="N36" s="27">
        <f t="shared" si="4"/>
        <v>423.53316000000001</v>
      </c>
      <c r="O36" s="27">
        <f t="shared" si="9"/>
        <v>-64389.829806999849</v>
      </c>
      <c r="P36" s="27">
        <f t="shared" si="10"/>
        <v>64389.829806999849</v>
      </c>
    </row>
    <row r="37" spans="1:21">
      <c r="A37" s="31">
        <v>39356</v>
      </c>
      <c r="B37" s="3"/>
      <c r="C37" s="6">
        <v>29</v>
      </c>
      <c r="D37" s="29">
        <f t="shared" si="0"/>
        <v>1116</v>
      </c>
      <c r="E37" s="29">
        <f t="shared" si="6"/>
        <v>32364</v>
      </c>
      <c r="F37" s="29">
        <f t="shared" si="1"/>
        <v>-168549.7</v>
      </c>
      <c r="G37" s="34">
        <f>Inputs!D$3</f>
        <v>0.37951000000000001</v>
      </c>
      <c r="H37" s="2"/>
      <c r="I37" s="27">
        <f t="shared" si="7"/>
        <v>200913.7</v>
      </c>
      <c r="J37" s="27"/>
      <c r="K37" s="27">
        <f t="shared" si="2"/>
        <v>1116</v>
      </c>
      <c r="L37" s="27">
        <f t="shared" si="8"/>
        <v>32364</v>
      </c>
      <c r="M37" s="27">
        <f t="shared" si="3"/>
        <v>423.53316000000001</v>
      </c>
      <c r="N37" s="27">
        <f t="shared" si="4"/>
        <v>423.53316000000001</v>
      </c>
      <c r="O37" s="27">
        <f t="shared" si="9"/>
        <v>-63966.29664699985</v>
      </c>
      <c r="P37" s="27">
        <f t="shared" si="10"/>
        <v>63966.29664699985</v>
      </c>
    </row>
    <row r="38" spans="1:21">
      <c r="A38" s="30">
        <v>39387</v>
      </c>
      <c r="B38" s="3"/>
      <c r="C38" s="6">
        <v>30</v>
      </c>
      <c r="D38" s="29">
        <f t="shared" si="0"/>
        <v>1116</v>
      </c>
      <c r="E38" s="29">
        <f t="shared" si="6"/>
        <v>33480</v>
      </c>
      <c r="F38" s="29">
        <f t="shared" si="1"/>
        <v>-167433.70000000001</v>
      </c>
      <c r="G38" s="34">
        <f>Inputs!D$3</f>
        <v>0.37951000000000001</v>
      </c>
      <c r="H38" s="2"/>
      <c r="I38" s="27">
        <f t="shared" si="7"/>
        <v>200913.7</v>
      </c>
      <c r="J38" s="27"/>
      <c r="K38" s="27">
        <f t="shared" si="2"/>
        <v>1116</v>
      </c>
      <c r="L38" s="27">
        <f t="shared" si="8"/>
        <v>33480</v>
      </c>
      <c r="M38" s="27">
        <f t="shared" si="3"/>
        <v>423.53316000000001</v>
      </c>
      <c r="N38" s="27">
        <f t="shared" si="4"/>
        <v>423.53316000000001</v>
      </c>
      <c r="O38" s="27">
        <f t="shared" si="9"/>
        <v>-63542.763486999851</v>
      </c>
      <c r="P38" s="27">
        <f t="shared" si="10"/>
        <v>63542.763486999851</v>
      </c>
    </row>
    <row r="39" spans="1:21">
      <c r="A39" s="31">
        <v>39417</v>
      </c>
      <c r="B39" s="2"/>
      <c r="C39" s="6">
        <v>31</v>
      </c>
      <c r="D39" s="29">
        <f t="shared" si="0"/>
        <v>1116</v>
      </c>
      <c r="E39" s="29">
        <f t="shared" si="6"/>
        <v>34596</v>
      </c>
      <c r="F39" s="29">
        <f t="shared" si="1"/>
        <v>-166317.70000000001</v>
      </c>
      <c r="G39" s="34">
        <f>Inputs!D$3</f>
        <v>0.37951000000000001</v>
      </c>
      <c r="H39" s="2"/>
      <c r="I39" s="27">
        <f t="shared" si="7"/>
        <v>200913.7</v>
      </c>
      <c r="J39" s="27"/>
      <c r="K39" s="27">
        <f t="shared" si="2"/>
        <v>1116</v>
      </c>
      <c r="L39" s="27">
        <f t="shared" si="8"/>
        <v>34596</v>
      </c>
      <c r="M39" s="27">
        <f t="shared" si="3"/>
        <v>423.53316000000001</v>
      </c>
      <c r="N39" s="27">
        <f t="shared" si="4"/>
        <v>423.53316000000001</v>
      </c>
      <c r="O39" s="27">
        <f t="shared" si="9"/>
        <v>-63119.230326999852</v>
      </c>
      <c r="P39" s="27">
        <f t="shared" si="10"/>
        <v>63119.230326999852</v>
      </c>
    </row>
    <row r="40" spans="1:21">
      <c r="A40" s="30">
        <v>39448</v>
      </c>
      <c r="B40" s="2"/>
      <c r="C40" s="6">
        <v>32</v>
      </c>
      <c r="D40" s="29">
        <f t="shared" si="0"/>
        <v>1116</v>
      </c>
      <c r="E40" s="29">
        <f t="shared" si="6"/>
        <v>35712</v>
      </c>
      <c r="F40" s="29">
        <f t="shared" si="1"/>
        <v>-165201.70000000001</v>
      </c>
      <c r="G40" s="34">
        <f>Inputs!D$3</f>
        <v>0.37951000000000001</v>
      </c>
      <c r="H40" s="2"/>
      <c r="I40" s="27">
        <f t="shared" si="7"/>
        <v>200913.7</v>
      </c>
      <c r="J40" s="2"/>
      <c r="K40" s="27">
        <f t="shared" si="2"/>
        <v>1116</v>
      </c>
      <c r="L40" s="27">
        <f t="shared" si="8"/>
        <v>35712</v>
      </c>
      <c r="M40" s="27">
        <f t="shared" si="3"/>
        <v>423.53316000000001</v>
      </c>
      <c r="N40" s="27">
        <f t="shared" si="4"/>
        <v>423.53316000000001</v>
      </c>
      <c r="O40" s="27">
        <f t="shared" si="9"/>
        <v>-62695.697166999853</v>
      </c>
      <c r="P40" s="27">
        <f t="shared" si="10"/>
        <v>62695.697166999853</v>
      </c>
    </row>
    <row r="41" spans="1:21">
      <c r="A41" s="31">
        <v>39479</v>
      </c>
      <c r="C41" s="6">
        <v>33</v>
      </c>
      <c r="D41" s="29">
        <f t="shared" ref="D41:D72" si="12">ROUND(-(+$B$9/180)*1,0)</f>
        <v>1116</v>
      </c>
      <c r="E41" s="29">
        <f t="shared" si="6"/>
        <v>36828</v>
      </c>
      <c r="F41" s="29">
        <f t="shared" ref="F41:F72" si="13">$B$9+E41</f>
        <v>-164085.70000000001</v>
      </c>
      <c r="G41" s="34">
        <f>Inputs!D$3</f>
        <v>0.37951000000000001</v>
      </c>
      <c r="I41" s="27">
        <f t="shared" si="7"/>
        <v>200913.7</v>
      </c>
      <c r="K41" s="27">
        <f t="shared" ref="K41:K72" si="14">D41</f>
        <v>1116</v>
      </c>
      <c r="L41" s="27">
        <f t="shared" si="8"/>
        <v>36828</v>
      </c>
      <c r="M41" s="27">
        <f t="shared" ref="M41:M72" si="15">K41*G41</f>
        <v>423.53316000000001</v>
      </c>
      <c r="N41" s="27">
        <f t="shared" ref="N41:N72" si="16">M41-J41</f>
        <v>423.53316000000001</v>
      </c>
      <c r="O41" s="27">
        <f t="shared" si="9"/>
        <v>-62272.164006999854</v>
      </c>
      <c r="P41" s="27">
        <f t="shared" si="10"/>
        <v>62272.164006999854</v>
      </c>
    </row>
    <row r="42" spans="1:21">
      <c r="A42" s="30">
        <v>39508</v>
      </c>
      <c r="C42" s="6">
        <v>34</v>
      </c>
      <c r="D42" s="29">
        <f t="shared" si="12"/>
        <v>1116</v>
      </c>
      <c r="E42" s="29">
        <f t="shared" ref="E42:E73" si="17">+E41+D42</f>
        <v>37944</v>
      </c>
      <c r="F42" s="29">
        <f t="shared" si="13"/>
        <v>-162969.70000000001</v>
      </c>
      <c r="G42" s="34">
        <f>Inputs!D$3</f>
        <v>0.37951000000000001</v>
      </c>
      <c r="I42" s="27">
        <f t="shared" ref="I42:I73" si="18">+I41+H42</f>
        <v>200913.7</v>
      </c>
      <c r="K42" s="27">
        <f t="shared" si="14"/>
        <v>1116</v>
      </c>
      <c r="L42" s="27">
        <f t="shared" ref="L42:L73" si="19">+L41+K42</f>
        <v>37944</v>
      </c>
      <c r="M42" s="27">
        <f t="shared" si="15"/>
        <v>423.53316000000001</v>
      </c>
      <c r="N42" s="27">
        <f t="shared" si="16"/>
        <v>423.53316000000001</v>
      </c>
      <c r="O42" s="27">
        <f t="shared" ref="O42:O73" si="20">+O41+N42</f>
        <v>-61848.630846999855</v>
      </c>
      <c r="P42" s="27">
        <f t="shared" ref="P42:P73" si="21">P41-N42</f>
        <v>61848.630846999855</v>
      </c>
    </row>
    <row r="43" spans="1:21">
      <c r="A43" s="31">
        <v>39539</v>
      </c>
      <c r="C43" s="6">
        <v>35</v>
      </c>
      <c r="D43" s="29">
        <f t="shared" si="12"/>
        <v>1116</v>
      </c>
      <c r="E43" s="29">
        <f t="shared" si="17"/>
        <v>39060</v>
      </c>
      <c r="F43" s="29">
        <f t="shared" si="13"/>
        <v>-161853.70000000001</v>
      </c>
      <c r="G43" s="34">
        <f>Inputs!D$3</f>
        <v>0.37951000000000001</v>
      </c>
      <c r="I43" s="27">
        <f t="shared" si="18"/>
        <v>200913.7</v>
      </c>
      <c r="K43" s="27">
        <f t="shared" si="14"/>
        <v>1116</v>
      </c>
      <c r="L43" s="27">
        <f t="shared" si="19"/>
        <v>39060</v>
      </c>
      <c r="M43" s="27">
        <f t="shared" si="15"/>
        <v>423.53316000000001</v>
      </c>
      <c r="N43" s="27">
        <f t="shared" si="16"/>
        <v>423.53316000000001</v>
      </c>
      <c r="O43" s="27">
        <f t="shared" si="20"/>
        <v>-61425.097686999856</v>
      </c>
      <c r="P43" s="27">
        <f t="shared" si="21"/>
        <v>61425.097686999856</v>
      </c>
    </row>
    <row r="44" spans="1:21">
      <c r="A44" s="30">
        <v>39569</v>
      </c>
      <c r="C44" s="6">
        <v>36</v>
      </c>
      <c r="D44" s="29">
        <f t="shared" si="12"/>
        <v>1116</v>
      </c>
      <c r="E44" s="29">
        <f t="shared" si="17"/>
        <v>40176</v>
      </c>
      <c r="F44" s="29">
        <f t="shared" si="13"/>
        <v>-160737.70000000001</v>
      </c>
      <c r="G44" s="34">
        <f>Inputs!D$3</f>
        <v>0.37951000000000001</v>
      </c>
      <c r="I44" s="27">
        <f t="shared" si="18"/>
        <v>200913.7</v>
      </c>
      <c r="K44" s="27">
        <f t="shared" si="14"/>
        <v>1116</v>
      </c>
      <c r="L44" s="27">
        <f t="shared" si="19"/>
        <v>40176</v>
      </c>
      <c r="M44" s="27">
        <f t="shared" si="15"/>
        <v>423.53316000000001</v>
      </c>
      <c r="N44" s="27">
        <f t="shared" si="16"/>
        <v>423.53316000000001</v>
      </c>
      <c r="O44" s="27">
        <f t="shared" si="20"/>
        <v>-61001.564526999857</v>
      </c>
      <c r="P44" s="27">
        <f t="shared" si="21"/>
        <v>61001.564526999857</v>
      </c>
      <c r="U44" s="108"/>
    </row>
    <row r="45" spans="1:21">
      <c r="A45" s="31">
        <v>39600</v>
      </c>
      <c r="C45" s="6">
        <v>37</v>
      </c>
      <c r="D45" s="29">
        <f t="shared" si="12"/>
        <v>1116</v>
      </c>
      <c r="E45" s="29">
        <f t="shared" si="17"/>
        <v>41292</v>
      </c>
      <c r="F45" s="29">
        <f t="shared" si="13"/>
        <v>-159621.70000000001</v>
      </c>
      <c r="G45" s="34">
        <f>Inputs!D$3</f>
        <v>0.37951000000000001</v>
      </c>
      <c r="I45" s="27">
        <f t="shared" si="18"/>
        <v>200913.7</v>
      </c>
      <c r="K45" s="27">
        <f t="shared" si="14"/>
        <v>1116</v>
      </c>
      <c r="L45" s="27">
        <f t="shared" si="19"/>
        <v>41292</v>
      </c>
      <c r="M45" s="27">
        <f t="shared" si="15"/>
        <v>423.53316000000001</v>
      </c>
      <c r="N45" s="27">
        <f t="shared" si="16"/>
        <v>423.53316000000001</v>
      </c>
      <c r="O45" s="27">
        <f t="shared" si="20"/>
        <v>-60578.031366999858</v>
      </c>
      <c r="P45" s="27">
        <f t="shared" si="21"/>
        <v>60578.031366999858</v>
      </c>
      <c r="U45" s="108"/>
    </row>
    <row r="46" spans="1:21">
      <c r="A46" s="30">
        <v>39630</v>
      </c>
      <c r="C46" s="6">
        <v>38</v>
      </c>
      <c r="D46" s="29">
        <f t="shared" si="12"/>
        <v>1116</v>
      </c>
      <c r="E46" s="29">
        <f t="shared" si="17"/>
        <v>42408</v>
      </c>
      <c r="F46" s="29">
        <f t="shared" si="13"/>
        <v>-158505.70000000001</v>
      </c>
      <c r="G46" s="34">
        <f>Inputs!D$3</f>
        <v>0.37951000000000001</v>
      </c>
      <c r="I46" s="27">
        <f t="shared" si="18"/>
        <v>200913.7</v>
      </c>
      <c r="K46" s="27">
        <f t="shared" si="14"/>
        <v>1116</v>
      </c>
      <c r="L46" s="27">
        <f t="shared" si="19"/>
        <v>42408</v>
      </c>
      <c r="M46" s="27">
        <f t="shared" si="15"/>
        <v>423.53316000000001</v>
      </c>
      <c r="N46" s="27">
        <f t="shared" si="16"/>
        <v>423.53316000000001</v>
      </c>
      <c r="O46" s="27">
        <f t="shared" si="20"/>
        <v>-60154.498206999859</v>
      </c>
      <c r="P46" s="27">
        <f t="shared" si="21"/>
        <v>60154.498206999859</v>
      </c>
      <c r="U46" s="108"/>
    </row>
    <row r="47" spans="1:21">
      <c r="A47" s="31">
        <v>39661</v>
      </c>
      <c r="C47" s="6">
        <v>39</v>
      </c>
      <c r="D47" s="29">
        <f t="shared" si="12"/>
        <v>1116</v>
      </c>
      <c r="E47" s="29">
        <f t="shared" si="17"/>
        <v>43524</v>
      </c>
      <c r="F47" s="29">
        <f t="shared" si="13"/>
        <v>-157389.70000000001</v>
      </c>
      <c r="G47" s="34">
        <f>Inputs!D$3</f>
        <v>0.37951000000000001</v>
      </c>
      <c r="I47" s="27">
        <f t="shared" si="18"/>
        <v>200913.7</v>
      </c>
      <c r="K47" s="27">
        <f t="shared" si="14"/>
        <v>1116</v>
      </c>
      <c r="L47" s="27">
        <f t="shared" si="19"/>
        <v>43524</v>
      </c>
      <c r="M47" s="27">
        <f t="shared" si="15"/>
        <v>423.53316000000001</v>
      </c>
      <c r="N47" s="27">
        <f t="shared" si="16"/>
        <v>423.53316000000001</v>
      </c>
      <c r="O47" s="27">
        <f t="shared" si="20"/>
        <v>-59730.96504699986</v>
      </c>
      <c r="P47" s="27">
        <f t="shared" si="21"/>
        <v>59730.96504699986</v>
      </c>
      <c r="U47" s="108"/>
    </row>
    <row r="48" spans="1:21">
      <c r="A48" s="30">
        <v>39692</v>
      </c>
      <c r="C48" s="6">
        <v>40</v>
      </c>
      <c r="D48" s="29">
        <f t="shared" si="12"/>
        <v>1116</v>
      </c>
      <c r="E48" s="29">
        <f t="shared" si="17"/>
        <v>44640</v>
      </c>
      <c r="F48" s="29">
        <f t="shared" si="13"/>
        <v>-156273.70000000001</v>
      </c>
      <c r="G48" s="34">
        <f>Inputs!D$3</f>
        <v>0.37951000000000001</v>
      </c>
      <c r="I48" s="27">
        <f t="shared" si="18"/>
        <v>200913.7</v>
      </c>
      <c r="K48" s="27">
        <f t="shared" si="14"/>
        <v>1116</v>
      </c>
      <c r="L48" s="27">
        <f t="shared" si="19"/>
        <v>44640</v>
      </c>
      <c r="M48" s="27">
        <f t="shared" si="15"/>
        <v>423.53316000000001</v>
      </c>
      <c r="N48" s="27">
        <f t="shared" si="16"/>
        <v>423.53316000000001</v>
      </c>
      <c r="O48" s="27">
        <f t="shared" si="20"/>
        <v>-59307.431886999861</v>
      </c>
      <c r="P48" s="27">
        <f t="shared" si="21"/>
        <v>59307.431886999861</v>
      </c>
      <c r="U48" s="108"/>
    </row>
    <row r="49" spans="1:21">
      <c r="A49" s="31">
        <v>39722</v>
      </c>
      <c r="C49" s="6">
        <v>41</v>
      </c>
      <c r="D49" s="29">
        <f t="shared" si="12"/>
        <v>1116</v>
      </c>
      <c r="E49" s="29">
        <f t="shared" si="17"/>
        <v>45756</v>
      </c>
      <c r="F49" s="29">
        <f t="shared" si="13"/>
        <v>-155157.70000000001</v>
      </c>
      <c r="G49" s="34">
        <f>Inputs!D$3</f>
        <v>0.37951000000000001</v>
      </c>
      <c r="I49" s="27">
        <f t="shared" si="18"/>
        <v>200913.7</v>
      </c>
      <c r="K49" s="27">
        <f t="shared" si="14"/>
        <v>1116</v>
      </c>
      <c r="L49" s="27">
        <f t="shared" si="19"/>
        <v>45756</v>
      </c>
      <c r="M49" s="27">
        <f t="shared" si="15"/>
        <v>423.53316000000001</v>
      </c>
      <c r="N49" s="27">
        <f t="shared" si="16"/>
        <v>423.53316000000001</v>
      </c>
      <c r="O49" s="27">
        <f t="shared" si="20"/>
        <v>-58883.898726999862</v>
      </c>
      <c r="P49" s="27">
        <f t="shared" si="21"/>
        <v>58883.898726999862</v>
      </c>
      <c r="U49" s="108"/>
    </row>
    <row r="50" spans="1:21">
      <c r="A50" s="30">
        <v>39753</v>
      </c>
      <c r="C50" s="6">
        <v>42</v>
      </c>
      <c r="D50" s="29">
        <f t="shared" si="12"/>
        <v>1116</v>
      </c>
      <c r="E50" s="29">
        <f t="shared" si="17"/>
        <v>46872</v>
      </c>
      <c r="F50" s="29">
        <f t="shared" si="13"/>
        <v>-154041.70000000001</v>
      </c>
      <c r="G50" s="34">
        <f>Inputs!D$3</f>
        <v>0.37951000000000001</v>
      </c>
      <c r="I50" s="27">
        <f t="shared" si="18"/>
        <v>200913.7</v>
      </c>
      <c r="K50" s="27">
        <f t="shared" si="14"/>
        <v>1116</v>
      </c>
      <c r="L50" s="27">
        <f t="shared" si="19"/>
        <v>46872</v>
      </c>
      <c r="M50" s="27">
        <f t="shared" si="15"/>
        <v>423.53316000000001</v>
      </c>
      <c r="N50" s="27">
        <f t="shared" si="16"/>
        <v>423.53316000000001</v>
      </c>
      <c r="O50" s="27">
        <f t="shared" si="20"/>
        <v>-58460.365566999862</v>
      </c>
      <c r="P50" s="27">
        <f t="shared" si="21"/>
        <v>58460.365566999862</v>
      </c>
      <c r="U50" s="108"/>
    </row>
    <row r="51" spans="1:21">
      <c r="A51" s="31">
        <v>39783</v>
      </c>
      <c r="C51" s="6">
        <v>43</v>
      </c>
      <c r="D51" s="29">
        <f t="shared" si="12"/>
        <v>1116</v>
      </c>
      <c r="E51" s="29">
        <f t="shared" si="17"/>
        <v>47988</v>
      </c>
      <c r="F51" s="29">
        <f t="shared" si="13"/>
        <v>-152925.70000000001</v>
      </c>
      <c r="G51" s="34">
        <f>Inputs!D$3</f>
        <v>0.37951000000000001</v>
      </c>
      <c r="I51" s="27">
        <f t="shared" si="18"/>
        <v>200913.7</v>
      </c>
      <c r="K51" s="27">
        <f t="shared" si="14"/>
        <v>1116</v>
      </c>
      <c r="L51" s="27">
        <f t="shared" si="19"/>
        <v>47988</v>
      </c>
      <c r="M51" s="27">
        <f t="shared" si="15"/>
        <v>423.53316000000001</v>
      </c>
      <c r="N51" s="27">
        <f t="shared" si="16"/>
        <v>423.53316000000001</v>
      </c>
      <c r="O51" s="27">
        <f t="shared" si="20"/>
        <v>-58036.832406999863</v>
      </c>
      <c r="P51" s="27">
        <f t="shared" si="21"/>
        <v>58036.832406999863</v>
      </c>
      <c r="U51" s="108"/>
    </row>
    <row r="52" spans="1:21">
      <c r="A52" s="30">
        <v>39814</v>
      </c>
      <c r="C52" s="6">
        <v>44</v>
      </c>
      <c r="D52" s="29">
        <f t="shared" si="12"/>
        <v>1116</v>
      </c>
      <c r="E52" s="29">
        <f t="shared" si="17"/>
        <v>49104</v>
      </c>
      <c r="F52" s="29">
        <f t="shared" si="13"/>
        <v>-151809.70000000001</v>
      </c>
      <c r="G52" s="34">
        <f>Inputs!D$3</f>
        <v>0.37951000000000001</v>
      </c>
      <c r="I52" s="27">
        <f t="shared" si="18"/>
        <v>200913.7</v>
      </c>
      <c r="K52" s="27">
        <f t="shared" si="14"/>
        <v>1116</v>
      </c>
      <c r="L52" s="27">
        <f t="shared" si="19"/>
        <v>49104</v>
      </c>
      <c r="M52" s="27">
        <f t="shared" si="15"/>
        <v>423.53316000000001</v>
      </c>
      <c r="N52" s="27">
        <f t="shared" si="16"/>
        <v>423.53316000000001</v>
      </c>
      <c r="O52" s="27">
        <f t="shared" si="20"/>
        <v>-57613.299246999864</v>
      </c>
      <c r="P52" s="27">
        <f t="shared" si="21"/>
        <v>57613.299246999864</v>
      </c>
      <c r="U52" s="108"/>
    </row>
    <row r="53" spans="1:21">
      <c r="A53" s="31">
        <v>39845</v>
      </c>
      <c r="C53" s="6">
        <v>45</v>
      </c>
      <c r="D53" s="29">
        <f t="shared" si="12"/>
        <v>1116</v>
      </c>
      <c r="E53" s="29">
        <f t="shared" si="17"/>
        <v>50220</v>
      </c>
      <c r="F53" s="29">
        <f t="shared" si="13"/>
        <v>-150693.70000000001</v>
      </c>
      <c r="G53" s="34">
        <f>Inputs!D$3</f>
        <v>0.37951000000000001</v>
      </c>
      <c r="I53" s="27">
        <f t="shared" si="18"/>
        <v>200913.7</v>
      </c>
      <c r="K53" s="27">
        <f t="shared" si="14"/>
        <v>1116</v>
      </c>
      <c r="L53" s="27">
        <f t="shared" si="19"/>
        <v>50220</v>
      </c>
      <c r="M53" s="27">
        <f t="shared" si="15"/>
        <v>423.53316000000001</v>
      </c>
      <c r="N53" s="27">
        <f t="shared" si="16"/>
        <v>423.53316000000001</v>
      </c>
      <c r="O53" s="27">
        <f t="shared" si="20"/>
        <v>-57189.766086999865</v>
      </c>
      <c r="P53" s="27">
        <f t="shared" si="21"/>
        <v>57189.766086999865</v>
      </c>
      <c r="U53" s="108"/>
    </row>
    <row r="54" spans="1:21">
      <c r="A54" s="30">
        <v>39873</v>
      </c>
      <c r="C54" s="6">
        <v>46</v>
      </c>
      <c r="D54" s="29">
        <f t="shared" si="12"/>
        <v>1116</v>
      </c>
      <c r="E54" s="29">
        <f t="shared" si="17"/>
        <v>51336</v>
      </c>
      <c r="F54" s="29">
        <f t="shared" si="13"/>
        <v>-149577.70000000001</v>
      </c>
      <c r="G54" s="34">
        <f>Inputs!D$3</f>
        <v>0.37951000000000001</v>
      </c>
      <c r="I54" s="27">
        <f t="shared" si="18"/>
        <v>200913.7</v>
      </c>
      <c r="K54" s="27">
        <f t="shared" si="14"/>
        <v>1116</v>
      </c>
      <c r="L54" s="27">
        <f t="shared" si="19"/>
        <v>51336</v>
      </c>
      <c r="M54" s="27">
        <f t="shared" si="15"/>
        <v>423.53316000000001</v>
      </c>
      <c r="N54" s="27">
        <f t="shared" si="16"/>
        <v>423.53316000000001</v>
      </c>
      <c r="O54" s="27">
        <f t="shared" si="20"/>
        <v>-56766.232926999866</v>
      </c>
      <c r="P54" s="27">
        <f t="shared" si="21"/>
        <v>56766.232926999866</v>
      </c>
      <c r="U54" s="108"/>
    </row>
    <row r="55" spans="1:21">
      <c r="A55" s="31">
        <v>39904</v>
      </c>
      <c r="C55" s="6">
        <v>47</v>
      </c>
      <c r="D55" s="29">
        <f t="shared" si="12"/>
        <v>1116</v>
      </c>
      <c r="E55" s="29">
        <f t="shared" si="17"/>
        <v>52452</v>
      </c>
      <c r="F55" s="29">
        <f t="shared" si="13"/>
        <v>-148461.70000000001</v>
      </c>
      <c r="G55" s="34">
        <f>Inputs!D$3</f>
        <v>0.37951000000000001</v>
      </c>
      <c r="I55" s="27">
        <f t="shared" si="18"/>
        <v>200913.7</v>
      </c>
      <c r="K55" s="27">
        <f t="shared" si="14"/>
        <v>1116</v>
      </c>
      <c r="L55" s="27">
        <f t="shared" si="19"/>
        <v>52452</v>
      </c>
      <c r="M55" s="27">
        <f t="shared" si="15"/>
        <v>423.53316000000001</v>
      </c>
      <c r="N55" s="27">
        <f t="shared" si="16"/>
        <v>423.53316000000001</v>
      </c>
      <c r="O55" s="27">
        <f t="shared" si="20"/>
        <v>-56342.699766999867</v>
      </c>
      <c r="P55" s="27">
        <f t="shared" si="21"/>
        <v>56342.699766999867</v>
      </c>
      <c r="U55" s="108"/>
    </row>
    <row r="56" spans="1:21">
      <c r="A56" s="30">
        <v>39934</v>
      </c>
      <c r="C56" s="6">
        <v>48</v>
      </c>
      <c r="D56" s="29">
        <f t="shared" si="12"/>
        <v>1116</v>
      </c>
      <c r="E56" s="29">
        <f t="shared" si="17"/>
        <v>53568</v>
      </c>
      <c r="F56" s="29">
        <f t="shared" si="13"/>
        <v>-147345.70000000001</v>
      </c>
      <c r="G56" s="34">
        <f>Inputs!D$3</f>
        <v>0.37951000000000001</v>
      </c>
      <c r="I56" s="27">
        <f t="shared" si="18"/>
        <v>200913.7</v>
      </c>
      <c r="K56" s="27">
        <f t="shared" si="14"/>
        <v>1116</v>
      </c>
      <c r="L56" s="27">
        <f t="shared" si="19"/>
        <v>53568</v>
      </c>
      <c r="M56" s="27">
        <f t="shared" si="15"/>
        <v>423.53316000000001</v>
      </c>
      <c r="N56" s="27">
        <f t="shared" si="16"/>
        <v>423.53316000000001</v>
      </c>
      <c r="O56" s="27">
        <f t="shared" si="20"/>
        <v>-55919.166606999868</v>
      </c>
      <c r="P56" s="27">
        <f t="shared" si="21"/>
        <v>55919.166606999868</v>
      </c>
    </row>
    <row r="57" spans="1:21">
      <c r="A57" s="31">
        <v>39965</v>
      </c>
      <c r="C57" s="6">
        <v>49</v>
      </c>
      <c r="D57" s="29">
        <f t="shared" si="12"/>
        <v>1116</v>
      </c>
      <c r="E57" s="29">
        <f t="shared" si="17"/>
        <v>54684</v>
      </c>
      <c r="F57" s="29">
        <f t="shared" si="13"/>
        <v>-146229.70000000001</v>
      </c>
      <c r="G57" s="34">
        <f>Inputs!D$3</f>
        <v>0.37951000000000001</v>
      </c>
      <c r="I57" s="27">
        <f t="shared" si="18"/>
        <v>200913.7</v>
      </c>
      <c r="K57" s="27">
        <f t="shared" si="14"/>
        <v>1116</v>
      </c>
      <c r="L57" s="27">
        <f t="shared" si="19"/>
        <v>54684</v>
      </c>
      <c r="M57" s="27">
        <f t="shared" si="15"/>
        <v>423.53316000000001</v>
      </c>
      <c r="N57" s="27">
        <f t="shared" si="16"/>
        <v>423.53316000000001</v>
      </c>
      <c r="O57" s="27">
        <f t="shared" si="20"/>
        <v>-55495.633446999869</v>
      </c>
      <c r="P57" s="27">
        <f t="shared" si="21"/>
        <v>55495.633446999869</v>
      </c>
    </row>
    <row r="58" spans="1:21">
      <c r="A58" s="30">
        <v>39995</v>
      </c>
      <c r="C58" s="6">
        <v>50</v>
      </c>
      <c r="D58" s="29">
        <f t="shared" si="12"/>
        <v>1116</v>
      </c>
      <c r="E58" s="29">
        <f t="shared" si="17"/>
        <v>55800</v>
      </c>
      <c r="F58" s="29">
        <f t="shared" si="13"/>
        <v>-145113.70000000001</v>
      </c>
      <c r="G58" s="34">
        <f>Inputs!D$3</f>
        <v>0.37951000000000001</v>
      </c>
      <c r="I58" s="27">
        <f t="shared" si="18"/>
        <v>200913.7</v>
      </c>
      <c r="K58" s="27">
        <f t="shared" si="14"/>
        <v>1116</v>
      </c>
      <c r="L58" s="27">
        <f t="shared" si="19"/>
        <v>55800</v>
      </c>
      <c r="M58" s="27">
        <f t="shared" si="15"/>
        <v>423.53316000000001</v>
      </c>
      <c r="N58" s="27">
        <f t="shared" si="16"/>
        <v>423.53316000000001</v>
      </c>
      <c r="O58" s="27">
        <f t="shared" si="20"/>
        <v>-55072.10028699987</v>
      </c>
      <c r="P58" s="27">
        <f t="shared" si="21"/>
        <v>55072.10028699987</v>
      </c>
    </row>
    <row r="59" spans="1:21">
      <c r="A59" s="31">
        <v>40026</v>
      </c>
      <c r="C59" s="6">
        <v>51</v>
      </c>
      <c r="D59" s="29">
        <f t="shared" si="12"/>
        <v>1116</v>
      </c>
      <c r="E59" s="29">
        <f t="shared" si="17"/>
        <v>56916</v>
      </c>
      <c r="F59" s="29">
        <f t="shared" si="13"/>
        <v>-143997.70000000001</v>
      </c>
      <c r="G59" s="34">
        <f>Inputs!D$3</f>
        <v>0.37951000000000001</v>
      </c>
      <c r="I59" s="27">
        <f t="shared" si="18"/>
        <v>200913.7</v>
      </c>
      <c r="K59" s="27">
        <f t="shared" si="14"/>
        <v>1116</v>
      </c>
      <c r="L59" s="27">
        <f t="shared" si="19"/>
        <v>56916</v>
      </c>
      <c r="M59" s="27">
        <f t="shared" si="15"/>
        <v>423.53316000000001</v>
      </c>
      <c r="N59" s="27">
        <f t="shared" si="16"/>
        <v>423.53316000000001</v>
      </c>
      <c r="O59" s="27">
        <f t="shared" si="20"/>
        <v>-54648.567126999871</v>
      </c>
      <c r="P59" s="27">
        <f t="shared" si="21"/>
        <v>54648.567126999871</v>
      </c>
    </row>
    <row r="60" spans="1:21">
      <c r="A60" s="30">
        <v>40057</v>
      </c>
      <c r="C60" s="6">
        <v>52</v>
      </c>
      <c r="D60" s="29">
        <f t="shared" si="12"/>
        <v>1116</v>
      </c>
      <c r="E60" s="29">
        <f t="shared" si="17"/>
        <v>58032</v>
      </c>
      <c r="F60" s="29">
        <f t="shared" si="13"/>
        <v>-142881.70000000001</v>
      </c>
      <c r="G60" s="34">
        <f>Inputs!D$3</f>
        <v>0.37951000000000001</v>
      </c>
      <c r="I60" s="27">
        <f t="shared" si="18"/>
        <v>200913.7</v>
      </c>
      <c r="K60" s="27">
        <f t="shared" si="14"/>
        <v>1116</v>
      </c>
      <c r="L60" s="27">
        <f t="shared" si="19"/>
        <v>58032</v>
      </c>
      <c r="M60" s="27">
        <f t="shared" si="15"/>
        <v>423.53316000000001</v>
      </c>
      <c r="N60" s="27">
        <f t="shared" si="16"/>
        <v>423.53316000000001</v>
      </c>
      <c r="O60" s="27">
        <f t="shared" si="20"/>
        <v>-54225.033966999872</v>
      </c>
      <c r="P60" s="27">
        <f t="shared" si="21"/>
        <v>54225.033966999872</v>
      </c>
    </row>
    <row r="61" spans="1:21">
      <c r="A61" s="31">
        <v>40087</v>
      </c>
      <c r="C61" s="6">
        <v>53</v>
      </c>
      <c r="D61" s="29">
        <f t="shared" si="12"/>
        <v>1116</v>
      </c>
      <c r="E61" s="29">
        <f t="shared" si="17"/>
        <v>59148</v>
      </c>
      <c r="F61" s="29">
        <f t="shared" si="13"/>
        <v>-141765.70000000001</v>
      </c>
      <c r="G61" s="34">
        <f>Inputs!D$3</f>
        <v>0.37951000000000001</v>
      </c>
      <c r="I61" s="27">
        <f t="shared" si="18"/>
        <v>200913.7</v>
      </c>
      <c r="K61" s="27">
        <f t="shared" si="14"/>
        <v>1116</v>
      </c>
      <c r="L61" s="27">
        <f t="shared" si="19"/>
        <v>59148</v>
      </c>
      <c r="M61" s="27">
        <f t="shared" si="15"/>
        <v>423.53316000000001</v>
      </c>
      <c r="N61" s="27">
        <f t="shared" si="16"/>
        <v>423.53316000000001</v>
      </c>
      <c r="O61" s="27">
        <f t="shared" si="20"/>
        <v>-53801.500806999873</v>
      </c>
      <c r="P61" s="27">
        <f t="shared" si="21"/>
        <v>53801.500806999873</v>
      </c>
    </row>
    <row r="62" spans="1:21">
      <c r="A62" s="30">
        <v>40118</v>
      </c>
      <c r="C62" s="6">
        <v>54</v>
      </c>
      <c r="D62" s="29">
        <f t="shared" si="12"/>
        <v>1116</v>
      </c>
      <c r="E62" s="29">
        <f t="shared" si="17"/>
        <v>60264</v>
      </c>
      <c r="F62" s="29">
        <f t="shared" si="13"/>
        <v>-140649.70000000001</v>
      </c>
      <c r="G62" s="34">
        <f>Inputs!D$3</f>
        <v>0.37951000000000001</v>
      </c>
      <c r="I62" s="27">
        <f t="shared" si="18"/>
        <v>200913.7</v>
      </c>
      <c r="K62" s="27">
        <f t="shared" si="14"/>
        <v>1116</v>
      </c>
      <c r="L62" s="27">
        <f t="shared" si="19"/>
        <v>60264</v>
      </c>
      <c r="M62" s="27">
        <f t="shared" si="15"/>
        <v>423.53316000000001</v>
      </c>
      <c r="N62" s="27">
        <f t="shared" si="16"/>
        <v>423.53316000000001</v>
      </c>
      <c r="O62" s="27">
        <f t="shared" si="20"/>
        <v>-53377.967646999874</v>
      </c>
      <c r="P62" s="27">
        <f t="shared" si="21"/>
        <v>53377.967646999874</v>
      </c>
    </row>
    <row r="63" spans="1:21">
      <c r="A63" s="31">
        <v>40148</v>
      </c>
      <c r="C63" s="6">
        <v>55</v>
      </c>
      <c r="D63" s="29">
        <f t="shared" si="12"/>
        <v>1116</v>
      </c>
      <c r="E63" s="29">
        <f t="shared" si="17"/>
        <v>61380</v>
      </c>
      <c r="F63" s="29">
        <f t="shared" si="13"/>
        <v>-139533.70000000001</v>
      </c>
      <c r="G63" s="34">
        <f>Inputs!D$3</f>
        <v>0.37951000000000001</v>
      </c>
      <c r="I63" s="27">
        <f t="shared" si="18"/>
        <v>200913.7</v>
      </c>
      <c r="K63" s="27">
        <f t="shared" si="14"/>
        <v>1116</v>
      </c>
      <c r="L63" s="27">
        <f t="shared" si="19"/>
        <v>61380</v>
      </c>
      <c r="M63" s="27">
        <f t="shared" si="15"/>
        <v>423.53316000000001</v>
      </c>
      <c r="N63" s="27">
        <f t="shared" si="16"/>
        <v>423.53316000000001</v>
      </c>
      <c r="O63" s="27">
        <f t="shared" si="20"/>
        <v>-52954.434486999875</v>
      </c>
      <c r="P63" s="27">
        <f t="shared" si="21"/>
        <v>52954.434486999875</v>
      </c>
    </row>
    <row r="64" spans="1:21">
      <c r="A64" s="30">
        <v>40179</v>
      </c>
      <c r="C64" s="6">
        <v>56</v>
      </c>
      <c r="D64" s="29">
        <f t="shared" si="12"/>
        <v>1116</v>
      </c>
      <c r="E64" s="29">
        <f t="shared" si="17"/>
        <v>62496</v>
      </c>
      <c r="F64" s="29">
        <f t="shared" si="13"/>
        <v>-138417.70000000001</v>
      </c>
      <c r="G64" s="34">
        <f>Inputs!D$3</f>
        <v>0.37951000000000001</v>
      </c>
      <c r="I64" s="27">
        <f t="shared" si="18"/>
        <v>200913.7</v>
      </c>
      <c r="K64" s="27">
        <f t="shared" si="14"/>
        <v>1116</v>
      </c>
      <c r="L64" s="27">
        <f t="shared" si="19"/>
        <v>62496</v>
      </c>
      <c r="M64" s="27">
        <f t="shared" si="15"/>
        <v>423.53316000000001</v>
      </c>
      <c r="N64" s="27">
        <f t="shared" si="16"/>
        <v>423.53316000000001</v>
      </c>
      <c r="O64" s="27">
        <f t="shared" si="20"/>
        <v>-52530.901326999876</v>
      </c>
      <c r="P64" s="27">
        <f t="shared" si="21"/>
        <v>52530.901326999876</v>
      </c>
    </row>
    <row r="65" spans="1:16">
      <c r="A65" s="31">
        <v>40210</v>
      </c>
      <c r="C65" s="6">
        <v>57</v>
      </c>
      <c r="D65" s="29">
        <f t="shared" si="12"/>
        <v>1116</v>
      </c>
      <c r="E65" s="29">
        <f t="shared" si="17"/>
        <v>63612</v>
      </c>
      <c r="F65" s="29">
        <f t="shared" si="13"/>
        <v>-137301.70000000001</v>
      </c>
      <c r="G65" s="34">
        <f>Inputs!D$3</f>
        <v>0.37951000000000001</v>
      </c>
      <c r="I65" s="27">
        <f t="shared" si="18"/>
        <v>200913.7</v>
      </c>
      <c r="K65" s="27">
        <f t="shared" si="14"/>
        <v>1116</v>
      </c>
      <c r="L65" s="27">
        <f t="shared" si="19"/>
        <v>63612</v>
      </c>
      <c r="M65" s="27">
        <f t="shared" si="15"/>
        <v>423.53316000000001</v>
      </c>
      <c r="N65" s="27">
        <f t="shared" si="16"/>
        <v>423.53316000000001</v>
      </c>
      <c r="O65" s="27">
        <f t="shared" si="20"/>
        <v>-52107.368166999877</v>
      </c>
      <c r="P65" s="27">
        <f t="shared" si="21"/>
        <v>52107.368166999877</v>
      </c>
    </row>
    <row r="66" spans="1:16">
      <c r="A66" s="30">
        <v>40238</v>
      </c>
      <c r="C66" s="6">
        <v>58</v>
      </c>
      <c r="D66" s="29">
        <f t="shared" si="12"/>
        <v>1116</v>
      </c>
      <c r="E66" s="29">
        <f t="shared" si="17"/>
        <v>64728</v>
      </c>
      <c r="F66" s="29">
        <f t="shared" si="13"/>
        <v>-136185.70000000001</v>
      </c>
      <c r="G66" s="34">
        <f>Inputs!D$3</f>
        <v>0.37951000000000001</v>
      </c>
      <c r="I66" s="27">
        <f t="shared" si="18"/>
        <v>200913.7</v>
      </c>
      <c r="K66" s="27">
        <f t="shared" si="14"/>
        <v>1116</v>
      </c>
      <c r="L66" s="27">
        <f t="shared" si="19"/>
        <v>64728</v>
      </c>
      <c r="M66" s="27">
        <f t="shared" si="15"/>
        <v>423.53316000000001</v>
      </c>
      <c r="N66" s="27">
        <f t="shared" si="16"/>
        <v>423.53316000000001</v>
      </c>
      <c r="O66" s="27">
        <f t="shared" si="20"/>
        <v>-51683.835006999878</v>
      </c>
      <c r="P66" s="27">
        <f t="shared" si="21"/>
        <v>51683.835006999878</v>
      </c>
    </row>
    <row r="67" spans="1:16">
      <c r="A67" s="31">
        <v>40269</v>
      </c>
      <c r="C67" s="6">
        <v>59</v>
      </c>
      <c r="D67" s="29">
        <f t="shared" si="12"/>
        <v>1116</v>
      </c>
      <c r="E67" s="29">
        <f t="shared" si="17"/>
        <v>65844</v>
      </c>
      <c r="F67" s="29">
        <f t="shared" si="13"/>
        <v>-135069.70000000001</v>
      </c>
      <c r="G67" s="34">
        <f>Inputs!D$3</f>
        <v>0.37951000000000001</v>
      </c>
      <c r="I67" s="27">
        <f t="shared" si="18"/>
        <v>200913.7</v>
      </c>
      <c r="K67" s="27">
        <f t="shared" si="14"/>
        <v>1116</v>
      </c>
      <c r="L67" s="27">
        <f t="shared" si="19"/>
        <v>65844</v>
      </c>
      <c r="M67" s="27">
        <f t="shared" si="15"/>
        <v>423.53316000000001</v>
      </c>
      <c r="N67" s="27">
        <f t="shared" si="16"/>
        <v>423.53316000000001</v>
      </c>
      <c r="O67" s="27">
        <f t="shared" si="20"/>
        <v>-51260.301846999879</v>
      </c>
      <c r="P67" s="27">
        <f t="shared" si="21"/>
        <v>51260.301846999879</v>
      </c>
    </row>
    <row r="68" spans="1:16">
      <c r="A68" s="30">
        <v>40299</v>
      </c>
      <c r="C68" s="6">
        <v>60</v>
      </c>
      <c r="D68" s="29">
        <f t="shared" si="12"/>
        <v>1116</v>
      </c>
      <c r="E68" s="29">
        <f t="shared" si="17"/>
        <v>66960</v>
      </c>
      <c r="F68" s="29">
        <f t="shared" si="13"/>
        <v>-133953.70000000001</v>
      </c>
      <c r="G68" s="34">
        <f>Inputs!D$3</f>
        <v>0.37951000000000001</v>
      </c>
      <c r="I68" s="27">
        <f t="shared" si="18"/>
        <v>200913.7</v>
      </c>
      <c r="K68" s="27">
        <f t="shared" si="14"/>
        <v>1116</v>
      </c>
      <c r="L68" s="27">
        <f t="shared" si="19"/>
        <v>66960</v>
      </c>
      <c r="M68" s="27">
        <f t="shared" si="15"/>
        <v>423.53316000000001</v>
      </c>
      <c r="N68" s="27">
        <f t="shared" si="16"/>
        <v>423.53316000000001</v>
      </c>
      <c r="O68" s="27">
        <f t="shared" si="20"/>
        <v>-50836.76868699988</v>
      </c>
      <c r="P68" s="27">
        <f t="shared" si="21"/>
        <v>50836.76868699988</v>
      </c>
    </row>
    <row r="69" spans="1:16">
      <c r="A69" s="31">
        <v>40330</v>
      </c>
      <c r="C69" s="6">
        <v>61</v>
      </c>
      <c r="D69" s="29">
        <f t="shared" si="12"/>
        <v>1116</v>
      </c>
      <c r="E69" s="29">
        <f t="shared" si="17"/>
        <v>68076</v>
      </c>
      <c r="F69" s="29">
        <f t="shared" si="13"/>
        <v>-132837.70000000001</v>
      </c>
      <c r="G69" s="34">
        <f>Inputs!D$3</f>
        <v>0.37951000000000001</v>
      </c>
      <c r="I69" s="27">
        <f t="shared" si="18"/>
        <v>200913.7</v>
      </c>
      <c r="K69" s="27">
        <f t="shared" si="14"/>
        <v>1116</v>
      </c>
      <c r="L69" s="27">
        <f t="shared" si="19"/>
        <v>68076</v>
      </c>
      <c r="M69" s="27">
        <f t="shared" si="15"/>
        <v>423.53316000000001</v>
      </c>
      <c r="N69" s="27">
        <f t="shared" si="16"/>
        <v>423.53316000000001</v>
      </c>
      <c r="O69" s="27">
        <f t="shared" si="20"/>
        <v>-50413.235526999881</v>
      </c>
      <c r="P69" s="27">
        <f t="shared" si="21"/>
        <v>50413.235526999881</v>
      </c>
    </row>
    <row r="70" spans="1:16">
      <c r="A70" s="30">
        <v>40360</v>
      </c>
      <c r="C70" s="6">
        <v>62</v>
      </c>
      <c r="D70" s="29">
        <f t="shared" si="12"/>
        <v>1116</v>
      </c>
      <c r="E70" s="29">
        <f t="shared" si="17"/>
        <v>69192</v>
      </c>
      <c r="F70" s="29">
        <f t="shared" si="13"/>
        <v>-131721.70000000001</v>
      </c>
      <c r="G70" s="34">
        <f>Inputs!D$3</f>
        <v>0.37951000000000001</v>
      </c>
      <c r="I70" s="27">
        <f t="shared" si="18"/>
        <v>200913.7</v>
      </c>
      <c r="K70" s="27">
        <f t="shared" si="14"/>
        <v>1116</v>
      </c>
      <c r="L70" s="27">
        <f t="shared" si="19"/>
        <v>69192</v>
      </c>
      <c r="M70" s="27">
        <f t="shared" si="15"/>
        <v>423.53316000000001</v>
      </c>
      <c r="N70" s="27">
        <f t="shared" si="16"/>
        <v>423.53316000000001</v>
      </c>
      <c r="O70" s="27">
        <f t="shared" si="20"/>
        <v>-49989.702366999882</v>
      </c>
      <c r="P70" s="27">
        <f t="shared" si="21"/>
        <v>49989.702366999882</v>
      </c>
    </row>
    <row r="71" spans="1:16">
      <c r="A71" s="31">
        <v>40391</v>
      </c>
      <c r="C71" s="6">
        <v>63</v>
      </c>
      <c r="D71" s="29">
        <f t="shared" si="12"/>
        <v>1116</v>
      </c>
      <c r="E71" s="29">
        <f t="shared" si="17"/>
        <v>70308</v>
      </c>
      <c r="F71" s="29">
        <f t="shared" si="13"/>
        <v>-130605.70000000001</v>
      </c>
      <c r="G71" s="34">
        <f>Inputs!D$3</f>
        <v>0.37951000000000001</v>
      </c>
      <c r="I71" s="27">
        <f t="shared" si="18"/>
        <v>200913.7</v>
      </c>
      <c r="K71" s="27">
        <f t="shared" si="14"/>
        <v>1116</v>
      </c>
      <c r="L71" s="27">
        <f t="shared" si="19"/>
        <v>70308</v>
      </c>
      <c r="M71" s="27">
        <f t="shared" si="15"/>
        <v>423.53316000000001</v>
      </c>
      <c r="N71" s="27">
        <f t="shared" si="16"/>
        <v>423.53316000000001</v>
      </c>
      <c r="O71" s="27">
        <f t="shared" si="20"/>
        <v>-49566.169206999883</v>
      </c>
      <c r="P71" s="27">
        <f t="shared" si="21"/>
        <v>49566.169206999883</v>
      </c>
    </row>
    <row r="72" spans="1:16">
      <c r="A72" s="30">
        <v>40422</v>
      </c>
      <c r="C72" s="6">
        <v>64</v>
      </c>
      <c r="D72" s="29">
        <f t="shared" si="12"/>
        <v>1116</v>
      </c>
      <c r="E72" s="29">
        <f t="shared" si="17"/>
        <v>71424</v>
      </c>
      <c r="F72" s="29">
        <f t="shared" si="13"/>
        <v>-129489.70000000001</v>
      </c>
      <c r="G72" s="34">
        <f>Inputs!D$3</f>
        <v>0.37951000000000001</v>
      </c>
      <c r="I72" s="27">
        <f t="shared" si="18"/>
        <v>200913.7</v>
      </c>
      <c r="K72" s="27">
        <f t="shared" si="14"/>
        <v>1116</v>
      </c>
      <c r="L72" s="27">
        <f t="shared" si="19"/>
        <v>71424</v>
      </c>
      <c r="M72" s="27">
        <f t="shared" si="15"/>
        <v>423.53316000000001</v>
      </c>
      <c r="N72" s="27">
        <f t="shared" si="16"/>
        <v>423.53316000000001</v>
      </c>
      <c r="O72" s="27">
        <f t="shared" si="20"/>
        <v>-49142.636046999884</v>
      </c>
      <c r="P72" s="27">
        <f t="shared" si="21"/>
        <v>49142.636046999884</v>
      </c>
    </row>
    <row r="73" spans="1:16">
      <c r="A73" s="31">
        <v>40452</v>
      </c>
      <c r="C73" s="6">
        <v>65</v>
      </c>
      <c r="D73" s="29">
        <f t="shared" ref="D73:D104" si="22">ROUND(-(+$B$9/180)*1,0)</f>
        <v>1116</v>
      </c>
      <c r="E73" s="29">
        <f t="shared" si="17"/>
        <v>72540</v>
      </c>
      <c r="F73" s="29">
        <f t="shared" ref="F73:F104" si="23">$B$9+E73</f>
        <v>-128373.70000000001</v>
      </c>
      <c r="G73" s="34">
        <f>Inputs!D$3</f>
        <v>0.37951000000000001</v>
      </c>
      <c r="I73" s="27">
        <f t="shared" si="18"/>
        <v>200913.7</v>
      </c>
      <c r="K73" s="27">
        <f t="shared" ref="K73:K104" si="24">D73</f>
        <v>1116</v>
      </c>
      <c r="L73" s="27">
        <f t="shared" si="19"/>
        <v>72540</v>
      </c>
      <c r="M73" s="27">
        <f t="shared" ref="M73:M104" si="25">K73*G73</f>
        <v>423.53316000000001</v>
      </c>
      <c r="N73" s="27">
        <f t="shared" ref="N73:N104" si="26">M73-J73</f>
        <v>423.53316000000001</v>
      </c>
      <c r="O73" s="27">
        <f t="shared" si="20"/>
        <v>-48719.102886999885</v>
      </c>
      <c r="P73" s="27">
        <f t="shared" si="21"/>
        <v>48719.102886999885</v>
      </c>
    </row>
    <row r="74" spans="1:16">
      <c r="A74" s="30">
        <v>40483</v>
      </c>
      <c r="C74" s="6">
        <v>66</v>
      </c>
      <c r="D74" s="29">
        <f t="shared" si="22"/>
        <v>1116</v>
      </c>
      <c r="E74" s="29">
        <f t="shared" ref="E74:E105" si="27">+E73+D74</f>
        <v>73656</v>
      </c>
      <c r="F74" s="29">
        <f t="shared" si="23"/>
        <v>-127257.70000000001</v>
      </c>
      <c r="G74" s="34">
        <f>Inputs!D$3</f>
        <v>0.37951000000000001</v>
      </c>
      <c r="I74" s="27">
        <f t="shared" ref="I74:I105" si="28">+I73+H74</f>
        <v>200913.7</v>
      </c>
      <c r="K74" s="27">
        <f t="shared" si="24"/>
        <v>1116</v>
      </c>
      <c r="L74" s="27">
        <f t="shared" ref="L74:L105" si="29">+L73+K74</f>
        <v>73656</v>
      </c>
      <c r="M74" s="27">
        <f t="shared" si="25"/>
        <v>423.53316000000001</v>
      </c>
      <c r="N74" s="27">
        <f t="shared" si="26"/>
        <v>423.53316000000001</v>
      </c>
      <c r="O74" s="27">
        <f t="shared" ref="O74:O105" si="30">+O73+N74</f>
        <v>-48295.569726999885</v>
      </c>
      <c r="P74" s="27">
        <f t="shared" ref="P74:P105" si="31">P73-N74</f>
        <v>48295.569726999885</v>
      </c>
    </row>
    <row r="75" spans="1:16">
      <c r="A75" s="31">
        <v>40513</v>
      </c>
      <c r="C75" s="6">
        <v>67</v>
      </c>
      <c r="D75" s="29">
        <f t="shared" si="22"/>
        <v>1116</v>
      </c>
      <c r="E75" s="29">
        <f t="shared" si="27"/>
        <v>74772</v>
      </c>
      <c r="F75" s="29">
        <f t="shared" si="23"/>
        <v>-126141.70000000001</v>
      </c>
      <c r="G75" s="34">
        <f>Inputs!D$3</f>
        <v>0.37951000000000001</v>
      </c>
      <c r="I75" s="27">
        <f t="shared" si="28"/>
        <v>200913.7</v>
      </c>
      <c r="K75" s="27">
        <f t="shared" si="24"/>
        <v>1116</v>
      </c>
      <c r="L75" s="27">
        <f t="shared" si="29"/>
        <v>74772</v>
      </c>
      <c r="M75" s="27">
        <f t="shared" si="25"/>
        <v>423.53316000000001</v>
      </c>
      <c r="N75" s="27">
        <f t="shared" si="26"/>
        <v>423.53316000000001</v>
      </c>
      <c r="O75" s="27">
        <f t="shared" si="30"/>
        <v>-47872.036566999886</v>
      </c>
      <c r="P75" s="27">
        <f t="shared" si="31"/>
        <v>47872.036566999886</v>
      </c>
    </row>
    <row r="76" spans="1:16">
      <c r="A76" s="30">
        <v>40544</v>
      </c>
      <c r="C76" s="6">
        <v>68</v>
      </c>
      <c r="D76" s="29">
        <f t="shared" si="22"/>
        <v>1116</v>
      </c>
      <c r="E76" s="29">
        <f t="shared" si="27"/>
        <v>75888</v>
      </c>
      <c r="F76" s="29">
        <f t="shared" si="23"/>
        <v>-125025.70000000001</v>
      </c>
      <c r="G76" s="34">
        <f>Inputs!D$3</f>
        <v>0.37951000000000001</v>
      </c>
      <c r="I76" s="27">
        <f t="shared" si="28"/>
        <v>200913.7</v>
      </c>
      <c r="K76" s="27">
        <f t="shared" si="24"/>
        <v>1116</v>
      </c>
      <c r="L76" s="27">
        <f t="shared" si="29"/>
        <v>75888</v>
      </c>
      <c r="M76" s="27">
        <f t="shared" si="25"/>
        <v>423.53316000000001</v>
      </c>
      <c r="N76" s="27">
        <f t="shared" si="26"/>
        <v>423.53316000000001</v>
      </c>
      <c r="O76" s="27">
        <f t="shared" si="30"/>
        <v>-47448.503406999887</v>
      </c>
      <c r="P76" s="27">
        <f t="shared" si="31"/>
        <v>47448.503406999887</v>
      </c>
    </row>
    <row r="77" spans="1:16">
      <c r="A77" s="31">
        <v>40575</v>
      </c>
      <c r="C77" s="6">
        <v>69</v>
      </c>
      <c r="D77" s="29">
        <f t="shared" si="22"/>
        <v>1116</v>
      </c>
      <c r="E77" s="29">
        <f t="shared" si="27"/>
        <v>77004</v>
      </c>
      <c r="F77" s="29">
        <f t="shared" si="23"/>
        <v>-123909.70000000001</v>
      </c>
      <c r="G77" s="34">
        <f>Inputs!D$3</f>
        <v>0.37951000000000001</v>
      </c>
      <c r="I77" s="27">
        <f t="shared" si="28"/>
        <v>200913.7</v>
      </c>
      <c r="K77" s="27">
        <f t="shared" si="24"/>
        <v>1116</v>
      </c>
      <c r="L77" s="27">
        <f t="shared" si="29"/>
        <v>77004</v>
      </c>
      <c r="M77" s="27">
        <f t="shared" si="25"/>
        <v>423.53316000000001</v>
      </c>
      <c r="N77" s="27">
        <f t="shared" si="26"/>
        <v>423.53316000000001</v>
      </c>
      <c r="O77" s="27">
        <f t="shared" si="30"/>
        <v>-47024.970246999888</v>
      </c>
      <c r="P77" s="27">
        <f t="shared" si="31"/>
        <v>47024.970246999888</v>
      </c>
    </row>
    <row r="78" spans="1:16">
      <c r="A78" s="30">
        <v>40603</v>
      </c>
      <c r="C78" s="6">
        <v>70</v>
      </c>
      <c r="D78" s="29">
        <f t="shared" si="22"/>
        <v>1116</v>
      </c>
      <c r="E78" s="29">
        <f t="shared" si="27"/>
        <v>78120</v>
      </c>
      <c r="F78" s="29">
        <f t="shared" si="23"/>
        <v>-122793.70000000001</v>
      </c>
      <c r="G78" s="34">
        <f>Inputs!D$3</f>
        <v>0.37951000000000001</v>
      </c>
      <c r="I78" s="27">
        <f t="shared" si="28"/>
        <v>200913.7</v>
      </c>
      <c r="K78" s="27">
        <f t="shared" si="24"/>
        <v>1116</v>
      </c>
      <c r="L78" s="27">
        <f t="shared" si="29"/>
        <v>78120</v>
      </c>
      <c r="M78" s="27">
        <f t="shared" si="25"/>
        <v>423.53316000000001</v>
      </c>
      <c r="N78" s="27">
        <f t="shared" si="26"/>
        <v>423.53316000000001</v>
      </c>
      <c r="O78" s="27">
        <f t="shared" si="30"/>
        <v>-46601.437086999889</v>
      </c>
      <c r="P78" s="27">
        <f t="shared" si="31"/>
        <v>46601.437086999889</v>
      </c>
    </row>
    <row r="79" spans="1:16">
      <c r="A79" s="31">
        <v>40634</v>
      </c>
      <c r="C79" s="6">
        <v>71</v>
      </c>
      <c r="D79" s="29">
        <f t="shared" si="22"/>
        <v>1116</v>
      </c>
      <c r="E79" s="29">
        <f t="shared" si="27"/>
        <v>79236</v>
      </c>
      <c r="F79" s="29">
        <f t="shared" si="23"/>
        <v>-121677.70000000001</v>
      </c>
      <c r="G79" s="34">
        <f>Inputs!D$3</f>
        <v>0.37951000000000001</v>
      </c>
      <c r="I79" s="27">
        <f t="shared" si="28"/>
        <v>200913.7</v>
      </c>
      <c r="K79" s="27">
        <f t="shared" si="24"/>
        <v>1116</v>
      </c>
      <c r="L79" s="27">
        <f t="shared" si="29"/>
        <v>79236</v>
      </c>
      <c r="M79" s="27">
        <f t="shared" si="25"/>
        <v>423.53316000000001</v>
      </c>
      <c r="N79" s="27">
        <f t="shared" si="26"/>
        <v>423.53316000000001</v>
      </c>
      <c r="O79" s="27">
        <f t="shared" si="30"/>
        <v>-46177.90392699989</v>
      </c>
      <c r="P79" s="27">
        <f t="shared" si="31"/>
        <v>46177.90392699989</v>
      </c>
    </row>
    <row r="80" spans="1:16">
      <c r="A80" s="30">
        <v>40664</v>
      </c>
      <c r="C80" s="6">
        <v>72</v>
      </c>
      <c r="D80" s="29">
        <f t="shared" si="22"/>
        <v>1116</v>
      </c>
      <c r="E80" s="29">
        <f t="shared" si="27"/>
        <v>80352</v>
      </c>
      <c r="F80" s="29">
        <f t="shared" si="23"/>
        <v>-120561.70000000001</v>
      </c>
      <c r="G80" s="34">
        <f>Inputs!D$3</f>
        <v>0.37951000000000001</v>
      </c>
      <c r="I80" s="27">
        <f t="shared" si="28"/>
        <v>200913.7</v>
      </c>
      <c r="K80" s="27">
        <f t="shared" si="24"/>
        <v>1116</v>
      </c>
      <c r="L80" s="27">
        <f t="shared" si="29"/>
        <v>80352</v>
      </c>
      <c r="M80" s="27">
        <f t="shared" si="25"/>
        <v>423.53316000000001</v>
      </c>
      <c r="N80" s="27">
        <f t="shared" si="26"/>
        <v>423.53316000000001</v>
      </c>
      <c r="O80" s="27">
        <f t="shared" si="30"/>
        <v>-45754.370766999891</v>
      </c>
      <c r="P80" s="27">
        <f t="shared" si="31"/>
        <v>45754.370766999891</v>
      </c>
    </row>
    <row r="81" spans="1:16">
      <c r="A81" s="31">
        <v>40695</v>
      </c>
      <c r="C81" s="6">
        <v>73</v>
      </c>
      <c r="D81" s="29">
        <f t="shared" si="22"/>
        <v>1116</v>
      </c>
      <c r="E81" s="29">
        <f t="shared" si="27"/>
        <v>81468</v>
      </c>
      <c r="F81" s="29">
        <f t="shared" si="23"/>
        <v>-119445.70000000001</v>
      </c>
      <c r="G81" s="34">
        <f>Inputs!D$3</f>
        <v>0.37951000000000001</v>
      </c>
      <c r="I81" s="27">
        <f t="shared" si="28"/>
        <v>200913.7</v>
      </c>
      <c r="K81" s="27">
        <f t="shared" si="24"/>
        <v>1116</v>
      </c>
      <c r="L81" s="27">
        <f t="shared" si="29"/>
        <v>81468</v>
      </c>
      <c r="M81" s="27">
        <f t="shared" si="25"/>
        <v>423.53316000000001</v>
      </c>
      <c r="N81" s="27">
        <f t="shared" si="26"/>
        <v>423.53316000000001</v>
      </c>
      <c r="O81" s="27">
        <f t="shared" si="30"/>
        <v>-45330.837606999892</v>
      </c>
      <c r="P81" s="27">
        <f t="shared" si="31"/>
        <v>45330.837606999892</v>
      </c>
    </row>
    <row r="82" spans="1:16">
      <c r="A82" s="30">
        <v>40725</v>
      </c>
      <c r="C82" s="6">
        <v>74</v>
      </c>
      <c r="D82" s="29">
        <f t="shared" si="22"/>
        <v>1116</v>
      </c>
      <c r="E82" s="29">
        <f t="shared" si="27"/>
        <v>82584</v>
      </c>
      <c r="F82" s="29">
        <f t="shared" si="23"/>
        <v>-118329.70000000001</v>
      </c>
      <c r="G82" s="34">
        <f>Inputs!D$3</f>
        <v>0.37951000000000001</v>
      </c>
      <c r="I82" s="27">
        <f t="shared" si="28"/>
        <v>200913.7</v>
      </c>
      <c r="K82" s="27">
        <f t="shared" si="24"/>
        <v>1116</v>
      </c>
      <c r="L82" s="27">
        <f t="shared" si="29"/>
        <v>82584</v>
      </c>
      <c r="M82" s="27">
        <f t="shared" si="25"/>
        <v>423.53316000000001</v>
      </c>
      <c r="N82" s="27">
        <f t="shared" si="26"/>
        <v>423.53316000000001</v>
      </c>
      <c r="O82" s="27">
        <f t="shared" si="30"/>
        <v>-44907.304446999893</v>
      </c>
      <c r="P82" s="27">
        <f t="shared" si="31"/>
        <v>44907.304446999893</v>
      </c>
    </row>
    <row r="83" spans="1:16">
      <c r="A83" s="31">
        <v>40756</v>
      </c>
      <c r="C83" s="6">
        <v>75</v>
      </c>
      <c r="D83" s="29">
        <f t="shared" si="22"/>
        <v>1116</v>
      </c>
      <c r="E83" s="29">
        <f t="shared" si="27"/>
        <v>83700</v>
      </c>
      <c r="F83" s="29">
        <f t="shared" si="23"/>
        <v>-117213.70000000001</v>
      </c>
      <c r="G83" s="34">
        <f>Inputs!D$3</f>
        <v>0.37951000000000001</v>
      </c>
      <c r="I83" s="27">
        <f t="shared" si="28"/>
        <v>200913.7</v>
      </c>
      <c r="K83" s="27">
        <f t="shared" si="24"/>
        <v>1116</v>
      </c>
      <c r="L83" s="27">
        <f t="shared" si="29"/>
        <v>83700</v>
      </c>
      <c r="M83" s="27">
        <f t="shared" si="25"/>
        <v>423.53316000000001</v>
      </c>
      <c r="N83" s="27">
        <f t="shared" si="26"/>
        <v>423.53316000000001</v>
      </c>
      <c r="O83" s="27">
        <f t="shared" si="30"/>
        <v>-44483.771286999894</v>
      </c>
      <c r="P83" s="27">
        <f t="shared" si="31"/>
        <v>44483.771286999894</v>
      </c>
    </row>
    <row r="84" spans="1:16">
      <c r="A84" s="30">
        <v>40787</v>
      </c>
      <c r="C84" s="6">
        <v>76</v>
      </c>
      <c r="D84" s="29">
        <f t="shared" si="22"/>
        <v>1116</v>
      </c>
      <c r="E84" s="29">
        <f t="shared" si="27"/>
        <v>84816</v>
      </c>
      <c r="F84" s="29">
        <f t="shared" si="23"/>
        <v>-116097.70000000001</v>
      </c>
      <c r="G84" s="34">
        <f>Inputs!D$3</f>
        <v>0.37951000000000001</v>
      </c>
      <c r="I84" s="27">
        <f t="shared" si="28"/>
        <v>200913.7</v>
      </c>
      <c r="K84" s="27">
        <f t="shared" si="24"/>
        <v>1116</v>
      </c>
      <c r="L84" s="27">
        <f t="shared" si="29"/>
        <v>84816</v>
      </c>
      <c r="M84" s="27">
        <f t="shared" si="25"/>
        <v>423.53316000000001</v>
      </c>
      <c r="N84" s="27">
        <f t="shared" si="26"/>
        <v>423.53316000000001</v>
      </c>
      <c r="O84" s="27">
        <f t="shared" si="30"/>
        <v>-44060.238126999895</v>
      </c>
      <c r="P84" s="27">
        <f t="shared" si="31"/>
        <v>44060.238126999895</v>
      </c>
    </row>
    <row r="85" spans="1:16">
      <c r="A85" s="31">
        <v>40817</v>
      </c>
      <c r="C85" s="6">
        <v>77</v>
      </c>
      <c r="D85" s="29">
        <f t="shared" si="22"/>
        <v>1116</v>
      </c>
      <c r="E85" s="29">
        <f t="shared" si="27"/>
        <v>85932</v>
      </c>
      <c r="F85" s="29">
        <f t="shared" si="23"/>
        <v>-114981.70000000001</v>
      </c>
      <c r="G85" s="34">
        <f>Inputs!D$3</f>
        <v>0.37951000000000001</v>
      </c>
      <c r="I85" s="27">
        <f t="shared" si="28"/>
        <v>200913.7</v>
      </c>
      <c r="K85" s="27">
        <f t="shared" si="24"/>
        <v>1116</v>
      </c>
      <c r="L85" s="27">
        <f t="shared" si="29"/>
        <v>85932</v>
      </c>
      <c r="M85" s="27">
        <f t="shared" si="25"/>
        <v>423.53316000000001</v>
      </c>
      <c r="N85" s="27">
        <f t="shared" si="26"/>
        <v>423.53316000000001</v>
      </c>
      <c r="O85" s="27">
        <f t="shared" si="30"/>
        <v>-43636.704966999896</v>
      </c>
      <c r="P85" s="27">
        <f t="shared" si="31"/>
        <v>43636.704966999896</v>
      </c>
    </row>
    <row r="86" spans="1:16">
      <c r="A86" s="30">
        <v>40848</v>
      </c>
      <c r="C86" s="6">
        <v>78</v>
      </c>
      <c r="D86" s="29">
        <f t="shared" si="22"/>
        <v>1116</v>
      </c>
      <c r="E86" s="29">
        <f t="shared" si="27"/>
        <v>87048</v>
      </c>
      <c r="F86" s="29">
        <f t="shared" si="23"/>
        <v>-113865.70000000001</v>
      </c>
      <c r="G86" s="34">
        <f>Inputs!D$3</f>
        <v>0.37951000000000001</v>
      </c>
      <c r="I86" s="27">
        <f t="shared" si="28"/>
        <v>200913.7</v>
      </c>
      <c r="K86" s="27">
        <f t="shared" si="24"/>
        <v>1116</v>
      </c>
      <c r="L86" s="27">
        <f t="shared" si="29"/>
        <v>87048</v>
      </c>
      <c r="M86" s="27">
        <f t="shared" si="25"/>
        <v>423.53316000000001</v>
      </c>
      <c r="N86" s="27">
        <f t="shared" si="26"/>
        <v>423.53316000000001</v>
      </c>
      <c r="O86" s="27">
        <f t="shared" si="30"/>
        <v>-43213.171806999897</v>
      </c>
      <c r="P86" s="27">
        <f t="shared" si="31"/>
        <v>43213.171806999897</v>
      </c>
    </row>
    <row r="87" spans="1:16">
      <c r="A87" s="31">
        <v>40878</v>
      </c>
      <c r="C87" s="6">
        <v>79</v>
      </c>
      <c r="D87" s="29">
        <f t="shared" si="22"/>
        <v>1116</v>
      </c>
      <c r="E87" s="29">
        <f t="shared" si="27"/>
        <v>88164</v>
      </c>
      <c r="F87" s="29">
        <f t="shared" si="23"/>
        <v>-112749.70000000001</v>
      </c>
      <c r="G87" s="34">
        <f>Inputs!D$3</f>
        <v>0.37951000000000001</v>
      </c>
      <c r="I87" s="27">
        <f t="shared" si="28"/>
        <v>200913.7</v>
      </c>
      <c r="K87" s="27">
        <f t="shared" si="24"/>
        <v>1116</v>
      </c>
      <c r="L87" s="27">
        <f t="shared" si="29"/>
        <v>88164</v>
      </c>
      <c r="M87" s="27">
        <f t="shared" si="25"/>
        <v>423.53316000000001</v>
      </c>
      <c r="N87" s="27">
        <f t="shared" si="26"/>
        <v>423.53316000000001</v>
      </c>
      <c r="O87" s="27">
        <f t="shared" si="30"/>
        <v>-42789.638646999898</v>
      </c>
      <c r="P87" s="27">
        <f t="shared" si="31"/>
        <v>42789.638646999898</v>
      </c>
    </row>
    <row r="88" spans="1:16">
      <c r="A88" s="30">
        <v>40909</v>
      </c>
      <c r="C88" s="6">
        <v>80</v>
      </c>
      <c r="D88" s="29">
        <f t="shared" si="22"/>
        <v>1116</v>
      </c>
      <c r="E88" s="29">
        <f t="shared" si="27"/>
        <v>89280</v>
      </c>
      <c r="F88" s="29">
        <f t="shared" si="23"/>
        <v>-111633.70000000001</v>
      </c>
      <c r="G88" s="34">
        <f>Inputs!D$3</f>
        <v>0.37951000000000001</v>
      </c>
      <c r="I88" s="27">
        <f t="shared" si="28"/>
        <v>200913.7</v>
      </c>
      <c r="K88" s="27">
        <f t="shared" si="24"/>
        <v>1116</v>
      </c>
      <c r="L88" s="27">
        <f t="shared" si="29"/>
        <v>89280</v>
      </c>
      <c r="M88" s="27">
        <f t="shared" si="25"/>
        <v>423.53316000000001</v>
      </c>
      <c r="N88" s="27">
        <f t="shared" si="26"/>
        <v>423.53316000000001</v>
      </c>
      <c r="O88" s="27">
        <f t="shared" si="30"/>
        <v>-42366.105486999899</v>
      </c>
      <c r="P88" s="27">
        <f t="shared" si="31"/>
        <v>42366.105486999899</v>
      </c>
    </row>
    <row r="89" spans="1:16">
      <c r="A89" s="31">
        <v>40940</v>
      </c>
      <c r="C89" s="6">
        <v>81</v>
      </c>
      <c r="D89" s="29">
        <f t="shared" si="22"/>
        <v>1116</v>
      </c>
      <c r="E89" s="29">
        <f t="shared" si="27"/>
        <v>90396</v>
      </c>
      <c r="F89" s="29">
        <f t="shared" si="23"/>
        <v>-110517.70000000001</v>
      </c>
      <c r="G89" s="34">
        <f>Inputs!D$3</f>
        <v>0.37951000000000001</v>
      </c>
      <c r="I89" s="27">
        <f t="shared" si="28"/>
        <v>200913.7</v>
      </c>
      <c r="K89" s="27">
        <f t="shared" si="24"/>
        <v>1116</v>
      </c>
      <c r="L89" s="27">
        <f t="shared" si="29"/>
        <v>90396</v>
      </c>
      <c r="M89" s="27">
        <f t="shared" si="25"/>
        <v>423.53316000000001</v>
      </c>
      <c r="N89" s="27">
        <f t="shared" si="26"/>
        <v>423.53316000000001</v>
      </c>
      <c r="O89" s="27">
        <f t="shared" si="30"/>
        <v>-41942.5723269999</v>
      </c>
      <c r="P89" s="27">
        <f t="shared" si="31"/>
        <v>41942.5723269999</v>
      </c>
    </row>
    <row r="90" spans="1:16">
      <c r="A90" s="30">
        <v>40969</v>
      </c>
      <c r="C90" s="6">
        <v>82</v>
      </c>
      <c r="D90" s="29">
        <f t="shared" si="22"/>
        <v>1116</v>
      </c>
      <c r="E90" s="29">
        <f t="shared" si="27"/>
        <v>91512</v>
      </c>
      <c r="F90" s="29">
        <f t="shared" si="23"/>
        <v>-109401.70000000001</v>
      </c>
      <c r="G90" s="34">
        <f>Inputs!D$3</f>
        <v>0.37951000000000001</v>
      </c>
      <c r="I90" s="27">
        <f t="shared" si="28"/>
        <v>200913.7</v>
      </c>
      <c r="K90" s="27">
        <f t="shared" si="24"/>
        <v>1116</v>
      </c>
      <c r="L90" s="27">
        <f t="shared" si="29"/>
        <v>91512</v>
      </c>
      <c r="M90" s="27">
        <f t="shared" si="25"/>
        <v>423.53316000000001</v>
      </c>
      <c r="N90" s="27">
        <f t="shared" si="26"/>
        <v>423.53316000000001</v>
      </c>
      <c r="O90" s="27">
        <f t="shared" si="30"/>
        <v>-41519.039166999901</v>
      </c>
      <c r="P90" s="27">
        <f t="shared" si="31"/>
        <v>41519.039166999901</v>
      </c>
    </row>
    <row r="91" spans="1:16">
      <c r="A91" s="31">
        <v>41000</v>
      </c>
      <c r="C91" s="6">
        <v>83</v>
      </c>
      <c r="D91" s="29">
        <f t="shared" si="22"/>
        <v>1116</v>
      </c>
      <c r="E91" s="29">
        <f t="shared" si="27"/>
        <v>92628</v>
      </c>
      <c r="F91" s="29">
        <f t="shared" si="23"/>
        <v>-108285.70000000001</v>
      </c>
      <c r="G91" s="34">
        <f>Inputs!D$3</f>
        <v>0.37951000000000001</v>
      </c>
      <c r="I91" s="27">
        <f t="shared" si="28"/>
        <v>200913.7</v>
      </c>
      <c r="K91" s="27">
        <f t="shared" si="24"/>
        <v>1116</v>
      </c>
      <c r="L91" s="27">
        <f t="shared" si="29"/>
        <v>92628</v>
      </c>
      <c r="M91" s="27">
        <f t="shared" si="25"/>
        <v>423.53316000000001</v>
      </c>
      <c r="N91" s="27">
        <f t="shared" si="26"/>
        <v>423.53316000000001</v>
      </c>
      <c r="O91" s="27">
        <f t="shared" si="30"/>
        <v>-41095.506006999902</v>
      </c>
      <c r="P91" s="27">
        <f t="shared" si="31"/>
        <v>41095.506006999902</v>
      </c>
    </row>
    <row r="92" spans="1:16">
      <c r="A92" s="30">
        <v>41030</v>
      </c>
      <c r="C92" s="6">
        <v>84</v>
      </c>
      <c r="D92" s="29">
        <f t="shared" si="22"/>
        <v>1116</v>
      </c>
      <c r="E92" s="29">
        <f t="shared" si="27"/>
        <v>93744</v>
      </c>
      <c r="F92" s="29">
        <f t="shared" si="23"/>
        <v>-107169.70000000001</v>
      </c>
      <c r="G92" s="34">
        <f>Inputs!D$3</f>
        <v>0.37951000000000001</v>
      </c>
      <c r="I92" s="27">
        <f t="shared" si="28"/>
        <v>200913.7</v>
      </c>
      <c r="K92" s="27">
        <f t="shared" si="24"/>
        <v>1116</v>
      </c>
      <c r="L92" s="27">
        <f t="shared" si="29"/>
        <v>93744</v>
      </c>
      <c r="M92" s="27">
        <f t="shared" si="25"/>
        <v>423.53316000000001</v>
      </c>
      <c r="N92" s="27">
        <f t="shared" si="26"/>
        <v>423.53316000000001</v>
      </c>
      <c r="O92" s="27">
        <f t="shared" si="30"/>
        <v>-40671.972846999903</v>
      </c>
      <c r="P92" s="27">
        <f t="shared" si="31"/>
        <v>40671.972846999903</v>
      </c>
    </row>
    <row r="93" spans="1:16">
      <c r="A93" s="31">
        <v>41061</v>
      </c>
      <c r="C93" s="6">
        <v>85</v>
      </c>
      <c r="D93" s="29">
        <f t="shared" si="22"/>
        <v>1116</v>
      </c>
      <c r="E93" s="29">
        <f t="shared" si="27"/>
        <v>94860</v>
      </c>
      <c r="F93" s="29">
        <f t="shared" si="23"/>
        <v>-106053.70000000001</v>
      </c>
      <c r="G93" s="34">
        <f>Inputs!D$3</f>
        <v>0.37951000000000001</v>
      </c>
      <c r="I93" s="27">
        <f t="shared" si="28"/>
        <v>200913.7</v>
      </c>
      <c r="K93" s="27">
        <f t="shared" si="24"/>
        <v>1116</v>
      </c>
      <c r="L93" s="27">
        <f t="shared" si="29"/>
        <v>94860</v>
      </c>
      <c r="M93" s="27">
        <f t="shared" si="25"/>
        <v>423.53316000000001</v>
      </c>
      <c r="N93" s="27">
        <f t="shared" si="26"/>
        <v>423.53316000000001</v>
      </c>
      <c r="O93" s="27">
        <f t="shared" si="30"/>
        <v>-40248.439686999904</v>
      </c>
      <c r="P93" s="27">
        <f t="shared" si="31"/>
        <v>40248.439686999904</v>
      </c>
    </row>
    <row r="94" spans="1:16">
      <c r="A94" s="30">
        <v>41091</v>
      </c>
      <c r="C94" s="6">
        <v>86</v>
      </c>
      <c r="D94" s="29">
        <f t="shared" si="22"/>
        <v>1116</v>
      </c>
      <c r="E94" s="29">
        <f t="shared" si="27"/>
        <v>95976</v>
      </c>
      <c r="F94" s="29">
        <f t="shared" si="23"/>
        <v>-104937.70000000001</v>
      </c>
      <c r="G94" s="34">
        <f>Inputs!D$3</f>
        <v>0.37951000000000001</v>
      </c>
      <c r="I94" s="27">
        <f t="shared" si="28"/>
        <v>200913.7</v>
      </c>
      <c r="K94" s="27">
        <f t="shared" si="24"/>
        <v>1116</v>
      </c>
      <c r="L94" s="27">
        <f t="shared" si="29"/>
        <v>95976</v>
      </c>
      <c r="M94" s="27">
        <f t="shared" si="25"/>
        <v>423.53316000000001</v>
      </c>
      <c r="N94" s="27">
        <f t="shared" si="26"/>
        <v>423.53316000000001</v>
      </c>
      <c r="O94" s="27">
        <f t="shared" si="30"/>
        <v>-39824.906526999905</v>
      </c>
      <c r="P94" s="27">
        <f t="shared" si="31"/>
        <v>39824.906526999905</v>
      </c>
    </row>
    <row r="95" spans="1:16">
      <c r="A95" s="31">
        <v>41122</v>
      </c>
      <c r="C95" s="6">
        <v>87</v>
      </c>
      <c r="D95" s="29">
        <f t="shared" si="22"/>
        <v>1116</v>
      </c>
      <c r="E95" s="29">
        <f t="shared" si="27"/>
        <v>97092</v>
      </c>
      <c r="F95" s="29">
        <f t="shared" si="23"/>
        <v>-103821.70000000001</v>
      </c>
      <c r="G95" s="34">
        <f>Inputs!D$3</f>
        <v>0.37951000000000001</v>
      </c>
      <c r="I95" s="27">
        <f t="shared" si="28"/>
        <v>200913.7</v>
      </c>
      <c r="K95" s="27">
        <f t="shared" si="24"/>
        <v>1116</v>
      </c>
      <c r="L95" s="27">
        <f t="shared" si="29"/>
        <v>97092</v>
      </c>
      <c r="M95" s="27">
        <f t="shared" si="25"/>
        <v>423.53316000000001</v>
      </c>
      <c r="N95" s="27">
        <f t="shared" si="26"/>
        <v>423.53316000000001</v>
      </c>
      <c r="O95" s="27">
        <f t="shared" si="30"/>
        <v>-39401.373366999906</v>
      </c>
      <c r="P95" s="27">
        <f t="shared" si="31"/>
        <v>39401.373366999906</v>
      </c>
    </row>
    <row r="96" spans="1:16">
      <c r="A96" s="30">
        <v>41153</v>
      </c>
      <c r="C96" s="6">
        <v>88</v>
      </c>
      <c r="D96" s="29">
        <f t="shared" si="22"/>
        <v>1116</v>
      </c>
      <c r="E96" s="29">
        <f t="shared" si="27"/>
        <v>98208</v>
      </c>
      <c r="F96" s="29">
        <f t="shared" si="23"/>
        <v>-102705.70000000001</v>
      </c>
      <c r="G96" s="34">
        <f>Inputs!D$3</f>
        <v>0.37951000000000001</v>
      </c>
      <c r="I96" s="27">
        <f t="shared" si="28"/>
        <v>200913.7</v>
      </c>
      <c r="K96" s="27">
        <f t="shared" si="24"/>
        <v>1116</v>
      </c>
      <c r="L96" s="27">
        <f t="shared" si="29"/>
        <v>98208</v>
      </c>
      <c r="M96" s="27">
        <f t="shared" si="25"/>
        <v>423.53316000000001</v>
      </c>
      <c r="N96" s="27">
        <f t="shared" si="26"/>
        <v>423.53316000000001</v>
      </c>
      <c r="O96" s="27">
        <f t="shared" si="30"/>
        <v>-38977.840206999907</v>
      </c>
      <c r="P96" s="27">
        <f t="shared" si="31"/>
        <v>38977.840206999907</v>
      </c>
    </row>
    <row r="97" spans="1:16">
      <c r="A97" s="31">
        <v>41183</v>
      </c>
      <c r="C97" s="6">
        <v>89</v>
      </c>
      <c r="D97" s="29">
        <f t="shared" si="22"/>
        <v>1116</v>
      </c>
      <c r="E97" s="29">
        <f t="shared" si="27"/>
        <v>99324</v>
      </c>
      <c r="F97" s="29">
        <f t="shared" si="23"/>
        <v>-101589.70000000001</v>
      </c>
      <c r="G97" s="34">
        <f>Inputs!D$3</f>
        <v>0.37951000000000001</v>
      </c>
      <c r="I97" s="27">
        <f t="shared" si="28"/>
        <v>200913.7</v>
      </c>
      <c r="K97" s="27">
        <f t="shared" si="24"/>
        <v>1116</v>
      </c>
      <c r="L97" s="27">
        <f t="shared" si="29"/>
        <v>99324</v>
      </c>
      <c r="M97" s="27">
        <f t="shared" si="25"/>
        <v>423.53316000000001</v>
      </c>
      <c r="N97" s="27">
        <f t="shared" si="26"/>
        <v>423.53316000000001</v>
      </c>
      <c r="O97" s="27">
        <f t="shared" si="30"/>
        <v>-38554.307046999907</v>
      </c>
      <c r="P97" s="27">
        <f t="shared" si="31"/>
        <v>38554.307046999907</v>
      </c>
    </row>
    <row r="98" spans="1:16">
      <c r="A98" s="30">
        <v>41214</v>
      </c>
      <c r="C98" s="6">
        <v>90</v>
      </c>
      <c r="D98" s="29">
        <f t="shared" si="22"/>
        <v>1116</v>
      </c>
      <c r="E98" s="29">
        <f t="shared" si="27"/>
        <v>100440</v>
      </c>
      <c r="F98" s="29">
        <f t="shared" si="23"/>
        <v>-100473.70000000001</v>
      </c>
      <c r="G98" s="34">
        <f>Inputs!D$3</f>
        <v>0.37951000000000001</v>
      </c>
      <c r="I98" s="27">
        <f t="shared" si="28"/>
        <v>200913.7</v>
      </c>
      <c r="K98" s="27">
        <f t="shared" si="24"/>
        <v>1116</v>
      </c>
      <c r="L98" s="27">
        <f t="shared" si="29"/>
        <v>100440</v>
      </c>
      <c r="M98" s="27">
        <f t="shared" si="25"/>
        <v>423.53316000000001</v>
      </c>
      <c r="N98" s="27">
        <f t="shared" si="26"/>
        <v>423.53316000000001</v>
      </c>
      <c r="O98" s="27">
        <f t="shared" si="30"/>
        <v>-38130.773886999908</v>
      </c>
      <c r="P98" s="27">
        <f t="shared" si="31"/>
        <v>38130.773886999908</v>
      </c>
    </row>
    <row r="99" spans="1:16">
      <c r="A99" s="31">
        <v>41244</v>
      </c>
      <c r="C99" s="6">
        <v>91</v>
      </c>
      <c r="D99" s="29">
        <f t="shared" si="22"/>
        <v>1116</v>
      </c>
      <c r="E99" s="29">
        <f t="shared" si="27"/>
        <v>101556</v>
      </c>
      <c r="F99" s="29">
        <f t="shared" si="23"/>
        <v>-99357.700000000012</v>
      </c>
      <c r="G99" s="34">
        <f>Inputs!D$3</f>
        <v>0.37951000000000001</v>
      </c>
      <c r="I99" s="27">
        <f t="shared" si="28"/>
        <v>200913.7</v>
      </c>
      <c r="K99" s="27">
        <f t="shared" si="24"/>
        <v>1116</v>
      </c>
      <c r="L99" s="27">
        <f t="shared" si="29"/>
        <v>101556</v>
      </c>
      <c r="M99" s="27">
        <f t="shared" si="25"/>
        <v>423.53316000000001</v>
      </c>
      <c r="N99" s="27">
        <f t="shared" si="26"/>
        <v>423.53316000000001</v>
      </c>
      <c r="O99" s="27">
        <f t="shared" si="30"/>
        <v>-37707.240726999909</v>
      </c>
      <c r="P99" s="27">
        <f t="shared" si="31"/>
        <v>37707.240726999909</v>
      </c>
    </row>
    <row r="100" spans="1:16">
      <c r="A100" s="30">
        <v>41275</v>
      </c>
      <c r="C100" s="6">
        <v>92</v>
      </c>
      <c r="D100" s="29">
        <f t="shared" si="22"/>
        <v>1116</v>
      </c>
      <c r="E100" s="29">
        <f t="shared" si="27"/>
        <v>102672</v>
      </c>
      <c r="F100" s="29">
        <f t="shared" si="23"/>
        <v>-98241.700000000012</v>
      </c>
      <c r="G100" s="34">
        <f>Inputs!D$3</f>
        <v>0.37951000000000001</v>
      </c>
      <c r="I100" s="27">
        <f t="shared" si="28"/>
        <v>200913.7</v>
      </c>
      <c r="K100" s="27">
        <f t="shared" si="24"/>
        <v>1116</v>
      </c>
      <c r="L100" s="27">
        <f t="shared" si="29"/>
        <v>102672</v>
      </c>
      <c r="M100" s="27">
        <f t="shared" si="25"/>
        <v>423.53316000000001</v>
      </c>
      <c r="N100" s="27">
        <f t="shared" si="26"/>
        <v>423.53316000000001</v>
      </c>
      <c r="O100" s="27">
        <f t="shared" si="30"/>
        <v>-37283.70756699991</v>
      </c>
      <c r="P100" s="27">
        <f t="shared" si="31"/>
        <v>37283.70756699991</v>
      </c>
    </row>
    <row r="101" spans="1:16">
      <c r="A101" s="31">
        <v>41306</v>
      </c>
      <c r="C101" s="6">
        <v>93</v>
      </c>
      <c r="D101" s="29">
        <f t="shared" si="22"/>
        <v>1116</v>
      </c>
      <c r="E101" s="29">
        <f t="shared" si="27"/>
        <v>103788</v>
      </c>
      <c r="F101" s="29">
        <f t="shared" si="23"/>
        <v>-97125.700000000012</v>
      </c>
      <c r="G101" s="34">
        <f>Inputs!D$3</f>
        <v>0.37951000000000001</v>
      </c>
      <c r="I101" s="27">
        <f t="shared" si="28"/>
        <v>200913.7</v>
      </c>
      <c r="K101" s="27">
        <f t="shared" si="24"/>
        <v>1116</v>
      </c>
      <c r="L101" s="27">
        <f t="shared" si="29"/>
        <v>103788</v>
      </c>
      <c r="M101" s="27">
        <f t="shared" si="25"/>
        <v>423.53316000000001</v>
      </c>
      <c r="N101" s="27">
        <f t="shared" si="26"/>
        <v>423.53316000000001</v>
      </c>
      <c r="O101" s="27">
        <f t="shared" si="30"/>
        <v>-36860.174406999911</v>
      </c>
      <c r="P101" s="27">
        <f t="shared" si="31"/>
        <v>36860.174406999911</v>
      </c>
    </row>
    <row r="102" spans="1:16">
      <c r="A102" s="30">
        <v>41334</v>
      </c>
      <c r="C102" s="6">
        <v>94</v>
      </c>
      <c r="D102" s="29">
        <f t="shared" si="22"/>
        <v>1116</v>
      </c>
      <c r="E102" s="29">
        <f t="shared" si="27"/>
        <v>104904</v>
      </c>
      <c r="F102" s="29">
        <f t="shared" si="23"/>
        <v>-96009.700000000012</v>
      </c>
      <c r="G102" s="34">
        <f>Inputs!D$3</f>
        <v>0.37951000000000001</v>
      </c>
      <c r="I102" s="27">
        <f t="shared" si="28"/>
        <v>200913.7</v>
      </c>
      <c r="K102" s="27">
        <f t="shared" si="24"/>
        <v>1116</v>
      </c>
      <c r="L102" s="27">
        <f t="shared" si="29"/>
        <v>104904</v>
      </c>
      <c r="M102" s="27">
        <f t="shared" si="25"/>
        <v>423.53316000000001</v>
      </c>
      <c r="N102" s="27">
        <f t="shared" si="26"/>
        <v>423.53316000000001</v>
      </c>
      <c r="O102" s="27">
        <f t="shared" si="30"/>
        <v>-36436.641246999912</v>
      </c>
      <c r="P102" s="27">
        <f t="shared" si="31"/>
        <v>36436.641246999912</v>
      </c>
    </row>
    <row r="103" spans="1:16">
      <c r="A103" s="31">
        <v>41365</v>
      </c>
      <c r="C103" s="6">
        <v>95</v>
      </c>
      <c r="D103" s="29">
        <f t="shared" si="22"/>
        <v>1116</v>
      </c>
      <c r="E103" s="29">
        <f t="shared" si="27"/>
        <v>106020</v>
      </c>
      <c r="F103" s="29">
        <f t="shared" si="23"/>
        <v>-94893.700000000012</v>
      </c>
      <c r="G103" s="34">
        <f>Inputs!D$3</f>
        <v>0.37951000000000001</v>
      </c>
      <c r="I103" s="27">
        <f t="shared" si="28"/>
        <v>200913.7</v>
      </c>
      <c r="K103" s="27">
        <f t="shared" si="24"/>
        <v>1116</v>
      </c>
      <c r="L103" s="27">
        <f t="shared" si="29"/>
        <v>106020</v>
      </c>
      <c r="M103" s="27">
        <f t="shared" si="25"/>
        <v>423.53316000000001</v>
      </c>
      <c r="N103" s="27">
        <f t="shared" si="26"/>
        <v>423.53316000000001</v>
      </c>
      <c r="O103" s="27">
        <f t="shared" si="30"/>
        <v>-36013.108086999913</v>
      </c>
      <c r="P103" s="27">
        <f t="shared" si="31"/>
        <v>36013.108086999913</v>
      </c>
    </row>
    <row r="104" spans="1:16">
      <c r="A104" s="30">
        <v>41395</v>
      </c>
      <c r="C104" s="6">
        <v>96</v>
      </c>
      <c r="D104" s="29">
        <f t="shared" si="22"/>
        <v>1116</v>
      </c>
      <c r="E104" s="29">
        <f t="shared" si="27"/>
        <v>107136</v>
      </c>
      <c r="F104" s="29">
        <f t="shared" si="23"/>
        <v>-93777.700000000012</v>
      </c>
      <c r="G104" s="34">
        <f>Inputs!D$3</f>
        <v>0.37951000000000001</v>
      </c>
      <c r="I104" s="27">
        <f t="shared" si="28"/>
        <v>200913.7</v>
      </c>
      <c r="K104" s="27">
        <f t="shared" si="24"/>
        <v>1116</v>
      </c>
      <c r="L104" s="27">
        <f t="shared" si="29"/>
        <v>107136</v>
      </c>
      <c r="M104" s="27">
        <f t="shared" si="25"/>
        <v>423.53316000000001</v>
      </c>
      <c r="N104" s="27">
        <f t="shared" si="26"/>
        <v>423.53316000000001</v>
      </c>
      <c r="O104" s="27">
        <f t="shared" si="30"/>
        <v>-35589.574926999914</v>
      </c>
      <c r="P104" s="27">
        <f t="shared" si="31"/>
        <v>35589.574926999914</v>
      </c>
    </row>
    <row r="105" spans="1:16">
      <c r="A105" s="31">
        <v>41426</v>
      </c>
      <c r="C105" s="6">
        <v>97</v>
      </c>
      <c r="D105" s="29">
        <f t="shared" ref="D105:D136" si="32">ROUND(-(+$B$9/180)*1,0)</f>
        <v>1116</v>
      </c>
      <c r="E105" s="29">
        <f t="shared" si="27"/>
        <v>108252</v>
      </c>
      <c r="F105" s="29">
        <f t="shared" ref="F105:F136" si="33">$B$9+E105</f>
        <v>-92661.700000000012</v>
      </c>
      <c r="G105" s="34">
        <f>Inputs!D$3</f>
        <v>0.37951000000000001</v>
      </c>
      <c r="I105" s="27">
        <f t="shared" si="28"/>
        <v>200913.7</v>
      </c>
      <c r="K105" s="27">
        <f t="shared" ref="K105:K136" si="34">D105</f>
        <v>1116</v>
      </c>
      <c r="L105" s="27">
        <f t="shared" si="29"/>
        <v>108252</v>
      </c>
      <c r="M105" s="27">
        <f t="shared" ref="M105:M136" si="35">K105*G105</f>
        <v>423.53316000000001</v>
      </c>
      <c r="N105" s="27">
        <f t="shared" ref="N105:N136" si="36">M105-J105</f>
        <v>423.53316000000001</v>
      </c>
      <c r="O105" s="27">
        <f t="shared" si="30"/>
        <v>-35166.041766999915</v>
      </c>
      <c r="P105" s="27">
        <f t="shared" si="31"/>
        <v>35166.041766999915</v>
      </c>
    </row>
    <row r="106" spans="1:16">
      <c r="A106" s="30">
        <v>41456</v>
      </c>
      <c r="C106" s="6">
        <v>98</v>
      </c>
      <c r="D106" s="29">
        <f t="shared" si="32"/>
        <v>1116</v>
      </c>
      <c r="E106" s="29">
        <f t="shared" ref="E106:E137" si="37">+E105+D106</f>
        <v>109368</v>
      </c>
      <c r="F106" s="29">
        <f t="shared" si="33"/>
        <v>-91545.700000000012</v>
      </c>
      <c r="G106" s="34">
        <f>Inputs!D$3</f>
        <v>0.37951000000000001</v>
      </c>
      <c r="I106" s="27">
        <f t="shared" ref="I106:I137" si="38">+I105+H106</f>
        <v>200913.7</v>
      </c>
      <c r="K106" s="27">
        <f t="shared" si="34"/>
        <v>1116</v>
      </c>
      <c r="L106" s="27">
        <f t="shared" ref="L106:L137" si="39">+L105+K106</f>
        <v>109368</v>
      </c>
      <c r="M106" s="27">
        <f t="shared" si="35"/>
        <v>423.53316000000001</v>
      </c>
      <c r="N106" s="27">
        <f t="shared" si="36"/>
        <v>423.53316000000001</v>
      </c>
      <c r="O106" s="27">
        <f t="shared" ref="O106:O137" si="40">+O105+N106</f>
        <v>-34742.508606999916</v>
      </c>
      <c r="P106" s="27">
        <f t="shared" ref="P106:P137" si="41">P105-N106</f>
        <v>34742.508606999916</v>
      </c>
    </row>
    <row r="107" spans="1:16">
      <c r="A107" s="31">
        <v>41487</v>
      </c>
      <c r="C107" s="6">
        <v>99</v>
      </c>
      <c r="D107" s="29">
        <f t="shared" si="32"/>
        <v>1116</v>
      </c>
      <c r="E107" s="29">
        <f t="shared" si="37"/>
        <v>110484</v>
      </c>
      <c r="F107" s="29">
        <f t="shared" si="33"/>
        <v>-90429.700000000012</v>
      </c>
      <c r="G107" s="34">
        <f>Inputs!D$3</f>
        <v>0.37951000000000001</v>
      </c>
      <c r="I107" s="27">
        <f t="shared" si="38"/>
        <v>200913.7</v>
      </c>
      <c r="K107" s="27">
        <f t="shared" si="34"/>
        <v>1116</v>
      </c>
      <c r="L107" s="27">
        <f t="shared" si="39"/>
        <v>110484</v>
      </c>
      <c r="M107" s="27">
        <f t="shared" si="35"/>
        <v>423.53316000000001</v>
      </c>
      <c r="N107" s="27">
        <f t="shared" si="36"/>
        <v>423.53316000000001</v>
      </c>
      <c r="O107" s="27">
        <f t="shared" si="40"/>
        <v>-34318.975446999917</v>
      </c>
      <c r="P107" s="27">
        <f t="shared" si="41"/>
        <v>34318.975446999917</v>
      </c>
    </row>
    <row r="108" spans="1:16">
      <c r="A108" s="30">
        <v>41518</v>
      </c>
      <c r="C108" s="6">
        <v>100</v>
      </c>
      <c r="D108" s="29">
        <f t="shared" si="32"/>
        <v>1116</v>
      </c>
      <c r="E108" s="29">
        <f t="shared" si="37"/>
        <v>111600</v>
      </c>
      <c r="F108" s="29">
        <f t="shared" si="33"/>
        <v>-89313.700000000012</v>
      </c>
      <c r="G108" s="34">
        <f>Inputs!D$3</f>
        <v>0.37951000000000001</v>
      </c>
      <c r="I108" s="27">
        <f t="shared" si="38"/>
        <v>200913.7</v>
      </c>
      <c r="K108" s="27">
        <f t="shared" si="34"/>
        <v>1116</v>
      </c>
      <c r="L108" s="27">
        <f t="shared" si="39"/>
        <v>111600</v>
      </c>
      <c r="M108" s="27">
        <f t="shared" si="35"/>
        <v>423.53316000000001</v>
      </c>
      <c r="N108" s="27">
        <f t="shared" si="36"/>
        <v>423.53316000000001</v>
      </c>
      <c r="O108" s="27">
        <f t="shared" si="40"/>
        <v>-33895.442286999918</v>
      </c>
      <c r="P108" s="27">
        <f t="shared" si="41"/>
        <v>33895.442286999918</v>
      </c>
    </row>
    <row r="109" spans="1:16">
      <c r="A109" s="31">
        <v>41548</v>
      </c>
      <c r="C109" s="6">
        <v>101</v>
      </c>
      <c r="D109" s="29">
        <f t="shared" si="32"/>
        <v>1116</v>
      </c>
      <c r="E109" s="29">
        <f t="shared" si="37"/>
        <v>112716</v>
      </c>
      <c r="F109" s="29">
        <f t="shared" si="33"/>
        <v>-88197.700000000012</v>
      </c>
      <c r="G109" s="34">
        <f>Inputs!D$3</f>
        <v>0.37951000000000001</v>
      </c>
      <c r="I109" s="27">
        <f t="shared" si="38"/>
        <v>200913.7</v>
      </c>
      <c r="K109" s="27">
        <f t="shared" si="34"/>
        <v>1116</v>
      </c>
      <c r="L109" s="27">
        <f t="shared" si="39"/>
        <v>112716</v>
      </c>
      <c r="M109" s="27">
        <f t="shared" si="35"/>
        <v>423.53316000000001</v>
      </c>
      <c r="N109" s="27">
        <f t="shared" si="36"/>
        <v>423.53316000000001</v>
      </c>
      <c r="O109" s="27">
        <f t="shared" si="40"/>
        <v>-33471.909126999919</v>
      </c>
      <c r="P109" s="27">
        <f t="shared" si="41"/>
        <v>33471.909126999919</v>
      </c>
    </row>
    <row r="110" spans="1:16">
      <c r="A110" s="30">
        <v>41579</v>
      </c>
      <c r="C110" s="6">
        <v>102</v>
      </c>
      <c r="D110" s="29">
        <f t="shared" si="32"/>
        <v>1116</v>
      </c>
      <c r="E110" s="29">
        <f t="shared" si="37"/>
        <v>113832</v>
      </c>
      <c r="F110" s="29">
        <f t="shared" si="33"/>
        <v>-87081.700000000012</v>
      </c>
      <c r="G110" s="34">
        <f>Inputs!D$3</f>
        <v>0.37951000000000001</v>
      </c>
      <c r="I110" s="27">
        <f t="shared" si="38"/>
        <v>200913.7</v>
      </c>
      <c r="K110" s="27">
        <f t="shared" si="34"/>
        <v>1116</v>
      </c>
      <c r="L110" s="27">
        <f t="shared" si="39"/>
        <v>113832</v>
      </c>
      <c r="M110" s="27">
        <f t="shared" si="35"/>
        <v>423.53316000000001</v>
      </c>
      <c r="N110" s="27">
        <f t="shared" si="36"/>
        <v>423.53316000000001</v>
      </c>
      <c r="O110" s="27">
        <f t="shared" si="40"/>
        <v>-33048.37596699992</v>
      </c>
      <c r="P110" s="27">
        <f t="shared" si="41"/>
        <v>33048.37596699992</v>
      </c>
    </row>
    <row r="111" spans="1:16">
      <c r="A111" s="31">
        <v>41609</v>
      </c>
      <c r="C111" s="6">
        <v>103</v>
      </c>
      <c r="D111" s="29">
        <f t="shared" si="32"/>
        <v>1116</v>
      </c>
      <c r="E111" s="29">
        <f t="shared" si="37"/>
        <v>114948</v>
      </c>
      <c r="F111" s="29">
        <f t="shared" si="33"/>
        <v>-85965.700000000012</v>
      </c>
      <c r="G111" s="34">
        <f>Inputs!D$3</f>
        <v>0.37951000000000001</v>
      </c>
      <c r="I111" s="27">
        <f t="shared" si="38"/>
        <v>200913.7</v>
      </c>
      <c r="K111" s="27">
        <f t="shared" si="34"/>
        <v>1116</v>
      </c>
      <c r="L111" s="27">
        <f t="shared" si="39"/>
        <v>114948</v>
      </c>
      <c r="M111" s="27">
        <f t="shared" si="35"/>
        <v>423.53316000000001</v>
      </c>
      <c r="N111" s="27">
        <f t="shared" si="36"/>
        <v>423.53316000000001</v>
      </c>
      <c r="O111" s="27">
        <f t="shared" si="40"/>
        <v>-32624.842806999921</v>
      </c>
      <c r="P111" s="27">
        <f t="shared" si="41"/>
        <v>32624.842806999921</v>
      </c>
    </row>
    <row r="112" spans="1:16">
      <c r="A112" s="30">
        <v>41640</v>
      </c>
      <c r="C112" s="6">
        <v>104</v>
      </c>
      <c r="D112" s="29">
        <f t="shared" si="32"/>
        <v>1116</v>
      </c>
      <c r="E112" s="29">
        <f t="shared" si="37"/>
        <v>116064</v>
      </c>
      <c r="F112" s="29">
        <f t="shared" si="33"/>
        <v>-84849.700000000012</v>
      </c>
      <c r="G112" s="34">
        <f>Inputs!D$3</f>
        <v>0.37951000000000001</v>
      </c>
      <c r="I112" s="27">
        <f t="shared" si="38"/>
        <v>200913.7</v>
      </c>
      <c r="K112" s="27">
        <f t="shared" si="34"/>
        <v>1116</v>
      </c>
      <c r="L112" s="27">
        <f t="shared" si="39"/>
        <v>116064</v>
      </c>
      <c r="M112" s="27">
        <f t="shared" si="35"/>
        <v>423.53316000000001</v>
      </c>
      <c r="N112" s="27">
        <f t="shared" si="36"/>
        <v>423.53316000000001</v>
      </c>
      <c r="O112" s="27">
        <f t="shared" si="40"/>
        <v>-32201.309646999922</v>
      </c>
      <c r="P112" s="27">
        <f t="shared" si="41"/>
        <v>32201.309646999922</v>
      </c>
    </row>
    <row r="113" spans="1:16">
      <c r="A113" s="31">
        <v>41671</v>
      </c>
      <c r="C113" s="6">
        <v>105</v>
      </c>
      <c r="D113" s="29">
        <f t="shared" si="32"/>
        <v>1116</v>
      </c>
      <c r="E113" s="29">
        <f t="shared" si="37"/>
        <v>117180</v>
      </c>
      <c r="F113" s="29">
        <f t="shared" si="33"/>
        <v>-83733.700000000012</v>
      </c>
      <c r="G113" s="34">
        <f>Inputs!D$3</f>
        <v>0.37951000000000001</v>
      </c>
      <c r="I113" s="27">
        <f t="shared" si="38"/>
        <v>200913.7</v>
      </c>
      <c r="K113" s="27">
        <f t="shared" si="34"/>
        <v>1116</v>
      </c>
      <c r="L113" s="27">
        <f t="shared" si="39"/>
        <v>117180</v>
      </c>
      <c r="M113" s="27">
        <f t="shared" si="35"/>
        <v>423.53316000000001</v>
      </c>
      <c r="N113" s="27">
        <f t="shared" si="36"/>
        <v>423.53316000000001</v>
      </c>
      <c r="O113" s="27">
        <f t="shared" si="40"/>
        <v>-31777.776486999923</v>
      </c>
      <c r="P113" s="27">
        <f t="shared" si="41"/>
        <v>31777.776486999923</v>
      </c>
    </row>
    <row r="114" spans="1:16">
      <c r="A114" s="30">
        <v>41699</v>
      </c>
      <c r="C114" s="6">
        <v>106</v>
      </c>
      <c r="D114" s="29">
        <f t="shared" si="32"/>
        <v>1116</v>
      </c>
      <c r="E114" s="29">
        <f t="shared" si="37"/>
        <v>118296</v>
      </c>
      <c r="F114" s="29">
        <f t="shared" si="33"/>
        <v>-82617.700000000012</v>
      </c>
      <c r="G114" s="34">
        <f>Inputs!D$3</f>
        <v>0.37951000000000001</v>
      </c>
      <c r="I114" s="27">
        <f t="shared" si="38"/>
        <v>200913.7</v>
      </c>
      <c r="K114" s="27">
        <f t="shared" si="34"/>
        <v>1116</v>
      </c>
      <c r="L114" s="27">
        <f t="shared" si="39"/>
        <v>118296</v>
      </c>
      <c r="M114" s="27">
        <f t="shared" si="35"/>
        <v>423.53316000000001</v>
      </c>
      <c r="N114" s="27">
        <f t="shared" si="36"/>
        <v>423.53316000000001</v>
      </c>
      <c r="O114" s="27">
        <f t="shared" si="40"/>
        <v>-31354.243326999924</v>
      </c>
      <c r="P114" s="27">
        <f t="shared" si="41"/>
        <v>31354.243326999924</v>
      </c>
    </row>
    <row r="115" spans="1:16">
      <c r="A115" s="31">
        <v>41730</v>
      </c>
      <c r="C115" s="6">
        <v>107</v>
      </c>
      <c r="D115" s="29">
        <f t="shared" si="32"/>
        <v>1116</v>
      </c>
      <c r="E115" s="29">
        <f t="shared" si="37"/>
        <v>119412</v>
      </c>
      <c r="F115" s="29">
        <f t="shared" si="33"/>
        <v>-81501.700000000012</v>
      </c>
      <c r="G115" s="34">
        <f>Inputs!D$3</f>
        <v>0.37951000000000001</v>
      </c>
      <c r="I115" s="27">
        <f t="shared" si="38"/>
        <v>200913.7</v>
      </c>
      <c r="K115" s="27">
        <f t="shared" si="34"/>
        <v>1116</v>
      </c>
      <c r="L115" s="27">
        <f t="shared" si="39"/>
        <v>119412</v>
      </c>
      <c r="M115" s="27">
        <f t="shared" si="35"/>
        <v>423.53316000000001</v>
      </c>
      <c r="N115" s="27">
        <f t="shared" si="36"/>
        <v>423.53316000000001</v>
      </c>
      <c r="O115" s="27">
        <f t="shared" si="40"/>
        <v>-30930.710166999925</v>
      </c>
      <c r="P115" s="27">
        <f t="shared" si="41"/>
        <v>30930.710166999925</v>
      </c>
    </row>
    <row r="116" spans="1:16">
      <c r="A116" s="30">
        <v>41760</v>
      </c>
      <c r="C116" s="6">
        <v>108</v>
      </c>
      <c r="D116" s="29">
        <f t="shared" si="32"/>
        <v>1116</v>
      </c>
      <c r="E116" s="29">
        <f t="shared" si="37"/>
        <v>120528</v>
      </c>
      <c r="F116" s="29">
        <f t="shared" si="33"/>
        <v>-80385.700000000012</v>
      </c>
      <c r="G116" s="34">
        <f>Inputs!D$3</f>
        <v>0.37951000000000001</v>
      </c>
      <c r="I116" s="27">
        <f t="shared" si="38"/>
        <v>200913.7</v>
      </c>
      <c r="K116" s="27">
        <f t="shared" si="34"/>
        <v>1116</v>
      </c>
      <c r="L116" s="27">
        <f t="shared" si="39"/>
        <v>120528</v>
      </c>
      <c r="M116" s="27">
        <f t="shared" si="35"/>
        <v>423.53316000000001</v>
      </c>
      <c r="N116" s="27">
        <f t="shared" si="36"/>
        <v>423.53316000000001</v>
      </c>
      <c r="O116" s="27">
        <f t="shared" si="40"/>
        <v>-30507.177006999926</v>
      </c>
      <c r="P116" s="27">
        <f t="shared" si="41"/>
        <v>30507.177006999926</v>
      </c>
    </row>
    <row r="117" spans="1:16">
      <c r="A117" s="31">
        <v>41791</v>
      </c>
      <c r="C117" s="6">
        <v>109</v>
      </c>
      <c r="D117" s="29">
        <f t="shared" si="32"/>
        <v>1116</v>
      </c>
      <c r="E117" s="29">
        <f t="shared" si="37"/>
        <v>121644</v>
      </c>
      <c r="F117" s="29">
        <f t="shared" si="33"/>
        <v>-79269.700000000012</v>
      </c>
      <c r="G117" s="34">
        <f>Inputs!D$3</f>
        <v>0.37951000000000001</v>
      </c>
      <c r="I117" s="27">
        <f t="shared" si="38"/>
        <v>200913.7</v>
      </c>
      <c r="K117" s="27">
        <f t="shared" si="34"/>
        <v>1116</v>
      </c>
      <c r="L117" s="27">
        <f t="shared" si="39"/>
        <v>121644</v>
      </c>
      <c r="M117" s="27">
        <f t="shared" si="35"/>
        <v>423.53316000000001</v>
      </c>
      <c r="N117" s="27">
        <f t="shared" si="36"/>
        <v>423.53316000000001</v>
      </c>
      <c r="O117" s="27">
        <f t="shared" si="40"/>
        <v>-30083.643846999927</v>
      </c>
      <c r="P117" s="27">
        <f t="shared" si="41"/>
        <v>30083.643846999927</v>
      </c>
    </row>
    <row r="118" spans="1:16">
      <c r="A118" s="30">
        <v>41821</v>
      </c>
      <c r="C118" s="6">
        <v>110</v>
      </c>
      <c r="D118" s="29">
        <f t="shared" si="32"/>
        <v>1116</v>
      </c>
      <c r="E118" s="29">
        <f t="shared" si="37"/>
        <v>122760</v>
      </c>
      <c r="F118" s="29">
        <f t="shared" si="33"/>
        <v>-78153.700000000012</v>
      </c>
      <c r="G118" s="34">
        <f>Inputs!D$3</f>
        <v>0.37951000000000001</v>
      </c>
      <c r="I118" s="27">
        <f t="shared" si="38"/>
        <v>200913.7</v>
      </c>
      <c r="K118" s="27">
        <f t="shared" si="34"/>
        <v>1116</v>
      </c>
      <c r="L118" s="27">
        <f t="shared" si="39"/>
        <v>122760</v>
      </c>
      <c r="M118" s="27">
        <f t="shared" si="35"/>
        <v>423.53316000000001</v>
      </c>
      <c r="N118" s="27">
        <f t="shared" si="36"/>
        <v>423.53316000000001</v>
      </c>
      <c r="O118" s="27">
        <f t="shared" si="40"/>
        <v>-29660.110686999928</v>
      </c>
      <c r="P118" s="27">
        <f t="shared" si="41"/>
        <v>29660.110686999928</v>
      </c>
    </row>
    <row r="119" spans="1:16">
      <c r="A119" s="31">
        <v>41852</v>
      </c>
      <c r="C119" s="6">
        <v>111</v>
      </c>
      <c r="D119" s="29">
        <f t="shared" si="32"/>
        <v>1116</v>
      </c>
      <c r="E119" s="29">
        <f t="shared" si="37"/>
        <v>123876</v>
      </c>
      <c r="F119" s="29">
        <f t="shared" si="33"/>
        <v>-77037.700000000012</v>
      </c>
      <c r="G119" s="34">
        <f>Inputs!D$3</f>
        <v>0.37951000000000001</v>
      </c>
      <c r="I119" s="27">
        <f t="shared" si="38"/>
        <v>200913.7</v>
      </c>
      <c r="K119" s="27">
        <f t="shared" si="34"/>
        <v>1116</v>
      </c>
      <c r="L119" s="27">
        <f t="shared" si="39"/>
        <v>123876</v>
      </c>
      <c r="M119" s="27">
        <f t="shared" si="35"/>
        <v>423.53316000000001</v>
      </c>
      <c r="N119" s="27">
        <f t="shared" si="36"/>
        <v>423.53316000000001</v>
      </c>
      <c r="O119" s="27">
        <f t="shared" si="40"/>
        <v>-29236.577526999929</v>
      </c>
      <c r="P119" s="27">
        <f t="shared" si="41"/>
        <v>29236.577526999929</v>
      </c>
    </row>
    <row r="120" spans="1:16">
      <c r="A120" s="30">
        <v>41883</v>
      </c>
      <c r="C120" s="6">
        <v>112</v>
      </c>
      <c r="D120" s="29">
        <f t="shared" si="32"/>
        <v>1116</v>
      </c>
      <c r="E120" s="29">
        <f t="shared" si="37"/>
        <v>124992</v>
      </c>
      <c r="F120" s="29">
        <f t="shared" si="33"/>
        <v>-75921.700000000012</v>
      </c>
      <c r="G120" s="34">
        <f>Inputs!D$3</f>
        <v>0.37951000000000001</v>
      </c>
      <c r="I120" s="27">
        <f t="shared" si="38"/>
        <v>200913.7</v>
      </c>
      <c r="K120" s="27">
        <f t="shared" si="34"/>
        <v>1116</v>
      </c>
      <c r="L120" s="27">
        <f t="shared" si="39"/>
        <v>124992</v>
      </c>
      <c r="M120" s="27">
        <f t="shared" si="35"/>
        <v>423.53316000000001</v>
      </c>
      <c r="N120" s="27">
        <f t="shared" si="36"/>
        <v>423.53316000000001</v>
      </c>
      <c r="O120" s="27">
        <f t="shared" si="40"/>
        <v>-28813.044366999929</v>
      </c>
      <c r="P120" s="27">
        <f t="shared" si="41"/>
        <v>28813.044366999929</v>
      </c>
    </row>
    <row r="121" spans="1:16">
      <c r="A121" s="31">
        <v>41913</v>
      </c>
      <c r="C121" s="6">
        <v>113</v>
      </c>
      <c r="D121" s="29">
        <f t="shared" si="32"/>
        <v>1116</v>
      </c>
      <c r="E121" s="29">
        <f t="shared" si="37"/>
        <v>126108</v>
      </c>
      <c r="F121" s="29">
        <f t="shared" si="33"/>
        <v>-74805.700000000012</v>
      </c>
      <c r="G121" s="34">
        <f>Inputs!D$3</f>
        <v>0.37951000000000001</v>
      </c>
      <c r="I121" s="27">
        <f t="shared" si="38"/>
        <v>200913.7</v>
      </c>
      <c r="K121" s="27">
        <f t="shared" si="34"/>
        <v>1116</v>
      </c>
      <c r="L121" s="27">
        <f t="shared" si="39"/>
        <v>126108</v>
      </c>
      <c r="M121" s="27">
        <f t="shared" si="35"/>
        <v>423.53316000000001</v>
      </c>
      <c r="N121" s="27">
        <f t="shared" si="36"/>
        <v>423.53316000000001</v>
      </c>
      <c r="O121" s="27">
        <f t="shared" si="40"/>
        <v>-28389.51120699993</v>
      </c>
      <c r="P121" s="27">
        <f t="shared" si="41"/>
        <v>28389.51120699993</v>
      </c>
    </row>
    <row r="122" spans="1:16">
      <c r="A122" s="30">
        <v>41944</v>
      </c>
      <c r="C122" s="6">
        <v>114</v>
      </c>
      <c r="D122" s="29">
        <f t="shared" si="32"/>
        <v>1116</v>
      </c>
      <c r="E122" s="29">
        <f t="shared" si="37"/>
        <v>127224</v>
      </c>
      <c r="F122" s="29">
        <f t="shared" si="33"/>
        <v>-73689.700000000012</v>
      </c>
      <c r="G122" s="34">
        <f>Inputs!D$3</f>
        <v>0.37951000000000001</v>
      </c>
      <c r="I122" s="27">
        <f t="shared" si="38"/>
        <v>200913.7</v>
      </c>
      <c r="K122" s="27">
        <f t="shared" si="34"/>
        <v>1116</v>
      </c>
      <c r="L122" s="27">
        <f t="shared" si="39"/>
        <v>127224</v>
      </c>
      <c r="M122" s="27">
        <f t="shared" si="35"/>
        <v>423.53316000000001</v>
      </c>
      <c r="N122" s="27">
        <f t="shared" si="36"/>
        <v>423.53316000000001</v>
      </c>
      <c r="O122" s="27">
        <f t="shared" si="40"/>
        <v>-27965.978046999931</v>
      </c>
      <c r="P122" s="27">
        <f t="shared" si="41"/>
        <v>27965.978046999931</v>
      </c>
    </row>
    <row r="123" spans="1:16">
      <c r="A123" s="31">
        <v>41974</v>
      </c>
      <c r="C123" s="6">
        <v>115</v>
      </c>
      <c r="D123" s="29">
        <f t="shared" si="32"/>
        <v>1116</v>
      </c>
      <c r="E123" s="29">
        <f t="shared" si="37"/>
        <v>128340</v>
      </c>
      <c r="F123" s="29">
        <f t="shared" si="33"/>
        <v>-72573.700000000012</v>
      </c>
      <c r="G123" s="34">
        <f>Inputs!D$3</f>
        <v>0.37951000000000001</v>
      </c>
      <c r="I123" s="27">
        <f t="shared" si="38"/>
        <v>200913.7</v>
      </c>
      <c r="K123" s="27">
        <f t="shared" si="34"/>
        <v>1116</v>
      </c>
      <c r="L123" s="27">
        <f t="shared" si="39"/>
        <v>128340</v>
      </c>
      <c r="M123" s="27">
        <f t="shared" si="35"/>
        <v>423.53316000000001</v>
      </c>
      <c r="N123" s="27">
        <f t="shared" si="36"/>
        <v>423.53316000000001</v>
      </c>
      <c r="O123" s="27">
        <f t="shared" si="40"/>
        <v>-27542.444886999932</v>
      </c>
      <c r="P123" s="27">
        <f t="shared" si="41"/>
        <v>27542.444886999932</v>
      </c>
    </row>
    <row r="124" spans="1:16">
      <c r="A124" s="30">
        <v>42005</v>
      </c>
      <c r="C124" s="6">
        <v>116</v>
      </c>
      <c r="D124" s="29">
        <f t="shared" si="32"/>
        <v>1116</v>
      </c>
      <c r="E124" s="29">
        <f t="shared" si="37"/>
        <v>129456</v>
      </c>
      <c r="F124" s="29">
        <f t="shared" si="33"/>
        <v>-71457.700000000012</v>
      </c>
      <c r="G124" s="34">
        <f>Inputs!D$3</f>
        <v>0.37951000000000001</v>
      </c>
      <c r="I124" s="27">
        <f t="shared" si="38"/>
        <v>200913.7</v>
      </c>
      <c r="K124" s="27">
        <f t="shared" si="34"/>
        <v>1116</v>
      </c>
      <c r="L124" s="27">
        <f t="shared" si="39"/>
        <v>129456</v>
      </c>
      <c r="M124" s="27">
        <f t="shared" si="35"/>
        <v>423.53316000000001</v>
      </c>
      <c r="N124" s="27">
        <f t="shared" si="36"/>
        <v>423.53316000000001</v>
      </c>
      <c r="O124" s="27">
        <f t="shared" si="40"/>
        <v>-27118.911726999933</v>
      </c>
      <c r="P124" s="27">
        <f t="shared" si="41"/>
        <v>27118.911726999933</v>
      </c>
    </row>
    <row r="125" spans="1:16">
      <c r="A125" s="31">
        <v>42036</v>
      </c>
      <c r="C125" s="6">
        <v>117</v>
      </c>
      <c r="D125" s="29">
        <f t="shared" si="32"/>
        <v>1116</v>
      </c>
      <c r="E125" s="29">
        <f t="shared" si="37"/>
        <v>130572</v>
      </c>
      <c r="F125" s="29">
        <f t="shared" si="33"/>
        <v>-70341.700000000012</v>
      </c>
      <c r="G125" s="34">
        <f>Inputs!D$3</f>
        <v>0.37951000000000001</v>
      </c>
      <c r="I125" s="27">
        <f t="shared" si="38"/>
        <v>200913.7</v>
      </c>
      <c r="K125" s="27">
        <f t="shared" si="34"/>
        <v>1116</v>
      </c>
      <c r="L125" s="27">
        <f t="shared" si="39"/>
        <v>130572</v>
      </c>
      <c r="M125" s="27">
        <f t="shared" si="35"/>
        <v>423.53316000000001</v>
      </c>
      <c r="N125" s="27">
        <f t="shared" si="36"/>
        <v>423.53316000000001</v>
      </c>
      <c r="O125" s="27">
        <f t="shared" si="40"/>
        <v>-26695.378566999934</v>
      </c>
      <c r="P125" s="27">
        <f t="shared" si="41"/>
        <v>26695.378566999934</v>
      </c>
    </row>
    <row r="126" spans="1:16">
      <c r="A126" s="30">
        <v>42064</v>
      </c>
      <c r="C126" s="6">
        <v>118</v>
      </c>
      <c r="D126" s="29">
        <f t="shared" si="32"/>
        <v>1116</v>
      </c>
      <c r="E126" s="29">
        <f t="shared" si="37"/>
        <v>131688</v>
      </c>
      <c r="F126" s="29">
        <f t="shared" si="33"/>
        <v>-69225.700000000012</v>
      </c>
      <c r="G126" s="34">
        <f>Inputs!D$3</f>
        <v>0.37951000000000001</v>
      </c>
      <c r="I126" s="27">
        <f t="shared" si="38"/>
        <v>200913.7</v>
      </c>
      <c r="K126" s="27">
        <f t="shared" si="34"/>
        <v>1116</v>
      </c>
      <c r="L126" s="27">
        <f t="shared" si="39"/>
        <v>131688</v>
      </c>
      <c r="M126" s="27">
        <f t="shared" si="35"/>
        <v>423.53316000000001</v>
      </c>
      <c r="N126" s="27">
        <f t="shared" si="36"/>
        <v>423.53316000000001</v>
      </c>
      <c r="O126" s="27">
        <f t="shared" si="40"/>
        <v>-26271.845406999935</v>
      </c>
      <c r="P126" s="27">
        <f t="shared" si="41"/>
        <v>26271.845406999935</v>
      </c>
    </row>
    <row r="127" spans="1:16">
      <c r="A127" s="31">
        <v>42095</v>
      </c>
      <c r="C127" s="6">
        <v>119</v>
      </c>
      <c r="D127" s="29">
        <f t="shared" si="32"/>
        <v>1116</v>
      </c>
      <c r="E127" s="29">
        <f t="shared" si="37"/>
        <v>132804</v>
      </c>
      <c r="F127" s="29">
        <f t="shared" si="33"/>
        <v>-68109.700000000012</v>
      </c>
      <c r="G127" s="34">
        <f>Inputs!D$3</f>
        <v>0.37951000000000001</v>
      </c>
      <c r="I127" s="27">
        <f t="shared" si="38"/>
        <v>200913.7</v>
      </c>
      <c r="K127" s="27">
        <f t="shared" si="34"/>
        <v>1116</v>
      </c>
      <c r="L127" s="27">
        <f t="shared" si="39"/>
        <v>132804</v>
      </c>
      <c r="M127" s="27">
        <f t="shared" si="35"/>
        <v>423.53316000000001</v>
      </c>
      <c r="N127" s="27">
        <f t="shared" si="36"/>
        <v>423.53316000000001</v>
      </c>
      <c r="O127" s="27">
        <f t="shared" si="40"/>
        <v>-25848.312246999936</v>
      </c>
      <c r="P127" s="27">
        <f t="shared" si="41"/>
        <v>25848.312246999936</v>
      </c>
    </row>
    <row r="128" spans="1:16">
      <c r="A128" s="30">
        <v>42125</v>
      </c>
      <c r="C128" s="6">
        <v>120</v>
      </c>
      <c r="D128" s="29">
        <f t="shared" si="32"/>
        <v>1116</v>
      </c>
      <c r="E128" s="29">
        <f t="shared" si="37"/>
        <v>133920</v>
      </c>
      <c r="F128" s="29">
        <f t="shared" si="33"/>
        <v>-66993.700000000012</v>
      </c>
      <c r="G128" s="34">
        <f>Inputs!D$3</f>
        <v>0.37951000000000001</v>
      </c>
      <c r="I128" s="27">
        <f t="shared" si="38"/>
        <v>200913.7</v>
      </c>
      <c r="K128" s="27">
        <f t="shared" si="34"/>
        <v>1116</v>
      </c>
      <c r="L128" s="27">
        <f t="shared" si="39"/>
        <v>133920</v>
      </c>
      <c r="M128" s="27">
        <f t="shared" si="35"/>
        <v>423.53316000000001</v>
      </c>
      <c r="N128" s="27">
        <f t="shared" si="36"/>
        <v>423.53316000000001</v>
      </c>
      <c r="O128" s="27">
        <f t="shared" si="40"/>
        <v>-25424.779086999937</v>
      </c>
      <c r="P128" s="27">
        <f t="shared" si="41"/>
        <v>25424.779086999937</v>
      </c>
    </row>
    <row r="129" spans="1:16">
      <c r="A129" s="31">
        <v>42156</v>
      </c>
      <c r="C129" s="6">
        <v>121</v>
      </c>
      <c r="D129" s="29">
        <f t="shared" si="32"/>
        <v>1116</v>
      </c>
      <c r="E129" s="29">
        <f t="shared" si="37"/>
        <v>135036</v>
      </c>
      <c r="F129" s="29">
        <f t="shared" si="33"/>
        <v>-65877.700000000012</v>
      </c>
      <c r="G129" s="34">
        <f>Inputs!D$3</f>
        <v>0.37951000000000001</v>
      </c>
      <c r="I129" s="27">
        <f t="shared" si="38"/>
        <v>200913.7</v>
      </c>
      <c r="K129" s="27">
        <f t="shared" si="34"/>
        <v>1116</v>
      </c>
      <c r="L129" s="27">
        <f t="shared" si="39"/>
        <v>135036</v>
      </c>
      <c r="M129" s="27">
        <f t="shared" si="35"/>
        <v>423.53316000000001</v>
      </c>
      <c r="N129" s="27">
        <f t="shared" si="36"/>
        <v>423.53316000000001</v>
      </c>
      <c r="O129" s="27">
        <f t="shared" si="40"/>
        <v>-25001.245926999938</v>
      </c>
      <c r="P129" s="27">
        <f t="shared" si="41"/>
        <v>25001.245926999938</v>
      </c>
    </row>
    <row r="130" spans="1:16">
      <c r="A130" s="30">
        <v>42186</v>
      </c>
      <c r="C130" s="6">
        <v>122</v>
      </c>
      <c r="D130" s="29">
        <f t="shared" si="32"/>
        <v>1116</v>
      </c>
      <c r="E130" s="29">
        <f t="shared" si="37"/>
        <v>136152</v>
      </c>
      <c r="F130" s="29">
        <f t="shared" si="33"/>
        <v>-64761.700000000012</v>
      </c>
      <c r="G130" s="34">
        <f>Inputs!D$3</f>
        <v>0.37951000000000001</v>
      </c>
      <c r="I130" s="27">
        <f t="shared" si="38"/>
        <v>200913.7</v>
      </c>
      <c r="K130" s="27">
        <f t="shared" si="34"/>
        <v>1116</v>
      </c>
      <c r="L130" s="27">
        <f t="shared" si="39"/>
        <v>136152</v>
      </c>
      <c r="M130" s="27">
        <f t="shared" si="35"/>
        <v>423.53316000000001</v>
      </c>
      <c r="N130" s="27">
        <f t="shared" si="36"/>
        <v>423.53316000000001</v>
      </c>
      <c r="O130" s="27">
        <f t="shared" si="40"/>
        <v>-24577.712766999939</v>
      </c>
      <c r="P130" s="27">
        <f t="shared" si="41"/>
        <v>24577.712766999939</v>
      </c>
    </row>
    <row r="131" spans="1:16">
      <c r="A131" s="31">
        <v>42217</v>
      </c>
      <c r="C131" s="6">
        <v>123</v>
      </c>
      <c r="D131" s="29">
        <f t="shared" si="32"/>
        <v>1116</v>
      </c>
      <c r="E131" s="29">
        <f t="shared" si="37"/>
        <v>137268</v>
      </c>
      <c r="F131" s="29">
        <f t="shared" si="33"/>
        <v>-63645.700000000012</v>
      </c>
      <c r="G131" s="34">
        <f>Inputs!D$3</f>
        <v>0.37951000000000001</v>
      </c>
      <c r="I131" s="27">
        <f t="shared" si="38"/>
        <v>200913.7</v>
      </c>
      <c r="K131" s="27">
        <f t="shared" si="34"/>
        <v>1116</v>
      </c>
      <c r="L131" s="27">
        <f t="shared" si="39"/>
        <v>137268</v>
      </c>
      <c r="M131" s="27">
        <f t="shared" si="35"/>
        <v>423.53316000000001</v>
      </c>
      <c r="N131" s="27">
        <f t="shared" si="36"/>
        <v>423.53316000000001</v>
      </c>
      <c r="O131" s="27">
        <f t="shared" si="40"/>
        <v>-24154.17960699994</v>
      </c>
      <c r="P131" s="27">
        <f t="shared" si="41"/>
        <v>24154.17960699994</v>
      </c>
    </row>
    <row r="132" spans="1:16">
      <c r="A132" s="30">
        <v>42248</v>
      </c>
      <c r="C132" s="6">
        <v>124</v>
      </c>
      <c r="D132" s="29">
        <f t="shared" si="32"/>
        <v>1116</v>
      </c>
      <c r="E132" s="29">
        <f t="shared" si="37"/>
        <v>138384</v>
      </c>
      <c r="F132" s="29">
        <f t="shared" si="33"/>
        <v>-62529.700000000012</v>
      </c>
      <c r="G132" s="34">
        <f>Inputs!D$3</f>
        <v>0.37951000000000001</v>
      </c>
      <c r="I132" s="27">
        <f t="shared" si="38"/>
        <v>200913.7</v>
      </c>
      <c r="K132" s="27">
        <f t="shared" si="34"/>
        <v>1116</v>
      </c>
      <c r="L132" s="27">
        <f t="shared" si="39"/>
        <v>138384</v>
      </c>
      <c r="M132" s="27">
        <f t="shared" si="35"/>
        <v>423.53316000000001</v>
      </c>
      <c r="N132" s="27">
        <f t="shared" si="36"/>
        <v>423.53316000000001</v>
      </c>
      <c r="O132" s="27">
        <f t="shared" si="40"/>
        <v>-23730.646446999941</v>
      </c>
      <c r="P132" s="27">
        <f t="shared" si="41"/>
        <v>23730.646446999941</v>
      </c>
    </row>
    <row r="133" spans="1:16">
      <c r="A133" s="31">
        <v>42278</v>
      </c>
      <c r="C133" s="6">
        <v>125</v>
      </c>
      <c r="D133" s="29">
        <f t="shared" si="32"/>
        <v>1116</v>
      </c>
      <c r="E133" s="29">
        <f t="shared" si="37"/>
        <v>139500</v>
      </c>
      <c r="F133" s="29">
        <f t="shared" si="33"/>
        <v>-61413.700000000012</v>
      </c>
      <c r="G133" s="34">
        <f>Inputs!D$3</f>
        <v>0.37951000000000001</v>
      </c>
      <c r="I133" s="27">
        <f t="shared" si="38"/>
        <v>200913.7</v>
      </c>
      <c r="K133" s="27">
        <f t="shared" si="34"/>
        <v>1116</v>
      </c>
      <c r="L133" s="27">
        <f t="shared" si="39"/>
        <v>139500</v>
      </c>
      <c r="M133" s="27">
        <f t="shared" si="35"/>
        <v>423.53316000000001</v>
      </c>
      <c r="N133" s="27">
        <f t="shared" si="36"/>
        <v>423.53316000000001</v>
      </c>
      <c r="O133" s="27">
        <f t="shared" si="40"/>
        <v>-23307.113286999942</v>
      </c>
      <c r="P133" s="27">
        <f t="shared" si="41"/>
        <v>23307.113286999942</v>
      </c>
    </row>
    <row r="134" spans="1:16">
      <c r="A134" s="30">
        <v>42309</v>
      </c>
      <c r="C134" s="6">
        <v>126</v>
      </c>
      <c r="D134" s="29">
        <f t="shared" si="32"/>
        <v>1116</v>
      </c>
      <c r="E134" s="29">
        <f t="shared" si="37"/>
        <v>140616</v>
      </c>
      <c r="F134" s="29">
        <f t="shared" si="33"/>
        <v>-60297.700000000012</v>
      </c>
      <c r="G134" s="34">
        <f>Inputs!D$3</f>
        <v>0.37951000000000001</v>
      </c>
      <c r="I134" s="27">
        <f t="shared" si="38"/>
        <v>200913.7</v>
      </c>
      <c r="K134" s="27">
        <f t="shared" si="34"/>
        <v>1116</v>
      </c>
      <c r="L134" s="27">
        <f t="shared" si="39"/>
        <v>140616</v>
      </c>
      <c r="M134" s="27">
        <f t="shared" si="35"/>
        <v>423.53316000000001</v>
      </c>
      <c r="N134" s="27">
        <f t="shared" si="36"/>
        <v>423.53316000000001</v>
      </c>
      <c r="O134" s="27">
        <f t="shared" si="40"/>
        <v>-22883.580126999943</v>
      </c>
      <c r="P134" s="27">
        <f t="shared" si="41"/>
        <v>22883.580126999943</v>
      </c>
    </row>
    <row r="135" spans="1:16">
      <c r="A135" s="31">
        <v>42339</v>
      </c>
      <c r="C135" s="6">
        <v>127</v>
      </c>
      <c r="D135" s="29">
        <f t="shared" si="32"/>
        <v>1116</v>
      </c>
      <c r="E135" s="29">
        <f t="shared" si="37"/>
        <v>141732</v>
      </c>
      <c r="F135" s="29">
        <f t="shared" si="33"/>
        <v>-59181.700000000012</v>
      </c>
      <c r="G135" s="34">
        <f>Inputs!D$3</f>
        <v>0.37951000000000001</v>
      </c>
      <c r="I135" s="27">
        <f t="shared" si="38"/>
        <v>200913.7</v>
      </c>
      <c r="K135" s="27">
        <f t="shared" si="34"/>
        <v>1116</v>
      </c>
      <c r="L135" s="27">
        <f t="shared" si="39"/>
        <v>141732</v>
      </c>
      <c r="M135" s="27">
        <f t="shared" si="35"/>
        <v>423.53316000000001</v>
      </c>
      <c r="N135" s="27">
        <f t="shared" si="36"/>
        <v>423.53316000000001</v>
      </c>
      <c r="O135" s="27">
        <f t="shared" si="40"/>
        <v>-22460.046966999944</v>
      </c>
      <c r="P135" s="27">
        <f t="shared" si="41"/>
        <v>22460.046966999944</v>
      </c>
    </row>
    <row r="136" spans="1:16">
      <c r="A136" s="30">
        <v>42370</v>
      </c>
      <c r="C136" s="6">
        <v>128</v>
      </c>
      <c r="D136" s="29">
        <f t="shared" si="32"/>
        <v>1116</v>
      </c>
      <c r="E136" s="29">
        <f t="shared" si="37"/>
        <v>142848</v>
      </c>
      <c r="F136" s="29">
        <f t="shared" si="33"/>
        <v>-58065.700000000012</v>
      </c>
      <c r="G136" s="34">
        <f>Inputs!D$3</f>
        <v>0.37951000000000001</v>
      </c>
      <c r="I136" s="27">
        <f t="shared" si="38"/>
        <v>200913.7</v>
      </c>
      <c r="K136" s="27">
        <f t="shared" si="34"/>
        <v>1116</v>
      </c>
      <c r="L136" s="27">
        <f t="shared" si="39"/>
        <v>142848</v>
      </c>
      <c r="M136" s="27">
        <f t="shared" si="35"/>
        <v>423.53316000000001</v>
      </c>
      <c r="N136" s="27">
        <f t="shared" si="36"/>
        <v>423.53316000000001</v>
      </c>
      <c r="O136" s="27">
        <f t="shared" si="40"/>
        <v>-22036.513806999945</v>
      </c>
      <c r="P136" s="27">
        <f t="shared" si="41"/>
        <v>22036.513806999945</v>
      </c>
    </row>
    <row r="137" spans="1:16">
      <c r="A137" s="31">
        <v>42401</v>
      </c>
      <c r="C137" s="6">
        <v>129</v>
      </c>
      <c r="D137" s="29">
        <f t="shared" ref="D137:D168" si="42">ROUND(-(+$B$9/180)*1,0)</f>
        <v>1116</v>
      </c>
      <c r="E137" s="29">
        <f t="shared" si="37"/>
        <v>143964</v>
      </c>
      <c r="F137" s="29">
        <f t="shared" ref="F137:F168" si="43">$B$9+E137</f>
        <v>-56949.700000000012</v>
      </c>
      <c r="G137" s="34">
        <f>Inputs!D$3</f>
        <v>0.37951000000000001</v>
      </c>
      <c r="I137" s="27">
        <f t="shared" si="38"/>
        <v>200913.7</v>
      </c>
      <c r="K137" s="27">
        <f t="shared" ref="K137:K168" si="44">D137</f>
        <v>1116</v>
      </c>
      <c r="L137" s="27">
        <f t="shared" si="39"/>
        <v>143964</v>
      </c>
      <c r="M137" s="27">
        <f t="shared" ref="M137:M168" si="45">K137*G137</f>
        <v>423.53316000000001</v>
      </c>
      <c r="N137" s="27">
        <f t="shared" ref="N137:N168" si="46">M137-J137</f>
        <v>423.53316000000001</v>
      </c>
      <c r="O137" s="27">
        <f t="shared" si="40"/>
        <v>-21612.980646999946</v>
      </c>
      <c r="P137" s="27">
        <f t="shared" si="41"/>
        <v>21612.980646999946</v>
      </c>
    </row>
    <row r="138" spans="1:16">
      <c r="A138" s="30">
        <v>42430</v>
      </c>
      <c r="C138" s="6">
        <v>130</v>
      </c>
      <c r="D138" s="29">
        <f t="shared" si="42"/>
        <v>1116</v>
      </c>
      <c r="E138" s="29">
        <f t="shared" ref="E138:E169" si="47">+E137+D138</f>
        <v>145080</v>
      </c>
      <c r="F138" s="29">
        <f t="shared" si="43"/>
        <v>-55833.700000000012</v>
      </c>
      <c r="G138" s="34">
        <f>Inputs!D$3</f>
        <v>0.37951000000000001</v>
      </c>
      <c r="I138" s="27">
        <f t="shared" ref="I138:I169" si="48">+I137+H138</f>
        <v>200913.7</v>
      </c>
      <c r="K138" s="27">
        <f t="shared" si="44"/>
        <v>1116</v>
      </c>
      <c r="L138" s="27">
        <f t="shared" ref="L138:L169" si="49">+L137+K138</f>
        <v>145080</v>
      </c>
      <c r="M138" s="27">
        <f t="shared" si="45"/>
        <v>423.53316000000001</v>
      </c>
      <c r="N138" s="27">
        <f t="shared" si="46"/>
        <v>423.53316000000001</v>
      </c>
      <c r="O138" s="27">
        <f t="shared" ref="O138:O169" si="50">+O137+N138</f>
        <v>-21189.447486999947</v>
      </c>
      <c r="P138" s="27">
        <f t="shared" ref="P138:P169" si="51">P137-N138</f>
        <v>21189.447486999947</v>
      </c>
    </row>
    <row r="139" spans="1:16">
      <c r="A139" s="31">
        <v>42461</v>
      </c>
      <c r="C139" s="6">
        <v>131</v>
      </c>
      <c r="D139" s="29">
        <f t="shared" si="42"/>
        <v>1116</v>
      </c>
      <c r="E139" s="29">
        <f t="shared" si="47"/>
        <v>146196</v>
      </c>
      <c r="F139" s="29">
        <f t="shared" si="43"/>
        <v>-54717.700000000012</v>
      </c>
      <c r="G139" s="34">
        <f>Inputs!D$3</f>
        <v>0.37951000000000001</v>
      </c>
      <c r="I139" s="27">
        <f t="shared" si="48"/>
        <v>200913.7</v>
      </c>
      <c r="K139" s="27">
        <f t="shared" si="44"/>
        <v>1116</v>
      </c>
      <c r="L139" s="27">
        <f t="shared" si="49"/>
        <v>146196</v>
      </c>
      <c r="M139" s="27">
        <f t="shared" si="45"/>
        <v>423.53316000000001</v>
      </c>
      <c r="N139" s="27">
        <f t="shared" si="46"/>
        <v>423.53316000000001</v>
      </c>
      <c r="O139" s="27">
        <f t="shared" si="50"/>
        <v>-20765.914326999948</v>
      </c>
      <c r="P139" s="27">
        <f t="shared" si="51"/>
        <v>20765.914326999948</v>
      </c>
    </row>
    <row r="140" spans="1:16">
      <c r="A140" s="30">
        <v>42491</v>
      </c>
      <c r="C140" s="6">
        <v>132</v>
      </c>
      <c r="D140" s="29">
        <f t="shared" si="42"/>
        <v>1116</v>
      </c>
      <c r="E140" s="29">
        <f t="shared" si="47"/>
        <v>147312</v>
      </c>
      <c r="F140" s="29">
        <f t="shared" si="43"/>
        <v>-53601.700000000012</v>
      </c>
      <c r="G140" s="34">
        <f>Inputs!D$3</f>
        <v>0.37951000000000001</v>
      </c>
      <c r="I140" s="27">
        <f t="shared" si="48"/>
        <v>200913.7</v>
      </c>
      <c r="K140" s="27">
        <f t="shared" si="44"/>
        <v>1116</v>
      </c>
      <c r="L140" s="27">
        <f t="shared" si="49"/>
        <v>147312</v>
      </c>
      <c r="M140" s="27">
        <f t="shared" si="45"/>
        <v>423.53316000000001</v>
      </c>
      <c r="N140" s="27">
        <f t="shared" si="46"/>
        <v>423.53316000000001</v>
      </c>
      <c r="O140" s="27">
        <f t="shared" si="50"/>
        <v>-20342.381166999949</v>
      </c>
      <c r="P140" s="27">
        <f t="shared" si="51"/>
        <v>20342.381166999949</v>
      </c>
    </row>
    <row r="141" spans="1:16">
      <c r="A141" s="31">
        <v>42522</v>
      </c>
      <c r="C141" s="6">
        <v>133</v>
      </c>
      <c r="D141" s="29">
        <f t="shared" si="42"/>
        <v>1116</v>
      </c>
      <c r="E141" s="29">
        <f t="shared" si="47"/>
        <v>148428</v>
      </c>
      <c r="F141" s="29">
        <f t="shared" si="43"/>
        <v>-52485.700000000012</v>
      </c>
      <c r="G141" s="34">
        <f>Inputs!D$3</f>
        <v>0.37951000000000001</v>
      </c>
      <c r="I141" s="27">
        <f t="shared" si="48"/>
        <v>200913.7</v>
      </c>
      <c r="K141" s="27">
        <f t="shared" si="44"/>
        <v>1116</v>
      </c>
      <c r="L141" s="27">
        <f t="shared" si="49"/>
        <v>148428</v>
      </c>
      <c r="M141" s="27">
        <f t="shared" si="45"/>
        <v>423.53316000000001</v>
      </c>
      <c r="N141" s="27">
        <f t="shared" si="46"/>
        <v>423.53316000000001</v>
      </c>
      <c r="O141" s="27">
        <f t="shared" si="50"/>
        <v>-19918.84800699995</v>
      </c>
      <c r="P141" s="27">
        <f t="shared" si="51"/>
        <v>19918.84800699995</v>
      </c>
    </row>
    <row r="142" spans="1:16">
      <c r="A142" s="30">
        <v>42552</v>
      </c>
      <c r="C142" s="6">
        <v>134</v>
      </c>
      <c r="D142" s="29">
        <f t="shared" si="42"/>
        <v>1116</v>
      </c>
      <c r="E142" s="29">
        <f t="shared" si="47"/>
        <v>149544</v>
      </c>
      <c r="F142" s="29">
        <f t="shared" si="43"/>
        <v>-51369.700000000012</v>
      </c>
      <c r="G142" s="34">
        <f>Inputs!D$3</f>
        <v>0.37951000000000001</v>
      </c>
      <c r="I142" s="27">
        <f t="shared" si="48"/>
        <v>200913.7</v>
      </c>
      <c r="K142" s="27">
        <f t="shared" si="44"/>
        <v>1116</v>
      </c>
      <c r="L142" s="27">
        <f t="shared" si="49"/>
        <v>149544</v>
      </c>
      <c r="M142" s="27">
        <f t="shared" si="45"/>
        <v>423.53316000000001</v>
      </c>
      <c r="N142" s="27">
        <f t="shared" si="46"/>
        <v>423.53316000000001</v>
      </c>
      <c r="O142" s="27">
        <f t="shared" si="50"/>
        <v>-19495.314846999951</v>
      </c>
      <c r="P142" s="27">
        <f t="shared" si="51"/>
        <v>19495.314846999951</v>
      </c>
    </row>
    <row r="143" spans="1:16">
      <c r="A143" s="31">
        <v>42583</v>
      </c>
      <c r="C143" s="6">
        <v>135</v>
      </c>
      <c r="D143" s="29">
        <f t="shared" si="42"/>
        <v>1116</v>
      </c>
      <c r="E143" s="29">
        <f t="shared" si="47"/>
        <v>150660</v>
      </c>
      <c r="F143" s="29">
        <f t="shared" si="43"/>
        <v>-50253.700000000012</v>
      </c>
      <c r="G143" s="34">
        <f>Inputs!D$3</f>
        <v>0.37951000000000001</v>
      </c>
      <c r="I143" s="27">
        <f t="shared" si="48"/>
        <v>200913.7</v>
      </c>
      <c r="K143" s="27">
        <f t="shared" si="44"/>
        <v>1116</v>
      </c>
      <c r="L143" s="27">
        <f t="shared" si="49"/>
        <v>150660</v>
      </c>
      <c r="M143" s="27">
        <f t="shared" si="45"/>
        <v>423.53316000000001</v>
      </c>
      <c r="N143" s="27">
        <f t="shared" si="46"/>
        <v>423.53316000000001</v>
      </c>
      <c r="O143" s="27">
        <f t="shared" si="50"/>
        <v>-19071.781686999951</v>
      </c>
      <c r="P143" s="27">
        <f t="shared" si="51"/>
        <v>19071.781686999951</v>
      </c>
    </row>
    <row r="144" spans="1:16">
      <c r="A144" s="30">
        <v>42614</v>
      </c>
      <c r="C144" s="6">
        <v>136</v>
      </c>
      <c r="D144" s="29">
        <f t="shared" si="42"/>
        <v>1116</v>
      </c>
      <c r="E144" s="29">
        <f t="shared" si="47"/>
        <v>151776</v>
      </c>
      <c r="F144" s="29">
        <f t="shared" si="43"/>
        <v>-49137.700000000012</v>
      </c>
      <c r="G144" s="34">
        <f>Inputs!D$3</f>
        <v>0.37951000000000001</v>
      </c>
      <c r="I144" s="27">
        <f t="shared" si="48"/>
        <v>200913.7</v>
      </c>
      <c r="K144" s="27">
        <f t="shared" si="44"/>
        <v>1116</v>
      </c>
      <c r="L144" s="27">
        <f t="shared" si="49"/>
        <v>151776</v>
      </c>
      <c r="M144" s="27">
        <f t="shared" si="45"/>
        <v>423.53316000000001</v>
      </c>
      <c r="N144" s="27">
        <f t="shared" si="46"/>
        <v>423.53316000000001</v>
      </c>
      <c r="O144" s="27">
        <f t="shared" si="50"/>
        <v>-18648.248526999952</v>
      </c>
      <c r="P144" s="27">
        <f t="shared" si="51"/>
        <v>18648.248526999952</v>
      </c>
    </row>
    <row r="145" spans="1:16">
      <c r="A145" s="31">
        <v>42644</v>
      </c>
      <c r="C145" s="6">
        <v>137</v>
      </c>
      <c r="D145" s="29">
        <f t="shared" si="42"/>
        <v>1116</v>
      </c>
      <c r="E145" s="29">
        <f t="shared" si="47"/>
        <v>152892</v>
      </c>
      <c r="F145" s="29">
        <f t="shared" si="43"/>
        <v>-48021.700000000012</v>
      </c>
      <c r="G145" s="34">
        <f>Inputs!D$3</f>
        <v>0.37951000000000001</v>
      </c>
      <c r="I145" s="27">
        <f t="shared" si="48"/>
        <v>200913.7</v>
      </c>
      <c r="K145" s="27">
        <f t="shared" si="44"/>
        <v>1116</v>
      </c>
      <c r="L145" s="27">
        <f t="shared" si="49"/>
        <v>152892</v>
      </c>
      <c r="M145" s="27">
        <f t="shared" si="45"/>
        <v>423.53316000000001</v>
      </c>
      <c r="N145" s="27">
        <f t="shared" si="46"/>
        <v>423.53316000000001</v>
      </c>
      <c r="O145" s="27">
        <f t="shared" si="50"/>
        <v>-18224.715366999953</v>
      </c>
      <c r="P145" s="27">
        <f t="shared" si="51"/>
        <v>18224.715366999953</v>
      </c>
    </row>
    <row r="146" spans="1:16">
      <c r="A146" s="30">
        <v>42675</v>
      </c>
      <c r="C146" s="6">
        <v>138</v>
      </c>
      <c r="D146" s="29">
        <f t="shared" si="42"/>
        <v>1116</v>
      </c>
      <c r="E146" s="29">
        <f t="shared" si="47"/>
        <v>154008</v>
      </c>
      <c r="F146" s="29">
        <f t="shared" si="43"/>
        <v>-46905.700000000012</v>
      </c>
      <c r="G146" s="34">
        <f>Inputs!D$3</f>
        <v>0.37951000000000001</v>
      </c>
      <c r="I146" s="27">
        <f t="shared" si="48"/>
        <v>200913.7</v>
      </c>
      <c r="K146" s="27">
        <f t="shared" si="44"/>
        <v>1116</v>
      </c>
      <c r="L146" s="27">
        <f t="shared" si="49"/>
        <v>154008</v>
      </c>
      <c r="M146" s="27">
        <f t="shared" si="45"/>
        <v>423.53316000000001</v>
      </c>
      <c r="N146" s="27">
        <f t="shared" si="46"/>
        <v>423.53316000000001</v>
      </c>
      <c r="O146" s="27">
        <f t="shared" si="50"/>
        <v>-17801.182206999954</v>
      </c>
      <c r="P146" s="27">
        <f t="shared" si="51"/>
        <v>17801.182206999954</v>
      </c>
    </row>
    <row r="147" spans="1:16">
      <c r="A147" s="31">
        <v>42705</v>
      </c>
      <c r="C147" s="6">
        <v>139</v>
      </c>
      <c r="D147" s="29">
        <f t="shared" si="42"/>
        <v>1116</v>
      </c>
      <c r="E147" s="29">
        <f t="shared" si="47"/>
        <v>155124</v>
      </c>
      <c r="F147" s="29">
        <f t="shared" si="43"/>
        <v>-45789.700000000012</v>
      </c>
      <c r="G147" s="34">
        <f>Inputs!D$3</f>
        <v>0.37951000000000001</v>
      </c>
      <c r="I147" s="27">
        <f t="shared" si="48"/>
        <v>200913.7</v>
      </c>
      <c r="K147" s="27">
        <f t="shared" si="44"/>
        <v>1116</v>
      </c>
      <c r="L147" s="27">
        <f t="shared" si="49"/>
        <v>155124</v>
      </c>
      <c r="M147" s="27">
        <f t="shared" si="45"/>
        <v>423.53316000000001</v>
      </c>
      <c r="N147" s="27">
        <f t="shared" si="46"/>
        <v>423.53316000000001</v>
      </c>
      <c r="O147" s="27">
        <f t="shared" si="50"/>
        <v>-17377.649046999955</v>
      </c>
      <c r="P147" s="27">
        <f t="shared" si="51"/>
        <v>17377.649046999955</v>
      </c>
    </row>
    <row r="148" spans="1:16">
      <c r="A148" s="30">
        <v>42736</v>
      </c>
      <c r="C148" s="6">
        <v>140</v>
      </c>
      <c r="D148" s="29">
        <f t="shared" si="42"/>
        <v>1116</v>
      </c>
      <c r="E148" s="29">
        <f t="shared" si="47"/>
        <v>156240</v>
      </c>
      <c r="F148" s="29">
        <f t="shared" si="43"/>
        <v>-44673.700000000012</v>
      </c>
      <c r="G148" s="34">
        <f>Inputs!D$3</f>
        <v>0.37951000000000001</v>
      </c>
      <c r="I148" s="27">
        <f t="shared" si="48"/>
        <v>200913.7</v>
      </c>
      <c r="K148" s="27">
        <f t="shared" si="44"/>
        <v>1116</v>
      </c>
      <c r="L148" s="27">
        <f t="shared" si="49"/>
        <v>156240</v>
      </c>
      <c r="M148" s="27">
        <f t="shared" si="45"/>
        <v>423.53316000000001</v>
      </c>
      <c r="N148" s="27">
        <f t="shared" si="46"/>
        <v>423.53316000000001</v>
      </c>
      <c r="O148" s="27">
        <f t="shared" si="50"/>
        <v>-16954.115886999956</v>
      </c>
      <c r="P148" s="27">
        <f t="shared" si="51"/>
        <v>16954.115886999956</v>
      </c>
    </row>
    <row r="149" spans="1:16">
      <c r="A149" s="31">
        <v>42767</v>
      </c>
      <c r="C149" s="6">
        <v>141</v>
      </c>
      <c r="D149" s="29">
        <f t="shared" si="42"/>
        <v>1116</v>
      </c>
      <c r="E149" s="29">
        <f t="shared" si="47"/>
        <v>157356</v>
      </c>
      <c r="F149" s="29">
        <f t="shared" si="43"/>
        <v>-43557.700000000012</v>
      </c>
      <c r="G149" s="34">
        <f>Inputs!D$3</f>
        <v>0.37951000000000001</v>
      </c>
      <c r="I149" s="27">
        <f t="shared" si="48"/>
        <v>200913.7</v>
      </c>
      <c r="K149" s="27">
        <f t="shared" si="44"/>
        <v>1116</v>
      </c>
      <c r="L149" s="27">
        <f t="shared" si="49"/>
        <v>157356</v>
      </c>
      <c r="M149" s="27">
        <f t="shared" si="45"/>
        <v>423.53316000000001</v>
      </c>
      <c r="N149" s="27">
        <f t="shared" si="46"/>
        <v>423.53316000000001</v>
      </c>
      <c r="O149" s="27">
        <f t="shared" si="50"/>
        <v>-16530.582726999957</v>
      </c>
      <c r="P149" s="27">
        <f t="shared" si="51"/>
        <v>16530.582726999957</v>
      </c>
    </row>
    <row r="150" spans="1:16">
      <c r="A150" s="30">
        <v>42795</v>
      </c>
      <c r="C150" s="6">
        <v>142</v>
      </c>
      <c r="D150" s="29">
        <f t="shared" si="42"/>
        <v>1116</v>
      </c>
      <c r="E150" s="29">
        <f t="shared" si="47"/>
        <v>158472</v>
      </c>
      <c r="F150" s="29">
        <f t="shared" si="43"/>
        <v>-42441.700000000012</v>
      </c>
      <c r="G150" s="34">
        <f>Inputs!D$3</f>
        <v>0.37951000000000001</v>
      </c>
      <c r="I150" s="27">
        <f t="shared" si="48"/>
        <v>200913.7</v>
      </c>
      <c r="K150" s="27">
        <f t="shared" si="44"/>
        <v>1116</v>
      </c>
      <c r="L150" s="27">
        <f t="shared" si="49"/>
        <v>158472</v>
      </c>
      <c r="M150" s="27">
        <f t="shared" si="45"/>
        <v>423.53316000000001</v>
      </c>
      <c r="N150" s="27">
        <f t="shared" si="46"/>
        <v>423.53316000000001</v>
      </c>
      <c r="O150" s="27">
        <f t="shared" si="50"/>
        <v>-16107.049566999956</v>
      </c>
      <c r="P150" s="27">
        <f t="shared" si="51"/>
        <v>16107.049566999956</v>
      </c>
    </row>
    <row r="151" spans="1:16">
      <c r="A151" s="31">
        <v>42826</v>
      </c>
      <c r="C151" s="6">
        <v>143</v>
      </c>
      <c r="D151" s="29">
        <f t="shared" si="42"/>
        <v>1116</v>
      </c>
      <c r="E151" s="29">
        <f t="shared" si="47"/>
        <v>159588</v>
      </c>
      <c r="F151" s="29">
        <f t="shared" si="43"/>
        <v>-41325.700000000012</v>
      </c>
      <c r="G151" s="34">
        <f>Inputs!D$3</f>
        <v>0.37951000000000001</v>
      </c>
      <c r="I151" s="27">
        <f t="shared" si="48"/>
        <v>200913.7</v>
      </c>
      <c r="K151" s="27">
        <f t="shared" si="44"/>
        <v>1116</v>
      </c>
      <c r="L151" s="27">
        <f t="shared" si="49"/>
        <v>159588</v>
      </c>
      <c r="M151" s="27">
        <f t="shared" si="45"/>
        <v>423.53316000000001</v>
      </c>
      <c r="N151" s="27">
        <f t="shared" si="46"/>
        <v>423.53316000000001</v>
      </c>
      <c r="O151" s="27">
        <f t="shared" si="50"/>
        <v>-15683.516406999956</v>
      </c>
      <c r="P151" s="27">
        <f t="shared" si="51"/>
        <v>15683.516406999956</v>
      </c>
    </row>
    <row r="152" spans="1:16">
      <c r="A152" s="30">
        <v>42856</v>
      </c>
      <c r="C152" s="6">
        <v>144</v>
      </c>
      <c r="D152" s="29">
        <f t="shared" si="42"/>
        <v>1116</v>
      </c>
      <c r="E152" s="29">
        <f t="shared" si="47"/>
        <v>160704</v>
      </c>
      <c r="F152" s="29">
        <f t="shared" si="43"/>
        <v>-40209.700000000012</v>
      </c>
      <c r="G152" s="34">
        <f>Inputs!D$3</f>
        <v>0.37951000000000001</v>
      </c>
      <c r="I152" s="27">
        <f t="shared" si="48"/>
        <v>200913.7</v>
      </c>
      <c r="K152" s="27">
        <f t="shared" si="44"/>
        <v>1116</v>
      </c>
      <c r="L152" s="27">
        <f t="shared" si="49"/>
        <v>160704</v>
      </c>
      <c r="M152" s="27">
        <f t="shared" si="45"/>
        <v>423.53316000000001</v>
      </c>
      <c r="N152" s="27">
        <f t="shared" si="46"/>
        <v>423.53316000000001</v>
      </c>
      <c r="O152" s="27">
        <f t="shared" si="50"/>
        <v>-15259.983246999955</v>
      </c>
      <c r="P152" s="27">
        <f t="shared" si="51"/>
        <v>15259.983246999955</v>
      </c>
    </row>
    <row r="153" spans="1:16">
      <c r="A153" s="31">
        <v>42887</v>
      </c>
      <c r="C153" s="6">
        <v>145</v>
      </c>
      <c r="D153" s="29">
        <f t="shared" si="42"/>
        <v>1116</v>
      </c>
      <c r="E153" s="29">
        <f t="shared" si="47"/>
        <v>161820</v>
      </c>
      <c r="F153" s="29">
        <f t="shared" si="43"/>
        <v>-39093.700000000012</v>
      </c>
      <c r="G153" s="34">
        <f>Inputs!D$3</f>
        <v>0.37951000000000001</v>
      </c>
      <c r="I153" s="27">
        <f t="shared" si="48"/>
        <v>200913.7</v>
      </c>
      <c r="K153" s="27">
        <f t="shared" si="44"/>
        <v>1116</v>
      </c>
      <c r="L153" s="27">
        <f t="shared" si="49"/>
        <v>161820</v>
      </c>
      <c r="M153" s="27">
        <f t="shared" si="45"/>
        <v>423.53316000000001</v>
      </c>
      <c r="N153" s="27">
        <f t="shared" si="46"/>
        <v>423.53316000000001</v>
      </c>
      <c r="O153" s="27">
        <f t="shared" si="50"/>
        <v>-14836.450086999954</v>
      </c>
      <c r="P153" s="27">
        <f t="shared" si="51"/>
        <v>14836.450086999954</v>
      </c>
    </row>
    <row r="154" spans="1:16">
      <c r="A154" s="30">
        <v>42917</v>
      </c>
      <c r="C154" s="6">
        <v>146</v>
      </c>
      <c r="D154" s="29">
        <f t="shared" si="42"/>
        <v>1116</v>
      </c>
      <c r="E154" s="29">
        <f t="shared" si="47"/>
        <v>162936</v>
      </c>
      <c r="F154" s="29">
        <f t="shared" si="43"/>
        <v>-37977.700000000012</v>
      </c>
      <c r="G154" s="34">
        <f>Inputs!D$3</f>
        <v>0.37951000000000001</v>
      </c>
      <c r="I154" s="27">
        <f t="shared" si="48"/>
        <v>200913.7</v>
      </c>
      <c r="K154" s="27">
        <f t="shared" si="44"/>
        <v>1116</v>
      </c>
      <c r="L154" s="27">
        <f t="shared" si="49"/>
        <v>162936</v>
      </c>
      <c r="M154" s="27">
        <f t="shared" si="45"/>
        <v>423.53316000000001</v>
      </c>
      <c r="N154" s="27">
        <f t="shared" si="46"/>
        <v>423.53316000000001</v>
      </c>
      <c r="O154" s="27">
        <f t="shared" si="50"/>
        <v>-14412.916926999953</v>
      </c>
      <c r="P154" s="27">
        <f t="shared" si="51"/>
        <v>14412.916926999953</v>
      </c>
    </row>
    <row r="155" spans="1:16">
      <c r="A155" s="31">
        <v>42948</v>
      </c>
      <c r="C155" s="6">
        <v>147</v>
      </c>
      <c r="D155" s="29">
        <f t="shared" si="42"/>
        <v>1116</v>
      </c>
      <c r="E155" s="29">
        <f t="shared" si="47"/>
        <v>164052</v>
      </c>
      <c r="F155" s="29">
        <f t="shared" si="43"/>
        <v>-36861.700000000012</v>
      </c>
      <c r="G155" s="34">
        <f>Inputs!D$3</f>
        <v>0.37951000000000001</v>
      </c>
      <c r="I155" s="27">
        <f t="shared" si="48"/>
        <v>200913.7</v>
      </c>
      <c r="K155" s="27">
        <f t="shared" si="44"/>
        <v>1116</v>
      </c>
      <c r="L155" s="27">
        <f t="shared" si="49"/>
        <v>164052</v>
      </c>
      <c r="M155" s="27">
        <f t="shared" si="45"/>
        <v>423.53316000000001</v>
      </c>
      <c r="N155" s="27">
        <f t="shared" si="46"/>
        <v>423.53316000000001</v>
      </c>
      <c r="O155" s="27">
        <f t="shared" si="50"/>
        <v>-13989.383766999952</v>
      </c>
      <c r="P155" s="27">
        <f t="shared" si="51"/>
        <v>13989.383766999952</v>
      </c>
    </row>
    <row r="156" spans="1:16">
      <c r="A156" s="30">
        <v>42979</v>
      </c>
      <c r="C156" s="6">
        <v>148</v>
      </c>
      <c r="D156" s="29">
        <f t="shared" si="42"/>
        <v>1116</v>
      </c>
      <c r="E156" s="29">
        <f t="shared" si="47"/>
        <v>165168</v>
      </c>
      <c r="F156" s="29">
        <f t="shared" si="43"/>
        <v>-35745.700000000012</v>
      </c>
      <c r="G156" s="34">
        <f>Inputs!D$3</f>
        <v>0.37951000000000001</v>
      </c>
      <c r="I156" s="27">
        <f t="shared" si="48"/>
        <v>200913.7</v>
      </c>
      <c r="K156" s="27">
        <f t="shared" si="44"/>
        <v>1116</v>
      </c>
      <c r="L156" s="27">
        <f t="shared" si="49"/>
        <v>165168</v>
      </c>
      <c r="M156" s="27">
        <f t="shared" si="45"/>
        <v>423.53316000000001</v>
      </c>
      <c r="N156" s="27">
        <f t="shared" si="46"/>
        <v>423.53316000000001</v>
      </c>
      <c r="O156" s="27">
        <f t="shared" si="50"/>
        <v>-13565.850606999951</v>
      </c>
      <c r="P156" s="27">
        <f t="shared" si="51"/>
        <v>13565.850606999951</v>
      </c>
    </row>
    <row r="157" spans="1:16">
      <c r="A157" s="31">
        <v>43009</v>
      </c>
      <c r="C157" s="6">
        <v>149</v>
      </c>
      <c r="D157" s="29">
        <f t="shared" si="42"/>
        <v>1116</v>
      </c>
      <c r="E157" s="29">
        <f t="shared" si="47"/>
        <v>166284</v>
      </c>
      <c r="F157" s="29">
        <f t="shared" si="43"/>
        <v>-34629.700000000012</v>
      </c>
      <c r="G157" s="34">
        <f>Inputs!D$3</f>
        <v>0.37951000000000001</v>
      </c>
      <c r="I157" s="27">
        <f t="shared" si="48"/>
        <v>200913.7</v>
      </c>
      <c r="K157" s="27">
        <f t="shared" si="44"/>
        <v>1116</v>
      </c>
      <c r="L157" s="27">
        <f t="shared" si="49"/>
        <v>166284</v>
      </c>
      <c r="M157" s="27">
        <f t="shared" si="45"/>
        <v>423.53316000000001</v>
      </c>
      <c r="N157" s="27">
        <f t="shared" si="46"/>
        <v>423.53316000000001</v>
      </c>
      <c r="O157" s="27">
        <f t="shared" si="50"/>
        <v>-13142.31744699995</v>
      </c>
      <c r="P157" s="27">
        <f t="shared" si="51"/>
        <v>13142.31744699995</v>
      </c>
    </row>
    <row r="158" spans="1:16">
      <c r="A158" s="30">
        <v>43040</v>
      </c>
      <c r="C158" s="6">
        <v>150</v>
      </c>
      <c r="D158" s="29">
        <f t="shared" si="42"/>
        <v>1116</v>
      </c>
      <c r="E158" s="29">
        <f t="shared" si="47"/>
        <v>167400</v>
      </c>
      <c r="F158" s="29">
        <f t="shared" si="43"/>
        <v>-33513.700000000012</v>
      </c>
      <c r="G158" s="34">
        <f>Inputs!D$3</f>
        <v>0.37951000000000001</v>
      </c>
      <c r="I158" s="27">
        <f t="shared" si="48"/>
        <v>200913.7</v>
      </c>
      <c r="K158" s="27">
        <f t="shared" si="44"/>
        <v>1116</v>
      </c>
      <c r="L158" s="27">
        <f t="shared" si="49"/>
        <v>167400</v>
      </c>
      <c r="M158" s="27">
        <f t="shared" si="45"/>
        <v>423.53316000000001</v>
      </c>
      <c r="N158" s="27">
        <f t="shared" si="46"/>
        <v>423.53316000000001</v>
      </c>
      <c r="O158" s="27">
        <f t="shared" si="50"/>
        <v>-12718.784286999949</v>
      </c>
      <c r="P158" s="27">
        <f t="shared" si="51"/>
        <v>12718.784286999949</v>
      </c>
    </row>
    <row r="159" spans="1:16">
      <c r="A159" s="31">
        <v>43070</v>
      </c>
      <c r="C159" s="6">
        <v>151</v>
      </c>
      <c r="D159" s="29">
        <f t="shared" si="42"/>
        <v>1116</v>
      </c>
      <c r="E159" s="29">
        <f t="shared" si="47"/>
        <v>168516</v>
      </c>
      <c r="F159" s="29">
        <f t="shared" si="43"/>
        <v>-32397.700000000012</v>
      </c>
      <c r="G159" s="34">
        <f>Inputs!D$3</f>
        <v>0.37951000000000001</v>
      </c>
      <c r="I159" s="27">
        <f t="shared" si="48"/>
        <v>200913.7</v>
      </c>
      <c r="K159" s="27">
        <f t="shared" si="44"/>
        <v>1116</v>
      </c>
      <c r="L159" s="27">
        <f t="shared" si="49"/>
        <v>168516</v>
      </c>
      <c r="M159" s="27">
        <f t="shared" si="45"/>
        <v>423.53316000000001</v>
      </c>
      <c r="N159" s="27">
        <f t="shared" si="46"/>
        <v>423.53316000000001</v>
      </c>
      <c r="O159" s="27">
        <f t="shared" si="50"/>
        <v>-12295.251126999949</v>
      </c>
      <c r="P159" s="27">
        <f t="shared" si="51"/>
        <v>12295.251126999949</v>
      </c>
    </row>
    <row r="160" spans="1:16">
      <c r="A160" s="30">
        <v>43101</v>
      </c>
      <c r="C160" s="6">
        <v>152</v>
      </c>
      <c r="D160" s="29">
        <f t="shared" si="42"/>
        <v>1116</v>
      </c>
      <c r="E160" s="29">
        <f t="shared" si="47"/>
        <v>169632</v>
      </c>
      <c r="F160" s="29">
        <f t="shared" si="43"/>
        <v>-31281.700000000012</v>
      </c>
      <c r="G160" s="34">
        <f>Inputs!D$3</f>
        <v>0.37951000000000001</v>
      </c>
      <c r="I160" s="27">
        <f t="shared" si="48"/>
        <v>200913.7</v>
      </c>
      <c r="K160" s="27">
        <f t="shared" si="44"/>
        <v>1116</v>
      </c>
      <c r="L160" s="27">
        <f t="shared" si="49"/>
        <v>169632</v>
      </c>
      <c r="M160" s="27">
        <f t="shared" si="45"/>
        <v>423.53316000000001</v>
      </c>
      <c r="N160" s="27">
        <f t="shared" si="46"/>
        <v>423.53316000000001</v>
      </c>
      <c r="O160" s="27">
        <f t="shared" si="50"/>
        <v>-11871.717966999948</v>
      </c>
      <c r="P160" s="27">
        <f t="shared" si="51"/>
        <v>11871.717966999948</v>
      </c>
    </row>
    <row r="161" spans="1:16">
      <c r="A161" s="31">
        <v>43132</v>
      </c>
      <c r="C161" s="6">
        <v>153</v>
      </c>
      <c r="D161" s="29">
        <f t="shared" si="42"/>
        <v>1116</v>
      </c>
      <c r="E161" s="29">
        <f t="shared" si="47"/>
        <v>170748</v>
      </c>
      <c r="F161" s="29">
        <f t="shared" si="43"/>
        <v>-30165.700000000012</v>
      </c>
      <c r="G161" s="34">
        <f>Inputs!D$3</f>
        <v>0.37951000000000001</v>
      </c>
      <c r="I161" s="27">
        <f t="shared" si="48"/>
        <v>200913.7</v>
      </c>
      <c r="K161" s="27">
        <f t="shared" si="44"/>
        <v>1116</v>
      </c>
      <c r="L161" s="27">
        <f t="shared" si="49"/>
        <v>170748</v>
      </c>
      <c r="M161" s="27">
        <f t="shared" si="45"/>
        <v>423.53316000000001</v>
      </c>
      <c r="N161" s="27">
        <f t="shared" si="46"/>
        <v>423.53316000000001</v>
      </c>
      <c r="O161" s="27">
        <f t="shared" si="50"/>
        <v>-11448.184806999947</v>
      </c>
      <c r="P161" s="27">
        <f t="shared" si="51"/>
        <v>11448.184806999947</v>
      </c>
    </row>
    <row r="162" spans="1:16">
      <c r="A162" s="30">
        <v>43160</v>
      </c>
      <c r="C162" s="6">
        <v>154</v>
      </c>
      <c r="D162" s="29">
        <f t="shared" si="42"/>
        <v>1116</v>
      </c>
      <c r="E162" s="29">
        <f t="shared" si="47"/>
        <v>171864</v>
      </c>
      <c r="F162" s="29">
        <f t="shared" si="43"/>
        <v>-29049.700000000012</v>
      </c>
      <c r="G162" s="34">
        <f>Inputs!D$3</f>
        <v>0.37951000000000001</v>
      </c>
      <c r="I162" s="27">
        <f t="shared" si="48"/>
        <v>200913.7</v>
      </c>
      <c r="K162" s="27">
        <f t="shared" si="44"/>
        <v>1116</v>
      </c>
      <c r="L162" s="27">
        <f t="shared" si="49"/>
        <v>171864</v>
      </c>
      <c r="M162" s="27">
        <f t="shared" si="45"/>
        <v>423.53316000000001</v>
      </c>
      <c r="N162" s="27">
        <f t="shared" si="46"/>
        <v>423.53316000000001</v>
      </c>
      <c r="O162" s="27">
        <f t="shared" si="50"/>
        <v>-11024.651646999946</v>
      </c>
      <c r="P162" s="27">
        <f t="shared" si="51"/>
        <v>11024.651646999946</v>
      </c>
    </row>
    <row r="163" spans="1:16">
      <c r="A163" s="31">
        <v>43191</v>
      </c>
      <c r="C163" s="6">
        <v>155</v>
      </c>
      <c r="D163" s="29">
        <f t="shared" si="42"/>
        <v>1116</v>
      </c>
      <c r="E163" s="29">
        <f t="shared" si="47"/>
        <v>172980</v>
      </c>
      <c r="F163" s="29">
        <f t="shared" si="43"/>
        <v>-27933.700000000012</v>
      </c>
      <c r="G163" s="34">
        <f>Inputs!D$3</f>
        <v>0.37951000000000001</v>
      </c>
      <c r="I163" s="27">
        <f t="shared" si="48"/>
        <v>200913.7</v>
      </c>
      <c r="K163" s="27">
        <f t="shared" si="44"/>
        <v>1116</v>
      </c>
      <c r="L163" s="27">
        <f t="shared" si="49"/>
        <v>172980</v>
      </c>
      <c r="M163" s="27">
        <f t="shared" si="45"/>
        <v>423.53316000000001</v>
      </c>
      <c r="N163" s="27">
        <f t="shared" si="46"/>
        <v>423.53316000000001</v>
      </c>
      <c r="O163" s="27">
        <f t="shared" si="50"/>
        <v>-10601.118486999945</v>
      </c>
      <c r="P163" s="27">
        <f t="shared" si="51"/>
        <v>10601.118486999945</v>
      </c>
    </row>
    <row r="164" spans="1:16">
      <c r="A164" s="30">
        <v>43221</v>
      </c>
      <c r="C164" s="6">
        <v>156</v>
      </c>
      <c r="D164" s="29">
        <f t="shared" si="42"/>
        <v>1116</v>
      </c>
      <c r="E164" s="29">
        <f t="shared" si="47"/>
        <v>174096</v>
      </c>
      <c r="F164" s="29">
        <f t="shared" si="43"/>
        <v>-26817.700000000012</v>
      </c>
      <c r="G164" s="34">
        <f>Inputs!D$3</f>
        <v>0.37951000000000001</v>
      </c>
      <c r="I164" s="27">
        <f t="shared" si="48"/>
        <v>200913.7</v>
      </c>
      <c r="K164" s="27">
        <f t="shared" si="44"/>
        <v>1116</v>
      </c>
      <c r="L164" s="27">
        <f t="shared" si="49"/>
        <v>174096</v>
      </c>
      <c r="M164" s="27">
        <f t="shared" si="45"/>
        <v>423.53316000000001</v>
      </c>
      <c r="N164" s="27">
        <f t="shared" si="46"/>
        <v>423.53316000000001</v>
      </c>
      <c r="O164" s="27">
        <f t="shared" si="50"/>
        <v>-10177.585326999944</v>
      </c>
      <c r="P164" s="27">
        <f t="shared" si="51"/>
        <v>10177.585326999944</v>
      </c>
    </row>
    <row r="165" spans="1:16">
      <c r="A165" s="31">
        <v>43252</v>
      </c>
      <c r="C165" s="6">
        <v>157</v>
      </c>
      <c r="D165" s="29">
        <f t="shared" si="42"/>
        <v>1116</v>
      </c>
      <c r="E165" s="29">
        <f t="shared" si="47"/>
        <v>175212</v>
      </c>
      <c r="F165" s="29">
        <f t="shared" si="43"/>
        <v>-25701.700000000012</v>
      </c>
      <c r="G165" s="34">
        <f>Inputs!D$3</f>
        <v>0.37951000000000001</v>
      </c>
      <c r="I165" s="27">
        <f t="shared" si="48"/>
        <v>200913.7</v>
      </c>
      <c r="K165" s="27">
        <f t="shared" si="44"/>
        <v>1116</v>
      </c>
      <c r="L165" s="27">
        <f t="shared" si="49"/>
        <v>175212</v>
      </c>
      <c r="M165" s="27">
        <f t="shared" si="45"/>
        <v>423.53316000000001</v>
      </c>
      <c r="N165" s="27">
        <f t="shared" si="46"/>
        <v>423.53316000000001</v>
      </c>
      <c r="O165" s="27">
        <f t="shared" si="50"/>
        <v>-9754.0521669999434</v>
      </c>
      <c r="P165" s="27">
        <f t="shared" si="51"/>
        <v>9754.0521669999434</v>
      </c>
    </row>
    <row r="166" spans="1:16">
      <c r="A166" s="30">
        <v>43282</v>
      </c>
      <c r="C166" s="6">
        <v>158</v>
      </c>
      <c r="D166" s="29">
        <f t="shared" si="42"/>
        <v>1116</v>
      </c>
      <c r="E166" s="29">
        <f t="shared" si="47"/>
        <v>176328</v>
      </c>
      <c r="F166" s="29">
        <f t="shared" si="43"/>
        <v>-24585.700000000012</v>
      </c>
      <c r="G166" s="34">
        <f>Inputs!D$3</f>
        <v>0.37951000000000001</v>
      </c>
      <c r="I166" s="27">
        <f t="shared" si="48"/>
        <v>200913.7</v>
      </c>
      <c r="K166" s="27">
        <f t="shared" si="44"/>
        <v>1116</v>
      </c>
      <c r="L166" s="27">
        <f t="shared" si="49"/>
        <v>176328</v>
      </c>
      <c r="M166" s="27">
        <f t="shared" si="45"/>
        <v>423.53316000000001</v>
      </c>
      <c r="N166" s="27">
        <f t="shared" si="46"/>
        <v>423.53316000000001</v>
      </c>
      <c r="O166" s="27">
        <f t="shared" si="50"/>
        <v>-9330.5190069999426</v>
      </c>
      <c r="P166" s="27">
        <f t="shared" si="51"/>
        <v>9330.5190069999426</v>
      </c>
    </row>
    <row r="167" spans="1:16">
      <c r="A167" s="31">
        <v>43313</v>
      </c>
      <c r="C167" s="6">
        <v>159</v>
      </c>
      <c r="D167" s="29">
        <f t="shared" si="42"/>
        <v>1116</v>
      </c>
      <c r="E167" s="29">
        <f t="shared" si="47"/>
        <v>177444</v>
      </c>
      <c r="F167" s="29">
        <f t="shared" si="43"/>
        <v>-23469.700000000012</v>
      </c>
      <c r="G167" s="34">
        <f>Inputs!D$3</f>
        <v>0.37951000000000001</v>
      </c>
      <c r="I167" s="27">
        <f t="shared" si="48"/>
        <v>200913.7</v>
      </c>
      <c r="K167" s="27">
        <f t="shared" si="44"/>
        <v>1116</v>
      </c>
      <c r="L167" s="27">
        <f t="shared" si="49"/>
        <v>177444</v>
      </c>
      <c r="M167" s="27">
        <f t="shared" si="45"/>
        <v>423.53316000000001</v>
      </c>
      <c r="N167" s="27">
        <f t="shared" si="46"/>
        <v>423.53316000000001</v>
      </c>
      <c r="O167" s="27">
        <f t="shared" si="50"/>
        <v>-8906.9858469999417</v>
      </c>
      <c r="P167" s="27">
        <f t="shared" si="51"/>
        <v>8906.9858469999417</v>
      </c>
    </row>
    <row r="168" spans="1:16">
      <c r="A168" s="30">
        <v>43344</v>
      </c>
      <c r="C168" s="6">
        <v>160</v>
      </c>
      <c r="D168" s="29">
        <f t="shared" si="42"/>
        <v>1116</v>
      </c>
      <c r="E168" s="29">
        <f t="shared" si="47"/>
        <v>178560</v>
      </c>
      <c r="F168" s="29">
        <f t="shared" si="43"/>
        <v>-22353.700000000012</v>
      </c>
      <c r="G168" s="34">
        <f>Inputs!D$3</f>
        <v>0.37951000000000001</v>
      </c>
      <c r="I168" s="27">
        <f t="shared" si="48"/>
        <v>200913.7</v>
      </c>
      <c r="K168" s="27">
        <f t="shared" si="44"/>
        <v>1116</v>
      </c>
      <c r="L168" s="27">
        <f t="shared" si="49"/>
        <v>178560</v>
      </c>
      <c r="M168" s="27">
        <f t="shared" si="45"/>
        <v>423.53316000000001</v>
      </c>
      <c r="N168" s="27">
        <f t="shared" si="46"/>
        <v>423.53316000000001</v>
      </c>
      <c r="O168" s="27">
        <f t="shared" si="50"/>
        <v>-8483.4526869999409</v>
      </c>
      <c r="P168" s="27">
        <f t="shared" si="51"/>
        <v>8483.4526869999409</v>
      </c>
    </row>
    <row r="169" spans="1:16">
      <c r="A169" s="31">
        <v>43374</v>
      </c>
      <c r="C169" s="6">
        <v>161</v>
      </c>
      <c r="D169" s="29">
        <f t="shared" ref="D169:D187" si="52">ROUND(-(+$B$9/180)*1,0)</f>
        <v>1116</v>
      </c>
      <c r="E169" s="29">
        <f t="shared" si="47"/>
        <v>179676</v>
      </c>
      <c r="F169" s="29">
        <f t="shared" ref="F169:F188" si="53">$B$9+E169</f>
        <v>-21237.700000000012</v>
      </c>
      <c r="G169" s="34">
        <f>Inputs!D$3</f>
        <v>0.37951000000000001</v>
      </c>
      <c r="I169" s="27">
        <f t="shared" si="48"/>
        <v>200913.7</v>
      </c>
      <c r="K169" s="27">
        <f t="shared" ref="K169:K188" si="54">D169</f>
        <v>1116</v>
      </c>
      <c r="L169" s="27">
        <f t="shared" si="49"/>
        <v>179676</v>
      </c>
      <c r="M169" s="27">
        <f t="shared" ref="M169:M188" si="55">K169*G169</f>
        <v>423.53316000000001</v>
      </c>
      <c r="N169" s="27">
        <f t="shared" ref="N169:N188" si="56">M169-J169</f>
        <v>423.53316000000001</v>
      </c>
      <c r="O169" s="27">
        <f t="shared" si="50"/>
        <v>-8059.9195269999409</v>
      </c>
      <c r="P169" s="27">
        <f t="shared" si="51"/>
        <v>8059.9195269999409</v>
      </c>
    </row>
    <row r="170" spans="1:16">
      <c r="A170" s="30">
        <v>43405</v>
      </c>
      <c r="C170" s="6">
        <v>162</v>
      </c>
      <c r="D170" s="29">
        <f t="shared" si="52"/>
        <v>1116</v>
      </c>
      <c r="E170" s="29">
        <f t="shared" ref="E170:E188" si="57">+E169+D170</f>
        <v>180792</v>
      </c>
      <c r="F170" s="29">
        <f t="shared" si="53"/>
        <v>-20121.700000000012</v>
      </c>
      <c r="G170" s="34">
        <f>Inputs!D$3</f>
        <v>0.37951000000000001</v>
      </c>
      <c r="I170" s="27">
        <f t="shared" ref="I170:I188" si="58">+I169+H170</f>
        <v>200913.7</v>
      </c>
      <c r="K170" s="27">
        <f t="shared" si="54"/>
        <v>1116</v>
      </c>
      <c r="L170" s="27">
        <f t="shared" ref="L170:L188" si="59">+L169+K170</f>
        <v>180792</v>
      </c>
      <c r="M170" s="27">
        <f t="shared" si="55"/>
        <v>423.53316000000001</v>
      </c>
      <c r="N170" s="27">
        <f t="shared" si="56"/>
        <v>423.53316000000001</v>
      </c>
      <c r="O170" s="27">
        <f t="shared" ref="O170:O188" si="60">+O169+N170</f>
        <v>-7636.3863669999409</v>
      </c>
      <c r="P170" s="27">
        <f t="shared" ref="P170:P188" si="61">P169-N170</f>
        <v>7636.3863669999409</v>
      </c>
    </row>
    <row r="171" spans="1:16">
      <c r="A171" s="31">
        <v>43435</v>
      </c>
      <c r="C171" s="6">
        <v>163</v>
      </c>
      <c r="D171" s="29">
        <f t="shared" si="52"/>
        <v>1116</v>
      </c>
      <c r="E171" s="29">
        <f t="shared" si="57"/>
        <v>181908</v>
      </c>
      <c r="F171" s="29">
        <f t="shared" si="53"/>
        <v>-19005.700000000012</v>
      </c>
      <c r="G171" s="34">
        <f>Inputs!D$3</f>
        <v>0.37951000000000001</v>
      </c>
      <c r="I171" s="27">
        <f t="shared" si="58"/>
        <v>200913.7</v>
      </c>
      <c r="K171" s="27">
        <f t="shared" si="54"/>
        <v>1116</v>
      </c>
      <c r="L171" s="27">
        <f t="shared" si="59"/>
        <v>181908</v>
      </c>
      <c r="M171" s="27">
        <f t="shared" si="55"/>
        <v>423.53316000000001</v>
      </c>
      <c r="N171" s="27">
        <f t="shared" si="56"/>
        <v>423.53316000000001</v>
      </c>
      <c r="O171" s="27">
        <f t="shared" si="60"/>
        <v>-7212.853206999941</v>
      </c>
      <c r="P171" s="27">
        <f t="shared" si="61"/>
        <v>7212.853206999941</v>
      </c>
    </row>
    <row r="172" spans="1:16">
      <c r="A172" s="30">
        <v>43466</v>
      </c>
      <c r="C172" s="6">
        <v>164</v>
      </c>
      <c r="D172" s="29">
        <f t="shared" si="52"/>
        <v>1116</v>
      </c>
      <c r="E172" s="29">
        <f t="shared" si="57"/>
        <v>183024</v>
      </c>
      <c r="F172" s="29">
        <f t="shared" si="53"/>
        <v>-17889.700000000012</v>
      </c>
      <c r="G172" s="34">
        <f>Inputs!D$3</f>
        <v>0.37951000000000001</v>
      </c>
      <c r="I172" s="27">
        <f t="shared" si="58"/>
        <v>200913.7</v>
      </c>
      <c r="K172" s="27">
        <f t="shared" si="54"/>
        <v>1116</v>
      </c>
      <c r="L172" s="27">
        <f t="shared" si="59"/>
        <v>183024</v>
      </c>
      <c r="M172" s="27">
        <f t="shared" si="55"/>
        <v>423.53316000000001</v>
      </c>
      <c r="N172" s="27">
        <f t="shared" si="56"/>
        <v>423.53316000000001</v>
      </c>
      <c r="O172" s="27">
        <f t="shared" si="60"/>
        <v>-6789.320046999941</v>
      </c>
      <c r="P172" s="27">
        <f t="shared" si="61"/>
        <v>6789.320046999941</v>
      </c>
    </row>
    <row r="173" spans="1:16">
      <c r="A173" s="31">
        <v>43497</v>
      </c>
      <c r="C173" s="6">
        <v>165</v>
      </c>
      <c r="D173" s="29">
        <f t="shared" si="52"/>
        <v>1116</v>
      </c>
      <c r="E173" s="29">
        <f t="shared" si="57"/>
        <v>184140</v>
      </c>
      <c r="F173" s="29">
        <f t="shared" si="53"/>
        <v>-16773.700000000012</v>
      </c>
      <c r="G173" s="34">
        <f>Inputs!D$3</f>
        <v>0.37951000000000001</v>
      </c>
      <c r="I173" s="27">
        <f t="shared" si="58"/>
        <v>200913.7</v>
      </c>
      <c r="K173" s="27">
        <f t="shared" si="54"/>
        <v>1116</v>
      </c>
      <c r="L173" s="27">
        <f t="shared" si="59"/>
        <v>184140</v>
      </c>
      <c r="M173" s="27">
        <f t="shared" si="55"/>
        <v>423.53316000000001</v>
      </c>
      <c r="N173" s="27">
        <f t="shared" si="56"/>
        <v>423.53316000000001</v>
      </c>
      <c r="O173" s="27">
        <f t="shared" si="60"/>
        <v>-6365.7868869999411</v>
      </c>
      <c r="P173" s="27">
        <f t="shared" si="61"/>
        <v>6365.7868869999411</v>
      </c>
    </row>
    <row r="174" spans="1:16">
      <c r="A174" s="30">
        <v>43525</v>
      </c>
      <c r="C174" s="6">
        <v>166</v>
      </c>
      <c r="D174" s="29">
        <f t="shared" si="52"/>
        <v>1116</v>
      </c>
      <c r="E174" s="29">
        <f t="shared" si="57"/>
        <v>185256</v>
      </c>
      <c r="F174" s="29">
        <f t="shared" si="53"/>
        <v>-15657.700000000012</v>
      </c>
      <c r="G174" s="34">
        <f>Inputs!D$3</f>
        <v>0.37951000000000001</v>
      </c>
      <c r="I174" s="27">
        <f t="shared" si="58"/>
        <v>200913.7</v>
      </c>
      <c r="K174" s="27">
        <f t="shared" si="54"/>
        <v>1116</v>
      </c>
      <c r="L174" s="27">
        <f t="shared" si="59"/>
        <v>185256</v>
      </c>
      <c r="M174" s="27">
        <f t="shared" si="55"/>
        <v>423.53316000000001</v>
      </c>
      <c r="N174" s="27">
        <f t="shared" si="56"/>
        <v>423.53316000000001</v>
      </c>
      <c r="O174" s="27">
        <f t="shared" si="60"/>
        <v>-5942.2537269999411</v>
      </c>
      <c r="P174" s="27">
        <f t="shared" si="61"/>
        <v>5942.2537269999411</v>
      </c>
    </row>
    <row r="175" spans="1:16">
      <c r="A175" s="31">
        <v>43556</v>
      </c>
      <c r="C175" s="6">
        <v>167</v>
      </c>
      <c r="D175" s="29">
        <f t="shared" si="52"/>
        <v>1116</v>
      </c>
      <c r="E175" s="29">
        <f t="shared" si="57"/>
        <v>186372</v>
      </c>
      <c r="F175" s="29">
        <f t="shared" si="53"/>
        <v>-14541.700000000012</v>
      </c>
      <c r="G175" s="34">
        <f>Inputs!D$3</f>
        <v>0.37951000000000001</v>
      </c>
      <c r="I175" s="27">
        <f t="shared" si="58"/>
        <v>200913.7</v>
      </c>
      <c r="K175" s="27">
        <f t="shared" si="54"/>
        <v>1116</v>
      </c>
      <c r="L175" s="27">
        <f t="shared" si="59"/>
        <v>186372</v>
      </c>
      <c r="M175" s="27">
        <f t="shared" si="55"/>
        <v>423.53316000000001</v>
      </c>
      <c r="N175" s="27">
        <f t="shared" si="56"/>
        <v>423.53316000000001</v>
      </c>
      <c r="O175" s="27">
        <f t="shared" si="60"/>
        <v>-5518.7205669999412</v>
      </c>
      <c r="P175" s="27">
        <f t="shared" si="61"/>
        <v>5518.7205669999412</v>
      </c>
    </row>
    <row r="176" spans="1:16">
      <c r="A176" s="30">
        <v>43586</v>
      </c>
      <c r="C176" s="6">
        <v>168</v>
      </c>
      <c r="D176" s="29">
        <f t="shared" si="52"/>
        <v>1116</v>
      </c>
      <c r="E176" s="29">
        <f t="shared" si="57"/>
        <v>187488</v>
      </c>
      <c r="F176" s="29">
        <f t="shared" si="53"/>
        <v>-13425.700000000012</v>
      </c>
      <c r="G176" s="34">
        <f>Inputs!D$3</f>
        <v>0.37951000000000001</v>
      </c>
      <c r="I176" s="27">
        <f t="shared" si="58"/>
        <v>200913.7</v>
      </c>
      <c r="K176" s="27">
        <f t="shared" si="54"/>
        <v>1116</v>
      </c>
      <c r="L176" s="27">
        <f t="shared" si="59"/>
        <v>187488</v>
      </c>
      <c r="M176" s="27">
        <f t="shared" si="55"/>
        <v>423.53316000000001</v>
      </c>
      <c r="N176" s="27">
        <f t="shared" si="56"/>
        <v>423.53316000000001</v>
      </c>
      <c r="O176" s="27">
        <f t="shared" si="60"/>
        <v>-5095.1874069999412</v>
      </c>
      <c r="P176" s="27">
        <f t="shared" si="61"/>
        <v>5095.1874069999412</v>
      </c>
    </row>
    <row r="177" spans="1:20">
      <c r="A177" s="31">
        <v>43617</v>
      </c>
      <c r="C177" s="6">
        <v>169</v>
      </c>
      <c r="D177" s="29">
        <f t="shared" si="52"/>
        <v>1116</v>
      </c>
      <c r="E177" s="29">
        <f t="shared" si="57"/>
        <v>188604</v>
      </c>
      <c r="F177" s="29">
        <f t="shared" si="53"/>
        <v>-12309.700000000012</v>
      </c>
      <c r="G177" s="34">
        <f>Inputs!D$3</f>
        <v>0.37951000000000001</v>
      </c>
      <c r="I177" s="27">
        <f t="shared" si="58"/>
        <v>200913.7</v>
      </c>
      <c r="K177" s="27">
        <f t="shared" si="54"/>
        <v>1116</v>
      </c>
      <c r="L177" s="27">
        <f t="shared" si="59"/>
        <v>188604</v>
      </c>
      <c r="M177" s="27">
        <f t="shared" si="55"/>
        <v>423.53316000000001</v>
      </c>
      <c r="N177" s="27">
        <f t="shared" si="56"/>
        <v>423.53316000000001</v>
      </c>
      <c r="O177" s="27">
        <f t="shared" si="60"/>
        <v>-4671.6542469999413</v>
      </c>
      <c r="P177" s="27">
        <f t="shared" si="61"/>
        <v>4671.6542469999413</v>
      </c>
    </row>
    <row r="178" spans="1:20">
      <c r="A178" s="30">
        <v>43647</v>
      </c>
      <c r="C178" s="6">
        <v>170</v>
      </c>
      <c r="D178" s="29">
        <f t="shared" si="52"/>
        <v>1116</v>
      </c>
      <c r="E178" s="29">
        <f t="shared" si="57"/>
        <v>189720</v>
      </c>
      <c r="F178" s="29">
        <f t="shared" si="53"/>
        <v>-11193.700000000012</v>
      </c>
      <c r="G178" s="34">
        <f>Inputs!D$3</f>
        <v>0.37951000000000001</v>
      </c>
      <c r="I178" s="27">
        <f t="shared" si="58"/>
        <v>200913.7</v>
      </c>
      <c r="K178" s="27">
        <f t="shared" si="54"/>
        <v>1116</v>
      </c>
      <c r="L178" s="27">
        <f t="shared" si="59"/>
        <v>189720</v>
      </c>
      <c r="M178" s="27">
        <f t="shared" si="55"/>
        <v>423.53316000000001</v>
      </c>
      <c r="N178" s="27">
        <f t="shared" si="56"/>
        <v>423.53316000000001</v>
      </c>
      <c r="O178" s="27">
        <f t="shared" si="60"/>
        <v>-4248.1210869999413</v>
      </c>
      <c r="P178" s="27">
        <f t="shared" si="61"/>
        <v>4248.1210869999413</v>
      </c>
    </row>
    <row r="179" spans="1:20">
      <c r="A179" s="31">
        <v>43678</v>
      </c>
      <c r="C179" s="6">
        <v>171</v>
      </c>
      <c r="D179" s="29">
        <f t="shared" si="52"/>
        <v>1116</v>
      </c>
      <c r="E179" s="29">
        <f t="shared" si="57"/>
        <v>190836</v>
      </c>
      <c r="F179" s="29">
        <f t="shared" si="53"/>
        <v>-10077.700000000012</v>
      </c>
      <c r="G179" s="34">
        <f>Inputs!D$3</f>
        <v>0.37951000000000001</v>
      </c>
      <c r="I179" s="27">
        <f t="shared" si="58"/>
        <v>200913.7</v>
      </c>
      <c r="K179" s="27">
        <f t="shared" si="54"/>
        <v>1116</v>
      </c>
      <c r="L179" s="27">
        <f t="shared" si="59"/>
        <v>190836</v>
      </c>
      <c r="M179" s="27">
        <f t="shared" si="55"/>
        <v>423.53316000000001</v>
      </c>
      <c r="N179" s="27">
        <f t="shared" si="56"/>
        <v>423.53316000000001</v>
      </c>
      <c r="O179" s="27">
        <f t="shared" si="60"/>
        <v>-3824.5879269999414</v>
      </c>
      <c r="P179" s="27">
        <f t="shared" si="61"/>
        <v>3824.5879269999414</v>
      </c>
    </row>
    <row r="180" spans="1:20">
      <c r="A180" s="30">
        <v>43709</v>
      </c>
      <c r="C180" s="6">
        <v>172</v>
      </c>
      <c r="D180" s="29">
        <f t="shared" si="52"/>
        <v>1116</v>
      </c>
      <c r="E180" s="29">
        <f t="shared" si="57"/>
        <v>191952</v>
      </c>
      <c r="F180" s="29">
        <f t="shared" si="53"/>
        <v>-8961.7000000000116</v>
      </c>
      <c r="G180" s="34">
        <f>Inputs!D$3</f>
        <v>0.37951000000000001</v>
      </c>
      <c r="I180" s="27">
        <f t="shared" si="58"/>
        <v>200913.7</v>
      </c>
      <c r="K180" s="27">
        <f t="shared" si="54"/>
        <v>1116</v>
      </c>
      <c r="L180" s="27">
        <f t="shared" si="59"/>
        <v>191952</v>
      </c>
      <c r="M180" s="27">
        <f t="shared" si="55"/>
        <v>423.53316000000001</v>
      </c>
      <c r="N180" s="27">
        <f t="shared" si="56"/>
        <v>423.53316000000001</v>
      </c>
      <c r="O180" s="27">
        <f t="shared" si="60"/>
        <v>-3401.0547669999414</v>
      </c>
      <c r="P180" s="27">
        <f t="shared" si="61"/>
        <v>3401.0547669999414</v>
      </c>
    </row>
    <row r="181" spans="1:20">
      <c r="A181" s="31">
        <v>43739</v>
      </c>
      <c r="C181" s="6">
        <v>173</v>
      </c>
      <c r="D181" s="29">
        <f t="shared" si="52"/>
        <v>1116</v>
      </c>
      <c r="E181" s="29">
        <f t="shared" si="57"/>
        <v>193068</v>
      </c>
      <c r="F181" s="29">
        <f t="shared" si="53"/>
        <v>-7845.7000000000116</v>
      </c>
      <c r="G181" s="34">
        <f>Inputs!D$3</f>
        <v>0.37951000000000001</v>
      </c>
      <c r="I181" s="27">
        <f t="shared" si="58"/>
        <v>200913.7</v>
      </c>
      <c r="K181" s="27">
        <f t="shared" si="54"/>
        <v>1116</v>
      </c>
      <c r="L181" s="27">
        <f t="shared" si="59"/>
        <v>193068</v>
      </c>
      <c r="M181" s="27">
        <f t="shared" si="55"/>
        <v>423.53316000000001</v>
      </c>
      <c r="N181" s="27">
        <f t="shared" si="56"/>
        <v>423.53316000000001</v>
      </c>
      <c r="O181" s="27">
        <f t="shared" si="60"/>
        <v>-2977.5216069999415</v>
      </c>
      <c r="P181" s="27">
        <f t="shared" si="61"/>
        <v>2977.5216069999415</v>
      </c>
    </row>
    <row r="182" spans="1:20">
      <c r="A182" s="30">
        <v>43770</v>
      </c>
      <c r="C182" s="6">
        <v>174</v>
      </c>
      <c r="D182" s="29">
        <f t="shared" si="52"/>
        <v>1116</v>
      </c>
      <c r="E182" s="29">
        <f t="shared" si="57"/>
        <v>194184</v>
      </c>
      <c r="F182" s="29">
        <f t="shared" si="53"/>
        <v>-6729.7000000000116</v>
      </c>
      <c r="G182" s="34">
        <f>Inputs!D$3</f>
        <v>0.37951000000000001</v>
      </c>
      <c r="I182" s="27">
        <f t="shared" si="58"/>
        <v>200913.7</v>
      </c>
      <c r="K182" s="27">
        <f t="shared" si="54"/>
        <v>1116</v>
      </c>
      <c r="L182" s="27">
        <f t="shared" si="59"/>
        <v>194184</v>
      </c>
      <c r="M182" s="27">
        <f t="shared" si="55"/>
        <v>423.53316000000001</v>
      </c>
      <c r="N182" s="27">
        <f t="shared" si="56"/>
        <v>423.53316000000001</v>
      </c>
      <c r="O182" s="27">
        <f t="shared" si="60"/>
        <v>-2553.9884469999415</v>
      </c>
      <c r="P182" s="27">
        <f t="shared" si="61"/>
        <v>2553.9884469999415</v>
      </c>
    </row>
    <row r="183" spans="1:20">
      <c r="A183" s="31">
        <v>43800</v>
      </c>
      <c r="C183" s="6">
        <v>175</v>
      </c>
      <c r="D183" s="29">
        <f t="shared" si="52"/>
        <v>1116</v>
      </c>
      <c r="E183" s="29">
        <f t="shared" si="57"/>
        <v>195300</v>
      </c>
      <c r="F183" s="29">
        <f t="shared" si="53"/>
        <v>-5613.7000000000116</v>
      </c>
      <c r="G183" s="34">
        <f>Inputs!D$3</f>
        <v>0.37951000000000001</v>
      </c>
      <c r="I183" s="27">
        <f t="shared" si="58"/>
        <v>200913.7</v>
      </c>
      <c r="K183" s="27">
        <f t="shared" si="54"/>
        <v>1116</v>
      </c>
      <c r="L183" s="27">
        <f t="shared" si="59"/>
        <v>195300</v>
      </c>
      <c r="M183" s="27">
        <f t="shared" si="55"/>
        <v>423.53316000000001</v>
      </c>
      <c r="N183" s="27">
        <f t="shared" si="56"/>
        <v>423.53316000000001</v>
      </c>
      <c r="O183" s="27">
        <f t="shared" si="60"/>
        <v>-2130.4552869999416</v>
      </c>
      <c r="P183" s="27">
        <f t="shared" si="61"/>
        <v>2130.4552869999416</v>
      </c>
    </row>
    <row r="184" spans="1:20">
      <c r="A184" s="30">
        <v>43831</v>
      </c>
      <c r="C184" s="6">
        <v>176</v>
      </c>
      <c r="D184" s="29">
        <f t="shared" si="52"/>
        <v>1116</v>
      </c>
      <c r="E184" s="29">
        <f t="shared" si="57"/>
        <v>196416</v>
      </c>
      <c r="F184" s="29">
        <f t="shared" si="53"/>
        <v>-4497.7000000000116</v>
      </c>
      <c r="G184" s="34">
        <f>Inputs!D$3</f>
        <v>0.37951000000000001</v>
      </c>
      <c r="I184" s="27">
        <f t="shared" si="58"/>
        <v>200913.7</v>
      </c>
      <c r="K184" s="27">
        <f t="shared" si="54"/>
        <v>1116</v>
      </c>
      <c r="L184" s="27">
        <f t="shared" si="59"/>
        <v>196416</v>
      </c>
      <c r="M184" s="27">
        <f t="shared" si="55"/>
        <v>423.53316000000001</v>
      </c>
      <c r="N184" s="27">
        <f t="shared" si="56"/>
        <v>423.53316000000001</v>
      </c>
      <c r="O184" s="27">
        <f t="shared" si="60"/>
        <v>-1706.9221269999416</v>
      </c>
      <c r="P184" s="27">
        <f t="shared" si="61"/>
        <v>1706.9221269999416</v>
      </c>
    </row>
    <row r="185" spans="1:20">
      <c r="A185" s="31">
        <v>43862</v>
      </c>
      <c r="C185" s="6">
        <v>177</v>
      </c>
      <c r="D185" s="29">
        <f t="shared" si="52"/>
        <v>1116</v>
      </c>
      <c r="E185" s="29">
        <f t="shared" si="57"/>
        <v>197532</v>
      </c>
      <c r="F185" s="29">
        <f t="shared" si="53"/>
        <v>-3381.7000000000116</v>
      </c>
      <c r="G185" s="34">
        <f>Inputs!D$3</f>
        <v>0.37951000000000001</v>
      </c>
      <c r="I185" s="27">
        <f t="shared" si="58"/>
        <v>200913.7</v>
      </c>
      <c r="K185" s="27">
        <f t="shared" si="54"/>
        <v>1116</v>
      </c>
      <c r="L185" s="27">
        <f t="shared" si="59"/>
        <v>197532</v>
      </c>
      <c r="M185" s="27">
        <f t="shared" si="55"/>
        <v>423.53316000000001</v>
      </c>
      <c r="N185" s="27">
        <f t="shared" si="56"/>
        <v>423.53316000000001</v>
      </c>
      <c r="O185" s="27">
        <f t="shared" si="60"/>
        <v>-1283.3889669999417</v>
      </c>
      <c r="P185" s="27">
        <f t="shared" si="61"/>
        <v>1283.3889669999417</v>
      </c>
    </row>
    <row r="186" spans="1:20">
      <c r="A186" s="30">
        <v>43891</v>
      </c>
      <c r="C186" s="6">
        <v>178</v>
      </c>
      <c r="D186" s="29">
        <f t="shared" si="52"/>
        <v>1116</v>
      </c>
      <c r="E186" s="29">
        <f t="shared" si="57"/>
        <v>198648</v>
      </c>
      <c r="F186" s="29">
        <f t="shared" si="53"/>
        <v>-2265.7000000000116</v>
      </c>
      <c r="G186" s="34">
        <f>Inputs!D$3</f>
        <v>0.37951000000000001</v>
      </c>
      <c r="I186" s="27">
        <f t="shared" si="58"/>
        <v>200913.7</v>
      </c>
      <c r="K186" s="27">
        <f t="shared" si="54"/>
        <v>1116</v>
      </c>
      <c r="L186" s="27">
        <f t="shared" si="59"/>
        <v>198648</v>
      </c>
      <c r="M186" s="27">
        <f t="shared" si="55"/>
        <v>423.53316000000001</v>
      </c>
      <c r="N186" s="27">
        <f t="shared" si="56"/>
        <v>423.53316000000001</v>
      </c>
      <c r="O186" s="27">
        <f t="shared" si="60"/>
        <v>-859.85580699994171</v>
      </c>
      <c r="P186" s="27">
        <f t="shared" si="61"/>
        <v>859.85580699994171</v>
      </c>
    </row>
    <row r="187" spans="1:20">
      <c r="A187" s="31">
        <v>43922</v>
      </c>
      <c r="C187" s="6">
        <v>179</v>
      </c>
      <c r="D187" s="29">
        <f t="shared" si="52"/>
        <v>1116</v>
      </c>
      <c r="E187" s="29">
        <f t="shared" si="57"/>
        <v>199764</v>
      </c>
      <c r="F187" s="29">
        <f t="shared" si="53"/>
        <v>-1149.7000000000116</v>
      </c>
      <c r="G187" s="34">
        <f>Inputs!D$3</f>
        <v>0.37951000000000001</v>
      </c>
      <c r="I187" s="27">
        <f t="shared" si="58"/>
        <v>200913.7</v>
      </c>
      <c r="K187" s="27">
        <f t="shared" si="54"/>
        <v>1116</v>
      </c>
      <c r="L187" s="27">
        <f t="shared" si="59"/>
        <v>199764</v>
      </c>
      <c r="M187" s="27">
        <f t="shared" si="55"/>
        <v>423.53316000000001</v>
      </c>
      <c r="N187" s="27">
        <f t="shared" si="56"/>
        <v>423.53316000000001</v>
      </c>
      <c r="O187" s="27">
        <f t="shared" si="60"/>
        <v>-436.3226469999417</v>
      </c>
      <c r="P187" s="27">
        <f t="shared" si="61"/>
        <v>436.3226469999417</v>
      </c>
    </row>
    <row r="188" spans="1:20">
      <c r="A188" s="30">
        <v>43952</v>
      </c>
      <c r="C188" s="6">
        <v>180</v>
      </c>
      <c r="D188" s="29">
        <f>-F187</f>
        <v>1149.7000000000116</v>
      </c>
      <c r="E188" s="29">
        <f t="shared" si="57"/>
        <v>200913.7</v>
      </c>
      <c r="F188" s="29">
        <f t="shared" si="53"/>
        <v>0</v>
      </c>
      <c r="G188" s="34">
        <f>Inputs!D$3</f>
        <v>0.37951000000000001</v>
      </c>
      <c r="I188" s="27">
        <f t="shared" si="58"/>
        <v>200913.7</v>
      </c>
      <c r="K188" s="27">
        <f t="shared" si="54"/>
        <v>1149.7000000000116</v>
      </c>
      <c r="L188" s="27">
        <f t="shared" si="59"/>
        <v>200913.7</v>
      </c>
      <c r="M188" s="27">
        <f t="shared" si="55"/>
        <v>436.32264700000445</v>
      </c>
      <c r="N188" s="27">
        <f t="shared" si="56"/>
        <v>436.32264700000445</v>
      </c>
      <c r="O188" s="27">
        <f t="shared" si="60"/>
        <v>6.2755134422332048E-11</v>
      </c>
      <c r="P188" s="27">
        <f t="shared" si="61"/>
        <v>-6.2755134422332048E-11</v>
      </c>
    </row>
    <row r="189" spans="1:20">
      <c r="A189" s="30"/>
      <c r="G189" s="28"/>
    </row>
    <row r="190" spans="1:20">
      <c r="A190" s="8" t="s">
        <v>43</v>
      </c>
      <c r="B190" s="33">
        <f>SUM(B9:B189)</f>
        <v>-200913.7</v>
      </c>
      <c r="D190" s="33">
        <f>SUM(D9:D189)</f>
        <v>200913.7</v>
      </c>
      <c r="G190" s="28"/>
      <c r="H190" s="33">
        <f>SUM(H9:H189)</f>
        <v>200913.7</v>
      </c>
      <c r="I190" s="33"/>
      <c r="J190" s="33">
        <f>SUM(J9:J189)</f>
        <v>76248.758287000004</v>
      </c>
      <c r="K190" s="33">
        <f>SUM(K9:K189)</f>
        <v>200913.7</v>
      </c>
      <c r="L190" s="33"/>
      <c r="M190" s="33">
        <f>SUM(M9:M189)</f>
        <v>76248.758287000077</v>
      </c>
      <c r="N190" s="33">
        <f>SUM(N9:N189)</f>
        <v>6.2755134422332048E-11</v>
      </c>
      <c r="O190" s="33">
        <f>SUM(O9:O189)</f>
        <v>-6825408.5257729851</v>
      </c>
      <c r="P190" s="33">
        <f>SUM(P9:P189)</f>
        <v>6825408.5257729851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60" fitToHeight="7" orientation="landscape" horizontalDpi="300" r:id="rId1"/>
  <headerFooter alignWithMargins="0">
    <oddFooter>&amp;C&amp;A</oddFooter>
  </headerFooter>
</worksheet>
</file>

<file path=xl/worksheets/sheet66.xml><?xml version="1.0" encoding="utf-8"?>
<worksheet xmlns="http://schemas.openxmlformats.org/spreadsheetml/2006/main" xmlns:r="http://schemas.openxmlformats.org/officeDocument/2006/relationships">
  <sheetPr transitionEvaluation="1" codeName="Sheet69">
    <pageSetUpPr autoPageBreaks="0" fitToPage="1"/>
  </sheetPr>
  <dimension ref="A1:AE200"/>
  <sheetViews>
    <sheetView defaultGridColor="0" colorId="22" zoomScale="60" zoomScaleNormal="100" workbookViewId="0">
      <pane ySplit="8" topLeftCell="A9" activePane="bottomLeft" state="frozen"/>
      <selection activeCell="U11" sqref="U11:AE11"/>
      <selection pane="bottomLeft" activeCell="A56" sqref="A56"/>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10.664062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10.109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155</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38687</v>
      </c>
      <c r="B9" s="32">
        <f>-7667050-6291450</f>
        <v>-13958500</v>
      </c>
      <c r="C9" s="6">
        <v>1</v>
      </c>
      <c r="D9" s="29">
        <f t="shared" ref="D9:D40" si="0">ROUND(-(+$B$9/180)*1,0)</f>
        <v>77547</v>
      </c>
      <c r="E9" s="29">
        <f>+D9</f>
        <v>77547</v>
      </c>
      <c r="F9" s="29">
        <f t="shared" ref="F9:F40" si="1">$B$9+E9</f>
        <v>-13880953</v>
      </c>
      <c r="G9" s="34">
        <f>Inputs!D$3</f>
        <v>0.37951000000000001</v>
      </c>
      <c r="H9" s="27">
        <f>-B9</f>
        <v>13958500</v>
      </c>
      <c r="I9" s="27">
        <f>+H9</f>
        <v>13958500</v>
      </c>
      <c r="J9" s="27">
        <f>H9*G9</f>
        <v>5297390.335</v>
      </c>
      <c r="K9" s="27">
        <f t="shared" ref="K9:K40" si="2">D9</f>
        <v>77547</v>
      </c>
      <c r="L9" s="27">
        <f>+K9</f>
        <v>77547</v>
      </c>
      <c r="M9" s="27">
        <f t="shared" ref="M9:M40" si="3">K9*G9</f>
        <v>29429.861970000002</v>
      </c>
      <c r="N9" s="27">
        <f t="shared" ref="N9:N40" si="4">M9-J9</f>
        <v>-5267960.47303</v>
      </c>
      <c r="O9" s="27">
        <f>+N9</f>
        <v>-5267960.47303</v>
      </c>
      <c r="P9" s="27">
        <f>-SUM(N9)</f>
        <v>5267960.47303</v>
      </c>
      <c r="Q9" s="38">
        <f>VLOOKUP(Q$8,$A$9:$P$188,5)</f>
        <v>3799803</v>
      </c>
      <c r="R9" s="38">
        <f>VLOOKUP(R$8,$A$9:$P$188,5)</f>
        <v>4730367</v>
      </c>
      <c r="S9" s="38">
        <f>+R9-Q9</f>
        <v>930564</v>
      </c>
      <c r="T9" s="35" t="s">
        <v>64</v>
      </c>
      <c r="U9" s="161">
        <f>-IF(TYPE(VLOOKUP(U8,$A$9:$P$188,6,FALSE))=16,0,VLOOKUP(U8,$A$9:$P$188,6,FALSE))</f>
        <v>11011714</v>
      </c>
      <c r="V9" s="161">
        <f>-IF(TYPE(VLOOKUP(V8,$A$9:$P$188,6,FALSE))=16,0,VLOOKUP(V8,$A$9:$P$188,6,FALSE))</f>
        <v>10934167</v>
      </c>
      <c r="W9" s="161">
        <f t="shared" ref="W9:AE9" si="5">-IF(TYPE(VLOOKUP(W8,$A$9:$P$188,6,FALSE))=16,0,VLOOKUP(W8,$A$9:$P$188,6,FALSE))</f>
        <v>10856620</v>
      </c>
      <c r="X9" s="161">
        <f t="shared" si="5"/>
        <v>10779073</v>
      </c>
      <c r="Y9" s="161">
        <f t="shared" si="5"/>
        <v>10701526</v>
      </c>
      <c r="Z9" s="161">
        <f t="shared" si="5"/>
        <v>10623979</v>
      </c>
      <c r="AA9" s="161">
        <f t="shared" si="5"/>
        <v>10546432</v>
      </c>
      <c r="AB9" s="161">
        <f t="shared" si="5"/>
        <v>10468885</v>
      </c>
      <c r="AC9" s="161">
        <f t="shared" si="5"/>
        <v>10391338</v>
      </c>
      <c r="AD9" s="161">
        <f t="shared" si="5"/>
        <v>10313791</v>
      </c>
      <c r="AE9" s="161">
        <f t="shared" si="5"/>
        <v>10236244</v>
      </c>
    </row>
    <row r="10" spans="1:31">
      <c r="A10" s="30">
        <v>38718</v>
      </c>
      <c r="B10" s="9"/>
      <c r="C10" s="6">
        <v>2</v>
      </c>
      <c r="D10" s="29">
        <f t="shared" si="0"/>
        <v>77547</v>
      </c>
      <c r="E10" s="29">
        <f t="shared" ref="E10:E41" si="6">+E9+D10</f>
        <v>155094</v>
      </c>
      <c r="F10" s="29">
        <f t="shared" si="1"/>
        <v>-13803406</v>
      </c>
      <c r="G10" s="34">
        <f>Inputs!D$3</f>
        <v>0.37951000000000001</v>
      </c>
      <c r="H10" s="2"/>
      <c r="I10" s="27">
        <f t="shared" ref="I10:I41" si="7">+I9+H10</f>
        <v>13958500</v>
      </c>
      <c r="J10" s="27"/>
      <c r="K10" s="27">
        <f t="shared" si="2"/>
        <v>77547</v>
      </c>
      <c r="L10" s="27">
        <f t="shared" ref="L10:L41" si="8">+L9+K10</f>
        <v>155094</v>
      </c>
      <c r="M10" s="27">
        <f t="shared" si="3"/>
        <v>29429.861970000002</v>
      </c>
      <c r="N10" s="27">
        <f t="shared" si="4"/>
        <v>29429.861970000002</v>
      </c>
      <c r="O10" s="27">
        <f t="shared" ref="O10:O41" si="9">+O9+N10</f>
        <v>-5238530.61106</v>
      </c>
      <c r="P10" s="27">
        <f t="shared" ref="P10:P41" si="10">P9-N10</f>
        <v>5238530.61106</v>
      </c>
      <c r="Q10" s="38">
        <f>VLOOKUP(Q$8,$A$9:$P$188,15)</f>
        <v>-3855327.0984700015</v>
      </c>
      <c r="R10" s="38">
        <f>VLOOKUP(R$8,$A$9:$P$188,15)</f>
        <v>-3502168.7548300019</v>
      </c>
      <c r="S10" s="38">
        <f>+R10-Q10</f>
        <v>353158.34363999963</v>
      </c>
      <c r="T10" s="36" t="s">
        <v>69</v>
      </c>
      <c r="V10" s="2"/>
      <c r="W10" s="2"/>
      <c r="X10" s="7"/>
      <c r="Y10" s="2"/>
      <c r="Z10" s="7"/>
    </row>
    <row r="11" spans="1:31">
      <c r="A11" s="31">
        <v>38749</v>
      </c>
      <c r="B11" s="5"/>
      <c r="C11" s="6">
        <v>3</v>
      </c>
      <c r="D11" s="29">
        <f t="shared" si="0"/>
        <v>77547</v>
      </c>
      <c r="E11" s="29">
        <f t="shared" si="6"/>
        <v>232641</v>
      </c>
      <c r="F11" s="29">
        <f t="shared" si="1"/>
        <v>-13725859</v>
      </c>
      <c r="G11" s="34">
        <f>Inputs!D$3</f>
        <v>0.37951000000000001</v>
      </c>
      <c r="H11" s="2"/>
      <c r="I11" s="27">
        <f t="shared" si="7"/>
        <v>13958500</v>
      </c>
      <c r="J11" s="27"/>
      <c r="K11" s="27">
        <f t="shared" si="2"/>
        <v>77547</v>
      </c>
      <c r="L11" s="27">
        <f t="shared" si="8"/>
        <v>232641</v>
      </c>
      <c r="M11" s="27">
        <f t="shared" si="3"/>
        <v>29429.861970000002</v>
      </c>
      <c r="N11" s="27">
        <f t="shared" si="4"/>
        <v>29429.861970000002</v>
      </c>
      <c r="O11" s="27">
        <f t="shared" si="9"/>
        <v>-5209100.7490900001</v>
      </c>
      <c r="P11" s="27">
        <f t="shared" si="10"/>
        <v>5209100.7490900001</v>
      </c>
      <c r="Q11" s="38">
        <f>+VLOOKUP(Q$8,$A$9:$P$188,16)</f>
        <v>3855327.0984700015</v>
      </c>
      <c r="R11" s="38">
        <f>+VLOOKUP(R$8,$A$9:$P$188,16)</f>
        <v>3502168.7548300019</v>
      </c>
      <c r="S11" s="38">
        <f>(+Q11+R11)/2</f>
        <v>3678747.9266500017</v>
      </c>
      <c r="T11" s="36" t="s">
        <v>113</v>
      </c>
      <c r="U11" s="161">
        <f>IF(TYPE(VLOOKUP(U8,$A$9:$P$188,16,FALSE))=16,0,VLOOKUP(U8,$A$9:$P$188,16,FALSE))</f>
        <v>4179055.5801400011</v>
      </c>
      <c r="V11" s="161">
        <f t="shared" ref="V11:AE11" si="11">IF(TYPE(VLOOKUP(V8,$A$9:$P$188,16,FALSE))=16,0,VLOOKUP(V8,$A$9:$P$188,16,FALSE))</f>
        <v>4149625.7181700012</v>
      </c>
      <c r="W11" s="161">
        <f t="shared" si="11"/>
        <v>4120195.8562000012</v>
      </c>
      <c r="X11" s="161">
        <f t="shared" si="11"/>
        <v>4090765.9942300012</v>
      </c>
      <c r="Y11" s="161">
        <f t="shared" si="11"/>
        <v>4061336.1322600013</v>
      </c>
      <c r="Z11" s="161">
        <f t="shared" si="11"/>
        <v>4031906.2702900013</v>
      </c>
      <c r="AA11" s="161">
        <f t="shared" si="11"/>
        <v>4002476.4083200013</v>
      </c>
      <c r="AB11" s="161">
        <f t="shared" si="11"/>
        <v>3973046.5463500014</v>
      </c>
      <c r="AC11" s="161">
        <f t="shared" si="11"/>
        <v>3943616.6843800014</v>
      </c>
      <c r="AD11" s="161">
        <f t="shared" si="11"/>
        <v>3914186.8224100014</v>
      </c>
      <c r="AE11" s="161">
        <f t="shared" si="11"/>
        <v>3884756.9604400015</v>
      </c>
    </row>
    <row r="12" spans="1:31">
      <c r="A12" s="30">
        <v>38777</v>
      </c>
      <c r="B12" s="3"/>
      <c r="C12" s="6">
        <v>4</v>
      </c>
      <c r="D12" s="29">
        <f t="shared" si="0"/>
        <v>77547</v>
      </c>
      <c r="E12" s="29">
        <f t="shared" si="6"/>
        <v>310188</v>
      </c>
      <c r="F12" s="29">
        <f t="shared" si="1"/>
        <v>-13648312</v>
      </c>
      <c r="G12" s="34">
        <f>Inputs!D$3</f>
        <v>0.37951000000000001</v>
      </c>
      <c r="H12" s="2"/>
      <c r="I12" s="27">
        <f t="shared" si="7"/>
        <v>13958500</v>
      </c>
      <c r="J12" s="27"/>
      <c r="K12" s="27">
        <f t="shared" si="2"/>
        <v>77547</v>
      </c>
      <c r="L12" s="27">
        <f t="shared" si="8"/>
        <v>310188</v>
      </c>
      <c r="M12" s="27">
        <f t="shared" si="3"/>
        <v>29429.861970000002</v>
      </c>
      <c r="N12" s="27">
        <f t="shared" si="4"/>
        <v>29429.861970000002</v>
      </c>
      <c r="O12" s="27">
        <f t="shared" si="9"/>
        <v>-5179670.8871200001</v>
      </c>
      <c r="P12" s="27">
        <f t="shared" si="10"/>
        <v>5179670.8871200001</v>
      </c>
      <c r="Q12" s="40"/>
      <c r="R12" s="40"/>
      <c r="S12" s="40"/>
      <c r="T12" s="36"/>
    </row>
    <row r="13" spans="1:31">
      <c r="A13" s="31">
        <v>38808</v>
      </c>
      <c r="B13" s="3"/>
      <c r="C13" s="6">
        <v>5</v>
      </c>
      <c r="D13" s="29">
        <f t="shared" si="0"/>
        <v>77547</v>
      </c>
      <c r="E13" s="29">
        <f t="shared" si="6"/>
        <v>387735</v>
      </c>
      <c r="F13" s="29">
        <f t="shared" si="1"/>
        <v>-13570765</v>
      </c>
      <c r="G13" s="34">
        <f>Inputs!D$3</f>
        <v>0.37951000000000001</v>
      </c>
      <c r="H13" s="2"/>
      <c r="I13" s="27">
        <f t="shared" si="7"/>
        <v>13958500</v>
      </c>
      <c r="J13" s="27"/>
      <c r="K13" s="27">
        <f t="shared" si="2"/>
        <v>77547</v>
      </c>
      <c r="L13" s="27">
        <f t="shared" si="8"/>
        <v>387735</v>
      </c>
      <c r="M13" s="27">
        <f t="shared" si="3"/>
        <v>29429.861970000002</v>
      </c>
      <c r="N13" s="27">
        <f t="shared" si="4"/>
        <v>29429.861970000002</v>
      </c>
      <c r="O13" s="27">
        <f t="shared" si="9"/>
        <v>-5150241.0251500001</v>
      </c>
      <c r="P13" s="27">
        <f t="shared" si="10"/>
        <v>5150241.0251500001</v>
      </c>
      <c r="Q13" s="38">
        <f>VLOOKUP(Q$8,$A$9:$P$188,9)</f>
        <v>13958500</v>
      </c>
      <c r="R13" s="38">
        <f>VLOOKUP(R$8,$A$9:$P$188,9)</f>
        <v>13958500</v>
      </c>
      <c r="S13" s="38">
        <f>+R13-Q13</f>
        <v>0</v>
      </c>
      <c r="T13" s="36" t="s">
        <v>70</v>
      </c>
    </row>
    <row r="14" spans="1:31">
      <c r="A14" s="30">
        <v>38838</v>
      </c>
      <c r="B14" s="3"/>
      <c r="C14" s="6">
        <v>6</v>
      </c>
      <c r="D14" s="29">
        <f t="shared" si="0"/>
        <v>77547</v>
      </c>
      <c r="E14" s="29">
        <f t="shared" si="6"/>
        <v>465282</v>
      </c>
      <c r="F14" s="29">
        <f t="shared" si="1"/>
        <v>-13493218</v>
      </c>
      <c r="G14" s="34">
        <f>Inputs!D$3</f>
        <v>0.37951000000000001</v>
      </c>
      <c r="H14" s="2"/>
      <c r="I14" s="27">
        <f t="shared" si="7"/>
        <v>13958500</v>
      </c>
      <c r="J14" s="27"/>
      <c r="K14" s="27">
        <f t="shared" si="2"/>
        <v>77547</v>
      </c>
      <c r="L14" s="27">
        <f t="shared" si="8"/>
        <v>465282</v>
      </c>
      <c r="M14" s="27">
        <f t="shared" si="3"/>
        <v>29429.861970000002</v>
      </c>
      <c r="N14" s="27">
        <f t="shared" si="4"/>
        <v>29429.861970000002</v>
      </c>
      <c r="O14" s="27">
        <f t="shared" si="9"/>
        <v>-5120811.1631800001</v>
      </c>
      <c r="P14" s="27">
        <f t="shared" si="10"/>
        <v>5120811.1631800001</v>
      </c>
      <c r="Q14" s="116">
        <f>VLOOKUP(Q$8,$A$9:$P$188,12)</f>
        <v>3799803</v>
      </c>
      <c r="R14" s="116">
        <f>VLOOKUP(R$8,$A$9:$P$188,12)</f>
        <v>4730367</v>
      </c>
      <c r="S14" s="116">
        <f>+R14-Q14</f>
        <v>930564</v>
      </c>
      <c r="T14" s="36" t="s">
        <v>93</v>
      </c>
    </row>
    <row r="15" spans="1:31">
      <c r="A15" s="31">
        <v>38869</v>
      </c>
      <c r="B15" s="3"/>
      <c r="C15" s="6">
        <v>7</v>
      </c>
      <c r="D15" s="29">
        <f t="shared" si="0"/>
        <v>77547</v>
      </c>
      <c r="E15" s="29">
        <f t="shared" si="6"/>
        <v>542829</v>
      </c>
      <c r="F15" s="29">
        <f t="shared" si="1"/>
        <v>-13415671</v>
      </c>
      <c r="G15" s="34">
        <f>Inputs!D$3</f>
        <v>0.37951000000000001</v>
      </c>
      <c r="H15" s="2"/>
      <c r="I15" s="27">
        <f t="shared" si="7"/>
        <v>13958500</v>
      </c>
      <c r="J15" s="27"/>
      <c r="K15" s="27">
        <f t="shared" si="2"/>
        <v>77547</v>
      </c>
      <c r="L15" s="27">
        <f t="shared" si="8"/>
        <v>542829</v>
      </c>
      <c r="M15" s="27">
        <f t="shared" si="3"/>
        <v>29429.861970000002</v>
      </c>
      <c r="N15" s="27">
        <f t="shared" si="4"/>
        <v>29429.861970000002</v>
      </c>
      <c r="O15" s="27">
        <f t="shared" si="9"/>
        <v>-5091381.3012100002</v>
      </c>
      <c r="P15" s="27">
        <f t="shared" si="10"/>
        <v>5091381.3012100002</v>
      </c>
      <c r="Q15" s="107"/>
      <c r="R15" s="107"/>
      <c r="S15" s="107"/>
      <c r="T15" s="108"/>
    </row>
    <row r="16" spans="1:31">
      <c r="A16" s="30">
        <v>38899</v>
      </c>
      <c r="B16" s="3"/>
      <c r="C16" s="6">
        <v>8</v>
      </c>
      <c r="D16" s="29">
        <f t="shared" si="0"/>
        <v>77547</v>
      </c>
      <c r="E16" s="29">
        <f t="shared" si="6"/>
        <v>620376</v>
      </c>
      <c r="F16" s="29">
        <f t="shared" si="1"/>
        <v>-13338124</v>
      </c>
      <c r="G16" s="34">
        <f>Inputs!D$3</f>
        <v>0.37951000000000001</v>
      </c>
      <c r="H16" s="2"/>
      <c r="I16" s="27">
        <f t="shared" si="7"/>
        <v>13958500</v>
      </c>
      <c r="J16" s="27"/>
      <c r="K16" s="27">
        <f t="shared" si="2"/>
        <v>77547</v>
      </c>
      <c r="L16" s="27">
        <f t="shared" si="8"/>
        <v>620376</v>
      </c>
      <c r="M16" s="27">
        <f t="shared" si="3"/>
        <v>29429.861970000002</v>
      </c>
      <c r="N16" s="27">
        <f t="shared" si="4"/>
        <v>29429.861970000002</v>
      </c>
      <c r="O16" s="27">
        <f t="shared" si="9"/>
        <v>-5061951.4392400002</v>
      </c>
      <c r="P16" s="27">
        <f t="shared" si="10"/>
        <v>5061951.4392400002</v>
      </c>
      <c r="Q16" s="4"/>
      <c r="R16" s="4"/>
      <c r="S16" s="4"/>
    </row>
    <row r="17" spans="1:19">
      <c r="A17" s="31">
        <v>38930</v>
      </c>
      <c r="B17" s="3"/>
      <c r="C17" s="6">
        <v>9</v>
      </c>
      <c r="D17" s="29">
        <f t="shared" si="0"/>
        <v>77547</v>
      </c>
      <c r="E17" s="29">
        <f t="shared" si="6"/>
        <v>697923</v>
      </c>
      <c r="F17" s="29">
        <f t="shared" si="1"/>
        <v>-13260577</v>
      </c>
      <c r="G17" s="34">
        <f>Inputs!D$3</f>
        <v>0.37951000000000001</v>
      </c>
      <c r="H17" s="2"/>
      <c r="I17" s="27">
        <f t="shared" si="7"/>
        <v>13958500</v>
      </c>
      <c r="J17" s="27"/>
      <c r="K17" s="27">
        <f t="shared" si="2"/>
        <v>77547</v>
      </c>
      <c r="L17" s="27">
        <f t="shared" si="8"/>
        <v>697923</v>
      </c>
      <c r="M17" s="27">
        <f t="shared" si="3"/>
        <v>29429.861970000002</v>
      </c>
      <c r="N17" s="27">
        <f t="shared" si="4"/>
        <v>29429.861970000002</v>
      </c>
      <c r="O17" s="27">
        <f t="shared" si="9"/>
        <v>-5032521.5772700002</v>
      </c>
      <c r="P17" s="27">
        <f t="shared" si="10"/>
        <v>5032521.5772700002</v>
      </c>
      <c r="Q17" s="4"/>
      <c r="R17" s="4"/>
      <c r="S17" s="4"/>
    </row>
    <row r="18" spans="1:19">
      <c r="A18" s="30">
        <v>38961</v>
      </c>
      <c r="B18" s="3"/>
      <c r="C18" s="6">
        <v>10</v>
      </c>
      <c r="D18" s="29">
        <f t="shared" si="0"/>
        <v>77547</v>
      </c>
      <c r="E18" s="29">
        <f t="shared" si="6"/>
        <v>775470</v>
      </c>
      <c r="F18" s="29">
        <f t="shared" si="1"/>
        <v>-13183030</v>
      </c>
      <c r="G18" s="34">
        <f>Inputs!D$3</f>
        <v>0.37951000000000001</v>
      </c>
      <c r="H18" s="2"/>
      <c r="I18" s="27">
        <f t="shared" si="7"/>
        <v>13958500</v>
      </c>
      <c r="J18" s="27"/>
      <c r="K18" s="27">
        <f t="shared" si="2"/>
        <v>77547</v>
      </c>
      <c r="L18" s="27">
        <f t="shared" si="8"/>
        <v>775470</v>
      </c>
      <c r="M18" s="27">
        <f t="shared" si="3"/>
        <v>29429.861970000002</v>
      </c>
      <c r="N18" s="27">
        <f t="shared" si="4"/>
        <v>29429.861970000002</v>
      </c>
      <c r="O18" s="27">
        <f t="shared" si="9"/>
        <v>-5003091.7153000003</v>
      </c>
      <c r="P18" s="27">
        <f t="shared" si="10"/>
        <v>5003091.7153000003</v>
      </c>
      <c r="Q18" s="4"/>
      <c r="R18" s="4"/>
      <c r="S18" s="4"/>
    </row>
    <row r="19" spans="1:19">
      <c r="A19" s="31">
        <v>38991</v>
      </c>
      <c r="B19" s="3"/>
      <c r="C19" s="6">
        <v>11</v>
      </c>
      <c r="D19" s="29">
        <f t="shared" si="0"/>
        <v>77547</v>
      </c>
      <c r="E19" s="29">
        <f t="shared" si="6"/>
        <v>853017</v>
      </c>
      <c r="F19" s="29">
        <f t="shared" si="1"/>
        <v>-13105483</v>
      </c>
      <c r="G19" s="34">
        <f>Inputs!D$3</f>
        <v>0.37951000000000001</v>
      </c>
      <c r="H19" s="2"/>
      <c r="I19" s="27">
        <f t="shared" si="7"/>
        <v>13958500</v>
      </c>
      <c r="J19" s="27"/>
      <c r="K19" s="27">
        <f t="shared" si="2"/>
        <v>77547</v>
      </c>
      <c r="L19" s="27">
        <f t="shared" si="8"/>
        <v>853017</v>
      </c>
      <c r="M19" s="27">
        <f t="shared" si="3"/>
        <v>29429.861970000002</v>
      </c>
      <c r="N19" s="27">
        <f t="shared" si="4"/>
        <v>29429.861970000002</v>
      </c>
      <c r="O19" s="27">
        <f t="shared" si="9"/>
        <v>-4973661.8533300003</v>
      </c>
      <c r="P19" s="27">
        <f t="shared" si="10"/>
        <v>4973661.8533300003</v>
      </c>
      <c r="Q19" s="4"/>
      <c r="R19" s="4"/>
      <c r="S19" s="4"/>
    </row>
    <row r="20" spans="1:19">
      <c r="A20" s="30">
        <v>39022</v>
      </c>
      <c r="B20" s="3"/>
      <c r="C20" s="6">
        <v>12</v>
      </c>
      <c r="D20" s="29">
        <f t="shared" si="0"/>
        <v>77547</v>
      </c>
      <c r="E20" s="29">
        <f t="shared" si="6"/>
        <v>930564</v>
      </c>
      <c r="F20" s="29">
        <f t="shared" si="1"/>
        <v>-13027936</v>
      </c>
      <c r="G20" s="34">
        <f>Inputs!D$3</f>
        <v>0.37951000000000001</v>
      </c>
      <c r="H20" s="2"/>
      <c r="I20" s="27">
        <f t="shared" si="7"/>
        <v>13958500</v>
      </c>
      <c r="J20" s="27"/>
      <c r="K20" s="27">
        <f t="shared" si="2"/>
        <v>77547</v>
      </c>
      <c r="L20" s="27">
        <f t="shared" si="8"/>
        <v>930564</v>
      </c>
      <c r="M20" s="27">
        <f t="shared" si="3"/>
        <v>29429.861970000002</v>
      </c>
      <c r="N20" s="27">
        <f t="shared" si="4"/>
        <v>29429.861970000002</v>
      </c>
      <c r="O20" s="27">
        <f t="shared" si="9"/>
        <v>-4944231.9913600003</v>
      </c>
      <c r="P20" s="27">
        <f t="shared" si="10"/>
        <v>4944231.9913600003</v>
      </c>
      <c r="Q20" s="4"/>
      <c r="R20" s="4"/>
      <c r="S20" s="4"/>
    </row>
    <row r="21" spans="1:19">
      <c r="A21" s="31">
        <v>39052</v>
      </c>
      <c r="B21" s="3"/>
      <c r="C21" s="6">
        <v>13</v>
      </c>
      <c r="D21" s="29">
        <f t="shared" si="0"/>
        <v>77547</v>
      </c>
      <c r="E21" s="29">
        <f t="shared" si="6"/>
        <v>1008111</v>
      </c>
      <c r="F21" s="29">
        <f t="shared" si="1"/>
        <v>-12950389</v>
      </c>
      <c r="G21" s="34">
        <f>Inputs!D$3</f>
        <v>0.37951000000000001</v>
      </c>
      <c r="H21" s="2"/>
      <c r="I21" s="27">
        <f t="shared" si="7"/>
        <v>13958500</v>
      </c>
      <c r="J21" s="27"/>
      <c r="K21" s="27">
        <f t="shared" si="2"/>
        <v>77547</v>
      </c>
      <c r="L21" s="27">
        <f t="shared" si="8"/>
        <v>1008111</v>
      </c>
      <c r="M21" s="27">
        <f t="shared" si="3"/>
        <v>29429.861970000002</v>
      </c>
      <c r="N21" s="27">
        <f t="shared" si="4"/>
        <v>29429.861970000002</v>
      </c>
      <c r="O21" s="27">
        <f t="shared" si="9"/>
        <v>-4914802.1293900004</v>
      </c>
      <c r="P21" s="27">
        <f t="shared" si="10"/>
        <v>4914802.1293900004</v>
      </c>
      <c r="Q21" s="4"/>
      <c r="R21" s="4"/>
      <c r="S21" s="4"/>
    </row>
    <row r="22" spans="1:19">
      <c r="A22" s="30">
        <v>39083</v>
      </c>
      <c r="B22" s="3"/>
      <c r="C22" s="6">
        <v>14</v>
      </c>
      <c r="D22" s="29">
        <f t="shared" si="0"/>
        <v>77547</v>
      </c>
      <c r="E22" s="29">
        <f t="shared" si="6"/>
        <v>1085658</v>
      </c>
      <c r="F22" s="29">
        <f t="shared" si="1"/>
        <v>-12872842</v>
      </c>
      <c r="G22" s="34">
        <f>Inputs!D$3</f>
        <v>0.37951000000000001</v>
      </c>
      <c r="H22" s="2"/>
      <c r="I22" s="27">
        <f t="shared" si="7"/>
        <v>13958500</v>
      </c>
      <c r="J22" s="27"/>
      <c r="K22" s="27">
        <f t="shared" si="2"/>
        <v>77547</v>
      </c>
      <c r="L22" s="27">
        <f t="shared" si="8"/>
        <v>1085658</v>
      </c>
      <c r="M22" s="27">
        <f t="shared" si="3"/>
        <v>29429.861970000002</v>
      </c>
      <c r="N22" s="27">
        <f t="shared" si="4"/>
        <v>29429.861970000002</v>
      </c>
      <c r="O22" s="27">
        <f t="shared" si="9"/>
        <v>-4885372.2674200004</v>
      </c>
      <c r="P22" s="27">
        <f t="shared" si="10"/>
        <v>4885372.2674200004</v>
      </c>
      <c r="Q22" s="4"/>
      <c r="R22" s="4"/>
      <c r="S22" s="4"/>
    </row>
    <row r="23" spans="1:19">
      <c r="A23" s="31">
        <v>39114</v>
      </c>
      <c r="B23" s="3"/>
      <c r="C23" s="6">
        <v>15</v>
      </c>
      <c r="D23" s="29">
        <f t="shared" si="0"/>
        <v>77547</v>
      </c>
      <c r="E23" s="29">
        <f t="shared" si="6"/>
        <v>1163205</v>
      </c>
      <c r="F23" s="29">
        <f t="shared" si="1"/>
        <v>-12795295</v>
      </c>
      <c r="G23" s="34">
        <f>Inputs!D$3</f>
        <v>0.37951000000000001</v>
      </c>
      <c r="H23" s="2"/>
      <c r="I23" s="27">
        <f t="shared" si="7"/>
        <v>13958500</v>
      </c>
      <c r="J23" s="27"/>
      <c r="K23" s="27">
        <f t="shared" si="2"/>
        <v>77547</v>
      </c>
      <c r="L23" s="27">
        <f t="shared" si="8"/>
        <v>1163205</v>
      </c>
      <c r="M23" s="27">
        <f t="shared" si="3"/>
        <v>29429.861970000002</v>
      </c>
      <c r="N23" s="27">
        <f t="shared" si="4"/>
        <v>29429.861970000002</v>
      </c>
      <c r="O23" s="27">
        <f t="shared" si="9"/>
        <v>-4855942.4054500004</v>
      </c>
      <c r="P23" s="27">
        <f t="shared" si="10"/>
        <v>4855942.4054500004</v>
      </c>
      <c r="Q23" s="4"/>
      <c r="R23" s="4"/>
      <c r="S23" s="4"/>
    </row>
    <row r="24" spans="1:19">
      <c r="A24" s="30">
        <v>39142</v>
      </c>
      <c r="B24" s="3"/>
      <c r="C24" s="6">
        <v>16</v>
      </c>
      <c r="D24" s="29">
        <f t="shared" si="0"/>
        <v>77547</v>
      </c>
      <c r="E24" s="29">
        <f t="shared" si="6"/>
        <v>1240752</v>
      </c>
      <c r="F24" s="29">
        <f t="shared" si="1"/>
        <v>-12717748</v>
      </c>
      <c r="G24" s="34">
        <f>Inputs!D$3</f>
        <v>0.37951000000000001</v>
      </c>
      <c r="H24" s="2"/>
      <c r="I24" s="27">
        <f t="shared" si="7"/>
        <v>13958500</v>
      </c>
      <c r="J24" s="27"/>
      <c r="K24" s="27">
        <f t="shared" si="2"/>
        <v>77547</v>
      </c>
      <c r="L24" s="27">
        <f t="shared" si="8"/>
        <v>1240752</v>
      </c>
      <c r="M24" s="27">
        <f t="shared" si="3"/>
        <v>29429.861970000002</v>
      </c>
      <c r="N24" s="27">
        <f t="shared" si="4"/>
        <v>29429.861970000002</v>
      </c>
      <c r="O24" s="27">
        <f t="shared" si="9"/>
        <v>-4826512.5434800005</v>
      </c>
      <c r="P24" s="27">
        <f t="shared" si="10"/>
        <v>4826512.5434800005</v>
      </c>
      <c r="Q24" s="4"/>
      <c r="R24" s="4"/>
      <c r="S24" s="4"/>
    </row>
    <row r="25" spans="1:19">
      <c r="A25" s="31">
        <v>39173</v>
      </c>
      <c r="B25" s="3"/>
      <c r="C25" s="6">
        <v>17</v>
      </c>
      <c r="D25" s="29">
        <f t="shared" si="0"/>
        <v>77547</v>
      </c>
      <c r="E25" s="29">
        <f t="shared" si="6"/>
        <v>1318299</v>
      </c>
      <c r="F25" s="29">
        <f t="shared" si="1"/>
        <v>-12640201</v>
      </c>
      <c r="G25" s="34">
        <f>Inputs!D$3</f>
        <v>0.37951000000000001</v>
      </c>
      <c r="H25" s="2"/>
      <c r="I25" s="27">
        <f t="shared" si="7"/>
        <v>13958500</v>
      </c>
      <c r="J25" s="27"/>
      <c r="K25" s="27">
        <f t="shared" si="2"/>
        <v>77547</v>
      </c>
      <c r="L25" s="27">
        <f t="shared" si="8"/>
        <v>1318299</v>
      </c>
      <c r="M25" s="27">
        <f t="shared" si="3"/>
        <v>29429.861970000002</v>
      </c>
      <c r="N25" s="27">
        <f t="shared" si="4"/>
        <v>29429.861970000002</v>
      </c>
      <c r="O25" s="27">
        <f t="shared" si="9"/>
        <v>-4797082.6815100005</v>
      </c>
      <c r="P25" s="27">
        <f t="shared" si="10"/>
        <v>4797082.6815100005</v>
      </c>
      <c r="Q25" s="4"/>
      <c r="R25" s="4"/>
      <c r="S25" s="4"/>
    </row>
    <row r="26" spans="1:19">
      <c r="A26" s="30">
        <v>39203</v>
      </c>
      <c r="B26" s="3"/>
      <c r="C26" s="6">
        <v>18</v>
      </c>
      <c r="D26" s="29">
        <f t="shared" si="0"/>
        <v>77547</v>
      </c>
      <c r="E26" s="29">
        <f t="shared" si="6"/>
        <v>1395846</v>
      </c>
      <c r="F26" s="29">
        <f t="shared" si="1"/>
        <v>-12562654</v>
      </c>
      <c r="G26" s="34">
        <f>Inputs!D$3</f>
        <v>0.37951000000000001</v>
      </c>
      <c r="H26" s="2"/>
      <c r="I26" s="27">
        <f t="shared" si="7"/>
        <v>13958500</v>
      </c>
      <c r="J26" s="27"/>
      <c r="K26" s="27">
        <f t="shared" si="2"/>
        <v>77547</v>
      </c>
      <c r="L26" s="27">
        <f t="shared" si="8"/>
        <v>1395846</v>
      </c>
      <c r="M26" s="27">
        <f t="shared" si="3"/>
        <v>29429.861970000002</v>
      </c>
      <c r="N26" s="27">
        <f t="shared" si="4"/>
        <v>29429.861970000002</v>
      </c>
      <c r="O26" s="27">
        <f t="shared" si="9"/>
        <v>-4767652.8195400005</v>
      </c>
      <c r="P26" s="27">
        <f t="shared" si="10"/>
        <v>4767652.8195400005</v>
      </c>
      <c r="Q26" s="4"/>
      <c r="R26" s="4"/>
      <c r="S26" s="4"/>
    </row>
    <row r="27" spans="1:19">
      <c r="A27" s="31">
        <v>39234</v>
      </c>
      <c r="B27" s="3"/>
      <c r="C27" s="6">
        <v>19</v>
      </c>
      <c r="D27" s="29">
        <f t="shared" si="0"/>
        <v>77547</v>
      </c>
      <c r="E27" s="29">
        <f t="shared" si="6"/>
        <v>1473393</v>
      </c>
      <c r="F27" s="29">
        <f t="shared" si="1"/>
        <v>-12485107</v>
      </c>
      <c r="G27" s="34">
        <f>Inputs!D$3</f>
        <v>0.37951000000000001</v>
      </c>
      <c r="H27" s="2"/>
      <c r="I27" s="27">
        <f t="shared" si="7"/>
        <v>13958500</v>
      </c>
      <c r="J27" s="27"/>
      <c r="K27" s="27">
        <f t="shared" si="2"/>
        <v>77547</v>
      </c>
      <c r="L27" s="27">
        <f t="shared" si="8"/>
        <v>1473393</v>
      </c>
      <c r="M27" s="27">
        <f t="shared" si="3"/>
        <v>29429.861970000002</v>
      </c>
      <c r="N27" s="27">
        <f t="shared" si="4"/>
        <v>29429.861970000002</v>
      </c>
      <c r="O27" s="27">
        <f t="shared" si="9"/>
        <v>-4738222.9575700006</v>
      </c>
      <c r="P27" s="27">
        <f t="shared" si="10"/>
        <v>4738222.9575700006</v>
      </c>
      <c r="Q27" s="4"/>
      <c r="R27" s="4"/>
      <c r="S27" s="4"/>
    </row>
    <row r="28" spans="1:19">
      <c r="A28" s="30">
        <v>39264</v>
      </c>
      <c r="B28" s="3"/>
      <c r="C28" s="6">
        <v>20</v>
      </c>
      <c r="D28" s="29">
        <f t="shared" si="0"/>
        <v>77547</v>
      </c>
      <c r="E28" s="29">
        <f t="shared" si="6"/>
        <v>1550940</v>
      </c>
      <c r="F28" s="29">
        <f t="shared" si="1"/>
        <v>-12407560</v>
      </c>
      <c r="G28" s="34">
        <f>Inputs!D$3</f>
        <v>0.37951000000000001</v>
      </c>
      <c r="H28" s="2"/>
      <c r="I28" s="27">
        <f t="shared" si="7"/>
        <v>13958500</v>
      </c>
      <c r="J28" s="27"/>
      <c r="K28" s="27">
        <f t="shared" si="2"/>
        <v>77547</v>
      </c>
      <c r="L28" s="27">
        <f t="shared" si="8"/>
        <v>1550940</v>
      </c>
      <c r="M28" s="27">
        <f t="shared" si="3"/>
        <v>29429.861970000002</v>
      </c>
      <c r="N28" s="27">
        <f t="shared" si="4"/>
        <v>29429.861970000002</v>
      </c>
      <c r="O28" s="27">
        <f t="shared" si="9"/>
        <v>-4708793.0956000006</v>
      </c>
      <c r="P28" s="27">
        <f t="shared" si="10"/>
        <v>4708793.0956000006</v>
      </c>
      <c r="Q28" s="4"/>
      <c r="R28" s="4"/>
      <c r="S28" s="4"/>
    </row>
    <row r="29" spans="1:19">
      <c r="A29" s="31">
        <v>39295</v>
      </c>
      <c r="B29" s="3"/>
      <c r="C29" s="6">
        <v>21</v>
      </c>
      <c r="D29" s="29">
        <f t="shared" si="0"/>
        <v>77547</v>
      </c>
      <c r="E29" s="29">
        <f t="shared" si="6"/>
        <v>1628487</v>
      </c>
      <c r="F29" s="29">
        <f t="shared" si="1"/>
        <v>-12330013</v>
      </c>
      <c r="G29" s="34">
        <f>Inputs!D$3</f>
        <v>0.37951000000000001</v>
      </c>
      <c r="H29" s="2"/>
      <c r="I29" s="27">
        <f t="shared" si="7"/>
        <v>13958500</v>
      </c>
      <c r="J29" s="27"/>
      <c r="K29" s="27">
        <f t="shared" si="2"/>
        <v>77547</v>
      </c>
      <c r="L29" s="27">
        <f t="shared" si="8"/>
        <v>1628487</v>
      </c>
      <c r="M29" s="27">
        <f t="shared" si="3"/>
        <v>29429.861970000002</v>
      </c>
      <c r="N29" s="27">
        <f t="shared" si="4"/>
        <v>29429.861970000002</v>
      </c>
      <c r="O29" s="27">
        <f t="shared" si="9"/>
        <v>-4679363.2336300006</v>
      </c>
      <c r="P29" s="27">
        <f t="shared" si="10"/>
        <v>4679363.2336300006</v>
      </c>
      <c r="Q29" s="4"/>
      <c r="R29" s="4"/>
      <c r="S29" s="4"/>
    </row>
    <row r="30" spans="1:19">
      <c r="A30" s="30">
        <v>39326</v>
      </c>
      <c r="B30" s="3"/>
      <c r="C30" s="6">
        <v>22</v>
      </c>
      <c r="D30" s="29">
        <f t="shared" si="0"/>
        <v>77547</v>
      </c>
      <c r="E30" s="29">
        <f t="shared" si="6"/>
        <v>1706034</v>
      </c>
      <c r="F30" s="29">
        <f t="shared" si="1"/>
        <v>-12252466</v>
      </c>
      <c r="G30" s="34">
        <f>Inputs!D$3</f>
        <v>0.37951000000000001</v>
      </c>
      <c r="H30" s="2"/>
      <c r="I30" s="27">
        <f t="shared" si="7"/>
        <v>13958500</v>
      </c>
      <c r="J30" s="27"/>
      <c r="K30" s="27">
        <f t="shared" si="2"/>
        <v>77547</v>
      </c>
      <c r="L30" s="27">
        <f t="shared" si="8"/>
        <v>1706034</v>
      </c>
      <c r="M30" s="27">
        <f t="shared" si="3"/>
        <v>29429.861970000002</v>
      </c>
      <c r="N30" s="27">
        <f t="shared" si="4"/>
        <v>29429.861970000002</v>
      </c>
      <c r="O30" s="27">
        <f t="shared" si="9"/>
        <v>-4649933.3716600006</v>
      </c>
      <c r="P30" s="27">
        <f t="shared" si="10"/>
        <v>4649933.3716600006</v>
      </c>
      <c r="Q30" s="105"/>
    </row>
    <row r="31" spans="1:19">
      <c r="A31" s="31">
        <v>39356</v>
      </c>
      <c r="B31" s="3"/>
      <c r="C31" s="6">
        <v>23</v>
      </c>
      <c r="D31" s="29">
        <f t="shared" si="0"/>
        <v>77547</v>
      </c>
      <c r="E31" s="29">
        <f t="shared" si="6"/>
        <v>1783581</v>
      </c>
      <c r="F31" s="29">
        <f t="shared" si="1"/>
        <v>-12174919</v>
      </c>
      <c r="G31" s="34">
        <f>Inputs!D$3</f>
        <v>0.37951000000000001</v>
      </c>
      <c r="H31" s="2"/>
      <c r="I31" s="27">
        <f t="shared" si="7"/>
        <v>13958500</v>
      </c>
      <c r="J31" s="27"/>
      <c r="K31" s="27">
        <f t="shared" si="2"/>
        <v>77547</v>
      </c>
      <c r="L31" s="27">
        <f t="shared" si="8"/>
        <v>1783581</v>
      </c>
      <c r="M31" s="27">
        <f t="shared" si="3"/>
        <v>29429.861970000002</v>
      </c>
      <c r="N31" s="27">
        <f t="shared" si="4"/>
        <v>29429.861970000002</v>
      </c>
      <c r="O31" s="27">
        <f t="shared" si="9"/>
        <v>-4620503.5096900007</v>
      </c>
      <c r="P31" s="27">
        <f t="shared" si="10"/>
        <v>4620503.5096900007</v>
      </c>
      <c r="Q31" s="105"/>
    </row>
    <row r="32" spans="1:19">
      <c r="A32" s="30">
        <v>39387</v>
      </c>
      <c r="B32" s="3"/>
      <c r="C32" s="6">
        <v>24</v>
      </c>
      <c r="D32" s="29">
        <f t="shared" si="0"/>
        <v>77547</v>
      </c>
      <c r="E32" s="29">
        <f t="shared" si="6"/>
        <v>1861128</v>
      </c>
      <c r="F32" s="29">
        <f t="shared" si="1"/>
        <v>-12097372</v>
      </c>
      <c r="G32" s="34">
        <f>Inputs!D$3</f>
        <v>0.37951000000000001</v>
      </c>
      <c r="H32" s="2"/>
      <c r="I32" s="27">
        <f t="shared" si="7"/>
        <v>13958500</v>
      </c>
      <c r="J32" s="27"/>
      <c r="K32" s="27">
        <f t="shared" si="2"/>
        <v>77547</v>
      </c>
      <c r="L32" s="27">
        <f t="shared" si="8"/>
        <v>1861128</v>
      </c>
      <c r="M32" s="27">
        <f t="shared" si="3"/>
        <v>29429.861970000002</v>
      </c>
      <c r="N32" s="27">
        <f t="shared" si="4"/>
        <v>29429.861970000002</v>
      </c>
      <c r="O32" s="27">
        <f t="shared" si="9"/>
        <v>-4591073.6477200007</v>
      </c>
      <c r="P32" s="27">
        <f t="shared" si="10"/>
        <v>4591073.6477200007</v>
      </c>
      <c r="Q32" s="105"/>
    </row>
    <row r="33" spans="1:21">
      <c r="A33" s="31">
        <v>39417</v>
      </c>
      <c r="B33" s="3"/>
      <c r="C33" s="6">
        <v>25</v>
      </c>
      <c r="D33" s="29">
        <f t="shared" si="0"/>
        <v>77547</v>
      </c>
      <c r="E33" s="29">
        <f t="shared" si="6"/>
        <v>1938675</v>
      </c>
      <c r="F33" s="29">
        <f t="shared" si="1"/>
        <v>-12019825</v>
      </c>
      <c r="G33" s="34">
        <f>Inputs!D$3</f>
        <v>0.37951000000000001</v>
      </c>
      <c r="H33" s="2"/>
      <c r="I33" s="27">
        <f t="shared" si="7"/>
        <v>13958500</v>
      </c>
      <c r="J33" s="27"/>
      <c r="K33" s="27">
        <f t="shared" si="2"/>
        <v>77547</v>
      </c>
      <c r="L33" s="27">
        <f t="shared" si="8"/>
        <v>1938675</v>
      </c>
      <c r="M33" s="27">
        <f t="shared" si="3"/>
        <v>29429.861970000002</v>
      </c>
      <c r="N33" s="27">
        <f t="shared" si="4"/>
        <v>29429.861970000002</v>
      </c>
      <c r="O33" s="27">
        <f t="shared" si="9"/>
        <v>-4561643.7857500007</v>
      </c>
      <c r="P33" s="27">
        <f t="shared" si="10"/>
        <v>4561643.7857500007</v>
      </c>
      <c r="Q33" s="105"/>
    </row>
    <row r="34" spans="1:21">
      <c r="A34" s="30">
        <v>39448</v>
      </c>
      <c r="B34" s="3"/>
      <c r="C34" s="6">
        <v>26</v>
      </c>
      <c r="D34" s="29">
        <f t="shared" si="0"/>
        <v>77547</v>
      </c>
      <c r="E34" s="29">
        <f t="shared" si="6"/>
        <v>2016222</v>
      </c>
      <c r="F34" s="29">
        <f t="shared" si="1"/>
        <v>-11942278</v>
      </c>
      <c r="G34" s="34">
        <f>Inputs!D$3</f>
        <v>0.37951000000000001</v>
      </c>
      <c r="H34" s="2"/>
      <c r="I34" s="27">
        <f t="shared" si="7"/>
        <v>13958500</v>
      </c>
      <c r="J34" s="27"/>
      <c r="K34" s="27">
        <f t="shared" si="2"/>
        <v>77547</v>
      </c>
      <c r="L34" s="27">
        <f t="shared" si="8"/>
        <v>2016222</v>
      </c>
      <c r="M34" s="27">
        <f t="shared" si="3"/>
        <v>29429.861970000002</v>
      </c>
      <c r="N34" s="27">
        <f t="shared" si="4"/>
        <v>29429.861970000002</v>
      </c>
      <c r="O34" s="27">
        <f t="shared" si="9"/>
        <v>-4532213.9237800008</v>
      </c>
      <c r="P34" s="27">
        <f t="shared" si="10"/>
        <v>4532213.9237800008</v>
      </c>
      <c r="Q34" s="105"/>
    </row>
    <row r="35" spans="1:21">
      <c r="A35" s="31">
        <v>39479</v>
      </c>
      <c r="B35" s="3"/>
      <c r="C35" s="6">
        <v>27</v>
      </c>
      <c r="D35" s="29">
        <f t="shared" si="0"/>
        <v>77547</v>
      </c>
      <c r="E35" s="29">
        <f t="shared" si="6"/>
        <v>2093769</v>
      </c>
      <c r="F35" s="29">
        <f t="shared" si="1"/>
        <v>-11864731</v>
      </c>
      <c r="G35" s="34">
        <f>Inputs!D$3</f>
        <v>0.37951000000000001</v>
      </c>
      <c r="H35" s="2"/>
      <c r="I35" s="27">
        <f t="shared" si="7"/>
        <v>13958500</v>
      </c>
      <c r="J35" s="27"/>
      <c r="K35" s="27">
        <f t="shared" si="2"/>
        <v>77547</v>
      </c>
      <c r="L35" s="27">
        <f t="shared" si="8"/>
        <v>2093769</v>
      </c>
      <c r="M35" s="27">
        <f t="shared" si="3"/>
        <v>29429.861970000002</v>
      </c>
      <c r="N35" s="27">
        <f t="shared" si="4"/>
        <v>29429.861970000002</v>
      </c>
      <c r="O35" s="27">
        <f t="shared" si="9"/>
        <v>-4502784.0618100008</v>
      </c>
      <c r="P35" s="27">
        <f t="shared" si="10"/>
        <v>4502784.0618100008</v>
      </c>
    </row>
    <row r="36" spans="1:21">
      <c r="A36" s="30">
        <v>39508</v>
      </c>
      <c r="B36" s="3"/>
      <c r="C36" s="6">
        <v>28</v>
      </c>
      <c r="D36" s="29">
        <f t="shared" si="0"/>
        <v>77547</v>
      </c>
      <c r="E36" s="29">
        <f t="shared" si="6"/>
        <v>2171316</v>
      </c>
      <c r="F36" s="29">
        <f t="shared" si="1"/>
        <v>-11787184</v>
      </c>
      <c r="G36" s="34">
        <f>Inputs!D$3</f>
        <v>0.37951000000000001</v>
      </c>
      <c r="H36" s="2"/>
      <c r="I36" s="27">
        <f t="shared" si="7"/>
        <v>13958500</v>
      </c>
      <c r="J36" s="27"/>
      <c r="K36" s="27">
        <f t="shared" si="2"/>
        <v>77547</v>
      </c>
      <c r="L36" s="27">
        <f t="shared" si="8"/>
        <v>2171316</v>
      </c>
      <c r="M36" s="27">
        <f t="shared" si="3"/>
        <v>29429.861970000002</v>
      </c>
      <c r="N36" s="27">
        <f t="shared" si="4"/>
        <v>29429.861970000002</v>
      </c>
      <c r="O36" s="27">
        <f t="shared" si="9"/>
        <v>-4473354.1998400008</v>
      </c>
      <c r="P36" s="27">
        <f t="shared" si="10"/>
        <v>4473354.1998400008</v>
      </c>
    </row>
    <row r="37" spans="1:21">
      <c r="A37" s="31">
        <v>39539</v>
      </c>
      <c r="B37" s="3"/>
      <c r="C37" s="6">
        <v>29</v>
      </c>
      <c r="D37" s="29">
        <f t="shared" si="0"/>
        <v>77547</v>
      </c>
      <c r="E37" s="29">
        <f t="shared" si="6"/>
        <v>2248863</v>
      </c>
      <c r="F37" s="29">
        <f t="shared" si="1"/>
        <v>-11709637</v>
      </c>
      <c r="G37" s="34">
        <f>Inputs!D$3</f>
        <v>0.37951000000000001</v>
      </c>
      <c r="H37" s="2"/>
      <c r="I37" s="27">
        <f t="shared" si="7"/>
        <v>13958500</v>
      </c>
      <c r="J37" s="27"/>
      <c r="K37" s="27">
        <f t="shared" si="2"/>
        <v>77547</v>
      </c>
      <c r="L37" s="27">
        <f t="shared" si="8"/>
        <v>2248863</v>
      </c>
      <c r="M37" s="27">
        <f t="shared" si="3"/>
        <v>29429.861970000002</v>
      </c>
      <c r="N37" s="27">
        <f t="shared" si="4"/>
        <v>29429.861970000002</v>
      </c>
      <c r="O37" s="27">
        <f t="shared" si="9"/>
        <v>-4443924.3378700009</v>
      </c>
      <c r="P37" s="27">
        <f t="shared" si="10"/>
        <v>4443924.3378700009</v>
      </c>
    </row>
    <row r="38" spans="1:21">
      <c r="A38" s="30">
        <v>39569</v>
      </c>
      <c r="B38" s="3"/>
      <c r="C38" s="6">
        <v>30</v>
      </c>
      <c r="D38" s="29">
        <f t="shared" si="0"/>
        <v>77547</v>
      </c>
      <c r="E38" s="29">
        <f t="shared" si="6"/>
        <v>2326410</v>
      </c>
      <c r="F38" s="29">
        <f t="shared" si="1"/>
        <v>-11632090</v>
      </c>
      <c r="G38" s="34">
        <f>Inputs!D$3</f>
        <v>0.37951000000000001</v>
      </c>
      <c r="H38" s="2"/>
      <c r="I38" s="27">
        <f t="shared" si="7"/>
        <v>13958500</v>
      </c>
      <c r="J38" s="27"/>
      <c r="K38" s="27">
        <f t="shared" si="2"/>
        <v>77547</v>
      </c>
      <c r="L38" s="27">
        <f t="shared" si="8"/>
        <v>2326410</v>
      </c>
      <c r="M38" s="27">
        <f t="shared" si="3"/>
        <v>29429.861970000002</v>
      </c>
      <c r="N38" s="27">
        <f t="shared" si="4"/>
        <v>29429.861970000002</v>
      </c>
      <c r="O38" s="27">
        <f t="shared" si="9"/>
        <v>-4414494.4759000009</v>
      </c>
      <c r="P38" s="27">
        <f t="shared" si="10"/>
        <v>4414494.4759000009</v>
      </c>
    </row>
    <row r="39" spans="1:21">
      <c r="A39" s="31">
        <v>39600</v>
      </c>
      <c r="B39" s="2"/>
      <c r="C39" s="6">
        <v>31</v>
      </c>
      <c r="D39" s="29">
        <f t="shared" si="0"/>
        <v>77547</v>
      </c>
      <c r="E39" s="29">
        <f t="shared" si="6"/>
        <v>2403957</v>
      </c>
      <c r="F39" s="29">
        <f t="shared" si="1"/>
        <v>-11554543</v>
      </c>
      <c r="G39" s="34">
        <f>Inputs!D$3</f>
        <v>0.37951000000000001</v>
      </c>
      <c r="H39" s="2"/>
      <c r="I39" s="27">
        <f t="shared" si="7"/>
        <v>13958500</v>
      </c>
      <c r="J39" s="27"/>
      <c r="K39" s="27">
        <f t="shared" si="2"/>
        <v>77547</v>
      </c>
      <c r="L39" s="27">
        <f t="shared" si="8"/>
        <v>2403957</v>
      </c>
      <c r="M39" s="27">
        <f t="shared" si="3"/>
        <v>29429.861970000002</v>
      </c>
      <c r="N39" s="27">
        <f t="shared" si="4"/>
        <v>29429.861970000002</v>
      </c>
      <c r="O39" s="27">
        <f t="shared" si="9"/>
        <v>-4385064.6139300009</v>
      </c>
      <c r="P39" s="27">
        <f t="shared" si="10"/>
        <v>4385064.6139300009</v>
      </c>
    </row>
    <row r="40" spans="1:21">
      <c r="A40" s="30">
        <v>39630</v>
      </c>
      <c r="B40" s="2"/>
      <c r="C40" s="6">
        <v>32</v>
      </c>
      <c r="D40" s="29">
        <f t="shared" si="0"/>
        <v>77547</v>
      </c>
      <c r="E40" s="29">
        <f t="shared" si="6"/>
        <v>2481504</v>
      </c>
      <c r="F40" s="29">
        <f t="shared" si="1"/>
        <v>-11476996</v>
      </c>
      <c r="G40" s="34">
        <f>Inputs!D$3</f>
        <v>0.37951000000000001</v>
      </c>
      <c r="H40" s="2"/>
      <c r="I40" s="27">
        <f t="shared" si="7"/>
        <v>13958500</v>
      </c>
      <c r="J40" s="2"/>
      <c r="K40" s="27">
        <f t="shared" si="2"/>
        <v>77547</v>
      </c>
      <c r="L40" s="27">
        <f t="shared" si="8"/>
        <v>2481504</v>
      </c>
      <c r="M40" s="27">
        <f t="shared" si="3"/>
        <v>29429.861970000002</v>
      </c>
      <c r="N40" s="27">
        <f t="shared" si="4"/>
        <v>29429.861970000002</v>
      </c>
      <c r="O40" s="27">
        <f t="shared" si="9"/>
        <v>-4355634.751960001</v>
      </c>
      <c r="P40" s="27">
        <f t="shared" si="10"/>
        <v>4355634.751960001</v>
      </c>
    </row>
    <row r="41" spans="1:21">
      <c r="A41" s="31">
        <v>39661</v>
      </c>
      <c r="C41" s="6">
        <v>33</v>
      </c>
      <c r="D41" s="29">
        <f t="shared" ref="D41:D72" si="12">ROUND(-(+$B$9/180)*1,0)</f>
        <v>77547</v>
      </c>
      <c r="E41" s="29">
        <f t="shared" si="6"/>
        <v>2559051</v>
      </c>
      <c r="F41" s="29">
        <f t="shared" ref="F41:F72" si="13">$B$9+E41</f>
        <v>-11399449</v>
      </c>
      <c r="G41" s="34">
        <f>Inputs!D$3</f>
        <v>0.37951000000000001</v>
      </c>
      <c r="I41" s="27">
        <f t="shared" si="7"/>
        <v>13958500</v>
      </c>
      <c r="K41" s="27">
        <f t="shared" ref="K41:K72" si="14">D41</f>
        <v>77547</v>
      </c>
      <c r="L41" s="27">
        <f t="shared" si="8"/>
        <v>2559051</v>
      </c>
      <c r="M41" s="27">
        <f t="shared" ref="M41:M72" si="15">K41*G41</f>
        <v>29429.861970000002</v>
      </c>
      <c r="N41" s="27">
        <f t="shared" ref="N41:N72" si="16">M41-J41</f>
        <v>29429.861970000002</v>
      </c>
      <c r="O41" s="27">
        <f t="shared" si="9"/>
        <v>-4326204.889990001</v>
      </c>
      <c r="P41" s="27">
        <f t="shared" si="10"/>
        <v>4326204.889990001</v>
      </c>
    </row>
    <row r="42" spans="1:21">
      <c r="A42" s="30">
        <v>39692</v>
      </c>
      <c r="C42" s="6">
        <v>34</v>
      </c>
      <c r="D42" s="29">
        <f t="shared" si="12"/>
        <v>77547</v>
      </c>
      <c r="E42" s="29">
        <f t="shared" ref="E42:E73" si="17">+E41+D42</f>
        <v>2636598</v>
      </c>
      <c r="F42" s="29">
        <f t="shared" si="13"/>
        <v>-11321902</v>
      </c>
      <c r="G42" s="34">
        <f>Inputs!D$3</f>
        <v>0.37951000000000001</v>
      </c>
      <c r="I42" s="27">
        <f t="shared" ref="I42:I73" si="18">+I41+H42</f>
        <v>13958500</v>
      </c>
      <c r="K42" s="27">
        <f t="shared" si="14"/>
        <v>77547</v>
      </c>
      <c r="L42" s="27">
        <f t="shared" ref="L42:L73" si="19">+L41+K42</f>
        <v>2636598</v>
      </c>
      <c r="M42" s="27">
        <f t="shared" si="15"/>
        <v>29429.861970000002</v>
      </c>
      <c r="N42" s="27">
        <f t="shared" si="16"/>
        <v>29429.861970000002</v>
      </c>
      <c r="O42" s="27">
        <f t="shared" ref="O42:O73" si="20">+O41+N42</f>
        <v>-4296775.028020001</v>
      </c>
      <c r="P42" s="27">
        <f t="shared" ref="P42:P73" si="21">P41-N42</f>
        <v>4296775.028020001</v>
      </c>
    </row>
    <row r="43" spans="1:21">
      <c r="A43" s="31">
        <v>39722</v>
      </c>
      <c r="C43" s="6">
        <v>35</v>
      </c>
      <c r="D43" s="29">
        <f t="shared" si="12"/>
        <v>77547</v>
      </c>
      <c r="E43" s="29">
        <f t="shared" si="17"/>
        <v>2714145</v>
      </c>
      <c r="F43" s="29">
        <f t="shared" si="13"/>
        <v>-11244355</v>
      </c>
      <c r="G43" s="34">
        <f>Inputs!D$3</f>
        <v>0.37951000000000001</v>
      </c>
      <c r="I43" s="27">
        <f t="shared" si="18"/>
        <v>13958500</v>
      </c>
      <c r="K43" s="27">
        <f t="shared" si="14"/>
        <v>77547</v>
      </c>
      <c r="L43" s="27">
        <f t="shared" si="19"/>
        <v>2714145</v>
      </c>
      <c r="M43" s="27">
        <f t="shared" si="15"/>
        <v>29429.861970000002</v>
      </c>
      <c r="N43" s="27">
        <f t="shared" si="16"/>
        <v>29429.861970000002</v>
      </c>
      <c r="O43" s="27">
        <f t="shared" si="20"/>
        <v>-4267345.166050001</v>
      </c>
      <c r="P43" s="27">
        <f t="shared" si="21"/>
        <v>4267345.166050001</v>
      </c>
    </row>
    <row r="44" spans="1:21">
      <c r="A44" s="30">
        <v>39753</v>
      </c>
      <c r="C44" s="6">
        <v>36</v>
      </c>
      <c r="D44" s="29">
        <f t="shared" si="12"/>
        <v>77547</v>
      </c>
      <c r="E44" s="29">
        <f t="shared" si="17"/>
        <v>2791692</v>
      </c>
      <c r="F44" s="29">
        <f t="shared" si="13"/>
        <v>-11166808</v>
      </c>
      <c r="G44" s="34">
        <f>Inputs!D$3</f>
        <v>0.37951000000000001</v>
      </c>
      <c r="I44" s="27">
        <f t="shared" si="18"/>
        <v>13958500</v>
      </c>
      <c r="K44" s="27">
        <f t="shared" si="14"/>
        <v>77547</v>
      </c>
      <c r="L44" s="27">
        <f t="shared" si="19"/>
        <v>2791692</v>
      </c>
      <c r="M44" s="27">
        <f t="shared" si="15"/>
        <v>29429.861970000002</v>
      </c>
      <c r="N44" s="27">
        <f t="shared" si="16"/>
        <v>29429.861970000002</v>
      </c>
      <c r="O44" s="27">
        <f t="shared" si="20"/>
        <v>-4237915.3040800011</v>
      </c>
      <c r="P44" s="27">
        <f t="shared" si="21"/>
        <v>4237915.3040800011</v>
      </c>
      <c r="U44" s="108"/>
    </row>
    <row r="45" spans="1:21">
      <c r="A45" s="31">
        <v>39783</v>
      </c>
      <c r="C45" s="6">
        <v>37</v>
      </c>
      <c r="D45" s="29">
        <f t="shared" si="12"/>
        <v>77547</v>
      </c>
      <c r="E45" s="29">
        <f t="shared" si="17"/>
        <v>2869239</v>
      </c>
      <c r="F45" s="29">
        <f t="shared" si="13"/>
        <v>-11089261</v>
      </c>
      <c r="G45" s="34">
        <f>Inputs!D$3</f>
        <v>0.37951000000000001</v>
      </c>
      <c r="I45" s="27">
        <f t="shared" si="18"/>
        <v>13958500</v>
      </c>
      <c r="K45" s="27">
        <f t="shared" si="14"/>
        <v>77547</v>
      </c>
      <c r="L45" s="27">
        <f t="shared" si="19"/>
        <v>2869239</v>
      </c>
      <c r="M45" s="27">
        <f t="shared" si="15"/>
        <v>29429.861970000002</v>
      </c>
      <c r="N45" s="27">
        <f t="shared" si="16"/>
        <v>29429.861970000002</v>
      </c>
      <c r="O45" s="27">
        <f t="shared" si="20"/>
        <v>-4208485.4421100011</v>
      </c>
      <c r="P45" s="27">
        <f t="shared" si="21"/>
        <v>4208485.4421100011</v>
      </c>
      <c r="U45" s="108"/>
    </row>
    <row r="46" spans="1:21">
      <c r="A46" s="30">
        <v>39814</v>
      </c>
      <c r="C46" s="6">
        <v>38</v>
      </c>
      <c r="D46" s="29">
        <f t="shared" si="12"/>
        <v>77547</v>
      </c>
      <c r="E46" s="29">
        <f t="shared" si="17"/>
        <v>2946786</v>
      </c>
      <c r="F46" s="29">
        <f t="shared" si="13"/>
        <v>-11011714</v>
      </c>
      <c r="G46" s="34">
        <f>Inputs!D$3</f>
        <v>0.37951000000000001</v>
      </c>
      <c r="I46" s="27">
        <f t="shared" si="18"/>
        <v>13958500</v>
      </c>
      <c r="K46" s="27">
        <f t="shared" si="14"/>
        <v>77547</v>
      </c>
      <c r="L46" s="27">
        <f t="shared" si="19"/>
        <v>2946786</v>
      </c>
      <c r="M46" s="27">
        <f t="shared" si="15"/>
        <v>29429.861970000002</v>
      </c>
      <c r="N46" s="27">
        <f t="shared" si="16"/>
        <v>29429.861970000002</v>
      </c>
      <c r="O46" s="27">
        <f t="shared" si="20"/>
        <v>-4179055.5801400011</v>
      </c>
      <c r="P46" s="27">
        <f t="shared" si="21"/>
        <v>4179055.5801400011</v>
      </c>
      <c r="U46" s="108"/>
    </row>
    <row r="47" spans="1:21">
      <c r="A47" s="31">
        <v>39845</v>
      </c>
      <c r="C47" s="6">
        <v>39</v>
      </c>
      <c r="D47" s="29">
        <f t="shared" si="12"/>
        <v>77547</v>
      </c>
      <c r="E47" s="29">
        <f t="shared" si="17"/>
        <v>3024333</v>
      </c>
      <c r="F47" s="29">
        <f t="shared" si="13"/>
        <v>-10934167</v>
      </c>
      <c r="G47" s="34">
        <f>Inputs!D$3</f>
        <v>0.37951000000000001</v>
      </c>
      <c r="I47" s="27">
        <f t="shared" si="18"/>
        <v>13958500</v>
      </c>
      <c r="K47" s="27">
        <f t="shared" si="14"/>
        <v>77547</v>
      </c>
      <c r="L47" s="27">
        <f t="shared" si="19"/>
        <v>3024333</v>
      </c>
      <c r="M47" s="27">
        <f t="shared" si="15"/>
        <v>29429.861970000002</v>
      </c>
      <c r="N47" s="27">
        <f t="shared" si="16"/>
        <v>29429.861970000002</v>
      </c>
      <c r="O47" s="27">
        <f t="shared" si="20"/>
        <v>-4149625.7181700012</v>
      </c>
      <c r="P47" s="27">
        <f t="shared" si="21"/>
        <v>4149625.7181700012</v>
      </c>
      <c r="U47" s="108"/>
    </row>
    <row r="48" spans="1:21">
      <c r="A48" s="30">
        <v>39873</v>
      </c>
      <c r="C48" s="6">
        <v>40</v>
      </c>
      <c r="D48" s="29">
        <f t="shared" si="12"/>
        <v>77547</v>
      </c>
      <c r="E48" s="29">
        <f t="shared" si="17"/>
        <v>3101880</v>
      </c>
      <c r="F48" s="29">
        <f t="shared" si="13"/>
        <v>-10856620</v>
      </c>
      <c r="G48" s="34">
        <f>Inputs!D$3</f>
        <v>0.37951000000000001</v>
      </c>
      <c r="I48" s="27">
        <f t="shared" si="18"/>
        <v>13958500</v>
      </c>
      <c r="K48" s="27">
        <f t="shared" si="14"/>
        <v>77547</v>
      </c>
      <c r="L48" s="27">
        <f t="shared" si="19"/>
        <v>3101880</v>
      </c>
      <c r="M48" s="27">
        <f t="shared" si="15"/>
        <v>29429.861970000002</v>
      </c>
      <c r="N48" s="27">
        <f t="shared" si="16"/>
        <v>29429.861970000002</v>
      </c>
      <c r="O48" s="27">
        <f t="shared" si="20"/>
        <v>-4120195.8562000012</v>
      </c>
      <c r="P48" s="27">
        <f t="shared" si="21"/>
        <v>4120195.8562000012</v>
      </c>
      <c r="U48" s="108"/>
    </row>
    <row r="49" spans="1:21">
      <c r="A49" s="31">
        <v>39904</v>
      </c>
      <c r="C49" s="6">
        <v>41</v>
      </c>
      <c r="D49" s="29">
        <f t="shared" si="12"/>
        <v>77547</v>
      </c>
      <c r="E49" s="29">
        <f t="shared" si="17"/>
        <v>3179427</v>
      </c>
      <c r="F49" s="29">
        <f t="shared" si="13"/>
        <v>-10779073</v>
      </c>
      <c r="G49" s="34">
        <f>Inputs!D$3</f>
        <v>0.37951000000000001</v>
      </c>
      <c r="I49" s="27">
        <f t="shared" si="18"/>
        <v>13958500</v>
      </c>
      <c r="K49" s="27">
        <f t="shared" si="14"/>
        <v>77547</v>
      </c>
      <c r="L49" s="27">
        <f t="shared" si="19"/>
        <v>3179427</v>
      </c>
      <c r="M49" s="27">
        <f t="shared" si="15"/>
        <v>29429.861970000002</v>
      </c>
      <c r="N49" s="27">
        <f t="shared" si="16"/>
        <v>29429.861970000002</v>
      </c>
      <c r="O49" s="27">
        <f t="shared" si="20"/>
        <v>-4090765.9942300012</v>
      </c>
      <c r="P49" s="27">
        <f t="shared" si="21"/>
        <v>4090765.9942300012</v>
      </c>
      <c r="U49" s="108"/>
    </row>
    <row r="50" spans="1:21">
      <c r="A50" s="30">
        <v>39934</v>
      </c>
      <c r="C50" s="6">
        <v>42</v>
      </c>
      <c r="D50" s="29">
        <f t="shared" si="12"/>
        <v>77547</v>
      </c>
      <c r="E50" s="29">
        <f t="shared" si="17"/>
        <v>3256974</v>
      </c>
      <c r="F50" s="29">
        <f t="shared" si="13"/>
        <v>-10701526</v>
      </c>
      <c r="G50" s="34">
        <f>Inputs!D$3</f>
        <v>0.37951000000000001</v>
      </c>
      <c r="I50" s="27">
        <f t="shared" si="18"/>
        <v>13958500</v>
      </c>
      <c r="K50" s="27">
        <f t="shared" si="14"/>
        <v>77547</v>
      </c>
      <c r="L50" s="27">
        <f t="shared" si="19"/>
        <v>3256974</v>
      </c>
      <c r="M50" s="27">
        <f t="shared" si="15"/>
        <v>29429.861970000002</v>
      </c>
      <c r="N50" s="27">
        <f t="shared" si="16"/>
        <v>29429.861970000002</v>
      </c>
      <c r="O50" s="27">
        <f t="shared" si="20"/>
        <v>-4061336.1322600013</v>
      </c>
      <c r="P50" s="27">
        <f t="shared" si="21"/>
        <v>4061336.1322600013</v>
      </c>
      <c r="U50" s="108"/>
    </row>
    <row r="51" spans="1:21">
      <c r="A51" s="31">
        <v>39965</v>
      </c>
      <c r="C51" s="6">
        <v>43</v>
      </c>
      <c r="D51" s="29">
        <f t="shared" si="12"/>
        <v>77547</v>
      </c>
      <c r="E51" s="29">
        <f t="shared" si="17"/>
        <v>3334521</v>
      </c>
      <c r="F51" s="29">
        <f t="shared" si="13"/>
        <v>-10623979</v>
      </c>
      <c r="G51" s="34">
        <f>Inputs!D$3</f>
        <v>0.37951000000000001</v>
      </c>
      <c r="I51" s="27">
        <f t="shared" si="18"/>
        <v>13958500</v>
      </c>
      <c r="K51" s="27">
        <f t="shared" si="14"/>
        <v>77547</v>
      </c>
      <c r="L51" s="27">
        <f t="shared" si="19"/>
        <v>3334521</v>
      </c>
      <c r="M51" s="27">
        <f t="shared" si="15"/>
        <v>29429.861970000002</v>
      </c>
      <c r="N51" s="27">
        <f t="shared" si="16"/>
        <v>29429.861970000002</v>
      </c>
      <c r="O51" s="27">
        <f t="shared" si="20"/>
        <v>-4031906.2702900013</v>
      </c>
      <c r="P51" s="27">
        <f t="shared" si="21"/>
        <v>4031906.2702900013</v>
      </c>
      <c r="U51" s="108"/>
    </row>
    <row r="52" spans="1:21">
      <c r="A52" s="30">
        <v>39995</v>
      </c>
      <c r="C52" s="6">
        <v>44</v>
      </c>
      <c r="D52" s="29">
        <f t="shared" si="12"/>
        <v>77547</v>
      </c>
      <c r="E52" s="29">
        <f t="shared" si="17"/>
        <v>3412068</v>
      </c>
      <c r="F52" s="29">
        <f t="shared" si="13"/>
        <v>-10546432</v>
      </c>
      <c r="G52" s="34">
        <f>Inputs!D$3</f>
        <v>0.37951000000000001</v>
      </c>
      <c r="I52" s="27">
        <f t="shared" si="18"/>
        <v>13958500</v>
      </c>
      <c r="K52" s="27">
        <f t="shared" si="14"/>
        <v>77547</v>
      </c>
      <c r="L52" s="27">
        <f t="shared" si="19"/>
        <v>3412068</v>
      </c>
      <c r="M52" s="27">
        <f t="shared" si="15"/>
        <v>29429.861970000002</v>
      </c>
      <c r="N52" s="27">
        <f t="shared" si="16"/>
        <v>29429.861970000002</v>
      </c>
      <c r="O52" s="27">
        <f t="shared" si="20"/>
        <v>-4002476.4083200013</v>
      </c>
      <c r="P52" s="27">
        <f t="shared" si="21"/>
        <v>4002476.4083200013</v>
      </c>
      <c r="U52" s="108"/>
    </row>
    <row r="53" spans="1:21">
      <c r="A53" s="31">
        <v>40026</v>
      </c>
      <c r="C53" s="6">
        <v>45</v>
      </c>
      <c r="D53" s="29">
        <f t="shared" si="12"/>
        <v>77547</v>
      </c>
      <c r="E53" s="29">
        <f t="shared" si="17"/>
        <v>3489615</v>
      </c>
      <c r="F53" s="29">
        <f t="shared" si="13"/>
        <v>-10468885</v>
      </c>
      <c r="G53" s="34">
        <f>Inputs!D$3</f>
        <v>0.37951000000000001</v>
      </c>
      <c r="I53" s="27">
        <f t="shared" si="18"/>
        <v>13958500</v>
      </c>
      <c r="K53" s="27">
        <f t="shared" si="14"/>
        <v>77547</v>
      </c>
      <c r="L53" s="27">
        <f t="shared" si="19"/>
        <v>3489615</v>
      </c>
      <c r="M53" s="27">
        <f t="shared" si="15"/>
        <v>29429.861970000002</v>
      </c>
      <c r="N53" s="27">
        <f t="shared" si="16"/>
        <v>29429.861970000002</v>
      </c>
      <c r="O53" s="27">
        <f t="shared" si="20"/>
        <v>-3973046.5463500014</v>
      </c>
      <c r="P53" s="27">
        <f t="shared" si="21"/>
        <v>3973046.5463500014</v>
      </c>
      <c r="U53" s="108"/>
    </row>
    <row r="54" spans="1:21">
      <c r="A54" s="30">
        <v>40057</v>
      </c>
      <c r="C54" s="6">
        <v>46</v>
      </c>
      <c r="D54" s="29">
        <f t="shared" si="12"/>
        <v>77547</v>
      </c>
      <c r="E54" s="29">
        <f t="shared" si="17"/>
        <v>3567162</v>
      </c>
      <c r="F54" s="29">
        <f t="shared" si="13"/>
        <v>-10391338</v>
      </c>
      <c r="G54" s="34">
        <f>Inputs!D$3</f>
        <v>0.37951000000000001</v>
      </c>
      <c r="I54" s="27">
        <f t="shared" si="18"/>
        <v>13958500</v>
      </c>
      <c r="K54" s="27">
        <f t="shared" si="14"/>
        <v>77547</v>
      </c>
      <c r="L54" s="27">
        <f t="shared" si="19"/>
        <v>3567162</v>
      </c>
      <c r="M54" s="27">
        <f t="shared" si="15"/>
        <v>29429.861970000002</v>
      </c>
      <c r="N54" s="27">
        <f t="shared" si="16"/>
        <v>29429.861970000002</v>
      </c>
      <c r="O54" s="27">
        <f t="shared" si="20"/>
        <v>-3943616.6843800014</v>
      </c>
      <c r="P54" s="27">
        <f t="shared" si="21"/>
        <v>3943616.6843800014</v>
      </c>
      <c r="U54" s="108"/>
    </row>
    <row r="55" spans="1:21">
      <c r="A55" s="31">
        <v>40087</v>
      </c>
      <c r="C55" s="6">
        <v>47</v>
      </c>
      <c r="D55" s="29">
        <f t="shared" si="12"/>
        <v>77547</v>
      </c>
      <c r="E55" s="29">
        <f t="shared" si="17"/>
        <v>3644709</v>
      </c>
      <c r="F55" s="29">
        <f t="shared" si="13"/>
        <v>-10313791</v>
      </c>
      <c r="G55" s="34">
        <f>Inputs!D$3</f>
        <v>0.37951000000000001</v>
      </c>
      <c r="I55" s="27">
        <f t="shared" si="18"/>
        <v>13958500</v>
      </c>
      <c r="K55" s="27">
        <f t="shared" si="14"/>
        <v>77547</v>
      </c>
      <c r="L55" s="27">
        <f t="shared" si="19"/>
        <v>3644709</v>
      </c>
      <c r="M55" s="27">
        <f t="shared" si="15"/>
        <v>29429.861970000002</v>
      </c>
      <c r="N55" s="27">
        <f t="shared" si="16"/>
        <v>29429.861970000002</v>
      </c>
      <c r="O55" s="27">
        <f t="shared" si="20"/>
        <v>-3914186.8224100014</v>
      </c>
      <c r="P55" s="27">
        <f t="shared" si="21"/>
        <v>3914186.8224100014</v>
      </c>
      <c r="U55" s="108"/>
    </row>
    <row r="56" spans="1:21">
      <c r="A56" s="30">
        <v>40118</v>
      </c>
      <c r="C56" s="6">
        <v>48</v>
      </c>
      <c r="D56" s="29">
        <f t="shared" si="12"/>
        <v>77547</v>
      </c>
      <c r="E56" s="29">
        <f t="shared" si="17"/>
        <v>3722256</v>
      </c>
      <c r="F56" s="29">
        <f t="shared" si="13"/>
        <v>-10236244</v>
      </c>
      <c r="G56" s="34">
        <f>Inputs!D$3</f>
        <v>0.37951000000000001</v>
      </c>
      <c r="I56" s="27">
        <f t="shared" si="18"/>
        <v>13958500</v>
      </c>
      <c r="K56" s="27">
        <f t="shared" si="14"/>
        <v>77547</v>
      </c>
      <c r="L56" s="27">
        <f t="shared" si="19"/>
        <v>3722256</v>
      </c>
      <c r="M56" s="27">
        <f t="shared" si="15"/>
        <v>29429.861970000002</v>
      </c>
      <c r="N56" s="27">
        <f t="shared" si="16"/>
        <v>29429.861970000002</v>
      </c>
      <c r="O56" s="27">
        <f t="shared" si="20"/>
        <v>-3884756.9604400015</v>
      </c>
      <c r="P56" s="27">
        <f t="shared" si="21"/>
        <v>3884756.9604400015</v>
      </c>
    </row>
    <row r="57" spans="1:21">
      <c r="A57" s="31">
        <v>40148</v>
      </c>
      <c r="C57" s="6">
        <v>49</v>
      </c>
      <c r="D57" s="29">
        <f t="shared" si="12"/>
        <v>77547</v>
      </c>
      <c r="E57" s="29">
        <f t="shared" si="17"/>
        <v>3799803</v>
      </c>
      <c r="F57" s="29">
        <f t="shared" si="13"/>
        <v>-10158697</v>
      </c>
      <c r="G57" s="34">
        <f>Inputs!D$3</f>
        <v>0.37951000000000001</v>
      </c>
      <c r="I57" s="27">
        <f t="shared" si="18"/>
        <v>13958500</v>
      </c>
      <c r="K57" s="27">
        <f t="shared" si="14"/>
        <v>77547</v>
      </c>
      <c r="L57" s="27">
        <f t="shared" si="19"/>
        <v>3799803</v>
      </c>
      <c r="M57" s="27">
        <f t="shared" si="15"/>
        <v>29429.861970000002</v>
      </c>
      <c r="N57" s="27">
        <f t="shared" si="16"/>
        <v>29429.861970000002</v>
      </c>
      <c r="O57" s="27">
        <f t="shared" si="20"/>
        <v>-3855327.0984700015</v>
      </c>
      <c r="P57" s="27">
        <f t="shared" si="21"/>
        <v>3855327.0984700015</v>
      </c>
    </row>
    <row r="58" spans="1:21">
      <c r="A58" s="30">
        <v>40179</v>
      </c>
      <c r="C58" s="6">
        <v>50</v>
      </c>
      <c r="D58" s="29">
        <f t="shared" si="12"/>
        <v>77547</v>
      </c>
      <c r="E58" s="29">
        <f t="shared" si="17"/>
        <v>3877350</v>
      </c>
      <c r="F58" s="29">
        <f t="shared" si="13"/>
        <v>-10081150</v>
      </c>
      <c r="G58" s="34">
        <f>Inputs!D$3</f>
        <v>0.37951000000000001</v>
      </c>
      <c r="I58" s="27">
        <f t="shared" si="18"/>
        <v>13958500</v>
      </c>
      <c r="K58" s="27">
        <f t="shared" si="14"/>
        <v>77547</v>
      </c>
      <c r="L58" s="27">
        <f t="shared" si="19"/>
        <v>3877350</v>
      </c>
      <c r="M58" s="27">
        <f t="shared" si="15"/>
        <v>29429.861970000002</v>
      </c>
      <c r="N58" s="27">
        <f t="shared" si="16"/>
        <v>29429.861970000002</v>
      </c>
      <c r="O58" s="27">
        <f t="shared" si="20"/>
        <v>-3825897.2365000015</v>
      </c>
      <c r="P58" s="27">
        <f t="shared" si="21"/>
        <v>3825897.2365000015</v>
      </c>
    </row>
    <row r="59" spans="1:21">
      <c r="A59" s="31">
        <v>40210</v>
      </c>
      <c r="C59" s="6">
        <v>51</v>
      </c>
      <c r="D59" s="29">
        <f t="shared" si="12"/>
        <v>77547</v>
      </c>
      <c r="E59" s="29">
        <f t="shared" si="17"/>
        <v>3954897</v>
      </c>
      <c r="F59" s="29">
        <f t="shared" si="13"/>
        <v>-10003603</v>
      </c>
      <c r="G59" s="34">
        <f>Inputs!D$3</f>
        <v>0.37951000000000001</v>
      </c>
      <c r="I59" s="27">
        <f t="shared" si="18"/>
        <v>13958500</v>
      </c>
      <c r="K59" s="27">
        <f t="shared" si="14"/>
        <v>77547</v>
      </c>
      <c r="L59" s="27">
        <f t="shared" si="19"/>
        <v>3954897</v>
      </c>
      <c r="M59" s="27">
        <f t="shared" si="15"/>
        <v>29429.861970000002</v>
      </c>
      <c r="N59" s="27">
        <f t="shared" si="16"/>
        <v>29429.861970000002</v>
      </c>
      <c r="O59" s="27">
        <f t="shared" si="20"/>
        <v>-3796467.3745300015</v>
      </c>
      <c r="P59" s="27">
        <f t="shared" si="21"/>
        <v>3796467.3745300015</v>
      </c>
    </row>
    <row r="60" spans="1:21">
      <c r="A60" s="30">
        <v>40238</v>
      </c>
      <c r="C60" s="6">
        <v>52</v>
      </c>
      <c r="D60" s="29">
        <f t="shared" si="12"/>
        <v>77547</v>
      </c>
      <c r="E60" s="29">
        <f t="shared" si="17"/>
        <v>4032444</v>
      </c>
      <c r="F60" s="29">
        <f t="shared" si="13"/>
        <v>-9926056</v>
      </c>
      <c r="G60" s="34">
        <f>Inputs!D$3</f>
        <v>0.37951000000000001</v>
      </c>
      <c r="I60" s="27">
        <f t="shared" si="18"/>
        <v>13958500</v>
      </c>
      <c r="K60" s="27">
        <f t="shared" si="14"/>
        <v>77547</v>
      </c>
      <c r="L60" s="27">
        <f t="shared" si="19"/>
        <v>4032444</v>
      </c>
      <c r="M60" s="27">
        <f t="shared" si="15"/>
        <v>29429.861970000002</v>
      </c>
      <c r="N60" s="27">
        <f t="shared" si="16"/>
        <v>29429.861970000002</v>
      </c>
      <c r="O60" s="27">
        <f t="shared" si="20"/>
        <v>-3767037.5125600016</v>
      </c>
      <c r="P60" s="27">
        <f t="shared" si="21"/>
        <v>3767037.5125600016</v>
      </c>
    </row>
    <row r="61" spans="1:21">
      <c r="A61" s="31">
        <v>40269</v>
      </c>
      <c r="C61" s="6">
        <v>53</v>
      </c>
      <c r="D61" s="29">
        <f t="shared" si="12"/>
        <v>77547</v>
      </c>
      <c r="E61" s="29">
        <f t="shared" si="17"/>
        <v>4109991</v>
      </c>
      <c r="F61" s="29">
        <f t="shared" si="13"/>
        <v>-9848509</v>
      </c>
      <c r="G61" s="34">
        <f>Inputs!D$3</f>
        <v>0.37951000000000001</v>
      </c>
      <c r="I61" s="27">
        <f t="shared" si="18"/>
        <v>13958500</v>
      </c>
      <c r="K61" s="27">
        <f t="shared" si="14"/>
        <v>77547</v>
      </c>
      <c r="L61" s="27">
        <f t="shared" si="19"/>
        <v>4109991</v>
      </c>
      <c r="M61" s="27">
        <f t="shared" si="15"/>
        <v>29429.861970000002</v>
      </c>
      <c r="N61" s="27">
        <f t="shared" si="16"/>
        <v>29429.861970000002</v>
      </c>
      <c r="O61" s="27">
        <f t="shared" si="20"/>
        <v>-3737607.6505900016</v>
      </c>
      <c r="P61" s="27">
        <f t="shared" si="21"/>
        <v>3737607.6505900016</v>
      </c>
    </row>
    <row r="62" spans="1:21">
      <c r="A62" s="30">
        <v>40299</v>
      </c>
      <c r="C62" s="6">
        <v>54</v>
      </c>
      <c r="D62" s="29">
        <f t="shared" si="12"/>
        <v>77547</v>
      </c>
      <c r="E62" s="29">
        <f t="shared" si="17"/>
        <v>4187538</v>
      </c>
      <c r="F62" s="29">
        <f t="shared" si="13"/>
        <v>-9770962</v>
      </c>
      <c r="G62" s="34">
        <f>Inputs!D$3</f>
        <v>0.37951000000000001</v>
      </c>
      <c r="I62" s="27">
        <f t="shared" si="18"/>
        <v>13958500</v>
      </c>
      <c r="K62" s="27">
        <f t="shared" si="14"/>
        <v>77547</v>
      </c>
      <c r="L62" s="27">
        <f t="shared" si="19"/>
        <v>4187538</v>
      </c>
      <c r="M62" s="27">
        <f t="shared" si="15"/>
        <v>29429.861970000002</v>
      </c>
      <c r="N62" s="27">
        <f t="shared" si="16"/>
        <v>29429.861970000002</v>
      </c>
      <c r="O62" s="27">
        <f t="shared" si="20"/>
        <v>-3708177.7886200016</v>
      </c>
      <c r="P62" s="27">
        <f t="shared" si="21"/>
        <v>3708177.7886200016</v>
      </c>
    </row>
    <row r="63" spans="1:21">
      <c r="A63" s="31">
        <v>40330</v>
      </c>
      <c r="C63" s="6">
        <v>55</v>
      </c>
      <c r="D63" s="29">
        <f t="shared" si="12"/>
        <v>77547</v>
      </c>
      <c r="E63" s="29">
        <f t="shared" si="17"/>
        <v>4265085</v>
      </c>
      <c r="F63" s="29">
        <f t="shared" si="13"/>
        <v>-9693415</v>
      </c>
      <c r="G63" s="34">
        <f>Inputs!D$3</f>
        <v>0.37951000000000001</v>
      </c>
      <c r="I63" s="27">
        <f t="shared" si="18"/>
        <v>13958500</v>
      </c>
      <c r="K63" s="27">
        <f t="shared" si="14"/>
        <v>77547</v>
      </c>
      <c r="L63" s="27">
        <f t="shared" si="19"/>
        <v>4265085</v>
      </c>
      <c r="M63" s="27">
        <f t="shared" si="15"/>
        <v>29429.861970000002</v>
      </c>
      <c r="N63" s="27">
        <f t="shared" si="16"/>
        <v>29429.861970000002</v>
      </c>
      <c r="O63" s="27">
        <f t="shared" si="20"/>
        <v>-3678747.9266500017</v>
      </c>
      <c r="P63" s="27">
        <f t="shared" si="21"/>
        <v>3678747.9266500017</v>
      </c>
    </row>
    <row r="64" spans="1:21">
      <c r="A64" s="30">
        <v>40360</v>
      </c>
      <c r="C64" s="6">
        <v>56</v>
      </c>
      <c r="D64" s="29">
        <f t="shared" si="12"/>
        <v>77547</v>
      </c>
      <c r="E64" s="29">
        <f t="shared" si="17"/>
        <v>4342632</v>
      </c>
      <c r="F64" s="29">
        <f t="shared" si="13"/>
        <v>-9615868</v>
      </c>
      <c r="G64" s="34">
        <f>Inputs!D$3</f>
        <v>0.37951000000000001</v>
      </c>
      <c r="I64" s="27">
        <f t="shared" si="18"/>
        <v>13958500</v>
      </c>
      <c r="K64" s="27">
        <f t="shared" si="14"/>
        <v>77547</v>
      </c>
      <c r="L64" s="27">
        <f t="shared" si="19"/>
        <v>4342632</v>
      </c>
      <c r="M64" s="27">
        <f t="shared" si="15"/>
        <v>29429.861970000002</v>
      </c>
      <c r="N64" s="27">
        <f t="shared" si="16"/>
        <v>29429.861970000002</v>
      </c>
      <c r="O64" s="27">
        <f t="shared" si="20"/>
        <v>-3649318.0646800017</v>
      </c>
      <c r="P64" s="27">
        <f t="shared" si="21"/>
        <v>3649318.0646800017</v>
      </c>
    </row>
    <row r="65" spans="1:16">
      <c r="A65" s="31">
        <v>40391</v>
      </c>
      <c r="C65" s="6">
        <v>57</v>
      </c>
      <c r="D65" s="29">
        <f t="shared" si="12"/>
        <v>77547</v>
      </c>
      <c r="E65" s="29">
        <f t="shared" si="17"/>
        <v>4420179</v>
      </c>
      <c r="F65" s="29">
        <f t="shared" si="13"/>
        <v>-9538321</v>
      </c>
      <c r="G65" s="34">
        <f>Inputs!D$3</f>
        <v>0.37951000000000001</v>
      </c>
      <c r="I65" s="27">
        <f t="shared" si="18"/>
        <v>13958500</v>
      </c>
      <c r="K65" s="27">
        <f t="shared" si="14"/>
        <v>77547</v>
      </c>
      <c r="L65" s="27">
        <f t="shared" si="19"/>
        <v>4420179</v>
      </c>
      <c r="M65" s="27">
        <f t="shared" si="15"/>
        <v>29429.861970000002</v>
      </c>
      <c r="N65" s="27">
        <f t="shared" si="16"/>
        <v>29429.861970000002</v>
      </c>
      <c r="O65" s="27">
        <f t="shared" si="20"/>
        <v>-3619888.2027100017</v>
      </c>
      <c r="P65" s="27">
        <f t="shared" si="21"/>
        <v>3619888.2027100017</v>
      </c>
    </row>
    <row r="66" spans="1:16">
      <c r="A66" s="30">
        <v>40422</v>
      </c>
      <c r="C66" s="6">
        <v>58</v>
      </c>
      <c r="D66" s="29">
        <f t="shared" si="12"/>
        <v>77547</v>
      </c>
      <c r="E66" s="29">
        <f t="shared" si="17"/>
        <v>4497726</v>
      </c>
      <c r="F66" s="29">
        <f t="shared" si="13"/>
        <v>-9460774</v>
      </c>
      <c r="G66" s="34">
        <f>Inputs!D$3</f>
        <v>0.37951000000000001</v>
      </c>
      <c r="I66" s="27">
        <f t="shared" si="18"/>
        <v>13958500</v>
      </c>
      <c r="K66" s="27">
        <f t="shared" si="14"/>
        <v>77547</v>
      </c>
      <c r="L66" s="27">
        <f t="shared" si="19"/>
        <v>4497726</v>
      </c>
      <c r="M66" s="27">
        <f t="shared" si="15"/>
        <v>29429.861970000002</v>
      </c>
      <c r="N66" s="27">
        <f t="shared" si="16"/>
        <v>29429.861970000002</v>
      </c>
      <c r="O66" s="27">
        <f t="shared" si="20"/>
        <v>-3590458.3407400018</v>
      </c>
      <c r="P66" s="27">
        <f t="shared" si="21"/>
        <v>3590458.3407400018</v>
      </c>
    </row>
    <row r="67" spans="1:16">
      <c r="A67" s="31">
        <v>40452</v>
      </c>
      <c r="C67" s="6">
        <v>59</v>
      </c>
      <c r="D67" s="29">
        <f t="shared" si="12"/>
        <v>77547</v>
      </c>
      <c r="E67" s="29">
        <f t="shared" si="17"/>
        <v>4575273</v>
      </c>
      <c r="F67" s="29">
        <f t="shared" si="13"/>
        <v>-9383227</v>
      </c>
      <c r="G67" s="34">
        <f>Inputs!D$3</f>
        <v>0.37951000000000001</v>
      </c>
      <c r="I67" s="27">
        <f t="shared" si="18"/>
        <v>13958500</v>
      </c>
      <c r="K67" s="27">
        <f t="shared" si="14"/>
        <v>77547</v>
      </c>
      <c r="L67" s="27">
        <f t="shared" si="19"/>
        <v>4575273</v>
      </c>
      <c r="M67" s="27">
        <f t="shared" si="15"/>
        <v>29429.861970000002</v>
      </c>
      <c r="N67" s="27">
        <f t="shared" si="16"/>
        <v>29429.861970000002</v>
      </c>
      <c r="O67" s="27">
        <f t="shared" si="20"/>
        <v>-3561028.4787700018</v>
      </c>
      <c r="P67" s="27">
        <f t="shared" si="21"/>
        <v>3561028.4787700018</v>
      </c>
    </row>
    <row r="68" spans="1:16">
      <c r="A68" s="30">
        <v>40483</v>
      </c>
      <c r="C68" s="6">
        <v>60</v>
      </c>
      <c r="D68" s="29">
        <f t="shared" si="12"/>
        <v>77547</v>
      </c>
      <c r="E68" s="29">
        <f t="shared" si="17"/>
        <v>4652820</v>
      </c>
      <c r="F68" s="29">
        <f t="shared" si="13"/>
        <v>-9305680</v>
      </c>
      <c r="G68" s="34">
        <f>Inputs!D$3</f>
        <v>0.37951000000000001</v>
      </c>
      <c r="I68" s="27">
        <f t="shared" si="18"/>
        <v>13958500</v>
      </c>
      <c r="K68" s="27">
        <f t="shared" si="14"/>
        <v>77547</v>
      </c>
      <c r="L68" s="27">
        <f t="shared" si="19"/>
        <v>4652820</v>
      </c>
      <c r="M68" s="27">
        <f t="shared" si="15"/>
        <v>29429.861970000002</v>
      </c>
      <c r="N68" s="27">
        <f t="shared" si="16"/>
        <v>29429.861970000002</v>
      </c>
      <c r="O68" s="27">
        <f t="shared" si="20"/>
        <v>-3531598.6168000018</v>
      </c>
      <c r="P68" s="27">
        <f t="shared" si="21"/>
        <v>3531598.6168000018</v>
      </c>
    </row>
    <row r="69" spans="1:16">
      <c r="A69" s="31">
        <v>40513</v>
      </c>
      <c r="C69" s="6">
        <v>61</v>
      </c>
      <c r="D69" s="29">
        <f t="shared" si="12"/>
        <v>77547</v>
      </c>
      <c r="E69" s="29">
        <f t="shared" si="17"/>
        <v>4730367</v>
      </c>
      <c r="F69" s="29">
        <f t="shared" si="13"/>
        <v>-9228133</v>
      </c>
      <c r="G69" s="34">
        <f>Inputs!D$3</f>
        <v>0.37951000000000001</v>
      </c>
      <c r="I69" s="27">
        <f t="shared" si="18"/>
        <v>13958500</v>
      </c>
      <c r="K69" s="27">
        <f t="shared" si="14"/>
        <v>77547</v>
      </c>
      <c r="L69" s="27">
        <f t="shared" si="19"/>
        <v>4730367</v>
      </c>
      <c r="M69" s="27">
        <f t="shared" si="15"/>
        <v>29429.861970000002</v>
      </c>
      <c r="N69" s="27">
        <f t="shared" si="16"/>
        <v>29429.861970000002</v>
      </c>
      <c r="O69" s="27">
        <f t="shared" si="20"/>
        <v>-3502168.7548300019</v>
      </c>
      <c r="P69" s="27">
        <f t="shared" si="21"/>
        <v>3502168.7548300019</v>
      </c>
    </row>
    <row r="70" spans="1:16">
      <c r="A70" s="30">
        <v>40544</v>
      </c>
      <c r="C70" s="6">
        <v>62</v>
      </c>
      <c r="D70" s="29">
        <f t="shared" si="12"/>
        <v>77547</v>
      </c>
      <c r="E70" s="29">
        <f t="shared" si="17"/>
        <v>4807914</v>
      </c>
      <c r="F70" s="29">
        <f t="shared" si="13"/>
        <v>-9150586</v>
      </c>
      <c r="G70" s="34">
        <f>Inputs!D$3</f>
        <v>0.37951000000000001</v>
      </c>
      <c r="I70" s="27">
        <f t="shared" si="18"/>
        <v>13958500</v>
      </c>
      <c r="K70" s="27">
        <f t="shared" si="14"/>
        <v>77547</v>
      </c>
      <c r="L70" s="27">
        <f t="shared" si="19"/>
        <v>4807914</v>
      </c>
      <c r="M70" s="27">
        <f t="shared" si="15"/>
        <v>29429.861970000002</v>
      </c>
      <c r="N70" s="27">
        <f t="shared" si="16"/>
        <v>29429.861970000002</v>
      </c>
      <c r="O70" s="27">
        <f t="shared" si="20"/>
        <v>-3472738.8928600019</v>
      </c>
      <c r="P70" s="27">
        <f t="shared" si="21"/>
        <v>3472738.8928600019</v>
      </c>
    </row>
    <row r="71" spans="1:16">
      <c r="A71" s="31">
        <v>40575</v>
      </c>
      <c r="C71" s="6">
        <v>63</v>
      </c>
      <c r="D71" s="29">
        <f t="shared" si="12"/>
        <v>77547</v>
      </c>
      <c r="E71" s="29">
        <f t="shared" si="17"/>
        <v>4885461</v>
      </c>
      <c r="F71" s="29">
        <f t="shared" si="13"/>
        <v>-9073039</v>
      </c>
      <c r="G71" s="34">
        <f>Inputs!D$3</f>
        <v>0.37951000000000001</v>
      </c>
      <c r="I71" s="27">
        <f t="shared" si="18"/>
        <v>13958500</v>
      </c>
      <c r="K71" s="27">
        <f t="shared" si="14"/>
        <v>77547</v>
      </c>
      <c r="L71" s="27">
        <f t="shared" si="19"/>
        <v>4885461</v>
      </c>
      <c r="M71" s="27">
        <f t="shared" si="15"/>
        <v>29429.861970000002</v>
      </c>
      <c r="N71" s="27">
        <f t="shared" si="16"/>
        <v>29429.861970000002</v>
      </c>
      <c r="O71" s="27">
        <f t="shared" si="20"/>
        <v>-3443309.0308900019</v>
      </c>
      <c r="P71" s="27">
        <f t="shared" si="21"/>
        <v>3443309.0308900019</v>
      </c>
    </row>
    <row r="72" spans="1:16">
      <c r="A72" s="30">
        <v>40603</v>
      </c>
      <c r="C72" s="6">
        <v>64</v>
      </c>
      <c r="D72" s="29">
        <f t="shared" si="12"/>
        <v>77547</v>
      </c>
      <c r="E72" s="29">
        <f t="shared" si="17"/>
        <v>4963008</v>
      </c>
      <c r="F72" s="29">
        <f t="shared" si="13"/>
        <v>-8995492</v>
      </c>
      <c r="G72" s="34">
        <f>Inputs!D$3</f>
        <v>0.37951000000000001</v>
      </c>
      <c r="I72" s="27">
        <f t="shared" si="18"/>
        <v>13958500</v>
      </c>
      <c r="K72" s="27">
        <f t="shared" si="14"/>
        <v>77547</v>
      </c>
      <c r="L72" s="27">
        <f t="shared" si="19"/>
        <v>4963008</v>
      </c>
      <c r="M72" s="27">
        <f t="shared" si="15"/>
        <v>29429.861970000002</v>
      </c>
      <c r="N72" s="27">
        <f t="shared" si="16"/>
        <v>29429.861970000002</v>
      </c>
      <c r="O72" s="27">
        <f t="shared" si="20"/>
        <v>-3413879.1689200019</v>
      </c>
      <c r="P72" s="27">
        <f t="shared" si="21"/>
        <v>3413879.1689200019</v>
      </c>
    </row>
    <row r="73" spans="1:16">
      <c r="A73" s="31">
        <v>40634</v>
      </c>
      <c r="C73" s="6">
        <v>65</v>
      </c>
      <c r="D73" s="29">
        <f t="shared" ref="D73:D104" si="22">ROUND(-(+$B$9/180)*1,0)</f>
        <v>77547</v>
      </c>
      <c r="E73" s="29">
        <f t="shared" si="17"/>
        <v>5040555</v>
      </c>
      <c r="F73" s="29">
        <f t="shared" ref="F73:F104" si="23">$B$9+E73</f>
        <v>-8917945</v>
      </c>
      <c r="G73" s="34">
        <f>Inputs!D$3</f>
        <v>0.37951000000000001</v>
      </c>
      <c r="I73" s="27">
        <f t="shared" si="18"/>
        <v>13958500</v>
      </c>
      <c r="K73" s="27">
        <f t="shared" ref="K73:K104" si="24">D73</f>
        <v>77547</v>
      </c>
      <c r="L73" s="27">
        <f t="shared" si="19"/>
        <v>5040555</v>
      </c>
      <c r="M73" s="27">
        <f t="shared" ref="M73:M104" si="25">K73*G73</f>
        <v>29429.861970000002</v>
      </c>
      <c r="N73" s="27">
        <f t="shared" ref="N73:N104" si="26">M73-J73</f>
        <v>29429.861970000002</v>
      </c>
      <c r="O73" s="27">
        <f t="shared" si="20"/>
        <v>-3384449.306950002</v>
      </c>
      <c r="P73" s="27">
        <f t="shared" si="21"/>
        <v>3384449.306950002</v>
      </c>
    </row>
    <row r="74" spans="1:16">
      <c r="A74" s="30">
        <v>40664</v>
      </c>
      <c r="C74" s="6">
        <v>66</v>
      </c>
      <c r="D74" s="29">
        <f t="shared" si="22"/>
        <v>77547</v>
      </c>
      <c r="E74" s="29">
        <f t="shared" ref="E74:E105" si="27">+E73+D74</f>
        <v>5118102</v>
      </c>
      <c r="F74" s="29">
        <f t="shared" si="23"/>
        <v>-8840398</v>
      </c>
      <c r="G74" s="34">
        <f>Inputs!D$3</f>
        <v>0.37951000000000001</v>
      </c>
      <c r="I74" s="27">
        <f t="shared" ref="I74:I105" si="28">+I73+H74</f>
        <v>13958500</v>
      </c>
      <c r="K74" s="27">
        <f t="shared" si="24"/>
        <v>77547</v>
      </c>
      <c r="L74" s="27">
        <f t="shared" ref="L74:L105" si="29">+L73+K74</f>
        <v>5118102</v>
      </c>
      <c r="M74" s="27">
        <f t="shared" si="25"/>
        <v>29429.861970000002</v>
      </c>
      <c r="N74" s="27">
        <f t="shared" si="26"/>
        <v>29429.861970000002</v>
      </c>
      <c r="O74" s="27">
        <f t="shared" ref="O74:O105" si="30">+O73+N74</f>
        <v>-3355019.444980002</v>
      </c>
      <c r="P74" s="27">
        <f t="shared" ref="P74:P105" si="31">P73-N74</f>
        <v>3355019.444980002</v>
      </c>
    </row>
    <row r="75" spans="1:16">
      <c r="A75" s="31">
        <v>40695</v>
      </c>
      <c r="C75" s="6">
        <v>67</v>
      </c>
      <c r="D75" s="29">
        <f t="shared" si="22"/>
        <v>77547</v>
      </c>
      <c r="E75" s="29">
        <f t="shared" si="27"/>
        <v>5195649</v>
      </c>
      <c r="F75" s="29">
        <f t="shared" si="23"/>
        <v>-8762851</v>
      </c>
      <c r="G75" s="34">
        <f>Inputs!D$3</f>
        <v>0.37951000000000001</v>
      </c>
      <c r="I75" s="27">
        <f t="shared" si="28"/>
        <v>13958500</v>
      </c>
      <c r="K75" s="27">
        <f t="shared" si="24"/>
        <v>77547</v>
      </c>
      <c r="L75" s="27">
        <f t="shared" si="29"/>
        <v>5195649</v>
      </c>
      <c r="M75" s="27">
        <f t="shared" si="25"/>
        <v>29429.861970000002</v>
      </c>
      <c r="N75" s="27">
        <f t="shared" si="26"/>
        <v>29429.861970000002</v>
      </c>
      <c r="O75" s="27">
        <f t="shared" si="30"/>
        <v>-3325589.583010002</v>
      </c>
      <c r="P75" s="27">
        <f t="shared" si="31"/>
        <v>3325589.583010002</v>
      </c>
    </row>
    <row r="76" spans="1:16">
      <c r="A76" s="30">
        <v>40725</v>
      </c>
      <c r="C76" s="6">
        <v>68</v>
      </c>
      <c r="D76" s="29">
        <f t="shared" si="22"/>
        <v>77547</v>
      </c>
      <c r="E76" s="29">
        <f t="shared" si="27"/>
        <v>5273196</v>
      </c>
      <c r="F76" s="29">
        <f t="shared" si="23"/>
        <v>-8685304</v>
      </c>
      <c r="G76" s="34">
        <f>Inputs!D$3</f>
        <v>0.37951000000000001</v>
      </c>
      <c r="I76" s="27">
        <f t="shared" si="28"/>
        <v>13958500</v>
      </c>
      <c r="K76" s="27">
        <f t="shared" si="24"/>
        <v>77547</v>
      </c>
      <c r="L76" s="27">
        <f t="shared" si="29"/>
        <v>5273196</v>
      </c>
      <c r="M76" s="27">
        <f t="shared" si="25"/>
        <v>29429.861970000002</v>
      </c>
      <c r="N76" s="27">
        <f t="shared" si="26"/>
        <v>29429.861970000002</v>
      </c>
      <c r="O76" s="27">
        <f t="shared" si="30"/>
        <v>-3296159.7210400021</v>
      </c>
      <c r="P76" s="27">
        <f t="shared" si="31"/>
        <v>3296159.7210400021</v>
      </c>
    </row>
    <row r="77" spans="1:16">
      <c r="A77" s="31">
        <v>40756</v>
      </c>
      <c r="C77" s="6">
        <v>69</v>
      </c>
      <c r="D77" s="29">
        <f t="shared" si="22"/>
        <v>77547</v>
      </c>
      <c r="E77" s="29">
        <f t="shared" si="27"/>
        <v>5350743</v>
      </c>
      <c r="F77" s="29">
        <f t="shared" si="23"/>
        <v>-8607757</v>
      </c>
      <c r="G77" s="34">
        <f>Inputs!D$3</f>
        <v>0.37951000000000001</v>
      </c>
      <c r="I77" s="27">
        <f t="shared" si="28"/>
        <v>13958500</v>
      </c>
      <c r="K77" s="27">
        <f t="shared" si="24"/>
        <v>77547</v>
      </c>
      <c r="L77" s="27">
        <f t="shared" si="29"/>
        <v>5350743</v>
      </c>
      <c r="M77" s="27">
        <f t="shared" si="25"/>
        <v>29429.861970000002</v>
      </c>
      <c r="N77" s="27">
        <f t="shared" si="26"/>
        <v>29429.861970000002</v>
      </c>
      <c r="O77" s="27">
        <f t="shared" si="30"/>
        <v>-3266729.8590700021</v>
      </c>
      <c r="P77" s="27">
        <f t="shared" si="31"/>
        <v>3266729.8590700021</v>
      </c>
    </row>
    <row r="78" spans="1:16">
      <c r="A78" s="30">
        <v>40787</v>
      </c>
      <c r="C78" s="6">
        <v>70</v>
      </c>
      <c r="D78" s="29">
        <f t="shared" si="22"/>
        <v>77547</v>
      </c>
      <c r="E78" s="29">
        <f t="shared" si="27"/>
        <v>5428290</v>
      </c>
      <c r="F78" s="29">
        <f t="shared" si="23"/>
        <v>-8530210</v>
      </c>
      <c r="G78" s="34">
        <f>Inputs!D$3</f>
        <v>0.37951000000000001</v>
      </c>
      <c r="I78" s="27">
        <f t="shared" si="28"/>
        <v>13958500</v>
      </c>
      <c r="K78" s="27">
        <f t="shared" si="24"/>
        <v>77547</v>
      </c>
      <c r="L78" s="27">
        <f t="shared" si="29"/>
        <v>5428290</v>
      </c>
      <c r="M78" s="27">
        <f t="shared" si="25"/>
        <v>29429.861970000002</v>
      </c>
      <c r="N78" s="27">
        <f t="shared" si="26"/>
        <v>29429.861970000002</v>
      </c>
      <c r="O78" s="27">
        <f t="shared" si="30"/>
        <v>-3237299.9971000021</v>
      </c>
      <c r="P78" s="27">
        <f t="shared" si="31"/>
        <v>3237299.9971000021</v>
      </c>
    </row>
    <row r="79" spans="1:16">
      <c r="A79" s="31">
        <v>40817</v>
      </c>
      <c r="C79" s="6">
        <v>71</v>
      </c>
      <c r="D79" s="29">
        <f t="shared" si="22"/>
        <v>77547</v>
      </c>
      <c r="E79" s="29">
        <f t="shared" si="27"/>
        <v>5505837</v>
      </c>
      <c r="F79" s="29">
        <f t="shared" si="23"/>
        <v>-8452663</v>
      </c>
      <c r="G79" s="34">
        <f>Inputs!D$3</f>
        <v>0.37951000000000001</v>
      </c>
      <c r="I79" s="27">
        <f t="shared" si="28"/>
        <v>13958500</v>
      </c>
      <c r="K79" s="27">
        <f t="shared" si="24"/>
        <v>77547</v>
      </c>
      <c r="L79" s="27">
        <f t="shared" si="29"/>
        <v>5505837</v>
      </c>
      <c r="M79" s="27">
        <f t="shared" si="25"/>
        <v>29429.861970000002</v>
      </c>
      <c r="N79" s="27">
        <f t="shared" si="26"/>
        <v>29429.861970000002</v>
      </c>
      <c r="O79" s="27">
        <f t="shared" si="30"/>
        <v>-3207870.1351300022</v>
      </c>
      <c r="P79" s="27">
        <f t="shared" si="31"/>
        <v>3207870.1351300022</v>
      </c>
    </row>
    <row r="80" spans="1:16">
      <c r="A80" s="30">
        <v>40848</v>
      </c>
      <c r="C80" s="6">
        <v>72</v>
      </c>
      <c r="D80" s="29">
        <f t="shared" si="22"/>
        <v>77547</v>
      </c>
      <c r="E80" s="29">
        <f t="shared" si="27"/>
        <v>5583384</v>
      </c>
      <c r="F80" s="29">
        <f t="shared" si="23"/>
        <v>-8375116</v>
      </c>
      <c r="G80" s="34">
        <f>Inputs!D$3</f>
        <v>0.37951000000000001</v>
      </c>
      <c r="I80" s="27">
        <f t="shared" si="28"/>
        <v>13958500</v>
      </c>
      <c r="K80" s="27">
        <f t="shared" si="24"/>
        <v>77547</v>
      </c>
      <c r="L80" s="27">
        <f t="shared" si="29"/>
        <v>5583384</v>
      </c>
      <c r="M80" s="27">
        <f t="shared" si="25"/>
        <v>29429.861970000002</v>
      </c>
      <c r="N80" s="27">
        <f t="shared" si="26"/>
        <v>29429.861970000002</v>
      </c>
      <c r="O80" s="27">
        <f t="shared" si="30"/>
        <v>-3178440.2731600022</v>
      </c>
      <c r="P80" s="27">
        <f t="shared" si="31"/>
        <v>3178440.2731600022</v>
      </c>
    </row>
    <row r="81" spans="1:16">
      <c r="A81" s="31">
        <v>40878</v>
      </c>
      <c r="C81" s="6">
        <v>73</v>
      </c>
      <c r="D81" s="29">
        <f t="shared" si="22"/>
        <v>77547</v>
      </c>
      <c r="E81" s="29">
        <f t="shared" si="27"/>
        <v>5660931</v>
      </c>
      <c r="F81" s="29">
        <f t="shared" si="23"/>
        <v>-8297569</v>
      </c>
      <c r="G81" s="34">
        <f>Inputs!D$3</f>
        <v>0.37951000000000001</v>
      </c>
      <c r="I81" s="27">
        <f t="shared" si="28"/>
        <v>13958500</v>
      </c>
      <c r="K81" s="27">
        <f t="shared" si="24"/>
        <v>77547</v>
      </c>
      <c r="L81" s="27">
        <f t="shared" si="29"/>
        <v>5660931</v>
      </c>
      <c r="M81" s="27">
        <f t="shared" si="25"/>
        <v>29429.861970000002</v>
      </c>
      <c r="N81" s="27">
        <f t="shared" si="26"/>
        <v>29429.861970000002</v>
      </c>
      <c r="O81" s="27">
        <f t="shared" si="30"/>
        <v>-3149010.4111900022</v>
      </c>
      <c r="P81" s="27">
        <f t="shared" si="31"/>
        <v>3149010.4111900022</v>
      </c>
    </row>
    <row r="82" spans="1:16">
      <c r="A82" s="30">
        <v>40909</v>
      </c>
      <c r="C82" s="6">
        <v>74</v>
      </c>
      <c r="D82" s="29">
        <f t="shared" si="22"/>
        <v>77547</v>
      </c>
      <c r="E82" s="29">
        <f t="shared" si="27"/>
        <v>5738478</v>
      </c>
      <c r="F82" s="29">
        <f t="shared" si="23"/>
        <v>-8220022</v>
      </c>
      <c r="G82" s="34">
        <f>Inputs!D$3</f>
        <v>0.37951000000000001</v>
      </c>
      <c r="I82" s="27">
        <f t="shared" si="28"/>
        <v>13958500</v>
      </c>
      <c r="K82" s="27">
        <f t="shared" si="24"/>
        <v>77547</v>
      </c>
      <c r="L82" s="27">
        <f t="shared" si="29"/>
        <v>5738478</v>
      </c>
      <c r="M82" s="27">
        <f t="shared" si="25"/>
        <v>29429.861970000002</v>
      </c>
      <c r="N82" s="27">
        <f t="shared" si="26"/>
        <v>29429.861970000002</v>
      </c>
      <c r="O82" s="27">
        <f t="shared" si="30"/>
        <v>-3119580.5492200023</v>
      </c>
      <c r="P82" s="27">
        <f t="shared" si="31"/>
        <v>3119580.5492200023</v>
      </c>
    </row>
    <row r="83" spans="1:16">
      <c r="A83" s="31">
        <v>40940</v>
      </c>
      <c r="C83" s="6">
        <v>75</v>
      </c>
      <c r="D83" s="29">
        <f t="shared" si="22"/>
        <v>77547</v>
      </c>
      <c r="E83" s="29">
        <f t="shared" si="27"/>
        <v>5816025</v>
      </c>
      <c r="F83" s="29">
        <f t="shared" si="23"/>
        <v>-8142475</v>
      </c>
      <c r="G83" s="34">
        <f>Inputs!D$3</f>
        <v>0.37951000000000001</v>
      </c>
      <c r="I83" s="27">
        <f t="shared" si="28"/>
        <v>13958500</v>
      </c>
      <c r="K83" s="27">
        <f t="shared" si="24"/>
        <v>77547</v>
      </c>
      <c r="L83" s="27">
        <f t="shared" si="29"/>
        <v>5816025</v>
      </c>
      <c r="M83" s="27">
        <f t="shared" si="25"/>
        <v>29429.861970000002</v>
      </c>
      <c r="N83" s="27">
        <f t="shared" si="26"/>
        <v>29429.861970000002</v>
      </c>
      <c r="O83" s="27">
        <f t="shared" si="30"/>
        <v>-3090150.6872500023</v>
      </c>
      <c r="P83" s="27">
        <f t="shared" si="31"/>
        <v>3090150.6872500023</v>
      </c>
    </row>
    <row r="84" spans="1:16">
      <c r="A84" s="30">
        <v>40969</v>
      </c>
      <c r="C84" s="6">
        <v>76</v>
      </c>
      <c r="D84" s="29">
        <f t="shared" si="22"/>
        <v>77547</v>
      </c>
      <c r="E84" s="29">
        <f t="shared" si="27"/>
        <v>5893572</v>
      </c>
      <c r="F84" s="29">
        <f t="shared" si="23"/>
        <v>-8064928</v>
      </c>
      <c r="G84" s="34">
        <f>Inputs!D$3</f>
        <v>0.37951000000000001</v>
      </c>
      <c r="I84" s="27">
        <f t="shared" si="28"/>
        <v>13958500</v>
      </c>
      <c r="K84" s="27">
        <f t="shared" si="24"/>
        <v>77547</v>
      </c>
      <c r="L84" s="27">
        <f t="shared" si="29"/>
        <v>5893572</v>
      </c>
      <c r="M84" s="27">
        <f t="shared" si="25"/>
        <v>29429.861970000002</v>
      </c>
      <c r="N84" s="27">
        <f t="shared" si="26"/>
        <v>29429.861970000002</v>
      </c>
      <c r="O84" s="27">
        <f t="shared" si="30"/>
        <v>-3060720.8252800023</v>
      </c>
      <c r="P84" s="27">
        <f t="shared" si="31"/>
        <v>3060720.8252800023</v>
      </c>
    </row>
    <row r="85" spans="1:16">
      <c r="A85" s="31">
        <v>41000</v>
      </c>
      <c r="C85" s="6">
        <v>77</v>
      </c>
      <c r="D85" s="29">
        <f t="shared" si="22"/>
        <v>77547</v>
      </c>
      <c r="E85" s="29">
        <f t="shared" si="27"/>
        <v>5971119</v>
      </c>
      <c r="F85" s="29">
        <f t="shared" si="23"/>
        <v>-7987381</v>
      </c>
      <c r="G85" s="34">
        <f>Inputs!D$3</f>
        <v>0.37951000000000001</v>
      </c>
      <c r="I85" s="27">
        <f t="shared" si="28"/>
        <v>13958500</v>
      </c>
      <c r="K85" s="27">
        <f t="shared" si="24"/>
        <v>77547</v>
      </c>
      <c r="L85" s="27">
        <f t="shared" si="29"/>
        <v>5971119</v>
      </c>
      <c r="M85" s="27">
        <f t="shared" si="25"/>
        <v>29429.861970000002</v>
      </c>
      <c r="N85" s="27">
        <f t="shared" si="26"/>
        <v>29429.861970000002</v>
      </c>
      <c r="O85" s="27">
        <f t="shared" si="30"/>
        <v>-3031290.9633100023</v>
      </c>
      <c r="P85" s="27">
        <f t="shared" si="31"/>
        <v>3031290.9633100023</v>
      </c>
    </row>
    <row r="86" spans="1:16">
      <c r="A86" s="30">
        <v>41030</v>
      </c>
      <c r="C86" s="6">
        <v>78</v>
      </c>
      <c r="D86" s="29">
        <f t="shared" si="22"/>
        <v>77547</v>
      </c>
      <c r="E86" s="29">
        <f t="shared" si="27"/>
        <v>6048666</v>
      </c>
      <c r="F86" s="29">
        <f t="shared" si="23"/>
        <v>-7909834</v>
      </c>
      <c r="G86" s="34">
        <f>Inputs!D$3</f>
        <v>0.37951000000000001</v>
      </c>
      <c r="I86" s="27">
        <f t="shared" si="28"/>
        <v>13958500</v>
      </c>
      <c r="K86" s="27">
        <f t="shared" si="24"/>
        <v>77547</v>
      </c>
      <c r="L86" s="27">
        <f t="shared" si="29"/>
        <v>6048666</v>
      </c>
      <c r="M86" s="27">
        <f t="shared" si="25"/>
        <v>29429.861970000002</v>
      </c>
      <c r="N86" s="27">
        <f t="shared" si="26"/>
        <v>29429.861970000002</v>
      </c>
      <c r="O86" s="27">
        <f t="shared" si="30"/>
        <v>-3001861.1013400024</v>
      </c>
      <c r="P86" s="27">
        <f t="shared" si="31"/>
        <v>3001861.1013400024</v>
      </c>
    </row>
    <row r="87" spans="1:16">
      <c r="A87" s="31">
        <v>41061</v>
      </c>
      <c r="C87" s="6">
        <v>79</v>
      </c>
      <c r="D87" s="29">
        <f t="shared" si="22"/>
        <v>77547</v>
      </c>
      <c r="E87" s="29">
        <f t="shared" si="27"/>
        <v>6126213</v>
      </c>
      <c r="F87" s="29">
        <f t="shared" si="23"/>
        <v>-7832287</v>
      </c>
      <c r="G87" s="34">
        <f>Inputs!D$3</f>
        <v>0.37951000000000001</v>
      </c>
      <c r="I87" s="27">
        <f t="shared" si="28"/>
        <v>13958500</v>
      </c>
      <c r="K87" s="27">
        <f t="shared" si="24"/>
        <v>77547</v>
      </c>
      <c r="L87" s="27">
        <f t="shared" si="29"/>
        <v>6126213</v>
      </c>
      <c r="M87" s="27">
        <f t="shared" si="25"/>
        <v>29429.861970000002</v>
      </c>
      <c r="N87" s="27">
        <f t="shared" si="26"/>
        <v>29429.861970000002</v>
      </c>
      <c r="O87" s="27">
        <f t="shared" si="30"/>
        <v>-2972431.2393700024</v>
      </c>
      <c r="P87" s="27">
        <f t="shared" si="31"/>
        <v>2972431.2393700024</v>
      </c>
    </row>
    <row r="88" spans="1:16">
      <c r="A88" s="30">
        <v>41091</v>
      </c>
      <c r="C88" s="6">
        <v>80</v>
      </c>
      <c r="D88" s="29">
        <f t="shared" si="22"/>
        <v>77547</v>
      </c>
      <c r="E88" s="29">
        <f t="shared" si="27"/>
        <v>6203760</v>
      </c>
      <c r="F88" s="29">
        <f t="shared" si="23"/>
        <v>-7754740</v>
      </c>
      <c r="G88" s="34">
        <f>Inputs!D$3</f>
        <v>0.37951000000000001</v>
      </c>
      <c r="I88" s="27">
        <f t="shared" si="28"/>
        <v>13958500</v>
      </c>
      <c r="K88" s="27">
        <f t="shared" si="24"/>
        <v>77547</v>
      </c>
      <c r="L88" s="27">
        <f t="shared" si="29"/>
        <v>6203760</v>
      </c>
      <c r="M88" s="27">
        <f t="shared" si="25"/>
        <v>29429.861970000002</v>
      </c>
      <c r="N88" s="27">
        <f t="shared" si="26"/>
        <v>29429.861970000002</v>
      </c>
      <c r="O88" s="27">
        <f t="shared" si="30"/>
        <v>-2943001.3774000024</v>
      </c>
      <c r="P88" s="27">
        <f t="shared" si="31"/>
        <v>2943001.3774000024</v>
      </c>
    </row>
    <row r="89" spans="1:16">
      <c r="A89" s="31">
        <v>41122</v>
      </c>
      <c r="C89" s="6">
        <v>81</v>
      </c>
      <c r="D89" s="29">
        <f t="shared" si="22"/>
        <v>77547</v>
      </c>
      <c r="E89" s="29">
        <f t="shared" si="27"/>
        <v>6281307</v>
      </c>
      <c r="F89" s="29">
        <f t="shared" si="23"/>
        <v>-7677193</v>
      </c>
      <c r="G89" s="34">
        <f>Inputs!D$3</f>
        <v>0.37951000000000001</v>
      </c>
      <c r="I89" s="27">
        <f t="shared" si="28"/>
        <v>13958500</v>
      </c>
      <c r="K89" s="27">
        <f t="shared" si="24"/>
        <v>77547</v>
      </c>
      <c r="L89" s="27">
        <f t="shared" si="29"/>
        <v>6281307</v>
      </c>
      <c r="M89" s="27">
        <f t="shared" si="25"/>
        <v>29429.861970000002</v>
      </c>
      <c r="N89" s="27">
        <f t="shared" si="26"/>
        <v>29429.861970000002</v>
      </c>
      <c r="O89" s="27">
        <f t="shared" si="30"/>
        <v>-2913571.5154300025</v>
      </c>
      <c r="P89" s="27">
        <f t="shared" si="31"/>
        <v>2913571.5154300025</v>
      </c>
    </row>
    <row r="90" spans="1:16">
      <c r="A90" s="30">
        <v>41153</v>
      </c>
      <c r="C90" s="6">
        <v>82</v>
      </c>
      <c r="D90" s="29">
        <f t="shared" si="22"/>
        <v>77547</v>
      </c>
      <c r="E90" s="29">
        <f t="shared" si="27"/>
        <v>6358854</v>
      </c>
      <c r="F90" s="29">
        <f t="shared" si="23"/>
        <v>-7599646</v>
      </c>
      <c r="G90" s="34">
        <f>Inputs!D$3</f>
        <v>0.37951000000000001</v>
      </c>
      <c r="I90" s="27">
        <f t="shared" si="28"/>
        <v>13958500</v>
      </c>
      <c r="K90" s="27">
        <f t="shared" si="24"/>
        <v>77547</v>
      </c>
      <c r="L90" s="27">
        <f t="shared" si="29"/>
        <v>6358854</v>
      </c>
      <c r="M90" s="27">
        <f t="shared" si="25"/>
        <v>29429.861970000002</v>
      </c>
      <c r="N90" s="27">
        <f t="shared" si="26"/>
        <v>29429.861970000002</v>
      </c>
      <c r="O90" s="27">
        <f t="shared" si="30"/>
        <v>-2884141.6534600025</v>
      </c>
      <c r="P90" s="27">
        <f t="shared" si="31"/>
        <v>2884141.6534600025</v>
      </c>
    </row>
    <row r="91" spans="1:16">
      <c r="A91" s="31">
        <v>41183</v>
      </c>
      <c r="C91" s="6">
        <v>83</v>
      </c>
      <c r="D91" s="29">
        <f t="shared" si="22"/>
        <v>77547</v>
      </c>
      <c r="E91" s="29">
        <f t="shared" si="27"/>
        <v>6436401</v>
      </c>
      <c r="F91" s="29">
        <f t="shared" si="23"/>
        <v>-7522099</v>
      </c>
      <c r="G91" s="34">
        <f>Inputs!D$3</f>
        <v>0.37951000000000001</v>
      </c>
      <c r="I91" s="27">
        <f t="shared" si="28"/>
        <v>13958500</v>
      </c>
      <c r="K91" s="27">
        <f t="shared" si="24"/>
        <v>77547</v>
      </c>
      <c r="L91" s="27">
        <f t="shared" si="29"/>
        <v>6436401</v>
      </c>
      <c r="M91" s="27">
        <f t="shared" si="25"/>
        <v>29429.861970000002</v>
      </c>
      <c r="N91" s="27">
        <f t="shared" si="26"/>
        <v>29429.861970000002</v>
      </c>
      <c r="O91" s="27">
        <f t="shared" si="30"/>
        <v>-2854711.7914900025</v>
      </c>
      <c r="P91" s="27">
        <f t="shared" si="31"/>
        <v>2854711.7914900025</v>
      </c>
    </row>
    <row r="92" spans="1:16">
      <c r="A92" s="30">
        <v>41214</v>
      </c>
      <c r="C92" s="6">
        <v>84</v>
      </c>
      <c r="D92" s="29">
        <f t="shared" si="22"/>
        <v>77547</v>
      </c>
      <c r="E92" s="29">
        <f t="shared" si="27"/>
        <v>6513948</v>
      </c>
      <c r="F92" s="29">
        <f t="shared" si="23"/>
        <v>-7444552</v>
      </c>
      <c r="G92" s="34">
        <f>Inputs!D$3</f>
        <v>0.37951000000000001</v>
      </c>
      <c r="I92" s="27">
        <f t="shared" si="28"/>
        <v>13958500</v>
      </c>
      <c r="K92" s="27">
        <f t="shared" si="24"/>
        <v>77547</v>
      </c>
      <c r="L92" s="27">
        <f t="shared" si="29"/>
        <v>6513948</v>
      </c>
      <c r="M92" s="27">
        <f t="shared" si="25"/>
        <v>29429.861970000002</v>
      </c>
      <c r="N92" s="27">
        <f t="shared" si="26"/>
        <v>29429.861970000002</v>
      </c>
      <c r="O92" s="27">
        <f t="shared" si="30"/>
        <v>-2825281.9295200026</v>
      </c>
      <c r="P92" s="27">
        <f t="shared" si="31"/>
        <v>2825281.9295200026</v>
      </c>
    </row>
    <row r="93" spans="1:16">
      <c r="A93" s="31">
        <v>41244</v>
      </c>
      <c r="C93" s="6">
        <v>85</v>
      </c>
      <c r="D93" s="29">
        <f t="shared" si="22"/>
        <v>77547</v>
      </c>
      <c r="E93" s="29">
        <f t="shared" si="27"/>
        <v>6591495</v>
      </c>
      <c r="F93" s="29">
        <f t="shared" si="23"/>
        <v>-7367005</v>
      </c>
      <c r="G93" s="34">
        <f>Inputs!D$3</f>
        <v>0.37951000000000001</v>
      </c>
      <c r="I93" s="27">
        <f t="shared" si="28"/>
        <v>13958500</v>
      </c>
      <c r="K93" s="27">
        <f t="shared" si="24"/>
        <v>77547</v>
      </c>
      <c r="L93" s="27">
        <f t="shared" si="29"/>
        <v>6591495</v>
      </c>
      <c r="M93" s="27">
        <f t="shared" si="25"/>
        <v>29429.861970000002</v>
      </c>
      <c r="N93" s="27">
        <f t="shared" si="26"/>
        <v>29429.861970000002</v>
      </c>
      <c r="O93" s="27">
        <f t="shared" si="30"/>
        <v>-2795852.0675500026</v>
      </c>
      <c r="P93" s="27">
        <f t="shared" si="31"/>
        <v>2795852.0675500026</v>
      </c>
    </row>
    <row r="94" spans="1:16">
      <c r="A94" s="30">
        <v>41275</v>
      </c>
      <c r="C94" s="6">
        <v>86</v>
      </c>
      <c r="D94" s="29">
        <f t="shared" si="22"/>
        <v>77547</v>
      </c>
      <c r="E94" s="29">
        <f t="shared" si="27"/>
        <v>6669042</v>
      </c>
      <c r="F94" s="29">
        <f t="shared" si="23"/>
        <v>-7289458</v>
      </c>
      <c r="G94" s="34">
        <f>Inputs!D$3</f>
        <v>0.37951000000000001</v>
      </c>
      <c r="I94" s="27">
        <f t="shared" si="28"/>
        <v>13958500</v>
      </c>
      <c r="K94" s="27">
        <f t="shared" si="24"/>
        <v>77547</v>
      </c>
      <c r="L94" s="27">
        <f t="shared" si="29"/>
        <v>6669042</v>
      </c>
      <c r="M94" s="27">
        <f t="shared" si="25"/>
        <v>29429.861970000002</v>
      </c>
      <c r="N94" s="27">
        <f t="shared" si="26"/>
        <v>29429.861970000002</v>
      </c>
      <c r="O94" s="27">
        <f t="shared" si="30"/>
        <v>-2766422.2055800026</v>
      </c>
      <c r="P94" s="27">
        <f t="shared" si="31"/>
        <v>2766422.2055800026</v>
      </c>
    </row>
    <row r="95" spans="1:16">
      <c r="A95" s="31">
        <v>41306</v>
      </c>
      <c r="C95" s="6">
        <v>87</v>
      </c>
      <c r="D95" s="29">
        <f t="shared" si="22"/>
        <v>77547</v>
      </c>
      <c r="E95" s="29">
        <f t="shared" si="27"/>
        <v>6746589</v>
      </c>
      <c r="F95" s="29">
        <f t="shared" si="23"/>
        <v>-7211911</v>
      </c>
      <c r="G95" s="34">
        <f>Inputs!D$3</f>
        <v>0.37951000000000001</v>
      </c>
      <c r="I95" s="27">
        <f t="shared" si="28"/>
        <v>13958500</v>
      </c>
      <c r="K95" s="27">
        <f t="shared" si="24"/>
        <v>77547</v>
      </c>
      <c r="L95" s="27">
        <f t="shared" si="29"/>
        <v>6746589</v>
      </c>
      <c r="M95" s="27">
        <f t="shared" si="25"/>
        <v>29429.861970000002</v>
      </c>
      <c r="N95" s="27">
        <f t="shared" si="26"/>
        <v>29429.861970000002</v>
      </c>
      <c r="O95" s="27">
        <f t="shared" si="30"/>
        <v>-2736992.3436100027</v>
      </c>
      <c r="P95" s="27">
        <f t="shared" si="31"/>
        <v>2736992.3436100027</v>
      </c>
    </row>
    <row r="96" spans="1:16">
      <c r="A96" s="30">
        <v>41334</v>
      </c>
      <c r="C96" s="6">
        <v>88</v>
      </c>
      <c r="D96" s="29">
        <f t="shared" si="22"/>
        <v>77547</v>
      </c>
      <c r="E96" s="29">
        <f t="shared" si="27"/>
        <v>6824136</v>
      </c>
      <c r="F96" s="29">
        <f t="shared" si="23"/>
        <v>-7134364</v>
      </c>
      <c r="G96" s="34">
        <f>Inputs!D$3</f>
        <v>0.37951000000000001</v>
      </c>
      <c r="I96" s="27">
        <f t="shared" si="28"/>
        <v>13958500</v>
      </c>
      <c r="K96" s="27">
        <f t="shared" si="24"/>
        <v>77547</v>
      </c>
      <c r="L96" s="27">
        <f t="shared" si="29"/>
        <v>6824136</v>
      </c>
      <c r="M96" s="27">
        <f t="shared" si="25"/>
        <v>29429.861970000002</v>
      </c>
      <c r="N96" s="27">
        <f t="shared" si="26"/>
        <v>29429.861970000002</v>
      </c>
      <c r="O96" s="27">
        <f t="shared" si="30"/>
        <v>-2707562.4816400027</v>
      </c>
      <c r="P96" s="27">
        <f t="shared" si="31"/>
        <v>2707562.4816400027</v>
      </c>
    </row>
    <row r="97" spans="1:16">
      <c r="A97" s="31">
        <v>41365</v>
      </c>
      <c r="C97" s="6">
        <v>89</v>
      </c>
      <c r="D97" s="29">
        <f t="shared" si="22"/>
        <v>77547</v>
      </c>
      <c r="E97" s="29">
        <f t="shared" si="27"/>
        <v>6901683</v>
      </c>
      <c r="F97" s="29">
        <f t="shared" si="23"/>
        <v>-7056817</v>
      </c>
      <c r="G97" s="34">
        <f>Inputs!D$3</f>
        <v>0.37951000000000001</v>
      </c>
      <c r="I97" s="27">
        <f t="shared" si="28"/>
        <v>13958500</v>
      </c>
      <c r="K97" s="27">
        <f t="shared" si="24"/>
        <v>77547</v>
      </c>
      <c r="L97" s="27">
        <f t="shared" si="29"/>
        <v>6901683</v>
      </c>
      <c r="M97" s="27">
        <f t="shared" si="25"/>
        <v>29429.861970000002</v>
      </c>
      <c r="N97" s="27">
        <f t="shared" si="26"/>
        <v>29429.861970000002</v>
      </c>
      <c r="O97" s="27">
        <f t="shared" si="30"/>
        <v>-2678132.6196700027</v>
      </c>
      <c r="P97" s="27">
        <f t="shared" si="31"/>
        <v>2678132.6196700027</v>
      </c>
    </row>
    <row r="98" spans="1:16">
      <c r="A98" s="30">
        <v>41395</v>
      </c>
      <c r="C98" s="6">
        <v>90</v>
      </c>
      <c r="D98" s="29">
        <f t="shared" si="22"/>
        <v>77547</v>
      </c>
      <c r="E98" s="29">
        <f t="shared" si="27"/>
        <v>6979230</v>
      </c>
      <c r="F98" s="29">
        <f t="shared" si="23"/>
        <v>-6979270</v>
      </c>
      <c r="G98" s="34">
        <f>Inputs!D$3</f>
        <v>0.37951000000000001</v>
      </c>
      <c r="I98" s="27">
        <f t="shared" si="28"/>
        <v>13958500</v>
      </c>
      <c r="K98" s="27">
        <f t="shared" si="24"/>
        <v>77547</v>
      </c>
      <c r="L98" s="27">
        <f t="shared" si="29"/>
        <v>6979230</v>
      </c>
      <c r="M98" s="27">
        <f t="shared" si="25"/>
        <v>29429.861970000002</v>
      </c>
      <c r="N98" s="27">
        <f t="shared" si="26"/>
        <v>29429.861970000002</v>
      </c>
      <c r="O98" s="27">
        <f t="shared" si="30"/>
        <v>-2648702.7577000028</v>
      </c>
      <c r="P98" s="27">
        <f t="shared" si="31"/>
        <v>2648702.7577000028</v>
      </c>
    </row>
    <row r="99" spans="1:16">
      <c r="A99" s="31">
        <v>41426</v>
      </c>
      <c r="C99" s="6">
        <v>91</v>
      </c>
      <c r="D99" s="29">
        <f t="shared" si="22"/>
        <v>77547</v>
      </c>
      <c r="E99" s="29">
        <f t="shared" si="27"/>
        <v>7056777</v>
      </c>
      <c r="F99" s="29">
        <f t="shared" si="23"/>
        <v>-6901723</v>
      </c>
      <c r="G99" s="34">
        <f>Inputs!D$3</f>
        <v>0.37951000000000001</v>
      </c>
      <c r="I99" s="27">
        <f t="shared" si="28"/>
        <v>13958500</v>
      </c>
      <c r="K99" s="27">
        <f t="shared" si="24"/>
        <v>77547</v>
      </c>
      <c r="L99" s="27">
        <f t="shared" si="29"/>
        <v>7056777</v>
      </c>
      <c r="M99" s="27">
        <f t="shared" si="25"/>
        <v>29429.861970000002</v>
      </c>
      <c r="N99" s="27">
        <f t="shared" si="26"/>
        <v>29429.861970000002</v>
      </c>
      <c r="O99" s="27">
        <f t="shared" si="30"/>
        <v>-2619272.8957300028</v>
      </c>
      <c r="P99" s="27">
        <f t="shared" si="31"/>
        <v>2619272.8957300028</v>
      </c>
    </row>
    <row r="100" spans="1:16">
      <c r="A100" s="30">
        <v>41456</v>
      </c>
      <c r="C100" s="6">
        <v>92</v>
      </c>
      <c r="D100" s="29">
        <f t="shared" si="22"/>
        <v>77547</v>
      </c>
      <c r="E100" s="29">
        <f t="shared" si="27"/>
        <v>7134324</v>
      </c>
      <c r="F100" s="29">
        <f t="shared" si="23"/>
        <v>-6824176</v>
      </c>
      <c r="G100" s="34">
        <f>Inputs!D$3</f>
        <v>0.37951000000000001</v>
      </c>
      <c r="I100" s="27">
        <f t="shared" si="28"/>
        <v>13958500</v>
      </c>
      <c r="K100" s="27">
        <f t="shared" si="24"/>
        <v>77547</v>
      </c>
      <c r="L100" s="27">
        <f t="shared" si="29"/>
        <v>7134324</v>
      </c>
      <c r="M100" s="27">
        <f t="shared" si="25"/>
        <v>29429.861970000002</v>
      </c>
      <c r="N100" s="27">
        <f t="shared" si="26"/>
        <v>29429.861970000002</v>
      </c>
      <c r="O100" s="27">
        <f t="shared" si="30"/>
        <v>-2589843.0337600028</v>
      </c>
      <c r="P100" s="27">
        <f t="shared" si="31"/>
        <v>2589843.0337600028</v>
      </c>
    </row>
    <row r="101" spans="1:16">
      <c r="A101" s="31">
        <v>41487</v>
      </c>
      <c r="C101" s="6">
        <v>93</v>
      </c>
      <c r="D101" s="29">
        <f t="shared" si="22"/>
        <v>77547</v>
      </c>
      <c r="E101" s="29">
        <f t="shared" si="27"/>
        <v>7211871</v>
      </c>
      <c r="F101" s="29">
        <f t="shared" si="23"/>
        <v>-6746629</v>
      </c>
      <c r="G101" s="34">
        <f>Inputs!D$3</f>
        <v>0.37951000000000001</v>
      </c>
      <c r="I101" s="27">
        <f t="shared" si="28"/>
        <v>13958500</v>
      </c>
      <c r="K101" s="27">
        <f t="shared" si="24"/>
        <v>77547</v>
      </c>
      <c r="L101" s="27">
        <f t="shared" si="29"/>
        <v>7211871</v>
      </c>
      <c r="M101" s="27">
        <f t="shared" si="25"/>
        <v>29429.861970000002</v>
      </c>
      <c r="N101" s="27">
        <f t="shared" si="26"/>
        <v>29429.861970000002</v>
      </c>
      <c r="O101" s="27">
        <f t="shared" si="30"/>
        <v>-2560413.1717900028</v>
      </c>
      <c r="P101" s="27">
        <f t="shared" si="31"/>
        <v>2560413.1717900028</v>
      </c>
    </row>
    <row r="102" spans="1:16">
      <c r="A102" s="30">
        <v>41518</v>
      </c>
      <c r="C102" s="6">
        <v>94</v>
      </c>
      <c r="D102" s="29">
        <f t="shared" si="22"/>
        <v>77547</v>
      </c>
      <c r="E102" s="29">
        <f t="shared" si="27"/>
        <v>7289418</v>
      </c>
      <c r="F102" s="29">
        <f t="shared" si="23"/>
        <v>-6669082</v>
      </c>
      <c r="G102" s="34">
        <f>Inputs!D$3</f>
        <v>0.37951000000000001</v>
      </c>
      <c r="I102" s="27">
        <f t="shared" si="28"/>
        <v>13958500</v>
      </c>
      <c r="K102" s="27">
        <f t="shared" si="24"/>
        <v>77547</v>
      </c>
      <c r="L102" s="27">
        <f t="shared" si="29"/>
        <v>7289418</v>
      </c>
      <c r="M102" s="27">
        <f t="shared" si="25"/>
        <v>29429.861970000002</v>
      </c>
      <c r="N102" s="27">
        <f t="shared" si="26"/>
        <v>29429.861970000002</v>
      </c>
      <c r="O102" s="27">
        <f t="shared" si="30"/>
        <v>-2530983.3098200029</v>
      </c>
      <c r="P102" s="27">
        <f t="shared" si="31"/>
        <v>2530983.3098200029</v>
      </c>
    </row>
    <row r="103" spans="1:16">
      <c r="A103" s="31">
        <v>41548</v>
      </c>
      <c r="C103" s="6">
        <v>95</v>
      </c>
      <c r="D103" s="29">
        <f t="shared" si="22"/>
        <v>77547</v>
      </c>
      <c r="E103" s="29">
        <f t="shared" si="27"/>
        <v>7366965</v>
      </c>
      <c r="F103" s="29">
        <f t="shared" si="23"/>
        <v>-6591535</v>
      </c>
      <c r="G103" s="34">
        <f>Inputs!D$3</f>
        <v>0.37951000000000001</v>
      </c>
      <c r="I103" s="27">
        <f t="shared" si="28"/>
        <v>13958500</v>
      </c>
      <c r="K103" s="27">
        <f t="shared" si="24"/>
        <v>77547</v>
      </c>
      <c r="L103" s="27">
        <f t="shared" si="29"/>
        <v>7366965</v>
      </c>
      <c r="M103" s="27">
        <f t="shared" si="25"/>
        <v>29429.861970000002</v>
      </c>
      <c r="N103" s="27">
        <f t="shared" si="26"/>
        <v>29429.861970000002</v>
      </c>
      <c r="O103" s="27">
        <f t="shared" si="30"/>
        <v>-2501553.4478500029</v>
      </c>
      <c r="P103" s="27">
        <f t="shared" si="31"/>
        <v>2501553.4478500029</v>
      </c>
    </row>
    <row r="104" spans="1:16">
      <c r="A104" s="30">
        <v>41579</v>
      </c>
      <c r="C104" s="6">
        <v>96</v>
      </c>
      <c r="D104" s="29">
        <f t="shared" si="22"/>
        <v>77547</v>
      </c>
      <c r="E104" s="29">
        <f t="shared" si="27"/>
        <v>7444512</v>
      </c>
      <c r="F104" s="29">
        <f t="shared" si="23"/>
        <v>-6513988</v>
      </c>
      <c r="G104" s="34">
        <f>Inputs!D$3</f>
        <v>0.37951000000000001</v>
      </c>
      <c r="I104" s="27">
        <f t="shared" si="28"/>
        <v>13958500</v>
      </c>
      <c r="K104" s="27">
        <f t="shared" si="24"/>
        <v>77547</v>
      </c>
      <c r="L104" s="27">
        <f t="shared" si="29"/>
        <v>7444512</v>
      </c>
      <c r="M104" s="27">
        <f t="shared" si="25"/>
        <v>29429.861970000002</v>
      </c>
      <c r="N104" s="27">
        <f t="shared" si="26"/>
        <v>29429.861970000002</v>
      </c>
      <c r="O104" s="27">
        <f t="shared" si="30"/>
        <v>-2472123.5858800029</v>
      </c>
      <c r="P104" s="27">
        <f t="shared" si="31"/>
        <v>2472123.5858800029</v>
      </c>
    </row>
    <row r="105" spans="1:16">
      <c r="A105" s="31">
        <v>41609</v>
      </c>
      <c r="C105" s="6">
        <v>97</v>
      </c>
      <c r="D105" s="29">
        <f t="shared" ref="D105:D136" si="32">ROUND(-(+$B$9/180)*1,0)</f>
        <v>77547</v>
      </c>
      <c r="E105" s="29">
        <f t="shared" si="27"/>
        <v>7522059</v>
      </c>
      <c r="F105" s="29">
        <f t="shared" ref="F105:F136" si="33">$B$9+E105</f>
        <v>-6436441</v>
      </c>
      <c r="G105" s="34">
        <f>Inputs!D$3</f>
        <v>0.37951000000000001</v>
      </c>
      <c r="I105" s="27">
        <f t="shared" si="28"/>
        <v>13958500</v>
      </c>
      <c r="K105" s="27">
        <f t="shared" ref="K105:K136" si="34">D105</f>
        <v>77547</v>
      </c>
      <c r="L105" s="27">
        <f t="shared" si="29"/>
        <v>7522059</v>
      </c>
      <c r="M105" s="27">
        <f t="shared" ref="M105:M136" si="35">K105*G105</f>
        <v>29429.861970000002</v>
      </c>
      <c r="N105" s="27">
        <f t="shared" ref="N105:N136" si="36">M105-J105</f>
        <v>29429.861970000002</v>
      </c>
      <c r="O105" s="27">
        <f t="shared" si="30"/>
        <v>-2442693.723910003</v>
      </c>
      <c r="P105" s="27">
        <f t="shared" si="31"/>
        <v>2442693.723910003</v>
      </c>
    </row>
    <row r="106" spans="1:16">
      <c r="A106" s="30">
        <v>41640</v>
      </c>
      <c r="C106" s="6">
        <v>98</v>
      </c>
      <c r="D106" s="29">
        <f t="shared" si="32"/>
        <v>77547</v>
      </c>
      <c r="E106" s="29">
        <f t="shared" ref="E106:E137" si="37">+E105+D106</f>
        <v>7599606</v>
      </c>
      <c r="F106" s="29">
        <f t="shared" si="33"/>
        <v>-6358894</v>
      </c>
      <c r="G106" s="34">
        <f>Inputs!D$3</f>
        <v>0.37951000000000001</v>
      </c>
      <c r="I106" s="27">
        <f t="shared" ref="I106:I137" si="38">+I105+H106</f>
        <v>13958500</v>
      </c>
      <c r="K106" s="27">
        <f t="shared" si="34"/>
        <v>77547</v>
      </c>
      <c r="L106" s="27">
        <f t="shared" ref="L106:L137" si="39">+L105+K106</f>
        <v>7599606</v>
      </c>
      <c r="M106" s="27">
        <f t="shared" si="35"/>
        <v>29429.861970000002</v>
      </c>
      <c r="N106" s="27">
        <f t="shared" si="36"/>
        <v>29429.861970000002</v>
      </c>
      <c r="O106" s="27">
        <f t="shared" ref="O106:O137" si="40">+O105+N106</f>
        <v>-2413263.861940003</v>
      </c>
      <c r="P106" s="27">
        <f t="shared" ref="P106:P137" si="41">P105-N106</f>
        <v>2413263.861940003</v>
      </c>
    </row>
    <row r="107" spans="1:16">
      <c r="A107" s="31">
        <v>41671</v>
      </c>
      <c r="C107" s="6">
        <v>99</v>
      </c>
      <c r="D107" s="29">
        <f t="shared" si="32"/>
        <v>77547</v>
      </c>
      <c r="E107" s="29">
        <f t="shared" si="37"/>
        <v>7677153</v>
      </c>
      <c r="F107" s="29">
        <f t="shared" si="33"/>
        <v>-6281347</v>
      </c>
      <c r="G107" s="34">
        <f>Inputs!D$3</f>
        <v>0.37951000000000001</v>
      </c>
      <c r="I107" s="27">
        <f t="shared" si="38"/>
        <v>13958500</v>
      </c>
      <c r="K107" s="27">
        <f t="shared" si="34"/>
        <v>77547</v>
      </c>
      <c r="L107" s="27">
        <f t="shared" si="39"/>
        <v>7677153</v>
      </c>
      <c r="M107" s="27">
        <f t="shared" si="35"/>
        <v>29429.861970000002</v>
      </c>
      <c r="N107" s="27">
        <f t="shared" si="36"/>
        <v>29429.861970000002</v>
      </c>
      <c r="O107" s="27">
        <f t="shared" si="40"/>
        <v>-2383833.999970003</v>
      </c>
      <c r="P107" s="27">
        <f t="shared" si="41"/>
        <v>2383833.999970003</v>
      </c>
    </row>
    <row r="108" spans="1:16">
      <c r="A108" s="30">
        <v>41699</v>
      </c>
      <c r="C108" s="6">
        <v>100</v>
      </c>
      <c r="D108" s="29">
        <f t="shared" si="32"/>
        <v>77547</v>
      </c>
      <c r="E108" s="29">
        <f t="shared" si="37"/>
        <v>7754700</v>
      </c>
      <c r="F108" s="29">
        <f t="shared" si="33"/>
        <v>-6203800</v>
      </c>
      <c r="G108" s="34">
        <f>Inputs!D$3</f>
        <v>0.37951000000000001</v>
      </c>
      <c r="I108" s="27">
        <f t="shared" si="38"/>
        <v>13958500</v>
      </c>
      <c r="K108" s="27">
        <f t="shared" si="34"/>
        <v>77547</v>
      </c>
      <c r="L108" s="27">
        <f t="shared" si="39"/>
        <v>7754700</v>
      </c>
      <c r="M108" s="27">
        <f t="shared" si="35"/>
        <v>29429.861970000002</v>
      </c>
      <c r="N108" s="27">
        <f t="shared" si="36"/>
        <v>29429.861970000002</v>
      </c>
      <c r="O108" s="27">
        <f t="shared" si="40"/>
        <v>-2354404.1380000031</v>
      </c>
      <c r="P108" s="27">
        <f t="shared" si="41"/>
        <v>2354404.1380000031</v>
      </c>
    </row>
    <row r="109" spans="1:16">
      <c r="A109" s="31">
        <v>41730</v>
      </c>
      <c r="C109" s="6">
        <v>101</v>
      </c>
      <c r="D109" s="29">
        <f t="shared" si="32"/>
        <v>77547</v>
      </c>
      <c r="E109" s="29">
        <f t="shared" si="37"/>
        <v>7832247</v>
      </c>
      <c r="F109" s="29">
        <f t="shared" si="33"/>
        <v>-6126253</v>
      </c>
      <c r="G109" s="34">
        <f>Inputs!D$3</f>
        <v>0.37951000000000001</v>
      </c>
      <c r="I109" s="27">
        <f t="shared" si="38"/>
        <v>13958500</v>
      </c>
      <c r="K109" s="27">
        <f t="shared" si="34"/>
        <v>77547</v>
      </c>
      <c r="L109" s="27">
        <f t="shared" si="39"/>
        <v>7832247</v>
      </c>
      <c r="M109" s="27">
        <f t="shared" si="35"/>
        <v>29429.861970000002</v>
      </c>
      <c r="N109" s="27">
        <f t="shared" si="36"/>
        <v>29429.861970000002</v>
      </c>
      <c r="O109" s="27">
        <f t="shared" si="40"/>
        <v>-2324974.2760300031</v>
      </c>
      <c r="P109" s="27">
        <f t="shared" si="41"/>
        <v>2324974.2760300031</v>
      </c>
    </row>
    <row r="110" spans="1:16">
      <c r="A110" s="30">
        <v>41760</v>
      </c>
      <c r="C110" s="6">
        <v>102</v>
      </c>
      <c r="D110" s="29">
        <f t="shared" si="32"/>
        <v>77547</v>
      </c>
      <c r="E110" s="29">
        <f t="shared" si="37"/>
        <v>7909794</v>
      </c>
      <c r="F110" s="29">
        <f t="shared" si="33"/>
        <v>-6048706</v>
      </c>
      <c r="G110" s="34">
        <f>Inputs!D$3</f>
        <v>0.37951000000000001</v>
      </c>
      <c r="I110" s="27">
        <f t="shared" si="38"/>
        <v>13958500</v>
      </c>
      <c r="K110" s="27">
        <f t="shared" si="34"/>
        <v>77547</v>
      </c>
      <c r="L110" s="27">
        <f t="shared" si="39"/>
        <v>7909794</v>
      </c>
      <c r="M110" s="27">
        <f t="shared" si="35"/>
        <v>29429.861970000002</v>
      </c>
      <c r="N110" s="27">
        <f t="shared" si="36"/>
        <v>29429.861970000002</v>
      </c>
      <c r="O110" s="27">
        <f t="shared" si="40"/>
        <v>-2295544.4140600031</v>
      </c>
      <c r="P110" s="27">
        <f t="shared" si="41"/>
        <v>2295544.4140600031</v>
      </c>
    </row>
    <row r="111" spans="1:16">
      <c r="A111" s="31">
        <v>41791</v>
      </c>
      <c r="C111" s="6">
        <v>103</v>
      </c>
      <c r="D111" s="29">
        <f t="shared" si="32"/>
        <v>77547</v>
      </c>
      <c r="E111" s="29">
        <f t="shared" si="37"/>
        <v>7987341</v>
      </c>
      <c r="F111" s="29">
        <f t="shared" si="33"/>
        <v>-5971159</v>
      </c>
      <c r="G111" s="34">
        <f>Inputs!D$3</f>
        <v>0.37951000000000001</v>
      </c>
      <c r="I111" s="27">
        <f t="shared" si="38"/>
        <v>13958500</v>
      </c>
      <c r="K111" s="27">
        <f t="shared" si="34"/>
        <v>77547</v>
      </c>
      <c r="L111" s="27">
        <f t="shared" si="39"/>
        <v>7987341</v>
      </c>
      <c r="M111" s="27">
        <f t="shared" si="35"/>
        <v>29429.861970000002</v>
      </c>
      <c r="N111" s="27">
        <f t="shared" si="36"/>
        <v>29429.861970000002</v>
      </c>
      <c r="O111" s="27">
        <f t="shared" si="40"/>
        <v>-2266114.5520900032</v>
      </c>
      <c r="P111" s="27">
        <f t="shared" si="41"/>
        <v>2266114.5520900032</v>
      </c>
    </row>
    <row r="112" spans="1:16">
      <c r="A112" s="30">
        <v>41821</v>
      </c>
      <c r="C112" s="6">
        <v>104</v>
      </c>
      <c r="D112" s="29">
        <f t="shared" si="32"/>
        <v>77547</v>
      </c>
      <c r="E112" s="29">
        <f t="shared" si="37"/>
        <v>8064888</v>
      </c>
      <c r="F112" s="29">
        <f t="shared" si="33"/>
        <v>-5893612</v>
      </c>
      <c r="G112" s="34">
        <f>Inputs!D$3</f>
        <v>0.37951000000000001</v>
      </c>
      <c r="I112" s="27">
        <f t="shared" si="38"/>
        <v>13958500</v>
      </c>
      <c r="K112" s="27">
        <f t="shared" si="34"/>
        <v>77547</v>
      </c>
      <c r="L112" s="27">
        <f t="shared" si="39"/>
        <v>8064888</v>
      </c>
      <c r="M112" s="27">
        <f t="shared" si="35"/>
        <v>29429.861970000002</v>
      </c>
      <c r="N112" s="27">
        <f t="shared" si="36"/>
        <v>29429.861970000002</v>
      </c>
      <c r="O112" s="27">
        <f t="shared" si="40"/>
        <v>-2236684.6901200032</v>
      </c>
      <c r="P112" s="27">
        <f t="shared" si="41"/>
        <v>2236684.6901200032</v>
      </c>
    </row>
    <row r="113" spans="1:16">
      <c r="A113" s="31">
        <v>41852</v>
      </c>
      <c r="C113" s="6">
        <v>105</v>
      </c>
      <c r="D113" s="29">
        <f t="shared" si="32"/>
        <v>77547</v>
      </c>
      <c r="E113" s="29">
        <f t="shared" si="37"/>
        <v>8142435</v>
      </c>
      <c r="F113" s="29">
        <f t="shared" si="33"/>
        <v>-5816065</v>
      </c>
      <c r="G113" s="34">
        <f>Inputs!D$3</f>
        <v>0.37951000000000001</v>
      </c>
      <c r="I113" s="27">
        <f t="shared" si="38"/>
        <v>13958500</v>
      </c>
      <c r="K113" s="27">
        <f t="shared" si="34"/>
        <v>77547</v>
      </c>
      <c r="L113" s="27">
        <f t="shared" si="39"/>
        <v>8142435</v>
      </c>
      <c r="M113" s="27">
        <f t="shared" si="35"/>
        <v>29429.861970000002</v>
      </c>
      <c r="N113" s="27">
        <f t="shared" si="36"/>
        <v>29429.861970000002</v>
      </c>
      <c r="O113" s="27">
        <f t="shared" si="40"/>
        <v>-2207254.8281500032</v>
      </c>
      <c r="P113" s="27">
        <f t="shared" si="41"/>
        <v>2207254.8281500032</v>
      </c>
    </row>
    <row r="114" spans="1:16">
      <c r="A114" s="30">
        <v>41883</v>
      </c>
      <c r="C114" s="6">
        <v>106</v>
      </c>
      <c r="D114" s="29">
        <f t="shared" si="32"/>
        <v>77547</v>
      </c>
      <c r="E114" s="29">
        <f t="shared" si="37"/>
        <v>8219982</v>
      </c>
      <c r="F114" s="29">
        <f t="shared" si="33"/>
        <v>-5738518</v>
      </c>
      <c r="G114" s="34">
        <f>Inputs!D$3</f>
        <v>0.37951000000000001</v>
      </c>
      <c r="I114" s="27">
        <f t="shared" si="38"/>
        <v>13958500</v>
      </c>
      <c r="K114" s="27">
        <f t="shared" si="34"/>
        <v>77547</v>
      </c>
      <c r="L114" s="27">
        <f t="shared" si="39"/>
        <v>8219982</v>
      </c>
      <c r="M114" s="27">
        <f t="shared" si="35"/>
        <v>29429.861970000002</v>
      </c>
      <c r="N114" s="27">
        <f t="shared" si="36"/>
        <v>29429.861970000002</v>
      </c>
      <c r="O114" s="27">
        <f t="shared" si="40"/>
        <v>-2177824.9661800032</v>
      </c>
      <c r="P114" s="27">
        <f t="shared" si="41"/>
        <v>2177824.9661800032</v>
      </c>
    </row>
    <row r="115" spans="1:16">
      <c r="A115" s="31">
        <v>41913</v>
      </c>
      <c r="C115" s="6">
        <v>107</v>
      </c>
      <c r="D115" s="29">
        <f t="shared" si="32"/>
        <v>77547</v>
      </c>
      <c r="E115" s="29">
        <f t="shared" si="37"/>
        <v>8297529</v>
      </c>
      <c r="F115" s="29">
        <f t="shared" si="33"/>
        <v>-5660971</v>
      </c>
      <c r="G115" s="34">
        <f>Inputs!D$3</f>
        <v>0.37951000000000001</v>
      </c>
      <c r="I115" s="27">
        <f t="shared" si="38"/>
        <v>13958500</v>
      </c>
      <c r="K115" s="27">
        <f t="shared" si="34"/>
        <v>77547</v>
      </c>
      <c r="L115" s="27">
        <f t="shared" si="39"/>
        <v>8297529</v>
      </c>
      <c r="M115" s="27">
        <f t="shared" si="35"/>
        <v>29429.861970000002</v>
      </c>
      <c r="N115" s="27">
        <f t="shared" si="36"/>
        <v>29429.861970000002</v>
      </c>
      <c r="O115" s="27">
        <f t="shared" si="40"/>
        <v>-2148395.1042100033</v>
      </c>
      <c r="P115" s="27">
        <f t="shared" si="41"/>
        <v>2148395.1042100033</v>
      </c>
    </row>
    <row r="116" spans="1:16">
      <c r="A116" s="30">
        <v>41944</v>
      </c>
      <c r="C116" s="6">
        <v>108</v>
      </c>
      <c r="D116" s="29">
        <f t="shared" si="32"/>
        <v>77547</v>
      </c>
      <c r="E116" s="29">
        <f t="shared" si="37"/>
        <v>8375076</v>
      </c>
      <c r="F116" s="29">
        <f t="shared" si="33"/>
        <v>-5583424</v>
      </c>
      <c r="G116" s="34">
        <f>Inputs!D$3</f>
        <v>0.37951000000000001</v>
      </c>
      <c r="I116" s="27">
        <f t="shared" si="38"/>
        <v>13958500</v>
      </c>
      <c r="K116" s="27">
        <f t="shared" si="34"/>
        <v>77547</v>
      </c>
      <c r="L116" s="27">
        <f t="shared" si="39"/>
        <v>8375076</v>
      </c>
      <c r="M116" s="27">
        <f t="shared" si="35"/>
        <v>29429.861970000002</v>
      </c>
      <c r="N116" s="27">
        <f t="shared" si="36"/>
        <v>29429.861970000002</v>
      </c>
      <c r="O116" s="27">
        <f t="shared" si="40"/>
        <v>-2118965.2422400033</v>
      </c>
      <c r="P116" s="27">
        <f t="shared" si="41"/>
        <v>2118965.2422400033</v>
      </c>
    </row>
    <row r="117" spans="1:16">
      <c r="A117" s="31">
        <v>41974</v>
      </c>
      <c r="C117" s="6">
        <v>109</v>
      </c>
      <c r="D117" s="29">
        <f t="shared" si="32"/>
        <v>77547</v>
      </c>
      <c r="E117" s="29">
        <f t="shared" si="37"/>
        <v>8452623</v>
      </c>
      <c r="F117" s="29">
        <f t="shared" si="33"/>
        <v>-5505877</v>
      </c>
      <c r="G117" s="34">
        <f>Inputs!D$3</f>
        <v>0.37951000000000001</v>
      </c>
      <c r="I117" s="27">
        <f t="shared" si="38"/>
        <v>13958500</v>
      </c>
      <c r="K117" s="27">
        <f t="shared" si="34"/>
        <v>77547</v>
      </c>
      <c r="L117" s="27">
        <f t="shared" si="39"/>
        <v>8452623</v>
      </c>
      <c r="M117" s="27">
        <f t="shared" si="35"/>
        <v>29429.861970000002</v>
      </c>
      <c r="N117" s="27">
        <f t="shared" si="36"/>
        <v>29429.861970000002</v>
      </c>
      <c r="O117" s="27">
        <f t="shared" si="40"/>
        <v>-2089535.3802700033</v>
      </c>
      <c r="P117" s="27">
        <f t="shared" si="41"/>
        <v>2089535.3802700033</v>
      </c>
    </row>
    <row r="118" spans="1:16">
      <c r="A118" s="30">
        <v>42005</v>
      </c>
      <c r="C118" s="6">
        <v>110</v>
      </c>
      <c r="D118" s="29">
        <f t="shared" si="32"/>
        <v>77547</v>
      </c>
      <c r="E118" s="29">
        <f t="shared" si="37"/>
        <v>8530170</v>
      </c>
      <c r="F118" s="29">
        <f t="shared" si="33"/>
        <v>-5428330</v>
      </c>
      <c r="G118" s="34">
        <f>Inputs!D$3</f>
        <v>0.37951000000000001</v>
      </c>
      <c r="I118" s="27">
        <f t="shared" si="38"/>
        <v>13958500</v>
      </c>
      <c r="K118" s="27">
        <f t="shared" si="34"/>
        <v>77547</v>
      </c>
      <c r="L118" s="27">
        <f t="shared" si="39"/>
        <v>8530170</v>
      </c>
      <c r="M118" s="27">
        <f t="shared" si="35"/>
        <v>29429.861970000002</v>
      </c>
      <c r="N118" s="27">
        <f t="shared" si="36"/>
        <v>29429.861970000002</v>
      </c>
      <c r="O118" s="27">
        <f t="shared" si="40"/>
        <v>-2060105.5183000034</v>
      </c>
      <c r="P118" s="27">
        <f t="shared" si="41"/>
        <v>2060105.5183000034</v>
      </c>
    </row>
    <row r="119" spans="1:16">
      <c r="A119" s="31">
        <v>42036</v>
      </c>
      <c r="C119" s="6">
        <v>111</v>
      </c>
      <c r="D119" s="29">
        <f t="shared" si="32"/>
        <v>77547</v>
      </c>
      <c r="E119" s="29">
        <f t="shared" si="37"/>
        <v>8607717</v>
      </c>
      <c r="F119" s="29">
        <f t="shared" si="33"/>
        <v>-5350783</v>
      </c>
      <c r="G119" s="34">
        <f>Inputs!D$3</f>
        <v>0.37951000000000001</v>
      </c>
      <c r="I119" s="27">
        <f t="shared" si="38"/>
        <v>13958500</v>
      </c>
      <c r="K119" s="27">
        <f t="shared" si="34"/>
        <v>77547</v>
      </c>
      <c r="L119" s="27">
        <f t="shared" si="39"/>
        <v>8607717</v>
      </c>
      <c r="M119" s="27">
        <f t="shared" si="35"/>
        <v>29429.861970000002</v>
      </c>
      <c r="N119" s="27">
        <f t="shared" si="36"/>
        <v>29429.861970000002</v>
      </c>
      <c r="O119" s="27">
        <f t="shared" si="40"/>
        <v>-2030675.6563300034</v>
      </c>
      <c r="P119" s="27">
        <f t="shared" si="41"/>
        <v>2030675.6563300034</v>
      </c>
    </row>
    <row r="120" spans="1:16">
      <c r="A120" s="30">
        <v>42064</v>
      </c>
      <c r="C120" s="6">
        <v>112</v>
      </c>
      <c r="D120" s="29">
        <f t="shared" si="32"/>
        <v>77547</v>
      </c>
      <c r="E120" s="29">
        <f t="shared" si="37"/>
        <v>8685264</v>
      </c>
      <c r="F120" s="29">
        <f t="shared" si="33"/>
        <v>-5273236</v>
      </c>
      <c r="G120" s="34">
        <f>Inputs!D$3</f>
        <v>0.37951000000000001</v>
      </c>
      <c r="I120" s="27">
        <f t="shared" si="38"/>
        <v>13958500</v>
      </c>
      <c r="K120" s="27">
        <f t="shared" si="34"/>
        <v>77547</v>
      </c>
      <c r="L120" s="27">
        <f t="shared" si="39"/>
        <v>8685264</v>
      </c>
      <c r="M120" s="27">
        <f t="shared" si="35"/>
        <v>29429.861970000002</v>
      </c>
      <c r="N120" s="27">
        <f t="shared" si="36"/>
        <v>29429.861970000002</v>
      </c>
      <c r="O120" s="27">
        <f t="shared" si="40"/>
        <v>-2001245.7943600034</v>
      </c>
      <c r="P120" s="27">
        <f t="shared" si="41"/>
        <v>2001245.7943600034</v>
      </c>
    </row>
    <row r="121" spans="1:16">
      <c r="A121" s="31">
        <v>42095</v>
      </c>
      <c r="C121" s="6">
        <v>113</v>
      </c>
      <c r="D121" s="29">
        <f t="shared" si="32"/>
        <v>77547</v>
      </c>
      <c r="E121" s="29">
        <f t="shared" si="37"/>
        <v>8762811</v>
      </c>
      <c r="F121" s="29">
        <f t="shared" si="33"/>
        <v>-5195689</v>
      </c>
      <c r="G121" s="34">
        <f>Inputs!D$3</f>
        <v>0.37951000000000001</v>
      </c>
      <c r="I121" s="27">
        <f t="shared" si="38"/>
        <v>13958500</v>
      </c>
      <c r="K121" s="27">
        <f t="shared" si="34"/>
        <v>77547</v>
      </c>
      <c r="L121" s="27">
        <f t="shared" si="39"/>
        <v>8762811</v>
      </c>
      <c r="M121" s="27">
        <f t="shared" si="35"/>
        <v>29429.861970000002</v>
      </c>
      <c r="N121" s="27">
        <f t="shared" si="36"/>
        <v>29429.861970000002</v>
      </c>
      <c r="O121" s="27">
        <f t="shared" si="40"/>
        <v>-1971815.9323900035</v>
      </c>
      <c r="P121" s="27">
        <f t="shared" si="41"/>
        <v>1971815.9323900035</v>
      </c>
    </row>
    <row r="122" spans="1:16">
      <c r="A122" s="30">
        <v>42125</v>
      </c>
      <c r="C122" s="6">
        <v>114</v>
      </c>
      <c r="D122" s="29">
        <f t="shared" si="32"/>
        <v>77547</v>
      </c>
      <c r="E122" s="29">
        <f t="shared" si="37"/>
        <v>8840358</v>
      </c>
      <c r="F122" s="29">
        <f t="shared" si="33"/>
        <v>-5118142</v>
      </c>
      <c r="G122" s="34">
        <f>Inputs!D$3</f>
        <v>0.37951000000000001</v>
      </c>
      <c r="I122" s="27">
        <f t="shared" si="38"/>
        <v>13958500</v>
      </c>
      <c r="K122" s="27">
        <f t="shared" si="34"/>
        <v>77547</v>
      </c>
      <c r="L122" s="27">
        <f t="shared" si="39"/>
        <v>8840358</v>
      </c>
      <c r="M122" s="27">
        <f t="shared" si="35"/>
        <v>29429.861970000002</v>
      </c>
      <c r="N122" s="27">
        <f t="shared" si="36"/>
        <v>29429.861970000002</v>
      </c>
      <c r="O122" s="27">
        <f t="shared" si="40"/>
        <v>-1942386.0704200035</v>
      </c>
      <c r="P122" s="27">
        <f t="shared" si="41"/>
        <v>1942386.0704200035</v>
      </c>
    </row>
    <row r="123" spans="1:16">
      <c r="A123" s="31">
        <v>42156</v>
      </c>
      <c r="C123" s="6">
        <v>115</v>
      </c>
      <c r="D123" s="29">
        <f t="shared" si="32"/>
        <v>77547</v>
      </c>
      <c r="E123" s="29">
        <f t="shared" si="37"/>
        <v>8917905</v>
      </c>
      <c r="F123" s="29">
        <f t="shared" si="33"/>
        <v>-5040595</v>
      </c>
      <c r="G123" s="34">
        <f>Inputs!D$3</f>
        <v>0.37951000000000001</v>
      </c>
      <c r="I123" s="27">
        <f t="shared" si="38"/>
        <v>13958500</v>
      </c>
      <c r="K123" s="27">
        <f t="shared" si="34"/>
        <v>77547</v>
      </c>
      <c r="L123" s="27">
        <f t="shared" si="39"/>
        <v>8917905</v>
      </c>
      <c r="M123" s="27">
        <f t="shared" si="35"/>
        <v>29429.861970000002</v>
      </c>
      <c r="N123" s="27">
        <f t="shared" si="36"/>
        <v>29429.861970000002</v>
      </c>
      <c r="O123" s="27">
        <f t="shared" si="40"/>
        <v>-1912956.2084500035</v>
      </c>
      <c r="P123" s="27">
        <f t="shared" si="41"/>
        <v>1912956.2084500035</v>
      </c>
    </row>
    <row r="124" spans="1:16">
      <c r="A124" s="30">
        <v>42186</v>
      </c>
      <c r="C124" s="6">
        <v>116</v>
      </c>
      <c r="D124" s="29">
        <f t="shared" si="32"/>
        <v>77547</v>
      </c>
      <c r="E124" s="29">
        <f t="shared" si="37"/>
        <v>8995452</v>
      </c>
      <c r="F124" s="29">
        <f t="shared" si="33"/>
        <v>-4963048</v>
      </c>
      <c r="G124" s="34">
        <f>Inputs!D$3</f>
        <v>0.37951000000000001</v>
      </c>
      <c r="I124" s="27">
        <f t="shared" si="38"/>
        <v>13958500</v>
      </c>
      <c r="K124" s="27">
        <f t="shared" si="34"/>
        <v>77547</v>
      </c>
      <c r="L124" s="27">
        <f t="shared" si="39"/>
        <v>8995452</v>
      </c>
      <c r="M124" s="27">
        <f t="shared" si="35"/>
        <v>29429.861970000002</v>
      </c>
      <c r="N124" s="27">
        <f t="shared" si="36"/>
        <v>29429.861970000002</v>
      </c>
      <c r="O124" s="27">
        <f t="shared" si="40"/>
        <v>-1883526.3464800036</v>
      </c>
      <c r="P124" s="27">
        <f t="shared" si="41"/>
        <v>1883526.3464800036</v>
      </c>
    </row>
    <row r="125" spans="1:16">
      <c r="A125" s="31">
        <v>42217</v>
      </c>
      <c r="C125" s="6">
        <v>117</v>
      </c>
      <c r="D125" s="29">
        <f t="shared" si="32"/>
        <v>77547</v>
      </c>
      <c r="E125" s="29">
        <f t="shared" si="37"/>
        <v>9072999</v>
      </c>
      <c r="F125" s="29">
        <f t="shared" si="33"/>
        <v>-4885501</v>
      </c>
      <c r="G125" s="34">
        <f>Inputs!D$3</f>
        <v>0.37951000000000001</v>
      </c>
      <c r="I125" s="27">
        <f t="shared" si="38"/>
        <v>13958500</v>
      </c>
      <c r="K125" s="27">
        <f t="shared" si="34"/>
        <v>77547</v>
      </c>
      <c r="L125" s="27">
        <f t="shared" si="39"/>
        <v>9072999</v>
      </c>
      <c r="M125" s="27">
        <f t="shared" si="35"/>
        <v>29429.861970000002</v>
      </c>
      <c r="N125" s="27">
        <f t="shared" si="36"/>
        <v>29429.861970000002</v>
      </c>
      <c r="O125" s="27">
        <f t="shared" si="40"/>
        <v>-1854096.4845100036</v>
      </c>
      <c r="P125" s="27">
        <f t="shared" si="41"/>
        <v>1854096.4845100036</v>
      </c>
    </row>
    <row r="126" spans="1:16">
      <c r="A126" s="30">
        <v>42248</v>
      </c>
      <c r="C126" s="6">
        <v>118</v>
      </c>
      <c r="D126" s="29">
        <f t="shared" si="32"/>
        <v>77547</v>
      </c>
      <c r="E126" s="29">
        <f t="shared" si="37"/>
        <v>9150546</v>
      </c>
      <c r="F126" s="29">
        <f t="shared" si="33"/>
        <v>-4807954</v>
      </c>
      <c r="G126" s="34">
        <f>Inputs!D$3</f>
        <v>0.37951000000000001</v>
      </c>
      <c r="I126" s="27">
        <f t="shared" si="38"/>
        <v>13958500</v>
      </c>
      <c r="K126" s="27">
        <f t="shared" si="34"/>
        <v>77547</v>
      </c>
      <c r="L126" s="27">
        <f t="shared" si="39"/>
        <v>9150546</v>
      </c>
      <c r="M126" s="27">
        <f t="shared" si="35"/>
        <v>29429.861970000002</v>
      </c>
      <c r="N126" s="27">
        <f t="shared" si="36"/>
        <v>29429.861970000002</v>
      </c>
      <c r="O126" s="27">
        <f t="shared" si="40"/>
        <v>-1824666.6225400036</v>
      </c>
      <c r="P126" s="27">
        <f t="shared" si="41"/>
        <v>1824666.6225400036</v>
      </c>
    </row>
    <row r="127" spans="1:16">
      <c r="A127" s="31">
        <v>42278</v>
      </c>
      <c r="C127" s="6">
        <v>119</v>
      </c>
      <c r="D127" s="29">
        <f t="shared" si="32"/>
        <v>77547</v>
      </c>
      <c r="E127" s="29">
        <f t="shared" si="37"/>
        <v>9228093</v>
      </c>
      <c r="F127" s="29">
        <f t="shared" si="33"/>
        <v>-4730407</v>
      </c>
      <c r="G127" s="34">
        <f>Inputs!D$3</f>
        <v>0.37951000000000001</v>
      </c>
      <c r="I127" s="27">
        <f t="shared" si="38"/>
        <v>13958500</v>
      </c>
      <c r="K127" s="27">
        <f t="shared" si="34"/>
        <v>77547</v>
      </c>
      <c r="L127" s="27">
        <f t="shared" si="39"/>
        <v>9228093</v>
      </c>
      <c r="M127" s="27">
        <f t="shared" si="35"/>
        <v>29429.861970000002</v>
      </c>
      <c r="N127" s="27">
        <f t="shared" si="36"/>
        <v>29429.861970000002</v>
      </c>
      <c r="O127" s="27">
        <f t="shared" si="40"/>
        <v>-1795236.7605700037</v>
      </c>
      <c r="P127" s="27">
        <f t="shared" si="41"/>
        <v>1795236.7605700037</v>
      </c>
    </row>
    <row r="128" spans="1:16">
      <c r="A128" s="30">
        <v>42309</v>
      </c>
      <c r="C128" s="6">
        <v>120</v>
      </c>
      <c r="D128" s="29">
        <f t="shared" si="32"/>
        <v>77547</v>
      </c>
      <c r="E128" s="29">
        <f t="shared" si="37"/>
        <v>9305640</v>
      </c>
      <c r="F128" s="29">
        <f t="shared" si="33"/>
        <v>-4652860</v>
      </c>
      <c r="G128" s="34">
        <f>Inputs!D$3</f>
        <v>0.37951000000000001</v>
      </c>
      <c r="I128" s="27">
        <f t="shared" si="38"/>
        <v>13958500</v>
      </c>
      <c r="K128" s="27">
        <f t="shared" si="34"/>
        <v>77547</v>
      </c>
      <c r="L128" s="27">
        <f t="shared" si="39"/>
        <v>9305640</v>
      </c>
      <c r="M128" s="27">
        <f t="shared" si="35"/>
        <v>29429.861970000002</v>
      </c>
      <c r="N128" s="27">
        <f t="shared" si="36"/>
        <v>29429.861970000002</v>
      </c>
      <c r="O128" s="27">
        <f t="shared" si="40"/>
        <v>-1765806.8986000037</v>
      </c>
      <c r="P128" s="27">
        <f t="shared" si="41"/>
        <v>1765806.8986000037</v>
      </c>
    </row>
    <row r="129" spans="1:16">
      <c r="A129" s="31">
        <v>42339</v>
      </c>
      <c r="C129" s="6">
        <v>121</v>
      </c>
      <c r="D129" s="29">
        <f t="shared" si="32"/>
        <v>77547</v>
      </c>
      <c r="E129" s="29">
        <f t="shared" si="37"/>
        <v>9383187</v>
      </c>
      <c r="F129" s="29">
        <f t="shared" si="33"/>
        <v>-4575313</v>
      </c>
      <c r="G129" s="34">
        <f>Inputs!D$3</f>
        <v>0.37951000000000001</v>
      </c>
      <c r="I129" s="27">
        <f t="shared" si="38"/>
        <v>13958500</v>
      </c>
      <c r="K129" s="27">
        <f t="shared" si="34"/>
        <v>77547</v>
      </c>
      <c r="L129" s="27">
        <f t="shared" si="39"/>
        <v>9383187</v>
      </c>
      <c r="M129" s="27">
        <f t="shared" si="35"/>
        <v>29429.861970000002</v>
      </c>
      <c r="N129" s="27">
        <f t="shared" si="36"/>
        <v>29429.861970000002</v>
      </c>
      <c r="O129" s="27">
        <f t="shared" si="40"/>
        <v>-1736377.0366300037</v>
      </c>
      <c r="P129" s="27">
        <f t="shared" si="41"/>
        <v>1736377.0366300037</v>
      </c>
    </row>
    <row r="130" spans="1:16">
      <c r="A130" s="30">
        <v>42370</v>
      </c>
      <c r="C130" s="6">
        <v>122</v>
      </c>
      <c r="D130" s="29">
        <f t="shared" si="32"/>
        <v>77547</v>
      </c>
      <c r="E130" s="29">
        <f t="shared" si="37"/>
        <v>9460734</v>
      </c>
      <c r="F130" s="29">
        <f t="shared" si="33"/>
        <v>-4497766</v>
      </c>
      <c r="G130" s="34">
        <f>Inputs!D$3</f>
        <v>0.37951000000000001</v>
      </c>
      <c r="I130" s="27">
        <f t="shared" si="38"/>
        <v>13958500</v>
      </c>
      <c r="K130" s="27">
        <f t="shared" si="34"/>
        <v>77547</v>
      </c>
      <c r="L130" s="27">
        <f t="shared" si="39"/>
        <v>9460734</v>
      </c>
      <c r="M130" s="27">
        <f t="shared" si="35"/>
        <v>29429.861970000002</v>
      </c>
      <c r="N130" s="27">
        <f t="shared" si="36"/>
        <v>29429.861970000002</v>
      </c>
      <c r="O130" s="27">
        <f t="shared" si="40"/>
        <v>-1706947.1746600037</v>
      </c>
      <c r="P130" s="27">
        <f t="shared" si="41"/>
        <v>1706947.1746600037</v>
      </c>
    </row>
    <row r="131" spans="1:16">
      <c r="A131" s="31">
        <v>42401</v>
      </c>
      <c r="C131" s="6">
        <v>123</v>
      </c>
      <c r="D131" s="29">
        <f t="shared" si="32"/>
        <v>77547</v>
      </c>
      <c r="E131" s="29">
        <f t="shared" si="37"/>
        <v>9538281</v>
      </c>
      <c r="F131" s="29">
        <f t="shared" si="33"/>
        <v>-4420219</v>
      </c>
      <c r="G131" s="34">
        <f>Inputs!D$3</f>
        <v>0.37951000000000001</v>
      </c>
      <c r="I131" s="27">
        <f t="shared" si="38"/>
        <v>13958500</v>
      </c>
      <c r="K131" s="27">
        <f t="shared" si="34"/>
        <v>77547</v>
      </c>
      <c r="L131" s="27">
        <f t="shared" si="39"/>
        <v>9538281</v>
      </c>
      <c r="M131" s="27">
        <f t="shared" si="35"/>
        <v>29429.861970000002</v>
      </c>
      <c r="N131" s="27">
        <f t="shared" si="36"/>
        <v>29429.861970000002</v>
      </c>
      <c r="O131" s="27">
        <f t="shared" si="40"/>
        <v>-1677517.3126900038</v>
      </c>
      <c r="P131" s="27">
        <f t="shared" si="41"/>
        <v>1677517.3126900038</v>
      </c>
    </row>
    <row r="132" spans="1:16">
      <c r="A132" s="30">
        <v>42430</v>
      </c>
      <c r="C132" s="6">
        <v>124</v>
      </c>
      <c r="D132" s="29">
        <f t="shared" si="32"/>
        <v>77547</v>
      </c>
      <c r="E132" s="29">
        <f t="shared" si="37"/>
        <v>9615828</v>
      </c>
      <c r="F132" s="29">
        <f t="shared" si="33"/>
        <v>-4342672</v>
      </c>
      <c r="G132" s="34">
        <f>Inputs!D$3</f>
        <v>0.37951000000000001</v>
      </c>
      <c r="I132" s="27">
        <f t="shared" si="38"/>
        <v>13958500</v>
      </c>
      <c r="K132" s="27">
        <f t="shared" si="34"/>
        <v>77547</v>
      </c>
      <c r="L132" s="27">
        <f t="shared" si="39"/>
        <v>9615828</v>
      </c>
      <c r="M132" s="27">
        <f t="shared" si="35"/>
        <v>29429.861970000002</v>
      </c>
      <c r="N132" s="27">
        <f t="shared" si="36"/>
        <v>29429.861970000002</v>
      </c>
      <c r="O132" s="27">
        <f t="shared" si="40"/>
        <v>-1648087.4507200038</v>
      </c>
      <c r="P132" s="27">
        <f t="shared" si="41"/>
        <v>1648087.4507200038</v>
      </c>
    </row>
    <row r="133" spans="1:16">
      <c r="A133" s="31">
        <v>42461</v>
      </c>
      <c r="C133" s="6">
        <v>125</v>
      </c>
      <c r="D133" s="29">
        <f t="shared" si="32"/>
        <v>77547</v>
      </c>
      <c r="E133" s="29">
        <f t="shared" si="37"/>
        <v>9693375</v>
      </c>
      <c r="F133" s="29">
        <f t="shared" si="33"/>
        <v>-4265125</v>
      </c>
      <c r="G133" s="34">
        <f>Inputs!D$3</f>
        <v>0.37951000000000001</v>
      </c>
      <c r="I133" s="27">
        <f t="shared" si="38"/>
        <v>13958500</v>
      </c>
      <c r="K133" s="27">
        <f t="shared" si="34"/>
        <v>77547</v>
      </c>
      <c r="L133" s="27">
        <f t="shared" si="39"/>
        <v>9693375</v>
      </c>
      <c r="M133" s="27">
        <f t="shared" si="35"/>
        <v>29429.861970000002</v>
      </c>
      <c r="N133" s="27">
        <f t="shared" si="36"/>
        <v>29429.861970000002</v>
      </c>
      <c r="O133" s="27">
        <f t="shared" si="40"/>
        <v>-1618657.5887500038</v>
      </c>
      <c r="P133" s="27">
        <f t="shared" si="41"/>
        <v>1618657.5887500038</v>
      </c>
    </row>
    <row r="134" spans="1:16">
      <c r="A134" s="30">
        <v>42491</v>
      </c>
      <c r="C134" s="6">
        <v>126</v>
      </c>
      <c r="D134" s="29">
        <f t="shared" si="32"/>
        <v>77547</v>
      </c>
      <c r="E134" s="29">
        <f t="shared" si="37"/>
        <v>9770922</v>
      </c>
      <c r="F134" s="29">
        <f t="shared" si="33"/>
        <v>-4187578</v>
      </c>
      <c r="G134" s="34">
        <f>Inputs!D$3</f>
        <v>0.37951000000000001</v>
      </c>
      <c r="I134" s="27">
        <f t="shared" si="38"/>
        <v>13958500</v>
      </c>
      <c r="K134" s="27">
        <f t="shared" si="34"/>
        <v>77547</v>
      </c>
      <c r="L134" s="27">
        <f t="shared" si="39"/>
        <v>9770922</v>
      </c>
      <c r="M134" s="27">
        <f t="shared" si="35"/>
        <v>29429.861970000002</v>
      </c>
      <c r="N134" s="27">
        <f t="shared" si="36"/>
        <v>29429.861970000002</v>
      </c>
      <c r="O134" s="27">
        <f t="shared" si="40"/>
        <v>-1589227.7267800039</v>
      </c>
      <c r="P134" s="27">
        <f t="shared" si="41"/>
        <v>1589227.7267800039</v>
      </c>
    </row>
    <row r="135" spans="1:16">
      <c r="A135" s="31">
        <v>42522</v>
      </c>
      <c r="C135" s="6">
        <v>127</v>
      </c>
      <c r="D135" s="29">
        <f t="shared" si="32"/>
        <v>77547</v>
      </c>
      <c r="E135" s="29">
        <f t="shared" si="37"/>
        <v>9848469</v>
      </c>
      <c r="F135" s="29">
        <f t="shared" si="33"/>
        <v>-4110031</v>
      </c>
      <c r="G135" s="34">
        <f>Inputs!D$3</f>
        <v>0.37951000000000001</v>
      </c>
      <c r="I135" s="27">
        <f t="shared" si="38"/>
        <v>13958500</v>
      </c>
      <c r="K135" s="27">
        <f t="shared" si="34"/>
        <v>77547</v>
      </c>
      <c r="L135" s="27">
        <f t="shared" si="39"/>
        <v>9848469</v>
      </c>
      <c r="M135" s="27">
        <f t="shared" si="35"/>
        <v>29429.861970000002</v>
      </c>
      <c r="N135" s="27">
        <f t="shared" si="36"/>
        <v>29429.861970000002</v>
      </c>
      <c r="O135" s="27">
        <f t="shared" si="40"/>
        <v>-1559797.8648100039</v>
      </c>
      <c r="P135" s="27">
        <f t="shared" si="41"/>
        <v>1559797.8648100039</v>
      </c>
    </row>
    <row r="136" spans="1:16">
      <c r="A136" s="30">
        <v>42552</v>
      </c>
      <c r="C136" s="6">
        <v>128</v>
      </c>
      <c r="D136" s="29">
        <f t="shared" si="32"/>
        <v>77547</v>
      </c>
      <c r="E136" s="29">
        <f t="shared" si="37"/>
        <v>9926016</v>
      </c>
      <c r="F136" s="29">
        <f t="shared" si="33"/>
        <v>-4032484</v>
      </c>
      <c r="G136" s="34">
        <f>Inputs!D$3</f>
        <v>0.37951000000000001</v>
      </c>
      <c r="I136" s="27">
        <f t="shared" si="38"/>
        <v>13958500</v>
      </c>
      <c r="K136" s="27">
        <f t="shared" si="34"/>
        <v>77547</v>
      </c>
      <c r="L136" s="27">
        <f t="shared" si="39"/>
        <v>9926016</v>
      </c>
      <c r="M136" s="27">
        <f t="shared" si="35"/>
        <v>29429.861970000002</v>
      </c>
      <c r="N136" s="27">
        <f t="shared" si="36"/>
        <v>29429.861970000002</v>
      </c>
      <c r="O136" s="27">
        <f t="shared" si="40"/>
        <v>-1530368.0028400039</v>
      </c>
      <c r="P136" s="27">
        <f t="shared" si="41"/>
        <v>1530368.0028400039</v>
      </c>
    </row>
    <row r="137" spans="1:16">
      <c r="A137" s="31">
        <v>42583</v>
      </c>
      <c r="C137" s="6">
        <v>129</v>
      </c>
      <c r="D137" s="29">
        <f t="shared" ref="D137:D168" si="42">ROUND(-(+$B$9/180)*1,0)</f>
        <v>77547</v>
      </c>
      <c r="E137" s="29">
        <f t="shared" si="37"/>
        <v>10003563</v>
      </c>
      <c r="F137" s="29">
        <f t="shared" ref="F137:F168" si="43">$B$9+E137</f>
        <v>-3954937</v>
      </c>
      <c r="G137" s="34">
        <f>Inputs!D$3</f>
        <v>0.37951000000000001</v>
      </c>
      <c r="I137" s="27">
        <f t="shared" si="38"/>
        <v>13958500</v>
      </c>
      <c r="K137" s="27">
        <f t="shared" ref="K137:K168" si="44">D137</f>
        <v>77547</v>
      </c>
      <c r="L137" s="27">
        <f t="shared" si="39"/>
        <v>10003563</v>
      </c>
      <c r="M137" s="27">
        <f t="shared" ref="M137:M168" si="45">K137*G137</f>
        <v>29429.861970000002</v>
      </c>
      <c r="N137" s="27">
        <f t="shared" ref="N137:N168" si="46">M137-J137</f>
        <v>29429.861970000002</v>
      </c>
      <c r="O137" s="27">
        <f t="shared" si="40"/>
        <v>-1500938.140870004</v>
      </c>
      <c r="P137" s="27">
        <f t="shared" si="41"/>
        <v>1500938.140870004</v>
      </c>
    </row>
    <row r="138" spans="1:16">
      <c r="A138" s="30">
        <v>42614</v>
      </c>
      <c r="C138" s="6">
        <v>130</v>
      </c>
      <c r="D138" s="29">
        <f t="shared" si="42"/>
        <v>77547</v>
      </c>
      <c r="E138" s="29">
        <f t="shared" ref="E138:E169" si="47">+E137+D138</f>
        <v>10081110</v>
      </c>
      <c r="F138" s="29">
        <f t="shared" si="43"/>
        <v>-3877390</v>
      </c>
      <c r="G138" s="34">
        <f>Inputs!D$3</f>
        <v>0.37951000000000001</v>
      </c>
      <c r="I138" s="27">
        <f t="shared" ref="I138:I169" si="48">+I137+H138</f>
        <v>13958500</v>
      </c>
      <c r="K138" s="27">
        <f t="shared" si="44"/>
        <v>77547</v>
      </c>
      <c r="L138" s="27">
        <f t="shared" ref="L138:L169" si="49">+L137+K138</f>
        <v>10081110</v>
      </c>
      <c r="M138" s="27">
        <f t="shared" si="45"/>
        <v>29429.861970000002</v>
      </c>
      <c r="N138" s="27">
        <f t="shared" si="46"/>
        <v>29429.861970000002</v>
      </c>
      <c r="O138" s="27">
        <f t="shared" ref="O138:O169" si="50">+O137+N138</f>
        <v>-1471508.278900004</v>
      </c>
      <c r="P138" s="27">
        <f t="shared" ref="P138:P169" si="51">P137-N138</f>
        <v>1471508.278900004</v>
      </c>
    </row>
    <row r="139" spans="1:16">
      <c r="A139" s="31">
        <v>42644</v>
      </c>
      <c r="C139" s="6">
        <v>131</v>
      </c>
      <c r="D139" s="29">
        <f t="shared" si="42"/>
        <v>77547</v>
      </c>
      <c r="E139" s="29">
        <f t="shared" si="47"/>
        <v>10158657</v>
      </c>
      <c r="F139" s="29">
        <f t="shared" si="43"/>
        <v>-3799843</v>
      </c>
      <c r="G139" s="34">
        <f>Inputs!D$3</f>
        <v>0.37951000000000001</v>
      </c>
      <c r="I139" s="27">
        <f t="shared" si="48"/>
        <v>13958500</v>
      </c>
      <c r="K139" s="27">
        <f t="shared" si="44"/>
        <v>77547</v>
      </c>
      <c r="L139" s="27">
        <f t="shared" si="49"/>
        <v>10158657</v>
      </c>
      <c r="M139" s="27">
        <f t="shared" si="45"/>
        <v>29429.861970000002</v>
      </c>
      <c r="N139" s="27">
        <f t="shared" si="46"/>
        <v>29429.861970000002</v>
      </c>
      <c r="O139" s="27">
        <f t="shared" si="50"/>
        <v>-1442078.416930004</v>
      </c>
      <c r="P139" s="27">
        <f t="shared" si="51"/>
        <v>1442078.416930004</v>
      </c>
    </row>
    <row r="140" spans="1:16">
      <c r="A140" s="30">
        <v>42675</v>
      </c>
      <c r="C140" s="6">
        <v>132</v>
      </c>
      <c r="D140" s="29">
        <f t="shared" si="42"/>
        <v>77547</v>
      </c>
      <c r="E140" s="29">
        <f t="shared" si="47"/>
        <v>10236204</v>
      </c>
      <c r="F140" s="29">
        <f t="shared" si="43"/>
        <v>-3722296</v>
      </c>
      <c r="G140" s="34">
        <f>Inputs!D$3</f>
        <v>0.37951000000000001</v>
      </c>
      <c r="I140" s="27">
        <f t="shared" si="48"/>
        <v>13958500</v>
      </c>
      <c r="K140" s="27">
        <f t="shared" si="44"/>
        <v>77547</v>
      </c>
      <c r="L140" s="27">
        <f t="shared" si="49"/>
        <v>10236204</v>
      </c>
      <c r="M140" s="27">
        <f t="shared" si="45"/>
        <v>29429.861970000002</v>
      </c>
      <c r="N140" s="27">
        <f t="shared" si="46"/>
        <v>29429.861970000002</v>
      </c>
      <c r="O140" s="27">
        <f t="shared" si="50"/>
        <v>-1412648.5549600041</v>
      </c>
      <c r="P140" s="27">
        <f t="shared" si="51"/>
        <v>1412648.5549600041</v>
      </c>
    </row>
    <row r="141" spans="1:16">
      <c r="A141" s="31">
        <v>42705</v>
      </c>
      <c r="C141" s="6">
        <v>133</v>
      </c>
      <c r="D141" s="29">
        <f t="shared" si="42"/>
        <v>77547</v>
      </c>
      <c r="E141" s="29">
        <f t="shared" si="47"/>
        <v>10313751</v>
      </c>
      <c r="F141" s="29">
        <f t="shared" si="43"/>
        <v>-3644749</v>
      </c>
      <c r="G141" s="34">
        <f>Inputs!D$3</f>
        <v>0.37951000000000001</v>
      </c>
      <c r="I141" s="27">
        <f t="shared" si="48"/>
        <v>13958500</v>
      </c>
      <c r="K141" s="27">
        <f t="shared" si="44"/>
        <v>77547</v>
      </c>
      <c r="L141" s="27">
        <f t="shared" si="49"/>
        <v>10313751</v>
      </c>
      <c r="M141" s="27">
        <f t="shared" si="45"/>
        <v>29429.861970000002</v>
      </c>
      <c r="N141" s="27">
        <f t="shared" si="46"/>
        <v>29429.861970000002</v>
      </c>
      <c r="O141" s="27">
        <f t="shared" si="50"/>
        <v>-1383218.6929900041</v>
      </c>
      <c r="P141" s="27">
        <f t="shared" si="51"/>
        <v>1383218.6929900041</v>
      </c>
    </row>
    <row r="142" spans="1:16">
      <c r="A142" s="30">
        <v>42736</v>
      </c>
      <c r="C142" s="6">
        <v>134</v>
      </c>
      <c r="D142" s="29">
        <f t="shared" si="42"/>
        <v>77547</v>
      </c>
      <c r="E142" s="29">
        <f t="shared" si="47"/>
        <v>10391298</v>
      </c>
      <c r="F142" s="29">
        <f t="shared" si="43"/>
        <v>-3567202</v>
      </c>
      <c r="G142" s="34">
        <f>Inputs!D$3</f>
        <v>0.37951000000000001</v>
      </c>
      <c r="I142" s="27">
        <f t="shared" si="48"/>
        <v>13958500</v>
      </c>
      <c r="K142" s="27">
        <f t="shared" si="44"/>
        <v>77547</v>
      </c>
      <c r="L142" s="27">
        <f t="shared" si="49"/>
        <v>10391298</v>
      </c>
      <c r="M142" s="27">
        <f t="shared" si="45"/>
        <v>29429.861970000002</v>
      </c>
      <c r="N142" s="27">
        <f t="shared" si="46"/>
        <v>29429.861970000002</v>
      </c>
      <c r="O142" s="27">
        <f t="shared" si="50"/>
        <v>-1353788.8310200041</v>
      </c>
      <c r="P142" s="27">
        <f t="shared" si="51"/>
        <v>1353788.8310200041</v>
      </c>
    </row>
    <row r="143" spans="1:16">
      <c r="A143" s="31">
        <v>42767</v>
      </c>
      <c r="C143" s="6">
        <v>135</v>
      </c>
      <c r="D143" s="29">
        <f t="shared" si="42"/>
        <v>77547</v>
      </c>
      <c r="E143" s="29">
        <f t="shared" si="47"/>
        <v>10468845</v>
      </c>
      <c r="F143" s="29">
        <f t="shared" si="43"/>
        <v>-3489655</v>
      </c>
      <c r="G143" s="34">
        <f>Inputs!D$3</f>
        <v>0.37951000000000001</v>
      </c>
      <c r="I143" s="27">
        <f t="shared" si="48"/>
        <v>13958500</v>
      </c>
      <c r="K143" s="27">
        <f t="shared" si="44"/>
        <v>77547</v>
      </c>
      <c r="L143" s="27">
        <f t="shared" si="49"/>
        <v>10468845</v>
      </c>
      <c r="M143" s="27">
        <f t="shared" si="45"/>
        <v>29429.861970000002</v>
      </c>
      <c r="N143" s="27">
        <f t="shared" si="46"/>
        <v>29429.861970000002</v>
      </c>
      <c r="O143" s="27">
        <f t="shared" si="50"/>
        <v>-1324358.9690500041</v>
      </c>
      <c r="P143" s="27">
        <f t="shared" si="51"/>
        <v>1324358.9690500041</v>
      </c>
    </row>
    <row r="144" spans="1:16">
      <c r="A144" s="30">
        <v>42795</v>
      </c>
      <c r="C144" s="6">
        <v>136</v>
      </c>
      <c r="D144" s="29">
        <f t="shared" si="42"/>
        <v>77547</v>
      </c>
      <c r="E144" s="29">
        <f t="shared" si="47"/>
        <v>10546392</v>
      </c>
      <c r="F144" s="29">
        <f t="shared" si="43"/>
        <v>-3412108</v>
      </c>
      <c r="G144" s="34">
        <f>Inputs!D$3</f>
        <v>0.37951000000000001</v>
      </c>
      <c r="I144" s="27">
        <f t="shared" si="48"/>
        <v>13958500</v>
      </c>
      <c r="K144" s="27">
        <f t="shared" si="44"/>
        <v>77547</v>
      </c>
      <c r="L144" s="27">
        <f t="shared" si="49"/>
        <v>10546392</v>
      </c>
      <c r="M144" s="27">
        <f t="shared" si="45"/>
        <v>29429.861970000002</v>
      </c>
      <c r="N144" s="27">
        <f t="shared" si="46"/>
        <v>29429.861970000002</v>
      </c>
      <c r="O144" s="27">
        <f t="shared" si="50"/>
        <v>-1294929.1070800042</v>
      </c>
      <c r="P144" s="27">
        <f t="shared" si="51"/>
        <v>1294929.1070800042</v>
      </c>
    </row>
    <row r="145" spans="1:16">
      <c r="A145" s="31">
        <v>42826</v>
      </c>
      <c r="C145" s="6">
        <v>137</v>
      </c>
      <c r="D145" s="29">
        <f t="shared" si="42"/>
        <v>77547</v>
      </c>
      <c r="E145" s="29">
        <f t="shared" si="47"/>
        <v>10623939</v>
      </c>
      <c r="F145" s="29">
        <f t="shared" si="43"/>
        <v>-3334561</v>
      </c>
      <c r="G145" s="34">
        <f>Inputs!D$3</f>
        <v>0.37951000000000001</v>
      </c>
      <c r="I145" s="27">
        <f t="shared" si="48"/>
        <v>13958500</v>
      </c>
      <c r="K145" s="27">
        <f t="shared" si="44"/>
        <v>77547</v>
      </c>
      <c r="L145" s="27">
        <f t="shared" si="49"/>
        <v>10623939</v>
      </c>
      <c r="M145" s="27">
        <f t="shared" si="45"/>
        <v>29429.861970000002</v>
      </c>
      <c r="N145" s="27">
        <f t="shared" si="46"/>
        <v>29429.861970000002</v>
      </c>
      <c r="O145" s="27">
        <f t="shared" si="50"/>
        <v>-1265499.2451100042</v>
      </c>
      <c r="P145" s="27">
        <f t="shared" si="51"/>
        <v>1265499.2451100042</v>
      </c>
    </row>
    <row r="146" spans="1:16">
      <c r="A146" s="30">
        <v>42856</v>
      </c>
      <c r="C146" s="6">
        <v>138</v>
      </c>
      <c r="D146" s="29">
        <f t="shared" si="42"/>
        <v>77547</v>
      </c>
      <c r="E146" s="29">
        <f t="shared" si="47"/>
        <v>10701486</v>
      </c>
      <c r="F146" s="29">
        <f t="shared" si="43"/>
        <v>-3257014</v>
      </c>
      <c r="G146" s="34">
        <f>Inputs!D$3</f>
        <v>0.37951000000000001</v>
      </c>
      <c r="I146" s="27">
        <f t="shared" si="48"/>
        <v>13958500</v>
      </c>
      <c r="K146" s="27">
        <f t="shared" si="44"/>
        <v>77547</v>
      </c>
      <c r="L146" s="27">
        <f t="shared" si="49"/>
        <v>10701486</v>
      </c>
      <c r="M146" s="27">
        <f t="shared" si="45"/>
        <v>29429.861970000002</v>
      </c>
      <c r="N146" s="27">
        <f t="shared" si="46"/>
        <v>29429.861970000002</v>
      </c>
      <c r="O146" s="27">
        <f t="shared" si="50"/>
        <v>-1236069.3831400042</v>
      </c>
      <c r="P146" s="27">
        <f t="shared" si="51"/>
        <v>1236069.3831400042</v>
      </c>
    </row>
    <row r="147" spans="1:16">
      <c r="A147" s="31">
        <v>42887</v>
      </c>
      <c r="C147" s="6">
        <v>139</v>
      </c>
      <c r="D147" s="29">
        <f t="shared" si="42"/>
        <v>77547</v>
      </c>
      <c r="E147" s="29">
        <f t="shared" si="47"/>
        <v>10779033</v>
      </c>
      <c r="F147" s="29">
        <f t="shared" si="43"/>
        <v>-3179467</v>
      </c>
      <c r="G147" s="34">
        <f>Inputs!D$3</f>
        <v>0.37951000000000001</v>
      </c>
      <c r="I147" s="27">
        <f t="shared" si="48"/>
        <v>13958500</v>
      </c>
      <c r="K147" s="27">
        <f t="shared" si="44"/>
        <v>77547</v>
      </c>
      <c r="L147" s="27">
        <f t="shared" si="49"/>
        <v>10779033</v>
      </c>
      <c r="M147" s="27">
        <f t="shared" si="45"/>
        <v>29429.861970000002</v>
      </c>
      <c r="N147" s="27">
        <f t="shared" si="46"/>
        <v>29429.861970000002</v>
      </c>
      <c r="O147" s="27">
        <f t="shared" si="50"/>
        <v>-1206639.5211700043</v>
      </c>
      <c r="P147" s="27">
        <f t="shared" si="51"/>
        <v>1206639.5211700043</v>
      </c>
    </row>
    <row r="148" spans="1:16">
      <c r="A148" s="30">
        <v>42917</v>
      </c>
      <c r="C148" s="6">
        <v>140</v>
      </c>
      <c r="D148" s="29">
        <f t="shared" si="42"/>
        <v>77547</v>
      </c>
      <c r="E148" s="29">
        <f t="shared" si="47"/>
        <v>10856580</v>
      </c>
      <c r="F148" s="29">
        <f t="shared" si="43"/>
        <v>-3101920</v>
      </c>
      <c r="G148" s="34">
        <f>Inputs!D$3</f>
        <v>0.37951000000000001</v>
      </c>
      <c r="I148" s="27">
        <f t="shared" si="48"/>
        <v>13958500</v>
      </c>
      <c r="K148" s="27">
        <f t="shared" si="44"/>
        <v>77547</v>
      </c>
      <c r="L148" s="27">
        <f t="shared" si="49"/>
        <v>10856580</v>
      </c>
      <c r="M148" s="27">
        <f t="shared" si="45"/>
        <v>29429.861970000002</v>
      </c>
      <c r="N148" s="27">
        <f t="shared" si="46"/>
        <v>29429.861970000002</v>
      </c>
      <c r="O148" s="27">
        <f t="shared" si="50"/>
        <v>-1177209.6592000043</v>
      </c>
      <c r="P148" s="27">
        <f t="shared" si="51"/>
        <v>1177209.6592000043</v>
      </c>
    </row>
    <row r="149" spans="1:16">
      <c r="A149" s="31">
        <v>42948</v>
      </c>
      <c r="C149" s="6">
        <v>141</v>
      </c>
      <c r="D149" s="29">
        <f t="shared" si="42"/>
        <v>77547</v>
      </c>
      <c r="E149" s="29">
        <f t="shared" si="47"/>
        <v>10934127</v>
      </c>
      <c r="F149" s="29">
        <f t="shared" si="43"/>
        <v>-3024373</v>
      </c>
      <c r="G149" s="34">
        <f>Inputs!D$3</f>
        <v>0.37951000000000001</v>
      </c>
      <c r="I149" s="27">
        <f t="shared" si="48"/>
        <v>13958500</v>
      </c>
      <c r="K149" s="27">
        <f t="shared" si="44"/>
        <v>77547</v>
      </c>
      <c r="L149" s="27">
        <f t="shared" si="49"/>
        <v>10934127</v>
      </c>
      <c r="M149" s="27">
        <f t="shared" si="45"/>
        <v>29429.861970000002</v>
      </c>
      <c r="N149" s="27">
        <f t="shared" si="46"/>
        <v>29429.861970000002</v>
      </c>
      <c r="O149" s="27">
        <f t="shared" si="50"/>
        <v>-1147779.7972300043</v>
      </c>
      <c r="P149" s="27">
        <f t="shared" si="51"/>
        <v>1147779.7972300043</v>
      </c>
    </row>
    <row r="150" spans="1:16">
      <c r="A150" s="30">
        <v>42979</v>
      </c>
      <c r="C150" s="6">
        <v>142</v>
      </c>
      <c r="D150" s="29">
        <f t="shared" si="42"/>
        <v>77547</v>
      </c>
      <c r="E150" s="29">
        <f t="shared" si="47"/>
        <v>11011674</v>
      </c>
      <c r="F150" s="29">
        <f t="shared" si="43"/>
        <v>-2946826</v>
      </c>
      <c r="G150" s="34">
        <f>Inputs!D$3</f>
        <v>0.37951000000000001</v>
      </c>
      <c r="I150" s="27">
        <f t="shared" si="48"/>
        <v>13958500</v>
      </c>
      <c r="K150" s="27">
        <f t="shared" si="44"/>
        <v>77547</v>
      </c>
      <c r="L150" s="27">
        <f t="shared" si="49"/>
        <v>11011674</v>
      </c>
      <c r="M150" s="27">
        <f t="shared" si="45"/>
        <v>29429.861970000002</v>
      </c>
      <c r="N150" s="27">
        <f t="shared" si="46"/>
        <v>29429.861970000002</v>
      </c>
      <c r="O150" s="27">
        <f t="shared" si="50"/>
        <v>-1118349.9352600044</v>
      </c>
      <c r="P150" s="27">
        <f t="shared" si="51"/>
        <v>1118349.9352600044</v>
      </c>
    </row>
    <row r="151" spans="1:16">
      <c r="A151" s="31">
        <v>43009</v>
      </c>
      <c r="C151" s="6">
        <v>143</v>
      </c>
      <c r="D151" s="29">
        <f t="shared" si="42"/>
        <v>77547</v>
      </c>
      <c r="E151" s="29">
        <f t="shared" si="47"/>
        <v>11089221</v>
      </c>
      <c r="F151" s="29">
        <f t="shared" si="43"/>
        <v>-2869279</v>
      </c>
      <c r="G151" s="34">
        <f>Inputs!D$3</f>
        <v>0.37951000000000001</v>
      </c>
      <c r="I151" s="27">
        <f t="shared" si="48"/>
        <v>13958500</v>
      </c>
      <c r="K151" s="27">
        <f t="shared" si="44"/>
        <v>77547</v>
      </c>
      <c r="L151" s="27">
        <f t="shared" si="49"/>
        <v>11089221</v>
      </c>
      <c r="M151" s="27">
        <f t="shared" si="45"/>
        <v>29429.861970000002</v>
      </c>
      <c r="N151" s="27">
        <f t="shared" si="46"/>
        <v>29429.861970000002</v>
      </c>
      <c r="O151" s="27">
        <f t="shared" si="50"/>
        <v>-1088920.0732900044</v>
      </c>
      <c r="P151" s="27">
        <f t="shared" si="51"/>
        <v>1088920.0732900044</v>
      </c>
    </row>
    <row r="152" spans="1:16">
      <c r="A152" s="30">
        <v>43040</v>
      </c>
      <c r="C152" s="6">
        <v>144</v>
      </c>
      <c r="D152" s="29">
        <f t="shared" si="42"/>
        <v>77547</v>
      </c>
      <c r="E152" s="29">
        <f t="shared" si="47"/>
        <v>11166768</v>
      </c>
      <c r="F152" s="29">
        <f t="shared" si="43"/>
        <v>-2791732</v>
      </c>
      <c r="G152" s="34">
        <f>Inputs!D$3</f>
        <v>0.37951000000000001</v>
      </c>
      <c r="I152" s="27">
        <f t="shared" si="48"/>
        <v>13958500</v>
      </c>
      <c r="K152" s="27">
        <f t="shared" si="44"/>
        <v>77547</v>
      </c>
      <c r="L152" s="27">
        <f t="shared" si="49"/>
        <v>11166768</v>
      </c>
      <c r="M152" s="27">
        <f t="shared" si="45"/>
        <v>29429.861970000002</v>
      </c>
      <c r="N152" s="27">
        <f t="shared" si="46"/>
        <v>29429.861970000002</v>
      </c>
      <c r="O152" s="27">
        <f t="shared" si="50"/>
        <v>-1059490.2113200044</v>
      </c>
      <c r="P152" s="27">
        <f t="shared" si="51"/>
        <v>1059490.2113200044</v>
      </c>
    </row>
    <row r="153" spans="1:16">
      <c r="A153" s="31">
        <v>43070</v>
      </c>
      <c r="C153" s="6">
        <v>145</v>
      </c>
      <c r="D153" s="29">
        <f t="shared" si="42"/>
        <v>77547</v>
      </c>
      <c r="E153" s="29">
        <f t="shared" si="47"/>
        <v>11244315</v>
      </c>
      <c r="F153" s="29">
        <f t="shared" si="43"/>
        <v>-2714185</v>
      </c>
      <c r="G153" s="34">
        <f>Inputs!D$3</f>
        <v>0.37951000000000001</v>
      </c>
      <c r="I153" s="27">
        <f t="shared" si="48"/>
        <v>13958500</v>
      </c>
      <c r="K153" s="27">
        <f t="shared" si="44"/>
        <v>77547</v>
      </c>
      <c r="L153" s="27">
        <f t="shared" si="49"/>
        <v>11244315</v>
      </c>
      <c r="M153" s="27">
        <f t="shared" si="45"/>
        <v>29429.861970000002</v>
      </c>
      <c r="N153" s="27">
        <f t="shared" si="46"/>
        <v>29429.861970000002</v>
      </c>
      <c r="O153" s="27">
        <f t="shared" si="50"/>
        <v>-1030060.3493500045</v>
      </c>
      <c r="P153" s="27">
        <f t="shared" si="51"/>
        <v>1030060.3493500045</v>
      </c>
    </row>
    <row r="154" spans="1:16">
      <c r="A154" s="30">
        <v>43101</v>
      </c>
      <c r="C154" s="6">
        <v>146</v>
      </c>
      <c r="D154" s="29">
        <f t="shared" si="42"/>
        <v>77547</v>
      </c>
      <c r="E154" s="29">
        <f t="shared" si="47"/>
        <v>11321862</v>
      </c>
      <c r="F154" s="29">
        <f t="shared" si="43"/>
        <v>-2636638</v>
      </c>
      <c r="G154" s="34">
        <f>Inputs!D$3</f>
        <v>0.37951000000000001</v>
      </c>
      <c r="I154" s="27">
        <f t="shared" si="48"/>
        <v>13958500</v>
      </c>
      <c r="K154" s="27">
        <f t="shared" si="44"/>
        <v>77547</v>
      </c>
      <c r="L154" s="27">
        <f t="shared" si="49"/>
        <v>11321862</v>
      </c>
      <c r="M154" s="27">
        <f t="shared" si="45"/>
        <v>29429.861970000002</v>
      </c>
      <c r="N154" s="27">
        <f t="shared" si="46"/>
        <v>29429.861970000002</v>
      </c>
      <c r="O154" s="27">
        <f t="shared" si="50"/>
        <v>-1000630.4873800045</v>
      </c>
      <c r="P154" s="27">
        <f t="shared" si="51"/>
        <v>1000630.4873800045</v>
      </c>
    </row>
    <row r="155" spans="1:16">
      <c r="A155" s="31">
        <v>43132</v>
      </c>
      <c r="C155" s="6">
        <v>147</v>
      </c>
      <c r="D155" s="29">
        <f t="shared" si="42"/>
        <v>77547</v>
      </c>
      <c r="E155" s="29">
        <f t="shared" si="47"/>
        <v>11399409</v>
      </c>
      <c r="F155" s="29">
        <f t="shared" si="43"/>
        <v>-2559091</v>
      </c>
      <c r="G155" s="34">
        <f>Inputs!D$3</f>
        <v>0.37951000000000001</v>
      </c>
      <c r="I155" s="27">
        <f t="shared" si="48"/>
        <v>13958500</v>
      </c>
      <c r="K155" s="27">
        <f t="shared" si="44"/>
        <v>77547</v>
      </c>
      <c r="L155" s="27">
        <f t="shared" si="49"/>
        <v>11399409</v>
      </c>
      <c r="M155" s="27">
        <f t="shared" si="45"/>
        <v>29429.861970000002</v>
      </c>
      <c r="N155" s="27">
        <f t="shared" si="46"/>
        <v>29429.861970000002</v>
      </c>
      <c r="O155" s="27">
        <f t="shared" si="50"/>
        <v>-971200.62541000452</v>
      </c>
      <c r="P155" s="27">
        <f t="shared" si="51"/>
        <v>971200.62541000452</v>
      </c>
    </row>
    <row r="156" spans="1:16">
      <c r="A156" s="30">
        <v>43160</v>
      </c>
      <c r="C156" s="6">
        <v>148</v>
      </c>
      <c r="D156" s="29">
        <f t="shared" si="42"/>
        <v>77547</v>
      </c>
      <c r="E156" s="29">
        <f t="shared" si="47"/>
        <v>11476956</v>
      </c>
      <c r="F156" s="29">
        <f t="shared" si="43"/>
        <v>-2481544</v>
      </c>
      <c r="G156" s="34">
        <f>Inputs!D$3</f>
        <v>0.37951000000000001</v>
      </c>
      <c r="I156" s="27">
        <f t="shared" si="48"/>
        <v>13958500</v>
      </c>
      <c r="K156" s="27">
        <f t="shared" si="44"/>
        <v>77547</v>
      </c>
      <c r="L156" s="27">
        <f t="shared" si="49"/>
        <v>11476956</v>
      </c>
      <c r="M156" s="27">
        <f t="shared" si="45"/>
        <v>29429.861970000002</v>
      </c>
      <c r="N156" s="27">
        <f t="shared" si="46"/>
        <v>29429.861970000002</v>
      </c>
      <c r="O156" s="27">
        <f t="shared" si="50"/>
        <v>-941770.76344000455</v>
      </c>
      <c r="P156" s="27">
        <f t="shared" si="51"/>
        <v>941770.76344000455</v>
      </c>
    </row>
    <row r="157" spans="1:16">
      <c r="A157" s="31">
        <v>43191</v>
      </c>
      <c r="C157" s="6">
        <v>149</v>
      </c>
      <c r="D157" s="29">
        <f t="shared" si="42"/>
        <v>77547</v>
      </c>
      <c r="E157" s="29">
        <f t="shared" si="47"/>
        <v>11554503</v>
      </c>
      <c r="F157" s="29">
        <f t="shared" si="43"/>
        <v>-2403997</v>
      </c>
      <c r="G157" s="34">
        <f>Inputs!D$3</f>
        <v>0.37951000000000001</v>
      </c>
      <c r="I157" s="27">
        <f t="shared" si="48"/>
        <v>13958500</v>
      </c>
      <c r="K157" s="27">
        <f t="shared" si="44"/>
        <v>77547</v>
      </c>
      <c r="L157" s="27">
        <f t="shared" si="49"/>
        <v>11554503</v>
      </c>
      <c r="M157" s="27">
        <f t="shared" si="45"/>
        <v>29429.861970000002</v>
      </c>
      <c r="N157" s="27">
        <f t="shared" si="46"/>
        <v>29429.861970000002</v>
      </c>
      <c r="O157" s="27">
        <f t="shared" si="50"/>
        <v>-912340.90147000458</v>
      </c>
      <c r="P157" s="27">
        <f t="shared" si="51"/>
        <v>912340.90147000458</v>
      </c>
    </row>
    <row r="158" spans="1:16">
      <c r="A158" s="30">
        <v>43221</v>
      </c>
      <c r="C158" s="6">
        <v>150</v>
      </c>
      <c r="D158" s="29">
        <f t="shared" si="42"/>
        <v>77547</v>
      </c>
      <c r="E158" s="29">
        <f t="shared" si="47"/>
        <v>11632050</v>
      </c>
      <c r="F158" s="29">
        <f t="shared" si="43"/>
        <v>-2326450</v>
      </c>
      <c r="G158" s="34">
        <f>Inputs!D$3</f>
        <v>0.37951000000000001</v>
      </c>
      <c r="I158" s="27">
        <f t="shared" si="48"/>
        <v>13958500</v>
      </c>
      <c r="K158" s="27">
        <f t="shared" si="44"/>
        <v>77547</v>
      </c>
      <c r="L158" s="27">
        <f t="shared" si="49"/>
        <v>11632050</v>
      </c>
      <c r="M158" s="27">
        <f t="shared" si="45"/>
        <v>29429.861970000002</v>
      </c>
      <c r="N158" s="27">
        <f t="shared" si="46"/>
        <v>29429.861970000002</v>
      </c>
      <c r="O158" s="27">
        <f t="shared" si="50"/>
        <v>-882911.03950000461</v>
      </c>
      <c r="P158" s="27">
        <f t="shared" si="51"/>
        <v>882911.03950000461</v>
      </c>
    </row>
    <row r="159" spans="1:16">
      <c r="A159" s="31">
        <v>43252</v>
      </c>
      <c r="C159" s="6">
        <v>151</v>
      </c>
      <c r="D159" s="29">
        <f t="shared" si="42"/>
        <v>77547</v>
      </c>
      <c r="E159" s="29">
        <f t="shared" si="47"/>
        <v>11709597</v>
      </c>
      <c r="F159" s="29">
        <f t="shared" si="43"/>
        <v>-2248903</v>
      </c>
      <c r="G159" s="34">
        <f>Inputs!D$3</f>
        <v>0.37951000000000001</v>
      </c>
      <c r="I159" s="27">
        <f t="shared" si="48"/>
        <v>13958500</v>
      </c>
      <c r="K159" s="27">
        <f t="shared" si="44"/>
        <v>77547</v>
      </c>
      <c r="L159" s="27">
        <f t="shared" si="49"/>
        <v>11709597</v>
      </c>
      <c r="M159" s="27">
        <f t="shared" si="45"/>
        <v>29429.861970000002</v>
      </c>
      <c r="N159" s="27">
        <f t="shared" si="46"/>
        <v>29429.861970000002</v>
      </c>
      <c r="O159" s="27">
        <f t="shared" si="50"/>
        <v>-853481.17753000464</v>
      </c>
      <c r="P159" s="27">
        <f t="shared" si="51"/>
        <v>853481.17753000464</v>
      </c>
    </row>
    <row r="160" spans="1:16">
      <c r="A160" s="30">
        <v>43282</v>
      </c>
      <c r="C160" s="6">
        <v>152</v>
      </c>
      <c r="D160" s="29">
        <f t="shared" si="42"/>
        <v>77547</v>
      </c>
      <c r="E160" s="29">
        <f t="shared" si="47"/>
        <v>11787144</v>
      </c>
      <c r="F160" s="29">
        <f t="shared" si="43"/>
        <v>-2171356</v>
      </c>
      <c r="G160" s="34">
        <f>Inputs!D$3</f>
        <v>0.37951000000000001</v>
      </c>
      <c r="I160" s="27">
        <f t="shared" si="48"/>
        <v>13958500</v>
      </c>
      <c r="K160" s="27">
        <f t="shared" si="44"/>
        <v>77547</v>
      </c>
      <c r="L160" s="27">
        <f t="shared" si="49"/>
        <v>11787144</v>
      </c>
      <c r="M160" s="27">
        <f t="shared" si="45"/>
        <v>29429.861970000002</v>
      </c>
      <c r="N160" s="27">
        <f t="shared" si="46"/>
        <v>29429.861970000002</v>
      </c>
      <c r="O160" s="27">
        <f t="shared" si="50"/>
        <v>-824051.31556000467</v>
      </c>
      <c r="P160" s="27">
        <f t="shared" si="51"/>
        <v>824051.31556000467</v>
      </c>
    </row>
    <row r="161" spans="1:16">
      <c r="A161" s="31">
        <v>43313</v>
      </c>
      <c r="C161" s="6">
        <v>153</v>
      </c>
      <c r="D161" s="29">
        <f t="shared" si="42"/>
        <v>77547</v>
      </c>
      <c r="E161" s="29">
        <f t="shared" si="47"/>
        <v>11864691</v>
      </c>
      <c r="F161" s="29">
        <f t="shared" si="43"/>
        <v>-2093809</v>
      </c>
      <c r="G161" s="34">
        <f>Inputs!D$3</f>
        <v>0.37951000000000001</v>
      </c>
      <c r="I161" s="27">
        <f t="shared" si="48"/>
        <v>13958500</v>
      </c>
      <c r="K161" s="27">
        <f t="shared" si="44"/>
        <v>77547</v>
      </c>
      <c r="L161" s="27">
        <f t="shared" si="49"/>
        <v>11864691</v>
      </c>
      <c r="M161" s="27">
        <f t="shared" si="45"/>
        <v>29429.861970000002</v>
      </c>
      <c r="N161" s="27">
        <f t="shared" si="46"/>
        <v>29429.861970000002</v>
      </c>
      <c r="O161" s="27">
        <f t="shared" si="50"/>
        <v>-794621.4535900047</v>
      </c>
      <c r="P161" s="27">
        <f t="shared" si="51"/>
        <v>794621.4535900047</v>
      </c>
    </row>
    <row r="162" spans="1:16">
      <c r="A162" s="30">
        <v>43344</v>
      </c>
      <c r="C162" s="6">
        <v>154</v>
      </c>
      <c r="D162" s="29">
        <f t="shared" si="42"/>
        <v>77547</v>
      </c>
      <c r="E162" s="29">
        <f t="shared" si="47"/>
        <v>11942238</v>
      </c>
      <c r="F162" s="29">
        <f t="shared" si="43"/>
        <v>-2016262</v>
      </c>
      <c r="G162" s="34">
        <f>Inputs!D$3</f>
        <v>0.37951000000000001</v>
      </c>
      <c r="I162" s="27">
        <f t="shared" si="48"/>
        <v>13958500</v>
      </c>
      <c r="K162" s="27">
        <f t="shared" si="44"/>
        <v>77547</v>
      </c>
      <c r="L162" s="27">
        <f t="shared" si="49"/>
        <v>11942238</v>
      </c>
      <c r="M162" s="27">
        <f t="shared" si="45"/>
        <v>29429.861970000002</v>
      </c>
      <c r="N162" s="27">
        <f t="shared" si="46"/>
        <v>29429.861970000002</v>
      </c>
      <c r="O162" s="27">
        <f t="shared" si="50"/>
        <v>-765191.59162000474</v>
      </c>
      <c r="P162" s="27">
        <f t="shared" si="51"/>
        <v>765191.59162000474</v>
      </c>
    </row>
    <row r="163" spans="1:16">
      <c r="A163" s="31">
        <v>43374</v>
      </c>
      <c r="C163" s="6">
        <v>155</v>
      </c>
      <c r="D163" s="29">
        <f t="shared" si="42"/>
        <v>77547</v>
      </c>
      <c r="E163" s="29">
        <f t="shared" si="47"/>
        <v>12019785</v>
      </c>
      <c r="F163" s="29">
        <f t="shared" si="43"/>
        <v>-1938715</v>
      </c>
      <c r="G163" s="34">
        <f>Inputs!D$3</f>
        <v>0.37951000000000001</v>
      </c>
      <c r="I163" s="27">
        <f t="shared" si="48"/>
        <v>13958500</v>
      </c>
      <c r="K163" s="27">
        <f t="shared" si="44"/>
        <v>77547</v>
      </c>
      <c r="L163" s="27">
        <f t="shared" si="49"/>
        <v>12019785</v>
      </c>
      <c r="M163" s="27">
        <f t="shared" si="45"/>
        <v>29429.861970000002</v>
      </c>
      <c r="N163" s="27">
        <f t="shared" si="46"/>
        <v>29429.861970000002</v>
      </c>
      <c r="O163" s="27">
        <f t="shared" si="50"/>
        <v>-735761.72965000477</v>
      </c>
      <c r="P163" s="27">
        <f t="shared" si="51"/>
        <v>735761.72965000477</v>
      </c>
    </row>
    <row r="164" spans="1:16">
      <c r="A164" s="30">
        <v>43405</v>
      </c>
      <c r="C164" s="6">
        <v>156</v>
      </c>
      <c r="D164" s="29">
        <f t="shared" si="42"/>
        <v>77547</v>
      </c>
      <c r="E164" s="29">
        <f t="shared" si="47"/>
        <v>12097332</v>
      </c>
      <c r="F164" s="29">
        <f t="shared" si="43"/>
        <v>-1861168</v>
      </c>
      <c r="G164" s="34">
        <f>Inputs!D$3</f>
        <v>0.37951000000000001</v>
      </c>
      <c r="I164" s="27">
        <f t="shared" si="48"/>
        <v>13958500</v>
      </c>
      <c r="K164" s="27">
        <f t="shared" si="44"/>
        <v>77547</v>
      </c>
      <c r="L164" s="27">
        <f t="shared" si="49"/>
        <v>12097332</v>
      </c>
      <c r="M164" s="27">
        <f t="shared" si="45"/>
        <v>29429.861970000002</v>
      </c>
      <c r="N164" s="27">
        <f t="shared" si="46"/>
        <v>29429.861970000002</v>
      </c>
      <c r="O164" s="27">
        <f t="shared" si="50"/>
        <v>-706331.8676800048</v>
      </c>
      <c r="P164" s="27">
        <f t="shared" si="51"/>
        <v>706331.8676800048</v>
      </c>
    </row>
    <row r="165" spans="1:16">
      <c r="A165" s="31">
        <v>43435</v>
      </c>
      <c r="C165" s="6">
        <v>157</v>
      </c>
      <c r="D165" s="29">
        <f t="shared" si="42"/>
        <v>77547</v>
      </c>
      <c r="E165" s="29">
        <f t="shared" si="47"/>
        <v>12174879</v>
      </c>
      <c r="F165" s="29">
        <f t="shared" si="43"/>
        <v>-1783621</v>
      </c>
      <c r="G165" s="34">
        <f>Inputs!D$3</f>
        <v>0.37951000000000001</v>
      </c>
      <c r="I165" s="27">
        <f t="shared" si="48"/>
        <v>13958500</v>
      </c>
      <c r="K165" s="27">
        <f t="shared" si="44"/>
        <v>77547</v>
      </c>
      <c r="L165" s="27">
        <f t="shared" si="49"/>
        <v>12174879</v>
      </c>
      <c r="M165" s="27">
        <f t="shared" si="45"/>
        <v>29429.861970000002</v>
      </c>
      <c r="N165" s="27">
        <f t="shared" si="46"/>
        <v>29429.861970000002</v>
      </c>
      <c r="O165" s="27">
        <f t="shared" si="50"/>
        <v>-676902.00571000483</v>
      </c>
      <c r="P165" s="27">
        <f t="shared" si="51"/>
        <v>676902.00571000483</v>
      </c>
    </row>
    <row r="166" spans="1:16">
      <c r="A166" s="30">
        <v>43466</v>
      </c>
      <c r="C166" s="6">
        <v>158</v>
      </c>
      <c r="D166" s="29">
        <f t="shared" si="42"/>
        <v>77547</v>
      </c>
      <c r="E166" s="29">
        <f t="shared" si="47"/>
        <v>12252426</v>
      </c>
      <c r="F166" s="29">
        <f t="shared" si="43"/>
        <v>-1706074</v>
      </c>
      <c r="G166" s="34">
        <f>Inputs!D$3</f>
        <v>0.37951000000000001</v>
      </c>
      <c r="I166" s="27">
        <f t="shared" si="48"/>
        <v>13958500</v>
      </c>
      <c r="K166" s="27">
        <f t="shared" si="44"/>
        <v>77547</v>
      </c>
      <c r="L166" s="27">
        <f t="shared" si="49"/>
        <v>12252426</v>
      </c>
      <c r="M166" s="27">
        <f t="shared" si="45"/>
        <v>29429.861970000002</v>
      </c>
      <c r="N166" s="27">
        <f t="shared" si="46"/>
        <v>29429.861970000002</v>
      </c>
      <c r="O166" s="27">
        <f t="shared" si="50"/>
        <v>-647472.14374000486</v>
      </c>
      <c r="P166" s="27">
        <f t="shared" si="51"/>
        <v>647472.14374000486</v>
      </c>
    </row>
    <row r="167" spans="1:16">
      <c r="A167" s="31">
        <v>43497</v>
      </c>
      <c r="C167" s="6">
        <v>159</v>
      </c>
      <c r="D167" s="29">
        <f t="shared" si="42"/>
        <v>77547</v>
      </c>
      <c r="E167" s="29">
        <f t="shared" si="47"/>
        <v>12329973</v>
      </c>
      <c r="F167" s="29">
        <f t="shared" si="43"/>
        <v>-1628527</v>
      </c>
      <c r="G167" s="34">
        <f>Inputs!D$3</f>
        <v>0.37951000000000001</v>
      </c>
      <c r="I167" s="27">
        <f t="shared" si="48"/>
        <v>13958500</v>
      </c>
      <c r="K167" s="27">
        <f t="shared" si="44"/>
        <v>77547</v>
      </c>
      <c r="L167" s="27">
        <f t="shared" si="49"/>
        <v>12329973</v>
      </c>
      <c r="M167" s="27">
        <f t="shared" si="45"/>
        <v>29429.861970000002</v>
      </c>
      <c r="N167" s="27">
        <f t="shared" si="46"/>
        <v>29429.861970000002</v>
      </c>
      <c r="O167" s="27">
        <f t="shared" si="50"/>
        <v>-618042.28177000489</v>
      </c>
      <c r="P167" s="27">
        <f t="shared" si="51"/>
        <v>618042.28177000489</v>
      </c>
    </row>
    <row r="168" spans="1:16">
      <c r="A168" s="30">
        <v>43525</v>
      </c>
      <c r="C168" s="6">
        <v>160</v>
      </c>
      <c r="D168" s="29">
        <f t="shared" si="42"/>
        <v>77547</v>
      </c>
      <c r="E168" s="29">
        <f t="shared" si="47"/>
        <v>12407520</v>
      </c>
      <c r="F168" s="29">
        <f t="shared" si="43"/>
        <v>-1550980</v>
      </c>
      <c r="G168" s="34">
        <f>Inputs!D$3</f>
        <v>0.37951000000000001</v>
      </c>
      <c r="I168" s="27">
        <f t="shared" si="48"/>
        <v>13958500</v>
      </c>
      <c r="K168" s="27">
        <f t="shared" si="44"/>
        <v>77547</v>
      </c>
      <c r="L168" s="27">
        <f t="shared" si="49"/>
        <v>12407520</v>
      </c>
      <c r="M168" s="27">
        <f t="shared" si="45"/>
        <v>29429.861970000002</v>
      </c>
      <c r="N168" s="27">
        <f t="shared" si="46"/>
        <v>29429.861970000002</v>
      </c>
      <c r="O168" s="27">
        <f t="shared" si="50"/>
        <v>-588612.41980000492</v>
      </c>
      <c r="P168" s="27">
        <f t="shared" si="51"/>
        <v>588612.41980000492</v>
      </c>
    </row>
    <row r="169" spans="1:16">
      <c r="A169" s="31">
        <v>43556</v>
      </c>
      <c r="C169" s="6">
        <v>161</v>
      </c>
      <c r="D169" s="29">
        <f t="shared" ref="D169:D187" si="52">ROUND(-(+$B$9/180)*1,0)</f>
        <v>77547</v>
      </c>
      <c r="E169" s="29">
        <f t="shared" si="47"/>
        <v>12485067</v>
      </c>
      <c r="F169" s="29">
        <f t="shared" ref="F169:F188" si="53">$B$9+E169</f>
        <v>-1473433</v>
      </c>
      <c r="G169" s="34">
        <f>Inputs!D$3</f>
        <v>0.37951000000000001</v>
      </c>
      <c r="I169" s="27">
        <f t="shared" si="48"/>
        <v>13958500</v>
      </c>
      <c r="K169" s="27">
        <f t="shared" ref="K169:K188" si="54">D169</f>
        <v>77547</v>
      </c>
      <c r="L169" s="27">
        <f t="shared" si="49"/>
        <v>12485067</v>
      </c>
      <c r="M169" s="27">
        <f t="shared" ref="M169:M188" si="55">K169*G169</f>
        <v>29429.861970000002</v>
      </c>
      <c r="N169" s="27">
        <f t="shared" ref="N169:N188" si="56">M169-J169</f>
        <v>29429.861970000002</v>
      </c>
      <c r="O169" s="27">
        <f t="shared" si="50"/>
        <v>-559182.55783000495</v>
      </c>
      <c r="P169" s="27">
        <f t="shared" si="51"/>
        <v>559182.55783000495</v>
      </c>
    </row>
    <row r="170" spans="1:16">
      <c r="A170" s="30">
        <v>43586</v>
      </c>
      <c r="C170" s="6">
        <v>162</v>
      </c>
      <c r="D170" s="29">
        <f t="shared" si="52"/>
        <v>77547</v>
      </c>
      <c r="E170" s="29">
        <f t="shared" ref="E170:E188" si="57">+E169+D170</f>
        <v>12562614</v>
      </c>
      <c r="F170" s="29">
        <f t="shared" si="53"/>
        <v>-1395886</v>
      </c>
      <c r="G170" s="34">
        <f>Inputs!D$3</f>
        <v>0.37951000000000001</v>
      </c>
      <c r="I170" s="27">
        <f t="shared" ref="I170:I188" si="58">+I169+H170</f>
        <v>13958500</v>
      </c>
      <c r="K170" s="27">
        <f t="shared" si="54"/>
        <v>77547</v>
      </c>
      <c r="L170" s="27">
        <f t="shared" ref="L170:L188" si="59">+L169+K170</f>
        <v>12562614</v>
      </c>
      <c r="M170" s="27">
        <f t="shared" si="55"/>
        <v>29429.861970000002</v>
      </c>
      <c r="N170" s="27">
        <f t="shared" si="56"/>
        <v>29429.861970000002</v>
      </c>
      <c r="O170" s="27">
        <f t="shared" ref="O170:O188" si="60">+O169+N170</f>
        <v>-529752.69586000498</v>
      </c>
      <c r="P170" s="27">
        <f t="shared" ref="P170:P188" si="61">P169-N170</f>
        <v>529752.69586000498</v>
      </c>
    </row>
    <row r="171" spans="1:16">
      <c r="A171" s="31">
        <v>43617</v>
      </c>
      <c r="C171" s="6">
        <v>163</v>
      </c>
      <c r="D171" s="29">
        <f t="shared" si="52"/>
        <v>77547</v>
      </c>
      <c r="E171" s="29">
        <f t="shared" si="57"/>
        <v>12640161</v>
      </c>
      <c r="F171" s="29">
        <f t="shared" si="53"/>
        <v>-1318339</v>
      </c>
      <c r="G171" s="34">
        <f>Inputs!D$3</f>
        <v>0.37951000000000001</v>
      </c>
      <c r="I171" s="27">
        <f t="shared" si="58"/>
        <v>13958500</v>
      </c>
      <c r="K171" s="27">
        <f t="shared" si="54"/>
        <v>77547</v>
      </c>
      <c r="L171" s="27">
        <f t="shared" si="59"/>
        <v>12640161</v>
      </c>
      <c r="M171" s="27">
        <f t="shared" si="55"/>
        <v>29429.861970000002</v>
      </c>
      <c r="N171" s="27">
        <f t="shared" si="56"/>
        <v>29429.861970000002</v>
      </c>
      <c r="O171" s="27">
        <f t="shared" si="60"/>
        <v>-500322.83389000496</v>
      </c>
      <c r="P171" s="27">
        <f t="shared" si="61"/>
        <v>500322.83389000496</v>
      </c>
    </row>
    <row r="172" spans="1:16">
      <c r="A172" s="30">
        <v>43647</v>
      </c>
      <c r="C172" s="6">
        <v>164</v>
      </c>
      <c r="D172" s="29">
        <f t="shared" si="52"/>
        <v>77547</v>
      </c>
      <c r="E172" s="29">
        <f t="shared" si="57"/>
        <v>12717708</v>
      </c>
      <c r="F172" s="29">
        <f t="shared" si="53"/>
        <v>-1240792</v>
      </c>
      <c r="G172" s="34">
        <f>Inputs!D$3</f>
        <v>0.37951000000000001</v>
      </c>
      <c r="I172" s="27">
        <f t="shared" si="58"/>
        <v>13958500</v>
      </c>
      <c r="K172" s="27">
        <f t="shared" si="54"/>
        <v>77547</v>
      </c>
      <c r="L172" s="27">
        <f t="shared" si="59"/>
        <v>12717708</v>
      </c>
      <c r="M172" s="27">
        <f t="shared" si="55"/>
        <v>29429.861970000002</v>
      </c>
      <c r="N172" s="27">
        <f t="shared" si="56"/>
        <v>29429.861970000002</v>
      </c>
      <c r="O172" s="27">
        <f t="shared" si="60"/>
        <v>-470892.97192000493</v>
      </c>
      <c r="P172" s="27">
        <f t="shared" si="61"/>
        <v>470892.97192000493</v>
      </c>
    </row>
    <row r="173" spans="1:16">
      <c r="A173" s="31">
        <v>43678</v>
      </c>
      <c r="C173" s="6">
        <v>165</v>
      </c>
      <c r="D173" s="29">
        <f t="shared" si="52"/>
        <v>77547</v>
      </c>
      <c r="E173" s="29">
        <f t="shared" si="57"/>
        <v>12795255</v>
      </c>
      <c r="F173" s="29">
        <f t="shared" si="53"/>
        <v>-1163245</v>
      </c>
      <c r="G173" s="34">
        <f>Inputs!D$3</f>
        <v>0.37951000000000001</v>
      </c>
      <c r="I173" s="27">
        <f t="shared" si="58"/>
        <v>13958500</v>
      </c>
      <c r="K173" s="27">
        <f t="shared" si="54"/>
        <v>77547</v>
      </c>
      <c r="L173" s="27">
        <f t="shared" si="59"/>
        <v>12795255</v>
      </c>
      <c r="M173" s="27">
        <f t="shared" si="55"/>
        <v>29429.861970000002</v>
      </c>
      <c r="N173" s="27">
        <f t="shared" si="56"/>
        <v>29429.861970000002</v>
      </c>
      <c r="O173" s="27">
        <f t="shared" si="60"/>
        <v>-441463.1099500049</v>
      </c>
      <c r="P173" s="27">
        <f t="shared" si="61"/>
        <v>441463.1099500049</v>
      </c>
    </row>
    <row r="174" spans="1:16">
      <c r="A174" s="30">
        <v>43709</v>
      </c>
      <c r="C174" s="6">
        <v>166</v>
      </c>
      <c r="D174" s="29">
        <f t="shared" si="52"/>
        <v>77547</v>
      </c>
      <c r="E174" s="29">
        <f t="shared" si="57"/>
        <v>12872802</v>
      </c>
      <c r="F174" s="29">
        <f t="shared" si="53"/>
        <v>-1085698</v>
      </c>
      <c r="G174" s="34">
        <f>Inputs!D$3</f>
        <v>0.37951000000000001</v>
      </c>
      <c r="I174" s="27">
        <f t="shared" si="58"/>
        <v>13958500</v>
      </c>
      <c r="K174" s="27">
        <f t="shared" si="54"/>
        <v>77547</v>
      </c>
      <c r="L174" s="27">
        <f t="shared" si="59"/>
        <v>12872802</v>
      </c>
      <c r="M174" s="27">
        <f t="shared" si="55"/>
        <v>29429.861970000002</v>
      </c>
      <c r="N174" s="27">
        <f t="shared" si="56"/>
        <v>29429.861970000002</v>
      </c>
      <c r="O174" s="27">
        <f t="shared" si="60"/>
        <v>-412033.24798000487</v>
      </c>
      <c r="P174" s="27">
        <f t="shared" si="61"/>
        <v>412033.24798000487</v>
      </c>
    </row>
    <row r="175" spans="1:16">
      <c r="A175" s="31">
        <v>43739</v>
      </c>
      <c r="C175" s="6">
        <v>167</v>
      </c>
      <c r="D175" s="29">
        <f t="shared" si="52"/>
        <v>77547</v>
      </c>
      <c r="E175" s="29">
        <f t="shared" si="57"/>
        <v>12950349</v>
      </c>
      <c r="F175" s="29">
        <f t="shared" si="53"/>
        <v>-1008151</v>
      </c>
      <c r="G175" s="34">
        <f>Inputs!D$3</f>
        <v>0.37951000000000001</v>
      </c>
      <c r="I175" s="27">
        <f t="shared" si="58"/>
        <v>13958500</v>
      </c>
      <c r="K175" s="27">
        <f t="shared" si="54"/>
        <v>77547</v>
      </c>
      <c r="L175" s="27">
        <f t="shared" si="59"/>
        <v>12950349</v>
      </c>
      <c r="M175" s="27">
        <f t="shared" si="55"/>
        <v>29429.861970000002</v>
      </c>
      <c r="N175" s="27">
        <f t="shared" si="56"/>
        <v>29429.861970000002</v>
      </c>
      <c r="O175" s="27">
        <f t="shared" si="60"/>
        <v>-382603.38601000485</v>
      </c>
      <c r="P175" s="27">
        <f t="shared" si="61"/>
        <v>382603.38601000485</v>
      </c>
    </row>
    <row r="176" spans="1:16">
      <c r="A176" s="30">
        <v>43770</v>
      </c>
      <c r="C176" s="6">
        <v>168</v>
      </c>
      <c r="D176" s="29">
        <f t="shared" si="52"/>
        <v>77547</v>
      </c>
      <c r="E176" s="29">
        <f t="shared" si="57"/>
        <v>13027896</v>
      </c>
      <c r="F176" s="29">
        <f t="shared" si="53"/>
        <v>-930604</v>
      </c>
      <c r="G176" s="34">
        <f>Inputs!D$3</f>
        <v>0.37951000000000001</v>
      </c>
      <c r="I176" s="27">
        <f t="shared" si="58"/>
        <v>13958500</v>
      </c>
      <c r="K176" s="27">
        <f t="shared" si="54"/>
        <v>77547</v>
      </c>
      <c r="L176" s="27">
        <f t="shared" si="59"/>
        <v>13027896</v>
      </c>
      <c r="M176" s="27">
        <f t="shared" si="55"/>
        <v>29429.861970000002</v>
      </c>
      <c r="N176" s="27">
        <f t="shared" si="56"/>
        <v>29429.861970000002</v>
      </c>
      <c r="O176" s="27">
        <f t="shared" si="60"/>
        <v>-353173.52404000482</v>
      </c>
      <c r="P176" s="27">
        <f t="shared" si="61"/>
        <v>353173.52404000482</v>
      </c>
    </row>
    <row r="177" spans="1:20">
      <c r="A177" s="31">
        <v>43800</v>
      </c>
      <c r="C177" s="6">
        <v>169</v>
      </c>
      <c r="D177" s="29">
        <f t="shared" si="52"/>
        <v>77547</v>
      </c>
      <c r="E177" s="29">
        <f t="shared" si="57"/>
        <v>13105443</v>
      </c>
      <c r="F177" s="29">
        <f t="shared" si="53"/>
        <v>-853057</v>
      </c>
      <c r="G177" s="34">
        <f>Inputs!D$3</f>
        <v>0.37951000000000001</v>
      </c>
      <c r="I177" s="27">
        <f t="shared" si="58"/>
        <v>13958500</v>
      </c>
      <c r="K177" s="27">
        <f t="shared" si="54"/>
        <v>77547</v>
      </c>
      <c r="L177" s="27">
        <f t="shared" si="59"/>
        <v>13105443</v>
      </c>
      <c r="M177" s="27">
        <f t="shared" si="55"/>
        <v>29429.861970000002</v>
      </c>
      <c r="N177" s="27">
        <f t="shared" si="56"/>
        <v>29429.861970000002</v>
      </c>
      <c r="O177" s="27">
        <f t="shared" si="60"/>
        <v>-323743.66207000479</v>
      </c>
      <c r="P177" s="27">
        <f t="shared" si="61"/>
        <v>323743.66207000479</v>
      </c>
    </row>
    <row r="178" spans="1:20">
      <c r="A178" s="30">
        <v>43831</v>
      </c>
      <c r="C178" s="6">
        <v>170</v>
      </c>
      <c r="D178" s="29">
        <f t="shared" si="52"/>
        <v>77547</v>
      </c>
      <c r="E178" s="29">
        <f t="shared" si="57"/>
        <v>13182990</v>
      </c>
      <c r="F178" s="29">
        <f t="shared" si="53"/>
        <v>-775510</v>
      </c>
      <c r="G178" s="34">
        <f>Inputs!D$3</f>
        <v>0.37951000000000001</v>
      </c>
      <c r="I178" s="27">
        <f t="shared" si="58"/>
        <v>13958500</v>
      </c>
      <c r="K178" s="27">
        <f t="shared" si="54"/>
        <v>77547</v>
      </c>
      <c r="L178" s="27">
        <f t="shared" si="59"/>
        <v>13182990</v>
      </c>
      <c r="M178" s="27">
        <f t="shared" si="55"/>
        <v>29429.861970000002</v>
      </c>
      <c r="N178" s="27">
        <f t="shared" si="56"/>
        <v>29429.861970000002</v>
      </c>
      <c r="O178" s="27">
        <f t="shared" si="60"/>
        <v>-294313.80010000477</v>
      </c>
      <c r="P178" s="27">
        <f t="shared" si="61"/>
        <v>294313.80010000477</v>
      </c>
    </row>
    <row r="179" spans="1:20">
      <c r="A179" s="31">
        <v>43862</v>
      </c>
      <c r="C179" s="6">
        <v>171</v>
      </c>
      <c r="D179" s="29">
        <f t="shared" si="52"/>
        <v>77547</v>
      </c>
      <c r="E179" s="29">
        <f t="shared" si="57"/>
        <v>13260537</v>
      </c>
      <c r="F179" s="29">
        <f t="shared" si="53"/>
        <v>-697963</v>
      </c>
      <c r="G179" s="34">
        <f>Inputs!D$3</f>
        <v>0.37951000000000001</v>
      </c>
      <c r="I179" s="27">
        <f t="shared" si="58"/>
        <v>13958500</v>
      </c>
      <c r="K179" s="27">
        <f t="shared" si="54"/>
        <v>77547</v>
      </c>
      <c r="L179" s="27">
        <f t="shared" si="59"/>
        <v>13260537</v>
      </c>
      <c r="M179" s="27">
        <f t="shared" si="55"/>
        <v>29429.861970000002</v>
      </c>
      <c r="N179" s="27">
        <f t="shared" si="56"/>
        <v>29429.861970000002</v>
      </c>
      <c r="O179" s="27">
        <f t="shared" si="60"/>
        <v>-264883.93813000474</v>
      </c>
      <c r="P179" s="27">
        <f t="shared" si="61"/>
        <v>264883.93813000474</v>
      </c>
    </row>
    <row r="180" spans="1:20">
      <c r="A180" s="30">
        <v>43891</v>
      </c>
      <c r="C180" s="6">
        <v>172</v>
      </c>
      <c r="D180" s="29">
        <f t="shared" si="52"/>
        <v>77547</v>
      </c>
      <c r="E180" s="29">
        <f t="shared" si="57"/>
        <v>13338084</v>
      </c>
      <c r="F180" s="29">
        <f t="shared" si="53"/>
        <v>-620416</v>
      </c>
      <c r="G180" s="34">
        <f>Inputs!D$3</f>
        <v>0.37951000000000001</v>
      </c>
      <c r="I180" s="27">
        <f t="shared" si="58"/>
        <v>13958500</v>
      </c>
      <c r="K180" s="27">
        <f t="shared" si="54"/>
        <v>77547</v>
      </c>
      <c r="L180" s="27">
        <f t="shared" si="59"/>
        <v>13338084</v>
      </c>
      <c r="M180" s="27">
        <f t="shared" si="55"/>
        <v>29429.861970000002</v>
      </c>
      <c r="N180" s="27">
        <f t="shared" si="56"/>
        <v>29429.861970000002</v>
      </c>
      <c r="O180" s="27">
        <f t="shared" si="60"/>
        <v>-235454.07616000474</v>
      </c>
      <c r="P180" s="27">
        <f t="shared" si="61"/>
        <v>235454.07616000474</v>
      </c>
    </row>
    <row r="181" spans="1:20">
      <c r="A181" s="31">
        <v>43922</v>
      </c>
      <c r="C181" s="6">
        <v>173</v>
      </c>
      <c r="D181" s="29">
        <f t="shared" si="52"/>
        <v>77547</v>
      </c>
      <c r="E181" s="29">
        <f t="shared" si="57"/>
        <v>13415631</v>
      </c>
      <c r="F181" s="29">
        <f t="shared" si="53"/>
        <v>-542869</v>
      </c>
      <c r="G181" s="34">
        <f>Inputs!D$3</f>
        <v>0.37951000000000001</v>
      </c>
      <c r="I181" s="27">
        <f t="shared" si="58"/>
        <v>13958500</v>
      </c>
      <c r="K181" s="27">
        <f t="shared" si="54"/>
        <v>77547</v>
      </c>
      <c r="L181" s="27">
        <f t="shared" si="59"/>
        <v>13415631</v>
      </c>
      <c r="M181" s="27">
        <f t="shared" si="55"/>
        <v>29429.861970000002</v>
      </c>
      <c r="N181" s="27">
        <f t="shared" si="56"/>
        <v>29429.861970000002</v>
      </c>
      <c r="O181" s="27">
        <f t="shared" si="60"/>
        <v>-206024.21419000474</v>
      </c>
      <c r="P181" s="27">
        <f t="shared" si="61"/>
        <v>206024.21419000474</v>
      </c>
    </row>
    <row r="182" spans="1:20">
      <c r="A182" s="30">
        <v>43952</v>
      </c>
      <c r="C182" s="6">
        <v>174</v>
      </c>
      <c r="D182" s="29">
        <f t="shared" si="52"/>
        <v>77547</v>
      </c>
      <c r="E182" s="29">
        <f t="shared" si="57"/>
        <v>13493178</v>
      </c>
      <c r="F182" s="29">
        <f t="shared" si="53"/>
        <v>-465322</v>
      </c>
      <c r="G182" s="34">
        <f>Inputs!D$3</f>
        <v>0.37951000000000001</v>
      </c>
      <c r="I182" s="27">
        <f t="shared" si="58"/>
        <v>13958500</v>
      </c>
      <c r="K182" s="27">
        <f t="shared" si="54"/>
        <v>77547</v>
      </c>
      <c r="L182" s="27">
        <f t="shared" si="59"/>
        <v>13493178</v>
      </c>
      <c r="M182" s="27">
        <f t="shared" si="55"/>
        <v>29429.861970000002</v>
      </c>
      <c r="N182" s="27">
        <f t="shared" si="56"/>
        <v>29429.861970000002</v>
      </c>
      <c r="O182" s="27">
        <f t="shared" si="60"/>
        <v>-176594.35222000474</v>
      </c>
      <c r="P182" s="27">
        <f t="shared" si="61"/>
        <v>176594.35222000474</v>
      </c>
    </row>
    <row r="183" spans="1:20">
      <c r="A183" s="31">
        <v>43983</v>
      </c>
      <c r="C183" s="6">
        <v>175</v>
      </c>
      <c r="D183" s="29">
        <f t="shared" si="52"/>
        <v>77547</v>
      </c>
      <c r="E183" s="29">
        <f t="shared" si="57"/>
        <v>13570725</v>
      </c>
      <c r="F183" s="29">
        <f t="shared" si="53"/>
        <v>-387775</v>
      </c>
      <c r="G183" s="34">
        <f>Inputs!D$3</f>
        <v>0.37951000000000001</v>
      </c>
      <c r="I183" s="27">
        <f t="shared" si="58"/>
        <v>13958500</v>
      </c>
      <c r="K183" s="27">
        <f t="shared" si="54"/>
        <v>77547</v>
      </c>
      <c r="L183" s="27">
        <f t="shared" si="59"/>
        <v>13570725</v>
      </c>
      <c r="M183" s="27">
        <f t="shared" si="55"/>
        <v>29429.861970000002</v>
      </c>
      <c r="N183" s="27">
        <f t="shared" si="56"/>
        <v>29429.861970000002</v>
      </c>
      <c r="O183" s="27">
        <f t="shared" si="60"/>
        <v>-147164.49025000475</v>
      </c>
      <c r="P183" s="27">
        <f t="shared" si="61"/>
        <v>147164.49025000475</v>
      </c>
    </row>
    <row r="184" spans="1:20">
      <c r="A184" s="30">
        <v>44013</v>
      </c>
      <c r="C184" s="6">
        <v>176</v>
      </c>
      <c r="D184" s="29">
        <f t="shared" si="52"/>
        <v>77547</v>
      </c>
      <c r="E184" s="29">
        <f t="shared" si="57"/>
        <v>13648272</v>
      </c>
      <c r="F184" s="29">
        <f t="shared" si="53"/>
        <v>-310228</v>
      </c>
      <c r="G184" s="34">
        <f>Inputs!D$3</f>
        <v>0.37951000000000001</v>
      </c>
      <c r="I184" s="27">
        <f t="shared" si="58"/>
        <v>13958500</v>
      </c>
      <c r="K184" s="27">
        <f t="shared" si="54"/>
        <v>77547</v>
      </c>
      <c r="L184" s="27">
        <f t="shared" si="59"/>
        <v>13648272</v>
      </c>
      <c r="M184" s="27">
        <f t="shared" si="55"/>
        <v>29429.861970000002</v>
      </c>
      <c r="N184" s="27">
        <f t="shared" si="56"/>
        <v>29429.861970000002</v>
      </c>
      <c r="O184" s="27">
        <f t="shared" si="60"/>
        <v>-117734.62828000475</v>
      </c>
      <c r="P184" s="27">
        <f t="shared" si="61"/>
        <v>117734.62828000475</v>
      </c>
    </row>
    <row r="185" spans="1:20">
      <c r="A185" s="31">
        <v>44044</v>
      </c>
      <c r="C185" s="6">
        <v>177</v>
      </c>
      <c r="D185" s="29">
        <f t="shared" si="52"/>
        <v>77547</v>
      </c>
      <c r="E185" s="29">
        <f t="shared" si="57"/>
        <v>13725819</v>
      </c>
      <c r="F185" s="29">
        <f t="shared" si="53"/>
        <v>-232681</v>
      </c>
      <c r="G185" s="34">
        <f>Inputs!D$3</f>
        <v>0.37951000000000001</v>
      </c>
      <c r="I185" s="27">
        <f t="shared" si="58"/>
        <v>13958500</v>
      </c>
      <c r="K185" s="27">
        <f t="shared" si="54"/>
        <v>77547</v>
      </c>
      <c r="L185" s="27">
        <f t="shared" si="59"/>
        <v>13725819</v>
      </c>
      <c r="M185" s="27">
        <f t="shared" si="55"/>
        <v>29429.861970000002</v>
      </c>
      <c r="N185" s="27">
        <f t="shared" si="56"/>
        <v>29429.861970000002</v>
      </c>
      <c r="O185" s="27">
        <f t="shared" si="60"/>
        <v>-88304.76631000475</v>
      </c>
      <c r="P185" s="27">
        <f t="shared" si="61"/>
        <v>88304.76631000475</v>
      </c>
    </row>
    <row r="186" spans="1:20">
      <c r="A186" s="30">
        <v>44075</v>
      </c>
      <c r="C186" s="6">
        <v>178</v>
      </c>
      <c r="D186" s="29">
        <f t="shared" si="52"/>
        <v>77547</v>
      </c>
      <c r="E186" s="29">
        <f t="shared" si="57"/>
        <v>13803366</v>
      </c>
      <c r="F186" s="29">
        <f t="shared" si="53"/>
        <v>-155134</v>
      </c>
      <c r="G186" s="34">
        <f>Inputs!D$3</f>
        <v>0.37951000000000001</v>
      </c>
      <c r="I186" s="27">
        <f t="shared" si="58"/>
        <v>13958500</v>
      </c>
      <c r="K186" s="27">
        <f t="shared" si="54"/>
        <v>77547</v>
      </c>
      <c r="L186" s="27">
        <f t="shared" si="59"/>
        <v>13803366</v>
      </c>
      <c r="M186" s="27">
        <f t="shared" si="55"/>
        <v>29429.861970000002</v>
      </c>
      <c r="N186" s="27">
        <f t="shared" si="56"/>
        <v>29429.861970000002</v>
      </c>
      <c r="O186" s="27">
        <f t="shared" si="60"/>
        <v>-58874.904340004752</v>
      </c>
      <c r="P186" s="27">
        <f t="shared" si="61"/>
        <v>58874.904340004752</v>
      </c>
    </row>
    <row r="187" spans="1:20">
      <c r="A187" s="31">
        <v>44105</v>
      </c>
      <c r="C187" s="6">
        <v>179</v>
      </c>
      <c r="D187" s="29">
        <f t="shared" si="52"/>
        <v>77547</v>
      </c>
      <c r="E187" s="29">
        <f t="shared" si="57"/>
        <v>13880913</v>
      </c>
      <c r="F187" s="29">
        <f t="shared" si="53"/>
        <v>-77587</v>
      </c>
      <c r="G187" s="34">
        <f>Inputs!D$3</f>
        <v>0.37951000000000001</v>
      </c>
      <c r="I187" s="27">
        <f t="shared" si="58"/>
        <v>13958500</v>
      </c>
      <c r="K187" s="27">
        <f t="shared" si="54"/>
        <v>77547</v>
      </c>
      <c r="L187" s="27">
        <f t="shared" si="59"/>
        <v>13880913</v>
      </c>
      <c r="M187" s="27">
        <f t="shared" si="55"/>
        <v>29429.861970000002</v>
      </c>
      <c r="N187" s="27">
        <f t="shared" si="56"/>
        <v>29429.861970000002</v>
      </c>
      <c r="O187" s="27">
        <f t="shared" si="60"/>
        <v>-29445.04237000475</v>
      </c>
      <c r="P187" s="27">
        <f t="shared" si="61"/>
        <v>29445.04237000475</v>
      </c>
    </row>
    <row r="188" spans="1:20">
      <c r="A188" s="30">
        <v>44136</v>
      </c>
      <c r="C188" s="6">
        <v>180</v>
      </c>
      <c r="D188" s="29">
        <f>-F187</f>
        <v>77587</v>
      </c>
      <c r="E188" s="29">
        <f t="shared" si="57"/>
        <v>13958500</v>
      </c>
      <c r="F188" s="29">
        <f t="shared" si="53"/>
        <v>0</v>
      </c>
      <c r="G188" s="34">
        <f>Inputs!D$3</f>
        <v>0.37951000000000001</v>
      </c>
      <c r="I188" s="27">
        <f t="shared" si="58"/>
        <v>13958500</v>
      </c>
      <c r="K188" s="27">
        <f t="shared" si="54"/>
        <v>77587</v>
      </c>
      <c r="L188" s="27">
        <f t="shared" si="59"/>
        <v>13958500</v>
      </c>
      <c r="M188" s="27">
        <f t="shared" si="55"/>
        <v>29445.042370000003</v>
      </c>
      <c r="N188" s="27">
        <f t="shared" si="56"/>
        <v>29445.042370000003</v>
      </c>
      <c r="O188" s="27">
        <f t="shared" si="60"/>
        <v>-4.7475623432546854E-9</v>
      </c>
      <c r="P188" s="27">
        <f t="shared" si="61"/>
        <v>4.7475623432546854E-9</v>
      </c>
    </row>
    <row r="189" spans="1:20">
      <c r="A189" s="30"/>
      <c r="G189" s="28"/>
    </row>
    <row r="190" spans="1:20">
      <c r="A190" s="8" t="s">
        <v>43</v>
      </c>
      <c r="B190" s="33">
        <f>SUM(B9:B189)</f>
        <v>-13958500</v>
      </c>
      <c r="D190" s="33">
        <f>SUM(D9:D189)</f>
        <v>13958500</v>
      </c>
      <c r="G190" s="28"/>
      <c r="H190" s="33">
        <f>SUM(H9:H189)</f>
        <v>13958500</v>
      </c>
      <c r="I190" s="33"/>
      <c r="J190" s="33">
        <f>SUM(J9:J189)</f>
        <v>5297390.335</v>
      </c>
      <c r="K190" s="33">
        <f>SUM(K9:K189)</f>
        <v>13958500</v>
      </c>
      <c r="L190" s="33"/>
      <c r="M190" s="33">
        <f>SUM(M9:M189)</f>
        <v>5297390.3349999953</v>
      </c>
      <c r="N190" s="33">
        <f>SUM(N9:N189)</f>
        <v>-4.7475623432546854E-9</v>
      </c>
      <c r="O190" s="33">
        <f>SUM(O9:O189)</f>
        <v>-474117793.62830007</v>
      </c>
      <c r="P190" s="33">
        <f>SUM(P9:P189)</f>
        <v>474117793.62830007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67.xml><?xml version="1.0" encoding="utf-8"?>
<worksheet xmlns="http://schemas.openxmlformats.org/spreadsheetml/2006/main" xmlns:r="http://schemas.openxmlformats.org/officeDocument/2006/relationships">
  <sheetPr transitionEvaluation="1" codeName="Sheet70">
    <pageSetUpPr autoPageBreaks="0" fitToPage="1"/>
  </sheetPr>
  <dimension ref="A1:AE200"/>
  <sheetViews>
    <sheetView defaultGridColor="0" topLeftCell="S1" colorId="22" zoomScale="60" zoomScaleNormal="100" workbookViewId="0">
      <pane ySplit="8" topLeftCell="A9" activePane="bottomLeft" state="frozen"/>
      <selection activeCell="U11" sqref="U11:AE11"/>
      <selection pane="bottomLeft" activeCell="P54" sqref="P54"/>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10.664062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155</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38749</v>
      </c>
      <c r="B9" s="32">
        <v>-12995000</v>
      </c>
      <c r="C9" s="6">
        <v>1</v>
      </c>
      <c r="D9" s="29">
        <f t="shared" ref="D9:D40" si="0">ROUND(-(+$B$9/180)*1,0)</f>
        <v>72194</v>
      </c>
      <c r="E9" s="29">
        <f>+D9</f>
        <v>72194</v>
      </c>
      <c r="F9" s="29">
        <f t="shared" ref="F9:F40" si="1">$B$9+E9</f>
        <v>-12922806</v>
      </c>
      <c r="G9" s="34">
        <f>Inputs!D$3</f>
        <v>0.37951000000000001</v>
      </c>
      <c r="H9" s="27">
        <f>-B9</f>
        <v>12995000</v>
      </c>
      <c r="I9" s="27">
        <f>+H9</f>
        <v>12995000</v>
      </c>
      <c r="J9" s="27">
        <f>H9*G9</f>
        <v>4931732.45</v>
      </c>
      <c r="K9" s="27">
        <f t="shared" ref="K9:K40" si="2">D9</f>
        <v>72194</v>
      </c>
      <c r="L9" s="27">
        <f>+K9</f>
        <v>72194</v>
      </c>
      <c r="M9" s="27">
        <f t="shared" ref="M9:M40" si="3">K9*G9</f>
        <v>27398.344940000003</v>
      </c>
      <c r="N9" s="27">
        <f t="shared" ref="N9:N40" si="4">M9-J9</f>
        <v>-4904334.10506</v>
      </c>
      <c r="O9" s="27">
        <f>+N9</f>
        <v>-4904334.10506</v>
      </c>
      <c r="P9" s="27">
        <f>-SUM(N9)</f>
        <v>4904334.10506</v>
      </c>
      <c r="Q9" s="38">
        <f>VLOOKUP(Q$8,$A$9:$P$188,5)</f>
        <v>3393118</v>
      </c>
      <c r="R9" s="38">
        <f>VLOOKUP(R$8,$A$9:$P$188,5)</f>
        <v>4259446</v>
      </c>
      <c r="S9" s="38">
        <f>+R9-Q9</f>
        <v>866328</v>
      </c>
      <c r="T9" s="35" t="s">
        <v>64</v>
      </c>
      <c r="U9" s="161">
        <f>-IF(TYPE(VLOOKUP(U8,$A$9:$P$188,6,FALSE))=16,0,VLOOKUP(U8,$A$9:$P$188,6,FALSE))</f>
        <v>10396016</v>
      </c>
      <c r="V9" s="161">
        <f>-IF(TYPE(VLOOKUP(V8,$A$9:$P$188,6,FALSE))=16,0,VLOOKUP(V8,$A$9:$P$188,6,FALSE))</f>
        <v>10323822</v>
      </c>
      <c r="W9" s="161">
        <f t="shared" ref="W9:AE9" si="5">-IF(TYPE(VLOOKUP(W8,$A$9:$P$188,6,FALSE))=16,0,VLOOKUP(W8,$A$9:$P$188,6,FALSE))</f>
        <v>10251628</v>
      </c>
      <c r="X9" s="161">
        <f t="shared" si="5"/>
        <v>10179434</v>
      </c>
      <c r="Y9" s="161">
        <f t="shared" si="5"/>
        <v>10107240</v>
      </c>
      <c r="Z9" s="161">
        <f t="shared" si="5"/>
        <v>10035046</v>
      </c>
      <c r="AA9" s="161">
        <f t="shared" si="5"/>
        <v>9962852</v>
      </c>
      <c r="AB9" s="161">
        <f t="shared" si="5"/>
        <v>9890658</v>
      </c>
      <c r="AC9" s="161">
        <f t="shared" si="5"/>
        <v>9818464</v>
      </c>
      <c r="AD9" s="161">
        <f t="shared" si="5"/>
        <v>9746270</v>
      </c>
      <c r="AE9" s="161">
        <f t="shared" si="5"/>
        <v>9674076</v>
      </c>
    </row>
    <row r="10" spans="1:31">
      <c r="A10" s="30">
        <v>38777</v>
      </c>
      <c r="B10" s="9"/>
      <c r="C10" s="6">
        <v>2</v>
      </c>
      <c r="D10" s="29">
        <f t="shared" si="0"/>
        <v>72194</v>
      </c>
      <c r="E10" s="29">
        <f t="shared" ref="E10:E41" si="6">+E9+D10</f>
        <v>144388</v>
      </c>
      <c r="F10" s="29">
        <f t="shared" si="1"/>
        <v>-12850612</v>
      </c>
      <c r="G10" s="34">
        <f>Inputs!D$3</f>
        <v>0.37951000000000001</v>
      </c>
      <c r="H10" s="2"/>
      <c r="I10" s="27">
        <f t="shared" ref="I10:I41" si="7">+I9+H10</f>
        <v>12995000</v>
      </c>
      <c r="J10" s="27"/>
      <c r="K10" s="27">
        <f t="shared" si="2"/>
        <v>72194</v>
      </c>
      <c r="L10" s="27">
        <f t="shared" ref="L10:L41" si="8">+L9+K10</f>
        <v>144388</v>
      </c>
      <c r="M10" s="27">
        <f t="shared" si="3"/>
        <v>27398.344940000003</v>
      </c>
      <c r="N10" s="27">
        <f t="shared" si="4"/>
        <v>27398.344940000003</v>
      </c>
      <c r="O10" s="27">
        <f t="shared" ref="O10:O41" si="9">+O9+N10</f>
        <v>-4876935.7601199998</v>
      </c>
      <c r="P10" s="27">
        <f t="shared" ref="P10:P41" si="10">P9-N10</f>
        <v>4876935.7601199998</v>
      </c>
      <c r="Q10" s="38">
        <f>VLOOKUP(Q$8,$A$9:$P$188,15)</f>
        <v>-3644010.2378199901</v>
      </c>
      <c r="R10" s="38">
        <f>VLOOKUP(R$8,$A$9:$P$188,15)</f>
        <v>-3315230.0985399876</v>
      </c>
      <c r="S10" s="38">
        <f>+R10-Q10</f>
        <v>328780.13928000256</v>
      </c>
      <c r="T10" s="36" t="s">
        <v>69</v>
      </c>
      <c r="V10" s="2"/>
      <c r="W10" s="2"/>
      <c r="X10" s="7"/>
      <c r="Y10" s="2"/>
      <c r="Z10" s="7"/>
    </row>
    <row r="11" spans="1:31">
      <c r="A11" s="31">
        <v>38808</v>
      </c>
      <c r="B11" s="5"/>
      <c r="C11" s="6">
        <v>3</v>
      </c>
      <c r="D11" s="29">
        <f t="shared" si="0"/>
        <v>72194</v>
      </c>
      <c r="E11" s="29">
        <f t="shared" si="6"/>
        <v>216582</v>
      </c>
      <c r="F11" s="29">
        <f t="shared" si="1"/>
        <v>-12778418</v>
      </c>
      <c r="G11" s="34">
        <f>Inputs!D$3</f>
        <v>0.37951000000000001</v>
      </c>
      <c r="H11" s="2"/>
      <c r="I11" s="27">
        <f t="shared" si="7"/>
        <v>12995000</v>
      </c>
      <c r="J11" s="27"/>
      <c r="K11" s="27">
        <f t="shared" si="2"/>
        <v>72194</v>
      </c>
      <c r="L11" s="27">
        <f t="shared" si="8"/>
        <v>216582</v>
      </c>
      <c r="M11" s="27">
        <f t="shared" si="3"/>
        <v>27398.344940000003</v>
      </c>
      <c r="N11" s="27">
        <f t="shared" si="4"/>
        <v>27398.344940000003</v>
      </c>
      <c r="O11" s="27">
        <f t="shared" si="9"/>
        <v>-4849537.4151799995</v>
      </c>
      <c r="P11" s="27">
        <f t="shared" si="10"/>
        <v>4849537.4151799995</v>
      </c>
      <c r="Q11" s="38">
        <f>+VLOOKUP(Q$8,$A$9:$P$188,16)</f>
        <v>3644010.2378199901</v>
      </c>
      <c r="R11" s="38">
        <f>+VLOOKUP(R$8,$A$9:$P$188,16)</f>
        <v>3315230.0985399876</v>
      </c>
      <c r="S11" s="38">
        <f>(+Q11+R11)/2</f>
        <v>3479620.1681799889</v>
      </c>
      <c r="T11" s="36" t="s">
        <v>113</v>
      </c>
      <c r="U11" s="161">
        <f>IF(TYPE(VLOOKUP(U8,$A$9:$P$188,16,FALSE))=16,0,VLOOKUP(U8,$A$9:$P$188,16,FALSE))</f>
        <v>3945392.0321599925</v>
      </c>
      <c r="V11" s="161">
        <f t="shared" ref="V11:AE11" si="11">IF(TYPE(VLOOKUP(V8,$A$9:$P$188,16,FALSE))=16,0,VLOOKUP(V8,$A$9:$P$188,16,FALSE))</f>
        <v>3917993.6872199923</v>
      </c>
      <c r="W11" s="161">
        <f t="shared" si="11"/>
        <v>3890595.3422799921</v>
      </c>
      <c r="X11" s="161">
        <f t="shared" si="11"/>
        <v>3863196.9973399919</v>
      </c>
      <c r="Y11" s="161">
        <f t="shared" si="11"/>
        <v>3835798.6523999916</v>
      </c>
      <c r="Z11" s="161">
        <f t="shared" si="11"/>
        <v>3808400.3074599914</v>
      </c>
      <c r="AA11" s="161">
        <f t="shared" si="11"/>
        <v>3781001.9625199912</v>
      </c>
      <c r="AB11" s="161">
        <f t="shared" si="11"/>
        <v>3753603.617579991</v>
      </c>
      <c r="AC11" s="161">
        <f t="shared" si="11"/>
        <v>3726205.2726399908</v>
      </c>
      <c r="AD11" s="161">
        <f t="shared" si="11"/>
        <v>3698806.9276999906</v>
      </c>
      <c r="AE11" s="161">
        <f t="shared" si="11"/>
        <v>3671408.5827599904</v>
      </c>
    </row>
    <row r="12" spans="1:31">
      <c r="A12" s="30">
        <v>38838</v>
      </c>
      <c r="B12" s="3"/>
      <c r="C12" s="6">
        <v>4</v>
      </c>
      <c r="D12" s="29">
        <f t="shared" si="0"/>
        <v>72194</v>
      </c>
      <c r="E12" s="29">
        <f t="shared" si="6"/>
        <v>288776</v>
      </c>
      <c r="F12" s="29">
        <f t="shared" si="1"/>
        <v>-12706224</v>
      </c>
      <c r="G12" s="34">
        <f>Inputs!D$3</f>
        <v>0.37951000000000001</v>
      </c>
      <c r="H12" s="2"/>
      <c r="I12" s="27">
        <f t="shared" si="7"/>
        <v>12995000</v>
      </c>
      <c r="J12" s="27"/>
      <c r="K12" s="27">
        <f t="shared" si="2"/>
        <v>72194</v>
      </c>
      <c r="L12" s="27">
        <f t="shared" si="8"/>
        <v>288776</v>
      </c>
      <c r="M12" s="27">
        <f t="shared" si="3"/>
        <v>27398.344940000003</v>
      </c>
      <c r="N12" s="27">
        <f t="shared" si="4"/>
        <v>27398.344940000003</v>
      </c>
      <c r="O12" s="27">
        <f t="shared" si="9"/>
        <v>-4822139.0702399993</v>
      </c>
      <c r="P12" s="27">
        <f t="shared" si="10"/>
        <v>4822139.0702399993</v>
      </c>
      <c r="Q12" s="40"/>
      <c r="R12" s="40"/>
      <c r="S12" s="40"/>
      <c r="T12" s="36"/>
    </row>
    <row r="13" spans="1:31">
      <c r="A13" s="31">
        <v>38869</v>
      </c>
      <c r="B13" s="3"/>
      <c r="C13" s="6">
        <v>5</v>
      </c>
      <c r="D13" s="29">
        <f t="shared" si="0"/>
        <v>72194</v>
      </c>
      <c r="E13" s="29">
        <f t="shared" si="6"/>
        <v>360970</v>
      </c>
      <c r="F13" s="29">
        <f t="shared" si="1"/>
        <v>-12634030</v>
      </c>
      <c r="G13" s="34">
        <f>Inputs!D$3</f>
        <v>0.37951000000000001</v>
      </c>
      <c r="H13" s="2"/>
      <c r="I13" s="27">
        <f t="shared" si="7"/>
        <v>12995000</v>
      </c>
      <c r="J13" s="27"/>
      <c r="K13" s="27">
        <f t="shared" si="2"/>
        <v>72194</v>
      </c>
      <c r="L13" s="27">
        <f t="shared" si="8"/>
        <v>360970</v>
      </c>
      <c r="M13" s="27">
        <f t="shared" si="3"/>
        <v>27398.344940000003</v>
      </c>
      <c r="N13" s="27">
        <f t="shared" si="4"/>
        <v>27398.344940000003</v>
      </c>
      <c r="O13" s="27">
        <f t="shared" si="9"/>
        <v>-4794740.7252999991</v>
      </c>
      <c r="P13" s="27">
        <f t="shared" si="10"/>
        <v>4794740.7252999991</v>
      </c>
      <c r="Q13" s="38">
        <f>VLOOKUP(Q$8,$A$9:$P$188,9)</f>
        <v>12995000</v>
      </c>
      <c r="R13" s="38">
        <f>VLOOKUP(R$8,$A$9:$P$188,9)</f>
        <v>12995000</v>
      </c>
      <c r="S13" s="38">
        <f>+R13-Q13</f>
        <v>0</v>
      </c>
      <c r="T13" s="36" t="s">
        <v>70</v>
      </c>
    </row>
    <row r="14" spans="1:31">
      <c r="A14" s="30">
        <v>38899</v>
      </c>
      <c r="B14" s="3"/>
      <c r="C14" s="6">
        <v>6</v>
      </c>
      <c r="D14" s="29">
        <f t="shared" si="0"/>
        <v>72194</v>
      </c>
      <c r="E14" s="29">
        <f t="shared" si="6"/>
        <v>433164</v>
      </c>
      <c r="F14" s="29">
        <f t="shared" si="1"/>
        <v>-12561836</v>
      </c>
      <c r="G14" s="34">
        <f>Inputs!D$3</f>
        <v>0.37951000000000001</v>
      </c>
      <c r="H14" s="2"/>
      <c r="I14" s="27">
        <f t="shared" si="7"/>
        <v>12995000</v>
      </c>
      <c r="J14" s="27"/>
      <c r="K14" s="27">
        <f t="shared" si="2"/>
        <v>72194</v>
      </c>
      <c r="L14" s="27">
        <f t="shared" si="8"/>
        <v>433164</v>
      </c>
      <c r="M14" s="27">
        <f t="shared" si="3"/>
        <v>27398.344940000003</v>
      </c>
      <c r="N14" s="27">
        <f t="shared" si="4"/>
        <v>27398.344940000003</v>
      </c>
      <c r="O14" s="27">
        <f t="shared" si="9"/>
        <v>-4767342.3803599989</v>
      </c>
      <c r="P14" s="27">
        <f t="shared" si="10"/>
        <v>4767342.3803599989</v>
      </c>
      <c r="Q14" s="116">
        <f>VLOOKUP(Q$8,$A$9:$P$188,12)</f>
        <v>3393118</v>
      </c>
      <c r="R14" s="116">
        <f>VLOOKUP(R$8,$A$9:$P$188,12)</f>
        <v>4259446</v>
      </c>
      <c r="S14" s="116">
        <f>+R14-Q14</f>
        <v>866328</v>
      </c>
      <c r="T14" s="36" t="s">
        <v>93</v>
      </c>
    </row>
    <row r="15" spans="1:31">
      <c r="A15" s="31">
        <v>38930</v>
      </c>
      <c r="B15" s="3"/>
      <c r="C15" s="6">
        <v>7</v>
      </c>
      <c r="D15" s="29">
        <f t="shared" si="0"/>
        <v>72194</v>
      </c>
      <c r="E15" s="29">
        <f t="shared" si="6"/>
        <v>505358</v>
      </c>
      <c r="F15" s="29">
        <f t="shared" si="1"/>
        <v>-12489642</v>
      </c>
      <c r="G15" s="34">
        <f>Inputs!D$3</f>
        <v>0.37951000000000001</v>
      </c>
      <c r="H15" s="2"/>
      <c r="I15" s="27">
        <f t="shared" si="7"/>
        <v>12995000</v>
      </c>
      <c r="J15" s="27"/>
      <c r="K15" s="27">
        <f t="shared" si="2"/>
        <v>72194</v>
      </c>
      <c r="L15" s="27">
        <f t="shared" si="8"/>
        <v>505358</v>
      </c>
      <c r="M15" s="27">
        <f t="shared" si="3"/>
        <v>27398.344940000003</v>
      </c>
      <c r="N15" s="27">
        <f t="shared" si="4"/>
        <v>27398.344940000003</v>
      </c>
      <c r="O15" s="27">
        <f t="shared" si="9"/>
        <v>-4739944.0354199987</v>
      </c>
      <c r="P15" s="27">
        <f t="shared" si="10"/>
        <v>4739944.0354199987</v>
      </c>
      <c r="Q15" s="107"/>
      <c r="R15" s="107"/>
      <c r="S15" s="107"/>
      <c r="T15" s="108"/>
    </row>
    <row r="16" spans="1:31">
      <c r="A16" s="30">
        <v>38961</v>
      </c>
      <c r="B16" s="3"/>
      <c r="C16" s="6">
        <v>8</v>
      </c>
      <c r="D16" s="29">
        <f t="shared" si="0"/>
        <v>72194</v>
      </c>
      <c r="E16" s="29">
        <f t="shared" si="6"/>
        <v>577552</v>
      </c>
      <c r="F16" s="29">
        <f t="shared" si="1"/>
        <v>-12417448</v>
      </c>
      <c r="G16" s="34">
        <f>Inputs!D$3</f>
        <v>0.37951000000000001</v>
      </c>
      <c r="H16" s="2"/>
      <c r="I16" s="27">
        <f t="shared" si="7"/>
        <v>12995000</v>
      </c>
      <c r="J16" s="27"/>
      <c r="K16" s="27">
        <f t="shared" si="2"/>
        <v>72194</v>
      </c>
      <c r="L16" s="27">
        <f t="shared" si="8"/>
        <v>577552</v>
      </c>
      <c r="M16" s="27">
        <f t="shared" si="3"/>
        <v>27398.344940000003</v>
      </c>
      <c r="N16" s="27">
        <f t="shared" si="4"/>
        <v>27398.344940000003</v>
      </c>
      <c r="O16" s="27">
        <f t="shared" si="9"/>
        <v>-4712545.6904799985</v>
      </c>
      <c r="P16" s="27">
        <f t="shared" si="10"/>
        <v>4712545.6904799985</v>
      </c>
      <c r="Q16" s="4"/>
      <c r="R16" s="4"/>
      <c r="S16" s="4"/>
    </row>
    <row r="17" spans="1:19">
      <c r="A17" s="31">
        <v>38991</v>
      </c>
      <c r="B17" s="3"/>
      <c r="C17" s="6">
        <v>9</v>
      </c>
      <c r="D17" s="29">
        <f t="shared" si="0"/>
        <v>72194</v>
      </c>
      <c r="E17" s="29">
        <f t="shared" si="6"/>
        <v>649746</v>
      </c>
      <c r="F17" s="29">
        <f t="shared" si="1"/>
        <v>-12345254</v>
      </c>
      <c r="G17" s="34">
        <f>Inputs!D$3</f>
        <v>0.37951000000000001</v>
      </c>
      <c r="H17" s="2"/>
      <c r="I17" s="27">
        <f t="shared" si="7"/>
        <v>12995000</v>
      </c>
      <c r="J17" s="27"/>
      <c r="K17" s="27">
        <f t="shared" si="2"/>
        <v>72194</v>
      </c>
      <c r="L17" s="27">
        <f t="shared" si="8"/>
        <v>649746</v>
      </c>
      <c r="M17" s="27">
        <f t="shared" si="3"/>
        <v>27398.344940000003</v>
      </c>
      <c r="N17" s="27">
        <f t="shared" si="4"/>
        <v>27398.344940000003</v>
      </c>
      <c r="O17" s="27">
        <f t="shared" si="9"/>
        <v>-4685147.3455399983</v>
      </c>
      <c r="P17" s="27">
        <f t="shared" si="10"/>
        <v>4685147.3455399983</v>
      </c>
      <c r="Q17" s="4"/>
      <c r="R17" s="4"/>
      <c r="S17" s="4"/>
    </row>
    <row r="18" spans="1:19">
      <c r="A18" s="30">
        <v>39022</v>
      </c>
      <c r="B18" s="3"/>
      <c r="C18" s="6">
        <v>10</v>
      </c>
      <c r="D18" s="29">
        <f t="shared" si="0"/>
        <v>72194</v>
      </c>
      <c r="E18" s="29">
        <f t="shared" si="6"/>
        <v>721940</v>
      </c>
      <c r="F18" s="29">
        <f t="shared" si="1"/>
        <v>-12273060</v>
      </c>
      <c r="G18" s="34">
        <f>Inputs!D$3</f>
        <v>0.37951000000000001</v>
      </c>
      <c r="H18" s="2"/>
      <c r="I18" s="27">
        <f t="shared" si="7"/>
        <v>12995000</v>
      </c>
      <c r="J18" s="27"/>
      <c r="K18" s="27">
        <f t="shared" si="2"/>
        <v>72194</v>
      </c>
      <c r="L18" s="27">
        <f t="shared" si="8"/>
        <v>721940</v>
      </c>
      <c r="M18" s="27">
        <f t="shared" si="3"/>
        <v>27398.344940000003</v>
      </c>
      <c r="N18" s="27">
        <f t="shared" si="4"/>
        <v>27398.344940000003</v>
      </c>
      <c r="O18" s="27">
        <f t="shared" si="9"/>
        <v>-4657749.000599998</v>
      </c>
      <c r="P18" s="27">
        <f t="shared" si="10"/>
        <v>4657749.000599998</v>
      </c>
      <c r="Q18" s="4"/>
      <c r="R18" s="4"/>
      <c r="S18" s="4"/>
    </row>
    <row r="19" spans="1:19">
      <c r="A19" s="31">
        <v>39052</v>
      </c>
      <c r="B19" s="3"/>
      <c r="C19" s="6">
        <v>11</v>
      </c>
      <c r="D19" s="29">
        <f t="shared" si="0"/>
        <v>72194</v>
      </c>
      <c r="E19" s="29">
        <f t="shared" si="6"/>
        <v>794134</v>
      </c>
      <c r="F19" s="29">
        <f t="shared" si="1"/>
        <v>-12200866</v>
      </c>
      <c r="G19" s="34">
        <f>Inputs!D$3</f>
        <v>0.37951000000000001</v>
      </c>
      <c r="H19" s="2"/>
      <c r="I19" s="27">
        <f t="shared" si="7"/>
        <v>12995000</v>
      </c>
      <c r="J19" s="27"/>
      <c r="K19" s="27">
        <f t="shared" si="2"/>
        <v>72194</v>
      </c>
      <c r="L19" s="27">
        <f t="shared" si="8"/>
        <v>794134</v>
      </c>
      <c r="M19" s="27">
        <f t="shared" si="3"/>
        <v>27398.344940000003</v>
      </c>
      <c r="N19" s="27">
        <f t="shared" si="4"/>
        <v>27398.344940000003</v>
      </c>
      <c r="O19" s="27">
        <f t="shared" si="9"/>
        <v>-4630350.6556599978</v>
      </c>
      <c r="P19" s="27">
        <f t="shared" si="10"/>
        <v>4630350.6556599978</v>
      </c>
      <c r="Q19" s="4"/>
      <c r="R19" s="4"/>
      <c r="S19" s="4"/>
    </row>
    <row r="20" spans="1:19">
      <c r="A20" s="30">
        <v>39083</v>
      </c>
      <c r="B20" s="3"/>
      <c r="C20" s="6">
        <v>12</v>
      </c>
      <c r="D20" s="29">
        <f t="shared" si="0"/>
        <v>72194</v>
      </c>
      <c r="E20" s="29">
        <f t="shared" si="6"/>
        <v>866328</v>
      </c>
      <c r="F20" s="29">
        <f t="shared" si="1"/>
        <v>-12128672</v>
      </c>
      <c r="G20" s="34">
        <f>Inputs!D$3</f>
        <v>0.37951000000000001</v>
      </c>
      <c r="H20" s="2"/>
      <c r="I20" s="27">
        <f t="shared" si="7"/>
        <v>12995000</v>
      </c>
      <c r="J20" s="27"/>
      <c r="K20" s="27">
        <f t="shared" si="2"/>
        <v>72194</v>
      </c>
      <c r="L20" s="27">
        <f t="shared" si="8"/>
        <v>866328</v>
      </c>
      <c r="M20" s="27">
        <f t="shared" si="3"/>
        <v>27398.344940000003</v>
      </c>
      <c r="N20" s="27">
        <f t="shared" si="4"/>
        <v>27398.344940000003</v>
      </c>
      <c r="O20" s="27">
        <f t="shared" si="9"/>
        <v>-4602952.3107199976</v>
      </c>
      <c r="P20" s="27">
        <f t="shared" si="10"/>
        <v>4602952.3107199976</v>
      </c>
      <c r="Q20" s="4"/>
      <c r="R20" s="4"/>
      <c r="S20" s="4"/>
    </row>
    <row r="21" spans="1:19">
      <c r="A21" s="31">
        <v>39114</v>
      </c>
      <c r="B21" s="3"/>
      <c r="C21" s="6">
        <v>13</v>
      </c>
      <c r="D21" s="29">
        <f t="shared" si="0"/>
        <v>72194</v>
      </c>
      <c r="E21" s="29">
        <f t="shared" si="6"/>
        <v>938522</v>
      </c>
      <c r="F21" s="29">
        <f t="shared" si="1"/>
        <v>-12056478</v>
      </c>
      <c r="G21" s="34">
        <f>Inputs!D$3</f>
        <v>0.37951000000000001</v>
      </c>
      <c r="H21" s="2"/>
      <c r="I21" s="27">
        <f t="shared" si="7"/>
        <v>12995000</v>
      </c>
      <c r="J21" s="27"/>
      <c r="K21" s="27">
        <f t="shared" si="2"/>
        <v>72194</v>
      </c>
      <c r="L21" s="27">
        <f t="shared" si="8"/>
        <v>938522</v>
      </c>
      <c r="M21" s="27">
        <f t="shared" si="3"/>
        <v>27398.344940000003</v>
      </c>
      <c r="N21" s="27">
        <f t="shared" si="4"/>
        <v>27398.344940000003</v>
      </c>
      <c r="O21" s="27">
        <f t="shared" si="9"/>
        <v>-4575553.9657799974</v>
      </c>
      <c r="P21" s="27">
        <f t="shared" si="10"/>
        <v>4575553.9657799974</v>
      </c>
      <c r="Q21" s="4"/>
      <c r="R21" s="4"/>
      <c r="S21" s="4"/>
    </row>
    <row r="22" spans="1:19">
      <c r="A22" s="30">
        <v>39142</v>
      </c>
      <c r="B22" s="3"/>
      <c r="C22" s="6">
        <v>14</v>
      </c>
      <c r="D22" s="29">
        <f t="shared" si="0"/>
        <v>72194</v>
      </c>
      <c r="E22" s="29">
        <f t="shared" si="6"/>
        <v>1010716</v>
      </c>
      <c r="F22" s="29">
        <f t="shared" si="1"/>
        <v>-11984284</v>
      </c>
      <c r="G22" s="34">
        <f>Inputs!D$3</f>
        <v>0.37951000000000001</v>
      </c>
      <c r="H22" s="2"/>
      <c r="I22" s="27">
        <f t="shared" si="7"/>
        <v>12995000</v>
      </c>
      <c r="J22" s="27"/>
      <c r="K22" s="27">
        <f t="shared" si="2"/>
        <v>72194</v>
      </c>
      <c r="L22" s="27">
        <f t="shared" si="8"/>
        <v>1010716</v>
      </c>
      <c r="M22" s="27">
        <f t="shared" si="3"/>
        <v>27398.344940000003</v>
      </c>
      <c r="N22" s="27">
        <f t="shared" si="4"/>
        <v>27398.344940000003</v>
      </c>
      <c r="O22" s="27">
        <f t="shared" si="9"/>
        <v>-4548155.6208399972</v>
      </c>
      <c r="P22" s="27">
        <f t="shared" si="10"/>
        <v>4548155.6208399972</v>
      </c>
      <c r="Q22" s="4"/>
      <c r="R22" s="4"/>
      <c r="S22" s="4"/>
    </row>
    <row r="23" spans="1:19">
      <c r="A23" s="31">
        <v>39173</v>
      </c>
      <c r="B23" s="3"/>
      <c r="C23" s="6">
        <v>15</v>
      </c>
      <c r="D23" s="29">
        <f t="shared" si="0"/>
        <v>72194</v>
      </c>
      <c r="E23" s="29">
        <f t="shared" si="6"/>
        <v>1082910</v>
      </c>
      <c r="F23" s="29">
        <f t="shared" si="1"/>
        <v>-11912090</v>
      </c>
      <c r="G23" s="34">
        <f>Inputs!D$3</f>
        <v>0.37951000000000001</v>
      </c>
      <c r="H23" s="2"/>
      <c r="I23" s="27">
        <f t="shared" si="7"/>
        <v>12995000</v>
      </c>
      <c r="J23" s="27"/>
      <c r="K23" s="27">
        <f t="shared" si="2"/>
        <v>72194</v>
      </c>
      <c r="L23" s="27">
        <f t="shared" si="8"/>
        <v>1082910</v>
      </c>
      <c r="M23" s="27">
        <f t="shared" si="3"/>
        <v>27398.344940000003</v>
      </c>
      <c r="N23" s="27">
        <f t="shared" si="4"/>
        <v>27398.344940000003</v>
      </c>
      <c r="O23" s="27">
        <f t="shared" si="9"/>
        <v>-4520757.275899997</v>
      </c>
      <c r="P23" s="27">
        <f t="shared" si="10"/>
        <v>4520757.275899997</v>
      </c>
      <c r="Q23" s="4"/>
      <c r="R23" s="4"/>
      <c r="S23" s="4"/>
    </row>
    <row r="24" spans="1:19">
      <c r="A24" s="30">
        <v>39203</v>
      </c>
      <c r="B24" s="3"/>
      <c r="C24" s="6">
        <v>16</v>
      </c>
      <c r="D24" s="29">
        <f t="shared" si="0"/>
        <v>72194</v>
      </c>
      <c r="E24" s="29">
        <f t="shared" si="6"/>
        <v>1155104</v>
      </c>
      <c r="F24" s="29">
        <f t="shared" si="1"/>
        <v>-11839896</v>
      </c>
      <c r="G24" s="34">
        <f>Inputs!D$3</f>
        <v>0.37951000000000001</v>
      </c>
      <c r="H24" s="2"/>
      <c r="I24" s="27">
        <f t="shared" si="7"/>
        <v>12995000</v>
      </c>
      <c r="J24" s="27"/>
      <c r="K24" s="27">
        <f t="shared" si="2"/>
        <v>72194</v>
      </c>
      <c r="L24" s="27">
        <f t="shared" si="8"/>
        <v>1155104</v>
      </c>
      <c r="M24" s="27">
        <f t="shared" si="3"/>
        <v>27398.344940000003</v>
      </c>
      <c r="N24" s="27">
        <f t="shared" si="4"/>
        <v>27398.344940000003</v>
      </c>
      <c r="O24" s="27">
        <f t="shared" si="9"/>
        <v>-4493358.9309599968</v>
      </c>
      <c r="P24" s="27">
        <f t="shared" si="10"/>
        <v>4493358.9309599968</v>
      </c>
      <c r="Q24" s="4"/>
      <c r="R24" s="4"/>
      <c r="S24" s="4"/>
    </row>
    <row r="25" spans="1:19">
      <c r="A25" s="31">
        <v>39234</v>
      </c>
      <c r="B25" s="3"/>
      <c r="C25" s="6">
        <v>17</v>
      </c>
      <c r="D25" s="29">
        <f t="shared" si="0"/>
        <v>72194</v>
      </c>
      <c r="E25" s="29">
        <f t="shared" si="6"/>
        <v>1227298</v>
      </c>
      <c r="F25" s="29">
        <f t="shared" si="1"/>
        <v>-11767702</v>
      </c>
      <c r="G25" s="34">
        <f>Inputs!D$3</f>
        <v>0.37951000000000001</v>
      </c>
      <c r="H25" s="2"/>
      <c r="I25" s="27">
        <f t="shared" si="7"/>
        <v>12995000</v>
      </c>
      <c r="J25" s="27"/>
      <c r="K25" s="27">
        <f t="shared" si="2"/>
        <v>72194</v>
      </c>
      <c r="L25" s="27">
        <f t="shared" si="8"/>
        <v>1227298</v>
      </c>
      <c r="M25" s="27">
        <f t="shared" si="3"/>
        <v>27398.344940000003</v>
      </c>
      <c r="N25" s="27">
        <f t="shared" si="4"/>
        <v>27398.344940000003</v>
      </c>
      <c r="O25" s="27">
        <f t="shared" si="9"/>
        <v>-4465960.5860199966</v>
      </c>
      <c r="P25" s="27">
        <f t="shared" si="10"/>
        <v>4465960.5860199966</v>
      </c>
      <c r="Q25" s="4"/>
      <c r="R25" s="4"/>
      <c r="S25" s="4"/>
    </row>
    <row r="26" spans="1:19">
      <c r="A26" s="30">
        <v>39264</v>
      </c>
      <c r="B26" s="3"/>
      <c r="C26" s="6">
        <v>18</v>
      </c>
      <c r="D26" s="29">
        <f t="shared" si="0"/>
        <v>72194</v>
      </c>
      <c r="E26" s="29">
        <f t="shared" si="6"/>
        <v>1299492</v>
      </c>
      <c r="F26" s="29">
        <f t="shared" si="1"/>
        <v>-11695508</v>
      </c>
      <c r="G26" s="34">
        <f>Inputs!D$3</f>
        <v>0.37951000000000001</v>
      </c>
      <c r="H26" s="2"/>
      <c r="I26" s="27">
        <f t="shared" si="7"/>
        <v>12995000</v>
      </c>
      <c r="J26" s="27"/>
      <c r="K26" s="27">
        <f t="shared" si="2"/>
        <v>72194</v>
      </c>
      <c r="L26" s="27">
        <f t="shared" si="8"/>
        <v>1299492</v>
      </c>
      <c r="M26" s="27">
        <f t="shared" si="3"/>
        <v>27398.344940000003</v>
      </c>
      <c r="N26" s="27">
        <f t="shared" si="4"/>
        <v>27398.344940000003</v>
      </c>
      <c r="O26" s="27">
        <f t="shared" si="9"/>
        <v>-4438562.2410799963</v>
      </c>
      <c r="P26" s="27">
        <f t="shared" si="10"/>
        <v>4438562.2410799963</v>
      </c>
      <c r="Q26" s="4"/>
      <c r="R26" s="4"/>
      <c r="S26" s="4"/>
    </row>
    <row r="27" spans="1:19">
      <c r="A27" s="31">
        <v>39295</v>
      </c>
      <c r="B27" s="3"/>
      <c r="C27" s="6">
        <v>19</v>
      </c>
      <c r="D27" s="29">
        <f t="shared" si="0"/>
        <v>72194</v>
      </c>
      <c r="E27" s="29">
        <f t="shared" si="6"/>
        <v>1371686</v>
      </c>
      <c r="F27" s="29">
        <f t="shared" si="1"/>
        <v>-11623314</v>
      </c>
      <c r="G27" s="34">
        <f>Inputs!D$3</f>
        <v>0.37951000000000001</v>
      </c>
      <c r="H27" s="2"/>
      <c r="I27" s="27">
        <f t="shared" si="7"/>
        <v>12995000</v>
      </c>
      <c r="J27" s="27"/>
      <c r="K27" s="27">
        <f t="shared" si="2"/>
        <v>72194</v>
      </c>
      <c r="L27" s="27">
        <f t="shared" si="8"/>
        <v>1371686</v>
      </c>
      <c r="M27" s="27">
        <f t="shared" si="3"/>
        <v>27398.344940000003</v>
      </c>
      <c r="N27" s="27">
        <f t="shared" si="4"/>
        <v>27398.344940000003</v>
      </c>
      <c r="O27" s="27">
        <f t="shared" si="9"/>
        <v>-4411163.8961399961</v>
      </c>
      <c r="P27" s="27">
        <f t="shared" si="10"/>
        <v>4411163.8961399961</v>
      </c>
      <c r="Q27" s="4"/>
      <c r="R27" s="4"/>
      <c r="S27" s="4"/>
    </row>
    <row r="28" spans="1:19">
      <c r="A28" s="30">
        <v>39326</v>
      </c>
      <c r="B28" s="3"/>
      <c r="C28" s="6">
        <v>20</v>
      </c>
      <c r="D28" s="29">
        <f t="shared" si="0"/>
        <v>72194</v>
      </c>
      <c r="E28" s="29">
        <f t="shared" si="6"/>
        <v>1443880</v>
      </c>
      <c r="F28" s="29">
        <f t="shared" si="1"/>
        <v>-11551120</v>
      </c>
      <c r="G28" s="34">
        <f>Inputs!D$3</f>
        <v>0.37951000000000001</v>
      </c>
      <c r="H28" s="2"/>
      <c r="I28" s="27">
        <f t="shared" si="7"/>
        <v>12995000</v>
      </c>
      <c r="J28" s="27"/>
      <c r="K28" s="27">
        <f t="shared" si="2"/>
        <v>72194</v>
      </c>
      <c r="L28" s="27">
        <f t="shared" si="8"/>
        <v>1443880</v>
      </c>
      <c r="M28" s="27">
        <f t="shared" si="3"/>
        <v>27398.344940000003</v>
      </c>
      <c r="N28" s="27">
        <f t="shared" si="4"/>
        <v>27398.344940000003</v>
      </c>
      <c r="O28" s="27">
        <f t="shared" si="9"/>
        <v>-4383765.5511999959</v>
      </c>
      <c r="P28" s="27">
        <f t="shared" si="10"/>
        <v>4383765.5511999959</v>
      </c>
      <c r="Q28" s="4"/>
      <c r="R28" s="4"/>
      <c r="S28" s="4"/>
    </row>
    <row r="29" spans="1:19">
      <c r="A29" s="31">
        <v>39356</v>
      </c>
      <c r="B29" s="3"/>
      <c r="C29" s="6">
        <v>21</v>
      </c>
      <c r="D29" s="29">
        <f t="shared" si="0"/>
        <v>72194</v>
      </c>
      <c r="E29" s="29">
        <f t="shared" si="6"/>
        <v>1516074</v>
      </c>
      <c r="F29" s="29">
        <f t="shared" si="1"/>
        <v>-11478926</v>
      </c>
      <c r="G29" s="34">
        <f>Inputs!D$3</f>
        <v>0.37951000000000001</v>
      </c>
      <c r="H29" s="2"/>
      <c r="I29" s="27">
        <f t="shared" si="7"/>
        <v>12995000</v>
      </c>
      <c r="J29" s="27"/>
      <c r="K29" s="27">
        <f t="shared" si="2"/>
        <v>72194</v>
      </c>
      <c r="L29" s="27">
        <f t="shared" si="8"/>
        <v>1516074</v>
      </c>
      <c r="M29" s="27">
        <f t="shared" si="3"/>
        <v>27398.344940000003</v>
      </c>
      <c r="N29" s="27">
        <f t="shared" si="4"/>
        <v>27398.344940000003</v>
      </c>
      <c r="O29" s="27">
        <f t="shared" si="9"/>
        <v>-4356367.2062599957</v>
      </c>
      <c r="P29" s="27">
        <f t="shared" si="10"/>
        <v>4356367.2062599957</v>
      </c>
      <c r="Q29" s="4"/>
      <c r="R29" s="4"/>
      <c r="S29" s="4"/>
    </row>
    <row r="30" spans="1:19">
      <c r="A30" s="30">
        <v>39387</v>
      </c>
      <c r="B30" s="3"/>
      <c r="C30" s="6">
        <v>22</v>
      </c>
      <c r="D30" s="29">
        <f t="shared" si="0"/>
        <v>72194</v>
      </c>
      <c r="E30" s="29">
        <f t="shared" si="6"/>
        <v>1588268</v>
      </c>
      <c r="F30" s="29">
        <f t="shared" si="1"/>
        <v>-11406732</v>
      </c>
      <c r="G30" s="34">
        <f>Inputs!D$3</f>
        <v>0.37951000000000001</v>
      </c>
      <c r="H30" s="2"/>
      <c r="I30" s="27">
        <f t="shared" si="7"/>
        <v>12995000</v>
      </c>
      <c r="J30" s="27"/>
      <c r="K30" s="27">
        <f t="shared" si="2"/>
        <v>72194</v>
      </c>
      <c r="L30" s="27">
        <f t="shared" si="8"/>
        <v>1588268</v>
      </c>
      <c r="M30" s="27">
        <f t="shared" si="3"/>
        <v>27398.344940000003</v>
      </c>
      <c r="N30" s="27">
        <f t="shared" si="4"/>
        <v>27398.344940000003</v>
      </c>
      <c r="O30" s="27">
        <f t="shared" si="9"/>
        <v>-4328968.8613199955</v>
      </c>
      <c r="P30" s="27">
        <f t="shared" si="10"/>
        <v>4328968.8613199955</v>
      </c>
      <c r="Q30" s="105"/>
    </row>
    <row r="31" spans="1:19">
      <c r="A31" s="31">
        <v>39417</v>
      </c>
      <c r="B31" s="3"/>
      <c r="C31" s="6">
        <v>23</v>
      </c>
      <c r="D31" s="29">
        <f t="shared" si="0"/>
        <v>72194</v>
      </c>
      <c r="E31" s="29">
        <f t="shared" si="6"/>
        <v>1660462</v>
      </c>
      <c r="F31" s="29">
        <f t="shared" si="1"/>
        <v>-11334538</v>
      </c>
      <c r="G31" s="34">
        <f>Inputs!D$3</f>
        <v>0.37951000000000001</v>
      </c>
      <c r="H31" s="2"/>
      <c r="I31" s="27">
        <f t="shared" si="7"/>
        <v>12995000</v>
      </c>
      <c r="J31" s="27"/>
      <c r="K31" s="27">
        <f t="shared" si="2"/>
        <v>72194</v>
      </c>
      <c r="L31" s="27">
        <f t="shared" si="8"/>
        <v>1660462</v>
      </c>
      <c r="M31" s="27">
        <f t="shared" si="3"/>
        <v>27398.344940000003</v>
      </c>
      <c r="N31" s="27">
        <f t="shared" si="4"/>
        <v>27398.344940000003</v>
      </c>
      <c r="O31" s="27">
        <f t="shared" si="9"/>
        <v>-4301570.5163799953</v>
      </c>
      <c r="P31" s="27">
        <f t="shared" si="10"/>
        <v>4301570.5163799953</v>
      </c>
      <c r="Q31" s="105"/>
    </row>
    <row r="32" spans="1:19">
      <c r="A32" s="30">
        <v>39448</v>
      </c>
      <c r="B32" s="3"/>
      <c r="C32" s="6">
        <v>24</v>
      </c>
      <c r="D32" s="29">
        <f t="shared" si="0"/>
        <v>72194</v>
      </c>
      <c r="E32" s="29">
        <f t="shared" si="6"/>
        <v>1732656</v>
      </c>
      <c r="F32" s="29">
        <f t="shared" si="1"/>
        <v>-11262344</v>
      </c>
      <c r="G32" s="34">
        <f>Inputs!D$3</f>
        <v>0.37951000000000001</v>
      </c>
      <c r="H32" s="2"/>
      <c r="I32" s="27">
        <f t="shared" si="7"/>
        <v>12995000</v>
      </c>
      <c r="J32" s="27"/>
      <c r="K32" s="27">
        <f t="shared" si="2"/>
        <v>72194</v>
      </c>
      <c r="L32" s="27">
        <f t="shared" si="8"/>
        <v>1732656</v>
      </c>
      <c r="M32" s="27">
        <f t="shared" si="3"/>
        <v>27398.344940000003</v>
      </c>
      <c r="N32" s="27">
        <f t="shared" si="4"/>
        <v>27398.344940000003</v>
      </c>
      <c r="O32" s="27">
        <f t="shared" si="9"/>
        <v>-4274172.1714399951</v>
      </c>
      <c r="P32" s="27">
        <f t="shared" si="10"/>
        <v>4274172.1714399951</v>
      </c>
      <c r="Q32" s="105"/>
    </row>
    <row r="33" spans="1:21">
      <c r="A33" s="31">
        <v>39479</v>
      </c>
      <c r="B33" s="3"/>
      <c r="C33" s="6">
        <v>25</v>
      </c>
      <c r="D33" s="29">
        <f t="shared" si="0"/>
        <v>72194</v>
      </c>
      <c r="E33" s="29">
        <f t="shared" si="6"/>
        <v>1804850</v>
      </c>
      <c r="F33" s="29">
        <f t="shared" si="1"/>
        <v>-11190150</v>
      </c>
      <c r="G33" s="34">
        <f>Inputs!D$3</f>
        <v>0.37951000000000001</v>
      </c>
      <c r="H33" s="2"/>
      <c r="I33" s="27">
        <f t="shared" si="7"/>
        <v>12995000</v>
      </c>
      <c r="J33" s="27"/>
      <c r="K33" s="27">
        <f t="shared" si="2"/>
        <v>72194</v>
      </c>
      <c r="L33" s="27">
        <f t="shared" si="8"/>
        <v>1804850</v>
      </c>
      <c r="M33" s="27">
        <f t="shared" si="3"/>
        <v>27398.344940000003</v>
      </c>
      <c r="N33" s="27">
        <f t="shared" si="4"/>
        <v>27398.344940000003</v>
      </c>
      <c r="O33" s="27">
        <f t="shared" si="9"/>
        <v>-4246773.8264999948</v>
      </c>
      <c r="P33" s="27">
        <f t="shared" si="10"/>
        <v>4246773.8264999948</v>
      </c>
      <c r="Q33" s="105"/>
    </row>
    <row r="34" spans="1:21">
      <c r="A34" s="30">
        <v>39508</v>
      </c>
      <c r="B34" s="3"/>
      <c r="C34" s="6">
        <v>26</v>
      </c>
      <c r="D34" s="29">
        <f t="shared" si="0"/>
        <v>72194</v>
      </c>
      <c r="E34" s="29">
        <f t="shared" si="6"/>
        <v>1877044</v>
      </c>
      <c r="F34" s="29">
        <f t="shared" si="1"/>
        <v>-11117956</v>
      </c>
      <c r="G34" s="34">
        <f>Inputs!D$3</f>
        <v>0.37951000000000001</v>
      </c>
      <c r="H34" s="2"/>
      <c r="I34" s="27">
        <f t="shared" si="7"/>
        <v>12995000</v>
      </c>
      <c r="J34" s="27"/>
      <c r="K34" s="27">
        <f t="shared" si="2"/>
        <v>72194</v>
      </c>
      <c r="L34" s="27">
        <f t="shared" si="8"/>
        <v>1877044</v>
      </c>
      <c r="M34" s="27">
        <f t="shared" si="3"/>
        <v>27398.344940000003</v>
      </c>
      <c r="N34" s="27">
        <f t="shared" si="4"/>
        <v>27398.344940000003</v>
      </c>
      <c r="O34" s="27">
        <f t="shared" si="9"/>
        <v>-4219375.4815599946</v>
      </c>
      <c r="P34" s="27">
        <f t="shared" si="10"/>
        <v>4219375.4815599946</v>
      </c>
      <c r="Q34" s="105"/>
    </row>
    <row r="35" spans="1:21">
      <c r="A35" s="31">
        <v>39539</v>
      </c>
      <c r="B35" s="3"/>
      <c r="C35" s="6">
        <v>27</v>
      </c>
      <c r="D35" s="29">
        <f t="shared" si="0"/>
        <v>72194</v>
      </c>
      <c r="E35" s="29">
        <f t="shared" si="6"/>
        <v>1949238</v>
      </c>
      <c r="F35" s="29">
        <f t="shared" si="1"/>
        <v>-11045762</v>
      </c>
      <c r="G35" s="34">
        <f>Inputs!D$3</f>
        <v>0.37951000000000001</v>
      </c>
      <c r="H35" s="2"/>
      <c r="I35" s="27">
        <f t="shared" si="7"/>
        <v>12995000</v>
      </c>
      <c r="J35" s="27"/>
      <c r="K35" s="27">
        <f t="shared" si="2"/>
        <v>72194</v>
      </c>
      <c r="L35" s="27">
        <f t="shared" si="8"/>
        <v>1949238</v>
      </c>
      <c r="M35" s="27">
        <f t="shared" si="3"/>
        <v>27398.344940000003</v>
      </c>
      <c r="N35" s="27">
        <f t="shared" si="4"/>
        <v>27398.344940000003</v>
      </c>
      <c r="O35" s="27">
        <f t="shared" si="9"/>
        <v>-4191977.1366199944</v>
      </c>
      <c r="P35" s="27">
        <f t="shared" si="10"/>
        <v>4191977.1366199944</v>
      </c>
    </row>
    <row r="36" spans="1:21">
      <c r="A36" s="30">
        <v>39569</v>
      </c>
      <c r="B36" s="3"/>
      <c r="C36" s="6">
        <v>28</v>
      </c>
      <c r="D36" s="29">
        <f t="shared" si="0"/>
        <v>72194</v>
      </c>
      <c r="E36" s="29">
        <f t="shared" si="6"/>
        <v>2021432</v>
      </c>
      <c r="F36" s="29">
        <f t="shared" si="1"/>
        <v>-10973568</v>
      </c>
      <c r="G36" s="34">
        <f>Inputs!D$3</f>
        <v>0.37951000000000001</v>
      </c>
      <c r="H36" s="2"/>
      <c r="I36" s="27">
        <f t="shared" si="7"/>
        <v>12995000</v>
      </c>
      <c r="J36" s="27"/>
      <c r="K36" s="27">
        <f t="shared" si="2"/>
        <v>72194</v>
      </c>
      <c r="L36" s="27">
        <f t="shared" si="8"/>
        <v>2021432</v>
      </c>
      <c r="M36" s="27">
        <f t="shared" si="3"/>
        <v>27398.344940000003</v>
      </c>
      <c r="N36" s="27">
        <f t="shared" si="4"/>
        <v>27398.344940000003</v>
      </c>
      <c r="O36" s="27">
        <f t="shared" si="9"/>
        <v>-4164578.7916799942</v>
      </c>
      <c r="P36" s="27">
        <f t="shared" si="10"/>
        <v>4164578.7916799942</v>
      </c>
    </row>
    <row r="37" spans="1:21">
      <c r="A37" s="31">
        <v>39600</v>
      </c>
      <c r="B37" s="3"/>
      <c r="C37" s="6">
        <v>29</v>
      </c>
      <c r="D37" s="29">
        <f t="shared" si="0"/>
        <v>72194</v>
      </c>
      <c r="E37" s="29">
        <f t="shared" si="6"/>
        <v>2093626</v>
      </c>
      <c r="F37" s="29">
        <f t="shared" si="1"/>
        <v>-10901374</v>
      </c>
      <c r="G37" s="34">
        <f>Inputs!D$3</f>
        <v>0.37951000000000001</v>
      </c>
      <c r="H37" s="2"/>
      <c r="I37" s="27">
        <f t="shared" si="7"/>
        <v>12995000</v>
      </c>
      <c r="J37" s="27"/>
      <c r="K37" s="27">
        <f t="shared" si="2"/>
        <v>72194</v>
      </c>
      <c r="L37" s="27">
        <f t="shared" si="8"/>
        <v>2093626</v>
      </c>
      <c r="M37" s="27">
        <f t="shared" si="3"/>
        <v>27398.344940000003</v>
      </c>
      <c r="N37" s="27">
        <f t="shared" si="4"/>
        <v>27398.344940000003</v>
      </c>
      <c r="O37" s="27">
        <f t="shared" si="9"/>
        <v>-4137180.446739994</v>
      </c>
      <c r="P37" s="27">
        <f t="shared" si="10"/>
        <v>4137180.446739994</v>
      </c>
    </row>
    <row r="38" spans="1:21">
      <c r="A38" s="30">
        <v>39630</v>
      </c>
      <c r="B38" s="3"/>
      <c r="C38" s="6">
        <v>30</v>
      </c>
      <c r="D38" s="29">
        <f t="shared" si="0"/>
        <v>72194</v>
      </c>
      <c r="E38" s="29">
        <f t="shared" si="6"/>
        <v>2165820</v>
      </c>
      <c r="F38" s="29">
        <f t="shared" si="1"/>
        <v>-10829180</v>
      </c>
      <c r="G38" s="34">
        <f>Inputs!D$3</f>
        <v>0.37951000000000001</v>
      </c>
      <c r="H38" s="2"/>
      <c r="I38" s="27">
        <f t="shared" si="7"/>
        <v>12995000</v>
      </c>
      <c r="J38" s="27"/>
      <c r="K38" s="27">
        <f t="shared" si="2"/>
        <v>72194</v>
      </c>
      <c r="L38" s="27">
        <f t="shared" si="8"/>
        <v>2165820</v>
      </c>
      <c r="M38" s="27">
        <f t="shared" si="3"/>
        <v>27398.344940000003</v>
      </c>
      <c r="N38" s="27">
        <f t="shared" si="4"/>
        <v>27398.344940000003</v>
      </c>
      <c r="O38" s="27">
        <f t="shared" si="9"/>
        <v>-4109782.1017999938</v>
      </c>
      <c r="P38" s="27">
        <f t="shared" si="10"/>
        <v>4109782.1017999938</v>
      </c>
    </row>
    <row r="39" spans="1:21">
      <c r="A39" s="31">
        <v>39661</v>
      </c>
      <c r="B39" s="2"/>
      <c r="C39" s="6">
        <v>31</v>
      </c>
      <c r="D39" s="29">
        <f t="shared" si="0"/>
        <v>72194</v>
      </c>
      <c r="E39" s="29">
        <f t="shared" si="6"/>
        <v>2238014</v>
      </c>
      <c r="F39" s="29">
        <f t="shared" si="1"/>
        <v>-10756986</v>
      </c>
      <c r="G39" s="34">
        <f>Inputs!D$3</f>
        <v>0.37951000000000001</v>
      </c>
      <c r="H39" s="2"/>
      <c r="I39" s="27">
        <f t="shared" si="7"/>
        <v>12995000</v>
      </c>
      <c r="J39" s="27"/>
      <c r="K39" s="27">
        <f t="shared" si="2"/>
        <v>72194</v>
      </c>
      <c r="L39" s="27">
        <f t="shared" si="8"/>
        <v>2238014</v>
      </c>
      <c r="M39" s="27">
        <f t="shared" si="3"/>
        <v>27398.344940000003</v>
      </c>
      <c r="N39" s="27">
        <f t="shared" si="4"/>
        <v>27398.344940000003</v>
      </c>
      <c r="O39" s="27">
        <f t="shared" si="9"/>
        <v>-4082383.7568599936</v>
      </c>
      <c r="P39" s="27">
        <f t="shared" si="10"/>
        <v>4082383.7568599936</v>
      </c>
    </row>
    <row r="40" spans="1:21">
      <c r="A40" s="30">
        <v>39692</v>
      </c>
      <c r="B40" s="2"/>
      <c r="C40" s="6">
        <v>32</v>
      </c>
      <c r="D40" s="29">
        <f t="shared" si="0"/>
        <v>72194</v>
      </c>
      <c r="E40" s="29">
        <f t="shared" si="6"/>
        <v>2310208</v>
      </c>
      <c r="F40" s="29">
        <f t="shared" si="1"/>
        <v>-10684792</v>
      </c>
      <c r="G40" s="34">
        <f>Inputs!D$3</f>
        <v>0.37951000000000001</v>
      </c>
      <c r="H40" s="2"/>
      <c r="I40" s="27">
        <f t="shared" si="7"/>
        <v>12995000</v>
      </c>
      <c r="J40" s="2"/>
      <c r="K40" s="27">
        <f t="shared" si="2"/>
        <v>72194</v>
      </c>
      <c r="L40" s="27">
        <f t="shared" si="8"/>
        <v>2310208</v>
      </c>
      <c r="M40" s="27">
        <f t="shared" si="3"/>
        <v>27398.344940000003</v>
      </c>
      <c r="N40" s="27">
        <f t="shared" si="4"/>
        <v>27398.344940000003</v>
      </c>
      <c r="O40" s="27">
        <f t="shared" si="9"/>
        <v>-4054985.4119199933</v>
      </c>
      <c r="P40" s="27">
        <f t="shared" si="10"/>
        <v>4054985.4119199933</v>
      </c>
    </row>
    <row r="41" spans="1:21">
      <c r="A41" s="31">
        <v>39722</v>
      </c>
      <c r="C41" s="6">
        <v>33</v>
      </c>
      <c r="D41" s="29">
        <f t="shared" ref="D41:D72" si="12">ROUND(-(+$B$9/180)*1,0)</f>
        <v>72194</v>
      </c>
      <c r="E41" s="29">
        <f t="shared" si="6"/>
        <v>2382402</v>
      </c>
      <c r="F41" s="29">
        <f t="shared" ref="F41:F72" si="13">$B$9+E41</f>
        <v>-10612598</v>
      </c>
      <c r="G41" s="34">
        <f>Inputs!D$3</f>
        <v>0.37951000000000001</v>
      </c>
      <c r="I41" s="27">
        <f t="shared" si="7"/>
        <v>12995000</v>
      </c>
      <c r="K41" s="27">
        <f t="shared" ref="K41:K72" si="14">D41</f>
        <v>72194</v>
      </c>
      <c r="L41" s="27">
        <f t="shared" si="8"/>
        <v>2382402</v>
      </c>
      <c r="M41" s="27">
        <f t="shared" ref="M41:M72" si="15">K41*G41</f>
        <v>27398.344940000003</v>
      </c>
      <c r="N41" s="27">
        <f t="shared" ref="N41:N72" si="16">M41-J41</f>
        <v>27398.344940000003</v>
      </c>
      <c r="O41" s="27">
        <f t="shared" si="9"/>
        <v>-4027587.0669799931</v>
      </c>
      <c r="P41" s="27">
        <f t="shared" si="10"/>
        <v>4027587.0669799931</v>
      </c>
    </row>
    <row r="42" spans="1:21">
      <c r="A42" s="30">
        <v>39753</v>
      </c>
      <c r="C42" s="6">
        <v>34</v>
      </c>
      <c r="D42" s="29">
        <f t="shared" si="12"/>
        <v>72194</v>
      </c>
      <c r="E42" s="29">
        <f t="shared" ref="E42:E73" si="17">+E41+D42</f>
        <v>2454596</v>
      </c>
      <c r="F42" s="29">
        <f t="shared" si="13"/>
        <v>-10540404</v>
      </c>
      <c r="G42" s="34">
        <f>Inputs!D$3</f>
        <v>0.37951000000000001</v>
      </c>
      <c r="I42" s="27">
        <f t="shared" ref="I42:I73" si="18">+I41+H42</f>
        <v>12995000</v>
      </c>
      <c r="K42" s="27">
        <f t="shared" si="14"/>
        <v>72194</v>
      </c>
      <c r="L42" s="27">
        <f t="shared" ref="L42:L73" si="19">+L41+K42</f>
        <v>2454596</v>
      </c>
      <c r="M42" s="27">
        <f t="shared" si="15"/>
        <v>27398.344940000003</v>
      </c>
      <c r="N42" s="27">
        <f t="shared" si="16"/>
        <v>27398.344940000003</v>
      </c>
      <c r="O42" s="27">
        <f t="shared" ref="O42:O73" si="20">+O41+N42</f>
        <v>-4000188.7220399929</v>
      </c>
      <c r="P42" s="27">
        <f t="shared" ref="P42:P73" si="21">P41-N42</f>
        <v>4000188.7220399929</v>
      </c>
    </row>
    <row r="43" spans="1:21">
      <c r="A43" s="31">
        <v>39783</v>
      </c>
      <c r="C43" s="6">
        <v>35</v>
      </c>
      <c r="D43" s="29">
        <f t="shared" si="12"/>
        <v>72194</v>
      </c>
      <c r="E43" s="29">
        <f t="shared" si="17"/>
        <v>2526790</v>
      </c>
      <c r="F43" s="29">
        <f t="shared" si="13"/>
        <v>-10468210</v>
      </c>
      <c r="G43" s="34">
        <f>Inputs!D$3</f>
        <v>0.37951000000000001</v>
      </c>
      <c r="I43" s="27">
        <f t="shared" si="18"/>
        <v>12995000</v>
      </c>
      <c r="K43" s="27">
        <f t="shared" si="14"/>
        <v>72194</v>
      </c>
      <c r="L43" s="27">
        <f t="shared" si="19"/>
        <v>2526790</v>
      </c>
      <c r="M43" s="27">
        <f t="shared" si="15"/>
        <v>27398.344940000003</v>
      </c>
      <c r="N43" s="27">
        <f t="shared" si="16"/>
        <v>27398.344940000003</v>
      </c>
      <c r="O43" s="27">
        <f t="shared" si="20"/>
        <v>-3972790.3770999927</v>
      </c>
      <c r="P43" s="27">
        <f t="shared" si="21"/>
        <v>3972790.3770999927</v>
      </c>
    </row>
    <row r="44" spans="1:21">
      <c r="A44" s="30">
        <v>39814</v>
      </c>
      <c r="C44" s="6">
        <v>36</v>
      </c>
      <c r="D44" s="29">
        <f t="shared" si="12"/>
        <v>72194</v>
      </c>
      <c r="E44" s="29">
        <f t="shared" si="17"/>
        <v>2598984</v>
      </c>
      <c r="F44" s="29">
        <f t="shared" si="13"/>
        <v>-10396016</v>
      </c>
      <c r="G44" s="34">
        <f>Inputs!D$3</f>
        <v>0.37951000000000001</v>
      </c>
      <c r="I44" s="27">
        <f t="shared" si="18"/>
        <v>12995000</v>
      </c>
      <c r="K44" s="27">
        <f t="shared" si="14"/>
        <v>72194</v>
      </c>
      <c r="L44" s="27">
        <f t="shared" si="19"/>
        <v>2598984</v>
      </c>
      <c r="M44" s="27">
        <f t="shared" si="15"/>
        <v>27398.344940000003</v>
      </c>
      <c r="N44" s="27">
        <f t="shared" si="16"/>
        <v>27398.344940000003</v>
      </c>
      <c r="O44" s="27">
        <f t="shared" si="20"/>
        <v>-3945392.0321599925</v>
      </c>
      <c r="P44" s="27">
        <f t="shared" si="21"/>
        <v>3945392.0321599925</v>
      </c>
      <c r="U44" s="108"/>
    </row>
    <row r="45" spans="1:21">
      <c r="A45" s="31">
        <v>39845</v>
      </c>
      <c r="C45" s="6">
        <v>37</v>
      </c>
      <c r="D45" s="29">
        <f t="shared" si="12"/>
        <v>72194</v>
      </c>
      <c r="E45" s="29">
        <f t="shared" si="17"/>
        <v>2671178</v>
      </c>
      <c r="F45" s="29">
        <f t="shared" si="13"/>
        <v>-10323822</v>
      </c>
      <c r="G45" s="34">
        <f>Inputs!D$3</f>
        <v>0.37951000000000001</v>
      </c>
      <c r="I45" s="27">
        <f t="shared" si="18"/>
        <v>12995000</v>
      </c>
      <c r="K45" s="27">
        <f t="shared" si="14"/>
        <v>72194</v>
      </c>
      <c r="L45" s="27">
        <f t="shared" si="19"/>
        <v>2671178</v>
      </c>
      <c r="M45" s="27">
        <f t="shared" si="15"/>
        <v>27398.344940000003</v>
      </c>
      <c r="N45" s="27">
        <f t="shared" si="16"/>
        <v>27398.344940000003</v>
      </c>
      <c r="O45" s="27">
        <f t="shared" si="20"/>
        <v>-3917993.6872199923</v>
      </c>
      <c r="P45" s="27">
        <f t="shared" si="21"/>
        <v>3917993.6872199923</v>
      </c>
      <c r="U45" s="108"/>
    </row>
    <row r="46" spans="1:21">
      <c r="A46" s="30">
        <v>39873</v>
      </c>
      <c r="C46" s="6">
        <v>38</v>
      </c>
      <c r="D46" s="29">
        <f t="shared" si="12"/>
        <v>72194</v>
      </c>
      <c r="E46" s="29">
        <f t="shared" si="17"/>
        <v>2743372</v>
      </c>
      <c r="F46" s="29">
        <f t="shared" si="13"/>
        <v>-10251628</v>
      </c>
      <c r="G46" s="34">
        <f>Inputs!D$3</f>
        <v>0.37951000000000001</v>
      </c>
      <c r="I46" s="27">
        <f t="shared" si="18"/>
        <v>12995000</v>
      </c>
      <c r="K46" s="27">
        <f t="shared" si="14"/>
        <v>72194</v>
      </c>
      <c r="L46" s="27">
        <f t="shared" si="19"/>
        <v>2743372</v>
      </c>
      <c r="M46" s="27">
        <f t="shared" si="15"/>
        <v>27398.344940000003</v>
      </c>
      <c r="N46" s="27">
        <f t="shared" si="16"/>
        <v>27398.344940000003</v>
      </c>
      <c r="O46" s="27">
        <f t="shared" si="20"/>
        <v>-3890595.3422799921</v>
      </c>
      <c r="P46" s="27">
        <f t="shared" si="21"/>
        <v>3890595.3422799921</v>
      </c>
      <c r="U46" s="108"/>
    </row>
    <row r="47" spans="1:21">
      <c r="A47" s="31">
        <v>39904</v>
      </c>
      <c r="C47" s="6">
        <v>39</v>
      </c>
      <c r="D47" s="29">
        <f t="shared" si="12"/>
        <v>72194</v>
      </c>
      <c r="E47" s="29">
        <f t="shared" si="17"/>
        <v>2815566</v>
      </c>
      <c r="F47" s="29">
        <f t="shared" si="13"/>
        <v>-10179434</v>
      </c>
      <c r="G47" s="34">
        <f>Inputs!D$3</f>
        <v>0.37951000000000001</v>
      </c>
      <c r="I47" s="27">
        <f t="shared" si="18"/>
        <v>12995000</v>
      </c>
      <c r="K47" s="27">
        <f t="shared" si="14"/>
        <v>72194</v>
      </c>
      <c r="L47" s="27">
        <f t="shared" si="19"/>
        <v>2815566</v>
      </c>
      <c r="M47" s="27">
        <f t="shared" si="15"/>
        <v>27398.344940000003</v>
      </c>
      <c r="N47" s="27">
        <f t="shared" si="16"/>
        <v>27398.344940000003</v>
      </c>
      <c r="O47" s="27">
        <f t="shared" si="20"/>
        <v>-3863196.9973399919</v>
      </c>
      <c r="P47" s="27">
        <f t="shared" si="21"/>
        <v>3863196.9973399919</v>
      </c>
      <c r="U47" s="108"/>
    </row>
    <row r="48" spans="1:21">
      <c r="A48" s="30">
        <v>39934</v>
      </c>
      <c r="C48" s="6">
        <v>40</v>
      </c>
      <c r="D48" s="29">
        <f t="shared" si="12"/>
        <v>72194</v>
      </c>
      <c r="E48" s="29">
        <f t="shared" si="17"/>
        <v>2887760</v>
      </c>
      <c r="F48" s="29">
        <f t="shared" si="13"/>
        <v>-10107240</v>
      </c>
      <c r="G48" s="34">
        <f>Inputs!D$3</f>
        <v>0.37951000000000001</v>
      </c>
      <c r="I48" s="27">
        <f t="shared" si="18"/>
        <v>12995000</v>
      </c>
      <c r="K48" s="27">
        <f t="shared" si="14"/>
        <v>72194</v>
      </c>
      <c r="L48" s="27">
        <f t="shared" si="19"/>
        <v>2887760</v>
      </c>
      <c r="M48" s="27">
        <f t="shared" si="15"/>
        <v>27398.344940000003</v>
      </c>
      <c r="N48" s="27">
        <f t="shared" si="16"/>
        <v>27398.344940000003</v>
      </c>
      <c r="O48" s="27">
        <f t="shared" si="20"/>
        <v>-3835798.6523999916</v>
      </c>
      <c r="P48" s="27">
        <f t="shared" si="21"/>
        <v>3835798.6523999916</v>
      </c>
      <c r="U48" s="108"/>
    </row>
    <row r="49" spans="1:21">
      <c r="A49" s="31">
        <v>39965</v>
      </c>
      <c r="C49" s="6">
        <v>41</v>
      </c>
      <c r="D49" s="29">
        <f t="shared" si="12"/>
        <v>72194</v>
      </c>
      <c r="E49" s="29">
        <f t="shared" si="17"/>
        <v>2959954</v>
      </c>
      <c r="F49" s="29">
        <f t="shared" si="13"/>
        <v>-10035046</v>
      </c>
      <c r="G49" s="34">
        <f>Inputs!D$3</f>
        <v>0.37951000000000001</v>
      </c>
      <c r="I49" s="27">
        <f t="shared" si="18"/>
        <v>12995000</v>
      </c>
      <c r="K49" s="27">
        <f t="shared" si="14"/>
        <v>72194</v>
      </c>
      <c r="L49" s="27">
        <f t="shared" si="19"/>
        <v>2959954</v>
      </c>
      <c r="M49" s="27">
        <f t="shared" si="15"/>
        <v>27398.344940000003</v>
      </c>
      <c r="N49" s="27">
        <f t="shared" si="16"/>
        <v>27398.344940000003</v>
      </c>
      <c r="O49" s="27">
        <f t="shared" si="20"/>
        <v>-3808400.3074599914</v>
      </c>
      <c r="P49" s="27">
        <f t="shared" si="21"/>
        <v>3808400.3074599914</v>
      </c>
      <c r="U49" s="108"/>
    </row>
    <row r="50" spans="1:21">
      <c r="A50" s="30">
        <v>39995</v>
      </c>
      <c r="C50" s="6">
        <v>42</v>
      </c>
      <c r="D50" s="29">
        <f t="shared" si="12"/>
        <v>72194</v>
      </c>
      <c r="E50" s="29">
        <f t="shared" si="17"/>
        <v>3032148</v>
      </c>
      <c r="F50" s="29">
        <f t="shared" si="13"/>
        <v>-9962852</v>
      </c>
      <c r="G50" s="34">
        <f>Inputs!D$3</f>
        <v>0.37951000000000001</v>
      </c>
      <c r="I50" s="27">
        <f t="shared" si="18"/>
        <v>12995000</v>
      </c>
      <c r="K50" s="27">
        <f t="shared" si="14"/>
        <v>72194</v>
      </c>
      <c r="L50" s="27">
        <f t="shared" si="19"/>
        <v>3032148</v>
      </c>
      <c r="M50" s="27">
        <f t="shared" si="15"/>
        <v>27398.344940000003</v>
      </c>
      <c r="N50" s="27">
        <f t="shared" si="16"/>
        <v>27398.344940000003</v>
      </c>
      <c r="O50" s="27">
        <f t="shared" si="20"/>
        <v>-3781001.9625199912</v>
      </c>
      <c r="P50" s="27">
        <f t="shared" si="21"/>
        <v>3781001.9625199912</v>
      </c>
      <c r="U50" s="108"/>
    </row>
    <row r="51" spans="1:21">
      <c r="A51" s="31">
        <v>40026</v>
      </c>
      <c r="C51" s="6">
        <v>43</v>
      </c>
      <c r="D51" s="29">
        <f t="shared" si="12"/>
        <v>72194</v>
      </c>
      <c r="E51" s="29">
        <f t="shared" si="17"/>
        <v>3104342</v>
      </c>
      <c r="F51" s="29">
        <f t="shared" si="13"/>
        <v>-9890658</v>
      </c>
      <c r="G51" s="34">
        <f>Inputs!D$3</f>
        <v>0.37951000000000001</v>
      </c>
      <c r="I51" s="27">
        <f t="shared" si="18"/>
        <v>12995000</v>
      </c>
      <c r="K51" s="27">
        <f t="shared" si="14"/>
        <v>72194</v>
      </c>
      <c r="L51" s="27">
        <f t="shared" si="19"/>
        <v>3104342</v>
      </c>
      <c r="M51" s="27">
        <f t="shared" si="15"/>
        <v>27398.344940000003</v>
      </c>
      <c r="N51" s="27">
        <f t="shared" si="16"/>
        <v>27398.344940000003</v>
      </c>
      <c r="O51" s="27">
        <f t="shared" si="20"/>
        <v>-3753603.617579991</v>
      </c>
      <c r="P51" s="27">
        <f t="shared" si="21"/>
        <v>3753603.617579991</v>
      </c>
      <c r="U51" s="108"/>
    </row>
    <row r="52" spans="1:21">
      <c r="A52" s="30">
        <v>40057</v>
      </c>
      <c r="C52" s="6">
        <v>44</v>
      </c>
      <c r="D52" s="29">
        <f t="shared" si="12"/>
        <v>72194</v>
      </c>
      <c r="E52" s="29">
        <f t="shared" si="17"/>
        <v>3176536</v>
      </c>
      <c r="F52" s="29">
        <f t="shared" si="13"/>
        <v>-9818464</v>
      </c>
      <c r="G52" s="34">
        <f>Inputs!D$3</f>
        <v>0.37951000000000001</v>
      </c>
      <c r="I52" s="27">
        <f t="shared" si="18"/>
        <v>12995000</v>
      </c>
      <c r="K52" s="27">
        <f t="shared" si="14"/>
        <v>72194</v>
      </c>
      <c r="L52" s="27">
        <f t="shared" si="19"/>
        <v>3176536</v>
      </c>
      <c r="M52" s="27">
        <f t="shared" si="15"/>
        <v>27398.344940000003</v>
      </c>
      <c r="N52" s="27">
        <f t="shared" si="16"/>
        <v>27398.344940000003</v>
      </c>
      <c r="O52" s="27">
        <f t="shared" si="20"/>
        <v>-3726205.2726399908</v>
      </c>
      <c r="P52" s="27">
        <f t="shared" si="21"/>
        <v>3726205.2726399908</v>
      </c>
      <c r="U52" s="108"/>
    </row>
    <row r="53" spans="1:21">
      <c r="A53" s="31">
        <v>40087</v>
      </c>
      <c r="C53" s="6">
        <v>45</v>
      </c>
      <c r="D53" s="29">
        <f t="shared" si="12"/>
        <v>72194</v>
      </c>
      <c r="E53" s="29">
        <f t="shared" si="17"/>
        <v>3248730</v>
      </c>
      <c r="F53" s="29">
        <f t="shared" si="13"/>
        <v>-9746270</v>
      </c>
      <c r="G53" s="34">
        <f>Inputs!D$3</f>
        <v>0.37951000000000001</v>
      </c>
      <c r="I53" s="27">
        <f t="shared" si="18"/>
        <v>12995000</v>
      </c>
      <c r="K53" s="27">
        <f t="shared" si="14"/>
        <v>72194</v>
      </c>
      <c r="L53" s="27">
        <f t="shared" si="19"/>
        <v>3248730</v>
      </c>
      <c r="M53" s="27">
        <f t="shared" si="15"/>
        <v>27398.344940000003</v>
      </c>
      <c r="N53" s="27">
        <f t="shared" si="16"/>
        <v>27398.344940000003</v>
      </c>
      <c r="O53" s="27">
        <f t="shared" si="20"/>
        <v>-3698806.9276999906</v>
      </c>
      <c r="P53" s="27">
        <f t="shared" si="21"/>
        <v>3698806.9276999906</v>
      </c>
      <c r="U53" s="108"/>
    </row>
    <row r="54" spans="1:21">
      <c r="A54" s="30">
        <v>40118</v>
      </c>
      <c r="C54" s="6">
        <v>46</v>
      </c>
      <c r="D54" s="29">
        <f t="shared" si="12"/>
        <v>72194</v>
      </c>
      <c r="E54" s="29">
        <f t="shared" si="17"/>
        <v>3320924</v>
      </c>
      <c r="F54" s="29">
        <f t="shared" si="13"/>
        <v>-9674076</v>
      </c>
      <c r="G54" s="34">
        <f>Inputs!D$3</f>
        <v>0.37951000000000001</v>
      </c>
      <c r="I54" s="27">
        <f t="shared" si="18"/>
        <v>12995000</v>
      </c>
      <c r="K54" s="27">
        <f t="shared" si="14"/>
        <v>72194</v>
      </c>
      <c r="L54" s="27">
        <f t="shared" si="19"/>
        <v>3320924</v>
      </c>
      <c r="M54" s="27">
        <f t="shared" si="15"/>
        <v>27398.344940000003</v>
      </c>
      <c r="N54" s="27">
        <f t="shared" si="16"/>
        <v>27398.344940000003</v>
      </c>
      <c r="O54" s="27">
        <f t="shared" si="20"/>
        <v>-3671408.5827599904</v>
      </c>
      <c r="P54" s="27">
        <f t="shared" si="21"/>
        <v>3671408.5827599904</v>
      </c>
      <c r="U54" s="108"/>
    </row>
    <row r="55" spans="1:21">
      <c r="A55" s="31">
        <v>40148</v>
      </c>
      <c r="C55" s="6">
        <v>47</v>
      </c>
      <c r="D55" s="29">
        <f t="shared" si="12"/>
        <v>72194</v>
      </c>
      <c r="E55" s="29">
        <f t="shared" si="17"/>
        <v>3393118</v>
      </c>
      <c r="F55" s="29">
        <f t="shared" si="13"/>
        <v>-9601882</v>
      </c>
      <c r="G55" s="34">
        <f>Inputs!D$3</f>
        <v>0.37951000000000001</v>
      </c>
      <c r="I55" s="27">
        <f t="shared" si="18"/>
        <v>12995000</v>
      </c>
      <c r="K55" s="27">
        <f t="shared" si="14"/>
        <v>72194</v>
      </c>
      <c r="L55" s="27">
        <f t="shared" si="19"/>
        <v>3393118</v>
      </c>
      <c r="M55" s="27">
        <f t="shared" si="15"/>
        <v>27398.344940000003</v>
      </c>
      <c r="N55" s="27">
        <f t="shared" si="16"/>
        <v>27398.344940000003</v>
      </c>
      <c r="O55" s="27">
        <f t="shared" si="20"/>
        <v>-3644010.2378199901</v>
      </c>
      <c r="P55" s="27">
        <f t="shared" si="21"/>
        <v>3644010.2378199901</v>
      </c>
      <c r="U55" s="108"/>
    </row>
    <row r="56" spans="1:21">
      <c r="A56" s="30">
        <v>40179</v>
      </c>
      <c r="C56" s="6">
        <v>48</v>
      </c>
      <c r="D56" s="29">
        <f t="shared" si="12"/>
        <v>72194</v>
      </c>
      <c r="E56" s="29">
        <f t="shared" si="17"/>
        <v>3465312</v>
      </c>
      <c r="F56" s="29">
        <f t="shared" si="13"/>
        <v>-9529688</v>
      </c>
      <c r="G56" s="34">
        <f>Inputs!D$3</f>
        <v>0.37951000000000001</v>
      </c>
      <c r="I56" s="27">
        <f t="shared" si="18"/>
        <v>12995000</v>
      </c>
      <c r="K56" s="27">
        <f t="shared" si="14"/>
        <v>72194</v>
      </c>
      <c r="L56" s="27">
        <f t="shared" si="19"/>
        <v>3465312</v>
      </c>
      <c r="M56" s="27">
        <f t="shared" si="15"/>
        <v>27398.344940000003</v>
      </c>
      <c r="N56" s="27">
        <f t="shared" si="16"/>
        <v>27398.344940000003</v>
      </c>
      <c r="O56" s="27">
        <f t="shared" si="20"/>
        <v>-3616611.8928799899</v>
      </c>
      <c r="P56" s="27">
        <f t="shared" si="21"/>
        <v>3616611.8928799899</v>
      </c>
    </row>
    <row r="57" spans="1:21">
      <c r="A57" s="31">
        <v>40210</v>
      </c>
      <c r="C57" s="6">
        <v>49</v>
      </c>
      <c r="D57" s="29">
        <f t="shared" si="12"/>
        <v>72194</v>
      </c>
      <c r="E57" s="29">
        <f t="shared" si="17"/>
        <v>3537506</v>
      </c>
      <c r="F57" s="29">
        <f t="shared" si="13"/>
        <v>-9457494</v>
      </c>
      <c r="G57" s="34">
        <f>Inputs!D$3</f>
        <v>0.37951000000000001</v>
      </c>
      <c r="I57" s="27">
        <f t="shared" si="18"/>
        <v>12995000</v>
      </c>
      <c r="K57" s="27">
        <f t="shared" si="14"/>
        <v>72194</v>
      </c>
      <c r="L57" s="27">
        <f t="shared" si="19"/>
        <v>3537506</v>
      </c>
      <c r="M57" s="27">
        <f t="shared" si="15"/>
        <v>27398.344940000003</v>
      </c>
      <c r="N57" s="27">
        <f t="shared" si="16"/>
        <v>27398.344940000003</v>
      </c>
      <c r="O57" s="27">
        <f t="shared" si="20"/>
        <v>-3589213.5479399897</v>
      </c>
      <c r="P57" s="27">
        <f t="shared" si="21"/>
        <v>3589213.5479399897</v>
      </c>
    </row>
    <row r="58" spans="1:21">
      <c r="A58" s="30">
        <v>40238</v>
      </c>
      <c r="C58" s="6">
        <v>50</v>
      </c>
      <c r="D58" s="29">
        <f t="shared" si="12"/>
        <v>72194</v>
      </c>
      <c r="E58" s="29">
        <f t="shared" si="17"/>
        <v>3609700</v>
      </c>
      <c r="F58" s="29">
        <f t="shared" si="13"/>
        <v>-9385300</v>
      </c>
      <c r="G58" s="34">
        <f>Inputs!D$3</f>
        <v>0.37951000000000001</v>
      </c>
      <c r="I58" s="27">
        <f t="shared" si="18"/>
        <v>12995000</v>
      </c>
      <c r="K58" s="27">
        <f t="shared" si="14"/>
        <v>72194</v>
      </c>
      <c r="L58" s="27">
        <f t="shared" si="19"/>
        <v>3609700</v>
      </c>
      <c r="M58" s="27">
        <f t="shared" si="15"/>
        <v>27398.344940000003</v>
      </c>
      <c r="N58" s="27">
        <f t="shared" si="16"/>
        <v>27398.344940000003</v>
      </c>
      <c r="O58" s="27">
        <f t="shared" si="20"/>
        <v>-3561815.2029999895</v>
      </c>
      <c r="P58" s="27">
        <f t="shared" si="21"/>
        <v>3561815.2029999895</v>
      </c>
    </row>
    <row r="59" spans="1:21">
      <c r="A59" s="31">
        <v>40269</v>
      </c>
      <c r="C59" s="6">
        <v>51</v>
      </c>
      <c r="D59" s="29">
        <f t="shared" si="12"/>
        <v>72194</v>
      </c>
      <c r="E59" s="29">
        <f t="shared" si="17"/>
        <v>3681894</v>
      </c>
      <c r="F59" s="29">
        <f t="shared" si="13"/>
        <v>-9313106</v>
      </c>
      <c r="G59" s="34">
        <f>Inputs!D$3</f>
        <v>0.37951000000000001</v>
      </c>
      <c r="I59" s="27">
        <f t="shared" si="18"/>
        <v>12995000</v>
      </c>
      <c r="K59" s="27">
        <f t="shared" si="14"/>
        <v>72194</v>
      </c>
      <c r="L59" s="27">
        <f t="shared" si="19"/>
        <v>3681894</v>
      </c>
      <c r="M59" s="27">
        <f t="shared" si="15"/>
        <v>27398.344940000003</v>
      </c>
      <c r="N59" s="27">
        <f t="shared" si="16"/>
        <v>27398.344940000003</v>
      </c>
      <c r="O59" s="27">
        <f t="shared" si="20"/>
        <v>-3534416.8580599893</v>
      </c>
      <c r="P59" s="27">
        <f t="shared" si="21"/>
        <v>3534416.8580599893</v>
      </c>
    </row>
    <row r="60" spans="1:21">
      <c r="A60" s="30">
        <v>40299</v>
      </c>
      <c r="C60" s="6">
        <v>52</v>
      </c>
      <c r="D60" s="29">
        <f t="shared" si="12"/>
        <v>72194</v>
      </c>
      <c r="E60" s="29">
        <f t="shared" si="17"/>
        <v>3754088</v>
      </c>
      <c r="F60" s="29">
        <f t="shared" si="13"/>
        <v>-9240912</v>
      </c>
      <c r="G60" s="34">
        <f>Inputs!D$3</f>
        <v>0.37951000000000001</v>
      </c>
      <c r="I60" s="27">
        <f t="shared" si="18"/>
        <v>12995000</v>
      </c>
      <c r="K60" s="27">
        <f t="shared" si="14"/>
        <v>72194</v>
      </c>
      <c r="L60" s="27">
        <f t="shared" si="19"/>
        <v>3754088</v>
      </c>
      <c r="M60" s="27">
        <f t="shared" si="15"/>
        <v>27398.344940000003</v>
      </c>
      <c r="N60" s="27">
        <f t="shared" si="16"/>
        <v>27398.344940000003</v>
      </c>
      <c r="O60" s="27">
        <f t="shared" si="20"/>
        <v>-3507018.5131199891</v>
      </c>
      <c r="P60" s="27">
        <f t="shared" si="21"/>
        <v>3507018.5131199891</v>
      </c>
    </row>
    <row r="61" spans="1:21">
      <c r="A61" s="31">
        <v>40330</v>
      </c>
      <c r="C61" s="6">
        <v>53</v>
      </c>
      <c r="D61" s="29">
        <f t="shared" si="12"/>
        <v>72194</v>
      </c>
      <c r="E61" s="29">
        <f t="shared" si="17"/>
        <v>3826282</v>
      </c>
      <c r="F61" s="29">
        <f t="shared" si="13"/>
        <v>-9168718</v>
      </c>
      <c r="G61" s="34">
        <f>Inputs!D$3</f>
        <v>0.37951000000000001</v>
      </c>
      <c r="I61" s="27">
        <f t="shared" si="18"/>
        <v>12995000</v>
      </c>
      <c r="K61" s="27">
        <f t="shared" si="14"/>
        <v>72194</v>
      </c>
      <c r="L61" s="27">
        <f t="shared" si="19"/>
        <v>3826282</v>
      </c>
      <c r="M61" s="27">
        <f t="shared" si="15"/>
        <v>27398.344940000003</v>
      </c>
      <c r="N61" s="27">
        <f t="shared" si="16"/>
        <v>27398.344940000003</v>
      </c>
      <c r="O61" s="27">
        <f t="shared" si="20"/>
        <v>-3479620.1681799889</v>
      </c>
      <c r="P61" s="27">
        <f t="shared" si="21"/>
        <v>3479620.1681799889</v>
      </c>
    </row>
    <row r="62" spans="1:21">
      <c r="A62" s="30">
        <v>40360</v>
      </c>
      <c r="C62" s="6">
        <v>54</v>
      </c>
      <c r="D62" s="29">
        <f t="shared" si="12"/>
        <v>72194</v>
      </c>
      <c r="E62" s="29">
        <f t="shared" si="17"/>
        <v>3898476</v>
      </c>
      <c r="F62" s="29">
        <f t="shared" si="13"/>
        <v>-9096524</v>
      </c>
      <c r="G62" s="34">
        <f>Inputs!D$3</f>
        <v>0.37951000000000001</v>
      </c>
      <c r="I62" s="27">
        <f t="shared" si="18"/>
        <v>12995000</v>
      </c>
      <c r="K62" s="27">
        <f t="shared" si="14"/>
        <v>72194</v>
      </c>
      <c r="L62" s="27">
        <f t="shared" si="19"/>
        <v>3898476</v>
      </c>
      <c r="M62" s="27">
        <f t="shared" si="15"/>
        <v>27398.344940000003</v>
      </c>
      <c r="N62" s="27">
        <f t="shared" si="16"/>
        <v>27398.344940000003</v>
      </c>
      <c r="O62" s="27">
        <f t="shared" si="20"/>
        <v>-3452221.8232399886</v>
      </c>
      <c r="P62" s="27">
        <f t="shared" si="21"/>
        <v>3452221.8232399886</v>
      </c>
    </row>
    <row r="63" spans="1:21">
      <c r="A63" s="31">
        <v>40391</v>
      </c>
      <c r="C63" s="6">
        <v>55</v>
      </c>
      <c r="D63" s="29">
        <f t="shared" si="12"/>
        <v>72194</v>
      </c>
      <c r="E63" s="29">
        <f t="shared" si="17"/>
        <v>3970670</v>
      </c>
      <c r="F63" s="29">
        <f t="shared" si="13"/>
        <v>-9024330</v>
      </c>
      <c r="G63" s="34">
        <f>Inputs!D$3</f>
        <v>0.37951000000000001</v>
      </c>
      <c r="I63" s="27">
        <f t="shared" si="18"/>
        <v>12995000</v>
      </c>
      <c r="K63" s="27">
        <f t="shared" si="14"/>
        <v>72194</v>
      </c>
      <c r="L63" s="27">
        <f t="shared" si="19"/>
        <v>3970670</v>
      </c>
      <c r="M63" s="27">
        <f t="shared" si="15"/>
        <v>27398.344940000003</v>
      </c>
      <c r="N63" s="27">
        <f t="shared" si="16"/>
        <v>27398.344940000003</v>
      </c>
      <c r="O63" s="27">
        <f t="shared" si="20"/>
        <v>-3424823.4782999884</v>
      </c>
      <c r="P63" s="27">
        <f t="shared" si="21"/>
        <v>3424823.4782999884</v>
      </c>
    </row>
    <row r="64" spans="1:21">
      <c r="A64" s="30">
        <v>40422</v>
      </c>
      <c r="C64" s="6">
        <v>56</v>
      </c>
      <c r="D64" s="29">
        <f t="shared" si="12"/>
        <v>72194</v>
      </c>
      <c r="E64" s="29">
        <f t="shared" si="17"/>
        <v>4042864</v>
      </c>
      <c r="F64" s="29">
        <f t="shared" si="13"/>
        <v>-8952136</v>
      </c>
      <c r="G64" s="34">
        <f>Inputs!D$3</f>
        <v>0.37951000000000001</v>
      </c>
      <c r="I64" s="27">
        <f t="shared" si="18"/>
        <v>12995000</v>
      </c>
      <c r="K64" s="27">
        <f t="shared" si="14"/>
        <v>72194</v>
      </c>
      <c r="L64" s="27">
        <f t="shared" si="19"/>
        <v>4042864</v>
      </c>
      <c r="M64" s="27">
        <f t="shared" si="15"/>
        <v>27398.344940000003</v>
      </c>
      <c r="N64" s="27">
        <f t="shared" si="16"/>
        <v>27398.344940000003</v>
      </c>
      <c r="O64" s="27">
        <f t="shared" si="20"/>
        <v>-3397425.1333599882</v>
      </c>
      <c r="P64" s="27">
        <f t="shared" si="21"/>
        <v>3397425.1333599882</v>
      </c>
    </row>
    <row r="65" spans="1:16">
      <c r="A65" s="31">
        <v>40452</v>
      </c>
      <c r="C65" s="6">
        <v>57</v>
      </c>
      <c r="D65" s="29">
        <f t="shared" si="12"/>
        <v>72194</v>
      </c>
      <c r="E65" s="29">
        <f t="shared" si="17"/>
        <v>4115058</v>
      </c>
      <c r="F65" s="29">
        <f t="shared" si="13"/>
        <v>-8879942</v>
      </c>
      <c r="G65" s="34">
        <f>Inputs!D$3</f>
        <v>0.37951000000000001</v>
      </c>
      <c r="I65" s="27">
        <f t="shared" si="18"/>
        <v>12995000</v>
      </c>
      <c r="K65" s="27">
        <f t="shared" si="14"/>
        <v>72194</v>
      </c>
      <c r="L65" s="27">
        <f t="shared" si="19"/>
        <v>4115058</v>
      </c>
      <c r="M65" s="27">
        <f t="shared" si="15"/>
        <v>27398.344940000003</v>
      </c>
      <c r="N65" s="27">
        <f t="shared" si="16"/>
        <v>27398.344940000003</v>
      </c>
      <c r="O65" s="27">
        <f t="shared" si="20"/>
        <v>-3370026.788419988</v>
      </c>
      <c r="P65" s="27">
        <f t="shared" si="21"/>
        <v>3370026.788419988</v>
      </c>
    </row>
    <row r="66" spans="1:16">
      <c r="A66" s="30">
        <v>40483</v>
      </c>
      <c r="C66" s="6">
        <v>58</v>
      </c>
      <c r="D66" s="29">
        <f t="shared" si="12"/>
        <v>72194</v>
      </c>
      <c r="E66" s="29">
        <f t="shared" si="17"/>
        <v>4187252</v>
      </c>
      <c r="F66" s="29">
        <f t="shared" si="13"/>
        <v>-8807748</v>
      </c>
      <c r="G66" s="34">
        <f>Inputs!D$3</f>
        <v>0.37951000000000001</v>
      </c>
      <c r="I66" s="27">
        <f t="shared" si="18"/>
        <v>12995000</v>
      </c>
      <c r="K66" s="27">
        <f t="shared" si="14"/>
        <v>72194</v>
      </c>
      <c r="L66" s="27">
        <f t="shared" si="19"/>
        <v>4187252</v>
      </c>
      <c r="M66" s="27">
        <f t="shared" si="15"/>
        <v>27398.344940000003</v>
      </c>
      <c r="N66" s="27">
        <f t="shared" si="16"/>
        <v>27398.344940000003</v>
      </c>
      <c r="O66" s="27">
        <f t="shared" si="20"/>
        <v>-3342628.4434799878</v>
      </c>
      <c r="P66" s="27">
        <f t="shared" si="21"/>
        <v>3342628.4434799878</v>
      </c>
    </row>
    <row r="67" spans="1:16">
      <c r="A67" s="31">
        <v>40513</v>
      </c>
      <c r="C67" s="6">
        <v>59</v>
      </c>
      <c r="D67" s="29">
        <f t="shared" si="12"/>
        <v>72194</v>
      </c>
      <c r="E67" s="29">
        <f t="shared" si="17"/>
        <v>4259446</v>
      </c>
      <c r="F67" s="29">
        <f t="shared" si="13"/>
        <v>-8735554</v>
      </c>
      <c r="G67" s="34">
        <f>Inputs!D$3</f>
        <v>0.37951000000000001</v>
      </c>
      <c r="I67" s="27">
        <f t="shared" si="18"/>
        <v>12995000</v>
      </c>
      <c r="K67" s="27">
        <f t="shared" si="14"/>
        <v>72194</v>
      </c>
      <c r="L67" s="27">
        <f t="shared" si="19"/>
        <v>4259446</v>
      </c>
      <c r="M67" s="27">
        <f t="shared" si="15"/>
        <v>27398.344940000003</v>
      </c>
      <c r="N67" s="27">
        <f t="shared" si="16"/>
        <v>27398.344940000003</v>
      </c>
      <c r="O67" s="27">
        <f t="shared" si="20"/>
        <v>-3315230.0985399876</v>
      </c>
      <c r="P67" s="27">
        <f t="shared" si="21"/>
        <v>3315230.0985399876</v>
      </c>
    </row>
    <row r="68" spans="1:16">
      <c r="A68" s="30">
        <v>40544</v>
      </c>
      <c r="C68" s="6">
        <v>60</v>
      </c>
      <c r="D68" s="29">
        <f t="shared" si="12"/>
        <v>72194</v>
      </c>
      <c r="E68" s="29">
        <f t="shared" si="17"/>
        <v>4331640</v>
      </c>
      <c r="F68" s="29">
        <f t="shared" si="13"/>
        <v>-8663360</v>
      </c>
      <c r="G68" s="34">
        <f>Inputs!D$3</f>
        <v>0.37951000000000001</v>
      </c>
      <c r="I68" s="27">
        <f t="shared" si="18"/>
        <v>12995000</v>
      </c>
      <c r="K68" s="27">
        <f t="shared" si="14"/>
        <v>72194</v>
      </c>
      <c r="L68" s="27">
        <f t="shared" si="19"/>
        <v>4331640</v>
      </c>
      <c r="M68" s="27">
        <f t="shared" si="15"/>
        <v>27398.344940000003</v>
      </c>
      <c r="N68" s="27">
        <f t="shared" si="16"/>
        <v>27398.344940000003</v>
      </c>
      <c r="O68" s="27">
        <f t="shared" si="20"/>
        <v>-3287831.7535999874</v>
      </c>
      <c r="P68" s="27">
        <f t="shared" si="21"/>
        <v>3287831.7535999874</v>
      </c>
    </row>
    <row r="69" spans="1:16">
      <c r="A69" s="31">
        <v>40575</v>
      </c>
      <c r="C69" s="6">
        <v>61</v>
      </c>
      <c r="D69" s="29">
        <f t="shared" si="12"/>
        <v>72194</v>
      </c>
      <c r="E69" s="29">
        <f t="shared" si="17"/>
        <v>4403834</v>
      </c>
      <c r="F69" s="29">
        <f t="shared" si="13"/>
        <v>-8591166</v>
      </c>
      <c r="G69" s="34">
        <f>Inputs!D$3</f>
        <v>0.37951000000000001</v>
      </c>
      <c r="I69" s="27">
        <f t="shared" si="18"/>
        <v>12995000</v>
      </c>
      <c r="K69" s="27">
        <f t="shared" si="14"/>
        <v>72194</v>
      </c>
      <c r="L69" s="27">
        <f t="shared" si="19"/>
        <v>4403834</v>
      </c>
      <c r="M69" s="27">
        <f t="shared" si="15"/>
        <v>27398.344940000003</v>
      </c>
      <c r="N69" s="27">
        <f t="shared" si="16"/>
        <v>27398.344940000003</v>
      </c>
      <c r="O69" s="27">
        <f t="shared" si="20"/>
        <v>-3260433.4086599872</v>
      </c>
      <c r="P69" s="27">
        <f t="shared" si="21"/>
        <v>3260433.4086599872</v>
      </c>
    </row>
    <row r="70" spans="1:16">
      <c r="A70" s="30">
        <v>40603</v>
      </c>
      <c r="C70" s="6">
        <v>62</v>
      </c>
      <c r="D70" s="29">
        <f t="shared" si="12"/>
        <v>72194</v>
      </c>
      <c r="E70" s="29">
        <f t="shared" si="17"/>
        <v>4476028</v>
      </c>
      <c r="F70" s="29">
        <f t="shared" si="13"/>
        <v>-8518972</v>
      </c>
      <c r="G70" s="34">
        <f>Inputs!D$3</f>
        <v>0.37951000000000001</v>
      </c>
      <c r="I70" s="27">
        <f t="shared" si="18"/>
        <v>12995000</v>
      </c>
      <c r="K70" s="27">
        <f t="shared" si="14"/>
        <v>72194</v>
      </c>
      <c r="L70" s="27">
        <f t="shared" si="19"/>
        <v>4476028</v>
      </c>
      <c r="M70" s="27">
        <f t="shared" si="15"/>
        <v>27398.344940000003</v>
      </c>
      <c r="N70" s="27">
        <f t="shared" si="16"/>
        <v>27398.344940000003</v>
      </c>
      <c r="O70" s="27">
        <f t="shared" si="20"/>
        <v>-3233035.0637199869</v>
      </c>
      <c r="P70" s="27">
        <f t="shared" si="21"/>
        <v>3233035.0637199869</v>
      </c>
    </row>
    <row r="71" spans="1:16">
      <c r="A71" s="31">
        <v>40634</v>
      </c>
      <c r="C71" s="6">
        <v>63</v>
      </c>
      <c r="D71" s="29">
        <f t="shared" si="12"/>
        <v>72194</v>
      </c>
      <c r="E71" s="29">
        <f t="shared" si="17"/>
        <v>4548222</v>
      </c>
      <c r="F71" s="29">
        <f t="shared" si="13"/>
        <v>-8446778</v>
      </c>
      <c r="G71" s="34">
        <f>Inputs!D$3</f>
        <v>0.37951000000000001</v>
      </c>
      <c r="I71" s="27">
        <f t="shared" si="18"/>
        <v>12995000</v>
      </c>
      <c r="K71" s="27">
        <f t="shared" si="14"/>
        <v>72194</v>
      </c>
      <c r="L71" s="27">
        <f t="shared" si="19"/>
        <v>4548222</v>
      </c>
      <c r="M71" s="27">
        <f t="shared" si="15"/>
        <v>27398.344940000003</v>
      </c>
      <c r="N71" s="27">
        <f t="shared" si="16"/>
        <v>27398.344940000003</v>
      </c>
      <c r="O71" s="27">
        <f t="shared" si="20"/>
        <v>-3205636.7187799867</v>
      </c>
      <c r="P71" s="27">
        <f t="shared" si="21"/>
        <v>3205636.7187799867</v>
      </c>
    </row>
    <row r="72" spans="1:16">
      <c r="A72" s="30">
        <v>40664</v>
      </c>
      <c r="C72" s="6">
        <v>64</v>
      </c>
      <c r="D72" s="29">
        <f t="shared" si="12"/>
        <v>72194</v>
      </c>
      <c r="E72" s="29">
        <f t="shared" si="17"/>
        <v>4620416</v>
      </c>
      <c r="F72" s="29">
        <f t="shared" si="13"/>
        <v>-8374584</v>
      </c>
      <c r="G72" s="34">
        <f>Inputs!D$3</f>
        <v>0.37951000000000001</v>
      </c>
      <c r="I72" s="27">
        <f t="shared" si="18"/>
        <v>12995000</v>
      </c>
      <c r="K72" s="27">
        <f t="shared" si="14"/>
        <v>72194</v>
      </c>
      <c r="L72" s="27">
        <f t="shared" si="19"/>
        <v>4620416</v>
      </c>
      <c r="M72" s="27">
        <f t="shared" si="15"/>
        <v>27398.344940000003</v>
      </c>
      <c r="N72" s="27">
        <f t="shared" si="16"/>
        <v>27398.344940000003</v>
      </c>
      <c r="O72" s="27">
        <f t="shared" si="20"/>
        <v>-3178238.3738399865</v>
      </c>
      <c r="P72" s="27">
        <f t="shared" si="21"/>
        <v>3178238.3738399865</v>
      </c>
    </row>
    <row r="73" spans="1:16">
      <c r="A73" s="31">
        <v>40695</v>
      </c>
      <c r="C73" s="6">
        <v>65</v>
      </c>
      <c r="D73" s="29">
        <f t="shared" ref="D73:D104" si="22">ROUND(-(+$B$9/180)*1,0)</f>
        <v>72194</v>
      </c>
      <c r="E73" s="29">
        <f t="shared" si="17"/>
        <v>4692610</v>
      </c>
      <c r="F73" s="29">
        <f t="shared" ref="F73:F104" si="23">$B$9+E73</f>
        <v>-8302390</v>
      </c>
      <c r="G73" s="34">
        <f>Inputs!D$3</f>
        <v>0.37951000000000001</v>
      </c>
      <c r="I73" s="27">
        <f t="shared" si="18"/>
        <v>12995000</v>
      </c>
      <c r="K73" s="27">
        <f t="shared" ref="K73:K104" si="24">D73</f>
        <v>72194</v>
      </c>
      <c r="L73" s="27">
        <f t="shared" si="19"/>
        <v>4692610</v>
      </c>
      <c r="M73" s="27">
        <f t="shared" ref="M73:M104" si="25">K73*G73</f>
        <v>27398.344940000003</v>
      </c>
      <c r="N73" s="27">
        <f t="shared" ref="N73:N104" si="26">M73-J73</f>
        <v>27398.344940000003</v>
      </c>
      <c r="O73" s="27">
        <f t="shared" si="20"/>
        <v>-3150840.0288999863</v>
      </c>
      <c r="P73" s="27">
        <f t="shared" si="21"/>
        <v>3150840.0288999863</v>
      </c>
    </row>
    <row r="74" spans="1:16">
      <c r="A74" s="30">
        <v>40725</v>
      </c>
      <c r="C74" s="6">
        <v>66</v>
      </c>
      <c r="D74" s="29">
        <f t="shared" si="22"/>
        <v>72194</v>
      </c>
      <c r="E74" s="29">
        <f t="shared" ref="E74:E105" si="27">+E73+D74</f>
        <v>4764804</v>
      </c>
      <c r="F74" s="29">
        <f t="shared" si="23"/>
        <v>-8230196</v>
      </c>
      <c r="G74" s="34">
        <f>Inputs!D$3</f>
        <v>0.37951000000000001</v>
      </c>
      <c r="I74" s="27">
        <f t="shared" ref="I74:I105" si="28">+I73+H74</f>
        <v>12995000</v>
      </c>
      <c r="K74" s="27">
        <f t="shared" si="24"/>
        <v>72194</v>
      </c>
      <c r="L74" s="27">
        <f t="shared" ref="L74:L105" si="29">+L73+K74</f>
        <v>4764804</v>
      </c>
      <c r="M74" s="27">
        <f t="shared" si="25"/>
        <v>27398.344940000003</v>
      </c>
      <c r="N74" s="27">
        <f t="shared" si="26"/>
        <v>27398.344940000003</v>
      </c>
      <c r="O74" s="27">
        <f t="shared" ref="O74:O105" si="30">+O73+N74</f>
        <v>-3123441.6839599861</v>
      </c>
      <c r="P74" s="27">
        <f t="shared" ref="P74:P105" si="31">P73-N74</f>
        <v>3123441.6839599861</v>
      </c>
    </row>
    <row r="75" spans="1:16">
      <c r="A75" s="31">
        <v>40756</v>
      </c>
      <c r="C75" s="6">
        <v>67</v>
      </c>
      <c r="D75" s="29">
        <f t="shared" si="22"/>
        <v>72194</v>
      </c>
      <c r="E75" s="29">
        <f t="shared" si="27"/>
        <v>4836998</v>
      </c>
      <c r="F75" s="29">
        <f t="shared" si="23"/>
        <v>-8158002</v>
      </c>
      <c r="G75" s="34">
        <f>Inputs!D$3</f>
        <v>0.37951000000000001</v>
      </c>
      <c r="I75" s="27">
        <f t="shared" si="28"/>
        <v>12995000</v>
      </c>
      <c r="K75" s="27">
        <f t="shared" si="24"/>
        <v>72194</v>
      </c>
      <c r="L75" s="27">
        <f t="shared" si="29"/>
        <v>4836998</v>
      </c>
      <c r="M75" s="27">
        <f t="shared" si="25"/>
        <v>27398.344940000003</v>
      </c>
      <c r="N75" s="27">
        <f t="shared" si="26"/>
        <v>27398.344940000003</v>
      </c>
      <c r="O75" s="27">
        <f t="shared" si="30"/>
        <v>-3096043.3390199859</v>
      </c>
      <c r="P75" s="27">
        <f t="shared" si="31"/>
        <v>3096043.3390199859</v>
      </c>
    </row>
    <row r="76" spans="1:16">
      <c r="A76" s="30">
        <v>40787</v>
      </c>
      <c r="C76" s="6">
        <v>68</v>
      </c>
      <c r="D76" s="29">
        <f t="shared" si="22"/>
        <v>72194</v>
      </c>
      <c r="E76" s="29">
        <f t="shared" si="27"/>
        <v>4909192</v>
      </c>
      <c r="F76" s="29">
        <f t="shared" si="23"/>
        <v>-8085808</v>
      </c>
      <c r="G76" s="34">
        <f>Inputs!D$3</f>
        <v>0.37951000000000001</v>
      </c>
      <c r="I76" s="27">
        <f t="shared" si="28"/>
        <v>12995000</v>
      </c>
      <c r="K76" s="27">
        <f t="shared" si="24"/>
        <v>72194</v>
      </c>
      <c r="L76" s="27">
        <f t="shared" si="29"/>
        <v>4909192</v>
      </c>
      <c r="M76" s="27">
        <f t="shared" si="25"/>
        <v>27398.344940000003</v>
      </c>
      <c r="N76" s="27">
        <f t="shared" si="26"/>
        <v>27398.344940000003</v>
      </c>
      <c r="O76" s="27">
        <f t="shared" si="30"/>
        <v>-3068644.9940799857</v>
      </c>
      <c r="P76" s="27">
        <f t="shared" si="31"/>
        <v>3068644.9940799857</v>
      </c>
    </row>
    <row r="77" spans="1:16">
      <c r="A77" s="31">
        <v>40817</v>
      </c>
      <c r="C77" s="6">
        <v>69</v>
      </c>
      <c r="D77" s="29">
        <f t="shared" si="22"/>
        <v>72194</v>
      </c>
      <c r="E77" s="29">
        <f t="shared" si="27"/>
        <v>4981386</v>
      </c>
      <c r="F77" s="29">
        <f t="shared" si="23"/>
        <v>-8013614</v>
      </c>
      <c r="G77" s="34">
        <f>Inputs!D$3</f>
        <v>0.37951000000000001</v>
      </c>
      <c r="I77" s="27">
        <f t="shared" si="28"/>
        <v>12995000</v>
      </c>
      <c r="K77" s="27">
        <f t="shared" si="24"/>
        <v>72194</v>
      </c>
      <c r="L77" s="27">
        <f t="shared" si="29"/>
        <v>4981386</v>
      </c>
      <c r="M77" s="27">
        <f t="shared" si="25"/>
        <v>27398.344940000003</v>
      </c>
      <c r="N77" s="27">
        <f t="shared" si="26"/>
        <v>27398.344940000003</v>
      </c>
      <c r="O77" s="27">
        <f t="shared" si="30"/>
        <v>-3041246.6491399854</v>
      </c>
      <c r="P77" s="27">
        <f t="shared" si="31"/>
        <v>3041246.6491399854</v>
      </c>
    </row>
    <row r="78" spans="1:16">
      <c r="A78" s="30">
        <v>40848</v>
      </c>
      <c r="C78" s="6">
        <v>70</v>
      </c>
      <c r="D78" s="29">
        <f t="shared" si="22"/>
        <v>72194</v>
      </c>
      <c r="E78" s="29">
        <f t="shared" si="27"/>
        <v>5053580</v>
      </c>
      <c r="F78" s="29">
        <f t="shared" si="23"/>
        <v>-7941420</v>
      </c>
      <c r="G78" s="34">
        <f>Inputs!D$3</f>
        <v>0.37951000000000001</v>
      </c>
      <c r="I78" s="27">
        <f t="shared" si="28"/>
        <v>12995000</v>
      </c>
      <c r="K78" s="27">
        <f t="shared" si="24"/>
        <v>72194</v>
      </c>
      <c r="L78" s="27">
        <f t="shared" si="29"/>
        <v>5053580</v>
      </c>
      <c r="M78" s="27">
        <f t="shared" si="25"/>
        <v>27398.344940000003</v>
      </c>
      <c r="N78" s="27">
        <f t="shared" si="26"/>
        <v>27398.344940000003</v>
      </c>
      <c r="O78" s="27">
        <f t="shared" si="30"/>
        <v>-3013848.3041999852</v>
      </c>
      <c r="P78" s="27">
        <f t="shared" si="31"/>
        <v>3013848.3041999852</v>
      </c>
    </row>
    <row r="79" spans="1:16">
      <c r="A79" s="31">
        <v>40878</v>
      </c>
      <c r="C79" s="6">
        <v>71</v>
      </c>
      <c r="D79" s="29">
        <f t="shared" si="22"/>
        <v>72194</v>
      </c>
      <c r="E79" s="29">
        <f t="shared" si="27"/>
        <v>5125774</v>
      </c>
      <c r="F79" s="29">
        <f t="shared" si="23"/>
        <v>-7869226</v>
      </c>
      <c r="G79" s="34">
        <f>Inputs!D$3</f>
        <v>0.37951000000000001</v>
      </c>
      <c r="I79" s="27">
        <f t="shared" si="28"/>
        <v>12995000</v>
      </c>
      <c r="K79" s="27">
        <f t="shared" si="24"/>
        <v>72194</v>
      </c>
      <c r="L79" s="27">
        <f t="shared" si="29"/>
        <v>5125774</v>
      </c>
      <c r="M79" s="27">
        <f t="shared" si="25"/>
        <v>27398.344940000003</v>
      </c>
      <c r="N79" s="27">
        <f t="shared" si="26"/>
        <v>27398.344940000003</v>
      </c>
      <c r="O79" s="27">
        <f t="shared" si="30"/>
        <v>-2986449.959259985</v>
      </c>
      <c r="P79" s="27">
        <f t="shared" si="31"/>
        <v>2986449.959259985</v>
      </c>
    </row>
    <row r="80" spans="1:16">
      <c r="A80" s="30">
        <v>40909</v>
      </c>
      <c r="C80" s="6">
        <v>72</v>
      </c>
      <c r="D80" s="29">
        <f t="shared" si="22"/>
        <v>72194</v>
      </c>
      <c r="E80" s="29">
        <f t="shared" si="27"/>
        <v>5197968</v>
      </c>
      <c r="F80" s="29">
        <f t="shared" si="23"/>
        <v>-7797032</v>
      </c>
      <c r="G80" s="34">
        <f>Inputs!D$3</f>
        <v>0.37951000000000001</v>
      </c>
      <c r="I80" s="27">
        <f t="shared" si="28"/>
        <v>12995000</v>
      </c>
      <c r="K80" s="27">
        <f t="shared" si="24"/>
        <v>72194</v>
      </c>
      <c r="L80" s="27">
        <f t="shared" si="29"/>
        <v>5197968</v>
      </c>
      <c r="M80" s="27">
        <f t="shared" si="25"/>
        <v>27398.344940000003</v>
      </c>
      <c r="N80" s="27">
        <f t="shared" si="26"/>
        <v>27398.344940000003</v>
      </c>
      <c r="O80" s="27">
        <f t="shared" si="30"/>
        <v>-2959051.6143199848</v>
      </c>
      <c r="P80" s="27">
        <f t="shared" si="31"/>
        <v>2959051.6143199848</v>
      </c>
    </row>
    <row r="81" spans="1:16">
      <c r="A81" s="31">
        <v>40940</v>
      </c>
      <c r="C81" s="6">
        <v>73</v>
      </c>
      <c r="D81" s="29">
        <f t="shared" si="22"/>
        <v>72194</v>
      </c>
      <c r="E81" s="29">
        <f t="shared" si="27"/>
        <v>5270162</v>
      </c>
      <c r="F81" s="29">
        <f t="shared" si="23"/>
        <v>-7724838</v>
      </c>
      <c r="G81" s="34">
        <f>Inputs!D$3</f>
        <v>0.37951000000000001</v>
      </c>
      <c r="I81" s="27">
        <f t="shared" si="28"/>
        <v>12995000</v>
      </c>
      <c r="K81" s="27">
        <f t="shared" si="24"/>
        <v>72194</v>
      </c>
      <c r="L81" s="27">
        <f t="shared" si="29"/>
        <v>5270162</v>
      </c>
      <c r="M81" s="27">
        <f t="shared" si="25"/>
        <v>27398.344940000003</v>
      </c>
      <c r="N81" s="27">
        <f t="shared" si="26"/>
        <v>27398.344940000003</v>
      </c>
      <c r="O81" s="27">
        <f t="shared" si="30"/>
        <v>-2931653.2693799846</v>
      </c>
      <c r="P81" s="27">
        <f t="shared" si="31"/>
        <v>2931653.2693799846</v>
      </c>
    </row>
    <row r="82" spans="1:16">
      <c r="A82" s="30">
        <v>40969</v>
      </c>
      <c r="C82" s="6">
        <v>74</v>
      </c>
      <c r="D82" s="29">
        <f t="shared" si="22"/>
        <v>72194</v>
      </c>
      <c r="E82" s="29">
        <f t="shared" si="27"/>
        <v>5342356</v>
      </c>
      <c r="F82" s="29">
        <f t="shared" si="23"/>
        <v>-7652644</v>
      </c>
      <c r="G82" s="34">
        <f>Inputs!D$3</f>
        <v>0.37951000000000001</v>
      </c>
      <c r="I82" s="27">
        <f t="shared" si="28"/>
        <v>12995000</v>
      </c>
      <c r="K82" s="27">
        <f t="shared" si="24"/>
        <v>72194</v>
      </c>
      <c r="L82" s="27">
        <f t="shared" si="29"/>
        <v>5342356</v>
      </c>
      <c r="M82" s="27">
        <f t="shared" si="25"/>
        <v>27398.344940000003</v>
      </c>
      <c r="N82" s="27">
        <f t="shared" si="26"/>
        <v>27398.344940000003</v>
      </c>
      <c r="O82" s="27">
        <f t="shared" si="30"/>
        <v>-2904254.9244399844</v>
      </c>
      <c r="P82" s="27">
        <f t="shared" si="31"/>
        <v>2904254.9244399844</v>
      </c>
    </row>
    <row r="83" spans="1:16">
      <c r="A83" s="31">
        <v>41000</v>
      </c>
      <c r="C83" s="6">
        <v>75</v>
      </c>
      <c r="D83" s="29">
        <f t="shared" si="22"/>
        <v>72194</v>
      </c>
      <c r="E83" s="29">
        <f t="shared" si="27"/>
        <v>5414550</v>
      </c>
      <c r="F83" s="29">
        <f t="shared" si="23"/>
        <v>-7580450</v>
      </c>
      <c r="G83" s="34">
        <f>Inputs!D$3</f>
        <v>0.37951000000000001</v>
      </c>
      <c r="I83" s="27">
        <f t="shared" si="28"/>
        <v>12995000</v>
      </c>
      <c r="K83" s="27">
        <f t="shared" si="24"/>
        <v>72194</v>
      </c>
      <c r="L83" s="27">
        <f t="shared" si="29"/>
        <v>5414550</v>
      </c>
      <c r="M83" s="27">
        <f t="shared" si="25"/>
        <v>27398.344940000003</v>
      </c>
      <c r="N83" s="27">
        <f t="shared" si="26"/>
        <v>27398.344940000003</v>
      </c>
      <c r="O83" s="27">
        <f t="shared" si="30"/>
        <v>-2876856.5794999842</v>
      </c>
      <c r="P83" s="27">
        <f t="shared" si="31"/>
        <v>2876856.5794999842</v>
      </c>
    </row>
    <row r="84" spans="1:16">
      <c r="A84" s="30">
        <v>41030</v>
      </c>
      <c r="C84" s="6">
        <v>76</v>
      </c>
      <c r="D84" s="29">
        <f t="shared" si="22"/>
        <v>72194</v>
      </c>
      <c r="E84" s="29">
        <f t="shared" si="27"/>
        <v>5486744</v>
      </c>
      <c r="F84" s="29">
        <f t="shared" si="23"/>
        <v>-7508256</v>
      </c>
      <c r="G84" s="34">
        <f>Inputs!D$3</f>
        <v>0.37951000000000001</v>
      </c>
      <c r="I84" s="27">
        <f t="shared" si="28"/>
        <v>12995000</v>
      </c>
      <c r="K84" s="27">
        <f t="shared" si="24"/>
        <v>72194</v>
      </c>
      <c r="L84" s="27">
        <f t="shared" si="29"/>
        <v>5486744</v>
      </c>
      <c r="M84" s="27">
        <f t="shared" si="25"/>
        <v>27398.344940000003</v>
      </c>
      <c r="N84" s="27">
        <f t="shared" si="26"/>
        <v>27398.344940000003</v>
      </c>
      <c r="O84" s="27">
        <f t="shared" si="30"/>
        <v>-2849458.2345599839</v>
      </c>
      <c r="P84" s="27">
        <f t="shared" si="31"/>
        <v>2849458.2345599839</v>
      </c>
    </row>
    <row r="85" spans="1:16">
      <c r="A85" s="31">
        <v>41061</v>
      </c>
      <c r="C85" s="6">
        <v>77</v>
      </c>
      <c r="D85" s="29">
        <f t="shared" si="22"/>
        <v>72194</v>
      </c>
      <c r="E85" s="29">
        <f t="shared" si="27"/>
        <v>5558938</v>
      </c>
      <c r="F85" s="29">
        <f t="shared" si="23"/>
        <v>-7436062</v>
      </c>
      <c r="G85" s="34">
        <f>Inputs!D$3</f>
        <v>0.37951000000000001</v>
      </c>
      <c r="I85" s="27">
        <f t="shared" si="28"/>
        <v>12995000</v>
      </c>
      <c r="K85" s="27">
        <f t="shared" si="24"/>
        <v>72194</v>
      </c>
      <c r="L85" s="27">
        <f t="shared" si="29"/>
        <v>5558938</v>
      </c>
      <c r="M85" s="27">
        <f t="shared" si="25"/>
        <v>27398.344940000003</v>
      </c>
      <c r="N85" s="27">
        <f t="shared" si="26"/>
        <v>27398.344940000003</v>
      </c>
      <c r="O85" s="27">
        <f t="shared" si="30"/>
        <v>-2822059.8896199837</v>
      </c>
      <c r="P85" s="27">
        <f t="shared" si="31"/>
        <v>2822059.8896199837</v>
      </c>
    </row>
    <row r="86" spans="1:16">
      <c r="A86" s="30">
        <v>41091</v>
      </c>
      <c r="C86" s="6">
        <v>78</v>
      </c>
      <c r="D86" s="29">
        <f t="shared" si="22"/>
        <v>72194</v>
      </c>
      <c r="E86" s="29">
        <f t="shared" si="27"/>
        <v>5631132</v>
      </c>
      <c r="F86" s="29">
        <f t="shared" si="23"/>
        <v>-7363868</v>
      </c>
      <c r="G86" s="34">
        <f>Inputs!D$3</f>
        <v>0.37951000000000001</v>
      </c>
      <c r="I86" s="27">
        <f t="shared" si="28"/>
        <v>12995000</v>
      </c>
      <c r="K86" s="27">
        <f t="shared" si="24"/>
        <v>72194</v>
      </c>
      <c r="L86" s="27">
        <f t="shared" si="29"/>
        <v>5631132</v>
      </c>
      <c r="M86" s="27">
        <f t="shared" si="25"/>
        <v>27398.344940000003</v>
      </c>
      <c r="N86" s="27">
        <f t="shared" si="26"/>
        <v>27398.344940000003</v>
      </c>
      <c r="O86" s="27">
        <f t="shared" si="30"/>
        <v>-2794661.5446799835</v>
      </c>
      <c r="P86" s="27">
        <f t="shared" si="31"/>
        <v>2794661.5446799835</v>
      </c>
    </row>
    <row r="87" spans="1:16">
      <c r="A87" s="31">
        <v>41122</v>
      </c>
      <c r="C87" s="6">
        <v>79</v>
      </c>
      <c r="D87" s="29">
        <f t="shared" si="22"/>
        <v>72194</v>
      </c>
      <c r="E87" s="29">
        <f t="shared" si="27"/>
        <v>5703326</v>
      </c>
      <c r="F87" s="29">
        <f t="shared" si="23"/>
        <v>-7291674</v>
      </c>
      <c r="G87" s="34">
        <f>Inputs!D$3</f>
        <v>0.37951000000000001</v>
      </c>
      <c r="I87" s="27">
        <f t="shared" si="28"/>
        <v>12995000</v>
      </c>
      <c r="K87" s="27">
        <f t="shared" si="24"/>
        <v>72194</v>
      </c>
      <c r="L87" s="27">
        <f t="shared" si="29"/>
        <v>5703326</v>
      </c>
      <c r="M87" s="27">
        <f t="shared" si="25"/>
        <v>27398.344940000003</v>
      </c>
      <c r="N87" s="27">
        <f t="shared" si="26"/>
        <v>27398.344940000003</v>
      </c>
      <c r="O87" s="27">
        <f t="shared" si="30"/>
        <v>-2767263.1997399833</v>
      </c>
      <c r="P87" s="27">
        <f t="shared" si="31"/>
        <v>2767263.1997399833</v>
      </c>
    </row>
    <row r="88" spans="1:16">
      <c r="A88" s="30">
        <v>41153</v>
      </c>
      <c r="C88" s="6">
        <v>80</v>
      </c>
      <c r="D88" s="29">
        <f t="shared" si="22"/>
        <v>72194</v>
      </c>
      <c r="E88" s="29">
        <f t="shared" si="27"/>
        <v>5775520</v>
      </c>
      <c r="F88" s="29">
        <f t="shared" si="23"/>
        <v>-7219480</v>
      </c>
      <c r="G88" s="34">
        <f>Inputs!D$3</f>
        <v>0.37951000000000001</v>
      </c>
      <c r="I88" s="27">
        <f t="shared" si="28"/>
        <v>12995000</v>
      </c>
      <c r="K88" s="27">
        <f t="shared" si="24"/>
        <v>72194</v>
      </c>
      <c r="L88" s="27">
        <f t="shared" si="29"/>
        <v>5775520</v>
      </c>
      <c r="M88" s="27">
        <f t="shared" si="25"/>
        <v>27398.344940000003</v>
      </c>
      <c r="N88" s="27">
        <f t="shared" si="26"/>
        <v>27398.344940000003</v>
      </c>
      <c r="O88" s="27">
        <f t="shared" si="30"/>
        <v>-2739864.8547999831</v>
      </c>
      <c r="P88" s="27">
        <f t="shared" si="31"/>
        <v>2739864.8547999831</v>
      </c>
    </row>
    <row r="89" spans="1:16">
      <c r="A89" s="31">
        <v>41183</v>
      </c>
      <c r="C89" s="6">
        <v>81</v>
      </c>
      <c r="D89" s="29">
        <f t="shared" si="22"/>
        <v>72194</v>
      </c>
      <c r="E89" s="29">
        <f t="shared" si="27"/>
        <v>5847714</v>
      </c>
      <c r="F89" s="29">
        <f t="shared" si="23"/>
        <v>-7147286</v>
      </c>
      <c r="G89" s="34">
        <f>Inputs!D$3</f>
        <v>0.37951000000000001</v>
      </c>
      <c r="I89" s="27">
        <f t="shared" si="28"/>
        <v>12995000</v>
      </c>
      <c r="K89" s="27">
        <f t="shared" si="24"/>
        <v>72194</v>
      </c>
      <c r="L89" s="27">
        <f t="shared" si="29"/>
        <v>5847714</v>
      </c>
      <c r="M89" s="27">
        <f t="shared" si="25"/>
        <v>27398.344940000003</v>
      </c>
      <c r="N89" s="27">
        <f t="shared" si="26"/>
        <v>27398.344940000003</v>
      </c>
      <c r="O89" s="27">
        <f t="shared" si="30"/>
        <v>-2712466.5098599829</v>
      </c>
      <c r="P89" s="27">
        <f t="shared" si="31"/>
        <v>2712466.5098599829</v>
      </c>
    </row>
    <row r="90" spans="1:16">
      <c r="A90" s="30">
        <v>41214</v>
      </c>
      <c r="C90" s="6">
        <v>82</v>
      </c>
      <c r="D90" s="29">
        <f t="shared" si="22"/>
        <v>72194</v>
      </c>
      <c r="E90" s="29">
        <f t="shared" si="27"/>
        <v>5919908</v>
      </c>
      <c r="F90" s="29">
        <f t="shared" si="23"/>
        <v>-7075092</v>
      </c>
      <c r="G90" s="34">
        <f>Inputs!D$3</f>
        <v>0.37951000000000001</v>
      </c>
      <c r="I90" s="27">
        <f t="shared" si="28"/>
        <v>12995000</v>
      </c>
      <c r="K90" s="27">
        <f t="shared" si="24"/>
        <v>72194</v>
      </c>
      <c r="L90" s="27">
        <f t="shared" si="29"/>
        <v>5919908</v>
      </c>
      <c r="M90" s="27">
        <f t="shared" si="25"/>
        <v>27398.344940000003</v>
      </c>
      <c r="N90" s="27">
        <f t="shared" si="26"/>
        <v>27398.344940000003</v>
      </c>
      <c r="O90" s="27">
        <f t="shared" si="30"/>
        <v>-2685068.1649199827</v>
      </c>
      <c r="P90" s="27">
        <f t="shared" si="31"/>
        <v>2685068.1649199827</v>
      </c>
    </row>
    <row r="91" spans="1:16">
      <c r="A91" s="31">
        <v>41244</v>
      </c>
      <c r="C91" s="6">
        <v>83</v>
      </c>
      <c r="D91" s="29">
        <f t="shared" si="22"/>
        <v>72194</v>
      </c>
      <c r="E91" s="29">
        <f t="shared" si="27"/>
        <v>5992102</v>
      </c>
      <c r="F91" s="29">
        <f t="shared" si="23"/>
        <v>-7002898</v>
      </c>
      <c r="G91" s="34">
        <f>Inputs!D$3</f>
        <v>0.37951000000000001</v>
      </c>
      <c r="I91" s="27">
        <f t="shared" si="28"/>
        <v>12995000</v>
      </c>
      <c r="K91" s="27">
        <f t="shared" si="24"/>
        <v>72194</v>
      </c>
      <c r="L91" s="27">
        <f t="shared" si="29"/>
        <v>5992102</v>
      </c>
      <c r="M91" s="27">
        <f t="shared" si="25"/>
        <v>27398.344940000003</v>
      </c>
      <c r="N91" s="27">
        <f t="shared" si="26"/>
        <v>27398.344940000003</v>
      </c>
      <c r="O91" s="27">
        <f t="shared" si="30"/>
        <v>-2657669.8199799825</v>
      </c>
      <c r="P91" s="27">
        <f t="shared" si="31"/>
        <v>2657669.8199799825</v>
      </c>
    </row>
    <row r="92" spans="1:16">
      <c r="A92" s="30">
        <v>41275</v>
      </c>
      <c r="C92" s="6">
        <v>84</v>
      </c>
      <c r="D92" s="29">
        <f t="shared" si="22"/>
        <v>72194</v>
      </c>
      <c r="E92" s="29">
        <f t="shared" si="27"/>
        <v>6064296</v>
      </c>
      <c r="F92" s="29">
        <f t="shared" si="23"/>
        <v>-6930704</v>
      </c>
      <c r="G92" s="34">
        <f>Inputs!D$3</f>
        <v>0.37951000000000001</v>
      </c>
      <c r="I92" s="27">
        <f t="shared" si="28"/>
        <v>12995000</v>
      </c>
      <c r="K92" s="27">
        <f t="shared" si="24"/>
        <v>72194</v>
      </c>
      <c r="L92" s="27">
        <f t="shared" si="29"/>
        <v>6064296</v>
      </c>
      <c r="M92" s="27">
        <f t="shared" si="25"/>
        <v>27398.344940000003</v>
      </c>
      <c r="N92" s="27">
        <f t="shared" si="26"/>
        <v>27398.344940000003</v>
      </c>
      <c r="O92" s="27">
        <f t="shared" si="30"/>
        <v>-2630271.4750399822</v>
      </c>
      <c r="P92" s="27">
        <f t="shared" si="31"/>
        <v>2630271.4750399822</v>
      </c>
    </row>
    <row r="93" spans="1:16">
      <c r="A93" s="31">
        <v>41306</v>
      </c>
      <c r="C93" s="6">
        <v>85</v>
      </c>
      <c r="D93" s="29">
        <f t="shared" si="22"/>
        <v>72194</v>
      </c>
      <c r="E93" s="29">
        <f t="shared" si="27"/>
        <v>6136490</v>
      </c>
      <c r="F93" s="29">
        <f t="shared" si="23"/>
        <v>-6858510</v>
      </c>
      <c r="G93" s="34">
        <f>Inputs!D$3</f>
        <v>0.37951000000000001</v>
      </c>
      <c r="I93" s="27">
        <f t="shared" si="28"/>
        <v>12995000</v>
      </c>
      <c r="K93" s="27">
        <f t="shared" si="24"/>
        <v>72194</v>
      </c>
      <c r="L93" s="27">
        <f t="shared" si="29"/>
        <v>6136490</v>
      </c>
      <c r="M93" s="27">
        <f t="shared" si="25"/>
        <v>27398.344940000003</v>
      </c>
      <c r="N93" s="27">
        <f t="shared" si="26"/>
        <v>27398.344940000003</v>
      </c>
      <c r="O93" s="27">
        <f t="shared" si="30"/>
        <v>-2602873.130099982</v>
      </c>
      <c r="P93" s="27">
        <f t="shared" si="31"/>
        <v>2602873.130099982</v>
      </c>
    </row>
    <row r="94" spans="1:16">
      <c r="A94" s="30">
        <v>41334</v>
      </c>
      <c r="C94" s="6">
        <v>86</v>
      </c>
      <c r="D94" s="29">
        <f t="shared" si="22"/>
        <v>72194</v>
      </c>
      <c r="E94" s="29">
        <f t="shared" si="27"/>
        <v>6208684</v>
      </c>
      <c r="F94" s="29">
        <f t="shared" si="23"/>
        <v>-6786316</v>
      </c>
      <c r="G94" s="34">
        <f>Inputs!D$3</f>
        <v>0.37951000000000001</v>
      </c>
      <c r="I94" s="27">
        <f t="shared" si="28"/>
        <v>12995000</v>
      </c>
      <c r="K94" s="27">
        <f t="shared" si="24"/>
        <v>72194</v>
      </c>
      <c r="L94" s="27">
        <f t="shared" si="29"/>
        <v>6208684</v>
      </c>
      <c r="M94" s="27">
        <f t="shared" si="25"/>
        <v>27398.344940000003</v>
      </c>
      <c r="N94" s="27">
        <f t="shared" si="26"/>
        <v>27398.344940000003</v>
      </c>
      <c r="O94" s="27">
        <f t="shared" si="30"/>
        <v>-2575474.7851599818</v>
      </c>
      <c r="P94" s="27">
        <f t="shared" si="31"/>
        <v>2575474.7851599818</v>
      </c>
    </row>
    <row r="95" spans="1:16">
      <c r="A95" s="31">
        <v>41365</v>
      </c>
      <c r="C95" s="6">
        <v>87</v>
      </c>
      <c r="D95" s="29">
        <f t="shared" si="22"/>
        <v>72194</v>
      </c>
      <c r="E95" s="29">
        <f t="shared" si="27"/>
        <v>6280878</v>
      </c>
      <c r="F95" s="29">
        <f t="shared" si="23"/>
        <v>-6714122</v>
      </c>
      <c r="G95" s="34">
        <f>Inputs!D$3</f>
        <v>0.37951000000000001</v>
      </c>
      <c r="I95" s="27">
        <f t="shared" si="28"/>
        <v>12995000</v>
      </c>
      <c r="K95" s="27">
        <f t="shared" si="24"/>
        <v>72194</v>
      </c>
      <c r="L95" s="27">
        <f t="shared" si="29"/>
        <v>6280878</v>
      </c>
      <c r="M95" s="27">
        <f t="shared" si="25"/>
        <v>27398.344940000003</v>
      </c>
      <c r="N95" s="27">
        <f t="shared" si="26"/>
        <v>27398.344940000003</v>
      </c>
      <c r="O95" s="27">
        <f t="shared" si="30"/>
        <v>-2548076.4402199816</v>
      </c>
      <c r="P95" s="27">
        <f t="shared" si="31"/>
        <v>2548076.4402199816</v>
      </c>
    </row>
    <row r="96" spans="1:16">
      <c r="A96" s="30">
        <v>41395</v>
      </c>
      <c r="C96" s="6">
        <v>88</v>
      </c>
      <c r="D96" s="29">
        <f t="shared" si="22"/>
        <v>72194</v>
      </c>
      <c r="E96" s="29">
        <f t="shared" si="27"/>
        <v>6353072</v>
      </c>
      <c r="F96" s="29">
        <f t="shared" si="23"/>
        <v>-6641928</v>
      </c>
      <c r="G96" s="34">
        <f>Inputs!D$3</f>
        <v>0.37951000000000001</v>
      </c>
      <c r="I96" s="27">
        <f t="shared" si="28"/>
        <v>12995000</v>
      </c>
      <c r="K96" s="27">
        <f t="shared" si="24"/>
        <v>72194</v>
      </c>
      <c r="L96" s="27">
        <f t="shared" si="29"/>
        <v>6353072</v>
      </c>
      <c r="M96" s="27">
        <f t="shared" si="25"/>
        <v>27398.344940000003</v>
      </c>
      <c r="N96" s="27">
        <f t="shared" si="26"/>
        <v>27398.344940000003</v>
      </c>
      <c r="O96" s="27">
        <f t="shared" si="30"/>
        <v>-2520678.0952799814</v>
      </c>
      <c r="P96" s="27">
        <f t="shared" si="31"/>
        <v>2520678.0952799814</v>
      </c>
    </row>
    <row r="97" spans="1:16">
      <c r="A97" s="31">
        <v>41426</v>
      </c>
      <c r="C97" s="6">
        <v>89</v>
      </c>
      <c r="D97" s="29">
        <f t="shared" si="22"/>
        <v>72194</v>
      </c>
      <c r="E97" s="29">
        <f t="shared" si="27"/>
        <v>6425266</v>
      </c>
      <c r="F97" s="29">
        <f t="shared" si="23"/>
        <v>-6569734</v>
      </c>
      <c r="G97" s="34">
        <f>Inputs!D$3</f>
        <v>0.37951000000000001</v>
      </c>
      <c r="I97" s="27">
        <f t="shared" si="28"/>
        <v>12995000</v>
      </c>
      <c r="K97" s="27">
        <f t="shared" si="24"/>
        <v>72194</v>
      </c>
      <c r="L97" s="27">
        <f t="shared" si="29"/>
        <v>6425266</v>
      </c>
      <c r="M97" s="27">
        <f t="shared" si="25"/>
        <v>27398.344940000003</v>
      </c>
      <c r="N97" s="27">
        <f t="shared" si="26"/>
        <v>27398.344940000003</v>
      </c>
      <c r="O97" s="27">
        <f t="shared" si="30"/>
        <v>-2493279.7503399812</v>
      </c>
      <c r="P97" s="27">
        <f t="shared" si="31"/>
        <v>2493279.7503399812</v>
      </c>
    </row>
    <row r="98" spans="1:16">
      <c r="A98" s="30">
        <v>41456</v>
      </c>
      <c r="C98" s="6">
        <v>90</v>
      </c>
      <c r="D98" s="29">
        <f t="shared" si="22"/>
        <v>72194</v>
      </c>
      <c r="E98" s="29">
        <f t="shared" si="27"/>
        <v>6497460</v>
      </c>
      <c r="F98" s="29">
        <f t="shared" si="23"/>
        <v>-6497540</v>
      </c>
      <c r="G98" s="34">
        <f>Inputs!D$3</f>
        <v>0.37951000000000001</v>
      </c>
      <c r="I98" s="27">
        <f t="shared" si="28"/>
        <v>12995000</v>
      </c>
      <c r="K98" s="27">
        <f t="shared" si="24"/>
        <v>72194</v>
      </c>
      <c r="L98" s="27">
        <f t="shared" si="29"/>
        <v>6497460</v>
      </c>
      <c r="M98" s="27">
        <f t="shared" si="25"/>
        <v>27398.344940000003</v>
      </c>
      <c r="N98" s="27">
        <f t="shared" si="26"/>
        <v>27398.344940000003</v>
      </c>
      <c r="O98" s="27">
        <f t="shared" si="30"/>
        <v>-2465881.405399981</v>
      </c>
      <c r="P98" s="27">
        <f t="shared" si="31"/>
        <v>2465881.405399981</v>
      </c>
    </row>
    <row r="99" spans="1:16">
      <c r="A99" s="31">
        <v>41487</v>
      </c>
      <c r="C99" s="6">
        <v>91</v>
      </c>
      <c r="D99" s="29">
        <f t="shared" si="22"/>
        <v>72194</v>
      </c>
      <c r="E99" s="29">
        <f t="shared" si="27"/>
        <v>6569654</v>
      </c>
      <c r="F99" s="29">
        <f t="shared" si="23"/>
        <v>-6425346</v>
      </c>
      <c r="G99" s="34">
        <f>Inputs!D$3</f>
        <v>0.37951000000000001</v>
      </c>
      <c r="I99" s="27">
        <f t="shared" si="28"/>
        <v>12995000</v>
      </c>
      <c r="K99" s="27">
        <f t="shared" si="24"/>
        <v>72194</v>
      </c>
      <c r="L99" s="27">
        <f t="shared" si="29"/>
        <v>6569654</v>
      </c>
      <c r="M99" s="27">
        <f t="shared" si="25"/>
        <v>27398.344940000003</v>
      </c>
      <c r="N99" s="27">
        <f t="shared" si="26"/>
        <v>27398.344940000003</v>
      </c>
      <c r="O99" s="27">
        <f t="shared" si="30"/>
        <v>-2438483.0604599807</v>
      </c>
      <c r="P99" s="27">
        <f t="shared" si="31"/>
        <v>2438483.0604599807</v>
      </c>
    </row>
    <row r="100" spans="1:16">
      <c r="A100" s="30">
        <v>41518</v>
      </c>
      <c r="C100" s="6">
        <v>92</v>
      </c>
      <c r="D100" s="29">
        <f t="shared" si="22"/>
        <v>72194</v>
      </c>
      <c r="E100" s="29">
        <f t="shared" si="27"/>
        <v>6641848</v>
      </c>
      <c r="F100" s="29">
        <f t="shared" si="23"/>
        <v>-6353152</v>
      </c>
      <c r="G100" s="34">
        <f>Inputs!D$3</f>
        <v>0.37951000000000001</v>
      </c>
      <c r="I100" s="27">
        <f t="shared" si="28"/>
        <v>12995000</v>
      </c>
      <c r="K100" s="27">
        <f t="shared" si="24"/>
        <v>72194</v>
      </c>
      <c r="L100" s="27">
        <f t="shared" si="29"/>
        <v>6641848</v>
      </c>
      <c r="M100" s="27">
        <f t="shared" si="25"/>
        <v>27398.344940000003</v>
      </c>
      <c r="N100" s="27">
        <f t="shared" si="26"/>
        <v>27398.344940000003</v>
      </c>
      <c r="O100" s="27">
        <f t="shared" si="30"/>
        <v>-2411084.7155199805</v>
      </c>
      <c r="P100" s="27">
        <f t="shared" si="31"/>
        <v>2411084.7155199805</v>
      </c>
    </row>
    <row r="101" spans="1:16">
      <c r="A101" s="31">
        <v>41548</v>
      </c>
      <c r="C101" s="6">
        <v>93</v>
      </c>
      <c r="D101" s="29">
        <f t="shared" si="22"/>
        <v>72194</v>
      </c>
      <c r="E101" s="29">
        <f t="shared" si="27"/>
        <v>6714042</v>
      </c>
      <c r="F101" s="29">
        <f t="shared" si="23"/>
        <v>-6280958</v>
      </c>
      <c r="G101" s="34">
        <f>Inputs!D$3</f>
        <v>0.37951000000000001</v>
      </c>
      <c r="I101" s="27">
        <f t="shared" si="28"/>
        <v>12995000</v>
      </c>
      <c r="K101" s="27">
        <f t="shared" si="24"/>
        <v>72194</v>
      </c>
      <c r="L101" s="27">
        <f t="shared" si="29"/>
        <v>6714042</v>
      </c>
      <c r="M101" s="27">
        <f t="shared" si="25"/>
        <v>27398.344940000003</v>
      </c>
      <c r="N101" s="27">
        <f t="shared" si="26"/>
        <v>27398.344940000003</v>
      </c>
      <c r="O101" s="27">
        <f t="shared" si="30"/>
        <v>-2383686.3705799803</v>
      </c>
      <c r="P101" s="27">
        <f t="shared" si="31"/>
        <v>2383686.3705799803</v>
      </c>
    </row>
    <row r="102" spans="1:16">
      <c r="A102" s="30">
        <v>41579</v>
      </c>
      <c r="C102" s="6">
        <v>94</v>
      </c>
      <c r="D102" s="29">
        <f t="shared" si="22"/>
        <v>72194</v>
      </c>
      <c r="E102" s="29">
        <f t="shared" si="27"/>
        <v>6786236</v>
      </c>
      <c r="F102" s="29">
        <f t="shared" si="23"/>
        <v>-6208764</v>
      </c>
      <c r="G102" s="34">
        <f>Inputs!D$3</f>
        <v>0.37951000000000001</v>
      </c>
      <c r="I102" s="27">
        <f t="shared" si="28"/>
        <v>12995000</v>
      </c>
      <c r="K102" s="27">
        <f t="shared" si="24"/>
        <v>72194</v>
      </c>
      <c r="L102" s="27">
        <f t="shared" si="29"/>
        <v>6786236</v>
      </c>
      <c r="M102" s="27">
        <f t="shared" si="25"/>
        <v>27398.344940000003</v>
      </c>
      <c r="N102" s="27">
        <f t="shared" si="26"/>
        <v>27398.344940000003</v>
      </c>
      <c r="O102" s="27">
        <f t="shared" si="30"/>
        <v>-2356288.0256399801</v>
      </c>
      <c r="P102" s="27">
        <f t="shared" si="31"/>
        <v>2356288.0256399801</v>
      </c>
    </row>
    <row r="103" spans="1:16">
      <c r="A103" s="31">
        <v>41609</v>
      </c>
      <c r="C103" s="6">
        <v>95</v>
      </c>
      <c r="D103" s="29">
        <f t="shared" si="22"/>
        <v>72194</v>
      </c>
      <c r="E103" s="29">
        <f t="shared" si="27"/>
        <v>6858430</v>
      </c>
      <c r="F103" s="29">
        <f t="shared" si="23"/>
        <v>-6136570</v>
      </c>
      <c r="G103" s="34">
        <f>Inputs!D$3</f>
        <v>0.37951000000000001</v>
      </c>
      <c r="I103" s="27">
        <f t="shared" si="28"/>
        <v>12995000</v>
      </c>
      <c r="K103" s="27">
        <f t="shared" si="24"/>
        <v>72194</v>
      </c>
      <c r="L103" s="27">
        <f t="shared" si="29"/>
        <v>6858430</v>
      </c>
      <c r="M103" s="27">
        <f t="shared" si="25"/>
        <v>27398.344940000003</v>
      </c>
      <c r="N103" s="27">
        <f t="shared" si="26"/>
        <v>27398.344940000003</v>
      </c>
      <c r="O103" s="27">
        <f t="shared" si="30"/>
        <v>-2328889.6806999799</v>
      </c>
      <c r="P103" s="27">
        <f t="shared" si="31"/>
        <v>2328889.6806999799</v>
      </c>
    </row>
    <row r="104" spans="1:16">
      <c r="A104" s="30">
        <v>41640</v>
      </c>
      <c r="C104" s="6">
        <v>96</v>
      </c>
      <c r="D104" s="29">
        <f t="shared" si="22"/>
        <v>72194</v>
      </c>
      <c r="E104" s="29">
        <f t="shared" si="27"/>
        <v>6930624</v>
      </c>
      <c r="F104" s="29">
        <f t="shared" si="23"/>
        <v>-6064376</v>
      </c>
      <c r="G104" s="34">
        <f>Inputs!D$3</f>
        <v>0.37951000000000001</v>
      </c>
      <c r="I104" s="27">
        <f t="shared" si="28"/>
        <v>12995000</v>
      </c>
      <c r="K104" s="27">
        <f t="shared" si="24"/>
        <v>72194</v>
      </c>
      <c r="L104" s="27">
        <f t="shared" si="29"/>
        <v>6930624</v>
      </c>
      <c r="M104" s="27">
        <f t="shared" si="25"/>
        <v>27398.344940000003</v>
      </c>
      <c r="N104" s="27">
        <f t="shared" si="26"/>
        <v>27398.344940000003</v>
      </c>
      <c r="O104" s="27">
        <f t="shared" si="30"/>
        <v>-2301491.3357599797</v>
      </c>
      <c r="P104" s="27">
        <f t="shared" si="31"/>
        <v>2301491.3357599797</v>
      </c>
    </row>
    <row r="105" spans="1:16">
      <c r="A105" s="31">
        <v>41671</v>
      </c>
      <c r="C105" s="6">
        <v>97</v>
      </c>
      <c r="D105" s="29">
        <f t="shared" ref="D105:D136" si="32">ROUND(-(+$B$9/180)*1,0)</f>
        <v>72194</v>
      </c>
      <c r="E105" s="29">
        <f t="shared" si="27"/>
        <v>7002818</v>
      </c>
      <c r="F105" s="29">
        <f t="shared" ref="F105:F136" si="33">$B$9+E105</f>
        <v>-5992182</v>
      </c>
      <c r="G105" s="34">
        <f>Inputs!D$3</f>
        <v>0.37951000000000001</v>
      </c>
      <c r="I105" s="27">
        <f t="shared" si="28"/>
        <v>12995000</v>
      </c>
      <c r="K105" s="27">
        <f t="shared" ref="K105:K136" si="34">D105</f>
        <v>72194</v>
      </c>
      <c r="L105" s="27">
        <f t="shared" si="29"/>
        <v>7002818</v>
      </c>
      <c r="M105" s="27">
        <f t="shared" ref="M105:M136" si="35">K105*G105</f>
        <v>27398.344940000003</v>
      </c>
      <c r="N105" s="27">
        <f t="shared" ref="N105:N136" si="36">M105-J105</f>
        <v>27398.344940000003</v>
      </c>
      <c r="O105" s="27">
        <f t="shared" si="30"/>
        <v>-2274092.9908199795</v>
      </c>
      <c r="P105" s="27">
        <f t="shared" si="31"/>
        <v>2274092.9908199795</v>
      </c>
    </row>
    <row r="106" spans="1:16">
      <c r="A106" s="30">
        <v>41699</v>
      </c>
      <c r="C106" s="6">
        <v>98</v>
      </c>
      <c r="D106" s="29">
        <f t="shared" si="32"/>
        <v>72194</v>
      </c>
      <c r="E106" s="29">
        <f t="shared" ref="E106:E137" si="37">+E105+D106</f>
        <v>7075012</v>
      </c>
      <c r="F106" s="29">
        <f t="shared" si="33"/>
        <v>-5919988</v>
      </c>
      <c r="G106" s="34">
        <f>Inputs!D$3</f>
        <v>0.37951000000000001</v>
      </c>
      <c r="I106" s="27">
        <f t="shared" ref="I106:I137" si="38">+I105+H106</f>
        <v>12995000</v>
      </c>
      <c r="K106" s="27">
        <f t="shared" si="34"/>
        <v>72194</v>
      </c>
      <c r="L106" s="27">
        <f t="shared" ref="L106:L137" si="39">+L105+K106</f>
        <v>7075012</v>
      </c>
      <c r="M106" s="27">
        <f t="shared" si="35"/>
        <v>27398.344940000003</v>
      </c>
      <c r="N106" s="27">
        <f t="shared" si="36"/>
        <v>27398.344940000003</v>
      </c>
      <c r="O106" s="27">
        <f t="shared" ref="O106:O137" si="40">+O105+N106</f>
        <v>-2246694.6458799792</v>
      </c>
      <c r="P106" s="27">
        <f t="shared" ref="P106:P137" si="41">P105-N106</f>
        <v>2246694.6458799792</v>
      </c>
    </row>
    <row r="107" spans="1:16">
      <c r="A107" s="31">
        <v>41730</v>
      </c>
      <c r="C107" s="6">
        <v>99</v>
      </c>
      <c r="D107" s="29">
        <f t="shared" si="32"/>
        <v>72194</v>
      </c>
      <c r="E107" s="29">
        <f t="shared" si="37"/>
        <v>7147206</v>
      </c>
      <c r="F107" s="29">
        <f t="shared" si="33"/>
        <v>-5847794</v>
      </c>
      <c r="G107" s="34">
        <f>Inputs!D$3</f>
        <v>0.37951000000000001</v>
      </c>
      <c r="I107" s="27">
        <f t="shared" si="38"/>
        <v>12995000</v>
      </c>
      <c r="K107" s="27">
        <f t="shared" si="34"/>
        <v>72194</v>
      </c>
      <c r="L107" s="27">
        <f t="shared" si="39"/>
        <v>7147206</v>
      </c>
      <c r="M107" s="27">
        <f t="shared" si="35"/>
        <v>27398.344940000003</v>
      </c>
      <c r="N107" s="27">
        <f t="shared" si="36"/>
        <v>27398.344940000003</v>
      </c>
      <c r="O107" s="27">
        <f t="shared" si="40"/>
        <v>-2219296.300939979</v>
      </c>
      <c r="P107" s="27">
        <f t="shared" si="41"/>
        <v>2219296.300939979</v>
      </c>
    </row>
    <row r="108" spans="1:16">
      <c r="A108" s="30">
        <v>41760</v>
      </c>
      <c r="C108" s="6">
        <v>100</v>
      </c>
      <c r="D108" s="29">
        <f t="shared" si="32"/>
        <v>72194</v>
      </c>
      <c r="E108" s="29">
        <f t="shared" si="37"/>
        <v>7219400</v>
      </c>
      <c r="F108" s="29">
        <f t="shared" si="33"/>
        <v>-5775600</v>
      </c>
      <c r="G108" s="34">
        <f>Inputs!D$3</f>
        <v>0.37951000000000001</v>
      </c>
      <c r="I108" s="27">
        <f t="shared" si="38"/>
        <v>12995000</v>
      </c>
      <c r="K108" s="27">
        <f t="shared" si="34"/>
        <v>72194</v>
      </c>
      <c r="L108" s="27">
        <f t="shared" si="39"/>
        <v>7219400</v>
      </c>
      <c r="M108" s="27">
        <f t="shared" si="35"/>
        <v>27398.344940000003</v>
      </c>
      <c r="N108" s="27">
        <f t="shared" si="36"/>
        <v>27398.344940000003</v>
      </c>
      <c r="O108" s="27">
        <f t="shared" si="40"/>
        <v>-2191897.9559999788</v>
      </c>
      <c r="P108" s="27">
        <f t="shared" si="41"/>
        <v>2191897.9559999788</v>
      </c>
    </row>
    <row r="109" spans="1:16">
      <c r="A109" s="31">
        <v>41791</v>
      </c>
      <c r="C109" s="6">
        <v>101</v>
      </c>
      <c r="D109" s="29">
        <f t="shared" si="32"/>
        <v>72194</v>
      </c>
      <c r="E109" s="29">
        <f t="shared" si="37"/>
        <v>7291594</v>
      </c>
      <c r="F109" s="29">
        <f t="shared" si="33"/>
        <v>-5703406</v>
      </c>
      <c r="G109" s="34">
        <f>Inputs!D$3</f>
        <v>0.37951000000000001</v>
      </c>
      <c r="I109" s="27">
        <f t="shared" si="38"/>
        <v>12995000</v>
      </c>
      <c r="K109" s="27">
        <f t="shared" si="34"/>
        <v>72194</v>
      </c>
      <c r="L109" s="27">
        <f t="shared" si="39"/>
        <v>7291594</v>
      </c>
      <c r="M109" s="27">
        <f t="shared" si="35"/>
        <v>27398.344940000003</v>
      </c>
      <c r="N109" s="27">
        <f t="shared" si="36"/>
        <v>27398.344940000003</v>
      </c>
      <c r="O109" s="27">
        <f t="shared" si="40"/>
        <v>-2164499.6110599786</v>
      </c>
      <c r="P109" s="27">
        <f t="shared" si="41"/>
        <v>2164499.6110599786</v>
      </c>
    </row>
    <row r="110" spans="1:16">
      <c r="A110" s="30">
        <v>41821</v>
      </c>
      <c r="C110" s="6">
        <v>102</v>
      </c>
      <c r="D110" s="29">
        <f t="shared" si="32"/>
        <v>72194</v>
      </c>
      <c r="E110" s="29">
        <f t="shared" si="37"/>
        <v>7363788</v>
      </c>
      <c r="F110" s="29">
        <f t="shared" si="33"/>
        <v>-5631212</v>
      </c>
      <c r="G110" s="34">
        <f>Inputs!D$3</f>
        <v>0.37951000000000001</v>
      </c>
      <c r="I110" s="27">
        <f t="shared" si="38"/>
        <v>12995000</v>
      </c>
      <c r="K110" s="27">
        <f t="shared" si="34"/>
        <v>72194</v>
      </c>
      <c r="L110" s="27">
        <f t="shared" si="39"/>
        <v>7363788</v>
      </c>
      <c r="M110" s="27">
        <f t="shared" si="35"/>
        <v>27398.344940000003</v>
      </c>
      <c r="N110" s="27">
        <f t="shared" si="36"/>
        <v>27398.344940000003</v>
      </c>
      <c r="O110" s="27">
        <f t="shared" si="40"/>
        <v>-2137101.2661199784</v>
      </c>
      <c r="P110" s="27">
        <f t="shared" si="41"/>
        <v>2137101.2661199784</v>
      </c>
    </row>
    <row r="111" spans="1:16">
      <c r="A111" s="31">
        <v>41852</v>
      </c>
      <c r="C111" s="6">
        <v>103</v>
      </c>
      <c r="D111" s="29">
        <f t="shared" si="32"/>
        <v>72194</v>
      </c>
      <c r="E111" s="29">
        <f t="shared" si="37"/>
        <v>7435982</v>
      </c>
      <c r="F111" s="29">
        <f t="shared" si="33"/>
        <v>-5559018</v>
      </c>
      <c r="G111" s="34">
        <f>Inputs!D$3</f>
        <v>0.37951000000000001</v>
      </c>
      <c r="I111" s="27">
        <f t="shared" si="38"/>
        <v>12995000</v>
      </c>
      <c r="K111" s="27">
        <f t="shared" si="34"/>
        <v>72194</v>
      </c>
      <c r="L111" s="27">
        <f t="shared" si="39"/>
        <v>7435982</v>
      </c>
      <c r="M111" s="27">
        <f t="shared" si="35"/>
        <v>27398.344940000003</v>
      </c>
      <c r="N111" s="27">
        <f t="shared" si="36"/>
        <v>27398.344940000003</v>
      </c>
      <c r="O111" s="27">
        <f t="shared" si="40"/>
        <v>-2109702.9211799782</v>
      </c>
      <c r="P111" s="27">
        <f t="shared" si="41"/>
        <v>2109702.9211799782</v>
      </c>
    </row>
    <row r="112" spans="1:16">
      <c r="A112" s="30">
        <v>41883</v>
      </c>
      <c r="C112" s="6">
        <v>104</v>
      </c>
      <c r="D112" s="29">
        <f t="shared" si="32"/>
        <v>72194</v>
      </c>
      <c r="E112" s="29">
        <f t="shared" si="37"/>
        <v>7508176</v>
      </c>
      <c r="F112" s="29">
        <f t="shared" si="33"/>
        <v>-5486824</v>
      </c>
      <c r="G112" s="34">
        <f>Inputs!D$3</f>
        <v>0.37951000000000001</v>
      </c>
      <c r="I112" s="27">
        <f t="shared" si="38"/>
        <v>12995000</v>
      </c>
      <c r="K112" s="27">
        <f t="shared" si="34"/>
        <v>72194</v>
      </c>
      <c r="L112" s="27">
        <f t="shared" si="39"/>
        <v>7508176</v>
      </c>
      <c r="M112" s="27">
        <f t="shared" si="35"/>
        <v>27398.344940000003</v>
      </c>
      <c r="N112" s="27">
        <f t="shared" si="36"/>
        <v>27398.344940000003</v>
      </c>
      <c r="O112" s="27">
        <f t="shared" si="40"/>
        <v>-2082304.5762399782</v>
      </c>
      <c r="P112" s="27">
        <f t="shared" si="41"/>
        <v>2082304.5762399782</v>
      </c>
    </row>
    <row r="113" spans="1:16">
      <c r="A113" s="31">
        <v>41913</v>
      </c>
      <c r="C113" s="6">
        <v>105</v>
      </c>
      <c r="D113" s="29">
        <f t="shared" si="32"/>
        <v>72194</v>
      </c>
      <c r="E113" s="29">
        <f t="shared" si="37"/>
        <v>7580370</v>
      </c>
      <c r="F113" s="29">
        <f t="shared" si="33"/>
        <v>-5414630</v>
      </c>
      <c r="G113" s="34">
        <f>Inputs!D$3</f>
        <v>0.37951000000000001</v>
      </c>
      <c r="I113" s="27">
        <f t="shared" si="38"/>
        <v>12995000</v>
      </c>
      <c r="K113" s="27">
        <f t="shared" si="34"/>
        <v>72194</v>
      </c>
      <c r="L113" s="27">
        <f t="shared" si="39"/>
        <v>7580370</v>
      </c>
      <c r="M113" s="27">
        <f t="shared" si="35"/>
        <v>27398.344940000003</v>
      </c>
      <c r="N113" s="27">
        <f t="shared" si="36"/>
        <v>27398.344940000003</v>
      </c>
      <c r="O113" s="27">
        <f t="shared" si="40"/>
        <v>-2054906.2312999782</v>
      </c>
      <c r="P113" s="27">
        <f t="shared" si="41"/>
        <v>2054906.2312999782</v>
      </c>
    </row>
    <row r="114" spans="1:16">
      <c r="A114" s="30">
        <v>41944</v>
      </c>
      <c r="C114" s="6">
        <v>106</v>
      </c>
      <c r="D114" s="29">
        <f t="shared" si="32"/>
        <v>72194</v>
      </c>
      <c r="E114" s="29">
        <f t="shared" si="37"/>
        <v>7652564</v>
      </c>
      <c r="F114" s="29">
        <f t="shared" si="33"/>
        <v>-5342436</v>
      </c>
      <c r="G114" s="34">
        <f>Inputs!D$3</f>
        <v>0.37951000000000001</v>
      </c>
      <c r="I114" s="27">
        <f t="shared" si="38"/>
        <v>12995000</v>
      </c>
      <c r="K114" s="27">
        <f t="shared" si="34"/>
        <v>72194</v>
      </c>
      <c r="L114" s="27">
        <f t="shared" si="39"/>
        <v>7652564</v>
      </c>
      <c r="M114" s="27">
        <f t="shared" si="35"/>
        <v>27398.344940000003</v>
      </c>
      <c r="N114" s="27">
        <f t="shared" si="36"/>
        <v>27398.344940000003</v>
      </c>
      <c r="O114" s="27">
        <f t="shared" si="40"/>
        <v>-2027507.8863599782</v>
      </c>
      <c r="P114" s="27">
        <f t="shared" si="41"/>
        <v>2027507.8863599782</v>
      </c>
    </row>
    <row r="115" spans="1:16">
      <c r="A115" s="31">
        <v>41974</v>
      </c>
      <c r="C115" s="6">
        <v>107</v>
      </c>
      <c r="D115" s="29">
        <f t="shared" si="32"/>
        <v>72194</v>
      </c>
      <c r="E115" s="29">
        <f t="shared" si="37"/>
        <v>7724758</v>
      </c>
      <c r="F115" s="29">
        <f t="shared" si="33"/>
        <v>-5270242</v>
      </c>
      <c r="G115" s="34">
        <f>Inputs!D$3</f>
        <v>0.37951000000000001</v>
      </c>
      <c r="I115" s="27">
        <f t="shared" si="38"/>
        <v>12995000</v>
      </c>
      <c r="K115" s="27">
        <f t="shared" si="34"/>
        <v>72194</v>
      </c>
      <c r="L115" s="27">
        <f t="shared" si="39"/>
        <v>7724758</v>
      </c>
      <c r="M115" s="27">
        <f t="shared" si="35"/>
        <v>27398.344940000003</v>
      </c>
      <c r="N115" s="27">
        <f t="shared" si="36"/>
        <v>27398.344940000003</v>
      </c>
      <c r="O115" s="27">
        <f t="shared" si="40"/>
        <v>-2000109.5414199783</v>
      </c>
      <c r="P115" s="27">
        <f t="shared" si="41"/>
        <v>2000109.5414199783</v>
      </c>
    </row>
    <row r="116" spans="1:16">
      <c r="A116" s="30">
        <v>42005</v>
      </c>
      <c r="C116" s="6">
        <v>108</v>
      </c>
      <c r="D116" s="29">
        <f t="shared" si="32"/>
        <v>72194</v>
      </c>
      <c r="E116" s="29">
        <f t="shared" si="37"/>
        <v>7796952</v>
      </c>
      <c r="F116" s="29">
        <f t="shared" si="33"/>
        <v>-5198048</v>
      </c>
      <c r="G116" s="34">
        <f>Inputs!D$3</f>
        <v>0.37951000000000001</v>
      </c>
      <c r="I116" s="27">
        <f t="shared" si="38"/>
        <v>12995000</v>
      </c>
      <c r="K116" s="27">
        <f t="shared" si="34"/>
        <v>72194</v>
      </c>
      <c r="L116" s="27">
        <f t="shared" si="39"/>
        <v>7796952</v>
      </c>
      <c r="M116" s="27">
        <f t="shared" si="35"/>
        <v>27398.344940000003</v>
      </c>
      <c r="N116" s="27">
        <f t="shared" si="36"/>
        <v>27398.344940000003</v>
      </c>
      <c r="O116" s="27">
        <f t="shared" si="40"/>
        <v>-1972711.1964799783</v>
      </c>
      <c r="P116" s="27">
        <f t="shared" si="41"/>
        <v>1972711.1964799783</v>
      </c>
    </row>
    <row r="117" spans="1:16">
      <c r="A117" s="31">
        <v>42036</v>
      </c>
      <c r="C117" s="6">
        <v>109</v>
      </c>
      <c r="D117" s="29">
        <f t="shared" si="32"/>
        <v>72194</v>
      </c>
      <c r="E117" s="29">
        <f t="shared" si="37"/>
        <v>7869146</v>
      </c>
      <c r="F117" s="29">
        <f t="shared" si="33"/>
        <v>-5125854</v>
      </c>
      <c r="G117" s="34">
        <f>Inputs!D$3</f>
        <v>0.37951000000000001</v>
      </c>
      <c r="I117" s="27">
        <f t="shared" si="38"/>
        <v>12995000</v>
      </c>
      <c r="K117" s="27">
        <f t="shared" si="34"/>
        <v>72194</v>
      </c>
      <c r="L117" s="27">
        <f t="shared" si="39"/>
        <v>7869146</v>
      </c>
      <c r="M117" s="27">
        <f t="shared" si="35"/>
        <v>27398.344940000003</v>
      </c>
      <c r="N117" s="27">
        <f t="shared" si="36"/>
        <v>27398.344940000003</v>
      </c>
      <c r="O117" s="27">
        <f t="shared" si="40"/>
        <v>-1945312.8515399783</v>
      </c>
      <c r="P117" s="27">
        <f t="shared" si="41"/>
        <v>1945312.8515399783</v>
      </c>
    </row>
    <row r="118" spans="1:16">
      <c r="A118" s="30">
        <v>42064</v>
      </c>
      <c r="C118" s="6">
        <v>110</v>
      </c>
      <c r="D118" s="29">
        <f t="shared" si="32"/>
        <v>72194</v>
      </c>
      <c r="E118" s="29">
        <f t="shared" si="37"/>
        <v>7941340</v>
      </c>
      <c r="F118" s="29">
        <f t="shared" si="33"/>
        <v>-5053660</v>
      </c>
      <c r="G118" s="34">
        <f>Inputs!D$3</f>
        <v>0.37951000000000001</v>
      </c>
      <c r="I118" s="27">
        <f t="shared" si="38"/>
        <v>12995000</v>
      </c>
      <c r="K118" s="27">
        <f t="shared" si="34"/>
        <v>72194</v>
      </c>
      <c r="L118" s="27">
        <f t="shared" si="39"/>
        <v>7941340</v>
      </c>
      <c r="M118" s="27">
        <f t="shared" si="35"/>
        <v>27398.344940000003</v>
      </c>
      <c r="N118" s="27">
        <f t="shared" si="36"/>
        <v>27398.344940000003</v>
      </c>
      <c r="O118" s="27">
        <f t="shared" si="40"/>
        <v>-1917914.5065999783</v>
      </c>
      <c r="P118" s="27">
        <f t="shared" si="41"/>
        <v>1917914.5065999783</v>
      </c>
    </row>
    <row r="119" spans="1:16">
      <c r="A119" s="31">
        <v>42095</v>
      </c>
      <c r="C119" s="6">
        <v>111</v>
      </c>
      <c r="D119" s="29">
        <f t="shared" si="32"/>
        <v>72194</v>
      </c>
      <c r="E119" s="29">
        <f t="shared" si="37"/>
        <v>8013534</v>
      </c>
      <c r="F119" s="29">
        <f t="shared" si="33"/>
        <v>-4981466</v>
      </c>
      <c r="G119" s="34">
        <f>Inputs!D$3</f>
        <v>0.37951000000000001</v>
      </c>
      <c r="I119" s="27">
        <f t="shared" si="38"/>
        <v>12995000</v>
      </c>
      <c r="K119" s="27">
        <f t="shared" si="34"/>
        <v>72194</v>
      </c>
      <c r="L119" s="27">
        <f t="shared" si="39"/>
        <v>8013534</v>
      </c>
      <c r="M119" s="27">
        <f t="shared" si="35"/>
        <v>27398.344940000003</v>
      </c>
      <c r="N119" s="27">
        <f t="shared" si="36"/>
        <v>27398.344940000003</v>
      </c>
      <c r="O119" s="27">
        <f t="shared" si="40"/>
        <v>-1890516.1616599783</v>
      </c>
      <c r="P119" s="27">
        <f t="shared" si="41"/>
        <v>1890516.1616599783</v>
      </c>
    </row>
    <row r="120" spans="1:16">
      <c r="A120" s="30">
        <v>42125</v>
      </c>
      <c r="C120" s="6">
        <v>112</v>
      </c>
      <c r="D120" s="29">
        <f t="shared" si="32"/>
        <v>72194</v>
      </c>
      <c r="E120" s="29">
        <f t="shared" si="37"/>
        <v>8085728</v>
      </c>
      <c r="F120" s="29">
        <f t="shared" si="33"/>
        <v>-4909272</v>
      </c>
      <c r="G120" s="34">
        <f>Inputs!D$3</f>
        <v>0.37951000000000001</v>
      </c>
      <c r="I120" s="27">
        <f t="shared" si="38"/>
        <v>12995000</v>
      </c>
      <c r="K120" s="27">
        <f t="shared" si="34"/>
        <v>72194</v>
      </c>
      <c r="L120" s="27">
        <f t="shared" si="39"/>
        <v>8085728</v>
      </c>
      <c r="M120" s="27">
        <f t="shared" si="35"/>
        <v>27398.344940000003</v>
      </c>
      <c r="N120" s="27">
        <f t="shared" si="36"/>
        <v>27398.344940000003</v>
      </c>
      <c r="O120" s="27">
        <f t="shared" si="40"/>
        <v>-1863117.8167199783</v>
      </c>
      <c r="P120" s="27">
        <f t="shared" si="41"/>
        <v>1863117.8167199783</v>
      </c>
    </row>
    <row r="121" spans="1:16">
      <c r="A121" s="31">
        <v>42156</v>
      </c>
      <c r="C121" s="6">
        <v>113</v>
      </c>
      <c r="D121" s="29">
        <f t="shared" si="32"/>
        <v>72194</v>
      </c>
      <c r="E121" s="29">
        <f t="shared" si="37"/>
        <v>8157922</v>
      </c>
      <c r="F121" s="29">
        <f t="shared" si="33"/>
        <v>-4837078</v>
      </c>
      <c r="G121" s="34">
        <f>Inputs!D$3</f>
        <v>0.37951000000000001</v>
      </c>
      <c r="I121" s="27">
        <f t="shared" si="38"/>
        <v>12995000</v>
      </c>
      <c r="K121" s="27">
        <f t="shared" si="34"/>
        <v>72194</v>
      </c>
      <c r="L121" s="27">
        <f t="shared" si="39"/>
        <v>8157922</v>
      </c>
      <c r="M121" s="27">
        <f t="shared" si="35"/>
        <v>27398.344940000003</v>
      </c>
      <c r="N121" s="27">
        <f t="shared" si="36"/>
        <v>27398.344940000003</v>
      </c>
      <c r="O121" s="27">
        <f t="shared" si="40"/>
        <v>-1835719.4717799784</v>
      </c>
      <c r="P121" s="27">
        <f t="shared" si="41"/>
        <v>1835719.4717799784</v>
      </c>
    </row>
    <row r="122" spans="1:16">
      <c r="A122" s="30">
        <v>42186</v>
      </c>
      <c r="C122" s="6">
        <v>114</v>
      </c>
      <c r="D122" s="29">
        <f t="shared" si="32"/>
        <v>72194</v>
      </c>
      <c r="E122" s="29">
        <f t="shared" si="37"/>
        <v>8230116</v>
      </c>
      <c r="F122" s="29">
        <f t="shared" si="33"/>
        <v>-4764884</v>
      </c>
      <c r="G122" s="34">
        <f>Inputs!D$3</f>
        <v>0.37951000000000001</v>
      </c>
      <c r="I122" s="27">
        <f t="shared" si="38"/>
        <v>12995000</v>
      </c>
      <c r="K122" s="27">
        <f t="shared" si="34"/>
        <v>72194</v>
      </c>
      <c r="L122" s="27">
        <f t="shared" si="39"/>
        <v>8230116</v>
      </c>
      <c r="M122" s="27">
        <f t="shared" si="35"/>
        <v>27398.344940000003</v>
      </c>
      <c r="N122" s="27">
        <f t="shared" si="36"/>
        <v>27398.344940000003</v>
      </c>
      <c r="O122" s="27">
        <f t="shared" si="40"/>
        <v>-1808321.1268399784</v>
      </c>
      <c r="P122" s="27">
        <f t="shared" si="41"/>
        <v>1808321.1268399784</v>
      </c>
    </row>
    <row r="123" spans="1:16">
      <c r="A123" s="31">
        <v>42217</v>
      </c>
      <c r="C123" s="6">
        <v>115</v>
      </c>
      <c r="D123" s="29">
        <f t="shared" si="32"/>
        <v>72194</v>
      </c>
      <c r="E123" s="29">
        <f t="shared" si="37"/>
        <v>8302310</v>
      </c>
      <c r="F123" s="29">
        <f t="shared" si="33"/>
        <v>-4692690</v>
      </c>
      <c r="G123" s="34">
        <f>Inputs!D$3</f>
        <v>0.37951000000000001</v>
      </c>
      <c r="I123" s="27">
        <f t="shared" si="38"/>
        <v>12995000</v>
      </c>
      <c r="K123" s="27">
        <f t="shared" si="34"/>
        <v>72194</v>
      </c>
      <c r="L123" s="27">
        <f t="shared" si="39"/>
        <v>8302310</v>
      </c>
      <c r="M123" s="27">
        <f t="shared" si="35"/>
        <v>27398.344940000003</v>
      </c>
      <c r="N123" s="27">
        <f t="shared" si="36"/>
        <v>27398.344940000003</v>
      </c>
      <c r="O123" s="27">
        <f t="shared" si="40"/>
        <v>-1780922.7818999784</v>
      </c>
      <c r="P123" s="27">
        <f t="shared" si="41"/>
        <v>1780922.7818999784</v>
      </c>
    </row>
    <row r="124" spans="1:16">
      <c r="A124" s="30">
        <v>42248</v>
      </c>
      <c r="C124" s="6">
        <v>116</v>
      </c>
      <c r="D124" s="29">
        <f t="shared" si="32"/>
        <v>72194</v>
      </c>
      <c r="E124" s="29">
        <f t="shared" si="37"/>
        <v>8374504</v>
      </c>
      <c r="F124" s="29">
        <f t="shared" si="33"/>
        <v>-4620496</v>
      </c>
      <c r="G124" s="34">
        <f>Inputs!D$3</f>
        <v>0.37951000000000001</v>
      </c>
      <c r="I124" s="27">
        <f t="shared" si="38"/>
        <v>12995000</v>
      </c>
      <c r="K124" s="27">
        <f t="shared" si="34"/>
        <v>72194</v>
      </c>
      <c r="L124" s="27">
        <f t="shared" si="39"/>
        <v>8374504</v>
      </c>
      <c r="M124" s="27">
        <f t="shared" si="35"/>
        <v>27398.344940000003</v>
      </c>
      <c r="N124" s="27">
        <f t="shared" si="36"/>
        <v>27398.344940000003</v>
      </c>
      <c r="O124" s="27">
        <f t="shared" si="40"/>
        <v>-1753524.4369599784</v>
      </c>
      <c r="P124" s="27">
        <f t="shared" si="41"/>
        <v>1753524.4369599784</v>
      </c>
    </row>
    <row r="125" spans="1:16">
      <c r="A125" s="31">
        <v>42278</v>
      </c>
      <c r="C125" s="6">
        <v>117</v>
      </c>
      <c r="D125" s="29">
        <f t="shared" si="32"/>
        <v>72194</v>
      </c>
      <c r="E125" s="29">
        <f t="shared" si="37"/>
        <v>8446698</v>
      </c>
      <c r="F125" s="29">
        <f t="shared" si="33"/>
        <v>-4548302</v>
      </c>
      <c r="G125" s="34">
        <f>Inputs!D$3</f>
        <v>0.37951000000000001</v>
      </c>
      <c r="I125" s="27">
        <f t="shared" si="38"/>
        <v>12995000</v>
      </c>
      <c r="K125" s="27">
        <f t="shared" si="34"/>
        <v>72194</v>
      </c>
      <c r="L125" s="27">
        <f t="shared" si="39"/>
        <v>8446698</v>
      </c>
      <c r="M125" s="27">
        <f t="shared" si="35"/>
        <v>27398.344940000003</v>
      </c>
      <c r="N125" s="27">
        <f t="shared" si="36"/>
        <v>27398.344940000003</v>
      </c>
      <c r="O125" s="27">
        <f t="shared" si="40"/>
        <v>-1726126.0920199784</v>
      </c>
      <c r="P125" s="27">
        <f t="shared" si="41"/>
        <v>1726126.0920199784</v>
      </c>
    </row>
    <row r="126" spans="1:16">
      <c r="A126" s="30">
        <v>42309</v>
      </c>
      <c r="C126" s="6">
        <v>118</v>
      </c>
      <c r="D126" s="29">
        <f t="shared" si="32"/>
        <v>72194</v>
      </c>
      <c r="E126" s="29">
        <f t="shared" si="37"/>
        <v>8518892</v>
      </c>
      <c r="F126" s="29">
        <f t="shared" si="33"/>
        <v>-4476108</v>
      </c>
      <c r="G126" s="34">
        <f>Inputs!D$3</f>
        <v>0.37951000000000001</v>
      </c>
      <c r="I126" s="27">
        <f t="shared" si="38"/>
        <v>12995000</v>
      </c>
      <c r="K126" s="27">
        <f t="shared" si="34"/>
        <v>72194</v>
      </c>
      <c r="L126" s="27">
        <f t="shared" si="39"/>
        <v>8518892</v>
      </c>
      <c r="M126" s="27">
        <f t="shared" si="35"/>
        <v>27398.344940000003</v>
      </c>
      <c r="N126" s="27">
        <f t="shared" si="36"/>
        <v>27398.344940000003</v>
      </c>
      <c r="O126" s="27">
        <f t="shared" si="40"/>
        <v>-1698727.7470799785</v>
      </c>
      <c r="P126" s="27">
        <f t="shared" si="41"/>
        <v>1698727.7470799785</v>
      </c>
    </row>
    <row r="127" spans="1:16">
      <c r="A127" s="31">
        <v>42339</v>
      </c>
      <c r="C127" s="6">
        <v>119</v>
      </c>
      <c r="D127" s="29">
        <f t="shared" si="32"/>
        <v>72194</v>
      </c>
      <c r="E127" s="29">
        <f t="shared" si="37"/>
        <v>8591086</v>
      </c>
      <c r="F127" s="29">
        <f t="shared" si="33"/>
        <v>-4403914</v>
      </c>
      <c r="G127" s="34">
        <f>Inputs!D$3</f>
        <v>0.37951000000000001</v>
      </c>
      <c r="I127" s="27">
        <f t="shared" si="38"/>
        <v>12995000</v>
      </c>
      <c r="K127" s="27">
        <f t="shared" si="34"/>
        <v>72194</v>
      </c>
      <c r="L127" s="27">
        <f t="shared" si="39"/>
        <v>8591086</v>
      </c>
      <c r="M127" s="27">
        <f t="shared" si="35"/>
        <v>27398.344940000003</v>
      </c>
      <c r="N127" s="27">
        <f t="shared" si="36"/>
        <v>27398.344940000003</v>
      </c>
      <c r="O127" s="27">
        <f t="shared" si="40"/>
        <v>-1671329.4021399785</v>
      </c>
      <c r="P127" s="27">
        <f t="shared" si="41"/>
        <v>1671329.4021399785</v>
      </c>
    </row>
    <row r="128" spans="1:16">
      <c r="A128" s="30">
        <v>42370</v>
      </c>
      <c r="C128" s="6">
        <v>120</v>
      </c>
      <c r="D128" s="29">
        <f t="shared" si="32"/>
        <v>72194</v>
      </c>
      <c r="E128" s="29">
        <f t="shared" si="37"/>
        <v>8663280</v>
      </c>
      <c r="F128" s="29">
        <f t="shared" si="33"/>
        <v>-4331720</v>
      </c>
      <c r="G128" s="34">
        <f>Inputs!D$3</f>
        <v>0.37951000000000001</v>
      </c>
      <c r="I128" s="27">
        <f t="shared" si="38"/>
        <v>12995000</v>
      </c>
      <c r="K128" s="27">
        <f t="shared" si="34"/>
        <v>72194</v>
      </c>
      <c r="L128" s="27">
        <f t="shared" si="39"/>
        <v>8663280</v>
      </c>
      <c r="M128" s="27">
        <f t="shared" si="35"/>
        <v>27398.344940000003</v>
      </c>
      <c r="N128" s="27">
        <f t="shared" si="36"/>
        <v>27398.344940000003</v>
      </c>
      <c r="O128" s="27">
        <f t="shared" si="40"/>
        <v>-1643931.0571999785</v>
      </c>
      <c r="P128" s="27">
        <f t="shared" si="41"/>
        <v>1643931.0571999785</v>
      </c>
    </row>
    <row r="129" spans="1:16">
      <c r="A129" s="31">
        <v>42401</v>
      </c>
      <c r="C129" s="6">
        <v>121</v>
      </c>
      <c r="D129" s="29">
        <f t="shared" si="32"/>
        <v>72194</v>
      </c>
      <c r="E129" s="29">
        <f t="shared" si="37"/>
        <v>8735474</v>
      </c>
      <c r="F129" s="29">
        <f t="shared" si="33"/>
        <v>-4259526</v>
      </c>
      <c r="G129" s="34">
        <f>Inputs!D$3</f>
        <v>0.37951000000000001</v>
      </c>
      <c r="I129" s="27">
        <f t="shared" si="38"/>
        <v>12995000</v>
      </c>
      <c r="K129" s="27">
        <f t="shared" si="34"/>
        <v>72194</v>
      </c>
      <c r="L129" s="27">
        <f t="shared" si="39"/>
        <v>8735474</v>
      </c>
      <c r="M129" s="27">
        <f t="shared" si="35"/>
        <v>27398.344940000003</v>
      </c>
      <c r="N129" s="27">
        <f t="shared" si="36"/>
        <v>27398.344940000003</v>
      </c>
      <c r="O129" s="27">
        <f t="shared" si="40"/>
        <v>-1616532.7122599785</v>
      </c>
      <c r="P129" s="27">
        <f t="shared" si="41"/>
        <v>1616532.7122599785</v>
      </c>
    </row>
    <row r="130" spans="1:16">
      <c r="A130" s="30">
        <v>42430</v>
      </c>
      <c r="C130" s="6">
        <v>122</v>
      </c>
      <c r="D130" s="29">
        <f t="shared" si="32"/>
        <v>72194</v>
      </c>
      <c r="E130" s="29">
        <f t="shared" si="37"/>
        <v>8807668</v>
      </c>
      <c r="F130" s="29">
        <f t="shared" si="33"/>
        <v>-4187332</v>
      </c>
      <c r="G130" s="34">
        <f>Inputs!D$3</f>
        <v>0.37951000000000001</v>
      </c>
      <c r="I130" s="27">
        <f t="shared" si="38"/>
        <v>12995000</v>
      </c>
      <c r="K130" s="27">
        <f t="shared" si="34"/>
        <v>72194</v>
      </c>
      <c r="L130" s="27">
        <f t="shared" si="39"/>
        <v>8807668</v>
      </c>
      <c r="M130" s="27">
        <f t="shared" si="35"/>
        <v>27398.344940000003</v>
      </c>
      <c r="N130" s="27">
        <f t="shared" si="36"/>
        <v>27398.344940000003</v>
      </c>
      <c r="O130" s="27">
        <f t="shared" si="40"/>
        <v>-1589134.3673199785</v>
      </c>
      <c r="P130" s="27">
        <f t="shared" si="41"/>
        <v>1589134.3673199785</v>
      </c>
    </row>
    <row r="131" spans="1:16">
      <c r="A131" s="31">
        <v>42461</v>
      </c>
      <c r="C131" s="6">
        <v>123</v>
      </c>
      <c r="D131" s="29">
        <f t="shared" si="32"/>
        <v>72194</v>
      </c>
      <c r="E131" s="29">
        <f t="shared" si="37"/>
        <v>8879862</v>
      </c>
      <c r="F131" s="29">
        <f t="shared" si="33"/>
        <v>-4115138</v>
      </c>
      <c r="G131" s="34">
        <f>Inputs!D$3</f>
        <v>0.37951000000000001</v>
      </c>
      <c r="I131" s="27">
        <f t="shared" si="38"/>
        <v>12995000</v>
      </c>
      <c r="K131" s="27">
        <f t="shared" si="34"/>
        <v>72194</v>
      </c>
      <c r="L131" s="27">
        <f t="shared" si="39"/>
        <v>8879862</v>
      </c>
      <c r="M131" s="27">
        <f t="shared" si="35"/>
        <v>27398.344940000003</v>
      </c>
      <c r="N131" s="27">
        <f t="shared" si="36"/>
        <v>27398.344940000003</v>
      </c>
      <c r="O131" s="27">
        <f t="shared" si="40"/>
        <v>-1561736.0223799786</v>
      </c>
      <c r="P131" s="27">
        <f t="shared" si="41"/>
        <v>1561736.0223799786</v>
      </c>
    </row>
    <row r="132" spans="1:16">
      <c r="A132" s="30">
        <v>42491</v>
      </c>
      <c r="C132" s="6">
        <v>124</v>
      </c>
      <c r="D132" s="29">
        <f t="shared" si="32"/>
        <v>72194</v>
      </c>
      <c r="E132" s="29">
        <f t="shared" si="37"/>
        <v>8952056</v>
      </c>
      <c r="F132" s="29">
        <f t="shared" si="33"/>
        <v>-4042944</v>
      </c>
      <c r="G132" s="34">
        <f>Inputs!D$3</f>
        <v>0.37951000000000001</v>
      </c>
      <c r="I132" s="27">
        <f t="shared" si="38"/>
        <v>12995000</v>
      </c>
      <c r="K132" s="27">
        <f t="shared" si="34"/>
        <v>72194</v>
      </c>
      <c r="L132" s="27">
        <f t="shared" si="39"/>
        <v>8952056</v>
      </c>
      <c r="M132" s="27">
        <f t="shared" si="35"/>
        <v>27398.344940000003</v>
      </c>
      <c r="N132" s="27">
        <f t="shared" si="36"/>
        <v>27398.344940000003</v>
      </c>
      <c r="O132" s="27">
        <f t="shared" si="40"/>
        <v>-1534337.6774399786</v>
      </c>
      <c r="P132" s="27">
        <f t="shared" si="41"/>
        <v>1534337.6774399786</v>
      </c>
    </row>
    <row r="133" spans="1:16">
      <c r="A133" s="31">
        <v>42522</v>
      </c>
      <c r="C133" s="6">
        <v>125</v>
      </c>
      <c r="D133" s="29">
        <f t="shared" si="32"/>
        <v>72194</v>
      </c>
      <c r="E133" s="29">
        <f t="shared" si="37"/>
        <v>9024250</v>
      </c>
      <c r="F133" s="29">
        <f t="shared" si="33"/>
        <v>-3970750</v>
      </c>
      <c r="G133" s="34">
        <f>Inputs!D$3</f>
        <v>0.37951000000000001</v>
      </c>
      <c r="I133" s="27">
        <f t="shared" si="38"/>
        <v>12995000</v>
      </c>
      <c r="K133" s="27">
        <f t="shared" si="34"/>
        <v>72194</v>
      </c>
      <c r="L133" s="27">
        <f t="shared" si="39"/>
        <v>9024250</v>
      </c>
      <c r="M133" s="27">
        <f t="shared" si="35"/>
        <v>27398.344940000003</v>
      </c>
      <c r="N133" s="27">
        <f t="shared" si="36"/>
        <v>27398.344940000003</v>
      </c>
      <c r="O133" s="27">
        <f t="shared" si="40"/>
        <v>-1506939.3324999786</v>
      </c>
      <c r="P133" s="27">
        <f t="shared" si="41"/>
        <v>1506939.3324999786</v>
      </c>
    </row>
    <row r="134" spans="1:16">
      <c r="A134" s="30">
        <v>42552</v>
      </c>
      <c r="C134" s="6">
        <v>126</v>
      </c>
      <c r="D134" s="29">
        <f t="shared" si="32"/>
        <v>72194</v>
      </c>
      <c r="E134" s="29">
        <f t="shared" si="37"/>
        <v>9096444</v>
      </c>
      <c r="F134" s="29">
        <f t="shared" si="33"/>
        <v>-3898556</v>
      </c>
      <c r="G134" s="34">
        <f>Inputs!D$3</f>
        <v>0.37951000000000001</v>
      </c>
      <c r="I134" s="27">
        <f t="shared" si="38"/>
        <v>12995000</v>
      </c>
      <c r="K134" s="27">
        <f t="shared" si="34"/>
        <v>72194</v>
      </c>
      <c r="L134" s="27">
        <f t="shared" si="39"/>
        <v>9096444</v>
      </c>
      <c r="M134" s="27">
        <f t="shared" si="35"/>
        <v>27398.344940000003</v>
      </c>
      <c r="N134" s="27">
        <f t="shared" si="36"/>
        <v>27398.344940000003</v>
      </c>
      <c r="O134" s="27">
        <f t="shared" si="40"/>
        <v>-1479540.9875599786</v>
      </c>
      <c r="P134" s="27">
        <f t="shared" si="41"/>
        <v>1479540.9875599786</v>
      </c>
    </row>
    <row r="135" spans="1:16">
      <c r="A135" s="31">
        <v>42583</v>
      </c>
      <c r="C135" s="6">
        <v>127</v>
      </c>
      <c r="D135" s="29">
        <f t="shared" si="32"/>
        <v>72194</v>
      </c>
      <c r="E135" s="29">
        <f t="shared" si="37"/>
        <v>9168638</v>
      </c>
      <c r="F135" s="29">
        <f t="shared" si="33"/>
        <v>-3826362</v>
      </c>
      <c r="G135" s="34">
        <f>Inputs!D$3</f>
        <v>0.37951000000000001</v>
      </c>
      <c r="I135" s="27">
        <f t="shared" si="38"/>
        <v>12995000</v>
      </c>
      <c r="K135" s="27">
        <f t="shared" si="34"/>
        <v>72194</v>
      </c>
      <c r="L135" s="27">
        <f t="shared" si="39"/>
        <v>9168638</v>
      </c>
      <c r="M135" s="27">
        <f t="shared" si="35"/>
        <v>27398.344940000003</v>
      </c>
      <c r="N135" s="27">
        <f t="shared" si="36"/>
        <v>27398.344940000003</v>
      </c>
      <c r="O135" s="27">
        <f t="shared" si="40"/>
        <v>-1452142.6426199786</v>
      </c>
      <c r="P135" s="27">
        <f t="shared" si="41"/>
        <v>1452142.6426199786</v>
      </c>
    </row>
    <row r="136" spans="1:16">
      <c r="A136" s="30">
        <v>42614</v>
      </c>
      <c r="C136" s="6">
        <v>128</v>
      </c>
      <c r="D136" s="29">
        <f t="shared" si="32"/>
        <v>72194</v>
      </c>
      <c r="E136" s="29">
        <f t="shared" si="37"/>
        <v>9240832</v>
      </c>
      <c r="F136" s="29">
        <f t="shared" si="33"/>
        <v>-3754168</v>
      </c>
      <c r="G136" s="34">
        <f>Inputs!D$3</f>
        <v>0.37951000000000001</v>
      </c>
      <c r="I136" s="27">
        <f t="shared" si="38"/>
        <v>12995000</v>
      </c>
      <c r="K136" s="27">
        <f t="shared" si="34"/>
        <v>72194</v>
      </c>
      <c r="L136" s="27">
        <f t="shared" si="39"/>
        <v>9240832</v>
      </c>
      <c r="M136" s="27">
        <f t="shared" si="35"/>
        <v>27398.344940000003</v>
      </c>
      <c r="N136" s="27">
        <f t="shared" si="36"/>
        <v>27398.344940000003</v>
      </c>
      <c r="O136" s="27">
        <f t="shared" si="40"/>
        <v>-1424744.2976799787</v>
      </c>
      <c r="P136" s="27">
        <f t="shared" si="41"/>
        <v>1424744.2976799787</v>
      </c>
    </row>
    <row r="137" spans="1:16">
      <c r="A137" s="31">
        <v>42644</v>
      </c>
      <c r="C137" s="6">
        <v>129</v>
      </c>
      <c r="D137" s="29">
        <f t="shared" ref="D137:D168" si="42">ROUND(-(+$B$9/180)*1,0)</f>
        <v>72194</v>
      </c>
      <c r="E137" s="29">
        <f t="shared" si="37"/>
        <v>9313026</v>
      </c>
      <c r="F137" s="29">
        <f t="shared" ref="F137:F168" si="43">$B$9+E137</f>
        <v>-3681974</v>
      </c>
      <c r="G137" s="34">
        <f>Inputs!D$3</f>
        <v>0.37951000000000001</v>
      </c>
      <c r="I137" s="27">
        <f t="shared" si="38"/>
        <v>12995000</v>
      </c>
      <c r="K137" s="27">
        <f t="shared" ref="K137:K168" si="44">D137</f>
        <v>72194</v>
      </c>
      <c r="L137" s="27">
        <f t="shared" si="39"/>
        <v>9313026</v>
      </c>
      <c r="M137" s="27">
        <f t="shared" ref="M137:M168" si="45">K137*G137</f>
        <v>27398.344940000003</v>
      </c>
      <c r="N137" s="27">
        <f t="shared" ref="N137:N168" si="46">M137-J137</f>
        <v>27398.344940000003</v>
      </c>
      <c r="O137" s="27">
        <f t="shared" si="40"/>
        <v>-1397345.9527399787</v>
      </c>
      <c r="P137" s="27">
        <f t="shared" si="41"/>
        <v>1397345.9527399787</v>
      </c>
    </row>
    <row r="138" spans="1:16">
      <c r="A138" s="30">
        <v>42675</v>
      </c>
      <c r="C138" s="6">
        <v>130</v>
      </c>
      <c r="D138" s="29">
        <f t="shared" si="42"/>
        <v>72194</v>
      </c>
      <c r="E138" s="29">
        <f t="shared" ref="E138:E169" si="47">+E137+D138</f>
        <v>9385220</v>
      </c>
      <c r="F138" s="29">
        <f t="shared" si="43"/>
        <v>-3609780</v>
      </c>
      <c r="G138" s="34">
        <f>Inputs!D$3</f>
        <v>0.37951000000000001</v>
      </c>
      <c r="I138" s="27">
        <f t="shared" ref="I138:I169" si="48">+I137+H138</f>
        <v>12995000</v>
      </c>
      <c r="K138" s="27">
        <f t="shared" si="44"/>
        <v>72194</v>
      </c>
      <c r="L138" s="27">
        <f t="shared" ref="L138:L169" si="49">+L137+K138</f>
        <v>9385220</v>
      </c>
      <c r="M138" s="27">
        <f t="shared" si="45"/>
        <v>27398.344940000003</v>
      </c>
      <c r="N138" s="27">
        <f t="shared" si="46"/>
        <v>27398.344940000003</v>
      </c>
      <c r="O138" s="27">
        <f t="shared" ref="O138:O169" si="50">+O137+N138</f>
        <v>-1369947.6077999787</v>
      </c>
      <c r="P138" s="27">
        <f t="shared" ref="P138:P169" si="51">P137-N138</f>
        <v>1369947.6077999787</v>
      </c>
    </row>
    <row r="139" spans="1:16">
      <c r="A139" s="31">
        <v>42705</v>
      </c>
      <c r="C139" s="6">
        <v>131</v>
      </c>
      <c r="D139" s="29">
        <f t="shared" si="42"/>
        <v>72194</v>
      </c>
      <c r="E139" s="29">
        <f t="shared" si="47"/>
        <v>9457414</v>
      </c>
      <c r="F139" s="29">
        <f t="shared" si="43"/>
        <v>-3537586</v>
      </c>
      <c r="G139" s="34">
        <f>Inputs!D$3</f>
        <v>0.37951000000000001</v>
      </c>
      <c r="I139" s="27">
        <f t="shared" si="48"/>
        <v>12995000</v>
      </c>
      <c r="K139" s="27">
        <f t="shared" si="44"/>
        <v>72194</v>
      </c>
      <c r="L139" s="27">
        <f t="shared" si="49"/>
        <v>9457414</v>
      </c>
      <c r="M139" s="27">
        <f t="shared" si="45"/>
        <v>27398.344940000003</v>
      </c>
      <c r="N139" s="27">
        <f t="shared" si="46"/>
        <v>27398.344940000003</v>
      </c>
      <c r="O139" s="27">
        <f t="shared" si="50"/>
        <v>-1342549.2628599787</v>
      </c>
      <c r="P139" s="27">
        <f t="shared" si="51"/>
        <v>1342549.2628599787</v>
      </c>
    </row>
    <row r="140" spans="1:16">
      <c r="A140" s="30">
        <v>42736</v>
      </c>
      <c r="C140" s="6">
        <v>132</v>
      </c>
      <c r="D140" s="29">
        <f t="shared" si="42"/>
        <v>72194</v>
      </c>
      <c r="E140" s="29">
        <f t="shared" si="47"/>
        <v>9529608</v>
      </c>
      <c r="F140" s="29">
        <f t="shared" si="43"/>
        <v>-3465392</v>
      </c>
      <c r="G140" s="34">
        <f>Inputs!D$3</f>
        <v>0.37951000000000001</v>
      </c>
      <c r="I140" s="27">
        <f t="shared" si="48"/>
        <v>12995000</v>
      </c>
      <c r="K140" s="27">
        <f t="shared" si="44"/>
        <v>72194</v>
      </c>
      <c r="L140" s="27">
        <f t="shared" si="49"/>
        <v>9529608</v>
      </c>
      <c r="M140" s="27">
        <f t="shared" si="45"/>
        <v>27398.344940000003</v>
      </c>
      <c r="N140" s="27">
        <f t="shared" si="46"/>
        <v>27398.344940000003</v>
      </c>
      <c r="O140" s="27">
        <f t="shared" si="50"/>
        <v>-1315150.9179199787</v>
      </c>
      <c r="P140" s="27">
        <f t="shared" si="51"/>
        <v>1315150.9179199787</v>
      </c>
    </row>
    <row r="141" spans="1:16">
      <c r="A141" s="31">
        <v>42767</v>
      </c>
      <c r="C141" s="6">
        <v>133</v>
      </c>
      <c r="D141" s="29">
        <f t="shared" si="42"/>
        <v>72194</v>
      </c>
      <c r="E141" s="29">
        <f t="shared" si="47"/>
        <v>9601802</v>
      </c>
      <c r="F141" s="29">
        <f t="shared" si="43"/>
        <v>-3393198</v>
      </c>
      <c r="G141" s="34">
        <f>Inputs!D$3</f>
        <v>0.37951000000000001</v>
      </c>
      <c r="I141" s="27">
        <f t="shared" si="48"/>
        <v>12995000</v>
      </c>
      <c r="K141" s="27">
        <f t="shared" si="44"/>
        <v>72194</v>
      </c>
      <c r="L141" s="27">
        <f t="shared" si="49"/>
        <v>9601802</v>
      </c>
      <c r="M141" s="27">
        <f t="shared" si="45"/>
        <v>27398.344940000003</v>
      </c>
      <c r="N141" s="27">
        <f t="shared" si="46"/>
        <v>27398.344940000003</v>
      </c>
      <c r="O141" s="27">
        <f t="shared" si="50"/>
        <v>-1287752.5729799788</v>
      </c>
      <c r="P141" s="27">
        <f t="shared" si="51"/>
        <v>1287752.5729799788</v>
      </c>
    </row>
    <row r="142" spans="1:16">
      <c r="A142" s="30">
        <v>42795</v>
      </c>
      <c r="C142" s="6">
        <v>134</v>
      </c>
      <c r="D142" s="29">
        <f t="shared" si="42"/>
        <v>72194</v>
      </c>
      <c r="E142" s="29">
        <f t="shared" si="47"/>
        <v>9673996</v>
      </c>
      <c r="F142" s="29">
        <f t="shared" si="43"/>
        <v>-3321004</v>
      </c>
      <c r="G142" s="34">
        <f>Inputs!D$3</f>
        <v>0.37951000000000001</v>
      </c>
      <c r="I142" s="27">
        <f t="shared" si="48"/>
        <v>12995000</v>
      </c>
      <c r="K142" s="27">
        <f t="shared" si="44"/>
        <v>72194</v>
      </c>
      <c r="L142" s="27">
        <f t="shared" si="49"/>
        <v>9673996</v>
      </c>
      <c r="M142" s="27">
        <f t="shared" si="45"/>
        <v>27398.344940000003</v>
      </c>
      <c r="N142" s="27">
        <f t="shared" si="46"/>
        <v>27398.344940000003</v>
      </c>
      <c r="O142" s="27">
        <f t="shared" si="50"/>
        <v>-1260354.2280399788</v>
      </c>
      <c r="P142" s="27">
        <f t="shared" si="51"/>
        <v>1260354.2280399788</v>
      </c>
    </row>
    <row r="143" spans="1:16">
      <c r="A143" s="31">
        <v>42826</v>
      </c>
      <c r="C143" s="6">
        <v>135</v>
      </c>
      <c r="D143" s="29">
        <f t="shared" si="42"/>
        <v>72194</v>
      </c>
      <c r="E143" s="29">
        <f t="shared" si="47"/>
        <v>9746190</v>
      </c>
      <c r="F143" s="29">
        <f t="shared" si="43"/>
        <v>-3248810</v>
      </c>
      <c r="G143" s="34">
        <f>Inputs!D$3</f>
        <v>0.37951000000000001</v>
      </c>
      <c r="I143" s="27">
        <f t="shared" si="48"/>
        <v>12995000</v>
      </c>
      <c r="K143" s="27">
        <f t="shared" si="44"/>
        <v>72194</v>
      </c>
      <c r="L143" s="27">
        <f t="shared" si="49"/>
        <v>9746190</v>
      </c>
      <c r="M143" s="27">
        <f t="shared" si="45"/>
        <v>27398.344940000003</v>
      </c>
      <c r="N143" s="27">
        <f t="shared" si="46"/>
        <v>27398.344940000003</v>
      </c>
      <c r="O143" s="27">
        <f t="shared" si="50"/>
        <v>-1232955.8830999788</v>
      </c>
      <c r="P143" s="27">
        <f t="shared" si="51"/>
        <v>1232955.8830999788</v>
      </c>
    </row>
    <row r="144" spans="1:16">
      <c r="A144" s="30">
        <v>42856</v>
      </c>
      <c r="C144" s="6">
        <v>136</v>
      </c>
      <c r="D144" s="29">
        <f t="shared" si="42"/>
        <v>72194</v>
      </c>
      <c r="E144" s="29">
        <f t="shared" si="47"/>
        <v>9818384</v>
      </c>
      <c r="F144" s="29">
        <f t="shared" si="43"/>
        <v>-3176616</v>
      </c>
      <c r="G144" s="34">
        <f>Inputs!D$3</f>
        <v>0.37951000000000001</v>
      </c>
      <c r="I144" s="27">
        <f t="shared" si="48"/>
        <v>12995000</v>
      </c>
      <c r="K144" s="27">
        <f t="shared" si="44"/>
        <v>72194</v>
      </c>
      <c r="L144" s="27">
        <f t="shared" si="49"/>
        <v>9818384</v>
      </c>
      <c r="M144" s="27">
        <f t="shared" si="45"/>
        <v>27398.344940000003</v>
      </c>
      <c r="N144" s="27">
        <f t="shared" si="46"/>
        <v>27398.344940000003</v>
      </c>
      <c r="O144" s="27">
        <f t="shared" si="50"/>
        <v>-1205557.5381599788</v>
      </c>
      <c r="P144" s="27">
        <f t="shared" si="51"/>
        <v>1205557.5381599788</v>
      </c>
    </row>
    <row r="145" spans="1:16">
      <c r="A145" s="31">
        <v>42887</v>
      </c>
      <c r="C145" s="6">
        <v>137</v>
      </c>
      <c r="D145" s="29">
        <f t="shared" si="42"/>
        <v>72194</v>
      </c>
      <c r="E145" s="29">
        <f t="shared" si="47"/>
        <v>9890578</v>
      </c>
      <c r="F145" s="29">
        <f t="shared" si="43"/>
        <v>-3104422</v>
      </c>
      <c r="G145" s="34">
        <f>Inputs!D$3</f>
        <v>0.37951000000000001</v>
      </c>
      <c r="I145" s="27">
        <f t="shared" si="48"/>
        <v>12995000</v>
      </c>
      <c r="K145" s="27">
        <f t="shared" si="44"/>
        <v>72194</v>
      </c>
      <c r="L145" s="27">
        <f t="shared" si="49"/>
        <v>9890578</v>
      </c>
      <c r="M145" s="27">
        <f t="shared" si="45"/>
        <v>27398.344940000003</v>
      </c>
      <c r="N145" s="27">
        <f t="shared" si="46"/>
        <v>27398.344940000003</v>
      </c>
      <c r="O145" s="27">
        <f t="shared" si="50"/>
        <v>-1178159.1932199788</v>
      </c>
      <c r="P145" s="27">
        <f t="shared" si="51"/>
        <v>1178159.1932199788</v>
      </c>
    </row>
    <row r="146" spans="1:16">
      <c r="A146" s="30">
        <v>42917</v>
      </c>
      <c r="C146" s="6">
        <v>138</v>
      </c>
      <c r="D146" s="29">
        <f t="shared" si="42"/>
        <v>72194</v>
      </c>
      <c r="E146" s="29">
        <f t="shared" si="47"/>
        <v>9962772</v>
      </c>
      <c r="F146" s="29">
        <f t="shared" si="43"/>
        <v>-3032228</v>
      </c>
      <c r="G146" s="34">
        <f>Inputs!D$3</f>
        <v>0.37951000000000001</v>
      </c>
      <c r="I146" s="27">
        <f t="shared" si="48"/>
        <v>12995000</v>
      </c>
      <c r="K146" s="27">
        <f t="shared" si="44"/>
        <v>72194</v>
      </c>
      <c r="L146" s="27">
        <f t="shared" si="49"/>
        <v>9962772</v>
      </c>
      <c r="M146" s="27">
        <f t="shared" si="45"/>
        <v>27398.344940000003</v>
      </c>
      <c r="N146" s="27">
        <f t="shared" si="46"/>
        <v>27398.344940000003</v>
      </c>
      <c r="O146" s="27">
        <f t="shared" si="50"/>
        <v>-1150760.8482799788</v>
      </c>
      <c r="P146" s="27">
        <f t="shared" si="51"/>
        <v>1150760.8482799788</v>
      </c>
    </row>
    <row r="147" spans="1:16">
      <c r="A147" s="31">
        <v>42948</v>
      </c>
      <c r="C147" s="6">
        <v>139</v>
      </c>
      <c r="D147" s="29">
        <f t="shared" si="42"/>
        <v>72194</v>
      </c>
      <c r="E147" s="29">
        <f t="shared" si="47"/>
        <v>10034966</v>
      </c>
      <c r="F147" s="29">
        <f t="shared" si="43"/>
        <v>-2960034</v>
      </c>
      <c r="G147" s="34">
        <f>Inputs!D$3</f>
        <v>0.37951000000000001</v>
      </c>
      <c r="I147" s="27">
        <f t="shared" si="48"/>
        <v>12995000</v>
      </c>
      <c r="K147" s="27">
        <f t="shared" si="44"/>
        <v>72194</v>
      </c>
      <c r="L147" s="27">
        <f t="shared" si="49"/>
        <v>10034966</v>
      </c>
      <c r="M147" s="27">
        <f t="shared" si="45"/>
        <v>27398.344940000003</v>
      </c>
      <c r="N147" s="27">
        <f t="shared" si="46"/>
        <v>27398.344940000003</v>
      </c>
      <c r="O147" s="27">
        <f t="shared" si="50"/>
        <v>-1123362.5033399789</v>
      </c>
      <c r="P147" s="27">
        <f t="shared" si="51"/>
        <v>1123362.5033399789</v>
      </c>
    </row>
    <row r="148" spans="1:16">
      <c r="A148" s="30">
        <v>42979</v>
      </c>
      <c r="C148" s="6">
        <v>140</v>
      </c>
      <c r="D148" s="29">
        <f t="shared" si="42"/>
        <v>72194</v>
      </c>
      <c r="E148" s="29">
        <f t="shared" si="47"/>
        <v>10107160</v>
      </c>
      <c r="F148" s="29">
        <f t="shared" si="43"/>
        <v>-2887840</v>
      </c>
      <c r="G148" s="34">
        <f>Inputs!D$3</f>
        <v>0.37951000000000001</v>
      </c>
      <c r="I148" s="27">
        <f t="shared" si="48"/>
        <v>12995000</v>
      </c>
      <c r="K148" s="27">
        <f t="shared" si="44"/>
        <v>72194</v>
      </c>
      <c r="L148" s="27">
        <f t="shared" si="49"/>
        <v>10107160</v>
      </c>
      <c r="M148" s="27">
        <f t="shared" si="45"/>
        <v>27398.344940000003</v>
      </c>
      <c r="N148" s="27">
        <f t="shared" si="46"/>
        <v>27398.344940000003</v>
      </c>
      <c r="O148" s="27">
        <f t="shared" si="50"/>
        <v>-1095964.1583999789</v>
      </c>
      <c r="P148" s="27">
        <f t="shared" si="51"/>
        <v>1095964.1583999789</v>
      </c>
    </row>
    <row r="149" spans="1:16">
      <c r="A149" s="31">
        <v>43009</v>
      </c>
      <c r="C149" s="6">
        <v>141</v>
      </c>
      <c r="D149" s="29">
        <f t="shared" si="42"/>
        <v>72194</v>
      </c>
      <c r="E149" s="29">
        <f t="shared" si="47"/>
        <v>10179354</v>
      </c>
      <c r="F149" s="29">
        <f t="shared" si="43"/>
        <v>-2815646</v>
      </c>
      <c r="G149" s="34">
        <f>Inputs!D$3</f>
        <v>0.37951000000000001</v>
      </c>
      <c r="I149" s="27">
        <f t="shared" si="48"/>
        <v>12995000</v>
      </c>
      <c r="K149" s="27">
        <f t="shared" si="44"/>
        <v>72194</v>
      </c>
      <c r="L149" s="27">
        <f t="shared" si="49"/>
        <v>10179354</v>
      </c>
      <c r="M149" s="27">
        <f t="shared" si="45"/>
        <v>27398.344940000003</v>
      </c>
      <c r="N149" s="27">
        <f t="shared" si="46"/>
        <v>27398.344940000003</v>
      </c>
      <c r="O149" s="27">
        <f t="shared" si="50"/>
        <v>-1068565.8134599789</v>
      </c>
      <c r="P149" s="27">
        <f t="shared" si="51"/>
        <v>1068565.8134599789</v>
      </c>
    </row>
    <row r="150" spans="1:16">
      <c r="A150" s="30">
        <v>43040</v>
      </c>
      <c r="C150" s="6">
        <v>142</v>
      </c>
      <c r="D150" s="29">
        <f t="shared" si="42"/>
        <v>72194</v>
      </c>
      <c r="E150" s="29">
        <f t="shared" si="47"/>
        <v>10251548</v>
      </c>
      <c r="F150" s="29">
        <f t="shared" si="43"/>
        <v>-2743452</v>
      </c>
      <c r="G150" s="34">
        <f>Inputs!D$3</f>
        <v>0.37951000000000001</v>
      </c>
      <c r="I150" s="27">
        <f t="shared" si="48"/>
        <v>12995000</v>
      </c>
      <c r="K150" s="27">
        <f t="shared" si="44"/>
        <v>72194</v>
      </c>
      <c r="L150" s="27">
        <f t="shared" si="49"/>
        <v>10251548</v>
      </c>
      <c r="M150" s="27">
        <f t="shared" si="45"/>
        <v>27398.344940000003</v>
      </c>
      <c r="N150" s="27">
        <f t="shared" si="46"/>
        <v>27398.344940000003</v>
      </c>
      <c r="O150" s="27">
        <f t="shared" si="50"/>
        <v>-1041167.4685199789</v>
      </c>
      <c r="P150" s="27">
        <f t="shared" si="51"/>
        <v>1041167.4685199789</v>
      </c>
    </row>
    <row r="151" spans="1:16">
      <c r="A151" s="31">
        <v>43070</v>
      </c>
      <c r="C151" s="6">
        <v>143</v>
      </c>
      <c r="D151" s="29">
        <f t="shared" si="42"/>
        <v>72194</v>
      </c>
      <c r="E151" s="29">
        <f t="shared" si="47"/>
        <v>10323742</v>
      </c>
      <c r="F151" s="29">
        <f t="shared" si="43"/>
        <v>-2671258</v>
      </c>
      <c r="G151" s="34">
        <f>Inputs!D$3</f>
        <v>0.37951000000000001</v>
      </c>
      <c r="I151" s="27">
        <f t="shared" si="48"/>
        <v>12995000</v>
      </c>
      <c r="K151" s="27">
        <f t="shared" si="44"/>
        <v>72194</v>
      </c>
      <c r="L151" s="27">
        <f t="shared" si="49"/>
        <v>10323742</v>
      </c>
      <c r="M151" s="27">
        <f t="shared" si="45"/>
        <v>27398.344940000003</v>
      </c>
      <c r="N151" s="27">
        <f t="shared" si="46"/>
        <v>27398.344940000003</v>
      </c>
      <c r="O151" s="27">
        <f t="shared" si="50"/>
        <v>-1013769.1235799789</v>
      </c>
      <c r="P151" s="27">
        <f t="shared" si="51"/>
        <v>1013769.1235799789</v>
      </c>
    </row>
    <row r="152" spans="1:16">
      <c r="A152" s="30">
        <v>43101</v>
      </c>
      <c r="C152" s="6">
        <v>144</v>
      </c>
      <c r="D152" s="29">
        <f t="shared" si="42"/>
        <v>72194</v>
      </c>
      <c r="E152" s="29">
        <f t="shared" si="47"/>
        <v>10395936</v>
      </c>
      <c r="F152" s="29">
        <f t="shared" si="43"/>
        <v>-2599064</v>
      </c>
      <c r="G152" s="34">
        <f>Inputs!D$3</f>
        <v>0.37951000000000001</v>
      </c>
      <c r="I152" s="27">
        <f t="shared" si="48"/>
        <v>12995000</v>
      </c>
      <c r="K152" s="27">
        <f t="shared" si="44"/>
        <v>72194</v>
      </c>
      <c r="L152" s="27">
        <f t="shared" si="49"/>
        <v>10395936</v>
      </c>
      <c r="M152" s="27">
        <f t="shared" si="45"/>
        <v>27398.344940000003</v>
      </c>
      <c r="N152" s="27">
        <f t="shared" si="46"/>
        <v>27398.344940000003</v>
      </c>
      <c r="O152" s="27">
        <f t="shared" si="50"/>
        <v>-986370.77863997896</v>
      </c>
      <c r="P152" s="27">
        <f t="shared" si="51"/>
        <v>986370.77863997896</v>
      </c>
    </row>
    <row r="153" spans="1:16">
      <c r="A153" s="31">
        <v>43132</v>
      </c>
      <c r="C153" s="6">
        <v>145</v>
      </c>
      <c r="D153" s="29">
        <f t="shared" si="42"/>
        <v>72194</v>
      </c>
      <c r="E153" s="29">
        <f t="shared" si="47"/>
        <v>10468130</v>
      </c>
      <c r="F153" s="29">
        <f t="shared" si="43"/>
        <v>-2526870</v>
      </c>
      <c r="G153" s="34">
        <f>Inputs!D$3</f>
        <v>0.37951000000000001</v>
      </c>
      <c r="I153" s="27">
        <f t="shared" si="48"/>
        <v>12995000</v>
      </c>
      <c r="K153" s="27">
        <f t="shared" si="44"/>
        <v>72194</v>
      </c>
      <c r="L153" s="27">
        <f t="shared" si="49"/>
        <v>10468130</v>
      </c>
      <c r="M153" s="27">
        <f t="shared" si="45"/>
        <v>27398.344940000003</v>
      </c>
      <c r="N153" s="27">
        <f t="shared" si="46"/>
        <v>27398.344940000003</v>
      </c>
      <c r="O153" s="27">
        <f t="shared" si="50"/>
        <v>-958972.43369997898</v>
      </c>
      <c r="P153" s="27">
        <f t="shared" si="51"/>
        <v>958972.43369997898</v>
      </c>
    </row>
    <row r="154" spans="1:16">
      <c r="A154" s="30">
        <v>43160</v>
      </c>
      <c r="C154" s="6">
        <v>146</v>
      </c>
      <c r="D154" s="29">
        <f t="shared" si="42"/>
        <v>72194</v>
      </c>
      <c r="E154" s="29">
        <f t="shared" si="47"/>
        <v>10540324</v>
      </c>
      <c r="F154" s="29">
        <f t="shared" si="43"/>
        <v>-2454676</v>
      </c>
      <c r="G154" s="34">
        <f>Inputs!D$3</f>
        <v>0.37951000000000001</v>
      </c>
      <c r="I154" s="27">
        <f t="shared" si="48"/>
        <v>12995000</v>
      </c>
      <c r="K154" s="27">
        <f t="shared" si="44"/>
        <v>72194</v>
      </c>
      <c r="L154" s="27">
        <f t="shared" si="49"/>
        <v>10540324</v>
      </c>
      <c r="M154" s="27">
        <f t="shared" si="45"/>
        <v>27398.344940000003</v>
      </c>
      <c r="N154" s="27">
        <f t="shared" si="46"/>
        <v>27398.344940000003</v>
      </c>
      <c r="O154" s="27">
        <f t="shared" si="50"/>
        <v>-931574.088759979</v>
      </c>
      <c r="P154" s="27">
        <f t="shared" si="51"/>
        <v>931574.088759979</v>
      </c>
    </row>
    <row r="155" spans="1:16">
      <c r="A155" s="31">
        <v>43191</v>
      </c>
      <c r="C155" s="6">
        <v>147</v>
      </c>
      <c r="D155" s="29">
        <f t="shared" si="42"/>
        <v>72194</v>
      </c>
      <c r="E155" s="29">
        <f t="shared" si="47"/>
        <v>10612518</v>
      </c>
      <c r="F155" s="29">
        <f t="shared" si="43"/>
        <v>-2382482</v>
      </c>
      <c r="G155" s="34">
        <f>Inputs!D$3</f>
        <v>0.37951000000000001</v>
      </c>
      <c r="I155" s="27">
        <f t="shared" si="48"/>
        <v>12995000</v>
      </c>
      <c r="K155" s="27">
        <f t="shared" si="44"/>
        <v>72194</v>
      </c>
      <c r="L155" s="27">
        <f t="shared" si="49"/>
        <v>10612518</v>
      </c>
      <c r="M155" s="27">
        <f t="shared" si="45"/>
        <v>27398.344940000003</v>
      </c>
      <c r="N155" s="27">
        <f t="shared" si="46"/>
        <v>27398.344940000003</v>
      </c>
      <c r="O155" s="27">
        <f t="shared" si="50"/>
        <v>-904175.74381997902</v>
      </c>
      <c r="P155" s="27">
        <f t="shared" si="51"/>
        <v>904175.74381997902</v>
      </c>
    </row>
    <row r="156" spans="1:16">
      <c r="A156" s="30">
        <v>43221</v>
      </c>
      <c r="C156" s="6">
        <v>148</v>
      </c>
      <c r="D156" s="29">
        <f t="shared" si="42"/>
        <v>72194</v>
      </c>
      <c r="E156" s="29">
        <f t="shared" si="47"/>
        <v>10684712</v>
      </c>
      <c r="F156" s="29">
        <f t="shared" si="43"/>
        <v>-2310288</v>
      </c>
      <c r="G156" s="34">
        <f>Inputs!D$3</f>
        <v>0.37951000000000001</v>
      </c>
      <c r="I156" s="27">
        <f t="shared" si="48"/>
        <v>12995000</v>
      </c>
      <c r="K156" s="27">
        <f t="shared" si="44"/>
        <v>72194</v>
      </c>
      <c r="L156" s="27">
        <f t="shared" si="49"/>
        <v>10684712</v>
      </c>
      <c r="M156" s="27">
        <f t="shared" si="45"/>
        <v>27398.344940000003</v>
      </c>
      <c r="N156" s="27">
        <f t="shared" si="46"/>
        <v>27398.344940000003</v>
      </c>
      <c r="O156" s="27">
        <f t="shared" si="50"/>
        <v>-876777.39887997904</v>
      </c>
      <c r="P156" s="27">
        <f t="shared" si="51"/>
        <v>876777.39887997904</v>
      </c>
    </row>
    <row r="157" spans="1:16">
      <c r="A157" s="31">
        <v>43252</v>
      </c>
      <c r="C157" s="6">
        <v>149</v>
      </c>
      <c r="D157" s="29">
        <f t="shared" si="42"/>
        <v>72194</v>
      </c>
      <c r="E157" s="29">
        <f t="shared" si="47"/>
        <v>10756906</v>
      </c>
      <c r="F157" s="29">
        <f t="shared" si="43"/>
        <v>-2238094</v>
      </c>
      <c r="G157" s="34">
        <f>Inputs!D$3</f>
        <v>0.37951000000000001</v>
      </c>
      <c r="I157" s="27">
        <f t="shared" si="48"/>
        <v>12995000</v>
      </c>
      <c r="K157" s="27">
        <f t="shared" si="44"/>
        <v>72194</v>
      </c>
      <c r="L157" s="27">
        <f t="shared" si="49"/>
        <v>10756906</v>
      </c>
      <c r="M157" s="27">
        <f t="shared" si="45"/>
        <v>27398.344940000003</v>
      </c>
      <c r="N157" s="27">
        <f t="shared" si="46"/>
        <v>27398.344940000003</v>
      </c>
      <c r="O157" s="27">
        <f t="shared" si="50"/>
        <v>-849379.05393997906</v>
      </c>
      <c r="P157" s="27">
        <f t="shared" si="51"/>
        <v>849379.05393997906</v>
      </c>
    </row>
    <row r="158" spans="1:16">
      <c r="A158" s="30">
        <v>43282</v>
      </c>
      <c r="C158" s="6">
        <v>150</v>
      </c>
      <c r="D158" s="29">
        <f t="shared" si="42"/>
        <v>72194</v>
      </c>
      <c r="E158" s="29">
        <f t="shared" si="47"/>
        <v>10829100</v>
      </c>
      <c r="F158" s="29">
        <f t="shared" si="43"/>
        <v>-2165900</v>
      </c>
      <c r="G158" s="34">
        <f>Inputs!D$3</f>
        <v>0.37951000000000001</v>
      </c>
      <c r="I158" s="27">
        <f t="shared" si="48"/>
        <v>12995000</v>
      </c>
      <c r="K158" s="27">
        <f t="shared" si="44"/>
        <v>72194</v>
      </c>
      <c r="L158" s="27">
        <f t="shared" si="49"/>
        <v>10829100</v>
      </c>
      <c r="M158" s="27">
        <f t="shared" si="45"/>
        <v>27398.344940000003</v>
      </c>
      <c r="N158" s="27">
        <f t="shared" si="46"/>
        <v>27398.344940000003</v>
      </c>
      <c r="O158" s="27">
        <f t="shared" si="50"/>
        <v>-821980.70899997908</v>
      </c>
      <c r="P158" s="27">
        <f t="shared" si="51"/>
        <v>821980.70899997908</v>
      </c>
    </row>
    <row r="159" spans="1:16">
      <c r="A159" s="31">
        <v>43313</v>
      </c>
      <c r="C159" s="6">
        <v>151</v>
      </c>
      <c r="D159" s="29">
        <f t="shared" si="42"/>
        <v>72194</v>
      </c>
      <c r="E159" s="29">
        <f t="shared" si="47"/>
        <v>10901294</v>
      </c>
      <c r="F159" s="29">
        <f t="shared" si="43"/>
        <v>-2093706</v>
      </c>
      <c r="G159" s="34">
        <f>Inputs!D$3</f>
        <v>0.37951000000000001</v>
      </c>
      <c r="I159" s="27">
        <f t="shared" si="48"/>
        <v>12995000</v>
      </c>
      <c r="K159" s="27">
        <f t="shared" si="44"/>
        <v>72194</v>
      </c>
      <c r="L159" s="27">
        <f t="shared" si="49"/>
        <v>10901294</v>
      </c>
      <c r="M159" s="27">
        <f t="shared" si="45"/>
        <v>27398.344940000003</v>
      </c>
      <c r="N159" s="27">
        <f t="shared" si="46"/>
        <v>27398.344940000003</v>
      </c>
      <c r="O159" s="27">
        <f t="shared" si="50"/>
        <v>-794582.3640599791</v>
      </c>
      <c r="P159" s="27">
        <f t="shared" si="51"/>
        <v>794582.3640599791</v>
      </c>
    </row>
    <row r="160" spans="1:16">
      <c r="A160" s="30">
        <v>43344</v>
      </c>
      <c r="C160" s="6">
        <v>152</v>
      </c>
      <c r="D160" s="29">
        <f t="shared" si="42"/>
        <v>72194</v>
      </c>
      <c r="E160" s="29">
        <f t="shared" si="47"/>
        <v>10973488</v>
      </c>
      <c r="F160" s="29">
        <f t="shared" si="43"/>
        <v>-2021512</v>
      </c>
      <c r="G160" s="34">
        <f>Inputs!D$3</f>
        <v>0.37951000000000001</v>
      </c>
      <c r="I160" s="27">
        <f t="shared" si="48"/>
        <v>12995000</v>
      </c>
      <c r="K160" s="27">
        <f t="shared" si="44"/>
        <v>72194</v>
      </c>
      <c r="L160" s="27">
        <f t="shared" si="49"/>
        <v>10973488</v>
      </c>
      <c r="M160" s="27">
        <f t="shared" si="45"/>
        <v>27398.344940000003</v>
      </c>
      <c r="N160" s="27">
        <f t="shared" si="46"/>
        <v>27398.344940000003</v>
      </c>
      <c r="O160" s="27">
        <f t="shared" si="50"/>
        <v>-767184.01911997912</v>
      </c>
      <c r="P160" s="27">
        <f t="shared" si="51"/>
        <v>767184.01911997912</v>
      </c>
    </row>
    <row r="161" spans="1:16">
      <c r="A161" s="31">
        <v>43374</v>
      </c>
      <c r="C161" s="6">
        <v>153</v>
      </c>
      <c r="D161" s="29">
        <f t="shared" si="42"/>
        <v>72194</v>
      </c>
      <c r="E161" s="29">
        <f t="shared" si="47"/>
        <v>11045682</v>
      </c>
      <c r="F161" s="29">
        <f t="shared" si="43"/>
        <v>-1949318</v>
      </c>
      <c r="G161" s="34">
        <f>Inputs!D$3</f>
        <v>0.37951000000000001</v>
      </c>
      <c r="I161" s="27">
        <f t="shared" si="48"/>
        <v>12995000</v>
      </c>
      <c r="K161" s="27">
        <f t="shared" si="44"/>
        <v>72194</v>
      </c>
      <c r="L161" s="27">
        <f t="shared" si="49"/>
        <v>11045682</v>
      </c>
      <c r="M161" s="27">
        <f t="shared" si="45"/>
        <v>27398.344940000003</v>
      </c>
      <c r="N161" s="27">
        <f t="shared" si="46"/>
        <v>27398.344940000003</v>
      </c>
      <c r="O161" s="27">
        <f t="shared" si="50"/>
        <v>-739785.67417997913</v>
      </c>
      <c r="P161" s="27">
        <f t="shared" si="51"/>
        <v>739785.67417997913</v>
      </c>
    </row>
    <row r="162" spans="1:16">
      <c r="A162" s="30">
        <v>43405</v>
      </c>
      <c r="C162" s="6">
        <v>154</v>
      </c>
      <c r="D162" s="29">
        <f t="shared" si="42"/>
        <v>72194</v>
      </c>
      <c r="E162" s="29">
        <f t="shared" si="47"/>
        <v>11117876</v>
      </c>
      <c r="F162" s="29">
        <f t="shared" si="43"/>
        <v>-1877124</v>
      </c>
      <c r="G162" s="34">
        <f>Inputs!D$3</f>
        <v>0.37951000000000001</v>
      </c>
      <c r="I162" s="27">
        <f t="shared" si="48"/>
        <v>12995000</v>
      </c>
      <c r="K162" s="27">
        <f t="shared" si="44"/>
        <v>72194</v>
      </c>
      <c r="L162" s="27">
        <f t="shared" si="49"/>
        <v>11117876</v>
      </c>
      <c r="M162" s="27">
        <f t="shared" si="45"/>
        <v>27398.344940000003</v>
      </c>
      <c r="N162" s="27">
        <f t="shared" si="46"/>
        <v>27398.344940000003</v>
      </c>
      <c r="O162" s="27">
        <f t="shared" si="50"/>
        <v>-712387.32923997915</v>
      </c>
      <c r="P162" s="27">
        <f t="shared" si="51"/>
        <v>712387.32923997915</v>
      </c>
    </row>
    <row r="163" spans="1:16">
      <c r="A163" s="31">
        <v>43435</v>
      </c>
      <c r="C163" s="6">
        <v>155</v>
      </c>
      <c r="D163" s="29">
        <f t="shared" si="42"/>
        <v>72194</v>
      </c>
      <c r="E163" s="29">
        <f t="shared" si="47"/>
        <v>11190070</v>
      </c>
      <c r="F163" s="29">
        <f t="shared" si="43"/>
        <v>-1804930</v>
      </c>
      <c r="G163" s="34">
        <f>Inputs!D$3</f>
        <v>0.37951000000000001</v>
      </c>
      <c r="I163" s="27">
        <f t="shared" si="48"/>
        <v>12995000</v>
      </c>
      <c r="K163" s="27">
        <f t="shared" si="44"/>
        <v>72194</v>
      </c>
      <c r="L163" s="27">
        <f t="shared" si="49"/>
        <v>11190070</v>
      </c>
      <c r="M163" s="27">
        <f t="shared" si="45"/>
        <v>27398.344940000003</v>
      </c>
      <c r="N163" s="27">
        <f t="shared" si="46"/>
        <v>27398.344940000003</v>
      </c>
      <c r="O163" s="27">
        <f t="shared" si="50"/>
        <v>-684988.98429997917</v>
      </c>
      <c r="P163" s="27">
        <f t="shared" si="51"/>
        <v>684988.98429997917</v>
      </c>
    </row>
    <row r="164" spans="1:16">
      <c r="A164" s="30">
        <v>43466</v>
      </c>
      <c r="C164" s="6">
        <v>156</v>
      </c>
      <c r="D164" s="29">
        <f t="shared" si="42"/>
        <v>72194</v>
      </c>
      <c r="E164" s="29">
        <f t="shared" si="47"/>
        <v>11262264</v>
      </c>
      <c r="F164" s="29">
        <f t="shared" si="43"/>
        <v>-1732736</v>
      </c>
      <c r="G164" s="34">
        <f>Inputs!D$3</f>
        <v>0.37951000000000001</v>
      </c>
      <c r="I164" s="27">
        <f t="shared" si="48"/>
        <v>12995000</v>
      </c>
      <c r="K164" s="27">
        <f t="shared" si="44"/>
        <v>72194</v>
      </c>
      <c r="L164" s="27">
        <f t="shared" si="49"/>
        <v>11262264</v>
      </c>
      <c r="M164" s="27">
        <f t="shared" si="45"/>
        <v>27398.344940000003</v>
      </c>
      <c r="N164" s="27">
        <f t="shared" si="46"/>
        <v>27398.344940000003</v>
      </c>
      <c r="O164" s="27">
        <f t="shared" si="50"/>
        <v>-657590.63935997919</v>
      </c>
      <c r="P164" s="27">
        <f t="shared" si="51"/>
        <v>657590.63935997919</v>
      </c>
    </row>
    <row r="165" spans="1:16">
      <c r="A165" s="31">
        <v>43497</v>
      </c>
      <c r="C165" s="6">
        <v>157</v>
      </c>
      <c r="D165" s="29">
        <f t="shared" si="42"/>
        <v>72194</v>
      </c>
      <c r="E165" s="29">
        <f t="shared" si="47"/>
        <v>11334458</v>
      </c>
      <c r="F165" s="29">
        <f t="shared" si="43"/>
        <v>-1660542</v>
      </c>
      <c r="G165" s="34">
        <f>Inputs!D$3</f>
        <v>0.37951000000000001</v>
      </c>
      <c r="I165" s="27">
        <f t="shared" si="48"/>
        <v>12995000</v>
      </c>
      <c r="K165" s="27">
        <f t="shared" si="44"/>
        <v>72194</v>
      </c>
      <c r="L165" s="27">
        <f t="shared" si="49"/>
        <v>11334458</v>
      </c>
      <c r="M165" s="27">
        <f t="shared" si="45"/>
        <v>27398.344940000003</v>
      </c>
      <c r="N165" s="27">
        <f t="shared" si="46"/>
        <v>27398.344940000003</v>
      </c>
      <c r="O165" s="27">
        <f t="shared" si="50"/>
        <v>-630192.29441997921</v>
      </c>
      <c r="P165" s="27">
        <f t="shared" si="51"/>
        <v>630192.29441997921</v>
      </c>
    </row>
    <row r="166" spans="1:16">
      <c r="A166" s="30">
        <v>43525</v>
      </c>
      <c r="C166" s="6">
        <v>158</v>
      </c>
      <c r="D166" s="29">
        <f t="shared" si="42"/>
        <v>72194</v>
      </c>
      <c r="E166" s="29">
        <f t="shared" si="47"/>
        <v>11406652</v>
      </c>
      <c r="F166" s="29">
        <f t="shared" si="43"/>
        <v>-1588348</v>
      </c>
      <c r="G166" s="34">
        <f>Inputs!D$3</f>
        <v>0.37951000000000001</v>
      </c>
      <c r="I166" s="27">
        <f t="shared" si="48"/>
        <v>12995000</v>
      </c>
      <c r="K166" s="27">
        <f t="shared" si="44"/>
        <v>72194</v>
      </c>
      <c r="L166" s="27">
        <f t="shared" si="49"/>
        <v>11406652</v>
      </c>
      <c r="M166" s="27">
        <f t="shared" si="45"/>
        <v>27398.344940000003</v>
      </c>
      <c r="N166" s="27">
        <f t="shared" si="46"/>
        <v>27398.344940000003</v>
      </c>
      <c r="O166" s="27">
        <f t="shared" si="50"/>
        <v>-602793.94947997923</v>
      </c>
      <c r="P166" s="27">
        <f t="shared" si="51"/>
        <v>602793.94947997923</v>
      </c>
    </row>
    <row r="167" spans="1:16">
      <c r="A167" s="31">
        <v>43556</v>
      </c>
      <c r="C167" s="6">
        <v>159</v>
      </c>
      <c r="D167" s="29">
        <f t="shared" si="42"/>
        <v>72194</v>
      </c>
      <c r="E167" s="29">
        <f t="shared" si="47"/>
        <v>11478846</v>
      </c>
      <c r="F167" s="29">
        <f t="shared" si="43"/>
        <v>-1516154</v>
      </c>
      <c r="G167" s="34">
        <f>Inputs!D$3</f>
        <v>0.37951000000000001</v>
      </c>
      <c r="I167" s="27">
        <f t="shared" si="48"/>
        <v>12995000</v>
      </c>
      <c r="K167" s="27">
        <f t="shared" si="44"/>
        <v>72194</v>
      </c>
      <c r="L167" s="27">
        <f t="shared" si="49"/>
        <v>11478846</v>
      </c>
      <c r="M167" s="27">
        <f t="shared" si="45"/>
        <v>27398.344940000003</v>
      </c>
      <c r="N167" s="27">
        <f t="shared" si="46"/>
        <v>27398.344940000003</v>
      </c>
      <c r="O167" s="27">
        <f t="shared" si="50"/>
        <v>-575395.60453997925</v>
      </c>
      <c r="P167" s="27">
        <f t="shared" si="51"/>
        <v>575395.60453997925</v>
      </c>
    </row>
    <row r="168" spans="1:16">
      <c r="A168" s="30">
        <v>43586</v>
      </c>
      <c r="C168" s="6">
        <v>160</v>
      </c>
      <c r="D168" s="29">
        <f t="shared" si="42"/>
        <v>72194</v>
      </c>
      <c r="E168" s="29">
        <f t="shared" si="47"/>
        <v>11551040</v>
      </c>
      <c r="F168" s="29">
        <f t="shared" si="43"/>
        <v>-1443960</v>
      </c>
      <c r="G168" s="34">
        <f>Inputs!D$3</f>
        <v>0.37951000000000001</v>
      </c>
      <c r="I168" s="27">
        <f t="shared" si="48"/>
        <v>12995000</v>
      </c>
      <c r="K168" s="27">
        <f t="shared" si="44"/>
        <v>72194</v>
      </c>
      <c r="L168" s="27">
        <f t="shared" si="49"/>
        <v>11551040</v>
      </c>
      <c r="M168" s="27">
        <f t="shared" si="45"/>
        <v>27398.344940000003</v>
      </c>
      <c r="N168" s="27">
        <f t="shared" si="46"/>
        <v>27398.344940000003</v>
      </c>
      <c r="O168" s="27">
        <f t="shared" si="50"/>
        <v>-547997.25959997927</v>
      </c>
      <c r="P168" s="27">
        <f t="shared" si="51"/>
        <v>547997.25959997927</v>
      </c>
    </row>
    <row r="169" spans="1:16">
      <c r="A169" s="31">
        <v>43617</v>
      </c>
      <c r="C169" s="6">
        <v>161</v>
      </c>
      <c r="D169" s="29">
        <f t="shared" ref="D169:D187" si="52">ROUND(-(+$B$9/180)*1,0)</f>
        <v>72194</v>
      </c>
      <c r="E169" s="29">
        <f t="shared" si="47"/>
        <v>11623234</v>
      </c>
      <c r="F169" s="29">
        <f t="shared" ref="F169:F188" si="53">$B$9+E169</f>
        <v>-1371766</v>
      </c>
      <c r="G169" s="34">
        <f>Inputs!D$3</f>
        <v>0.37951000000000001</v>
      </c>
      <c r="I169" s="27">
        <f t="shared" si="48"/>
        <v>12995000</v>
      </c>
      <c r="K169" s="27">
        <f t="shared" ref="K169:K188" si="54">D169</f>
        <v>72194</v>
      </c>
      <c r="L169" s="27">
        <f t="shared" si="49"/>
        <v>11623234</v>
      </c>
      <c r="M169" s="27">
        <f t="shared" ref="M169:M188" si="55">K169*G169</f>
        <v>27398.344940000003</v>
      </c>
      <c r="N169" s="27">
        <f t="shared" ref="N169:N188" si="56">M169-J169</f>
        <v>27398.344940000003</v>
      </c>
      <c r="O169" s="27">
        <f t="shared" si="50"/>
        <v>-520598.91465997929</v>
      </c>
      <c r="P169" s="27">
        <f t="shared" si="51"/>
        <v>520598.91465997929</v>
      </c>
    </row>
    <row r="170" spans="1:16">
      <c r="A170" s="30">
        <v>43647</v>
      </c>
      <c r="C170" s="6">
        <v>162</v>
      </c>
      <c r="D170" s="29">
        <f t="shared" si="52"/>
        <v>72194</v>
      </c>
      <c r="E170" s="29">
        <f t="shared" ref="E170:E188" si="57">+E169+D170</f>
        <v>11695428</v>
      </c>
      <c r="F170" s="29">
        <f t="shared" si="53"/>
        <v>-1299572</v>
      </c>
      <c r="G170" s="34">
        <f>Inputs!D$3</f>
        <v>0.37951000000000001</v>
      </c>
      <c r="I170" s="27">
        <f t="shared" ref="I170:I188" si="58">+I169+H170</f>
        <v>12995000</v>
      </c>
      <c r="K170" s="27">
        <f t="shared" si="54"/>
        <v>72194</v>
      </c>
      <c r="L170" s="27">
        <f t="shared" ref="L170:L188" si="59">+L169+K170</f>
        <v>11695428</v>
      </c>
      <c r="M170" s="27">
        <f t="shared" si="55"/>
        <v>27398.344940000003</v>
      </c>
      <c r="N170" s="27">
        <f t="shared" si="56"/>
        <v>27398.344940000003</v>
      </c>
      <c r="O170" s="27">
        <f t="shared" ref="O170:O188" si="60">+O169+N170</f>
        <v>-493200.56971997931</v>
      </c>
      <c r="P170" s="27">
        <f t="shared" ref="P170:P188" si="61">P169-N170</f>
        <v>493200.56971997931</v>
      </c>
    </row>
    <row r="171" spans="1:16">
      <c r="A171" s="31">
        <v>43678</v>
      </c>
      <c r="C171" s="6">
        <v>163</v>
      </c>
      <c r="D171" s="29">
        <f t="shared" si="52"/>
        <v>72194</v>
      </c>
      <c r="E171" s="29">
        <f t="shared" si="57"/>
        <v>11767622</v>
      </c>
      <c r="F171" s="29">
        <f t="shared" si="53"/>
        <v>-1227378</v>
      </c>
      <c r="G171" s="34">
        <f>Inputs!D$3</f>
        <v>0.37951000000000001</v>
      </c>
      <c r="I171" s="27">
        <f t="shared" si="58"/>
        <v>12995000</v>
      </c>
      <c r="K171" s="27">
        <f t="shared" si="54"/>
        <v>72194</v>
      </c>
      <c r="L171" s="27">
        <f t="shared" si="59"/>
        <v>11767622</v>
      </c>
      <c r="M171" s="27">
        <f t="shared" si="55"/>
        <v>27398.344940000003</v>
      </c>
      <c r="N171" s="27">
        <f t="shared" si="56"/>
        <v>27398.344940000003</v>
      </c>
      <c r="O171" s="27">
        <f t="shared" si="60"/>
        <v>-465802.22477997933</v>
      </c>
      <c r="P171" s="27">
        <f t="shared" si="61"/>
        <v>465802.22477997933</v>
      </c>
    </row>
    <row r="172" spans="1:16">
      <c r="A172" s="30">
        <v>43709</v>
      </c>
      <c r="C172" s="6">
        <v>164</v>
      </c>
      <c r="D172" s="29">
        <f t="shared" si="52"/>
        <v>72194</v>
      </c>
      <c r="E172" s="29">
        <f t="shared" si="57"/>
        <v>11839816</v>
      </c>
      <c r="F172" s="29">
        <f t="shared" si="53"/>
        <v>-1155184</v>
      </c>
      <c r="G172" s="34">
        <f>Inputs!D$3</f>
        <v>0.37951000000000001</v>
      </c>
      <c r="I172" s="27">
        <f t="shared" si="58"/>
        <v>12995000</v>
      </c>
      <c r="K172" s="27">
        <f t="shared" si="54"/>
        <v>72194</v>
      </c>
      <c r="L172" s="27">
        <f t="shared" si="59"/>
        <v>11839816</v>
      </c>
      <c r="M172" s="27">
        <f t="shared" si="55"/>
        <v>27398.344940000003</v>
      </c>
      <c r="N172" s="27">
        <f t="shared" si="56"/>
        <v>27398.344940000003</v>
      </c>
      <c r="O172" s="27">
        <f t="shared" si="60"/>
        <v>-438403.87983997934</v>
      </c>
      <c r="P172" s="27">
        <f t="shared" si="61"/>
        <v>438403.87983997934</v>
      </c>
    </row>
    <row r="173" spans="1:16">
      <c r="A173" s="31">
        <v>43739</v>
      </c>
      <c r="C173" s="6">
        <v>165</v>
      </c>
      <c r="D173" s="29">
        <f t="shared" si="52"/>
        <v>72194</v>
      </c>
      <c r="E173" s="29">
        <f t="shared" si="57"/>
        <v>11912010</v>
      </c>
      <c r="F173" s="29">
        <f t="shared" si="53"/>
        <v>-1082990</v>
      </c>
      <c r="G173" s="34">
        <f>Inputs!D$3</f>
        <v>0.37951000000000001</v>
      </c>
      <c r="I173" s="27">
        <f t="shared" si="58"/>
        <v>12995000</v>
      </c>
      <c r="K173" s="27">
        <f t="shared" si="54"/>
        <v>72194</v>
      </c>
      <c r="L173" s="27">
        <f t="shared" si="59"/>
        <v>11912010</v>
      </c>
      <c r="M173" s="27">
        <f t="shared" si="55"/>
        <v>27398.344940000003</v>
      </c>
      <c r="N173" s="27">
        <f t="shared" si="56"/>
        <v>27398.344940000003</v>
      </c>
      <c r="O173" s="27">
        <f t="shared" si="60"/>
        <v>-411005.53489997936</v>
      </c>
      <c r="P173" s="27">
        <f t="shared" si="61"/>
        <v>411005.53489997936</v>
      </c>
    </row>
    <row r="174" spans="1:16">
      <c r="A174" s="30">
        <v>43770</v>
      </c>
      <c r="C174" s="6">
        <v>166</v>
      </c>
      <c r="D174" s="29">
        <f t="shared" si="52"/>
        <v>72194</v>
      </c>
      <c r="E174" s="29">
        <f t="shared" si="57"/>
        <v>11984204</v>
      </c>
      <c r="F174" s="29">
        <f t="shared" si="53"/>
        <v>-1010796</v>
      </c>
      <c r="G174" s="34">
        <f>Inputs!D$3</f>
        <v>0.37951000000000001</v>
      </c>
      <c r="I174" s="27">
        <f t="shared" si="58"/>
        <v>12995000</v>
      </c>
      <c r="K174" s="27">
        <f t="shared" si="54"/>
        <v>72194</v>
      </c>
      <c r="L174" s="27">
        <f t="shared" si="59"/>
        <v>11984204</v>
      </c>
      <c r="M174" s="27">
        <f t="shared" si="55"/>
        <v>27398.344940000003</v>
      </c>
      <c r="N174" s="27">
        <f t="shared" si="56"/>
        <v>27398.344940000003</v>
      </c>
      <c r="O174" s="27">
        <f t="shared" si="60"/>
        <v>-383607.18995997938</v>
      </c>
      <c r="P174" s="27">
        <f t="shared" si="61"/>
        <v>383607.18995997938</v>
      </c>
    </row>
    <row r="175" spans="1:16">
      <c r="A175" s="31">
        <v>43800</v>
      </c>
      <c r="C175" s="6">
        <v>167</v>
      </c>
      <c r="D175" s="29">
        <f t="shared" si="52"/>
        <v>72194</v>
      </c>
      <c r="E175" s="29">
        <f t="shared" si="57"/>
        <v>12056398</v>
      </c>
      <c r="F175" s="29">
        <f t="shared" si="53"/>
        <v>-938602</v>
      </c>
      <c r="G175" s="34">
        <f>Inputs!D$3</f>
        <v>0.37951000000000001</v>
      </c>
      <c r="I175" s="27">
        <f t="shared" si="58"/>
        <v>12995000</v>
      </c>
      <c r="K175" s="27">
        <f t="shared" si="54"/>
        <v>72194</v>
      </c>
      <c r="L175" s="27">
        <f t="shared" si="59"/>
        <v>12056398</v>
      </c>
      <c r="M175" s="27">
        <f t="shared" si="55"/>
        <v>27398.344940000003</v>
      </c>
      <c r="N175" s="27">
        <f t="shared" si="56"/>
        <v>27398.344940000003</v>
      </c>
      <c r="O175" s="27">
        <f t="shared" si="60"/>
        <v>-356208.8450199794</v>
      </c>
      <c r="P175" s="27">
        <f t="shared" si="61"/>
        <v>356208.8450199794</v>
      </c>
    </row>
    <row r="176" spans="1:16">
      <c r="A176" s="30">
        <v>43831</v>
      </c>
      <c r="C176" s="6">
        <v>168</v>
      </c>
      <c r="D176" s="29">
        <f t="shared" si="52"/>
        <v>72194</v>
      </c>
      <c r="E176" s="29">
        <f t="shared" si="57"/>
        <v>12128592</v>
      </c>
      <c r="F176" s="29">
        <f t="shared" si="53"/>
        <v>-866408</v>
      </c>
      <c r="G176" s="34">
        <f>Inputs!D$3</f>
        <v>0.37951000000000001</v>
      </c>
      <c r="I176" s="27">
        <f t="shared" si="58"/>
        <v>12995000</v>
      </c>
      <c r="K176" s="27">
        <f t="shared" si="54"/>
        <v>72194</v>
      </c>
      <c r="L176" s="27">
        <f t="shared" si="59"/>
        <v>12128592</v>
      </c>
      <c r="M176" s="27">
        <f t="shared" si="55"/>
        <v>27398.344940000003</v>
      </c>
      <c r="N176" s="27">
        <f t="shared" si="56"/>
        <v>27398.344940000003</v>
      </c>
      <c r="O176" s="27">
        <f t="shared" si="60"/>
        <v>-328810.50007997942</v>
      </c>
      <c r="P176" s="27">
        <f t="shared" si="61"/>
        <v>328810.50007997942</v>
      </c>
    </row>
    <row r="177" spans="1:20">
      <c r="A177" s="31">
        <v>43862</v>
      </c>
      <c r="C177" s="6">
        <v>169</v>
      </c>
      <c r="D177" s="29">
        <f t="shared" si="52"/>
        <v>72194</v>
      </c>
      <c r="E177" s="29">
        <f t="shared" si="57"/>
        <v>12200786</v>
      </c>
      <c r="F177" s="29">
        <f t="shared" si="53"/>
        <v>-794214</v>
      </c>
      <c r="G177" s="34">
        <f>Inputs!D$3</f>
        <v>0.37951000000000001</v>
      </c>
      <c r="I177" s="27">
        <f t="shared" si="58"/>
        <v>12995000</v>
      </c>
      <c r="K177" s="27">
        <f t="shared" si="54"/>
        <v>72194</v>
      </c>
      <c r="L177" s="27">
        <f t="shared" si="59"/>
        <v>12200786</v>
      </c>
      <c r="M177" s="27">
        <f t="shared" si="55"/>
        <v>27398.344940000003</v>
      </c>
      <c r="N177" s="27">
        <f t="shared" si="56"/>
        <v>27398.344940000003</v>
      </c>
      <c r="O177" s="27">
        <f t="shared" si="60"/>
        <v>-301412.15513997944</v>
      </c>
      <c r="P177" s="27">
        <f t="shared" si="61"/>
        <v>301412.15513997944</v>
      </c>
    </row>
    <row r="178" spans="1:20">
      <c r="A178" s="30">
        <v>43891</v>
      </c>
      <c r="C178" s="6">
        <v>170</v>
      </c>
      <c r="D178" s="29">
        <f t="shared" si="52"/>
        <v>72194</v>
      </c>
      <c r="E178" s="29">
        <f t="shared" si="57"/>
        <v>12272980</v>
      </c>
      <c r="F178" s="29">
        <f t="shared" si="53"/>
        <v>-722020</v>
      </c>
      <c r="G178" s="34">
        <f>Inputs!D$3</f>
        <v>0.37951000000000001</v>
      </c>
      <c r="I178" s="27">
        <f t="shared" si="58"/>
        <v>12995000</v>
      </c>
      <c r="K178" s="27">
        <f t="shared" si="54"/>
        <v>72194</v>
      </c>
      <c r="L178" s="27">
        <f t="shared" si="59"/>
        <v>12272980</v>
      </c>
      <c r="M178" s="27">
        <f t="shared" si="55"/>
        <v>27398.344940000003</v>
      </c>
      <c r="N178" s="27">
        <f t="shared" si="56"/>
        <v>27398.344940000003</v>
      </c>
      <c r="O178" s="27">
        <f t="shared" si="60"/>
        <v>-274013.81019997946</v>
      </c>
      <c r="P178" s="27">
        <f t="shared" si="61"/>
        <v>274013.81019997946</v>
      </c>
    </row>
    <row r="179" spans="1:20">
      <c r="A179" s="31">
        <v>43922</v>
      </c>
      <c r="C179" s="6">
        <v>171</v>
      </c>
      <c r="D179" s="29">
        <f t="shared" si="52"/>
        <v>72194</v>
      </c>
      <c r="E179" s="29">
        <f t="shared" si="57"/>
        <v>12345174</v>
      </c>
      <c r="F179" s="29">
        <f t="shared" si="53"/>
        <v>-649826</v>
      </c>
      <c r="G179" s="34">
        <f>Inputs!D$3</f>
        <v>0.37951000000000001</v>
      </c>
      <c r="I179" s="27">
        <f t="shared" si="58"/>
        <v>12995000</v>
      </c>
      <c r="K179" s="27">
        <f t="shared" si="54"/>
        <v>72194</v>
      </c>
      <c r="L179" s="27">
        <f t="shared" si="59"/>
        <v>12345174</v>
      </c>
      <c r="M179" s="27">
        <f t="shared" si="55"/>
        <v>27398.344940000003</v>
      </c>
      <c r="N179" s="27">
        <f t="shared" si="56"/>
        <v>27398.344940000003</v>
      </c>
      <c r="O179" s="27">
        <f t="shared" si="60"/>
        <v>-246615.46525997945</v>
      </c>
      <c r="P179" s="27">
        <f t="shared" si="61"/>
        <v>246615.46525997945</v>
      </c>
    </row>
    <row r="180" spans="1:20">
      <c r="A180" s="30">
        <v>43952</v>
      </c>
      <c r="C180" s="6">
        <v>172</v>
      </c>
      <c r="D180" s="29">
        <f t="shared" si="52"/>
        <v>72194</v>
      </c>
      <c r="E180" s="29">
        <f t="shared" si="57"/>
        <v>12417368</v>
      </c>
      <c r="F180" s="29">
        <f t="shared" si="53"/>
        <v>-577632</v>
      </c>
      <c r="G180" s="34">
        <f>Inputs!D$3</f>
        <v>0.37951000000000001</v>
      </c>
      <c r="I180" s="27">
        <f t="shared" si="58"/>
        <v>12995000</v>
      </c>
      <c r="K180" s="27">
        <f t="shared" si="54"/>
        <v>72194</v>
      </c>
      <c r="L180" s="27">
        <f t="shared" si="59"/>
        <v>12417368</v>
      </c>
      <c r="M180" s="27">
        <f t="shared" si="55"/>
        <v>27398.344940000003</v>
      </c>
      <c r="N180" s="27">
        <f t="shared" si="56"/>
        <v>27398.344940000003</v>
      </c>
      <c r="O180" s="27">
        <f t="shared" si="60"/>
        <v>-219217.12031997944</v>
      </c>
      <c r="P180" s="27">
        <f t="shared" si="61"/>
        <v>219217.12031997944</v>
      </c>
    </row>
    <row r="181" spans="1:20">
      <c r="A181" s="31">
        <v>43983</v>
      </c>
      <c r="C181" s="6">
        <v>173</v>
      </c>
      <c r="D181" s="29">
        <f t="shared" si="52"/>
        <v>72194</v>
      </c>
      <c r="E181" s="29">
        <f t="shared" si="57"/>
        <v>12489562</v>
      </c>
      <c r="F181" s="29">
        <f t="shared" si="53"/>
        <v>-505438</v>
      </c>
      <c r="G181" s="34">
        <f>Inputs!D$3</f>
        <v>0.37951000000000001</v>
      </c>
      <c r="I181" s="27">
        <f t="shared" si="58"/>
        <v>12995000</v>
      </c>
      <c r="K181" s="27">
        <f t="shared" si="54"/>
        <v>72194</v>
      </c>
      <c r="L181" s="27">
        <f t="shared" si="59"/>
        <v>12489562</v>
      </c>
      <c r="M181" s="27">
        <f t="shared" si="55"/>
        <v>27398.344940000003</v>
      </c>
      <c r="N181" s="27">
        <f t="shared" si="56"/>
        <v>27398.344940000003</v>
      </c>
      <c r="O181" s="27">
        <f t="shared" si="60"/>
        <v>-191818.77537997943</v>
      </c>
      <c r="P181" s="27">
        <f t="shared" si="61"/>
        <v>191818.77537997943</v>
      </c>
    </row>
    <row r="182" spans="1:20">
      <c r="A182" s="30">
        <v>44013</v>
      </c>
      <c r="C182" s="6">
        <v>174</v>
      </c>
      <c r="D182" s="29">
        <f t="shared" si="52"/>
        <v>72194</v>
      </c>
      <c r="E182" s="29">
        <f t="shared" si="57"/>
        <v>12561756</v>
      </c>
      <c r="F182" s="29">
        <f t="shared" si="53"/>
        <v>-433244</v>
      </c>
      <c r="G182" s="34">
        <f>Inputs!D$3</f>
        <v>0.37951000000000001</v>
      </c>
      <c r="I182" s="27">
        <f t="shared" si="58"/>
        <v>12995000</v>
      </c>
      <c r="K182" s="27">
        <f t="shared" si="54"/>
        <v>72194</v>
      </c>
      <c r="L182" s="27">
        <f t="shared" si="59"/>
        <v>12561756</v>
      </c>
      <c r="M182" s="27">
        <f t="shared" si="55"/>
        <v>27398.344940000003</v>
      </c>
      <c r="N182" s="27">
        <f t="shared" si="56"/>
        <v>27398.344940000003</v>
      </c>
      <c r="O182" s="27">
        <f t="shared" si="60"/>
        <v>-164420.43043997942</v>
      </c>
      <c r="P182" s="27">
        <f t="shared" si="61"/>
        <v>164420.43043997942</v>
      </c>
    </row>
    <row r="183" spans="1:20">
      <c r="A183" s="31">
        <v>44044</v>
      </c>
      <c r="C183" s="6">
        <v>175</v>
      </c>
      <c r="D183" s="29">
        <f t="shared" si="52"/>
        <v>72194</v>
      </c>
      <c r="E183" s="29">
        <f t="shared" si="57"/>
        <v>12633950</v>
      </c>
      <c r="F183" s="29">
        <f t="shared" si="53"/>
        <v>-361050</v>
      </c>
      <c r="G183" s="34">
        <f>Inputs!D$3</f>
        <v>0.37951000000000001</v>
      </c>
      <c r="I183" s="27">
        <f t="shared" si="58"/>
        <v>12995000</v>
      </c>
      <c r="K183" s="27">
        <f t="shared" si="54"/>
        <v>72194</v>
      </c>
      <c r="L183" s="27">
        <f t="shared" si="59"/>
        <v>12633950</v>
      </c>
      <c r="M183" s="27">
        <f t="shared" si="55"/>
        <v>27398.344940000003</v>
      </c>
      <c r="N183" s="27">
        <f t="shared" si="56"/>
        <v>27398.344940000003</v>
      </c>
      <c r="O183" s="27">
        <f t="shared" si="60"/>
        <v>-137022.08549997941</v>
      </c>
      <c r="P183" s="27">
        <f t="shared" si="61"/>
        <v>137022.08549997941</v>
      </c>
    </row>
    <row r="184" spans="1:20">
      <c r="A184" s="30">
        <v>44075</v>
      </c>
      <c r="C184" s="6">
        <v>176</v>
      </c>
      <c r="D184" s="29">
        <f t="shared" si="52"/>
        <v>72194</v>
      </c>
      <c r="E184" s="29">
        <f t="shared" si="57"/>
        <v>12706144</v>
      </c>
      <c r="F184" s="29">
        <f t="shared" si="53"/>
        <v>-288856</v>
      </c>
      <c r="G184" s="34">
        <f>Inputs!D$3</f>
        <v>0.37951000000000001</v>
      </c>
      <c r="I184" s="27">
        <f t="shared" si="58"/>
        <v>12995000</v>
      </c>
      <c r="K184" s="27">
        <f t="shared" si="54"/>
        <v>72194</v>
      </c>
      <c r="L184" s="27">
        <f t="shared" si="59"/>
        <v>12706144</v>
      </c>
      <c r="M184" s="27">
        <f t="shared" si="55"/>
        <v>27398.344940000003</v>
      </c>
      <c r="N184" s="27">
        <f t="shared" si="56"/>
        <v>27398.344940000003</v>
      </c>
      <c r="O184" s="27">
        <f t="shared" si="60"/>
        <v>-109623.7405599794</v>
      </c>
      <c r="P184" s="27">
        <f t="shared" si="61"/>
        <v>109623.7405599794</v>
      </c>
    </row>
    <row r="185" spans="1:20">
      <c r="A185" s="31">
        <v>44105</v>
      </c>
      <c r="C185" s="6">
        <v>177</v>
      </c>
      <c r="D185" s="29">
        <f t="shared" si="52"/>
        <v>72194</v>
      </c>
      <c r="E185" s="29">
        <f t="shared" si="57"/>
        <v>12778338</v>
      </c>
      <c r="F185" s="29">
        <f t="shared" si="53"/>
        <v>-216662</v>
      </c>
      <c r="G185" s="34">
        <f>Inputs!D$3</f>
        <v>0.37951000000000001</v>
      </c>
      <c r="I185" s="27">
        <f t="shared" si="58"/>
        <v>12995000</v>
      </c>
      <c r="K185" s="27">
        <f t="shared" si="54"/>
        <v>72194</v>
      </c>
      <c r="L185" s="27">
        <f t="shared" si="59"/>
        <v>12778338</v>
      </c>
      <c r="M185" s="27">
        <f t="shared" si="55"/>
        <v>27398.344940000003</v>
      </c>
      <c r="N185" s="27">
        <f t="shared" si="56"/>
        <v>27398.344940000003</v>
      </c>
      <c r="O185" s="27">
        <f t="shared" si="60"/>
        <v>-82225.39561997939</v>
      </c>
      <c r="P185" s="27">
        <f t="shared" si="61"/>
        <v>82225.39561997939</v>
      </c>
    </row>
    <row r="186" spans="1:20">
      <c r="A186" s="30">
        <v>44136</v>
      </c>
      <c r="C186" s="6">
        <v>178</v>
      </c>
      <c r="D186" s="29">
        <f t="shared" si="52"/>
        <v>72194</v>
      </c>
      <c r="E186" s="29">
        <f t="shared" si="57"/>
        <v>12850532</v>
      </c>
      <c r="F186" s="29">
        <f t="shared" si="53"/>
        <v>-144468</v>
      </c>
      <c r="G186" s="34">
        <f>Inputs!D$3</f>
        <v>0.37951000000000001</v>
      </c>
      <c r="I186" s="27">
        <f t="shared" si="58"/>
        <v>12995000</v>
      </c>
      <c r="K186" s="27">
        <f t="shared" si="54"/>
        <v>72194</v>
      </c>
      <c r="L186" s="27">
        <f t="shared" si="59"/>
        <v>12850532</v>
      </c>
      <c r="M186" s="27">
        <f t="shared" si="55"/>
        <v>27398.344940000003</v>
      </c>
      <c r="N186" s="27">
        <f t="shared" si="56"/>
        <v>27398.344940000003</v>
      </c>
      <c r="O186" s="27">
        <f t="shared" si="60"/>
        <v>-54827.050679979387</v>
      </c>
      <c r="P186" s="27">
        <f t="shared" si="61"/>
        <v>54827.050679979387</v>
      </c>
    </row>
    <row r="187" spans="1:20">
      <c r="A187" s="31">
        <v>44166</v>
      </c>
      <c r="C187" s="6">
        <v>179</v>
      </c>
      <c r="D187" s="29">
        <f t="shared" si="52"/>
        <v>72194</v>
      </c>
      <c r="E187" s="29">
        <f t="shared" si="57"/>
        <v>12922726</v>
      </c>
      <c r="F187" s="29">
        <f t="shared" si="53"/>
        <v>-72274</v>
      </c>
      <c r="G187" s="34">
        <f>Inputs!D$3</f>
        <v>0.37951000000000001</v>
      </c>
      <c r="I187" s="27">
        <f t="shared" si="58"/>
        <v>12995000</v>
      </c>
      <c r="K187" s="27">
        <f t="shared" si="54"/>
        <v>72194</v>
      </c>
      <c r="L187" s="27">
        <f t="shared" si="59"/>
        <v>12922726</v>
      </c>
      <c r="M187" s="27">
        <f t="shared" si="55"/>
        <v>27398.344940000003</v>
      </c>
      <c r="N187" s="27">
        <f t="shared" si="56"/>
        <v>27398.344940000003</v>
      </c>
      <c r="O187" s="27">
        <f t="shared" si="60"/>
        <v>-27428.705739979385</v>
      </c>
      <c r="P187" s="27">
        <f t="shared" si="61"/>
        <v>27428.705739979385</v>
      </c>
    </row>
    <row r="188" spans="1:20">
      <c r="A188" s="30">
        <v>44197</v>
      </c>
      <c r="C188" s="6">
        <v>180</v>
      </c>
      <c r="D188" s="29">
        <f>-F187</f>
        <v>72274</v>
      </c>
      <c r="E188" s="29">
        <f t="shared" si="57"/>
        <v>12995000</v>
      </c>
      <c r="F188" s="29">
        <f t="shared" si="53"/>
        <v>0</v>
      </c>
      <c r="G188" s="34">
        <f>Inputs!D$3</f>
        <v>0.37951000000000001</v>
      </c>
      <c r="I188" s="27">
        <f t="shared" si="58"/>
        <v>12995000</v>
      </c>
      <c r="K188" s="27">
        <f t="shared" si="54"/>
        <v>72274</v>
      </c>
      <c r="L188" s="27">
        <f t="shared" si="59"/>
        <v>12995000</v>
      </c>
      <c r="M188" s="27">
        <f t="shared" si="55"/>
        <v>27428.705740000001</v>
      </c>
      <c r="N188" s="27">
        <f t="shared" si="56"/>
        <v>27428.705740000001</v>
      </c>
      <c r="O188" s="27">
        <f t="shared" si="60"/>
        <v>2.0616425899788737E-8</v>
      </c>
      <c r="P188" s="27">
        <f t="shared" si="61"/>
        <v>-2.0616425899788737E-8</v>
      </c>
    </row>
    <row r="189" spans="1:20">
      <c r="A189" s="30"/>
      <c r="G189" s="28"/>
    </row>
    <row r="190" spans="1:20">
      <c r="A190" s="8" t="s">
        <v>43</v>
      </c>
      <c r="B190" s="33">
        <f>SUM(B9:B189)</f>
        <v>-12995000</v>
      </c>
      <c r="D190" s="33">
        <f>SUM(D9:D189)</f>
        <v>12995000</v>
      </c>
      <c r="G190" s="28"/>
      <c r="H190" s="33">
        <f>SUM(H9:H189)</f>
        <v>12995000</v>
      </c>
      <c r="I190" s="33"/>
      <c r="J190" s="33">
        <f>SUM(J9:J189)</f>
        <v>4931732.45</v>
      </c>
      <c r="K190" s="33">
        <f>SUM(K9:K189)</f>
        <v>12995000</v>
      </c>
      <c r="L190" s="33"/>
      <c r="M190" s="33">
        <f>SUM(M9:M189)</f>
        <v>4931732.4500000207</v>
      </c>
      <c r="N190" s="33">
        <f>SUM(N9:N189)</f>
        <v>2.0616425899788737E-8</v>
      </c>
      <c r="O190" s="33">
        <f>SUM(O9:O189)</f>
        <v>-441392771.56659722</v>
      </c>
      <c r="P190" s="33">
        <f>SUM(P9:P189)</f>
        <v>441392771.56659722</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68.xml><?xml version="1.0" encoding="utf-8"?>
<worksheet xmlns="http://schemas.openxmlformats.org/spreadsheetml/2006/main" xmlns:r="http://schemas.openxmlformats.org/officeDocument/2006/relationships">
  <sheetPr transitionEvaluation="1" codeName="Sheet72">
    <pageSetUpPr autoPageBreaks="0" fitToPage="1"/>
  </sheetPr>
  <dimension ref="A1:AE200"/>
  <sheetViews>
    <sheetView defaultGridColor="0" topLeftCell="S1" colorId="22" zoomScale="60" zoomScaleNormal="100" workbookViewId="0">
      <pane ySplit="8" topLeftCell="A9" activePane="bottomLeft" state="frozen"/>
      <selection activeCell="U11" sqref="U11:AE11"/>
      <selection pane="bottomLeft" activeCell="P51" sqref="P51"/>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38838</v>
      </c>
      <c r="B9" s="32">
        <v>-2392408.19</v>
      </c>
      <c r="C9" s="6">
        <v>1</v>
      </c>
      <c r="D9" s="29">
        <f t="shared" ref="D9:D40" si="0">ROUND(-(+$B$9/180)*1,0)</f>
        <v>13291</v>
      </c>
      <c r="E9" s="29">
        <f>+D9</f>
        <v>13291</v>
      </c>
      <c r="F9" s="29">
        <f t="shared" ref="F9:F40" si="1">$B$9+E9</f>
        <v>-2379117.19</v>
      </c>
      <c r="G9" s="34">
        <f>Inputs!D$3</f>
        <v>0.37951000000000001</v>
      </c>
      <c r="H9" s="27">
        <f>-B9</f>
        <v>2392408.19</v>
      </c>
      <c r="I9" s="27">
        <f>+H9</f>
        <v>2392408.19</v>
      </c>
      <c r="J9" s="27">
        <f>H9*G9</f>
        <v>907942.83218689996</v>
      </c>
      <c r="K9" s="27">
        <f t="shared" ref="K9:K40" si="2">D9</f>
        <v>13291</v>
      </c>
      <c r="L9" s="27">
        <f>+K9</f>
        <v>13291</v>
      </c>
      <c r="M9" s="27">
        <f t="shared" ref="M9:M40" si="3">K9*G9</f>
        <v>5044.0674100000006</v>
      </c>
      <c r="N9" s="27">
        <f t="shared" ref="N9:N40" si="4">M9-J9</f>
        <v>-902898.76477689994</v>
      </c>
      <c r="O9" s="27">
        <f>+N9</f>
        <v>-902898.76477689994</v>
      </c>
      <c r="P9" s="27">
        <f>-SUM(N9)</f>
        <v>902898.76477689994</v>
      </c>
      <c r="Q9" s="38">
        <f>VLOOKUP(Q$8,$A$9:$P$188,5)</f>
        <v>584804</v>
      </c>
      <c r="R9" s="38">
        <f>VLOOKUP(R$8,$A$9:$P$188,5)</f>
        <v>744296</v>
      </c>
      <c r="S9" s="38">
        <f>+R9-Q9</f>
        <v>159492</v>
      </c>
      <c r="T9" s="35" t="s">
        <v>64</v>
      </c>
      <c r="U9" s="161">
        <f>-IF(TYPE(VLOOKUP(U8,$A$9:$P$188,6,FALSE))=16,0,VLOOKUP(U8,$A$9:$P$188,6,FALSE))</f>
        <v>1953805.19</v>
      </c>
      <c r="V9" s="161">
        <f>-IF(TYPE(VLOOKUP(V8,$A$9:$P$188,6,FALSE))=16,0,VLOOKUP(V8,$A$9:$P$188,6,FALSE))</f>
        <v>1940514.19</v>
      </c>
      <c r="W9" s="161">
        <f t="shared" ref="W9:AE9" si="5">-IF(TYPE(VLOOKUP(W8,$A$9:$P$188,6,FALSE))=16,0,VLOOKUP(W8,$A$9:$P$188,6,FALSE))</f>
        <v>1927223.19</v>
      </c>
      <c r="X9" s="161">
        <f t="shared" si="5"/>
        <v>1913932.19</v>
      </c>
      <c r="Y9" s="161">
        <f t="shared" si="5"/>
        <v>1900641.19</v>
      </c>
      <c r="Z9" s="161">
        <f t="shared" si="5"/>
        <v>1887350.19</v>
      </c>
      <c r="AA9" s="161">
        <f t="shared" si="5"/>
        <v>1874059.19</v>
      </c>
      <c r="AB9" s="161">
        <f t="shared" si="5"/>
        <v>1860768.19</v>
      </c>
      <c r="AC9" s="161">
        <f t="shared" si="5"/>
        <v>1847477.19</v>
      </c>
      <c r="AD9" s="161">
        <f t="shared" si="5"/>
        <v>1834186.19</v>
      </c>
      <c r="AE9" s="161">
        <f t="shared" si="5"/>
        <v>1820895.19</v>
      </c>
    </row>
    <row r="10" spans="1:31">
      <c r="A10" s="30">
        <v>38869</v>
      </c>
      <c r="B10" s="9"/>
      <c r="C10" s="6">
        <v>2</v>
      </c>
      <c r="D10" s="29">
        <f t="shared" si="0"/>
        <v>13291</v>
      </c>
      <c r="E10" s="29">
        <f t="shared" ref="E10:E41" si="6">+E9+D10</f>
        <v>26582</v>
      </c>
      <c r="F10" s="29">
        <f t="shared" si="1"/>
        <v>-2365826.19</v>
      </c>
      <c r="G10" s="34">
        <f>Inputs!D$3</f>
        <v>0.37951000000000001</v>
      </c>
      <c r="H10" s="2"/>
      <c r="I10" s="27">
        <f t="shared" ref="I10:I41" si="7">+I9+H10</f>
        <v>2392408.19</v>
      </c>
      <c r="J10" s="27"/>
      <c r="K10" s="27">
        <f t="shared" si="2"/>
        <v>13291</v>
      </c>
      <c r="L10" s="27">
        <f t="shared" ref="L10:L41" si="8">+L9+K10</f>
        <v>26582</v>
      </c>
      <c r="M10" s="27">
        <f t="shared" si="3"/>
        <v>5044.0674100000006</v>
      </c>
      <c r="N10" s="27">
        <f t="shared" si="4"/>
        <v>5044.0674100000006</v>
      </c>
      <c r="O10" s="27">
        <f t="shared" ref="O10:O41" si="9">+O9+N10</f>
        <v>-897854.69736689993</v>
      </c>
      <c r="P10" s="27">
        <f t="shared" ref="P10:P41" si="10">P9-N10</f>
        <v>897854.69736689993</v>
      </c>
      <c r="Q10" s="38">
        <f>VLOOKUP(Q$8,$A$9:$P$188,15)</f>
        <v>-686003.86614689918</v>
      </c>
      <c r="R10" s="38">
        <f>VLOOKUP(R$8,$A$9:$P$188,15)</f>
        <v>-625475.05722689896</v>
      </c>
      <c r="S10" s="38">
        <f>+R10-Q10</f>
        <v>60528.808920000214</v>
      </c>
      <c r="T10" s="36" t="s">
        <v>69</v>
      </c>
      <c r="V10" s="2"/>
      <c r="W10" s="2"/>
      <c r="X10" s="7"/>
      <c r="Y10" s="2"/>
      <c r="Z10" s="7"/>
    </row>
    <row r="11" spans="1:31">
      <c r="A11" s="31">
        <v>38899</v>
      </c>
      <c r="B11" s="5"/>
      <c r="C11" s="6">
        <v>3</v>
      </c>
      <c r="D11" s="29">
        <f t="shared" si="0"/>
        <v>13291</v>
      </c>
      <c r="E11" s="29">
        <f t="shared" si="6"/>
        <v>39873</v>
      </c>
      <c r="F11" s="29">
        <f t="shared" si="1"/>
        <v>-2352535.19</v>
      </c>
      <c r="G11" s="34">
        <f>Inputs!D$3</f>
        <v>0.37951000000000001</v>
      </c>
      <c r="H11" s="2"/>
      <c r="I11" s="27">
        <f t="shared" si="7"/>
        <v>2392408.19</v>
      </c>
      <c r="J11" s="27"/>
      <c r="K11" s="27">
        <f t="shared" si="2"/>
        <v>13291</v>
      </c>
      <c r="L11" s="27">
        <f t="shared" si="8"/>
        <v>39873</v>
      </c>
      <c r="M11" s="27">
        <f t="shared" si="3"/>
        <v>5044.0674100000006</v>
      </c>
      <c r="N11" s="27">
        <f t="shared" si="4"/>
        <v>5044.0674100000006</v>
      </c>
      <c r="O11" s="27">
        <f t="shared" si="9"/>
        <v>-892810.62995689991</v>
      </c>
      <c r="P11" s="27">
        <f t="shared" si="10"/>
        <v>892810.62995689991</v>
      </c>
      <c r="Q11" s="38">
        <f>+VLOOKUP(Q$8,$A$9:$P$188,16)</f>
        <v>686003.86614689918</v>
      </c>
      <c r="R11" s="38">
        <f>+VLOOKUP(R$8,$A$9:$P$188,16)</f>
        <v>625475.05722689896</v>
      </c>
      <c r="S11" s="38">
        <f>(+Q11+R11)/2</f>
        <v>655739.46168689907</v>
      </c>
      <c r="T11" s="36" t="s">
        <v>113</v>
      </c>
      <c r="U11" s="161">
        <f>IF(TYPE(VLOOKUP(U8,$A$9:$P$188,16,FALSE))=16,0,VLOOKUP(U8,$A$9:$P$188,16,FALSE))</f>
        <v>741488.60765689937</v>
      </c>
      <c r="V11" s="161">
        <f t="shared" ref="V11:AE11" si="11">IF(TYPE(VLOOKUP(V8,$A$9:$P$188,16,FALSE))=16,0,VLOOKUP(V8,$A$9:$P$188,16,FALSE))</f>
        <v>736444.54024689936</v>
      </c>
      <c r="W11" s="161">
        <f t="shared" si="11"/>
        <v>731400.47283689934</v>
      </c>
      <c r="X11" s="161">
        <f t="shared" si="11"/>
        <v>726356.40542689932</v>
      </c>
      <c r="Y11" s="161">
        <f t="shared" si="11"/>
        <v>721312.3380168993</v>
      </c>
      <c r="Z11" s="161">
        <f t="shared" si="11"/>
        <v>716268.27060689928</v>
      </c>
      <c r="AA11" s="161">
        <f t="shared" si="11"/>
        <v>711224.20319689927</v>
      </c>
      <c r="AB11" s="161">
        <f t="shared" si="11"/>
        <v>706180.13578689925</v>
      </c>
      <c r="AC11" s="161">
        <f t="shared" si="11"/>
        <v>701136.06837689923</v>
      </c>
      <c r="AD11" s="161">
        <f t="shared" si="11"/>
        <v>696092.00096689921</v>
      </c>
      <c r="AE11" s="161">
        <f t="shared" si="11"/>
        <v>691047.9335568992</v>
      </c>
    </row>
    <row r="12" spans="1:31">
      <c r="A12" s="30">
        <v>38930</v>
      </c>
      <c r="B12" s="3"/>
      <c r="C12" s="6">
        <v>4</v>
      </c>
      <c r="D12" s="29">
        <f t="shared" si="0"/>
        <v>13291</v>
      </c>
      <c r="E12" s="29">
        <f t="shared" si="6"/>
        <v>53164</v>
      </c>
      <c r="F12" s="29">
        <f t="shared" si="1"/>
        <v>-2339244.19</v>
      </c>
      <c r="G12" s="34">
        <f>Inputs!D$3</f>
        <v>0.37951000000000001</v>
      </c>
      <c r="H12" s="2"/>
      <c r="I12" s="27">
        <f t="shared" si="7"/>
        <v>2392408.19</v>
      </c>
      <c r="J12" s="27"/>
      <c r="K12" s="27">
        <f t="shared" si="2"/>
        <v>13291</v>
      </c>
      <c r="L12" s="27">
        <f t="shared" si="8"/>
        <v>53164</v>
      </c>
      <c r="M12" s="27">
        <f t="shared" si="3"/>
        <v>5044.0674100000006</v>
      </c>
      <c r="N12" s="27">
        <f t="shared" si="4"/>
        <v>5044.0674100000006</v>
      </c>
      <c r="O12" s="27">
        <f t="shared" si="9"/>
        <v>-887766.56254689989</v>
      </c>
      <c r="P12" s="27">
        <f t="shared" si="10"/>
        <v>887766.56254689989</v>
      </c>
      <c r="Q12" s="40"/>
      <c r="R12" s="40"/>
      <c r="S12" s="40"/>
      <c r="T12" s="36"/>
    </row>
    <row r="13" spans="1:31">
      <c r="A13" s="31">
        <v>38961</v>
      </c>
      <c r="B13" s="3"/>
      <c r="C13" s="6">
        <v>5</v>
      </c>
      <c r="D13" s="29">
        <f t="shared" si="0"/>
        <v>13291</v>
      </c>
      <c r="E13" s="29">
        <f t="shared" si="6"/>
        <v>66455</v>
      </c>
      <c r="F13" s="29">
        <f t="shared" si="1"/>
        <v>-2325953.19</v>
      </c>
      <c r="G13" s="34">
        <f>Inputs!D$3</f>
        <v>0.37951000000000001</v>
      </c>
      <c r="H13" s="2"/>
      <c r="I13" s="27">
        <f t="shared" si="7"/>
        <v>2392408.19</v>
      </c>
      <c r="J13" s="27"/>
      <c r="K13" s="27">
        <f t="shared" si="2"/>
        <v>13291</v>
      </c>
      <c r="L13" s="27">
        <f t="shared" si="8"/>
        <v>66455</v>
      </c>
      <c r="M13" s="27">
        <f t="shared" si="3"/>
        <v>5044.0674100000006</v>
      </c>
      <c r="N13" s="27">
        <f t="shared" si="4"/>
        <v>5044.0674100000006</v>
      </c>
      <c r="O13" s="27">
        <f t="shared" si="9"/>
        <v>-882722.49513689987</v>
      </c>
      <c r="P13" s="27">
        <f t="shared" si="10"/>
        <v>882722.49513689987</v>
      </c>
      <c r="Q13" s="38">
        <f>VLOOKUP(Q$8,$A$9:$P$188,9)</f>
        <v>2392408.19</v>
      </c>
      <c r="R13" s="38">
        <f>VLOOKUP(R$8,$A$9:$P$188,9)</f>
        <v>2392408.19</v>
      </c>
      <c r="S13" s="38">
        <f>+R13-Q13</f>
        <v>0</v>
      </c>
      <c r="T13" s="36" t="s">
        <v>70</v>
      </c>
    </row>
    <row r="14" spans="1:31">
      <c r="A14" s="30">
        <v>38991</v>
      </c>
      <c r="B14" s="3"/>
      <c r="C14" s="6">
        <v>6</v>
      </c>
      <c r="D14" s="29">
        <f t="shared" si="0"/>
        <v>13291</v>
      </c>
      <c r="E14" s="29">
        <f t="shared" si="6"/>
        <v>79746</v>
      </c>
      <c r="F14" s="29">
        <f t="shared" si="1"/>
        <v>-2312662.19</v>
      </c>
      <c r="G14" s="34">
        <f>Inputs!D$3</f>
        <v>0.37951000000000001</v>
      </c>
      <c r="H14" s="2"/>
      <c r="I14" s="27">
        <f t="shared" si="7"/>
        <v>2392408.19</v>
      </c>
      <c r="J14" s="27"/>
      <c r="K14" s="27">
        <f t="shared" si="2"/>
        <v>13291</v>
      </c>
      <c r="L14" s="27">
        <f t="shared" si="8"/>
        <v>79746</v>
      </c>
      <c r="M14" s="27">
        <f t="shared" si="3"/>
        <v>5044.0674100000006</v>
      </c>
      <c r="N14" s="27">
        <f t="shared" si="4"/>
        <v>5044.0674100000006</v>
      </c>
      <c r="O14" s="27">
        <f t="shared" si="9"/>
        <v>-877678.42772689986</v>
      </c>
      <c r="P14" s="27">
        <f t="shared" si="10"/>
        <v>877678.42772689986</v>
      </c>
      <c r="Q14" s="116">
        <f>VLOOKUP(Q$8,$A$9:$P$188,12)</f>
        <v>584804</v>
      </c>
      <c r="R14" s="116">
        <f>VLOOKUP(R$8,$A$9:$P$188,12)</f>
        <v>744296</v>
      </c>
      <c r="S14" s="116">
        <f>+R14-Q14</f>
        <v>159492</v>
      </c>
      <c r="T14" s="36" t="s">
        <v>93</v>
      </c>
    </row>
    <row r="15" spans="1:31">
      <c r="A15" s="31">
        <v>39022</v>
      </c>
      <c r="B15" s="3"/>
      <c r="C15" s="6">
        <v>7</v>
      </c>
      <c r="D15" s="29">
        <f t="shared" si="0"/>
        <v>13291</v>
      </c>
      <c r="E15" s="29">
        <f t="shared" si="6"/>
        <v>93037</v>
      </c>
      <c r="F15" s="29">
        <f t="shared" si="1"/>
        <v>-2299371.19</v>
      </c>
      <c r="G15" s="34">
        <f>Inputs!D$3</f>
        <v>0.37951000000000001</v>
      </c>
      <c r="H15" s="2"/>
      <c r="I15" s="27">
        <f t="shared" si="7"/>
        <v>2392408.19</v>
      </c>
      <c r="J15" s="27"/>
      <c r="K15" s="27">
        <f t="shared" si="2"/>
        <v>13291</v>
      </c>
      <c r="L15" s="27">
        <f t="shared" si="8"/>
        <v>93037</v>
      </c>
      <c r="M15" s="27">
        <f t="shared" si="3"/>
        <v>5044.0674100000006</v>
      </c>
      <c r="N15" s="27">
        <f t="shared" si="4"/>
        <v>5044.0674100000006</v>
      </c>
      <c r="O15" s="27">
        <f t="shared" si="9"/>
        <v>-872634.36031689984</v>
      </c>
      <c r="P15" s="27">
        <f t="shared" si="10"/>
        <v>872634.36031689984</v>
      </c>
      <c r="Q15" s="107"/>
      <c r="R15" s="107"/>
      <c r="S15" s="107"/>
      <c r="T15" s="108"/>
    </row>
    <row r="16" spans="1:31">
      <c r="A16" s="30">
        <v>39052</v>
      </c>
      <c r="B16" s="3"/>
      <c r="C16" s="6">
        <v>8</v>
      </c>
      <c r="D16" s="29">
        <f t="shared" si="0"/>
        <v>13291</v>
      </c>
      <c r="E16" s="29">
        <f t="shared" si="6"/>
        <v>106328</v>
      </c>
      <c r="F16" s="29">
        <f t="shared" si="1"/>
        <v>-2286080.19</v>
      </c>
      <c r="G16" s="34">
        <f>Inputs!D$3</f>
        <v>0.37951000000000001</v>
      </c>
      <c r="H16" s="2"/>
      <c r="I16" s="27">
        <f t="shared" si="7"/>
        <v>2392408.19</v>
      </c>
      <c r="J16" s="27"/>
      <c r="K16" s="27">
        <f t="shared" si="2"/>
        <v>13291</v>
      </c>
      <c r="L16" s="27">
        <f t="shared" si="8"/>
        <v>106328</v>
      </c>
      <c r="M16" s="27">
        <f t="shared" si="3"/>
        <v>5044.0674100000006</v>
      </c>
      <c r="N16" s="27">
        <f t="shared" si="4"/>
        <v>5044.0674100000006</v>
      </c>
      <c r="O16" s="27">
        <f t="shared" si="9"/>
        <v>-867590.29290689982</v>
      </c>
      <c r="P16" s="27">
        <f t="shared" si="10"/>
        <v>867590.29290689982</v>
      </c>
      <c r="Q16" s="4"/>
      <c r="R16" s="4"/>
      <c r="S16" s="4"/>
    </row>
    <row r="17" spans="1:19">
      <c r="A17" s="31">
        <v>39083</v>
      </c>
      <c r="B17" s="3"/>
      <c r="C17" s="6">
        <v>9</v>
      </c>
      <c r="D17" s="29">
        <f t="shared" si="0"/>
        <v>13291</v>
      </c>
      <c r="E17" s="29">
        <f t="shared" si="6"/>
        <v>119619</v>
      </c>
      <c r="F17" s="29">
        <f t="shared" si="1"/>
        <v>-2272789.19</v>
      </c>
      <c r="G17" s="34">
        <f>Inputs!D$3</f>
        <v>0.37951000000000001</v>
      </c>
      <c r="H17" s="2"/>
      <c r="I17" s="27">
        <f t="shared" si="7"/>
        <v>2392408.19</v>
      </c>
      <c r="J17" s="27"/>
      <c r="K17" s="27">
        <f t="shared" si="2"/>
        <v>13291</v>
      </c>
      <c r="L17" s="27">
        <f t="shared" si="8"/>
        <v>119619</v>
      </c>
      <c r="M17" s="27">
        <f t="shared" si="3"/>
        <v>5044.0674100000006</v>
      </c>
      <c r="N17" s="27">
        <f t="shared" si="4"/>
        <v>5044.0674100000006</v>
      </c>
      <c r="O17" s="27">
        <f t="shared" si="9"/>
        <v>-862546.2254968998</v>
      </c>
      <c r="P17" s="27">
        <f t="shared" si="10"/>
        <v>862546.2254968998</v>
      </c>
      <c r="Q17" s="4"/>
      <c r="R17" s="4"/>
      <c r="S17" s="4"/>
    </row>
    <row r="18" spans="1:19">
      <c r="A18" s="30">
        <v>39114</v>
      </c>
      <c r="B18" s="3"/>
      <c r="C18" s="6">
        <v>10</v>
      </c>
      <c r="D18" s="29">
        <f t="shared" si="0"/>
        <v>13291</v>
      </c>
      <c r="E18" s="29">
        <f t="shared" si="6"/>
        <v>132910</v>
      </c>
      <c r="F18" s="29">
        <f t="shared" si="1"/>
        <v>-2259498.19</v>
      </c>
      <c r="G18" s="34">
        <f>Inputs!D$3</f>
        <v>0.37951000000000001</v>
      </c>
      <c r="H18" s="2"/>
      <c r="I18" s="27">
        <f t="shared" si="7"/>
        <v>2392408.19</v>
      </c>
      <c r="J18" s="27"/>
      <c r="K18" s="27">
        <f t="shared" si="2"/>
        <v>13291</v>
      </c>
      <c r="L18" s="27">
        <f t="shared" si="8"/>
        <v>132910</v>
      </c>
      <c r="M18" s="27">
        <f t="shared" si="3"/>
        <v>5044.0674100000006</v>
      </c>
      <c r="N18" s="27">
        <f t="shared" si="4"/>
        <v>5044.0674100000006</v>
      </c>
      <c r="O18" s="27">
        <f t="shared" si="9"/>
        <v>-857502.15808689978</v>
      </c>
      <c r="P18" s="27">
        <f t="shared" si="10"/>
        <v>857502.15808689978</v>
      </c>
      <c r="Q18" s="4"/>
      <c r="R18" s="4"/>
      <c r="S18" s="4"/>
    </row>
    <row r="19" spans="1:19">
      <c r="A19" s="31">
        <v>39142</v>
      </c>
      <c r="B19" s="3"/>
      <c r="C19" s="6">
        <v>11</v>
      </c>
      <c r="D19" s="29">
        <f t="shared" si="0"/>
        <v>13291</v>
      </c>
      <c r="E19" s="29">
        <f t="shared" si="6"/>
        <v>146201</v>
      </c>
      <c r="F19" s="29">
        <f t="shared" si="1"/>
        <v>-2246207.19</v>
      </c>
      <c r="G19" s="34">
        <f>Inputs!D$3</f>
        <v>0.37951000000000001</v>
      </c>
      <c r="H19" s="2"/>
      <c r="I19" s="27">
        <f t="shared" si="7"/>
        <v>2392408.19</v>
      </c>
      <c r="J19" s="27"/>
      <c r="K19" s="27">
        <f t="shared" si="2"/>
        <v>13291</v>
      </c>
      <c r="L19" s="27">
        <f t="shared" si="8"/>
        <v>146201</v>
      </c>
      <c r="M19" s="27">
        <f t="shared" si="3"/>
        <v>5044.0674100000006</v>
      </c>
      <c r="N19" s="27">
        <f t="shared" si="4"/>
        <v>5044.0674100000006</v>
      </c>
      <c r="O19" s="27">
        <f t="shared" si="9"/>
        <v>-852458.09067689977</v>
      </c>
      <c r="P19" s="27">
        <f t="shared" si="10"/>
        <v>852458.09067689977</v>
      </c>
      <c r="Q19" s="4"/>
      <c r="R19" s="4"/>
      <c r="S19" s="4"/>
    </row>
    <row r="20" spans="1:19">
      <c r="A20" s="30">
        <v>39173</v>
      </c>
      <c r="B20" s="3"/>
      <c r="C20" s="6">
        <v>12</v>
      </c>
      <c r="D20" s="29">
        <f t="shared" si="0"/>
        <v>13291</v>
      </c>
      <c r="E20" s="29">
        <f t="shared" si="6"/>
        <v>159492</v>
      </c>
      <c r="F20" s="29">
        <f t="shared" si="1"/>
        <v>-2232916.19</v>
      </c>
      <c r="G20" s="34">
        <f>Inputs!D$3</f>
        <v>0.37951000000000001</v>
      </c>
      <c r="H20" s="2"/>
      <c r="I20" s="27">
        <f t="shared" si="7"/>
        <v>2392408.19</v>
      </c>
      <c r="J20" s="27"/>
      <c r="K20" s="27">
        <f t="shared" si="2"/>
        <v>13291</v>
      </c>
      <c r="L20" s="27">
        <f t="shared" si="8"/>
        <v>159492</v>
      </c>
      <c r="M20" s="27">
        <f t="shared" si="3"/>
        <v>5044.0674100000006</v>
      </c>
      <c r="N20" s="27">
        <f t="shared" si="4"/>
        <v>5044.0674100000006</v>
      </c>
      <c r="O20" s="27">
        <f t="shared" si="9"/>
        <v>-847414.02326689975</v>
      </c>
      <c r="P20" s="27">
        <f t="shared" si="10"/>
        <v>847414.02326689975</v>
      </c>
      <c r="Q20" s="4"/>
      <c r="R20" s="4"/>
      <c r="S20" s="4"/>
    </row>
    <row r="21" spans="1:19">
      <c r="A21" s="31">
        <v>39203</v>
      </c>
      <c r="B21" s="3"/>
      <c r="C21" s="6">
        <v>13</v>
      </c>
      <c r="D21" s="29">
        <f t="shared" si="0"/>
        <v>13291</v>
      </c>
      <c r="E21" s="29">
        <f t="shared" si="6"/>
        <v>172783</v>
      </c>
      <c r="F21" s="29">
        <f t="shared" si="1"/>
        <v>-2219625.19</v>
      </c>
      <c r="G21" s="34">
        <f>Inputs!D$3</f>
        <v>0.37951000000000001</v>
      </c>
      <c r="H21" s="2"/>
      <c r="I21" s="27">
        <f t="shared" si="7"/>
        <v>2392408.19</v>
      </c>
      <c r="J21" s="27"/>
      <c r="K21" s="27">
        <f t="shared" si="2"/>
        <v>13291</v>
      </c>
      <c r="L21" s="27">
        <f t="shared" si="8"/>
        <v>172783</v>
      </c>
      <c r="M21" s="27">
        <f t="shared" si="3"/>
        <v>5044.0674100000006</v>
      </c>
      <c r="N21" s="27">
        <f t="shared" si="4"/>
        <v>5044.0674100000006</v>
      </c>
      <c r="O21" s="27">
        <f t="shared" si="9"/>
        <v>-842369.95585689973</v>
      </c>
      <c r="P21" s="27">
        <f t="shared" si="10"/>
        <v>842369.95585689973</v>
      </c>
      <c r="Q21" s="4"/>
      <c r="R21" s="4"/>
      <c r="S21" s="4"/>
    </row>
    <row r="22" spans="1:19">
      <c r="A22" s="30">
        <v>39234</v>
      </c>
      <c r="B22" s="3"/>
      <c r="C22" s="6">
        <v>14</v>
      </c>
      <c r="D22" s="29">
        <f t="shared" si="0"/>
        <v>13291</v>
      </c>
      <c r="E22" s="29">
        <f t="shared" si="6"/>
        <v>186074</v>
      </c>
      <c r="F22" s="29">
        <f t="shared" si="1"/>
        <v>-2206334.19</v>
      </c>
      <c r="G22" s="34">
        <f>Inputs!D$3</f>
        <v>0.37951000000000001</v>
      </c>
      <c r="H22" s="2"/>
      <c r="I22" s="27">
        <f t="shared" si="7"/>
        <v>2392408.19</v>
      </c>
      <c r="J22" s="27"/>
      <c r="K22" s="27">
        <f t="shared" si="2"/>
        <v>13291</v>
      </c>
      <c r="L22" s="27">
        <f t="shared" si="8"/>
        <v>186074</v>
      </c>
      <c r="M22" s="27">
        <f t="shared" si="3"/>
        <v>5044.0674100000006</v>
      </c>
      <c r="N22" s="27">
        <f t="shared" si="4"/>
        <v>5044.0674100000006</v>
      </c>
      <c r="O22" s="27">
        <f t="shared" si="9"/>
        <v>-837325.88844689971</v>
      </c>
      <c r="P22" s="27">
        <f t="shared" si="10"/>
        <v>837325.88844689971</v>
      </c>
      <c r="Q22" s="4"/>
      <c r="R22" s="4"/>
      <c r="S22" s="4"/>
    </row>
    <row r="23" spans="1:19">
      <c r="A23" s="31">
        <v>39264</v>
      </c>
      <c r="B23" s="3"/>
      <c r="C23" s="6">
        <v>15</v>
      </c>
      <c r="D23" s="29">
        <f t="shared" si="0"/>
        <v>13291</v>
      </c>
      <c r="E23" s="29">
        <f t="shared" si="6"/>
        <v>199365</v>
      </c>
      <c r="F23" s="29">
        <f t="shared" si="1"/>
        <v>-2193043.19</v>
      </c>
      <c r="G23" s="34">
        <f>Inputs!D$3</f>
        <v>0.37951000000000001</v>
      </c>
      <c r="H23" s="2"/>
      <c r="I23" s="27">
        <f t="shared" si="7"/>
        <v>2392408.19</v>
      </c>
      <c r="J23" s="27"/>
      <c r="K23" s="27">
        <f t="shared" si="2"/>
        <v>13291</v>
      </c>
      <c r="L23" s="27">
        <f t="shared" si="8"/>
        <v>199365</v>
      </c>
      <c r="M23" s="27">
        <f t="shared" si="3"/>
        <v>5044.0674100000006</v>
      </c>
      <c r="N23" s="27">
        <f t="shared" si="4"/>
        <v>5044.0674100000006</v>
      </c>
      <c r="O23" s="27">
        <f t="shared" si="9"/>
        <v>-832281.8210368997</v>
      </c>
      <c r="P23" s="27">
        <f t="shared" si="10"/>
        <v>832281.8210368997</v>
      </c>
      <c r="Q23" s="4"/>
      <c r="R23" s="4"/>
      <c r="S23" s="4"/>
    </row>
    <row r="24" spans="1:19">
      <c r="A24" s="30">
        <v>39295</v>
      </c>
      <c r="B24" s="3"/>
      <c r="C24" s="6">
        <v>16</v>
      </c>
      <c r="D24" s="29">
        <f t="shared" si="0"/>
        <v>13291</v>
      </c>
      <c r="E24" s="29">
        <f t="shared" si="6"/>
        <v>212656</v>
      </c>
      <c r="F24" s="29">
        <f t="shared" si="1"/>
        <v>-2179752.19</v>
      </c>
      <c r="G24" s="34">
        <f>Inputs!D$3</f>
        <v>0.37951000000000001</v>
      </c>
      <c r="H24" s="2"/>
      <c r="I24" s="27">
        <f t="shared" si="7"/>
        <v>2392408.19</v>
      </c>
      <c r="J24" s="27"/>
      <c r="K24" s="27">
        <f t="shared" si="2"/>
        <v>13291</v>
      </c>
      <c r="L24" s="27">
        <f t="shared" si="8"/>
        <v>212656</v>
      </c>
      <c r="M24" s="27">
        <f t="shared" si="3"/>
        <v>5044.0674100000006</v>
      </c>
      <c r="N24" s="27">
        <f t="shared" si="4"/>
        <v>5044.0674100000006</v>
      </c>
      <c r="O24" s="27">
        <f t="shared" si="9"/>
        <v>-827237.75362689968</v>
      </c>
      <c r="P24" s="27">
        <f t="shared" si="10"/>
        <v>827237.75362689968</v>
      </c>
      <c r="Q24" s="4"/>
      <c r="R24" s="4"/>
      <c r="S24" s="4"/>
    </row>
    <row r="25" spans="1:19">
      <c r="A25" s="31">
        <v>39326</v>
      </c>
      <c r="B25" s="3"/>
      <c r="C25" s="6">
        <v>17</v>
      </c>
      <c r="D25" s="29">
        <f t="shared" si="0"/>
        <v>13291</v>
      </c>
      <c r="E25" s="29">
        <f t="shared" si="6"/>
        <v>225947</v>
      </c>
      <c r="F25" s="29">
        <f t="shared" si="1"/>
        <v>-2166461.19</v>
      </c>
      <c r="G25" s="34">
        <f>Inputs!D$3</f>
        <v>0.37951000000000001</v>
      </c>
      <c r="H25" s="2"/>
      <c r="I25" s="27">
        <f t="shared" si="7"/>
        <v>2392408.19</v>
      </c>
      <c r="J25" s="27"/>
      <c r="K25" s="27">
        <f t="shared" si="2"/>
        <v>13291</v>
      </c>
      <c r="L25" s="27">
        <f t="shared" si="8"/>
        <v>225947</v>
      </c>
      <c r="M25" s="27">
        <f t="shared" si="3"/>
        <v>5044.0674100000006</v>
      </c>
      <c r="N25" s="27">
        <f t="shared" si="4"/>
        <v>5044.0674100000006</v>
      </c>
      <c r="O25" s="27">
        <f t="shared" si="9"/>
        <v>-822193.68621689966</v>
      </c>
      <c r="P25" s="27">
        <f t="shared" si="10"/>
        <v>822193.68621689966</v>
      </c>
      <c r="Q25" s="4"/>
      <c r="R25" s="4"/>
      <c r="S25" s="4"/>
    </row>
    <row r="26" spans="1:19">
      <c r="A26" s="30">
        <v>39356</v>
      </c>
      <c r="B26" s="3"/>
      <c r="C26" s="6">
        <v>18</v>
      </c>
      <c r="D26" s="29">
        <f t="shared" si="0"/>
        <v>13291</v>
      </c>
      <c r="E26" s="29">
        <f t="shared" si="6"/>
        <v>239238</v>
      </c>
      <c r="F26" s="29">
        <f t="shared" si="1"/>
        <v>-2153170.19</v>
      </c>
      <c r="G26" s="34">
        <f>Inputs!D$3</f>
        <v>0.37951000000000001</v>
      </c>
      <c r="H26" s="2"/>
      <c r="I26" s="27">
        <f t="shared" si="7"/>
        <v>2392408.19</v>
      </c>
      <c r="J26" s="27"/>
      <c r="K26" s="27">
        <f t="shared" si="2"/>
        <v>13291</v>
      </c>
      <c r="L26" s="27">
        <f t="shared" si="8"/>
        <v>239238</v>
      </c>
      <c r="M26" s="27">
        <f t="shared" si="3"/>
        <v>5044.0674100000006</v>
      </c>
      <c r="N26" s="27">
        <f t="shared" si="4"/>
        <v>5044.0674100000006</v>
      </c>
      <c r="O26" s="27">
        <f t="shared" si="9"/>
        <v>-817149.61880689964</v>
      </c>
      <c r="P26" s="27">
        <f t="shared" si="10"/>
        <v>817149.61880689964</v>
      </c>
      <c r="Q26" s="4"/>
      <c r="R26" s="4"/>
      <c r="S26" s="4"/>
    </row>
    <row r="27" spans="1:19">
      <c r="A27" s="31">
        <v>39387</v>
      </c>
      <c r="B27" s="3"/>
      <c r="C27" s="6">
        <v>19</v>
      </c>
      <c r="D27" s="29">
        <f t="shared" si="0"/>
        <v>13291</v>
      </c>
      <c r="E27" s="29">
        <f t="shared" si="6"/>
        <v>252529</v>
      </c>
      <c r="F27" s="29">
        <f t="shared" si="1"/>
        <v>-2139879.19</v>
      </c>
      <c r="G27" s="34">
        <f>Inputs!D$3</f>
        <v>0.37951000000000001</v>
      </c>
      <c r="H27" s="2"/>
      <c r="I27" s="27">
        <f t="shared" si="7"/>
        <v>2392408.19</v>
      </c>
      <c r="J27" s="27"/>
      <c r="K27" s="27">
        <f t="shared" si="2"/>
        <v>13291</v>
      </c>
      <c r="L27" s="27">
        <f t="shared" si="8"/>
        <v>252529</v>
      </c>
      <c r="M27" s="27">
        <f t="shared" si="3"/>
        <v>5044.0674100000006</v>
      </c>
      <c r="N27" s="27">
        <f t="shared" si="4"/>
        <v>5044.0674100000006</v>
      </c>
      <c r="O27" s="27">
        <f t="shared" si="9"/>
        <v>-812105.55139689962</v>
      </c>
      <c r="P27" s="27">
        <f t="shared" si="10"/>
        <v>812105.55139689962</v>
      </c>
      <c r="Q27" s="4"/>
      <c r="R27" s="4"/>
      <c r="S27" s="4"/>
    </row>
    <row r="28" spans="1:19">
      <c r="A28" s="30">
        <v>39417</v>
      </c>
      <c r="B28" s="3"/>
      <c r="C28" s="6">
        <v>20</v>
      </c>
      <c r="D28" s="29">
        <f t="shared" si="0"/>
        <v>13291</v>
      </c>
      <c r="E28" s="29">
        <f t="shared" si="6"/>
        <v>265820</v>
      </c>
      <c r="F28" s="29">
        <f t="shared" si="1"/>
        <v>-2126588.19</v>
      </c>
      <c r="G28" s="34">
        <f>Inputs!D$3</f>
        <v>0.37951000000000001</v>
      </c>
      <c r="H28" s="2"/>
      <c r="I28" s="27">
        <f t="shared" si="7"/>
        <v>2392408.19</v>
      </c>
      <c r="J28" s="27"/>
      <c r="K28" s="27">
        <f t="shared" si="2"/>
        <v>13291</v>
      </c>
      <c r="L28" s="27">
        <f t="shared" si="8"/>
        <v>265820</v>
      </c>
      <c r="M28" s="27">
        <f t="shared" si="3"/>
        <v>5044.0674100000006</v>
      </c>
      <c r="N28" s="27">
        <f t="shared" si="4"/>
        <v>5044.0674100000006</v>
      </c>
      <c r="O28" s="27">
        <f t="shared" si="9"/>
        <v>-807061.48398689961</v>
      </c>
      <c r="P28" s="27">
        <f t="shared" si="10"/>
        <v>807061.48398689961</v>
      </c>
      <c r="Q28" s="4"/>
      <c r="R28" s="4"/>
      <c r="S28" s="4"/>
    </row>
    <row r="29" spans="1:19">
      <c r="A29" s="31">
        <v>39448</v>
      </c>
      <c r="B29" s="3"/>
      <c r="C29" s="6">
        <v>21</v>
      </c>
      <c r="D29" s="29">
        <f t="shared" si="0"/>
        <v>13291</v>
      </c>
      <c r="E29" s="29">
        <f t="shared" si="6"/>
        <v>279111</v>
      </c>
      <c r="F29" s="29">
        <f t="shared" si="1"/>
        <v>-2113297.19</v>
      </c>
      <c r="G29" s="34">
        <f>Inputs!D$3</f>
        <v>0.37951000000000001</v>
      </c>
      <c r="H29" s="2"/>
      <c r="I29" s="27">
        <f t="shared" si="7"/>
        <v>2392408.19</v>
      </c>
      <c r="J29" s="27"/>
      <c r="K29" s="27">
        <f t="shared" si="2"/>
        <v>13291</v>
      </c>
      <c r="L29" s="27">
        <f t="shared" si="8"/>
        <v>279111</v>
      </c>
      <c r="M29" s="27">
        <f t="shared" si="3"/>
        <v>5044.0674100000006</v>
      </c>
      <c r="N29" s="27">
        <f t="shared" si="4"/>
        <v>5044.0674100000006</v>
      </c>
      <c r="O29" s="27">
        <f t="shared" si="9"/>
        <v>-802017.41657689959</v>
      </c>
      <c r="P29" s="27">
        <f t="shared" si="10"/>
        <v>802017.41657689959</v>
      </c>
      <c r="Q29" s="4"/>
      <c r="R29" s="4"/>
      <c r="S29" s="4"/>
    </row>
    <row r="30" spans="1:19">
      <c r="A30" s="30">
        <v>39479</v>
      </c>
      <c r="B30" s="3"/>
      <c r="C30" s="6">
        <v>22</v>
      </c>
      <c r="D30" s="29">
        <f t="shared" si="0"/>
        <v>13291</v>
      </c>
      <c r="E30" s="29">
        <f t="shared" si="6"/>
        <v>292402</v>
      </c>
      <c r="F30" s="29">
        <f t="shared" si="1"/>
        <v>-2100006.19</v>
      </c>
      <c r="G30" s="34">
        <f>Inputs!D$3</f>
        <v>0.37951000000000001</v>
      </c>
      <c r="H30" s="2"/>
      <c r="I30" s="27">
        <f t="shared" si="7"/>
        <v>2392408.19</v>
      </c>
      <c r="J30" s="27"/>
      <c r="K30" s="27">
        <f t="shared" si="2"/>
        <v>13291</v>
      </c>
      <c r="L30" s="27">
        <f t="shared" si="8"/>
        <v>292402</v>
      </c>
      <c r="M30" s="27">
        <f t="shared" si="3"/>
        <v>5044.0674100000006</v>
      </c>
      <c r="N30" s="27">
        <f t="shared" si="4"/>
        <v>5044.0674100000006</v>
      </c>
      <c r="O30" s="27">
        <f t="shared" si="9"/>
        <v>-796973.34916689957</v>
      </c>
      <c r="P30" s="27">
        <f t="shared" si="10"/>
        <v>796973.34916689957</v>
      </c>
      <c r="Q30" s="105"/>
    </row>
    <row r="31" spans="1:19">
      <c r="A31" s="31">
        <v>39508</v>
      </c>
      <c r="B31" s="3"/>
      <c r="C31" s="6">
        <v>23</v>
      </c>
      <c r="D31" s="29">
        <f t="shared" si="0"/>
        <v>13291</v>
      </c>
      <c r="E31" s="29">
        <f t="shared" si="6"/>
        <v>305693</v>
      </c>
      <c r="F31" s="29">
        <f t="shared" si="1"/>
        <v>-2086715.19</v>
      </c>
      <c r="G31" s="34">
        <f>Inputs!D$3</f>
        <v>0.37951000000000001</v>
      </c>
      <c r="H31" s="2"/>
      <c r="I31" s="27">
        <f t="shared" si="7"/>
        <v>2392408.19</v>
      </c>
      <c r="J31" s="27"/>
      <c r="K31" s="27">
        <f t="shared" si="2"/>
        <v>13291</v>
      </c>
      <c r="L31" s="27">
        <f t="shared" si="8"/>
        <v>305693</v>
      </c>
      <c r="M31" s="27">
        <f t="shared" si="3"/>
        <v>5044.0674100000006</v>
      </c>
      <c r="N31" s="27">
        <f t="shared" si="4"/>
        <v>5044.0674100000006</v>
      </c>
      <c r="O31" s="27">
        <f t="shared" si="9"/>
        <v>-791929.28175689955</v>
      </c>
      <c r="P31" s="27">
        <f t="shared" si="10"/>
        <v>791929.28175689955</v>
      </c>
      <c r="Q31" s="105"/>
    </row>
    <row r="32" spans="1:19">
      <c r="A32" s="30">
        <v>39539</v>
      </c>
      <c r="B32" s="3"/>
      <c r="C32" s="6">
        <v>24</v>
      </c>
      <c r="D32" s="29">
        <f t="shared" si="0"/>
        <v>13291</v>
      </c>
      <c r="E32" s="29">
        <f t="shared" si="6"/>
        <v>318984</v>
      </c>
      <c r="F32" s="29">
        <f t="shared" si="1"/>
        <v>-2073424.19</v>
      </c>
      <c r="G32" s="34">
        <f>Inputs!D$3</f>
        <v>0.37951000000000001</v>
      </c>
      <c r="H32" s="2"/>
      <c r="I32" s="27">
        <f t="shared" si="7"/>
        <v>2392408.19</v>
      </c>
      <c r="J32" s="27"/>
      <c r="K32" s="27">
        <f t="shared" si="2"/>
        <v>13291</v>
      </c>
      <c r="L32" s="27">
        <f t="shared" si="8"/>
        <v>318984</v>
      </c>
      <c r="M32" s="27">
        <f t="shared" si="3"/>
        <v>5044.0674100000006</v>
      </c>
      <c r="N32" s="27">
        <f t="shared" si="4"/>
        <v>5044.0674100000006</v>
      </c>
      <c r="O32" s="27">
        <f t="shared" si="9"/>
        <v>-786885.21434689953</v>
      </c>
      <c r="P32" s="27">
        <f t="shared" si="10"/>
        <v>786885.21434689953</v>
      </c>
      <c r="Q32" s="105"/>
    </row>
    <row r="33" spans="1:21">
      <c r="A33" s="31">
        <v>39569</v>
      </c>
      <c r="B33" s="3"/>
      <c r="C33" s="6">
        <v>25</v>
      </c>
      <c r="D33" s="29">
        <f t="shared" si="0"/>
        <v>13291</v>
      </c>
      <c r="E33" s="29">
        <f t="shared" si="6"/>
        <v>332275</v>
      </c>
      <c r="F33" s="29">
        <f t="shared" si="1"/>
        <v>-2060133.19</v>
      </c>
      <c r="G33" s="34">
        <f>Inputs!D$3</f>
        <v>0.37951000000000001</v>
      </c>
      <c r="H33" s="2"/>
      <c r="I33" s="27">
        <f t="shared" si="7"/>
        <v>2392408.19</v>
      </c>
      <c r="J33" s="27"/>
      <c r="K33" s="27">
        <f t="shared" si="2"/>
        <v>13291</v>
      </c>
      <c r="L33" s="27">
        <f t="shared" si="8"/>
        <v>332275</v>
      </c>
      <c r="M33" s="27">
        <f t="shared" si="3"/>
        <v>5044.0674100000006</v>
      </c>
      <c r="N33" s="27">
        <f t="shared" si="4"/>
        <v>5044.0674100000006</v>
      </c>
      <c r="O33" s="27">
        <f t="shared" si="9"/>
        <v>-781841.14693689952</v>
      </c>
      <c r="P33" s="27">
        <f t="shared" si="10"/>
        <v>781841.14693689952</v>
      </c>
      <c r="Q33" s="105"/>
    </row>
    <row r="34" spans="1:21">
      <c r="A34" s="30">
        <v>39600</v>
      </c>
      <c r="B34" s="3"/>
      <c r="C34" s="6">
        <v>26</v>
      </c>
      <c r="D34" s="29">
        <f t="shared" si="0"/>
        <v>13291</v>
      </c>
      <c r="E34" s="29">
        <f t="shared" si="6"/>
        <v>345566</v>
      </c>
      <c r="F34" s="29">
        <f t="shared" si="1"/>
        <v>-2046842.19</v>
      </c>
      <c r="G34" s="34">
        <f>Inputs!D$3</f>
        <v>0.37951000000000001</v>
      </c>
      <c r="H34" s="2"/>
      <c r="I34" s="27">
        <f t="shared" si="7"/>
        <v>2392408.19</v>
      </c>
      <c r="J34" s="27"/>
      <c r="K34" s="27">
        <f t="shared" si="2"/>
        <v>13291</v>
      </c>
      <c r="L34" s="27">
        <f t="shared" si="8"/>
        <v>345566</v>
      </c>
      <c r="M34" s="27">
        <f t="shared" si="3"/>
        <v>5044.0674100000006</v>
      </c>
      <c r="N34" s="27">
        <f t="shared" si="4"/>
        <v>5044.0674100000006</v>
      </c>
      <c r="O34" s="27">
        <f t="shared" si="9"/>
        <v>-776797.0795268995</v>
      </c>
      <c r="P34" s="27">
        <f t="shared" si="10"/>
        <v>776797.0795268995</v>
      </c>
      <c r="Q34" s="105"/>
    </row>
    <row r="35" spans="1:21">
      <c r="A35" s="31">
        <v>39630</v>
      </c>
      <c r="B35" s="3"/>
      <c r="C35" s="6">
        <v>27</v>
      </c>
      <c r="D35" s="29">
        <f t="shared" si="0"/>
        <v>13291</v>
      </c>
      <c r="E35" s="29">
        <f t="shared" si="6"/>
        <v>358857</v>
      </c>
      <c r="F35" s="29">
        <f t="shared" si="1"/>
        <v>-2033551.19</v>
      </c>
      <c r="G35" s="34">
        <f>Inputs!D$3</f>
        <v>0.37951000000000001</v>
      </c>
      <c r="H35" s="2"/>
      <c r="I35" s="27">
        <f t="shared" si="7"/>
        <v>2392408.19</v>
      </c>
      <c r="J35" s="27"/>
      <c r="K35" s="27">
        <f t="shared" si="2"/>
        <v>13291</v>
      </c>
      <c r="L35" s="27">
        <f t="shared" si="8"/>
        <v>358857</v>
      </c>
      <c r="M35" s="27">
        <f t="shared" si="3"/>
        <v>5044.0674100000006</v>
      </c>
      <c r="N35" s="27">
        <f t="shared" si="4"/>
        <v>5044.0674100000006</v>
      </c>
      <c r="O35" s="27">
        <f t="shared" si="9"/>
        <v>-771753.01211689948</v>
      </c>
      <c r="P35" s="27">
        <f t="shared" si="10"/>
        <v>771753.01211689948</v>
      </c>
    </row>
    <row r="36" spans="1:21">
      <c r="A36" s="30">
        <v>39661</v>
      </c>
      <c r="B36" s="3"/>
      <c r="C36" s="6">
        <v>28</v>
      </c>
      <c r="D36" s="29">
        <f t="shared" si="0"/>
        <v>13291</v>
      </c>
      <c r="E36" s="29">
        <f t="shared" si="6"/>
        <v>372148</v>
      </c>
      <c r="F36" s="29">
        <f t="shared" si="1"/>
        <v>-2020260.19</v>
      </c>
      <c r="G36" s="34">
        <f>Inputs!D$3</f>
        <v>0.37951000000000001</v>
      </c>
      <c r="H36" s="2"/>
      <c r="I36" s="27">
        <f t="shared" si="7"/>
        <v>2392408.19</v>
      </c>
      <c r="J36" s="27"/>
      <c r="K36" s="27">
        <f t="shared" si="2"/>
        <v>13291</v>
      </c>
      <c r="L36" s="27">
        <f t="shared" si="8"/>
        <v>372148</v>
      </c>
      <c r="M36" s="27">
        <f t="shared" si="3"/>
        <v>5044.0674100000006</v>
      </c>
      <c r="N36" s="27">
        <f t="shared" si="4"/>
        <v>5044.0674100000006</v>
      </c>
      <c r="O36" s="27">
        <f t="shared" si="9"/>
        <v>-766708.94470689946</v>
      </c>
      <c r="P36" s="27">
        <f t="shared" si="10"/>
        <v>766708.94470689946</v>
      </c>
    </row>
    <row r="37" spans="1:21">
      <c r="A37" s="31">
        <v>39692</v>
      </c>
      <c r="B37" s="3"/>
      <c r="C37" s="6">
        <v>29</v>
      </c>
      <c r="D37" s="29">
        <f t="shared" si="0"/>
        <v>13291</v>
      </c>
      <c r="E37" s="29">
        <f t="shared" si="6"/>
        <v>385439</v>
      </c>
      <c r="F37" s="29">
        <f t="shared" si="1"/>
        <v>-2006969.19</v>
      </c>
      <c r="G37" s="34">
        <f>Inputs!D$3</f>
        <v>0.37951000000000001</v>
      </c>
      <c r="H37" s="2"/>
      <c r="I37" s="27">
        <f t="shared" si="7"/>
        <v>2392408.19</v>
      </c>
      <c r="J37" s="27"/>
      <c r="K37" s="27">
        <f t="shared" si="2"/>
        <v>13291</v>
      </c>
      <c r="L37" s="27">
        <f t="shared" si="8"/>
        <v>385439</v>
      </c>
      <c r="M37" s="27">
        <f t="shared" si="3"/>
        <v>5044.0674100000006</v>
      </c>
      <c r="N37" s="27">
        <f t="shared" si="4"/>
        <v>5044.0674100000006</v>
      </c>
      <c r="O37" s="27">
        <f t="shared" si="9"/>
        <v>-761664.87729689945</v>
      </c>
      <c r="P37" s="27">
        <f t="shared" si="10"/>
        <v>761664.87729689945</v>
      </c>
    </row>
    <row r="38" spans="1:21">
      <c r="A38" s="30">
        <v>39722</v>
      </c>
      <c r="B38" s="3"/>
      <c r="C38" s="6">
        <v>30</v>
      </c>
      <c r="D38" s="29">
        <f t="shared" si="0"/>
        <v>13291</v>
      </c>
      <c r="E38" s="29">
        <f t="shared" si="6"/>
        <v>398730</v>
      </c>
      <c r="F38" s="29">
        <f t="shared" si="1"/>
        <v>-1993678.19</v>
      </c>
      <c r="G38" s="34">
        <f>Inputs!D$3</f>
        <v>0.37951000000000001</v>
      </c>
      <c r="H38" s="2"/>
      <c r="I38" s="27">
        <f t="shared" si="7"/>
        <v>2392408.19</v>
      </c>
      <c r="J38" s="27"/>
      <c r="K38" s="27">
        <f t="shared" si="2"/>
        <v>13291</v>
      </c>
      <c r="L38" s="27">
        <f t="shared" si="8"/>
        <v>398730</v>
      </c>
      <c r="M38" s="27">
        <f t="shared" si="3"/>
        <v>5044.0674100000006</v>
      </c>
      <c r="N38" s="27">
        <f t="shared" si="4"/>
        <v>5044.0674100000006</v>
      </c>
      <c r="O38" s="27">
        <f t="shared" si="9"/>
        <v>-756620.80988689943</v>
      </c>
      <c r="P38" s="27">
        <f t="shared" si="10"/>
        <v>756620.80988689943</v>
      </c>
    </row>
    <row r="39" spans="1:21">
      <c r="A39" s="31">
        <v>39753</v>
      </c>
      <c r="B39" s="2"/>
      <c r="C39" s="6">
        <v>31</v>
      </c>
      <c r="D39" s="29">
        <f t="shared" si="0"/>
        <v>13291</v>
      </c>
      <c r="E39" s="29">
        <f t="shared" si="6"/>
        <v>412021</v>
      </c>
      <c r="F39" s="29">
        <f t="shared" si="1"/>
        <v>-1980387.19</v>
      </c>
      <c r="G39" s="34">
        <f>Inputs!D$3</f>
        <v>0.37951000000000001</v>
      </c>
      <c r="H39" s="2"/>
      <c r="I39" s="27">
        <f t="shared" si="7"/>
        <v>2392408.19</v>
      </c>
      <c r="J39" s="27"/>
      <c r="K39" s="27">
        <f t="shared" si="2"/>
        <v>13291</v>
      </c>
      <c r="L39" s="27">
        <f t="shared" si="8"/>
        <v>412021</v>
      </c>
      <c r="M39" s="27">
        <f t="shared" si="3"/>
        <v>5044.0674100000006</v>
      </c>
      <c r="N39" s="27">
        <f t="shared" si="4"/>
        <v>5044.0674100000006</v>
      </c>
      <c r="O39" s="27">
        <f t="shared" si="9"/>
        <v>-751576.74247689941</v>
      </c>
      <c r="P39" s="27">
        <f t="shared" si="10"/>
        <v>751576.74247689941</v>
      </c>
    </row>
    <row r="40" spans="1:21">
      <c r="A40" s="30">
        <v>39783</v>
      </c>
      <c r="B40" s="2"/>
      <c r="C40" s="6">
        <v>32</v>
      </c>
      <c r="D40" s="29">
        <f t="shared" si="0"/>
        <v>13291</v>
      </c>
      <c r="E40" s="29">
        <f t="shared" si="6"/>
        <v>425312</v>
      </c>
      <c r="F40" s="29">
        <f t="shared" si="1"/>
        <v>-1967096.19</v>
      </c>
      <c r="G40" s="34">
        <f>Inputs!D$3</f>
        <v>0.37951000000000001</v>
      </c>
      <c r="H40" s="2"/>
      <c r="I40" s="27">
        <f t="shared" si="7"/>
        <v>2392408.19</v>
      </c>
      <c r="J40" s="2"/>
      <c r="K40" s="27">
        <f t="shared" si="2"/>
        <v>13291</v>
      </c>
      <c r="L40" s="27">
        <f t="shared" si="8"/>
        <v>425312</v>
      </c>
      <c r="M40" s="27">
        <f t="shared" si="3"/>
        <v>5044.0674100000006</v>
      </c>
      <c r="N40" s="27">
        <f t="shared" si="4"/>
        <v>5044.0674100000006</v>
      </c>
      <c r="O40" s="27">
        <f t="shared" si="9"/>
        <v>-746532.67506689939</v>
      </c>
      <c r="P40" s="27">
        <f t="shared" si="10"/>
        <v>746532.67506689939</v>
      </c>
    </row>
    <row r="41" spans="1:21">
      <c r="A41" s="31">
        <v>39814</v>
      </c>
      <c r="C41" s="6">
        <v>33</v>
      </c>
      <c r="D41" s="29">
        <f t="shared" ref="D41:D72" si="12">ROUND(-(+$B$9/180)*1,0)</f>
        <v>13291</v>
      </c>
      <c r="E41" s="29">
        <f t="shared" si="6"/>
        <v>438603</v>
      </c>
      <c r="F41" s="29">
        <f t="shared" ref="F41:F72" si="13">$B$9+E41</f>
        <v>-1953805.19</v>
      </c>
      <c r="G41" s="34">
        <f>Inputs!D$3</f>
        <v>0.37951000000000001</v>
      </c>
      <c r="I41" s="27">
        <f t="shared" si="7"/>
        <v>2392408.19</v>
      </c>
      <c r="K41" s="27">
        <f t="shared" ref="K41:K72" si="14">D41</f>
        <v>13291</v>
      </c>
      <c r="L41" s="27">
        <f t="shared" si="8"/>
        <v>438603</v>
      </c>
      <c r="M41" s="27">
        <f t="shared" ref="M41:M72" si="15">K41*G41</f>
        <v>5044.0674100000006</v>
      </c>
      <c r="N41" s="27">
        <f t="shared" ref="N41:N72" si="16">M41-J41</f>
        <v>5044.0674100000006</v>
      </c>
      <c r="O41" s="27">
        <f t="shared" si="9"/>
        <v>-741488.60765689937</v>
      </c>
      <c r="P41" s="27">
        <f t="shared" si="10"/>
        <v>741488.60765689937</v>
      </c>
    </row>
    <row r="42" spans="1:21">
      <c r="A42" s="30">
        <v>39845</v>
      </c>
      <c r="C42" s="6">
        <v>34</v>
      </c>
      <c r="D42" s="29">
        <f t="shared" si="12"/>
        <v>13291</v>
      </c>
      <c r="E42" s="29">
        <f t="shared" ref="E42:E73" si="17">+E41+D42</f>
        <v>451894</v>
      </c>
      <c r="F42" s="29">
        <f t="shared" si="13"/>
        <v>-1940514.19</v>
      </c>
      <c r="G42" s="34">
        <f>Inputs!D$3</f>
        <v>0.37951000000000001</v>
      </c>
      <c r="I42" s="27">
        <f t="shared" ref="I42:I73" si="18">+I41+H42</f>
        <v>2392408.19</v>
      </c>
      <c r="K42" s="27">
        <f t="shared" si="14"/>
        <v>13291</v>
      </c>
      <c r="L42" s="27">
        <f t="shared" ref="L42:L73" si="19">+L41+K42</f>
        <v>451894</v>
      </c>
      <c r="M42" s="27">
        <f t="shared" si="15"/>
        <v>5044.0674100000006</v>
      </c>
      <c r="N42" s="27">
        <f t="shared" si="16"/>
        <v>5044.0674100000006</v>
      </c>
      <c r="O42" s="27">
        <f t="shared" ref="O42:O73" si="20">+O41+N42</f>
        <v>-736444.54024689936</v>
      </c>
      <c r="P42" s="27">
        <f t="shared" ref="P42:P73" si="21">P41-N42</f>
        <v>736444.54024689936</v>
      </c>
    </row>
    <row r="43" spans="1:21">
      <c r="A43" s="31">
        <v>39873</v>
      </c>
      <c r="C43" s="6">
        <v>35</v>
      </c>
      <c r="D43" s="29">
        <f t="shared" si="12"/>
        <v>13291</v>
      </c>
      <c r="E43" s="29">
        <f t="shared" si="17"/>
        <v>465185</v>
      </c>
      <c r="F43" s="29">
        <f t="shared" si="13"/>
        <v>-1927223.19</v>
      </c>
      <c r="G43" s="34">
        <f>Inputs!D$3</f>
        <v>0.37951000000000001</v>
      </c>
      <c r="I43" s="27">
        <f t="shared" si="18"/>
        <v>2392408.19</v>
      </c>
      <c r="K43" s="27">
        <f t="shared" si="14"/>
        <v>13291</v>
      </c>
      <c r="L43" s="27">
        <f t="shared" si="19"/>
        <v>465185</v>
      </c>
      <c r="M43" s="27">
        <f t="shared" si="15"/>
        <v>5044.0674100000006</v>
      </c>
      <c r="N43" s="27">
        <f t="shared" si="16"/>
        <v>5044.0674100000006</v>
      </c>
      <c r="O43" s="27">
        <f t="shared" si="20"/>
        <v>-731400.47283689934</v>
      </c>
      <c r="P43" s="27">
        <f t="shared" si="21"/>
        <v>731400.47283689934</v>
      </c>
    </row>
    <row r="44" spans="1:21">
      <c r="A44" s="30">
        <v>39904</v>
      </c>
      <c r="C44" s="6">
        <v>36</v>
      </c>
      <c r="D44" s="29">
        <f t="shared" si="12"/>
        <v>13291</v>
      </c>
      <c r="E44" s="29">
        <f t="shared" si="17"/>
        <v>478476</v>
      </c>
      <c r="F44" s="29">
        <f t="shared" si="13"/>
        <v>-1913932.19</v>
      </c>
      <c r="G44" s="34">
        <f>Inputs!D$3</f>
        <v>0.37951000000000001</v>
      </c>
      <c r="I44" s="27">
        <f t="shared" si="18"/>
        <v>2392408.19</v>
      </c>
      <c r="K44" s="27">
        <f t="shared" si="14"/>
        <v>13291</v>
      </c>
      <c r="L44" s="27">
        <f t="shared" si="19"/>
        <v>478476</v>
      </c>
      <c r="M44" s="27">
        <f t="shared" si="15"/>
        <v>5044.0674100000006</v>
      </c>
      <c r="N44" s="27">
        <f t="shared" si="16"/>
        <v>5044.0674100000006</v>
      </c>
      <c r="O44" s="27">
        <f t="shared" si="20"/>
        <v>-726356.40542689932</v>
      </c>
      <c r="P44" s="27">
        <f t="shared" si="21"/>
        <v>726356.40542689932</v>
      </c>
      <c r="U44" s="108"/>
    </row>
    <row r="45" spans="1:21">
      <c r="A45" s="31">
        <v>39934</v>
      </c>
      <c r="C45" s="6">
        <v>37</v>
      </c>
      <c r="D45" s="29">
        <f t="shared" si="12"/>
        <v>13291</v>
      </c>
      <c r="E45" s="29">
        <f t="shared" si="17"/>
        <v>491767</v>
      </c>
      <c r="F45" s="29">
        <f t="shared" si="13"/>
        <v>-1900641.19</v>
      </c>
      <c r="G45" s="34">
        <f>Inputs!D$3</f>
        <v>0.37951000000000001</v>
      </c>
      <c r="I45" s="27">
        <f t="shared" si="18"/>
        <v>2392408.19</v>
      </c>
      <c r="K45" s="27">
        <f t="shared" si="14"/>
        <v>13291</v>
      </c>
      <c r="L45" s="27">
        <f t="shared" si="19"/>
        <v>491767</v>
      </c>
      <c r="M45" s="27">
        <f t="shared" si="15"/>
        <v>5044.0674100000006</v>
      </c>
      <c r="N45" s="27">
        <f t="shared" si="16"/>
        <v>5044.0674100000006</v>
      </c>
      <c r="O45" s="27">
        <f t="shared" si="20"/>
        <v>-721312.3380168993</v>
      </c>
      <c r="P45" s="27">
        <f t="shared" si="21"/>
        <v>721312.3380168993</v>
      </c>
      <c r="U45" s="108"/>
    </row>
    <row r="46" spans="1:21">
      <c r="A46" s="30">
        <v>39965</v>
      </c>
      <c r="C46" s="6">
        <v>38</v>
      </c>
      <c r="D46" s="29">
        <f t="shared" si="12"/>
        <v>13291</v>
      </c>
      <c r="E46" s="29">
        <f t="shared" si="17"/>
        <v>505058</v>
      </c>
      <c r="F46" s="29">
        <f t="shared" si="13"/>
        <v>-1887350.19</v>
      </c>
      <c r="G46" s="34">
        <f>Inputs!D$3</f>
        <v>0.37951000000000001</v>
      </c>
      <c r="I46" s="27">
        <f t="shared" si="18"/>
        <v>2392408.19</v>
      </c>
      <c r="K46" s="27">
        <f t="shared" si="14"/>
        <v>13291</v>
      </c>
      <c r="L46" s="27">
        <f t="shared" si="19"/>
        <v>505058</v>
      </c>
      <c r="M46" s="27">
        <f t="shared" si="15"/>
        <v>5044.0674100000006</v>
      </c>
      <c r="N46" s="27">
        <f t="shared" si="16"/>
        <v>5044.0674100000006</v>
      </c>
      <c r="O46" s="27">
        <f t="shared" si="20"/>
        <v>-716268.27060689928</v>
      </c>
      <c r="P46" s="27">
        <f t="shared" si="21"/>
        <v>716268.27060689928</v>
      </c>
      <c r="U46" s="108"/>
    </row>
    <row r="47" spans="1:21">
      <c r="A47" s="31">
        <v>39995</v>
      </c>
      <c r="C47" s="6">
        <v>39</v>
      </c>
      <c r="D47" s="29">
        <f t="shared" si="12"/>
        <v>13291</v>
      </c>
      <c r="E47" s="29">
        <f t="shared" si="17"/>
        <v>518349</v>
      </c>
      <c r="F47" s="29">
        <f t="shared" si="13"/>
        <v>-1874059.19</v>
      </c>
      <c r="G47" s="34">
        <f>Inputs!D$3</f>
        <v>0.37951000000000001</v>
      </c>
      <c r="I47" s="27">
        <f t="shared" si="18"/>
        <v>2392408.19</v>
      </c>
      <c r="K47" s="27">
        <f t="shared" si="14"/>
        <v>13291</v>
      </c>
      <c r="L47" s="27">
        <f t="shared" si="19"/>
        <v>518349</v>
      </c>
      <c r="M47" s="27">
        <f t="shared" si="15"/>
        <v>5044.0674100000006</v>
      </c>
      <c r="N47" s="27">
        <f t="shared" si="16"/>
        <v>5044.0674100000006</v>
      </c>
      <c r="O47" s="27">
        <f t="shared" si="20"/>
        <v>-711224.20319689927</v>
      </c>
      <c r="P47" s="27">
        <f t="shared" si="21"/>
        <v>711224.20319689927</v>
      </c>
      <c r="U47" s="108"/>
    </row>
    <row r="48" spans="1:21">
      <c r="A48" s="30">
        <v>40026</v>
      </c>
      <c r="C48" s="6">
        <v>40</v>
      </c>
      <c r="D48" s="29">
        <f t="shared" si="12"/>
        <v>13291</v>
      </c>
      <c r="E48" s="29">
        <f t="shared" si="17"/>
        <v>531640</v>
      </c>
      <c r="F48" s="29">
        <f t="shared" si="13"/>
        <v>-1860768.19</v>
      </c>
      <c r="G48" s="34">
        <f>Inputs!D$3</f>
        <v>0.37951000000000001</v>
      </c>
      <c r="I48" s="27">
        <f t="shared" si="18"/>
        <v>2392408.19</v>
      </c>
      <c r="K48" s="27">
        <f t="shared" si="14"/>
        <v>13291</v>
      </c>
      <c r="L48" s="27">
        <f t="shared" si="19"/>
        <v>531640</v>
      </c>
      <c r="M48" s="27">
        <f t="shared" si="15"/>
        <v>5044.0674100000006</v>
      </c>
      <c r="N48" s="27">
        <f t="shared" si="16"/>
        <v>5044.0674100000006</v>
      </c>
      <c r="O48" s="27">
        <f t="shared" si="20"/>
        <v>-706180.13578689925</v>
      </c>
      <c r="P48" s="27">
        <f t="shared" si="21"/>
        <v>706180.13578689925</v>
      </c>
      <c r="U48" s="108"/>
    </row>
    <row r="49" spans="1:21">
      <c r="A49" s="31">
        <v>40057</v>
      </c>
      <c r="C49" s="6">
        <v>41</v>
      </c>
      <c r="D49" s="29">
        <f t="shared" si="12"/>
        <v>13291</v>
      </c>
      <c r="E49" s="29">
        <f t="shared" si="17"/>
        <v>544931</v>
      </c>
      <c r="F49" s="29">
        <f t="shared" si="13"/>
        <v>-1847477.19</v>
      </c>
      <c r="G49" s="34">
        <f>Inputs!D$3</f>
        <v>0.37951000000000001</v>
      </c>
      <c r="I49" s="27">
        <f t="shared" si="18"/>
        <v>2392408.19</v>
      </c>
      <c r="K49" s="27">
        <f t="shared" si="14"/>
        <v>13291</v>
      </c>
      <c r="L49" s="27">
        <f t="shared" si="19"/>
        <v>544931</v>
      </c>
      <c r="M49" s="27">
        <f t="shared" si="15"/>
        <v>5044.0674100000006</v>
      </c>
      <c r="N49" s="27">
        <f t="shared" si="16"/>
        <v>5044.0674100000006</v>
      </c>
      <c r="O49" s="27">
        <f t="shared" si="20"/>
        <v>-701136.06837689923</v>
      </c>
      <c r="P49" s="27">
        <f t="shared" si="21"/>
        <v>701136.06837689923</v>
      </c>
      <c r="U49" s="108"/>
    </row>
    <row r="50" spans="1:21">
      <c r="A50" s="30">
        <v>40087</v>
      </c>
      <c r="C50" s="6">
        <v>42</v>
      </c>
      <c r="D50" s="29">
        <f t="shared" si="12"/>
        <v>13291</v>
      </c>
      <c r="E50" s="29">
        <f t="shared" si="17"/>
        <v>558222</v>
      </c>
      <c r="F50" s="29">
        <f t="shared" si="13"/>
        <v>-1834186.19</v>
      </c>
      <c r="G50" s="34">
        <f>Inputs!D$3</f>
        <v>0.37951000000000001</v>
      </c>
      <c r="I50" s="27">
        <f t="shared" si="18"/>
        <v>2392408.19</v>
      </c>
      <c r="K50" s="27">
        <f t="shared" si="14"/>
        <v>13291</v>
      </c>
      <c r="L50" s="27">
        <f t="shared" si="19"/>
        <v>558222</v>
      </c>
      <c r="M50" s="27">
        <f t="shared" si="15"/>
        <v>5044.0674100000006</v>
      </c>
      <c r="N50" s="27">
        <f t="shared" si="16"/>
        <v>5044.0674100000006</v>
      </c>
      <c r="O50" s="27">
        <f t="shared" si="20"/>
        <v>-696092.00096689921</v>
      </c>
      <c r="P50" s="27">
        <f t="shared" si="21"/>
        <v>696092.00096689921</v>
      </c>
      <c r="U50" s="108"/>
    </row>
    <row r="51" spans="1:21">
      <c r="A51" s="31">
        <v>40118</v>
      </c>
      <c r="C51" s="6">
        <v>43</v>
      </c>
      <c r="D51" s="29">
        <f t="shared" si="12"/>
        <v>13291</v>
      </c>
      <c r="E51" s="29">
        <f t="shared" si="17"/>
        <v>571513</v>
      </c>
      <c r="F51" s="29">
        <f t="shared" si="13"/>
        <v>-1820895.19</v>
      </c>
      <c r="G51" s="34">
        <f>Inputs!D$3</f>
        <v>0.37951000000000001</v>
      </c>
      <c r="I51" s="27">
        <f t="shared" si="18"/>
        <v>2392408.19</v>
      </c>
      <c r="K51" s="27">
        <f t="shared" si="14"/>
        <v>13291</v>
      </c>
      <c r="L51" s="27">
        <f t="shared" si="19"/>
        <v>571513</v>
      </c>
      <c r="M51" s="27">
        <f t="shared" si="15"/>
        <v>5044.0674100000006</v>
      </c>
      <c r="N51" s="27">
        <f t="shared" si="16"/>
        <v>5044.0674100000006</v>
      </c>
      <c r="O51" s="27">
        <f t="shared" si="20"/>
        <v>-691047.9335568992</v>
      </c>
      <c r="P51" s="27">
        <f t="shared" si="21"/>
        <v>691047.9335568992</v>
      </c>
      <c r="U51" s="108"/>
    </row>
    <row r="52" spans="1:21">
      <c r="A52" s="30">
        <v>40148</v>
      </c>
      <c r="C52" s="6">
        <v>44</v>
      </c>
      <c r="D52" s="29">
        <f t="shared" si="12"/>
        <v>13291</v>
      </c>
      <c r="E52" s="29">
        <f t="shared" si="17"/>
        <v>584804</v>
      </c>
      <c r="F52" s="29">
        <f t="shared" si="13"/>
        <v>-1807604.19</v>
      </c>
      <c r="G52" s="34">
        <f>Inputs!D$3</f>
        <v>0.37951000000000001</v>
      </c>
      <c r="I52" s="27">
        <f t="shared" si="18"/>
        <v>2392408.19</v>
      </c>
      <c r="K52" s="27">
        <f t="shared" si="14"/>
        <v>13291</v>
      </c>
      <c r="L52" s="27">
        <f t="shared" si="19"/>
        <v>584804</v>
      </c>
      <c r="M52" s="27">
        <f t="shared" si="15"/>
        <v>5044.0674100000006</v>
      </c>
      <c r="N52" s="27">
        <f t="shared" si="16"/>
        <v>5044.0674100000006</v>
      </c>
      <c r="O52" s="27">
        <f t="shared" si="20"/>
        <v>-686003.86614689918</v>
      </c>
      <c r="P52" s="27">
        <f t="shared" si="21"/>
        <v>686003.86614689918</v>
      </c>
      <c r="U52" s="108"/>
    </row>
    <row r="53" spans="1:21">
      <c r="A53" s="31">
        <v>40179</v>
      </c>
      <c r="C53" s="6">
        <v>45</v>
      </c>
      <c r="D53" s="29">
        <f t="shared" si="12"/>
        <v>13291</v>
      </c>
      <c r="E53" s="29">
        <f t="shared" si="17"/>
        <v>598095</v>
      </c>
      <c r="F53" s="29">
        <f t="shared" si="13"/>
        <v>-1794313.19</v>
      </c>
      <c r="G53" s="34">
        <f>Inputs!D$3</f>
        <v>0.37951000000000001</v>
      </c>
      <c r="I53" s="27">
        <f t="shared" si="18"/>
        <v>2392408.19</v>
      </c>
      <c r="K53" s="27">
        <f t="shared" si="14"/>
        <v>13291</v>
      </c>
      <c r="L53" s="27">
        <f t="shared" si="19"/>
        <v>598095</v>
      </c>
      <c r="M53" s="27">
        <f t="shared" si="15"/>
        <v>5044.0674100000006</v>
      </c>
      <c r="N53" s="27">
        <f t="shared" si="16"/>
        <v>5044.0674100000006</v>
      </c>
      <c r="O53" s="27">
        <f t="shared" si="20"/>
        <v>-680959.79873689916</v>
      </c>
      <c r="P53" s="27">
        <f t="shared" si="21"/>
        <v>680959.79873689916</v>
      </c>
      <c r="U53" s="108"/>
    </row>
    <row r="54" spans="1:21">
      <c r="A54" s="30">
        <v>40210</v>
      </c>
      <c r="C54" s="6">
        <v>46</v>
      </c>
      <c r="D54" s="29">
        <f t="shared" si="12"/>
        <v>13291</v>
      </c>
      <c r="E54" s="29">
        <f t="shared" si="17"/>
        <v>611386</v>
      </c>
      <c r="F54" s="29">
        <f t="shared" si="13"/>
        <v>-1781022.19</v>
      </c>
      <c r="G54" s="34">
        <f>Inputs!D$3</f>
        <v>0.37951000000000001</v>
      </c>
      <c r="I54" s="27">
        <f t="shared" si="18"/>
        <v>2392408.19</v>
      </c>
      <c r="K54" s="27">
        <f t="shared" si="14"/>
        <v>13291</v>
      </c>
      <c r="L54" s="27">
        <f t="shared" si="19"/>
        <v>611386</v>
      </c>
      <c r="M54" s="27">
        <f t="shared" si="15"/>
        <v>5044.0674100000006</v>
      </c>
      <c r="N54" s="27">
        <f t="shared" si="16"/>
        <v>5044.0674100000006</v>
      </c>
      <c r="O54" s="27">
        <f t="shared" si="20"/>
        <v>-675915.73132689914</v>
      </c>
      <c r="P54" s="27">
        <f t="shared" si="21"/>
        <v>675915.73132689914</v>
      </c>
      <c r="U54" s="108"/>
    </row>
    <row r="55" spans="1:21">
      <c r="A55" s="31">
        <v>40238</v>
      </c>
      <c r="C55" s="6">
        <v>47</v>
      </c>
      <c r="D55" s="29">
        <f t="shared" si="12"/>
        <v>13291</v>
      </c>
      <c r="E55" s="29">
        <f t="shared" si="17"/>
        <v>624677</v>
      </c>
      <c r="F55" s="29">
        <f t="shared" si="13"/>
        <v>-1767731.19</v>
      </c>
      <c r="G55" s="34">
        <f>Inputs!D$3</f>
        <v>0.37951000000000001</v>
      </c>
      <c r="I55" s="27">
        <f t="shared" si="18"/>
        <v>2392408.19</v>
      </c>
      <c r="K55" s="27">
        <f t="shared" si="14"/>
        <v>13291</v>
      </c>
      <c r="L55" s="27">
        <f t="shared" si="19"/>
        <v>624677</v>
      </c>
      <c r="M55" s="27">
        <f t="shared" si="15"/>
        <v>5044.0674100000006</v>
      </c>
      <c r="N55" s="27">
        <f t="shared" si="16"/>
        <v>5044.0674100000006</v>
      </c>
      <c r="O55" s="27">
        <f t="shared" si="20"/>
        <v>-670871.66391689912</v>
      </c>
      <c r="P55" s="27">
        <f t="shared" si="21"/>
        <v>670871.66391689912</v>
      </c>
      <c r="U55" s="108"/>
    </row>
    <row r="56" spans="1:21">
      <c r="A56" s="30">
        <v>40269</v>
      </c>
      <c r="C56" s="6">
        <v>48</v>
      </c>
      <c r="D56" s="29">
        <f t="shared" si="12"/>
        <v>13291</v>
      </c>
      <c r="E56" s="29">
        <f t="shared" si="17"/>
        <v>637968</v>
      </c>
      <c r="F56" s="29">
        <f t="shared" si="13"/>
        <v>-1754440.19</v>
      </c>
      <c r="G56" s="34">
        <f>Inputs!D$3</f>
        <v>0.37951000000000001</v>
      </c>
      <c r="I56" s="27">
        <f t="shared" si="18"/>
        <v>2392408.19</v>
      </c>
      <c r="K56" s="27">
        <f t="shared" si="14"/>
        <v>13291</v>
      </c>
      <c r="L56" s="27">
        <f t="shared" si="19"/>
        <v>637968</v>
      </c>
      <c r="M56" s="27">
        <f t="shared" si="15"/>
        <v>5044.0674100000006</v>
      </c>
      <c r="N56" s="27">
        <f t="shared" si="16"/>
        <v>5044.0674100000006</v>
      </c>
      <c r="O56" s="27">
        <f t="shared" si="20"/>
        <v>-665827.59650689911</v>
      </c>
      <c r="P56" s="27">
        <f t="shared" si="21"/>
        <v>665827.59650689911</v>
      </c>
    </row>
    <row r="57" spans="1:21">
      <c r="A57" s="31">
        <v>40299</v>
      </c>
      <c r="C57" s="6">
        <v>49</v>
      </c>
      <c r="D57" s="29">
        <f t="shared" si="12"/>
        <v>13291</v>
      </c>
      <c r="E57" s="29">
        <f t="shared" si="17"/>
        <v>651259</v>
      </c>
      <c r="F57" s="29">
        <f t="shared" si="13"/>
        <v>-1741149.19</v>
      </c>
      <c r="G57" s="34">
        <f>Inputs!D$3</f>
        <v>0.37951000000000001</v>
      </c>
      <c r="I57" s="27">
        <f t="shared" si="18"/>
        <v>2392408.19</v>
      </c>
      <c r="K57" s="27">
        <f t="shared" si="14"/>
        <v>13291</v>
      </c>
      <c r="L57" s="27">
        <f t="shared" si="19"/>
        <v>651259</v>
      </c>
      <c r="M57" s="27">
        <f t="shared" si="15"/>
        <v>5044.0674100000006</v>
      </c>
      <c r="N57" s="27">
        <f t="shared" si="16"/>
        <v>5044.0674100000006</v>
      </c>
      <c r="O57" s="27">
        <f t="shared" si="20"/>
        <v>-660783.52909689909</v>
      </c>
      <c r="P57" s="27">
        <f t="shared" si="21"/>
        <v>660783.52909689909</v>
      </c>
    </row>
    <row r="58" spans="1:21">
      <c r="A58" s="30">
        <v>40330</v>
      </c>
      <c r="C58" s="6">
        <v>50</v>
      </c>
      <c r="D58" s="29">
        <f t="shared" si="12"/>
        <v>13291</v>
      </c>
      <c r="E58" s="29">
        <f t="shared" si="17"/>
        <v>664550</v>
      </c>
      <c r="F58" s="29">
        <f t="shared" si="13"/>
        <v>-1727858.19</v>
      </c>
      <c r="G58" s="34">
        <f>Inputs!D$3</f>
        <v>0.37951000000000001</v>
      </c>
      <c r="I58" s="27">
        <f t="shared" si="18"/>
        <v>2392408.19</v>
      </c>
      <c r="K58" s="27">
        <f t="shared" si="14"/>
        <v>13291</v>
      </c>
      <c r="L58" s="27">
        <f t="shared" si="19"/>
        <v>664550</v>
      </c>
      <c r="M58" s="27">
        <f t="shared" si="15"/>
        <v>5044.0674100000006</v>
      </c>
      <c r="N58" s="27">
        <f t="shared" si="16"/>
        <v>5044.0674100000006</v>
      </c>
      <c r="O58" s="27">
        <f t="shared" si="20"/>
        <v>-655739.46168689907</v>
      </c>
      <c r="P58" s="27">
        <f t="shared" si="21"/>
        <v>655739.46168689907</v>
      </c>
    </row>
    <row r="59" spans="1:21">
      <c r="A59" s="31">
        <v>40360</v>
      </c>
      <c r="C59" s="6">
        <v>51</v>
      </c>
      <c r="D59" s="29">
        <f t="shared" si="12"/>
        <v>13291</v>
      </c>
      <c r="E59" s="29">
        <f t="shared" si="17"/>
        <v>677841</v>
      </c>
      <c r="F59" s="29">
        <f t="shared" si="13"/>
        <v>-1714567.19</v>
      </c>
      <c r="G59" s="34">
        <f>Inputs!D$3</f>
        <v>0.37951000000000001</v>
      </c>
      <c r="I59" s="27">
        <f t="shared" si="18"/>
        <v>2392408.19</v>
      </c>
      <c r="K59" s="27">
        <f t="shared" si="14"/>
        <v>13291</v>
      </c>
      <c r="L59" s="27">
        <f t="shared" si="19"/>
        <v>677841</v>
      </c>
      <c r="M59" s="27">
        <f t="shared" si="15"/>
        <v>5044.0674100000006</v>
      </c>
      <c r="N59" s="27">
        <f t="shared" si="16"/>
        <v>5044.0674100000006</v>
      </c>
      <c r="O59" s="27">
        <f t="shared" si="20"/>
        <v>-650695.39427689905</v>
      </c>
      <c r="P59" s="27">
        <f t="shared" si="21"/>
        <v>650695.39427689905</v>
      </c>
    </row>
    <row r="60" spans="1:21">
      <c r="A60" s="30">
        <v>40391</v>
      </c>
      <c r="C60" s="6">
        <v>52</v>
      </c>
      <c r="D60" s="29">
        <f t="shared" si="12"/>
        <v>13291</v>
      </c>
      <c r="E60" s="29">
        <f t="shared" si="17"/>
        <v>691132</v>
      </c>
      <c r="F60" s="29">
        <f t="shared" si="13"/>
        <v>-1701276.19</v>
      </c>
      <c r="G60" s="34">
        <f>Inputs!D$3</f>
        <v>0.37951000000000001</v>
      </c>
      <c r="I60" s="27">
        <f t="shared" si="18"/>
        <v>2392408.19</v>
      </c>
      <c r="K60" s="27">
        <f t="shared" si="14"/>
        <v>13291</v>
      </c>
      <c r="L60" s="27">
        <f t="shared" si="19"/>
        <v>691132</v>
      </c>
      <c r="M60" s="27">
        <f t="shared" si="15"/>
        <v>5044.0674100000006</v>
      </c>
      <c r="N60" s="27">
        <f t="shared" si="16"/>
        <v>5044.0674100000006</v>
      </c>
      <c r="O60" s="27">
        <f t="shared" si="20"/>
        <v>-645651.32686689903</v>
      </c>
      <c r="P60" s="27">
        <f t="shared" si="21"/>
        <v>645651.32686689903</v>
      </c>
    </row>
    <row r="61" spans="1:21">
      <c r="A61" s="31">
        <v>40422</v>
      </c>
      <c r="C61" s="6">
        <v>53</v>
      </c>
      <c r="D61" s="29">
        <f t="shared" si="12"/>
        <v>13291</v>
      </c>
      <c r="E61" s="29">
        <f t="shared" si="17"/>
        <v>704423</v>
      </c>
      <c r="F61" s="29">
        <f t="shared" si="13"/>
        <v>-1687985.19</v>
      </c>
      <c r="G61" s="34">
        <f>Inputs!D$3</f>
        <v>0.37951000000000001</v>
      </c>
      <c r="I61" s="27">
        <f t="shared" si="18"/>
        <v>2392408.19</v>
      </c>
      <c r="K61" s="27">
        <f t="shared" si="14"/>
        <v>13291</v>
      </c>
      <c r="L61" s="27">
        <f t="shared" si="19"/>
        <v>704423</v>
      </c>
      <c r="M61" s="27">
        <f t="shared" si="15"/>
        <v>5044.0674100000006</v>
      </c>
      <c r="N61" s="27">
        <f t="shared" si="16"/>
        <v>5044.0674100000006</v>
      </c>
      <c r="O61" s="27">
        <f t="shared" si="20"/>
        <v>-640607.25945689902</v>
      </c>
      <c r="P61" s="27">
        <f t="shared" si="21"/>
        <v>640607.25945689902</v>
      </c>
    </row>
    <row r="62" spans="1:21">
      <c r="A62" s="30">
        <v>40452</v>
      </c>
      <c r="C62" s="6">
        <v>54</v>
      </c>
      <c r="D62" s="29">
        <f t="shared" si="12"/>
        <v>13291</v>
      </c>
      <c r="E62" s="29">
        <f t="shared" si="17"/>
        <v>717714</v>
      </c>
      <c r="F62" s="29">
        <f t="shared" si="13"/>
        <v>-1674694.19</v>
      </c>
      <c r="G62" s="34">
        <f>Inputs!D$3</f>
        <v>0.37951000000000001</v>
      </c>
      <c r="I62" s="27">
        <f t="shared" si="18"/>
        <v>2392408.19</v>
      </c>
      <c r="K62" s="27">
        <f t="shared" si="14"/>
        <v>13291</v>
      </c>
      <c r="L62" s="27">
        <f t="shared" si="19"/>
        <v>717714</v>
      </c>
      <c r="M62" s="27">
        <f t="shared" si="15"/>
        <v>5044.0674100000006</v>
      </c>
      <c r="N62" s="27">
        <f t="shared" si="16"/>
        <v>5044.0674100000006</v>
      </c>
      <c r="O62" s="27">
        <f t="shared" si="20"/>
        <v>-635563.192046899</v>
      </c>
      <c r="P62" s="27">
        <f t="shared" si="21"/>
        <v>635563.192046899</v>
      </c>
    </row>
    <row r="63" spans="1:21">
      <c r="A63" s="31">
        <v>40483</v>
      </c>
      <c r="C63" s="6">
        <v>55</v>
      </c>
      <c r="D63" s="29">
        <f t="shared" si="12"/>
        <v>13291</v>
      </c>
      <c r="E63" s="29">
        <f t="shared" si="17"/>
        <v>731005</v>
      </c>
      <c r="F63" s="29">
        <f t="shared" si="13"/>
        <v>-1661403.19</v>
      </c>
      <c r="G63" s="34">
        <f>Inputs!D$3</f>
        <v>0.37951000000000001</v>
      </c>
      <c r="I63" s="27">
        <f t="shared" si="18"/>
        <v>2392408.19</v>
      </c>
      <c r="K63" s="27">
        <f t="shared" si="14"/>
        <v>13291</v>
      </c>
      <c r="L63" s="27">
        <f t="shared" si="19"/>
        <v>731005</v>
      </c>
      <c r="M63" s="27">
        <f t="shared" si="15"/>
        <v>5044.0674100000006</v>
      </c>
      <c r="N63" s="27">
        <f t="shared" si="16"/>
        <v>5044.0674100000006</v>
      </c>
      <c r="O63" s="27">
        <f t="shared" si="20"/>
        <v>-630519.12463689898</v>
      </c>
      <c r="P63" s="27">
        <f t="shared" si="21"/>
        <v>630519.12463689898</v>
      </c>
    </row>
    <row r="64" spans="1:21">
      <c r="A64" s="30">
        <v>40513</v>
      </c>
      <c r="C64" s="6">
        <v>56</v>
      </c>
      <c r="D64" s="29">
        <f t="shared" si="12"/>
        <v>13291</v>
      </c>
      <c r="E64" s="29">
        <f t="shared" si="17"/>
        <v>744296</v>
      </c>
      <c r="F64" s="29">
        <f t="shared" si="13"/>
        <v>-1648112.19</v>
      </c>
      <c r="G64" s="34">
        <f>Inputs!D$3</f>
        <v>0.37951000000000001</v>
      </c>
      <c r="I64" s="27">
        <f t="shared" si="18"/>
        <v>2392408.19</v>
      </c>
      <c r="K64" s="27">
        <f t="shared" si="14"/>
        <v>13291</v>
      </c>
      <c r="L64" s="27">
        <f t="shared" si="19"/>
        <v>744296</v>
      </c>
      <c r="M64" s="27">
        <f t="shared" si="15"/>
        <v>5044.0674100000006</v>
      </c>
      <c r="N64" s="27">
        <f t="shared" si="16"/>
        <v>5044.0674100000006</v>
      </c>
      <c r="O64" s="27">
        <f t="shared" si="20"/>
        <v>-625475.05722689896</v>
      </c>
      <c r="P64" s="27">
        <f t="shared" si="21"/>
        <v>625475.05722689896</v>
      </c>
    </row>
    <row r="65" spans="1:16">
      <c r="A65" s="31">
        <v>40544</v>
      </c>
      <c r="C65" s="6">
        <v>57</v>
      </c>
      <c r="D65" s="29">
        <f t="shared" si="12"/>
        <v>13291</v>
      </c>
      <c r="E65" s="29">
        <f t="shared" si="17"/>
        <v>757587</v>
      </c>
      <c r="F65" s="29">
        <f t="shared" si="13"/>
        <v>-1634821.19</v>
      </c>
      <c r="G65" s="34">
        <f>Inputs!D$3</f>
        <v>0.37951000000000001</v>
      </c>
      <c r="I65" s="27">
        <f t="shared" si="18"/>
        <v>2392408.19</v>
      </c>
      <c r="K65" s="27">
        <f t="shared" si="14"/>
        <v>13291</v>
      </c>
      <c r="L65" s="27">
        <f t="shared" si="19"/>
        <v>757587</v>
      </c>
      <c r="M65" s="27">
        <f t="shared" si="15"/>
        <v>5044.0674100000006</v>
      </c>
      <c r="N65" s="27">
        <f t="shared" si="16"/>
        <v>5044.0674100000006</v>
      </c>
      <c r="O65" s="27">
        <f t="shared" si="20"/>
        <v>-620430.98981689895</v>
      </c>
      <c r="P65" s="27">
        <f t="shared" si="21"/>
        <v>620430.98981689895</v>
      </c>
    </row>
    <row r="66" spans="1:16">
      <c r="A66" s="30">
        <v>40575</v>
      </c>
      <c r="C66" s="6">
        <v>58</v>
      </c>
      <c r="D66" s="29">
        <f t="shared" si="12"/>
        <v>13291</v>
      </c>
      <c r="E66" s="29">
        <f t="shared" si="17"/>
        <v>770878</v>
      </c>
      <c r="F66" s="29">
        <f t="shared" si="13"/>
        <v>-1621530.19</v>
      </c>
      <c r="G66" s="34">
        <f>Inputs!D$3</f>
        <v>0.37951000000000001</v>
      </c>
      <c r="I66" s="27">
        <f t="shared" si="18"/>
        <v>2392408.19</v>
      </c>
      <c r="K66" s="27">
        <f t="shared" si="14"/>
        <v>13291</v>
      </c>
      <c r="L66" s="27">
        <f t="shared" si="19"/>
        <v>770878</v>
      </c>
      <c r="M66" s="27">
        <f t="shared" si="15"/>
        <v>5044.0674100000006</v>
      </c>
      <c r="N66" s="27">
        <f t="shared" si="16"/>
        <v>5044.0674100000006</v>
      </c>
      <c r="O66" s="27">
        <f t="shared" si="20"/>
        <v>-615386.92240689893</v>
      </c>
      <c r="P66" s="27">
        <f t="shared" si="21"/>
        <v>615386.92240689893</v>
      </c>
    </row>
    <row r="67" spans="1:16">
      <c r="A67" s="31">
        <v>40603</v>
      </c>
      <c r="C67" s="6">
        <v>59</v>
      </c>
      <c r="D67" s="29">
        <f t="shared" si="12"/>
        <v>13291</v>
      </c>
      <c r="E67" s="29">
        <f t="shared" si="17"/>
        <v>784169</v>
      </c>
      <c r="F67" s="29">
        <f t="shared" si="13"/>
        <v>-1608239.19</v>
      </c>
      <c r="G67" s="34">
        <f>Inputs!D$3</f>
        <v>0.37951000000000001</v>
      </c>
      <c r="I67" s="27">
        <f t="shared" si="18"/>
        <v>2392408.19</v>
      </c>
      <c r="K67" s="27">
        <f t="shared" si="14"/>
        <v>13291</v>
      </c>
      <c r="L67" s="27">
        <f t="shared" si="19"/>
        <v>784169</v>
      </c>
      <c r="M67" s="27">
        <f t="shared" si="15"/>
        <v>5044.0674100000006</v>
      </c>
      <c r="N67" s="27">
        <f t="shared" si="16"/>
        <v>5044.0674100000006</v>
      </c>
      <c r="O67" s="27">
        <f t="shared" si="20"/>
        <v>-610342.85499689891</v>
      </c>
      <c r="P67" s="27">
        <f t="shared" si="21"/>
        <v>610342.85499689891</v>
      </c>
    </row>
    <row r="68" spans="1:16">
      <c r="A68" s="30">
        <v>40634</v>
      </c>
      <c r="C68" s="6">
        <v>60</v>
      </c>
      <c r="D68" s="29">
        <f t="shared" si="12"/>
        <v>13291</v>
      </c>
      <c r="E68" s="29">
        <f t="shared" si="17"/>
        <v>797460</v>
      </c>
      <c r="F68" s="29">
        <f t="shared" si="13"/>
        <v>-1594948.19</v>
      </c>
      <c r="G68" s="34">
        <f>Inputs!D$3</f>
        <v>0.37951000000000001</v>
      </c>
      <c r="I68" s="27">
        <f t="shared" si="18"/>
        <v>2392408.19</v>
      </c>
      <c r="K68" s="27">
        <f t="shared" si="14"/>
        <v>13291</v>
      </c>
      <c r="L68" s="27">
        <f t="shared" si="19"/>
        <v>797460</v>
      </c>
      <c r="M68" s="27">
        <f t="shared" si="15"/>
        <v>5044.0674100000006</v>
      </c>
      <c r="N68" s="27">
        <f t="shared" si="16"/>
        <v>5044.0674100000006</v>
      </c>
      <c r="O68" s="27">
        <f t="shared" si="20"/>
        <v>-605298.78758689889</v>
      </c>
      <c r="P68" s="27">
        <f t="shared" si="21"/>
        <v>605298.78758689889</v>
      </c>
    </row>
    <row r="69" spans="1:16">
      <c r="A69" s="31">
        <v>40664</v>
      </c>
      <c r="C69" s="6">
        <v>61</v>
      </c>
      <c r="D69" s="29">
        <f t="shared" si="12"/>
        <v>13291</v>
      </c>
      <c r="E69" s="29">
        <f t="shared" si="17"/>
        <v>810751</v>
      </c>
      <c r="F69" s="29">
        <f t="shared" si="13"/>
        <v>-1581657.19</v>
      </c>
      <c r="G69" s="34">
        <f>Inputs!D$3</f>
        <v>0.37951000000000001</v>
      </c>
      <c r="I69" s="27">
        <f t="shared" si="18"/>
        <v>2392408.19</v>
      </c>
      <c r="K69" s="27">
        <f t="shared" si="14"/>
        <v>13291</v>
      </c>
      <c r="L69" s="27">
        <f t="shared" si="19"/>
        <v>810751</v>
      </c>
      <c r="M69" s="27">
        <f t="shared" si="15"/>
        <v>5044.0674100000006</v>
      </c>
      <c r="N69" s="27">
        <f t="shared" si="16"/>
        <v>5044.0674100000006</v>
      </c>
      <c r="O69" s="27">
        <f t="shared" si="20"/>
        <v>-600254.72017689887</v>
      </c>
      <c r="P69" s="27">
        <f t="shared" si="21"/>
        <v>600254.72017689887</v>
      </c>
    </row>
    <row r="70" spans="1:16">
      <c r="A70" s="30">
        <v>40695</v>
      </c>
      <c r="C70" s="6">
        <v>62</v>
      </c>
      <c r="D70" s="29">
        <f t="shared" si="12"/>
        <v>13291</v>
      </c>
      <c r="E70" s="29">
        <f t="shared" si="17"/>
        <v>824042</v>
      </c>
      <c r="F70" s="29">
        <f t="shared" si="13"/>
        <v>-1568366.19</v>
      </c>
      <c r="G70" s="34">
        <f>Inputs!D$3</f>
        <v>0.37951000000000001</v>
      </c>
      <c r="I70" s="27">
        <f t="shared" si="18"/>
        <v>2392408.19</v>
      </c>
      <c r="K70" s="27">
        <f t="shared" si="14"/>
        <v>13291</v>
      </c>
      <c r="L70" s="27">
        <f t="shared" si="19"/>
        <v>824042</v>
      </c>
      <c r="M70" s="27">
        <f t="shared" si="15"/>
        <v>5044.0674100000006</v>
      </c>
      <c r="N70" s="27">
        <f t="shared" si="16"/>
        <v>5044.0674100000006</v>
      </c>
      <c r="O70" s="27">
        <f t="shared" si="20"/>
        <v>-595210.65276689886</v>
      </c>
      <c r="P70" s="27">
        <f t="shared" si="21"/>
        <v>595210.65276689886</v>
      </c>
    </row>
    <row r="71" spans="1:16">
      <c r="A71" s="31">
        <v>40725</v>
      </c>
      <c r="C71" s="6">
        <v>63</v>
      </c>
      <c r="D71" s="29">
        <f t="shared" si="12"/>
        <v>13291</v>
      </c>
      <c r="E71" s="29">
        <f t="shared" si="17"/>
        <v>837333</v>
      </c>
      <c r="F71" s="29">
        <f t="shared" si="13"/>
        <v>-1555075.19</v>
      </c>
      <c r="G71" s="34">
        <f>Inputs!D$3</f>
        <v>0.37951000000000001</v>
      </c>
      <c r="I71" s="27">
        <f t="shared" si="18"/>
        <v>2392408.19</v>
      </c>
      <c r="K71" s="27">
        <f t="shared" si="14"/>
        <v>13291</v>
      </c>
      <c r="L71" s="27">
        <f t="shared" si="19"/>
        <v>837333</v>
      </c>
      <c r="M71" s="27">
        <f t="shared" si="15"/>
        <v>5044.0674100000006</v>
      </c>
      <c r="N71" s="27">
        <f t="shared" si="16"/>
        <v>5044.0674100000006</v>
      </c>
      <c r="O71" s="27">
        <f t="shared" si="20"/>
        <v>-590166.58535689884</v>
      </c>
      <c r="P71" s="27">
        <f t="shared" si="21"/>
        <v>590166.58535689884</v>
      </c>
    </row>
    <row r="72" spans="1:16">
      <c r="A72" s="30">
        <v>40756</v>
      </c>
      <c r="C72" s="6">
        <v>64</v>
      </c>
      <c r="D72" s="29">
        <f t="shared" si="12"/>
        <v>13291</v>
      </c>
      <c r="E72" s="29">
        <f t="shared" si="17"/>
        <v>850624</v>
      </c>
      <c r="F72" s="29">
        <f t="shared" si="13"/>
        <v>-1541784.19</v>
      </c>
      <c r="G72" s="34">
        <f>Inputs!D$3</f>
        <v>0.37951000000000001</v>
      </c>
      <c r="I72" s="27">
        <f t="shared" si="18"/>
        <v>2392408.19</v>
      </c>
      <c r="K72" s="27">
        <f t="shared" si="14"/>
        <v>13291</v>
      </c>
      <c r="L72" s="27">
        <f t="shared" si="19"/>
        <v>850624</v>
      </c>
      <c r="M72" s="27">
        <f t="shared" si="15"/>
        <v>5044.0674100000006</v>
      </c>
      <c r="N72" s="27">
        <f t="shared" si="16"/>
        <v>5044.0674100000006</v>
      </c>
      <c r="O72" s="27">
        <f t="shared" si="20"/>
        <v>-585122.51794689882</v>
      </c>
      <c r="P72" s="27">
        <f t="shared" si="21"/>
        <v>585122.51794689882</v>
      </c>
    </row>
    <row r="73" spans="1:16">
      <c r="A73" s="31">
        <v>40787</v>
      </c>
      <c r="C73" s="6">
        <v>65</v>
      </c>
      <c r="D73" s="29">
        <f t="shared" ref="D73:D104" si="22">ROUND(-(+$B$9/180)*1,0)</f>
        <v>13291</v>
      </c>
      <c r="E73" s="29">
        <f t="shared" si="17"/>
        <v>863915</v>
      </c>
      <c r="F73" s="29">
        <f t="shared" ref="F73:F104" si="23">$B$9+E73</f>
        <v>-1528493.19</v>
      </c>
      <c r="G73" s="34">
        <f>Inputs!D$3</f>
        <v>0.37951000000000001</v>
      </c>
      <c r="I73" s="27">
        <f t="shared" si="18"/>
        <v>2392408.19</v>
      </c>
      <c r="K73" s="27">
        <f t="shared" ref="K73:K104" si="24">D73</f>
        <v>13291</v>
      </c>
      <c r="L73" s="27">
        <f t="shared" si="19"/>
        <v>863915</v>
      </c>
      <c r="M73" s="27">
        <f t="shared" ref="M73:M104" si="25">K73*G73</f>
        <v>5044.0674100000006</v>
      </c>
      <c r="N73" s="27">
        <f t="shared" ref="N73:N104" si="26">M73-J73</f>
        <v>5044.0674100000006</v>
      </c>
      <c r="O73" s="27">
        <f t="shared" si="20"/>
        <v>-580078.4505368988</v>
      </c>
      <c r="P73" s="27">
        <f t="shared" si="21"/>
        <v>580078.4505368988</v>
      </c>
    </row>
    <row r="74" spans="1:16">
      <c r="A74" s="30">
        <v>40817</v>
      </c>
      <c r="C74" s="6">
        <v>66</v>
      </c>
      <c r="D74" s="29">
        <f t="shared" si="22"/>
        <v>13291</v>
      </c>
      <c r="E74" s="29">
        <f t="shared" ref="E74:E105" si="27">+E73+D74</f>
        <v>877206</v>
      </c>
      <c r="F74" s="29">
        <f t="shared" si="23"/>
        <v>-1515202.19</v>
      </c>
      <c r="G74" s="34">
        <f>Inputs!D$3</f>
        <v>0.37951000000000001</v>
      </c>
      <c r="I74" s="27">
        <f t="shared" ref="I74:I105" si="28">+I73+H74</f>
        <v>2392408.19</v>
      </c>
      <c r="K74" s="27">
        <f t="shared" si="24"/>
        <v>13291</v>
      </c>
      <c r="L74" s="27">
        <f t="shared" ref="L74:L105" si="29">+L73+K74</f>
        <v>877206</v>
      </c>
      <c r="M74" s="27">
        <f t="shared" si="25"/>
        <v>5044.0674100000006</v>
      </c>
      <c r="N74" s="27">
        <f t="shared" si="26"/>
        <v>5044.0674100000006</v>
      </c>
      <c r="O74" s="27">
        <f t="shared" ref="O74:O105" si="30">+O73+N74</f>
        <v>-575034.38312689879</v>
      </c>
      <c r="P74" s="27">
        <f t="shared" ref="P74:P105" si="31">P73-N74</f>
        <v>575034.38312689879</v>
      </c>
    </row>
    <row r="75" spans="1:16">
      <c r="A75" s="31">
        <v>40848</v>
      </c>
      <c r="C75" s="6">
        <v>67</v>
      </c>
      <c r="D75" s="29">
        <f t="shared" si="22"/>
        <v>13291</v>
      </c>
      <c r="E75" s="29">
        <f t="shared" si="27"/>
        <v>890497</v>
      </c>
      <c r="F75" s="29">
        <f t="shared" si="23"/>
        <v>-1501911.19</v>
      </c>
      <c r="G75" s="34">
        <f>Inputs!D$3</f>
        <v>0.37951000000000001</v>
      </c>
      <c r="I75" s="27">
        <f t="shared" si="28"/>
        <v>2392408.19</v>
      </c>
      <c r="K75" s="27">
        <f t="shared" si="24"/>
        <v>13291</v>
      </c>
      <c r="L75" s="27">
        <f t="shared" si="29"/>
        <v>890497</v>
      </c>
      <c r="M75" s="27">
        <f t="shared" si="25"/>
        <v>5044.0674100000006</v>
      </c>
      <c r="N75" s="27">
        <f t="shared" si="26"/>
        <v>5044.0674100000006</v>
      </c>
      <c r="O75" s="27">
        <f t="shared" si="30"/>
        <v>-569990.31571689877</v>
      </c>
      <c r="P75" s="27">
        <f t="shared" si="31"/>
        <v>569990.31571689877</v>
      </c>
    </row>
    <row r="76" spans="1:16">
      <c r="A76" s="30">
        <v>40878</v>
      </c>
      <c r="C76" s="6">
        <v>68</v>
      </c>
      <c r="D76" s="29">
        <f t="shared" si="22"/>
        <v>13291</v>
      </c>
      <c r="E76" s="29">
        <f t="shared" si="27"/>
        <v>903788</v>
      </c>
      <c r="F76" s="29">
        <f t="shared" si="23"/>
        <v>-1488620.19</v>
      </c>
      <c r="G76" s="34">
        <f>Inputs!D$3</f>
        <v>0.37951000000000001</v>
      </c>
      <c r="I76" s="27">
        <f t="shared" si="28"/>
        <v>2392408.19</v>
      </c>
      <c r="K76" s="27">
        <f t="shared" si="24"/>
        <v>13291</v>
      </c>
      <c r="L76" s="27">
        <f t="shared" si="29"/>
        <v>903788</v>
      </c>
      <c r="M76" s="27">
        <f t="shared" si="25"/>
        <v>5044.0674100000006</v>
      </c>
      <c r="N76" s="27">
        <f t="shared" si="26"/>
        <v>5044.0674100000006</v>
      </c>
      <c r="O76" s="27">
        <f t="shared" si="30"/>
        <v>-564946.24830689875</v>
      </c>
      <c r="P76" s="27">
        <f t="shared" si="31"/>
        <v>564946.24830689875</v>
      </c>
    </row>
    <row r="77" spans="1:16">
      <c r="A77" s="31">
        <v>40909</v>
      </c>
      <c r="C77" s="6">
        <v>69</v>
      </c>
      <c r="D77" s="29">
        <f t="shared" si="22"/>
        <v>13291</v>
      </c>
      <c r="E77" s="29">
        <f t="shared" si="27"/>
        <v>917079</v>
      </c>
      <c r="F77" s="29">
        <f t="shared" si="23"/>
        <v>-1475329.19</v>
      </c>
      <c r="G77" s="34">
        <f>Inputs!D$3</f>
        <v>0.37951000000000001</v>
      </c>
      <c r="I77" s="27">
        <f t="shared" si="28"/>
        <v>2392408.19</v>
      </c>
      <c r="K77" s="27">
        <f t="shared" si="24"/>
        <v>13291</v>
      </c>
      <c r="L77" s="27">
        <f t="shared" si="29"/>
        <v>917079</v>
      </c>
      <c r="M77" s="27">
        <f t="shared" si="25"/>
        <v>5044.0674100000006</v>
      </c>
      <c r="N77" s="27">
        <f t="shared" si="26"/>
        <v>5044.0674100000006</v>
      </c>
      <c r="O77" s="27">
        <f t="shared" si="30"/>
        <v>-559902.18089689873</v>
      </c>
      <c r="P77" s="27">
        <f t="shared" si="31"/>
        <v>559902.18089689873</v>
      </c>
    </row>
    <row r="78" spans="1:16">
      <c r="A78" s="30">
        <v>40940</v>
      </c>
      <c r="C78" s="6">
        <v>70</v>
      </c>
      <c r="D78" s="29">
        <f t="shared" si="22"/>
        <v>13291</v>
      </c>
      <c r="E78" s="29">
        <f t="shared" si="27"/>
        <v>930370</v>
      </c>
      <c r="F78" s="29">
        <f t="shared" si="23"/>
        <v>-1462038.19</v>
      </c>
      <c r="G78" s="34">
        <f>Inputs!D$3</f>
        <v>0.37951000000000001</v>
      </c>
      <c r="I78" s="27">
        <f t="shared" si="28"/>
        <v>2392408.19</v>
      </c>
      <c r="K78" s="27">
        <f t="shared" si="24"/>
        <v>13291</v>
      </c>
      <c r="L78" s="27">
        <f t="shared" si="29"/>
        <v>930370</v>
      </c>
      <c r="M78" s="27">
        <f t="shared" si="25"/>
        <v>5044.0674100000006</v>
      </c>
      <c r="N78" s="27">
        <f t="shared" si="26"/>
        <v>5044.0674100000006</v>
      </c>
      <c r="O78" s="27">
        <f t="shared" si="30"/>
        <v>-554858.11348689871</v>
      </c>
      <c r="P78" s="27">
        <f t="shared" si="31"/>
        <v>554858.11348689871</v>
      </c>
    </row>
    <row r="79" spans="1:16">
      <c r="A79" s="31">
        <v>40969</v>
      </c>
      <c r="C79" s="6">
        <v>71</v>
      </c>
      <c r="D79" s="29">
        <f t="shared" si="22"/>
        <v>13291</v>
      </c>
      <c r="E79" s="29">
        <f t="shared" si="27"/>
        <v>943661</v>
      </c>
      <c r="F79" s="29">
        <f t="shared" si="23"/>
        <v>-1448747.19</v>
      </c>
      <c r="G79" s="34">
        <f>Inputs!D$3</f>
        <v>0.37951000000000001</v>
      </c>
      <c r="I79" s="27">
        <f t="shared" si="28"/>
        <v>2392408.19</v>
      </c>
      <c r="K79" s="27">
        <f t="shared" si="24"/>
        <v>13291</v>
      </c>
      <c r="L79" s="27">
        <f t="shared" si="29"/>
        <v>943661</v>
      </c>
      <c r="M79" s="27">
        <f t="shared" si="25"/>
        <v>5044.0674100000006</v>
      </c>
      <c r="N79" s="27">
        <f t="shared" si="26"/>
        <v>5044.0674100000006</v>
      </c>
      <c r="O79" s="27">
        <f t="shared" si="30"/>
        <v>-549814.0460768987</v>
      </c>
      <c r="P79" s="27">
        <f t="shared" si="31"/>
        <v>549814.0460768987</v>
      </c>
    </row>
    <row r="80" spans="1:16">
      <c r="A80" s="30">
        <v>41000</v>
      </c>
      <c r="C80" s="6">
        <v>72</v>
      </c>
      <c r="D80" s="29">
        <f t="shared" si="22"/>
        <v>13291</v>
      </c>
      <c r="E80" s="29">
        <f t="shared" si="27"/>
        <v>956952</v>
      </c>
      <c r="F80" s="29">
        <f t="shared" si="23"/>
        <v>-1435456.19</v>
      </c>
      <c r="G80" s="34">
        <f>Inputs!D$3</f>
        <v>0.37951000000000001</v>
      </c>
      <c r="I80" s="27">
        <f t="shared" si="28"/>
        <v>2392408.19</v>
      </c>
      <c r="K80" s="27">
        <f t="shared" si="24"/>
        <v>13291</v>
      </c>
      <c r="L80" s="27">
        <f t="shared" si="29"/>
        <v>956952</v>
      </c>
      <c r="M80" s="27">
        <f t="shared" si="25"/>
        <v>5044.0674100000006</v>
      </c>
      <c r="N80" s="27">
        <f t="shared" si="26"/>
        <v>5044.0674100000006</v>
      </c>
      <c r="O80" s="27">
        <f t="shared" si="30"/>
        <v>-544769.97866689868</v>
      </c>
      <c r="P80" s="27">
        <f t="shared" si="31"/>
        <v>544769.97866689868</v>
      </c>
    </row>
    <row r="81" spans="1:16">
      <c r="A81" s="31">
        <v>41030</v>
      </c>
      <c r="C81" s="6">
        <v>73</v>
      </c>
      <c r="D81" s="29">
        <f t="shared" si="22"/>
        <v>13291</v>
      </c>
      <c r="E81" s="29">
        <f t="shared" si="27"/>
        <v>970243</v>
      </c>
      <c r="F81" s="29">
        <f t="shared" si="23"/>
        <v>-1422165.19</v>
      </c>
      <c r="G81" s="34">
        <f>Inputs!D$3</f>
        <v>0.37951000000000001</v>
      </c>
      <c r="I81" s="27">
        <f t="shared" si="28"/>
        <v>2392408.19</v>
      </c>
      <c r="K81" s="27">
        <f t="shared" si="24"/>
        <v>13291</v>
      </c>
      <c r="L81" s="27">
        <f t="shared" si="29"/>
        <v>970243</v>
      </c>
      <c r="M81" s="27">
        <f t="shared" si="25"/>
        <v>5044.0674100000006</v>
      </c>
      <c r="N81" s="27">
        <f t="shared" si="26"/>
        <v>5044.0674100000006</v>
      </c>
      <c r="O81" s="27">
        <f t="shared" si="30"/>
        <v>-539725.91125689866</v>
      </c>
      <c r="P81" s="27">
        <f t="shared" si="31"/>
        <v>539725.91125689866</v>
      </c>
    </row>
    <row r="82" spans="1:16">
      <c r="A82" s="30">
        <v>41061</v>
      </c>
      <c r="C82" s="6">
        <v>74</v>
      </c>
      <c r="D82" s="29">
        <f t="shared" si="22"/>
        <v>13291</v>
      </c>
      <c r="E82" s="29">
        <f t="shared" si="27"/>
        <v>983534</v>
      </c>
      <c r="F82" s="29">
        <f t="shared" si="23"/>
        <v>-1408874.19</v>
      </c>
      <c r="G82" s="34">
        <f>Inputs!D$3</f>
        <v>0.37951000000000001</v>
      </c>
      <c r="I82" s="27">
        <f t="shared" si="28"/>
        <v>2392408.19</v>
      </c>
      <c r="K82" s="27">
        <f t="shared" si="24"/>
        <v>13291</v>
      </c>
      <c r="L82" s="27">
        <f t="shared" si="29"/>
        <v>983534</v>
      </c>
      <c r="M82" s="27">
        <f t="shared" si="25"/>
        <v>5044.0674100000006</v>
      </c>
      <c r="N82" s="27">
        <f t="shared" si="26"/>
        <v>5044.0674100000006</v>
      </c>
      <c r="O82" s="27">
        <f t="shared" si="30"/>
        <v>-534681.84384689864</v>
      </c>
      <c r="P82" s="27">
        <f t="shared" si="31"/>
        <v>534681.84384689864</v>
      </c>
    </row>
    <row r="83" spans="1:16">
      <c r="A83" s="31">
        <v>41091</v>
      </c>
      <c r="C83" s="6">
        <v>75</v>
      </c>
      <c r="D83" s="29">
        <f t="shared" si="22"/>
        <v>13291</v>
      </c>
      <c r="E83" s="29">
        <f t="shared" si="27"/>
        <v>996825</v>
      </c>
      <c r="F83" s="29">
        <f t="shared" si="23"/>
        <v>-1395583.19</v>
      </c>
      <c r="G83" s="34">
        <f>Inputs!D$3</f>
        <v>0.37951000000000001</v>
      </c>
      <c r="I83" s="27">
        <f t="shared" si="28"/>
        <v>2392408.19</v>
      </c>
      <c r="K83" s="27">
        <f t="shared" si="24"/>
        <v>13291</v>
      </c>
      <c r="L83" s="27">
        <f t="shared" si="29"/>
        <v>996825</v>
      </c>
      <c r="M83" s="27">
        <f t="shared" si="25"/>
        <v>5044.0674100000006</v>
      </c>
      <c r="N83" s="27">
        <f t="shared" si="26"/>
        <v>5044.0674100000006</v>
      </c>
      <c r="O83" s="27">
        <f t="shared" si="30"/>
        <v>-529637.77643689862</v>
      </c>
      <c r="P83" s="27">
        <f t="shared" si="31"/>
        <v>529637.77643689862</v>
      </c>
    </row>
    <row r="84" spans="1:16">
      <c r="A84" s="30">
        <v>41122</v>
      </c>
      <c r="C84" s="6">
        <v>76</v>
      </c>
      <c r="D84" s="29">
        <f t="shared" si="22"/>
        <v>13291</v>
      </c>
      <c r="E84" s="29">
        <f t="shared" si="27"/>
        <v>1010116</v>
      </c>
      <c r="F84" s="29">
        <f t="shared" si="23"/>
        <v>-1382292.19</v>
      </c>
      <c r="G84" s="34">
        <f>Inputs!D$3</f>
        <v>0.37951000000000001</v>
      </c>
      <c r="I84" s="27">
        <f t="shared" si="28"/>
        <v>2392408.19</v>
      </c>
      <c r="K84" s="27">
        <f t="shared" si="24"/>
        <v>13291</v>
      </c>
      <c r="L84" s="27">
        <f t="shared" si="29"/>
        <v>1010116</v>
      </c>
      <c r="M84" s="27">
        <f t="shared" si="25"/>
        <v>5044.0674100000006</v>
      </c>
      <c r="N84" s="27">
        <f t="shared" si="26"/>
        <v>5044.0674100000006</v>
      </c>
      <c r="O84" s="27">
        <f t="shared" si="30"/>
        <v>-524593.70902689861</v>
      </c>
      <c r="P84" s="27">
        <f t="shared" si="31"/>
        <v>524593.70902689861</v>
      </c>
    </row>
    <row r="85" spans="1:16">
      <c r="A85" s="31">
        <v>41153</v>
      </c>
      <c r="C85" s="6">
        <v>77</v>
      </c>
      <c r="D85" s="29">
        <f t="shared" si="22"/>
        <v>13291</v>
      </c>
      <c r="E85" s="29">
        <f t="shared" si="27"/>
        <v>1023407</v>
      </c>
      <c r="F85" s="29">
        <f t="shared" si="23"/>
        <v>-1369001.19</v>
      </c>
      <c r="G85" s="34">
        <f>Inputs!D$3</f>
        <v>0.37951000000000001</v>
      </c>
      <c r="I85" s="27">
        <f t="shared" si="28"/>
        <v>2392408.19</v>
      </c>
      <c r="K85" s="27">
        <f t="shared" si="24"/>
        <v>13291</v>
      </c>
      <c r="L85" s="27">
        <f t="shared" si="29"/>
        <v>1023407</v>
      </c>
      <c r="M85" s="27">
        <f t="shared" si="25"/>
        <v>5044.0674100000006</v>
      </c>
      <c r="N85" s="27">
        <f t="shared" si="26"/>
        <v>5044.0674100000006</v>
      </c>
      <c r="O85" s="27">
        <f t="shared" si="30"/>
        <v>-519549.64161689859</v>
      </c>
      <c r="P85" s="27">
        <f t="shared" si="31"/>
        <v>519549.64161689859</v>
      </c>
    </row>
    <row r="86" spans="1:16">
      <c r="A86" s="30">
        <v>41183</v>
      </c>
      <c r="C86" s="6">
        <v>78</v>
      </c>
      <c r="D86" s="29">
        <f t="shared" si="22"/>
        <v>13291</v>
      </c>
      <c r="E86" s="29">
        <f t="shared" si="27"/>
        <v>1036698</v>
      </c>
      <c r="F86" s="29">
        <f t="shared" si="23"/>
        <v>-1355710.19</v>
      </c>
      <c r="G86" s="34">
        <f>Inputs!D$3</f>
        <v>0.37951000000000001</v>
      </c>
      <c r="I86" s="27">
        <f t="shared" si="28"/>
        <v>2392408.19</v>
      </c>
      <c r="K86" s="27">
        <f t="shared" si="24"/>
        <v>13291</v>
      </c>
      <c r="L86" s="27">
        <f t="shared" si="29"/>
        <v>1036698</v>
      </c>
      <c r="M86" s="27">
        <f t="shared" si="25"/>
        <v>5044.0674100000006</v>
      </c>
      <c r="N86" s="27">
        <f t="shared" si="26"/>
        <v>5044.0674100000006</v>
      </c>
      <c r="O86" s="27">
        <f t="shared" si="30"/>
        <v>-514505.57420689857</v>
      </c>
      <c r="P86" s="27">
        <f t="shared" si="31"/>
        <v>514505.57420689857</v>
      </c>
    </row>
    <row r="87" spans="1:16">
      <c r="A87" s="31">
        <v>41214</v>
      </c>
      <c r="C87" s="6">
        <v>79</v>
      </c>
      <c r="D87" s="29">
        <f t="shared" si="22"/>
        <v>13291</v>
      </c>
      <c r="E87" s="29">
        <f t="shared" si="27"/>
        <v>1049989</v>
      </c>
      <c r="F87" s="29">
        <f t="shared" si="23"/>
        <v>-1342419.19</v>
      </c>
      <c r="G87" s="34">
        <f>Inputs!D$3</f>
        <v>0.37951000000000001</v>
      </c>
      <c r="I87" s="27">
        <f t="shared" si="28"/>
        <v>2392408.19</v>
      </c>
      <c r="K87" s="27">
        <f t="shared" si="24"/>
        <v>13291</v>
      </c>
      <c r="L87" s="27">
        <f t="shared" si="29"/>
        <v>1049989</v>
      </c>
      <c r="M87" s="27">
        <f t="shared" si="25"/>
        <v>5044.0674100000006</v>
      </c>
      <c r="N87" s="27">
        <f t="shared" si="26"/>
        <v>5044.0674100000006</v>
      </c>
      <c r="O87" s="27">
        <f t="shared" si="30"/>
        <v>-509461.50679689855</v>
      </c>
      <c r="P87" s="27">
        <f t="shared" si="31"/>
        <v>509461.50679689855</v>
      </c>
    </row>
    <row r="88" spans="1:16">
      <c r="A88" s="30">
        <v>41244</v>
      </c>
      <c r="C88" s="6">
        <v>80</v>
      </c>
      <c r="D88" s="29">
        <f t="shared" si="22"/>
        <v>13291</v>
      </c>
      <c r="E88" s="29">
        <f t="shared" si="27"/>
        <v>1063280</v>
      </c>
      <c r="F88" s="29">
        <f t="shared" si="23"/>
        <v>-1329128.19</v>
      </c>
      <c r="G88" s="34">
        <f>Inputs!D$3</f>
        <v>0.37951000000000001</v>
      </c>
      <c r="I88" s="27">
        <f t="shared" si="28"/>
        <v>2392408.19</v>
      </c>
      <c r="K88" s="27">
        <f t="shared" si="24"/>
        <v>13291</v>
      </c>
      <c r="L88" s="27">
        <f t="shared" si="29"/>
        <v>1063280</v>
      </c>
      <c r="M88" s="27">
        <f t="shared" si="25"/>
        <v>5044.0674100000006</v>
      </c>
      <c r="N88" s="27">
        <f t="shared" si="26"/>
        <v>5044.0674100000006</v>
      </c>
      <c r="O88" s="27">
        <f t="shared" si="30"/>
        <v>-504417.43938689854</v>
      </c>
      <c r="P88" s="27">
        <f t="shared" si="31"/>
        <v>504417.43938689854</v>
      </c>
    </row>
    <row r="89" spans="1:16">
      <c r="A89" s="31">
        <v>41275</v>
      </c>
      <c r="C89" s="6">
        <v>81</v>
      </c>
      <c r="D89" s="29">
        <f t="shared" si="22"/>
        <v>13291</v>
      </c>
      <c r="E89" s="29">
        <f t="shared" si="27"/>
        <v>1076571</v>
      </c>
      <c r="F89" s="29">
        <f t="shared" si="23"/>
        <v>-1315837.19</v>
      </c>
      <c r="G89" s="34">
        <f>Inputs!D$3</f>
        <v>0.37951000000000001</v>
      </c>
      <c r="I89" s="27">
        <f t="shared" si="28"/>
        <v>2392408.19</v>
      </c>
      <c r="K89" s="27">
        <f t="shared" si="24"/>
        <v>13291</v>
      </c>
      <c r="L89" s="27">
        <f t="shared" si="29"/>
        <v>1076571</v>
      </c>
      <c r="M89" s="27">
        <f t="shared" si="25"/>
        <v>5044.0674100000006</v>
      </c>
      <c r="N89" s="27">
        <f t="shared" si="26"/>
        <v>5044.0674100000006</v>
      </c>
      <c r="O89" s="27">
        <f t="shared" si="30"/>
        <v>-499373.37197689852</v>
      </c>
      <c r="P89" s="27">
        <f t="shared" si="31"/>
        <v>499373.37197689852</v>
      </c>
    </row>
    <row r="90" spans="1:16">
      <c r="A90" s="30">
        <v>41306</v>
      </c>
      <c r="C90" s="6">
        <v>82</v>
      </c>
      <c r="D90" s="29">
        <f t="shared" si="22"/>
        <v>13291</v>
      </c>
      <c r="E90" s="29">
        <f t="shared" si="27"/>
        <v>1089862</v>
      </c>
      <c r="F90" s="29">
        <f t="shared" si="23"/>
        <v>-1302546.19</v>
      </c>
      <c r="G90" s="34">
        <f>Inputs!D$3</f>
        <v>0.37951000000000001</v>
      </c>
      <c r="I90" s="27">
        <f t="shared" si="28"/>
        <v>2392408.19</v>
      </c>
      <c r="K90" s="27">
        <f t="shared" si="24"/>
        <v>13291</v>
      </c>
      <c r="L90" s="27">
        <f t="shared" si="29"/>
        <v>1089862</v>
      </c>
      <c r="M90" s="27">
        <f t="shared" si="25"/>
        <v>5044.0674100000006</v>
      </c>
      <c r="N90" s="27">
        <f t="shared" si="26"/>
        <v>5044.0674100000006</v>
      </c>
      <c r="O90" s="27">
        <f t="shared" si="30"/>
        <v>-494329.3045668985</v>
      </c>
      <c r="P90" s="27">
        <f t="shared" si="31"/>
        <v>494329.3045668985</v>
      </c>
    </row>
    <row r="91" spans="1:16">
      <c r="A91" s="31">
        <v>41334</v>
      </c>
      <c r="C91" s="6">
        <v>83</v>
      </c>
      <c r="D91" s="29">
        <f t="shared" si="22"/>
        <v>13291</v>
      </c>
      <c r="E91" s="29">
        <f t="shared" si="27"/>
        <v>1103153</v>
      </c>
      <c r="F91" s="29">
        <f t="shared" si="23"/>
        <v>-1289255.19</v>
      </c>
      <c r="G91" s="34">
        <f>Inputs!D$3</f>
        <v>0.37951000000000001</v>
      </c>
      <c r="I91" s="27">
        <f t="shared" si="28"/>
        <v>2392408.19</v>
      </c>
      <c r="K91" s="27">
        <f t="shared" si="24"/>
        <v>13291</v>
      </c>
      <c r="L91" s="27">
        <f t="shared" si="29"/>
        <v>1103153</v>
      </c>
      <c r="M91" s="27">
        <f t="shared" si="25"/>
        <v>5044.0674100000006</v>
      </c>
      <c r="N91" s="27">
        <f t="shared" si="26"/>
        <v>5044.0674100000006</v>
      </c>
      <c r="O91" s="27">
        <f t="shared" si="30"/>
        <v>-489285.23715689848</v>
      </c>
      <c r="P91" s="27">
        <f t="shared" si="31"/>
        <v>489285.23715689848</v>
      </c>
    </row>
    <row r="92" spans="1:16">
      <c r="A92" s="30">
        <v>41365</v>
      </c>
      <c r="C92" s="6">
        <v>84</v>
      </c>
      <c r="D92" s="29">
        <f t="shared" si="22"/>
        <v>13291</v>
      </c>
      <c r="E92" s="29">
        <f t="shared" si="27"/>
        <v>1116444</v>
      </c>
      <c r="F92" s="29">
        <f t="shared" si="23"/>
        <v>-1275964.19</v>
      </c>
      <c r="G92" s="34">
        <f>Inputs!D$3</f>
        <v>0.37951000000000001</v>
      </c>
      <c r="I92" s="27">
        <f t="shared" si="28"/>
        <v>2392408.19</v>
      </c>
      <c r="K92" s="27">
        <f t="shared" si="24"/>
        <v>13291</v>
      </c>
      <c r="L92" s="27">
        <f t="shared" si="29"/>
        <v>1116444</v>
      </c>
      <c r="M92" s="27">
        <f t="shared" si="25"/>
        <v>5044.0674100000006</v>
      </c>
      <c r="N92" s="27">
        <f t="shared" si="26"/>
        <v>5044.0674100000006</v>
      </c>
      <c r="O92" s="27">
        <f t="shared" si="30"/>
        <v>-484241.16974689846</v>
      </c>
      <c r="P92" s="27">
        <f t="shared" si="31"/>
        <v>484241.16974689846</v>
      </c>
    </row>
    <row r="93" spans="1:16">
      <c r="A93" s="31">
        <v>41395</v>
      </c>
      <c r="C93" s="6">
        <v>85</v>
      </c>
      <c r="D93" s="29">
        <f t="shared" si="22"/>
        <v>13291</v>
      </c>
      <c r="E93" s="29">
        <f t="shared" si="27"/>
        <v>1129735</v>
      </c>
      <c r="F93" s="29">
        <f t="shared" si="23"/>
        <v>-1262673.19</v>
      </c>
      <c r="G93" s="34">
        <f>Inputs!D$3</f>
        <v>0.37951000000000001</v>
      </c>
      <c r="I93" s="27">
        <f t="shared" si="28"/>
        <v>2392408.19</v>
      </c>
      <c r="K93" s="27">
        <f t="shared" si="24"/>
        <v>13291</v>
      </c>
      <c r="L93" s="27">
        <f t="shared" si="29"/>
        <v>1129735</v>
      </c>
      <c r="M93" s="27">
        <f t="shared" si="25"/>
        <v>5044.0674100000006</v>
      </c>
      <c r="N93" s="27">
        <f t="shared" si="26"/>
        <v>5044.0674100000006</v>
      </c>
      <c r="O93" s="27">
        <f t="shared" si="30"/>
        <v>-479197.10233689845</v>
      </c>
      <c r="P93" s="27">
        <f t="shared" si="31"/>
        <v>479197.10233689845</v>
      </c>
    </row>
    <row r="94" spans="1:16">
      <c r="A94" s="30">
        <v>41426</v>
      </c>
      <c r="C94" s="6">
        <v>86</v>
      </c>
      <c r="D94" s="29">
        <f t="shared" si="22"/>
        <v>13291</v>
      </c>
      <c r="E94" s="29">
        <f t="shared" si="27"/>
        <v>1143026</v>
      </c>
      <c r="F94" s="29">
        <f t="shared" si="23"/>
        <v>-1249382.19</v>
      </c>
      <c r="G94" s="34">
        <f>Inputs!D$3</f>
        <v>0.37951000000000001</v>
      </c>
      <c r="I94" s="27">
        <f t="shared" si="28"/>
        <v>2392408.19</v>
      </c>
      <c r="K94" s="27">
        <f t="shared" si="24"/>
        <v>13291</v>
      </c>
      <c r="L94" s="27">
        <f t="shared" si="29"/>
        <v>1143026</v>
      </c>
      <c r="M94" s="27">
        <f t="shared" si="25"/>
        <v>5044.0674100000006</v>
      </c>
      <c r="N94" s="27">
        <f t="shared" si="26"/>
        <v>5044.0674100000006</v>
      </c>
      <c r="O94" s="27">
        <f t="shared" si="30"/>
        <v>-474153.03492689843</v>
      </c>
      <c r="P94" s="27">
        <f t="shared" si="31"/>
        <v>474153.03492689843</v>
      </c>
    </row>
    <row r="95" spans="1:16">
      <c r="A95" s="31">
        <v>41456</v>
      </c>
      <c r="C95" s="6">
        <v>87</v>
      </c>
      <c r="D95" s="29">
        <f t="shared" si="22"/>
        <v>13291</v>
      </c>
      <c r="E95" s="29">
        <f t="shared" si="27"/>
        <v>1156317</v>
      </c>
      <c r="F95" s="29">
        <f t="shared" si="23"/>
        <v>-1236091.19</v>
      </c>
      <c r="G95" s="34">
        <f>Inputs!D$3</f>
        <v>0.37951000000000001</v>
      </c>
      <c r="I95" s="27">
        <f t="shared" si="28"/>
        <v>2392408.19</v>
      </c>
      <c r="K95" s="27">
        <f t="shared" si="24"/>
        <v>13291</v>
      </c>
      <c r="L95" s="27">
        <f t="shared" si="29"/>
        <v>1156317</v>
      </c>
      <c r="M95" s="27">
        <f t="shared" si="25"/>
        <v>5044.0674100000006</v>
      </c>
      <c r="N95" s="27">
        <f t="shared" si="26"/>
        <v>5044.0674100000006</v>
      </c>
      <c r="O95" s="27">
        <f t="shared" si="30"/>
        <v>-469108.96751689841</v>
      </c>
      <c r="P95" s="27">
        <f t="shared" si="31"/>
        <v>469108.96751689841</v>
      </c>
    </row>
    <row r="96" spans="1:16">
      <c r="A96" s="30">
        <v>41487</v>
      </c>
      <c r="C96" s="6">
        <v>88</v>
      </c>
      <c r="D96" s="29">
        <f t="shared" si="22"/>
        <v>13291</v>
      </c>
      <c r="E96" s="29">
        <f t="shared" si="27"/>
        <v>1169608</v>
      </c>
      <c r="F96" s="29">
        <f t="shared" si="23"/>
        <v>-1222800.19</v>
      </c>
      <c r="G96" s="34">
        <f>Inputs!D$3</f>
        <v>0.37951000000000001</v>
      </c>
      <c r="I96" s="27">
        <f t="shared" si="28"/>
        <v>2392408.19</v>
      </c>
      <c r="K96" s="27">
        <f t="shared" si="24"/>
        <v>13291</v>
      </c>
      <c r="L96" s="27">
        <f t="shared" si="29"/>
        <v>1169608</v>
      </c>
      <c r="M96" s="27">
        <f t="shared" si="25"/>
        <v>5044.0674100000006</v>
      </c>
      <c r="N96" s="27">
        <f t="shared" si="26"/>
        <v>5044.0674100000006</v>
      </c>
      <c r="O96" s="27">
        <f t="shared" si="30"/>
        <v>-464064.90010689839</v>
      </c>
      <c r="P96" s="27">
        <f t="shared" si="31"/>
        <v>464064.90010689839</v>
      </c>
    </row>
    <row r="97" spans="1:16">
      <c r="A97" s="31">
        <v>41518</v>
      </c>
      <c r="C97" s="6">
        <v>89</v>
      </c>
      <c r="D97" s="29">
        <f t="shared" si="22"/>
        <v>13291</v>
      </c>
      <c r="E97" s="29">
        <f t="shared" si="27"/>
        <v>1182899</v>
      </c>
      <c r="F97" s="29">
        <f t="shared" si="23"/>
        <v>-1209509.19</v>
      </c>
      <c r="G97" s="34">
        <f>Inputs!D$3</f>
        <v>0.37951000000000001</v>
      </c>
      <c r="I97" s="27">
        <f t="shared" si="28"/>
        <v>2392408.19</v>
      </c>
      <c r="K97" s="27">
        <f t="shared" si="24"/>
        <v>13291</v>
      </c>
      <c r="L97" s="27">
        <f t="shared" si="29"/>
        <v>1182899</v>
      </c>
      <c r="M97" s="27">
        <f t="shared" si="25"/>
        <v>5044.0674100000006</v>
      </c>
      <c r="N97" s="27">
        <f t="shared" si="26"/>
        <v>5044.0674100000006</v>
      </c>
      <c r="O97" s="27">
        <f t="shared" si="30"/>
        <v>-459020.83269689837</v>
      </c>
      <c r="P97" s="27">
        <f t="shared" si="31"/>
        <v>459020.83269689837</v>
      </c>
    </row>
    <row r="98" spans="1:16">
      <c r="A98" s="30">
        <v>41548</v>
      </c>
      <c r="C98" s="6">
        <v>90</v>
      </c>
      <c r="D98" s="29">
        <f t="shared" si="22"/>
        <v>13291</v>
      </c>
      <c r="E98" s="29">
        <f t="shared" si="27"/>
        <v>1196190</v>
      </c>
      <c r="F98" s="29">
        <f t="shared" si="23"/>
        <v>-1196218.19</v>
      </c>
      <c r="G98" s="34">
        <f>Inputs!D$3</f>
        <v>0.37951000000000001</v>
      </c>
      <c r="I98" s="27">
        <f t="shared" si="28"/>
        <v>2392408.19</v>
      </c>
      <c r="K98" s="27">
        <f t="shared" si="24"/>
        <v>13291</v>
      </c>
      <c r="L98" s="27">
        <f t="shared" si="29"/>
        <v>1196190</v>
      </c>
      <c r="M98" s="27">
        <f t="shared" si="25"/>
        <v>5044.0674100000006</v>
      </c>
      <c r="N98" s="27">
        <f t="shared" si="26"/>
        <v>5044.0674100000006</v>
      </c>
      <c r="O98" s="27">
        <f t="shared" si="30"/>
        <v>-453976.76528689836</v>
      </c>
      <c r="P98" s="27">
        <f t="shared" si="31"/>
        <v>453976.76528689836</v>
      </c>
    </row>
    <row r="99" spans="1:16">
      <c r="A99" s="31">
        <v>41579</v>
      </c>
      <c r="C99" s="6">
        <v>91</v>
      </c>
      <c r="D99" s="29">
        <f t="shared" si="22"/>
        <v>13291</v>
      </c>
      <c r="E99" s="29">
        <f t="shared" si="27"/>
        <v>1209481</v>
      </c>
      <c r="F99" s="29">
        <f t="shared" si="23"/>
        <v>-1182927.19</v>
      </c>
      <c r="G99" s="34">
        <f>Inputs!D$3</f>
        <v>0.37951000000000001</v>
      </c>
      <c r="I99" s="27">
        <f t="shared" si="28"/>
        <v>2392408.19</v>
      </c>
      <c r="K99" s="27">
        <f t="shared" si="24"/>
        <v>13291</v>
      </c>
      <c r="L99" s="27">
        <f t="shared" si="29"/>
        <v>1209481</v>
      </c>
      <c r="M99" s="27">
        <f t="shared" si="25"/>
        <v>5044.0674100000006</v>
      </c>
      <c r="N99" s="27">
        <f t="shared" si="26"/>
        <v>5044.0674100000006</v>
      </c>
      <c r="O99" s="27">
        <f t="shared" si="30"/>
        <v>-448932.69787689834</v>
      </c>
      <c r="P99" s="27">
        <f t="shared" si="31"/>
        <v>448932.69787689834</v>
      </c>
    </row>
    <row r="100" spans="1:16">
      <c r="A100" s="30">
        <v>41609</v>
      </c>
      <c r="C100" s="6">
        <v>92</v>
      </c>
      <c r="D100" s="29">
        <f t="shared" si="22"/>
        <v>13291</v>
      </c>
      <c r="E100" s="29">
        <f t="shared" si="27"/>
        <v>1222772</v>
      </c>
      <c r="F100" s="29">
        <f t="shared" si="23"/>
        <v>-1169636.19</v>
      </c>
      <c r="G100" s="34">
        <f>Inputs!D$3</f>
        <v>0.37951000000000001</v>
      </c>
      <c r="I100" s="27">
        <f t="shared" si="28"/>
        <v>2392408.19</v>
      </c>
      <c r="K100" s="27">
        <f t="shared" si="24"/>
        <v>13291</v>
      </c>
      <c r="L100" s="27">
        <f t="shared" si="29"/>
        <v>1222772</v>
      </c>
      <c r="M100" s="27">
        <f t="shared" si="25"/>
        <v>5044.0674100000006</v>
      </c>
      <c r="N100" s="27">
        <f t="shared" si="26"/>
        <v>5044.0674100000006</v>
      </c>
      <c r="O100" s="27">
        <f t="shared" si="30"/>
        <v>-443888.63046689832</v>
      </c>
      <c r="P100" s="27">
        <f t="shared" si="31"/>
        <v>443888.63046689832</v>
      </c>
    </row>
    <row r="101" spans="1:16">
      <c r="A101" s="31">
        <v>41640</v>
      </c>
      <c r="C101" s="6">
        <v>93</v>
      </c>
      <c r="D101" s="29">
        <f t="shared" si="22"/>
        <v>13291</v>
      </c>
      <c r="E101" s="29">
        <f t="shared" si="27"/>
        <v>1236063</v>
      </c>
      <c r="F101" s="29">
        <f t="shared" si="23"/>
        <v>-1156345.19</v>
      </c>
      <c r="G101" s="34">
        <f>Inputs!D$3</f>
        <v>0.37951000000000001</v>
      </c>
      <c r="I101" s="27">
        <f t="shared" si="28"/>
        <v>2392408.19</v>
      </c>
      <c r="K101" s="27">
        <f t="shared" si="24"/>
        <v>13291</v>
      </c>
      <c r="L101" s="27">
        <f t="shared" si="29"/>
        <v>1236063</v>
      </c>
      <c r="M101" s="27">
        <f t="shared" si="25"/>
        <v>5044.0674100000006</v>
      </c>
      <c r="N101" s="27">
        <f t="shared" si="26"/>
        <v>5044.0674100000006</v>
      </c>
      <c r="O101" s="27">
        <f t="shared" si="30"/>
        <v>-438844.5630568983</v>
      </c>
      <c r="P101" s="27">
        <f t="shared" si="31"/>
        <v>438844.5630568983</v>
      </c>
    </row>
    <row r="102" spans="1:16">
      <c r="A102" s="30">
        <v>41671</v>
      </c>
      <c r="C102" s="6">
        <v>94</v>
      </c>
      <c r="D102" s="29">
        <f t="shared" si="22"/>
        <v>13291</v>
      </c>
      <c r="E102" s="29">
        <f t="shared" si="27"/>
        <v>1249354</v>
      </c>
      <c r="F102" s="29">
        <f t="shared" si="23"/>
        <v>-1143054.19</v>
      </c>
      <c r="G102" s="34">
        <f>Inputs!D$3</f>
        <v>0.37951000000000001</v>
      </c>
      <c r="I102" s="27">
        <f t="shared" si="28"/>
        <v>2392408.19</v>
      </c>
      <c r="K102" s="27">
        <f t="shared" si="24"/>
        <v>13291</v>
      </c>
      <c r="L102" s="27">
        <f t="shared" si="29"/>
        <v>1249354</v>
      </c>
      <c r="M102" s="27">
        <f t="shared" si="25"/>
        <v>5044.0674100000006</v>
      </c>
      <c r="N102" s="27">
        <f t="shared" si="26"/>
        <v>5044.0674100000006</v>
      </c>
      <c r="O102" s="27">
        <f t="shared" si="30"/>
        <v>-433800.49564689829</v>
      </c>
      <c r="P102" s="27">
        <f t="shared" si="31"/>
        <v>433800.49564689829</v>
      </c>
    </row>
    <row r="103" spans="1:16">
      <c r="A103" s="31">
        <v>41699</v>
      </c>
      <c r="C103" s="6">
        <v>95</v>
      </c>
      <c r="D103" s="29">
        <f t="shared" si="22"/>
        <v>13291</v>
      </c>
      <c r="E103" s="29">
        <f t="shared" si="27"/>
        <v>1262645</v>
      </c>
      <c r="F103" s="29">
        <f t="shared" si="23"/>
        <v>-1129763.19</v>
      </c>
      <c r="G103" s="34">
        <f>Inputs!D$3</f>
        <v>0.37951000000000001</v>
      </c>
      <c r="I103" s="27">
        <f t="shared" si="28"/>
        <v>2392408.19</v>
      </c>
      <c r="K103" s="27">
        <f t="shared" si="24"/>
        <v>13291</v>
      </c>
      <c r="L103" s="27">
        <f t="shared" si="29"/>
        <v>1262645</v>
      </c>
      <c r="M103" s="27">
        <f t="shared" si="25"/>
        <v>5044.0674100000006</v>
      </c>
      <c r="N103" s="27">
        <f t="shared" si="26"/>
        <v>5044.0674100000006</v>
      </c>
      <c r="O103" s="27">
        <f t="shared" si="30"/>
        <v>-428756.42823689827</v>
      </c>
      <c r="P103" s="27">
        <f t="shared" si="31"/>
        <v>428756.42823689827</v>
      </c>
    </row>
    <row r="104" spans="1:16">
      <c r="A104" s="30">
        <v>41730</v>
      </c>
      <c r="C104" s="6">
        <v>96</v>
      </c>
      <c r="D104" s="29">
        <f t="shared" si="22"/>
        <v>13291</v>
      </c>
      <c r="E104" s="29">
        <f t="shared" si="27"/>
        <v>1275936</v>
      </c>
      <c r="F104" s="29">
        <f t="shared" si="23"/>
        <v>-1116472.19</v>
      </c>
      <c r="G104" s="34">
        <f>Inputs!D$3</f>
        <v>0.37951000000000001</v>
      </c>
      <c r="I104" s="27">
        <f t="shared" si="28"/>
        <v>2392408.19</v>
      </c>
      <c r="K104" s="27">
        <f t="shared" si="24"/>
        <v>13291</v>
      </c>
      <c r="L104" s="27">
        <f t="shared" si="29"/>
        <v>1275936</v>
      </c>
      <c r="M104" s="27">
        <f t="shared" si="25"/>
        <v>5044.0674100000006</v>
      </c>
      <c r="N104" s="27">
        <f t="shared" si="26"/>
        <v>5044.0674100000006</v>
      </c>
      <c r="O104" s="27">
        <f t="shared" si="30"/>
        <v>-423712.36082689825</v>
      </c>
      <c r="P104" s="27">
        <f t="shared" si="31"/>
        <v>423712.36082689825</v>
      </c>
    </row>
    <row r="105" spans="1:16">
      <c r="A105" s="31">
        <v>41760</v>
      </c>
      <c r="C105" s="6">
        <v>97</v>
      </c>
      <c r="D105" s="29">
        <f t="shared" ref="D105:D136" si="32">ROUND(-(+$B$9/180)*1,0)</f>
        <v>13291</v>
      </c>
      <c r="E105" s="29">
        <f t="shared" si="27"/>
        <v>1289227</v>
      </c>
      <c r="F105" s="29">
        <f t="shared" ref="F105:F136" si="33">$B$9+E105</f>
        <v>-1103181.19</v>
      </c>
      <c r="G105" s="34">
        <f>Inputs!D$3</f>
        <v>0.37951000000000001</v>
      </c>
      <c r="I105" s="27">
        <f t="shared" si="28"/>
        <v>2392408.19</v>
      </c>
      <c r="K105" s="27">
        <f t="shared" ref="K105:K136" si="34">D105</f>
        <v>13291</v>
      </c>
      <c r="L105" s="27">
        <f t="shared" si="29"/>
        <v>1289227</v>
      </c>
      <c r="M105" s="27">
        <f t="shared" ref="M105:M136" si="35">K105*G105</f>
        <v>5044.0674100000006</v>
      </c>
      <c r="N105" s="27">
        <f t="shared" ref="N105:N136" si="36">M105-J105</f>
        <v>5044.0674100000006</v>
      </c>
      <c r="O105" s="27">
        <f t="shared" si="30"/>
        <v>-418668.29341689823</v>
      </c>
      <c r="P105" s="27">
        <f t="shared" si="31"/>
        <v>418668.29341689823</v>
      </c>
    </row>
    <row r="106" spans="1:16">
      <c r="A106" s="30">
        <v>41791</v>
      </c>
      <c r="C106" s="6">
        <v>98</v>
      </c>
      <c r="D106" s="29">
        <f t="shared" si="32"/>
        <v>13291</v>
      </c>
      <c r="E106" s="29">
        <f t="shared" ref="E106:E137" si="37">+E105+D106</f>
        <v>1302518</v>
      </c>
      <c r="F106" s="29">
        <f t="shared" si="33"/>
        <v>-1089890.19</v>
      </c>
      <c r="G106" s="34">
        <f>Inputs!D$3</f>
        <v>0.37951000000000001</v>
      </c>
      <c r="I106" s="27">
        <f t="shared" ref="I106:I137" si="38">+I105+H106</f>
        <v>2392408.19</v>
      </c>
      <c r="K106" s="27">
        <f t="shared" si="34"/>
        <v>13291</v>
      </c>
      <c r="L106" s="27">
        <f t="shared" ref="L106:L137" si="39">+L105+K106</f>
        <v>1302518</v>
      </c>
      <c r="M106" s="27">
        <f t="shared" si="35"/>
        <v>5044.0674100000006</v>
      </c>
      <c r="N106" s="27">
        <f t="shared" si="36"/>
        <v>5044.0674100000006</v>
      </c>
      <c r="O106" s="27">
        <f t="shared" ref="O106:O137" si="40">+O105+N106</f>
        <v>-413624.22600689821</v>
      </c>
      <c r="P106" s="27">
        <f t="shared" ref="P106:P137" si="41">P105-N106</f>
        <v>413624.22600689821</v>
      </c>
    </row>
    <row r="107" spans="1:16">
      <c r="A107" s="31">
        <v>41821</v>
      </c>
      <c r="C107" s="6">
        <v>99</v>
      </c>
      <c r="D107" s="29">
        <f t="shared" si="32"/>
        <v>13291</v>
      </c>
      <c r="E107" s="29">
        <f t="shared" si="37"/>
        <v>1315809</v>
      </c>
      <c r="F107" s="29">
        <f t="shared" si="33"/>
        <v>-1076599.19</v>
      </c>
      <c r="G107" s="34">
        <f>Inputs!D$3</f>
        <v>0.37951000000000001</v>
      </c>
      <c r="I107" s="27">
        <f t="shared" si="38"/>
        <v>2392408.19</v>
      </c>
      <c r="K107" s="27">
        <f t="shared" si="34"/>
        <v>13291</v>
      </c>
      <c r="L107" s="27">
        <f t="shared" si="39"/>
        <v>1315809</v>
      </c>
      <c r="M107" s="27">
        <f t="shared" si="35"/>
        <v>5044.0674100000006</v>
      </c>
      <c r="N107" s="27">
        <f t="shared" si="36"/>
        <v>5044.0674100000006</v>
      </c>
      <c r="O107" s="27">
        <f t="shared" si="40"/>
        <v>-408580.1585968982</v>
      </c>
      <c r="P107" s="27">
        <f t="shared" si="41"/>
        <v>408580.1585968982</v>
      </c>
    </row>
    <row r="108" spans="1:16">
      <c r="A108" s="30">
        <v>41852</v>
      </c>
      <c r="C108" s="6">
        <v>100</v>
      </c>
      <c r="D108" s="29">
        <f t="shared" si="32"/>
        <v>13291</v>
      </c>
      <c r="E108" s="29">
        <f t="shared" si="37"/>
        <v>1329100</v>
      </c>
      <c r="F108" s="29">
        <f t="shared" si="33"/>
        <v>-1063308.19</v>
      </c>
      <c r="G108" s="34">
        <f>Inputs!D$3</f>
        <v>0.37951000000000001</v>
      </c>
      <c r="I108" s="27">
        <f t="shared" si="38"/>
        <v>2392408.19</v>
      </c>
      <c r="K108" s="27">
        <f t="shared" si="34"/>
        <v>13291</v>
      </c>
      <c r="L108" s="27">
        <f t="shared" si="39"/>
        <v>1329100</v>
      </c>
      <c r="M108" s="27">
        <f t="shared" si="35"/>
        <v>5044.0674100000006</v>
      </c>
      <c r="N108" s="27">
        <f t="shared" si="36"/>
        <v>5044.0674100000006</v>
      </c>
      <c r="O108" s="27">
        <f t="shared" si="40"/>
        <v>-403536.09118689818</v>
      </c>
      <c r="P108" s="27">
        <f t="shared" si="41"/>
        <v>403536.09118689818</v>
      </c>
    </row>
    <row r="109" spans="1:16">
      <c r="A109" s="31">
        <v>41883</v>
      </c>
      <c r="C109" s="6">
        <v>101</v>
      </c>
      <c r="D109" s="29">
        <f t="shared" si="32"/>
        <v>13291</v>
      </c>
      <c r="E109" s="29">
        <f t="shared" si="37"/>
        <v>1342391</v>
      </c>
      <c r="F109" s="29">
        <f t="shared" si="33"/>
        <v>-1050017.19</v>
      </c>
      <c r="G109" s="34">
        <f>Inputs!D$3</f>
        <v>0.37951000000000001</v>
      </c>
      <c r="I109" s="27">
        <f t="shared" si="38"/>
        <v>2392408.19</v>
      </c>
      <c r="K109" s="27">
        <f t="shared" si="34"/>
        <v>13291</v>
      </c>
      <c r="L109" s="27">
        <f t="shared" si="39"/>
        <v>1342391</v>
      </c>
      <c r="M109" s="27">
        <f t="shared" si="35"/>
        <v>5044.0674100000006</v>
      </c>
      <c r="N109" s="27">
        <f t="shared" si="36"/>
        <v>5044.0674100000006</v>
      </c>
      <c r="O109" s="27">
        <f t="shared" si="40"/>
        <v>-398492.02377689816</v>
      </c>
      <c r="P109" s="27">
        <f t="shared" si="41"/>
        <v>398492.02377689816</v>
      </c>
    </row>
    <row r="110" spans="1:16">
      <c r="A110" s="30">
        <v>41913</v>
      </c>
      <c r="C110" s="6">
        <v>102</v>
      </c>
      <c r="D110" s="29">
        <f t="shared" si="32"/>
        <v>13291</v>
      </c>
      <c r="E110" s="29">
        <f t="shared" si="37"/>
        <v>1355682</v>
      </c>
      <c r="F110" s="29">
        <f t="shared" si="33"/>
        <v>-1036726.19</v>
      </c>
      <c r="G110" s="34">
        <f>Inputs!D$3</f>
        <v>0.37951000000000001</v>
      </c>
      <c r="I110" s="27">
        <f t="shared" si="38"/>
        <v>2392408.19</v>
      </c>
      <c r="K110" s="27">
        <f t="shared" si="34"/>
        <v>13291</v>
      </c>
      <c r="L110" s="27">
        <f t="shared" si="39"/>
        <v>1355682</v>
      </c>
      <c r="M110" s="27">
        <f t="shared" si="35"/>
        <v>5044.0674100000006</v>
      </c>
      <c r="N110" s="27">
        <f t="shared" si="36"/>
        <v>5044.0674100000006</v>
      </c>
      <c r="O110" s="27">
        <f t="shared" si="40"/>
        <v>-393447.95636689814</v>
      </c>
      <c r="P110" s="27">
        <f t="shared" si="41"/>
        <v>393447.95636689814</v>
      </c>
    </row>
    <row r="111" spans="1:16">
      <c r="A111" s="31">
        <v>41944</v>
      </c>
      <c r="C111" s="6">
        <v>103</v>
      </c>
      <c r="D111" s="29">
        <f t="shared" si="32"/>
        <v>13291</v>
      </c>
      <c r="E111" s="29">
        <f t="shared" si="37"/>
        <v>1368973</v>
      </c>
      <c r="F111" s="29">
        <f t="shared" si="33"/>
        <v>-1023435.19</v>
      </c>
      <c r="G111" s="34">
        <f>Inputs!D$3</f>
        <v>0.37951000000000001</v>
      </c>
      <c r="I111" s="27">
        <f t="shared" si="38"/>
        <v>2392408.19</v>
      </c>
      <c r="K111" s="27">
        <f t="shared" si="34"/>
        <v>13291</v>
      </c>
      <c r="L111" s="27">
        <f t="shared" si="39"/>
        <v>1368973</v>
      </c>
      <c r="M111" s="27">
        <f t="shared" si="35"/>
        <v>5044.0674100000006</v>
      </c>
      <c r="N111" s="27">
        <f t="shared" si="36"/>
        <v>5044.0674100000006</v>
      </c>
      <c r="O111" s="27">
        <f t="shared" si="40"/>
        <v>-388403.88895689812</v>
      </c>
      <c r="P111" s="27">
        <f t="shared" si="41"/>
        <v>388403.88895689812</v>
      </c>
    </row>
    <row r="112" spans="1:16">
      <c r="A112" s="30">
        <v>41974</v>
      </c>
      <c r="C112" s="6">
        <v>104</v>
      </c>
      <c r="D112" s="29">
        <f t="shared" si="32"/>
        <v>13291</v>
      </c>
      <c r="E112" s="29">
        <f t="shared" si="37"/>
        <v>1382264</v>
      </c>
      <c r="F112" s="29">
        <f t="shared" si="33"/>
        <v>-1010144.19</v>
      </c>
      <c r="G112" s="34">
        <f>Inputs!D$3</f>
        <v>0.37951000000000001</v>
      </c>
      <c r="I112" s="27">
        <f t="shared" si="38"/>
        <v>2392408.19</v>
      </c>
      <c r="K112" s="27">
        <f t="shared" si="34"/>
        <v>13291</v>
      </c>
      <c r="L112" s="27">
        <f t="shared" si="39"/>
        <v>1382264</v>
      </c>
      <c r="M112" s="27">
        <f t="shared" si="35"/>
        <v>5044.0674100000006</v>
      </c>
      <c r="N112" s="27">
        <f t="shared" si="36"/>
        <v>5044.0674100000006</v>
      </c>
      <c r="O112" s="27">
        <f t="shared" si="40"/>
        <v>-383359.82154689811</v>
      </c>
      <c r="P112" s="27">
        <f t="shared" si="41"/>
        <v>383359.82154689811</v>
      </c>
    </row>
    <row r="113" spans="1:16">
      <c r="A113" s="31">
        <v>42005</v>
      </c>
      <c r="C113" s="6">
        <v>105</v>
      </c>
      <c r="D113" s="29">
        <f t="shared" si="32"/>
        <v>13291</v>
      </c>
      <c r="E113" s="29">
        <f t="shared" si="37"/>
        <v>1395555</v>
      </c>
      <c r="F113" s="29">
        <f t="shared" si="33"/>
        <v>-996853.19</v>
      </c>
      <c r="G113" s="34">
        <f>Inputs!D$3</f>
        <v>0.37951000000000001</v>
      </c>
      <c r="I113" s="27">
        <f t="shared" si="38"/>
        <v>2392408.19</v>
      </c>
      <c r="K113" s="27">
        <f t="shared" si="34"/>
        <v>13291</v>
      </c>
      <c r="L113" s="27">
        <f t="shared" si="39"/>
        <v>1395555</v>
      </c>
      <c r="M113" s="27">
        <f t="shared" si="35"/>
        <v>5044.0674100000006</v>
      </c>
      <c r="N113" s="27">
        <f t="shared" si="36"/>
        <v>5044.0674100000006</v>
      </c>
      <c r="O113" s="27">
        <f t="shared" si="40"/>
        <v>-378315.75413689809</v>
      </c>
      <c r="P113" s="27">
        <f t="shared" si="41"/>
        <v>378315.75413689809</v>
      </c>
    </row>
    <row r="114" spans="1:16">
      <c r="A114" s="30">
        <v>42036</v>
      </c>
      <c r="C114" s="6">
        <v>106</v>
      </c>
      <c r="D114" s="29">
        <f t="shared" si="32"/>
        <v>13291</v>
      </c>
      <c r="E114" s="29">
        <f t="shared" si="37"/>
        <v>1408846</v>
      </c>
      <c r="F114" s="29">
        <f t="shared" si="33"/>
        <v>-983562.19</v>
      </c>
      <c r="G114" s="34">
        <f>Inputs!D$3</f>
        <v>0.37951000000000001</v>
      </c>
      <c r="I114" s="27">
        <f t="shared" si="38"/>
        <v>2392408.19</v>
      </c>
      <c r="K114" s="27">
        <f t="shared" si="34"/>
        <v>13291</v>
      </c>
      <c r="L114" s="27">
        <f t="shared" si="39"/>
        <v>1408846</v>
      </c>
      <c r="M114" s="27">
        <f t="shared" si="35"/>
        <v>5044.0674100000006</v>
      </c>
      <c r="N114" s="27">
        <f t="shared" si="36"/>
        <v>5044.0674100000006</v>
      </c>
      <c r="O114" s="27">
        <f t="shared" si="40"/>
        <v>-373271.68672689807</v>
      </c>
      <c r="P114" s="27">
        <f t="shared" si="41"/>
        <v>373271.68672689807</v>
      </c>
    </row>
    <row r="115" spans="1:16">
      <c r="A115" s="31">
        <v>42064</v>
      </c>
      <c r="C115" s="6">
        <v>107</v>
      </c>
      <c r="D115" s="29">
        <f t="shared" si="32"/>
        <v>13291</v>
      </c>
      <c r="E115" s="29">
        <f t="shared" si="37"/>
        <v>1422137</v>
      </c>
      <c r="F115" s="29">
        <f t="shared" si="33"/>
        <v>-970271.19</v>
      </c>
      <c r="G115" s="34">
        <f>Inputs!D$3</f>
        <v>0.37951000000000001</v>
      </c>
      <c r="I115" s="27">
        <f t="shared" si="38"/>
        <v>2392408.19</v>
      </c>
      <c r="K115" s="27">
        <f t="shared" si="34"/>
        <v>13291</v>
      </c>
      <c r="L115" s="27">
        <f t="shared" si="39"/>
        <v>1422137</v>
      </c>
      <c r="M115" s="27">
        <f t="shared" si="35"/>
        <v>5044.0674100000006</v>
      </c>
      <c r="N115" s="27">
        <f t="shared" si="36"/>
        <v>5044.0674100000006</v>
      </c>
      <c r="O115" s="27">
        <f t="shared" si="40"/>
        <v>-368227.61931689805</v>
      </c>
      <c r="P115" s="27">
        <f t="shared" si="41"/>
        <v>368227.61931689805</v>
      </c>
    </row>
    <row r="116" spans="1:16">
      <c r="A116" s="30">
        <v>42095</v>
      </c>
      <c r="C116" s="6">
        <v>108</v>
      </c>
      <c r="D116" s="29">
        <f t="shared" si="32"/>
        <v>13291</v>
      </c>
      <c r="E116" s="29">
        <f t="shared" si="37"/>
        <v>1435428</v>
      </c>
      <c r="F116" s="29">
        <f t="shared" si="33"/>
        <v>-956980.19</v>
      </c>
      <c r="G116" s="34">
        <f>Inputs!D$3</f>
        <v>0.37951000000000001</v>
      </c>
      <c r="I116" s="27">
        <f t="shared" si="38"/>
        <v>2392408.19</v>
      </c>
      <c r="K116" s="27">
        <f t="shared" si="34"/>
        <v>13291</v>
      </c>
      <c r="L116" s="27">
        <f t="shared" si="39"/>
        <v>1435428</v>
      </c>
      <c r="M116" s="27">
        <f t="shared" si="35"/>
        <v>5044.0674100000006</v>
      </c>
      <c r="N116" s="27">
        <f t="shared" si="36"/>
        <v>5044.0674100000006</v>
      </c>
      <c r="O116" s="27">
        <f t="shared" si="40"/>
        <v>-363183.55190689804</v>
      </c>
      <c r="P116" s="27">
        <f t="shared" si="41"/>
        <v>363183.55190689804</v>
      </c>
    </row>
    <row r="117" spans="1:16">
      <c r="A117" s="31">
        <v>42125</v>
      </c>
      <c r="C117" s="6">
        <v>109</v>
      </c>
      <c r="D117" s="29">
        <f t="shared" si="32"/>
        <v>13291</v>
      </c>
      <c r="E117" s="29">
        <f t="shared" si="37"/>
        <v>1448719</v>
      </c>
      <c r="F117" s="29">
        <f t="shared" si="33"/>
        <v>-943689.19</v>
      </c>
      <c r="G117" s="34">
        <f>Inputs!D$3</f>
        <v>0.37951000000000001</v>
      </c>
      <c r="I117" s="27">
        <f t="shared" si="38"/>
        <v>2392408.19</v>
      </c>
      <c r="K117" s="27">
        <f t="shared" si="34"/>
        <v>13291</v>
      </c>
      <c r="L117" s="27">
        <f t="shared" si="39"/>
        <v>1448719</v>
      </c>
      <c r="M117" s="27">
        <f t="shared" si="35"/>
        <v>5044.0674100000006</v>
      </c>
      <c r="N117" s="27">
        <f t="shared" si="36"/>
        <v>5044.0674100000006</v>
      </c>
      <c r="O117" s="27">
        <f t="shared" si="40"/>
        <v>-358139.48449689802</v>
      </c>
      <c r="P117" s="27">
        <f t="shared" si="41"/>
        <v>358139.48449689802</v>
      </c>
    </row>
    <row r="118" spans="1:16">
      <c r="A118" s="30">
        <v>42156</v>
      </c>
      <c r="C118" s="6">
        <v>110</v>
      </c>
      <c r="D118" s="29">
        <f t="shared" si="32"/>
        <v>13291</v>
      </c>
      <c r="E118" s="29">
        <f t="shared" si="37"/>
        <v>1462010</v>
      </c>
      <c r="F118" s="29">
        <f t="shared" si="33"/>
        <v>-930398.19</v>
      </c>
      <c r="G118" s="34">
        <f>Inputs!D$3</f>
        <v>0.37951000000000001</v>
      </c>
      <c r="I118" s="27">
        <f t="shared" si="38"/>
        <v>2392408.19</v>
      </c>
      <c r="K118" s="27">
        <f t="shared" si="34"/>
        <v>13291</v>
      </c>
      <c r="L118" s="27">
        <f t="shared" si="39"/>
        <v>1462010</v>
      </c>
      <c r="M118" s="27">
        <f t="shared" si="35"/>
        <v>5044.0674100000006</v>
      </c>
      <c r="N118" s="27">
        <f t="shared" si="36"/>
        <v>5044.0674100000006</v>
      </c>
      <c r="O118" s="27">
        <f t="shared" si="40"/>
        <v>-353095.417086898</v>
      </c>
      <c r="P118" s="27">
        <f t="shared" si="41"/>
        <v>353095.417086898</v>
      </c>
    </row>
    <row r="119" spans="1:16">
      <c r="A119" s="31">
        <v>42186</v>
      </c>
      <c r="C119" s="6">
        <v>111</v>
      </c>
      <c r="D119" s="29">
        <f t="shared" si="32"/>
        <v>13291</v>
      </c>
      <c r="E119" s="29">
        <f t="shared" si="37"/>
        <v>1475301</v>
      </c>
      <c r="F119" s="29">
        <f t="shared" si="33"/>
        <v>-917107.19</v>
      </c>
      <c r="G119" s="34">
        <f>Inputs!D$3</f>
        <v>0.37951000000000001</v>
      </c>
      <c r="I119" s="27">
        <f t="shared" si="38"/>
        <v>2392408.19</v>
      </c>
      <c r="K119" s="27">
        <f t="shared" si="34"/>
        <v>13291</v>
      </c>
      <c r="L119" s="27">
        <f t="shared" si="39"/>
        <v>1475301</v>
      </c>
      <c r="M119" s="27">
        <f t="shared" si="35"/>
        <v>5044.0674100000006</v>
      </c>
      <c r="N119" s="27">
        <f t="shared" si="36"/>
        <v>5044.0674100000006</v>
      </c>
      <c r="O119" s="27">
        <f t="shared" si="40"/>
        <v>-348051.34967689798</v>
      </c>
      <c r="P119" s="27">
        <f t="shared" si="41"/>
        <v>348051.34967689798</v>
      </c>
    </row>
    <row r="120" spans="1:16">
      <c r="A120" s="30">
        <v>42217</v>
      </c>
      <c r="C120" s="6">
        <v>112</v>
      </c>
      <c r="D120" s="29">
        <f t="shared" si="32"/>
        <v>13291</v>
      </c>
      <c r="E120" s="29">
        <f t="shared" si="37"/>
        <v>1488592</v>
      </c>
      <c r="F120" s="29">
        <f t="shared" si="33"/>
        <v>-903816.19</v>
      </c>
      <c r="G120" s="34">
        <f>Inputs!D$3</f>
        <v>0.37951000000000001</v>
      </c>
      <c r="I120" s="27">
        <f t="shared" si="38"/>
        <v>2392408.19</v>
      </c>
      <c r="K120" s="27">
        <f t="shared" si="34"/>
        <v>13291</v>
      </c>
      <c r="L120" s="27">
        <f t="shared" si="39"/>
        <v>1488592</v>
      </c>
      <c r="M120" s="27">
        <f t="shared" si="35"/>
        <v>5044.0674100000006</v>
      </c>
      <c r="N120" s="27">
        <f t="shared" si="36"/>
        <v>5044.0674100000006</v>
      </c>
      <c r="O120" s="27">
        <f t="shared" si="40"/>
        <v>-343007.28226689796</v>
      </c>
      <c r="P120" s="27">
        <f t="shared" si="41"/>
        <v>343007.28226689796</v>
      </c>
    </row>
    <row r="121" spans="1:16">
      <c r="A121" s="31">
        <v>42248</v>
      </c>
      <c r="C121" s="6">
        <v>113</v>
      </c>
      <c r="D121" s="29">
        <f t="shared" si="32"/>
        <v>13291</v>
      </c>
      <c r="E121" s="29">
        <f t="shared" si="37"/>
        <v>1501883</v>
      </c>
      <c r="F121" s="29">
        <f t="shared" si="33"/>
        <v>-890525.19</v>
      </c>
      <c r="G121" s="34">
        <f>Inputs!D$3</f>
        <v>0.37951000000000001</v>
      </c>
      <c r="I121" s="27">
        <f t="shared" si="38"/>
        <v>2392408.19</v>
      </c>
      <c r="K121" s="27">
        <f t="shared" si="34"/>
        <v>13291</v>
      </c>
      <c r="L121" s="27">
        <f t="shared" si="39"/>
        <v>1501883</v>
      </c>
      <c r="M121" s="27">
        <f t="shared" si="35"/>
        <v>5044.0674100000006</v>
      </c>
      <c r="N121" s="27">
        <f t="shared" si="36"/>
        <v>5044.0674100000006</v>
      </c>
      <c r="O121" s="27">
        <f t="shared" si="40"/>
        <v>-337963.21485689795</v>
      </c>
      <c r="P121" s="27">
        <f t="shared" si="41"/>
        <v>337963.21485689795</v>
      </c>
    </row>
    <row r="122" spans="1:16">
      <c r="A122" s="30">
        <v>42278</v>
      </c>
      <c r="C122" s="6">
        <v>114</v>
      </c>
      <c r="D122" s="29">
        <f t="shared" si="32"/>
        <v>13291</v>
      </c>
      <c r="E122" s="29">
        <f t="shared" si="37"/>
        <v>1515174</v>
      </c>
      <c r="F122" s="29">
        <f t="shared" si="33"/>
        <v>-877234.19</v>
      </c>
      <c r="G122" s="34">
        <f>Inputs!D$3</f>
        <v>0.37951000000000001</v>
      </c>
      <c r="I122" s="27">
        <f t="shared" si="38"/>
        <v>2392408.19</v>
      </c>
      <c r="K122" s="27">
        <f t="shared" si="34"/>
        <v>13291</v>
      </c>
      <c r="L122" s="27">
        <f t="shared" si="39"/>
        <v>1515174</v>
      </c>
      <c r="M122" s="27">
        <f t="shared" si="35"/>
        <v>5044.0674100000006</v>
      </c>
      <c r="N122" s="27">
        <f t="shared" si="36"/>
        <v>5044.0674100000006</v>
      </c>
      <c r="O122" s="27">
        <f t="shared" si="40"/>
        <v>-332919.14744689793</v>
      </c>
      <c r="P122" s="27">
        <f t="shared" si="41"/>
        <v>332919.14744689793</v>
      </c>
    </row>
    <row r="123" spans="1:16">
      <c r="A123" s="31">
        <v>42309</v>
      </c>
      <c r="C123" s="6">
        <v>115</v>
      </c>
      <c r="D123" s="29">
        <f t="shared" si="32"/>
        <v>13291</v>
      </c>
      <c r="E123" s="29">
        <f t="shared" si="37"/>
        <v>1528465</v>
      </c>
      <c r="F123" s="29">
        <f t="shared" si="33"/>
        <v>-863943.19</v>
      </c>
      <c r="G123" s="34">
        <f>Inputs!D$3</f>
        <v>0.37951000000000001</v>
      </c>
      <c r="I123" s="27">
        <f t="shared" si="38"/>
        <v>2392408.19</v>
      </c>
      <c r="K123" s="27">
        <f t="shared" si="34"/>
        <v>13291</v>
      </c>
      <c r="L123" s="27">
        <f t="shared" si="39"/>
        <v>1528465</v>
      </c>
      <c r="M123" s="27">
        <f t="shared" si="35"/>
        <v>5044.0674100000006</v>
      </c>
      <c r="N123" s="27">
        <f t="shared" si="36"/>
        <v>5044.0674100000006</v>
      </c>
      <c r="O123" s="27">
        <f t="shared" si="40"/>
        <v>-327875.08003689791</v>
      </c>
      <c r="P123" s="27">
        <f t="shared" si="41"/>
        <v>327875.08003689791</v>
      </c>
    </row>
    <row r="124" spans="1:16">
      <c r="A124" s="30">
        <v>42339</v>
      </c>
      <c r="C124" s="6">
        <v>116</v>
      </c>
      <c r="D124" s="29">
        <f t="shared" si="32"/>
        <v>13291</v>
      </c>
      <c r="E124" s="29">
        <f t="shared" si="37"/>
        <v>1541756</v>
      </c>
      <c r="F124" s="29">
        <f t="shared" si="33"/>
        <v>-850652.19</v>
      </c>
      <c r="G124" s="34">
        <f>Inputs!D$3</f>
        <v>0.37951000000000001</v>
      </c>
      <c r="I124" s="27">
        <f t="shared" si="38"/>
        <v>2392408.19</v>
      </c>
      <c r="K124" s="27">
        <f t="shared" si="34"/>
        <v>13291</v>
      </c>
      <c r="L124" s="27">
        <f t="shared" si="39"/>
        <v>1541756</v>
      </c>
      <c r="M124" s="27">
        <f t="shared" si="35"/>
        <v>5044.0674100000006</v>
      </c>
      <c r="N124" s="27">
        <f t="shared" si="36"/>
        <v>5044.0674100000006</v>
      </c>
      <c r="O124" s="27">
        <f t="shared" si="40"/>
        <v>-322831.01262689789</v>
      </c>
      <c r="P124" s="27">
        <f t="shared" si="41"/>
        <v>322831.01262689789</v>
      </c>
    </row>
    <row r="125" spans="1:16">
      <c r="A125" s="31">
        <v>42370</v>
      </c>
      <c r="C125" s="6">
        <v>117</v>
      </c>
      <c r="D125" s="29">
        <f t="shared" si="32"/>
        <v>13291</v>
      </c>
      <c r="E125" s="29">
        <f t="shared" si="37"/>
        <v>1555047</v>
      </c>
      <c r="F125" s="29">
        <f t="shared" si="33"/>
        <v>-837361.19</v>
      </c>
      <c r="G125" s="34">
        <f>Inputs!D$3</f>
        <v>0.37951000000000001</v>
      </c>
      <c r="I125" s="27">
        <f t="shared" si="38"/>
        <v>2392408.19</v>
      </c>
      <c r="K125" s="27">
        <f t="shared" si="34"/>
        <v>13291</v>
      </c>
      <c r="L125" s="27">
        <f t="shared" si="39"/>
        <v>1555047</v>
      </c>
      <c r="M125" s="27">
        <f t="shared" si="35"/>
        <v>5044.0674100000006</v>
      </c>
      <c r="N125" s="27">
        <f t="shared" si="36"/>
        <v>5044.0674100000006</v>
      </c>
      <c r="O125" s="27">
        <f t="shared" si="40"/>
        <v>-317786.94521689788</v>
      </c>
      <c r="P125" s="27">
        <f t="shared" si="41"/>
        <v>317786.94521689788</v>
      </c>
    </row>
    <row r="126" spans="1:16">
      <c r="A126" s="30">
        <v>42401</v>
      </c>
      <c r="C126" s="6">
        <v>118</v>
      </c>
      <c r="D126" s="29">
        <f t="shared" si="32"/>
        <v>13291</v>
      </c>
      <c r="E126" s="29">
        <f t="shared" si="37"/>
        <v>1568338</v>
      </c>
      <c r="F126" s="29">
        <f t="shared" si="33"/>
        <v>-824070.19</v>
      </c>
      <c r="G126" s="34">
        <f>Inputs!D$3</f>
        <v>0.37951000000000001</v>
      </c>
      <c r="I126" s="27">
        <f t="shared" si="38"/>
        <v>2392408.19</v>
      </c>
      <c r="K126" s="27">
        <f t="shared" si="34"/>
        <v>13291</v>
      </c>
      <c r="L126" s="27">
        <f t="shared" si="39"/>
        <v>1568338</v>
      </c>
      <c r="M126" s="27">
        <f t="shared" si="35"/>
        <v>5044.0674100000006</v>
      </c>
      <c r="N126" s="27">
        <f t="shared" si="36"/>
        <v>5044.0674100000006</v>
      </c>
      <c r="O126" s="27">
        <f t="shared" si="40"/>
        <v>-312742.87780689786</v>
      </c>
      <c r="P126" s="27">
        <f t="shared" si="41"/>
        <v>312742.87780689786</v>
      </c>
    </row>
    <row r="127" spans="1:16">
      <c r="A127" s="31">
        <v>42430</v>
      </c>
      <c r="C127" s="6">
        <v>119</v>
      </c>
      <c r="D127" s="29">
        <f t="shared" si="32"/>
        <v>13291</v>
      </c>
      <c r="E127" s="29">
        <f t="shared" si="37"/>
        <v>1581629</v>
      </c>
      <c r="F127" s="29">
        <f t="shared" si="33"/>
        <v>-810779.19</v>
      </c>
      <c r="G127" s="34">
        <f>Inputs!D$3</f>
        <v>0.37951000000000001</v>
      </c>
      <c r="I127" s="27">
        <f t="shared" si="38"/>
        <v>2392408.19</v>
      </c>
      <c r="K127" s="27">
        <f t="shared" si="34"/>
        <v>13291</v>
      </c>
      <c r="L127" s="27">
        <f t="shared" si="39"/>
        <v>1581629</v>
      </c>
      <c r="M127" s="27">
        <f t="shared" si="35"/>
        <v>5044.0674100000006</v>
      </c>
      <c r="N127" s="27">
        <f t="shared" si="36"/>
        <v>5044.0674100000006</v>
      </c>
      <c r="O127" s="27">
        <f t="shared" si="40"/>
        <v>-307698.81039689784</v>
      </c>
      <c r="P127" s="27">
        <f t="shared" si="41"/>
        <v>307698.81039689784</v>
      </c>
    </row>
    <row r="128" spans="1:16">
      <c r="A128" s="30">
        <v>42461</v>
      </c>
      <c r="C128" s="6">
        <v>120</v>
      </c>
      <c r="D128" s="29">
        <f t="shared" si="32"/>
        <v>13291</v>
      </c>
      <c r="E128" s="29">
        <f t="shared" si="37"/>
        <v>1594920</v>
      </c>
      <c r="F128" s="29">
        <f t="shared" si="33"/>
        <v>-797488.19</v>
      </c>
      <c r="G128" s="34">
        <f>Inputs!D$3</f>
        <v>0.37951000000000001</v>
      </c>
      <c r="I128" s="27">
        <f t="shared" si="38"/>
        <v>2392408.19</v>
      </c>
      <c r="K128" s="27">
        <f t="shared" si="34"/>
        <v>13291</v>
      </c>
      <c r="L128" s="27">
        <f t="shared" si="39"/>
        <v>1594920</v>
      </c>
      <c r="M128" s="27">
        <f t="shared" si="35"/>
        <v>5044.0674100000006</v>
      </c>
      <c r="N128" s="27">
        <f t="shared" si="36"/>
        <v>5044.0674100000006</v>
      </c>
      <c r="O128" s="27">
        <f t="shared" si="40"/>
        <v>-302654.74298689782</v>
      </c>
      <c r="P128" s="27">
        <f t="shared" si="41"/>
        <v>302654.74298689782</v>
      </c>
    </row>
    <row r="129" spans="1:16">
      <c r="A129" s="31">
        <v>42491</v>
      </c>
      <c r="C129" s="6">
        <v>121</v>
      </c>
      <c r="D129" s="29">
        <f t="shared" si="32"/>
        <v>13291</v>
      </c>
      <c r="E129" s="29">
        <f t="shared" si="37"/>
        <v>1608211</v>
      </c>
      <c r="F129" s="29">
        <f t="shared" si="33"/>
        <v>-784197.19</v>
      </c>
      <c r="G129" s="34">
        <f>Inputs!D$3</f>
        <v>0.37951000000000001</v>
      </c>
      <c r="I129" s="27">
        <f t="shared" si="38"/>
        <v>2392408.19</v>
      </c>
      <c r="K129" s="27">
        <f t="shared" si="34"/>
        <v>13291</v>
      </c>
      <c r="L129" s="27">
        <f t="shared" si="39"/>
        <v>1608211</v>
      </c>
      <c r="M129" s="27">
        <f t="shared" si="35"/>
        <v>5044.0674100000006</v>
      </c>
      <c r="N129" s="27">
        <f t="shared" si="36"/>
        <v>5044.0674100000006</v>
      </c>
      <c r="O129" s="27">
        <f t="shared" si="40"/>
        <v>-297610.6755768978</v>
      </c>
      <c r="P129" s="27">
        <f t="shared" si="41"/>
        <v>297610.6755768978</v>
      </c>
    </row>
    <row r="130" spans="1:16">
      <c r="A130" s="30">
        <v>42522</v>
      </c>
      <c r="C130" s="6">
        <v>122</v>
      </c>
      <c r="D130" s="29">
        <f t="shared" si="32"/>
        <v>13291</v>
      </c>
      <c r="E130" s="29">
        <f t="shared" si="37"/>
        <v>1621502</v>
      </c>
      <c r="F130" s="29">
        <f t="shared" si="33"/>
        <v>-770906.19</v>
      </c>
      <c r="G130" s="34">
        <f>Inputs!D$3</f>
        <v>0.37951000000000001</v>
      </c>
      <c r="I130" s="27">
        <f t="shared" si="38"/>
        <v>2392408.19</v>
      </c>
      <c r="K130" s="27">
        <f t="shared" si="34"/>
        <v>13291</v>
      </c>
      <c r="L130" s="27">
        <f t="shared" si="39"/>
        <v>1621502</v>
      </c>
      <c r="M130" s="27">
        <f t="shared" si="35"/>
        <v>5044.0674100000006</v>
      </c>
      <c r="N130" s="27">
        <f t="shared" si="36"/>
        <v>5044.0674100000006</v>
      </c>
      <c r="O130" s="27">
        <f t="shared" si="40"/>
        <v>-292566.60816689779</v>
      </c>
      <c r="P130" s="27">
        <f t="shared" si="41"/>
        <v>292566.60816689779</v>
      </c>
    </row>
    <row r="131" spans="1:16">
      <c r="A131" s="31">
        <v>42552</v>
      </c>
      <c r="C131" s="6">
        <v>123</v>
      </c>
      <c r="D131" s="29">
        <f t="shared" si="32"/>
        <v>13291</v>
      </c>
      <c r="E131" s="29">
        <f t="shared" si="37"/>
        <v>1634793</v>
      </c>
      <c r="F131" s="29">
        <f t="shared" si="33"/>
        <v>-757615.19</v>
      </c>
      <c r="G131" s="34">
        <f>Inputs!D$3</f>
        <v>0.37951000000000001</v>
      </c>
      <c r="I131" s="27">
        <f t="shared" si="38"/>
        <v>2392408.19</v>
      </c>
      <c r="K131" s="27">
        <f t="shared" si="34"/>
        <v>13291</v>
      </c>
      <c r="L131" s="27">
        <f t="shared" si="39"/>
        <v>1634793</v>
      </c>
      <c r="M131" s="27">
        <f t="shared" si="35"/>
        <v>5044.0674100000006</v>
      </c>
      <c r="N131" s="27">
        <f t="shared" si="36"/>
        <v>5044.0674100000006</v>
      </c>
      <c r="O131" s="27">
        <f t="shared" si="40"/>
        <v>-287522.54075689777</v>
      </c>
      <c r="P131" s="27">
        <f t="shared" si="41"/>
        <v>287522.54075689777</v>
      </c>
    </row>
    <row r="132" spans="1:16">
      <c r="A132" s="30">
        <v>42583</v>
      </c>
      <c r="C132" s="6">
        <v>124</v>
      </c>
      <c r="D132" s="29">
        <f t="shared" si="32"/>
        <v>13291</v>
      </c>
      <c r="E132" s="29">
        <f t="shared" si="37"/>
        <v>1648084</v>
      </c>
      <c r="F132" s="29">
        <f t="shared" si="33"/>
        <v>-744324.19</v>
      </c>
      <c r="G132" s="34">
        <f>Inputs!D$3</f>
        <v>0.37951000000000001</v>
      </c>
      <c r="I132" s="27">
        <f t="shared" si="38"/>
        <v>2392408.19</v>
      </c>
      <c r="K132" s="27">
        <f t="shared" si="34"/>
        <v>13291</v>
      </c>
      <c r="L132" s="27">
        <f t="shared" si="39"/>
        <v>1648084</v>
      </c>
      <c r="M132" s="27">
        <f t="shared" si="35"/>
        <v>5044.0674100000006</v>
      </c>
      <c r="N132" s="27">
        <f t="shared" si="36"/>
        <v>5044.0674100000006</v>
      </c>
      <c r="O132" s="27">
        <f t="shared" si="40"/>
        <v>-282478.47334689775</v>
      </c>
      <c r="P132" s="27">
        <f t="shared" si="41"/>
        <v>282478.47334689775</v>
      </c>
    </row>
    <row r="133" spans="1:16">
      <c r="A133" s="31">
        <v>42614</v>
      </c>
      <c r="C133" s="6">
        <v>125</v>
      </c>
      <c r="D133" s="29">
        <f t="shared" si="32"/>
        <v>13291</v>
      </c>
      <c r="E133" s="29">
        <f t="shared" si="37"/>
        <v>1661375</v>
      </c>
      <c r="F133" s="29">
        <f t="shared" si="33"/>
        <v>-731033.19</v>
      </c>
      <c r="G133" s="34">
        <f>Inputs!D$3</f>
        <v>0.37951000000000001</v>
      </c>
      <c r="I133" s="27">
        <f t="shared" si="38"/>
        <v>2392408.19</v>
      </c>
      <c r="K133" s="27">
        <f t="shared" si="34"/>
        <v>13291</v>
      </c>
      <c r="L133" s="27">
        <f t="shared" si="39"/>
        <v>1661375</v>
      </c>
      <c r="M133" s="27">
        <f t="shared" si="35"/>
        <v>5044.0674100000006</v>
      </c>
      <c r="N133" s="27">
        <f t="shared" si="36"/>
        <v>5044.0674100000006</v>
      </c>
      <c r="O133" s="27">
        <f t="shared" si="40"/>
        <v>-277434.40593689773</v>
      </c>
      <c r="P133" s="27">
        <f t="shared" si="41"/>
        <v>277434.40593689773</v>
      </c>
    </row>
    <row r="134" spans="1:16">
      <c r="A134" s="30">
        <v>42644</v>
      </c>
      <c r="C134" s="6">
        <v>126</v>
      </c>
      <c r="D134" s="29">
        <f t="shared" si="32"/>
        <v>13291</v>
      </c>
      <c r="E134" s="29">
        <f t="shared" si="37"/>
        <v>1674666</v>
      </c>
      <c r="F134" s="29">
        <f t="shared" si="33"/>
        <v>-717742.19</v>
      </c>
      <c r="G134" s="34">
        <f>Inputs!D$3</f>
        <v>0.37951000000000001</v>
      </c>
      <c r="I134" s="27">
        <f t="shared" si="38"/>
        <v>2392408.19</v>
      </c>
      <c r="K134" s="27">
        <f t="shared" si="34"/>
        <v>13291</v>
      </c>
      <c r="L134" s="27">
        <f t="shared" si="39"/>
        <v>1674666</v>
      </c>
      <c r="M134" s="27">
        <f t="shared" si="35"/>
        <v>5044.0674100000006</v>
      </c>
      <c r="N134" s="27">
        <f t="shared" si="36"/>
        <v>5044.0674100000006</v>
      </c>
      <c r="O134" s="27">
        <f t="shared" si="40"/>
        <v>-272390.33852689771</v>
      </c>
      <c r="P134" s="27">
        <f t="shared" si="41"/>
        <v>272390.33852689771</v>
      </c>
    </row>
    <row r="135" spans="1:16">
      <c r="A135" s="31">
        <v>42675</v>
      </c>
      <c r="C135" s="6">
        <v>127</v>
      </c>
      <c r="D135" s="29">
        <f t="shared" si="32"/>
        <v>13291</v>
      </c>
      <c r="E135" s="29">
        <f t="shared" si="37"/>
        <v>1687957</v>
      </c>
      <c r="F135" s="29">
        <f t="shared" si="33"/>
        <v>-704451.19</v>
      </c>
      <c r="G135" s="34">
        <f>Inputs!D$3</f>
        <v>0.37951000000000001</v>
      </c>
      <c r="I135" s="27">
        <f t="shared" si="38"/>
        <v>2392408.19</v>
      </c>
      <c r="K135" s="27">
        <f t="shared" si="34"/>
        <v>13291</v>
      </c>
      <c r="L135" s="27">
        <f t="shared" si="39"/>
        <v>1687957</v>
      </c>
      <c r="M135" s="27">
        <f t="shared" si="35"/>
        <v>5044.0674100000006</v>
      </c>
      <c r="N135" s="27">
        <f t="shared" si="36"/>
        <v>5044.0674100000006</v>
      </c>
      <c r="O135" s="27">
        <f t="shared" si="40"/>
        <v>-267346.2711168977</v>
      </c>
      <c r="P135" s="27">
        <f t="shared" si="41"/>
        <v>267346.2711168977</v>
      </c>
    </row>
    <row r="136" spans="1:16">
      <c r="A136" s="30">
        <v>42705</v>
      </c>
      <c r="C136" s="6">
        <v>128</v>
      </c>
      <c r="D136" s="29">
        <f t="shared" si="32"/>
        <v>13291</v>
      </c>
      <c r="E136" s="29">
        <f t="shared" si="37"/>
        <v>1701248</v>
      </c>
      <c r="F136" s="29">
        <f t="shared" si="33"/>
        <v>-691160.19</v>
      </c>
      <c r="G136" s="34">
        <f>Inputs!D$3</f>
        <v>0.37951000000000001</v>
      </c>
      <c r="I136" s="27">
        <f t="shared" si="38"/>
        <v>2392408.19</v>
      </c>
      <c r="K136" s="27">
        <f t="shared" si="34"/>
        <v>13291</v>
      </c>
      <c r="L136" s="27">
        <f t="shared" si="39"/>
        <v>1701248</v>
      </c>
      <c r="M136" s="27">
        <f t="shared" si="35"/>
        <v>5044.0674100000006</v>
      </c>
      <c r="N136" s="27">
        <f t="shared" si="36"/>
        <v>5044.0674100000006</v>
      </c>
      <c r="O136" s="27">
        <f t="shared" si="40"/>
        <v>-262302.20370689768</v>
      </c>
      <c r="P136" s="27">
        <f t="shared" si="41"/>
        <v>262302.20370689768</v>
      </c>
    </row>
    <row r="137" spans="1:16">
      <c r="A137" s="31">
        <v>42736</v>
      </c>
      <c r="C137" s="6">
        <v>129</v>
      </c>
      <c r="D137" s="29">
        <f t="shared" ref="D137:D168" si="42">ROUND(-(+$B$9/180)*1,0)</f>
        <v>13291</v>
      </c>
      <c r="E137" s="29">
        <f t="shared" si="37"/>
        <v>1714539</v>
      </c>
      <c r="F137" s="29">
        <f t="shared" ref="F137:F168" si="43">$B$9+E137</f>
        <v>-677869.19</v>
      </c>
      <c r="G137" s="34">
        <f>Inputs!D$3</f>
        <v>0.37951000000000001</v>
      </c>
      <c r="I137" s="27">
        <f t="shared" si="38"/>
        <v>2392408.19</v>
      </c>
      <c r="K137" s="27">
        <f t="shared" ref="K137:K168" si="44">D137</f>
        <v>13291</v>
      </c>
      <c r="L137" s="27">
        <f t="shared" si="39"/>
        <v>1714539</v>
      </c>
      <c r="M137" s="27">
        <f t="shared" ref="M137:M168" si="45">K137*G137</f>
        <v>5044.0674100000006</v>
      </c>
      <c r="N137" s="27">
        <f t="shared" ref="N137:N168" si="46">M137-J137</f>
        <v>5044.0674100000006</v>
      </c>
      <c r="O137" s="27">
        <f t="shared" si="40"/>
        <v>-257258.13629689769</v>
      </c>
      <c r="P137" s="27">
        <f t="shared" si="41"/>
        <v>257258.13629689769</v>
      </c>
    </row>
    <row r="138" spans="1:16">
      <c r="A138" s="30">
        <v>42767</v>
      </c>
      <c r="C138" s="6">
        <v>130</v>
      </c>
      <c r="D138" s="29">
        <f t="shared" si="42"/>
        <v>13291</v>
      </c>
      <c r="E138" s="29">
        <f t="shared" ref="E138:E169" si="47">+E137+D138</f>
        <v>1727830</v>
      </c>
      <c r="F138" s="29">
        <f t="shared" si="43"/>
        <v>-664578.18999999994</v>
      </c>
      <c r="G138" s="34">
        <f>Inputs!D$3</f>
        <v>0.37951000000000001</v>
      </c>
      <c r="I138" s="27">
        <f t="shared" ref="I138:I169" si="48">+I137+H138</f>
        <v>2392408.19</v>
      </c>
      <c r="K138" s="27">
        <f t="shared" si="44"/>
        <v>13291</v>
      </c>
      <c r="L138" s="27">
        <f t="shared" ref="L138:L169" si="49">+L137+K138</f>
        <v>1727830</v>
      </c>
      <c r="M138" s="27">
        <f t="shared" si="45"/>
        <v>5044.0674100000006</v>
      </c>
      <c r="N138" s="27">
        <f t="shared" si="46"/>
        <v>5044.0674100000006</v>
      </c>
      <c r="O138" s="27">
        <f t="shared" ref="O138:O169" si="50">+O137+N138</f>
        <v>-252214.0688868977</v>
      </c>
      <c r="P138" s="27">
        <f t="shared" ref="P138:P169" si="51">P137-N138</f>
        <v>252214.0688868977</v>
      </c>
    </row>
    <row r="139" spans="1:16">
      <c r="A139" s="31">
        <v>42795</v>
      </c>
      <c r="C139" s="6">
        <v>131</v>
      </c>
      <c r="D139" s="29">
        <f t="shared" si="42"/>
        <v>13291</v>
      </c>
      <c r="E139" s="29">
        <f t="shared" si="47"/>
        <v>1741121</v>
      </c>
      <c r="F139" s="29">
        <f t="shared" si="43"/>
        <v>-651287.18999999994</v>
      </c>
      <c r="G139" s="34">
        <f>Inputs!D$3</f>
        <v>0.37951000000000001</v>
      </c>
      <c r="I139" s="27">
        <f t="shared" si="48"/>
        <v>2392408.19</v>
      </c>
      <c r="K139" s="27">
        <f t="shared" si="44"/>
        <v>13291</v>
      </c>
      <c r="L139" s="27">
        <f t="shared" si="49"/>
        <v>1741121</v>
      </c>
      <c r="M139" s="27">
        <f t="shared" si="45"/>
        <v>5044.0674100000006</v>
      </c>
      <c r="N139" s="27">
        <f t="shared" si="46"/>
        <v>5044.0674100000006</v>
      </c>
      <c r="O139" s="27">
        <f t="shared" si="50"/>
        <v>-247170.00147689771</v>
      </c>
      <c r="P139" s="27">
        <f t="shared" si="51"/>
        <v>247170.00147689771</v>
      </c>
    </row>
    <row r="140" spans="1:16">
      <c r="A140" s="30">
        <v>42826</v>
      </c>
      <c r="C140" s="6">
        <v>132</v>
      </c>
      <c r="D140" s="29">
        <f t="shared" si="42"/>
        <v>13291</v>
      </c>
      <c r="E140" s="29">
        <f t="shared" si="47"/>
        <v>1754412</v>
      </c>
      <c r="F140" s="29">
        <f t="shared" si="43"/>
        <v>-637996.18999999994</v>
      </c>
      <c r="G140" s="34">
        <f>Inputs!D$3</f>
        <v>0.37951000000000001</v>
      </c>
      <c r="I140" s="27">
        <f t="shared" si="48"/>
        <v>2392408.19</v>
      </c>
      <c r="K140" s="27">
        <f t="shared" si="44"/>
        <v>13291</v>
      </c>
      <c r="L140" s="27">
        <f t="shared" si="49"/>
        <v>1754412</v>
      </c>
      <c r="M140" s="27">
        <f t="shared" si="45"/>
        <v>5044.0674100000006</v>
      </c>
      <c r="N140" s="27">
        <f t="shared" si="46"/>
        <v>5044.0674100000006</v>
      </c>
      <c r="O140" s="27">
        <f t="shared" si="50"/>
        <v>-242125.93406689772</v>
      </c>
      <c r="P140" s="27">
        <f t="shared" si="51"/>
        <v>242125.93406689772</v>
      </c>
    </row>
    <row r="141" spans="1:16">
      <c r="A141" s="31">
        <v>42856</v>
      </c>
      <c r="C141" s="6">
        <v>133</v>
      </c>
      <c r="D141" s="29">
        <f t="shared" si="42"/>
        <v>13291</v>
      </c>
      <c r="E141" s="29">
        <f t="shared" si="47"/>
        <v>1767703</v>
      </c>
      <c r="F141" s="29">
        <f t="shared" si="43"/>
        <v>-624705.18999999994</v>
      </c>
      <c r="G141" s="34">
        <f>Inputs!D$3</f>
        <v>0.37951000000000001</v>
      </c>
      <c r="I141" s="27">
        <f t="shared" si="48"/>
        <v>2392408.19</v>
      </c>
      <c r="K141" s="27">
        <f t="shared" si="44"/>
        <v>13291</v>
      </c>
      <c r="L141" s="27">
        <f t="shared" si="49"/>
        <v>1767703</v>
      </c>
      <c r="M141" s="27">
        <f t="shared" si="45"/>
        <v>5044.0674100000006</v>
      </c>
      <c r="N141" s="27">
        <f t="shared" si="46"/>
        <v>5044.0674100000006</v>
      </c>
      <c r="O141" s="27">
        <f t="shared" si="50"/>
        <v>-237081.86665689774</v>
      </c>
      <c r="P141" s="27">
        <f t="shared" si="51"/>
        <v>237081.86665689774</v>
      </c>
    </row>
    <row r="142" spans="1:16">
      <c r="A142" s="30">
        <v>42887</v>
      </c>
      <c r="C142" s="6">
        <v>134</v>
      </c>
      <c r="D142" s="29">
        <f t="shared" si="42"/>
        <v>13291</v>
      </c>
      <c r="E142" s="29">
        <f t="shared" si="47"/>
        <v>1780994</v>
      </c>
      <c r="F142" s="29">
        <f t="shared" si="43"/>
        <v>-611414.18999999994</v>
      </c>
      <c r="G142" s="34">
        <f>Inputs!D$3</f>
        <v>0.37951000000000001</v>
      </c>
      <c r="I142" s="27">
        <f t="shared" si="48"/>
        <v>2392408.19</v>
      </c>
      <c r="K142" s="27">
        <f t="shared" si="44"/>
        <v>13291</v>
      </c>
      <c r="L142" s="27">
        <f t="shared" si="49"/>
        <v>1780994</v>
      </c>
      <c r="M142" s="27">
        <f t="shared" si="45"/>
        <v>5044.0674100000006</v>
      </c>
      <c r="N142" s="27">
        <f t="shared" si="46"/>
        <v>5044.0674100000006</v>
      </c>
      <c r="O142" s="27">
        <f t="shared" si="50"/>
        <v>-232037.79924689775</v>
      </c>
      <c r="P142" s="27">
        <f t="shared" si="51"/>
        <v>232037.79924689775</v>
      </c>
    </row>
    <row r="143" spans="1:16">
      <c r="A143" s="31">
        <v>42917</v>
      </c>
      <c r="C143" s="6">
        <v>135</v>
      </c>
      <c r="D143" s="29">
        <f t="shared" si="42"/>
        <v>13291</v>
      </c>
      <c r="E143" s="29">
        <f t="shared" si="47"/>
        <v>1794285</v>
      </c>
      <c r="F143" s="29">
        <f t="shared" si="43"/>
        <v>-598123.18999999994</v>
      </c>
      <c r="G143" s="34">
        <f>Inputs!D$3</f>
        <v>0.37951000000000001</v>
      </c>
      <c r="I143" s="27">
        <f t="shared" si="48"/>
        <v>2392408.19</v>
      </c>
      <c r="K143" s="27">
        <f t="shared" si="44"/>
        <v>13291</v>
      </c>
      <c r="L143" s="27">
        <f t="shared" si="49"/>
        <v>1794285</v>
      </c>
      <c r="M143" s="27">
        <f t="shared" si="45"/>
        <v>5044.0674100000006</v>
      </c>
      <c r="N143" s="27">
        <f t="shared" si="46"/>
        <v>5044.0674100000006</v>
      </c>
      <c r="O143" s="27">
        <f t="shared" si="50"/>
        <v>-226993.73183689776</v>
      </c>
      <c r="P143" s="27">
        <f t="shared" si="51"/>
        <v>226993.73183689776</v>
      </c>
    </row>
    <row r="144" spans="1:16">
      <c r="A144" s="30">
        <v>42948</v>
      </c>
      <c r="C144" s="6">
        <v>136</v>
      </c>
      <c r="D144" s="29">
        <f t="shared" si="42"/>
        <v>13291</v>
      </c>
      <c r="E144" s="29">
        <f t="shared" si="47"/>
        <v>1807576</v>
      </c>
      <c r="F144" s="29">
        <f t="shared" si="43"/>
        <v>-584832.18999999994</v>
      </c>
      <c r="G144" s="34">
        <f>Inputs!D$3</f>
        <v>0.37951000000000001</v>
      </c>
      <c r="I144" s="27">
        <f t="shared" si="48"/>
        <v>2392408.19</v>
      </c>
      <c r="K144" s="27">
        <f t="shared" si="44"/>
        <v>13291</v>
      </c>
      <c r="L144" s="27">
        <f t="shared" si="49"/>
        <v>1807576</v>
      </c>
      <c r="M144" s="27">
        <f t="shared" si="45"/>
        <v>5044.0674100000006</v>
      </c>
      <c r="N144" s="27">
        <f t="shared" si="46"/>
        <v>5044.0674100000006</v>
      </c>
      <c r="O144" s="27">
        <f t="shared" si="50"/>
        <v>-221949.66442689777</v>
      </c>
      <c r="P144" s="27">
        <f t="shared" si="51"/>
        <v>221949.66442689777</v>
      </c>
    </row>
    <row r="145" spans="1:16">
      <c r="A145" s="31">
        <v>42979</v>
      </c>
      <c r="C145" s="6">
        <v>137</v>
      </c>
      <c r="D145" s="29">
        <f t="shared" si="42"/>
        <v>13291</v>
      </c>
      <c r="E145" s="29">
        <f t="shared" si="47"/>
        <v>1820867</v>
      </c>
      <c r="F145" s="29">
        <f t="shared" si="43"/>
        <v>-571541.18999999994</v>
      </c>
      <c r="G145" s="34">
        <f>Inputs!D$3</f>
        <v>0.37951000000000001</v>
      </c>
      <c r="I145" s="27">
        <f t="shared" si="48"/>
        <v>2392408.19</v>
      </c>
      <c r="K145" s="27">
        <f t="shared" si="44"/>
        <v>13291</v>
      </c>
      <c r="L145" s="27">
        <f t="shared" si="49"/>
        <v>1820867</v>
      </c>
      <c r="M145" s="27">
        <f t="shared" si="45"/>
        <v>5044.0674100000006</v>
      </c>
      <c r="N145" s="27">
        <f t="shared" si="46"/>
        <v>5044.0674100000006</v>
      </c>
      <c r="O145" s="27">
        <f t="shared" si="50"/>
        <v>-216905.59701689778</v>
      </c>
      <c r="P145" s="27">
        <f t="shared" si="51"/>
        <v>216905.59701689778</v>
      </c>
    </row>
    <row r="146" spans="1:16">
      <c r="A146" s="30">
        <v>43009</v>
      </c>
      <c r="C146" s="6">
        <v>138</v>
      </c>
      <c r="D146" s="29">
        <f t="shared" si="42"/>
        <v>13291</v>
      </c>
      <c r="E146" s="29">
        <f t="shared" si="47"/>
        <v>1834158</v>
      </c>
      <c r="F146" s="29">
        <f t="shared" si="43"/>
        <v>-558250.18999999994</v>
      </c>
      <c r="G146" s="34">
        <f>Inputs!D$3</f>
        <v>0.37951000000000001</v>
      </c>
      <c r="I146" s="27">
        <f t="shared" si="48"/>
        <v>2392408.19</v>
      </c>
      <c r="K146" s="27">
        <f t="shared" si="44"/>
        <v>13291</v>
      </c>
      <c r="L146" s="27">
        <f t="shared" si="49"/>
        <v>1834158</v>
      </c>
      <c r="M146" s="27">
        <f t="shared" si="45"/>
        <v>5044.0674100000006</v>
      </c>
      <c r="N146" s="27">
        <f t="shared" si="46"/>
        <v>5044.0674100000006</v>
      </c>
      <c r="O146" s="27">
        <f t="shared" si="50"/>
        <v>-211861.52960689779</v>
      </c>
      <c r="P146" s="27">
        <f t="shared" si="51"/>
        <v>211861.52960689779</v>
      </c>
    </row>
    <row r="147" spans="1:16">
      <c r="A147" s="31">
        <v>43040</v>
      </c>
      <c r="C147" s="6">
        <v>139</v>
      </c>
      <c r="D147" s="29">
        <f t="shared" si="42"/>
        <v>13291</v>
      </c>
      <c r="E147" s="29">
        <f t="shared" si="47"/>
        <v>1847449</v>
      </c>
      <c r="F147" s="29">
        <f t="shared" si="43"/>
        <v>-544959.18999999994</v>
      </c>
      <c r="G147" s="34">
        <f>Inputs!D$3</f>
        <v>0.37951000000000001</v>
      </c>
      <c r="I147" s="27">
        <f t="shared" si="48"/>
        <v>2392408.19</v>
      </c>
      <c r="K147" s="27">
        <f t="shared" si="44"/>
        <v>13291</v>
      </c>
      <c r="L147" s="27">
        <f t="shared" si="49"/>
        <v>1847449</v>
      </c>
      <c r="M147" s="27">
        <f t="shared" si="45"/>
        <v>5044.0674100000006</v>
      </c>
      <c r="N147" s="27">
        <f t="shared" si="46"/>
        <v>5044.0674100000006</v>
      </c>
      <c r="O147" s="27">
        <f t="shared" si="50"/>
        <v>-206817.4621968978</v>
      </c>
      <c r="P147" s="27">
        <f t="shared" si="51"/>
        <v>206817.4621968978</v>
      </c>
    </row>
    <row r="148" spans="1:16">
      <c r="A148" s="30">
        <v>43070</v>
      </c>
      <c r="C148" s="6">
        <v>140</v>
      </c>
      <c r="D148" s="29">
        <f t="shared" si="42"/>
        <v>13291</v>
      </c>
      <c r="E148" s="29">
        <f t="shared" si="47"/>
        <v>1860740</v>
      </c>
      <c r="F148" s="29">
        <f t="shared" si="43"/>
        <v>-531668.18999999994</v>
      </c>
      <c r="G148" s="34">
        <f>Inputs!D$3</f>
        <v>0.37951000000000001</v>
      </c>
      <c r="I148" s="27">
        <f t="shared" si="48"/>
        <v>2392408.19</v>
      </c>
      <c r="K148" s="27">
        <f t="shared" si="44"/>
        <v>13291</v>
      </c>
      <c r="L148" s="27">
        <f t="shared" si="49"/>
        <v>1860740</v>
      </c>
      <c r="M148" s="27">
        <f t="shared" si="45"/>
        <v>5044.0674100000006</v>
      </c>
      <c r="N148" s="27">
        <f t="shared" si="46"/>
        <v>5044.0674100000006</v>
      </c>
      <c r="O148" s="27">
        <f t="shared" si="50"/>
        <v>-201773.39478689781</v>
      </c>
      <c r="P148" s="27">
        <f t="shared" si="51"/>
        <v>201773.39478689781</v>
      </c>
    </row>
    <row r="149" spans="1:16">
      <c r="A149" s="31">
        <v>43101</v>
      </c>
      <c r="C149" s="6">
        <v>141</v>
      </c>
      <c r="D149" s="29">
        <f t="shared" si="42"/>
        <v>13291</v>
      </c>
      <c r="E149" s="29">
        <f t="shared" si="47"/>
        <v>1874031</v>
      </c>
      <c r="F149" s="29">
        <f t="shared" si="43"/>
        <v>-518377.18999999994</v>
      </c>
      <c r="G149" s="34">
        <f>Inputs!D$3</f>
        <v>0.37951000000000001</v>
      </c>
      <c r="I149" s="27">
        <f t="shared" si="48"/>
        <v>2392408.19</v>
      </c>
      <c r="K149" s="27">
        <f t="shared" si="44"/>
        <v>13291</v>
      </c>
      <c r="L149" s="27">
        <f t="shared" si="49"/>
        <v>1874031</v>
      </c>
      <c r="M149" s="27">
        <f t="shared" si="45"/>
        <v>5044.0674100000006</v>
      </c>
      <c r="N149" s="27">
        <f t="shared" si="46"/>
        <v>5044.0674100000006</v>
      </c>
      <c r="O149" s="27">
        <f t="shared" si="50"/>
        <v>-196729.32737689783</v>
      </c>
      <c r="P149" s="27">
        <f t="shared" si="51"/>
        <v>196729.32737689783</v>
      </c>
    </row>
    <row r="150" spans="1:16">
      <c r="A150" s="30">
        <v>43132</v>
      </c>
      <c r="C150" s="6">
        <v>142</v>
      </c>
      <c r="D150" s="29">
        <f t="shared" si="42"/>
        <v>13291</v>
      </c>
      <c r="E150" s="29">
        <f t="shared" si="47"/>
        <v>1887322</v>
      </c>
      <c r="F150" s="29">
        <f t="shared" si="43"/>
        <v>-505086.18999999994</v>
      </c>
      <c r="G150" s="34">
        <f>Inputs!D$3</f>
        <v>0.37951000000000001</v>
      </c>
      <c r="I150" s="27">
        <f t="shared" si="48"/>
        <v>2392408.19</v>
      </c>
      <c r="K150" s="27">
        <f t="shared" si="44"/>
        <v>13291</v>
      </c>
      <c r="L150" s="27">
        <f t="shared" si="49"/>
        <v>1887322</v>
      </c>
      <c r="M150" s="27">
        <f t="shared" si="45"/>
        <v>5044.0674100000006</v>
      </c>
      <c r="N150" s="27">
        <f t="shared" si="46"/>
        <v>5044.0674100000006</v>
      </c>
      <c r="O150" s="27">
        <f t="shared" si="50"/>
        <v>-191685.25996689784</v>
      </c>
      <c r="P150" s="27">
        <f t="shared" si="51"/>
        <v>191685.25996689784</v>
      </c>
    </row>
    <row r="151" spans="1:16">
      <c r="A151" s="31">
        <v>43160</v>
      </c>
      <c r="C151" s="6">
        <v>143</v>
      </c>
      <c r="D151" s="29">
        <f t="shared" si="42"/>
        <v>13291</v>
      </c>
      <c r="E151" s="29">
        <f t="shared" si="47"/>
        <v>1900613</v>
      </c>
      <c r="F151" s="29">
        <f t="shared" si="43"/>
        <v>-491795.18999999994</v>
      </c>
      <c r="G151" s="34">
        <f>Inputs!D$3</f>
        <v>0.37951000000000001</v>
      </c>
      <c r="I151" s="27">
        <f t="shared" si="48"/>
        <v>2392408.19</v>
      </c>
      <c r="K151" s="27">
        <f t="shared" si="44"/>
        <v>13291</v>
      </c>
      <c r="L151" s="27">
        <f t="shared" si="49"/>
        <v>1900613</v>
      </c>
      <c r="M151" s="27">
        <f t="shared" si="45"/>
        <v>5044.0674100000006</v>
      </c>
      <c r="N151" s="27">
        <f t="shared" si="46"/>
        <v>5044.0674100000006</v>
      </c>
      <c r="O151" s="27">
        <f t="shared" si="50"/>
        <v>-186641.19255689785</v>
      </c>
      <c r="P151" s="27">
        <f t="shared" si="51"/>
        <v>186641.19255689785</v>
      </c>
    </row>
    <row r="152" spans="1:16">
      <c r="A152" s="30">
        <v>43191</v>
      </c>
      <c r="C152" s="6">
        <v>144</v>
      </c>
      <c r="D152" s="29">
        <f t="shared" si="42"/>
        <v>13291</v>
      </c>
      <c r="E152" s="29">
        <f t="shared" si="47"/>
        <v>1913904</v>
      </c>
      <c r="F152" s="29">
        <f t="shared" si="43"/>
        <v>-478504.18999999994</v>
      </c>
      <c r="G152" s="34">
        <f>Inputs!D$3</f>
        <v>0.37951000000000001</v>
      </c>
      <c r="I152" s="27">
        <f t="shared" si="48"/>
        <v>2392408.19</v>
      </c>
      <c r="K152" s="27">
        <f t="shared" si="44"/>
        <v>13291</v>
      </c>
      <c r="L152" s="27">
        <f t="shared" si="49"/>
        <v>1913904</v>
      </c>
      <c r="M152" s="27">
        <f t="shared" si="45"/>
        <v>5044.0674100000006</v>
      </c>
      <c r="N152" s="27">
        <f t="shared" si="46"/>
        <v>5044.0674100000006</v>
      </c>
      <c r="O152" s="27">
        <f t="shared" si="50"/>
        <v>-181597.12514689786</v>
      </c>
      <c r="P152" s="27">
        <f t="shared" si="51"/>
        <v>181597.12514689786</v>
      </c>
    </row>
    <row r="153" spans="1:16">
      <c r="A153" s="31">
        <v>43221</v>
      </c>
      <c r="C153" s="6">
        <v>145</v>
      </c>
      <c r="D153" s="29">
        <f t="shared" si="42"/>
        <v>13291</v>
      </c>
      <c r="E153" s="29">
        <f t="shared" si="47"/>
        <v>1927195</v>
      </c>
      <c r="F153" s="29">
        <f t="shared" si="43"/>
        <v>-465213.18999999994</v>
      </c>
      <c r="G153" s="34">
        <f>Inputs!D$3</f>
        <v>0.37951000000000001</v>
      </c>
      <c r="I153" s="27">
        <f t="shared" si="48"/>
        <v>2392408.19</v>
      </c>
      <c r="K153" s="27">
        <f t="shared" si="44"/>
        <v>13291</v>
      </c>
      <c r="L153" s="27">
        <f t="shared" si="49"/>
        <v>1927195</v>
      </c>
      <c r="M153" s="27">
        <f t="shared" si="45"/>
        <v>5044.0674100000006</v>
      </c>
      <c r="N153" s="27">
        <f t="shared" si="46"/>
        <v>5044.0674100000006</v>
      </c>
      <c r="O153" s="27">
        <f t="shared" si="50"/>
        <v>-176553.05773689787</v>
      </c>
      <c r="P153" s="27">
        <f t="shared" si="51"/>
        <v>176553.05773689787</v>
      </c>
    </row>
    <row r="154" spans="1:16">
      <c r="A154" s="30">
        <v>43252</v>
      </c>
      <c r="C154" s="6">
        <v>146</v>
      </c>
      <c r="D154" s="29">
        <f t="shared" si="42"/>
        <v>13291</v>
      </c>
      <c r="E154" s="29">
        <f t="shared" si="47"/>
        <v>1940486</v>
      </c>
      <c r="F154" s="29">
        <f t="shared" si="43"/>
        <v>-451922.18999999994</v>
      </c>
      <c r="G154" s="34">
        <f>Inputs!D$3</f>
        <v>0.37951000000000001</v>
      </c>
      <c r="I154" s="27">
        <f t="shared" si="48"/>
        <v>2392408.19</v>
      </c>
      <c r="K154" s="27">
        <f t="shared" si="44"/>
        <v>13291</v>
      </c>
      <c r="L154" s="27">
        <f t="shared" si="49"/>
        <v>1940486</v>
      </c>
      <c r="M154" s="27">
        <f t="shared" si="45"/>
        <v>5044.0674100000006</v>
      </c>
      <c r="N154" s="27">
        <f t="shared" si="46"/>
        <v>5044.0674100000006</v>
      </c>
      <c r="O154" s="27">
        <f t="shared" si="50"/>
        <v>-171508.99032689788</v>
      </c>
      <c r="P154" s="27">
        <f t="shared" si="51"/>
        <v>171508.99032689788</v>
      </c>
    </row>
    <row r="155" spans="1:16">
      <c r="A155" s="31">
        <v>43282</v>
      </c>
      <c r="C155" s="6">
        <v>147</v>
      </c>
      <c r="D155" s="29">
        <f t="shared" si="42"/>
        <v>13291</v>
      </c>
      <c r="E155" s="29">
        <f t="shared" si="47"/>
        <v>1953777</v>
      </c>
      <c r="F155" s="29">
        <f t="shared" si="43"/>
        <v>-438631.18999999994</v>
      </c>
      <c r="G155" s="34">
        <f>Inputs!D$3</f>
        <v>0.37951000000000001</v>
      </c>
      <c r="I155" s="27">
        <f t="shared" si="48"/>
        <v>2392408.19</v>
      </c>
      <c r="K155" s="27">
        <f t="shared" si="44"/>
        <v>13291</v>
      </c>
      <c r="L155" s="27">
        <f t="shared" si="49"/>
        <v>1953777</v>
      </c>
      <c r="M155" s="27">
        <f t="shared" si="45"/>
        <v>5044.0674100000006</v>
      </c>
      <c r="N155" s="27">
        <f t="shared" si="46"/>
        <v>5044.0674100000006</v>
      </c>
      <c r="O155" s="27">
        <f t="shared" si="50"/>
        <v>-166464.92291689789</v>
      </c>
      <c r="P155" s="27">
        <f t="shared" si="51"/>
        <v>166464.92291689789</v>
      </c>
    </row>
    <row r="156" spans="1:16">
      <c r="A156" s="30">
        <v>43313</v>
      </c>
      <c r="C156" s="6">
        <v>148</v>
      </c>
      <c r="D156" s="29">
        <f t="shared" si="42"/>
        <v>13291</v>
      </c>
      <c r="E156" s="29">
        <f t="shared" si="47"/>
        <v>1967068</v>
      </c>
      <c r="F156" s="29">
        <f t="shared" si="43"/>
        <v>-425340.18999999994</v>
      </c>
      <c r="G156" s="34">
        <f>Inputs!D$3</f>
        <v>0.37951000000000001</v>
      </c>
      <c r="I156" s="27">
        <f t="shared" si="48"/>
        <v>2392408.19</v>
      </c>
      <c r="K156" s="27">
        <f t="shared" si="44"/>
        <v>13291</v>
      </c>
      <c r="L156" s="27">
        <f t="shared" si="49"/>
        <v>1967068</v>
      </c>
      <c r="M156" s="27">
        <f t="shared" si="45"/>
        <v>5044.0674100000006</v>
      </c>
      <c r="N156" s="27">
        <f t="shared" si="46"/>
        <v>5044.0674100000006</v>
      </c>
      <c r="O156" s="27">
        <f t="shared" si="50"/>
        <v>-161420.8555068979</v>
      </c>
      <c r="P156" s="27">
        <f t="shared" si="51"/>
        <v>161420.8555068979</v>
      </c>
    </row>
    <row r="157" spans="1:16">
      <c r="A157" s="31">
        <v>43344</v>
      </c>
      <c r="C157" s="6">
        <v>149</v>
      </c>
      <c r="D157" s="29">
        <f t="shared" si="42"/>
        <v>13291</v>
      </c>
      <c r="E157" s="29">
        <f t="shared" si="47"/>
        <v>1980359</v>
      </c>
      <c r="F157" s="29">
        <f t="shared" si="43"/>
        <v>-412049.18999999994</v>
      </c>
      <c r="G157" s="34">
        <f>Inputs!D$3</f>
        <v>0.37951000000000001</v>
      </c>
      <c r="I157" s="27">
        <f t="shared" si="48"/>
        <v>2392408.19</v>
      </c>
      <c r="K157" s="27">
        <f t="shared" si="44"/>
        <v>13291</v>
      </c>
      <c r="L157" s="27">
        <f t="shared" si="49"/>
        <v>1980359</v>
      </c>
      <c r="M157" s="27">
        <f t="shared" si="45"/>
        <v>5044.0674100000006</v>
      </c>
      <c r="N157" s="27">
        <f t="shared" si="46"/>
        <v>5044.0674100000006</v>
      </c>
      <c r="O157" s="27">
        <f t="shared" si="50"/>
        <v>-156376.78809689792</v>
      </c>
      <c r="P157" s="27">
        <f t="shared" si="51"/>
        <v>156376.78809689792</v>
      </c>
    </row>
    <row r="158" spans="1:16">
      <c r="A158" s="30">
        <v>43374</v>
      </c>
      <c r="C158" s="6">
        <v>150</v>
      </c>
      <c r="D158" s="29">
        <f t="shared" si="42"/>
        <v>13291</v>
      </c>
      <c r="E158" s="29">
        <f t="shared" si="47"/>
        <v>1993650</v>
      </c>
      <c r="F158" s="29">
        <f t="shared" si="43"/>
        <v>-398758.18999999994</v>
      </c>
      <c r="G158" s="34">
        <f>Inputs!D$3</f>
        <v>0.37951000000000001</v>
      </c>
      <c r="I158" s="27">
        <f t="shared" si="48"/>
        <v>2392408.19</v>
      </c>
      <c r="K158" s="27">
        <f t="shared" si="44"/>
        <v>13291</v>
      </c>
      <c r="L158" s="27">
        <f t="shared" si="49"/>
        <v>1993650</v>
      </c>
      <c r="M158" s="27">
        <f t="shared" si="45"/>
        <v>5044.0674100000006</v>
      </c>
      <c r="N158" s="27">
        <f t="shared" si="46"/>
        <v>5044.0674100000006</v>
      </c>
      <c r="O158" s="27">
        <f t="shared" si="50"/>
        <v>-151332.72068689793</v>
      </c>
      <c r="P158" s="27">
        <f t="shared" si="51"/>
        <v>151332.72068689793</v>
      </c>
    </row>
    <row r="159" spans="1:16">
      <c r="A159" s="31">
        <v>43405</v>
      </c>
      <c r="C159" s="6">
        <v>151</v>
      </c>
      <c r="D159" s="29">
        <f t="shared" si="42"/>
        <v>13291</v>
      </c>
      <c r="E159" s="29">
        <f t="shared" si="47"/>
        <v>2006941</v>
      </c>
      <c r="F159" s="29">
        <f t="shared" si="43"/>
        <v>-385467.18999999994</v>
      </c>
      <c r="G159" s="34">
        <f>Inputs!D$3</f>
        <v>0.37951000000000001</v>
      </c>
      <c r="I159" s="27">
        <f t="shared" si="48"/>
        <v>2392408.19</v>
      </c>
      <c r="K159" s="27">
        <f t="shared" si="44"/>
        <v>13291</v>
      </c>
      <c r="L159" s="27">
        <f t="shared" si="49"/>
        <v>2006941</v>
      </c>
      <c r="M159" s="27">
        <f t="shared" si="45"/>
        <v>5044.0674100000006</v>
      </c>
      <c r="N159" s="27">
        <f t="shared" si="46"/>
        <v>5044.0674100000006</v>
      </c>
      <c r="O159" s="27">
        <f t="shared" si="50"/>
        <v>-146288.65327689794</v>
      </c>
      <c r="P159" s="27">
        <f t="shared" si="51"/>
        <v>146288.65327689794</v>
      </c>
    </row>
    <row r="160" spans="1:16">
      <c r="A160" s="30">
        <v>43435</v>
      </c>
      <c r="C160" s="6">
        <v>152</v>
      </c>
      <c r="D160" s="29">
        <f t="shared" si="42"/>
        <v>13291</v>
      </c>
      <c r="E160" s="29">
        <f t="shared" si="47"/>
        <v>2020232</v>
      </c>
      <c r="F160" s="29">
        <f t="shared" si="43"/>
        <v>-372176.18999999994</v>
      </c>
      <c r="G160" s="34">
        <f>Inputs!D$3</f>
        <v>0.37951000000000001</v>
      </c>
      <c r="I160" s="27">
        <f t="shared" si="48"/>
        <v>2392408.19</v>
      </c>
      <c r="K160" s="27">
        <f t="shared" si="44"/>
        <v>13291</v>
      </c>
      <c r="L160" s="27">
        <f t="shared" si="49"/>
        <v>2020232</v>
      </c>
      <c r="M160" s="27">
        <f t="shared" si="45"/>
        <v>5044.0674100000006</v>
      </c>
      <c r="N160" s="27">
        <f t="shared" si="46"/>
        <v>5044.0674100000006</v>
      </c>
      <c r="O160" s="27">
        <f t="shared" si="50"/>
        <v>-141244.58586689795</v>
      </c>
      <c r="P160" s="27">
        <f t="shared" si="51"/>
        <v>141244.58586689795</v>
      </c>
    </row>
    <row r="161" spans="1:16">
      <c r="A161" s="31">
        <v>43466</v>
      </c>
      <c r="C161" s="6">
        <v>153</v>
      </c>
      <c r="D161" s="29">
        <f t="shared" si="42"/>
        <v>13291</v>
      </c>
      <c r="E161" s="29">
        <f t="shared" si="47"/>
        <v>2033523</v>
      </c>
      <c r="F161" s="29">
        <f t="shared" si="43"/>
        <v>-358885.18999999994</v>
      </c>
      <c r="G161" s="34">
        <f>Inputs!D$3</f>
        <v>0.37951000000000001</v>
      </c>
      <c r="I161" s="27">
        <f t="shared" si="48"/>
        <v>2392408.19</v>
      </c>
      <c r="K161" s="27">
        <f t="shared" si="44"/>
        <v>13291</v>
      </c>
      <c r="L161" s="27">
        <f t="shared" si="49"/>
        <v>2033523</v>
      </c>
      <c r="M161" s="27">
        <f t="shared" si="45"/>
        <v>5044.0674100000006</v>
      </c>
      <c r="N161" s="27">
        <f t="shared" si="46"/>
        <v>5044.0674100000006</v>
      </c>
      <c r="O161" s="27">
        <f t="shared" si="50"/>
        <v>-136200.51845689796</v>
      </c>
      <c r="P161" s="27">
        <f t="shared" si="51"/>
        <v>136200.51845689796</v>
      </c>
    </row>
    <row r="162" spans="1:16">
      <c r="A162" s="30">
        <v>43497</v>
      </c>
      <c r="C162" s="6">
        <v>154</v>
      </c>
      <c r="D162" s="29">
        <f t="shared" si="42"/>
        <v>13291</v>
      </c>
      <c r="E162" s="29">
        <f t="shared" si="47"/>
        <v>2046814</v>
      </c>
      <c r="F162" s="29">
        <f t="shared" si="43"/>
        <v>-345594.18999999994</v>
      </c>
      <c r="G162" s="34">
        <f>Inputs!D$3</f>
        <v>0.37951000000000001</v>
      </c>
      <c r="I162" s="27">
        <f t="shared" si="48"/>
        <v>2392408.19</v>
      </c>
      <c r="K162" s="27">
        <f t="shared" si="44"/>
        <v>13291</v>
      </c>
      <c r="L162" s="27">
        <f t="shared" si="49"/>
        <v>2046814</v>
      </c>
      <c r="M162" s="27">
        <f t="shared" si="45"/>
        <v>5044.0674100000006</v>
      </c>
      <c r="N162" s="27">
        <f t="shared" si="46"/>
        <v>5044.0674100000006</v>
      </c>
      <c r="O162" s="27">
        <f t="shared" si="50"/>
        <v>-131156.45104689797</v>
      </c>
      <c r="P162" s="27">
        <f t="shared" si="51"/>
        <v>131156.45104689797</v>
      </c>
    </row>
    <row r="163" spans="1:16">
      <c r="A163" s="31">
        <v>43525</v>
      </c>
      <c r="C163" s="6">
        <v>155</v>
      </c>
      <c r="D163" s="29">
        <f t="shared" si="42"/>
        <v>13291</v>
      </c>
      <c r="E163" s="29">
        <f t="shared" si="47"/>
        <v>2060105</v>
      </c>
      <c r="F163" s="29">
        <f t="shared" si="43"/>
        <v>-332303.18999999994</v>
      </c>
      <c r="G163" s="34">
        <f>Inputs!D$3</f>
        <v>0.37951000000000001</v>
      </c>
      <c r="I163" s="27">
        <f t="shared" si="48"/>
        <v>2392408.19</v>
      </c>
      <c r="K163" s="27">
        <f t="shared" si="44"/>
        <v>13291</v>
      </c>
      <c r="L163" s="27">
        <f t="shared" si="49"/>
        <v>2060105</v>
      </c>
      <c r="M163" s="27">
        <f t="shared" si="45"/>
        <v>5044.0674100000006</v>
      </c>
      <c r="N163" s="27">
        <f t="shared" si="46"/>
        <v>5044.0674100000006</v>
      </c>
      <c r="O163" s="27">
        <f t="shared" si="50"/>
        <v>-126112.38363689797</v>
      </c>
      <c r="P163" s="27">
        <f t="shared" si="51"/>
        <v>126112.38363689797</v>
      </c>
    </row>
    <row r="164" spans="1:16">
      <c r="A164" s="30">
        <v>43556</v>
      </c>
      <c r="C164" s="6">
        <v>156</v>
      </c>
      <c r="D164" s="29">
        <f t="shared" si="42"/>
        <v>13291</v>
      </c>
      <c r="E164" s="29">
        <f t="shared" si="47"/>
        <v>2073396</v>
      </c>
      <c r="F164" s="29">
        <f t="shared" si="43"/>
        <v>-319012.18999999994</v>
      </c>
      <c r="G164" s="34">
        <f>Inputs!D$3</f>
        <v>0.37951000000000001</v>
      </c>
      <c r="I164" s="27">
        <f t="shared" si="48"/>
        <v>2392408.19</v>
      </c>
      <c r="K164" s="27">
        <f t="shared" si="44"/>
        <v>13291</v>
      </c>
      <c r="L164" s="27">
        <f t="shared" si="49"/>
        <v>2073396</v>
      </c>
      <c r="M164" s="27">
        <f t="shared" si="45"/>
        <v>5044.0674100000006</v>
      </c>
      <c r="N164" s="27">
        <f t="shared" si="46"/>
        <v>5044.0674100000006</v>
      </c>
      <c r="O164" s="27">
        <f t="shared" si="50"/>
        <v>-121068.31622689796</v>
      </c>
      <c r="P164" s="27">
        <f t="shared" si="51"/>
        <v>121068.31622689796</v>
      </c>
    </row>
    <row r="165" spans="1:16">
      <c r="A165" s="31">
        <v>43586</v>
      </c>
      <c r="C165" s="6">
        <v>157</v>
      </c>
      <c r="D165" s="29">
        <f t="shared" si="42"/>
        <v>13291</v>
      </c>
      <c r="E165" s="29">
        <f t="shared" si="47"/>
        <v>2086687</v>
      </c>
      <c r="F165" s="29">
        <f t="shared" si="43"/>
        <v>-305721.18999999994</v>
      </c>
      <c r="G165" s="34">
        <f>Inputs!D$3</f>
        <v>0.37951000000000001</v>
      </c>
      <c r="I165" s="27">
        <f t="shared" si="48"/>
        <v>2392408.19</v>
      </c>
      <c r="K165" s="27">
        <f t="shared" si="44"/>
        <v>13291</v>
      </c>
      <c r="L165" s="27">
        <f t="shared" si="49"/>
        <v>2086687</v>
      </c>
      <c r="M165" s="27">
        <f t="shared" si="45"/>
        <v>5044.0674100000006</v>
      </c>
      <c r="N165" s="27">
        <f t="shared" si="46"/>
        <v>5044.0674100000006</v>
      </c>
      <c r="O165" s="27">
        <f t="shared" si="50"/>
        <v>-116024.24881689796</v>
      </c>
      <c r="P165" s="27">
        <f t="shared" si="51"/>
        <v>116024.24881689796</v>
      </c>
    </row>
    <row r="166" spans="1:16">
      <c r="A166" s="30">
        <v>43617</v>
      </c>
      <c r="C166" s="6">
        <v>158</v>
      </c>
      <c r="D166" s="29">
        <f t="shared" si="42"/>
        <v>13291</v>
      </c>
      <c r="E166" s="29">
        <f t="shared" si="47"/>
        <v>2099978</v>
      </c>
      <c r="F166" s="29">
        <f t="shared" si="43"/>
        <v>-292430.18999999994</v>
      </c>
      <c r="G166" s="34">
        <f>Inputs!D$3</f>
        <v>0.37951000000000001</v>
      </c>
      <c r="I166" s="27">
        <f t="shared" si="48"/>
        <v>2392408.19</v>
      </c>
      <c r="K166" s="27">
        <f t="shared" si="44"/>
        <v>13291</v>
      </c>
      <c r="L166" s="27">
        <f t="shared" si="49"/>
        <v>2099978</v>
      </c>
      <c r="M166" s="27">
        <f t="shared" si="45"/>
        <v>5044.0674100000006</v>
      </c>
      <c r="N166" s="27">
        <f t="shared" si="46"/>
        <v>5044.0674100000006</v>
      </c>
      <c r="O166" s="27">
        <f t="shared" si="50"/>
        <v>-110980.18140689796</v>
      </c>
      <c r="P166" s="27">
        <f t="shared" si="51"/>
        <v>110980.18140689796</v>
      </c>
    </row>
    <row r="167" spans="1:16">
      <c r="A167" s="31">
        <v>43647</v>
      </c>
      <c r="C167" s="6">
        <v>159</v>
      </c>
      <c r="D167" s="29">
        <f t="shared" si="42"/>
        <v>13291</v>
      </c>
      <c r="E167" s="29">
        <f t="shared" si="47"/>
        <v>2113269</v>
      </c>
      <c r="F167" s="29">
        <f t="shared" si="43"/>
        <v>-279139.18999999994</v>
      </c>
      <c r="G167" s="34">
        <f>Inputs!D$3</f>
        <v>0.37951000000000001</v>
      </c>
      <c r="I167" s="27">
        <f t="shared" si="48"/>
        <v>2392408.19</v>
      </c>
      <c r="K167" s="27">
        <f t="shared" si="44"/>
        <v>13291</v>
      </c>
      <c r="L167" s="27">
        <f t="shared" si="49"/>
        <v>2113269</v>
      </c>
      <c r="M167" s="27">
        <f t="shared" si="45"/>
        <v>5044.0674100000006</v>
      </c>
      <c r="N167" s="27">
        <f t="shared" si="46"/>
        <v>5044.0674100000006</v>
      </c>
      <c r="O167" s="27">
        <f t="shared" si="50"/>
        <v>-105936.11399689796</v>
      </c>
      <c r="P167" s="27">
        <f t="shared" si="51"/>
        <v>105936.11399689796</v>
      </c>
    </row>
    <row r="168" spans="1:16">
      <c r="A168" s="30">
        <v>43678</v>
      </c>
      <c r="C168" s="6">
        <v>160</v>
      </c>
      <c r="D168" s="29">
        <f t="shared" si="42"/>
        <v>13291</v>
      </c>
      <c r="E168" s="29">
        <f t="shared" si="47"/>
        <v>2126560</v>
      </c>
      <c r="F168" s="29">
        <f t="shared" si="43"/>
        <v>-265848.18999999994</v>
      </c>
      <c r="G168" s="34">
        <f>Inputs!D$3</f>
        <v>0.37951000000000001</v>
      </c>
      <c r="I168" s="27">
        <f t="shared" si="48"/>
        <v>2392408.19</v>
      </c>
      <c r="K168" s="27">
        <f t="shared" si="44"/>
        <v>13291</v>
      </c>
      <c r="L168" s="27">
        <f t="shared" si="49"/>
        <v>2126560</v>
      </c>
      <c r="M168" s="27">
        <f t="shared" si="45"/>
        <v>5044.0674100000006</v>
      </c>
      <c r="N168" s="27">
        <f t="shared" si="46"/>
        <v>5044.0674100000006</v>
      </c>
      <c r="O168" s="27">
        <f t="shared" si="50"/>
        <v>-100892.04658689795</v>
      </c>
      <c r="P168" s="27">
        <f t="shared" si="51"/>
        <v>100892.04658689795</v>
      </c>
    </row>
    <row r="169" spans="1:16">
      <c r="A169" s="31">
        <v>43709</v>
      </c>
      <c r="C169" s="6">
        <v>161</v>
      </c>
      <c r="D169" s="29">
        <f t="shared" ref="D169:D187" si="52">ROUND(-(+$B$9/180)*1,0)</f>
        <v>13291</v>
      </c>
      <c r="E169" s="29">
        <f t="shared" si="47"/>
        <v>2139851</v>
      </c>
      <c r="F169" s="29">
        <f t="shared" ref="F169:F188" si="53">$B$9+E169</f>
        <v>-252557.18999999994</v>
      </c>
      <c r="G169" s="34">
        <f>Inputs!D$3</f>
        <v>0.37951000000000001</v>
      </c>
      <c r="I169" s="27">
        <f t="shared" si="48"/>
        <v>2392408.19</v>
      </c>
      <c r="K169" s="27">
        <f t="shared" ref="K169:K188" si="54">D169</f>
        <v>13291</v>
      </c>
      <c r="L169" s="27">
        <f t="shared" si="49"/>
        <v>2139851</v>
      </c>
      <c r="M169" s="27">
        <f t="shared" ref="M169:M188" si="55">K169*G169</f>
        <v>5044.0674100000006</v>
      </c>
      <c r="N169" s="27">
        <f t="shared" ref="N169:N188" si="56">M169-J169</f>
        <v>5044.0674100000006</v>
      </c>
      <c r="O169" s="27">
        <f t="shared" si="50"/>
        <v>-95847.979176897948</v>
      </c>
      <c r="P169" s="27">
        <f t="shared" si="51"/>
        <v>95847.979176897948</v>
      </c>
    </row>
    <row r="170" spans="1:16">
      <c r="A170" s="30">
        <v>43739</v>
      </c>
      <c r="C170" s="6">
        <v>162</v>
      </c>
      <c r="D170" s="29">
        <f t="shared" si="52"/>
        <v>13291</v>
      </c>
      <c r="E170" s="29">
        <f t="shared" ref="E170:E188" si="57">+E169+D170</f>
        <v>2153142</v>
      </c>
      <c r="F170" s="29">
        <f t="shared" si="53"/>
        <v>-239266.18999999994</v>
      </c>
      <c r="G170" s="34">
        <f>Inputs!D$3</f>
        <v>0.37951000000000001</v>
      </c>
      <c r="I170" s="27">
        <f t="shared" ref="I170:I188" si="58">+I169+H170</f>
        <v>2392408.19</v>
      </c>
      <c r="K170" s="27">
        <f t="shared" si="54"/>
        <v>13291</v>
      </c>
      <c r="L170" s="27">
        <f t="shared" ref="L170:L188" si="59">+L169+K170</f>
        <v>2153142</v>
      </c>
      <c r="M170" s="27">
        <f t="shared" si="55"/>
        <v>5044.0674100000006</v>
      </c>
      <c r="N170" s="27">
        <f t="shared" si="56"/>
        <v>5044.0674100000006</v>
      </c>
      <c r="O170" s="27">
        <f t="shared" ref="O170:O188" si="60">+O169+N170</f>
        <v>-90803.911766897945</v>
      </c>
      <c r="P170" s="27">
        <f t="shared" ref="P170:P188" si="61">P169-N170</f>
        <v>90803.911766897945</v>
      </c>
    </row>
    <row r="171" spans="1:16">
      <c r="A171" s="31">
        <v>43770</v>
      </c>
      <c r="C171" s="6">
        <v>163</v>
      </c>
      <c r="D171" s="29">
        <f t="shared" si="52"/>
        <v>13291</v>
      </c>
      <c r="E171" s="29">
        <f t="shared" si="57"/>
        <v>2166433</v>
      </c>
      <c r="F171" s="29">
        <f t="shared" si="53"/>
        <v>-225975.18999999994</v>
      </c>
      <c r="G171" s="34">
        <f>Inputs!D$3</f>
        <v>0.37951000000000001</v>
      </c>
      <c r="I171" s="27">
        <f t="shared" si="58"/>
        <v>2392408.19</v>
      </c>
      <c r="K171" s="27">
        <f t="shared" si="54"/>
        <v>13291</v>
      </c>
      <c r="L171" s="27">
        <f t="shared" si="59"/>
        <v>2166433</v>
      </c>
      <c r="M171" s="27">
        <f t="shared" si="55"/>
        <v>5044.0674100000006</v>
      </c>
      <c r="N171" s="27">
        <f t="shared" si="56"/>
        <v>5044.0674100000006</v>
      </c>
      <c r="O171" s="27">
        <f t="shared" si="60"/>
        <v>-85759.844356897942</v>
      </c>
      <c r="P171" s="27">
        <f t="shared" si="61"/>
        <v>85759.844356897942</v>
      </c>
    </row>
    <row r="172" spans="1:16">
      <c r="A172" s="30">
        <v>43800</v>
      </c>
      <c r="C172" s="6">
        <v>164</v>
      </c>
      <c r="D172" s="29">
        <f t="shared" si="52"/>
        <v>13291</v>
      </c>
      <c r="E172" s="29">
        <f t="shared" si="57"/>
        <v>2179724</v>
      </c>
      <c r="F172" s="29">
        <f t="shared" si="53"/>
        <v>-212684.18999999994</v>
      </c>
      <c r="G172" s="34">
        <f>Inputs!D$3</f>
        <v>0.37951000000000001</v>
      </c>
      <c r="I172" s="27">
        <f t="shared" si="58"/>
        <v>2392408.19</v>
      </c>
      <c r="K172" s="27">
        <f t="shared" si="54"/>
        <v>13291</v>
      </c>
      <c r="L172" s="27">
        <f t="shared" si="59"/>
        <v>2179724</v>
      </c>
      <c r="M172" s="27">
        <f t="shared" si="55"/>
        <v>5044.0674100000006</v>
      </c>
      <c r="N172" s="27">
        <f t="shared" si="56"/>
        <v>5044.0674100000006</v>
      </c>
      <c r="O172" s="27">
        <f t="shared" si="60"/>
        <v>-80715.776946897939</v>
      </c>
      <c r="P172" s="27">
        <f t="shared" si="61"/>
        <v>80715.776946897939</v>
      </c>
    </row>
    <row r="173" spans="1:16">
      <c r="A173" s="31">
        <v>43831</v>
      </c>
      <c r="C173" s="6">
        <v>165</v>
      </c>
      <c r="D173" s="29">
        <f t="shared" si="52"/>
        <v>13291</v>
      </c>
      <c r="E173" s="29">
        <f t="shared" si="57"/>
        <v>2193015</v>
      </c>
      <c r="F173" s="29">
        <f t="shared" si="53"/>
        <v>-199393.18999999994</v>
      </c>
      <c r="G173" s="34">
        <f>Inputs!D$3</f>
        <v>0.37951000000000001</v>
      </c>
      <c r="I173" s="27">
        <f t="shared" si="58"/>
        <v>2392408.19</v>
      </c>
      <c r="K173" s="27">
        <f t="shared" si="54"/>
        <v>13291</v>
      </c>
      <c r="L173" s="27">
        <f t="shared" si="59"/>
        <v>2193015</v>
      </c>
      <c r="M173" s="27">
        <f t="shared" si="55"/>
        <v>5044.0674100000006</v>
      </c>
      <c r="N173" s="27">
        <f t="shared" si="56"/>
        <v>5044.0674100000006</v>
      </c>
      <c r="O173" s="27">
        <f t="shared" si="60"/>
        <v>-75671.709536897935</v>
      </c>
      <c r="P173" s="27">
        <f t="shared" si="61"/>
        <v>75671.709536897935</v>
      </c>
    </row>
    <row r="174" spans="1:16">
      <c r="A174" s="30">
        <v>43862</v>
      </c>
      <c r="C174" s="6">
        <v>166</v>
      </c>
      <c r="D174" s="29">
        <f t="shared" si="52"/>
        <v>13291</v>
      </c>
      <c r="E174" s="29">
        <f t="shared" si="57"/>
        <v>2206306</v>
      </c>
      <c r="F174" s="29">
        <f t="shared" si="53"/>
        <v>-186102.18999999994</v>
      </c>
      <c r="G174" s="34">
        <f>Inputs!D$3</f>
        <v>0.37951000000000001</v>
      </c>
      <c r="I174" s="27">
        <f t="shared" si="58"/>
        <v>2392408.19</v>
      </c>
      <c r="K174" s="27">
        <f t="shared" si="54"/>
        <v>13291</v>
      </c>
      <c r="L174" s="27">
        <f t="shared" si="59"/>
        <v>2206306</v>
      </c>
      <c r="M174" s="27">
        <f t="shared" si="55"/>
        <v>5044.0674100000006</v>
      </c>
      <c r="N174" s="27">
        <f t="shared" si="56"/>
        <v>5044.0674100000006</v>
      </c>
      <c r="O174" s="27">
        <f t="shared" si="60"/>
        <v>-70627.642126897932</v>
      </c>
      <c r="P174" s="27">
        <f t="shared" si="61"/>
        <v>70627.642126897932</v>
      </c>
    </row>
    <row r="175" spans="1:16">
      <c r="A175" s="31">
        <v>43891</v>
      </c>
      <c r="C175" s="6">
        <v>167</v>
      </c>
      <c r="D175" s="29">
        <f t="shared" si="52"/>
        <v>13291</v>
      </c>
      <c r="E175" s="29">
        <f t="shared" si="57"/>
        <v>2219597</v>
      </c>
      <c r="F175" s="29">
        <f t="shared" si="53"/>
        <v>-172811.18999999994</v>
      </c>
      <c r="G175" s="34">
        <f>Inputs!D$3</f>
        <v>0.37951000000000001</v>
      </c>
      <c r="I175" s="27">
        <f t="shared" si="58"/>
        <v>2392408.19</v>
      </c>
      <c r="K175" s="27">
        <f t="shared" si="54"/>
        <v>13291</v>
      </c>
      <c r="L175" s="27">
        <f t="shared" si="59"/>
        <v>2219597</v>
      </c>
      <c r="M175" s="27">
        <f t="shared" si="55"/>
        <v>5044.0674100000006</v>
      </c>
      <c r="N175" s="27">
        <f t="shared" si="56"/>
        <v>5044.0674100000006</v>
      </c>
      <c r="O175" s="27">
        <f t="shared" si="60"/>
        <v>-65583.574716897929</v>
      </c>
      <c r="P175" s="27">
        <f t="shared" si="61"/>
        <v>65583.574716897929</v>
      </c>
    </row>
    <row r="176" spans="1:16">
      <c r="A176" s="30">
        <v>43922</v>
      </c>
      <c r="C176" s="6">
        <v>168</v>
      </c>
      <c r="D176" s="29">
        <f t="shared" si="52"/>
        <v>13291</v>
      </c>
      <c r="E176" s="29">
        <f t="shared" si="57"/>
        <v>2232888</v>
      </c>
      <c r="F176" s="29">
        <f t="shared" si="53"/>
        <v>-159520.18999999994</v>
      </c>
      <c r="G176" s="34">
        <f>Inputs!D$3</f>
        <v>0.37951000000000001</v>
      </c>
      <c r="I176" s="27">
        <f t="shared" si="58"/>
        <v>2392408.19</v>
      </c>
      <c r="K176" s="27">
        <f t="shared" si="54"/>
        <v>13291</v>
      </c>
      <c r="L176" s="27">
        <f t="shared" si="59"/>
        <v>2232888</v>
      </c>
      <c r="M176" s="27">
        <f t="shared" si="55"/>
        <v>5044.0674100000006</v>
      </c>
      <c r="N176" s="27">
        <f t="shared" si="56"/>
        <v>5044.0674100000006</v>
      </c>
      <c r="O176" s="27">
        <f t="shared" si="60"/>
        <v>-60539.507306897925</v>
      </c>
      <c r="P176" s="27">
        <f t="shared" si="61"/>
        <v>60539.507306897925</v>
      </c>
    </row>
    <row r="177" spans="1:20">
      <c r="A177" s="31">
        <v>43952</v>
      </c>
      <c r="C177" s="6">
        <v>169</v>
      </c>
      <c r="D177" s="29">
        <f t="shared" si="52"/>
        <v>13291</v>
      </c>
      <c r="E177" s="29">
        <f t="shared" si="57"/>
        <v>2246179</v>
      </c>
      <c r="F177" s="29">
        <f t="shared" si="53"/>
        <v>-146229.18999999994</v>
      </c>
      <c r="G177" s="34">
        <f>Inputs!D$3</f>
        <v>0.37951000000000001</v>
      </c>
      <c r="I177" s="27">
        <f t="shared" si="58"/>
        <v>2392408.19</v>
      </c>
      <c r="K177" s="27">
        <f t="shared" si="54"/>
        <v>13291</v>
      </c>
      <c r="L177" s="27">
        <f t="shared" si="59"/>
        <v>2246179</v>
      </c>
      <c r="M177" s="27">
        <f t="shared" si="55"/>
        <v>5044.0674100000006</v>
      </c>
      <c r="N177" s="27">
        <f t="shared" si="56"/>
        <v>5044.0674100000006</v>
      </c>
      <c r="O177" s="27">
        <f t="shared" si="60"/>
        <v>-55495.439896897922</v>
      </c>
      <c r="P177" s="27">
        <f t="shared" si="61"/>
        <v>55495.439896897922</v>
      </c>
    </row>
    <row r="178" spans="1:20">
      <c r="A178" s="30">
        <v>43983</v>
      </c>
      <c r="C178" s="6">
        <v>170</v>
      </c>
      <c r="D178" s="29">
        <f t="shared" si="52"/>
        <v>13291</v>
      </c>
      <c r="E178" s="29">
        <f t="shared" si="57"/>
        <v>2259470</v>
      </c>
      <c r="F178" s="29">
        <f t="shared" si="53"/>
        <v>-132938.18999999994</v>
      </c>
      <c r="G178" s="34">
        <f>Inputs!D$3</f>
        <v>0.37951000000000001</v>
      </c>
      <c r="I178" s="27">
        <f t="shared" si="58"/>
        <v>2392408.19</v>
      </c>
      <c r="K178" s="27">
        <f t="shared" si="54"/>
        <v>13291</v>
      </c>
      <c r="L178" s="27">
        <f t="shared" si="59"/>
        <v>2259470</v>
      </c>
      <c r="M178" s="27">
        <f t="shared" si="55"/>
        <v>5044.0674100000006</v>
      </c>
      <c r="N178" s="27">
        <f t="shared" si="56"/>
        <v>5044.0674100000006</v>
      </c>
      <c r="O178" s="27">
        <f t="shared" si="60"/>
        <v>-50451.372486897919</v>
      </c>
      <c r="P178" s="27">
        <f t="shared" si="61"/>
        <v>50451.372486897919</v>
      </c>
    </row>
    <row r="179" spans="1:20">
      <c r="A179" s="31">
        <v>44013</v>
      </c>
      <c r="C179" s="6">
        <v>171</v>
      </c>
      <c r="D179" s="29">
        <f t="shared" si="52"/>
        <v>13291</v>
      </c>
      <c r="E179" s="29">
        <f t="shared" si="57"/>
        <v>2272761</v>
      </c>
      <c r="F179" s="29">
        <f t="shared" si="53"/>
        <v>-119647.18999999994</v>
      </c>
      <c r="G179" s="34">
        <f>Inputs!D$3</f>
        <v>0.37951000000000001</v>
      </c>
      <c r="I179" s="27">
        <f t="shared" si="58"/>
        <v>2392408.19</v>
      </c>
      <c r="K179" s="27">
        <f t="shared" si="54"/>
        <v>13291</v>
      </c>
      <c r="L179" s="27">
        <f t="shared" si="59"/>
        <v>2272761</v>
      </c>
      <c r="M179" s="27">
        <f t="shared" si="55"/>
        <v>5044.0674100000006</v>
      </c>
      <c r="N179" s="27">
        <f t="shared" si="56"/>
        <v>5044.0674100000006</v>
      </c>
      <c r="O179" s="27">
        <f t="shared" si="60"/>
        <v>-45407.305076897916</v>
      </c>
      <c r="P179" s="27">
        <f t="shared" si="61"/>
        <v>45407.305076897916</v>
      </c>
    </row>
    <row r="180" spans="1:20">
      <c r="A180" s="30">
        <v>44044</v>
      </c>
      <c r="C180" s="6">
        <v>172</v>
      </c>
      <c r="D180" s="29">
        <f t="shared" si="52"/>
        <v>13291</v>
      </c>
      <c r="E180" s="29">
        <f t="shared" si="57"/>
        <v>2286052</v>
      </c>
      <c r="F180" s="29">
        <f t="shared" si="53"/>
        <v>-106356.18999999994</v>
      </c>
      <c r="G180" s="34">
        <f>Inputs!D$3</f>
        <v>0.37951000000000001</v>
      </c>
      <c r="I180" s="27">
        <f t="shared" si="58"/>
        <v>2392408.19</v>
      </c>
      <c r="K180" s="27">
        <f t="shared" si="54"/>
        <v>13291</v>
      </c>
      <c r="L180" s="27">
        <f t="shared" si="59"/>
        <v>2286052</v>
      </c>
      <c r="M180" s="27">
        <f t="shared" si="55"/>
        <v>5044.0674100000006</v>
      </c>
      <c r="N180" s="27">
        <f t="shared" si="56"/>
        <v>5044.0674100000006</v>
      </c>
      <c r="O180" s="27">
        <f t="shared" si="60"/>
        <v>-40363.237666897912</v>
      </c>
      <c r="P180" s="27">
        <f t="shared" si="61"/>
        <v>40363.237666897912</v>
      </c>
    </row>
    <row r="181" spans="1:20">
      <c r="A181" s="31">
        <v>44075</v>
      </c>
      <c r="C181" s="6">
        <v>173</v>
      </c>
      <c r="D181" s="29">
        <f t="shared" si="52"/>
        <v>13291</v>
      </c>
      <c r="E181" s="29">
        <f t="shared" si="57"/>
        <v>2299343</v>
      </c>
      <c r="F181" s="29">
        <f t="shared" si="53"/>
        <v>-93065.189999999944</v>
      </c>
      <c r="G181" s="34">
        <f>Inputs!D$3</f>
        <v>0.37951000000000001</v>
      </c>
      <c r="I181" s="27">
        <f t="shared" si="58"/>
        <v>2392408.19</v>
      </c>
      <c r="K181" s="27">
        <f t="shared" si="54"/>
        <v>13291</v>
      </c>
      <c r="L181" s="27">
        <f t="shared" si="59"/>
        <v>2299343</v>
      </c>
      <c r="M181" s="27">
        <f t="shared" si="55"/>
        <v>5044.0674100000006</v>
      </c>
      <c r="N181" s="27">
        <f t="shared" si="56"/>
        <v>5044.0674100000006</v>
      </c>
      <c r="O181" s="27">
        <f t="shared" si="60"/>
        <v>-35319.170256897909</v>
      </c>
      <c r="P181" s="27">
        <f t="shared" si="61"/>
        <v>35319.170256897909</v>
      </c>
    </row>
    <row r="182" spans="1:20">
      <c r="A182" s="30">
        <v>44105</v>
      </c>
      <c r="C182" s="6">
        <v>174</v>
      </c>
      <c r="D182" s="29">
        <f t="shared" si="52"/>
        <v>13291</v>
      </c>
      <c r="E182" s="29">
        <f t="shared" si="57"/>
        <v>2312634</v>
      </c>
      <c r="F182" s="29">
        <f t="shared" si="53"/>
        <v>-79774.189999999944</v>
      </c>
      <c r="G182" s="34">
        <f>Inputs!D$3</f>
        <v>0.37951000000000001</v>
      </c>
      <c r="I182" s="27">
        <f t="shared" si="58"/>
        <v>2392408.19</v>
      </c>
      <c r="K182" s="27">
        <f t="shared" si="54"/>
        <v>13291</v>
      </c>
      <c r="L182" s="27">
        <f t="shared" si="59"/>
        <v>2312634</v>
      </c>
      <c r="M182" s="27">
        <f t="shared" si="55"/>
        <v>5044.0674100000006</v>
      </c>
      <c r="N182" s="27">
        <f t="shared" si="56"/>
        <v>5044.0674100000006</v>
      </c>
      <c r="O182" s="27">
        <f t="shared" si="60"/>
        <v>-30275.102846897909</v>
      </c>
      <c r="P182" s="27">
        <f t="shared" si="61"/>
        <v>30275.102846897909</v>
      </c>
    </row>
    <row r="183" spans="1:20">
      <c r="A183" s="31">
        <v>44136</v>
      </c>
      <c r="C183" s="6">
        <v>175</v>
      </c>
      <c r="D183" s="29">
        <f t="shared" si="52"/>
        <v>13291</v>
      </c>
      <c r="E183" s="29">
        <f t="shared" si="57"/>
        <v>2325925</v>
      </c>
      <c r="F183" s="29">
        <f t="shared" si="53"/>
        <v>-66483.189999999944</v>
      </c>
      <c r="G183" s="34">
        <f>Inputs!D$3</f>
        <v>0.37951000000000001</v>
      </c>
      <c r="I183" s="27">
        <f t="shared" si="58"/>
        <v>2392408.19</v>
      </c>
      <c r="K183" s="27">
        <f t="shared" si="54"/>
        <v>13291</v>
      </c>
      <c r="L183" s="27">
        <f t="shared" si="59"/>
        <v>2325925</v>
      </c>
      <c r="M183" s="27">
        <f t="shared" si="55"/>
        <v>5044.0674100000006</v>
      </c>
      <c r="N183" s="27">
        <f t="shared" si="56"/>
        <v>5044.0674100000006</v>
      </c>
      <c r="O183" s="27">
        <f t="shared" si="60"/>
        <v>-25231.03543689791</v>
      </c>
      <c r="P183" s="27">
        <f t="shared" si="61"/>
        <v>25231.03543689791</v>
      </c>
    </row>
    <row r="184" spans="1:20">
      <c r="A184" s="30">
        <v>44166</v>
      </c>
      <c r="C184" s="6">
        <v>176</v>
      </c>
      <c r="D184" s="29">
        <f t="shared" si="52"/>
        <v>13291</v>
      </c>
      <c r="E184" s="29">
        <f t="shared" si="57"/>
        <v>2339216</v>
      </c>
      <c r="F184" s="29">
        <f t="shared" si="53"/>
        <v>-53192.189999999944</v>
      </c>
      <c r="G184" s="34">
        <f>Inputs!D$3</f>
        <v>0.37951000000000001</v>
      </c>
      <c r="I184" s="27">
        <f t="shared" si="58"/>
        <v>2392408.19</v>
      </c>
      <c r="K184" s="27">
        <f t="shared" si="54"/>
        <v>13291</v>
      </c>
      <c r="L184" s="27">
        <f t="shared" si="59"/>
        <v>2339216</v>
      </c>
      <c r="M184" s="27">
        <f t="shared" si="55"/>
        <v>5044.0674100000006</v>
      </c>
      <c r="N184" s="27">
        <f t="shared" si="56"/>
        <v>5044.0674100000006</v>
      </c>
      <c r="O184" s="27">
        <f t="shared" si="60"/>
        <v>-20186.96802689791</v>
      </c>
      <c r="P184" s="27">
        <f t="shared" si="61"/>
        <v>20186.96802689791</v>
      </c>
    </row>
    <row r="185" spans="1:20">
      <c r="A185" s="31">
        <v>44197</v>
      </c>
      <c r="C185" s="6">
        <v>177</v>
      </c>
      <c r="D185" s="29">
        <f t="shared" si="52"/>
        <v>13291</v>
      </c>
      <c r="E185" s="29">
        <f t="shared" si="57"/>
        <v>2352507</v>
      </c>
      <c r="F185" s="29">
        <f t="shared" si="53"/>
        <v>-39901.189999999944</v>
      </c>
      <c r="G185" s="34">
        <f>Inputs!D$3</f>
        <v>0.37951000000000001</v>
      </c>
      <c r="I185" s="27">
        <f t="shared" si="58"/>
        <v>2392408.19</v>
      </c>
      <c r="K185" s="27">
        <f t="shared" si="54"/>
        <v>13291</v>
      </c>
      <c r="L185" s="27">
        <f t="shared" si="59"/>
        <v>2352507</v>
      </c>
      <c r="M185" s="27">
        <f t="shared" si="55"/>
        <v>5044.0674100000006</v>
      </c>
      <c r="N185" s="27">
        <f t="shared" si="56"/>
        <v>5044.0674100000006</v>
      </c>
      <c r="O185" s="27">
        <f t="shared" si="60"/>
        <v>-15142.90061689791</v>
      </c>
      <c r="P185" s="27">
        <f t="shared" si="61"/>
        <v>15142.90061689791</v>
      </c>
    </row>
    <row r="186" spans="1:20">
      <c r="A186" s="30">
        <v>44228</v>
      </c>
      <c r="C186" s="6">
        <v>178</v>
      </c>
      <c r="D186" s="29">
        <f t="shared" si="52"/>
        <v>13291</v>
      </c>
      <c r="E186" s="29">
        <f t="shared" si="57"/>
        <v>2365798</v>
      </c>
      <c r="F186" s="29">
        <f t="shared" si="53"/>
        <v>-26610.189999999944</v>
      </c>
      <c r="G186" s="34">
        <f>Inputs!D$3</f>
        <v>0.37951000000000001</v>
      </c>
      <c r="I186" s="27">
        <f t="shared" si="58"/>
        <v>2392408.19</v>
      </c>
      <c r="K186" s="27">
        <f t="shared" si="54"/>
        <v>13291</v>
      </c>
      <c r="L186" s="27">
        <f t="shared" si="59"/>
        <v>2365798</v>
      </c>
      <c r="M186" s="27">
        <f t="shared" si="55"/>
        <v>5044.0674100000006</v>
      </c>
      <c r="N186" s="27">
        <f t="shared" si="56"/>
        <v>5044.0674100000006</v>
      </c>
      <c r="O186" s="27">
        <f t="shared" si="60"/>
        <v>-10098.833206897911</v>
      </c>
      <c r="P186" s="27">
        <f t="shared" si="61"/>
        <v>10098.833206897911</v>
      </c>
    </row>
    <row r="187" spans="1:20">
      <c r="A187" s="31">
        <v>44256</v>
      </c>
      <c r="C187" s="6">
        <v>179</v>
      </c>
      <c r="D187" s="29">
        <f t="shared" si="52"/>
        <v>13291</v>
      </c>
      <c r="E187" s="29">
        <f t="shared" si="57"/>
        <v>2379089</v>
      </c>
      <c r="F187" s="29">
        <f t="shared" si="53"/>
        <v>-13319.189999999944</v>
      </c>
      <c r="G187" s="34">
        <f>Inputs!D$3</f>
        <v>0.37951000000000001</v>
      </c>
      <c r="I187" s="27">
        <f t="shared" si="58"/>
        <v>2392408.19</v>
      </c>
      <c r="K187" s="27">
        <f t="shared" si="54"/>
        <v>13291</v>
      </c>
      <c r="L187" s="27">
        <f t="shared" si="59"/>
        <v>2379089</v>
      </c>
      <c r="M187" s="27">
        <f t="shared" si="55"/>
        <v>5044.0674100000006</v>
      </c>
      <c r="N187" s="27">
        <f t="shared" si="56"/>
        <v>5044.0674100000006</v>
      </c>
      <c r="O187" s="27">
        <f t="shared" si="60"/>
        <v>-5054.7657968979101</v>
      </c>
      <c r="P187" s="27">
        <f t="shared" si="61"/>
        <v>5054.7657968979101</v>
      </c>
    </row>
    <row r="188" spans="1:20">
      <c r="A188" s="30">
        <v>44287</v>
      </c>
      <c r="C188" s="6">
        <v>180</v>
      </c>
      <c r="D188" s="29">
        <f>-F187</f>
        <v>13319.189999999944</v>
      </c>
      <c r="E188" s="29">
        <f t="shared" si="57"/>
        <v>2392408.19</v>
      </c>
      <c r="F188" s="29">
        <f t="shared" si="53"/>
        <v>0</v>
      </c>
      <c r="G188" s="34">
        <f>Inputs!D$3</f>
        <v>0.37951000000000001</v>
      </c>
      <c r="I188" s="27">
        <f t="shared" si="58"/>
        <v>2392408.19</v>
      </c>
      <c r="K188" s="27">
        <f t="shared" si="54"/>
        <v>13319.189999999944</v>
      </c>
      <c r="L188" s="27">
        <f t="shared" si="59"/>
        <v>2392408.19</v>
      </c>
      <c r="M188" s="27">
        <f t="shared" si="55"/>
        <v>5054.7657968999793</v>
      </c>
      <c r="N188" s="27">
        <f t="shared" si="56"/>
        <v>5054.7657968999793</v>
      </c>
      <c r="O188" s="27">
        <f t="shared" si="60"/>
        <v>2.0691004465334117E-9</v>
      </c>
      <c r="P188" s="27">
        <f t="shared" si="61"/>
        <v>-2.0691004465334117E-9</v>
      </c>
    </row>
    <row r="189" spans="1:20">
      <c r="A189" s="30"/>
      <c r="G189" s="28"/>
    </row>
    <row r="190" spans="1:20">
      <c r="A190" s="8" t="s">
        <v>43</v>
      </c>
      <c r="B190" s="33">
        <f>SUM(B9:B189)</f>
        <v>-2392408.19</v>
      </c>
      <c r="D190" s="33">
        <f>SUM(D9:D189)</f>
        <v>2392408.19</v>
      </c>
      <c r="G190" s="28"/>
      <c r="H190" s="33">
        <f>SUM(H9:H189)</f>
        <v>2392408.19</v>
      </c>
      <c r="I190" s="33"/>
      <c r="J190" s="33">
        <f>SUM(J9:J189)</f>
        <v>907942.83218689996</v>
      </c>
      <c r="K190" s="33">
        <f>SUM(K9:K189)</f>
        <v>2392408.19</v>
      </c>
      <c r="L190" s="33"/>
      <c r="M190" s="33">
        <f>SUM(M9:M189)</f>
        <v>907942.83218690206</v>
      </c>
      <c r="N190" s="33">
        <f>SUM(N9:N189)</f>
        <v>2.0691004465334117E-9</v>
      </c>
      <c r="O190" s="33">
        <f>SUM(O9:O189)</f>
        <v>-81261840.986354813</v>
      </c>
      <c r="P190" s="33">
        <f>SUM(P9:P189)</f>
        <v>81261840.986354813</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69.xml><?xml version="1.0" encoding="utf-8"?>
<worksheet xmlns="http://schemas.openxmlformats.org/spreadsheetml/2006/main" xmlns:r="http://schemas.openxmlformats.org/officeDocument/2006/relationships">
  <sheetPr transitionEvaluation="1" codeName="Sheet73">
    <pageSetUpPr autoPageBreaks="0" fitToPage="1"/>
  </sheetPr>
  <dimension ref="A1:AE200"/>
  <sheetViews>
    <sheetView defaultGridColor="0" topLeftCell="U1" colorId="22" zoomScale="70" zoomScaleNormal="70" workbookViewId="0">
      <pane ySplit="8" topLeftCell="A9" activePane="bottomLeft" state="frozen"/>
      <selection activeCell="U11" sqref="U11:AE11"/>
      <selection pane="bottomLeft" activeCell="P50" sqref="P50"/>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106"/>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0">
        <v>38869</v>
      </c>
      <c r="B9" s="32">
        <v>-232244.21</v>
      </c>
      <c r="C9" s="6">
        <v>1</v>
      </c>
      <c r="D9" s="29">
        <f t="shared" ref="D9:D40" si="0">ROUND(-(+$B$9/180)*1,0)</f>
        <v>1290</v>
      </c>
      <c r="E9" s="29">
        <f>+D9</f>
        <v>1290</v>
      </c>
      <c r="F9" s="29">
        <f t="shared" ref="F9:F40" si="1">$B$9+E9</f>
        <v>-230954.21</v>
      </c>
      <c r="G9" s="34">
        <f>Inputs!D$3</f>
        <v>0.37951000000000001</v>
      </c>
      <c r="H9" s="27">
        <f>-B9</f>
        <v>232244.21</v>
      </c>
      <c r="I9" s="27">
        <f>+H9</f>
        <v>232244.21</v>
      </c>
      <c r="J9" s="27">
        <f>H9*G9</f>
        <v>88139.000137099996</v>
      </c>
      <c r="K9" s="27">
        <f t="shared" ref="K9:K40" si="2">D9</f>
        <v>1290</v>
      </c>
      <c r="L9" s="27">
        <f>+K9</f>
        <v>1290</v>
      </c>
      <c r="M9" s="27">
        <f t="shared" ref="M9:M40" si="3">K9*G9</f>
        <v>489.56790000000001</v>
      </c>
      <c r="N9" s="27">
        <f t="shared" ref="N9:N40" si="4">M9-J9</f>
        <v>-87649.432237100002</v>
      </c>
      <c r="O9" s="27">
        <f>+N9</f>
        <v>-87649.432237100002</v>
      </c>
      <c r="P9" s="27">
        <f>-SUM(N9)</f>
        <v>87649.432237100002</v>
      </c>
      <c r="Q9" s="38">
        <f>VLOOKUP(Q$8,$A$9:$P$188,5)</f>
        <v>55470</v>
      </c>
      <c r="R9" s="38">
        <f>VLOOKUP(R$8,$A$9:$P$188,5)</f>
        <v>70950</v>
      </c>
      <c r="S9" s="38">
        <f>+R9-Q9</f>
        <v>15480</v>
      </c>
      <c r="T9" s="35" t="s">
        <v>64</v>
      </c>
      <c r="U9" s="161">
        <f>-IF(TYPE(VLOOKUP(U8,$A$9:$P$188,6,FALSE))=16,0,VLOOKUP(U8,$A$9:$P$188,6,FALSE))</f>
        <v>190964.21</v>
      </c>
      <c r="V9" s="161">
        <f>-IF(TYPE(VLOOKUP(V8,$A$9:$P$188,6,FALSE))=16,0,VLOOKUP(V8,$A$9:$P$188,6,FALSE))</f>
        <v>189674.21</v>
      </c>
      <c r="W9" s="161">
        <f t="shared" ref="W9:AE9" si="5">-IF(TYPE(VLOOKUP(W8,$A$9:$P$188,6,FALSE))=16,0,VLOOKUP(W8,$A$9:$P$188,6,FALSE))</f>
        <v>188384.21</v>
      </c>
      <c r="X9" s="161">
        <f t="shared" si="5"/>
        <v>187094.21</v>
      </c>
      <c r="Y9" s="161">
        <f t="shared" si="5"/>
        <v>185804.21</v>
      </c>
      <c r="Z9" s="161">
        <f t="shared" si="5"/>
        <v>184514.21</v>
      </c>
      <c r="AA9" s="161">
        <f t="shared" si="5"/>
        <v>183224.21</v>
      </c>
      <c r="AB9" s="161">
        <f t="shared" si="5"/>
        <v>181934.21</v>
      </c>
      <c r="AC9" s="161">
        <f t="shared" si="5"/>
        <v>180644.21</v>
      </c>
      <c r="AD9" s="161">
        <f t="shared" si="5"/>
        <v>179354.21</v>
      </c>
      <c r="AE9" s="161">
        <f t="shared" si="5"/>
        <v>178064.21</v>
      </c>
    </row>
    <row r="10" spans="1:31">
      <c r="A10" s="31">
        <v>38899</v>
      </c>
      <c r="B10" s="9"/>
      <c r="C10" s="6">
        <v>2</v>
      </c>
      <c r="D10" s="29">
        <f t="shared" si="0"/>
        <v>1290</v>
      </c>
      <c r="E10" s="29">
        <f t="shared" ref="E10:E41" si="6">+E9+D10</f>
        <v>2580</v>
      </c>
      <c r="F10" s="29">
        <f t="shared" si="1"/>
        <v>-229664.21</v>
      </c>
      <c r="G10" s="34">
        <f>Inputs!D$3</f>
        <v>0.37951000000000001</v>
      </c>
      <c r="H10" s="2"/>
      <c r="I10" s="27">
        <f t="shared" ref="I10:I41" si="7">+I9+H10</f>
        <v>232244.21</v>
      </c>
      <c r="J10" s="27"/>
      <c r="K10" s="27">
        <f t="shared" si="2"/>
        <v>1290</v>
      </c>
      <c r="L10" s="27">
        <f t="shared" ref="L10:L41" si="8">+L9+K10</f>
        <v>2580</v>
      </c>
      <c r="M10" s="27">
        <f t="shared" si="3"/>
        <v>489.56790000000001</v>
      </c>
      <c r="N10" s="27">
        <f t="shared" si="4"/>
        <v>489.56790000000001</v>
      </c>
      <c r="O10" s="27">
        <f t="shared" ref="O10:O41" si="9">+O9+N10</f>
        <v>-87159.864337100007</v>
      </c>
      <c r="P10" s="27">
        <f t="shared" ref="P10:P41" si="10">P9-N10</f>
        <v>87159.864337100007</v>
      </c>
      <c r="Q10" s="38">
        <f>VLOOKUP(Q$8,$A$9:$P$188,15)</f>
        <v>-67087.58043710023</v>
      </c>
      <c r="R10" s="38">
        <f>VLOOKUP(R$8,$A$9:$P$188,15)</f>
        <v>-61212.76563710023</v>
      </c>
      <c r="S10" s="38">
        <f>+R10-Q10</f>
        <v>5874.8148000000001</v>
      </c>
      <c r="T10" s="36" t="s">
        <v>69</v>
      </c>
      <c r="V10" s="2"/>
      <c r="W10" s="2"/>
      <c r="X10" s="7"/>
      <c r="Y10" s="2"/>
      <c r="Z10" s="7"/>
    </row>
    <row r="11" spans="1:31">
      <c r="A11" s="30">
        <v>38930</v>
      </c>
      <c r="B11" s="5"/>
      <c r="C11" s="6">
        <v>3</v>
      </c>
      <c r="D11" s="29">
        <f t="shared" si="0"/>
        <v>1290</v>
      </c>
      <c r="E11" s="29">
        <f t="shared" si="6"/>
        <v>3870</v>
      </c>
      <c r="F11" s="29">
        <f t="shared" si="1"/>
        <v>-228374.21</v>
      </c>
      <c r="G11" s="34">
        <f>Inputs!D$3</f>
        <v>0.37951000000000001</v>
      </c>
      <c r="H11" s="2"/>
      <c r="I11" s="27">
        <f t="shared" si="7"/>
        <v>232244.21</v>
      </c>
      <c r="J11" s="27"/>
      <c r="K11" s="27">
        <f t="shared" si="2"/>
        <v>1290</v>
      </c>
      <c r="L11" s="27">
        <f t="shared" si="8"/>
        <v>3870</v>
      </c>
      <c r="M11" s="27">
        <f t="shared" si="3"/>
        <v>489.56790000000001</v>
      </c>
      <c r="N11" s="27">
        <f t="shared" si="4"/>
        <v>489.56790000000001</v>
      </c>
      <c r="O11" s="27">
        <f t="shared" si="9"/>
        <v>-86670.296437100013</v>
      </c>
      <c r="P11" s="27">
        <f t="shared" si="10"/>
        <v>86670.296437100013</v>
      </c>
      <c r="Q11" s="38">
        <f>+VLOOKUP(Q$8,$A$9:$P$188,16)</f>
        <v>67087.58043710023</v>
      </c>
      <c r="R11" s="38">
        <f>+VLOOKUP(R$8,$A$9:$P$188,16)</f>
        <v>61212.76563710023</v>
      </c>
      <c r="S11" s="38">
        <f>(+Q11+R11)/2</f>
        <v>64150.173037100234</v>
      </c>
      <c r="T11" s="36" t="s">
        <v>113</v>
      </c>
      <c r="U11" s="161">
        <f>IF(TYPE(VLOOKUP(U8,$A$9:$P$188,16,FALSE))=16,0,VLOOKUP(U8,$A$9:$P$188,16,FALSE))</f>
        <v>72472.827337100171</v>
      </c>
      <c r="V11" s="161">
        <f t="shared" ref="V11:AE11" si="11">IF(TYPE(VLOOKUP(V8,$A$9:$P$188,16,FALSE))=16,0,VLOOKUP(V8,$A$9:$P$188,16,FALSE))</f>
        <v>71983.259437100176</v>
      </c>
      <c r="W11" s="161">
        <f t="shared" si="11"/>
        <v>71493.691537100181</v>
      </c>
      <c r="X11" s="161">
        <f t="shared" si="11"/>
        <v>71004.123637100187</v>
      </c>
      <c r="Y11" s="161">
        <f t="shared" si="11"/>
        <v>70514.555737100192</v>
      </c>
      <c r="Z11" s="161">
        <f t="shared" si="11"/>
        <v>70024.987837100198</v>
      </c>
      <c r="AA11" s="161">
        <f t="shared" si="11"/>
        <v>69535.419937100203</v>
      </c>
      <c r="AB11" s="161">
        <f t="shared" si="11"/>
        <v>69045.852037100209</v>
      </c>
      <c r="AC11" s="161">
        <f t="shared" si="11"/>
        <v>68556.284137100214</v>
      </c>
      <c r="AD11" s="161">
        <f t="shared" si="11"/>
        <v>68066.71623710022</v>
      </c>
      <c r="AE11" s="161">
        <f t="shared" si="11"/>
        <v>67577.148337100225</v>
      </c>
    </row>
    <row r="12" spans="1:31">
      <c r="A12" s="31">
        <v>38961</v>
      </c>
      <c r="B12" s="3"/>
      <c r="C12" s="6">
        <v>4</v>
      </c>
      <c r="D12" s="29">
        <f t="shared" si="0"/>
        <v>1290</v>
      </c>
      <c r="E12" s="29">
        <f t="shared" si="6"/>
        <v>5160</v>
      </c>
      <c r="F12" s="29">
        <f t="shared" si="1"/>
        <v>-227084.21</v>
      </c>
      <c r="G12" s="34">
        <f>Inputs!D$3</f>
        <v>0.37951000000000001</v>
      </c>
      <c r="H12" s="2"/>
      <c r="I12" s="27">
        <f t="shared" si="7"/>
        <v>232244.21</v>
      </c>
      <c r="J12" s="27"/>
      <c r="K12" s="27">
        <f t="shared" si="2"/>
        <v>1290</v>
      </c>
      <c r="L12" s="27">
        <f t="shared" si="8"/>
        <v>5160</v>
      </c>
      <c r="M12" s="27">
        <f t="shared" si="3"/>
        <v>489.56790000000001</v>
      </c>
      <c r="N12" s="27">
        <f t="shared" si="4"/>
        <v>489.56790000000001</v>
      </c>
      <c r="O12" s="27">
        <f t="shared" si="9"/>
        <v>-86180.728537100018</v>
      </c>
      <c r="P12" s="27">
        <f t="shared" si="10"/>
        <v>86180.728537100018</v>
      </c>
      <c r="Q12" s="40"/>
      <c r="R12" s="40"/>
      <c r="S12" s="40"/>
      <c r="T12" s="36"/>
    </row>
    <row r="13" spans="1:31">
      <c r="A13" s="30">
        <v>38991</v>
      </c>
      <c r="B13" s="3"/>
      <c r="C13" s="6">
        <v>5</v>
      </c>
      <c r="D13" s="29">
        <f t="shared" si="0"/>
        <v>1290</v>
      </c>
      <c r="E13" s="29">
        <f t="shared" si="6"/>
        <v>6450</v>
      </c>
      <c r="F13" s="29">
        <f t="shared" si="1"/>
        <v>-225794.21</v>
      </c>
      <c r="G13" s="34">
        <f>Inputs!D$3</f>
        <v>0.37951000000000001</v>
      </c>
      <c r="H13" s="2"/>
      <c r="I13" s="27">
        <f t="shared" si="7"/>
        <v>232244.21</v>
      </c>
      <c r="J13" s="27"/>
      <c r="K13" s="27">
        <f t="shared" si="2"/>
        <v>1290</v>
      </c>
      <c r="L13" s="27">
        <f t="shared" si="8"/>
        <v>6450</v>
      </c>
      <c r="M13" s="27">
        <f t="shared" si="3"/>
        <v>489.56790000000001</v>
      </c>
      <c r="N13" s="27">
        <f t="shared" si="4"/>
        <v>489.56790000000001</v>
      </c>
      <c r="O13" s="27">
        <f t="shared" si="9"/>
        <v>-85691.160637100023</v>
      </c>
      <c r="P13" s="27">
        <f t="shared" si="10"/>
        <v>85691.160637100023</v>
      </c>
      <c r="Q13" s="38">
        <f>VLOOKUP(Q$8,$A$9:$P$188,9)</f>
        <v>232244.21</v>
      </c>
      <c r="R13" s="38">
        <f>VLOOKUP(R$8,$A$9:$P$188,9)</f>
        <v>232244.21</v>
      </c>
      <c r="S13" s="38">
        <f>+R13-Q13</f>
        <v>0</v>
      </c>
      <c r="T13" s="36" t="s">
        <v>70</v>
      </c>
    </row>
    <row r="14" spans="1:31">
      <c r="A14" s="31">
        <v>39022</v>
      </c>
      <c r="B14" s="3"/>
      <c r="C14" s="6">
        <v>6</v>
      </c>
      <c r="D14" s="29">
        <f t="shared" si="0"/>
        <v>1290</v>
      </c>
      <c r="E14" s="29">
        <f t="shared" si="6"/>
        <v>7740</v>
      </c>
      <c r="F14" s="29">
        <f t="shared" si="1"/>
        <v>-224504.21</v>
      </c>
      <c r="G14" s="34">
        <f>Inputs!D$3</f>
        <v>0.37951000000000001</v>
      </c>
      <c r="H14" s="2"/>
      <c r="I14" s="27">
        <f t="shared" si="7"/>
        <v>232244.21</v>
      </c>
      <c r="J14" s="27"/>
      <c r="K14" s="27">
        <f t="shared" si="2"/>
        <v>1290</v>
      </c>
      <c r="L14" s="27">
        <f t="shared" si="8"/>
        <v>7740</v>
      </c>
      <c r="M14" s="27">
        <f t="shared" si="3"/>
        <v>489.56790000000001</v>
      </c>
      <c r="N14" s="27">
        <f t="shared" si="4"/>
        <v>489.56790000000001</v>
      </c>
      <c r="O14" s="27">
        <f t="shared" si="9"/>
        <v>-85201.592737100029</v>
      </c>
      <c r="P14" s="27">
        <f t="shared" si="10"/>
        <v>85201.592737100029</v>
      </c>
      <c r="Q14" s="116">
        <f>VLOOKUP(Q$8,$A$9:$P$188,12)</f>
        <v>55470</v>
      </c>
      <c r="R14" s="116">
        <f>VLOOKUP(R$8,$A$9:$P$188,12)</f>
        <v>70950</v>
      </c>
      <c r="S14" s="116">
        <f>+R14-Q14</f>
        <v>15480</v>
      </c>
      <c r="T14" s="36" t="s">
        <v>93</v>
      </c>
    </row>
    <row r="15" spans="1:31">
      <c r="A15" s="30">
        <v>39052</v>
      </c>
      <c r="B15" s="3"/>
      <c r="C15" s="6">
        <v>7</v>
      </c>
      <c r="D15" s="29">
        <f t="shared" si="0"/>
        <v>1290</v>
      </c>
      <c r="E15" s="29">
        <f t="shared" si="6"/>
        <v>9030</v>
      </c>
      <c r="F15" s="29">
        <f t="shared" si="1"/>
        <v>-223214.21</v>
      </c>
      <c r="G15" s="34">
        <f>Inputs!D$3</f>
        <v>0.37951000000000001</v>
      </c>
      <c r="H15" s="2"/>
      <c r="I15" s="27">
        <f t="shared" si="7"/>
        <v>232244.21</v>
      </c>
      <c r="J15" s="27"/>
      <c r="K15" s="27">
        <f t="shared" si="2"/>
        <v>1290</v>
      </c>
      <c r="L15" s="27">
        <f t="shared" si="8"/>
        <v>9030</v>
      </c>
      <c r="M15" s="27">
        <f t="shared" si="3"/>
        <v>489.56790000000001</v>
      </c>
      <c r="N15" s="27">
        <f t="shared" si="4"/>
        <v>489.56790000000001</v>
      </c>
      <c r="O15" s="27">
        <f t="shared" si="9"/>
        <v>-84712.024837100034</v>
      </c>
      <c r="P15" s="27">
        <f t="shared" si="10"/>
        <v>84712.024837100034</v>
      </c>
      <c r="Q15" s="107"/>
      <c r="R15" s="107"/>
      <c r="S15" s="107"/>
      <c r="T15" s="108"/>
    </row>
    <row r="16" spans="1:31">
      <c r="A16" s="31">
        <v>39083</v>
      </c>
      <c r="B16" s="3"/>
      <c r="C16" s="6">
        <v>8</v>
      </c>
      <c r="D16" s="29">
        <f t="shared" si="0"/>
        <v>1290</v>
      </c>
      <c r="E16" s="29">
        <f t="shared" si="6"/>
        <v>10320</v>
      </c>
      <c r="F16" s="29">
        <f t="shared" si="1"/>
        <v>-221924.21</v>
      </c>
      <c r="G16" s="34">
        <f>Inputs!D$3</f>
        <v>0.37951000000000001</v>
      </c>
      <c r="H16" s="2"/>
      <c r="I16" s="27">
        <f t="shared" si="7"/>
        <v>232244.21</v>
      </c>
      <c r="J16" s="27"/>
      <c r="K16" s="27">
        <f t="shared" si="2"/>
        <v>1290</v>
      </c>
      <c r="L16" s="27">
        <f t="shared" si="8"/>
        <v>10320</v>
      </c>
      <c r="M16" s="27">
        <f t="shared" si="3"/>
        <v>489.56790000000001</v>
      </c>
      <c r="N16" s="27">
        <f t="shared" si="4"/>
        <v>489.56790000000001</v>
      </c>
      <c r="O16" s="27">
        <f t="shared" si="9"/>
        <v>-84222.45693710004</v>
      </c>
      <c r="P16" s="27">
        <f t="shared" si="10"/>
        <v>84222.45693710004</v>
      </c>
      <c r="Q16" s="4"/>
      <c r="R16" s="4"/>
      <c r="S16" s="4"/>
    </row>
    <row r="17" spans="1:19">
      <c r="A17" s="30">
        <v>39114</v>
      </c>
      <c r="B17" s="3"/>
      <c r="C17" s="6">
        <v>9</v>
      </c>
      <c r="D17" s="29">
        <f t="shared" si="0"/>
        <v>1290</v>
      </c>
      <c r="E17" s="29">
        <f t="shared" si="6"/>
        <v>11610</v>
      </c>
      <c r="F17" s="29">
        <f t="shared" si="1"/>
        <v>-220634.21</v>
      </c>
      <c r="G17" s="34">
        <f>Inputs!D$3</f>
        <v>0.37951000000000001</v>
      </c>
      <c r="H17" s="2"/>
      <c r="I17" s="27">
        <f t="shared" si="7"/>
        <v>232244.21</v>
      </c>
      <c r="J17" s="27"/>
      <c r="K17" s="27">
        <f t="shared" si="2"/>
        <v>1290</v>
      </c>
      <c r="L17" s="27">
        <f t="shared" si="8"/>
        <v>11610</v>
      </c>
      <c r="M17" s="27">
        <f t="shared" si="3"/>
        <v>489.56790000000001</v>
      </c>
      <c r="N17" s="27">
        <f t="shared" si="4"/>
        <v>489.56790000000001</v>
      </c>
      <c r="O17" s="27">
        <f t="shared" si="9"/>
        <v>-83732.889037100045</v>
      </c>
      <c r="P17" s="27">
        <f t="shared" si="10"/>
        <v>83732.889037100045</v>
      </c>
      <c r="Q17" s="4"/>
      <c r="R17" s="4"/>
      <c r="S17" s="4"/>
    </row>
    <row r="18" spans="1:19">
      <c r="A18" s="31">
        <v>39142</v>
      </c>
      <c r="B18" s="3"/>
      <c r="C18" s="6">
        <v>10</v>
      </c>
      <c r="D18" s="29">
        <f t="shared" si="0"/>
        <v>1290</v>
      </c>
      <c r="E18" s="29">
        <f t="shared" si="6"/>
        <v>12900</v>
      </c>
      <c r="F18" s="29">
        <f t="shared" si="1"/>
        <v>-219344.21</v>
      </c>
      <c r="G18" s="34">
        <f>Inputs!D$3</f>
        <v>0.37951000000000001</v>
      </c>
      <c r="H18" s="2"/>
      <c r="I18" s="27">
        <f t="shared" si="7"/>
        <v>232244.21</v>
      </c>
      <c r="J18" s="27"/>
      <c r="K18" s="27">
        <f t="shared" si="2"/>
        <v>1290</v>
      </c>
      <c r="L18" s="27">
        <f t="shared" si="8"/>
        <v>12900</v>
      </c>
      <c r="M18" s="27">
        <f t="shared" si="3"/>
        <v>489.56790000000001</v>
      </c>
      <c r="N18" s="27">
        <f t="shared" si="4"/>
        <v>489.56790000000001</v>
      </c>
      <c r="O18" s="27">
        <f t="shared" si="9"/>
        <v>-83243.321137100051</v>
      </c>
      <c r="P18" s="27">
        <f t="shared" si="10"/>
        <v>83243.321137100051</v>
      </c>
      <c r="Q18" s="4"/>
      <c r="R18" s="4"/>
      <c r="S18" s="4"/>
    </row>
    <row r="19" spans="1:19">
      <c r="A19" s="30">
        <v>39173</v>
      </c>
      <c r="B19" s="3"/>
      <c r="C19" s="6">
        <v>11</v>
      </c>
      <c r="D19" s="29">
        <f t="shared" si="0"/>
        <v>1290</v>
      </c>
      <c r="E19" s="29">
        <f t="shared" si="6"/>
        <v>14190</v>
      </c>
      <c r="F19" s="29">
        <f t="shared" si="1"/>
        <v>-218054.21</v>
      </c>
      <c r="G19" s="34">
        <f>Inputs!D$3</f>
        <v>0.37951000000000001</v>
      </c>
      <c r="H19" s="2"/>
      <c r="I19" s="27">
        <f t="shared" si="7"/>
        <v>232244.21</v>
      </c>
      <c r="J19" s="27"/>
      <c r="K19" s="27">
        <f t="shared" si="2"/>
        <v>1290</v>
      </c>
      <c r="L19" s="27">
        <f t="shared" si="8"/>
        <v>14190</v>
      </c>
      <c r="M19" s="27">
        <f t="shared" si="3"/>
        <v>489.56790000000001</v>
      </c>
      <c r="N19" s="27">
        <f t="shared" si="4"/>
        <v>489.56790000000001</v>
      </c>
      <c r="O19" s="27">
        <f t="shared" si="9"/>
        <v>-82753.753237100056</v>
      </c>
      <c r="P19" s="27">
        <f t="shared" si="10"/>
        <v>82753.753237100056</v>
      </c>
      <c r="Q19" s="4"/>
      <c r="R19" s="4"/>
      <c r="S19" s="4"/>
    </row>
    <row r="20" spans="1:19">
      <c r="A20" s="31">
        <v>39203</v>
      </c>
      <c r="B20" s="3"/>
      <c r="C20" s="6">
        <v>12</v>
      </c>
      <c r="D20" s="29">
        <f t="shared" si="0"/>
        <v>1290</v>
      </c>
      <c r="E20" s="29">
        <f t="shared" si="6"/>
        <v>15480</v>
      </c>
      <c r="F20" s="29">
        <f t="shared" si="1"/>
        <v>-216764.21</v>
      </c>
      <c r="G20" s="34">
        <f>Inputs!D$3</f>
        <v>0.37951000000000001</v>
      </c>
      <c r="H20" s="2"/>
      <c r="I20" s="27">
        <f t="shared" si="7"/>
        <v>232244.21</v>
      </c>
      <c r="J20" s="27"/>
      <c r="K20" s="27">
        <f t="shared" si="2"/>
        <v>1290</v>
      </c>
      <c r="L20" s="27">
        <f t="shared" si="8"/>
        <v>15480</v>
      </c>
      <c r="M20" s="27">
        <f t="shared" si="3"/>
        <v>489.56790000000001</v>
      </c>
      <c r="N20" s="27">
        <f t="shared" si="4"/>
        <v>489.56790000000001</v>
      </c>
      <c r="O20" s="27">
        <f t="shared" si="9"/>
        <v>-82264.185337100062</v>
      </c>
      <c r="P20" s="27">
        <f t="shared" si="10"/>
        <v>82264.185337100062</v>
      </c>
      <c r="Q20" s="4"/>
      <c r="R20" s="4"/>
      <c r="S20" s="4"/>
    </row>
    <row r="21" spans="1:19">
      <c r="A21" s="30">
        <v>39234</v>
      </c>
      <c r="B21" s="3"/>
      <c r="C21" s="6">
        <v>13</v>
      </c>
      <c r="D21" s="29">
        <f t="shared" si="0"/>
        <v>1290</v>
      </c>
      <c r="E21" s="29">
        <f t="shared" si="6"/>
        <v>16770</v>
      </c>
      <c r="F21" s="29">
        <f t="shared" si="1"/>
        <v>-215474.21</v>
      </c>
      <c r="G21" s="34">
        <f>Inputs!D$3</f>
        <v>0.37951000000000001</v>
      </c>
      <c r="H21" s="2"/>
      <c r="I21" s="27">
        <f t="shared" si="7"/>
        <v>232244.21</v>
      </c>
      <c r="J21" s="27"/>
      <c r="K21" s="27">
        <f t="shared" si="2"/>
        <v>1290</v>
      </c>
      <c r="L21" s="27">
        <f t="shared" si="8"/>
        <v>16770</v>
      </c>
      <c r="M21" s="27">
        <f t="shared" si="3"/>
        <v>489.56790000000001</v>
      </c>
      <c r="N21" s="27">
        <f t="shared" si="4"/>
        <v>489.56790000000001</v>
      </c>
      <c r="O21" s="27">
        <f t="shared" si="9"/>
        <v>-81774.617437100067</v>
      </c>
      <c r="P21" s="27">
        <f t="shared" si="10"/>
        <v>81774.617437100067</v>
      </c>
      <c r="Q21" s="4"/>
      <c r="R21" s="4"/>
      <c r="S21" s="4"/>
    </row>
    <row r="22" spans="1:19">
      <c r="A22" s="31">
        <v>39264</v>
      </c>
      <c r="B22" s="3"/>
      <c r="C22" s="6">
        <v>14</v>
      </c>
      <c r="D22" s="29">
        <f t="shared" si="0"/>
        <v>1290</v>
      </c>
      <c r="E22" s="29">
        <f t="shared" si="6"/>
        <v>18060</v>
      </c>
      <c r="F22" s="29">
        <f t="shared" si="1"/>
        <v>-214184.21</v>
      </c>
      <c r="G22" s="34">
        <f>Inputs!D$3</f>
        <v>0.37951000000000001</v>
      </c>
      <c r="H22" s="2"/>
      <c r="I22" s="27">
        <f t="shared" si="7"/>
        <v>232244.21</v>
      </c>
      <c r="J22" s="27"/>
      <c r="K22" s="27">
        <f t="shared" si="2"/>
        <v>1290</v>
      </c>
      <c r="L22" s="27">
        <f t="shared" si="8"/>
        <v>18060</v>
      </c>
      <c r="M22" s="27">
        <f t="shared" si="3"/>
        <v>489.56790000000001</v>
      </c>
      <c r="N22" s="27">
        <f t="shared" si="4"/>
        <v>489.56790000000001</v>
      </c>
      <c r="O22" s="27">
        <f t="shared" si="9"/>
        <v>-81285.049537100072</v>
      </c>
      <c r="P22" s="27">
        <f t="shared" si="10"/>
        <v>81285.049537100072</v>
      </c>
      <c r="Q22" s="4"/>
      <c r="R22" s="4"/>
      <c r="S22" s="4"/>
    </row>
    <row r="23" spans="1:19">
      <c r="A23" s="30">
        <v>39295</v>
      </c>
      <c r="B23" s="3"/>
      <c r="C23" s="6">
        <v>15</v>
      </c>
      <c r="D23" s="29">
        <f t="shared" si="0"/>
        <v>1290</v>
      </c>
      <c r="E23" s="29">
        <f t="shared" si="6"/>
        <v>19350</v>
      </c>
      <c r="F23" s="29">
        <f t="shared" si="1"/>
        <v>-212894.21</v>
      </c>
      <c r="G23" s="34">
        <f>Inputs!D$3</f>
        <v>0.37951000000000001</v>
      </c>
      <c r="H23" s="2"/>
      <c r="I23" s="27">
        <f t="shared" si="7"/>
        <v>232244.21</v>
      </c>
      <c r="J23" s="27"/>
      <c r="K23" s="27">
        <f t="shared" si="2"/>
        <v>1290</v>
      </c>
      <c r="L23" s="27">
        <f t="shared" si="8"/>
        <v>19350</v>
      </c>
      <c r="M23" s="27">
        <f t="shared" si="3"/>
        <v>489.56790000000001</v>
      </c>
      <c r="N23" s="27">
        <f t="shared" si="4"/>
        <v>489.56790000000001</v>
      </c>
      <c r="O23" s="27">
        <f t="shared" si="9"/>
        <v>-80795.481637100078</v>
      </c>
      <c r="P23" s="27">
        <f t="shared" si="10"/>
        <v>80795.481637100078</v>
      </c>
      <c r="Q23" s="4"/>
      <c r="R23" s="4"/>
      <c r="S23" s="4"/>
    </row>
    <row r="24" spans="1:19">
      <c r="A24" s="31">
        <v>39326</v>
      </c>
      <c r="B24" s="3"/>
      <c r="C24" s="6">
        <v>16</v>
      </c>
      <c r="D24" s="29">
        <f t="shared" si="0"/>
        <v>1290</v>
      </c>
      <c r="E24" s="29">
        <f t="shared" si="6"/>
        <v>20640</v>
      </c>
      <c r="F24" s="29">
        <f t="shared" si="1"/>
        <v>-211604.21</v>
      </c>
      <c r="G24" s="34">
        <f>Inputs!D$3</f>
        <v>0.37951000000000001</v>
      </c>
      <c r="H24" s="2"/>
      <c r="I24" s="27">
        <f t="shared" si="7"/>
        <v>232244.21</v>
      </c>
      <c r="J24" s="27"/>
      <c r="K24" s="27">
        <f t="shared" si="2"/>
        <v>1290</v>
      </c>
      <c r="L24" s="27">
        <f t="shared" si="8"/>
        <v>20640</v>
      </c>
      <c r="M24" s="27">
        <f t="shared" si="3"/>
        <v>489.56790000000001</v>
      </c>
      <c r="N24" s="27">
        <f t="shared" si="4"/>
        <v>489.56790000000001</v>
      </c>
      <c r="O24" s="27">
        <f t="shared" si="9"/>
        <v>-80305.913737100083</v>
      </c>
      <c r="P24" s="27">
        <f t="shared" si="10"/>
        <v>80305.913737100083</v>
      </c>
      <c r="Q24" s="4"/>
      <c r="R24" s="4"/>
      <c r="S24" s="4"/>
    </row>
    <row r="25" spans="1:19">
      <c r="A25" s="30">
        <v>39356</v>
      </c>
      <c r="B25" s="3"/>
      <c r="C25" s="6">
        <v>17</v>
      </c>
      <c r="D25" s="29">
        <f t="shared" si="0"/>
        <v>1290</v>
      </c>
      <c r="E25" s="29">
        <f t="shared" si="6"/>
        <v>21930</v>
      </c>
      <c r="F25" s="29">
        <f t="shared" si="1"/>
        <v>-210314.21</v>
      </c>
      <c r="G25" s="34">
        <f>Inputs!D$3</f>
        <v>0.37951000000000001</v>
      </c>
      <c r="H25" s="2"/>
      <c r="I25" s="27">
        <f t="shared" si="7"/>
        <v>232244.21</v>
      </c>
      <c r="J25" s="27"/>
      <c r="K25" s="27">
        <f t="shared" si="2"/>
        <v>1290</v>
      </c>
      <c r="L25" s="27">
        <f t="shared" si="8"/>
        <v>21930</v>
      </c>
      <c r="M25" s="27">
        <f t="shared" si="3"/>
        <v>489.56790000000001</v>
      </c>
      <c r="N25" s="27">
        <f t="shared" si="4"/>
        <v>489.56790000000001</v>
      </c>
      <c r="O25" s="27">
        <f t="shared" si="9"/>
        <v>-79816.345837100089</v>
      </c>
      <c r="P25" s="27">
        <f t="shared" si="10"/>
        <v>79816.345837100089</v>
      </c>
      <c r="Q25" s="4"/>
      <c r="R25" s="4"/>
      <c r="S25" s="4"/>
    </row>
    <row r="26" spans="1:19">
      <c r="A26" s="31">
        <v>39387</v>
      </c>
      <c r="B26" s="3"/>
      <c r="C26" s="6">
        <v>18</v>
      </c>
      <c r="D26" s="29">
        <f t="shared" si="0"/>
        <v>1290</v>
      </c>
      <c r="E26" s="29">
        <f t="shared" si="6"/>
        <v>23220</v>
      </c>
      <c r="F26" s="29">
        <f t="shared" si="1"/>
        <v>-209024.21</v>
      </c>
      <c r="G26" s="34">
        <f>Inputs!D$3</f>
        <v>0.37951000000000001</v>
      </c>
      <c r="H26" s="2"/>
      <c r="I26" s="27">
        <f t="shared" si="7"/>
        <v>232244.21</v>
      </c>
      <c r="J26" s="27"/>
      <c r="K26" s="27">
        <f t="shared" si="2"/>
        <v>1290</v>
      </c>
      <c r="L26" s="27">
        <f t="shared" si="8"/>
        <v>23220</v>
      </c>
      <c r="M26" s="27">
        <f t="shared" si="3"/>
        <v>489.56790000000001</v>
      </c>
      <c r="N26" s="27">
        <f t="shared" si="4"/>
        <v>489.56790000000001</v>
      </c>
      <c r="O26" s="27">
        <f t="shared" si="9"/>
        <v>-79326.777937100094</v>
      </c>
      <c r="P26" s="27">
        <f t="shared" si="10"/>
        <v>79326.777937100094</v>
      </c>
      <c r="Q26" s="4"/>
      <c r="R26" s="4"/>
      <c r="S26" s="4"/>
    </row>
    <row r="27" spans="1:19">
      <c r="A27" s="30">
        <v>39417</v>
      </c>
      <c r="B27" s="3"/>
      <c r="C27" s="6">
        <v>19</v>
      </c>
      <c r="D27" s="29">
        <f t="shared" si="0"/>
        <v>1290</v>
      </c>
      <c r="E27" s="29">
        <f t="shared" si="6"/>
        <v>24510</v>
      </c>
      <c r="F27" s="29">
        <f t="shared" si="1"/>
        <v>-207734.21</v>
      </c>
      <c r="G27" s="34">
        <f>Inputs!D$3</f>
        <v>0.37951000000000001</v>
      </c>
      <c r="H27" s="2"/>
      <c r="I27" s="27">
        <f t="shared" si="7"/>
        <v>232244.21</v>
      </c>
      <c r="J27" s="27"/>
      <c r="K27" s="27">
        <f t="shared" si="2"/>
        <v>1290</v>
      </c>
      <c r="L27" s="27">
        <f t="shared" si="8"/>
        <v>24510</v>
      </c>
      <c r="M27" s="27">
        <f t="shared" si="3"/>
        <v>489.56790000000001</v>
      </c>
      <c r="N27" s="27">
        <f t="shared" si="4"/>
        <v>489.56790000000001</v>
      </c>
      <c r="O27" s="27">
        <f t="shared" si="9"/>
        <v>-78837.2100371001</v>
      </c>
      <c r="P27" s="27">
        <f t="shared" si="10"/>
        <v>78837.2100371001</v>
      </c>
      <c r="Q27" s="4"/>
      <c r="R27" s="4"/>
      <c r="S27" s="4"/>
    </row>
    <row r="28" spans="1:19">
      <c r="A28" s="31">
        <v>39448</v>
      </c>
      <c r="B28" s="3"/>
      <c r="C28" s="6">
        <v>20</v>
      </c>
      <c r="D28" s="29">
        <f t="shared" si="0"/>
        <v>1290</v>
      </c>
      <c r="E28" s="29">
        <f t="shared" si="6"/>
        <v>25800</v>
      </c>
      <c r="F28" s="29">
        <f t="shared" si="1"/>
        <v>-206444.21</v>
      </c>
      <c r="G28" s="34">
        <f>Inputs!D$3</f>
        <v>0.37951000000000001</v>
      </c>
      <c r="H28" s="2"/>
      <c r="I28" s="27">
        <f t="shared" si="7"/>
        <v>232244.21</v>
      </c>
      <c r="J28" s="27"/>
      <c r="K28" s="27">
        <f t="shared" si="2"/>
        <v>1290</v>
      </c>
      <c r="L28" s="27">
        <f t="shared" si="8"/>
        <v>25800</v>
      </c>
      <c r="M28" s="27">
        <f t="shared" si="3"/>
        <v>489.56790000000001</v>
      </c>
      <c r="N28" s="27">
        <f t="shared" si="4"/>
        <v>489.56790000000001</v>
      </c>
      <c r="O28" s="27">
        <f t="shared" si="9"/>
        <v>-78347.642137100105</v>
      </c>
      <c r="P28" s="27">
        <f t="shared" si="10"/>
        <v>78347.642137100105</v>
      </c>
      <c r="Q28" s="4"/>
      <c r="R28" s="4"/>
      <c r="S28" s="4"/>
    </row>
    <row r="29" spans="1:19">
      <c r="A29" s="30">
        <v>39479</v>
      </c>
      <c r="B29" s="3"/>
      <c r="C29" s="6">
        <v>21</v>
      </c>
      <c r="D29" s="29">
        <f t="shared" si="0"/>
        <v>1290</v>
      </c>
      <c r="E29" s="29">
        <f t="shared" si="6"/>
        <v>27090</v>
      </c>
      <c r="F29" s="29">
        <f t="shared" si="1"/>
        <v>-205154.21</v>
      </c>
      <c r="G29" s="34">
        <f>Inputs!D$3</f>
        <v>0.37951000000000001</v>
      </c>
      <c r="H29" s="2"/>
      <c r="I29" s="27">
        <f t="shared" si="7"/>
        <v>232244.21</v>
      </c>
      <c r="J29" s="27"/>
      <c r="K29" s="27">
        <f t="shared" si="2"/>
        <v>1290</v>
      </c>
      <c r="L29" s="27">
        <f t="shared" si="8"/>
        <v>27090</v>
      </c>
      <c r="M29" s="27">
        <f t="shared" si="3"/>
        <v>489.56790000000001</v>
      </c>
      <c r="N29" s="27">
        <f t="shared" si="4"/>
        <v>489.56790000000001</v>
      </c>
      <c r="O29" s="27">
        <f t="shared" si="9"/>
        <v>-77858.074237100111</v>
      </c>
      <c r="P29" s="27">
        <f t="shared" si="10"/>
        <v>77858.074237100111</v>
      </c>
      <c r="Q29" s="4"/>
      <c r="R29" s="4"/>
      <c r="S29" s="4"/>
    </row>
    <row r="30" spans="1:19">
      <c r="A30" s="31">
        <v>39508</v>
      </c>
      <c r="B30" s="3"/>
      <c r="C30" s="6">
        <v>22</v>
      </c>
      <c r="D30" s="29">
        <f t="shared" si="0"/>
        <v>1290</v>
      </c>
      <c r="E30" s="29">
        <f t="shared" si="6"/>
        <v>28380</v>
      </c>
      <c r="F30" s="29">
        <f t="shared" si="1"/>
        <v>-203864.21</v>
      </c>
      <c r="G30" s="34">
        <f>Inputs!D$3</f>
        <v>0.37951000000000001</v>
      </c>
      <c r="H30" s="2"/>
      <c r="I30" s="27">
        <f t="shared" si="7"/>
        <v>232244.21</v>
      </c>
      <c r="J30" s="27"/>
      <c r="K30" s="27">
        <f t="shared" si="2"/>
        <v>1290</v>
      </c>
      <c r="L30" s="27">
        <f t="shared" si="8"/>
        <v>28380</v>
      </c>
      <c r="M30" s="27">
        <f t="shared" si="3"/>
        <v>489.56790000000001</v>
      </c>
      <c r="N30" s="27">
        <f t="shared" si="4"/>
        <v>489.56790000000001</v>
      </c>
      <c r="O30" s="27">
        <f t="shared" si="9"/>
        <v>-77368.506337100116</v>
      </c>
      <c r="P30" s="27">
        <f t="shared" si="10"/>
        <v>77368.506337100116</v>
      </c>
      <c r="Q30" s="105"/>
    </row>
    <row r="31" spans="1:19">
      <c r="A31" s="30">
        <v>39539</v>
      </c>
      <c r="B31" s="3"/>
      <c r="C31" s="6">
        <v>23</v>
      </c>
      <c r="D31" s="29">
        <f t="shared" si="0"/>
        <v>1290</v>
      </c>
      <c r="E31" s="29">
        <f t="shared" si="6"/>
        <v>29670</v>
      </c>
      <c r="F31" s="29">
        <f t="shared" si="1"/>
        <v>-202574.21</v>
      </c>
      <c r="G31" s="34">
        <f>Inputs!D$3</f>
        <v>0.37951000000000001</v>
      </c>
      <c r="H31" s="2"/>
      <c r="I31" s="27">
        <f t="shared" si="7"/>
        <v>232244.21</v>
      </c>
      <c r="J31" s="27"/>
      <c r="K31" s="27">
        <f t="shared" si="2"/>
        <v>1290</v>
      </c>
      <c r="L31" s="27">
        <f t="shared" si="8"/>
        <v>29670</v>
      </c>
      <c r="M31" s="27">
        <f t="shared" si="3"/>
        <v>489.56790000000001</v>
      </c>
      <c r="N31" s="27">
        <f t="shared" si="4"/>
        <v>489.56790000000001</v>
      </c>
      <c r="O31" s="27">
        <f t="shared" si="9"/>
        <v>-76878.938437100122</v>
      </c>
      <c r="P31" s="27">
        <f t="shared" si="10"/>
        <v>76878.938437100122</v>
      </c>
      <c r="Q31" s="105"/>
    </row>
    <row r="32" spans="1:19">
      <c r="A32" s="31">
        <v>39569</v>
      </c>
      <c r="B32" s="3"/>
      <c r="C32" s="6">
        <v>24</v>
      </c>
      <c r="D32" s="29">
        <f t="shared" si="0"/>
        <v>1290</v>
      </c>
      <c r="E32" s="29">
        <f t="shared" si="6"/>
        <v>30960</v>
      </c>
      <c r="F32" s="29">
        <f t="shared" si="1"/>
        <v>-201284.21</v>
      </c>
      <c r="G32" s="34">
        <f>Inputs!D$3</f>
        <v>0.37951000000000001</v>
      </c>
      <c r="H32" s="2"/>
      <c r="I32" s="27">
        <f t="shared" si="7"/>
        <v>232244.21</v>
      </c>
      <c r="J32" s="27"/>
      <c r="K32" s="27">
        <f t="shared" si="2"/>
        <v>1290</v>
      </c>
      <c r="L32" s="27">
        <f t="shared" si="8"/>
        <v>30960</v>
      </c>
      <c r="M32" s="27">
        <f t="shared" si="3"/>
        <v>489.56790000000001</v>
      </c>
      <c r="N32" s="27">
        <f t="shared" si="4"/>
        <v>489.56790000000001</v>
      </c>
      <c r="O32" s="27">
        <f t="shared" si="9"/>
        <v>-76389.370537100127</v>
      </c>
      <c r="P32" s="27">
        <f t="shared" si="10"/>
        <v>76389.370537100127</v>
      </c>
      <c r="Q32" s="105"/>
    </row>
    <row r="33" spans="1:21">
      <c r="A33" s="30">
        <v>39600</v>
      </c>
      <c r="B33" s="3"/>
      <c r="C33" s="6">
        <v>25</v>
      </c>
      <c r="D33" s="29">
        <f t="shared" si="0"/>
        <v>1290</v>
      </c>
      <c r="E33" s="29">
        <f t="shared" si="6"/>
        <v>32250</v>
      </c>
      <c r="F33" s="29">
        <f t="shared" si="1"/>
        <v>-199994.21</v>
      </c>
      <c r="G33" s="34">
        <f>Inputs!D$3</f>
        <v>0.37951000000000001</v>
      </c>
      <c r="H33" s="2"/>
      <c r="I33" s="27">
        <f t="shared" si="7"/>
        <v>232244.21</v>
      </c>
      <c r="J33" s="27"/>
      <c r="K33" s="27">
        <f t="shared" si="2"/>
        <v>1290</v>
      </c>
      <c r="L33" s="27">
        <f t="shared" si="8"/>
        <v>32250</v>
      </c>
      <c r="M33" s="27">
        <f t="shared" si="3"/>
        <v>489.56790000000001</v>
      </c>
      <c r="N33" s="27">
        <f t="shared" si="4"/>
        <v>489.56790000000001</v>
      </c>
      <c r="O33" s="27">
        <f t="shared" si="9"/>
        <v>-75899.802637100132</v>
      </c>
      <c r="P33" s="27">
        <f t="shared" si="10"/>
        <v>75899.802637100132</v>
      </c>
      <c r="Q33" s="105"/>
    </row>
    <row r="34" spans="1:21">
      <c r="A34" s="31">
        <v>39630</v>
      </c>
      <c r="B34" s="3"/>
      <c r="C34" s="6">
        <v>26</v>
      </c>
      <c r="D34" s="29">
        <f t="shared" si="0"/>
        <v>1290</v>
      </c>
      <c r="E34" s="29">
        <f t="shared" si="6"/>
        <v>33540</v>
      </c>
      <c r="F34" s="29">
        <f t="shared" si="1"/>
        <v>-198704.21</v>
      </c>
      <c r="G34" s="34">
        <f>Inputs!D$3</f>
        <v>0.37951000000000001</v>
      </c>
      <c r="H34" s="2"/>
      <c r="I34" s="27">
        <f t="shared" si="7"/>
        <v>232244.21</v>
      </c>
      <c r="J34" s="27"/>
      <c r="K34" s="27">
        <f t="shared" si="2"/>
        <v>1290</v>
      </c>
      <c r="L34" s="27">
        <f t="shared" si="8"/>
        <v>33540</v>
      </c>
      <c r="M34" s="27">
        <f t="shared" si="3"/>
        <v>489.56790000000001</v>
      </c>
      <c r="N34" s="27">
        <f t="shared" si="4"/>
        <v>489.56790000000001</v>
      </c>
      <c r="O34" s="27">
        <f t="shared" si="9"/>
        <v>-75410.234737100138</v>
      </c>
      <c r="P34" s="27">
        <f t="shared" si="10"/>
        <v>75410.234737100138</v>
      </c>
      <c r="Q34" s="105"/>
    </row>
    <row r="35" spans="1:21">
      <c r="A35" s="30">
        <v>39661</v>
      </c>
      <c r="B35" s="3"/>
      <c r="C35" s="6">
        <v>27</v>
      </c>
      <c r="D35" s="29">
        <f t="shared" si="0"/>
        <v>1290</v>
      </c>
      <c r="E35" s="29">
        <f t="shared" si="6"/>
        <v>34830</v>
      </c>
      <c r="F35" s="29">
        <f t="shared" si="1"/>
        <v>-197414.21</v>
      </c>
      <c r="G35" s="34">
        <f>Inputs!D$3</f>
        <v>0.37951000000000001</v>
      </c>
      <c r="H35" s="2"/>
      <c r="I35" s="27">
        <f t="shared" si="7"/>
        <v>232244.21</v>
      </c>
      <c r="J35" s="27"/>
      <c r="K35" s="27">
        <f t="shared" si="2"/>
        <v>1290</v>
      </c>
      <c r="L35" s="27">
        <f t="shared" si="8"/>
        <v>34830</v>
      </c>
      <c r="M35" s="27">
        <f t="shared" si="3"/>
        <v>489.56790000000001</v>
      </c>
      <c r="N35" s="27">
        <f t="shared" si="4"/>
        <v>489.56790000000001</v>
      </c>
      <c r="O35" s="27">
        <f t="shared" si="9"/>
        <v>-74920.666837100143</v>
      </c>
      <c r="P35" s="27">
        <f t="shared" si="10"/>
        <v>74920.666837100143</v>
      </c>
    </row>
    <row r="36" spans="1:21">
      <c r="A36" s="31">
        <v>39692</v>
      </c>
      <c r="B36" s="3"/>
      <c r="C36" s="6">
        <v>28</v>
      </c>
      <c r="D36" s="29">
        <f t="shared" si="0"/>
        <v>1290</v>
      </c>
      <c r="E36" s="29">
        <f t="shared" si="6"/>
        <v>36120</v>
      </c>
      <c r="F36" s="29">
        <f t="shared" si="1"/>
        <v>-196124.21</v>
      </c>
      <c r="G36" s="34">
        <f>Inputs!D$3</f>
        <v>0.37951000000000001</v>
      </c>
      <c r="H36" s="2"/>
      <c r="I36" s="27">
        <f t="shared" si="7"/>
        <v>232244.21</v>
      </c>
      <c r="J36" s="27"/>
      <c r="K36" s="27">
        <f t="shared" si="2"/>
        <v>1290</v>
      </c>
      <c r="L36" s="27">
        <f t="shared" si="8"/>
        <v>36120</v>
      </c>
      <c r="M36" s="27">
        <f t="shared" si="3"/>
        <v>489.56790000000001</v>
      </c>
      <c r="N36" s="27">
        <f t="shared" si="4"/>
        <v>489.56790000000001</v>
      </c>
      <c r="O36" s="27">
        <f t="shared" si="9"/>
        <v>-74431.098937100149</v>
      </c>
      <c r="P36" s="27">
        <f t="shared" si="10"/>
        <v>74431.098937100149</v>
      </c>
    </row>
    <row r="37" spans="1:21">
      <c r="A37" s="30">
        <v>39722</v>
      </c>
      <c r="B37" s="3"/>
      <c r="C37" s="6">
        <v>29</v>
      </c>
      <c r="D37" s="29">
        <f t="shared" si="0"/>
        <v>1290</v>
      </c>
      <c r="E37" s="29">
        <f t="shared" si="6"/>
        <v>37410</v>
      </c>
      <c r="F37" s="29">
        <f t="shared" si="1"/>
        <v>-194834.21</v>
      </c>
      <c r="G37" s="34">
        <f>Inputs!D$3</f>
        <v>0.37951000000000001</v>
      </c>
      <c r="H37" s="2"/>
      <c r="I37" s="27">
        <f t="shared" si="7"/>
        <v>232244.21</v>
      </c>
      <c r="J37" s="27"/>
      <c r="K37" s="27">
        <f t="shared" si="2"/>
        <v>1290</v>
      </c>
      <c r="L37" s="27">
        <f t="shared" si="8"/>
        <v>37410</v>
      </c>
      <c r="M37" s="27">
        <f t="shared" si="3"/>
        <v>489.56790000000001</v>
      </c>
      <c r="N37" s="27">
        <f t="shared" si="4"/>
        <v>489.56790000000001</v>
      </c>
      <c r="O37" s="27">
        <f t="shared" si="9"/>
        <v>-73941.531037100154</v>
      </c>
      <c r="P37" s="27">
        <f t="shared" si="10"/>
        <v>73941.531037100154</v>
      </c>
    </row>
    <row r="38" spans="1:21">
      <c r="A38" s="31">
        <v>39753</v>
      </c>
      <c r="B38" s="3"/>
      <c r="C38" s="6">
        <v>30</v>
      </c>
      <c r="D38" s="29">
        <f t="shared" si="0"/>
        <v>1290</v>
      </c>
      <c r="E38" s="29">
        <f t="shared" si="6"/>
        <v>38700</v>
      </c>
      <c r="F38" s="29">
        <f t="shared" si="1"/>
        <v>-193544.21</v>
      </c>
      <c r="G38" s="34">
        <f>Inputs!D$3</f>
        <v>0.37951000000000001</v>
      </c>
      <c r="H38" s="2"/>
      <c r="I38" s="27">
        <f t="shared" si="7"/>
        <v>232244.21</v>
      </c>
      <c r="J38" s="27"/>
      <c r="K38" s="27">
        <f t="shared" si="2"/>
        <v>1290</v>
      </c>
      <c r="L38" s="27">
        <f t="shared" si="8"/>
        <v>38700</v>
      </c>
      <c r="M38" s="27">
        <f t="shared" si="3"/>
        <v>489.56790000000001</v>
      </c>
      <c r="N38" s="27">
        <f t="shared" si="4"/>
        <v>489.56790000000001</v>
      </c>
      <c r="O38" s="27">
        <f t="shared" si="9"/>
        <v>-73451.96313710016</v>
      </c>
      <c r="P38" s="27">
        <f t="shared" si="10"/>
        <v>73451.96313710016</v>
      </c>
    </row>
    <row r="39" spans="1:21">
      <c r="A39" s="30">
        <v>39783</v>
      </c>
      <c r="B39" s="2"/>
      <c r="C39" s="6">
        <v>31</v>
      </c>
      <c r="D39" s="29">
        <f t="shared" si="0"/>
        <v>1290</v>
      </c>
      <c r="E39" s="29">
        <f t="shared" si="6"/>
        <v>39990</v>
      </c>
      <c r="F39" s="29">
        <f t="shared" si="1"/>
        <v>-192254.21</v>
      </c>
      <c r="G39" s="34">
        <f>Inputs!D$3</f>
        <v>0.37951000000000001</v>
      </c>
      <c r="H39" s="2"/>
      <c r="I39" s="27">
        <f t="shared" si="7"/>
        <v>232244.21</v>
      </c>
      <c r="J39" s="27"/>
      <c r="K39" s="27">
        <f t="shared" si="2"/>
        <v>1290</v>
      </c>
      <c r="L39" s="27">
        <f t="shared" si="8"/>
        <v>39990</v>
      </c>
      <c r="M39" s="27">
        <f t="shared" si="3"/>
        <v>489.56790000000001</v>
      </c>
      <c r="N39" s="27">
        <f t="shared" si="4"/>
        <v>489.56790000000001</v>
      </c>
      <c r="O39" s="27">
        <f t="shared" si="9"/>
        <v>-72962.395237100165</v>
      </c>
      <c r="P39" s="27">
        <f t="shared" si="10"/>
        <v>72962.395237100165</v>
      </c>
    </row>
    <row r="40" spans="1:21">
      <c r="A40" s="31">
        <v>39814</v>
      </c>
      <c r="B40" s="2"/>
      <c r="C40" s="6">
        <v>32</v>
      </c>
      <c r="D40" s="29">
        <f t="shared" si="0"/>
        <v>1290</v>
      </c>
      <c r="E40" s="29">
        <f t="shared" si="6"/>
        <v>41280</v>
      </c>
      <c r="F40" s="29">
        <f t="shared" si="1"/>
        <v>-190964.21</v>
      </c>
      <c r="G40" s="34">
        <f>Inputs!D$3</f>
        <v>0.37951000000000001</v>
      </c>
      <c r="H40" s="2"/>
      <c r="I40" s="27">
        <f t="shared" si="7"/>
        <v>232244.21</v>
      </c>
      <c r="J40" s="2"/>
      <c r="K40" s="27">
        <f t="shared" si="2"/>
        <v>1290</v>
      </c>
      <c r="L40" s="27">
        <f t="shared" si="8"/>
        <v>41280</v>
      </c>
      <c r="M40" s="27">
        <f t="shared" si="3"/>
        <v>489.56790000000001</v>
      </c>
      <c r="N40" s="27">
        <f t="shared" si="4"/>
        <v>489.56790000000001</v>
      </c>
      <c r="O40" s="27">
        <f t="shared" si="9"/>
        <v>-72472.827337100171</v>
      </c>
      <c r="P40" s="27">
        <f t="shared" si="10"/>
        <v>72472.827337100171</v>
      </c>
    </row>
    <row r="41" spans="1:21">
      <c r="A41" s="30">
        <v>39845</v>
      </c>
      <c r="C41" s="6">
        <v>33</v>
      </c>
      <c r="D41" s="29">
        <f t="shared" ref="D41:D72" si="12">ROUND(-(+$B$9/180)*1,0)</f>
        <v>1290</v>
      </c>
      <c r="E41" s="29">
        <f t="shared" si="6"/>
        <v>42570</v>
      </c>
      <c r="F41" s="29">
        <f t="shared" ref="F41:F72" si="13">$B$9+E41</f>
        <v>-189674.21</v>
      </c>
      <c r="G41" s="34">
        <f>Inputs!D$3</f>
        <v>0.37951000000000001</v>
      </c>
      <c r="I41" s="27">
        <f t="shared" si="7"/>
        <v>232244.21</v>
      </c>
      <c r="K41" s="27">
        <f t="shared" ref="K41:K72" si="14">D41</f>
        <v>1290</v>
      </c>
      <c r="L41" s="27">
        <f t="shared" si="8"/>
        <v>42570</v>
      </c>
      <c r="M41" s="27">
        <f t="shared" ref="M41:M72" si="15">K41*G41</f>
        <v>489.56790000000001</v>
      </c>
      <c r="N41" s="27">
        <f t="shared" ref="N41:N72" si="16">M41-J41</f>
        <v>489.56790000000001</v>
      </c>
      <c r="O41" s="27">
        <f t="shared" si="9"/>
        <v>-71983.259437100176</v>
      </c>
      <c r="P41" s="27">
        <f t="shared" si="10"/>
        <v>71983.259437100176</v>
      </c>
    </row>
    <row r="42" spans="1:21">
      <c r="A42" s="31">
        <v>39873</v>
      </c>
      <c r="C42" s="6">
        <v>34</v>
      </c>
      <c r="D42" s="29">
        <f t="shared" si="12"/>
        <v>1290</v>
      </c>
      <c r="E42" s="29">
        <f t="shared" ref="E42:E73" si="17">+E41+D42</f>
        <v>43860</v>
      </c>
      <c r="F42" s="29">
        <f t="shared" si="13"/>
        <v>-188384.21</v>
      </c>
      <c r="G42" s="34">
        <f>Inputs!D$3</f>
        <v>0.37951000000000001</v>
      </c>
      <c r="I42" s="27">
        <f t="shared" ref="I42:I73" si="18">+I41+H42</f>
        <v>232244.21</v>
      </c>
      <c r="K42" s="27">
        <f t="shared" si="14"/>
        <v>1290</v>
      </c>
      <c r="L42" s="27">
        <f t="shared" ref="L42:L73" si="19">+L41+K42</f>
        <v>43860</v>
      </c>
      <c r="M42" s="27">
        <f t="shared" si="15"/>
        <v>489.56790000000001</v>
      </c>
      <c r="N42" s="27">
        <f t="shared" si="16"/>
        <v>489.56790000000001</v>
      </c>
      <c r="O42" s="27">
        <f t="shared" ref="O42:O73" si="20">+O41+N42</f>
        <v>-71493.691537100181</v>
      </c>
      <c r="P42" s="27">
        <f t="shared" ref="P42:P73" si="21">P41-N42</f>
        <v>71493.691537100181</v>
      </c>
    </row>
    <row r="43" spans="1:21">
      <c r="A43" s="30">
        <v>39904</v>
      </c>
      <c r="C43" s="6">
        <v>35</v>
      </c>
      <c r="D43" s="29">
        <f t="shared" si="12"/>
        <v>1290</v>
      </c>
      <c r="E43" s="29">
        <f t="shared" si="17"/>
        <v>45150</v>
      </c>
      <c r="F43" s="29">
        <f t="shared" si="13"/>
        <v>-187094.21</v>
      </c>
      <c r="G43" s="34">
        <f>Inputs!D$3</f>
        <v>0.37951000000000001</v>
      </c>
      <c r="I43" s="27">
        <f t="shared" si="18"/>
        <v>232244.21</v>
      </c>
      <c r="K43" s="27">
        <f t="shared" si="14"/>
        <v>1290</v>
      </c>
      <c r="L43" s="27">
        <f t="shared" si="19"/>
        <v>45150</v>
      </c>
      <c r="M43" s="27">
        <f t="shared" si="15"/>
        <v>489.56790000000001</v>
      </c>
      <c r="N43" s="27">
        <f t="shared" si="16"/>
        <v>489.56790000000001</v>
      </c>
      <c r="O43" s="27">
        <f t="shared" si="20"/>
        <v>-71004.123637100187</v>
      </c>
      <c r="P43" s="27">
        <f t="shared" si="21"/>
        <v>71004.123637100187</v>
      </c>
    </row>
    <row r="44" spans="1:21">
      <c r="A44" s="31">
        <v>39934</v>
      </c>
      <c r="C44" s="6">
        <v>36</v>
      </c>
      <c r="D44" s="29">
        <f t="shared" si="12"/>
        <v>1290</v>
      </c>
      <c r="E44" s="29">
        <f t="shared" si="17"/>
        <v>46440</v>
      </c>
      <c r="F44" s="29">
        <f t="shared" si="13"/>
        <v>-185804.21</v>
      </c>
      <c r="G44" s="34">
        <f>Inputs!D$3</f>
        <v>0.37951000000000001</v>
      </c>
      <c r="I44" s="27">
        <f t="shared" si="18"/>
        <v>232244.21</v>
      </c>
      <c r="K44" s="27">
        <f t="shared" si="14"/>
        <v>1290</v>
      </c>
      <c r="L44" s="27">
        <f t="shared" si="19"/>
        <v>46440</v>
      </c>
      <c r="M44" s="27">
        <f t="shared" si="15"/>
        <v>489.56790000000001</v>
      </c>
      <c r="N44" s="27">
        <f t="shared" si="16"/>
        <v>489.56790000000001</v>
      </c>
      <c r="O44" s="27">
        <f t="shared" si="20"/>
        <v>-70514.555737100192</v>
      </c>
      <c r="P44" s="27">
        <f t="shared" si="21"/>
        <v>70514.555737100192</v>
      </c>
      <c r="U44" s="108"/>
    </row>
    <row r="45" spans="1:21">
      <c r="A45" s="30">
        <v>39965</v>
      </c>
      <c r="C45" s="6">
        <v>37</v>
      </c>
      <c r="D45" s="29">
        <f t="shared" si="12"/>
        <v>1290</v>
      </c>
      <c r="E45" s="29">
        <f t="shared" si="17"/>
        <v>47730</v>
      </c>
      <c r="F45" s="29">
        <f t="shared" si="13"/>
        <v>-184514.21</v>
      </c>
      <c r="G45" s="34">
        <f>Inputs!D$3</f>
        <v>0.37951000000000001</v>
      </c>
      <c r="I45" s="27">
        <f t="shared" si="18"/>
        <v>232244.21</v>
      </c>
      <c r="K45" s="27">
        <f t="shared" si="14"/>
        <v>1290</v>
      </c>
      <c r="L45" s="27">
        <f t="shared" si="19"/>
        <v>47730</v>
      </c>
      <c r="M45" s="27">
        <f t="shared" si="15"/>
        <v>489.56790000000001</v>
      </c>
      <c r="N45" s="27">
        <f t="shared" si="16"/>
        <v>489.56790000000001</v>
      </c>
      <c r="O45" s="27">
        <f t="shared" si="20"/>
        <v>-70024.987837100198</v>
      </c>
      <c r="P45" s="27">
        <f t="shared" si="21"/>
        <v>70024.987837100198</v>
      </c>
      <c r="U45" s="108"/>
    </row>
    <row r="46" spans="1:21">
      <c r="A46" s="31">
        <v>39995</v>
      </c>
      <c r="C46" s="6">
        <v>38</v>
      </c>
      <c r="D46" s="29">
        <f t="shared" si="12"/>
        <v>1290</v>
      </c>
      <c r="E46" s="29">
        <f t="shared" si="17"/>
        <v>49020</v>
      </c>
      <c r="F46" s="29">
        <f t="shared" si="13"/>
        <v>-183224.21</v>
      </c>
      <c r="G46" s="34">
        <f>Inputs!D$3</f>
        <v>0.37951000000000001</v>
      </c>
      <c r="I46" s="27">
        <f t="shared" si="18"/>
        <v>232244.21</v>
      </c>
      <c r="K46" s="27">
        <f t="shared" si="14"/>
        <v>1290</v>
      </c>
      <c r="L46" s="27">
        <f t="shared" si="19"/>
        <v>49020</v>
      </c>
      <c r="M46" s="27">
        <f t="shared" si="15"/>
        <v>489.56790000000001</v>
      </c>
      <c r="N46" s="27">
        <f t="shared" si="16"/>
        <v>489.56790000000001</v>
      </c>
      <c r="O46" s="27">
        <f t="shared" si="20"/>
        <v>-69535.419937100203</v>
      </c>
      <c r="P46" s="27">
        <f t="shared" si="21"/>
        <v>69535.419937100203</v>
      </c>
      <c r="U46" s="108"/>
    </row>
    <row r="47" spans="1:21">
      <c r="A47" s="30">
        <v>40026</v>
      </c>
      <c r="C47" s="6">
        <v>39</v>
      </c>
      <c r="D47" s="29">
        <f t="shared" si="12"/>
        <v>1290</v>
      </c>
      <c r="E47" s="29">
        <f t="shared" si="17"/>
        <v>50310</v>
      </c>
      <c r="F47" s="29">
        <f t="shared" si="13"/>
        <v>-181934.21</v>
      </c>
      <c r="G47" s="34">
        <f>Inputs!D$3</f>
        <v>0.37951000000000001</v>
      </c>
      <c r="I47" s="27">
        <f t="shared" si="18"/>
        <v>232244.21</v>
      </c>
      <c r="K47" s="27">
        <f t="shared" si="14"/>
        <v>1290</v>
      </c>
      <c r="L47" s="27">
        <f t="shared" si="19"/>
        <v>50310</v>
      </c>
      <c r="M47" s="27">
        <f t="shared" si="15"/>
        <v>489.56790000000001</v>
      </c>
      <c r="N47" s="27">
        <f t="shared" si="16"/>
        <v>489.56790000000001</v>
      </c>
      <c r="O47" s="27">
        <f t="shared" si="20"/>
        <v>-69045.852037100209</v>
      </c>
      <c r="P47" s="27">
        <f t="shared" si="21"/>
        <v>69045.852037100209</v>
      </c>
      <c r="U47" s="108"/>
    </row>
    <row r="48" spans="1:21">
      <c r="A48" s="31">
        <v>40057</v>
      </c>
      <c r="C48" s="6">
        <v>40</v>
      </c>
      <c r="D48" s="29">
        <f t="shared" si="12"/>
        <v>1290</v>
      </c>
      <c r="E48" s="29">
        <f t="shared" si="17"/>
        <v>51600</v>
      </c>
      <c r="F48" s="29">
        <f t="shared" si="13"/>
        <v>-180644.21</v>
      </c>
      <c r="G48" s="34">
        <f>Inputs!D$3</f>
        <v>0.37951000000000001</v>
      </c>
      <c r="I48" s="27">
        <f t="shared" si="18"/>
        <v>232244.21</v>
      </c>
      <c r="K48" s="27">
        <f t="shared" si="14"/>
        <v>1290</v>
      </c>
      <c r="L48" s="27">
        <f t="shared" si="19"/>
        <v>51600</v>
      </c>
      <c r="M48" s="27">
        <f t="shared" si="15"/>
        <v>489.56790000000001</v>
      </c>
      <c r="N48" s="27">
        <f t="shared" si="16"/>
        <v>489.56790000000001</v>
      </c>
      <c r="O48" s="27">
        <f t="shared" si="20"/>
        <v>-68556.284137100214</v>
      </c>
      <c r="P48" s="27">
        <f t="shared" si="21"/>
        <v>68556.284137100214</v>
      </c>
      <c r="U48" s="108"/>
    </row>
    <row r="49" spans="1:21">
      <c r="A49" s="30">
        <v>40087</v>
      </c>
      <c r="C49" s="6">
        <v>41</v>
      </c>
      <c r="D49" s="29">
        <f t="shared" si="12"/>
        <v>1290</v>
      </c>
      <c r="E49" s="29">
        <f t="shared" si="17"/>
        <v>52890</v>
      </c>
      <c r="F49" s="29">
        <f t="shared" si="13"/>
        <v>-179354.21</v>
      </c>
      <c r="G49" s="34">
        <f>Inputs!D$3</f>
        <v>0.37951000000000001</v>
      </c>
      <c r="I49" s="27">
        <f t="shared" si="18"/>
        <v>232244.21</v>
      </c>
      <c r="K49" s="27">
        <f t="shared" si="14"/>
        <v>1290</v>
      </c>
      <c r="L49" s="27">
        <f t="shared" si="19"/>
        <v>52890</v>
      </c>
      <c r="M49" s="27">
        <f t="shared" si="15"/>
        <v>489.56790000000001</v>
      </c>
      <c r="N49" s="27">
        <f t="shared" si="16"/>
        <v>489.56790000000001</v>
      </c>
      <c r="O49" s="27">
        <f t="shared" si="20"/>
        <v>-68066.71623710022</v>
      </c>
      <c r="P49" s="27">
        <f t="shared" si="21"/>
        <v>68066.71623710022</v>
      </c>
      <c r="U49" s="108"/>
    </row>
    <row r="50" spans="1:21">
      <c r="A50" s="31">
        <v>40118</v>
      </c>
      <c r="C50" s="6">
        <v>42</v>
      </c>
      <c r="D50" s="29">
        <f t="shared" si="12"/>
        <v>1290</v>
      </c>
      <c r="E50" s="29">
        <f t="shared" si="17"/>
        <v>54180</v>
      </c>
      <c r="F50" s="29">
        <f t="shared" si="13"/>
        <v>-178064.21</v>
      </c>
      <c r="G50" s="34">
        <f>Inputs!D$3</f>
        <v>0.37951000000000001</v>
      </c>
      <c r="I50" s="27">
        <f t="shared" si="18"/>
        <v>232244.21</v>
      </c>
      <c r="K50" s="27">
        <f t="shared" si="14"/>
        <v>1290</v>
      </c>
      <c r="L50" s="27">
        <f t="shared" si="19"/>
        <v>54180</v>
      </c>
      <c r="M50" s="27">
        <f t="shared" si="15"/>
        <v>489.56790000000001</v>
      </c>
      <c r="N50" s="27">
        <f t="shared" si="16"/>
        <v>489.56790000000001</v>
      </c>
      <c r="O50" s="27">
        <f t="shared" si="20"/>
        <v>-67577.148337100225</v>
      </c>
      <c r="P50" s="27">
        <f t="shared" si="21"/>
        <v>67577.148337100225</v>
      </c>
      <c r="U50" s="108"/>
    </row>
    <row r="51" spans="1:21">
      <c r="A51" s="30">
        <v>40148</v>
      </c>
      <c r="C51" s="6">
        <v>43</v>
      </c>
      <c r="D51" s="29">
        <f t="shared" si="12"/>
        <v>1290</v>
      </c>
      <c r="E51" s="29">
        <f t="shared" si="17"/>
        <v>55470</v>
      </c>
      <c r="F51" s="29">
        <f t="shared" si="13"/>
        <v>-176774.21</v>
      </c>
      <c r="G51" s="34">
        <f>Inputs!D$3</f>
        <v>0.37951000000000001</v>
      </c>
      <c r="I51" s="27">
        <f t="shared" si="18"/>
        <v>232244.21</v>
      </c>
      <c r="K51" s="27">
        <f t="shared" si="14"/>
        <v>1290</v>
      </c>
      <c r="L51" s="27">
        <f t="shared" si="19"/>
        <v>55470</v>
      </c>
      <c r="M51" s="27">
        <f t="shared" si="15"/>
        <v>489.56790000000001</v>
      </c>
      <c r="N51" s="27">
        <f t="shared" si="16"/>
        <v>489.56790000000001</v>
      </c>
      <c r="O51" s="27">
        <f t="shared" si="20"/>
        <v>-67087.58043710023</v>
      </c>
      <c r="P51" s="27">
        <f t="shared" si="21"/>
        <v>67087.58043710023</v>
      </c>
      <c r="U51" s="108"/>
    </row>
    <row r="52" spans="1:21">
      <c r="A52" s="31">
        <v>40179</v>
      </c>
      <c r="C52" s="6">
        <v>44</v>
      </c>
      <c r="D52" s="29">
        <f t="shared" si="12"/>
        <v>1290</v>
      </c>
      <c r="E52" s="29">
        <f t="shared" si="17"/>
        <v>56760</v>
      </c>
      <c r="F52" s="29">
        <f t="shared" si="13"/>
        <v>-175484.21</v>
      </c>
      <c r="G52" s="34">
        <f>Inputs!D$3</f>
        <v>0.37951000000000001</v>
      </c>
      <c r="I52" s="27">
        <f t="shared" si="18"/>
        <v>232244.21</v>
      </c>
      <c r="K52" s="27">
        <f t="shared" si="14"/>
        <v>1290</v>
      </c>
      <c r="L52" s="27">
        <f t="shared" si="19"/>
        <v>56760</v>
      </c>
      <c r="M52" s="27">
        <f t="shared" si="15"/>
        <v>489.56790000000001</v>
      </c>
      <c r="N52" s="27">
        <f t="shared" si="16"/>
        <v>489.56790000000001</v>
      </c>
      <c r="O52" s="27">
        <f t="shared" si="20"/>
        <v>-66598.012537100236</v>
      </c>
      <c r="P52" s="27">
        <f t="shared" si="21"/>
        <v>66598.012537100236</v>
      </c>
      <c r="U52" s="108"/>
    </row>
    <row r="53" spans="1:21">
      <c r="A53" s="30">
        <v>40210</v>
      </c>
      <c r="C53" s="6">
        <v>45</v>
      </c>
      <c r="D53" s="29">
        <f t="shared" si="12"/>
        <v>1290</v>
      </c>
      <c r="E53" s="29">
        <f t="shared" si="17"/>
        <v>58050</v>
      </c>
      <c r="F53" s="29">
        <f t="shared" si="13"/>
        <v>-174194.21</v>
      </c>
      <c r="G53" s="34">
        <f>Inputs!D$3</f>
        <v>0.37951000000000001</v>
      </c>
      <c r="I53" s="27">
        <f t="shared" si="18"/>
        <v>232244.21</v>
      </c>
      <c r="K53" s="27">
        <f t="shared" si="14"/>
        <v>1290</v>
      </c>
      <c r="L53" s="27">
        <f t="shared" si="19"/>
        <v>58050</v>
      </c>
      <c r="M53" s="27">
        <f t="shared" si="15"/>
        <v>489.56790000000001</v>
      </c>
      <c r="N53" s="27">
        <f t="shared" si="16"/>
        <v>489.56790000000001</v>
      </c>
      <c r="O53" s="27">
        <f t="shared" si="20"/>
        <v>-66108.444637100241</v>
      </c>
      <c r="P53" s="27">
        <f t="shared" si="21"/>
        <v>66108.444637100241</v>
      </c>
      <c r="U53" s="108"/>
    </row>
    <row r="54" spans="1:21">
      <c r="A54" s="31">
        <v>40238</v>
      </c>
      <c r="C54" s="6">
        <v>46</v>
      </c>
      <c r="D54" s="29">
        <f t="shared" si="12"/>
        <v>1290</v>
      </c>
      <c r="E54" s="29">
        <f t="shared" si="17"/>
        <v>59340</v>
      </c>
      <c r="F54" s="29">
        <f t="shared" si="13"/>
        <v>-172904.21</v>
      </c>
      <c r="G54" s="34">
        <f>Inputs!D$3</f>
        <v>0.37951000000000001</v>
      </c>
      <c r="I54" s="27">
        <f t="shared" si="18"/>
        <v>232244.21</v>
      </c>
      <c r="K54" s="27">
        <f t="shared" si="14"/>
        <v>1290</v>
      </c>
      <c r="L54" s="27">
        <f t="shared" si="19"/>
        <v>59340</v>
      </c>
      <c r="M54" s="27">
        <f t="shared" si="15"/>
        <v>489.56790000000001</v>
      </c>
      <c r="N54" s="27">
        <f t="shared" si="16"/>
        <v>489.56790000000001</v>
      </c>
      <c r="O54" s="27">
        <f t="shared" si="20"/>
        <v>-65618.876737100247</v>
      </c>
      <c r="P54" s="27">
        <f t="shared" si="21"/>
        <v>65618.876737100247</v>
      </c>
      <c r="U54" s="108"/>
    </row>
    <row r="55" spans="1:21">
      <c r="A55" s="30">
        <v>40269</v>
      </c>
      <c r="C55" s="6">
        <v>47</v>
      </c>
      <c r="D55" s="29">
        <f t="shared" si="12"/>
        <v>1290</v>
      </c>
      <c r="E55" s="29">
        <f t="shared" si="17"/>
        <v>60630</v>
      </c>
      <c r="F55" s="29">
        <f t="shared" si="13"/>
        <v>-171614.21</v>
      </c>
      <c r="G55" s="34">
        <f>Inputs!D$3</f>
        <v>0.37951000000000001</v>
      </c>
      <c r="I55" s="27">
        <f t="shared" si="18"/>
        <v>232244.21</v>
      </c>
      <c r="K55" s="27">
        <f t="shared" si="14"/>
        <v>1290</v>
      </c>
      <c r="L55" s="27">
        <f t="shared" si="19"/>
        <v>60630</v>
      </c>
      <c r="M55" s="27">
        <f t="shared" si="15"/>
        <v>489.56790000000001</v>
      </c>
      <c r="N55" s="27">
        <f t="shared" si="16"/>
        <v>489.56790000000001</v>
      </c>
      <c r="O55" s="27">
        <f t="shared" si="20"/>
        <v>-65129.308837100245</v>
      </c>
      <c r="P55" s="27">
        <f t="shared" si="21"/>
        <v>65129.308837100245</v>
      </c>
      <c r="U55" s="108"/>
    </row>
    <row r="56" spans="1:21">
      <c r="A56" s="31">
        <v>40299</v>
      </c>
      <c r="C56" s="6">
        <v>48</v>
      </c>
      <c r="D56" s="29">
        <f t="shared" si="12"/>
        <v>1290</v>
      </c>
      <c r="E56" s="29">
        <f t="shared" si="17"/>
        <v>61920</v>
      </c>
      <c r="F56" s="29">
        <f t="shared" si="13"/>
        <v>-170324.21</v>
      </c>
      <c r="G56" s="34">
        <f>Inputs!D$3</f>
        <v>0.37951000000000001</v>
      </c>
      <c r="I56" s="27">
        <f t="shared" si="18"/>
        <v>232244.21</v>
      </c>
      <c r="K56" s="27">
        <f t="shared" si="14"/>
        <v>1290</v>
      </c>
      <c r="L56" s="27">
        <f t="shared" si="19"/>
        <v>61920</v>
      </c>
      <c r="M56" s="27">
        <f t="shared" si="15"/>
        <v>489.56790000000001</v>
      </c>
      <c r="N56" s="27">
        <f t="shared" si="16"/>
        <v>489.56790000000001</v>
      </c>
      <c r="O56" s="27">
        <f t="shared" si="20"/>
        <v>-64639.740937100243</v>
      </c>
      <c r="P56" s="27">
        <f t="shared" si="21"/>
        <v>64639.740937100243</v>
      </c>
    </row>
    <row r="57" spans="1:21">
      <c r="A57" s="30">
        <v>40330</v>
      </c>
      <c r="C57" s="6">
        <v>49</v>
      </c>
      <c r="D57" s="29">
        <f t="shared" si="12"/>
        <v>1290</v>
      </c>
      <c r="E57" s="29">
        <f t="shared" si="17"/>
        <v>63210</v>
      </c>
      <c r="F57" s="29">
        <f t="shared" si="13"/>
        <v>-169034.21</v>
      </c>
      <c r="G57" s="34">
        <f>Inputs!D$3</f>
        <v>0.37951000000000001</v>
      </c>
      <c r="I57" s="27">
        <f t="shared" si="18"/>
        <v>232244.21</v>
      </c>
      <c r="K57" s="27">
        <f t="shared" si="14"/>
        <v>1290</v>
      </c>
      <c r="L57" s="27">
        <f t="shared" si="19"/>
        <v>63210</v>
      </c>
      <c r="M57" s="27">
        <f t="shared" si="15"/>
        <v>489.56790000000001</v>
      </c>
      <c r="N57" s="27">
        <f t="shared" si="16"/>
        <v>489.56790000000001</v>
      </c>
      <c r="O57" s="27">
        <f t="shared" si="20"/>
        <v>-64150.173037100241</v>
      </c>
      <c r="P57" s="27">
        <f t="shared" si="21"/>
        <v>64150.173037100241</v>
      </c>
    </row>
    <row r="58" spans="1:21">
      <c r="A58" s="31">
        <v>40360</v>
      </c>
      <c r="C58" s="6">
        <v>50</v>
      </c>
      <c r="D58" s="29">
        <f t="shared" si="12"/>
        <v>1290</v>
      </c>
      <c r="E58" s="29">
        <f t="shared" si="17"/>
        <v>64500</v>
      </c>
      <c r="F58" s="29">
        <f t="shared" si="13"/>
        <v>-167744.21</v>
      </c>
      <c r="G58" s="34">
        <f>Inputs!D$3</f>
        <v>0.37951000000000001</v>
      </c>
      <c r="I58" s="27">
        <f t="shared" si="18"/>
        <v>232244.21</v>
      </c>
      <c r="K58" s="27">
        <f t="shared" si="14"/>
        <v>1290</v>
      </c>
      <c r="L58" s="27">
        <f t="shared" si="19"/>
        <v>64500</v>
      </c>
      <c r="M58" s="27">
        <f t="shared" si="15"/>
        <v>489.56790000000001</v>
      </c>
      <c r="N58" s="27">
        <f t="shared" si="16"/>
        <v>489.56790000000001</v>
      </c>
      <c r="O58" s="27">
        <f t="shared" si="20"/>
        <v>-63660.60513710024</v>
      </c>
      <c r="P58" s="27">
        <f t="shared" si="21"/>
        <v>63660.60513710024</v>
      </c>
    </row>
    <row r="59" spans="1:21">
      <c r="A59" s="30">
        <v>40391</v>
      </c>
      <c r="C59" s="6">
        <v>51</v>
      </c>
      <c r="D59" s="29">
        <f t="shared" si="12"/>
        <v>1290</v>
      </c>
      <c r="E59" s="29">
        <f t="shared" si="17"/>
        <v>65790</v>
      </c>
      <c r="F59" s="29">
        <f t="shared" si="13"/>
        <v>-166454.21</v>
      </c>
      <c r="G59" s="34">
        <f>Inputs!D$3</f>
        <v>0.37951000000000001</v>
      </c>
      <c r="I59" s="27">
        <f t="shared" si="18"/>
        <v>232244.21</v>
      </c>
      <c r="K59" s="27">
        <f t="shared" si="14"/>
        <v>1290</v>
      </c>
      <c r="L59" s="27">
        <f t="shared" si="19"/>
        <v>65790</v>
      </c>
      <c r="M59" s="27">
        <f t="shared" si="15"/>
        <v>489.56790000000001</v>
      </c>
      <c r="N59" s="27">
        <f t="shared" si="16"/>
        <v>489.56790000000001</v>
      </c>
      <c r="O59" s="27">
        <f t="shared" si="20"/>
        <v>-63171.037237100238</v>
      </c>
      <c r="P59" s="27">
        <f t="shared" si="21"/>
        <v>63171.037237100238</v>
      </c>
    </row>
    <row r="60" spans="1:21">
      <c r="A60" s="31">
        <v>40422</v>
      </c>
      <c r="C60" s="6">
        <v>52</v>
      </c>
      <c r="D60" s="29">
        <f t="shared" si="12"/>
        <v>1290</v>
      </c>
      <c r="E60" s="29">
        <f t="shared" si="17"/>
        <v>67080</v>
      </c>
      <c r="F60" s="29">
        <f t="shared" si="13"/>
        <v>-165164.21</v>
      </c>
      <c r="G60" s="34">
        <f>Inputs!D$3</f>
        <v>0.37951000000000001</v>
      </c>
      <c r="I60" s="27">
        <f t="shared" si="18"/>
        <v>232244.21</v>
      </c>
      <c r="K60" s="27">
        <f t="shared" si="14"/>
        <v>1290</v>
      </c>
      <c r="L60" s="27">
        <f t="shared" si="19"/>
        <v>67080</v>
      </c>
      <c r="M60" s="27">
        <f t="shared" si="15"/>
        <v>489.56790000000001</v>
      </c>
      <c r="N60" s="27">
        <f t="shared" si="16"/>
        <v>489.56790000000001</v>
      </c>
      <c r="O60" s="27">
        <f t="shared" si="20"/>
        <v>-62681.469337100236</v>
      </c>
      <c r="P60" s="27">
        <f t="shared" si="21"/>
        <v>62681.469337100236</v>
      </c>
    </row>
    <row r="61" spans="1:21">
      <c r="A61" s="30">
        <v>40452</v>
      </c>
      <c r="C61" s="6">
        <v>53</v>
      </c>
      <c r="D61" s="29">
        <f t="shared" si="12"/>
        <v>1290</v>
      </c>
      <c r="E61" s="29">
        <f t="shared" si="17"/>
        <v>68370</v>
      </c>
      <c r="F61" s="29">
        <f t="shared" si="13"/>
        <v>-163874.21</v>
      </c>
      <c r="G61" s="34">
        <f>Inputs!D$3</f>
        <v>0.37951000000000001</v>
      </c>
      <c r="I61" s="27">
        <f t="shared" si="18"/>
        <v>232244.21</v>
      </c>
      <c r="K61" s="27">
        <f t="shared" si="14"/>
        <v>1290</v>
      </c>
      <c r="L61" s="27">
        <f t="shared" si="19"/>
        <v>68370</v>
      </c>
      <c r="M61" s="27">
        <f t="shared" si="15"/>
        <v>489.56790000000001</v>
      </c>
      <c r="N61" s="27">
        <f t="shared" si="16"/>
        <v>489.56790000000001</v>
      </c>
      <c r="O61" s="27">
        <f t="shared" si="20"/>
        <v>-62191.901437100234</v>
      </c>
      <c r="P61" s="27">
        <f t="shared" si="21"/>
        <v>62191.901437100234</v>
      </c>
    </row>
    <row r="62" spans="1:21">
      <c r="A62" s="31">
        <v>40483</v>
      </c>
      <c r="C62" s="6">
        <v>54</v>
      </c>
      <c r="D62" s="29">
        <f t="shared" si="12"/>
        <v>1290</v>
      </c>
      <c r="E62" s="29">
        <f t="shared" si="17"/>
        <v>69660</v>
      </c>
      <c r="F62" s="29">
        <f t="shared" si="13"/>
        <v>-162584.21</v>
      </c>
      <c r="G62" s="34">
        <f>Inputs!D$3</f>
        <v>0.37951000000000001</v>
      </c>
      <c r="I62" s="27">
        <f t="shared" si="18"/>
        <v>232244.21</v>
      </c>
      <c r="K62" s="27">
        <f t="shared" si="14"/>
        <v>1290</v>
      </c>
      <c r="L62" s="27">
        <f t="shared" si="19"/>
        <v>69660</v>
      </c>
      <c r="M62" s="27">
        <f t="shared" si="15"/>
        <v>489.56790000000001</v>
      </c>
      <c r="N62" s="27">
        <f t="shared" si="16"/>
        <v>489.56790000000001</v>
      </c>
      <c r="O62" s="27">
        <f t="shared" si="20"/>
        <v>-61702.333537100232</v>
      </c>
      <c r="P62" s="27">
        <f t="shared" si="21"/>
        <v>61702.333537100232</v>
      </c>
    </row>
    <row r="63" spans="1:21">
      <c r="A63" s="30">
        <v>40513</v>
      </c>
      <c r="C63" s="6">
        <v>55</v>
      </c>
      <c r="D63" s="29">
        <f t="shared" si="12"/>
        <v>1290</v>
      </c>
      <c r="E63" s="29">
        <f t="shared" si="17"/>
        <v>70950</v>
      </c>
      <c r="F63" s="29">
        <f t="shared" si="13"/>
        <v>-161294.21</v>
      </c>
      <c r="G63" s="34">
        <f>Inputs!D$3</f>
        <v>0.37951000000000001</v>
      </c>
      <c r="I63" s="27">
        <f t="shared" si="18"/>
        <v>232244.21</v>
      </c>
      <c r="K63" s="27">
        <f t="shared" si="14"/>
        <v>1290</v>
      </c>
      <c r="L63" s="27">
        <f t="shared" si="19"/>
        <v>70950</v>
      </c>
      <c r="M63" s="27">
        <f t="shared" si="15"/>
        <v>489.56790000000001</v>
      </c>
      <c r="N63" s="27">
        <f t="shared" si="16"/>
        <v>489.56790000000001</v>
      </c>
      <c r="O63" s="27">
        <f t="shared" si="20"/>
        <v>-61212.76563710023</v>
      </c>
      <c r="P63" s="27">
        <f t="shared" si="21"/>
        <v>61212.76563710023</v>
      </c>
    </row>
    <row r="64" spans="1:21">
      <c r="A64" s="31">
        <v>40544</v>
      </c>
      <c r="C64" s="6">
        <v>56</v>
      </c>
      <c r="D64" s="29">
        <f t="shared" si="12"/>
        <v>1290</v>
      </c>
      <c r="E64" s="29">
        <f t="shared" si="17"/>
        <v>72240</v>
      </c>
      <c r="F64" s="29">
        <f t="shared" si="13"/>
        <v>-160004.21</v>
      </c>
      <c r="G64" s="34">
        <f>Inputs!D$3</f>
        <v>0.37951000000000001</v>
      </c>
      <c r="I64" s="27">
        <f t="shared" si="18"/>
        <v>232244.21</v>
      </c>
      <c r="K64" s="27">
        <f t="shared" si="14"/>
        <v>1290</v>
      </c>
      <c r="L64" s="27">
        <f t="shared" si="19"/>
        <v>72240</v>
      </c>
      <c r="M64" s="27">
        <f t="shared" si="15"/>
        <v>489.56790000000001</v>
      </c>
      <c r="N64" s="27">
        <f t="shared" si="16"/>
        <v>489.56790000000001</v>
      </c>
      <c r="O64" s="27">
        <f t="shared" si="20"/>
        <v>-60723.197737100229</v>
      </c>
      <c r="P64" s="27">
        <f t="shared" si="21"/>
        <v>60723.197737100229</v>
      </c>
    </row>
    <row r="65" spans="1:16">
      <c r="A65" s="30">
        <v>40575</v>
      </c>
      <c r="C65" s="6">
        <v>57</v>
      </c>
      <c r="D65" s="29">
        <f t="shared" si="12"/>
        <v>1290</v>
      </c>
      <c r="E65" s="29">
        <f t="shared" si="17"/>
        <v>73530</v>
      </c>
      <c r="F65" s="29">
        <f t="shared" si="13"/>
        <v>-158714.21</v>
      </c>
      <c r="G65" s="34">
        <f>Inputs!D$3</f>
        <v>0.37951000000000001</v>
      </c>
      <c r="I65" s="27">
        <f t="shared" si="18"/>
        <v>232244.21</v>
      </c>
      <c r="K65" s="27">
        <f t="shared" si="14"/>
        <v>1290</v>
      </c>
      <c r="L65" s="27">
        <f t="shared" si="19"/>
        <v>73530</v>
      </c>
      <c r="M65" s="27">
        <f t="shared" si="15"/>
        <v>489.56790000000001</v>
      </c>
      <c r="N65" s="27">
        <f t="shared" si="16"/>
        <v>489.56790000000001</v>
      </c>
      <c r="O65" s="27">
        <f t="shared" si="20"/>
        <v>-60233.629837100227</v>
      </c>
      <c r="P65" s="27">
        <f t="shared" si="21"/>
        <v>60233.629837100227</v>
      </c>
    </row>
    <row r="66" spans="1:16">
      <c r="A66" s="31">
        <v>40603</v>
      </c>
      <c r="C66" s="6">
        <v>58</v>
      </c>
      <c r="D66" s="29">
        <f t="shared" si="12"/>
        <v>1290</v>
      </c>
      <c r="E66" s="29">
        <f t="shared" si="17"/>
        <v>74820</v>
      </c>
      <c r="F66" s="29">
        <f t="shared" si="13"/>
        <v>-157424.21</v>
      </c>
      <c r="G66" s="34">
        <f>Inputs!D$3</f>
        <v>0.37951000000000001</v>
      </c>
      <c r="I66" s="27">
        <f t="shared" si="18"/>
        <v>232244.21</v>
      </c>
      <c r="K66" s="27">
        <f t="shared" si="14"/>
        <v>1290</v>
      </c>
      <c r="L66" s="27">
        <f t="shared" si="19"/>
        <v>74820</v>
      </c>
      <c r="M66" s="27">
        <f t="shared" si="15"/>
        <v>489.56790000000001</v>
      </c>
      <c r="N66" s="27">
        <f t="shared" si="16"/>
        <v>489.56790000000001</v>
      </c>
      <c r="O66" s="27">
        <f t="shared" si="20"/>
        <v>-59744.061937100225</v>
      </c>
      <c r="P66" s="27">
        <f t="shared" si="21"/>
        <v>59744.061937100225</v>
      </c>
    </row>
    <row r="67" spans="1:16">
      <c r="A67" s="30">
        <v>40634</v>
      </c>
      <c r="C67" s="6">
        <v>59</v>
      </c>
      <c r="D67" s="29">
        <f t="shared" si="12"/>
        <v>1290</v>
      </c>
      <c r="E67" s="29">
        <f t="shared" si="17"/>
        <v>76110</v>
      </c>
      <c r="F67" s="29">
        <f t="shared" si="13"/>
        <v>-156134.21</v>
      </c>
      <c r="G67" s="34">
        <f>Inputs!D$3</f>
        <v>0.37951000000000001</v>
      </c>
      <c r="I67" s="27">
        <f t="shared" si="18"/>
        <v>232244.21</v>
      </c>
      <c r="K67" s="27">
        <f t="shared" si="14"/>
        <v>1290</v>
      </c>
      <c r="L67" s="27">
        <f t="shared" si="19"/>
        <v>76110</v>
      </c>
      <c r="M67" s="27">
        <f t="shared" si="15"/>
        <v>489.56790000000001</v>
      </c>
      <c r="N67" s="27">
        <f t="shared" si="16"/>
        <v>489.56790000000001</v>
      </c>
      <c r="O67" s="27">
        <f t="shared" si="20"/>
        <v>-59254.494037100223</v>
      </c>
      <c r="P67" s="27">
        <f t="shared" si="21"/>
        <v>59254.494037100223</v>
      </c>
    </row>
    <row r="68" spans="1:16">
      <c r="A68" s="31">
        <v>40664</v>
      </c>
      <c r="C68" s="6">
        <v>60</v>
      </c>
      <c r="D68" s="29">
        <f t="shared" si="12"/>
        <v>1290</v>
      </c>
      <c r="E68" s="29">
        <f t="shared" si="17"/>
        <v>77400</v>
      </c>
      <c r="F68" s="29">
        <f t="shared" si="13"/>
        <v>-154844.21</v>
      </c>
      <c r="G68" s="34">
        <f>Inputs!D$3</f>
        <v>0.37951000000000001</v>
      </c>
      <c r="I68" s="27">
        <f t="shared" si="18"/>
        <v>232244.21</v>
      </c>
      <c r="K68" s="27">
        <f t="shared" si="14"/>
        <v>1290</v>
      </c>
      <c r="L68" s="27">
        <f t="shared" si="19"/>
        <v>77400</v>
      </c>
      <c r="M68" s="27">
        <f t="shared" si="15"/>
        <v>489.56790000000001</v>
      </c>
      <c r="N68" s="27">
        <f t="shared" si="16"/>
        <v>489.56790000000001</v>
      </c>
      <c r="O68" s="27">
        <f t="shared" si="20"/>
        <v>-58764.926137100221</v>
      </c>
      <c r="P68" s="27">
        <f t="shared" si="21"/>
        <v>58764.926137100221</v>
      </c>
    </row>
    <row r="69" spans="1:16">
      <c r="A69" s="30">
        <v>40695</v>
      </c>
      <c r="C69" s="6">
        <v>61</v>
      </c>
      <c r="D69" s="29">
        <f t="shared" si="12"/>
        <v>1290</v>
      </c>
      <c r="E69" s="29">
        <f t="shared" si="17"/>
        <v>78690</v>
      </c>
      <c r="F69" s="29">
        <f t="shared" si="13"/>
        <v>-153554.21</v>
      </c>
      <c r="G69" s="34">
        <f>Inputs!D$3</f>
        <v>0.37951000000000001</v>
      </c>
      <c r="I69" s="27">
        <f t="shared" si="18"/>
        <v>232244.21</v>
      </c>
      <c r="K69" s="27">
        <f t="shared" si="14"/>
        <v>1290</v>
      </c>
      <c r="L69" s="27">
        <f t="shared" si="19"/>
        <v>78690</v>
      </c>
      <c r="M69" s="27">
        <f t="shared" si="15"/>
        <v>489.56790000000001</v>
      </c>
      <c r="N69" s="27">
        <f t="shared" si="16"/>
        <v>489.56790000000001</v>
      </c>
      <c r="O69" s="27">
        <f t="shared" si="20"/>
        <v>-58275.358237100219</v>
      </c>
      <c r="P69" s="27">
        <f t="shared" si="21"/>
        <v>58275.358237100219</v>
      </c>
    </row>
    <row r="70" spans="1:16">
      <c r="A70" s="31">
        <v>40725</v>
      </c>
      <c r="C70" s="6">
        <v>62</v>
      </c>
      <c r="D70" s="29">
        <f t="shared" si="12"/>
        <v>1290</v>
      </c>
      <c r="E70" s="29">
        <f t="shared" si="17"/>
        <v>79980</v>
      </c>
      <c r="F70" s="29">
        <f t="shared" si="13"/>
        <v>-152264.21</v>
      </c>
      <c r="G70" s="34">
        <f>Inputs!D$3</f>
        <v>0.37951000000000001</v>
      </c>
      <c r="I70" s="27">
        <f t="shared" si="18"/>
        <v>232244.21</v>
      </c>
      <c r="K70" s="27">
        <f t="shared" si="14"/>
        <v>1290</v>
      </c>
      <c r="L70" s="27">
        <f t="shared" si="19"/>
        <v>79980</v>
      </c>
      <c r="M70" s="27">
        <f t="shared" si="15"/>
        <v>489.56790000000001</v>
      </c>
      <c r="N70" s="27">
        <f t="shared" si="16"/>
        <v>489.56790000000001</v>
      </c>
      <c r="O70" s="27">
        <f t="shared" si="20"/>
        <v>-57785.790337100218</v>
      </c>
      <c r="P70" s="27">
        <f t="shared" si="21"/>
        <v>57785.790337100218</v>
      </c>
    </row>
    <row r="71" spans="1:16">
      <c r="A71" s="30">
        <v>40756</v>
      </c>
      <c r="C71" s="6">
        <v>63</v>
      </c>
      <c r="D71" s="29">
        <f t="shared" si="12"/>
        <v>1290</v>
      </c>
      <c r="E71" s="29">
        <f t="shared" si="17"/>
        <v>81270</v>
      </c>
      <c r="F71" s="29">
        <f t="shared" si="13"/>
        <v>-150974.21</v>
      </c>
      <c r="G71" s="34">
        <f>Inputs!D$3</f>
        <v>0.37951000000000001</v>
      </c>
      <c r="I71" s="27">
        <f t="shared" si="18"/>
        <v>232244.21</v>
      </c>
      <c r="K71" s="27">
        <f t="shared" si="14"/>
        <v>1290</v>
      </c>
      <c r="L71" s="27">
        <f t="shared" si="19"/>
        <v>81270</v>
      </c>
      <c r="M71" s="27">
        <f t="shared" si="15"/>
        <v>489.56790000000001</v>
      </c>
      <c r="N71" s="27">
        <f t="shared" si="16"/>
        <v>489.56790000000001</v>
      </c>
      <c r="O71" s="27">
        <f t="shared" si="20"/>
        <v>-57296.222437100216</v>
      </c>
      <c r="P71" s="27">
        <f t="shared" si="21"/>
        <v>57296.222437100216</v>
      </c>
    </row>
    <row r="72" spans="1:16">
      <c r="A72" s="31">
        <v>40787</v>
      </c>
      <c r="C72" s="6">
        <v>64</v>
      </c>
      <c r="D72" s="29">
        <f t="shared" si="12"/>
        <v>1290</v>
      </c>
      <c r="E72" s="29">
        <f t="shared" si="17"/>
        <v>82560</v>
      </c>
      <c r="F72" s="29">
        <f t="shared" si="13"/>
        <v>-149684.21</v>
      </c>
      <c r="G72" s="34">
        <f>Inputs!D$3</f>
        <v>0.37951000000000001</v>
      </c>
      <c r="I72" s="27">
        <f t="shared" si="18"/>
        <v>232244.21</v>
      </c>
      <c r="K72" s="27">
        <f t="shared" si="14"/>
        <v>1290</v>
      </c>
      <c r="L72" s="27">
        <f t="shared" si="19"/>
        <v>82560</v>
      </c>
      <c r="M72" s="27">
        <f t="shared" si="15"/>
        <v>489.56790000000001</v>
      </c>
      <c r="N72" s="27">
        <f t="shared" si="16"/>
        <v>489.56790000000001</v>
      </c>
      <c r="O72" s="27">
        <f t="shared" si="20"/>
        <v>-56806.654537100214</v>
      </c>
      <c r="P72" s="27">
        <f t="shared" si="21"/>
        <v>56806.654537100214</v>
      </c>
    </row>
    <row r="73" spans="1:16">
      <c r="A73" s="30">
        <v>40817</v>
      </c>
      <c r="C73" s="6">
        <v>65</v>
      </c>
      <c r="D73" s="29">
        <f t="shared" ref="D73:D104" si="22">ROUND(-(+$B$9/180)*1,0)</f>
        <v>1290</v>
      </c>
      <c r="E73" s="29">
        <f t="shared" si="17"/>
        <v>83850</v>
      </c>
      <c r="F73" s="29">
        <f t="shared" ref="F73:F104" si="23">$B$9+E73</f>
        <v>-148394.21</v>
      </c>
      <c r="G73" s="34">
        <f>Inputs!D$3</f>
        <v>0.37951000000000001</v>
      </c>
      <c r="I73" s="27">
        <f t="shared" si="18"/>
        <v>232244.21</v>
      </c>
      <c r="K73" s="27">
        <f t="shared" ref="K73:K104" si="24">D73</f>
        <v>1290</v>
      </c>
      <c r="L73" s="27">
        <f t="shared" si="19"/>
        <v>83850</v>
      </c>
      <c r="M73" s="27">
        <f t="shared" ref="M73:M104" si="25">K73*G73</f>
        <v>489.56790000000001</v>
      </c>
      <c r="N73" s="27">
        <f t="shared" ref="N73:N104" si="26">M73-J73</f>
        <v>489.56790000000001</v>
      </c>
      <c r="O73" s="27">
        <f t="shared" si="20"/>
        <v>-56317.086637100212</v>
      </c>
      <c r="P73" s="27">
        <f t="shared" si="21"/>
        <v>56317.086637100212</v>
      </c>
    </row>
    <row r="74" spans="1:16">
      <c r="A74" s="31">
        <v>40848</v>
      </c>
      <c r="C74" s="6">
        <v>66</v>
      </c>
      <c r="D74" s="29">
        <f t="shared" si="22"/>
        <v>1290</v>
      </c>
      <c r="E74" s="29">
        <f t="shared" ref="E74:E105" si="27">+E73+D74</f>
        <v>85140</v>
      </c>
      <c r="F74" s="29">
        <f t="shared" si="23"/>
        <v>-147104.21</v>
      </c>
      <c r="G74" s="34">
        <f>Inputs!D$3</f>
        <v>0.37951000000000001</v>
      </c>
      <c r="I74" s="27">
        <f t="shared" ref="I74:I105" si="28">+I73+H74</f>
        <v>232244.21</v>
      </c>
      <c r="K74" s="27">
        <f t="shared" si="24"/>
        <v>1290</v>
      </c>
      <c r="L74" s="27">
        <f t="shared" ref="L74:L105" si="29">+L73+K74</f>
        <v>85140</v>
      </c>
      <c r="M74" s="27">
        <f t="shared" si="25"/>
        <v>489.56790000000001</v>
      </c>
      <c r="N74" s="27">
        <f t="shared" si="26"/>
        <v>489.56790000000001</v>
      </c>
      <c r="O74" s="27">
        <f t="shared" ref="O74:O105" si="30">+O73+N74</f>
        <v>-55827.51873710021</v>
      </c>
      <c r="P74" s="27">
        <f t="shared" ref="P74:P105" si="31">P73-N74</f>
        <v>55827.51873710021</v>
      </c>
    </row>
    <row r="75" spans="1:16">
      <c r="A75" s="30">
        <v>40878</v>
      </c>
      <c r="C75" s="6">
        <v>67</v>
      </c>
      <c r="D75" s="29">
        <f t="shared" si="22"/>
        <v>1290</v>
      </c>
      <c r="E75" s="29">
        <f t="shared" si="27"/>
        <v>86430</v>
      </c>
      <c r="F75" s="29">
        <f t="shared" si="23"/>
        <v>-145814.21</v>
      </c>
      <c r="G75" s="34">
        <f>Inputs!D$3</f>
        <v>0.37951000000000001</v>
      </c>
      <c r="I75" s="27">
        <f t="shared" si="28"/>
        <v>232244.21</v>
      </c>
      <c r="K75" s="27">
        <f t="shared" si="24"/>
        <v>1290</v>
      </c>
      <c r="L75" s="27">
        <f t="shared" si="29"/>
        <v>86430</v>
      </c>
      <c r="M75" s="27">
        <f t="shared" si="25"/>
        <v>489.56790000000001</v>
      </c>
      <c r="N75" s="27">
        <f t="shared" si="26"/>
        <v>489.56790000000001</v>
      </c>
      <c r="O75" s="27">
        <f t="shared" si="30"/>
        <v>-55337.950837100208</v>
      </c>
      <c r="P75" s="27">
        <f t="shared" si="31"/>
        <v>55337.950837100208</v>
      </c>
    </row>
    <row r="76" spans="1:16">
      <c r="A76" s="31">
        <v>40909</v>
      </c>
      <c r="C76" s="6">
        <v>68</v>
      </c>
      <c r="D76" s="29">
        <f t="shared" si="22"/>
        <v>1290</v>
      </c>
      <c r="E76" s="29">
        <f t="shared" si="27"/>
        <v>87720</v>
      </c>
      <c r="F76" s="29">
        <f t="shared" si="23"/>
        <v>-144524.21</v>
      </c>
      <c r="G76" s="34">
        <f>Inputs!D$3</f>
        <v>0.37951000000000001</v>
      </c>
      <c r="I76" s="27">
        <f t="shared" si="28"/>
        <v>232244.21</v>
      </c>
      <c r="K76" s="27">
        <f t="shared" si="24"/>
        <v>1290</v>
      </c>
      <c r="L76" s="27">
        <f t="shared" si="29"/>
        <v>87720</v>
      </c>
      <c r="M76" s="27">
        <f t="shared" si="25"/>
        <v>489.56790000000001</v>
      </c>
      <c r="N76" s="27">
        <f t="shared" si="26"/>
        <v>489.56790000000001</v>
      </c>
      <c r="O76" s="27">
        <f t="shared" si="30"/>
        <v>-54848.382937100207</v>
      </c>
      <c r="P76" s="27">
        <f t="shared" si="31"/>
        <v>54848.382937100207</v>
      </c>
    </row>
    <row r="77" spans="1:16">
      <c r="A77" s="30">
        <v>40940</v>
      </c>
      <c r="C77" s="6">
        <v>69</v>
      </c>
      <c r="D77" s="29">
        <f t="shared" si="22"/>
        <v>1290</v>
      </c>
      <c r="E77" s="29">
        <f t="shared" si="27"/>
        <v>89010</v>
      </c>
      <c r="F77" s="29">
        <f t="shared" si="23"/>
        <v>-143234.21</v>
      </c>
      <c r="G77" s="34">
        <f>Inputs!D$3</f>
        <v>0.37951000000000001</v>
      </c>
      <c r="I77" s="27">
        <f t="shared" si="28"/>
        <v>232244.21</v>
      </c>
      <c r="K77" s="27">
        <f t="shared" si="24"/>
        <v>1290</v>
      </c>
      <c r="L77" s="27">
        <f t="shared" si="29"/>
        <v>89010</v>
      </c>
      <c r="M77" s="27">
        <f t="shared" si="25"/>
        <v>489.56790000000001</v>
      </c>
      <c r="N77" s="27">
        <f t="shared" si="26"/>
        <v>489.56790000000001</v>
      </c>
      <c r="O77" s="27">
        <f t="shared" si="30"/>
        <v>-54358.815037100205</v>
      </c>
      <c r="P77" s="27">
        <f t="shared" si="31"/>
        <v>54358.815037100205</v>
      </c>
    </row>
    <row r="78" spans="1:16">
      <c r="A78" s="31">
        <v>40969</v>
      </c>
      <c r="C78" s="6">
        <v>70</v>
      </c>
      <c r="D78" s="29">
        <f t="shared" si="22"/>
        <v>1290</v>
      </c>
      <c r="E78" s="29">
        <f t="shared" si="27"/>
        <v>90300</v>
      </c>
      <c r="F78" s="29">
        <f t="shared" si="23"/>
        <v>-141944.21</v>
      </c>
      <c r="G78" s="34">
        <f>Inputs!D$3</f>
        <v>0.37951000000000001</v>
      </c>
      <c r="I78" s="27">
        <f t="shared" si="28"/>
        <v>232244.21</v>
      </c>
      <c r="K78" s="27">
        <f t="shared" si="24"/>
        <v>1290</v>
      </c>
      <c r="L78" s="27">
        <f t="shared" si="29"/>
        <v>90300</v>
      </c>
      <c r="M78" s="27">
        <f t="shared" si="25"/>
        <v>489.56790000000001</v>
      </c>
      <c r="N78" s="27">
        <f t="shared" si="26"/>
        <v>489.56790000000001</v>
      </c>
      <c r="O78" s="27">
        <f t="shared" si="30"/>
        <v>-53869.247137100203</v>
      </c>
      <c r="P78" s="27">
        <f t="shared" si="31"/>
        <v>53869.247137100203</v>
      </c>
    </row>
    <row r="79" spans="1:16">
      <c r="A79" s="30">
        <v>41000</v>
      </c>
      <c r="C79" s="6">
        <v>71</v>
      </c>
      <c r="D79" s="29">
        <f t="shared" si="22"/>
        <v>1290</v>
      </c>
      <c r="E79" s="29">
        <f t="shared" si="27"/>
        <v>91590</v>
      </c>
      <c r="F79" s="29">
        <f t="shared" si="23"/>
        <v>-140654.21</v>
      </c>
      <c r="G79" s="34">
        <f>Inputs!D$3</f>
        <v>0.37951000000000001</v>
      </c>
      <c r="I79" s="27">
        <f t="shared" si="28"/>
        <v>232244.21</v>
      </c>
      <c r="K79" s="27">
        <f t="shared" si="24"/>
        <v>1290</v>
      </c>
      <c r="L79" s="27">
        <f t="shared" si="29"/>
        <v>91590</v>
      </c>
      <c r="M79" s="27">
        <f t="shared" si="25"/>
        <v>489.56790000000001</v>
      </c>
      <c r="N79" s="27">
        <f t="shared" si="26"/>
        <v>489.56790000000001</v>
      </c>
      <c r="O79" s="27">
        <f t="shared" si="30"/>
        <v>-53379.679237100201</v>
      </c>
      <c r="P79" s="27">
        <f t="shared" si="31"/>
        <v>53379.679237100201</v>
      </c>
    </row>
    <row r="80" spans="1:16">
      <c r="A80" s="31">
        <v>41030</v>
      </c>
      <c r="C80" s="6">
        <v>72</v>
      </c>
      <c r="D80" s="29">
        <f t="shared" si="22"/>
        <v>1290</v>
      </c>
      <c r="E80" s="29">
        <f t="shared" si="27"/>
        <v>92880</v>
      </c>
      <c r="F80" s="29">
        <f t="shared" si="23"/>
        <v>-139364.21</v>
      </c>
      <c r="G80" s="34">
        <f>Inputs!D$3</f>
        <v>0.37951000000000001</v>
      </c>
      <c r="I80" s="27">
        <f t="shared" si="28"/>
        <v>232244.21</v>
      </c>
      <c r="K80" s="27">
        <f t="shared" si="24"/>
        <v>1290</v>
      </c>
      <c r="L80" s="27">
        <f t="shared" si="29"/>
        <v>92880</v>
      </c>
      <c r="M80" s="27">
        <f t="shared" si="25"/>
        <v>489.56790000000001</v>
      </c>
      <c r="N80" s="27">
        <f t="shared" si="26"/>
        <v>489.56790000000001</v>
      </c>
      <c r="O80" s="27">
        <f t="shared" si="30"/>
        <v>-52890.111337100199</v>
      </c>
      <c r="P80" s="27">
        <f t="shared" si="31"/>
        <v>52890.111337100199</v>
      </c>
    </row>
    <row r="81" spans="1:16">
      <c r="A81" s="30">
        <v>41061</v>
      </c>
      <c r="C81" s="6">
        <v>73</v>
      </c>
      <c r="D81" s="29">
        <f t="shared" si="22"/>
        <v>1290</v>
      </c>
      <c r="E81" s="29">
        <f t="shared" si="27"/>
        <v>94170</v>
      </c>
      <c r="F81" s="29">
        <f t="shared" si="23"/>
        <v>-138074.21</v>
      </c>
      <c r="G81" s="34">
        <f>Inputs!D$3</f>
        <v>0.37951000000000001</v>
      </c>
      <c r="I81" s="27">
        <f t="shared" si="28"/>
        <v>232244.21</v>
      </c>
      <c r="K81" s="27">
        <f t="shared" si="24"/>
        <v>1290</v>
      </c>
      <c r="L81" s="27">
        <f t="shared" si="29"/>
        <v>94170</v>
      </c>
      <c r="M81" s="27">
        <f t="shared" si="25"/>
        <v>489.56790000000001</v>
      </c>
      <c r="N81" s="27">
        <f t="shared" si="26"/>
        <v>489.56790000000001</v>
      </c>
      <c r="O81" s="27">
        <f t="shared" si="30"/>
        <v>-52400.543437100197</v>
      </c>
      <c r="P81" s="27">
        <f t="shared" si="31"/>
        <v>52400.543437100197</v>
      </c>
    </row>
    <row r="82" spans="1:16">
      <c r="A82" s="31">
        <v>41091</v>
      </c>
      <c r="C82" s="6">
        <v>74</v>
      </c>
      <c r="D82" s="29">
        <f t="shared" si="22"/>
        <v>1290</v>
      </c>
      <c r="E82" s="29">
        <f t="shared" si="27"/>
        <v>95460</v>
      </c>
      <c r="F82" s="29">
        <f t="shared" si="23"/>
        <v>-136784.21</v>
      </c>
      <c r="G82" s="34">
        <f>Inputs!D$3</f>
        <v>0.37951000000000001</v>
      </c>
      <c r="I82" s="27">
        <f t="shared" si="28"/>
        <v>232244.21</v>
      </c>
      <c r="K82" s="27">
        <f t="shared" si="24"/>
        <v>1290</v>
      </c>
      <c r="L82" s="27">
        <f t="shared" si="29"/>
        <v>95460</v>
      </c>
      <c r="M82" s="27">
        <f t="shared" si="25"/>
        <v>489.56790000000001</v>
      </c>
      <c r="N82" s="27">
        <f t="shared" si="26"/>
        <v>489.56790000000001</v>
      </c>
      <c r="O82" s="27">
        <f t="shared" si="30"/>
        <v>-51910.975537100196</v>
      </c>
      <c r="P82" s="27">
        <f t="shared" si="31"/>
        <v>51910.975537100196</v>
      </c>
    </row>
    <row r="83" spans="1:16">
      <c r="A83" s="30">
        <v>41122</v>
      </c>
      <c r="C83" s="6">
        <v>75</v>
      </c>
      <c r="D83" s="29">
        <f t="shared" si="22"/>
        <v>1290</v>
      </c>
      <c r="E83" s="29">
        <f t="shared" si="27"/>
        <v>96750</v>
      </c>
      <c r="F83" s="29">
        <f t="shared" si="23"/>
        <v>-135494.21</v>
      </c>
      <c r="G83" s="34">
        <f>Inputs!D$3</f>
        <v>0.37951000000000001</v>
      </c>
      <c r="I83" s="27">
        <f t="shared" si="28"/>
        <v>232244.21</v>
      </c>
      <c r="K83" s="27">
        <f t="shared" si="24"/>
        <v>1290</v>
      </c>
      <c r="L83" s="27">
        <f t="shared" si="29"/>
        <v>96750</v>
      </c>
      <c r="M83" s="27">
        <f t="shared" si="25"/>
        <v>489.56790000000001</v>
      </c>
      <c r="N83" s="27">
        <f t="shared" si="26"/>
        <v>489.56790000000001</v>
      </c>
      <c r="O83" s="27">
        <f t="shared" si="30"/>
        <v>-51421.407637100194</v>
      </c>
      <c r="P83" s="27">
        <f t="shared" si="31"/>
        <v>51421.407637100194</v>
      </c>
    </row>
    <row r="84" spans="1:16">
      <c r="A84" s="31">
        <v>41153</v>
      </c>
      <c r="C84" s="6">
        <v>76</v>
      </c>
      <c r="D84" s="29">
        <f t="shared" si="22"/>
        <v>1290</v>
      </c>
      <c r="E84" s="29">
        <f t="shared" si="27"/>
        <v>98040</v>
      </c>
      <c r="F84" s="29">
        <f t="shared" si="23"/>
        <v>-134204.21</v>
      </c>
      <c r="G84" s="34">
        <f>Inputs!D$3</f>
        <v>0.37951000000000001</v>
      </c>
      <c r="I84" s="27">
        <f t="shared" si="28"/>
        <v>232244.21</v>
      </c>
      <c r="K84" s="27">
        <f t="shared" si="24"/>
        <v>1290</v>
      </c>
      <c r="L84" s="27">
        <f t="shared" si="29"/>
        <v>98040</v>
      </c>
      <c r="M84" s="27">
        <f t="shared" si="25"/>
        <v>489.56790000000001</v>
      </c>
      <c r="N84" s="27">
        <f t="shared" si="26"/>
        <v>489.56790000000001</v>
      </c>
      <c r="O84" s="27">
        <f t="shared" si="30"/>
        <v>-50931.839737100192</v>
      </c>
      <c r="P84" s="27">
        <f t="shared" si="31"/>
        <v>50931.839737100192</v>
      </c>
    </row>
    <row r="85" spans="1:16">
      <c r="A85" s="30">
        <v>41183</v>
      </c>
      <c r="C85" s="6">
        <v>77</v>
      </c>
      <c r="D85" s="29">
        <f t="shared" si="22"/>
        <v>1290</v>
      </c>
      <c r="E85" s="29">
        <f t="shared" si="27"/>
        <v>99330</v>
      </c>
      <c r="F85" s="29">
        <f t="shared" si="23"/>
        <v>-132914.21</v>
      </c>
      <c r="G85" s="34">
        <f>Inputs!D$3</f>
        <v>0.37951000000000001</v>
      </c>
      <c r="I85" s="27">
        <f t="shared" si="28"/>
        <v>232244.21</v>
      </c>
      <c r="K85" s="27">
        <f t="shared" si="24"/>
        <v>1290</v>
      </c>
      <c r="L85" s="27">
        <f t="shared" si="29"/>
        <v>99330</v>
      </c>
      <c r="M85" s="27">
        <f t="shared" si="25"/>
        <v>489.56790000000001</v>
      </c>
      <c r="N85" s="27">
        <f t="shared" si="26"/>
        <v>489.56790000000001</v>
      </c>
      <c r="O85" s="27">
        <f t="shared" si="30"/>
        <v>-50442.27183710019</v>
      </c>
      <c r="P85" s="27">
        <f t="shared" si="31"/>
        <v>50442.27183710019</v>
      </c>
    </row>
    <row r="86" spans="1:16">
      <c r="A86" s="31">
        <v>41214</v>
      </c>
      <c r="C86" s="6">
        <v>78</v>
      </c>
      <c r="D86" s="29">
        <f t="shared" si="22"/>
        <v>1290</v>
      </c>
      <c r="E86" s="29">
        <f t="shared" si="27"/>
        <v>100620</v>
      </c>
      <c r="F86" s="29">
        <f t="shared" si="23"/>
        <v>-131624.21</v>
      </c>
      <c r="G86" s="34">
        <f>Inputs!D$3</f>
        <v>0.37951000000000001</v>
      </c>
      <c r="I86" s="27">
        <f t="shared" si="28"/>
        <v>232244.21</v>
      </c>
      <c r="K86" s="27">
        <f t="shared" si="24"/>
        <v>1290</v>
      </c>
      <c r="L86" s="27">
        <f t="shared" si="29"/>
        <v>100620</v>
      </c>
      <c r="M86" s="27">
        <f t="shared" si="25"/>
        <v>489.56790000000001</v>
      </c>
      <c r="N86" s="27">
        <f t="shared" si="26"/>
        <v>489.56790000000001</v>
      </c>
      <c r="O86" s="27">
        <f t="shared" si="30"/>
        <v>-49952.703937100188</v>
      </c>
      <c r="P86" s="27">
        <f t="shared" si="31"/>
        <v>49952.703937100188</v>
      </c>
    </row>
    <row r="87" spans="1:16">
      <c r="A87" s="30">
        <v>41244</v>
      </c>
      <c r="C87" s="6">
        <v>79</v>
      </c>
      <c r="D87" s="29">
        <f t="shared" si="22"/>
        <v>1290</v>
      </c>
      <c r="E87" s="29">
        <f t="shared" si="27"/>
        <v>101910</v>
      </c>
      <c r="F87" s="29">
        <f t="shared" si="23"/>
        <v>-130334.20999999999</v>
      </c>
      <c r="G87" s="34">
        <f>Inputs!D$3</f>
        <v>0.37951000000000001</v>
      </c>
      <c r="I87" s="27">
        <f t="shared" si="28"/>
        <v>232244.21</v>
      </c>
      <c r="K87" s="27">
        <f t="shared" si="24"/>
        <v>1290</v>
      </c>
      <c r="L87" s="27">
        <f t="shared" si="29"/>
        <v>101910</v>
      </c>
      <c r="M87" s="27">
        <f t="shared" si="25"/>
        <v>489.56790000000001</v>
      </c>
      <c r="N87" s="27">
        <f t="shared" si="26"/>
        <v>489.56790000000001</v>
      </c>
      <c r="O87" s="27">
        <f t="shared" si="30"/>
        <v>-49463.136037100187</v>
      </c>
      <c r="P87" s="27">
        <f t="shared" si="31"/>
        <v>49463.136037100187</v>
      </c>
    </row>
    <row r="88" spans="1:16">
      <c r="A88" s="31">
        <v>41275</v>
      </c>
      <c r="C88" s="6">
        <v>80</v>
      </c>
      <c r="D88" s="29">
        <f t="shared" si="22"/>
        <v>1290</v>
      </c>
      <c r="E88" s="29">
        <f t="shared" si="27"/>
        <v>103200</v>
      </c>
      <c r="F88" s="29">
        <f t="shared" si="23"/>
        <v>-129044.20999999999</v>
      </c>
      <c r="G88" s="34">
        <f>Inputs!D$3</f>
        <v>0.37951000000000001</v>
      </c>
      <c r="I88" s="27">
        <f t="shared" si="28"/>
        <v>232244.21</v>
      </c>
      <c r="K88" s="27">
        <f t="shared" si="24"/>
        <v>1290</v>
      </c>
      <c r="L88" s="27">
        <f t="shared" si="29"/>
        <v>103200</v>
      </c>
      <c r="M88" s="27">
        <f t="shared" si="25"/>
        <v>489.56790000000001</v>
      </c>
      <c r="N88" s="27">
        <f t="shared" si="26"/>
        <v>489.56790000000001</v>
      </c>
      <c r="O88" s="27">
        <f t="shared" si="30"/>
        <v>-48973.568137100185</v>
      </c>
      <c r="P88" s="27">
        <f t="shared" si="31"/>
        <v>48973.568137100185</v>
      </c>
    </row>
    <row r="89" spans="1:16">
      <c r="A89" s="30">
        <v>41306</v>
      </c>
      <c r="C89" s="6">
        <v>81</v>
      </c>
      <c r="D89" s="29">
        <f t="shared" si="22"/>
        <v>1290</v>
      </c>
      <c r="E89" s="29">
        <f t="shared" si="27"/>
        <v>104490</v>
      </c>
      <c r="F89" s="29">
        <f t="shared" si="23"/>
        <v>-127754.20999999999</v>
      </c>
      <c r="G89" s="34">
        <f>Inputs!D$3</f>
        <v>0.37951000000000001</v>
      </c>
      <c r="I89" s="27">
        <f t="shared" si="28"/>
        <v>232244.21</v>
      </c>
      <c r="K89" s="27">
        <f t="shared" si="24"/>
        <v>1290</v>
      </c>
      <c r="L89" s="27">
        <f t="shared" si="29"/>
        <v>104490</v>
      </c>
      <c r="M89" s="27">
        <f t="shared" si="25"/>
        <v>489.56790000000001</v>
      </c>
      <c r="N89" s="27">
        <f t="shared" si="26"/>
        <v>489.56790000000001</v>
      </c>
      <c r="O89" s="27">
        <f t="shared" si="30"/>
        <v>-48484.000237100183</v>
      </c>
      <c r="P89" s="27">
        <f t="shared" si="31"/>
        <v>48484.000237100183</v>
      </c>
    </row>
    <row r="90" spans="1:16">
      <c r="A90" s="31">
        <v>41334</v>
      </c>
      <c r="C90" s="6">
        <v>82</v>
      </c>
      <c r="D90" s="29">
        <f t="shared" si="22"/>
        <v>1290</v>
      </c>
      <c r="E90" s="29">
        <f t="shared" si="27"/>
        <v>105780</v>
      </c>
      <c r="F90" s="29">
        <f t="shared" si="23"/>
        <v>-126464.20999999999</v>
      </c>
      <c r="G90" s="34">
        <f>Inputs!D$3</f>
        <v>0.37951000000000001</v>
      </c>
      <c r="I90" s="27">
        <f t="shared" si="28"/>
        <v>232244.21</v>
      </c>
      <c r="K90" s="27">
        <f t="shared" si="24"/>
        <v>1290</v>
      </c>
      <c r="L90" s="27">
        <f t="shared" si="29"/>
        <v>105780</v>
      </c>
      <c r="M90" s="27">
        <f t="shared" si="25"/>
        <v>489.56790000000001</v>
      </c>
      <c r="N90" s="27">
        <f t="shared" si="26"/>
        <v>489.56790000000001</v>
      </c>
      <c r="O90" s="27">
        <f t="shared" si="30"/>
        <v>-47994.432337100181</v>
      </c>
      <c r="P90" s="27">
        <f t="shared" si="31"/>
        <v>47994.432337100181</v>
      </c>
    </row>
    <row r="91" spans="1:16">
      <c r="A91" s="30">
        <v>41365</v>
      </c>
      <c r="C91" s="6">
        <v>83</v>
      </c>
      <c r="D91" s="29">
        <f t="shared" si="22"/>
        <v>1290</v>
      </c>
      <c r="E91" s="29">
        <f t="shared" si="27"/>
        <v>107070</v>
      </c>
      <c r="F91" s="29">
        <f t="shared" si="23"/>
        <v>-125174.20999999999</v>
      </c>
      <c r="G91" s="34">
        <f>Inputs!D$3</f>
        <v>0.37951000000000001</v>
      </c>
      <c r="I91" s="27">
        <f t="shared" si="28"/>
        <v>232244.21</v>
      </c>
      <c r="K91" s="27">
        <f t="shared" si="24"/>
        <v>1290</v>
      </c>
      <c r="L91" s="27">
        <f t="shared" si="29"/>
        <v>107070</v>
      </c>
      <c r="M91" s="27">
        <f t="shared" si="25"/>
        <v>489.56790000000001</v>
      </c>
      <c r="N91" s="27">
        <f t="shared" si="26"/>
        <v>489.56790000000001</v>
      </c>
      <c r="O91" s="27">
        <f t="shared" si="30"/>
        <v>-47504.864437100179</v>
      </c>
      <c r="P91" s="27">
        <f t="shared" si="31"/>
        <v>47504.864437100179</v>
      </c>
    </row>
    <row r="92" spans="1:16">
      <c r="A92" s="31">
        <v>41395</v>
      </c>
      <c r="C92" s="6">
        <v>84</v>
      </c>
      <c r="D92" s="29">
        <f t="shared" si="22"/>
        <v>1290</v>
      </c>
      <c r="E92" s="29">
        <f t="shared" si="27"/>
        <v>108360</v>
      </c>
      <c r="F92" s="29">
        <f t="shared" si="23"/>
        <v>-123884.20999999999</v>
      </c>
      <c r="G92" s="34">
        <f>Inputs!D$3</f>
        <v>0.37951000000000001</v>
      </c>
      <c r="I92" s="27">
        <f t="shared" si="28"/>
        <v>232244.21</v>
      </c>
      <c r="K92" s="27">
        <f t="shared" si="24"/>
        <v>1290</v>
      </c>
      <c r="L92" s="27">
        <f t="shared" si="29"/>
        <v>108360</v>
      </c>
      <c r="M92" s="27">
        <f t="shared" si="25"/>
        <v>489.56790000000001</v>
      </c>
      <c r="N92" s="27">
        <f t="shared" si="26"/>
        <v>489.56790000000001</v>
      </c>
      <c r="O92" s="27">
        <f t="shared" si="30"/>
        <v>-47015.296537100177</v>
      </c>
      <c r="P92" s="27">
        <f t="shared" si="31"/>
        <v>47015.296537100177</v>
      </c>
    </row>
    <row r="93" spans="1:16">
      <c r="A93" s="30">
        <v>41426</v>
      </c>
      <c r="C93" s="6">
        <v>85</v>
      </c>
      <c r="D93" s="29">
        <f t="shared" si="22"/>
        <v>1290</v>
      </c>
      <c r="E93" s="29">
        <f t="shared" si="27"/>
        <v>109650</v>
      </c>
      <c r="F93" s="29">
        <f t="shared" si="23"/>
        <v>-122594.20999999999</v>
      </c>
      <c r="G93" s="34">
        <f>Inputs!D$3</f>
        <v>0.37951000000000001</v>
      </c>
      <c r="I93" s="27">
        <f t="shared" si="28"/>
        <v>232244.21</v>
      </c>
      <c r="K93" s="27">
        <f t="shared" si="24"/>
        <v>1290</v>
      </c>
      <c r="L93" s="27">
        <f t="shared" si="29"/>
        <v>109650</v>
      </c>
      <c r="M93" s="27">
        <f t="shared" si="25"/>
        <v>489.56790000000001</v>
      </c>
      <c r="N93" s="27">
        <f t="shared" si="26"/>
        <v>489.56790000000001</v>
      </c>
      <c r="O93" s="27">
        <f t="shared" si="30"/>
        <v>-46525.728637100176</v>
      </c>
      <c r="P93" s="27">
        <f t="shared" si="31"/>
        <v>46525.728637100176</v>
      </c>
    </row>
    <row r="94" spans="1:16">
      <c r="A94" s="31">
        <v>41456</v>
      </c>
      <c r="C94" s="6">
        <v>86</v>
      </c>
      <c r="D94" s="29">
        <f t="shared" si="22"/>
        <v>1290</v>
      </c>
      <c r="E94" s="29">
        <f t="shared" si="27"/>
        <v>110940</v>
      </c>
      <c r="F94" s="29">
        <f t="shared" si="23"/>
        <v>-121304.20999999999</v>
      </c>
      <c r="G94" s="34">
        <f>Inputs!D$3</f>
        <v>0.37951000000000001</v>
      </c>
      <c r="I94" s="27">
        <f t="shared" si="28"/>
        <v>232244.21</v>
      </c>
      <c r="K94" s="27">
        <f t="shared" si="24"/>
        <v>1290</v>
      </c>
      <c r="L94" s="27">
        <f t="shared" si="29"/>
        <v>110940</v>
      </c>
      <c r="M94" s="27">
        <f t="shared" si="25"/>
        <v>489.56790000000001</v>
      </c>
      <c r="N94" s="27">
        <f t="shared" si="26"/>
        <v>489.56790000000001</v>
      </c>
      <c r="O94" s="27">
        <f t="shared" si="30"/>
        <v>-46036.160737100174</v>
      </c>
      <c r="P94" s="27">
        <f t="shared" si="31"/>
        <v>46036.160737100174</v>
      </c>
    </row>
    <row r="95" spans="1:16">
      <c r="A95" s="30">
        <v>41487</v>
      </c>
      <c r="C95" s="6">
        <v>87</v>
      </c>
      <c r="D95" s="29">
        <f t="shared" si="22"/>
        <v>1290</v>
      </c>
      <c r="E95" s="29">
        <f t="shared" si="27"/>
        <v>112230</v>
      </c>
      <c r="F95" s="29">
        <f t="shared" si="23"/>
        <v>-120014.20999999999</v>
      </c>
      <c r="G95" s="34">
        <f>Inputs!D$3</f>
        <v>0.37951000000000001</v>
      </c>
      <c r="I95" s="27">
        <f t="shared" si="28"/>
        <v>232244.21</v>
      </c>
      <c r="K95" s="27">
        <f t="shared" si="24"/>
        <v>1290</v>
      </c>
      <c r="L95" s="27">
        <f t="shared" si="29"/>
        <v>112230</v>
      </c>
      <c r="M95" s="27">
        <f t="shared" si="25"/>
        <v>489.56790000000001</v>
      </c>
      <c r="N95" s="27">
        <f t="shared" si="26"/>
        <v>489.56790000000001</v>
      </c>
      <c r="O95" s="27">
        <f t="shared" si="30"/>
        <v>-45546.592837100172</v>
      </c>
      <c r="P95" s="27">
        <f t="shared" si="31"/>
        <v>45546.592837100172</v>
      </c>
    </row>
    <row r="96" spans="1:16">
      <c r="A96" s="31">
        <v>41518</v>
      </c>
      <c r="C96" s="6">
        <v>88</v>
      </c>
      <c r="D96" s="29">
        <f t="shared" si="22"/>
        <v>1290</v>
      </c>
      <c r="E96" s="29">
        <f t="shared" si="27"/>
        <v>113520</v>
      </c>
      <c r="F96" s="29">
        <f t="shared" si="23"/>
        <v>-118724.20999999999</v>
      </c>
      <c r="G96" s="34">
        <f>Inputs!D$3</f>
        <v>0.37951000000000001</v>
      </c>
      <c r="I96" s="27">
        <f t="shared" si="28"/>
        <v>232244.21</v>
      </c>
      <c r="K96" s="27">
        <f t="shared" si="24"/>
        <v>1290</v>
      </c>
      <c r="L96" s="27">
        <f t="shared" si="29"/>
        <v>113520</v>
      </c>
      <c r="M96" s="27">
        <f t="shared" si="25"/>
        <v>489.56790000000001</v>
      </c>
      <c r="N96" s="27">
        <f t="shared" si="26"/>
        <v>489.56790000000001</v>
      </c>
      <c r="O96" s="27">
        <f t="shared" si="30"/>
        <v>-45057.02493710017</v>
      </c>
      <c r="P96" s="27">
        <f t="shared" si="31"/>
        <v>45057.02493710017</v>
      </c>
    </row>
    <row r="97" spans="1:16">
      <c r="A97" s="30">
        <v>41548</v>
      </c>
      <c r="C97" s="6">
        <v>89</v>
      </c>
      <c r="D97" s="29">
        <f t="shared" si="22"/>
        <v>1290</v>
      </c>
      <c r="E97" s="29">
        <f t="shared" si="27"/>
        <v>114810</v>
      </c>
      <c r="F97" s="29">
        <f t="shared" si="23"/>
        <v>-117434.20999999999</v>
      </c>
      <c r="G97" s="34">
        <f>Inputs!D$3</f>
        <v>0.37951000000000001</v>
      </c>
      <c r="I97" s="27">
        <f t="shared" si="28"/>
        <v>232244.21</v>
      </c>
      <c r="K97" s="27">
        <f t="shared" si="24"/>
        <v>1290</v>
      </c>
      <c r="L97" s="27">
        <f t="shared" si="29"/>
        <v>114810</v>
      </c>
      <c r="M97" s="27">
        <f t="shared" si="25"/>
        <v>489.56790000000001</v>
      </c>
      <c r="N97" s="27">
        <f t="shared" si="26"/>
        <v>489.56790000000001</v>
      </c>
      <c r="O97" s="27">
        <f t="shared" si="30"/>
        <v>-44567.457037100168</v>
      </c>
      <c r="P97" s="27">
        <f t="shared" si="31"/>
        <v>44567.457037100168</v>
      </c>
    </row>
    <row r="98" spans="1:16">
      <c r="A98" s="31">
        <v>41579</v>
      </c>
      <c r="C98" s="6">
        <v>90</v>
      </c>
      <c r="D98" s="29">
        <f t="shared" si="22"/>
        <v>1290</v>
      </c>
      <c r="E98" s="29">
        <f t="shared" si="27"/>
        <v>116100</v>
      </c>
      <c r="F98" s="29">
        <f t="shared" si="23"/>
        <v>-116144.20999999999</v>
      </c>
      <c r="G98" s="34">
        <f>Inputs!D$3</f>
        <v>0.37951000000000001</v>
      </c>
      <c r="I98" s="27">
        <f t="shared" si="28"/>
        <v>232244.21</v>
      </c>
      <c r="K98" s="27">
        <f t="shared" si="24"/>
        <v>1290</v>
      </c>
      <c r="L98" s="27">
        <f t="shared" si="29"/>
        <v>116100</v>
      </c>
      <c r="M98" s="27">
        <f t="shared" si="25"/>
        <v>489.56790000000001</v>
      </c>
      <c r="N98" s="27">
        <f t="shared" si="26"/>
        <v>489.56790000000001</v>
      </c>
      <c r="O98" s="27">
        <f t="shared" si="30"/>
        <v>-44077.889137100166</v>
      </c>
      <c r="P98" s="27">
        <f t="shared" si="31"/>
        <v>44077.889137100166</v>
      </c>
    </row>
    <row r="99" spans="1:16">
      <c r="A99" s="30">
        <v>41609</v>
      </c>
      <c r="C99" s="6">
        <v>91</v>
      </c>
      <c r="D99" s="29">
        <f t="shared" si="22"/>
        <v>1290</v>
      </c>
      <c r="E99" s="29">
        <f t="shared" si="27"/>
        <v>117390</v>
      </c>
      <c r="F99" s="29">
        <f t="shared" si="23"/>
        <v>-114854.20999999999</v>
      </c>
      <c r="G99" s="34">
        <f>Inputs!D$3</f>
        <v>0.37951000000000001</v>
      </c>
      <c r="I99" s="27">
        <f t="shared" si="28"/>
        <v>232244.21</v>
      </c>
      <c r="K99" s="27">
        <f t="shared" si="24"/>
        <v>1290</v>
      </c>
      <c r="L99" s="27">
        <f t="shared" si="29"/>
        <v>117390</v>
      </c>
      <c r="M99" s="27">
        <f t="shared" si="25"/>
        <v>489.56790000000001</v>
      </c>
      <c r="N99" s="27">
        <f t="shared" si="26"/>
        <v>489.56790000000001</v>
      </c>
      <c r="O99" s="27">
        <f t="shared" si="30"/>
        <v>-43588.321237100165</v>
      </c>
      <c r="P99" s="27">
        <f t="shared" si="31"/>
        <v>43588.321237100165</v>
      </c>
    </row>
    <row r="100" spans="1:16">
      <c r="A100" s="31">
        <v>41640</v>
      </c>
      <c r="C100" s="6">
        <v>92</v>
      </c>
      <c r="D100" s="29">
        <f t="shared" si="22"/>
        <v>1290</v>
      </c>
      <c r="E100" s="29">
        <f t="shared" si="27"/>
        <v>118680</v>
      </c>
      <c r="F100" s="29">
        <f t="shared" si="23"/>
        <v>-113564.20999999999</v>
      </c>
      <c r="G100" s="34">
        <f>Inputs!D$3</f>
        <v>0.37951000000000001</v>
      </c>
      <c r="I100" s="27">
        <f t="shared" si="28"/>
        <v>232244.21</v>
      </c>
      <c r="K100" s="27">
        <f t="shared" si="24"/>
        <v>1290</v>
      </c>
      <c r="L100" s="27">
        <f t="shared" si="29"/>
        <v>118680</v>
      </c>
      <c r="M100" s="27">
        <f t="shared" si="25"/>
        <v>489.56790000000001</v>
      </c>
      <c r="N100" s="27">
        <f t="shared" si="26"/>
        <v>489.56790000000001</v>
      </c>
      <c r="O100" s="27">
        <f t="shared" si="30"/>
        <v>-43098.753337100163</v>
      </c>
      <c r="P100" s="27">
        <f t="shared" si="31"/>
        <v>43098.753337100163</v>
      </c>
    </row>
    <row r="101" spans="1:16">
      <c r="A101" s="30">
        <v>41671</v>
      </c>
      <c r="C101" s="6">
        <v>93</v>
      </c>
      <c r="D101" s="29">
        <f t="shared" si="22"/>
        <v>1290</v>
      </c>
      <c r="E101" s="29">
        <f t="shared" si="27"/>
        <v>119970</v>
      </c>
      <c r="F101" s="29">
        <f t="shared" si="23"/>
        <v>-112274.20999999999</v>
      </c>
      <c r="G101" s="34">
        <f>Inputs!D$3</f>
        <v>0.37951000000000001</v>
      </c>
      <c r="I101" s="27">
        <f t="shared" si="28"/>
        <v>232244.21</v>
      </c>
      <c r="K101" s="27">
        <f t="shared" si="24"/>
        <v>1290</v>
      </c>
      <c r="L101" s="27">
        <f t="shared" si="29"/>
        <v>119970</v>
      </c>
      <c r="M101" s="27">
        <f t="shared" si="25"/>
        <v>489.56790000000001</v>
      </c>
      <c r="N101" s="27">
        <f t="shared" si="26"/>
        <v>489.56790000000001</v>
      </c>
      <c r="O101" s="27">
        <f t="shared" si="30"/>
        <v>-42609.185437100161</v>
      </c>
      <c r="P101" s="27">
        <f t="shared" si="31"/>
        <v>42609.185437100161</v>
      </c>
    </row>
    <row r="102" spans="1:16">
      <c r="A102" s="31">
        <v>41699</v>
      </c>
      <c r="C102" s="6">
        <v>94</v>
      </c>
      <c r="D102" s="29">
        <f t="shared" si="22"/>
        <v>1290</v>
      </c>
      <c r="E102" s="29">
        <f t="shared" si="27"/>
        <v>121260</v>
      </c>
      <c r="F102" s="29">
        <f t="shared" si="23"/>
        <v>-110984.20999999999</v>
      </c>
      <c r="G102" s="34">
        <f>Inputs!D$3</f>
        <v>0.37951000000000001</v>
      </c>
      <c r="I102" s="27">
        <f t="shared" si="28"/>
        <v>232244.21</v>
      </c>
      <c r="K102" s="27">
        <f t="shared" si="24"/>
        <v>1290</v>
      </c>
      <c r="L102" s="27">
        <f t="shared" si="29"/>
        <v>121260</v>
      </c>
      <c r="M102" s="27">
        <f t="shared" si="25"/>
        <v>489.56790000000001</v>
      </c>
      <c r="N102" s="27">
        <f t="shared" si="26"/>
        <v>489.56790000000001</v>
      </c>
      <c r="O102" s="27">
        <f t="shared" si="30"/>
        <v>-42119.617537100159</v>
      </c>
      <c r="P102" s="27">
        <f t="shared" si="31"/>
        <v>42119.617537100159</v>
      </c>
    </row>
    <row r="103" spans="1:16">
      <c r="A103" s="30">
        <v>41730</v>
      </c>
      <c r="C103" s="6">
        <v>95</v>
      </c>
      <c r="D103" s="29">
        <f t="shared" si="22"/>
        <v>1290</v>
      </c>
      <c r="E103" s="29">
        <f t="shared" si="27"/>
        <v>122550</v>
      </c>
      <c r="F103" s="29">
        <f t="shared" si="23"/>
        <v>-109694.20999999999</v>
      </c>
      <c r="G103" s="34">
        <f>Inputs!D$3</f>
        <v>0.37951000000000001</v>
      </c>
      <c r="I103" s="27">
        <f t="shared" si="28"/>
        <v>232244.21</v>
      </c>
      <c r="K103" s="27">
        <f t="shared" si="24"/>
        <v>1290</v>
      </c>
      <c r="L103" s="27">
        <f t="shared" si="29"/>
        <v>122550</v>
      </c>
      <c r="M103" s="27">
        <f t="shared" si="25"/>
        <v>489.56790000000001</v>
      </c>
      <c r="N103" s="27">
        <f t="shared" si="26"/>
        <v>489.56790000000001</v>
      </c>
      <c r="O103" s="27">
        <f t="shared" si="30"/>
        <v>-41630.049637100157</v>
      </c>
      <c r="P103" s="27">
        <f t="shared" si="31"/>
        <v>41630.049637100157</v>
      </c>
    </row>
    <row r="104" spans="1:16">
      <c r="A104" s="31">
        <v>41760</v>
      </c>
      <c r="C104" s="6">
        <v>96</v>
      </c>
      <c r="D104" s="29">
        <f t="shared" si="22"/>
        <v>1290</v>
      </c>
      <c r="E104" s="29">
        <f t="shared" si="27"/>
        <v>123840</v>
      </c>
      <c r="F104" s="29">
        <f t="shared" si="23"/>
        <v>-108404.20999999999</v>
      </c>
      <c r="G104" s="34">
        <f>Inputs!D$3</f>
        <v>0.37951000000000001</v>
      </c>
      <c r="I104" s="27">
        <f t="shared" si="28"/>
        <v>232244.21</v>
      </c>
      <c r="K104" s="27">
        <f t="shared" si="24"/>
        <v>1290</v>
      </c>
      <c r="L104" s="27">
        <f t="shared" si="29"/>
        <v>123840</v>
      </c>
      <c r="M104" s="27">
        <f t="shared" si="25"/>
        <v>489.56790000000001</v>
      </c>
      <c r="N104" s="27">
        <f t="shared" si="26"/>
        <v>489.56790000000001</v>
      </c>
      <c r="O104" s="27">
        <f t="shared" si="30"/>
        <v>-41140.481737100155</v>
      </c>
      <c r="P104" s="27">
        <f t="shared" si="31"/>
        <v>41140.481737100155</v>
      </c>
    </row>
    <row r="105" spans="1:16">
      <c r="A105" s="30">
        <v>41791</v>
      </c>
      <c r="C105" s="6">
        <v>97</v>
      </c>
      <c r="D105" s="29">
        <f t="shared" ref="D105:D136" si="32">ROUND(-(+$B$9/180)*1,0)</f>
        <v>1290</v>
      </c>
      <c r="E105" s="29">
        <f t="shared" si="27"/>
        <v>125130</v>
      </c>
      <c r="F105" s="29">
        <f t="shared" ref="F105:F136" si="33">$B$9+E105</f>
        <v>-107114.20999999999</v>
      </c>
      <c r="G105" s="34">
        <f>Inputs!D$3</f>
        <v>0.37951000000000001</v>
      </c>
      <c r="I105" s="27">
        <f t="shared" si="28"/>
        <v>232244.21</v>
      </c>
      <c r="K105" s="27">
        <f t="shared" ref="K105:K136" si="34">D105</f>
        <v>1290</v>
      </c>
      <c r="L105" s="27">
        <f t="shared" si="29"/>
        <v>125130</v>
      </c>
      <c r="M105" s="27">
        <f t="shared" ref="M105:M136" si="35">K105*G105</f>
        <v>489.56790000000001</v>
      </c>
      <c r="N105" s="27">
        <f t="shared" ref="N105:N136" si="36">M105-J105</f>
        <v>489.56790000000001</v>
      </c>
      <c r="O105" s="27">
        <f t="shared" si="30"/>
        <v>-40650.913837100154</v>
      </c>
      <c r="P105" s="27">
        <f t="shared" si="31"/>
        <v>40650.913837100154</v>
      </c>
    </row>
    <row r="106" spans="1:16">
      <c r="A106" s="31">
        <v>41821</v>
      </c>
      <c r="C106" s="6">
        <v>98</v>
      </c>
      <c r="D106" s="29">
        <f t="shared" si="32"/>
        <v>1290</v>
      </c>
      <c r="E106" s="29">
        <f t="shared" ref="E106:E137" si="37">+E105+D106</f>
        <v>126420</v>
      </c>
      <c r="F106" s="29">
        <f t="shared" si="33"/>
        <v>-105824.20999999999</v>
      </c>
      <c r="G106" s="34">
        <f>Inputs!D$3</f>
        <v>0.37951000000000001</v>
      </c>
      <c r="I106" s="27">
        <f t="shared" ref="I106:I137" si="38">+I105+H106</f>
        <v>232244.21</v>
      </c>
      <c r="K106" s="27">
        <f t="shared" si="34"/>
        <v>1290</v>
      </c>
      <c r="L106" s="27">
        <f t="shared" ref="L106:L137" si="39">+L105+K106</f>
        <v>126420</v>
      </c>
      <c r="M106" s="27">
        <f t="shared" si="35"/>
        <v>489.56790000000001</v>
      </c>
      <c r="N106" s="27">
        <f t="shared" si="36"/>
        <v>489.56790000000001</v>
      </c>
      <c r="O106" s="27">
        <f t="shared" ref="O106:O137" si="40">+O105+N106</f>
        <v>-40161.345937100152</v>
      </c>
      <c r="P106" s="27">
        <f t="shared" ref="P106:P137" si="41">P105-N106</f>
        <v>40161.345937100152</v>
      </c>
    </row>
    <row r="107" spans="1:16">
      <c r="A107" s="30">
        <v>41852</v>
      </c>
      <c r="C107" s="6">
        <v>99</v>
      </c>
      <c r="D107" s="29">
        <f t="shared" si="32"/>
        <v>1290</v>
      </c>
      <c r="E107" s="29">
        <f t="shared" si="37"/>
        <v>127710</v>
      </c>
      <c r="F107" s="29">
        <f t="shared" si="33"/>
        <v>-104534.20999999999</v>
      </c>
      <c r="G107" s="34">
        <f>Inputs!D$3</f>
        <v>0.37951000000000001</v>
      </c>
      <c r="I107" s="27">
        <f t="shared" si="38"/>
        <v>232244.21</v>
      </c>
      <c r="K107" s="27">
        <f t="shared" si="34"/>
        <v>1290</v>
      </c>
      <c r="L107" s="27">
        <f t="shared" si="39"/>
        <v>127710</v>
      </c>
      <c r="M107" s="27">
        <f t="shared" si="35"/>
        <v>489.56790000000001</v>
      </c>
      <c r="N107" s="27">
        <f t="shared" si="36"/>
        <v>489.56790000000001</v>
      </c>
      <c r="O107" s="27">
        <f t="shared" si="40"/>
        <v>-39671.77803710015</v>
      </c>
      <c r="P107" s="27">
        <f t="shared" si="41"/>
        <v>39671.77803710015</v>
      </c>
    </row>
    <row r="108" spans="1:16">
      <c r="A108" s="31">
        <v>41883</v>
      </c>
      <c r="C108" s="6">
        <v>100</v>
      </c>
      <c r="D108" s="29">
        <f t="shared" si="32"/>
        <v>1290</v>
      </c>
      <c r="E108" s="29">
        <f t="shared" si="37"/>
        <v>129000</v>
      </c>
      <c r="F108" s="29">
        <f t="shared" si="33"/>
        <v>-103244.20999999999</v>
      </c>
      <c r="G108" s="34">
        <f>Inputs!D$3</f>
        <v>0.37951000000000001</v>
      </c>
      <c r="I108" s="27">
        <f t="shared" si="38"/>
        <v>232244.21</v>
      </c>
      <c r="K108" s="27">
        <f t="shared" si="34"/>
        <v>1290</v>
      </c>
      <c r="L108" s="27">
        <f t="shared" si="39"/>
        <v>129000</v>
      </c>
      <c r="M108" s="27">
        <f t="shared" si="35"/>
        <v>489.56790000000001</v>
      </c>
      <c r="N108" s="27">
        <f t="shared" si="36"/>
        <v>489.56790000000001</v>
      </c>
      <c r="O108" s="27">
        <f t="shared" si="40"/>
        <v>-39182.210137100148</v>
      </c>
      <c r="P108" s="27">
        <f t="shared" si="41"/>
        <v>39182.210137100148</v>
      </c>
    </row>
    <row r="109" spans="1:16">
      <c r="A109" s="30">
        <v>41913</v>
      </c>
      <c r="C109" s="6">
        <v>101</v>
      </c>
      <c r="D109" s="29">
        <f t="shared" si="32"/>
        <v>1290</v>
      </c>
      <c r="E109" s="29">
        <f t="shared" si="37"/>
        <v>130290</v>
      </c>
      <c r="F109" s="29">
        <f t="shared" si="33"/>
        <v>-101954.20999999999</v>
      </c>
      <c r="G109" s="34">
        <f>Inputs!D$3</f>
        <v>0.37951000000000001</v>
      </c>
      <c r="I109" s="27">
        <f t="shared" si="38"/>
        <v>232244.21</v>
      </c>
      <c r="K109" s="27">
        <f t="shared" si="34"/>
        <v>1290</v>
      </c>
      <c r="L109" s="27">
        <f t="shared" si="39"/>
        <v>130290</v>
      </c>
      <c r="M109" s="27">
        <f t="shared" si="35"/>
        <v>489.56790000000001</v>
      </c>
      <c r="N109" s="27">
        <f t="shared" si="36"/>
        <v>489.56790000000001</v>
      </c>
      <c r="O109" s="27">
        <f t="shared" si="40"/>
        <v>-38692.642237100146</v>
      </c>
      <c r="P109" s="27">
        <f t="shared" si="41"/>
        <v>38692.642237100146</v>
      </c>
    </row>
    <row r="110" spans="1:16">
      <c r="A110" s="31">
        <v>41944</v>
      </c>
      <c r="C110" s="6">
        <v>102</v>
      </c>
      <c r="D110" s="29">
        <f t="shared" si="32"/>
        <v>1290</v>
      </c>
      <c r="E110" s="29">
        <f t="shared" si="37"/>
        <v>131580</v>
      </c>
      <c r="F110" s="29">
        <f t="shared" si="33"/>
        <v>-100664.20999999999</v>
      </c>
      <c r="G110" s="34">
        <f>Inputs!D$3</f>
        <v>0.37951000000000001</v>
      </c>
      <c r="I110" s="27">
        <f t="shared" si="38"/>
        <v>232244.21</v>
      </c>
      <c r="K110" s="27">
        <f t="shared" si="34"/>
        <v>1290</v>
      </c>
      <c r="L110" s="27">
        <f t="shared" si="39"/>
        <v>131580</v>
      </c>
      <c r="M110" s="27">
        <f t="shared" si="35"/>
        <v>489.56790000000001</v>
      </c>
      <c r="N110" s="27">
        <f t="shared" si="36"/>
        <v>489.56790000000001</v>
      </c>
      <c r="O110" s="27">
        <f t="shared" si="40"/>
        <v>-38203.074337100144</v>
      </c>
      <c r="P110" s="27">
        <f t="shared" si="41"/>
        <v>38203.074337100144</v>
      </c>
    </row>
    <row r="111" spans="1:16">
      <c r="A111" s="30">
        <v>41974</v>
      </c>
      <c r="C111" s="6">
        <v>103</v>
      </c>
      <c r="D111" s="29">
        <f t="shared" si="32"/>
        <v>1290</v>
      </c>
      <c r="E111" s="29">
        <f t="shared" si="37"/>
        <v>132870</v>
      </c>
      <c r="F111" s="29">
        <f t="shared" si="33"/>
        <v>-99374.209999999992</v>
      </c>
      <c r="G111" s="34">
        <f>Inputs!D$3</f>
        <v>0.37951000000000001</v>
      </c>
      <c r="I111" s="27">
        <f t="shared" si="38"/>
        <v>232244.21</v>
      </c>
      <c r="K111" s="27">
        <f t="shared" si="34"/>
        <v>1290</v>
      </c>
      <c r="L111" s="27">
        <f t="shared" si="39"/>
        <v>132870</v>
      </c>
      <c r="M111" s="27">
        <f t="shared" si="35"/>
        <v>489.56790000000001</v>
      </c>
      <c r="N111" s="27">
        <f t="shared" si="36"/>
        <v>489.56790000000001</v>
      </c>
      <c r="O111" s="27">
        <f t="shared" si="40"/>
        <v>-37713.506437100143</v>
      </c>
      <c r="P111" s="27">
        <f t="shared" si="41"/>
        <v>37713.506437100143</v>
      </c>
    </row>
    <row r="112" spans="1:16">
      <c r="A112" s="31">
        <v>42005</v>
      </c>
      <c r="C112" s="6">
        <v>104</v>
      </c>
      <c r="D112" s="29">
        <f t="shared" si="32"/>
        <v>1290</v>
      </c>
      <c r="E112" s="29">
        <f t="shared" si="37"/>
        <v>134160</v>
      </c>
      <c r="F112" s="29">
        <f t="shared" si="33"/>
        <v>-98084.209999999992</v>
      </c>
      <c r="G112" s="34">
        <f>Inputs!D$3</f>
        <v>0.37951000000000001</v>
      </c>
      <c r="I112" s="27">
        <f t="shared" si="38"/>
        <v>232244.21</v>
      </c>
      <c r="K112" s="27">
        <f t="shared" si="34"/>
        <v>1290</v>
      </c>
      <c r="L112" s="27">
        <f t="shared" si="39"/>
        <v>134160</v>
      </c>
      <c r="M112" s="27">
        <f t="shared" si="35"/>
        <v>489.56790000000001</v>
      </c>
      <c r="N112" s="27">
        <f t="shared" si="36"/>
        <v>489.56790000000001</v>
      </c>
      <c r="O112" s="27">
        <f t="shared" si="40"/>
        <v>-37223.938537100141</v>
      </c>
      <c r="P112" s="27">
        <f t="shared" si="41"/>
        <v>37223.938537100141</v>
      </c>
    </row>
    <row r="113" spans="1:16">
      <c r="A113" s="30">
        <v>42036</v>
      </c>
      <c r="C113" s="6">
        <v>105</v>
      </c>
      <c r="D113" s="29">
        <f t="shared" si="32"/>
        <v>1290</v>
      </c>
      <c r="E113" s="29">
        <f t="shared" si="37"/>
        <v>135450</v>
      </c>
      <c r="F113" s="29">
        <f t="shared" si="33"/>
        <v>-96794.209999999992</v>
      </c>
      <c r="G113" s="34">
        <f>Inputs!D$3</f>
        <v>0.37951000000000001</v>
      </c>
      <c r="I113" s="27">
        <f t="shared" si="38"/>
        <v>232244.21</v>
      </c>
      <c r="K113" s="27">
        <f t="shared" si="34"/>
        <v>1290</v>
      </c>
      <c r="L113" s="27">
        <f t="shared" si="39"/>
        <v>135450</v>
      </c>
      <c r="M113" s="27">
        <f t="shared" si="35"/>
        <v>489.56790000000001</v>
      </c>
      <c r="N113" s="27">
        <f t="shared" si="36"/>
        <v>489.56790000000001</v>
      </c>
      <c r="O113" s="27">
        <f t="shared" si="40"/>
        <v>-36734.370637100139</v>
      </c>
      <c r="P113" s="27">
        <f t="shared" si="41"/>
        <v>36734.370637100139</v>
      </c>
    </row>
    <row r="114" spans="1:16">
      <c r="A114" s="31">
        <v>42064</v>
      </c>
      <c r="C114" s="6">
        <v>106</v>
      </c>
      <c r="D114" s="29">
        <f t="shared" si="32"/>
        <v>1290</v>
      </c>
      <c r="E114" s="29">
        <f t="shared" si="37"/>
        <v>136740</v>
      </c>
      <c r="F114" s="29">
        <f t="shared" si="33"/>
        <v>-95504.209999999992</v>
      </c>
      <c r="G114" s="34">
        <f>Inputs!D$3</f>
        <v>0.37951000000000001</v>
      </c>
      <c r="I114" s="27">
        <f t="shared" si="38"/>
        <v>232244.21</v>
      </c>
      <c r="K114" s="27">
        <f t="shared" si="34"/>
        <v>1290</v>
      </c>
      <c r="L114" s="27">
        <f t="shared" si="39"/>
        <v>136740</v>
      </c>
      <c r="M114" s="27">
        <f t="shared" si="35"/>
        <v>489.56790000000001</v>
      </c>
      <c r="N114" s="27">
        <f t="shared" si="36"/>
        <v>489.56790000000001</v>
      </c>
      <c r="O114" s="27">
        <f t="shared" si="40"/>
        <v>-36244.802737100137</v>
      </c>
      <c r="P114" s="27">
        <f t="shared" si="41"/>
        <v>36244.802737100137</v>
      </c>
    </row>
    <row r="115" spans="1:16">
      <c r="A115" s="30">
        <v>42095</v>
      </c>
      <c r="C115" s="6">
        <v>107</v>
      </c>
      <c r="D115" s="29">
        <f t="shared" si="32"/>
        <v>1290</v>
      </c>
      <c r="E115" s="29">
        <f t="shared" si="37"/>
        <v>138030</v>
      </c>
      <c r="F115" s="29">
        <f t="shared" si="33"/>
        <v>-94214.209999999992</v>
      </c>
      <c r="G115" s="34">
        <f>Inputs!D$3</f>
        <v>0.37951000000000001</v>
      </c>
      <c r="I115" s="27">
        <f t="shared" si="38"/>
        <v>232244.21</v>
      </c>
      <c r="K115" s="27">
        <f t="shared" si="34"/>
        <v>1290</v>
      </c>
      <c r="L115" s="27">
        <f t="shared" si="39"/>
        <v>138030</v>
      </c>
      <c r="M115" s="27">
        <f t="shared" si="35"/>
        <v>489.56790000000001</v>
      </c>
      <c r="N115" s="27">
        <f t="shared" si="36"/>
        <v>489.56790000000001</v>
      </c>
      <c r="O115" s="27">
        <f t="shared" si="40"/>
        <v>-35755.234837100135</v>
      </c>
      <c r="P115" s="27">
        <f t="shared" si="41"/>
        <v>35755.234837100135</v>
      </c>
    </row>
    <row r="116" spans="1:16">
      <c r="A116" s="31">
        <v>42125</v>
      </c>
      <c r="C116" s="6">
        <v>108</v>
      </c>
      <c r="D116" s="29">
        <f t="shared" si="32"/>
        <v>1290</v>
      </c>
      <c r="E116" s="29">
        <f t="shared" si="37"/>
        <v>139320</v>
      </c>
      <c r="F116" s="29">
        <f t="shared" si="33"/>
        <v>-92924.209999999992</v>
      </c>
      <c r="G116" s="34">
        <f>Inputs!D$3</f>
        <v>0.37951000000000001</v>
      </c>
      <c r="I116" s="27">
        <f t="shared" si="38"/>
        <v>232244.21</v>
      </c>
      <c r="K116" s="27">
        <f t="shared" si="34"/>
        <v>1290</v>
      </c>
      <c r="L116" s="27">
        <f t="shared" si="39"/>
        <v>139320</v>
      </c>
      <c r="M116" s="27">
        <f t="shared" si="35"/>
        <v>489.56790000000001</v>
      </c>
      <c r="N116" s="27">
        <f t="shared" si="36"/>
        <v>489.56790000000001</v>
      </c>
      <c r="O116" s="27">
        <f t="shared" si="40"/>
        <v>-35265.666937100134</v>
      </c>
      <c r="P116" s="27">
        <f t="shared" si="41"/>
        <v>35265.666937100134</v>
      </c>
    </row>
    <row r="117" spans="1:16">
      <c r="A117" s="30">
        <v>42156</v>
      </c>
      <c r="C117" s="6">
        <v>109</v>
      </c>
      <c r="D117" s="29">
        <f t="shared" si="32"/>
        <v>1290</v>
      </c>
      <c r="E117" s="29">
        <f t="shared" si="37"/>
        <v>140610</v>
      </c>
      <c r="F117" s="29">
        <f t="shared" si="33"/>
        <v>-91634.209999999992</v>
      </c>
      <c r="G117" s="34">
        <f>Inputs!D$3</f>
        <v>0.37951000000000001</v>
      </c>
      <c r="I117" s="27">
        <f t="shared" si="38"/>
        <v>232244.21</v>
      </c>
      <c r="K117" s="27">
        <f t="shared" si="34"/>
        <v>1290</v>
      </c>
      <c r="L117" s="27">
        <f t="shared" si="39"/>
        <v>140610</v>
      </c>
      <c r="M117" s="27">
        <f t="shared" si="35"/>
        <v>489.56790000000001</v>
      </c>
      <c r="N117" s="27">
        <f t="shared" si="36"/>
        <v>489.56790000000001</v>
      </c>
      <c r="O117" s="27">
        <f t="shared" si="40"/>
        <v>-34776.099037100132</v>
      </c>
      <c r="P117" s="27">
        <f t="shared" si="41"/>
        <v>34776.099037100132</v>
      </c>
    </row>
    <row r="118" spans="1:16">
      <c r="A118" s="31">
        <v>42186</v>
      </c>
      <c r="C118" s="6">
        <v>110</v>
      </c>
      <c r="D118" s="29">
        <f t="shared" si="32"/>
        <v>1290</v>
      </c>
      <c r="E118" s="29">
        <f t="shared" si="37"/>
        <v>141900</v>
      </c>
      <c r="F118" s="29">
        <f t="shared" si="33"/>
        <v>-90344.209999999992</v>
      </c>
      <c r="G118" s="34">
        <f>Inputs!D$3</f>
        <v>0.37951000000000001</v>
      </c>
      <c r="I118" s="27">
        <f t="shared" si="38"/>
        <v>232244.21</v>
      </c>
      <c r="K118" s="27">
        <f t="shared" si="34"/>
        <v>1290</v>
      </c>
      <c r="L118" s="27">
        <f t="shared" si="39"/>
        <v>141900</v>
      </c>
      <c r="M118" s="27">
        <f t="shared" si="35"/>
        <v>489.56790000000001</v>
      </c>
      <c r="N118" s="27">
        <f t="shared" si="36"/>
        <v>489.56790000000001</v>
      </c>
      <c r="O118" s="27">
        <f t="shared" si="40"/>
        <v>-34286.53113710013</v>
      </c>
      <c r="P118" s="27">
        <f t="shared" si="41"/>
        <v>34286.53113710013</v>
      </c>
    </row>
    <row r="119" spans="1:16">
      <c r="A119" s="30">
        <v>42217</v>
      </c>
      <c r="C119" s="6">
        <v>111</v>
      </c>
      <c r="D119" s="29">
        <f t="shared" si="32"/>
        <v>1290</v>
      </c>
      <c r="E119" s="29">
        <f t="shared" si="37"/>
        <v>143190</v>
      </c>
      <c r="F119" s="29">
        <f t="shared" si="33"/>
        <v>-89054.209999999992</v>
      </c>
      <c r="G119" s="34">
        <f>Inputs!D$3</f>
        <v>0.37951000000000001</v>
      </c>
      <c r="I119" s="27">
        <f t="shared" si="38"/>
        <v>232244.21</v>
      </c>
      <c r="K119" s="27">
        <f t="shared" si="34"/>
        <v>1290</v>
      </c>
      <c r="L119" s="27">
        <f t="shared" si="39"/>
        <v>143190</v>
      </c>
      <c r="M119" s="27">
        <f t="shared" si="35"/>
        <v>489.56790000000001</v>
      </c>
      <c r="N119" s="27">
        <f t="shared" si="36"/>
        <v>489.56790000000001</v>
      </c>
      <c r="O119" s="27">
        <f t="shared" si="40"/>
        <v>-33796.963237100128</v>
      </c>
      <c r="P119" s="27">
        <f t="shared" si="41"/>
        <v>33796.963237100128</v>
      </c>
    </row>
    <row r="120" spans="1:16">
      <c r="A120" s="31">
        <v>42248</v>
      </c>
      <c r="C120" s="6">
        <v>112</v>
      </c>
      <c r="D120" s="29">
        <f t="shared" si="32"/>
        <v>1290</v>
      </c>
      <c r="E120" s="29">
        <f t="shared" si="37"/>
        <v>144480</v>
      </c>
      <c r="F120" s="29">
        <f t="shared" si="33"/>
        <v>-87764.209999999992</v>
      </c>
      <c r="G120" s="34">
        <f>Inputs!D$3</f>
        <v>0.37951000000000001</v>
      </c>
      <c r="I120" s="27">
        <f t="shared" si="38"/>
        <v>232244.21</v>
      </c>
      <c r="K120" s="27">
        <f t="shared" si="34"/>
        <v>1290</v>
      </c>
      <c r="L120" s="27">
        <f t="shared" si="39"/>
        <v>144480</v>
      </c>
      <c r="M120" s="27">
        <f t="shared" si="35"/>
        <v>489.56790000000001</v>
      </c>
      <c r="N120" s="27">
        <f t="shared" si="36"/>
        <v>489.56790000000001</v>
      </c>
      <c r="O120" s="27">
        <f t="shared" si="40"/>
        <v>-33307.395337100126</v>
      </c>
      <c r="P120" s="27">
        <f t="shared" si="41"/>
        <v>33307.395337100126</v>
      </c>
    </row>
    <row r="121" spans="1:16">
      <c r="A121" s="30">
        <v>42278</v>
      </c>
      <c r="C121" s="6">
        <v>113</v>
      </c>
      <c r="D121" s="29">
        <f t="shared" si="32"/>
        <v>1290</v>
      </c>
      <c r="E121" s="29">
        <f t="shared" si="37"/>
        <v>145770</v>
      </c>
      <c r="F121" s="29">
        <f t="shared" si="33"/>
        <v>-86474.209999999992</v>
      </c>
      <c r="G121" s="34">
        <f>Inputs!D$3</f>
        <v>0.37951000000000001</v>
      </c>
      <c r="I121" s="27">
        <f t="shared" si="38"/>
        <v>232244.21</v>
      </c>
      <c r="K121" s="27">
        <f t="shared" si="34"/>
        <v>1290</v>
      </c>
      <c r="L121" s="27">
        <f t="shared" si="39"/>
        <v>145770</v>
      </c>
      <c r="M121" s="27">
        <f t="shared" si="35"/>
        <v>489.56790000000001</v>
      </c>
      <c r="N121" s="27">
        <f t="shared" si="36"/>
        <v>489.56790000000001</v>
      </c>
      <c r="O121" s="27">
        <f t="shared" si="40"/>
        <v>-32817.827437100124</v>
      </c>
      <c r="P121" s="27">
        <f t="shared" si="41"/>
        <v>32817.827437100124</v>
      </c>
    </row>
    <row r="122" spans="1:16">
      <c r="A122" s="31">
        <v>42309</v>
      </c>
      <c r="C122" s="6">
        <v>114</v>
      </c>
      <c r="D122" s="29">
        <f t="shared" si="32"/>
        <v>1290</v>
      </c>
      <c r="E122" s="29">
        <f t="shared" si="37"/>
        <v>147060</v>
      </c>
      <c r="F122" s="29">
        <f t="shared" si="33"/>
        <v>-85184.209999999992</v>
      </c>
      <c r="G122" s="34">
        <f>Inputs!D$3</f>
        <v>0.37951000000000001</v>
      </c>
      <c r="I122" s="27">
        <f t="shared" si="38"/>
        <v>232244.21</v>
      </c>
      <c r="K122" s="27">
        <f t="shared" si="34"/>
        <v>1290</v>
      </c>
      <c r="L122" s="27">
        <f t="shared" si="39"/>
        <v>147060</v>
      </c>
      <c r="M122" s="27">
        <f t="shared" si="35"/>
        <v>489.56790000000001</v>
      </c>
      <c r="N122" s="27">
        <f t="shared" si="36"/>
        <v>489.56790000000001</v>
      </c>
      <c r="O122" s="27">
        <f t="shared" si="40"/>
        <v>-32328.259537100123</v>
      </c>
      <c r="P122" s="27">
        <f t="shared" si="41"/>
        <v>32328.259537100123</v>
      </c>
    </row>
    <row r="123" spans="1:16">
      <c r="A123" s="30">
        <v>42339</v>
      </c>
      <c r="C123" s="6">
        <v>115</v>
      </c>
      <c r="D123" s="29">
        <f t="shared" si="32"/>
        <v>1290</v>
      </c>
      <c r="E123" s="29">
        <f t="shared" si="37"/>
        <v>148350</v>
      </c>
      <c r="F123" s="29">
        <f t="shared" si="33"/>
        <v>-83894.209999999992</v>
      </c>
      <c r="G123" s="34">
        <f>Inputs!D$3</f>
        <v>0.37951000000000001</v>
      </c>
      <c r="I123" s="27">
        <f t="shared" si="38"/>
        <v>232244.21</v>
      </c>
      <c r="K123" s="27">
        <f t="shared" si="34"/>
        <v>1290</v>
      </c>
      <c r="L123" s="27">
        <f t="shared" si="39"/>
        <v>148350</v>
      </c>
      <c r="M123" s="27">
        <f t="shared" si="35"/>
        <v>489.56790000000001</v>
      </c>
      <c r="N123" s="27">
        <f t="shared" si="36"/>
        <v>489.56790000000001</v>
      </c>
      <c r="O123" s="27">
        <f t="shared" si="40"/>
        <v>-31838.691637100121</v>
      </c>
      <c r="P123" s="27">
        <f t="shared" si="41"/>
        <v>31838.691637100121</v>
      </c>
    </row>
    <row r="124" spans="1:16">
      <c r="A124" s="31">
        <v>42370</v>
      </c>
      <c r="C124" s="6">
        <v>116</v>
      </c>
      <c r="D124" s="29">
        <f t="shared" si="32"/>
        <v>1290</v>
      </c>
      <c r="E124" s="29">
        <f t="shared" si="37"/>
        <v>149640</v>
      </c>
      <c r="F124" s="29">
        <f t="shared" si="33"/>
        <v>-82604.209999999992</v>
      </c>
      <c r="G124" s="34">
        <f>Inputs!D$3</f>
        <v>0.37951000000000001</v>
      </c>
      <c r="I124" s="27">
        <f t="shared" si="38"/>
        <v>232244.21</v>
      </c>
      <c r="K124" s="27">
        <f t="shared" si="34"/>
        <v>1290</v>
      </c>
      <c r="L124" s="27">
        <f t="shared" si="39"/>
        <v>149640</v>
      </c>
      <c r="M124" s="27">
        <f t="shared" si="35"/>
        <v>489.56790000000001</v>
      </c>
      <c r="N124" s="27">
        <f t="shared" si="36"/>
        <v>489.56790000000001</v>
      </c>
      <c r="O124" s="27">
        <f t="shared" si="40"/>
        <v>-31349.123737100119</v>
      </c>
      <c r="P124" s="27">
        <f t="shared" si="41"/>
        <v>31349.123737100119</v>
      </c>
    </row>
    <row r="125" spans="1:16">
      <c r="A125" s="30">
        <v>42401</v>
      </c>
      <c r="C125" s="6">
        <v>117</v>
      </c>
      <c r="D125" s="29">
        <f t="shared" si="32"/>
        <v>1290</v>
      </c>
      <c r="E125" s="29">
        <f t="shared" si="37"/>
        <v>150930</v>
      </c>
      <c r="F125" s="29">
        <f t="shared" si="33"/>
        <v>-81314.209999999992</v>
      </c>
      <c r="G125" s="34">
        <f>Inputs!D$3</f>
        <v>0.37951000000000001</v>
      </c>
      <c r="I125" s="27">
        <f t="shared" si="38"/>
        <v>232244.21</v>
      </c>
      <c r="K125" s="27">
        <f t="shared" si="34"/>
        <v>1290</v>
      </c>
      <c r="L125" s="27">
        <f t="shared" si="39"/>
        <v>150930</v>
      </c>
      <c r="M125" s="27">
        <f t="shared" si="35"/>
        <v>489.56790000000001</v>
      </c>
      <c r="N125" s="27">
        <f t="shared" si="36"/>
        <v>489.56790000000001</v>
      </c>
      <c r="O125" s="27">
        <f t="shared" si="40"/>
        <v>-30859.555837100117</v>
      </c>
      <c r="P125" s="27">
        <f t="shared" si="41"/>
        <v>30859.555837100117</v>
      </c>
    </row>
    <row r="126" spans="1:16">
      <c r="A126" s="31">
        <v>42430</v>
      </c>
      <c r="C126" s="6">
        <v>118</v>
      </c>
      <c r="D126" s="29">
        <f t="shared" si="32"/>
        <v>1290</v>
      </c>
      <c r="E126" s="29">
        <f t="shared" si="37"/>
        <v>152220</v>
      </c>
      <c r="F126" s="29">
        <f t="shared" si="33"/>
        <v>-80024.209999999992</v>
      </c>
      <c r="G126" s="34">
        <f>Inputs!D$3</f>
        <v>0.37951000000000001</v>
      </c>
      <c r="I126" s="27">
        <f t="shared" si="38"/>
        <v>232244.21</v>
      </c>
      <c r="K126" s="27">
        <f t="shared" si="34"/>
        <v>1290</v>
      </c>
      <c r="L126" s="27">
        <f t="shared" si="39"/>
        <v>152220</v>
      </c>
      <c r="M126" s="27">
        <f t="shared" si="35"/>
        <v>489.56790000000001</v>
      </c>
      <c r="N126" s="27">
        <f t="shared" si="36"/>
        <v>489.56790000000001</v>
      </c>
      <c r="O126" s="27">
        <f t="shared" si="40"/>
        <v>-30369.987937100115</v>
      </c>
      <c r="P126" s="27">
        <f t="shared" si="41"/>
        <v>30369.987937100115</v>
      </c>
    </row>
    <row r="127" spans="1:16">
      <c r="A127" s="30">
        <v>42461</v>
      </c>
      <c r="C127" s="6">
        <v>119</v>
      </c>
      <c r="D127" s="29">
        <f t="shared" si="32"/>
        <v>1290</v>
      </c>
      <c r="E127" s="29">
        <f t="shared" si="37"/>
        <v>153510</v>
      </c>
      <c r="F127" s="29">
        <f t="shared" si="33"/>
        <v>-78734.209999999992</v>
      </c>
      <c r="G127" s="34">
        <f>Inputs!D$3</f>
        <v>0.37951000000000001</v>
      </c>
      <c r="I127" s="27">
        <f t="shared" si="38"/>
        <v>232244.21</v>
      </c>
      <c r="K127" s="27">
        <f t="shared" si="34"/>
        <v>1290</v>
      </c>
      <c r="L127" s="27">
        <f t="shared" si="39"/>
        <v>153510</v>
      </c>
      <c r="M127" s="27">
        <f t="shared" si="35"/>
        <v>489.56790000000001</v>
      </c>
      <c r="N127" s="27">
        <f t="shared" si="36"/>
        <v>489.56790000000001</v>
      </c>
      <c r="O127" s="27">
        <f t="shared" si="40"/>
        <v>-29880.420037100113</v>
      </c>
      <c r="P127" s="27">
        <f t="shared" si="41"/>
        <v>29880.420037100113</v>
      </c>
    </row>
    <row r="128" spans="1:16">
      <c r="A128" s="31">
        <v>42491</v>
      </c>
      <c r="C128" s="6">
        <v>120</v>
      </c>
      <c r="D128" s="29">
        <f t="shared" si="32"/>
        <v>1290</v>
      </c>
      <c r="E128" s="29">
        <f t="shared" si="37"/>
        <v>154800</v>
      </c>
      <c r="F128" s="29">
        <f t="shared" si="33"/>
        <v>-77444.209999999992</v>
      </c>
      <c r="G128" s="34">
        <f>Inputs!D$3</f>
        <v>0.37951000000000001</v>
      </c>
      <c r="I128" s="27">
        <f t="shared" si="38"/>
        <v>232244.21</v>
      </c>
      <c r="K128" s="27">
        <f t="shared" si="34"/>
        <v>1290</v>
      </c>
      <c r="L128" s="27">
        <f t="shared" si="39"/>
        <v>154800</v>
      </c>
      <c r="M128" s="27">
        <f t="shared" si="35"/>
        <v>489.56790000000001</v>
      </c>
      <c r="N128" s="27">
        <f t="shared" si="36"/>
        <v>489.56790000000001</v>
      </c>
      <c r="O128" s="27">
        <f t="shared" si="40"/>
        <v>-29390.852137100112</v>
      </c>
      <c r="P128" s="27">
        <f t="shared" si="41"/>
        <v>29390.852137100112</v>
      </c>
    </row>
    <row r="129" spans="1:16">
      <c r="A129" s="30">
        <v>42522</v>
      </c>
      <c r="C129" s="6">
        <v>121</v>
      </c>
      <c r="D129" s="29">
        <f t="shared" si="32"/>
        <v>1290</v>
      </c>
      <c r="E129" s="29">
        <f t="shared" si="37"/>
        <v>156090</v>
      </c>
      <c r="F129" s="29">
        <f t="shared" si="33"/>
        <v>-76154.209999999992</v>
      </c>
      <c r="G129" s="34">
        <f>Inputs!D$3</f>
        <v>0.37951000000000001</v>
      </c>
      <c r="I129" s="27">
        <f t="shared" si="38"/>
        <v>232244.21</v>
      </c>
      <c r="K129" s="27">
        <f t="shared" si="34"/>
        <v>1290</v>
      </c>
      <c r="L129" s="27">
        <f t="shared" si="39"/>
        <v>156090</v>
      </c>
      <c r="M129" s="27">
        <f t="shared" si="35"/>
        <v>489.56790000000001</v>
      </c>
      <c r="N129" s="27">
        <f t="shared" si="36"/>
        <v>489.56790000000001</v>
      </c>
      <c r="O129" s="27">
        <f t="shared" si="40"/>
        <v>-28901.28423710011</v>
      </c>
      <c r="P129" s="27">
        <f t="shared" si="41"/>
        <v>28901.28423710011</v>
      </c>
    </row>
    <row r="130" spans="1:16">
      <c r="A130" s="31">
        <v>42552</v>
      </c>
      <c r="C130" s="6">
        <v>122</v>
      </c>
      <c r="D130" s="29">
        <f t="shared" si="32"/>
        <v>1290</v>
      </c>
      <c r="E130" s="29">
        <f t="shared" si="37"/>
        <v>157380</v>
      </c>
      <c r="F130" s="29">
        <f t="shared" si="33"/>
        <v>-74864.209999999992</v>
      </c>
      <c r="G130" s="34">
        <f>Inputs!D$3</f>
        <v>0.37951000000000001</v>
      </c>
      <c r="I130" s="27">
        <f t="shared" si="38"/>
        <v>232244.21</v>
      </c>
      <c r="K130" s="27">
        <f t="shared" si="34"/>
        <v>1290</v>
      </c>
      <c r="L130" s="27">
        <f t="shared" si="39"/>
        <v>157380</v>
      </c>
      <c r="M130" s="27">
        <f t="shared" si="35"/>
        <v>489.56790000000001</v>
      </c>
      <c r="N130" s="27">
        <f t="shared" si="36"/>
        <v>489.56790000000001</v>
      </c>
      <c r="O130" s="27">
        <f t="shared" si="40"/>
        <v>-28411.716337100108</v>
      </c>
      <c r="P130" s="27">
        <f t="shared" si="41"/>
        <v>28411.716337100108</v>
      </c>
    </row>
    <row r="131" spans="1:16">
      <c r="A131" s="30">
        <v>42583</v>
      </c>
      <c r="C131" s="6">
        <v>123</v>
      </c>
      <c r="D131" s="29">
        <f t="shared" si="32"/>
        <v>1290</v>
      </c>
      <c r="E131" s="29">
        <f t="shared" si="37"/>
        <v>158670</v>
      </c>
      <c r="F131" s="29">
        <f t="shared" si="33"/>
        <v>-73574.209999999992</v>
      </c>
      <c r="G131" s="34">
        <f>Inputs!D$3</f>
        <v>0.37951000000000001</v>
      </c>
      <c r="I131" s="27">
        <f t="shared" si="38"/>
        <v>232244.21</v>
      </c>
      <c r="K131" s="27">
        <f t="shared" si="34"/>
        <v>1290</v>
      </c>
      <c r="L131" s="27">
        <f t="shared" si="39"/>
        <v>158670</v>
      </c>
      <c r="M131" s="27">
        <f t="shared" si="35"/>
        <v>489.56790000000001</v>
      </c>
      <c r="N131" s="27">
        <f t="shared" si="36"/>
        <v>489.56790000000001</v>
      </c>
      <c r="O131" s="27">
        <f t="shared" si="40"/>
        <v>-27922.148437100106</v>
      </c>
      <c r="P131" s="27">
        <f t="shared" si="41"/>
        <v>27922.148437100106</v>
      </c>
    </row>
    <row r="132" spans="1:16">
      <c r="A132" s="31">
        <v>42614</v>
      </c>
      <c r="C132" s="6">
        <v>124</v>
      </c>
      <c r="D132" s="29">
        <f t="shared" si="32"/>
        <v>1290</v>
      </c>
      <c r="E132" s="29">
        <f t="shared" si="37"/>
        <v>159960</v>
      </c>
      <c r="F132" s="29">
        <f t="shared" si="33"/>
        <v>-72284.209999999992</v>
      </c>
      <c r="G132" s="34">
        <f>Inputs!D$3</f>
        <v>0.37951000000000001</v>
      </c>
      <c r="I132" s="27">
        <f t="shared" si="38"/>
        <v>232244.21</v>
      </c>
      <c r="K132" s="27">
        <f t="shared" si="34"/>
        <v>1290</v>
      </c>
      <c r="L132" s="27">
        <f t="shared" si="39"/>
        <v>159960</v>
      </c>
      <c r="M132" s="27">
        <f t="shared" si="35"/>
        <v>489.56790000000001</v>
      </c>
      <c r="N132" s="27">
        <f t="shared" si="36"/>
        <v>489.56790000000001</v>
      </c>
      <c r="O132" s="27">
        <f t="shared" si="40"/>
        <v>-27432.580537100104</v>
      </c>
      <c r="P132" s="27">
        <f t="shared" si="41"/>
        <v>27432.580537100104</v>
      </c>
    </row>
    <row r="133" spans="1:16">
      <c r="A133" s="30">
        <v>42644</v>
      </c>
      <c r="C133" s="6">
        <v>125</v>
      </c>
      <c r="D133" s="29">
        <f t="shared" si="32"/>
        <v>1290</v>
      </c>
      <c r="E133" s="29">
        <f t="shared" si="37"/>
        <v>161250</v>
      </c>
      <c r="F133" s="29">
        <f t="shared" si="33"/>
        <v>-70994.209999999992</v>
      </c>
      <c r="G133" s="34">
        <f>Inputs!D$3</f>
        <v>0.37951000000000001</v>
      </c>
      <c r="I133" s="27">
        <f t="shared" si="38"/>
        <v>232244.21</v>
      </c>
      <c r="K133" s="27">
        <f t="shared" si="34"/>
        <v>1290</v>
      </c>
      <c r="L133" s="27">
        <f t="shared" si="39"/>
        <v>161250</v>
      </c>
      <c r="M133" s="27">
        <f t="shared" si="35"/>
        <v>489.56790000000001</v>
      </c>
      <c r="N133" s="27">
        <f t="shared" si="36"/>
        <v>489.56790000000001</v>
      </c>
      <c r="O133" s="27">
        <f t="shared" si="40"/>
        <v>-26943.012637100102</v>
      </c>
      <c r="P133" s="27">
        <f t="shared" si="41"/>
        <v>26943.012637100102</v>
      </c>
    </row>
    <row r="134" spans="1:16">
      <c r="A134" s="31">
        <v>42675</v>
      </c>
      <c r="C134" s="6">
        <v>126</v>
      </c>
      <c r="D134" s="29">
        <f t="shared" si="32"/>
        <v>1290</v>
      </c>
      <c r="E134" s="29">
        <f t="shared" si="37"/>
        <v>162540</v>
      </c>
      <c r="F134" s="29">
        <f t="shared" si="33"/>
        <v>-69704.209999999992</v>
      </c>
      <c r="G134" s="34">
        <f>Inputs!D$3</f>
        <v>0.37951000000000001</v>
      </c>
      <c r="I134" s="27">
        <f t="shared" si="38"/>
        <v>232244.21</v>
      </c>
      <c r="K134" s="27">
        <f t="shared" si="34"/>
        <v>1290</v>
      </c>
      <c r="L134" s="27">
        <f t="shared" si="39"/>
        <v>162540</v>
      </c>
      <c r="M134" s="27">
        <f t="shared" si="35"/>
        <v>489.56790000000001</v>
      </c>
      <c r="N134" s="27">
        <f t="shared" si="36"/>
        <v>489.56790000000001</v>
      </c>
      <c r="O134" s="27">
        <f t="shared" si="40"/>
        <v>-26453.444737100101</v>
      </c>
      <c r="P134" s="27">
        <f t="shared" si="41"/>
        <v>26453.444737100101</v>
      </c>
    </row>
    <row r="135" spans="1:16">
      <c r="A135" s="30">
        <v>42705</v>
      </c>
      <c r="C135" s="6">
        <v>127</v>
      </c>
      <c r="D135" s="29">
        <f t="shared" si="32"/>
        <v>1290</v>
      </c>
      <c r="E135" s="29">
        <f t="shared" si="37"/>
        <v>163830</v>
      </c>
      <c r="F135" s="29">
        <f t="shared" si="33"/>
        <v>-68414.209999999992</v>
      </c>
      <c r="G135" s="34">
        <f>Inputs!D$3</f>
        <v>0.37951000000000001</v>
      </c>
      <c r="I135" s="27">
        <f t="shared" si="38"/>
        <v>232244.21</v>
      </c>
      <c r="K135" s="27">
        <f t="shared" si="34"/>
        <v>1290</v>
      </c>
      <c r="L135" s="27">
        <f t="shared" si="39"/>
        <v>163830</v>
      </c>
      <c r="M135" s="27">
        <f t="shared" si="35"/>
        <v>489.56790000000001</v>
      </c>
      <c r="N135" s="27">
        <f t="shared" si="36"/>
        <v>489.56790000000001</v>
      </c>
      <c r="O135" s="27">
        <f t="shared" si="40"/>
        <v>-25963.876837100099</v>
      </c>
      <c r="P135" s="27">
        <f t="shared" si="41"/>
        <v>25963.876837100099</v>
      </c>
    </row>
    <row r="136" spans="1:16">
      <c r="A136" s="31">
        <v>42736</v>
      </c>
      <c r="C136" s="6">
        <v>128</v>
      </c>
      <c r="D136" s="29">
        <f t="shared" si="32"/>
        <v>1290</v>
      </c>
      <c r="E136" s="29">
        <f t="shared" si="37"/>
        <v>165120</v>
      </c>
      <c r="F136" s="29">
        <f t="shared" si="33"/>
        <v>-67124.209999999992</v>
      </c>
      <c r="G136" s="34">
        <f>Inputs!D$3</f>
        <v>0.37951000000000001</v>
      </c>
      <c r="I136" s="27">
        <f t="shared" si="38"/>
        <v>232244.21</v>
      </c>
      <c r="K136" s="27">
        <f t="shared" si="34"/>
        <v>1290</v>
      </c>
      <c r="L136" s="27">
        <f t="shared" si="39"/>
        <v>165120</v>
      </c>
      <c r="M136" s="27">
        <f t="shared" si="35"/>
        <v>489.56790000000001</v>
      </c>
      <c r="N136" s="27">
        <f t="shared" si="36"/>
        <v>489.56790000000001</v>
      </c>
      <c r="O136" s="27">
        <f t="shared" si="40"/>
        <v>-25474.308937100097</v>
      </c>
      <c r="P136" s="27">
        <f t="shared" si="41"/>
        <v>25474.308937100097</v>
      </c>
    </row>
    <row r="137" spans="1:16">
      <c r="A137" s="30">
        <v>42767</v>
      </c>
      <c r="C137" s="6">
        <v>129</v>
      </c>
      <c r="D137" s="29">
        <f t="shared" ref="D137:D168" si="42">ROUND(-(+$B$9/180)*1,0)</f>
        <v>1290</v>
      </c>
      <c r="E137" s="29">
        <f t="shared" si="37"/>
        <v>166410</v>
      </c>
      <c r="F137" s="29">
        <f t="shared" ref="F137:F168" si="43">$B$9+E137</f>
        <v>-65834.209999999992</v>
      </c>
      <c r="G137" s="34">
        <f>Inputs!D$3</f>
        <v>0.37951000000000001</v>
      </c>
      <c r="I137" s="27">
        <f t="shared" si="38"/>
        <v>232244.21</v>
      </c>
      <c r="K137" s="27">
        <f t="shared" ref="K137:K168" si="44">D137</f>
        <v>1290</v>
      </c>
      <c r="L137" s="27">
        <f t="shared" si="39"/>
        <v>166410</v>
      </c>
      <c r="M137" s="27">
        <f t="shared" ref="M137:M168" si="45">K137*G137</f>
        <v>489.56790000000001</v>
      </c>
      <c r="N137" s="27">
        <f t="shared" ref="N137:N168" si="46">M137-J137</f>
        <v>489.56790000000001</v>
      </c>
      <c r="O137" s="27">
        <f t="shared" si="40"/>
        <v>-24984.741037100095</v>
      </c>
      <c r="P137" s="27">
        <f t="shared" si="41"/>
        <v>24984.741037100095</v>
      </c>
    </row>
    <row r="138" spans="1:16">
      <c r="A138" s="31">
        <v>42795</v>
      </c>
      <c r="C138" s="6">
        <v>130</v>
      </c>
      <c r="D138" s="29">
        <f t="shared" si="42"/>
        <v>1290</v>
      </c>
      <c r="E138" s="29">
        <f t="shared" ref="E138:E169" si="47">+E137+D138</f>
        <v>167700</v>
      </c>
      <c r="F138" s="29">
        <f t="shared" si="43"/>
        <v>-64544.209999999992</v>
      </c>
      <c r="G138" s="34">
        <f>Inputs!D$3</f>
        <v>0.37951000000000001</v>
      </c>
      <c r="I138" s="27">
        <f t="shared" ref="I138:I169" si="48">+I137+H138</f>
        <v>232244.21</v>
      </c>
      <c r="K138" s="27">
        <f t="shared" si="44"/>
        <v>1290</v>
      </c>
      <c r="L138" s="27">
        <f t="shared" ref="L138:L169" si="49">+L137+K138</f>
        <v>167700</v>
      </c>
      <c r="M138" s="27">
        <f t="shared" si="45"/>
        <v>489.56790000000001</v>
      </c>
      <c r="N138" s="27">
        <f t="shared" si="46"/>
        <v>489.56790000000001</v>
      </c>
      <c r="O138" s="27">
        <f t="shared" ref="O138:O169" si="50">+O137+N138</f>
        <v>-24495.173137100093</v>
      </c>
      <c r="P138" s="27">
        <f t="shared" ref="P138:P169" si="51">P137-N138</f>
        <v>24495.173137100093</v>
      </c>
    </row>
    <row r="139" spans="1:16">
      <c r="A139" s="30">
        <v>42826</v>
      </c>
      <c r="C139" s="6">
        <v>131</v>
      </c>
      <c r="D139" s="29">
        <f t="shared" si="42"/>
        <v>1290</v>
      </c>
      <c r="E139" s="29">
        <f t="shared" si="47"/>
        <v>168990</v>
      </c>
      <c r="F139" s="29">
        <f t="shared" si="43"/>
        <v>-63254.209999999992</v>
      </c>
      <c r="G139" s="34">
        <f>Inputs!D$3</f>
        <v>0.37951000000000001</v>
      </c>
      <c r="I139" s="27">
        <f t="shared" si="48"/>
        <v>232244.21</v>
      </c>
      <c r="K139" s="27">
        <f t="shared" si="44"/>
        <v>1290</v>
      </c>
      <c r="L139" s="27">
        <f t="shared" si="49"/>
        <v>168990</v>
      </c>
      <c r="M139" s="27">
        <f t="shared" si="45"/>
        <v>489.56790000000001</v>
      </c>
      <c r="N139" s="27">
        <f t="shared" si="46"/>
        <v>489.56790000000001</v>
      </c>
      <c r="O139" s="27">
        <f t="shared" si="50"/>
        <v>-24005.605237100091</v>
      </c>
      <c r="P139" s="27">
        <f t="shared" si="51"/>
        <v>24005.605237100091</v>
      </c>
    </row>
    <row r="140" spans="1:16">
      <c r="A140" s="31">
        <v>42856</v>
      </c>
      <c r="C140" s="6">
        <v>132</v>
      </c>
      <c r="D140" s="29">
        <f t="shared" si="42"/>
        <v>1290</v>
      </c>
      <c r="E140" s="29">
        <f t="shared" si="47"/>
        <v>170280</v>
      </c>
      <c r="F140" s="29">
        <f t="shared" si="43"/>
        <v>-61964.209999999992</v>
      </c>
      <c r="G140" s="34">
        <f>Inputs!D$3</f>
        <v>0.37951000000000001</v>
      </c>
      <c r="I140" s="27">
        <f t="shared" si="48"/>
        <v>232244.21</v>
      </c>
      <c r="K140" s="27">
        <f t="shared" si="44"/>
        <v>1290</v>
      </c>
      <c r="L140" s="27">
        <f t="shared" si="49"/>
        <v>170280</v>
      </c>
      <c r="M140" s="27">
        <f t="shared" si="45"/>
        <v>489.56790000000001</v>
      </c>
      <c r="N140" s="27">
        <f t="shared" si="46"/>
        <v>489.56790000000001</v>
      </c>
      <c r="O140" s="27">
        <f t="shared" si="50"/>
        <v>-23516.03733710009</v>
      </c>
      <c r="P140" s="27">
        <f t="shared" si="51"/>
        <v>23516.03733710009</v>
      </c>
    </row>
    <row r="141" spans="1:16">
      <c r="A141" s="30">
        <v>42887</v>
      </c>
      <c r="C141" s="6">
        <v>133</v>
      </c>
      <c r="D141" s="29">
        <f t="shared" si="42"/>
        <v>1290</v>
      </c>
      <c r="E141" s="29">
        <f t="shared" si="47"/>
        <v>171570</v>
      </c>
      <c r="F141" s="29">
        <f t="shared" si="43"/>
        <v>-60674.209999999992</v>
      </c>
      <c r="G141" s="34">
        <f>Inputs!D$3</f>
        <v>0.37951000000000001</v>
      </c>
      <c r="I141" s="27">
        <f t="shared" si="48"/>
        <v>232244.21</v>
      </c>
      <c r="K141" s="27">
        <f t="shared" si="44"/>
        <v>1290</v>
      </c>
      <c r="L141" s="27">
        <f t="shared" si="49"/>
        <v>171570</v>
      </c>
      <c r="M141" s="27">
        <f t="shared" si="45"/>
        <v>489.56790000000001</v>
      </c>
      <c r="N141" s="27">
        <f t="shared" si="46"/>
        <v>489.56790000000001</v>
      </c>
      <c r="O141" s="27">
        <f t="shared" si="50"/>
        <v>-23026.469437100088</v>
      </c>
      <c r="P141" s="27">
        <f t="shared" si="51"/>
        <v>23026.469437100088</v>
      </c>
    </row>
    <row r="142" spans="1:16">
      <c r="A142" s="31">
        <v>42917</v>
      </c>
      <c r="C142" s="6">
        <v>134</v>
      </c>
      <c r="D142" s="29">
        <f t="shared" si="42"/>
        <v>1290</v>
      </c>
      <c r="E142" s="29">
        <f t="shared" si="47"/>
        <v>172860</v>
      </c>
      <c r="F142" s="29">
        <f t="shared" si="43"/>
        <v>-59384.209999999992</v>
      </c>
      <c r="G142" s="34">
        <f>Inputs!D$3</f>
        <v>0.37951000000000001</v>
      </c>
      <c r="I142" s="27">
        <f t="shared" si="48"/>
        <v>232244.21</v>
      </c>
      <c r="K142" s="27">
        <f t="shared" si="44"/>
        <v>1290</v>
      </c>
      <c r="L142" s="27">
        <f t="shared" si="49"/>
        <v>172860</v>
      </c>
      <c r="M142" s="27">
        <f t="shared" si="45"/>
        <v>489.56790000000001</v>
      </c>
      <c r="N142" s="27">
        <f t="shared" si="46"/>
        <v>489.56790000000001</v>
      </c>
      <c r="O142" s="27">
        <f t="shared" si="50"/>
        <v>-22536.901537100086</v>
      </c>
      <c r="P142" s="27">
        <f t="shared" si="51"/>
        <v>22536.901537100086</v>
      </c>
    </row>
    <row r="143" spans="1:16">
      <c r="A143" s="30">
        <v>42948</v>
      </c>
      <c r="C143" s="6">
        <v>135</v>
      </c>
      <c r="D143" s="29">
        <f t="shared" si="42"/>
        <v>1290</v>
      </c>
      <c r="E143" s="29">
        <f t="shared" si="47"/>
        <v>174150</v>
      </c>
      <c r="F143" s="29">
        <f t="shared" si="43"/>
        <v>-58094.209999999992</v>
      </c>
      <c r="G143" s="34">
        <f>Inputs!D$3</f>
        <v>0.37951000000000001</v>
      </c>
      <c r="I143" s="27">
        <f t="shared" si="48"/>
        <v>232244.21</v>
      </c>
      <c r="K143" s="27">
        <f t="shared" si="44"/>
        <v>1290</v>
      </c>
      <c r="L143" s="27">
        <f t="shared" si="49"/>
        <v>174150</v>
      </c>
      <c r="M143" s="27">
        <f t="shared" si="45"/>
        <v>489.56790000000001</v>
      </c>
      <c r="N143" s="27">
        <f t="shared" si="46"/>
        <v>489.56790000000001</v>
      </c>
      <c r="O143" s="27">
        <f t="shared" si="50"/>
        <v>-22047.333637100084</v>
      </c>
      <c r="P143" s="27">
        <f t="shared" si="51"/>
        <v>22047.333637100084</v>
      </c>
    </row>
    <row r="144" spans="1:16">
      <c r="A144" s="31">
        <v>42979</v>
      </c>
      <c r="C144" s="6">
        <v>136</v>
      </c>
      <c r="D144" s="29">
        <f t="shared" si="42"/>
        <v>1290</v>
      </c>
      <c r="E144" s="29">
        <f t="shared" si="47"/>
        <v>175440</v>
      </c>
      <c r="F144" s="29">
        <f t="shared" si="43"/>
        <v>-56804.209999999992</v>
      </c>
      <c r="G144" s="34">
        <f>Inputs!D$3</f>
        <v>0.37951000000000001</v>
      </c>
      <c r="I144" s="27">
        <f t="shared" si="48"/>
        <v>232244.21</v>
      </c>
      <c r="K144" s="27">
        <f t="shared" si="44"/>
        <v>1290</v>
      </c>
      <c r="L144" s="27">
        <f t="shared" si="49"/>
        <v>175440</v>
      </c>
      <c r="M144" s="27">
        <f t="shared" si="45"/>
        <v>489.56790000000001</v>
      </c>
      <c r="N144" s="27">
        <f t="shared" si="46"/>
        <v>489.56790000000001</v>
      </c>
      <c r="O144" s="27">
        <f t="shared" si="50"/>
        <v>-21557.765737100082</v>
      </c>
      <c r="P144" s="27">
        <f t="shared" si="51"/>
        <v>21557.765737100082</v>
      </c>
    </row>
    <row r="145" spans="1:16">
      <c r="A145" s="30">
        <v>43009</v>
      </c>
      <c r="C145" s="6">
        <v>137</v>
      </c>
      <c r="D145" s="29">
        <f t="shared" si="42"/>
        <v>1290</v>
      </c>
      <c r="E145" s="29">
        <f t="shared" si="47"/>
        <v>176730</v>
      </c>
      <c r="F145" s="29">
        <f t="shared" si="43"/>
        <v>-55514.209999999992</v>
      </c>
      <c r="G145" s="34">
        <f>Inputs!D$3</f>
        <v>0.37951000000000001</v>
      </c>
      <c r="I145" s="27">
        <f t="shared" si="48"/>
        <v>232244.21</v>
      </c>
      <c r="K145" s="27">
        <f t="shared" si="44"/>
        <v>1290</v>
      </c>
      <c r="L145" s="27">
        <f t="shared" si="49"/>
        <v>176730</v>
      </c>
      <c r="M145" s="27">
        <f t="shared" si="45"/>
        <v>489.56790000000001</v>
      </c>
      <c r="N145" s="27">
        <f t="shared" si="46"/>
        <v>489.56790000000001</v>
      </c>
      <c r="O145" s="27">
        <f t="shared" si="50"/>
        <v>-21068.197837100081</v>
      </c>
      <c r="P145" s="27">
        <f t="shared" si="51"/>
        <v>21068.197837100081</v>
      </c>
    </row>
    <row r="146" spans="1:16">
      <c r="A146" s="31">
        <v>43040</v>
      </c>
      <c r="C146" s="6">
        <v>138</v>
      </c>
      <c r="D146" s="29">
        <f t="shared" si="42"/>
        <v>1290</v>
      </c>
      <c r="E146" s="29">
        <f t="shared" si="47"/>
        <v>178020</v>
      </c>
      <c r="F146" s="29">
        <f t="shared" si="43"/>
        <v>-54224.209999999992</v>
      </c>
      <c r="G146" s="34">
        <f>Inputs!D$3</f>
        <v>0.37951000000000001</v>
      </c>
      <c r="I146" s="27">
        <f t="shared" si="48"/>
        <v>232244.21</v>
      </c>
      <c r="K146" s="27">
        <f t="shared" si="44"/>
        <v>1290</v>
      </c>
      <c r="L146" s="27">
        <f t="shared" si="49"/>
        <v>178020</v>
      </c>
      <c r="M146" s="27">
        <f t="shared" si="45"/>
        <v>489.56790000000001</v>
      </c>
      <c r="N146" s="27">
        <f t="shared" si="46"/>
        <v>489.56790000000001</v>
      </c>
      <c r="O146" s="27">
        <f t="shared" si="50"/>
        <v>-20578.629937100079</v>
      </c>
      <c r="P146" s="27">
        <f t="shared" si="51"/>
        <v>20578.629937100079</v>
      </c>
    </row>
    <row r="147" spans="1:16">
      <c r="A147" s="30">
        <v>43070</v>
      </c>
      <c r="C147" s="6">
        <v>139</v>
      </c>
      <c r="D147" s="29">
        <f t="shared" si="42"/>
        <v>1290</v>
      </c>
      <c r="E147" s="29">
        <f t="shared" si="47"/>
        <v>179310</v>
      </c>
      <c r="F147" s="29">
        <f t="shared" si="43"/>
        <v>-52934.209999999992</v>
      </c>
      <c r="G147" s="34">
        <f>Inputs!D$3</f>
        <v>0.37951000000000001</v>
      </c>
      <c r="I147" s="27">
        <f t="shared" si="48"/>
        <v>232244.21</v>
      </c>
      <c r="K147" s="27">
        <f t="shared" si="44"/>
        <v>1290</v>
      </c>
      <c r="L147" s="27">
        <f t="shared" si="49"/>
        <v>179310</v>
      </c>
      <c r="M147" s="27">
        <f t="shared" si="45"/>
        <v>489.56790000000001</v>
      </c>
      <c r="N147" s="27">
        <f t="shared" si="46"/>
        <v>489.56790000000001</v>
      </c>
      <c r="O147" s="27">
        <f t="shared" si="50"/>
        <v>-20089.062037100077</v>
      </c>
      <c r="P147" s="27">
        <f t="shared" si="51"/>
        <v>20089.062037100077</v>
      </c>
    </row>
    <row r="148" spans="1:16">
      <c r="A148" s="31">
        <v>43101</v>
      </c>
      <c r="C148" s="6">
        <v>140</v>
      </c>
      <c r="D148" s="29">
        <f t="shared" si="42"/>
        <v>1290</v>
      </c>
      <c r="E148" s="29">
        <f t="shared" si="47"/>
        <v>180600</v>
      </c>
      <c r="F148" s="29">
        <f t="shared" si="43"/>
        <v>-51644.209999999992</v>
      </c>
      <c r="G148" s="34">
        <f>Inputs!D$3</f>
        <v>0.37951000000000001</v>
      </c>
      <c r="I148" s="27">
        <f t="shared" si="48"/>
        <v>232244.21</v>
      </c>
      <c r="K148" s="27">
        <f t="shared" si="44"/>
        <v>1290</v>
      </c>
      <c r="L148" s="27">
        <f t="shared" si="49"/>
        <v>180600</v>
      </c>
      <c r="M148" s="27">
        <f t="shared" si="45"/>
        <v>489.56790000000001</v>
      </c>
      <c r="N148" s="27">
        <f t="shared" si="46"/>
        <v>489.56790000000001</v>
      </c>
      <c r="O148" s="27">
        <f t="shared" si="50"/>
        <v>-19599.494137100075</v>
      </c>
      <c r="P148" s="27">
        <f t="shared" si="51"/>
        <v>19599.494137100075</v>
      </c>
    </row>
    <row r="149" spans="1:16">
      <c r="A149" s="30">
        <v>43132</v>
      </c>
      <c r="C149" s="6">
        <v>141</v>
      </c>
      <c r="D149" s="29">
        <f t="shared" si="42"/>
        <v>1290</v>
      </c>
      <c r="E149" s="29">
        <f t="shared" si="47"/>
        <v>181890</v>
      </c>
      <c r="F149" s="29">
        <f t="shared" si="43"/>
        <v>-50354.209999999992</v>
      </c>
      <c r="G149" s="34">
        <f>Inputs!D$3</f>
        <v>0.37951000000000001</v>
      </c>
      <c r="I149" s="27">
        <f t="shared" si="48"/>
        <v>232244.21</v>
      </c>
      <c r="K149" s="27">
        <f t="shared" si="44"/>
        <v>1290</v>
      </c>
      <c r="L149" s="27">
        <f t="shared" si="49"/>
        <v>181890</v>
      </c>
      <c r="M149" s="27">
        <f t="shared" si="45"/>
        <v>489.56790000000001</v>
      </c>
      <c r="N149" s="27">
        <f t="shared" si="46"/>
        <v>489.56790000000001</v>
      </c>
      <c r="O149" s="27">
        <f t="shared" si="50"/>
        <v>-19109.926237100073</v>
      </c>
      <c r="P149" s="27">
        <f t="shared" si="51"/>
        <v>19109.926237100073</v>
      </c>
    </row>
    <row r="150" spans="1:16">
      <c r="A150" s="31">
        <v>43160</v>
      </c>
      <c r="C150" s="6">
        <v>142</v>
      </c>
      <c r="D150" s="29">
        <f t="shared" si="42"/>
        <v>1290</v>
      </c>
      <c r="E150" s="29">
        <f t="shared" si="47"/>
        <v>183180</v>
      </c>
      <c r="F150" s="29">
        <f t="shared" si="43"/>
        <v>-49064.209999999992</v>
      </c>
      <c r="G150" s="34">
        <f>Inputs!D$3</f>
        <v>0.37951000000000001</v>
      </c>
      <c r="I150" s="27">
        <f t="shared" si="48"/>
        <v>232244.21</v>
      </c>
      <c r="K150" s="27">
        <f t="shared" si="44"/>
        <v>1290</v>
      </c>
      <c r="L150" s="27">
        <f t="shared" si="49"/>
        <v>183180</v>
      </c>
      <c r="M150" s="27">
        <f t="shared" si="45"/>
        <v>489.56790000000001</v>
      </c>
      <c r="N150" s="27">
        <f t="shared" si="46"/>
        <v>489.56790000000001</v>
      </c>
      <c r="O150" s="27">
        <f t="shared" si="50"/>
        <v>-18620.358337100071</v>
      </c>
      <c r="P150" s="27">
        <f t="shared" si="51"/>
        <v>18620.358337100071</v>
      </c>
    </row>
    <row r="151" spans="1:16">
      <c r="A151" s="30">
        <v>43191</v>
      </c>
      <c r="C151" s="6">
        <v>143</v>
      </c>
      <c r="D151" s="29">
        <f t="shared" si="42"/>
        <v>1290</v>
      </c>
      <c r="E151" s="29">
        <f t="shared" si="47"/>
        <v>184470</v>
      </c>
      <c r="F151" s="29">
        <f t="shared" si="43"/>
        <v>-47774.209999999992</v>
      </c>
      <c r="G151" s="34">
        <f>Inputs!D$3</f>
        <v>0.37951000000000001</v>
      </c>
      <c r="I151" s="27">
        <f t="shared" si="48"/>
        <v>232244.21</v>
      </c>
      <c r="K151" s="27">
        <f t="shared" si="44"/>
        <v>1290</v>
      </c>
      <c r="L151" s="27">
        <f t="shared" si="49"/>
        <v>184470</v>
      </c>
      <c r="M151" s="27">
        <f t="shared" si="45"/>
        <v>489.56790000000001</v>
      </c>
      <c r="N151" s="27">
        <f t="shared" si="46"/>
        <v>489.56790000000001</v>
      </c>
      <c r="O151" s="27">
        <f t="shared" si="50"/>
        <v>-18130.79043710007</v>
      </c>
      <c r="P151" s="27">
        <f t="shared" si="51"/>
        <v>18130.79043710007</v>
      </c>
    </row>
    <row r="152" spans="1:16">
      <c r="A152" s="31">
        <v>43221</v>
      </c>
      <c r="C152" s="6">
        <v>144</v>
      </c>
      <c r="D152" s="29">
        <f t="shared" si="42"/>
        <v>1290</v>
      </c>
      <c r="E152" s="29">
        <f t="shared" si="47"/>
        <v>185760</v>
      </c>
      <c r="F152" s="29">
        <f t="shared" si="43"/>
        <v>-46484.209999999992</v>
      </c>
      <c r="G152" s="34">
        <f>Inputs!D$3</f>
        <v>0.37951000000000001</v>
      </c>
      <c r="I152" s="27">
        <f t="shared" si="48"/>
        <v>232244.21</v>
      </c>
      <c r="K152" s="27">
        <f t="shared" si="44"/>
        <v>1290</v>
      </c>
      <c r="L152" s="27">
        <f t="shared" si="49"/>
        <v>185760</v>
      </c>
      <c r="M152" s="27">
        <f t="shared" si="45"/>
        <v>489.56790000000001</v>
      </c>
      <c r="N152" s="27">
        <f t="shared" si="46"/>
        <v>489.56790000000001</v>
      </c>
      <c r="O152" s="27">
        <f t="shared" si="50"/>
        <v>-17641.222537100068</v>
      </c>
      <c r="P152" s="27">
        <f t="shared" si="51"/>
        <v>17641.222537100068</v>
      </c>
    </row>
    <row r="153" spans="1:16">
      <c r="A153" s="30">
        <v>43252</v>
      </c>
      <c r="C153" s="6">
        <v>145</v>
      </c>
      <c r="D153" s="29">
        <f t="shared" si="42"/>
        <v>1290</v>
      </c>
      <c r="E153" s="29">
        <f t="shared" si="47"/>
        <v>187050</v>
      </c>
      <c r="F153" s="29">
        <f t="shared" si="43"/>
        <v>-45194.209999999992</v>
      </c>
      <c r="G153" s="34">
        <f>Inputs!D$3</f>
        <v>0.37951000000000001</v>
      </c>
      <c r="I153" s="27">
        <f t="shared" si="48"/>
        <v>232244.21</v>
      </c>
      <c r="K153" s="27">
        <f t="shared" si="44"/>
        <v>1290</v>
      </c>
      <c r="L153" s="27">
        <f t="shared" si="49"/>
        <v>187050</v>
      </c>
      <c r="M153" s="27">
        <f t="shared" si="45"/>
        <v>489.56790000000001</v>
      </c>
      <c r="N153" s="27">
        <f t="shared" si="46"/>
        <v>489.56790000000001</v>
      </c>
      <c r="O153" s="27">
        <f t="shared" si="50"/>
        <v>-17151.654637100066</v>
      </c>
      <c r="P153" s="27">
        <f t="shared" si="51"/>
        <v>17151.654637100066</v>
      </c>
    </row>
    <row r="154" spans="1:16">
      <c r="A154" s="31">
        <v>43282</v>
      </c>
      <c r="C154" s="6">
        <v>146</v>
      </c>
      <c r="D154" s="29">
        <f t="shared" si="42"/>
        <v>1290</v>
      </c>
      <c r="E154" s="29">
        <f t="shared" si="47"/>
        <v>188340</v>
      </c>
      <c r="F154" s="29">
        <f t="shared" si="43"/>
        <v>-43904.209999999992</v>
      </c>
      <c r="G154" s="34">
        <f>Inputs!D$3</f>
        <v>0.37951000000000001</v>
      </c>
      <c r="I154" s="27">
        <f t="shared" si="48"/>
        <v>232244.21</v>
      </c>
      <c r="K154" s="27">
        <f t="shared" si="44"/>
        <v>1290</v>
      </c>
      <c r="L154" s="27">
        <f t="shared" si="49"/>
        <v>188340</v>
      </c>
      <c r="M154" s="27">
        <f t="shared" si="45"/>
        <v>489.56790000000001</v>
      </c>
      <c r="N154" s="27">
        <f t="shared" si="46"/>
        <v>489.56790000000001</v>
      </c>
      <c r="O154" s="27">
        <f t="shared" si="50"/>
        <v>-16662.086737100064</v>
      </c>
      <c r="P154" s="27">
        <f t="shared" si="51"/>
        <v>16662.086737100064</v>
      </c>
    </row>
    <row r="155" spans="1:16">
      <c r="A155" s="30">
        <v>43313</v>
      </c>
      <c r="C155" s="6">
        <v>147</v>
      </c>
      <c r="D155" s="29">
        <f t="shared" si="42"/>
        <v>1290</v>
      </c>
      <c r="E155" s="29">
        <f t="shared" si="47"/>
        <v>189630</v>
      </c>
      <c r="F155" s="29">
        <f t="shared" si="43"/>
        <v>-42614.209999999992</v>
      </c>
      <c r="G155" s="34">
        <f>Inputs!D$3</f>
        <v>0.37951000000000001</v>
      </c>
      <c r="I155" s="27">
        <f t="shared" si="48"/>
        <v>232244.21</v>
      </c>
      <c r="K155" s="27">
        <f t="shared" si="44"/>
        <v>1290</v>
      </c>
      <c r="L155" s="27">
        <f t="shared" si="49"/>
        <v>189630</v>
      </c>
      <c r="M155" s="27">
        <f t="shared" si="45"/>
        <v>489.56790000000001</v>
      </c>
      <c r="N155" s="27">
        <f t="shared" si="46"/>
        <v>489.56790000000001</v>
      </c>
      <c r="O155" s="27">
        <f t="shared" si="50"/>
        <v>-16172.518837100064</v>
      </c>
      <c r="P155" s="27">
        <f t="shared" si="51"/>
        <v>16172.518837100064</v>
      </c>
    </row>
    <row r="156" spans="1:16">
      <c r="A156" s="31">
        <v>43344</v>
      </c>
      <c r="C156" s="6">
        <v>148</v>
      </c>
      <c r="D156" s="29">
        <f t="shared" si="42"/>
        <v>1290</v>
      </c>
      <c r="E156" s="29">
        <f t="shared" si="47"/>
        <v>190920</v>
      </c>
      <c r="F156" s="29">
        <f t="shared" si="43"/>
        <v>-41324.209999999992</v>
      </c>
      <c r="G156" s="34">
        <f>Inputs!D$3</f>
        <v>0.37951000000000001</v>
      </c>
      <c r="I156" s="27">
        <f t="shared" si="48"/>
        <v>232244.21</v>
      </c>
      <c r="K156" s="27">
        <f t="shared" si="44"/>
        <v>1290</v>
      </c>
      <c r="L156" s="27">
        <f t="shared" si="49"/>
        <v>190920</v>
      </c>
      <c r="M156" s="27">
        <f t="shared" si="45"/>
        <v>489.56790000000001</v>
      </c>
      <c r="N156" s="27">
        <f t="shared" si="46"/>
        <v>489.56790000000001</v>
      </c>
      <c r="O156" s="27">
        <f t="shared" si="50"/>
        <v>-15682.950937100064</v>
      </c>
      <c r="P156" s="27">
        <f t="shared" si="51"/>
        <v>15682.950937100064</v>
      </c>
    </row>
    <row r="157" spans="1:16">
      <c r="A157" s="30">
        <v>43374</v>
      </c>
      <c r="C157" s="6">
        <v>149</v>
      </c>
      <c r="D157" s="29">
        <f t="shared" si="42"/>
        <v>1290</v>
      </c>
      <c r="E157" s="29">
        <f t="shared" si="47"/>
        <v>192210</v>
      </c>
      <c r="F157" s="29">
        <f t="shared" si="43"/>
        <v>-40034.209999999992</v>
      </c>
      <c r="G157" s="34">
        <f>Inputs!D$3</f>
        <v>0.37951000000000001</v>
      </c>
      <c r="I157" s="27">
        <f t="shared" si="48"/>
        <v>232244.21</v>
      </c>
      <c r="K157" s="27">
        <f t="shared" si="44"/>
        <v>1290</v>
      </c>
      <c r="L157" s="27">
        <f t="shared" si="49"/>
        <v>192210</v>
      </c>
      <c r="M157" s="27">
        <f t="shared" si="45"/>
        <v>489.56790000000001</v>
      </c>
      <c r="N157" s="27">
        <f t="shared" si="46"/>
        <v>489.56790000000001</v>
      </c>
      <c r="O157" s="27">
        <f t="shared" si="50"/>
        <v>-15193.383037100064</v>
      </c>
      <c r="P157" s="27">
        <f t="shared" si="51"/>
        <v>15193.383037100064</v>
      </c>
    </row>
    <row r="158" spans="1:16">
      <c r="A158" s="31">
        <v>43405</v>
      </c>
      <c r="C158" s="6">
        <v>150</v>
      </c>
      <c r="D158" s="29">
        <f t="shared" si="42"/>
        <v>1290</v>
      </c>
      <c r="E158" s="29">
        <f t="shared" si="47"/>
        <v>193500</v>
      </c>
      <c r="F158" s="29">
        <f t="shared" si="43"/>
        <v>-38744.209999999992</v>
      </c>
      <c r="G158" s="34">
        <f>Inputs!D$3</f>
        <v>0.37951000000000001</v>
      </c>
      <c r="I158" s="27">
        <f t="shared" si="48"/>
        <v>232244.21</v>
      </c>
      <c r="K158" s="27">
        <f t="shared" si="44"/>
        <v>1290</v>
      </c>
      <c r="L158" s="27">
        <f t="shared" si="49"/>
        <v>193500</v>
      </c>
      <c r="M158" s="27">
        <f t="shared" si="45"/>
        <v>489.56790000000001</v>
      </c>
      <c r="N158" s="27">
        <f t="shared" si="46"/>
        <v>489.56790000000001</v>
      </c>
      <c r="O158" s="27">
        <f t="shared" si="50"/>
        <v>-14703.815137100064</v>
      </c>
      <c r="P158" s="27">
        <f t="shared" si="51"/>
        <v>14703.815137100064</v>
      </c>
    </row>
    <row r="159" spans="1:16">
      <c r="A159" s="30">
        <v>43435</v>
      </c>
      <c r="C159" s="6">
        <v>151</v>
      </c>
      <c r="D159" s="29">
        <f t="shared" si="42"/>
        <v>1290</v>
      </c>
      <c r="E159" s="29">
        <f t="shared" si="47"/>
        <v>194790</v>
      </c>
      <c r="F159" s="29">
        <f t="shared" si="43"/>
        <v>-37454.209999999992</v>
      </c>
      <c r="G159" s="34">
        <f>Inputs!D$3</f>
        <v>0.37951000000000001</v>
      </c>
      <c r="I159" s="27">
        <f t="shared" si="48"/>
        <v>232244.21</v>
      </c>
      <c r="K159" s="27">
        <f t="shared" si="44"/>
        <v>1290</v>
      </c>
      <c r="L159" s="27">
        <f t="shared" si="49"/>
        <v>194790</v>
      </c>
      <c r="M159" s="27">
        <f t="shared" si="45"/>
        <v>489.56790000000001</v>
      </c>
      <c r="N159" s="27">
        <f t="shared" si="46"/>
        <v>489.56790000000001</v>
      </c>
      <c r="O159" s="27">
        <f t="shared" si="50"/>
        <v>-14214.247237100064</v>
      </c>
      <c r="P159" s="27">
        <f t="shared" si="51"/>
        <v>14214.247237100064</v>
      </c>
    </row>
    <row r="160" spans="1:16">
      <c r="A160" s="31">
        <v>43466</v>
      </c>
      <c r="C160" s="6">
        <v>152</v>
      </c>
      <c r="D160" s="29">
        <f t="shared" si="42"/>
        <v>1290</v>
      </c>
      <c r="E160" s="29">
        <f t="shared" si="47"/>
        <v>196080</v>
      </c>
      <c r="F160" s="29">
        <f t="shared" si="43"/>
        <v>-36164.209999999992</v>
      </c>
      <c r="G160" s="34">
        <f>Inputs!D$3</f>
        <v>0.37951000000000001</v>
      </c>
      <c r="I160" s="27">
        <f t="shared" si="48"/>
        <v>232244.21</v>
      </c>
      <c r="K160" s="27">
        <f t="shared" si="44"/>
        <v>1290</v>
      </c>
      <c r="L160" s="27">
        <f t="shared" si="49"/>
        <v>196080</v>
      </c>
      <c r="M160" s="27">
        <f t="shared" si="45"/>
        <v>489.56790000000001</v>
      </c>
      <c r="N160" s="27">
        <f t="shared" si="46"/>
        <v>489.56790000000001</v>
      </c>
      <c r="O160" s="27">
        <f t="shared" si="50"/>
        <v>-13724.679337100064</v>
      </c>
      <c r="P160" s="27">
        <f t="shared" si="51"/>
        <v>13724.679337100064</v>
      </c>
    </row>
    <row r="161" spans="1:16">
      <c r="A161" s="30">
        <v>43497</v>
      </c>
      <c r="C161" s="6">
        <v>153</v>
      </c>
      <c r="D161" s="29">
        <f t="shared" si="42"/>
        <v>1290</v>
      </c>
      <c r="E161" s="29">
        <f t="shared" si="47"/>
        <v>197370</v>
      </c>
      <c r="F161" s="29">
        <f t="shared" si="43"/>
        <v>-34874.209999999992</v>
      </c>
      <c r="G161" s="34">
        <f>Inputs!D$3</f>
        <v>0.37951000000000001</v>
      </c>
      <c r="I161" s="27">
        <f t="shared" si="48"/>
        <v>232244.21</v>
      </c>
      <c r="K161" s="27">
        <f t="shared" si="44"/>
        <v>1290</v>
      </c>
      <c r="L161" s="27">
        <f t="shared" si="49"/>
        <v>197370</v>
      </c>
      <c r="M161" s="27">
        <f t="shared" si="45"/>
        <v>489.56790000000001</v>
      </c>
      <c r="N161" s="27">
        <f t="shared" si="46"/>
        <v>489.56790000000001</v>
      </c>
      <c r="O161" s="27">
        <f t="shared" si="50"/>
        <v>-13235.111437100064</v>
      </c>
      <c r="P161" s="27">
        <f t="shared" si="51"/>
        <v>13235.111437100064</v>
      </c>
    </row>
    <row r="162" spans="1:16">
      <c r="A162" s="31">
        <v>43525</v>
      </c>
      <c r="C162" s="6">
        <v>154</v>
      </c>
      <c r="D162" s="29">
        <f t="shared" si="42"/>
        <v>1290</v>
      </c>
      <c r="E162" s="29">
        <f t="shared" si="47"/>
        <v>198660</v>
      </c>
      <c r="F162" s="29">
        <f t="shared" si="43"/>
        <v>-33584.209999999992</v>
      </c>
      <c r="G162" s="34">
        <f>Inputs!D$3</f>
        <v>0.37951000000000001</v>
      </c>
      <c r="I162" s="27">
        <f t="shared" si="48"/>
        <v>232244.21</v>
      </c>
      <c r="K162" s="27">
        <f t="shared" si="44"/>
        <v>1290</v>
      </c>
      <c r="L162" s="27">
        <f t="shared" si="49"/>
        <v>198660</v>
      </c>
      <c r="M162" s="27">
        <f t="shared" si="45"/>
        <v>489.56790000000001</v>
      </c>
      <c r="N162" s="27">
        <f t="shared" si="46"/>
        <v>489.56790000000001</v>
      </c>
      <c r="O162" s="27">
        <f t="shared" si="50"/>
        <v>-12745.543537100064</v>
      </c>
      <c r="P162" s="27">
        <f t="shared" si="51"/>
        <v>12745.543537100064</v>
      </c>
    </row>
    <row r="163" spans="1:16">
      <c r="A163" s="30">
        <v>43556</v>
      </c>
      <c r="C163" s="6">
        <v>155</v>
      </c>
      <c r="D163" s="29">
        <f t="shared" si="42"/>
        <v>1290</v>
      </c>
      <c r="E163" s="29">
        <f t="shared" si="47"/>
        <v>199950</v>
      </c>
      <c r="F163" s="29">
        <f t="shared" si="43"/>
        <v>-32294.209999999992</v>
      </c>
      <c r="G163" s="34">
        <f>Inputs!D$3</f>
        <v>0.37951000000000001</v>
      </c>
      <c r="I163" s="27">
        <f t="shared" si="48"/>
        <v>232244.21</v>
      </c>
      <c r="K163" s="27">
        <f t="shared" si="44"/>
        <v>1290</v>
      </c>
      <c r="L163" s="27">
        <f t="shared" si="49"/>
        <v>199950</v>
      </c>
      <c r="M163" s="27">
        <f t="shared" si="45"/>
        <v>489.56790000000001</v>
      </c>
      <c r="N163" s="27">
        <f t="shared" si="46"/>
        <v>489.56790000000001</v>
      </c>
      <c r="O163" s="27">
        <f t="shared" si="50"/>
        <v>-12255.975637100064</v>
      </c>
      <c r="P163" s="27">
        <f t="shared" si="51"/>
        <v>12255.975637100064</v>
      </c>
    </row>
    <row r="164" spans="1:16">
      <c r="A164" s="31">
        <v>43586</v>
      </c>
      <c r="C164" s="6">
        <v>156</v>
      </c>
      <c r="D164" s="29">
        <f t="shared" si="42"/>
        <v>1290</v>
      </c>
      <c r="E164" s="29">
        <f t="shared" si="47"/>
        <v>201240</v>
      </c>
      <c r="F164" s="29">
        <f t="shared" si="43"/>
        <v>-31004.209999999992</v>
      </c>
      <c r="G164" s="34">
        <f>Inputs!D$3</f>
        <v>0.37951000000000001</v>
      </c>
      <c r="I164" s="27">
        <f t="shared" si="48"/>
        <v>232244.21</v>
      </c>
      <c r="K164" s="27">
        <f t="shared" si="44"/>
        <v>1290</v>
      </c>
      <c r="L164" s="27">
        <f t="shared" si="49"/>
        <v>201240</v>
      </c>
      <c r="M164" s="27">
        <f t="shared" si="45"/>
        <v>489.56790000000001</v>
      </c>
      <c r="N164" s="27">
        <f t="shared" si="46"/>
        <v>489.56790000000001</v>
      </c>
      <c r="O164" s="27">
        <f t="shared" si="50"/>
        <v>-11766.407737100064</v>
      </c>
      <c r="P164" s="27">
        <f t="shared" si="51"/>
        <v>11766.407737100064</v>
      </c>
    </row>
    <row r="165" spans="1:16">
      <c r="A165" s="30">
        <v>43617</v>
      </c>
      <c r="C165" s="6">
        <v>157</v>
      </c>
      <c r="D165" s="29">
        <f t="shared" si="42"/>
        <v>1290</v>
      </c>
      <c r="E165" s="29">
        <f t="shared" si="47"/>
        <v>202530</v>
      </c>
      <c r="F165" s="29">
        <f t="shared" si="43"/>
        <v>-29714.209999999992</v>
      </c>
      <c r="G165" s="34">
        <f>Inputs!D$3</f>
        <v>0.37951000000000001</v>
      </c>
      <c r="I165" s="27">
        <f t="shared" si="48"/>
        <v>232244.21</v>
      </c>
      <c r="K165" s="27">
        <f t="shared" si="44"/>
        <v>1290</v>
      </c>
      <c r="L165" s="27">
        <f t="shared" si="49"/>
        <v>202530</v>
      </c>
      <c r="M165" s="27">
        <f t="shared" si="45"/>
        <v>489.56790000000001</v>
      </c>
      <c r="N165" s="27">
        <f t="shared" si="46"/>
        <v>489.56790000000001</v>
      </c>
      <c r="O165" s="27">
        <f t="shared" si="50"/>
        <v>-11276.839837100064</v>
      </c>
      <c r="P165" s="27">
        <f t="shared" si="51"/>
        <v>11276.839837100064</v>
      </c>
    </row>
    <row r="166" spans="1:16">
      <c r="A166" s="31">
        <v>43647</v>
      </c>
      <c r="C166" s="6">
        <v>158</v>
      </c>
      <c r="D166" s="29">
        <f t="shared" si="42"/>
        <v>1290</v>
      </c>
      <c r="E166" s="29">
        <f t="shared" si="47"/>
        <v>203820</v>
      </c>
      <c r="F166" s="29">
        <f t="shared" si="43"/>
        <v>-28424.209999999992</v>
      </c>
      <c r="G166" s="34">
        <f>Inputs!D$3</f>
        <v>0.37951000000000001</v>
      </c>
      <c r="I166" s="27">
        <f t="shared" si="48"/>
        <v>232244.21</v>
      </c>
      <c r="K166" s="27">
        <f t="shared" si="44"/>
        <v>1290</v>
      </c>
      <c r="L166" s="27">
        <f t="shared" si="49"/>
        <v>203820</v>
      </c>
      <c r="M166" s="27">
        <f t="shared" si="45"/>
        <v>489.56790000000001</v>
      </c>
      <c r="N166" s="27">
        <f t="shared" si="46"/>
        <v>489.56790000000001</v>
      </c>
      <c r="O166" s="27">
        <f t="shared" si="50"/>
        <v>-10787.271937100064</v>
      </c>
      <c r="P166" s="27">
        <f t="shared" si="51"/>
        <v>10787.271937100064</v>
      </c>
    </row>
    <row r="167" spans="1:16">
      <c r="A167" s="30">
        <v>43678</v>
      </c>
      <c r="C167" s="6">
        <v>159</v>
      </c>
      <c r="D167" s="29">
        <f t="shared" si="42"/>
        <v>1290</v>
      </c>
      <c r="E167" s="29">
        <f t="shared" si="47"/>
        <v>205110</v>
      </c>
      <c r="F167" s="29">
        <f t="shared" si="43"/>
        <v>-27134.209999999992</v>
      </c>
      <c r="G167" s="34">
        <f>Inputs!D$3</f>
        <v>0.37951000000000001</v>
      </c>
      <c r="I167" s="27">
        <f t="shared" si="48"/>
        <v>232244.21</v>
      </c>
      <c r="K167" s="27">
        <f t="shared" si="44"/>
        <v>1290</v>
      </c>
      <c r="L167" s="27">
        <f t="shared" si="49"/>
        <v>205110</v>
      </c>
      <c r="M167" s="27">
        <f t="shared" si="45"/>
        <v>489.56790000000001</v>
      </c>
      <c r="N167" s="27">
        <f t="shared" si="46"/>
        <v>489.56790000000001</v>
      </c>
      <c r="O167" s="27">
        <f t="shared" si="50"/>
        <v>-10297.704037100064</v>
      </c>
      <c r="P167" s="27">
        <f t="shared" si="51"/>
        <v>10297.704037100064</v>
      </c>
    </row>
    <row r="168" spans="1:16">
      <c r="A168" s="31">
        <v>43709</v>
      </c>
      <c r="C168" s="6">
        <v>160</v>
      </c>
      <c r="D168" s="29">
        <f t="shared" si="42"/>
        <v>1290</v>
      </c>
      <c r="E168" s="29">
        <f t="shared" si="47"/>
        <v>206400</v>
      </c>
      <c r="F168" s="29">
        <f t="shared" si="43"/>
        <v>-25844.209999999992</v>
      </c>
      <c r="G168" s="34">
        <f>Inputs!D$3</f>
        <v>0.37951000000000001</v>
      </c>
      <c r="I168" s="27">
        <f t="shared" si="48"/>
        <v>232244.21</v>
      </c>
      <c r="K168" s="27">
        <f t="shared" si="44"/>
        <v>1290</v>
      </c>
      <c r="L168" s="27">
        <f t="shared" si="49"/>
        <v>206400</v>
      </c>
      <c r="M168" s="27">
        <f t="shared" si="45"/>
        <v>489.56790000000001</v>
      </c>
      <c r="N168" s="27">
        <f t="shared" si="46"/>
        <v>489.56790000000001</v>
      </c>
      <c r="O168" s="27">
        <f t="shared" si="50"/>
        <v>-9808.1361371000639</v>
      </c>
      <c r="P168" s="27">
        <f t="shared" si="51"/>
        <v>9808.1361371000639</v>
      </c>
    </row>
    <row r="169" spans="1:16">
      <c r="A169" s="30">
        <v>43739</v>
      </c>
      <c r="C169" s="6">
        <v>161</v>
      </c>
      <c r="D169" s="29">
        <f t="shared" ref="D169:D187" si="52">ROUND(-(+$B$9/180)*1,0)</f>
        <v>1290</v>
      </c>
      <c r="E169" s="29">
        <f t="shared" si="47"/>
        <v>207690</v>
      </c>
      <c r="F169" s="29">
        <f t="shared" ref="F169:F188" si="53">$B$9+E169</f>
        <v>-24554.209999999992</v>
      </c>
      <c r="G169" s="34">
        <f>Inputs!D$3</f>
        <v>0.37951000000000001</v>
      </c>
      <c r="I169" s="27">
        <f t="shared" si="48"/>
        <v>232244.21</v>
      </c>
      <c r="K169" s="27">
        <f t="shared" ref="K169:K188" si="54">D169</f>
        <v>1290</v>
      </c>
      <c r="L169" s="27">
        <f t="shared" si="49"/>
        <v>207690</v>
      </c>
      <c r="M169" s="27">
        <f t="shared" ref="M169:M188" si="55">K169*G169</f>
        <v>489.56790000000001</v>
      </c>
      <c r="N169" s="27">
        <f t="shared" ref="N169:N188" si="56">M169-J169</f>
        <v>489.56790000000001</v>
      </c>
      <c r="O169" s="27">
        <f t="shared" si="50"/>
        <v>-9318.5682371000639</v>
      </c>
      <c r="P169" s="27">
        <f t="shared" si="51"/>
        <v>9318.5682371000639</v>
      </c>
    </row>
    <row r="170" spans="1:16">
      <c r="A170" s="31">
        <v>43770</v>
      </c>
      <c r="C170" s="6">
        <v>162</v>
      </c>
      <c r="D170" s="29">
        <f t="shared" si="52"/>
        <v>1290</v>
      </c>
      <c r="E170" s="29">
        <f t="shared" ref="E170:E188" si="57">+E169+D170</f>
        <v>208980</v>
      </c>
      <c r="F170" s="29">
        <f t="shared" si="53"/>
        <v>-23264.209999999992</v>
      </c>
      <c r="G170" s="34">
        <f>Inputs!D$3</f>
        <v>0.37951000000000001</v>
      </c>
      <c r="I170" s="27">
        <f t="shared" ref="I170:I188" si="58">+I169+H170</f>
        <v>232244.21</v>
      </c>
      <c r="K170" s="27">
        <f t="shared" si="54"/>
        <v>1290</v>
      </c>
      <c r="L170" s="27">
        <f t="shared" ref="L170:L188" si="59">+L169+K170</f>
        <v>208980</v>
      </c>
      <c r="M170" s="27">
        <f t="shared" si="55"/>
        <v>489.56790000000001</v>
      </c>
      <c r="N170" s="27">
        <f t="shared" si="56"/>
        <v>489.56790000000001</v>
      </c>
      <c r="O170" s="27">
        <f t="shared" ref="O170:O188" si="60">+O169+N170</f>
        <v>-8829.0003371000639</v>
      </c>
      <c r="P170" s="27">
        <f t="shared" ref="P170:P188" si="61">P169-N170</f>
        <v>8829.0003371000639</v>
      </c>
    </row>
    <row r="171" spans="1:16">
      <c r="A171" s="30">
        <v>43800</v>
      </c>
      <c r="C171" s="6">
        <v>163</v>
      </c>
      <c r="D171" s="29">
        <f t="shared" si="52"/>
        <v>1290</v>
      </c>
      <c r="E171" s="29">
        <f t="shared" si="57"/>
        <v>210270</v>
      </c>
      <c r="F171" s="29">
        <f t="shared" si="53"/>
        <v>-21974.209999999992</v>
      </c>
      <c r="G171" s="34">
        <f>Inputs!D$3</f>
        <v>0.37951000000000001</v>
      </c>
      <c r="I171" s="27">
        <f t="shared" si="58"/>
        <v>232244.21</v>
      </c>
      <c r="K171" s="27">
        <f t="shared" si="54"/>
        <v>1290</v>
      </c>
      <c r="L171" s="27">
        <f t="shared" si="59"/>
        <v>210270</v>
      </c>
      <c r="M171" s="27">
        <f t="shared" si="55"/>
        <v>489.56790000000001</v>
      </c>
      <c r="N171" s="27">
        <f t="shared" si="56"/>
        <v>489.56790000000001</v>
      </c>
      <c r="O171" s="27">
        <f t="shared" si="60"/>
        <v>-8339.4324371000639</v>
      </c>
      <c r="P171" s="27">
        <f t="shared" si="61"/>
        <v>8339.4324371000639</v>
      </c>
    </row>
    <row r="172" spans="1:16">
      <c r="A172" s="31">
        <v>43831</v>
      </c>
      <c r="C172" s="6">
        <v>164</v>
      </c>
      <c r="D172" s="29">
        <f t="shared" si="52"/>
        <v>1290</v>
      </c>
      <c r="E172" s="29">
        <f t="shared" si="57"/>
        <v>211560</v>
      </c>
      <c r="F172" s="29">
        <f t="shared" si="53"/>
        <v>-20684.209999999992</v>
      </c>
      <c r="G172" s="34">
        <f>Inputs!D$3</f>
        <v>0.37951000000000001</v>
      </c>
      <c r="I172" s="27">
        <f t="shared" si="58"/>
        <v>232244.21</v>
      </c>
      <c r="K172" s="27">
        <f t="shared" si="54"/>
        <v>1290</v>
      </c>
      <c r="L172" s="27">
        <f t="shared" si="59"/>
        <v>211560</v>
      </c>
      <c r="M172" s="27">
        <f t="shared" si="55"/>
        <v>489.56790000000001</v>
      </c>
      <c r="N172" s="27">
        <f t="shared" si="56"/>
        <v>489.56790000000001</v>
      </c>
      <c r="O172" s="27">
        <f t="shared" si="60"/>
        <v>-7849.8645371000639</v>
      </c>
      <c r="P172" s="27">
        <f t="shared" si="61"/>
        <v>7849.8645371000639</v>
      </c>
    </row>
    <row r="173" spans="1:16">
      <c r="A173" s="30">
        <v>43862</v>
      </c>
      <c r="C173" s="6">
        <v>165</v>
      </c>
      <c r="D173" s="29">
        <f t="shared" si="52"/>
        <v>1290</v>
      </c>
      <c r="E173" s="29">
        <f t="shared" si="57"/>
        <v>212850</v>
      </c>
      <c r="F173" s="29">
        <f t="shared" si="53"/>
        <v>-19394.209999999992</v>
      </c>
      <c r="G173" s="34">
        <f>Inputs!D$3</f>
        <v>0.37951000000000001</v>
      </c>
      <c r="I173" s="27">
        <f t="shared" si="58"/>
        <v>232244.21</v>
      </c>
      <c r="K173" s="27">
        <f t="shared" si="54"/>
        <v>1290</v>
      </c>
      <c r="L173" s="27">
        <f t="shared" si="59"/>
        <v>212850</v>
      </c>
      <c r="M173" s="27">
        <f t="shared" si="55"/>
        <v>489.56790000000001</v>
      </c>
      <c r="N173" s="27">
        <f t="shared" si="56"/>
        <v>489.56790000000001</v>
      </c>
      <c r="O173" s="27">
        <f t="shared" si="60"/>
        <v>-7360.2966371000639</v>
      </c>
      <c r="P173" s="27">
        <f t="shared" si="61"/>
        <v>7360.2966371000639</v>
      </c>
    </row>
    <row r="174" spans="1:16">
      <c r="A174" s="31">
        <v>43891</v>
      </c>
      <c r="C174" s="6">
        <v>166</v>
      </c>
      <c r="D174" s="29">
        <f t="shared" si="52"/>
        <v>1290</v>
      </c>
      <c r="E174" s="29">
        <f t="shared" si="57"/>
        <v>214140</v>
      </c>
      <c r="F174" s="29">
        <f t="shared" si="53"/>
        <v>-18104.209999999992</v>
      </c>
      <c r="G174" s="34">
        <f>Inputs!D$3</f>
        <v>0.37951000000000001</v>
      </c>
      <c r="I174" s="27">
        <f t="shared" si="58"/>
        <v>232244.21</v>
      </c>
      <c r="K174" s="27">
        <f t="shared" si="54"/>
        <v>1290</v>
      </c>
      <c r="L174" s="27">
        <f t="shared" si="59"/>
        <v>214140</v>
      </c>
      <c r="M174" s="27">
        <f t="shared" si="55"/>
        <v>489.56790000000001</v>
      </c>
      <c r="N174" s="27">
        <f t="shared" si="56"/>
        <v>489.56790000000001</v>
      </c>
      <c r="O174" s="27">
        <f t="shared" si="60"/>
        <v>-6870.7287371000639</v>
      </c>
      <c r="P174" s="27">
        <f t="shared" si="61"/>
        <v>6870.7287371000639</v>
      </c>
    </row>
    <row r="175" spans="1:16">
      <c r="A175" s="30">
        <v>43922</v>
      </c>
      <c r="C175" s="6">
        <v>167</v>
      </c>
      <c r="D175" s="29">
        <f t="shared" si="52"/>
        <v>1290</v>
      </c>
      <c r="E175" s="29">
        <f t="shared" si="57"/>
        <v>215430</v>
      </c>
      <c r="F175" s="29">
        <f t="shared" si="53"/>
        <v>-16814.209999999992</v>
      </c>
      <c r="G175" s="34">
        <f>Inputs!D$3</f>
        <v>0.37951000000000001</v>
      </c>
      <c r="I175" s="27">
        <f t="shared" si="58"/>
        <v>232244.21</v>
      </c>
      <c r="K175" s="27">
        <f t="shared" si="54"/>
        <v>1290</v>
      </c>
      <c r="L175" s="27">
        <f t="shared" si="59"/>
        <v>215430</v>
      </c>
      <c r="M175" s="27">
        <f t="shared" si="55"/>
        <v>489.56790000000001</v>
      </c>
      <c r="N175" s="27">
        <f t="shared" si="56"/>
        <v>489.56790000000001</v>
      </c>
      <c r="O175" s="27">
        <f t="shared" si="60"/>
        <v>-6381.1608371000639</v>
      </c>
      <c r="P175" s="27">
        <f t="shared" si="61"/>
        <v>6381.1608371000639</v>
      </c>
    </row>
    <row r="176" spans="1:16">
      <c r="A176" s="31">
        <v>43952</v>
      </c>
      <c r="C176" s="6">
        <v>168</v>
      </c>
      <c r="D176" s="29">
        <f t="shared" si="52"/>
        <v>1290</v>
      </c>
      <c r="E176" s="29">
        <f t="shared" si="57"/>
        <v>216720</v>
      </c>
      <c r="F176" s="29">
        <f t="shared" si="53"/>
        <v>-15524.209999999992</v>
      </c>
      <c r="G176" s="34">
        <f>Inputs!D$3</f>
        <v>0.37951000000000001</v>
      </c>
      <c r="I176" s="27">
        <f t="shared" si="58"/>
        <v>232244.21</v>
      </c>
      <c r="K176" s="27">
        <f t="shared" si="54"/>
        <v>1290</v>
      </c>
      <c r="L176" s="27">
        <f t="shared" si="59"/>
        <v>216720</v>
      </c>
      <c r="M176" s="27">
        <f t="shared" si="55"/>
        <v>489.56790000000001</v>
      </c>
      <c r="N176" s="27">
        <f t="shared" si="56"/>
        <v>489.56790000000001</v>
      </c>
      <c r="O176" s="27">
        <f t="shared" si="60"/>
        <v>-5891.5929371000639</v>
      </c>
      <c r="P176" s="27">
        <f t="shared" si="61"/>
        <v>5891.5929371000639</v>
      </c>
    </row>
    <row r="177" spans="1:20">
      <c r="A177" s="30">
        <v>43983</v>
      </c>
      <c r="C177" s="6">
        <v>169</v>
      </c>
      <c r="D177" s="29">
        <f t="shared" si="52"/>
        <v>1290</v>
      </c>
      <c r="E177" s="29">
        <f t="shared" si="57"/>
        <v>218010</v>
      </c>
      <c r="F177" s="29">
        <f t="shared" si="53"/>
        <v>-14234.209999999992</v>
      </c>
      <c r="G177" s="34">
        <f>Inputs!D$3</f>
        <v>0.37951000000000001</v>
      </c>
      <c r="I177" s="27">
        <f t="shared" si="58"/>
        <v>232244.21</v>
      </c>
      <c r="K177" s="27">
        <f t="shared" si="54"/>
        <v>1290</v>
      </c>
      <c r="L177" s="27">
        <f t="shared" si="59"/>
        <v>218010</v>
      </c>
      <c r="M177" s="27">
        <f t="shared" si="55"/>
        <v>489.56790000000001</v>
      </c>
      <c r="N177" s="27">
        <f t="shared" si="56"/>
        <v>489.56790000000001</v>
      </c>
      <c r="O177" s="27">
        <f t="shared" si="60"/>
        <v>-5402.0250371000639</v>
      </c>
      <c r="P177" s="27">
        <f t="shared" si="61"/>
        <v>5402.0250371000639</v>
      </c>
    </row>
    <row r="178" spans="1:20">
      <c r="A178" s="31">
        <v>44013</v>
      </c>
      <c r="C178" s="6">
        <v>170</v>
      </c>
      <c r="D178" s="29">
        <f t="shared" si="52"/>
        <v>1290</v>
      </c>
      <c r="E178" s="29">
        <f t="shared" si="57"/>
        <v>219300</v>
      </c>
      <c r="F178" s="29">
        <f t="shared" si="53"/>
        <v>-12944.209999999992</v>
      </c>
      <c r="G178" s="34">
        <f>Inputs!D$3</f>
        <v>0.37951000000000001</v>
      </c>
      <c r="I178" s="27">
        <f t="shared" si="58"/>
        <v>232244.21</v>
      </c>
      <c r="K178" s="27">
        <f t="shared" si="54"/>
        <v>1290</v>
      </c>
      <c r="L178" s="27">
        <f t="shared" si="59"/>
        <v>219300</v>
      </c>
      <c r="M178" s="27">
        <f t="shared" si="55"/>
        <v>489.56790000000001</v>
      </c>
      <c r="N178" s="27">
        <f t="shared" si="56"/>
        <v>489.56790000000001</v>
      </c>
      <c r="O178" s="27">
        <f t="shared" si="60"/>
        <v>-4912.4571371000638</v>
      </c>
      <c r="P178" s="27">
        <f t="shared" si="61"/>
        <v>4912.4571371000638</v>
      </c>
    </row>
    <row r="179" spans="1:20">
      <c r="A179" s="30">
        <v>44044</v>
      </c>
      <c r="C179" s="6">
        <v>171</v>
      </c>
      <c r="D179" s="29">
        <f t="shared" si="52"/>
        <v>1290</v>
      </c>
      <c r="E179" s="29">
        <f t="shared" si="57"/>
        <v>220590</v>
      </c>
      <c r="F179" s="29">
        <f t="shared" si="53"/>
        <v>-11654.209999999992</v>
      </c>
      <c r="G179" s="34">
        <f>Inputs!D$3</f>
        <v>0.37951000000000001</v>
      </c>
      <c r="I179" s="27">
        <f t="shared" si="58"/>
        <v>232244.21</v>
      </c>
      <c r="K179" s="27">
        <f t="shared" si="54"/>
        <v>1290</v>
      </c>
      <c r="L179" s="27">
        <f t="shared" si="59"/>
        <v>220590</v>
      </c>
      <c r="M179" s="27">
        <f t="shared" si="55"/>
        <v>489.56790000000001</v>
      </c>
      <c r="N179" s="27">
        <f t="shared" si="56"/>
        <v>489.56790000000001</v>
      </c>
      <c r="O179" s="27">
        <f t="shared" si="60"/>
        <v>-4422.8892371000638</v>
      </c>
      <c r="P179" s="27">
        <f t="shared" si="61"/>
        <v>4422.8892371000638</v>
      </c>
    </row>
    <row r="180" spans="1:20">
      <c r="A180" s="31">
        <v>44075</v>
      </c>
      <c r="C180" s="6">
        <v>172</v>
      </c>
      <c r="D180" s="29">
        <f t="shared" si="52"/>
        <v>1290</v>
      </c>
      <c r="E180" s="29">
        <f t="shared" si="57"/>
        <v>221880</v>
      </c>
      <c r="F180" s="29">
        <f t="shared" si="53"/>
        <v>-10364.209999999992</v>
      </c>
      <c r="G180" s="34">
        <f>Inputs!D$3</f>
        <v>0.37951000000000001</v>
      </c>
      <c r="I180" s="27">
        <f t="shared" si="58"/>
        <v>232244.21</v>
      </c>
      <c r="K180" s="27">
        <f t="shared" si="54"/>
        <v>1290</v>
      </c>
      <c r="L180" s="27">
        <f t="shared" si="59"/>
        <v>221880</v>
      </c>
      <c r="M180" s="27">
        <f t="shared" si="55"/>
        <v>489.56790000000001</v>
      </c>
      <c r="N180" s="27">
        <f t="shared" si="56"/>
        <v>489.56790000000001</v>
      </c>
      <c r="O180" s="27">
        <f t="shared" si="60"/>
        <v>-3933.3213371000638</v>
      </c>
      <c r="P180" s="27">
        <f t="shared" si="61"/>
        <v>3933.3213371000638</v>
      </c>
    </row>
    <row r="181" spans="1:20">
      <c r="A181" s="30">
        <v>44105</v>
      </c>
      <c r="C181" s="6">
        <v>173</v>
      </c>
      <c r="D181" s="29">
        <f t="shared" si="52"/>
        <v>1290</v>
      </c>
      <c r="E181" s="29">
        <f t="shared" si="57"/>
        <v>223170</v>
      </c>
      <c r="F181" s="29">
        <f t="shared" si="53"/>
        <v>-9074.2099999999919</v>
      </c>
      <c r="G181" s="34">
        <f>Inputs!D$3</f>
        <v>0.37951000000000001</v>
      </c>
      <c r="I181" s="27">
        <f t="shared" si="58"/>
        <v>232244.21</v>
      </c>
      <c r="K181" s="27">
        <f t="shared" si="54"/>
        <v>1290</v>
      </c>
      <c r="L181" s="27">
        <f t="shared" si="59"/>
        <v>223170</v>
      </c>
      <c r="M181" s="27">
        <f t="shared" si="55"/>
        <v>489.56790000000001</v>
      </c>
      <c r="N181" s="27">
        <f t="shared" si="56"/>
        <v>489.56790000000001</v>
      </c>
      <c r="O181" s="27">
        <f t="shared" si="60"/>
        <v>-3443.7534371000638</v>
      </c>
      <c r="P181" s="27">
        <f t="shared" si="61"/>
        <v>3443.7534371000638</v>
      </c>
    </row>
    <row r="182" spans="1:20">
      <c r="A182" s="31">
        <v>44136</v>
      </c>
      <c r="C182" s="6">
        <v>174</v>
      </c>
      <c r="D182" s="29">
        <f t="shared" si="52"/>
        <v>1290</v>
      </c>
      <c r="E182" s="29">
        <f t="shared" si="57"/>
        <v>224460</v>
      </c>
      <c r="F182" s="29">
        <f t="shared" si="53"/>
        <v>-7784.2099999999919</v>
      </c>
      <c r="G182" s="34">
        <f>Inputs!D$3</f>
        <v>0.37951000000000001</v>
      </c>
      <c r="I182" s="27">
        <f t="shared" si="58"/>
        <v>232244.21</v>
      </c>
      <c r="K182" s="27">
        <f t="shared" si="54"/>
        <v>1290</v>
      </c>
      <c r="L182" s="27">
        <f t="shared" si="59"/>
        <v>224460</v>
      </c>
      <c r="M182" s="27">
        <f t="shared" si="55"/>
        <v>489.56790000000001</v>
      </c>
      <c r="N182" s="27">
        <f t="shared" si="56"/>
        <v>489.56790000000001</v>
      </c>
      <c r="O182" s="27">
        <f t="shared" si="60"/>
        <v>-2954.1855371000638</v>
      </c>
      <c r="P182" s="27">
        <f t="shared" si="61"/>
        <v>2954.1855371000638</v>
      </c>
    </row>
    <row r="183" spans="1:20">
      <c r="A183" s="30">
        <v>44166</v>
      </c>
      <c r="C183" s="6">
        <v>175</v>
      </c>
      <c r="D183" s="29">
        <f t="shared" si="52"/>
        <v>1290</v>
      </c>
      <c r="E183" s="29">
        <f t="shared" si="57"/>
        <v>225750</v>
      </c>
      <c r="F183" s="29">
        <f t="shared" si="53"/>
        <v>-6494.2099999999919</v>
      </c>
      <c r="G183" s="34">
        <f>Inputs!D$3</f>
        <v>0.37951000000000001</v>
      </c>
      <c r="I183" s="27">
        <f t="shared" si="58"/>
        <v>232244.21</v>
      </c>
      <c r="K183" s="27">
        <f t="shared" si="54"/>
        <v>1290</v>
      </c>
      <c r="L183" s="27">
        <f t="shared" si="59"/>
        <v>225750</v>
      </c>
      <c r="M183" s="27">
        <f t="shared" si="55"/>
        <v>489.56790000000001</v>
      </c>
      <c r="N183" s="27">
        <f t="shared" si="56"/>
        <v>489.56790000000001</v>
      </c>
      <c r="O183" s="27">
        <f t="shared" si="60"/>
        <v>-2464.6176371000638</v>
      </c>
      <c r="P183" s="27">
        <f t="shared" si="61"/>
        <v>2464.6176371000638</v>
      </c>
    </row>
    <row r="184" spans="1:20">
      <c r="A184" s="31">
        <v>44197</v>
      </c>
      <c r="C184" s="6">
        <v>176</v>
      </c>
      <c r="D184" s="29">
        <f t="shared" si="52"/>
        <v>1290</v>
      </c>
      <c r="E184" s="29">
        <f t="shared" si="57"/>
        <v>227040</v>
      </c>
      <c r="F184" s="29">
        <f t="shared" si="53"/>
        <v>-5204.2099999999919</v>
      </c>
      <c r="G184" s="34">
        <f>Inputs!D$3</f>
        <v>0.37951000000000001</v>
      </c>
      <c r="I184" s="27">
        <f t="shared" si="58"/>
        <v>232244.21</v>
      </c>
      <c r="K184" s="27">
        <f t="shared" si="54"/>
        <v>1290</v>
      </c>
      <c r="L184" s="27">
        <f t="shared" si="59"/>
        <v>227040</v>
      </c>
      <c r="M184" s="27">
        <f t="shared" si="55"/>
        <v>489.56790000000001</v>
      </c>
      <c r="N184" s="27">
        <f t="shared" si="56"/>
        <v>489.56790000000001</v>
      </c>
      <c r="O184" s="27">
        <f t="shared" si="60"/>
        <v>-1975.0497371000638</v>
      </c>
      <c r="P184" s="27">
        <f t="shared" si="61"/>
        <v>1975.0497371000638</v>
      </c>
    </row>
    <row r="185" spans="1:20">
      <c r="A185" s="30">
        <v>44228</v>
      </c>
      <c r="C185" s="6">
        <v>177</v>
      </c>
      <c r="D185" s="29">
        <f t="shared" si="52"/>
        <v>1290</v>
      </c>
      <c r="E185" s="29">
        <f t="shared" si="57"/>
        <v>228330</v>
      </c>
      <c r="F185" s="29">
        <f t="shared" si="53"/>
        <v>-3914.2099999999919</v>
      </c>
      <c r="G185" s="34">
        <f>Inputs!D$3</f>
        <v>0.37951000000000001</v>
      </c>
      <c r="I185" s="27">
        <f t="shared" si="58"/>
        <v>232244.21</v>
      </c>
      <c r="K185" s="27">
        <f t="shared" si="54"/>
        <v>1290</v>
      </c>
      <c r="L185" s="27">
        <f t="shared" si="59"/>
        <v>228330</v>
      </c>
      <c r="M185" s="27">
        <f t="shared" si="55"/>
        <v>489.56790000000001</v>
      </c>
      <c r="N185" s="27">
        <f t="shared" si="56"/>
        <v>489.56790000000001</v>
      </c>
      <c r="O185" s="27">
        <f t="shared" si="60"/>
        <v>-1485.4818371000638</v>
      </c>
      <c r="P185" s="27">
        <f t="shared" si="61"/>
        <v>1485.4818371000638</v>
      </c>
    </row>
    <row r="186" spans="1:20">
      <c r="A186" s="31">
        <v>44256</v>
      </c>
      <c r="C186" s="6">
        <v>178</v>
      </c>
      <c r="D186" s="29">
        <f t="shared" si="52"/>
        <v>1290</v>
      </c>
      <c r="E186" s="29">
        <f t="shared" si="57"/>
        <v>229620</v>
      </c>
      <c r="F186" s="29">
        <f t="shared" si="53"/>
        <v>-2624.2099999999919</v>
      </c>
      <c r="G186" s="34">
        <f>Inputs!D$3</f>
        <v>0.37951000000000001</v>
      </c>
      <c r="I186" s="27">
        <f t="shared" si="58"/>
        <v>232244.21</v>
      </c>
      <c r="K186" s="27">
        <f t="shared" si="54"/>
        <v>1290</v>
      </c>
      <c r="L186" s="27">
        <f t="shared" si="59"/>
        <v>229620</v>
      </c>
      <c r="M186" s="27">
        <f t="shared" si="55"/>
        <v>489.56790000000001</v>
      </c>
      <c r="N186" s="27">
        <f t="shared" si="56"/>
        <v>489.56790000000001</v>
      </c>
      <c r="O186" s="27">
        <f t="shared" si="60"/>
        <v>-995.91393710006378</v>
      </c>
      <c r="P186" s="27">
        <f t="shared" si="61"/>
        <v>995.91393710006378</v>
      </c>
    </row>
    <row r="187" spans="1:20">
      <c r="A187" s="30">
        <v>44287</v>
      </c>
      <c r="C187" s="6">
        <v>179</v>
      </c>
      <c r="D187" s="29">
        <f t="shared" si="52"/>
        <v>1290</v>
      </c>
      <c r="E187" s="29">
        <f t="shared" si="57"/>
        <v>230910</v>
      </c>
      <c r="F187" s="29">
        <f t="shared" si="53"/>
        <v>-1334.2099999999919</v>
      </c>
      <c r="G187" s="34">
        <f>Inputs!D$3</f>
        <v>0.37951000000000001</v>
      </c>
      <c r="I187" s="27">
        <f t="shared" si="58"/>
        <v>232244.21</v>
      </c>
      <c r="K187" s="27">
        <f t="shared" si="54"/>
        <v>1290</v>
      </c>
      <c r="L187" s="27">
        <f t="shared" si="59"/>
        <v>230910</v>
      </c>
      <c r="M187" s="27">
        <f t="shared" si="55"/>
        <v>489.56790000000001</v>
      </c>
      <c r="N187" s="27">
        <f t="shared" si="56"/>
        <v>489.56790000000001</v>
      </c>
      <c r="O187" s="27">
        <f t="shared" si="60"/>
        <v>-506.34603710006377</v>
      </c>
      <c r="P187" s="27">
        <f t="shared" si="61"/>
        <v>506.34603710006377</v>
      </c>
    </row>
    <row r="188" spans="1:20">
      <c r="A188" s="31">
        <v>44317</v>
      </c>
      <c r="C188" s="6">
        <v>180</v>
      </c>
      <c r="D188" s="29">
        <f>-F187</f>
        <v>1334.2099999999919</v>
      </c>
      <c r="E188" s="29">
        <f t="shared" si="57"/>
        <v>232244.21</v>
      </c>
      <c r="F188" s="29">
        <f t="shared" si="53"/>
        <v>0</v>
      </c>
      <c r="G188" s="34">
        <f>Inputs!D$3</f>
        <v>0.37951000000000001</v>
      </c>
      <c r="I188" s="27">
        <f t="shared" si="58"/>
        <v>232244.21</v>
      </c>
      <c r="K188" s="27">
        <f t="shared" si="54"/>
        <v>1334.2099999999919</v>
      </c>
      <c r="L188" s="27">
        <f t="shared" si="59"/>
        <v>232244.21</v>
      </c>
      <c r="M188" s="27">
        <f t="shared" si="55"/>
        <v>506.34603709999692</v>
      </c>
      <c r="N188" s="27">
        <f t="shared" si="56"/>
        <v>506.34603709999692</v>
      </c>
      <c r="O188" s="27">
        <f t="shared" si="60"/>
        <v>-6.6847860580310225E-11</v>
      </c>
      <c r="P188" s="27">
        <f t="shared" si="61"/>
        <v>6.6847860580310225E-11</v>
      </c>
    </row>
    <row r="189" spans="1:20">
      <c r="A189" s="30"/>
      <c r="G189" s="28"/>
    </row>
    <row r="190" spans="1:20">
      <c r="A190" s="8" t="s">
        <v>43</v>
      </c>
      <c r="B190" s="33">
        <f>SUM(B9:B189)</f>
        <v>-232244.21</v>
      </c>
      <c r="D190" s="33">
        <f>SUM(D9:D189)</f>
        <v>232244.21</v>
      </c>
      <c r="G190" s="28"/>
      <c r="H190" s="33">
        <f>SUM(H9:H189)</f>
        <v>232244.21</v>
      </c>
      <c r="I190" s="33"/>
      <c r="J190" s="33">
        <f>SUM(J9:J189)</f>
        <v>88139.000137099996</v>
      </c>
      <c r="K190" s="33">
        <f>SUM(K9:K189)</f>
        <v>232244.21</v>
      </c>
      <c r="L190" s="33"/>
      <c r="M190" s="33">
        <f>SUM(M9:M189)</f>
        <v>88139.000137099923</v>
      </c>
      <c r="N190" s="33">
        <f>SUM(N9:N189)</f>
        <v>-6.6847860580310225E-11</v>
      </c>
      <c r="O190" s="33">
        <f>SUM(O9:O189)</f>
        <v>-7889942.1555409217</v>
      </c>
      <c r="P190" s="33">
        <f>SUM(P9:P189)</f>
        <v>7889942.1555409217</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1:7">
      <c r="G193" s="28"/>
    </row>
    <row r="196" spans="1:7">
      <c r="A196" s="4" t="s">
        <v>14</v>
      </c>
      <c r="B196" s="4">
        <v>533263.38</v>
      </c>
    </row>
    <row r="197" spans="1:7">
      <c r="A197" s="4" t="s">
        <v>146</v>
      </c>
      <c r="B197" s="4">
        <v>29051.360000000001</v>
      </c>
    </row>
    <row r="198" spans="1:7">
      <c r="A198" s="4" t="s">
        <v>147</v>
      </c>
      <c r="B198" s="4">
        <v>10828.81</v>
      </c>
    </row>
    <row r="199" spans="1:7">
      <c r="A199" s="4" t="s">
        <v>148</v>
      </c>
      <c r="B199" s="4">
        <v>2461.8200000000002</v>
      </c>
    </row>
    <row r="200" spans="1:7">
      <c r="B200" s="104">
        <f>SUM(B196:B199)</f>
        <v>575605.37</v>
      </c>
    </row>
  </sheetData>
  <phoneticPr fontId="22" type="noConversion"/>
  <pageMargins left="0.25" right="0.25" top="0.5" bottom="0.5" header="0.5" footer="0.25"/>
  <pageSetup scale="59" fitToHeight="7" orientation="landscape" horizont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sheetPr transitionEvaluation="1" codeName="Sheet10">
    <pageSetUpPr autoPageBreaks="0" fitToPage="1"/>
  </sheetPr>
  <dimension ref="A1:AE193"/>
  <sheetViews>
    <sheetView defaultGridColor="0" topLeftCell="S1" colorId="22" zoomScale="60" zoomScaleNormal="100" workbookViewId="0">
      <pane ySplit="8" topLeftCell="A9" activePane="bottomLeft" state="frozen"/>
      <selection activeCell="V9" activeCellId="1" sqref="V9 V9"/>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9.55468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141</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34578</v>
      </c>
      <c r="B9" s="32">
        <v>-9284419</v>
      </c>
      <c r="C9" s="6">
        <v>1</v>
      </c>
      <c r="D9" s="29">
        <f>ROUND(-(+$B$9/180)*1,0)</f>
        <v>51580</v>
      </c>
      <c r="E9" s="29">
        <f>+D9</f>
        <v>51580</v>
      </c>
      <c r="F9" s="29">
        <f t="shared" ref="F9:F72" si="0">$B$9+E9</f>
        <v>-9232839</v>
      </c>
      <c r="G9" s="34">
        <f>+Inputs!$D$2</f>
        <v>0.3795</v>
      </c>
      <c r="H9" s="27">
        <f>-B9</f>
        <v>9284419</v>
      </c>
      <c r="I9" s="27">
        <f>+H9</f>
        <v>9284419</v>
      </c>
      <c r="J9" s="27">
        <f>H9*G9</f>
        <v>3523437.0104999999</v>
      </c>
      <c r="K9" s="27">
        <f t="shared" ref="K9:K56" si="1">D9</f>
        <v>51580</v>
      </c>
      <c r="L9" s="27">
        <f>+K9</f>
        <v>51580</v>
      </c>
      <c r="M9" s="27">
        <f t="shared" ref="M9:M56" si="2">K9*G9</f>
        <v>19574.61</v>
      </c>
      <c r="N9" s="27">
        <f t="shared" ref="N9:N56" si="3">M9-J9</f>
        <v>-3503862.4005</v>
      </c>
      <c r="O9" s="27">
        <f>+N9</f>
        <v>-3503862.4005</v>
      </c>
      <c r="P9" s="27">
        <f>-SUM(N9)</f>
        <v>3503862.4005</v>
      </c>
      <c r="Q9" s="38">
        <f>VLOOKUP(Q8,A9:P188,5)</f>
        <v>9284419</v>
      </c>
      <c r="R9" s="38">
        <f>VLOOKUP(R8,A9:P188,5)</f>
        <v>9284419</v>
      </c>
      <c r="S9" s="38">
        <f>+R9-Q9</f>
        <v>0</v>
      </c>
      <c r="T9" s="35" t="s">
        <v>64</v>
      </c>
      <c r="U9" s="161">
        <f>-IF(TYPE(VLOOKUP(U8,$A$9:$P$188,6,FALSE))=16,0,VLOOKUP(U8,$A$9:$P$188,6,FALSE))</f>
        <v>361079</v>
      </c>
      <c r="V9" s="161">
        <f>-IF(TYPE(VLOOKUP(V8,$A$9:$P$188,6,FALSE))=16,0,VLOOKUP(V8,$A$9:$P$188,6,FALSE))</f>
        <v>309499</v>
      </c>
      <c r="W9" s="161">
        <f t="shared" ref="W9:AE9" si="4">-IF(TYPE(VLOOKUP(W8,$A$9:$P$188,6,FALSE))=16,0,VLOOKUP(W8,$A$9:$P$188,6,FALSE))</f>
        <v>257919</v>
      </c>
      <c r="X9" s="161">
        <f t="shared" si="4"/>
        <v>206339</v>
      </c>
      <c r="Y9" s="161">
        <f t="shared" si="4"/>
        <v>154759</v>
      </c>
      <c r="Z9" s="161">
        <f t="shared" si="4"/>
        <v>103179</v>
      </c>
      <c r="AA9" s="161">
        <f t="shared" si="4"/>
        <v>51599</v>
      </c>
      <c r="AB9" s="161">
        <f t="shared" si="4"/>
        <v>0</v>
      </c>
      <c r="AC9" s="161">
        <f t="shared" si="4"/>
        <v>0</v>
      </c>
      <c r="AD9" s="161">
        <f t="shared" si="4"/>
        <v>0</v>
      </c>
      <c r="AE9" s="161">
        <f t="shared" si="4"/>
        <v>0</v>
      </c>
    </row>
    <row r="10" spans="1:31">
      <c r="A10" s="30">
        <v>34608</v>
      </c>
      <c r="B10" s="9"/>
      <c r="C10" s="6">
        <v>2</v>
      </c>
      <c r="D10" s="29">
        <f t="shared" ref="D10:D73" si="5">ROUND(-(+$B$9/180)*1,0)</f>
        <v>51580</v>
      </c>
      <c r="E10" s="29">
        <f t="shared" ref="E10:E56" si="6">+E9+D10</f>
        <v>103160</v>
      </c>
      <c r="F10" s="29">
        <f t="shared" si="0"/>
        <v>-9181259</v>
      </c>
      <c r="G10" s="34">
        <f>+Inputs!$D$2</f>
        <v>0.3795</v>
      </c>
      <c r="H10" s="2"/>
      <c r="I10" s="27">
        <f t="shared" ref="I10:I73" si="7">+I9+H10</f>
        <v>9284419</v>
      </c>
      <c r="J10" s="27"/>
      <c r="K10" s="27">
        <f t="shared" si="1"/>
        <v>51580</v>
      </c>
      <c r="L10" s="27">
        <f t="shared" ref="L10:L56" si="8">+L9+K10</f>
        <v>103160</v>
      </c>
      <c r="M10" s="27">
        <f t="shared" si="2"/>
        <v>19574.61</v>
      </c>
      <c r="N10" s="27">
        <f t="shared" si="3"/>
        <v>19574.61</v>
      </c>
      <c r="O10" s="27">
        <f t="shared" ref="O10:O56" si="9">+O9+N10</f>
        <v>-3484287.7905000001</v>
      </c>
      <c r="P10" s="27">
        <f t="shared" ref="P10:P56" si="10">P9-N10</f>
        <v>3484287.7905000001</v>
      </c>
      <c r="Q10" s="38">
        <f>VLOOKUP(Q8,A9:P188,15)</f>
        <v>39.200989995726559</v>
      </c>
      <c r="R10" s="38">
        <f>VLOOKUP(R8,A9:P188,15)</f>
        <v>39.200989995726559</v>
      </c>
      <c r="S10" s="38">
        <f>+R10-Q10</f>
        <v>0</v>
      </c>
      <c r="T10" s="36" t="s">
        <v>69</v>
      </c>
    </row>
    <row r="11" spans="1:31">
      <c r="A11" s="31">
        <v>34639</v>
      </c>
      <c r="B11" s="5"/>
      <c r="C11" s="6">
        <v>3</v>
      </c>
      <c r="D11" s="29">
        <f t="shared" si="5"/>
        <v>51580</v>
      </c>
      <c r="E11" s="29">
        <f t="shared" si="6"/>
        <v>154740</v>
      </c>
      <c r="F11" s="29">
        <f t="shared" si="0"/>
        <v>-9129679</v>
      </c>
      <c r="G11" s="34">
        <f>+Inputs!$D$2</f>
        <v>0.3795</v>
      </c>
      <c r="H11" s="2"/>
      <c r="I11" s="27">
        <f t="shared" si="7"/>
        <v>9284419</v>
      </c>
      <c r="J11" s="27"/>
      <c r="K11" s="27">
        <f t="shared" si="1"/>
        <v>51580</v>
      </c>
      <c r="L11" s="27">
        <f t="shared" si="8"/>
        <v>154740</v>
      </c>
      <c r="M11" s="27">
        <f t="shared" si="2"/>
        <v>19574.61</v>
      </c>
      <c r="N11" s="27">
        <f t="shared" si="3"/>
        <v>19574.61</v>
      </c>
      <c r="O11" s="27">
        <f t="shared" si="9"/>
        <v>-3464713.1805000002</v>
      </c>
      <c r="P11" s="27">
        <f t="shared" si="10"/>
        <v>3464713.1805000002</v>
      </c>
      <c r="Q11" s="38">
        <f>+VLOOKUP(Q8,A9:P188,16)</f>
        <v>-39.200989995726559</v>
      </c>
      <c r="R11" s="38">
        <f>+VLOOKUP(R8,A9:P188,16)</f>
        <v>-39.200989995726559</v>
      </c>
      <c r="S11" s="38">
        <f>(+Q11+R11)/2</f>
        <v>-39.200989995726559</v>
      </c>
      <c r="T11" s="36" t="s">
        <v>113</v>
      </c>
      <c r="U11" s="161">
        <f>IF(TYPE(VLOOKUP(U8,$A$9:$P$188,16,FALSE))=16,0,VLOOKUP(U8,$A$9:$P$188,16,FALSE))</f>
        <v>136993.89030000431</v>
      </c>
      <c r="V11" s="161">
        <f t="shared" ref="V11:AE11" si="11">IF(TYPE(VLOOKUP(V8,$A$9:$P$188,16,FALSE))=16,0,VLOOKUP(V8,$A$9:$P$188,16,FALSE))</f>
        <v>117418.7645000043</v>
      </c>
      <c r="W11" s="161">
        <f t="shared" si="11"/>
        <v>97843.638700004289</v>
      </c>
      <c r="X11" s="161">
        <f t="shared" si="11"/>
        <v>78268.51290000428</v>
      </c>
      <c r="Y11" s="161">
        <f t="shared" si="11"/>
        <v>58693.387100004278</v>
      </c>
      <c r="Z11" s="161">
        <f t="shared" si="11"/>
        <v>39118.261300004277</v>
      </c>
      <c r="AA11" s="161">
        <f t="shared" si="11"/>
        <v>19543.135500004275</v>
      </c>
      <c r="AB11" s="161">
        <f t="shared" si="11"/>
        <v>-39.200989995726559</v>
      </c>
      <c r="AC11" s="161">
        <f t="shared" si="11"/>
        <v>0</v>
      </c>
      <c r="AD11" s="161">
        <f t="shared" si="11"/>
        <v>0</v>
      </c>
      <c r="AE11" s="161">
        <f t="shared" si="11"/>
        <v>0</v>
      </c>
    </row>
    <row r="12" spans="1:31">
      <c r="A12" s="30">
        <v>34669</v>
      </c>
      <c r="B12" s="3"/>
      <c r="C12" s="6">
        <v>4</v>
      </c>
      <c r="D12" s="29">
        <f t="shared" si="5"/>
        <v>51580</v>
      </c>
      <c r="E12" s="29">
        <f t="shared" si="6"/>
        <v>206320</v>
      </c>
      <c r="F12" s="29">
        <f t="shared" si="0"/>
        <v>-9078099</v>
      </c>
      <c r="G12" s="34">
        <f>+Inputs!$D$2</f>
        <v>0.3795</v>
      </c>
      <c r="H12" s="2"/>
      <c r="I12" s="27">
        <f t="shared" si="7"/>
        <v>9284419</v>
      </c>
      <c r="J12" s="27"/>
      <c r="K12" s="27">
        <f t="shared" si="1"/>
        <v>51580</v>
      </c>
      <c r="L12" s="27">
        <f t="shared" si="8"/>
        <v>206320</v>
      </c>
      <c r="M12" s="27">
        <f t="shared" si="2"/>
        <v>19574.61</v>
      </c>
      <c r="N12" s="27">
        <f t="shared" si="3"/>
        <v>19574.61</v>
      </c>
      <c r="O12" s="27">
        <f t="shared" si="9"/>
        <v>-3445138.5705000004</v>
      </c>
      <c r="P12" s="27">
        <f t="shared" si="10"/>
        <v>3445138.5705000004</v>
      </c>
      <c r="Q12" s="39"/>
      <c r="R12" s="40"/>
      <c r="S12" s="40"/>
      <c r="T12" s="36"/>
    </row>
    <row r="13" spans="1:31">
      <c r="A13" s="31">
        <v>34700</v>
      </c>
      <c r="B13" s="3"/>
      <c r="C13" s="6">
        <v>5</v>
      </c>
      <c r="D13" s="29">
        <f t="shared" si="5"/>
        <v>51580</v>
      </c>
      <c r="E13" s="29">
        <f t="shared" si="6"/>
        <v>257900</v>
      </c>
      <c r="F13" s="29">
        <f t="shared" si="0"/>
        <v>-9026519</v>
      </c>
      <c r="G13" s="34">
        <f>+Inputs!$D$2</f>
        <v>0.3795</v>
      </c>
      <c r="H13" s="2"/>
      <c r="I13" s="27">
        <f t="shared" si="7"/>
        <v>9284419</v>
      </c>
      <c r="J13" s="27"/>
      <c r="K13" s="27">
        <f t="shared" si="1"/>
        <v>51580</v>
      </c>
      <c r="L13" s="27">
        <f t="shared" si="8"/>
        <v>257900</v>
      </c>
      <c r="M13" s="27">
        <f t="shared" si="2"/>
        <v>19574.61</v>
      </c>
      <c r="N13" s="27">
        <f t="shared" si="3"/>
        <v>19574.61</v>
      </c>
      <c r="O13" s="27">
        <f t="shared" si="9"/>
        <v>-3425563.9605000005</v>
      </c>
      <c r="P13" s="27">
        <f t="shared" si="10"/>
        <v>3425563.9605000005</v>
      </c>
      <c r="Q13" s="38">
        <f>VLOOKUP(Q8,A9:P188,9)</f>
        <v>9284419</v>
      </c>
      <c r="R13" s="38">
        <f>VLOOKUP(R8,A9:P188,9)</f>
        <v>9284419</v>
      </c>
      <c r="S13" s="38">
        <f>+R13-Q13</f>
        <v>0</v>
      </c>
      <c r="T13" s="36" t="s">
        <v>70</v>
      </c>
    </row>
    <row r="14" spans="1:31">
      <c r="A14" s="30">
        <v>34731</v>
      </c>
      <c r="B14" s="3"/>
      <c r="C14" s="6">
        <v>6</v>
      </c>
      <c r="D14" s="29">
        <f t="shared" si="5"/>
        <v>51580</v>
      </c>
      <c r="E14" s="29">
        <f t="shared" si="6"/>
        <v>309480</v>
      </c>
      <c r="F14" s="29">
        <f t="shared" si="0"/>
        <v>-8974939</v>
      </c>
      <c r="G14" s="34">
        <f>+Inputs!$D$2</f>
        <v>0.3795</v>
      </c>
      <c r="H14" s="2"/>
      <c r="I14" s="27">
        <f t="shared" si="7"/>
        <v>9284419</v>
      </c>
      <c r="J14" s="27"/>
      <c r="K14" s="27">
        <f t="shared" si="1"/>
        <v>51580</v>
      </c>
      <c r="L14" s="27">
        <f t="shared" si="8"/>
        <v>309480</v>
      </c>
      <c r="M14" s="27">
        <f t="shared" si="2"/>
        <v>19574.61</v>
      </c>
      <c r="N14" s="27">
        <f t="shared" si="3"/>
        <v>19574.61</v>
      </c>
      <c r="O14" s="27">
        <f t="shared" si="9"/>
        <v>-3405989.3505000006</v>
      </c>
      <c r="P14" s="27">
        <f t="shared" si="10"/>
        <v>3405989.3505000006</v>
      </c>
      <c r="Q14" s="38">
        <f>VLOOKUP(Q8,A9:P188,12)</f>
        <v>9284419</v>
      </c>
      <c r="R14" s="38">
        <f>VLOOKUP(R8,A9:P188,12)</f>
        <v>9284419</v>
      </c>
      <c r="S14" s="38">
        <f>+R14-Q14</f>
        <v>0</v>
      </c>
      <c r="T14" s="37" t="s">
        <v>93</v>
      </c>
    </row>
    <row r="15" spans="1:31">
      <c r="A15" s="31">
        <v>34759</v>
      </c>
      <c r="B15" s="3"/>
      <c r="C15" s="6">
        <v>7</v>
      </c>
      <c r="D15" s="29">
        <f t="shared" si="5"/>
        <v>51580</v>
      </c>
      <c r="E15" s="29">
        <f t="shared" si="6"/>
        <v>361060</v>
      </c>
      <c r="F15" s="29">
        <f t="shared" si="0"/>
        <v>-8923359</v>
      </c>
      <c r="G15" s="34">
        <f>+Inputs!$D$2</f>
        <v>0.3795</v>
      </c>
      <c r="H15" s="2"/>
      <c r="I15" s="27">
        <f t="shared" si="7"/>
        <v>9284419</v>
      </c>
      <c r="J15" s="27"/>
      <c r="K15" s="27">
        <f t="shared" si="1"/>
        <v>51580</v>
      </c>
      <c r="L15" s="27">
        <f t="shared" si="8"/>
        <v>361060</v>
      </c>
      <c r="M15" s="27">
        <f t="shared" si="2"/>
        <v>19574.61</v>
      </c>
      <c r="N15" s="27">
        <f t="shared" si="3"/>
        <v>19574.61</v>
      </c>
      <c r="O15" s="27">
        <f t="shared" si="9"/>
        <v>-3386414.7405000008</v>
      </c>
      <c r="P15" s="27">
        <f t="shared" si="10"/>
        <v>3386414.7405000008</v>
      </c>
    </row>
    <row r="16" spans="1:31">
      <c r="A16" s="30">
        <v>34790</v>
      </c>
      <c r="B16" s="3"/>
      <c r="C16" s="6">
        <v>8</v>
      </c>
      <c r="D16" s="29">
        <f t="shared" si="5"/>
        <v>51580</v>
      </c>
      <c r="E16" s="29">
        <f t="shared" si="6"/>
        <v>412640</v>
      </c>
      <c r="F16" s="29">
        <f t="shared" si="0"/>
        <v>-8871779</v>
      </c>
      <c r="G16" s="34">
        <f>+Inputs!$D$2</f>
        <v>0.3795</v>
      </c>
      <c r="H16" s="2"/>
      <c r="I16" s="27">
        <f t="shared" si="7"/>
        <v>9284419</v>
      </c>
      <c r="J16" s="27"/>
      <c r="K16" s="27">
        <f t="shared" si="1"/>
        <v>51580</v>
      </c>
      <c r="L16" s="27">
        <f t="shared" si="8"/>
        <v>412640</v>
      </c>
      <c r="M16" s="27">
        <f t="shared" si="2"/>
        <v>19574.61</v>
      </c>
      <c r="N16" s="27">
        <f t="shared" si="3"/>
        <v>19574.61</v>
      </c>
      <c r="O16" s="27">
        <f t="shared" si="9"/>
        <v>-3366840.1305000009</v>
      </c>
      <c r="P16" s="27">
        <f t="shared" si="10"/>
        <v>3366840.1305000009</v>
      </c>
      <c r="Q16" s="4"/>
      <c r="R16" s="4"/>
      <c r="S16" s="4"/>
    </row>
    <row r="17" spans="1:19">
      <c r="A17" s="31">
        <v>34820</v>
      </c>
      <c r="B17" s="3"/>
      <c r="C17" s="6">
        <v>9</v>
      </c>
      <c r="D17" s="29">
        <f t="shared" si="5"/>
        <v>51580</v>
      </c>
      <c r="E17" s="29">
        <f t="shared" si="6"/>
        <v>464220</v>
      </c>
      <c r="F17" s="29">
        <f t="shared" si="0"/>
        <v>-8820199</v>
      </c>
      <c r="G17" s="34">
        <f>+Inputs!$D$2</f>
        <v>0.3795</v>
      </c>
      <c r="H17" s="2"/>
      <c r="I17" s="27">
        <f t="shared" si="7"/>
        <v>9284419</v>
      </c>
      <c r="J17" s="27"/>
      <c r="K17" s="27">
        <f t="shared" si="1"/>
        <v>51580</v>
      </c>
      <c r="L17" s="27">
        <f t="shared" si="8"/>
        <v>464220</v>
      </c>
      <c r="M17" s="27">
        <f t="shared" si="2"/>
        <v>19574.61</v>
      </c>
      <c r="N17" s="27">
        <f t="shared" si="3"/>
        <v>19574.61</v>
      </c>
      <c r="O17" s="27">
        <f t="shared" si="9"/>
        <v>-3347265.520500001</v>
      </c>
      <c r="P17" s="27">
        <f t="shared" si="10"/>
        <v>3347265.520500001</v>
      </c>
      <c r="Q17" s="4"/>
      <c r="R17" s="4"/>
      <c r="S17" s="4"/>
    </row>
    <row r="18" spans="1:19">
      <c r="A18" s="30">
        <v>34851</v>
      </c>
      <c r="B18" s="3"/>
      <c r="C18" s="6">
        <v>10</v>
      </c>
      <c r="D18" s="29">
        <f t="shared" si="5"/>
        <v>51580</v>
      </c>
      <c r="E18" s="29">
        <f t="shared" si="6"/>
        <v>515800</v>
      </c>
      <c r="F18" s="29">
        <f t="shared" si="0"/>
        <v>-8768619</v>
      </c>
      <c r="G18" s="34">
        <f>+Inputs!$D$2</f>
        <v>0.3795</v>
      </c>
      <c r="H18" s="2"/>
      <c r="I18" s="27">
        <f t="shared" si="7"/>
        <v>9284419</v>
      </c>
      <c r="J18" s="27"/>
      <c r="K18" s="27">
        <f t="shared" si="1"/>
        <v>51580</v>
      </c>
      <c r="L18" s="27">
        <f t="shared" si="8"/>
        <v>515800</v>
      </c>
      <c r="M18" s="27">
        <f t="shared" si="2"/>
        <v>19574.61</v>
      </c>
      <c r="N18" s="27">
        <f t="shared" si="3"/>
        <v>19574.61</v>
      </c>
      <c r="O18" s="27">
        <f t="shared" si="9"/>
        <v>-3327690.9105000012</v>
      </c>
      <c r="P18" s="27">
        <f t="shared" si="10"/>
        <v>3327690.9105000012</v>
      </c>
      <c r="Q18" s="4"/>
      <c r="R18" s="4"/>
      <c r="S18" s="4"/>
    </row>
    <row r="19" spans="1:19">
      <c r="A19" s="31">
        <v>34881</v>
      </c>
      <c r="B19" s="3"/>
      <c r="C19" s="6">
        <v>11</v>
      </c>
      <c r="D19" s="29">
        <f t="shared" si="5"/>
        <v>51580</v>
      </c>
      <c r="E19" s="29">
        <f t="shared" si="6"/>
        <v>567380</v>
      </c>
      <c r="F19" s="29">
        <f t="shared" si="0"/>
        <v>-8717039</v>
      </c>
      <c r="G19" s="34">
        <f>+Inputs!$D$2</f>
        <v>0.3795</v>
      </c>
      <c r="H19" s="2"/>
      <c r="I19" s="27">
        <f t="shared" si="7"/>
        <v>9284419</v>
      </c>
      <c r="J19" s="27"/>
      <c r="K19" s="27">
        <f t="shared" si="1"/>
        <v>51580</v>
      </c>
      <c r="L19" s="27">
        <f t="shared" si="8"/>
        <v>567380</v>
      </c>
      <c r="M19" s="27">
        <f t="shared" si="2"/>
        <v>19574.61</v>
      </c>
      <c r="N19" s="27">
        <f t="shared" si="3"/>
        <v>19574.61</v>
      </c>
      <c r="O19" s="27">
        <f t="shared" si="9"/>
        <v>-3308116.3005000013</v>
      </c>
      <c r="P19" s="27">
        <f t="shared" si="10"/>
        <v>3308116.3005000013</v>
      </c>
      <c r="Q19" s="4"/>
      <c r="R19" s="4"/>
      <c r="S19" s="4"/>
    </row>
    <row r="20" spans="1:19">
      <c r="A20" s="30">
        <v>34912</v>
      </c>
      <c r="B20" s="3"/>
      <c r="C20" s="6">
        <v>12</v>
      </c>
      <c r="D20" s="29">
        <f t="shared" si="5"/>
        <v>51580</v>
      </c>
      <c r="E20" s="29">
        <f t="shared" si="6"/>
        <v>618960</v>
      </c>
      <c r="F20" s="29">
        <f t="shared" si="0"/>
        <v>-8665459</v>
      </c>
      <c r="G20" s="34">
        <f>+Inputs!$D$2</f>
        <v>0.3795</v>
      </c>
      <c r="H20" s="2"/>
      <c r="I20" s="27">
        <f t="shared" si="7"/>
        <v>9284419</v>
      </c>
      <c r="J20" s="27"/>
      <c r="K20" s="27">
        <f t="shared" si="1"/>
        <v>51580</v>
      </c>
      <c r="L20" s="27">
        <f t="shared" si="8"/>
        <v>618960</v>
      </c>
      <c r="M20" s="27">
        <f t="shared" si="2"/>
        <v>19574.61</v>
      </c>
      <c r="N20" s="27">
        <f t="shared" si="3"/>
        <v>19574.61</v>
      </c>
      <c r="O20" s="27">
        <f t="shared" si="9"/>
        <v>-3288541.6905000014</v>
      </c>
      <c r="P20" s="27">
        <f t="shared" si="10"/>
        <v>3288541.6905000014</v>
      </c>
      <c r="Q20" s="4"/>
      <c r="R20" s="4"/>
      <c r="S20" s="4"/>
    </row>
    <row r="21" spans="1:19">
      <c r="A21" s="31">
        <v>34943</v>
      </c>
      <c r="B21" s="3"/>
      <c r="C21" s="6">
        <v>13</v>
      </c>
      <c r="D21" s="29">
        <f t="shared" si="5"/>
        <v>51580</v>
      </c>
      <c r="E21" s="29">
        <f t="shared" si="6"/>
        <v>670540</v>
      </c>
      <c r="F21" s="29">
        <f t="shared" si="0"/>
        <v>-8613879</v>
      </c>
      <c r="G21" s="34">
        <f>+Inputs!$D$2</f>
        <v>0.3795</v>
      </c>
      <c r="H21" s="2"/>
      <c r="I21" s="27">
        <f t="shared" si="7"/>
        <v>9284419</v>
      </c>
      <c r="J21" s="27"/>
      <c r="K21" s="27">
        <f t="shared" si="1"/>
        <v>51580</v>
      </c>
      <c r="L21" s="27">
        <f t="shared" si="8"/>
        <v>670540</v>
      </c>
      <c r="M21" s="27">
        <f t="shared" si="2"/>
        <v>19574.61</v>
      </c>
      <c r="N21" s="27">
        <f t="shared" si="3"/>
        <v>19574.61</v>
      </c>
      <c r="O21" s="27">
        <f t="shared" si="9"/>
        <v>-3268967.0805000016</v>
      </c>
      <c r="P21" s="27">
        <f t="shared" si="10"/>
        <v>3268967.0805000016</v>
      </c>
      <c r="Q21" s="4"/>
      <c r="R21" s="4"/>
      <c r="S21" s="4"/>
    </row>
    <row r="22" spans="1:19">
      <c r="A22" s="30">
        <v>34973</v>
      </c>
      <c r="B22" s="3"/>
      <c r="C22" s="6">
        <v>14</v>
      </c>
      <c r="D22" s="29">
        <f t="shared" si="5"/>
        <v>51580</v>
      </c>
      <c r="E22" s="29">
        <f t="shared" si="6"/>
        <v>722120</v>
      </c>
      <c r="F22" s="29">
        <f t="shared" si="0"/>
        <v>-8562299</v>
      </c>
      <c r="G22" s="34">
        <f>+Inputs!$D$2</f>
        <v>0.3795</v>
      </c>
      <c r="H22" s="2"/>
      <c r="I22" s="27">
        <f t="shared" si="7"/>
        <v>9284419</v>
      </c>
      <c r="J22" s="27"/>
      <c r="K22" s="27">
        <f t="shared" si="1"/>
        <v>51580</v>
      </c>
      <c r="L22" s="27">
        <f t="shared" si="8"/>
        <v>722120</v>
      </c>
      <c r="M22" s="27">
        <f t="shared" si="2"/>
        <v>19574.61</v>
      </c>
      <c r="N22" s="27">
        <f t="shared" si="3"/>
        <v>19574.61</v>
      </c>
      <c r="O22" s="27">
        <f t="shared" si="9"/>
        <v>-3249392.4705000017</v>
      </c>
      <c r="P22" s="27">
        <f t="shared" si="10"/>
        <v>3249392.4705000017</v>
      </c>
      <c r="Q22" s="4"/>
      <c r="R22" s="4"/>
      <c r="S22" s="4"/>
    </row>
    <row r="23" spans="1:19">
      <c r="A23" s="31">
        <v>35004</v>
      </c>
      <c r="B23" s="3"/>
      <c r="C23" s="6">
        <v>15</v>
      </c>
      <c r="D23" s="29">
        <f t="shared" si="5"/>
        <v>51580</v>
      </c>
      <c r="E23" s="29">
        <f t="shared" si="6"/>
        <v>773700</v>
      </c>
      <c r="F23" s="29">
        <f t="shared" si="0"/>
        <v>-8510719</v>
      </c>
      <c r="G23" s="34">
        <f>+Inputs!$D$2</f>
        <v>0.3795</v>
      </c>
      <c r="H23" s="2"/>
      <c r="I23" s="27">
        <f t="shared" si="7"/>
        <v>9284419</v>
      </c>
      <c r="J23" s="27"/>
      <c r="K23" s="27">
        <f t="shared" si="1"/>
        <v>51580</v>
      </c>
      <c r="L23" s="27">
        <f t="shared" si="8"/>
        <v>773700</v>
      </c>
      <c r="M23" s="27">
        <f t="shared" si="2"/>
        <v>19574.61</v>
      </c>
      <c r="N23" s="27">
        <f t="shared" si="3"/>
        <v>19574.61</v>
      </c>
      <c r="O23" s="27">
        <f t="shared" si="9"/>
        <v>-3229817.8605000018</v>
      </c>
      <c r="P23" s="27">
        <f t="shared" si="10"/>
        <v>3229817.8605000018</v>
      </c>
      <c r="Q23" s="4"/>
      <c r="R23" s="4"/>
      <c r="S23" s="4"/>
    </row>
    <row r="24" spans="1:19">
      <c r="A24" s="30">
        <v>35034</v>
      </c>
      <c r="B24" s="3"/>
      <c r="C24" s="6">
        <v>16</v>
      </c>
      <c r="D24" s="29">
        <f t="shared" si="5"/>
        <v>51580</v>
      </c>
      <c r="E24" s="29">
        <f t="shared" si="6"/>
        <v>825280</v>
      </c>
      <c r="F24" s="29">
        <f t="shared" si="0"/>
        <v>-8459139</v>
      </c>
      <c r="G24" s="34">
        <f>+Inputs!$D$2</f>
        <v>0.3795</v>
      </c>
      <c r="H24" s="2"/>
      <c r="I24" s="27">
        <f t="shared" si="7"/>
        <v>9284419</v>
      </c>
      <c r="J24" s="27"/>
      <c r="K24" s="27">
        <f t="shared" si="1"/>
        <v>51580</v>
      </c>
      <c r="L24" s="27">
        <f t="shared" si="8"/>
        <v>825280</v>
      </c>
      <c r="M24" s="27">
        <f t="shared" si="2"/>
        <v>19574.61</v>
      </c>
      <c r="N24" s="27">
        <f t="shared" si="3"/>
        <v>19574.61</v>
      </c>
      <c r="O24" s="27">
        <f t="shared" si="9"/>
        <v>-3210243.2505000019</v>
      </c>
      <c r="P24" s="27">
        <f t="shared" si="10"/>
        <v>3210243.2505000019</v>
      </c>
      <c r="Q24" s="4"/>
      <c r="R24" s="4"/>
      <c r="S24" s="4"/>
    </row>
    <row r="25" spans="1:19">
      <c r="A25" s="31">
        <v>35065</v>
      </c>
      <c r="B25" s="3"/>
      <c r="C25" s="6">
        <v>17</v>
      </c>
      <c r="D25" s="29">
        <f t="shared" si="5"/>
        <v>51580</v>
      </c>
      <c r="E25" s="29">
        <f t="shared" si="6"/>
        <v>876860</v>
      </c>
      <c r="F25" s="29">
        <f t="shared" si="0"/>
        <v>-8407559</v>
      </c>
      <c r="G25" s="34">
        <f>+Inputs!$D$2</f>
        <v>0.3795</v>
      </c>
      <c r="H25" s="2"/>
      <c r="I25" s="27">
        <f t="shared" si="7"/>
        <v>9284419</v>
      </c>
      <c r="J25" s="27"/>
      <c r="K25" s="27">
        <f t="shared" si="1"/>
        <v>51580</v>
      </c>
      <c r="L25" s="27">
        <f t="shared" si="8"/>
        <v>876860</v>
      </c>
      <c r="M25" s="27">
        <f t="shared" si="2"/>
        <v>19574.61</v>
      </c>
      <c r="N25" s="27">
        <f t="shared" si="3"/>
        <v>19574.61</v>
      </c>
      <c r="O25" s="27">
        <f t="shared" si="9"/>
        <v>-3190668.6405000021</v>
      </c>
      <c r="P25" s="27">
        <f t="shared" si="10"/>
        <v>3190668.6405000021</v>
      </c>
      <c r="Q25" s="4"/>
      <c r="R25" s="4"/>
      <c r="S25" s="4"/>
    </row>
    <row r="26" spans="1:19">
      <c r="A26" s="30">
        <v>35096</v>
      </c>
      <c r="B26" s="3"/>
      <c r="C26" s="6">
        <v>18</v>
      </c>
      <c r="D26" s="29">
        <f t="shared" si="5"/>
        <v>51580</v>
      </c>
      <c r="E26" s="29">
        <f t="shared" si="6"/>
        <v>928440</v>
      </c>
      <c r="F26" s="29">
        <f t="shared" si="0"/>
        <v>-8355979</v>
      </c>
      <c r="G26" s="34">
        <f>+Inputs!$D$2</f>
        <v>0.3795</v>
      </c>
      <c r="H26" s="2"/>
      <c r="I26" s="27">
        <f t="shared" si="7"/>
        <v>9284419</v>
      </c>
      <c r="J26" s="27"/>
      <c r="K26" s="27">
        <f t="shared" si="1"/>
        <v>51580</v>
      </c>
      <c r="L26" s="27">
        <f t="shared" si="8"/>
        <v>928440</v>
      </c>
      <c r="M26" s="27">
        <f t="shared" si="2"/>
        <v>19574.61</v>
      </c>
      <c r="N26" s="27">
        <f t="shared" si="3"/>
        <v>19574.61</v>
      </c>
      <c r="O26" s="27">
        <f t="shared" si="9"/>
        <v>-3171094.0305000022</v>
      </c>
      <c r="P26" s="27">
        <f t="shared" si="10"/>
        <v>3171094.0305000022</v>
      </c>
      <c r="Q26" s="4"/>
      <c r="R26" s="4"/>
      <c r="S26" s="4"/>
    </row>
    <row r="27" spans="1:19">
      <c r="A27" s="31">
        <v>35125</v>
      </c>
      <c r="B27" s="3"/>
      <c r="C27" s="6">
        <v>19</v>
      </c>
      <c r="D27" s="29">
        <f t="shared" si="5"/>
        <v>51580</v>
      </c>
      <c r="E27" s="29">
        <f t="shared" si="6"/>
        <v>980020</v>
      </c>
      <c r="F27" s="29">
        <f t="shared" si="0"/>
        <v>-8304399</v>
      </c>
      <c r="G27" s="34">
        <f>+Inputs!$D$2</f>
        <v>0.3795</v>
      </c>
      <c r="H27" s="2"/>
      <c r="I27" s="27">
        <f t="shared" si="7"/>
        <v>9284419</v>
      </c>
      <c r="J27" s="27"/>
      <c r="K27" s="27">
        <f t="shared" si="1"/>
        <v>51580</v>
      </c>
      <c r="L27" s="27">
        <f t="shared" si="8"/>
        <v>980020</v>
      </c>
      <c r="M27" s="27">
        <f t="shared" si="2"/>
        <v>19574.61</v>
      </c>
      <c r="N27" s="27">
        <f t="shared" si="3"/>
        <v>19574.61</v>
      </c>
      <c r="O27" s="27">
        <f t="shared" si="9"/>
        <v>-3151519.4205000023</v>
      </c>
      <c r="P27" s="27">
        <f t="shared" si="10"/>
        <v>3151519.4205000023</v>
      </c>
      <c r="Q27" s="4"/>
      <c r="R27" s="4"/>
      <c r="S27" s="4"/>
    </row>
    <row r="28" spans="1:19">
      <c r="A28" s="30">
        <v>35156</v>
      </c>
      <c r="B28" s="3"/>
      <c r="C28" s="6">
        <v>20</v>
      </c>
      <c r="D28" s="29">
        <f t="shared" si="5"/>
        <v>51580</v>
      </c>
      <c r="E28" s="29">
        <f t="shared" si="6"/>
        <v>1031600</v>
      </c>
      <c r="F28" s="29">
        <f t="shared" si="0"/>
        <v>-8252819</v>
      </c>
      <c r="G28" s="34">
        <f>+Inputs!$D$2</f>
        <v>0.3795</v>
      </c>
      <c r="H28" s="2"/>
      <c r="I28" s="27">
        <f t="shared" si="7"/>
        <v>9284419</v>
      </c>
      <c r="J28" s="27"/>
      <c r="K28" s="27">
        <f t="shared" si="1"/>
        <v>51580</v>
      </c>
      <c r="L28" s="27">
        <f t="shared" si="8"/>
        <v>1031600</v>
      </c>
      <c r="M28" s="27">
        <f t="shared" si="2"/>
        <v>19574.61</v>
      </c>
      <c r="N28" s="27">
        <f t="shared" si="3"/>
        <v>19574.61</v>
      </c>
      <c r="O28" s="27">
        <f t="shared" si="9"/>
        <v>-3131944.8105000025</v>
      </c>
      <c r="P28" s="27">
        <f t="shared" si="10"/>
        <v>3131944.8105000025</v>
      </c>
      <c r="Q28" s="4"/>
      <c r="R28" s="4"/>
      <c r="S28" s="4"/>
    </row>
    <row r="29" spans="1:19">
      <c r="A29" s="31">
        <v>35186</v>
      </c>
      <c r="B29" s="3"/>
      <c r="C29" s="6">
        <v>21</v>
      </c>
      <c r="D29" s="29">
        <f t="shared" si="5"/>
        <v>51580</v>
      </c>
      <c r="E29" s="29">
        <f t="shared" si="6"/>
        <v>1083180</v>
      </c>
      <c r="F29" s="29">
        <f t="shared" si="0"/>
        <v>-8201239</v>
      </c>
      <c r="G29" s="34">
        <f>+Inputs!$D$2</f>
        <v>0.3795</v>
      </c>
      <c r="H29" s="2"/>
      <c r="I29" s="27">
        <f t="shared" si="7"/>
        <v>9284419</v>
      </c>
      <c r="J29" s="27"/>
      <c r="K29" s="27">
        <f t="shared" si="1"/>
        <v>51580</v>
      </c>
      <c r="L29" s="27">
        <f t="shared" si="8"/>
        <v>1083180</v>
      </c>
      <c r="M29" s="27">
        <f t="shared" si="2"/>
        <v>19574.61</v>
      </c>
      <c r="N29" s="27">
        <f t="shared" si="3"/>
        <v>19574.61</v>
      </c>
      <c r="O29" s="27">
        <f t="shared" si="9"/>
        <v>-3112370.2005000026</v>
      </c>
      <c r="P29" s="27">
        <f t="shared" si="10"/>
        <v>3112370.2005000026</v>
      </c>
      <c r="Q29" s="4"/>
      <c r="R29" s="4"/>
      <c r="S29" s="4"/>
    </row>
    <row r="30" spans="1:19">
      <c r="A30" s="30">
        <v>35217</v>
      </c>
      <c r="B30" s="3"/>
      <c r="C30" s="6">
        <v>22</v>
      </c>
      <c r="D30" s="29">
        <f t="shared" si="5"/>
        <v>51580</v>
      </c>
      <c r="E30" s="29">
        <f t="shared" si="6"/>
        <v>1134760</v>
      </c>
      <c r="F30" s="29">
        <f t="shared" si="0"/>
        <v>-8149659</v>
      </c>
      <c r="G30" s="34">
        <f>+Inputs!$D$2</f>
        <v>0.3795</v>
      </c>
      <c r="H30" s="2"/>
      <c r="I30" s="27">
        <f t="shared" si="7"/>
        <v>9284419</v>
      </c>
      <c r="J30" s="27"/>
      <c r="K30" s="27">
        <f t="shared" si="1"/>
        <v>51580</v>
      </c>
      <c r="L30" s="27">
        <f t="shared" si="8"/>
        <v>1134760</v>
      </c>
      <c r="M30" s="27">
        <f t="shared" si="2"/>
        <v>19574.61</v>
      </c>
      <c r="N30" s="27">
        <f t="shared" si="3"/>
        <v>19574.61</v>
      </c>
      <c r="O30" s="27">
        <f t="shared" si="9"/>
        <v>-3092795.5905000027</v>
      </c>
      <c r="P30" s="27">
        <f t="shared" si="10"/>
        <v>3092795.5905000027</v>
      </c>
      <c r="Q30" s="125"/>
    </row>
    <row r="31" spans="1:19">
      <c r="A31" s="31">
        <v>35247</v>
      </c>
      <c r="B31" s="3"/>
      <c r="C31" s="6">
        <v>23</v>
      </c>
      <c r="D31" s="29">
        <f t="shared" si="5"/>
        <v>51580</v>
      </c>
      <c r="E31" s="29">
        <f t="shared" si="6"/>
        <v>1186340</v>
      </c>
      <c r="F31" s="29">
        <f t="shared" si="0"/>
        <v>-8098079</v>
      </c>
      <c r="G31" s="34">
        <f>+Inputs!$D$2</f>
        <v>0.3795</v>
      </c>
      <c r="H31" s="2"/>
      <c r="I31" s="27">
        <f t="shared" si="7"/>
        <v>9284419</v>
      </c>
      <c r="J31" s="27"/>
      <c r="K31" s="27">
        <f t="shared" si="1"/>
        <v>51580</v>
      </c>
      <c r="L31" s="27">
        <f t="shared" si="8"/>
        <v>1186340</v>
      </c>
      <c r="M31" s="27">
        <f t="shared" si="2"/>
        <v>19574.61</v>
      </c>
      <c r="N31" s="27">
        <f t="shared" si="3"/>
        <v>19574.61</v>
      </c>
      <c r="O31" s="27">
        <f t="shared" si="9"/>
        <v>-3073220.9805000029</v>
      </c>
      <c r="P31" s="27">
        <f t="shared" si="10"/>
        <v>3073220.9805000029</v>
      </c>
      <c r="Q31" s="125"/>
    </row>
    <row r="32" spans="1:19">
      <c r="A32" s="30">
        <v>35278</v>
      </c>
      <c r="B32" s="3"/>
      <c r="C32" s="6">
        <v>24</v>
      </c>
      <c r="D32" s="29">
        <f t="shared" si="5"/>
        <v>51580</v>
      </c>
      <c r="E32" s="29">
        <f t="shared" si="6"/>
        <v>1237920</v>
      </c>
      <c r="F32" s="29">
        <f t="shared" si="0"/>
        <v>-8046499</v>
      </c>
      <c r="G32" s="34">
        <f>+Inputs!$D$2</f>
        <v>0.3795</v>
      </c>
      <c r="H32" s="2"/>
      <c r="I32" s="27">
        <f t="shared" si="7"/>
        <v>9284419</v>
      </c>
      <c r="J32" s="27"/>
      <c r="K32" s="27">
        <f t="shared" si="1"/>
        <v>51580</v>
      </c>
      <c r="L32" s="27">
        <f t="shared" si="8"/>
        <v>1237920</v>
      </c>
      <c r="M32" s="27">
        <f t="shared" si="2"/>
        <v>19574.61</v>
      </c>
      <c r="N32" s="27">
        <f t="shared" si="3"/>
        <v>19574.61</v>
      </c>
      <c r="O32" s="27">
        <f t="shared" si="9"/>
        <v>-3053646.370500003</v>
      </c>
      <c r="P32" s="27">
        <f t="shared" si="10"/>
        <v>3053646.370500003</v>
      </c>
      <c r="Q32" s="125"/>
    </row>
    <row r="33" spans="1:21">
      <c r="A33" s="31">
        <v>35309</v>
      </c>
      <c r="B33" s="3"/>
      <c r="C33" s="6">
        <v>25</v>
      </c>
      <c r="D33" s="29">
        <f t="shared" si="5"/>
        <v>51580</v>
      </c>
      <c r="E33" s="29">
        <f t="shared" si="6"/>
        <v>1289500</v>
      </c>
      <c r="F33" s="29">
        <f t="shared" si="0"/>
        <v>-7994919</v>
      </c>
      <c r="G33" s="34">
        <f>+Inputs!$D$2</f>
        <v>0.3795</v>
      </c>
      <c r="H33" s="2"/>
      <c r="I33" s="27">
        <f t="shared" si="7"/>
        <v>9284419</v>
      </c>
      <c r="J33" s="27"/>
      <c r="K33" s="27">
        <f t="shared" si="1"/>
        <v>51580</v>
      </c>
      <c r="L33" s="27">
        <f t="shared" si="8"/>
        <v>1289500</v>
      </c>
      <c r="M33" s="27">
        <f t="shared" si="2"/>
        <v>19574.61</v>
      </c>
      <c r="N33" s="27">
        <f t="shared" si="3"/>
        <v>19574.61</v>
      </c>
      <c r="O33" s="27">
        <f t="shared" si="9"/>
        <v>-3034071.7605000031</v>
      </c>
      <c r="P33" s="27">
        <f t="shared" si="10"/>
        <v>3034071.7605000031</v>
      </c>
      <c r="Q33" s="125"/>
    </row>
    <row r="34" spans="1:21">
      <c r="A34" s="30">
        <v>35339</v>
      </c>
      <c r="B34" s="3"/>
      <c r="C34" s="6">
        <v>26</v>
      </c>
      <c r="D34" s="29">
        <f t="shared" si="5"/>
        <v>51580</v>
      </c>
      <c r="E34" s="29">
        <f t="shared" si="6"/>
        <v>1341080</v>
      </c>
      <c r="F34" s="29">
        <f t="shared" si="0"/>
        <v>-7943339</v>
      </c>
      <c r="G34" s="34">
        <f>+Inputs!$D$2</f>
        <v>0.3795</v>
      </c>
      <c r="H34" s="2"/>
      <c r="I34" s="27">
        <f t="shared" si="7"/>
        <v>9284419</v>
      </c>
      <c r="J34" s="27"/>
      <c r="K34" s="27">
        <f t="shared" si="1"/>
        <v>51580</v>
      </c>
      <c r="L34" s="27">
        <f t="shared" si="8"/>
        <v>1341080</v>
      </c>
      <c r="M34" s="27">
        <f t="shared" si="2"/>
        <v>19574.61</v>
      </c>
      <c r="N34" s="27">
        <f t="shared" si="3"/>
        <v>19574.61</v>
      </c>
      <c r="O34" s="27">
        <f t="shared" si="9"/>
        <v>-3014497.1505000032</v>
      </c>
      <c r="P34" s="27">
        <f t="shared" si="10"/>
        <v>3014497.1505000032</v>
      </c>
      <c r="Q34" s="125"/>
    </row>
    <row r="35" spans="1:21">
      <c r="A35" s="31">
        <v>35370</v>
      </c>
      <c r="B35" s="3"/>
      <c r="C35" s="6">
        <v>27</v>
      </c>
      <c r="D35" s="29">
        <f t="shared" si="5"/>
        <v>51580</v>
      </c>
      <c r="E35" s="29">
        <f t="shared" si="6"/>
        <v>1392660</v>
      </c>
      <c r="F35" s="29">
        <f t="shared" si="0"/>
        <v>-7891759</v>
      </c>
      <c r="G35" s="34">
        <f>+Inputs!$D$2</f>
        <v>0.3795</v>
      </c>
      <c r="H35" s="2"/>
      <c r="I35" s="27">
        <f t="shared" si="7"/>
        <v>9284419</v>
      </c>
      <c r="J35" s="27"/>
      <c r="K35" s="27">
        <f t="shared" si="1"/>
        <v>51580</v>
      </c>
      <c r="L35" s="27">
        <f t="shared" si="8"/>
        <v>1392660</v>
      </c>
      <c r="M35" s="27">
        <f t="shared" si="2"/>
        <v>19574.61</v>
      </c>
      <c r="N35" s="27">
        <f t="shared" si="3"/>
        <v>19574.61</v>
      </c>
      <c r="O35" s="27">
        <f t="shared" si="9"/>
        <v>-2994922.5405000034</v>
      </c>
      <c r="P35" s="27">
        <f t="shared" si="10"/>
        <v>2994922.5405000034</v>
      </c>
    </row>
    <row r="36" spans="1:21">
      <c r="A36" s="30">
        <v>35400</v>
      </c>
      <c r="B36" s="3"/>
      <c r="C36" s="6">
        <v>28</v>
      </c>
      <c r="D36" s="29">
        <f t="shared" si="5"/>
        <v>51580</v>
      </c>
      <c r="E36" s="29">
        <f t="shared" si="6"/>
        <v>1444240</v>
      </c>
      <c r="F36" s="29">
        <f t="shared" si="0"/>
        <v>-7840179</v>
      </c>
      <c r="G36" s="34">
        <f>+Inputs!$D$2</f>
        <v>0.3795</v>
      </c>
      <c r="H36" s="2"/>
      <c r="I36" s="27">
        <f t="shared" si="7"/>
        <v>9284419</v>
      </c>
      <c r="J36" s="27"/>
      <c r="K36" s="27">
        <f t="shared" si="1"/>
        <v>51580</v>
      </c>
      <c r="L36" s="27">
        <f t="shared" si="8"/>
        <v>1444240</v>
      </c>
      <c r="M36" s="27">
        <f t="shared" si="2"/>
        <v>19574.61</v>
      </c>
      <c r="N36" s="27">
        <f t="shared" si="3"/>
        <v>19574.61</v>
      </c>
      <c r="O36" s="27">
        <f t="shared" si="9"/>
        <v>-2975347.9305000035</v>
      </c>
      <c r="P36" s="27">
        <f t="shared" si="10"/>
        <v>2975347.9305000035</v>
      </c>
    </row>
    <row r="37" spans="1:21">
      <c r="A37" s="31">
        <v>35431</v>
      </c>
      <c r="B37" s="3"/>
      <c r="C37" s="6">
        <v>29</v>
      </c>
      <c r="D37" s="29">
        <f t="shared" si="5"/>
        <v>51580</v>
      </c>
      <c r="E37" s="29">
        <f t="shared" si="6"/>
        <v>1495820</v>
      </c>
      <c r="F37" s="29">
        <f t="shared" si="0"/>
        <v>-7788599</v>
      </c>
      <c r="G37" s="34">
        <f>+Inputs!$D$2</f>
        <v>0.3795</v>
      </c>
      <c r="H37" s="2"/>
      <c r="I37" s="27">
        <f t="shared" si="7"/>
        <v>9284419</v>
      </c>
      <c r="J37" s="27"/>
      <c r="K37" s="27">
        <f t="shared" si="1"/>
        <v>51580</v>
      </c>
      <c r="L37" s="27">
        <f t="shared" si="8"/>
        <v>1495820</v>
      </c>
      <c r="M37" s="27">
        <f t="shared" si="2"/>
        <v>19574.61</v>
      </c>
      <c r="N37" s="27">
        <f t="shared" si="3"/>
        <v>19574.61</v>
      </c>
      <c r="O37" s="27">
        <f t="shared" si="9"/>
        <v>-2955773.3205000036</v>
      </c>
      <c r="P37" s="27">
        <f t="shared" si="10"/>
        <v>2955773.3205000036</v>
      </c>
    </row>
    <row r="38" spans="1:21">
      <c r="A38" s="30">
        <v>35462</v>
      </c>
      <c r="B38" s="3"/>
      <c r="C38" s="6">
        <v>30</v>
      </c>
      <c r="D38" s="29">
        <f t="shared" si="5"/>
        <v>51580</v>
      </c>
      <c r="E38" s="29">
        <f t="shared" si="6"/>
        <v>1547400</v>
      </c>
      <c r="F38" s="29">
        <f t="shared" si="0"/>
        <v>-7737019</v>
      </c>
      <c r="G38" s="34">
        <f>+Inputs!$D$2</f>
        <v>0.3795</v>
      </c>
      <c r="H38" s="2"/>
      <c r="I38" s="27">
        <f t="shared" si="7"/>
        <v>9284419</v>
      </c>
      <c r="J38" s="27"/>
      <c r="K38" s="27">
        <f t="shared" si="1"/>
        <v>51580</v>
      </c>
      <c r="L38" s="27">
        <f t="shared" si="8"/>
        <v>1547400</v>
      </c>
      <c r="M38" s="27">
        <f t="shared" si="2"/>
        <v>19574.61</v>
      </c>
      <c r="N38" s="27">
        <f t="shared" si="3"/>
        <v>19574.61</v>
      </c>
      <c r="O38" s="27">
        <f t="shared" si="9"/>
        <v>-2936198.7105000038</v>
      </c>
      <c r="P38" s="27">
        <f t="shared" si="10"/>
        <v>2936198.7105000038</v>
      </c>
    </row>
    <row r="39" spans="1:21">
      <c r="A39" s="31">
        <v>35490</v>
      </c>
      <c r="B39" s="2"/>
      <c r="C39" s="6">
        <v>31</v>
      </c>
      <c r="D39" s="29">
        <f t="shared" si="5"/>
        <v>51580</v>
      </c>
      <c r="E39" s="29">
        <f t="shared" si="6"/>
        <v>1598980</v>
      </c>
      <c r="F39" s="29">
        <f t="shared" si="0"/>
        <v>-7685439</v>
      </c>
      <c r="G39" s="34">
        <f>+Inputs!$D$2</f>
        <v>0.3795</v>
      </c>
      <c r="H39" s="2"/>
      <c r="I39" s="27">
        <f t="shared" si="7"/>
        <v>9284419</v>
      </c>
      <c r="J39" s="27"/>
      <c r="K39" s="27">
        <f t="shared" si="1"/>
        <v>51580</v>
      </c>
      <c r="L39" s="27">
        <f t="shared" si="8"/>
        <v>1598980</v>
      </c>
      <c r="M39" s="27">
        <f t="shared" si="2"/>
        <v>19574.61</v>
      </c>
      <c r="N39" s="27">
        <f t="shared" si="3"/>
        <v>19574.61</v>
      </c>
      <c r="O39" s="27">
        <f t="shared" si="9"/>
        <v>-2916624.1005000039</v>
      </c>
      <c r="P39" s="27">
        <f t="shared" si="10"/>
        <v>2916624.1005000039</v>
      </c>
    </row>
    <row r="40" spans="1:21">
      <c r="A40" s="30">
        <v>35521</v>
      </c>
      <c r="B40" s="2"/>
      <c r="C40" s="6">
        <v>32</v>
      </c>
      <c r="D40" s="29">
        <f t="shared" si="5"/>
        <v>51580</v>
      </c>
      <c r="E40" s="29">
        <f t="shared" si="6"/>
        <v>1650560</v>
      </c>
      <c r="F40" s="29">
        <f t="shared" si="0"/>
        <v>-7633859</v>
      </c>
      <c r="G40" s="34">
        <f>+Inputs!$D$2</f>
        <v>0.3795</v>
      </c>
      <c r="H40" s="2"/>
      <c r="I40" s="27">
        <f t="shared" si="7"/>
        <v>9284419</v>
      </c>
      <c r="J40" s="2"/>
      <c r="K40" s="27">
        <f t="shared" si="1"/>
        <v>51580</v>
      </c>
      <c r="L40" s="27">
        <f t="shared" si="8"/>
        <v>1650560</v>
      </c>
      <c r="M40" s="27">
        <f t="shared" si="2"/>
        <v>19574.61</v>
      </c>
      <c r="N40" s="27">
        <f t="shared" si="3"/>
        <v>19574.61</v>
      </c>
      <c r="O40" s="27">
        <f t="shared" si="9"/>
        <v>-2897049.490500004</v>
      </c>
      <c r="P40" s="27">
        <f t="shared" si="10"/>
        <v>2897049.490500004</v>
      </c>
    </row>
    <row r="41" spans="1:21">
      <c r="A41" s="31">
        <v>35551</v>
      </c>
      <c r="C41" s="6">
        <v>33</v>
      </c>
      <c r="D41" s="29">
        <f t="shared" si="5"/>
        <v>51580</v>
      </c>
      <c r="E41" s="29">
        <f t="shared" si="6"/>
        <v>1702140</v>
      </c>
      <c r="F41" s="29">
        <f t="shared" si="0"/>
        <v>-7582279</v>
      </c>
      <c r="G41" s="34">
        <f>+Inputs!$D$2</f>
        <v>0.3795</v>
      </c>
      <c r="I41" s="27">
        <f t="shared" si="7"/>
        <v>9284419</v>
      </c>
      <c r="K41" s="27">
        <f t="shared" si="1"/>
        <v>51580</v>
      </c>
      <c r="L41" s="27">
        <f t="shared" si="8"/>
        <v>1702140</v>
      </c>
      <c r="M41" s="27">
        <f t="shared" si="2"/>
        <v>19574.61</v>
      </c>
      <c r="N41" s="27">
        <f t="shared" si="3"/>
        <v>19574.61</v>
      </c>
      <c r="O41" s="27">
        <f t="shared" si="9"/>
        <v>-2877474.8805000042</v>
      </c>
      <c r="P41" s="27">
        <f t="shared" si="10"/>
        <v>2877474.8805000042</v>
      </c>
    </row>
    <row r="42" spans="1:21">
      <c r="A42" s="30">
        <v>35582</v>
      </c>
      <c r="C42" s="6">
        <v>34</v>
      </c>
      <c r="D42" s="29">
        <f t="shared" si="5"/>
        <v>51580</v>
      </c>
      <c r="E42" s="29">
        <f t="shared" si="6"/>
        <v>1753720</v>
      </c>
      <c r="F42" s="29">
        <f t="shared" si="0"/>
        <v>-7530699</v>
      </c>
      <c r="G42" s="34">
        <f>+Inputs!$D$2</f>
        <v>0.3795</v>
      </c>
      <c r="I42" s="27">
        <f t="shared" si="7"/>
        <v>9284419</v>
      </c>
      <c r="K42" s="27">
        <f t="shared" si="1"/>
        <v>51580</v>
      </c>
      <c r="L42" s="27">
        <f t="shared" si="8"/>
        <v>1753720</v>
      </c>
      <c r="M42" s="27">
        <f t="shared" si="2"/>
        <v>19574.61</v>
      </c>
      <c r="N42" s="27">
        <f t="shared" si="3"/>
        <v>19574.61</v>
      </c>
      <c r="O42" s="27">
        <f t="shared" si="9"/>
        <v>-2857900.2705000043</v>
      </c>
      <c r="P42" s="27">
        <f t="shared" si="10"/>
        <v>2857900.2705000043</v>
      </c>
    </row>
    <row r="43" spans="1:21">
      <c r="A43" s="31">
        <v>35612</v>
      </c>
      <c r="C43" s="6">
        <v>35</v>
      </c>
      <c r="D43" s="29">
        <f t="shared" si="5"/>
        <v>51580</v>
      </c>
      <c r="E43" s="29">
        <f t="shared" si="6"/>
        <v>1805300</v>
      </c>
      <c r="F43" s="29">
        <f t="shared" si="0"/>
        <v>-7479119</v>
      </c>
      <c r="G43" s="34">
        <f>+Inputs!$D$2</f>
        <v>0.3795</v>
      </c>
      <c r="I43" s="27">
        <f t="shared" si="7"/>
        <v>9284419</v>
      </c>
      <c r="K43" s="27">
        <f t="shared" si="1"/>
        <v>51580</v>
      </c>
      <c r="L43" s="27">
        <f t="shared" si="8"/>
        <v>1805300</v>
      </c>
      <c r="M43" s="27">
        <f t="shared" si="2"/>
        <v>19574.61</v>
      </c>
      <c r="N43" s="27">
        <f t="shared" si="3"/>
        <v>19574.61</v>
      </c>
      <c r="O43" s="27">
        <f t="shared" si="9"/>
        <v>-2838325.6605000044</v>
      </c>
      <c r="P43" s="27">
        <f t="shared" si="10"/>
        <v>2838325.6605000044</v>
      </c>
    </row>
    <row r="44" spans="1:21">
      <c r="A44" s="30">
        <v>35643</v>
      </c>
      <c r="C44" s="6">
        <v>36</v>
      </c>
      <c r="D44" s="29">
        <f t="shared" si="5"/>
        <v>51580</v>
      </c>
      <c r="E44" s="29">
        <f t="shared" si="6"/>
        <v>1856880</v>
      </c>
      <c r="F44" s="29">
        <f t="shared" si="0"/>
        <v>-7427539</v>
      </c>
      <c r="G44" s="34">
        <f>+Inputs!$D$2</f>
        <v>0.3795</v>
      </c>
      <c r="I44" s="27">
        <f t="shared" si="7"/>
        <v>9284419</v>
      </c>
      <c r="K44" s="27">
        <f t="shared" si="1"/>
        <v>51580</v>
      </c>
      <c r="L44" s="27">
        <f t="shared" si="8"/>
        <v>1856880</v>
      </c>
      <c r="M44" s="27">
        <f t="shared" si="2"/>
        <v>19574.61</v>
      </c>
      <c r="N44" s="27">
        <f t="shared" si="3"/>
        <v>19574.61</v>
      </c>
      <c r="O44" s="27">
        <f t="shared" si="9"/>
        <v>-2818751.0505000046</v>
      </c>
      <c r="P44" s="27">
        <f t="shared" si="10"/>
        <v>2818751.0505000046</v>
      </c>
      <c r="U44" s="108"/>
    </row>
    <row r="45" spans="1:21">
      <c r="A45" s="31">
        <v>35674</v>
      </c>
      <c r="C45" s="6">
        <v>37</v>
      </c>
      <c r="D45" s="29">
        <f t="shared" si="5"/>
        <v>51580</v>
      </c>
      <c r="E45" s="29">
        <f t="shared" si="6"/>
        <v>1908460</v>
      </c>
      <c r="F45" s="29">
        <f t="shared" si="0"/>
        <v>-7375959</v>
      </c>
      <c r="G45" s="34">
        <f>+Inputs!$D$2</f>
        <v>0.3795</v>
      </c>
      <c r="I45" s="27">
        <f t="shared" si="7"/>
        <v>9284419</v>
      </c>
      <c r="K45" s="27">
        <f t="shared" si="1"/>
        <v>51580</v>
      </c>
      <c r="L45" s="27">
        <f t="shared" si="8"/>
        <v>1908460</v>
      </c>
      <c r="M45" s="27">
        <f t="shared" si="2"/>
        <v>19574.61</v>
      </c>
      <c r="N45" s="27">
        <f t="shared" si="3"/>
        <v>19574.61</v>
      </c>
      <c r="O45" s="27">
        <f t="shared" si="9"/>
        <v>-2799176.4405000047</v>
      </c>
      <c r="P45" s="27">
        <f t="shared" si="10"/>
        <v>2799176.4405000047</v>
      </c>
      <c r="U45" s="108"/>
    </row>
    <row r="46" spans="1:21">
      <c r="A46" s="30">
        <v>35704</v>
      </c>
      <c r="C46" s="6">
        <v>38</v>
      </c>
      <c r="D46" s="29">
        <f t="shared" si="5"/>
        <v>51580</v>
      </c>
      <c r="E46" s="29">
        <f t="shared" si="6"/>
        <v>1960040</v>
      </c>
      <c r="F46" s="29">
        <f t="shared" si="0"/>
        <v>-7324379</v>
      </c>
      <c r="G46" s="34">
        <f>+Inputs!$D$2</f>
        <v>0.3795</v>
      </c>
      <c r="I46" s="27">
        <f t="shared" si="7"/>
        <v>9284419</v>
      </c>
      <c r="K46" s="27">
        <f t="shared" si="1"/>
        <v>51580</v>
      </c>
      <c r="L46" s="27">
        <f t="shared" si="8"/>
        <v>1960040</v>
      </c>
      <c r="M46" s="27">
        <f t="shared" si="2"/>
        <v>19574.61</v>
      </c>
      <c r="N46" s="27">
        <f t="shared" si="3"/>
        <v>19574.61</v>
      </c>
      <c r="O46" s="27">
        <f t="shared" si="9"/>
        <v>-2779601.8305000048</v>
      </c>
      <c r="P46" s="27">
        <f t="shared" si="10"/>
        <v>2779601.8305000048</v>
      </c>
      <c r="U46" s="108"/>
    </row>
    <row r="47" spans="1:21">
      <c r="A47" s="31">
        <v>35735</v>
      </c>
      <c r="C47" s="6">
        <v>39</v>
      </c>
      <c r="D47" s="29">
        <f t="shared" si="5"/>
        <v>51580</v>
      </c>
      <c r="E47" s="29">
        <f t="shared" si="6"/>
        <v>2011620</v>
      </c>
      <c r="F47" s="29">
        <f t="shared" si="0"/>
        <v>-7272799</v>
      </c>
      <c r="G47" s="34">
        <f>+Inputs!$D$2</f>
        <v>0.3795</v>
      </c>
      <c r="I47" s="27">
        <f t="shared" si="7"/>
        <v>9284419</v>
      </c>
      <c r="K47" s="27">
        <f t="shared" si="1"/>
        <v>51580</v>
      </c>
      <c r="L47" s="27">
        <f t="shared" si="8"/>
        <v>2011620</v>
      </c>
      <c r="M47" s="27">
        <f t="shared" si="2"/>
        <v>19574.61</v>
      </c>
      <c r="N47" s="27">
        <f t="shared" si="3"/>
        <v>19574.61</v>
      </c>
      <c r="O47" s="27">
        <f t="shared" si="9"/>
        <v>-2760027.2205000049</v>
      </c>
      <c r="P47" s="27">
        <f t="shared" si="10"/>
        <v>2760027.2205000049</v>
      </c>
      <c r="U47" s="108"/>
    </row>
    <row r="48" spans="1:21">
      <c r="A48" s="30">
        <v>35765</v>
      </c>
      <c r="C48" s="6">
        <v>40</v>
      </c>
      <c r="D48" s="29">
        <f t="shared" si="5"/>
        <v>51580</v>
      </c>
      <c r="E48" s="29">
        <f t="shared" si="6"/>
        <v>2063200</v>
      </c>
      <c r="F48" s="29">
        <f t="shared" si="0"/>
        <v>-7221219</v>
      </c>
      <c r="G48" s="34">
        <f>+Inputs!$D$2</f>
        <v>0.3795</v>
      </c>
      <c r="I48" s="27">
        <f t="shared" si="7"/>
        <v>9284419</v>
      </c>
      <c r="K48" s="27">
        <f t="shared" si="1"/>
        <v>51580</v>
      </c>
      <c r="L48" s="27">
        <f t="shared" si="8"/>
        <v>2063200</v>
      </c>
      <c r="M48" s="27">
        <f t="shared" si="2"/>
        <v>19574.61</v>
      </c>
      <c r="N48" s="27">
        <f t="shared" si="3"/>
        <v>19574.61</v>
      </c>
      <c r="O48" s="27">
        <f t="shared" si="9"/>
        <v>-2740452.6105000051</v>
      </c>
      <c r="P48" s="27">
        <f t="shared" si="10"/>
        <v>2740452.6105000051</v>
      </c>
      <c r="U48" s="108"/>
    </row>
    <row r="49" spans="1:21">
      <c r="A49" s="31">
        <v>35796</v>
      </c>
      <c r="C49" s="6">
        <v>41</v>
      </c>
      <c r="D49" s="29">
        <f t="shared" si="5"/>
        <v>51580</v>
      </c>
      <c r="E49" s="29">
        <f t="shared" si="6"/>
        <v>2114780</v>
      </c>
      <c r="F49" s="29">
        <f t="shared" si="0"/>
        <v>-7169639</v>
      </c>
      <c r="G49" s="34">
        <f>+Inputs!$D$2</f>
        <v>0.3795</v>
      </c>
      <c r="I49" s="27">
        <f t="shared" si="7"/>
        <v>9284419</v>
      </c>
      <c r="K49" s="27">
        <f t="shared" si="1"/>
        <v>51580</v>
      </c>
      <c r="L49" s="27">
        <f t="shared" si="8"/>
        <v>2114780</v>
      </c>
      <c r="M49" s="27">
        <f t="shared" si="2"/>
        <v>19574.61</v>
      </c>
      <c r="N49" s="27">
        <f t="shared" si="3"/>
        <v>19574.61</v>
      </c>
      <c r="O49" s="27">
        <f t="shared" si="9"/>
        <v>-2720878.0005000052</v>
      </c>
      <c r="P49" s="27">
        <f t="shared" si="10"/>
        <v>2720878.0005000052</v>
      </c>
      <c r="U49" s="108"/>
    </row>
    <row r="50" spans="1:21">
      <c r="A50" s="30">
        <v>35827</v>
      </c>
      <c r="C50" s="6">
        <v>42</v>
      </c>
      <c r="D50" s="29">
        <f t="shared" si="5"/>
        <v>51580</v>
      </c>
      <c r="E50" s="29">
        <f t="shared" si="6"/>
        <v>2166360</v>
      </c>
      <c r="F50" s="29">
        <f t="shared" si="0"/>
        <v>-7118059</v>
      </c>
      <c r="G50" s="34">
        <f>+Inputs!$D$2</f>
        <v>0.3795</v>
      </c>
      <c r="I50" s="27">
        <f t="shared" si="7"/>
        <v>9284419</v>
      </c>
      <c r="K50" s="27">
        <f t="shared" si="1"/>
        <v>51580</v>
      </c>
      <c r="L50" s="27">
        <f t="shared" si="8"/>
        <v>2166360</v>
      </c>
      <c r="M50" s="27">
        <f t="shared" si="2"/>
        <v>19574.61</v>
      </c>
      <c r="N50" s="27">
        <f t="shared" si="3"/>
        <v>19574.61</v>
      </c>
      <c r="O50" s="27">
        <f t="shared" si="9"/>
        <v>-2701303.3905000053</v>
      </c>
      <c r="P50" s="27">
        <f t="shared" si="10"/>
        <v>2701303.3905000053</v>
      </c>
      <c r="U50" s="108"/>
    </row>
    <row r="51" spans="1:21">
      <c r="A51" s="31">
        <v>35855</v>
      </c>
      <c r="C51" s="6">
        <v>43</v>
      </c>
      <c r="D51" s="29">
        <f t="shared" si="5"/>
        <v>51580</v>
      </c>
      <c r="E51" s="29">
        <f t="shared" si="6"/>
        <v>2217940</v>
      </c>
      <c r="F51" s="29">
        <f t="shared" si="0"/>
        <v>-7066479</v>
      </c>
      <c r="G51" s="34">
        <f>+Inputs!$D$2</f>
        <v>0.3795</v>
      </c>
      <c r="I51" s="27">
        <f t="shared" si="7"/>
        <v>9284419</v>
      </c>
      <c r="K51" s="27">
        <f t="shared" si="1"/>
        <v>51580</v>
      </c>
      <c r="L51" s="27">
        <f t="shared" si="8"/>
        <v>2217940</v>
      </c>
      <c r="M51" s="27">
        <f t="shared" si="2"/>
        <v>19574.61</v>
      </c>
      <c r="N51" s="27">
        <f t="shared" si="3"/>
        <v>19574.61</v>
      </c>
      <c r="O51" s="27">
        <f t="shared" si="9"/>
        <v>-2681728.7805000055</v>
      </c>
      <c r="P51" s="27">
        <f t="shared" si="10"/>
        <v>2681728.7805000055</v>
      </c>
      <c r="U51" s="108"/>
    </row>
    <row r="52" spans="1:21">
      <c r="A52" s="30">
        <v>35886</v>
      </c>
      <c r="C52" s="6">
        <v>44</v>
      </c>
      <c r="D52" s="29">
        <f t="shared" si="5"/>
        <v>51580</v>
      </c>
      <c r="E52" s="29">
        <f t="shared" si="6"/>
        <v>2269520</v>
      </c>
      <c r="F52" s="29">
        <f t="shared" si="0"/>
        <v>-7014899</v>
      </c>
      <c r="G52" s="34">
        <f>+Inputs!$D$2</f>
        <v>0.3795</v>
      </c>
      <c r="I52" s="27">
        <f t="shared" si="7"/>
        <v>9284419</v>
      </c>
      <c r="K52" s="27">
        <f t="shared" si="1"/>
        <v>51580</v>
      </c>
      <c r="L52" s="27">
        <f t="shared" si="8"/>
        <v>2269520</v>
      </c>
      <c r="M52" s="27">
        <f t="shared" si="2"/>
        <v>19574.61</v>
      </c>
      <c r="N52" s="27">
        <f t="shared" si="3"/>
        <v>19574.61</v>
      </c>
      <c r="O52" s="27">
        <f t="shared" si="9"/>
        <v>-2662154.1705000056</v>
      </c>
      <c r="P52" s="27">
        <f t="shared" si="10"/>
        <v>2662154.1705000056</v>
      </c>
      <c r="U52" s="108"/>
    </row>
    <row r="53" spans="1:21">
      <c r="A53" s="31">
        <v>35916</v>
      </c>
      <c r="C53" s="6">
        <v>45</v>
      </c>
      <c r="D53" s="29">
        <f t="shared" si="5"/>
        <v>51580</v>
      </c>
      <c r="E53" s="29">
        <f t="shared" si="6"/>
        <v>2321100</v>
      </c>
      <c r="F53" s="29">
        <f t="shared" si="0"/>
        <v>-6963319</v>
      </c>
      <c r="G53" s="34">
        <f>+Inputs!$D$2</f>
        <v>0.3795</v>
      </c>
      <c r="I53" s="27">
        <f t="shared" si="7"/>
        <v>9284419</v>
      </c>
      <c r="K53" s="27">
        <f t="shared" si="1"/>
        <v>51580</v>
      </c>
      <c r="L53" s="27">
        <f t="shared" si="8"/>
        <v>2321100</v>
      </c>
      <c r="M53" s="27">
        <f t="shared" si="2"/>
        <v>19574.61</v>
      </c>
      <c r="N53" s="27">
        <f t="shared" si="3"/>
        <v>19574.61</v>
      </c>
      <c r="O53" s="27">
        <f t="shared" si="9"/>
        <v>-2642579.5605000057</v>
      </c>
      <c r="P53" s="27">
        <f t="shared" si="10"/>
        <v>2642579.5605000057</v>
      </c>
      <c r="U53" s="108"/>
    </row>
    <row r="54" spans="1:21">
      <c r="A54" s="30">
        <v>35947</v>
      </c>
      <c r="C54" s="6">
        <v>46</v>
      </c>
      <c r="D54" s="29">
        <f t="shared" si="5"/>
        <v>51580</v>
      </c>
      <c r="E54" s="29">
        <f t="shared" si="6"/>
        <v>2372680</v>
      </c>
      <c r="F54" s="29">
        <f t="shared" si="0"/>
        <v>-6911739</v>
      </c>
      <c r="G54" s="34">
        <f>+Inputs!$D$2</f>
        <v>0.3795</v>
      </c>
      <c r="I54" s="27">
        <f t="shared" si="7"/>
        <v>9284419</v>
      </c>
      <c r="K54" s="27">
        <f t="shared" si="1"/>
        <v>51580</v>
      </c>
      <c r="L54" s="27">
        <f t="shared" si="8"/>
        <v>2372680</v>
      </c>
      <c r="M54" s="27">
        <f t="shared" si="2"/>
        <v>19574.61</v>
      </c>
      <c r="N54" s="27">
        <f t="shared" si="3"/>
        <v>19574.61</v>
      </c>
      <c r="O54" s="27">
        <f t="shared" si="9"/>
        <v>-2623004.9505000059</v>
      </c>
      <c r="P54" s="27">
        <f t="shared" si="10"/>
        <v>2623004.9505000059</v>
      </c>
      <c r="U54" s="108"/>
    </row>
    <row r="55" spans="1:21">
      <c r="A55" s="31">
        <v>35977</v>
      </c>
      <c r="C55" s="6">
        <v>47</v>
      </c>
      <c r="D55" s="29">
        <f t="shared" si="5"/>
        <v>51580</v>
      </c>
      <c r="E55" s="29">
        <f t="shared" si="6"/>
        <v>2424260</v>
      </c>
      <c r="F55" s="29">
        <f t="shared" si="0"/>
        <v>-6860159</v>
      </c>
      <c r="G55" s="34">
        <f>+Inputs!$D$2</f>
        <v>0.3795</v>
      </c>
      <c r="I55" s="27">
        <f t="shared" si="7"/>
        <v>9284419</v>
      </c>
      <c r="K55" s="27">
        <f t="shared" si="1"/>
        <v>51580</v>
      </c>
      <c r="L55" s="27">
        <f t="shared" si="8"/>
        <v>2424260</v>
      </c>
      <c r="M55" s="27">
        <f t="shared" si="2"/>
        <v>19574.61</v>
      </c>
      <c r="N55" s="27">
        <f t="shared" si="3"/>
        <v>19574.61</v>
      </c>
      <c r="O55" s="27">
        <f t="shared" si="9"/>
        <v>-2603430.340500006</v>
      </c>
      <c r="P55" s="27">
        <f t="shared" si="10"/>
        <v>2603430.340500006</v>
      </c>
      <c r="U55" s="108"/>
    </row>
    <row r="56" spans="1:21">
      <c r="A56" s="30">
        <v>36008</v>
      </c>
      <c r="C56" s="6">
        <v>48</v>
      </c>
      <c r="D56" s="29">
        <f t="shared" si="5"/>
        <v>51580</v>
      </c>
      <c r="E56" s="29">
        <f t="shared" si="6"/>
        <v>2475840</v>
      </c>
      <c r="F56" s="29">
        <f t="shared" si="0"/>
        <v>-6808579</v>
      </c>
      <c r="G56" s="34">
        <f>+Inputs!$D$2</f>
        <v>0.3795</v>
      </c>
      <c r="I56" s="27">
        <f t="shared" si="7"/>
        <v>9284419</v>
      </c>
      <c r="K56" s="27">
        <f t="shared" si="1"/>
        <v>51580</v>
      </c>
      <c r="L56" s="27">
        <f t="shared" si="8"/>
        <v>2475840</v>
      </c>
      <c r="M56" s="27">
        <f t="shared" si="2"/>
        <v>19574.61</v>
      </c>
      <c r="N56" s="27">
        <f t="shared" si="3"/>
        <v>19574.61</v>
      </c>
      <c r="O56" s="27">
        <f t="shared" si="9"/>
        <v>-2583855.7305000061</v>
      </c>
      <c r="P56" s="27">
        <f t="shared" si="10"/>
        <v>2583855.7305000061</v>
      </c>
    </row>
    <row r="57" spans="1:21">
      <c r="A57" s="31">
        <v>36039</v>
      </c>
      <c r="C57" s="6">
        <v>49</v>
      </c>
      <c r="D57" s="29">
        <f t="shared" si="5"/>
        <v>51580</v>
      </c>
      <c r="E57" s="29">
        <f t="shared" ref="E57:E120" si="12">+E56+D57</f>
        <v>2527420</v>
      </c>
      <c r="F57" s="29">
        <f t="shared" si="0"/>
        <v>-6756999</v>
      </c>
      <c r="G57" s="34">
        <f>+Inputs!$D$2</f>
        <v>0.3795</v>
      </c>
      <c r="I57" s="27">
        <f t="shared" si="7"/>
        <v>9284419</v>
      </c>
      <c r="K57" s="27">
        <f t="shared" ref="K57:K120" si="13">D57</f>
        <v>51580</v>
      </c>
      <c r="L57" s="27">
        <f t="shared" ref="L57:L120" si="14">+L56+K57</f>
        <v>2527420</v>
      </c>
      <c r="M57" s="27">
        <f t="shared" ref="M57:M120" si="15">K57*G57</f>
        <v>19574.61</v>
      </c>
      <c r="N57" s="27">
        <f t="shared" ref="N57:N120" si="16">M57-J57</f>
        <v>19574.61</v>
      </c>
      <c r="O57" s="27">
        <f t="shared" ref="O57:O120" si="17">+O56+N57</f>
        <v>-2564281.1205000062</v>
      </c>
      <c r="P57" s="27">
        <f t="shared" ref="P57:P120" si="18">P56-N57</f>
        <v>2564281.1205000062</v>
      </c>
    </row>
    <row r="58" spans="1:21">
      <c r="A58" s="30">
        <v>36069</v>
      </c>
      <c r="C58" s="6">
        <v>50</v>
      </c>
      <c r="D58" s="29">
        <f t="shared" si="5"/>
        <v>51580</v>
      </c>
      <c r="E58" s="29">
        <f t="shared" si="12"/>
        <v>2579000</v>
      </c>
      <c r="F58" s="29">
        <f t="shared" si="0"/>
        <v>-6705419</v>
      </c>
      <c r="G58" s="34">
        <f>+Inputs!$D$2</f>
        <v>0.3795</v>
      </c>
      <c r="I58" s="27">
        <f t="shared" si="7"/>
        <v>9284419</v>
      </c>
      <c r="K58" s="27">
        <f t="shared" si="13"/>
        <v>51580</v>
      </c>
      <c r="L58" s="27">
        <f t="shared" si="14"/>
        <v>2579000</v>
      </c>
      <c r="M58" s="27">
        <f t="shared" si="15"/>
        <v>19574.61</v>
      </c>
      <c r="N58" s="27">
        <f t="shared" si="16"/>
        <v>19574.61</v>
      </c>
      <c r="O58" s="27">
        <f t="shared" si="17"/>
        <v>-2544706.5105000064</v>
      </c>
      <c r="P58" s="27">
        <f t="shared" si="18"/>
        <v>2544706.5105000064</v>
      </c>
    </row>
    <row r="59" spans="1:21">
      <c r="A59" s="31">
        <v>36100</v>
      </c>
      <c r="C59" s="6">
        <v>51</v>
      </c>
      <c r="D59" s="29">
        <f t="shared" si="5"/>
        <v>51580</v>
      </c>
      <c r="E59" s="29">
        <f t="shared" si="12"/>
        <v>2630580</v>
      </c>
      <c r="F59" s="29">
        <f t="shared" si="0"/>
        <v>-6653839</v>
      </c>
      <c r="G59" s="34">
        <f>+Inputs!$D$2</f>
        <v>0.3795</v>
      </c>
      <c r="I59" s="27">
        <f t="shared" si="7"/>
        <v>9284419</v>
      </c>
      <c r="K59" s="27">
        <f t="shared" si="13"/>
        <v>51580</v>
      </c>
      <c r="L59" s="27">
        <f t="shared" si="14"/>
        <v>2630580</v>
      </c>
      <c r="M59" s="27">
        <f t="shared" si="15"/>
        <v>19574.61</v>
      </c>
      <c r="N59" s="27">
        <f t="shared" si="16"/>
        <v>19574.61</v>
      </c>
      <c r="O59" s="27">
        <f t="shared" si="17"/>
        <v>-2525131.9005000065</v>
      </c>
      <c r="P59" s="27">
        <f t="shared" si="18"/>
        <v>2525131.9005000065</v>
      </c>
    </row>
    <row r="60" spans="1:21">
      <c r="A60" s="30">
        <v>36130</v>
      </c>
      <c r="C60" s="6">
        <v>52</v>
      </c>
      <c r="D60" s="29">
        <f t="shared" si="5"/>
        <v>51580</v>
      </c>
      <c r="E60" s="29">
        <f t="shared" si="12"/>
        <v>2682160</v>
      </c>
      <c r="F60" s="29">
        <f t="shared" si="0"/>
        <v>-6602259</v>
      </c>
      <c r="G60" s="34">
        <f>+Inputs!$D$2</f>
        <v>0.3795</v>
      </c>
      <c r="I60" s="27">
        <f t="shared" si="7"/>
        <v>9284419</v>
      </c>
      <c r="K60" s="27">
        <f t="shared" si="13"/>
        <v>51580</v>
      </c>
      <c r="L60" s="27">
        <f t="shared" si="14"/>
        <v>2682160</v>
      </c>
      <c r="M60" s="27">
        <f t="shared" si="15"/>
        <v>19574.61</v>
      </c>
      <c r="N60" s="27">
        <f t="shared" si="16"/>
        <v>19574.61</v>
      </c>
      <c r="O60" s="27">
        <f t="shared" si="17"/>
        <v>-2505557.2905000066</v>
      </c>
      <c r="P60" s="27">
        <f t="shared" si="18"/>
        <v>2505557.2905000066</v>
      </c>
    </row>
    <row r="61" spans="1:21">
      <c r="A61" s="31">
        <v>36161</v>
      </c>
      <c r="C61" s="6">
        <v>53</v>
      </c>
      <c r="D61" s="29">
        <f t="shared" si="5"/>
        <v>51580</v>
      </c>
      <c r="E61" s="29">
        <f t="shared" si="12"/>
        <v>2733740</v>
      </c>
      <c r="F61" s="29">
        <f t="shared" si="0"/>
        <v>-6550679</v>
      </c>
      <c r="G61" s="34">
        <f>+Inputs!$D$2</f>
        <v>0.3795</v>
      </c>
      <c r="I61" s="27">
        <f t="shared" si="7"/>
        <v>9284419</v>
      </c>
      <c r="K61" s="27">
        <f t="shared" si="13"/>
        <v>51580</v>
      </c>
      <c r="L61" s="27">
        <f t="shared" si="14"/>
        <v>2733740</v>
      </c>
      <c r="M61" s="27">
        <f t="shared" si="15"/>
        <v>19574.61</v>
      </c>
      <c r="N61" s="27">
        <f t="shared" si="16"/>
        <v>19574.61</v>
      </c>
      <c r="O61" s="27">
        <f t="shared" si="17"/>
        <v>-2485982.6805000068</v>
      </c>
      <c r="P61" s="27">
        <f t="shared" si="18"/>
        <v>2485982.6805000068</v>
      </c>
    </row>
    <row r="62" spans="1:21">
      <c r="A62" s="30">
        <v>36192</v>
      </c>
      <c r="C62" s="6">
        <v>54</v>
      </c>
      <c r="D62" s="29">
        <f t="shared" si="5"/>
        <v>51580</v>
      </c>
      <c r="E62" s="29">
        <f t="shared" si="12"/>
        <v>2785320</v>
      </c>
      <c r="F62" s="29">
        <f t="shared" si="0"/>
        <v>-6499099</v>
      </c>
      <c r="G62" s="34">
        <f>+Inputs!$D$2</f>
        <v>0.3795</v>
      </c>
      <c r="I62" s="27">
        <f t="shared" si="7"/>
        <v>9284419</v>
      </c>
      <c r="K62" s="27">
        <f t="shared" si="13"/>
        <v>51580</v>
      </c>
      <c r="L62" s="27">
        <f t="shared" si="14"/>
        <v>2785320</v>
      </c>
      <c r="M62" s="27">
        <f t="shared" si="15"/>
        <v>19574.61</v>
      </c>
      <c r="N62" s="27">
        <f t="shared" si="16"/>
        <v>19574.61</v>
      </c>
      <c r="O62" s="27">
        <f t="shared" si="17"/>
        <v>-2466408.0705000069</v>
      </c>
      <c r="P62" s="27">
        <f t="shared" si="18"/>
        <v>2466408.0705000069</v>
      </c>
    </row>
    <row r="63" spans="1:21">
      <c r="A63" s="31">
        <v>36220</v>
      </c>
      <c r="C63" s="6">
        <v>55</v>
      </c>
      <c r="D63" s="29">
        <f t="shared" si="5"/>
        <v>51580</v>
      </c>
      <c r="E63" s="29">
        <f t="shared" si="12"/>
        <v>2836900</v>
      </c>
      <c r="F63" s="29">
        <f t="shared" si="0"/>
        <v>-6447519</v>
      </c>
      <c r="G63" s="34">
        <f>+Inputs!$D$2</f>
        <v>0.3795</v>
      </c>
      <c r="I63" s="27">
        <f t="shared" si="7"/>
        <v>9284419</v>
      </c>
      <c r="K63" s="27">
        <f t="shared" si="13"/>
        <v>51580</v>
      </c>
      <c r="L63" s="27">
        <f t="shared" si="14"/>
        <v>2836900</v>
      </c>
      <c r="M63" s="27">
        <f t="shared" si="15"/>
        <v>19574.61</v>
      </c>
      <c r="N63" s="27">
        <f t="shared" si="16"/>
        <v>19574.61</v>
      </c>
      <c r="O63" s="27">
        <f t="shared" si="17"/>
        <v>-2446833.460500007</v>
      </c>
      <c r="P63" s="27">
        <f t="shared" si="18"/>
        <v>2446833.460500007</v>
      </c>
    </row>
    <row r="64" spans="1:21">
      <c r="A64" s="30">
        <v>36251</v>
      </c>
      <c r="C64" s="6">
        <v>56</v>
      </c>
      <c r="D64" s="29">
        <f t="shared" si="5"/>
        <v>51580</v>
      </c>
      <c r="E64" s="29">
        <f t="shared" si="12"/>
        <v>2888480</v>
      </c>
      <c r="F64" s="29">
        <f t="shared" si="0"/>
        <v>-6395939</v>
      </c>
      <c r="G64" s="34">
        <f>+Inputs!$D$2</f>
        <v>0.3795</v>
      </c>
      <c r="I64" s="27">
        <f t="shared" si="7"/>
        <v>9284419</v>
      </c>
      <c r="K64" s="27">
        <f t="shared" si="13"/>
        <v>51580</v>
      </c>
      <c r="L64" s="27">
        <f t="shared" si="14"/>
        <v>2888480</v>
      </c>
      <c r="M64" s="27">
        <f t="shared" si="15"/>
        <v>19574.61</v>
      </c>
      <c r="N64" s="27">
        <f t="shared" si="16"/>
        <v>19574.61</v>
      </c>
      <c r="O64" s="27">
        <f t="shared" si="17"/>
        <v>-2427258.8505000072</v>
      </c>
      <c r="P64" s="27">
        <f t="shared" si="18"/>
        <v>2427258.8505000072</v>
      </c>
    </row>
    <row r="65" spans="1:16">
      <c r="A65" s="31">
        <v>36281</v>
      </c>
      <c r="C65" s="6">
        <v>57</v>
      </c>
      <c r="D65" s="29">
        <f t="shared" si="5"/>
        <v>51580</v>
      </c>
      <c r="E65" s="29">
        <f t="shared" si="12"/>
        <v>2940060</v>
      </c>
      <c r="F65" s="29">
        <f t="shared" si="0"/>
        <v>-6344359</v>
      </c>
      <c r="G65" s="34">
        <f>+Inputs!$D$2</f>
        <v>0.3795</v>
      </c>
      <c r="I65" s="27">
        <f t="shared" si="7"/>
        <v>9284419</v>
      </c>
      <c r="K65" s="27">
        <f t="shared" si="13"/>
        <v>51580</v>
      </c>
      <c r="L65" s="27">
        <f t="shared" si="14"/>
        <v>2940060</v>
      </c>
      <c r="M65" s="27">
        <f t="shared" si="15"/>
        <v>19574.61</v>
      </c>
      <c r="N65" s="27">
        <f t="shared" si="16"/>
        <v>19574.61</v>
      </c>
      <c r="O65" s="27">
        <f t="shared" si="17"/>
        <v>-2407684.2405000073</v>
      </c>
      <c r="P65" s="27">
        <f t="shared" si="18"/>
        <v>2407684.2405000073</v>
      </c>
    </row>
    <row r="66" spans="1:16">
      <c r="A66" s="30">
        <v>36312</v>
      </c>
      <c r="C66" s="6">
        <v>58</v>
      </c>
      <c r="D66" s="29">
        <f t="shared" si="5"/>
        <v>51580</v>
      </c>
      <c r="E66" s="29">
        <f t="shared" si="12"/>
        <v>2991640</v>
      </c>
      <c r="F66" s="29">
        <f t="shared" si="0"/>
        <v>-6292779</v>
      </c>
      <c r="G66" s="34">
        <f>+Inputs!$D$2</f>
        <v>0.3795</v>
      </c>
      <c r="I66" s="27">
        <f t="shared" si="7"/>
        <v>9284419</v>
      </c>
      <c r="K66" s="27">
        <f t="shared" si="13"/>
        <v>51580</v>
      </c>
      <c r="L66" s="27">
        <f t="shared" si="14"/>
        <v>2991640</v>
      </c>
      <c r="M66" s="27">
        <f t="shared" si="15"/>
        <v>19574.61</v>
      </c>
      <c r="N66" s="27">
        <f t="shared" si="16"/>
        <v>19574.61</v>
      </c>
      <c r="O66" s="27">
        <f t="shared" si="17"/>
        <v>-2388109.6305000074</v>
      </c>
      <c r="P66" s="27">
        <f t="shared" si="18"/>
        <v>2388109.6305000074</v>
      </c>
    </row>
    <row r="67" spans="1:16">
      <c r="A67" s="31">
        <v>36342</v>
      </c>
      <c r="C67" s="6">
        <v>59</v>
      </c>
      <c r="D67" s="29">
        <f t="shared" si="5"/>
        <v>51580</v>
      </c>
      <c r="E67" s="29">
        <f t="shared" si="12"/>
        <v>3043220</v>
      </c>
      <c r="F67" s="29">
        <f t="shared" si="0"/>
        <v>-6241199</v>
      </c>
      <c r="G67" s="34">
        <f>+Inputs!$D$2</f>
        <v>0.3795</v>
      </c>
      <c r="I67" s="27">
        <f t="shared" si="7"/>
        <v>9284419</v>
      </c>
      <c r="K67" s="27">
        <f t="shared" si="13"/>
        <v>51580</v>
      </c>
      <c r="L67" s="27">
        <f t="shared" si="14"/>
        <v>3043220</v>
      </c>
      <c r="M67" s="27">
        <f t="shared" si="15"/>
        <v>19574.61</v>
      </c>
      <c r="N67" s="27">
        <f t="shared" si="16"/>
        <v>19574.61</v>
      </c>
      <c r="O67" s="27">
        <f t="shared" si="17"/>
        <v>-2368535.0205000076</v>
      </c>
      <c r="P67" s="27">
        <f t="shared" si="18"/>
        <v>2368535.0205000076</v>
      </c>
    </row>
    <row r="68" spans="1:16">
      <c r="A68" s="30">
        <v>36373</v>
      </c>
      <c r="C68" s="6">
        <v>60</v>
      </c>
      <c r="D68" s="29">
        <f t="shared" si="5"/>
        <v>51580</v>
      </c>
      <c r="E68" s="29">
        <f t="shared" si="12"/>
        <v>3094800</v>
      </c>
      <c r="F68" s="29">
        <f t="shared" si="0"/>
        <v>-6189619</v>
      </c>
      <c r="G68" s="34">
        <f>+Inputs!$D$2</f>
        <v>0.3795</v>
      </c>
      <c r="I68" s="27">
        <f t="shared" si="7"/>
        <v>9284419</v>
      </c>
      <c r="K68" s="27">
        <f t="shared" si="13"/>
        <v>51580</v>
      </c>
      <c r="L68" s="27">
        <f t="shared" si="14"/>
        <v>3094800</v>
      </c>
      <c r="M68" s="27">
        <f t="shared" si="15"/>
        <v>19574.61</v>
      </c>
      <c r="N68" s="27">
        <f t="shared" si="16"/>
        <v>19574.61</v>
      </c>
      <c r="O68" s="27">
        <f t="shared" si="17"/>
        <v>-2348960.4105000077</v>
      </c>
      <c r="P68" s="27">
        <f t="shared" si="18"/>
        <v>2348960.4105000077</v>
      </c>
    </row>
    <row r="69" spans="1:16">
      <c r="A69" s="31">
        <v>36404</v>
      </c>
      <c r="C69" s="6">
        <v>61</v>
      </c>
      <c r="D69" s="29">
        <f t="shared" si="5"/>
        <v>51580</v>
      </c>
      <c r="E69" s="29">
        <f t="shared" si="12"/>
        <v>3146380</v>
      </c>
      <c r="F69" s="29">
        <f t="shared" si="0"/>
        <v>-6138039</v>
      </c>
      <c r="G69" s="34">
        <f>+Inputs!$D$2</f>
        <v>0.3795</v>
      </c>
      <c r="I69" s="27">
        <f t="shared" si="7"/>
        <v>9284419</v>
      </c>
      <c r="K69" s="27">
        <f t="shared" si="13"/>
        <v>51580</v>
      </c>
      <c r="L69" s="27">
        <f t="shared" si="14"/>
        <v>3146380</v>
      </c>
      <c r="M69" s="27">
        <f t="shared" si="15"/>
        <v>19574.61</v>
      </c>
      <c r="N69" s="27">
        <f t="shared" si="16"/>
        <v>19574.61</v>
      </c>
      <c r="O69" s="27">
        <f t="shared" si="17"/>
        <v>-2329385.8005000078</v>
      </c>
      <c r="P69" s="27">
        <f t="shared" si="18"/>
        <v>2329385.8005000078</v>
      </c>
    </row>
    <row r="70" spans="1:16">
      <c r="A70" s="30">
        <v>36434</v>
      </c>
      <c r="C70" s="6">
        <v>62</v>
      </c>
      <c r="D70" s="29">
        <f t="shared" si="5"/>
        <v>51580</v>
      </c>
      <c r="E70" s="29">
        <f t="shared" si="12"/>
        <v>3197960</v>
      </c>
      <c r="F70" s="29">
        <f t="shared" si="0"/>
        <v>-6086459</v>
      </c>
      <c r="G70" s="34">
        <f>+Inputs!$D$2</f>
        <v>0.3795</v>
      </c>
      <c r="I70" s="27">
        <f t="shared" si="7"/>
        <v>9284419</v>
      </c>
      <c r="K70" s="27">
        <f t="shared" si="13"/>
        <v>51580</v>
      </c>
      <c r="L70" s="27">
        <f t="shared" si="14"/>
        <v>3197960</v>
      </c>
      <c r="M70" s="27">
        <f t="shared" si="15"/>
        <v>19574.61</v>
      </c>
      <c r="N70" s="27">
        <f t="shared" si="16"/>
        <v>19574.61</v>
      </c>
      <c r="O70" s="27">
        <f t="shared" si="17"/>
        <v>-2309811.1905000079</v>
      </c>
      <c r="P70" s="27">
        <f t="shared" si="18"/>
        <v>2309811.1905000079</v>
      </c>
    </row>
    <row r="71" spans="1:16">
      <c r="A71" s="31">
        <v>36465</v>
      </c>
      <c r="C71" s="6">
        <v>63</v>
      </c>
      <c r="D71" s="29">
        <f t="shared" si="5"/>
        <v>51580</v>
      </c>
      <c r="E71" s="29">
        <f t="shared" si="12"/>
        <v>3249540</v>
      </c>
      <c r="F71" s="29">
        <f t="shared" si="0"/>
        <v>-6034879</v>
      </c>
      <c r="G71" s="34">
        <f>+Inputs!$D$2</f>
        <v>0.3795</v>
      </c>
      <c r="I71" s="27">
        <f t="shared" si="7"/>
        <v>9284419</v>
      </c>
      <c r="K71" s="27">
        <f t="shared" si="13"/>
        <v>51580</v>
      </c>
      <c r="L71" s="27">
        <f t="shared" si="14"/>
        <v>3249540</v>
      </c>
      <c r="M71" s="27">
        <f t="shared" si="15"/>
        <v>19574.61</v>
      </c>
      <c r="N71" s="27">
        <f t="shared" si="16"/>
        <v>19574.61</v>
      </c>
      <c r="O71" s="27">
        <f t="shared" si="17"/>
        <v>-2290236.5805000081</v>
      </c>
      <c r="P71" s="27">
        <f t="shared" si="18"/>
        <v>2290236.5805000081</v>
      </c>
    </row>
    <row r="72" spans="1:16">
      <c r="A72" s="30">
        <v>36495</v>
      </c>
      <c r="C72" s="6">
        <v>64</v>
      </c>
      <c r="D72" s="29">
        <f t="shared" si="5"/>
        <v>51580</v>
      </c>
      <c r="E72" s="29">
        <f t="shared" si="12"/>
        <v>3301120</v>
      </c>
      <c r="F72" s="29">
        <f t="shared" si="0"/>
        <v>-5983299</v>
      </c>
      <c r="G72" s="34">
        <f>+Inputs!$D$2</f>
        <v>0.3795</v>
      </c>
      <c r="I72" s="27">
        <f t="shared" si="7"/>
        <v>9284419</v>
      </c>
      <c r="K72" s="27">
        <f t="shared" si="13"/>
        <v>51580</v>
      </c>
      <c r="L72" s="27">
        <f t="shared" si="14"/>
        <v>3301120</v>
      </c>
      <c r="M72" s="27">
        <f t="shared" si="15"/>
        <v>19574.61</v>
      </c>
      <c r="N72" s="27">
        <f t="shared" si="16"/>
        <v>19574.61</v>
      </c>
      <c r="O72" s="27">
        <f t="shared" si="17"/>
        <v>-2270661.9705000082</v>
      </c>
      <c r="P72" s="27">
        <f t="shared" si="18"/>
        <v>2270661.9705000082</v>
      </c>
    </row>
    <row r="73" spans="1:16">
      <c r="A73" s="31">
        <v>36526</v>
      </c>
      <c r="C73" s="6">
        <v>65</v>
      </c>
      <c r="D73" s="29">
        <f t="shared" si="5"/>
        <v>51580</v>
      </c>
      <c r="E73" s="29">
        <f t="shared" si="12"/>
        <v>3352700</v>
      </c>
      <c r="F73" s="29">
        <f t="shared" ref="F73:F136" si="19">$B$9+E73</f>
        <v>-5931719</v>
      </c>
      <c r="G73" s="34">
        <f>+Inputs!$D$2</f>
        <v>0.3795</v>
      </c>
      <c r="I73" s="27">
        <f t="shared" si="7"/>
        <v>9284419</v>
      </c>
      <c r="K73" s="27">
        <f t="shared" si="13"/>
        <v>51580</v>
      </c>
      <c r="L73" s="27">
        <f t="shared" si="14"/>
        <v>3352700</v>
      </c>
      <c r="M73" s="27">
        <f t="shared" si="15"/>
        <v>19574.61</v>
      </c>
      <c r="N73" s="27">
        <f t="shared" si="16"/>
        <v>19574.61</v>
      </c>
      <c r="O73" s="27">
        <f t="shared" si="17"/>
        <v>-2251087.3605000083</v>
      </c>
      <c r="P73" s="27">
        <f t="shared" si="18"/>
        <v>2251087.3605000083</v>
      </c>
    </row>
    <row r="74" spans="1:16">
      <c r="A74" s="30">
        <v>36557</v>
      </c>
      <c r="C74" s="6">
        <v>66</v>
      </c>
      <c r="D74" s="29">
        <f t="shared" ref="D74:D137" si="20">ROUND(-(+$B$9/180)*1,0)</f>
        <v>51580</v>
      </c>
      <c r="E74" s="29">
        <f t="shared" si="12"/>
        <v>3404280</v>
      </c>
      <c r="F74" s="29">
        <f t="shared" si="19"/>
        <v>-5880139</v>
      </c>
      <c r="G74" s="34">
        <f>+Inputs!$D$2</f>
        <v>0.3795</v>
      </c>
      <c r="I74" s="27">
        <f t="shared" ref="I74:I137" si="21">+I73+H74</f>
        <v>9284419</v>
      </c>
      <c r="K74" s="27">
        <f t="shared" si="13"/>
        <v>51580</v>
      </c>
      <c r="L74" s="27">
        <f t="shared" si="14"/>
        <v>3404280</v>
      </c>
      <c r="M74" s="27">
        <f t="shared" si="15"/>
        <v>19574.61</v>
      </c>
      <c r="N74" s="27">
        <f t="shared" si="16"/>
        <v>19574.61</v>
      </c>
      <c r="O74" s="27">
        <f t="shared" si="17"/>
        <v>-2231512.7505000085</v>
      </c>
      <c r="P74" s="27">
        <f t="shared" si="18"/>
        <v>2231512.7505000085</v>
      </c>
    </row>
    <row r="75" spans="1:16">
      <c r="A75" s="31">
        <v>36586</v>
      </c>
      <c r="C75" s="6">
        <v>67</v>
      </c>
      <c r="D75" s="29">
        <f t="shared" si="20"/>
        <v>51580</v>
      </c>
      <c r="E75" s="29">
        <f t="shared" si="12"/>
        <v>3455860</v>
      </c>
      <c r="F75" s="29">
        <f t="shared" si="19"/>
        <v>-5828559</v>
      </c>
      <c r="G75" s="34">
        <f>+Inputs!$D$2</f>
        <v>0.3795</v>
      </c>
      <c r="I75" s="27">
        <f t="shared" si="21"/>
        <v>9284419</v>
      </c>
      <c r="K75" s="27">
        <f t="shared" si="13"/>
        <v>51580</v>
      </c>
      <c r="L75" s="27">
        <f t="shared" si="14"/>
        <v>3455860</v>
      </c>
      <c r="M75" s="27">
        <f t="shared" si="15"/>
        <v>19574.61</v>
      </c>
      <c r="N75" s="27">
        <f t="shared" si="16"/>
        <v>19574.61</v>
      </c>
      <c r="O75" s="27">
        <f t="shared" si="17"/>
        <v>-2211938.1405000086</v>
      </c>
      <c r="P75" s="27">
        <f t="shared" si="18"/>
        <v>2211938.1405000086</v>
      </c>
    </row>
    <row r="76" spans="1:16">
      <c r="A76" s="30">
        <v>36617</v>
      </c>
      <c r="C76" s="6">
        <v>68</v>
      </c>
      <c r="D76" s="29">
        <f t="shared" si="20"/>
        <v>51580</v>
      </c>
      <c r="E76" s="29">
        <f t="shared" si="12"/>
        <v>3507440</v>
      </c>
      <c r="F76" s="29">
        <f t="shared" si="19"/>
        <v>-5776979</v>
      </c>
      <c r="G76" s="34">
        <f>+Inputs!$D$2</f>
        <v>0.3795</v>
      </c>
      <c r="I76" s="27">
        <f t="shared" si="21"/>
        <v>9284419</v>
      </c>
      <c r="K76" s="27">
        <f t="shared" si="13"/>
        <v>51580</v>
      </c>
      <c r="L76" s="27">
        <f t="shared" si="14"/>
        <v>3507440</v>
      </c>
      <c r="M76" s="27">
        <f t="shared" si="15"/>
        <v>19574.61</v>
      </c>
      <c r="N76" s="27">
        <f t="shared" si="16"/>
        <v>19574.61</v>
      </c>
      <c r="O76" s="27">
        <f t="shared" si="17"/>
        <v>-2192363.5305000087</v>
      </c>
      <c r="P76" s="27">
        <f t="shared" si="18"/>
        <v>2192363.5305000087</v>
      </c>
    </row>
    <row r="77" spans="1:16">
      <c r="A77" s="31">
        <v>36647</v>
      </c>
      <c r="C77" s="6">
        <v>69</v>
      </c>
      <c r="D77" s="29">
        <f t="shared" si="20"/>
        <v>51580</v>
      </c>
      <c r="E77" s="29">
        <f t="shared" si="12"/>
        <v>3559020</v>
      </c>
      <c r="F77" s="29">
        <f t="shared" si="19"/>
        <v>-5725399</v>
      </c>
      <c r="G77" s="34">
        <f>+Inputs!$D$2</f>
        <v>0.3795</v>
      </c>
      <c r="I77" s="27">
        <f t="shared" si="21"/>
        <v>9284419</v>
      </c>
      <c r="K77" s="27">
        <f t="shared" si="13"/>
        <v>51580</v>
      </c>
      <c r="L77" s="27">
        <f t="shared" si="14"/>
        <v>3559020</v>
      </c>
      <c r="M77" s="27">
        <f t="shared" si="15"/>
        <v>19574.61</v>
      </c>
      <c r="N77" s="27">
        <f t="shared" si="16"/>
        <v>19574.61</v>
      </c>
      <c r="O77" s="27">
        <f t="shared" si="17"/>
        <v>-2172788.9205000089</v>
      </c>
      <c r="P77" s="27">
        <f t="shared" si="18"/>
        <v>2172788.9205000089</v>
      </c>
    </row>
    <row r="78" spans="1:16">
      <c r="A78" s="30">
        <v>36678</v>
      </c>
      <c r="C78" s="6">
        <v>70</v>
      </c>
      <c r="D78" s="29">
        <f t="shared" si="20"/>
        <v>51580</v>
      </c>
      <c r="E78" s="29">
        <f t="shared" si="12"/>
        <v>3610600</v>
      </c>
      <c r="F78" s="29">
        <f t="shared" si="19"/>
        <v>-5673819</v>
      </c>
      <c r="G78" s="34">
        <f>+Inputs!$D$2</f>
        <v>0.3795</v>
      </c>
      <c r="I78" s="27">
        <f t="shared" si="21"/>
        <v>9284419</v>
      </c>
      <c r="K78" s="27">
        <f t="shared" si="13"/>
        <v>51580</v>
      </c>
      <c r="L78" s="27">
        <f t="shared" si="14"/>
        <v>3610600</v>
      </c>
      <c r="M78" s="27">
        <f t="shared" si="15"/>
        <v>19574.61</v>
      </c>
      <c r="N78" s="27">
        <f t="shared" si="16"/>
        <v>19574.61</v>
      </c>
      <c r="O78" s="27">
        <f t="shared" si="17"/>
        <v>-2153214.310500009</v>
      </c>
      <c r="P78" s="27">
        <f t="shared" si="18"/>
        <v>2153214.310500009</v>
      </c>
    </row>
    <row r="79" spans="1:16">
      <c r="A79" s="31">
        <v>36708</v>
      </c>
      <c r="C79" s="6">
        <v>71</v>
      </c>
      <c r="D79" s="29">
        <f t="shared" si="20"/>
        <v>51580</v>
      </c>
      <c r="E79" s="29">
        <f t="shared" si="12"/>
        <v>3662180</v>
      </c>
      <c r="F79" s="29">
        <f t="shared" si="19"/>
        <v>-5622239</v>
      </c>
      <c r="G79" s="34">
        <f>+Inputs!$D$2</f>
        <v>0.3795</v>
      </c>
      <c r="I79" s="27">
        <f t="shared" si="21"/>
        <v>9284419</v>
      </c>
      <c r="K79" s="27">
        <f t="shared" si="13"/>
        <v>51580</v>
      </c>
      <c r="L79" s="27">
        <f t="shared" si="14"/>
        <v>3662180</v>
      </c>
      <c r="M79" s="27">
        <f t="shared" si="15"/>
        <v>19574.61</v>
      </c>
      <c r="N79" s="27">
        <f t="shared" si="16"/>
        <v>19574.61</v>
      </c>
      <c r="O79" s="27">
        <f t="shared" si="17"/>
        <v>-2133639.7005000091</v>
      </c>
      <c r="P79" s="27">
        <f t="shared" si="18"/>
        <v>2133639.7005000091</v>
      </c>
    </row>
    <row r="80" spans="1:16">
      <c r="A80" s="30">
        <v>36739</v>
      </c>
      <c r="C80" s="6">
        <v>72</v>
      </c>
      <c r="D80" s="29">
        <f t="shared" si="20"/>
        <v>51580</v>
      </c>
      <c r="E80" s="29">
        <f t="shared" si="12"/>
        <v>3713760</v>
      </c>
      <c r="F80" s="29">
        <f t="shared" si="19"/>
        <v>-5570659</v>
      </c>
      <c r="G80" s="34">
        <f>+Inputs!$D$2</f>
        <v>0.3795</v>
      </c>
      <c r="I80" s="27">
        <f t="shared" si="21"/>
        <v>9284419</v>
      </c>
      <c r="K80" s="27">
        <f t="shared" si="13"/>
        <v>51580</v>
      </c>
      <c r="L80" s="27">
        <f t="shared" si="14"/>
        <v>3713760</v>
      </c>
      <c r="M80" s="27">
        <f t="shared" si="15"/>
        <v>19574.61</v>
      </c>
      <c r="N80" s="27">
        <f t="shared" si="16"/>
        <v>19574.61</v>
      </c>
      <c r="O80" s="27">
        <f t="shared" si="17"/>
        <v>-2114065.0905000092</v>
      </c>
      <c r="P80" s="27">
        <f t="shared" si="18"/>
        <v>2114065.0905000092</v>
      </c>
    </row>
    <row r="81" spans="1:16">
      <c r="A81" s="31">
        <v>36770</v>
      </c>
      <c r="C81" s="6">
        <v>73</v>
      </c>
      <c r="D81" s="29">
        <f t="shared" si="20"/>
        <v>51580</v>
      </c>
      <c r="E81" s="29">
        <f t="shared" si="12"/>
        <v>3765340</v>
      </c>
      <c r="F81" s="29">
        <f t="shared" si="19"/>
        <v>-5519079</v>
      </c>
      <c r="G81" s="34">
        <f>+Inputs!$D$2</f>
        <v>0.3795</v>
      </c>
      <c r="I81" s="27">
        <f t="shared" si="21"/>
        <v>9284419</v>
      </c>
      <c r="K81" s="27">
        <f t="shared" si="13"/>
        <v>51580</v>
      </c>
      <c r="L81" s="27">
        <f t="shared" si="14"/>
        <v>3765340</v>
      </c>
      <c r="M81" s="27">
        <f t="shared" si="15"/>
        <v>19574.61</v>
      </c>
      <c r="N81" s="27">
        <f t="shared" si="16"/>
        <v>19574.61</v>
      </c>
      <c r="O81" s="27">
        <f t="shared" si="17"/>
        <v>-2094490.4805000091</v>
      </c>
      <c r="P81" s="27">
        <f t="shared" si="18"/>
        <v>2094490.4805000091</v>
      </c>
    </row>
    <row r="82" spans="1:16">
      <c r="A82" s="30">
        <v>36800</v>
      </c>
      <c r="C82" s="6">
        <v>74</v>
      </c>
      <c r="D82" s="29">
        <f t="shared" si="20"/>
        <v>51580</v>
      </c>
      <c r="E82" s="29">
        <f t="shared" si="12"/>
        <v>3816920</v>
      </c>
      <c r="F82" s="29">
        <f t="shared" si="19"/>
        <v>-5467499</v>
      </c>
      <c r="G82" s="34">
        <f>+Inputs!$D$2</f>
        <v>0.3795</v>
      </c>
      <c r="I82" s="27">
        <f t="shared" si="21"/>
        <v>9284419</v>
      </c>
      <c r="K82" s="27">
        <f t="shared" si="13"/>
        <v>51580</v>
      </c>
      <c r="L82" s="27">
        <f t="shared" si="14"/>
        <v>3816920</v>
      </c>
      <c r="M82" s="27">
        <f t="shared" si="15"/>
        <v>19574.61</v>
      </c>
      <c r="N82" s="27">
        <f t="shared" si="16"/>
        <v>19574.61</v>
      </c>
      <c r="O82" s="27">
        <f t="shared" si="17"/>
        <v>-2074915.870500009</v>
      </c>
      <c r="P82" s="27">
        <f t="shared" si="18"/>
        <v>2074915.870500009</v>
      </c>
    </row>
    <row r="83" spans="1:16">
      <c r="A83" s="31">
        <v>36831</v>
      </c>
      <c r="C83" s="6">
        <v>75</v>
      </c>
      <c r="D83" s="29">
        <f t="shared" si="20"/>
        <v>51580</v>
      </c>
      <c r="E83" s="29">
        <f t="shared" si="12"/>
        <v>3868500</v>
      </c>
      <c r="F83" s="29">
        <f t="shared" si="19"/>
        <v>-5415919</v>
      </c>
      <c r="G83" s="34">
        <f>+Inputs!$D$2</f>
        <v>0.3795</v>
      </c>
      <c r="I83" s="27">
        <f t="shared" si="21"/>
        <v>9284419</v>
      </c>
      <c r="K83" s="27">
        <f t="shared" si="13"/>
        <v>51580</v>
      </c>
      <c r="L83" s="27">
        <f t="shared" si="14"/>
        <v>3868500</v>
      </c>
      <c r="M83" s="27">
        <f t="shared" si="15"/>
        <v>19574.61</v>
      </c>
      <c r="N83" s="27">
        <f t="shared" si="16"/>
        <v>19574.61</v>
      </c>
      <c r="O83" s="27">
        <f t="shared" si="17"/>
        <v>-2055341.2605000089</v>
      </c>
      <c r="P83" s="27">
        <f t="shared" si="18"/>
        <v>2055341.2605000089</v>
      </c>
    </row>
    <row r="84" spans="1:16">
      <c r="A84" s="30">
        <v>36861</v>
      </c>
      <c r="C84" s="6">
        <v>76</v>
      </c>
      <c r="D84" s="29">
        <f t="shared" si="20"/>
        <v>51580</v>
      </c>
      <c r="E84" s="29">
        <f t="shared" si="12"/>
        <v>3920080</v>
      </c>
      <c r="F84" s="29">
        <f t="shared" si="19"/>
        <v>-5364339</v>
      </c>
      <c r="G84" s="34">
        <f>+Inputs!$D$2</f>
        <v>0.3795</v>
      </c>
      <c r="I84" s="27">
        <f t="shared" si="21"/>
        <v>9284419</v>
      </c>
      <c r="K84" s="27">
        <f t="shared" si="13"/>
        <v>51580</v>
      </c>
      <c r="L84" s="27">
        <f t="shared" si="14"/>
        <v>3920080</v>
      </c>
      <c r="M84" s="27">
        <f t="shared" si="15"/>
        <v>19574.61</v>
      </c>
      <c r="N84" s="27">
        <f t="shared" si="16"/>
        <v>19574.61</v>
      </c>
      <c r="O84" s="27">
        <f t="shared" si="17"/>
        <v>-2035766.6505000088</v>
      </c>
      <c r="P84" s="27">
        <f t="shared" si="18"/>
        <v>2035766.6505000088</v>
      </c>
    </row>
    <row r="85" spans="1:16">
      <c r="A85" s="31">
        <v>36892</v>
      </c>
      <c r="C85" s="6">
        <v>77</v>
      </c>
      <c r="D85" s="29">
        <f t="shared" si="20"/>
        <v>51580</v>
      </c>
      <c r="E85" s="29">
        <f t="shared" si="12"/>
        <v>3971660</v>
      </c>
      <c r="F85" s="29">
        <f t="shared" si="19"/>
        <v>-5312759</v>
      </c>
      <c r="G85" s="34">
        <f>+Inputs!$D$2</f>
        <v>0.3795</v>
      </c>
      <c r="I85" s="27">
        <f t="shared" si="21"/>
        <v>9284419</v>
      </c>
      <c r="K85" s="27">
        <f t="shared" si="13"/>
        <v>51580</v>
      </c>
      <c r="L85" s="27">
        <f t="shared" si="14"/>
        <v>3971660</v>
      </c>
      <c r="M85" s="27">
        <f t="shared" si="15"/>
        <v>19574.61</v>
      </c>
      <c r="N85" s="27">
        <f t="shared" si="16"/>
        <v>19574.61</v>
      </c>
      <c r="O85" s="27">
        <f t="shared" si="17"/>
        <v>-2016192.0405000087</v>
      </c>
      <c r="P85" s="27">
        <f t="shared" si="18"/>
        <v>2016192.0405000087</v>
      </c>
    </row>
    <row r="86" spans="1:16">
      <c r="A86" s="30">
        <v>36923</v>
      </c>
      <c r="C86" s="6">
        <v>78</v>
      </c>
      <c r="D86" s="29">
        <f t="shared" si="20"/>
        <v>51580</v>
      </c>
      <c r="E86" s="29">
        <f t="shared" si="12"/>
        <v>4023240</v>
      </c>
      <c r="F86" s="29">
        <f t="shared" si="19"/>
        <v>-5261179</v>
      </c>
      <c r="G86" s="34">
        <f>+Inputs!$D$2</f>
        <v>0.3795</v>
      </c>
      <c r="I86" s="27">
        <f t="shared" si="21"/>
        <v>9284419</v>
      </c>
      <c r="K86" s="27">
        <f t="shared" si="13"/>
        <v>51580</v>
      </c>
      <c r="L86" s="27">
        <f t="shared" si="14"/>
        <v>4023240</v>
      </c>
      <c r="M86" s="27">
        <f t="shared" si="15"/>
        <v>19574.61</v>
      </c>
      <c r="N86" s="27">
        <f t="shared" si="16"/>
        <v>19574.61</v>
      </c>
      <c r="O86" s="27">
        <f t="shared" si="17"/>
        <v>-1996617.4305000086</v>
      </c>
      <c r="P86" s="27">
        <f t="shared" si="18"/>
        <v>1996617.4305000086</v>
      </c>
    </row>
    <row r="87" spans="1:16">
      <c r="A87" s="31">
        <v>36951</v>
      </c>
      <c r="C87" s="6">
        <v>79</v>
      </c>
      <c r="D87" s="29">
        <f t="shared" si="20"/>
        <v>51580</v>
      </c>
      <c r="E87" s="29">
        <f t="shared" si="12"/>
        <v>4074820</v>
      </c>
      <c r="F87" s="29">
        <f t="shared" si="19"/>
        <v>-5209599</v>
      </c>
      <c r="G87" s="34">
        <f>+Inputs!$D$2</f>
        <v>0.3795</v>
      </c>
      <c r="I87" s="27">
        <f t="shared" si="21"/>
        <v>9284419</v>
      </c>
      <c r="K87" s="27">
        <f t="shared" si="13"/>
        <v>51580</v>
      </c>
      <c r="L87" s="27">
        <f t="shared" si="14"/>
        <v>4074820</v>
      </c>
      <c r="M87" s="27">
        <f t="shared" si="15"/>
        <v>19574.61</v>
      </c>
      <c r="N87" s="27">
        <f t="shared" si="16"/>
        <v>19574.61</v>
      </c>
      <c r="O87" s="27">
        <f t="shared" si="17"/>
        <v>-1977042.8205000085</v>
      </c>
      <c r="P87" s="27">
        <f t="shared" si="18"/>
        <v>1977042.8205000085</v>
      </c>
    </row>
    <row r="88" spans="1:16">
      <c r="A88" s="30">
        <v>36982</v>
      </c>
      <c r="C88" s="6">
        <v>80</v>
      </c>
      <c r="D88" s="29">
        <f t="shared" si="20"/>
        <v>51580</v>
      </c>
      <c r="E88" s="29">
        <f t="shared" si="12"/>
        <v>4126400</v>
      </c>
      <c r="F88" s="29">
        <f t="shared" si="19"/>
        <v>-5158019</v>
      </c>
      <c r="G88" s="34">
        <f>+Inputs!$D$2</f>
        <v>0.3795</v>
      </c>
      <c r="I88" s="27">
        <f t="shared" si="21"/>
        <v>9284419</v>
      </c>
      <c r="K88" s="27">
        <f t="shared" si="13"/>
        <v>51580</v>
      </c>
      <c r="L88" s="27">
        <f t="shared" si="14"/>
        <v>4126400</v>
      </c>
      <c r="M88" s="27">
        <f t="shared" si="15"/>
        <v>19574.61</v>
      </c>
      <c r="N88" s="27">
        <f t="shared" si="16"/>
        <v>19574.61</v>
      </c>
      <c r="O88" s="27">
        <f t="shared" si="17"/>
        <v>-1957468.2105000084</v>
      </c>
      <c r="P88" s="27">
        <f t="shared" si="18"/>
        <v>1957468.2105000084</v>
      </c>
    </row>
    <row r="89" spans="1:16">
      <c r="A89" s="31">
        <v>37012</v>
      </c>
      <c r="C89" s="6">
        <v>81</v>
      </c>
      <c r="D89" s="29">
        <f t="shared" si="20"/>
        <v>51580</v>
      </c>
      <c r="E89" s="29">
        <f t="shared" si="12"/>
        <v>4177980</v>
      </c>
      <c r="F89" s="29">
        <f t="shared" si="19"/>
        <v>-5106439</v>
      </c>
      <c r="G89" s="34">
        <f>+Inputs!$D$2</f>
        <v>0.3795</v>
      </c>
      <c r="I89" s="27">
        <f t="shared" si="21"/>
        <v>9284419</v>
      </c>
      <c r="K89" s="27">
        <f t="shared" si="13"/>
        <v>51580</v>
      </c>
      <c r="L89" s="27">
        <f t="shared" si="14"/>
        <v>4177980</v>
      </c>
      <c r="M89" s="27">
        <f t="shared" si="15"/>
        <v>19574.61</v>
      </c>
      <c r="N89" s="27">
        <f t="shared" si="16"/>
        <v>19574.61</v>
      </c>
      <c r="O89" s="27">
        <f t="shared" si="17"/>
        <v>-1937893.6005000083</v>
      </c>
      <c r="P89" s="27">
        <f t="shared" si="18"/>
        <v>1937893.6005000083</v>
      </c>
    </row>
    <row r="90" spans="1:16">
      <c r="A90" s="30">
        <v>37043</v>
      </c>
      <c r="C90" s="6">
        <v>82</v>
      </c>
      <c r="D90" s="29">
        <f t="shared" si="20"/>
        <v>51580</v>
      </c>
      <c r="E90" s="29">
        <f t="shared" si="12"/>
        <v>4229560</v>
      </c>
      <c r="F90" s="29">
        <f t="shared" si="19"/>
        <v>-5054859</v>
      </c>
      <c r="G90" s="34">
        <f>+Inputs!$D$2</f>
        <v>0.3795</v>
      </c>
      <c r="I90" s="27">
        <f t="shared" si="21"/>
        <v>9284419</v>
      </c>
      <c r="K90" s="27">
        <f t="shared" si="13"/>
        <v>51580</v>
      </c>
      <c r="L90" s="27">
        <f t="shared" si="14"/>
        <v>4229560</v>
      </c>
      <c r="M90" s="27">
        <f t="shared" si="15"/>
        <v>19574.61</v>
      </c>
      <c r="N90" s="27">
        <f t="shared" si="16"/>
        <v>19574.61</v>
      </c>
      <c r="O90" s="27">
        <f t="shared" si="17"/>
        <v>-1918318.9905000082</v>
      </c>
      <c r="P90" s="27">
        <f t="shared" si="18"/>
        <v>1918318.9905000082</v>
      </c>
    </row>
    <row r="91" spans="1:16">
      <c r="A91" s="31">
        <v>37073</v>
      </c>
      <c r="C91" s="6">
        <v>83</v>
      </c>
      <c r="D91" s="29">
        <f t="shared" si="20"/>
        <v>51580</v>
      </c>
      <c r="E91" s="29">
        <f t="shared" si="12"/>
        <v>4281140</v>
      </c>
      <c r="F91" s="29">
        <f t="shared" si="19"/>
        <v>-5003279</v>
      </c>
      <c r="G91" s="34">
        <f>+Inputs!$D$2</f>
        <v>0.3795</v>
      </c>
      <c r="I91" s="27">
        <f t="shared" si="21"/>
        <v>9284419</v>
      </c>
      <c r="K91" s="27">
        <f t="shared" si="13"/>
        <v>51580</v>
      </c>
      <c r="L91" s="27">
        <f t="shared" si="14"/>
        <v>4281140</v>
      </c>
      <c r="M91" s="27">
        <f t="shared" si="15"/>
        <v>19574.61</v>
      </c>
      <c r="N91" s="27">
        <f t="shared" si="16"/>
        <v>19574.61</v>
      </c>
      <c r="O91" s="27">
        <f t="shared" si="17"/>
        <v>-1898744.3805000081</v>
      </c>
      <c r="P91" s="27">
        <f t="shared" si="18"/>
        <v>1898744.3805000081</v>
      </c>
    </row>
    <row r="92" spans="1:16">
      <c r="A92" s="30">
        <v>37104</v>
      </c>
      <c r="C92" s="6">
        <v>84</v>
      </c>
      <c r="D92" s="29">
        <f t="shared" si="20"/>
        <v>51580</v>
      </c>
      <c r="E92" s="29">
        <f t="shared" si="12"/>
        <v>4332720</v>
      </c>
      <c r="F92" s="29">
        <f t="shared" si="19"/>
        <v>-4951699</v>
      </c>
      <c r="G92" s="34">
        <f>+Inputs!$D$2</f>
        <v>0.3795</v>
      </c>
      <c r="I92" s="27">
        <f t="shared" si="21"/>
        <v>9284419</v>
      </c>
      <c r="K92" s="27">
        <f t="shared" si="13"/>
        <v>51580</v>
      </c>
      <c r="L92" s="27">
        <f t="shared" si="14"/>
        <v>4332720</v>
      </c>
      <c r="M92" s="27">
        <f t="shared" si="15"/>
        <v>19574.61</v>
      </c>
      <c r="N92" s="27">
        <f t="shared" si="16"/>
        <v>19574.61</v>
      </c>
      <c r="O92" s="27">
        <f t="shared" si="17"/>
        <v>-1879169.770500008</v>
      </c>
      <c r="P92" s="27">
        <f t="shared" si="18"/>
        <v>1879169.770500008</v>
      </c>
    </row>
    <row r="93" spans="1:16">
      <c r="A93" s="31">
        <v>37135</v>
      </c>
      <c r="C93" s="6">
        <v>85</v>
      </c>
      <c r="D93" s="29">
        <f t="shared" si="20"/>
        <v>51580</v>
      </c>
      <c r="E93" s="29">
        <f t="shared" si="12"/>
        <v>4384300</v>
      </c>
      <c r="F93" s="29">
        <f t="shared" si="19"/>
        <v>-4900119</v>
      </c>
      <c r="G93" s="34">
        <f>+Inputs!$D$2</f>
        <v>0.3795</v>
      </c>
      <c r="I93" s="27">
        <f t="shared" si="21"/>
        <v>9284419</v>
      </c>
      <c r="K93" s="27">
        <f t="shared" si="13"/>
        <v>51580</v>
      </c>
      <c r="L93" s="27">
        <f t="shared" si="14"/>
        <v>4384300</v>
      </c>
      <c r="M93" s="27">
        <f t="shared" si="15"/>
        <v>19574.61</v>
      </c>
      <c r="N93" s="27">
        <f t="shared" si="16"/>
        <v>19574.61</v>
      </c>
      <c r="O93" s="27">
        <f t="shared" si="17"/>
        <v>-1859595.1605000079</v>
      </c>
      <c r="P93" s="27">
        <f t="shared" si="18"/>
        <v>1859595.1605000079</v>
      </c>
    </row>
    <row r="94" spans="1:16">
      <c r="A94" s="30">
        <v>37165</v>
      </c>
      <c r="C94" s="6">
        <v>86</v>
      </c>
      <c r="D94" s="29">
        <f t="shared" si="20"/>
        <v>51580</v>
      </c>
      <c r="E94" s="29">
        <f t="shared" si="12"/>
        <v>4435880</v>
      </c>
      <c r="F94" s="29">
        <f t="shared" si="19"/>
        <v>-4848539</v>
      </c>
      <c r="G94" s="34">
        <f>+Inputs!$D$2</f>
        <v>0.3795</v>
      </c>
      <c r="I94" s="27">
        <f t="shared" si="21"/>
        <v>9284419</v>
      </c>
      <c r="K94" s="27">
        <f t="shared" si="13"/>
        <v>51580</v>
      </c>
      <c r="L94" s="27">
        <f t="shared" si="14"/>
        <v>4435880</v>
      </c>
      <c r="M94" s="27">
        <f t="shared" si="15"/>
        <v>19574.61</v>
      </c>
      <c r="N94" s="27">
        <f t="shared" si="16"/>
        <v>19574.61</v>
      </c>
      <c r="O94" s="27">
        <f t="shared" si="17"/>
        <v>-1840020.5505000078</v>
      </c>
      <c r="P94" s="27">
        <f t="shared" si="18"/>
        <v>1840020.5505000078</v>
      </c>
    </row>
    <row r="95" spans="1:16">
      <c r="A95" s="31">
        <v>37196</v>
      </c>
      <c r="C95" s="6">
        <v>87</v>
      </c>
      <c r="D95" s="29">
        <f t="shared" si="20"/>
        <v>51580</v>
      </c>
      <c r="E95" s="29">
        <f t="shared" si="12"/>
        <v>4487460</v>
      </c>
      <c r="F95" s="29">
        <f t="shared" si="19"/>
        <v>-4796959</v>
      </c>
      <c r="G95" s="34">
        <f>+Inputs!$D$2</f>
        <v>0.3795</v>
      </c>
      <c r="I95" s="27">
        <f t="shared" si="21"/>
        <v>9284419</v>
      </c>
      <c r="K95" s="27">
        <f t="shared" si="13"/>
        <v>51580</v>
      </c>
      <c r="L95" s="27">
        <f t="shared" si="14"/>
        <v>4487460</v>
      </c>
      <c r="M95" s="27">
        <f t="shared" si="15"/>
        <v>19574.61</v>
      </c>
      <c r="N95" s="27">
        <f t="shared" si="16"/>
        <v>19574.61</v>
      </c>
      <c r="O95" s="27">
        <f t="shared" si="17"/>
        <v>-1820445.9405000077</v>
      </c>
      <c r="P95" s="27">
        <f t="shared" si="18"/>
        <v>1820445.9405000077</v>
      </c>
    </row>
    <row r="96" spans="1:16">
      <c r="A96" s="30">
        <v>37226</v>
      </c>
      <c r="C96" s="6">
        <v>88</v>
      </c>
      <c r="D96" s="29">
        <f t="shared" si="20"/>
        <v>51580</v>
      </c>
      <c r="E96" s="29">
        <f t="shared" si="12"/>
        <v>4539040</v>
      </c>
      <c r="F96" s="29">
        <f t="shared" si="19"/>
        <v>-4745379</v>
      </c>
      <c r="G96" s="34">
        <f>+Inputs!$D$2</f>
        <v>0.3795</v>
      </c>
      <c r="I96" s="27">
        <f t="shared" si="21"/>
        <v>9284419</v>
      </c>
      <c r="K96" s="27">
        <f t="shared" si="13"/>
        <v>51580</v>
      </c>
      <c r="L96" s="27">
        <f t="shared" si="14"/>
        <v>4539040</v>
      </c>
      <c r="M96" s="27">
        <f t="shared" si="15"/>
        <v>19574.61</v>
      </c>
      <c r="N96" s="27">
        <f t="shared" si="16"/>
        <v>19574.61</v>
      </c>
      <c r="O96" s="27">
        <f t="shared" si="17"/>
        <v>-1800871.3305000076</v>
      </c>
      <c r="P96" s="27">
        <f t="shared" si="18"/>
        <v>1800871.3305000076</v>
      </c>
    </row>
    <row r="97" spans="1:16">
      <c r="A97" s="31">
        <v>37257</v>
      </c>
      <c r="C97" s="6">
        <v>89</v>
      </c>
      <c r="D97" s="29">
        <f t="shared" si="20"/>
        <v>51580</v>
      </c>
      <c r="E97" s="29">
        <f t="shared" si="12"/>
        <v>4590620</v>
      </c>
      <c r="F97" s="29">
        <f t="shared" si="19"/>
        <v>-4693799</v>
      </c>
      <c r="G97" s="34">
        <f>+Inputs!$D$2</f>
        <v>0.3795</v>
      </c>
      <c r="I97" s="27">
        <f t="shared" si="21"/>
        <v>9284419</v>
      </c>
      <c r="K97" s="27">
        <f t="shared" si="13"/>
        <v>51580</v>
      </c>
      <c r="L97" s="27">
        <f t="shared" si="14"/>
        <v>4590620</v>
      </c>
      <c r="M97" s="27">
        <f t="shared" si="15"/>
        <v>19574.61</v>
      </c>
      <c r="N97" s="27">
        <f t="shared" si="16"/>
        <v>19574.61</v>
      </c>
      <c r="O97" s="27">
        <f t="shared" si="17"/>
        <v>-1781296.7205000075</v>
      </c>
      <c r="P97" s="27">
        <f t="shared" si="18"/>
        <v>1781296.7205000075</v>
      </c>
    </row>
    <row r="98" spans="1:16">
      <c r="A98" s="30">
        <v>37288</v>
      </c>
      <c r="C98" s="6">
        <v>90</v>
      </c>
      <c r="D98" s="29">
        <f t="shared" si="20"/>
        <v>51580</v>
      </c>
      <c r="E98" s="29">
        <f t="shared" si="12"/>
        <v>4642200</v>
      </c>
      <c r="F98" s="29">
        <f t="shared" si="19"/>
        <v>-4642219</v>
      </c>
      <c r="G98" s="34">
        <f>+Inputs!$D$2</f>
        <v>0.3795</v>
      </c>
      <c r="I98" s="27">
        <f t="shared" si="21"/>
        <v>9284419</v>
      </c>
      <c r="K98" s="27">
        <f t="shared" si="13"/>
        <v>51580</v>
      </c>
      <c r="L98" s="27">
        <f t="shared" si="14"/>
        <v>4642200</v>
      </c>
      <c r="M98" s="27">
        <f t="shared" si="15"/>
        <v>19574.61</v>
      </c>
      <c r="N98" s="27">
        <f t="shared" si="16"/>
        <v>19574.61</v>
      </c>
      <c r="O98" s="27">
        <f t="shared" si="17"/>
        <v>-1761722.1105000074</v>
      </c>
      <c r="P98" s="27">
        <f t="shared" si="18"/>
        <v>1761722.1105000074</v>
      </c>
    </row>
    <row r="99" spans="1:16">
      <c r="A99" s="31">
        <v>37316</v>
      </c>
      <c r="C99" s="6">
        <v>91</v>
      </c>
      <c r="D99" s="29">
        <f t="shared" si="20"/>
        <v>51580</v>
      </c>
      <c r="E99" s="29">
        <f t="shared" si="12"/>
        <v>4693780</v>
      </c>
      <c r="F99" s="29">
        <f t="shared" si="19"/>
        <v>-4590639</v>
      </c>
      <c r="G99" s="34">
        <f>+Inputs!$D$2</f>
        <v>0.3795</v>
      </c>
      <c r="I99" s="27">
        <f t="shared" si="21"/>
        <v>9284419</v>
      </c>
      <c r="K99" s="27">
        <f t="shared" si="13"/>
        <v>51580</v>
      </c>
      <c r="L99" s="27">
        <f t="shared" si="14"/>
        <v>4693780</v>
      </c>
      <c r="M99" s="27">
        <f t="shared" si="15"/>
        <v>19574.61</v>
      </c>
      <c r="N99" s="27">
        <f t="shared" si="16"/>
        <v>19574.61</v>
      </c>
      <c r="O99" s="27">
        <f t="shared" si="17"/>
        <v>-1742147.5005000073</v>
      </c>
      <c r="P99" s="27">
        <f t="shared" si="18"/>
        <v>1742147.5005000073</v>
      </c>
    </row>
    <row r="100" spans="1:16">
      <c r="A100" s="30">
        <v>37347</v>
      </c>
      <c r="C100" s="6">
        <v>92</v>
      </c>
      <c r="D100" s="29">
        <f t="shared" si="20"/>
        <v>51580</v>
      </c>
      <c r="E100" s="29">
        <f t="shared" si="12"/>
        <v>4745360</v>
      </c>
      <c r="F100" s="29">
        <f t="shared" si="19"/>
        <v>-4539059</v>
      </c>
      <c r="G100" s="34">
        <f>+Inputs!$D$2</f>
        <v>0.3795</v>
      </c>
      <c r="I100" s="27">
        <f t="shared" si="21"/>
        <v>9284419</v>
      </c>
      <c r="K100" s="27">
        <f t="shared" si="13"/>
        <v>51580</v>
      </c>
      <c r="L100" s="27">
        <f t="shared" si="14"/>
        <v>4745360</v>
      </c>
      <c r="M100" s="27">
        <f t="shared" si="15"/>
        <v>19574.61</v>
      </c>
      <c r="N100" s="27">
        <f t="shared" si="16"/>
        <v>19574.61</v>
      </c>
      <c r="O100" s="27">
        <f t="shared" si="17"/>
        <v>-1722572.8905000072</v>
      </c>
      <c r="P100" s="27">
        <f t="shared" si="18"/>
        <v>1722572.8905000072</v>
      </c>
    </row>
    <row r="101" spans="1:16">
      <c r="A101" s="31">
        <v>37377</v>
      </c>
      <c r="C101" s="6">
        <v>93</v>
      </c>
      <c r="D101" s="29">
        <f t="shared" si="20"/>
        <v>51580</v>
      </c>
      <c r="E101" s="29">
        <f t="shared" si="12"/>
        <v>4796940</v>
      </c>
      <c r="F101" s="29">
        <f t="shared" si="19"/>
        <v>-4487479</v>
      </c>
      <c r="G101" s="34">
        <f>+Inputs!$D$2</f>
        <v>0.3795</v>
      </c>
      <c r="I101" s="27">
        <f t="shared" si="21"/>
        <v>9284419</v>
      </c>
      <c r="K101" s="27">
        <f t="shared" si="13"/>
        <v>51580</v>
      </c>
      <c r="L101" s="27">
        <f t="shared" si="14"/>
        <v>4796940</v>
      </c>
      <c r="M101" s="27">
        <f t="shared" si="15"/>
        <v>19574.61</v>
      </c>
      <c r="N101" s="27">
        <f t="shared" si="16"/>
        <v>19574.61</v>
      </c>
      <c r="O101" s="27">
        <f t="shared" si="17"/>
        <v>-1702998.2805000071</v>
      </c>
      <c r="P101" s="27">
        <f t="shared" si="18"/>
        <v>1702998.2805000071</v>
      </c>
    </row>
    <row r="102" spans="1:16">
      <c r="A102" s="30">
        <v>37408</v>
      </c>
      <c r="C102" s="6">
        <v>94</v>
      </c>
      <c r="D102" s="29">
        <f t="shared" si="20"/>
        <v>51580</v>
      </c>
      <c r="E102" s="29">
        <f t="shared" si="12"/>
        <v>4848520</v>
      </c>
      <c r="F102" s="29">
        <f t="shared" si="19"/>
        <v>-4435899</v>
      </c>
      <c r="G102" s="34">
        <f>+Inputs!$D$2</f>
        <v>0.3795</v>
      </c>
      <c r="I102" s="27">
        <f t="shared" si="21"/>
        <v>9284419</v>
      </c>
      <c r="K102" s="27">
        <f t="shared" si="13"/>
        <v>51580</v>
      </c>
      <c r="L102" s="27">
        <f t="shared" si="14"/>
        <v>4848520</v>
      </c>
      <c r="M102" s="27">
        <f t="shared" si="15"/>
        <v>19574.61</v>
      </c>
      <c r="N102" s="27">
        <f t="shared" si="16"/>
        <v>19574.61</v>
      </c>
      <c r="O102" s="27">
        <f t="shared" si="17"/>
        <v>-1683423.670500007</v>
      </c>
      <c r="P102" s="27">
        <f t="shared" si="18"/>
        <v>1683423.670500007</v>
      </c>
    </row>
    <row r="103" spans="1:16">
      <c r="A103" s="31">
        <v>37438</v>
      </c>
      <c r="C103" s="6">
        <v>95</v>
      </c>
      <c r="D103" s="29">
        <f t="shared" si="20"/>
        <v>51580</v>
      </c>
      <c r="E103" s="29">
        <f t="shared" si="12"/>
        <v>4900100</v>
      </c>
      <c r="F103" s="29">
        <f t="shared" si="19"/>
        <v>-4384319</v>
      </c>
      <c r="G103" s="34">
        <f>+Inputs!$D$2</f>
        <v>0.3795</v>
      </c>
      <c r="I103" s="27">
        <f t="shared" si="21"/>
        <v>9284419</v>
      </c>
      <c r="K103" s="27">
        <f t="shared" si="13"/>
        <v>51580</v>
      </c>
      <c r="L103" s="27">
        <f t="shared" si="14"/>
        <v>4900100</v>
      </c>
      <c r="M103" s="27">
        <f t="shared" si="15"/>
        <v>19574.61</v>
      </c>
      <c r="N103" s="27">
        <f t="shared" si="16"/>
        <v>19574.61</v>
      </c>
      <c r="O103" s="27">
        <f t="shared" si="17"/>
        <v>-1663849.0605000069</v>
      </c>
      <c r="P103" s="27">
        <f t="shared" si="18"/>
        <v>1663849.0605000069</v>
      </c>
    </row>
    <row r="104" spans="1:16">
      <c r="A104" s="30">
        <v>37469</v>
      </c>
      <c r="C104" s="6">
        <v>96</v>
      </c>
      <c r="D104" s="29">
        <f t="shared" si="20"/>
        <v>51580</v>
      </c>
      <c r="E104" s="29">
        <f t="shared" si="12"/>
        <v>4951680</v>
      </c>
      <c r="F104" s="29">
        <f t="shared" si="19"/>
        <v>-4332739</v>
      </c>
      <c r="G104" s="34">
        <f>+Inputs!$D$2</f>
        <v>0.3795</v>
      </c>
      <c r="I104" s="27">
        <f t="shared" si="21"/>
        <v>9284419</v>
      </c>
      <c r="K104" s="27">
        <f t="shared" si="13"/>
        <v>51580</v>
      </c>
      <c r="L104" s="27">
        <f t="shared" si="14"/>
        <v>4951680</v>
      </c>
      <c r="M104" s="27">
        <f t="shared" si="15"/>
        <v>19574.61</v>
      </c>
      <c r="N104" s="27">
        <f t="shared" si="16"/>
        <v>19574.61</v>
      </c>
      <c r="O104" s="27">
        <f t="shared" si="17"/>
        <v>-1644274.4505000068</v>
      </c>
      <c r="P104" s="27">
        <f t="shared" si="18"/>
        <v>1644274.4505000068</v>
      </c>
    </row>
    <row r="105" spans="1:16">
      <c r="A105" s="31">
        <v>37500</v>
      </c>
      <c r="C105" s="6">
        <v>97</v>
      </c>
      <c r="D105" s="29">
        <f t="shared" si="20"/>
        <v>51580</v>
      </c>
      <c r="E105" s="29">
        <f t="shared" si="12"/>
        <v>5003260</v>
      </c>
      <c r="F105" s="29">
        <f t="shared" si="19"/>
        <v>-4281159</v>
      </c>
      <c r="G105" s="34">
        <f>+Inputs!$D$2</f>
        <v>0.3795</v>
      </c>
      <c r="I105" s="27">
        <f t="shared" si="21"/>
        <v>9284419</v>
      </c>
      <c r="K105" s="27">
        <f t="shared" si="13"/>
        <v>51580</v>
      </c>
      <c r="L105" s="27">
        <f t="shared" si="14"/>
        <v>5003260</v>
      </c>
      <c r="M105" s="27">
        <f t="shared" si="15"/>
        <v>19574.61</v>
      </c>
      <c r="N105" s="27">
        <f t="shared" si="16"/>
        <v>19574.61</v>
      </c>
      <c r="O105" s="27">
        <f t="shared" si="17"/>
        <v>-1624699.8405000067</v>
      </c>
      <c r="P105" s="27">
        <f t="shared" si="18"/>
        <v>1624699.8405000067</v>
      </c>
    </row>
    <row r="106" spans="1:16">
      <c r="A106" s="30">
        <v>37530</v>
      </c>
      <c r="C106" s="6">
        <v>98</v>
      </c>
      <c r="D106" s="29">
        <f t="shared" si="20"/>
        <v>51580</v>
      </c>
      <c r="E106" s="29">
        <f t="shared" si="12"/>
        <v>5054840</v>
      </c>
      <c r="F106" s="29">
        <f t="shared" si="19"/>
        <v>-4229579</v>
      </c>
      <c r="G106" s="34">
        <f>+Inputs!$D$2</f>
        <v>0.3795</v>
      </c>
      <c r="I106" s="27">
        <f t="shared" si="21"/>
        <v>9284419</v>
      </c>
      <c r="K106" s="27">
        <f t="shared" si="13"/>
        <v>51580</v>
      </c>
      <c r="L106" s="27">
        <f t="shared" si="14"/>
        <v>5054840</v>
      </c>
      <c r="M106" s="27">
        <f t="shared" si="15"/>
        <v>19574.61</v>
      </c>
      <c r="N106" s="27">
        <f t="shared" si="16"/>
        <v>19574.61</v>
      </c>
      <c r="O106" s="27">
        <f t="shared" si="17"/>
        <v>-1605125.2305000066</v>
      </c>
      <c r="P106" s="27">
        <f t="shared" si="18"/>
        <v>1605125.2305000066</v>
      </c>
    </row>
    <row r="107" spans="1:16">
      <c r="A107" s="31">
        <v>37561</v>
      </c>
      <c r="C107" s="6">
        <v>99</v>
      </c>
      <c r="D107" s="29">
        <f t="shared" si="20"/>
        <v>51580</v>
      </c>
      <c r="E107" s="29">
        <f t="shared" si="12"/>
        <v>5106420</v>
      </c>
      <c r="F107" s="29">
        <f t="shared" si="19"/>
        <v>-4177999</v>
      </c>
      <c r="G107" s="34">
        <f>+Inputs!$D$2</f>
        <v>0.3795</v>
      </c>
      <c r="I107" s="27">
        <f t="shared" si="21"/>
        <v>9284419</v>
      </c>
      <c r="K107" s="27">
        <f t="shared" si="13"/>
        <v>51580</v>
      </c>
      <c r="L107" s="27">
        <f t="shared" si="14"/>
        <v>5106420</v>
      </c>
      <c r="M107" s="27">
        <f t="shared" si="15"/>
        <v>19574.61</v>
      </c>
      <c r="N107" s="27">
        <f t="shared" si="16"/>
        <v>19574.61</v>
      </c>
      <c r="O107" s="27">
        <f t="shared" si="17"/>
        <v>-1585550.6205000065</v>
      </c>
      <c r="P107" s="27">
        <f t="shared" si="18"/>
        <v>1585550.6205000065</v>
      </c>
    </row>
    <row r="108" spans="1:16">
      <c r="A108" s="30">
        <v>37591</v>
      </c>
      <c r="C108" s="6">
        <v>100</v>
      </c>
      <c r="D108" s="29">
        <f t="shared" si="20"/>
        <v>51580</v>
      </c>
      <c r="E108" s="29">
        <f t="shared" si="12"/>
        <v>5158000</v>
      </c>
      <c r="F108" s="29">
        <f t="shared" si="19"/>
        <v>-4126419</v>
      </c>
      <c r="G108" s="34">
        <f>+Inputs!$D$2</f>
        <v>0.3795</v>
      </c>
      <c r="I108" s="27">
        <f t="shared" si="21"/>
        <v>9284419</v>
      </c>
      <c r="K108" s="27">
        <f t="shared" si="13"/>
        <v>51580</v>
      </c>
      <c r="L108" s="27">
        <f t="shared" si="14"/>
        <v>5158000</v>
      </c>
      <c r="M108" s="27">
        <f t="shared" si="15"/>
        <v>19574.61</v>
      </c>
      <c r="N108" s="27">
        <f t="shared" si="16"/>
        <v>19574.61</v>
      </c>
      <c r="O108" s="27">
        <f t="shared" si="17"/>
        <v>-1565976.0105000064</v>
      </c>
      <c r="P108" s="27">
        <f t="shared" si="18"/>
        <v>1565976.0105000064</v>
      </c>
    </row>
    <row r="109" spans="1:16">
      <c r="A109" s="31">
        <v>37622</v>
      </c>
      <c r="C109" s="6">
        <v>101</v>
      </c>
      <c r="D109" s="29">
        <f t="shared" si="20"/>
        <v>51580</v>
      </c>
      <c r="E109" s="29">
        <f t="shared" si="12"/>
        <v>5209580</v>
      </c>
      <c r="F109" s="29">
        <f t="shared" si="19"/>
        <v>-4074839</v>
      </c>
      <c r="G109" s="34">
        <f>+Inputs!$D$2</f>
        <v>0.3795</v>
      </c>
      <c r="I109" s="27">
        <f t="shared" si="21"/>
        <v>9284419</v>
      </c>
      <c r="K109" s="27">
        <f t="shared" si="13"/>
        <v>51580</v>
      </c>
      <c r="L109" s="27">
        <f t="shared" si="14"/>
        <v>5209580</v>
      </c>
      <c r="M109" s="27">
        <f t="shared" si="15"/>
        <v>19574.61</v>
      </c>
      <c r="N109" s="27">
        <f t="shared" si="16"/>
        <v>19574.61</v>
      </c>
      <c r="O109" s="27">
        <f t="shared" si="17"/>
        <v>-1546401.4005000063</v>
      </c>
      <c r="P109" s="27">
        <f t="shared" si="18"/>
        <v>1546401.4005000063</v>
      </c>
    </row>
    <row r="110" spans="1:16">
      <c r="A110" s="30">
        <v>37653</v>
      </c>
      <c r="C110" s="6">
        <v>102</v>
      </c>
      <c r="D110" s="29">
        <f t="shared" si="20"/>
        <v>51580</v>
      </c>
      <c r="E110" s="29">
        <f t="shared" si="12"/>
        <v>5261160</v>
      </c>
      <c r="F110" s="29">
        <f t="shared" si="19"/>
        <v>-4023259</v>
      </c>
      <c r="G110" s="34">
        <f>+Inputs!$D$2</f>
        <v>0.3795</v>
      </c>
      <c r="I110" s="27">
        <f t="shared" si="21"/>
        <v>9284419</v>
      </c>
      <c r="K110" s="27">
        <f t="shared" si="13"/>
        <v>51580</v>
      </c>
      <c r="L110" s="27">
        <f t="shared" si="14"/>
        <v>5261160</v>
      </c>
      <c r="M110" s="27">
        <f t="shared" si="15"/>
        <v>19574.61</v>
      </c>
      <c r="N110" s="27">
        <f t="shared" si="16"/>
        <v>19574.61</v>
      </c>
      <c r="O110" s="27">
        <f t="shared" si="17"/>
        <v>-1526826.7905000062</v>
      </c>
      <c r="P110" s="27">
        <f t="shared" si="18"/>
        <v>1526826.7905000062</v>
      </c>
    </row>
    <row r="111" spans="1:16">
      <c r="A111" s="31">
        <v>37681</v>
      </c>
      <c r="C111" s="6">
        <v>103</v>
      </c>
      <c r="D111" s="29">
        <f t="shared" si="20"/>
        <v>51580</v>
      </c>
      <c r="E111" s="29">
        <f t="shared" si="12"/>
        <v>5312740</v>
      </c>
      <c r="F111" s="29">
        <f t="shared" si="19"/>
        <v>-3971679</v>
      </c>
      <c r="G111" s="34">
        <f>+Inputs!$D$2</f>
        <v>0.3795</v>
      </c>
      <c r="I111" s="27">
        <f t="shared" si="21"/>
        <v>9284419</v>
      </c>
      <c r="K111" s="27">
        <f t="shared" si="13"/>
        <v>51580</v>
      </c>
      <c r="L111" s="27">
        <f t="shared" si="14"/>
        <v>5312740</v>
      </c>
      <c r="M111" s="27">
        <f t="shared" si="15"/>
        <v>19574.61</v>
      </c>
      <c r="N111" s="27">
        <f t="shared" si="16"/>
        <v>19574.61</v>
      </c>
      <c r="O111" s="27">
        <f t="shared" si="17"/>
        <v>-1507252.1805000061</v>
      </c>
      <c r="P111" s="27">
        <f t="shared" si="18"/>
        <v>1507252.1805000061</v>
      </c>
    </row>
    <row r="112" spans="1:16">
      <c r="A112" s="30">
        <v>37712</v>
      </c>
      <c r="C112" s="6">
        <v>104</v>
      </c>
      <c r="D112" s="29">
        <f t="shared" si="20"/>
        <v>51580</v>
      </c>
      <c r="E112" s="29">
        <f t="shared" si="12"/>
        <v>5364320</v>
      </c>
      <c r="F112" s="29">
        <f t="shared" si="19"/>
        <v>-3920099</v>
      </c>
      <c r="G112" s="34">
        <f>+Inputs!$D$2</f>
        <v>0.3795</v>
      </c>
      <c r="I112" s="27">
        <f t="shared" si="21"/>
        <v>9284419</v>
      </c>
      <c r="K112" s="27">
        <f t="shared" si="13"/>
        <v>51580</v>
      </c>
      <c r="L112" s="27">
        <f t="shared" si="14"/>
        <v>5364320</v>
      </c>
      <c r="M112" s="27">
        <f t="shared" si="15"/>
        <v>19574.61</v>
      </c>
      <c r="N112" s="27">
        <f t="shared" si="16"/>
        <v>19574.61</v>
      </c>
      <c r="O112" s="27">
        <f t="shared" si="17"/>
        <v>-1487677.570500006</v>
      </c>
      <c r="P112" s="27">
        <f t="shared" si="18"/>
        <v>1487677.570500006</v>
      </c>
    </row>
    <row r="113" spans="1:16">
      <c r="A113" s="31">
        <v>37742</v>
      </c>
      <c r="C113" s="6">
        <v>105</v>
      </c>
      <c r="D113" s="29">
        <f t="shared" si="20"/>
        <v>51580</v>
      </c>
      <c r="E113" s="29">
        <f t="shared" si="12"/>
        <v>5415900</v>
      </c>
      <c r="F113" s="29">
        <f t="shared" si="19"/>
        <v>-3868519</v>
      </c>
      <c r="G113" s="34">
        <f>+Inputs!$D$3</f>
        <v>0.37951000000000001</v>
      </c>
      <c r="I113" s="27">
        <f t="shared" si="21"/>
        <v>9284419</v>
      </c>
      <c r="K113" s="27">
        <f t="shared" si="13"/>
        <v>51580</v>
      </c>
      <c r="L113" s="27">
        <f t="shared" si="14"/>
        <v>5415900</v>
      </c>
      <c r="M113" s="27">
        <f t="shared" si="15"/>
        <v>19575.125800000002</v>
      </c>
      <c r="N113" s="27">
        <f t="shared" si="16"/>
        <v>19575.125800000002</v>
      </c>
      <c r="O113" s="27">
        <f t="shared" si="17"/>
        <v>-1468102.4447000059</v>
      </c>
      <c r="P113" s="27">
        <f t="shared" si="18"/>
        <v>1468102.4447000059</v>
      </c>
    </row>
    <row r="114" spans="1:16">
      <c r="A114" s="30">
        <v>37773</v>
      </c>
      <c r="C114" s="6">
        <v>106</v>
      </c>
      <c r="D114" s="29">
        <f t="shared" si="20"/>
        <v>51580</v>
      </c>
      <c r="E114" s="29">
        <f t="shared" si="12"/>
        <v>5467480</v>
      </c>
      <c r="F114" s="29">
        <f t="shared" si="19"/>
        <v>-3816939</v>
      </c>
      <c r="G114" s="34">
        <f>+Inputs!$D$3</f>
        <v>0.37951000000000001</v>
      </c>
      <c r="I114" s="27">
        <f t="shared" si="21"/>
        <v>9284419</v>
      </c>
      <c r="K114" s="27">
        <f t="shared" si="13"/>
        <v>51580</v>
      </c>
      <c r="L114" s="27">
        <f t="shared" si="14"/>
        <v>5467480</v>
      </c>
      <c r="M114" s="27">
        <f t="shared" si="15"/>
        <v>19575.125800000002</v>
      </c>
      <c r="N114" s="27">
        <f t="shared" si="16"/>
        <v>19575.125800000002</v>
      </c>
      <c r="O114" s="27">
        <f t="shared" si="17"/>
        <v>-1448527.3189000059</v>
      </c>
      <c r="P114" s="27">
        <f t="shared" si="18"/>
        <v>1448527.3189000059</v>
      </c>
    </row>
    <row r="115" spans="1:16">
      <c r="A115" s="31">
        <v>37803</v>
      </c>
      <c r="C115" s="6">
        <v>107</v>
      </c>
      <c r="D115" s="29">
        <f t="shared" si="20"/>
        <v>51580</v>
      </c>
      <c r="E115" s="29">
        <f t="shared" si="12"/>
        <v>5519060</v>
      </c>
      <c r="F115" s="29">
        <f t="shared" si="19"/>
        <v>-3765359</v>
      </c>
      <c r="G115" s="34">
        <f>+Inputs!$D$3</f>
        <v>0.37951000000000001</v>
      </c>
      <c r="I115" s="27">
        <f t="shared" si="21"/>
        <v>9284419</v>
      </c>
      <c r="K115" s="27">
        <f t="shared" si="13"/>
        <v>51580</v>
      </c>
      <c r="L115" s="27">
        <f t="shared" si="14"/>
        <v>5519060</v>
      </c>
      <c r="M115" s="27">
        <f t="shared" si="15"/>
        <v>19575.125800000002</v>
      </c>
      <c r="N115" s="27">
        <f t="shared" si="16"/>
        <v>19575.125800000002</v>
      </c>
      <c r="O115" s="27">
        <f t="shared" si="17"/>
        <v>-1428952.1931000059</v>
      </c>
      <c r="P115" s="27">
        <f t="shared" si="18"/>
        <v>1428952.1931000059</v>
      </c>
    </row>
    <row r="116" spans="1:16">
      <c r="A116" s="30">
        <v>37834</v>
      </c>
      <c r="C116" s="6">
        <v>108</v>
      </c>
      <c r="D116" s="29">
        <f t="shared" si="20"/>
        <v>51580</v>
      </c>
      <c r="E116" s="29">
        <f t="shared" si="12"/>
        <v>5570640</v>
      </c>
      <c r="F116" s="29">
        <f t="shared" si="19"/>
        <v>-3713779</v>
      </c>
      <c r="G116" s="34">
        <f>+Inputs!$D$3</f>
        <v>0.37951000000000001</v>
      </c>
      <c r="I116" s="27">
        <f t="shared" si="21"/>
        <v>9284419</v>
      </c>
      <c r="K116" s="27">
        <f t="shared" si="13"/>
        <v>51580</v>
      </c>
      <c r="L116" s="27">
        <f t="shared" si="14"/>
        <v>5570640</v>
      </c>
      <c r="M116" s="27">
        <f t="shared" si="15"/>
        <v>19575.125800000002</v>
      </c>
      <c r="N116" s="27">
        <f t="shared" si="16"/>
        <v>19575.125800000002</v>
      </c>
      <c r="O116" s="27">
        <f t="shared" si="17"/>
        <v>-1409377.0673000058</v>
      </c>
      <c r="P116" s="27">
        <f t="shared" si="18"/>
        <v>1409377.0673000058</v>
      </c>
    </row>
    <row r="117" spans="1:16">
      <c r="A117" s="31">
        <v>37865</v>
      </c>
      <c r="C117" s="6">
        <v>109</v>
      </c>
      <c r="D117" s="29">
        <f t="shared" si="20"/>
        <v>51580</v>
      </c>
      <c r="E117" s="29">
        <f t="shared" si="12"/>
        <v>5622220</v>
      </c>
      <c r="F117" s="29">
        <f t="shared" si="19"/>
        <v>-3662199</v>
      </c>
      <c r="G117" s="34">
        <f>+Inputs!$D$3</f>
        <v>0.37951000000000001</v>
      </c>
      <c r="I117" s="27">
        <f t="shared" si="21"/>
        <v>9284419</v>
      </c>
      <c r="K117" s="27">
        <f t="shared" si="13"/>
        <v>51580</v>
      </c>
      <c r="L117" s="27">
        <f t="shared" si="14"/>
        <v>5622220</v>
      </c>
      <c r="M117" s="27">
        <f t="shared" si="15"/>
        <v>19575.125800000002</v>
      </c>
      <c r="N117" s="27">
        <f t="shared" si="16"/>
        <v>19575.125800000002</v>
      </c>
      <c r="O117" s="27">
        <f t="shared" si="17"/>
        <v>-1389801.9415000058</v>
      </c>
      <c r="P117" s="27">
        <f t="shared" si="18"/>
        <v>1389801.9415000058</v>
      </c>
    </row>
    <row r="118" spans="1:16">
      <c r="A118" s="30">
        <v>37895</v>
      </c>
      <c r="C118" s="6">
        <v>110</v>
      </c>
      <c r="D118" s="29">
        <f t="shared" si="20"/>
        <v>51580</v>
      </c>
      <c r="E118" s="29">
        <f t="shared" si="12"/>
        <v>5673800</v>
      </c>
      <c r="F118" s="29">
        <f t="shared" si="19"/>
        <v>-3610619</v>
      </c>
      <c r="G118" s="34">
        <f>+Inputs!$D$3</f>
        <v>0.37951000000000001</v>
      </c>
      <c r="I118" s="27">
        <f t="shared" si="21"/>
        <v>9284419</v>
      </c>
      <c r="K118" s="27">
        <f t="shared" si="13"/>
        <v>51580</v>
      </c>
      <c r="L118" s="27">
        <f t="shared" si="14"/>
        <v>5673800</v>
      </c>
      <c r="M118" s="27">
        <f t="shared" si="15"/>
        <v>19575.125800000002</v>
      </c>
      <c r="N118" s="27">
        <f t="shared" si="16"/>
        <v>19575.125800000002</v>
      </c>
      <c r="O118" s="27">
        <f t="shared" si="17"/>
        <v>-1370226.8157000057</v>
      </c>
      <c r="P118" s="27">
        <f t="shared" si="18"/>
        <v>1370226.8157000057</v>
      </c>
    </row>
    <row r="119" spans="1:16">
      <c r="A119" s="31">
        <v>37926</v>
      </c>
      <c r="C119" s="6">
        <v>111</v>
      </c>
      <c r="D119" s="29">
        <f t="shared" si="20"/>
        <v>51580</v>
      </c>
      <c r="E119" s="29">
        <f t="shared" si="12"/>
        <v>5725380</v>
      </c>
      <c r="F119" s="29">
        <f t="shared" si="19"/>
        <v>-3559039</v>
      </c>
      <c r="G119" s="34">
        <f>+Inputs!$D$3</f>
        <v>0.37951000000000001</v>
      </c>
      <c r="I119" s="27">
        <f t="shared" si="21"/>
        <v>9284419</v>
      </c>
      <c r="K119" s="27">
        <f t="shared" si="13"/>
        <v>51580</v>
      </c>
      <c r="L119" s="27">
        <f t="shared" si="14"/>
        <v>5725380</v>
      </c>
      <c r="M119" s="27">
        <f t="shared" si="15"/>
        <v>19575.125800000002</v>
      </c>
      <c r="N119" s="27">
        <f t="shared" si="16"/>
        <v>19575.125800000002</v>
      </c>
      <c r="O119" s="27">
        <f t="shared" si="17"/>
        <v>-1350651.6899000057</v>
      </c>
      <c r="P119" s="27">
        <f t="shared" si="18"/>
        <v>1350651.6899000057</v>
      </c>
    </row>
    <row r="120" spans="1:16">
      <c r="A120" s="30">
        <v>37956</v>
      </c>
      <c r="C120" s="6">
        <v>112</v>
      </c>
      <c r="D120" s="29">
        <f t="shared" si="20"/>
        <v>51580</v>
      </c>
      <c r="E120" s="29">
        <f t="shared" si="12"/>
        <v>5776960</v>
      </c>
      <c r="F120" s="29">
        <f t="shared" si="19"/>
        <v>-3507459</v>
      </c>
      <c r="G120" s="34">
        <f>+Inputs!$D$3</f>
        <v>0.37951000000000001</v>
      </c>
      <c r="I120" s="27">
        <f t="shared" si="21"/>
        <v>9284419</v>
      </c>
      <c r="K120" s="27">
        <f t="shared" si="13"/>
        <v>51580</v>
      </c>
      <c r="L120" s="27">
        <f t="shared" si="14"/>
        <v>5776960</v>
      </c>
      <c r="M120" s="27">
        <f t="shared" si="15"/>
        <v>19575.125800000002</v>
      </c>
      <c r="N120" s="27">
        <f t="shared" si="16"/>
        <v>19575.125800000002</v>
      </c>
      <c r="O120" s="27">
        <f t="shared" si="17"/>
        <v>-1331076.5641000057</v>
      </c>
      <c r="P120" s="27">
        <f t="shared" si="18"/>
        <v>1331076.5641000057</v>
      </c>
    </row>
    <row r="121" spans="1:16">
      <c r="A121" s="31">
        <v>37987</v>
      </c>
      <c r="C121" s="6">
        <v>113</v>
      </c>
      <c r="D121" s="29">
        <f t="shared" si="20"/>
        <v>51580</v>
      </c>
      <c r="E121" s="29">
        <f t="shared" ref="E121:E184" si="22">+E120+D121</f>
        <v>5828540</v>
      </c>
      <c r="F121" s="29">
        <f t="shared" si="19"/>
        <v>-3455879</v>
      </c>
      <c r="G121" s="34">
        <f>+Inputs!$D$3</f>
        <v>0.37951000000000001</v>
      </c>
      <c r="I121" s="27">
        <f t="shared" si="21"/>
        <v>9284419</v>
      </c>
      <c r="K121" s="27">
        <f t="shared" ref="K121:K184" si="23">D121</f>
        <v>51580</v>
      </c>
      <c r="L121" s="27">
        <f t="shared" ref="L121:L184" si="24">+L120+K121</f>
        <v>5828540</v>
      </c>
      <c r="M121" s="27">
        <f t="shared" ref="M121:M184" si="25">K121*G121</f>
        <v>19575.125800000002</v>
      </c>
      <c r="N121" s="27">
        <f t="shared" ref="N121:N184" si="26">M121-J121</f>
        <v>19575.125800000002</v>
      </c>
      <c r="O121" s="27">
        <f t="shared" ref="O121:O184" si="27">+O120+N121</f>
        <v>-1311501.4383000056</v>
      </c>
      <c r="P121" s="27">
        <f t="shared" ref="P121:P184" si="28">P120-N121</f>
        <v>1311501.4383000056</v>
      </c>
    </row>
    <row r="122" spans="1:16">
      <c r="A122" s="30">
        <v>38018</v>
      </c>
      <c r="C122" s="6">
        <v>114</v>
      </c>
      <c r="D122" s="29">
        <f t="shared" si="20"/>
        <v>51580</v>
      </c>
      <c r="E122" s="29">
        <f t="shared" si="22"/>
        <v>5880120</v>
      </c>
      <c r="F122" s="29">
        <f t="shared" si="19"/>
        <v>-3404299</v>
      </c>
      <c r="G122" s="34">
        <f>+Inputs!$D$3</f>
        <v>0.37951000000000001</v>
      </c>
      <c r="I122" s="27">
        <f t="shared" si="21"/>
        <v>9284419</v>
      </c>
      <c r="K122" s="27">
        <f t="shared" si="23"/>
        <v>51580</v>
      </c>
      <c r="L122" s="27">
        <f t="shared" si="24"/>
        <v>5880120</v>
      </c>
      <c r="M122" s="27">
        <f t="shared" si="25"/>
        <v>19575.125800000002</v>
      </c>
      <c r="N122" s="27">
        <f t="shared" si="26"/>
        <v>19575.125800000002</v>
      </c>
      <c r="O122" s="27">
        <f t="shared" si="27"/>
        <v>-1291926.3125000056</v>
      </c>
      <c r="P122" s="27">
        <f t="shared" si="28"/>
        <v>1291926.3125000056</v>
      </c>
    </row>
    <row r="123" spans="1:16">
      <c r="A123" s="31">
        <v>38047</v>
      </c>
      <c r="C123" s="6">
        <v>115</v>
      </c>
      <c r="D123" s="29">
        <f t="shared" si="20"/>
        <v>51580</v>
      </c>
      <c r="E123" s="29">
        <f t="shared" si="22"/>
        <v>5931700</v>
      </c>
      <c r="F123" s="29">
        <f t="shared" si="19"/>
        <v>-3352719</v>
      </c>
      <c r="G123" s="34">
        <f>+Inputs!$D$3</f>
        <v>0.37951000000000001</v>
      </c>
      <c r="I123" s="27">
        <f t="shared" si="21"/>
        <v>9284419</v>
      </c>
      <c r="K123" s="27">
        <f t="shared" si="23"/>
        <v>51580</v>
      </c>
      <c r="L123" s="27">
        <f t="shared" si="24"/>
        <v>5931700</v>
      </c>
      <c r="M123" s="27">
        <f t="shared" si="25"/>
        <v>19575.125800000002</v>
      </c>
      <c r="N123" s="27">
        <f t="shared" si="26"/>
        <v>19575.125800000002</v>
      </c>
      <c r="O123" s="27">
        <f t="shared" si="27"/>
        <v>-1272351.1867000055</v>
      </c>
      <c r="P123" s="27">
        <f t="shared" si="28"/>
        <v>1272351.1867000055</v>
      </c>
    </row>
    <row r="124" spans="1:16">
      <c r="A124" s="30">
        <v>38078</v>
      </c>
      <c r="C124" s="6">
        <v>116</v>
      </c>
      <c r="D124" s="29">
        <f t="shared" si="20"/>
        <v>51580</v>
      </c>
      <c r="E124" s="29">
        <f t="shared" si="22"/>
        <v>5983280</v>
      </c>
      <c r="F124" s="29">
        <f t="shared" si="19"/>
        <v>-3301139</v>
      </c>
      <c r="G124" s="34">
        <f>+Inputs!$D$3</f>
        <v>0.37951000000000001</v>
      </c>
      <c r="I124" s="27">
        <f t="shared" si="21"/>
        <v>9284419</v>
      </c>
      <c r="K124" s="27">
        <f t="shared" si="23"/>
        <v>51580</v>
      </c>
      <c r="L124" s="27">
        <f t="shared" si="24"/>
        <v>5983280</v>
      </c>
      <c r="M124" s="27">
        <f t="shared" si="25"/>
        <v>19575.125800000002</v>
      </c>
      <c r="N124" s="27">
        <f t="shared" si="26"/>
        <v>19575.125800000002</v>
      </c>
      <c r="O124" s="27">
        <f t="shared" si="27"/>
        <v>-1252776.0609000055</v>
      </c>
      <c r="P124" s="27">
        <f t="shared" si="28"/>
        <v>1252776.0609000055</v>
      </c>
    </row>
    <row r="125" spans="1:16">
      <c r="A125" s="31">
        <v>38108</v>
      </c>
      <c r="C125" s="6">
        <v>117</v>
      </c>
      <c r="D125" s="29">
        <f t="shared" si="20"/>
        <v>51580</v>
      </c>
      <c r="E125" s="29">
        <f t="shared" si="22"/>
        <v>6034860</v>
      </c>
      <c r="F125" s="29">
        <f t="shared" si="19"/>
        <v>-3249559</v>
      </c>
      <c r="G125" s="34">
        <f>+Inputs!$D$3</f>
        <v>0.37951000000000001</v>
      </c>
      <c r="I125" s="27">
        <f t="shared" si="21"/>
        <v>9284419</v>
      </c>
      <c r="K125" s="27">
        <f t="shared" si="23"/>
        <v>51580</v>
      </c>
      <c r="L125" s="27">
        <f t="shared" si="24"/>
        <v>6034860</v>
      </c>
      <c r="M125" s="27">
        <f t="shared" si="25"/>
        <v>19575.125800000002</v>
      </c>
      <c r="N125" s="27">
        <f t="shared" si="26"/>
        <v>19575.125800000002</v>
      </c>
      <c r="O125" s="27">
        <f t="shared" si="27"/>
        <v>-1233200.9351000055</v>
      </c>
      <c r="P125" s="27">
        <f t="shared" si="28"/>
        <v>1233200.9351000055</v>
      </c>
    </row>
    <row r="126" spans="1:16">
      <c r="A126" s="30">
        <v>38139</v>
      </c>
      <c r="C126" s="6">
        <v>118</v>
      </c>
      <c r="D126" s="29">
        <f t="shared" si="20"/>
        <v>51580</v>
      </c>
      <c r="E126" s="29">
        <f t="shared" si="22"/>
        <v>6086440</v>
      </c>
      <c r="F126" s="29">
        <f t="shared" si="19"/>
        <v>-3197979</v>
      </c>
      <c r="G126" s="34">
        <f>+Inputs!$D$3</f>
        <v>0.37951000000000001</v>
      </c>
      <c r="I126" s="27">
        <f t="shared" si="21"/>
        <v>9284419</v>
      </c>
      <c r="K126" s="27">
        <f t="shared" si="23"/>
        <v>51580</v>
      </c>
      <c r="L126" s="27">
        <f t="shared" si="24"/>
        <v>6086440</v>
      </c>
      <c r="M126" s="27">
        <f t="shared" si="25"/>
        <v>19575.125800000002</v>
      </c>
      <c r="N126" s="27">
        <f t="shared" si="26"/>
        <v>19575.125800000002</v>
      </c>
      <c r="O126" s="27">
        <f t="shared" si="27"/>
        <v>-1213625.8093000054</v>
      </c>
      <c r="P126" s="27">
        <f t="shared" si="28"/>
        <v>1213625.8093000054</v>
      </c>
    </row>
    <row r="127" spans="1:16">
      <c r="A127" s="31">
        <v>38169</v>
      </c>
      <c r="C127" s="6">
        <v>119</v>
      </c>
      <c r="D127" s="29">
        <f t="shared" si="20"/>
        <v>51580</v>
      </c>
      <c r="E127" s="29">
        <f t="shared" si="22"/>
        <v>6138020</v>
      </c>
      <c r="F127" s="29">
        <f t="shared" si="19"/>
        <v>-3146399</v>
      </c>
      <c r="G127" s="34">
        <f>+Inputs!$D$3</f>
        <v>0.37951000000000001</v>
      </c>
      <c r="I127" s="27">
        <f t="shared" si="21"/>
        <v>9284419</v>
      </c>
      <c r="K127" s="27">
        <f t="shared" si="23"/>
        <v>51580</v>
      </c>
      <c r="L127" s="27">
        <f t="shared" si="24"/>
        <v>6138020</v>
      </c>
      <c r="M127" s="27">
        <f t="shared" si="25"/>
        <v>19575.125800000002</v>
      </c>
      <c r="N127" s="27">
        <f t="shared" si="26"/>
        <v>19575.125800000002</v>
      </c>
      <c r="O127" s="27">
        <f t="shared" si="27"/>
        <v>-1194050.6835000054</v>
      </c>
      <c r="P127" s="27">
        <f t="shared" si="28"/>
        <v>1194050.6835000054</v>
      </c>
    </row>
    <row r="128" spans="1:16">
      <c r="A128" s="30">
        <v>38200</v>
      </c>
      <c r="C128" s="6">
        <v>120</v>
      </c>
      <c r="D128" s="29">
        <f t="shared" si="20"/>
        <v>51580</v>
      </c>
      <c r="E128" s="29">
        <f t="shared" si="22"/>
        <v>6189600</v>
      </c>
      <c r="F128" s="29">
        <f t="shared" si="19"/>
        <v>-3094819</v>
      </c>
      <c r="G128" s="34">
        <f>+Inputs!$D$3</f>
        <v>0.37951000000000001</v>
      </c>
      <c r="I128" s="27">
        <f t="shared" si="21"/>
        <v>9284419</v>
      </c>
      <c r="K128" s="27">
        <f t="shared" si="23"/>
        <v>51580</v>
      </c>
      <c r="L128" s="27">
        <f t="shared" si="24"/>
        <v>6189600</v>
      </c>
      <c r="M128" s="27">
        <f t="shared" si="25"/>
        <v>19575.125800000002</v>
      </c>
      <c r="N128" s="27">
        <f t="shared" si="26"/>
        <v>19575.125800000002</v>
      </c>
      <c r="O128" s="27">
        <f t="shared" si="27"/>
        <v>-1174475.5577000054</v>
      </c>
      <c r="P128" s="27">
        <f t="shared" si="28"/>
        <v>1174475.5577000054</v>
      </c>
    </row>
    <row r="129" spans="1:16">
      <c r="A129" s="31">
        <v>38231</v>
      </c>
      <c r="C129" s="6">
        <v>121</v>
      </c>
      <c r="D129" s="29">
        <f t="shared" si="20"/>
        <v>51580</v>
      </c>
      <c r="E129" s="29">
        <f t="shared" si="22"/>
        <v>6241180</v>
      </c>
      <c r="F129" s="29">
        <f t="shared" si="19"/>
        <v>-3043239</v>
      </c>
      <c r="G129" s="34">
        <f>+Inputs!$D$3</f>
        <v>0.37951000000000001</v>
      </c>
      <c r="I129" s="27">
        <f t="shared" si="21"/>
        <v>9284419</v>
      </c>
      <c r="K129" s="27">
        <f t="shared" si="23"/>
        <v>51580</v>
      </c>
      <c r="L129" s="27">
        <f t="shared" si="24"/>
        <v>6241180</v>
      </c>
      <c r="M129" s="27">
        <f t="shared" si="25"/>
        <v>19575.125800000002</v>
      </c>
      <c r="N129" s="27">
        <f t="shared" si="26"/>
        <v>19575.125800000002</v>
      </c>
      <c r="O129" s="27">
        <f t="shared" si="27"/>
        <v>-1154900.4319000053</v>
      </c>
      <c r="P129" s="27">
        <f t="shared" si="28"/>
        <v>1154900.4319000053</v>
      </c>
    </row>
    <row r="130" spans="1:16">
      <c r="A130" s="30">
        <v>38261</v>
      </c>
      <c r="C130" s="6">
        <v>122</v>
      </c>
      <c r="D130" s="29">
        <f t="shared" si="20"/>
        <v>51580</v>
      </c>
      <c r="E130" s="29">
        <f t="shared" si="22"/>
        <v>6292760</v>
      </c>
      <c r="F130" s="29">
        <f t="shared" si="19"/>
        <v>-2991659</v>
      </c>
      <c r="G130" s="34">
        <f>+Inputs!$D$3</f>
        <v>0.37951000000000001</v>
      </c>
      <c r="I130" s="27">
        <f t="shared" si="21"/>
        <v>9284419</v>
      </c>
      <c r="K130" s="27">
        <f t="shared" si="23"/>
        <v>51580</v>
      </c>
      <c r="L130" s="27">
        <f t="shared" si="24"/>
        <v>6292760</v>
      </c>
      <c r="M130" s="27">
        <f t="shared" si="25"/>
        <v>19575.125800000002</v>
      </c>
      <c r="N130" s="27">
        <f t="shared" si="26"/>
        <v>19575.125800000002</v>
      </c>
      <c r="O130" s="27">
        <f t="shared" si="27"/>
        <v>-1135325.3061000053</v>
      </c>
      <c r="P130" s="27">
        <f t="shared" si="28"/>
        <v>1135325.3061000053</v>
      </c>
    </row>
    <row r="131" spans="1:16">
      <c r="A131" s="31">
        <v>38292</v>
      </c>
      <c r="C131" s="6">
        <v>123</v>
      </c>
      <c r="D131" s="29">
        <f t="shared" si="20"/>
        <v>51580</v>
      </c>
      <c r="E131" s="29">
        <f t="shared" si="22"/>
        <v>6344340</v>
      </c>
      <c r="F131" s="29">
        <f t="shared" si="19"/>
        <v>-2940079</v>
      </c>
      <c r="G131" s="34">
        <f>+Inputs!$D$3</f>
        <v>0.37951000000000001</v>
      </c>
      <c r="I131" s="27">
        <f t="shared" si="21"/>
        <v>9284419</v>
      </c>
      <c r="K131" s="27">
        <f t="shared" si="23"/>
        <v>51580</v>
      </c>
      <c r="L131" s="27">
        <f t="shared" si="24"/>
        <v>6344340</v>
      </c>
      <c r="M131" s="27">
        <f t="shared" si="25"/>
        <v>19575.125800000002</v>
      </c>
      <c r="N131" s="27">
        <f t="shared" si="26"/>
        <v>19575.125800000002</v>
      </c>
      <c r="O131" s="27">
        <f t="shared" si="27"/>
        <v>-1115750.1803000052</v>
      </c>
      <c r="P131" s="27">
        <f t="shared" si="28"/>
        <v>1115750.1803000052</v>
      </c>
    </row>
    <row r="132" spans="1:16">
      <c r="A132" s="30">
        <v>38322</v>
      </c>
      <c r="C132" s="6">
        <v>124</v>
      </c>
      <c r="D132" s="29">
        <f t="shared" si="20"/>
        <v>51580</v>
      </c>
      <c r="E132" s="29">
        <f t="shared" si="22"/>
        <v>6395920</v>
      </c>
      <c r="F132" s="29">
        <f t="shared" si="19"/>
        <v>-2888499</v>
      </c>
      <c r="G132" s="34">
        <f>+Inputs!$D$3</f>
        <v>0.37951000000000001</v>
      </c>
      <c r="I132" s="27">
        <f t="shared" si="21"/>
        <v>9284419</v>
      </c>
      <c r="K132" s="27">
        <f t="shared" si="23"/>
        <v>51580</v>
      </c>
      <c r="L132" s="27">
        <f t="shared" si="24"/>
        <v>6395920</v>
      </c>
      <c r="M132" s="27">
        <f t="shared" si="25"/>
        <v>19575.125800000002</v>
      </c>
      <c r="N132" s="27">
        <f t="shared" si="26"/>
        <v>19575.125800000002</v>
      </c>
      <c r="O132" s="27">
        <f t="shared" si="27"/>
        <v>-1096175.0545000052</v>
      </c>
      <c r="P132" s="27">
        <f t="shared" si="28"/>
        <v>1096175.0545000052</v>
      </c>
    </row>
    <row r="133" spans="1:16">
      <c r="A133" s="31">
        <v>38353</v>
      </c>
      <c r="C133" s="6">
        <v>125</v>
      </c>
      <c r="D133" s="29">
        <f t="shared" si="20"/>
        <v>51580</v>
      </c>
      <c r="E133" s="29">
        <f t="shared" si="22"/>
        <v>6447500</v>
      </c>
      <c r="F133" s="29">
        <f t="shared" si="19"/>
        <v>-2836919</v>
      </c>
      <c r="G133" s="34">
        <f>+Inputs!$D$3</f>
        <v>0.37951000000000001</v>
      </c>
      <c r="I133" s="27">
        <f t="shared" si="21"/>
        <v>9284419</v>
      </c>
      <c r="K133" s="27">
        <f t="shared" si="23"/>
        <v>51580</v>
      </c>
      <c r="L133" s="27">
        <f t="shared" si="24"/>
        <v>6447500</v>
      </c>
      <c r="M133" s="27">
        <f t="shared" si="25"/>
        <v>19575.125800000002</v>
      </c>
      <c r="N133" s="27">
        <f t="shared" si="26"/>
        <v>19575.125800000002</v>
      </c>
      <c r="O133" s="27">
        <f t="shared" si="27"/>
        <v>-1076599.9287000052</v>
      </c>
      <c r="P133" s="27">
        <f t="shared" si="28"/>
        <v>1076599.9287000052</v>
      </c>
    </row>
    <row r="134" spans="1:16">
      <c r="A134" s="30">
        <v>38384</v>
      </c>
      <c r="C134" s="6">
        <v>126</v>
      </c>
      <c r="D134" s="29">
        <f t="shared" si="20"/>
        <v>51580</v>
      </c>
      <c r="E134" s="29">
        <f t="shared" si="22"/>
        <v>6499080</v>
      </c>
      <c r="F134" s="29">
        <f t="shared" si="19"/>
        <v>-2785339</v>
      </c>
      <c r="G134" s="34">
        <f>+Inputs!$D$3</f>
        <v>0.37951000000000001</v>
      </c>
      <c r="I134" s="27">
        <f t="shared" si="21"/>
        <v>9284419</v>
      </c>
      <c r="K134" s="27">
        <f t="shared" si="23"/>
        <v>51580</v>
      </c>
      <c r="L134" s="27">
        <f t="shared" si="24"/>
        <v>6499080</v>
      </c>
      <c r="M134" s="27">
        <f t="shared" si="25"/>
        <v>19575.125800000002</v>
      </c>
      <c r="N134" s="27">
        <f t="shared" si="26"/>
        <v>19575.125800000002</v>
      </c>
      <c r="O134" s="27">
        <f t="shared" si="27"/>
        <v>-1057024.8029000051</v>
      </c>
      <c r="P134" s="27">
        <f t="shared" si="28"/>
        <v>1057024.8029000051</v>
      </c>
    </row>
    <row r="135" spans="1:16">
      <c r="A135" s="31">
        <v>38412</v>
      </c>
      <c r="C135" s="6">
        <v>127</v>
      </c>
      <c r="D135" s="29">
        <f t="shared" si="20"/>
        <v>51580</v>
      </c>
      <c r="E135" s="29">
        <f t="shared" si="22"/>
        <v>6550660</v>
      </c>
      <c r="F135" s="29">
        <f t="shared" si="19"/>
        <v>-2733759</v>
      </c>
      <c r="G135" s="34">
        <f>+Inputs!$D$3</f>
        <v>0.37951000000000001</v>
      </c>
      <c r="I135" s="27">
        <f t="shared" si="21"/>
        <v>9284419</v>
      </c>
      <c r="K135" s="27">
        <f t="shared" si="23"/>
        <v>51580</v>
      </c>
      <c r="L135" s="27">
        <f t="shared" si="24"/>
        <v>6550660</v>
      </c>
      <c r="M135" s="27">
        <f t="shared" si="25"/>
        <v>19575.125800000002</v>
      </c>
      <c r="N135" s="27">
        <f t="shared" si="26"/>
        <v>19575.125800000002</v>
      </c>
      <c r="O135" s="27">
        <f t="shared" si="27"/>
        <v>-1037449.6771000051</v>
      </c>
      <c r="P135" s="27">
        <f t="shared" si="28"/>
        <v>1037449.6771000051</v>
      </c>
    </row>
    <row r="136" spans="1:16">
      <c r="A136" s="30">
        <v>38443</v>
      </c>
      <c r="C136" s="6">
        <v>128</v>
      </c>
      <c r="D136" s="29">
        <f t="shared" si="20"/>
        <v>51580</v>
      </c>
      <c r="E136" s="29">
        <f t="shared" si="22"/>
        <v>6602240</v>
      </c>
      <c r="F136" s="29">
        <f t="shared" si="19"/>
        <v>-2682179</v>
      </c>
      <c r="G136" s="34">
        <f>+Inputs!$D$3</f>
        <v>0.37951000000000001</v>
      </c>
      <c r="I136" s="27">
        <f t="shared" si="21"/>
        <v>9284419</v>
      </c>
      <c r="K136" s="27">
        <f t="shared" si="23"/>
        <v>51580</v>
      </c>
      <c r="L136" s="27">
        <f t="shared" si="24"/>
        <v>6602240</v>
      </c>
      <c r="M136" s="27">
        <f t="shared" si="25"/>
        <v>19575.125800000002</v>
      </c>
      <c r="N136" s="27">
        <f t="shared" si="26"/>
        <v>19575.125800000002</v>
      </c>
      <c r="O136" s="27">
        <f t="shared" si="27"/>
        <v>-1017874.5513000051</v>
      </c>
      <c r="P136" s="27">
        <f t="shared" si="28"/>
        <v>1017874.5513000051</v>
      </c>
    </row>
    <row r="137" spans="1:16">
      <c r="A137" s="31">
        <v>38473</v>
      </c>
      <c r="C137" s="6">
        <v>129</v>
      </c>
      <c r="D137" s="29">
        <f t="shared" si="20"/>
        <v>51580</v>
      </c>
      <c r="E137" s="29">
        <f t="shared" si="22"/>
        <v>6653820</v>
      </c>
      <c r="F137" s="29">
        <f t="shared" ref="F137:F188" si="29">$B$9+E137</f>
        <v>-2630599</v>
      </c>
      <c r="G137" s="34">
        <f>+Inputs!$D$3</f>
        <v>0.37951000000000001</v>
      </c>
      <c r="I137" s="27">
        <f t="shared" si="21"/>
        <v>9284419</v>
      </c>
      <c r="K137" s="27">
        <f t="shared" si="23"/>
        <v>51580</v>
      </c>
      <c r="L137" s="27">
        <f t="shared" si="24"/>
        <v>6653820</v>
      </c>
      <c r="M137" s="27">
        <f t="shared" si="25"/>
        <v>19575.125800000002</v>
      </c>
      <c r="N137" s="27">
        <f t="shared" si="26"/>
        <v>19575.125800000002</v>
      </c>
      <c r="O137" s="27">
        <f t="shared" si="27"/>
        <v>-998299.42550000502</v>
      </c>
      <c r="P137" s="27">
        <f t="shared" si="28"/>
        <v>998299.42550000502</v>
      </c>
    </row>
    <row r="138" spans="1:16">
      <c r="A138" s="30">
        <v>38504</v>
      </c>
      <c r="C138" s="6">
        <v>130</v>
      </c>
      <c r="D138" s="29">
        <f t="shared" ref="D138:D187" si="30">ROUND(-(+$B$9/180)*1,0)</f>
        <v>51580</v>
      </c>
      <c r="E138" s="29">
        <f t="shared" si="22"/>
        <v>6705400</v>
      </c>
      <c r="F138" s="29">
        <f t="shared" si="29"/>
        <v>-2579019</v>
      </c>
      <c r="G138" s="34">
        <f>+Inputs!$D$3</f>
        <v>0.37951000000000001</v>
      </c>
      <c r="I138" s="27">
        <f t="shared" ref="I138:I188" si="31">+I137+H138</f>
        <v>9284419</v>
      </c>
      <c r="K138" s="27">
        <f t="shared" si="23"/>
        <v>51580</v>
      </c>
      <c r="L138" s="27">
        <f t="shared" si="24"/>
        <v>6705400</v>
      </c>
      <c r="M138" s="27">
        <f t="shared" si="25"/>
        <v>19575.125800000002</v>
      </c>
      <c r="N138" s="27">
        <f t="shared" si="26"/>
        <v>19575.125800000002</v>
      </c>
      <c r="O138" s="27">
        <f t="shared" si="27"/>
        <v>-978724.29970000498</v>
      </c>
      <c r="P138" s="27">
        <f t="shared" si="28"/>
        <v>978724.29970000498</v>
      </c>
    </row>
    <row r="139" spans="1:16">
      <c r="A139" s="31">
        <v>38534</v>
      </c>
      <c r="C139" s="6">
        <v>131</v>
      </c>
      <c r="D139" s="29">
        <f t="shared" si="30"/>
        <v>51580</v>
      </c>
      <c r="E139" s="29">
        <f t="shared" si="22"/>
        <v>6756980</v>
      </c>
      <c r="F139" s="29">
        <f t="shared" si="29"/>
        <v>-2527439</v>
      </c>
      <c r="G139" s="34">
        <f>+Inputs!$D$3</f>
        <v>0.37951000000000001</v>
      </c>
      <c r="I139" s="27">
        <f t="shared" si="31"/>
        <v>9284419</v>
      </c>
      <c r="K139" s="27">
        <f t="shared" si="23"/>
        <v>51580</v>
      </c>
      <c r="L139" s="27">
        <f t="shared" si="24"/>
        <v>6756980</v>
      </c>
      <c r="M139" s="27">
        <f t="shared" si="25"/>
        <v>19575.125800000002</v>
      </c>
      <c r="N139" s="27">
        <f t="shared" si="26"/>
        <v>19575.125800000002</v>
      </c>
      <c r="O139" s="27">
        <f t="shared" si="27"/>
        <v>-959149.17390000494</v>
      </c>
      <c r="P139" s="27">
        <f t="shared" si="28"/>
        <v>959149.17390000494</v>
      </c>
    </row>
    <row r="140" spans="1:16">
      <c r="A140" s="30">
        <v>38565</v>
      </c>
      <c r="C140" s="6">
        <v>132</v>
      </c>
      <c r="D140" s="29">
        <f t="shared" si="30"/>
        <v>51580</v>
      </c>
      <c r="E140" s="29">
        <f t="shared" si="22"/>
        <v>6808560</v>
      </c>
      <c r="F140" s="29">
        <f t="shared" si="29"/>
        <v>-2475859</v>
      </c>
      <c r="G140" s="34">
        <f>+Inputs!$D$3</f>
        <v>0.37951000000000001</v>
      </c>
      <c r="I140" s="27">
        <f t="shared" si="31"/>
        <v>9284419</v>
      </c>
      <c r="K140" s="27">
        <f t="shared" si="23"/>
        <v>51580</v>
      </c>
      <c r="L140" s="27">
        <f t="shared" si="24"/>
        <v>6808560</v>
      </c>
      <c r="M140" s="27">
        <f t="shared" si="25"/>
        <v>19575.125800000002</v>
      </c>
      <c r="N140" s="27">
        <f t="shared" si="26"/>
        <v>19575.125800000002</v>
      </c>
      <c r="O140" s="27">
        <f t="shared" si="27"/>
        <v>-939574.0481000049</v>
      </c>
      <c r="P140" s="27">
        <f t="shared" si="28"/>
        <v>939574.0481000049</v>
      </c>
    </row>
    <row r="141" spans="1:16">
      <c r="A141" s="31">
        <v>38596</v>
      </c>
      <c r="C141" s="6">
        <v>133</v>
      </c>
      <c r="D141" s="29">
        <f t="shared" si="30"/>
        <v>51580</v>
      </c>
      <c r="E141" s="29">
        <f t="shared" si="22"/>
        <v>6860140</v>
      </c>
      <c r="F141" s="29">
        <f t="shared" si="29"/>
        <v>-2424279</v>
      </c>
      <c r="G141" s="34">
        <f>+Inputs!$D$3</f>
        <v>0.37951000000000001</v>
      </c>
      <c r="I141" s="27">
        <f t="shared" si="31"/>
        <v>9284419</v>
      </c>
      <c r="K141" s="27">
        <f t="shared" si="23"/>
        <v>51580</v>
      </c>
      <c r="L141" s="27">
        <f t="shared" si="24"/>
        <v>6860140</v>
      </c>
      <c r="M141" s="27">
        <f t="shared" si="25"/>
        <v>19575.125800000002</v>
      </c>
      <c r="N141" s="27">
        <f t="shared" si="26"/>
        <v>19575.125800000002</v>
      </c>
      <c r="O141" s="27">
        <f t="shared" si="27"/>
        <v>-919998.92230000487</v>
      </c>
      <c r="P141" s="27">
        <f t="shared" si="28"/>
        <v>919998.92230000487</v>
      </c>
    </row>
    <row r="142" spans="1:16">
      <c r="A142" s="30">
        <v>38626</v>
      </c>
      <c r="C142" s="6">
        <v>134</v>
      </c>
      <c r="D142" s="29">
        <f t="shared" si="30"/>
        <v>51580</v>
      </c>
      <c r="E142" s="29">
        <f t="shared" si="22"/>
        <v>6911720</v>
      </c>
      <c r="F142" s="29">
        <f t="shared" si="29"/>
        <v>-2372699</v>
      </c>
      <c r="G142" s="34">
        <f>+Inputs!$D$3</f>
        <v>0.37951000000000001</v>
      </c>
      <c r="I142" s="27">
        <f t="shared" si="31"/>
        <v>9284419</v>
      </c>
      <c r="K142" s="27">
        <f t="shared" si="23"/>
        <v>51580</v>
      </c>
      <c r="L142" s="27">
        <f t="shared" si="24"/>
        <v>6911720</v>
      </c>
      <c r="M142" s="27">
        <f t="shared" si="25"/>
        <v>19575.125800000002</v>
      </c>
      <c r="N142" s="27">
        <f t="shared" si="26"/>
        <v>19575.125800000002</v>
      </c>
      <c r="O142" s="27">
        <f t="shared" si="27"/>
        <v>-900423.79650000483</v>
      </c>
      <c r="P142" s="27">
        <f t="shared" si="28"/>
        <v>900423.79650000483</v>
      </c>
    </row>
    <row r="143" spans="1:16">
      <c r="A143" s="31">
        <v>38657</v>
      </c>
      <c r="C143" s="6">
        <v>135</v>
      </c>
      <c r="D143" s="29">
        <f t="shared" si="30"/>
        <v>51580</v>
      </c>
      <c r="E143" s="29">
        <f t="shared" si="22"/>
        <v>6963300</v>
      </c>
      <c r="F143" s="29">
        <f t="shared" si="29"/>
        <v>-2321119</v>
      </c>
      <c r="G143" s="34">
        <f>+Inputs!$D$3</f>
        <v>0.37951000000000001</v>
      </c>
      <c r="I143" s="27">
        <f t="shared" si="31"/>
        <v>9284419</v>
      </c>
      <c r="K143" s="27">
        <f t="shared" si="23"/>
        <v>51580</v>
      </c>
      <c r="L143" s="27">
        <f t="shared" si="24"/>
        <v>6963300</v>
      </c>
      <c r="M143" s="27">
        <f t="shared" si="25"/>
        <v>19575.125800000002</v>
      </c>
      <c r="N143" s="27">
        <f t="shared" si="26"/>
        <v>19575.125800000002</v>
      </c>
      <c r="O143" s="27">
        <f t="shared" si="27"/>
        <v>-880848.67070000479</v>
      </c>
      <c r="P143" s="27">
        <f t="shared" si="28"/>
        <v>880848.67070000479</v>
      </c>
    </row>
    <row r="144" spans="1:16">
      <c r="A144" s="30">
        <v>38687</v>
      </c>
      <c r="C144" s="6">
        <v>136</v>
      </c>
      <c r="D144" s="29">
        <f t="shared" si="30"/>
        <v>51580</v>
      </c>
      <c r="E144" s="29">
        <f t="shared" si="22"/>
        <v>7014880</v>
      </c>
      <c r="F144" s="29">
        <f t="shared" si="29"/>
        <v>-2269539</v>
      </c>
      <c r="G144" s="34">
        <f>+Inputs!$D$3</f>
        <v>0.37951000000000001</v>
      </c>
      <c r="I144" s="27">
        <f t="shared" si="31"/>
        <v>9284419</v>
      </c>
      <c r="K144" s="27">
        <f t="shared" si="23"/>
        <v>51580</v>
      </c>
      <c r="L144" s="27">
        <f t="shared" si="24"/>
        <v>7014880</v>
      </c>
      <c r="M144" s="27">
        <f t="shared" si="25"/>
        <v>19575.125800000002</v>
      </c>
      <c r="N144" s="27">
        <f t="shared" si="26"/>
        <v>19575.125800000002</v>
      </c>
      <c r="O144" s="27">
        <f t="shared" si="27"/>
        <v>-861273.54490000475</v>
      </c>
      <c r="P144" s="27">
        <f t="shared" si="28"/>
        <v>861273.54490000475</v>
      </c>
    </row>
    <row r="145" spans="1:16">
      <c r="A145" s="31">
        <v>38718</v>
      </c>
      <c r="C145" s="6">
        <v>137</v>
      </c>
      <c r="D145" s="29">
        <f t="shared" si="30"/>
        <v>51580</v>
      </c>
      <c r="E145" s="29">
        <f t="shared" si="22"/>
        <v>7066460</v>
      </c>
      <c r="F145" s="29">
        <f t="shared" si="29"/>
        <v>-2217959</v>
      </c>
      <c r="G145" s="34">
        <f>+Inputs!$D$3</f>
        <v>0.37951000000000001</v>
      </c>
      <c r="I145" s="27">
        <f t="shared" si="31"/>
        <v>9284419</v>
      </c>
      <c r="K145" s="27">
        <f t="shared" si="23"/>
        <v>51580</v>
      </c>
      <c r="L145" s="27">
        <f t="shared" si="24"/>
        <v>7066460</v>
      </c>
      <c r="M145" s="27">
        <f t="shared" si="25"/>
        <v>19575.125800000002</v>
      </c>
      <c r="N145" s="27">
        <f t="shared" si="26"/>
        <v>19575.125800000002</v>
      </c>
      <c r="O145" s="27">
        <f t="shared" si="27"/>
        <v>-841698.41910000471</v>
      </c>
      <c r="P145" s="27">
        <f t="shared" si="28"/>
        <v>841698.41910000471</v>
      </c>
    </row>
    <row r="146" spans="1:16">
      <c r="A146" s="30">
        <v>38749</v>
      </c>
      <c r="C146" s="6">
        <v>138</v>
      </c>
      <c r="D146" s="29">
        <f t="shared" si="30"/>
        <v>51580</v>
      </c>
      <c r="E146" s="29">
        <f t="shared" si="22"/>
        <v>7118040</v>
      </c>
      <c r="F146" s="29">
        <f t="shared" si="29"/>
        <v>-2166379</v>
      </c>
      <c r="G146" s="34">
        <f>+Inputs!$D$3</f>
        <v>0.37951000000000001</v>
      </c>
      <c r="I146" s="27">
        <f t="shared" si="31"/>
        <v>9284419</v>
      </c>
      <c r="K146" s="27">
        <f t="shared" si="23"/>
        <v>51580</v>
      </c>
      <c r="L146" s="27">
        <f t="shared" si="24"/>
        <v>7118040</v>
      </c>
      <c r="M146" s="27">
        <f t="shared" si="25"/>
        <v>19575.125800000002</v>
      </c>
      <c r="N146" s="27">
        <f t="shared" si="26"/>
        <v>19575.125800000002</v>
      </c>
      <c r="O146" s="27">
        <f t="shared" si="27"/>
        <v>-822123.29330000468</v>
      </c>
      <c r="P146" s="27">
        <f t="shared" si="28"/>
        <v>822123.29330000468</v>
      </c>
    </row>
    <row r="147" spans="1:16">
      <c r="A147" s="31">
        <v>38777</v>
      </c>
      <c r="C147" s="6">
        <v>139</v>
      </c>
      <c r="D147" s="29">
        <f t="shared" si="30"/>
        <v>51580</v>
      </c>
      <c r="E147" s="29">
        <f t="shared" si="22"/>
        <v>7169620</v>
      </c>
      <c r="F147" s="29">
        <f t="shared" si="29"/>
        <v>-2114799</v>
      </c>
      <c r="G147" s="34">
        <f>+Inputs!$D$3</f>
        <v>0.37951000000000001</v>
      </c>
      <c r="I147" s="27">
        <f t="shared" si="31"/>
        <v>9284419</v>
      </c>
      <c r="K147" s="27">
        <f t="shared" si="23"/>
        <v>51580</v>
      </c>
      <c r="L147" s="27">
        <f t="shared" si="24"/>
        <v>7169620</v>
      </c>
      <c r="M147" s="27">
        <f t="shared" si="25"/>
        <v>19575.125800000002</v>
      </c>
      <c r="N147" s="27">
        <f t="shared" si="26"/>
        <v>19575.125800000002</v>
      </c>
      <c r="O147" s="27">
        <f t="shared" si="27"/>
        <v>-802548.16750000464</v>
      </c>
      <c r="P147" s="27">
        <f t="shared" si="28"/>
        <v>802548.16750000464</v>
      </c>
    </row>
    <row r="148" spans="1:16">
      <c r="A148" s="30">
        <v>38808</v>
      </c>
      <c r="C148" s="6">
        <v>140</v>
      </c>
      <c r="D148" s="29">
        <f t="shared" si="30"/>
        <v>51580</v>
      </c>
      <c r="E148" s="29">
        <f t="shared" si="22"/>
        <v>7221200</v>
      </c>
      <c r="F148" s="29">
        <f t="shared" si="29"/>
        <v>-2063219</v>
      </c>
      <c r="G148" s="34">
        <f>+Inputs!$D$3</f>
        <v>0.37951000000000001</v>
      </c>
      <c r="I148" s="27">
        <f t="shared" si="31"/>
        <v>9284419</v>
      </c>
      <c r="K148" s="27">
        <f t="shared" si="23"/>
        <v>51580</v>
      </c>
      <c r="L148" s="27">
        <f t="shared" si="24"/>
        <v>7221200</v>
      </c>
      <c r="M148" s="27">
        <f t="shared" si="25"/>
        <v>19575.125800000002</v>
      </c>
      <c r="N148" s="27">
        <f t="shared" si="26"/>
        <v>19575.125800000002</v>
      </c>
      <c r="O148" s="27">
        <f t="shared" si="27"/>
        <v>-782973.0417000046</v>
      </c>
      <c r="P148" s="27">
        <f t="shared" si="28"/>
        <v>782973.0417000046</v>
      </c>
    </row>
    <row r="149" spans="1:16">
      <c r="A149" s="31">
        <v>38838</v>
      </c>
      <c r="C149" s="6">
        <v>141</v>
      </c>
      <c r="D149" s="29">
        <f t="shared" si="30"/>
        <v>51580</v>
      </c>
      <c r="E149" s="29">
        <f t="shared" si="22"/>
        <v>7272780</v>
      </c>
      <c r="F149" s="29">
        <f t="shared" si="29"/>
        <v>-2011639</v>
      </c>
      <c r="G149" s="34">
        <f>+Inputs!$D$3</f>
        <v>0.37951000000000001</v>
      </c>
      <c r="I149" s="27">
        <f t="shared" si="31"/>
        <v>9284419</v>
      </c>
      <c r="K149" s="27">
        <f t="shared" si="23"/>
        <v>51580</v>
      </c>
      <c r="L149" s="27">
        <f t="shared" si="24"/>
        <v>7272780</v>
      </c>
      <c r="M149" s="27">
        <f t="shared" si="25"/>
        <v>19575.125800000002</v>
      </c>
      <c r="N149" s="27">
        <f t="shared" si="26"/>
        <v>19575.125800000002</v>
      </c>
      <c r="O149" s="27">
        <f t="shared" si="27"/>
        <v>-763397.91590000456</v>
      </c>
      <c r="P149" s="27">
        <f t="shared" si="28"/>
        <v>763397.91590000456</v>
      </c>
    </row>
    <row r="150" spans="1:16">
      <c r="A150" s="30">
        <v>38869</v>
      </c>
      <c r="C150" s="6">
        <v>142</v>
      </c>
      <c r="D150" s="29">
        <f t="shared" si="30"/>
        <v>51580</v>
      </c>
      <c r="E150" s="29">
        <f t="shared" si="22"/>
        <v>7324360</v>
      </c>
      <c r="F150" s="29">
        <f t="shared" si="29"/>
        <v>-1960059</v>
      </c>
      <c r="G150" s="34">
        <f>+Inputs!$D$3</f>
        <v>0.37951000000000001</v>
      </c>
      <c r="I150" s="27">
        <f t="shared" si="31"/>
        <v>9284419</v>
      </c>
      <c r="K150" s="27">
        <f t="shared" si="23"/>
        <v>51580</v>
      </c>
      <c r="L150" s="27">
        <f t="shared" si="24"/>
        <v>7324360</v>
      </c>
      <c r="M150" s="27">
        <f t="shared" si="25"/>
        <v>19575.125800000002</v>
      </c>
      <c r="N150" s="27">
        <f t="shared" si="26"/>
        <v>19575.125800000002</v>
      </c>
      <c r="O150" s="27">
        <f t="shared" si="27"/>
        <v>-743822.79010000452</v>
      </c>
      <c r="P150" s="27">
        <f t="shared" si="28"/>
        <v>743822.79010000452</v>
      </c>
    </row>
    <row r="151" spans="1:16">
      <c r="A151" s="31">
        <v>38899</v>
      </c>
      <c r="C151" s="6">
        <v>143</v>
      </c>
      <c r="D151" s="29">
        <f t="shared" si="30"/>
        <v>51580</v>
      </c>
      <c r="E151" s="29">
        <f t="shared" si="22"/>
        <v>7375940</v>
      </c>
      <c r="F151" s="29">
        <f t="shared" si="29"/>
        <v>-1908479</v>
      </c>
      <c r="G151" s="34">
        <f>+Inputs!$D$3</f>
        <v>0.37951000000000001</v>
      </c>
      <c r="I151" s="27">
        <f t="shared" si="31"/>
        <v>9284419</v>
      </c>
      <c r="K151" s="27">
        <f t="shared" si="23"/>
        <v>51580</v>
      </c>
      <c r="L151" s="27">
        <f t="shared" si="24"/>
        <v>7375940</v>
      </c>
      <c r="M151" s="27">
        <f t="shared" si="25"/>
        <v>19575.125800000002</v>
      </c>
      <c r="N151" s="27">
        <f t="shared" si="26"/>
        <v>19575.125800000002</v>
      </c>
      <c r="O151" s="27">
        <f t="shared" si="27"/>
        <v>-724247.66430000449</v>
      </c>
      <c r="P151" s="27">
        <f t="shared" si="28"/>
        <v>724247.66430000449</v>
      </c>
    </row>
    <row r="152" spans="1:16">
      <c r="A152" s="30">
        <v>38930</v>
      </c>
      <c r="C152" s="6">
        <v>144</v>
      </c>
      <c r="D152" s="29">
        <f t="shared" si="30"/>
        <v>51580</v>
      </c>
      <c r="E152" s="29">
        <f t="shared" si="22"/>
        <v>7427520</v>
      </c>
      <c r="F152" s="29">
        <f t="shared" si="29"/>
        <v>-1856899</v>
      </c>
      <c r="G152" s="34">
        <f>+Inputs!$D$3</f>
        <v>0.37951000000000001</v>
      </c>
      <c r="I152" s="27">
        <f t="shared" si="31"/>
        <v>9284419</v>
      </c>
      <c r="K152" s="27">
        <f t="shared" si="23"/>
        <v>51580</v>
      </c>
      <c r="L152" s="27">
        <f t="shared" si="24"/>
        <v>7427520</v>
      </c>
      <c r="M152" s="27">
        <f t="shared" si="25"/>
        <v>19575.125800000002</v>
      </c>
      <c r="N152" s="27">
        <f t="shared" si="26"/>
        <v>19575.125800000002</v>
      </c>
      <c r="O152" s="27">
        <f t="shared" si="27"/>
        <v>-704672.53850000445</v>
      </c>
      <c r="P152" s="27">
        <f t="shared" si="28"/>
        <v>704672.53850000445</v>
      </c>
    </row>
    <row r="153" spans="1:16">
      <c r="A153" s="31">
        <v>38961</v>
      </c>
      <c r="C153" s="6">
        <v>145</v>
      </c>
      <c r="D153" s="29">
        <f t="shared" si="30"/>
        <v>51580</v>
      </c>
      <c r="E153" s="29">
        <f t="shared" si="22"/>
        <v>7479100</v>
      </c>
      <c r="F153" s="29">
        <f t="shared" si="29"/>
        <v>-1805319</v>
      </c>
      <c r="G153" s="34">
        <f>+Inputs!$D$3</f>
        <v>0.37951000000000001</v>
      </c>
      <c r="I153" s="27">
        <f t="shared" si="31"/>
        <v>9284419</v>
      </c>
      <c r="K153" s="27">
        <f t="shared" si="23"/>
        <v>51580</v>
      </c>
      <c r="L153" s="27">
        <f t="shared" si="24"/>
        <v>7479100</v>
      </c>
      <c r="M153" s="27">
        <f t="shared" si="25"/>
        <v>19575.125800000002</v>
      </c>
      <c r="N153" s="27">
        <f t="shared" si="26"/>
        <v>19575.125800000002</v>
      </c>
      <c r="O153" s="27">
        <f t="shared" si="27"/>
        <v>-685097.41270000441</v>
      </c>
      <c r="P153" s="27">
        <f t="shared" si="28"/>
        <v>685097.41270000441</v>
      </c>
    </row>
    <row r="154" spans="1:16">
      <c r="A154" s="30">
        <v>38991</v>
      </c>
      <c r="C154" s="6">
        <v>146</v>
      </c>
      <c r="D154" s="29">
        <f t="shared" si="30"/>
        <v>51580</v>
      </c>
      <c r="E154" s="29">
        <f t="shared" si="22"/>
        <v>7530680</v>
      </c>
      <c r="F154" s="29">
        <f t="shared" si="29"/>
        <v>-1753739</v>
      </c>
      <c r="G154" s="34">
        <f>+Inputs!$D$3</f>
        <v>0.37951000000000001</v>
      </c>
      <c r="I154" s="27">
        <f t="shared" si="31"/>
        <v>9284419</v>
      </c>
      <c r="K154" s="27">
        <f t="shared" si="23"/>
        <v>51580</v>
      </c>
      <c r="L154" s="27">
        <f t="shared" si="24"/>
        <v>7530680</v>
      </c>
      <c r="M154" s="27">
        <f t="shared" si="25"/>
        <v>19575.125800000002</v>
      </c>
      <c r="N154" s="27">
        <f t="shared" si="26"/>
        <v>19575.125800000002</v>
      </c>
      <c r="O154" s="27">
        <f t="shared" si="27"/>
        <v>-665522.28690000437</v>
      </c>
      <c r="P154" s="27">
        <f t="shared" si="28"/>
        <v>665522.28690000437</v>
      </c>
    </row>
    <row r="155" spans="1:16">
      <c r="A155" s="31">
        <v>39022</v>
      </c>
      <c r="C155" s="6">
        <v>147</v>
      </c>
      <c r="D155" s="29">
        <f t="shared" si="30"/>
        <v>51580</v>
      </c>
      <c r="E155" s="29">
        <f t="shared" si="22"/>
        <v>7582260</v>
      </c>
      <c r="F155" s="29">
        <f t="shared" si="29"/>
        <v>-1702159</v>
      </c>
      <c r="G155" s="34">
        <f>+Inputs!$D$3</f>
        <v>0.37951000000000001</v>
      </c>
      <c r="I155" s="27">
        <f t="shared" si="31"/>
        <v>9284419</v>
      </c>
      <c r="K155" s="27">
        <f t="shared" si="23"/>
        <v>51580</v>
      </c>
      <c r="L155" s="27">
        <f t="shared" si="24"/>
        <v>7582260</v>
      </c>
      <c r="M155" s="27">
        <f t="shared" si="25"/>
        <v>19575.125800000002</v>
      </c>
      <c r="N155" s="27">
        <f t="shared" si="26"/>
        <v>19575.125800000002</v>
      </c>
      <c r="O155" s="27">
        <f t="shared" si="27"/>
        <v>-645947.16110000433</v>
      </c>
      <c r="P155" s="27">
        <f t="shared" si="28"/>
        <v>645947.16110000433</v>
      </c>
    </row>
    <row r="156" spans="1:16">
      <c r="A156" s="30">
        <v>39052</v>
      </c>
      <c r="C156" s="6">
        <v>148</v>
      </c>
      <c r="D156" s="29">
        <f t="shared" si="30"/>
        <v>51580</v>
      </c>
      <c r="E156" s="29">
        <f t="shared" si="22"/>
        <v>7633840</v>
      </c>
      <c r="F156" s="29">
        <f t="shared" si="29"/>
        <v>-1650579</v>
      </c>
      <c r="G156" s="34">
        <f>+Inputs!$D$3</f>
        <v>0.37951000000000001</v>
      </c>
      <c r="I156" s="27">
        <f t="shared" si="31"/>
        <v>9284419</v>
      </c>
      <c r="K156" s="27">
        <f t="shared" si="23"/>
        <v>51580</v>
      </c>
      <c r="L156" s="27">
        <f t="shared" si="24"/>
        <v>7633840</v>
      </c>
      <c r="M156" s="27">
        <f t="shared" si="25"/>
        <v>19575.125800000002</v>
      </c>
      <c r="N156" s="27">
        <f t="shared" si="26"/>
        <v>19575.125800000002</v>
      </c>
      <c r="O156" s="27">
        <f t="shared" si="27"/>
        <v>-626372.0353000043</v>
      </c>
      <c r="P156" s="27">
        <f t="shared" si="28"/>
        <v>626372.0353000043</v>
      </c>
    </row>
    <row r="157" spans="1:16">
      <c r="A157" s="31">
        <v>39083</v>
      </c>
      <c r="C157" s="6">
        <v>149</v>
      </c>
      <c r="D157" s="29">
        <f t="shared" si="30"/>
        <v>51580</v>
      </c>
      <c r="E157" s="29">
        <f t="shared" si="22"/>
        <v>7685420</v>
      </c>
      <c r="F157" s="29">
        <f t="shared" si="29"/>
        <v>-1598999</v>
      </c>
      <c r="G157" s="34">
        <f>+Inputs!$D$3</f>
        <v>0.37951000000000001</v>
      </c>
      <c r="I157" s="27">
        <f t="shared" si="31"/>
        <v>9284419</v>
      </c>
      <c r="K157" s="27">
        <f t="shared" si="23"/>
        <v>51580</v>
      </c>
      <c r="L157" s="27">
        <f t="shared" si="24"/>
        <v>7685420</v>
      </c>
      <c r="M157" s="27">
        <f t="shared" si="25"/>
        <v>19575.125800000002</v>
      </c>
      <c r="N157" s="27">
        <f t="shared" si="26"/>
        <v>19575.125800000002</v>
      </c>
      <c r="O157" s="27">
        <f t="shared" si="27"/>
        <v>-606796.90950000426</v>
      </c>
      <c r="P157" s="27">
        <f t="shared" si="28"/>
        <v>606796.90950000426</v>
      </c>
    </row>
    <row r="158" spans="1:16">
      <c r="A158" s="30">
        <v>39114</v>
      </c>
      <c r="C158" s="6">
        <v>150</v>
      </c>
      <c r="D158" s="29">
        <f t="shared" si="30"/>
        <v>51580</v>
      </c>
      <c r="E158" s="29">
        <f t="shared" si="22"/>
        <v>7737000</v>
      </c>
      <c r="F158" s="29">
        <f t="shared" si="29"/>
        <v>-1547419</v>
      </c>
      <c r="G158" s="34">
        <f>+Inputs!$D$3</f>
        <v>0.37951000000000001</v>
      </c>
      <c r="I158" s="27">
        <f t="shared" si="31"/>
        <v>9284419</v>
      </c>
      <c r="K158" s="27">
        <f t="shared" si="23"/>
        <v>51580</v>
      </c>
      <c r="L158" s="27">
        <f t="shared" si="24"/>
        <v>7737000</v>
      </c>
      <c r="M158" s="27">
        <f t="shared" si="25"/>
        <v>19575.125800000002</v>
      </c>
      <c r="N158" s="27">
        <f t="shared" si="26"/>
        <v>19575.125800000002</v>
      </c>
      <c r="O158" s="27">
        <f t="shared" si="27"/>
        <v>-587221.78370000422</v>
      </c>
      <c r="P158" s="27">
        <f t="shared" si="28"/>
        <v>587221.78370000422</v>
      </c>
    </row>
    <row r="159" spans="1:16">
      <c r="A159" s="31">
        <v>39142</v>
      </c>
      <c r="C159" s="6">
        <v>151</v>
      </c>
      <c r="D159" s="29">
        <f t="shared" si="30"/>
        <v>51580</v>
      </c>
      <c r="E159" s="29">
        <f t="shared" si="22"/>
        <v>7788580</v>
      </c>
      <c r="F159" s="29">
        <f t="shared" si="29"/>
        <v>-1495839</v>
      </c>
      <c r="G159" s="34">
        <f>+Inputs!$D$3</f>
        <v>0.37951000000000001</v>
      </c>
      <c r="I159" s="27">
        <f t="shared" si="31"/>
        <v>9284419</v>
      </c>
      <c r="K159" s="27">
        <f t="shared" si="23"/>
        <v>51580</v>
      </c>
      <c r="L159" s="27">
        <f t="shared" si="24"/>
        <v>7788580</v>
      </c>
      <c r="M159" s="27">
        <f t="shared" si="25"/>
        <v>19575.125800000002</v>
      </c>
      <c r="N159" s="27">
        <f t="shared" si="26"/>
        <v>19575.125800000002</v>
      </c>
      <c r="O159" s="27">
        <f t="shared" si="27"/>
        <v>-567646.65790000418</v>
      </c>
      <c r="P159" s="27">
        <f t="shared" si="28"/>
        <v>567646.65790000418</v>
      </c>
    </row>
    <row r="160" spans="1:16">
      <c r="A160" s="30">
        <v>39173</v>
      </c>
      <c r="C160" s="6">
        <v>152</v>
      </c>
      <c r="D160" s="29">
        <f t="shared" si="30"/>
        <v>51580</v>
      </c>
      <c r="E160" s="29">
        <f t="shared" si="22"/>
        <v>7840160</v>
      </c>
      <c r="F160" s="29">
        <f t="shared" si="29"/>
        <v>-1444259</v>
      </c>
      <c r="G160" s="34">
        <f>+Inputs!$D$3</f>
        <v>0.37951000000000001</v>
      </c>
      <c r="I160" s="27">
        <f t="shared" si="31"/>
        <v>9284419</v>
      </c>
      <c r="K160" s="27">
        <f t="shared" si="23"/>
        <v>51580</v>
      </c>
      <c r="L160" s="27">
        <f t="shared" si="24"/>
        <v>7840160</v>
      </c>
      <c r="M160" s="27">
        <f t="shared" si="25"/>
        <v>19575.125800000002</v>
      </c>
      <c r="N160" s="27">
        <f t="shared" si="26"/>
        <v>19575.125800000002</v>
      </c>
      <c r="O160" s="27">
        <f t="shared" si="27"/>
        <v>-548071.53210000414</v>
      </c>
      <c r="P160" s="27">
        <f t="shared" si="28"/>
        <v>548071.53210000414</v>
      </c>
    </row>
    <row r="161" spans="1:16">
      <c r="A161" s="31">
        <v>39203</v>
      </c>
      <c r="C161" s="6">
        <v>153</v>
      </c>
      <c r="D161" s="29">
        <f t="shared" si="30"/>
        <v>51580</v>
      </c>
      <c r="E161" s="29">
        <f t="shared" si="22"/>
        <v>7891740</v>
      </c>
      <c r="F161" s="29">
        <f t="shared" si="29"/>
        <v>-1392679</v>
      </c>
      <c r="G161" s="34">
        <f>+Inputs!$D$3</f>
        <v>0.37951000000000001</v>
      </c>
      <c r="I161" s="27">
        <f t="shared" si="31"/>
        <v>9284419</v>
      </c>
      <c r="K161" s="27">
        <f t="shared" si="23"/>
        <v>51580</v>
      </c>
      <c r="L161" s="27">
        <f t="shared" si="24"/>
        <v>7891740</v>
      </c>
      <c r="M161" s="27">
        <f t="shared" si="25"/>
        <v>19575.125800000002</v>
      </c>
      <c r="N161" s="27">
        <f t="shared" si="26"/>
        <v>19575.125800000002</v>
      </c>
      <c r="O161" s="27">
        <f t="shared" si="27"/>
        <v>-528496.40630000411</v>
      </c>
      <c r="P161" s="27">
        <f t="shared" si="28"/>
        <v>528496.40630000411</v>
      </c>
    </row>
    <row r="162" spans="1:16">
      <c r="A162" s="30">
        <v>39234</v>
      </c>
      <c r="C162" s="6">
        <v>154</v>
      </c>
      <c r="D162" s="29">
        <f t="shared" si="30"/>
        <v>51580</v>
      </c>
      <c r="E162" s="29">
        <f t="shared" si="22"/>
        <v>7943320</v>
      </c>
      <c r="F162" s="29">
        <f t="shared" si="29"/>
        <v>-1341099</v>
      </c>
      <c r="G162" s="34">
        <f>+Inputs!$D$3</f>
        <v>0.37951000000000001</v>
      </c>
      <c r="I162" s="27">
        <f t="shared" si="31"/>
        <v>9284419</v>
      </c>
      <c r="K162" s="27">
        <f t="shared" si="23"/>
        <v>51580</v>
      </c>
      <c r="L162" s="27">
        <f t="shared" si="24"/>
        <v>7943320</v>
      </c>
      <c r="M162" s="27">
        <f t="shared" si="25"/>
        <v>19575.125800000002</v>
      </c>
      <c r="N162" s="27">
        <f t="shared" si="26"/>
        <v>19575.125800000002</v>
      </c>
      <c r="O162" s="27">
        <f t="shared" si="27"/>
        <v>-508921.28050000413</v>
      </c>
      <c r="P162" s="27">
        <f t="shared" si="28"/>
        <v>508921.28050000413</v>
      </c>
    </row>
    <row r="163" spans="1:16">
      <c r="A163" s="31">
        <v>39264</v>
      </c>
      <c r="C163" s="6">
        <v>155</v>
      </c>
      <c r="D163" s="29">
        <f t="shared" si="30"/>
        <v>51580</v>
      </c>
      <c r="E163" s="29">
        <f t="shared" si="22"/>
        <v>7994900</v>
      </c>
      <c r="F163" s="29">
        <f t="shared" si="29"/>
        <v>-1289519</v>
      </c>
      <c r="G163" s="34">
        <f>+Inputs!$D$3</f>
        <v>0.37951000000000001</v>
      </c>
      <c r="I163" s="27">
        <f t="shared" si="31"/>
        <v>9284419</v>
      </c>
      <c r="K163" s="27">
        <f t="shared" si="23"/>
        <v>51580</v>
      </c>
      <c r="L163" s="27">
        <f t="shared" si="24"/>
        <v>7994900</v>
      </c>
      <c r="M163" s="27">
        <f t="shared" si="25"/>
        <v>19575.125800000002</v>
      </c>
      <c r="N163" s="27">
        <f t="shared" si="26"/>
        <v>19575.125800000002</v>
      </c>
      <c r="O163" s="27">
        <f t="shared" si="27"/>
        <v>-489346.15470000415</v>
      </c>
      <c r="P163" s="27">
        <f t="shared" si="28"/>
        <v>489346.15470000415</v>
      </c>
    </row>
    <row r="164" spans="1:16">
      <c r="A164" s="30">
        <v>39295</v>
      </c>
      <c r="C164" s="6">
        <v>156</v>
      </c>
      <c r="D164" s="29">
        <f t="shared" si="30"/>
        <v>51580</v>
      </c>
      <c r="E164" s="29">
        <f t="shared" si="22"/>
        <v>8046480</v>
      </c>
      <c r="F164" s="29">
        <f t="shared" si="29"/>
        <v>-1237939</v>
      </c>
      <c r="G164" s="34">
        <f>+Inputs!$D$3</f>
        <v>0.37951000000000001</v>
      </c>
      <c r="I164" s="27">
        <f t="shared" si="31"/>
        <v>9284419</v>
      </c>
      <c r="K164" s="27">
        <f t="shared" si="23"/>
        <v>51580</v>
      </c>
      <c r="L164" s="27">
        <f t="shared" si="24"/>
        <v>8046480</v>
      </c>
      <c r="M164" s="27">
        <f t="shared" si="25"/>
        <v>19575.125800000002</v>
      </c>
      <c r="N164" s="27">
        <f t="shared" si="26"/>
        <v>19575.125800000002</v>
      </c>
      <c r="O164" s="27">
        <f t="shared" si="27"/>
        <v>-469771.02890000417</v>
      </c>
      <c r="P164" s="27">
        <f t="shared" si="28"/>
        <v>469771.02890000417</v>
      </c>
    </row>
    <row r="165" spans="1:16">
      <c r="A165" s="31">
        <v>39326</v>
      </c>
      <c r="C165" s="6">
        <v>157</v>
      </c>
      <c r="D165" s="29">
        <f t="shared" si="30"/>
        <v>51580</v>
      </c>
      <c r="E165" s="29">
        <f t="shared" si="22"/>
        <v>8098060</v>
      </c>
      <c r="F165" s="29">
        <f t="shared" si="29"/>
        <v>-1186359</v>
      </c>
      <c r="G165" s="34">
        <f>+Inputs!$D$3</f>
        <v>0.37951000000000001</v>
      </c>
      <c r="I165" s="27">
        <f t="shared" si="31"/>
        <v>9284419</v>
      </c>
      <c r="K165" s="27">
        <f t="shared" si="23"/>
        <v>51580</v>
      </c>
      <c r="L165" s="27">
        <f t="shared" si="24"/>
        <v>8098060</v>
      </c>
      <c r="M165" s="27">
        <f t="shared" si="25"/>
        <v>19575.125800000002</v>
      </c>
      <c r="N165" s="27">
        <f t="shared" si="26"/>
        <v>19575.125800000002</v>
      </c>
      <c r="O165" s="27">
        <f t="shared" si="27"/>
        <v>-450195.90310000419</v>
      </c>
      <c r="P165" s="27">
        <f t="shared" si="28"/>
        <v>450195.90310000419</v>
      </c>
    </row>
    <row r="166" spans="1:16">
      <c r="A166" s="30">
        <v>39356</v>
      </c>
      <c r="C166" s="6">
        <v>158</v>
      </c>
      <c r="D166" s="29">
        <f t="shared" si="30"/>
        <v>51580</v>
      </c>
      <c r="E166" s="29">
        <f t="shared" si="22"/>
        <v>8149640</v>
      </c>
      <c r="F166" s="29">
        <f t="shared" si="29"/>
        <v>-1134779</v>
      </c>
      <c r="G166" s="34">
        <f>+Inputs!$D$3</f>
        <v>0.37951000000000001</v>
      </c>
      <c r="I166" s="27">
        <f t="shared" si="31"/>
        <v>9284419</v>
      </c>
      <c r="K166" s="27">
        <f t="shared" si="23"/>
        <v>51580</v>
      </c>
      <c r="L166" s="27">
        <f t="shared" si="24"/>
        <v>8149640</v>
      </c>
      <c r="M166" s="27">
        <f t="shared" si="25"/>
        <v>19575.125800000002</v>
      </c>
      <c r="N166" s="27">
        <f t="shared" si="26"/>
        <v>19575.125800000002</v>
      </c>
      <c r="O166" s="27">
        <f t="shared" si="27"/>
        <v>-430620.77730000421</v>
      </c>
      <c r="P166" s="27">
        <f t="shared" si="28"/>
        <v>430620.77730000421</v>
      </c>
    </row>
    <row r="167" spans="1:16">
      <c r="A167" s="31">
        <v>39387</v>
      </c>
      <c r="C167" s="6">
        <v>159</v>
      </c>
      <c r="D167" s="29">
        <f t="shared" si="30"/>
        <v>51580</v>
      </c>
      <c r="E167" s="29">
        <f t="shared" si="22"/>
        <v>8201220</v>
      </c>
      <c r="F167" s="29">
        <f t="shared" si="29"/>
        <v>-1083199</v>
      </c>
      <c r="G167" s="34">
        <f>+Inputs!$D$3</f>
        <v>0.37951000000000001</v>
      </c>
      <c r="I167" s="27">
        <f t="shared" si="31"/>
        <v>9284419</v>
      </c>
      <c r="K167" s="27">
        <f t="shared" si="23"/>
        <v>51580</v>
      </c>
      <c r="L167" s="27">
        <f t="shared" si="24"/>
        <v>8201220</v>
      </c>
      <c r="M167" s="27">
        <f t="shared" si="25"/>
        <v>19575.125800000002</v>
      </c>
      <c r="N167" s="27">
        <f t="shared" si="26"/>
        <v>19575.125800000002</v>
      </c>
      <c r="O167" s="27">
        <f t="shared" si="27"/>
        <v>-411045.65150000423</v>
      </c>
      <c r="P167" s="27">
        <f t="shared" si="28"/>
        <v>411045.65150000423</v>
      </c>
    </row>
    <row r="168" spans="1:16">
      <c r="A168" s="30">
        <v>39417</v>
      </c>
      <c r="C168" s="6">
        <v>160</v>
      </c>
      <c r="D168" s="29">
        <f t="shared" si="30"/>
        <v>51580</v>
      </c>
      <c r="E168" s="29">
        <f t="shared" si="22"/>
        <v>8252800</v>
      </c>
      <c r="F168" s="29">
        <f t="shared" si="29"/>
        <v>-1031619</v>
      </c>
      <c r="G168" s="34">
        <f>+Inputs!$D$3</f>
        <v>0.37951000000000001</v>
      </c>
      <c r="I168" s="27">
        <f t="shared" si="31"/>
        <v>9284419</v>
      </c>
      <c r="K168" s="27">
        <f t="shared" si="23"/>
        <v>51580</v>
      </c>
      <c r="L168" s="27">
        <f t="shared" si="24"/>
        <v>8252800</v>
      </c>
      <c r="M168" s="27">
        <f t="shared" si="25"/>
        <v>19575.125800000002</v>
      </c>
      <c r="N168" s="27">
        <f t="shared" si="26"/>
        <v>19575.125800000002</v>
      </c>
      <c r="O168" s="27">
        <f t="shared" si="27"/>
        <v>-391470.52570000425</v>
      </c>
      <c r="P168" s="27">
        <f t="shared" si="28"/>
        <v>391470.52570000425</v>
      </c>
    </row>
    <row r="169" spans="1:16">
      <c r="A169" s="31">
        <v>39448</v>
      </c>
      <c r="C169" s="6">
        <v>161</v>
      </c>
      <c r="D169" s="29">
        <f t="shared" si="30"/>
        <v>51580</v>
      </c>
      <c r="E169" s="29">
        <f t="shared" si="22"/>
        <v>8304380</v>
      </c>
      <c r="F169" s="29">
        <f t="shared" si="29"/>
        <v>-980039</v>
      </c>
      <c r="G169" s="34">
        <f>+Inputs!$D$3</f>
        <v>0.37951000000000001</v>
      </c>
      <c r="I169" s="27">
        <f t="shared" si="31"/>
        <v>9284419</v>
      </c>
      <c r="K169" s="27">
        <f t="shared" si="23"/>
        <v>51580</v>
      </c>
      <c r="L169" s="27">
        <f t="shared" si="24"/>
        <v>8304380</v>
      </c>
      <c r="M169" s="27">
        <f t="shared" si="25"/>
        <v>19575.125800000002</v>
      </c>
      <c r="N169" s="27">
        <f t="shared" si="26"/>
        <v>19575.125800000002</v>
      </c>
      <c r="O169" s="27">
        <f t="shared" si="27"/>
        <v>-371895.39990000427</v>
      </c>
      <c r="P169" s="27">
        <f t="shared" si="28"/>
        <v>371895.39990000427</v>
      </c>
    </row>
    <row r="170" spans="1:16">
      <c r="A170" s="30">
        <v>39479</v>
      </c>
      <c r="C170" s="6">
        <v>162</v>
      </c>
      <c r="D170" s="29">
        <f t="shared" si="30"/>
        <v>51580</v>
      </c>
      <c r="E170" s="29">
        <f t="shared" si="22"/>
        <v>8355960</v>
      </c>
      <c r="F170" s="29">
        <f t="shared" si="29"/>
        <v>-928459</v>
      </c>
      <c r="G170" s="34">
        <f>+Inputs!$D$3</f>
        <v>0.37951000000000001</v>
      </c>
      <c r="I170" s="27">
        <f t="shared" si="31"/>
        <v>9284419</v>
      </c>
      <c r="K170" s="27">
        <f t="shared" si="23"/>
        <v>51580</v>
      </c>
      <c r="L170" s="27">
        <f t="shared" si="24"/>
        <v>8355960</v>
      </c>
      <c r="M170" s="27">
        <f t="shared" si="25"/>
        <v>19575.125800000002</v>
      </c>
      <c r="N170" s="27">
        <f t="shared" si="26"/>
        <v>19575.125800000002</v>
      </c>
      <c r="O170" s="27">
        <f t="shared" si="27"/>
        <v>-352320.27410000429</v>
      </c>
      <c r="P170" s="27">
        <f t="shared" si="28"/>
        <v>352320.27410000429</v>
      </c>
    </row>
    <row r="171" spans="1:16">
      <c r="A171" s="31">
        <v>39508</v>
      </c>
      <c r="C171" s="6">
        <v>163</v>
      </c>
      <c r="D171" s="29">
        <f t="shared" si="30"/>
        <v>51580</v>
      </c>
      <c r="E171" s="29">
        <f t="shared" si="22"/>
        <v>8407540</v>
      </c>
      <c r="F171" s="29">
        <f t="shared" si="29"/>
        <v>-876879</v>
      </c>
      <c r="G171" s="34">
        <f>+Inputs!$D$3</f>
        <v>0.37951000000000001</v>
      </c>
      <c r="I171" s="27">
        <f t="shared" si="31"/>
        <v>9284419</v>
      </c>
      <c r="K171" s="27">
        <f t="shared" si="23"/>
        <v>51580</v>
      </c>
      <c r="L171" s="27">
        <f t="shared" si="24"/>
        <v>8407540</v>
      </c>
      <c r="M171" s="27">
        <f t="shared" si="25"/>
        <v>19575.125800000002</v>
      </c>
      <c r="N171" s="27">
        <f t="shared" si="26"/>
        <v>19575.125800000002</v>
      </c>
      <c r="O171" s="27">
        <f t="shared" si="27"/>
        <v>-332745.14830000431</v>
      </c>
      <c r="P171" s="27">
        <f t="shared" si="28"/>
        <v>332745.14830000431</v>
      </c>
    </row>
    <row r="172" spans="1:16">
      <c r="A172" s="30">
        <v>39539</v>
      </c>
      <c r="C172" s="6">
        <v>164</v>
      </c>
      <c r="D172" s="29">
        <f t="shared" si="30"/>
        <v>51580</v>
      </c>
      <c r="E172" s="29">
        <f t="shared" si="22"/>
        <v>8459120</v>
      </c>
      <c r="F172" s="29">
        <f t="shared" si="29"/>
        <v>-825299</v>
      </c>
      <c r="G172" s="34">
        <f>+Inputs!$D$3</f>
        <v>0.37951000000000001</v>
      </c>
      <c r="I172" s="27">
        <f t="shared" si="31"/>
        <v>9284419</v>
      </c>
      <c r="K172" s="27">
        <f t="shared" si="23"/>
        <v>51580</v>
      </c>
      <c r="L172" s="27">
        <f t="shared" si="24"/>
        <v>8459120</v>
      </c>
      <c r="M172" s="27">
        <f t="shared" si="25"/>
        <v>19575.125800000002</v>
      </c>
      <c r="N172" s="27">
        <f t="shared" si="26"/>
        <v>19575.125800000002</v>
      </c>
      <c r="O172" s="27">
        <f t="shared" si="27"/>
        <v>-313170.02250000433</v>
      </c>
      <c r="P172" s="27">
        <f t="shared" si="28"/>
        <v>313170.02250000433</v>
      </c>
    </row>
    <row r="173" spans="1:16">
      <c r="A173" s="31">
        <v>39569</v>
      </c>
      <c r="C173" s="6">
        <v>165</v>
      </c>
      <c r="D173" s="29">
        <f t="shared" si="30"/>
        <v>51580</v>
      </c>
      <c r="E173" s="29">
        <f t="shared" si="22"/>
        <v>8510700</v>
      </c>
      <c r="F173" s="29">
        <f t="shared" si="29"/>
        <v>-773719</v>
      </c>
      <c r="G173" s="34">
        <f>+Inputs!$D$3</f>
        <v>0.37951000000000001</v>
      </c>
      <c r="I173" s="27">
        <f t="shared" si="31"/>
        <v>9284419</v>
      </c>
      <c r="K173" s="27">
        <f t="shared" si="23"/>
        <v>51580</v>
      </c>
      <c r="L173" s="27">
        <f t="shared" si="24"/>
        <v>8510700</v>
      </c>
      <c r="M173" s="27">
        <f t="shared" si="25"/>
        <v>19575.125800000002</v>
      </c>
      <c r="N173" s="27">
        <f t="shared" si="26"/>
        <v>19575.125800000002</v>
      </c>
      <c r="O173" s="27">
        <f t="shared" si="27"/>
        <v>-293594.89670000435</v>
      </c>
      <c r="P173" s="27">
        <f t="shared" si="28"/>
        <v>293594.89670000435</v>
      </c>
    </row>
    <row r="174" spans="1:16">
      <c r="A174" s="30">
        <v>39600</v>
      </c>
      <c r="C174" s="6">
        <v>166</v>
      </c>
      <c r="D174" s="29">
        <f t="shared" si="30"/>
        <v>51580</v>
      </c>
      <c r="E174" s="29">
        <f t="shared" si="22"/>
        <v>8562280</v>
      </c>
      <c r="F174" s="29">
        <f t="shared" si="29"/>
        <v>-722139</v>
      </c>
      <c r="G174" s="34">
        <f>+Inputs!$D$3</f>
        <v>0.37951000000000001</v>
      </c>
      <c r="I174" s="27">
        <f t="shared" si="31"/>
        <v>9284419</v>
      </c>
      <c r="K174" s="27">
        <f t="shared" si="23"/>
        <v>51580</v>
      </c>
      <c r="L174" s="27">
        <f t="shared" si="24"/>
        <v>8562280</v>
      </c>
      <c r="M174" s="27">
        <f t="shared" si="25"/>
        <v>19575.125800000002</v>
      </c>
      <c r="N174" s="27">
        <f t="shared" si="26"/>
        <v>19575.125800000002</v>
      </c>
      <c r="O174" s="27">
        <f t="shared" si="27"/>
        <v>-274019.77090000437</v>
      </c>
      <c r="P174" s="27">
        <f t="shared" si="28"/>
        <v>274019.77090000437</v>
      </c>
    </row>
    <row r="175" spans="1:16">
      <c r="A175" s="31">
        <v>39630</v>
      </c>
      <c r="C175" s="6">
        <v>167</v>
      </c>
      <c r="D175" s="29">
        <f t="shared" si="30"/>
        <v>51580</v>
      </c>
      <c r="E175" s="29">
        <f t="shared" si="22"/>
        <v>8613860</v>
      </c>
      <c r="F175" s="29">
        <f t="shared" si="29"/>
        <v>-670559</v>
      </c>
      <c r="G175" s="34">
        <f>+Inputs!$D$3</f>
        <v>0.37951000000000001</v>
      </c>
      <c r="I175" s="27">
        <f t="shared" si="31"/>
        <v>9284419</v>
      </c>
      <c r="K175" s="27">
        <f t="shared" si="23"/>
        <v>51580</v>
      </c>
      <c r="L175" s="27">
        <f t="shared" si="24"/>
        <v>8613860</v>
      </c>
      <c r="M175" s="27">
        <f t="shared" si="25"/>
        <v>19575.125800000002</v>
      </c>
      <c r="N175" s="27">
        <f t="shared" si="26"/>
        <v>19575.125800000002</v>
      </c>
      <c r="O175" s="27">
        <f t="shared" si="27"/>
        <v>-254444.64510000436</v>
      </c>
      <c r="P175" s="27">
        <f t="shared" si="28"/>
        <v>254444.64510000436</v>
      </c>
    </row>
    <row r="176" spans="1:16">
      <c r="A176" s="30">
        <v>39661</v>
      </c>
      <c r="C176" s="6">
        <v>168</v>
      </c>
      <c r="D176" s="29">
        <f t="shared" si="30"/>
        <v>51580</v>
      </c>
      <c r="E176" s="29">
        <f t="shared" si="22"/>
        <v>8665440</v>
      </c>
      <c r="F176" s="29">
        <f t="shared" si="29"/>
        <v>-618979</v>
      </c>
      <c r="G176" s="34">
        <f>+Inputs!$D$3</f>
        <v>0.37951000000000001</v>
      </c>
      <c r="I176" s="27">
        <f t="shared" si="31"/>
        <v>9284419</v>
      </c>
      <c r="K176" s="27">
        <f t="shared" si="23"/>
        <v>51580</v>
      </c>
      <c r="L176" s="27">
        <f t="shared" si="24"/>
        <v>8665440</v>
      </c>
      <c r="M176" s="27">
        <f t="shared" si="25"/>
        <v>19575.125800000002</v>
      </c>
      <c r="N176" s="27">
        <f t="shared" si="26"/>
        <v>19575.125800000002</v>
      </c>
      <c r="O176" s="27">
        <f t="shared" si="27"/>
        <v>-234869.51930000435</v>
      </c>
      <c r="P176" s="27">
        <f t="shared" si="28"/>
        <v>234869.51930000435</v>
      </c>
    </row>
    <row r="177" spans="1:20">
      <c r="A177" s="31">
        <v>39692</v>
      </c>
      <c r="C177" s="6">
        <v>169</v>
      </c>
      <c r="D177" s="29">
        <f t="shared" si="30"/>
        <v>51580</v>
      </c>
      <c r="E177" s="29">
        <f t="shared" si="22"/>
        <v>8717020</v>
      </c>
      <c r="F177" s="29">
        <f t="shared" si="29"/>
        <v>-567399</v>
      </c>
      <c r="G177" s="34">
        <f>+Inputs!$D$3</f>
        <v>0.37951000000000001</v>
      </c>
      <c r="I177" s="27">
        <f t="shared" si="31"/>
        <v>9284419</v>
      </c>
      <c r="K177" s="27">
        <f t="shared" si="23"/>
        <v>51580</v>
      </c>
      <c r="L177" s="27">
        <f t="shared" si="24"/>
        <v>8717020</v>
      </c>
      <c r="M177" s="27">
        <f t="shared" si="25"/>
        <v>19575.125800000002</v>
      </c>
      <c r="N177" s="27">
        <f t="shared" si="26"/>
        <v>19575.125800000002</v>
      </c>
      <c r="O177" s="27">
        <f t="shared" si="27"/>
        <v>-215294.39350000434</v>
      </c>
      <c r="P177" s="27">
        <f t="shared" si="28"/>
        <v>215294.39350000434</v>
      </c>
    </row>
    <row r="178" spans="1:20">
      <c r="A178" s="30">
        <v>39722</v>
      </c>
      <c r="C178" s="6">
        <v>170</v>
      </c>
      <c r="D178" s="29">
        <f t="shared" si="30"/>
        <v>51580</v>
      </c>
      <c r="E178" s="29">
        <f t="shared" si="22"/>
        <v>8768600</v>
      </c>
      <c r="F178" s="29">
        <f t="shared" si="29"/>
        <v>-515819</v>
      </c>
      <c r="G178" s="34">
        <f>+Inputs!$D$3</f>
        <v>0.37951000000000001</v>
      </c>
      <c r="I178" s="27">
        <f t="shared" si="31"/>
        <v>9284419</v>
      </c>
      <c r="K178" s="27">
        <f t="shared" si="23"/>
        <v>51580</v>
      </c>
      <c r="L178" s="27">
        <f t="shared" si="24"/>
        <v>8768600</v>
      </c>
      <c r="M178" s="27">
        <f t="shared" si="25"/>
        <v>19575.125800000002</v>
      </c>
      <c r="N178" s="27">
        <f t="shared" si="26"/>
        <v>19575.125800000002</v>
      </c>
      <c r="O178" s="27">
        <f t="shared" si="27"/>
        <v>-195719.26770000433</v>
      </c>
      <c r="P178" s="27">
        <f t="shared" si="28"/>
        <v>195719.26770000433</v>
      </c>
    </row>
    <row r="179" spans="1:20">
      <c r="A179" s="31">
        <v>39753</v>
      </c>
      <c r="C179" s="6">
        <v>171</v>
      </c>
      <c r="D179" s="29">
        <f t="shared" si="30"/>
        <v>51580</v>
      </c>
      <c r="E179" s="29">
        <f t="shared" si="22"/>
        <v>8820180</v>
      </c>
      <c r="F179" s="29">
        <f t="shared" si="29"/>
        <v>-464239</v>
      </c>
      <c r="G179" s="34">
        <f>+Inputs!$D$3</f>
        <v>0.37951000000000001</v>
      </c>
      <c r="I179" s="27">
        <f t="shared" si="31"/>
        <v>9284419</v>
      </c>
      <c r="K179" s="27">
        <f t="shared" si="23"/>
        <v>51580</v>
      </c>
      <c r="L179" s="27">
        <f t="shared" si="24"/>
        <v>8820180</v>
      </c>
      <c r="M179" s="27">
        <f t="shared" si="25"/>
        <v>19575.125800000002</v>
      </c>
      <c r="N179" s="27">
        <f t="shared" si="26"/>
        <v>19575.125800000002</v>
      </c>
      <c r="O179" s="27">
        <f t="shared" si="27"/>
        <v>-176144.14190000432</v>
      </c>
      <c r="P179" s="27">
        <f t="shared" si="28"/>
        <v>176144.14190000432</v>
      </c>
    </row>
    <row r="180" spans="1:20">
      <c r="A180" s="30">
        <v>39783</v>
      </c>
      <c r="C180" s="6">
        <v>172</v>
      </c>
      <c r="D180" s="29">
        <f t="shared" si="30"/>
        <v>51580</v>
      </c>
      <c r="E180" s="29">
        <f t="shared" si="22"/>
        <v>8871760</v>
      </c>
      <c r="F180" s="29">
        <f t="shared" si="29"/>
        <v>-412659</v>
      </c>
      <c r="G180" s="34">
        <f>+Inputs!$D$3</f>
        <v>0.37951000000000001</v>
      </c>
      <c r="I180" s="27">
        <f t="shared" si="31"/>
        <v>9284419</v>
      </c>
      <c r="K180" s="27">
        <f t="shared" si="23"/>
        <v>51580</v>
      </c>
      <c r="L180" s="27">
        <f t="shared" si="24"/>
        <v>8871760</v>
      </c>
      <c r="M180" s="27">
        <f t="shared" si="25"/>
        <v>19575.125800000002</v>
      </c>
      <c r="N180" s="27">
        <f t="shared" si="26"/>
        <v>19575.125800000002</v>
      </c>
      <c r="O180" s="27">
        <f t="shared" si="27"/>
        <v>-156569.01610000432</v>
      </c>
      <c r="P180" s="27">
        <f t="shared" si="28"/>
        <v>156569.01610000432</v>
      </c>
    </row>
    <row r="181" spans="1:20">
      <c r="A181" s="31">
        <v>39814</v>
      </c>
      <c r="C181" s="6">
        <v>173</v>
      </c>
      <c r="D181" s="29">
        <f t="shared" si="30"/>
        <v>51580</v>
      </c>
      <c r="E181" s="29">
        <f t="shared" si="22"/>
        <v>8923340</v>
      </c>
      <c r="F181" s="29">
        <f t="shared" si="29"/>
        <v>-361079</v>
      </c>
      <c r="G181" s="34">
        <f>+Inputs!$D$3</f>
        <v>0.37951000000000001</v>
      </c>
      <c r="I181" s="27">
        <f t="shared" si="31"/>
        <v>9284419</v>
      </c>
      <c r="K181" s="27">
        <f t="shared" si="23"/>
        <v>51580</v>
      </c>
      <c r="L181" s="27">
        <f t="shared" si="24"/>
        <v>8923340</v>
      </c>
      <c r="M181" s="27">
        <f t="shared" si="25"/>
        <v>19575.125800000002</v>
      </c>
      <c r="N181" s="27">
        <f t="shared" si="26"/>
        <v>19575.125800000002</v>
      </c>
      <c r="O181" s="27">
        <f t="shared" si="27"/>
        <v>-136993.89030000431</v>
      </c>
      <c r="P181" s="27">
        <f t="shared" si="28"/>
        <v>136993.89030000431</v>
      </c>
    </row>
    <row r="182" spans="1:20">
      <c r="A182" s="30">
        <v>39845</v>
      </c>
      <c r="C182" s="6">
        <v>174</v>
      </c>
      <c r="D182" s="29">
        <f t="shared" si="30"/>
        <v>51580</v>
      </c>
      <c r="E182" s="29">
        <f t="shared" si="22"/>
        <v>8974920</v>
      </c>
      <c r="F182" s="29">
        <f t="shared" si="29"/>
        <v>-309499</v>
      </c>
      <c r="G182" s="34">
        <f>+Inputs!$D$3</f>
        <v>0.37951000000000001</v>
      </c>
      <c r="I182" s="27">
        <f t="shared" si="31"/>
        <v>9284419</v>
      </c>
      <c r="K182" s="27">
        <f t="shared" si="23"/>
        <v>51580</v>
      </c>
      <c r="L182" s="27">
        <f t="shared" si="24"/>
        <v>8974920</v>
      </c>
      <c r="M182" s="27">
        <f t="shared" si="25"/>
        <v>19575.125800000002</v>
      </c>
      <c r="N182" s="27">
        <f t="shared" si="26"/>
        <v>19575.125800000002</v>
      </c>
      <c r="O182" s="27">
        <f t="shared" si="27"/>
        <v>-117418.7645000043</v>
      </c>
      <c r="P182" s="27">
        <f t="shared" si="28"/>
        <v>117418.7645000043</v>
      </c>
    </row>
    <row r="183" spans="1:20">
      <c r="A183" s="31">
        <v>39873</v>
      </c>
      <c r="C183" s="6">
        <v>175</v>
      </c>
      <c r="D183" s="29">
        <f t="shared" si="30"/>
        <v>51580</v>
      </c>
      <c r="E183" s="29">
        <f t="shared" si="22"/>
        <v>9026500</v>
      </c>
      <c r="F183" s="29">
        <f t="shared" si="29"/>
        <v>-257919</v>
      </c>
      <c r="G183" s="34">
        <f>+Inputs!$D$3</f>
        <v>0.37951000000000001</v>
      </c>
      <c r="I183" s="27">
        <f t="shared" si="31"/>
        <v>9284419</v>
      </c>
      <c r="K183" s="27">
        <f t="shared" si="23"/>
        <v>51580</v>
      </c>
      <c r="L183" s="27">
        <f t="shared" si="24"/>
        <v>9026500</v>
      </c>
      <c r="M183" s="27">
        <f t="shared" si="25"/>
        <v>19575.125800000002</v>
      </c>
      <c r="N183" s="27">
        <f t="shared" si="26"/>
        <v>19575.125800000002</v>
      </c>
      <c r="O183" s="27">
        <f t="shared" si="27"/>
        <v>-97843.638700004289</v>
      </c>
      <c r="P183" s="27">
        <f t="shared" si="28"/>
        <v>97843.638700004289</v>
      </c>
    </row>
    <row r="184" spans="1:20">
      <c r="A184" s="30">
        <v>39904</v>
      </c>
      <c r="C184" s="6">
        <v>176</v>
      </c>
      <c r="D184" s="29">
        <f t="shared" si="30"/>
        <v>51580</v>
      </c>
      <c r="E184" s="29">
        <f t="shared" si="22"/>
        <v>9078080</v>
      </c>
      <c r="F184" s="29">
        <f t="shared" si="29"/>
        <v>-206339</v>
      </c>
      <c r="G184" s="34">
        <f>+Inputs!$D$3</f>
        <v>0.37951000000000001</v>
      </c>
      <c r="I184" s="27">
        <f t="shared" si="31"/>
        <v>9284419</v>
      </c>
      <c r="K184" s="27">
        <f t="shared" si="23"/>
        <v>51580</v>
      </c>
      <c r="L184" s="27">
        <f t="shared" si="24"/>
        <v>9078080</v>
      </c>
      <c r="M184" s="27">
        <f t="shared" si="25"/>
        <v>19575.125800000002</v>
      </c>
      <c r="N184" s="27">
        <f t="shared" si="26"/>
        <v>19575.125800000002</v>
      </c>
      <c r="O184" s="27">
        <f t="shared" si="27"/>
        <v>-78268.51290000428</v>
      </c>
      <c r="P184" s="27">
        <f t="shared" si="28"/>
        <v>78268.51290000428</v>
      </c>
    </row>
    <row r="185" spans="1:20">
      <c r="A185" s="31">
        <v>39934</v>
      </c>
      <c r="C185" s="6">
        <v>177</v>
      </c>
      <c r="D185" s="29">
        <f t="shared" si="30"/>
        <v>51580</v>
      </c>
      <c r="E185" s="29">
        <f>+E184+D185</f>
        <v>9129660</v>
      </c>
      <c r="F185" s="29">
        <f t="shared" si="29"/>
        <v>-154759</v>
      </c>
      <c r="G185" s="34">
        <f>+Inputs!$D$3</f>
        <v>0.37951000000000001</v>
      </c>
      <c r="I185" s="27">
        <f t="shared" si="31"/>
        <v>9284419</v>
      </c>
      <c r="K185" s="27">
        <f>D185</f>
        <v>51580</v>
      </c>
      <c r="L185" s="27">
        <f>+L184+K185</f>
        <v>9129660</v>
      </c>
      <c r="M185" s="27">
        <f>K185*G185</f>
        <v>19575.125800000002</v>
      </c>
      <c r="N185" s="27">
        <f>M185-J185</f>
        <v>19575.125800000002</v>
      </c>
      <c r="O185" s="27">
        <f>+O184+N185</f>
        <v>-58693.387100004278</v>
      </c>
      <c r="P185" s="27">
        <f>P184-N185</f>
        <v>58693.387100004278</v>
      </c>
    </row>
    <row r="186" spans="1:20">
      <c r="A186" s="30">
        <v>39965</v>
      </c>
      <c r="C186" s="6">
        <v>178</v>
      </c>
      <c r="D186" s="29">
        <f t="shared" si="30"/>
        <v>51580</v>
      </c>
      <c r="E186" s="29">
        <f>+E185+D186</f>
        <v>9181240</v>
      </c>
      <c r="F186" s="29">
        <f t="shared" si="29"/>
        <v>-103179</v>
      </c>
      <c r="G186" s="34">
        <f>+Inputs!$D$3</f>
        <v>0.37951000000000001</v>
      </c>
      <c r="I186" s="27">
        <f t="shared" si="31"/>
        <v>9284419</v>
      </c>
      <c r="K186" s="27">
        <f>D186</f>
        <v>51580</v>
      </c>
      <c r="L186" s="27">
        <f>+L185+K186</f>
        <v>9181240</v>
      </c>
      <c r="M186" s="27">
        <f>K186*G186</f>
        <v>19575.125800000002</v>
      </c>
      <c r="N186" s="27">
        <f>M186-J186</f>
        <v>19575.125800000002</v>
      </c>
      <c r="O186" s="27">
        <f>+O185+N186</f>
        <v>-39118.261300004277</v>
      </c>
      <c r="P186" s="27">
        <f>P185-N186</f>
        <v>39118.261300004277</v>
      </c>
    </row>
    <row r="187" spans="1:20">
      <c r="A187" s="31">
        <v>39995</v>
      </c>
      <c r="C187" s="6">
        <v>179</v>
      </c>
      <c r="D187" s="29">
        <f t="shared" si="30"/>
        <v>51580</v>
      </c>
      <c r="E187" s="29">
        <f>+E186+D187</f>
        <v>9232820</v>
      </c>
      <c r="F187" s="29">
        <f t="shared" si="29"/>
        <v>-51599</v>
      </c>
      <c r="G187" s="34">
        <f>+Inputs!$D$3</f>
        <v>0.37951000000000001</v>
      </c>
      <c r="I187" s="27">
        <f t="shared" si="31"/>
        <v>9284419</v>
      </c>
      <c r="K187" s="27">
        <f>D187</f>
        <v>51580</v>
      </c>
      <c r="L187" s="27">
        <f>+L186+K187</f>
        <v>9232820</v>
      </c>
      <c r="M187" s="27">
        <f>K187*G187</f>
        <v>19575.125800000002</v>
      </c>
      <c r="N187" s="27">
        <f>M187-J187</f>
        <v>19575.125800000002</v>
      </c>
      <c r="O187" s="27">
        <f>+O186+N187</f>
        <v>-19543.135500004275</v>
      </c>
      <c r="P187" s="27">
        <f>P186-N187</f>
        <v>19543.135500004275</v>
      </c>
    </row>
    <row r="188" spans="1:20">
      <c r="A188" s="30">
        <v>40026</v>
      </c>
      <c r="C188" s="6">
        <v>180</v>
      </c>
      <c r="D188" s="29">
        <f>-F187</f>
        <v>51599</v>
      </c>
      <c r="E188" s="29">
        <f>+E187+D188</f>
        <v>9284419</v>
      </c>
      <c r="F188" s="29">
        <f t="shared" si="29"/>
        <v>0</v>
      </c>
      <c r="G188" s="34">
        <f>+Inputs!$D$3</f>
        <v>0.37951000000000001</v>
      </c>
      <c r="I188" s="27">
        <f t="shared" si="31"/>
        <v>9284419</v>
      </c>
      <c r="K188" s="27">
        <f>D188</f>
        <v>51599</v>
      </c>
      <c r="L188" s="27">
        <f>+L187+K188</f>
        <v>9284419</v>
      </c>
      <c r="M188" s="27">
        <f>K188*G188</f>
        <v>19582.336490000002</v>
      </c>
      <c r="N188" s="27">
        <f>M188-J188</f>
        <v>19582.336490000002</v>
      </c>
      <c r="O188" s="27">
        <f>+O187+N188</f>
        <v>39.200989995726559</v>
      </c>
      <c r="P188" s="27">
        <f>P187-N188</f>
        <v>-39.200989995726559</v>
      </c>
    </row>
    <row r="189" spans="1:20">
      <c r="A189" s="30"/>
      <c r="G189" s="28"/>
    </row>
    <row r="190" spans="1:20">
      <c r="A190" s="8" t="s">
        <v>43</v>
      </c>
      <c r="B190" s="33">
        <f>SUM(B9:B189)</f>
        <v>-9284419</v>
      </c>
      <c r="D190" s="33">
        <f>SUM(D9:D189)</f>
        <v>9284419</v>
      </c>
      <c r="G190" s="28"/>
      <c r="H190" s="33">
        <f>SUM(H9:H189)</f>
        <v>9284419</v>
      </c>
      <c r="I190" s="33"/>
      <c r="J190" s="33">
        <f>SUM(J9:J189)</f>
        <v>3523437.0104999999</v>
      </c>
      <c r="K190" s="33">
        <f>SUM(K9:K189)</f>
        <v>9284419</v>
      </c>
      <c r="L190" s="33"/>
      <c r="M190" s="33">
        <f>SUM(M9:M189)</f>
        <v>3523476.2114900076</v>
      </c>
      <c r="N190" s="33">
        <f>SUM(N9:N189)</f>
        <v>39.200989995726559</v>
      </c>
      <c r="O190" s="33">
        <f>SUM(O9:O189)</f>
        <v>-315346748.54851085</v>
      </c>
      <c r="P190" s="33">
        <f>SUM(P9:P189)</f>
        <v>315346748.54851085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xl/worksheets/sheet70.xml><?xml version="1.0" encoding="utf-8"?>
<worksheet xmlns="http://schemas.openxmlformats.org/spreadsheetml/2006/main" xmlns:r="http://schemas.openxmlformats.org/officeDocument/2006/relationships">
  <dimension ref="A1:AE192"/>
  <sheetViews>
    <sheetView topLeftCell="R1" zoomScale="70" zoomScaleNormal="70" workbookViewId="0">
      <selection activeCell="P41" sqref="P41"/>
    </sheetView>
  </sheetViews>
  <sheetFormatPr defaultRowHeight="15"/>
  <cols>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187</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39142</v>
      </c>
      <c r="B9" s="151">
        <v>-2322500</v>
      </c>
      <c r="C9" s="6">
        <v>1</v>
      </c>
      <c r="D9" s="29">
        <f t="shared" ref="D9:D72" si="0">ROUND(-(+$B$9/180)*1,0)</f>
        <v>12903</v>
      </c>
      <c r="E9" s="29">
        <f>+D9</f>
        <v>12903</v>
      </c>
      <c r="F9" s="29">
        <f t="shared" ref="F9:F72" si="1">$B$9+E9</f>
        <v>-2309597</v>
      </c>
      <c r="G9" s="34">
        <f>+Inputs!$D$3</f>
        <v>0.37951000000000001</v>
      </c>
      <c r="H9" s="27">
        <f>-B9</f>
        <v>2322500</v>
      </c>
      <c r="I9" s="27">
        <f>+H9</f>
        <v>2322500</v>
      </c>
      <c r="J9" s="27">
        <f>H9*G9</f>
        <v>881411.97499999998</v>
      </c>
      <c r="K9" s="27">
        <f t="shared" ref="K9:K72" si="2">D9</f>
        <v>12903</v>
      </c>
      <c r="L9" s="27">
        <f>+K9</f>
        <v>12903</v>
      </c>
      <c r="M9" s="27">
        <f t="shared" ref="M9:M72" si="3">K9*G9</f>
        <v>4896.8175300000003</v>
      </c>
      <c r="N9" s="27">
        <f t="shared" ref="N9:N72" si="4">M9-J9</f>
        <v>-876515.15746999998</v>
      </c>
      <c r="O9" s="27">
        <f>+N9</f>
        <v>-876515.15746999998</v>
      </c>
      <c r="P9" s="27">
        <f>-SUM(N9)</f>
        <v>876515.15746999998</v>
      </c>
      <c r="Q9" s="38">
        <f>VLOOKUP(Q$8,$A$9:$P$188,5)</f>
        <v>438702</v>
      </c>
      <c r="R9" s="38">
        <f>VLOOKUP(R$8,$A$9:$P$188,5)</f>
        <v>593538</v>
      </c>
      <c r="S9" s="38">
        <f>+R9-Q9</f>
        <v>154836</v>
      </c>
      <c r="T9" s="35" t="s">
        <v>190</v>
      </c>
      <c r="U9" s="161">
        <f>-IF(TYPE(VLOOKUP(U8,$A$9:$P$188,6,FALSE))=16,0,VLOOKUP(U8,$A$9:$P$188,6,FALSE))</f>
        <v>2025731</v>
      </c>
      <c r="V9" s="161">
        <f>-IF(TYPE(VLOOKUP(V8,$A$9:$P$188,6,FALSE))=16,0,VLOOKUP(V8,$A$9:$P$188,6,FALSE))</f>
        <v>2012828</v>
      </c>
      <c r="W9" s="161">
        <f t="shared" ref="W9:AE9" si="5">-IF(TYPE(VLOOKUP(W8,$A$9:$P$188,6,FALSE))=16,0,VLOOKUP(W8,$A$9:$P$188,6,FALSE))</f>
        <v>1999925</v>
      </c>
      <c r="X9" s="161">
        <f t="shared" si="5"/>
        <v>1987022</v>
      </c>
      <c r="Y9" s="161">
        <f t="shared" si="5"/>
        <v>1974119</v>
      </c>
      <c r="Z9" s="161">
        <f t="shared" si="5"/>
        <v>1961216</v>
      </c>
      <c r="AA9" s="161">
        <f t="shared" si="5"/>
        <v>1948313</v>
      </c>
      <c r="AB9" s="161">
        <f t="shared" si="5"/>
        <v>1935410</v>
      </c>
      <c r="AC9" s="161">
        <f t="shared" si="5"/>
        <v>1922507</v>
      </c>
      <c r="AD9" s="161">
        <f t="shared" si="5"/>
        <v>1909604</v>
      </c>
      <c r="AE9" s="161">
        <f t="shared" si="5"/>
        <v>1896701</v>
      </c>
    </row>
    <row r="10" spans="1:31">
      <c r="A10" s="31">
        <v>39173</v>
      </c>
      <c r="B10" s="151" t="s">
        <v>45</v>
      </c>
      <c r="C10" s="6">
        <v>2</v>
      </c>
      <c r="D10" s="29">
        <f t="shared" si="0"/>
        <v>12903</v>
      </c>
      <c r="E10" s="29">
        <f t="shared" ref="E10:E73" si="6">+E9+D10</f>
        <v>25806</v>
      </c>
      <c r="F10" s="29">
        <f t="shared" si="1"/>
        <v>-2296694</v>
      </c>
      <c r="G10" s="34">
        <f>+Inputs!$D$3</f>
        <v>0.37951000000000001</v>
      </c>
      <c r="H10" s="2"/>
      <c r="I10" s="27">
        <f t="shared" ref="I10:I73" si="7">+I9+H10</f>
        <v>2322500</v>
      </c>
      <c r="J10" s="27"/>
      <c r="K10" s="27">
        <f t="shared" si="2"/>
        <v>12903</v>
      </c>
      <c r="L10" s="27">
        <f t="shared" ref="L10:L73" si="8">+L9+K10</f>
        <v>25806</v>
      </c>
      <c r="M10" s="27">
        <f t="shared" si="3"/>
        <v>4896.8175300000003</v>
      </c>
      <c r="N10" s="27">
        <f t="shared" si="4"/>
        <v>4896.8175300000003</v>
      </c>
      <c r="O10" s="27">
        <f t="shared" ref="O10:O73" si="9">+O9+N10</f>
        <v>-871618.33993999998</v>
      </c>
      <c r="P10" s="27">
        <f t="shared" ref="P10:P73" si="10">P9-N10</f>
        <v>871618.33993999998</v>
      </c>
      <c r="Q10" s="38">
        <f>VLOOKUP(Q$8,$A$9:$P$188,15)</f>
        <v>-714920.17897999997</v>
      </c>
      <c r="R10" s="38">
        <f>VLOOKUP(R$8,$A$9:$P$188,15)</f>
        <v>-656158.36861999996</v>
      </c>
      <c r="S10" s="38">
        <f>+R10-Q10</f>
        <v>58761.810360000003</v>
      </c>
      <c r="T10" s="36" t="s">
        <v>69</v>
      </c>
    </row>
    <row r="11" spans="1:31">
      <c r="A11" s="31">
        <v>39203</v>
      </c>
      <c r="B11" s="5"/>
      <c r="C11" s="6">
        <v>3</v>
      </c>
      <c r="D11" s="29">
        <f t="shared" si="0"/>
        <v>12903</v>
      </c>
      <c r="E11" s="29">
        <f t="shared" si="6"/>
        <v>38709</v>
      </c>
      <c r="F11" s="29">
        <f t="shared" si="1"/>
        <v>-2283791</v>
      </c>
      <c r="G11" s="34">
        <f>+Inputs!$D$3</f>
        <v>0.37951000000000001</v>
      </c>
      <c r="H11" s="2"/>
      <c r="I11" s="27">
        <f t="shared" si="7"/>
        <v>2322500</v>
      </c>
      <c r="J11" s="27"/>
      <c r="K11" s="27">
        <f t="shared" si="2"/>
        <v>12903</v>
      </c>
      <c r="L11" s="27">
        <f t="shared" si="8"/>
        <v>38709</v>
      </c>
      <c r="M11" s="27">
        <f t="shared" si="3"/>
        <v>4896.8175300000003</v>
      </c>
      <c r="N11" s="27">
        <f t="shared" si="4"/>
        <v>4896.8175300000003</v>
      </c>
      <c r="O11" s="27">
        <f t="shared" si="9"/>
        <v>-866721.52240999998</v>
      </c>
      <c r="P11" s="27">
        <f t="shared" si="10"/>
        <v>866721.52240999998</v>
      </c>
      <c r="Q11" s="38">
        <f>+VLOOKUP(Q$8,$A$9:$P$188,16)</f>
        <v>714920.17897999997</v>
      </c>
      <c r="R11" s="38">
        <f>+VLOOKUP(R$8,$A$9:$P$188,16)</f>
        <v>656158.36861999996</v>
      </c>
      <c r="S11" s="38">
        <f>(+Q11+R11)/2</f>
        <v>685539.27379999997</v>
      </c>
      <c r="T11" s="36" t="s">
        <v>113</v>
      </c>
      <c r="U11" s="161">
        <f>IF(TYPE(VLOOKUP(U8,$A$9:$P$188,16,FALSE))=16,0,VLOOKUP(U8,$A$9:$P$188,16,FALSE))</f>
        <v>768785.17180999997</v>
      </c>
      <c r="V11" s="161">
        <f t="shared" ref="V11:AE11" si="11">IF(TYPE(VLOOKUP(V8,$A$9:$P$188,16,FALSE))=16,0,VLOOKUP(V8,$A$9:$P$188,16,FALSE))</f>
        <v>763888.35427999997</v>
      </c>
      <c r="W11" s="161">
        <f t="shared" si="11"/>
        <v>758991.53674999997</v>
      </c>
      <c r="X11" s="161">
        <f t="shared" si="11"/>
        <v>754094.71921999997</v>
      </c>
      <c r="Y11" s="161">
        <f t="shared" si="11"/>
        <v>749197.90168999997</v>
      </c>
      <c r="Z11" s="161">
        <f t="shared" si="11"/>
        <v>744301.08415999997</v>
      </c>
      <c r="AA11" s="161">
        <f t="shared" si="11"/>
        <v>739404.26662999997</v>
      </c>
      <c r="AB11" s="161">
        <f t="shared" si="11"/>
        <v>734507.44909999997</v>
      </c>
      <c r="AC11" s="161">
        <f t="shared" si="11"/>
        <v>729610.63156999997</v>
      </c>
      <c r="AD11" s="161">
        <f t="shared" si="11"/>
        <v>724713.81403999997</v>
      </c>
      <c r="AE11" s="161">
        <f t="shared" si="11"/>
        <v>719816.99650999997</v>
      </c>
    </row>
    <row r="12" spans="1:31">
      <c r="A12" s="31">
        <v>39234</v>
      </c>
      <c r="B12" s="3"/>
      <c r="C12" s="6">
        <v>4</v>
      </c>
      <c r="D12" s="29">
        <f t="shared" si="0"/>
        <v>12903</v>
      </c>
      <c r="E12" s="29">
        <f t="shared" si="6"/>
        <v>51612</v>
      </c>
      <c r="F12" s="29">
        <f t="shared" si="1"/>
        <v>-2270888</v>
      </c>
      <c r="G12" s="34">
        <f>+Inputs!$D$3</f>
        <v>0.37951000000000001</v>
      </c>
      <c r="H12" s="2"/>
      <c r="I12" s="27">
        <f t="shared" si="7"/>
        <v>2322500</v>
      </c>
      <c r="J12" s="27"/>
      <c r="K12" s="27">
        <f t="shared" si="2"/>
        <v>12903</v>
      </c>
      <c r="L12" s="27">
        <f t="shared" si="8"/>
        <v>51612</v>
      </c>
      <c r="M12" s="27">
        <f t="shared" si="3"/>
        <v>4896.8175300000003</v>
      </c>
      <c r="N12" s="27">
        <f t="shared" si="4"/>
        <v>4896.8175300000003</v>
      </c>
      <c r="O12" s="27">
        <f t="shared" si="9"/>
        <v>-861824.70487999998</v>
      </c>
      <c r="P12" s="27">
        <f t="shared" si="10"/>
        <v>861824.70487999998</v>
      </c>
      <c r="Q12" s="39"/>
      <c r="R12" s="40"/>
      <c r="S12" s="40"/>
      <c r="T12" s="36"/>
    </row>
    <row r="13" spans="1:31">
      <c r="A13" s="31">
        <v>39264</v>
      </c>
      <c r="B13" s="3"/>
      <c r="C13" s="6">
        <v>5</v>
      </c>
      <c r="D13" s="29">
        <f t="shared" si="0"/>
        <v>12903</v>
      </c>
      <c r="E13" s="29">
        <f t="shared" si="6"/>
        <v>64515</v>
      </c>
      <c r="F13" s="29">
        <f t="shared" si="1"/>
        <v>-2257985</v>
      </c>
      <c r="G13" s="34">
        <f>+Inputs!$D$3</f>
        <v>0.37951000000000001</v>
      </c>
      <c r="H13" s="2"/>
      <c r="I13" s="27">
        <f t="shared" si="7"/>
        <v>2322500</v>
      </c>
      <c r="J13" s="27"/>
      <c r="K13" s="27">
        <f t="shared" si="2"/>
        <v>12903</v>
      </c>
      <c r="L13" s="27">
        <f t="shared" si="8"/>
        <v>64515</v>
      </c>
      <c r="M13" s="27">
        <f t="shared" si="3"/>
        <v>4896.8175300000003</v>
      </c>
      <c r="N13" s="27">
        <f t="shared" si="4"/>
        <v>4896.8175300000003</v>
      </c>
      <c r="O13" s="27">
        <f t="shared" si="9"/>
        <v>-856927.88734999998</v>
      </c>
      <c r="P13" s="27">
        <f t="shared" si="10"/>
        <v>856927.88734999998</v>
      </c>
      <c r="Q13" s="38">
        <f>VLOOKUP(Q$8,$A$9:$P$188,9)</f>
        <v>2322500</v>
      </c>
      <c r="R13" s="38">
        <f>VLOOKUP(R$8,$A$9:$P$188,9)</f>
        <v>2322500</v>
      </c>
      <c r="S13" s="38">
        <f>+R13-Q13</f>
        <v>0</v>
      </c>
      <c r="T13" s="36" t="s">
        <v>191</v>
      </c>
    </row>
    <row r="14" spans="1:31">
      <c r="A14" s="31">
        <v>39295</v>
      </c>
      <c r="B14" s="3"/>
      <c r="C14" s="6">
        <v>6</v>
      </c>
      <c r="D14" s="29">
        <f t="shared" si="0"/>
        <v>12903</v>
      </c>
      <c r="E14" s="29">
        <f t="shared" si="6"/>
        <v>77418</v>
      </c>
      <c r="F14" s="29">
        <f t="shared" si="1"/>
        <v>-2245082</v>
      </c>
      <c r="G14" s="34">
        <f>+Inputs!$D$3</f>
        <v>0.37951000000000001</v>
      </c>
      <c r="H14" s="2"/>
      <c r="I14" s="27">
        <f t="shared" si="7"/>
        <v>2322500</v>
      </c>
      <c r="J14" s="27"/>
      <c r="K14" s="27">
        <f t="shared" si="2"/>
        <v>12903</v>
      </c>
      <c r="L14" s="27">
        <f t="shared" si="8"/>
        <v>77418</v>
      </c>
      <c r="M14" s="27">
        <f t="shared" si="3"/>
        <v>4896.8175300000003</v>
      </c>
      <c r="N14" s="27">
        <f t="shared" si="4"/>
        <v>4896.8175300000003</v>
      </c>
      <c r="O14" s="27">
        <f t="shared" si="9"/>
        <v>-852031.06981999998</v>
      </c>
      <c r="P14" s="27">
        <f t="shared" si="10"/>
        <v>852031.06981999998</v>
      </c>
      <c r="Q14" s="38">
        <f>VLOOKUP(Q$8,$A$9:$P$188,12)</f>
        <v>438702</v>
      </c>
      <c r="R14" s="38">
        <f>VLOOKUP(R$8,$A$9:$P$188,12)</f>
        <v>593538</v>
      </c>
      <c r="S14" s="38">
        <f>+R14-Q14</f>
        <v>154836</v>
      </c>
      <c r="T14" s="37" t="s">
        <v>192</v>
      </c>
    </row>
    <row r="15" spans="1:31">
      <c r="A15" s="31">
        <v>39326</v>
      </c>
      <c r="B15" s="3"/>
      <c r="C15" s="6">
        <v>7</v>
      </c>
      <c r="D15" s="29">
        <f t="shared" si="0"/>
        <v>12903</v>
      </c>
      <c r="E15" s="29">
        <f t="shared" si="6"/>
        <v>90321</v>
      </c>
      <c r="F15" s="29">
        <f t="shared" si="1"/>
        <v>-2232179</v>
      </c>
      <c r="G15" s="34">
        <f>+Inputs!$D$3</f>
        <v>0.37951000000000001</v>
      </c>
      <c r="H15" s="2"/>
      <c r="I15" s="27">
        <f t="shared" si="7"/>
        <v>2322500</v>
      </c>
      <c r="J15" s="27"/>
      <c r="K15" s="27">
        <f t="shared" si="2"/>
        <v>12903</v>
      </c>
      <c r="L15" s="27">
        <f t="shared" si="8"/>
        <v>90321</v>
      </c>
      <c r="M15" s="27">
        <f t="shared" si="3"/>
        <v>4896.8175300000003</v>
      </c>
      <c r="N15" s="27">
        <f t="shared" si="4"/>
        <v>4896.8175300000003</v>
      </c>
      <c r="O15" s="27">
        <f t="shared" si="9"/>
        <v>-847134.25228999997</v>
      </c>
      <c r="P15" s="27">
        <f t="shared" si="10"/>
        <v>847134.25228999997</v>
      </c>
      <c r="Q15" s="8"/>
      <c r="R15" s="8"/>
      <c r="S15" s="8"/>
      <c r="T15" s="108"/>
    </row>
    <row r="16" spans="1:31">
      <c r="A16" s="31">
        <v>39356</v>
      </c>
      <c r="B16" s="3"/>
      <c r="C16" s="6">
        <v>8</v>
      </c>
      <c r="D16" s="29">
        <f t="shared" si="0"/>
        <v>12903</v>
      </c>
      <c r="E16" s="29">
        <f t="shared" si="6"/>
        <v>103224</v>
      </c>
      <c r="F16" s="29">
        <f t="shared" si="1"/>
        <v>-2219276</v>
      </c>
      <c r="G16" s="34">
        <f>+Inputs!$D$3</f>
        <v>0.37951000000000001</v>
      </c>
      <c r="H16" s="2"/>
      <c r="I16" s="27">
        <f t="shared" si="7"/>
        <v>2322500</v>
      </c>
      <c r="J16" s="27"/>
      <c r="K16" s="27">
        <f t="shared" si="2"/>
        <v>12903</v>
      </c>
      <c r="L16" s="27">
        <f t="shared" si="8"/>
        <v>103224</v>
      </c>
      <c r="M16" s="27">
        <f t="shared" si="3"/>
        <v>4896.8175300000003</v>
      </c>
      <c r="N16" s="27">
        <f t="shared" si="4"/>
        <v>4896.8175300000003</v>
      </c>
      <c r="O16" s="27">
        <f t="shared" si="9"/>
        <v>-842237.43475999997</v>
      </c>
      <c r="P16" s="27">
        <f t="shared" si="10"/>
        <v>842237.43475999997</v>
      </c>
      <c r="Q16" s="8"/>
      <c r="R16" s="8"/>
      <c r="S16" s="8"/>
      <c r="T16" s="4"/>
    </row>
    <row r="17" spans="1:20">
      <c r="A17" s="31">
        <v>39387</v>
      </c>
      <c r="B17" s="3"/>
      <c r="C17" s="6">
        <v>9</v>
      </c>
      <c r="D17" s="29">
        <f t="shared" si="0"/>
        <v>12903</v>
      </c>
      <c r="E17" s="29">
        <f t="shared" si="6"/>
        <v>116127</v>
      </c>
      <c r="F17" s="29">
        <f t="shared" si="1"/>
        <v>-2206373</v>
      </c>
      <c r="G17" s="34">
        <f>+Inputs!$D$3</f>
        <v>0.37951000000000001</v>
      </c>
      <c r="H17" s="2"/>
      <c r="I17" s="27">
        <f t="shared" si="7"/>
        <v>2322500</v>
      </c>
      <c r="J17" s="27"/>
      <c r="K17" s="27">
        <f t="shared" si="2"/>
        <v>12903</v>
      </c>
      <c r="L17" s="27">
        <f t="shared" si="8"/>
        <v>116127</v>
      </c>
      <c r="M17" s="27">
        <f t="shared" si="3"/>
        <v>4896.8175300000003</v>
      </c>
      <c r="N17" s="27">
        <f t="shared" si="4"/>
        <v>4896.8175300000003</v>
      </c>
      <c r="O17" s="27">
        <f t="shared" si="9"/>
        <v>-837340.61722999997</v>
      </c>
      <c r="P17" s="27">
        <f t="shared" si="10"/>
        <v>837340.61722999997</v>
      </c>
      <c r="Q17" s="8"/>
      <c r="R17" s="8"/>
      <c r="S17" s="8"/>
      <c r="T17" s="4"/>
    </row>
    <row r="18" spans="1:20">
      <c r="A18" s="31">
        <v>39417</v>
      </c>
      <c r="B18" s="154"/>
      <c r="C18" s="155">
        <v>10</v>
      </c>
      <c r="D18" s="156">
        <f t="shared" si="0"/>
        <v>12903</v>
      </c>
      <c r="E18" s="156">
        <f t="shared" si="6"/>
        <v>129030</v>
      </c>
      <c r="F18" s="156">
        <f t="shared" si="1"/>
        <v>-2193470</v>
      </c>
      <c r="G18" s="34">
        <f>+Inputs!$D$3</f>
        <v>0.37951000000000001</v>
      </c>
      <c r="H18" s="157"/>
      <c r="I18" s="158">
        <f t="shared" si="7"/>
        <v>2322500</v>
      </c>
      <c r="J18" s="158"/>
      <c r="K18" s="158">
        <f t="shared" si="2"/>
        <v>12903</v>
      </c>
      <c r="L18" s="158">
        <f t="shared" si="8"/>
        <v>129030</v>
      </c>
      <c r="M18" s="158">
        <f t="shared" si="3"/>
        <v>4896.8175300000003</v>
      </c>
      <c r="N18" s="158">
        <f t="shared" si="4"/>
        <v>4896.8175300000003</v>
      </c>
      <c r="O18" s="158">
        <f t="shared" si="9"/>
        <v>-832443.79969999997</v>
      </c>
      <c r="P18" s="158">
        <f t="shared" si="10"/>
        <v>832443.79969999997</v>
      </c>
      <c r="Q18" s="8"/>
      <c r="R18" s="8"/>
      <c r="S18" s="8"/>
      <c r="T18" s="4"/>
    </row>
    <row r="19" spans="1:20">
      <c r="A19" s="31">
        <v>39448</v>
      </c>
      <c r="B19" s="154"/>
      <c r="C19" s="155">
        <v>11</v>
      </c>
      <c r="D19" s="156">
        <f t="shared" si="0"/>
        <v>12903</v>
      </c>
      <c r="E19" s="156">
        <f t="shared" si="6"/>
        <v>141933</v>
      </c>
      <c r="F19" s="156">
        <f t="shared" si="1"/>
        <v>-2180567</v>
      </c>
      <c r="G19" s="34">
        <f>+Inputs!$D$3</f>
        <v>0.37951000000000001</v>
      </c>
      <c r="H19" s="157"/>
      <c r="I19" s="158">
        <f t="shared" si="7"/>
        <v>2322500</v>
      </c>
      <c r="J19" s="158"/>
      <c r="K19" s="158">
        <f t="shared" si="2"/>
        <v>12903</v>
      </c>
      <c r="L19" s="158">
        <f t="shared" si="8"/>
        <v>141933</v>
      </c>
      <c r="M19" s="158">
        <f t="shared" si="3"/>
        <v>4896.8175300000003</v>
      </c>
      <c r="N19" s="158">
        <f t="shared" si="4"/>
        <v>4896.8175300000003</v>
      </c>
      <c r="O19" s="158">
        <f t="shared" si="9"/>
        <v>-827546.98216999997</v>
      </c>
      <c r="P19" s="158">
        <f t="shared" si="10"/>
        <v>827546.98216999997</v>
      </c>
      <c r="Q19" s="8"/>
      <c r="R19" s="8"/>
      <c r="S19" s="8"/>
      <c r="T19" s="4"/>
    </row>
    <row r="20" spans="1:20">
      <c r="A20" s="31">
        <v>39479</v>
      </c>
      <c r="B20" s="3"/>
      <c r="C20" s="6">
        <v>12</v>
      </c>
      <c r="D20" s="29">
        <f t="shared" si="0"/>
        <v>12903</v>
      </c>
      <c r="E20" s="29">
        <f t="shared" si="6"/>
        <v>154836</v>
      </c>
      <c r="F20" s="29">
        <f t="shared" si="1"/>
        <v>-2167664</v>
      </c>
      <c r="G20" s="34">
        <f>+Inputs!$D$3</f>
        <v>0.37951000000000001</v>
      </c>
      <c r="H20" s="2"/>
      <c r="I20" s="27">
        <f t="shared" si="7"/>
        <v>2322500</v>
      </c>
      <c r="J20" s="27"/>
      <c r="K20" s="27">
        <f t="shared" si="2"/>
        <v>12903</v>
      </c>
      <c r="L20" s="27">
        <f t="shared" si="8"/>
        <v>154836</v>
      </c>
      <c r="M20" s="27">
        <f t="shared" si="3"/>
        <v>4896.8175300000003</v>
      </c>
      <c r="N20" s="27">
        <f t="shared" si="4"/>
        <v>4896.8175300000003</v>
      </c>
      <c r="O20" s="27">
        <f t="shared" si="9"/>
        <v>-822650.16463999997</v>
      </c>
      <c r="P20" s="27">
        <f t="shared" si="10"/>
        <v>822650.16463999997</v>
      </c>
      <c r="Q20" s="8"/>
      <c r="R20" s="8"/>
      <c r="S20" s="8"/>
      <c r="T20" s="4"/>
    </row>
    <row r="21" spans="1:20">
      <c r="A21" s="31">
        <v>39508</v>
      </c>
      <c r="B21" s="3"/>
      <c r="C21" s="6">
        <v>13</v>
      </c>
      <c r="D21" s="29">
        <f t="shared" si="0"/>
        <v>12903</v>
      </c>
      <c r="E21" s="29">
        <f t="shared" si="6"/>
        <v>167739</v>
      </c>
      <c r="F21" s="29">
        <f t="shared" si="1"/>
        <v>-2154761</v>
      </c>
      <c r="G21" s="34">
        <f>+Inputs!$D$3</f>
        <v>0.37951000000000001</v>
      </c>
      <c r="H21" s="2"/>
      <c r="I21" s="27">
        <f t="shared" si="7"/>
        <v>2322500</v>
      </c>
      <c r="J21" s="27"/>
      <c r="K21" s="27">
        <f t="shared" si="2"/>
        <v>12903</v>
      </c>
      <c r="L21" s="27">
        <f t="shared" si="8"/>
        <v>167739</v>
      </c>
      <c r="M21" s="27">
        <f t="shared" si="3"/>
        <v>4896.8175300000003</v>
      </c>
      <c r="N21" s="27">
        <f t="shared" si="4"/>
        <v>4896.8175300000003</v>
      </c>
      <c r="O21" s="27">
        <f t="shared" si="9"/>
        <v>-817753.34710999997</v>
      </c>
      <c r="P21" s="27">
        <f t="shared" si="10"/>
        <v>817753.34710999997</v>
      </c>
      <c r="Q21" s="8"/>
      <c r="R21" s="8"/>
      <c r="S21" s="8"/>
      <c r="T21" s="4"/>
    </row>
    <row r="22" spans="1:20">
      <c r="A22" s="31">
        <v>39539</v>
      </c>
      <c r="B22" s="3"/>
      <c r="C22" s="6">
        <v>14</v>
      </c>
      <c r="D22" s="29">
        <f t="shared" si="0"/>
        <v>12903</v>
      </c>
      <c r="E22" s="29">
        <f t="shared" si="6"/>
        <v>180642</v>
      </c>
      <c r="F22" s="29">
        <f t="shared" si="1"/>
        <v>-2141858</v>
      </c>
      <c r="G22" s="34">
        <f>+Inputs!$D$3</f>
        <v>0.37951000000000001</v>
      </c>
      <c r="H22" s="2"/>
      <c r="I22" s="27">
        <f t="shared" si="7"/>
        <v>2322500</v>
      </c>
      <c r="J22" s="27"/>
      <c r="K22" s="27">
        <f t="shared" si="2"/>
        <v>12903</v>
      </c>
      <c r="L22" s="27">
        <f t="shared" si="8"/>
        <v>180642</v>
      </c>
      <c r="M22" s="27">
        <f t="shared" si="3"/>
        <v>4896.8175300000003</v>
      </c>
      <c r="N22" s="27">
        <f t="shared" si="4"/>
        <v>4896.8175300000003</v>
      </c>
      <c r="O22" s="27">
        <f t="shared" si="9"/>
        <v>-812856.52957999997</v>
      </c>
      <c r="P22" s="27">
        <f t="shared" si="10"/>
        <v>812856.52957999997</v>
      </c>
      <c r="Q22" s="8"/>
      <c r="R22" s="8"/>
      <c r="S22" s="8"/>
      <c r="T22" s="4"/>
    </row>
    <row r="23" spans="1:20">
      <c r="A23" s="31">
        <v>39569</v>
      </c>
      <c r="B23" s="3"/>
      <c r="C23" s="6">
        <v>15</v>
      </c>
      <c r="D23" s="29">
        <f t="shared" si="0"/>
        <v>12903</v>
      </c>
      <c r="E23" s="29">
        <f t="shared" si="6"/>
        <v>193545</v>
      </c>
      <c r="F23" s="29">
        <f t="shared" si="1"/>
        <v>-2128955</v>
      </c>
      <c r="G23" s="34">
        <f>+Inputs!$D$3</f>
        <v>0.37951000000000001</v>
      </c>
      <c r="H23" s="2"/>
      <c r="I23" s="27">
        <f t="shared" si="7"/>
        <v>2322500</v>
      </c>
      <c r="J23" s="27"/>
      <c r="K23" s="27">
        <f t="shared" si="2"/>
        <v>12903</v>
      </c>
      <c r="L23" s="27">
        <f t="shared" si="8"/>
        <v>193545</v>
      </c>
      <c r="M23" s="27">
        <f t="shared" si="3"/>
        <v>4896.8175300000003</v>
      </c>
      <c r="N23" s="27">
        <f t="shared" si="4"/>
        <v>4896.8175300000003</v>
      </c>
      <c r="O23" s="27">
        <f t="shared" si="9"/>
        <v>-807959.71204999997</v>
      </c>
      <c r="P23" s="27">
        <f t="shared" si="10"/>
        <v>807959.71204999997</v>
      </c>
      <c r="Q23" s="8"/>
      <c r="R23" s="8"/>
      <c r="S23" s="8"/>
      <c r="T23" s="4"/>
    </row>
    <row r="24" spans="1:20">
      <c r="A24" s="31">
        <v>39600</v>
      </c>
      <c r="B24" s="3"/>
      <c r="C24" s="6">
        <v>16</v>
      </c>
      <c r="D24" s="29">
        <f t="shared" si="0"/>
        <v>12903</v>
      </c>
      <c r="E24" s="29">
        <f t="shared" si="6"/>
        <v>206448</v>
      </c>
      <c r="F24" s="29">
        <f t="shared" si="1"/>
        <v>-2116052</v>
      </c>
      <c r="G24" s="34">
        <f>+Inputs!$D$3</f>
        <v>0.37951000000000001</v>
      </c>
      <c r="H24" s="2"/>
      <c r="I24" s="27">
        <f t="shared" si="7"/>
        <v>2322500</v>
      </c>
      <c r="J24" s="27"/>
      <c r="K24" s="27">
        <f t="shared" si="2"/>
        <v>12903</v>
      </c>
      <c r="L24" s="27">
        <f t="shared" si="8"/>
        <v>206448</v>
      </c>
      <c r="M24" s="27">
        <f t="shared" si="3"/>
        <v>4896.8175300000003</v>
      </c>
      <c r="N24" s="27">
        <f t="shared" si="4"/>
        <v>4896.8175300000003</v>
      </c>
      <c r="O24" s="27">
        <f t="shared" si="9"/>
        <v>-803062.89451999997</v>
      </c>
      <c r="P24" s="27">
        <f t="shared" si="10"/>
        <v>803062.89451999997</v>
      </c>
      <c r="Q24" s="8"/>
      <c r="R24" s="8"/>
      <c r="S24" s="8"/>
      <c r="T24" s="4"/>
    </row>
    <row r="25" spans="1:20">
      <c r="A25" s="31">
        <v>39630</v>
      </c>
      <c r="B25" s="3"/>
      <c r="C25" s="6">
        <v>17</v>
      </c>
      <c r="D25" s="29">
        <f t="shared" si="0"/>
        <v>12903</v>
      </c>
      <c r="E25" s="29">
        <f t="shared" si="6"/>
        <v>219351</v>
      </c>
      <c r="F25" s="29">
        <f t="shared" si="1"/>
        <v>-2103149</v>
      </c>
      <c r="G25" s="34">
        <f>+Inputs!$D$3</f>
        <v>0.37951000000000001</v>
      </c>
      <c r="H25" s="2"/>
      <c r="I25" s="27">
        <f t="shared" si="7"/>
        <v>2322500</v>
      </c>
      <c r="J25" s="27"/>
      <c r="K25" s="27">
        <f t="shared" si="2"/>
        <v>12903</v>
      </c>
      <c r="L25" s="27">
        <f t="shared" si="8"/>
        <v>219351</v>
      </c>
      <c r="M25" s="27">
        <f t="shared" si="3"/>
        <v>4896.8175300000003</v>
      </c>
      <c r="N25" s="27">
        <f t="shared" si="4"/>
        <v>4896.8175300000003</v>
      </c>
      <c r="O25" s="27">
        <f t="shared" si="9"/>
        <v>-798166.07698999997</v>
      </c>
      <c r="P25" s="27">
        <f t="shared" si="10"/>
        <v>798166.07698999997</v>
      </c>
      <c r="Q25" s="8"/>
      <c r="R25" s="8"/>
      <c r="S25" s="8"/>
      <c r="T25" s="4"/>
    </row>
    <row r="26" spans="1:20">
      <c r="A26" s="31">
        <v>39661</v>
      </c>
      <c r="B26" s="3"/>
      <c r="C26" s="6">
        <v>18</v>
      </c>
      <c r="D26" s="29">
        <f t="shared" si="0"/>
        <v>12903</v>
      </c>
      <c r="E26" s="29">
        <f t="shared" si="6"/>
        <v>232254</v>
      </c>
      <c r="F26" s="29">
        <f t="shared" si="1"/>
        <v>-2090246</v>
      </c>
      <c r="G26" s="34">
        <f>+Inputs!$D$3</f>
        <v>0.37951000000000001</v>
      </c>
      <c r="H26" s="2"/>
      <c r="I26" s="27">
        <f t="shared" si="7"/>
        <v>2322500</v>
      </c>
      <c r="J26" s="27"/>
      <c r="K26" s="27">
        <f t="shared" si="2"/>
        <v>12903</v>
      </c>
      <c r="L26" s="27">
        <f t="shared" si="8"/>
        <v>232254</v>
      </c>
      <c r="M26" s="27">
        <f t="shared" si="3"/>
        <v>4896.8175300000003</v>
      </c>
      <c r="N26" s="27">
        <f t="shared" si="4"/>
        <v>4896.8175300000003</v>
      </c>
      <c r="O26" s="27">
        <f t="shared" si="9"/>
        <v>-793269.25945999997</v>
      </c>
      <c r="P26" s="27">
        <f t="shared" si="10"/>
        <v>793269.25945999997</v>
      </c>
      <c r="Q26" s="8"/>
      <c r="R26" s="8"/>
      <c r="S26" s="8"/>
      <c r="T26" s="4"/>
    </row>
    <row r="27" spans="1:20">
      <c r="A27" s="31">
        <v>39692</v>
      </c>
      <c r="B27" s="3"/>
      <c r="C27" s="6">
        <v>19</v>
      </c>
      <c r="D27" s="29">
        <f t="shared" si="0"/>
        <v>12903</v>
      </c>
      <c r="E27" s="29">
        <f t="shared" si="6"/>
        <v>245157</v>
      </c>
      <c r="F27" s="29">
        <f t="shared" si="1"/>
        <v>-2077343</v>
      </c>
      <c r="G27" s="34">
        <f>+Inputs!$D$3</f>
        <v>0.37951000000000001</v>
      </c>
      <c r="H27" s="2"/>
      <c r="I27" s="27">
        <f t="shared" si="7"/>
        <v>2322500</v>
      </c>
      <c r="J27" s="27"/>
      <c r="K27" s="27">
        <f t="shared" si="2"/>
        <v>12903</v>
      </c>
      <c r="L27" s="27">
        <f t="shared" si="8"/>
        <v>245157</v>
      </c>
      <c r="M27" s="27">
        <f t="shared" si="3"/>
        <v>4896.8175300000003</v>
      </c>
      <c r="N27" s="27">
        <f t="shared" si="4"/>
        <v>4896.8175300000003</v>
      </c>
      <c r="O27" s="27">
        <f t="shared" si="9"/>
        <v>-788372.44192999997</v>
      </c>
      <c r="P27" s="27">
        <f t="shared" si="10"/>
        <v>788372.44192999997</v>
      </c>
      <c r="Q27" s="8"/>
      <c r="R27" s="8"/>
      <c r="S27" s="8"/>
      <c r="T27" s="4"/>
    </row>
    <row r="28" spans="1:20">
      <c r="A28" s="31">
        <v>39722</v>
      </c>
      <c r="B28" s="3"/>
      <c r="C28" s="6">
        <v>20</v>
      </c>
      <c r="D28" s="29">
        <f t="shared" si="0"/>
        <v>12903</v>
      </c>
      <c r="E28" s="29">
        <f t="shared" si="6"/>
        <v>258060</v>
      </c>
      <c r="F28" s="29">
        <f t="shared" si="1"/>
        <v>-2064440</v>
      </c>
      <c r="G28" s="34">
        <f>+Inputs!$D$3</f>
        <v>0.37951000000000001</v>
      </c>
      <c r="H28" s="2"/>
      <c r="I28" s="27">
        <f t="shared" si="7"/>
        <v>2322500</v>
      </c>
      <c r="J28" s="27"/>
      <c r="K28" s="27">
        <f t="shared" si="2"/>
        <v>12903</v>
      </c>
      <c r="L28" s="27">
        <f t="shared" si="8"/>
        <v>258060</v>
      </c>
      <c r="M28" s="27">
        <f t="shared" si="3"/>
        <v>4896.8175300000003</v>
      </c>
      <c r="N28" s="27">
        <f t="shared" si="4"/>
        <v>4896.8175300000003</v>
      </c>
      <c r="O28" s="27">
        <f t="shared" si="9"/>
        <v>-783475.62439999997</v>
      </c>
      <c r="P28" s="27">
        <f t="shared" si="10"/>
        <v>783475.62439999997</v>
      </c>
      <c r="Q28" s="8"/>
      <c r="R28" s="8"/>
      <c r="S28" s="8"/>
      <c r="T28" s="4"/>
    </row>
    <row r="29" spans="1:20">
      <c r="A29" s="31">
        <v>39753</v>
      </c>
      <c r="B29" s="3"/>
      <c r="C29" s="6">
        <v>21</v>
      </c>
      <c r="D29" s="29">
        <f t="shared" si="0"/>
        <v>12903</v>
      </c>
      <c r="E29" s="29">
        <f t="shared" si="6"/>
        <v>270963</v>
      </c>
      <c r="F29" s="29">
        <f t="shared" si="1"/>
        <v>-2051537</v>
      </c>
      <c r="G29" s="34">
        <f>+Inputs!$D$3</f>
        <v>0.37951000000000001</v>
      </c>
      <c r="H29" s="2"/>
      <c r="I29" s="27">
        <f t="shared" si="7"/>
        <v>2322500</v>
      </c>
      <c r="J29" s="27"/>
      <c r="K29" s="27">
        <f t="shared" si="2"/>
        <v>12903</v>
      </c>
      <c r="L29" s="27">
        <f t="shared" si="8"/>
        <v>270963</v>
      </c>
      <c r="M29" s="27">
        <f t="shared" si="3"/>
        <v>4896.8175300000003</v>
      </c>
      <c r="N29" s="27">
        <f t="shared" si="4"/>
        <v>4896.8175300000003</v>
      </c>
      <c r="O29" s="27">
        <f t="shared" si="9"/>
        <v>-778578.80686999997</v>
      </c>
      <c r="P29" s="27">
        <f t="shared" si="10"/>
        <v>778578.80686999997</v>
      </c>
      <c r="Q29" s="8"/>
      <c r="R29" s="8"/>
      <c r="S29" s="8"/>
      <c r="T29" s="4"/>
    </row>
    <row r="30" spans="1:20">
      <c r="A30" s="31">
        <v>39783</v>
      </c>
      <c r="B30" s="3"/>
      <c r="C30" s="6">
        <v>22</v>
      </c>
      <c r="D30" s="29">
        <f t="shared" si="0"/>
        <v>12903</v>
      </c>
      <c r="E30" s="29">
        <f t="shared" si="6"/>
        <v>283866</v>
      </c>
      <c r="F30" s="29">
        <f t="shared" si="1"/>
        <v>-2038634</v>
      </c>
      <c r="G30" s="34">
        <f>+Inputs!$D$3</f>
        <v>0.37951000000000001</v>
      </c>
      <c r="H30" s="2"/>
      <c r="I30" s="27">
        <f t="shared" si="7"/>
        <v>2322500</v>
      </c>
      <c r="J30" s="27"/>
      <c r="K30" s="27">
        <f t="shared" si="2"/>
        <v>12903</v>
      </c>
      <c r="L30" s="27">
        <f t="shared" si="8"/>
        <v>283866</v>
      </c>
      <c r="M30" s="27">
        <f t="shared" si="3"/>
        <v>4896.8175300000003</v>
      </c>
      <c r="N30" s="27">
        <f t="shared" si="4"/>
        <v>4896.8175300000003</v>
      </c>
      <c r="O30" s="27">
        <f t="shared" si="9"/>
        <v>-773681.98933999997</v>
      </c>
      <c r="P30" s="27">
        <f t="shared" si="10"/>
        <v>773681.98933999997</v>
      </c>
      <c r="Q30" s="8"/>
      <c r="R30" s="8"/>
      <c r="S30" s="8"/>
      <c r="T30" s="4"/>
    </row>
    <row r="31" spans="1:20">
      <c r="A31" s="31">
        <v>39814</v>
      </c>
      <c r="B31" s="3"/>
      <c r="C31" s="6">
        <v>23</v>
      </c>
      <c r="D31" s="29">
        <f t="shared" si="0"/>
        <v>12903</v>
      </c>
      <c r="E31" s="29">
        <f t="shared" si="6"/>
        <v>296769</v>
      </c>
      <c r="F31" s="29">
        <f t="shared" si="1"/>
        <v>-2025731</v>
      </c>
      <c r="G31" s="34">
        <f>+Inputs!$D$3</f>
        <v>0.37951000000000001</v>
      </c>
      <c r="H31" s="2"/>
      <c r="I31" s="27">
        <f t="shared" si="7"/>
        <v>2322500</v>
      </c>
      <c r="J31" s="27"/>
      <c r="K31" s="27">
        <f t="shared" si="2"/>
        <v>12903</v>
      </c>
      <c r="L31" s="27">
        <f t="shared" si="8"/>
        <v>296769</v>
      </c>
      <c r="M31" s="27">
        <f t="shared" si="3"/>
        <v>4896.8175300000003</v>
      </c>
      <c r="N31" s="27">
        <f t="shared" si="4"/>
        <v>4896.8175300000003</v>
      </c>
      <c r="O31" s="27">
        <f t="shared" si="9"/>
        <v>-768785.17180999997</v>
      </c>
      <c r="P31" s="27">
        <f t="shared" si="10"/>
        <v>768785.17180999997</v>
      </c>
      <c r="Q31" s="8"/>
      <c r="R31" s="8"/>
      <c r="S31" s="8"/>
      <c r="T31" s="4"/>
    </row>
    <row r="32" spans="1:20">
      <c r="A32" s="31">
        <v>39845</v>
      </c>
      <c r="B32" s="3"/>
      <c r="C32" s="6">
        <v>24</v>
      </c>
      <c r="D32" s="29">
        <f t="shared" si="0"/>
        <v>12903</v>
      </c>
      <c r="E32" s="29">
        <f t="shared" si="6"/>
        <v>309672</v>
      </c>
      <c r="F32" s="29">
        <f t="shared" si="1"/>
        <v>-2012828</v>
      </c>
      <c r="G32" s="34">
        <f>+Inputs!$D$3</f>
        <v>0.37951000000000001</v>
      </c>
      <c r="H32" s="2"/>
      <c r="I32" s="27">
        <f t="shared" si="7"/>
        <v>2322500</v>
      </c>
      <c r="J32" s="27"/>
      <c r="K32" s="27">
        <f t="shared" si="2"/>
        <v>12903</v>
      </c>
      <c r="L32" s="27">
        <f t="shared" si="8"/>
        <v>309672</v>
      </c>
      <c r="M32" s="27">
        <f t="shared" si="3"/>
        <v>4896.8175300000003</v>
      </c>
      <c r="N32" s="27">
        <f t="shared" si="4"/>
        <v>4896.8175300000003</v>
      </c>
      <c r="O32" s="27">
        <f t="shared" si="9"/>
        <v>-763888.35427999997</v>
      </c>
      <c r="P32" s="27">
        <f t="shared" si="10"/>
        <v>763888.35427999997</v>
      </c>
      <c r="Q32" s="8"/>
      <c r="R32" s="8"/>
      <c r="S32" s="8"/>
      <c r="T32" s="4"/>
    </row>
    <row r="33" spans="1:20">
      <c r="A33" s="31">
        <v>39873</v>
      </c>
      <c r="B33" s="3"/>
      <c r="C33" s="6">
        <v>25</v>
      </c>
      <c r="D33" s="29">
        <f t="shared" si="0"/>
        <v>12903</v>
      </c>
      <c r="E33" s="29">
        <f t="shared" si="6"/>
        <v>322575</v>
      </c>
      <c r="F33" s="29">
        <f t="shared" si="1"/>
        <v>-1999925</v>
      </c>
      <c r="G33" s="34">
        <f>+Inputs!$D$3</f>
        <v>0.37951000000000001</v>
      </c>
      <c r="H33" s="2"/>
      <c r="I33" s="27">
        <f t="shared" si="7"/>
        <v>2322500</v>
      </c>
      <c r="J33" s="27"/>
      <c r="K33" s="27">
        <f t="shared" si="2"/>
        <v>12903</v>
      </c>
      <c r="L33" s="27">
        <f t="shared" si="8"/>
        <v>322575</v>
      </c>
      <c r="M33" s="27">
        <f t="shared" si="3"/>
        <v>4896.8175300000003</v>
      </c>
      <c r="N33" s="27">
        <f t="shared" si="4"/>
        <v>4896.8175300000003</v>
      </c>
      <c r="O33" s="27">
        <f t="shared" si="9"/>
        <v>-758991.53674999997</v>
      </c>
      <c r="P33" s="27">
        <f t="shared" si="10"/>
        <v>758991.53674999997</v>
      </c>
      <c r="Q33" s="8"/>
      <c r="R33" s="8"/>
      <c r="S33" s="8"/>
      <c r="T33" s="4"/>
    </row>
    <row r="34" spans="1:20">
      <c r="A34" s="31">
        <v>39904</v>
      </c>
      <c r="B34" s="3"/>
      <c r="C34" s="6">
        <v>26</v>
      </c>
      <c r="D34" s="29">
        <f t="shared" si="0"/>
        <v>12903</v>
      </c>
      <c r="E34" s="29">
        <f t="shared" si="6"/>
        <v>335478</v>
      </c>
      <c r="F34" s="29">
        <f t="shared" si="1"/>
        <v>-1987022</v>
      </c>
      <c r="G34" s="34">
        <f>+Inputs!$D$3</f>
        <v>0.37951000000000001</v>
      </c>
      <c r="H34" s="2"/>
      <c r="I34" s="27">
        <f t="shared" si="7"/>
        <v>2322500</v>
      </c>
      <c r="J34" s="27"/>
      <c r="K34" s="27">
        <f t="shared" si="2"/>
        <v>12903</v>
      </c>
      <c r="L34" s="27">
        <f t="shared" si="8"/>
        <v>335478</v>
      </c>
      <c r="M34" s="27">
        <f t="shared" si="3"/>
        <v>4896.8175300000003</v>
      </c>
      <c r="N34" s="27">
        <f t="shared" si="4"/>
        <v>4896.8175300000003</v>
      </c>
      <c r="O34" s="27">
        <f t="shared" si="9"/>
        <v>-754094.71921999997</v>
      </c>
      <c r="P34" s="27">
        <f t="shared" si="10"/>
        <v>754094.71921999997</v>
      </c>
      <c r="Q34" s="8"/>
      <c r="R34" s="8"/>
      <c r="S34" s="8"/>
      <c r="T34" s="4"/>
    </row>
    <row r="35" spans="1:20">
      <c r="A35" s="31">
        <v>39934</v>
      </c>
      <c r="B35" s="3"/>
      <c r="C35" s="6">
        <v>27</v>
      </c>
      <c r="D35" s="29">
        <f t="shared" si="0"/>
        <v>12903</v>
      </c>
      <c r="E35" s="29">
        <f t="shared" si="6"/>
        <v>348381</v>
      </c>
      <c r="F35" s="29">
        <f t="shared" si="1"/>
        <v>-1974119</v>
      </c>
      <c r="G35" s="34">
        <f>+Inputs!$D$3</f>
        <v>0.37951000000000001</v>
      </c>
      <c r="H35" s="2"/>
      <c r="I35" s="27">
        <f t="shared" si="7"/>
        <v>2322500</v>
      </c>
      <c r="J35" s="27"/>
      <c r="K35" s="27">
        <f t="shared" si="2"/>
        <v>12903</v>
      </c>
      <c r="L35" s="27">
        <f t="shared" si="8"/>
        <v>348381</v>
      </c>
      <c r="M35" s="27">
        <f t="shared" si="3"/>
        <v>4896.8175300000003</v>
      </c>
      <c r="N35" s="27">
        <f t="shared" si="4"/>
        <v>4896.8175300000003</v>
      </c>
      <c r="O35" s="27">
        <f t="shared" si="9"/>
        <v>-749197.90168999997</v>
      </c>
      <c r="P35" s="27">
        <f t="shared" si="10"/>
        <v>749197.90168999997</v>
      </c>
      <c r="Q35" s="8"/>
      <c r="R35" s="8"/>
      <c r="S35" s="8"/>
      <c r="T35" s="4"/>
    </row>
    <row r="36" spans="1:20">
      <c r="A36" s="31">
        <v>39965</v>
      </c>
      <c r="B36" s="3"/>
      <c r="C36" s="6">
        <v>28</v>
      </c>
      <c r="D36" s="29">
        <f t="shared" si="0"/>
        <v>12903</v>
      </c>
      <c r="E36" s="29">
        <f t="shared" si="6"/>
        <v>361284</v>
      </c>
      <c r="F36" s="29">
        <f t="shared" si="1"/>
        <v>-1961216</v>
      </c>
      <c r="G36" s="34">
        <f>+Inputs!$D$3</f>
        <v>0.37951000000000001</v>
      </c>
      <c r="H36" s="2"/>
      <c r="I36" s="27">
        <f t="shared" si="7"/>
        <v>2322500</v>
      </c>
      <c r="J36" s="27"/>
      <c r="K36" s="27">
        <f t="shared" si="2"/>
        <v>12903</v>
      </c>
      <c r="L36" s="27">
        <f t="shared" si="8"/>
        <v>361284</v>
      </c>
      <c r="M36" s="27">
        <f t="shared" si="3"/>
        <v>4896.8175300000003</v>
      </c>
      <c r="N36" s="27">
        <f t="shared" si="4"/>
        <v>4896.8175300000003</v>
      </c>
      <c r="O36" s="27">
        <f t="shared" si="9"/>
        <v>-744301.08415999997</v>
      </c>
      <c r="P36" s="27">
        <f t="shared" si="10"/>
        <v>744301.08415999997</v>
      </c>
      <c r="Q36" s="8"/>
      <c r="R36" s="8"/>
      <c r="S36" s="8"/>
      <c r="T36" s="4"/>
    </row>
    <row r="37" spans="1:20">
      <c r="A37" s="31">
        <v>39995</v>
      </c>
      <c r="B37" s="3"/>
      <c r="C37" s="6">
        <v>29</v>
      </c>
      <c r="D37" s="29">
        <f t="shared" si="0"/>
        <v>12903</v>
      </c>
      <c r="E37" s="29">
        <f t="shared" si="6"/>
        <v>374187</v>
      </c>
      <c r="F37" s="29">
        <f t="shared" si="1"/>
        <v>-1948313</v>
      </c>
      <c r="G37" s="34">
        <f>+Inputs!$D$3</f>
        <v>0.37951000000000001</v>
      </c>
      <c r="H37" s="2"/>
      <c r="I37" s="27">
        <f t="shared" si="7"/>
        <v>2322500</v>
      </c>
      <c r="J37" s="27"/>
      <c r="K37" s="27">
        <f t="shared" si="2"/>
        <v>12903</v>
      </c>
      <c r="L37" s="27">
        <f t="shared" si="8"/>
        <v>374187</v>
      </c>
      <c r="M37" s="27">
        <f t="shared" si="3"/>
        <v>4896.8175300000003</v>
      </c>
      <c r="N37" s="27">
        <f t="shared" si="4"/>
        <v>4896.8175300000003</v>
      </c>
      <c r="O37" s="27">
        <f t="shared" si="9"/>
        <v>-739404.26662999997</v>
      </c>
      <c r="P37" s="27">
        <f t="shared" si="10"/>
        <v>739404.26662999997</v>
      </c>
      <c r="Q37" s="8"/>
      <c r="R37" s="8"/>
      <c r="S37" s="8"/>
      <c r="T37" s="4"/>
    </row>
    <row r="38" spans="1:20">
      <c r="A38" s="31">
        <v>40026</v>
      </c>
      <c r="B38" s="3"/>
      <c r="C38" s="6">
        <v>30</v>
      </c>
      <c r="D38" s="29">
        <f t="shared" si="0"/>
        <v>12903</v>
      </c>
      <c r="E38" s="29">
        <f t="shared" si="6"/>
        <v>387090</v>
      </c>
      <c r="F38" s="29">
        <f t="shared" si="1"/>
        <v>-1935410</v>
      </c>
      <c r="G38" s="34">
        <f>+Inputs!$D$3</f>
        <v>0.37951000000000001</v>
      </c>
      <c r="H38" s="2"/>
      <c r="I38" s="27">
        <f t="shared" si="7"/>
        <v>2322500</v>
      </c>
      <c r="J38" s="27"/>
      <c r="K38" s="27">
        <f t="shared" si="2"/>
        <v>12903</v>
      </c>
      <c r="L38" s="27">
        <f t="shared" si="8"/>
        <v>387090</v>
      </c>
      <c r="M38" s="27">
        <f t="shared" si="3"/>
        <v>4896.8175300000003</v>
      </c>
      <c r="N38" s="27">
        <f t="shared" si="4"/>
        <v>4896.8175300000003</v>
      </c>
      <c r="O38" s="27">
        <f t="shared" si="9"/>
        <v>-734507.44909999997</v>
      </c>
      <c r="P38" s="27">
        <f t="shared" si="10"/>
        <v>734507.44909999997</v>
      </c>
      <c r="Q38" s="8"/>
      <c r="R38" s="8"/>
      <c r="S38" s="8"/>
      <c r="T38" s="4"/>
    </row>
    <row r="39" spans="1:20">
      <c r="A39" s="31">
        <v>40057</v>
      </c>
      <c r="B39" s="2"/>
      <c r="C39" s="6">
        <v>31</v>
      </c>
      <c r="D39" s="29">
        <f t="shared" si="0"/>
        <v>12903</v>
      </c>
      <c r="E39" s="29">
        <f t="shared" si="6"/>
        <v>399993</v>
      </c>
      <c r="F39" s="29">
        <f t="shared" si="1"/>
        <v>-1922507</v>
      </c>
      <c r="G39" s="34">
        <f>+Inputs!$D$3</f>
        <v>0.37951000000000001</v>
      </c>
      <c r="H39" s="2"/>
      <c r="I39" s="27">
        <f t="shared" si="7"/>
        <v>2322500</v>
      </c>
      <c r="J39" s="27"/>
      <c r="K39" s="27">
        <f t="shared" si="2"/>
        <v>12903</v>
      </c>
      <c r="L39" s="27">
        <f t="shared" si="8"/>
        <v>399993</v>
      </c>
      <c r="M39" s="27">
        <f t="shared" si="3"/>
        <v>4896.8175300000003</v>
      </c>
      <c r="N39" s="27">
        <f t="shared" si="4"/>
        <v>4896.8175300000003</v>
      </c>
      <c r="O39" s="27">
        <f t="shared" si="9"/>
        <v>-729610.63156999997</v>
      </c>
      <c r="P39" s="27">
        <f t="shared" si="10"/>
        <v>729610.63156999997</v>
      </c>
      <c r="Q39" s="8"/>
      <c r="R39" s="8"/>
      <c r="S39" s="8"/>
      <c r="T39" s="4"/>
    </row>
    <row r="40" spans="1:20">
      <c r="A40" s="31">
        <v>40087</v>
      </c>
      <c r="B40" s="2"/>
      <c r="C40" s="6">
        <v>32</v>
      </c>
      <c r="D40" s="29">
        <f t="shared" si="0"/>
        <v>12903</v>
      </c>
      <c r="E40" s="29">
        <f t="shared" si="6"/>
        <v>412896</v>
      </c>
      <c r="F40" s="29">
        <f t="shared" si="1"/>
        <v>-1909604</v>
      </c>
      <c r="G40" s="34">
        <f>+Inputs!$D$3</f>
        <v>0.37951000000000001</v>
      </c>
      <c r="H40" s="2"/>
      <c r="I40" s="27">
        <f t="shared" si="7"/>
        <v>2322500</v>
      </c>
      <c r="J40" s="2"/>
      <c r="K40" s="27">
        <f t="shared" si="2"/>
        <v>12903</v>
      </c>
      <c r="L40" s="27">
        <f t="shared" si="8"/>
        <v>412896</v>
      </c>
      <c r="M40" s="27">
        <f t="shared" si="3"/>
        <v>4896.8175300000003</v>
      </c>
      <c r="N40" s="27">
        <f t="shared" si="4"/>
        <v>4896.8175300000003</v>
      </c>
      <c r="O40" s="27">
        <f t="shared" si="9"/>
        <v>-724713.81403999997</v>
      </c>
      <c r="P40" s="27">
        <f t="shared" si="10"/>
        <v>724713.81403999997</v>
      </c>
      <c r="Q40" s="8"/>
      <c r="R40" s="8"/>
      <c r="S40" s="8"/>
      <c r="T40" s="4"/>
    </row>
    <row r="41" spans="1:20">
      <c r="A41" s="31">
        <v>40118</v>
      </c>
      <c r="B41" s="4"/>
      <c r="C41" s="6">
        <v>33</v>
      </c>
      <c r="D41" s="29">
        <f t="shared" si="0"/>
        <v>12903</v>
      </c>
      <c r="E41" s="29">
        <f t="shared" si="6"/>
        <v>425799</v>
      </c>
      <c r="F41" s="29">
        <f t="shared" si="1"/>
        <v>-1896701</v>
      </c>
      <c r="G41" s="34">
        <f>+Inputs!$D$3</f>
        <v>0.37951000000000001</v>
      </c>
      <c r="H41" s="4"/>
      <c r="I41" s="27">
        <f t="shared" si="7"/>
        <v>2322500</v>
      </c>
      <c r="J41" s="4"/>
      <c r="K41" s="27">
        <f t="shared" si="2"/>
        <v>12903</v>
      </c>
      <c r="L41" s="27">
        <f t="shared" si="8"/>
        <v>425799</v>
      </c>
      <c r="M41" s="27">
        <f t="shared" si="3"/>
        <v>4896.8175300000003</v>
      </c>
      <c r="N41" s="27">
        <f t="shared" si="4"/>
        <v>4896.8175300000003</v>
      </c>
      <c r="O41" s="27">
        <f t="shared" si="9"/>
        <v>-719816.99650999997</v>
      </c>
      <c r="P41" s="27">
        <f t="shared" si="10"/>
        <v>719816.99650999997</v>
      </c>
      <c r="Q41" s="8"/>
      <c r="R41" s="8"/>
      <c r="S41" s="8"/>
      <c r="T41" s="4"/>
    </row>
    <row r="42" spans="1:20">
      <c r="A42" s="31">
        <v>40148</v>
      </c>
      <c r="B42" s="4"/>
      <c r="C42" s="6">
        <v>34</v>
      </c>
      <c r="D42" s="29">
        <f t="shared" si="0"/>
        <v>12903</v>
      </c>
      <c r="E42" s="29">
        <f t="shared" si="6"/>
        <v>438702</v>
      </c>
      <c r="F42" s="29">
        <f t="shared" si="1"/>
        <v>-1883798</v>
      </c>
      <c r="G42" s="34">
        <f>+Inputs!$D$3</f>
        <v>0.37951000000000001</v>
      </c>
      <c r="H42" s="4"/>
      <c r="I42" s="27">
        <f t="shared" si="7"/>
        <v>2322500</v>
      </c>
      <c r="J42" s="4"/>
      <c r="K42" s="27">
        <f t="shared" si="2"/>
        <v>12903</v>
      </c>
      <c r="L42" s="27">
        <f t="shared" si="8"/>
        <v>438702</v>
      </c>
      <c r="M42" s="27">
        <f t="shared" si="3"/>
        <v>4896.8175300000003</v>
      </c>
      <c r="N42" s="27">
        <f t="shared" si="4"/>
        <v>4896.8175300000003</v>
      </c>
      <c r="O42" s="27">
        <f t="shared" si="9"/>
        <v>-714920.17897999997</v>
      </c>
      <c r="P42" s="27">
        <f t="shared" si="10"/>
        <v>714920.17897999997</v>
      </c>
      <c r="Q42" s="8"/>
      <c r="R42" s="8"/>
      <c r="S42" s="8"/>
      <c r="T42" s="4"/>
    </row>
    <row r="43" spans="1:20">
      <c r="A43" s="31">
        <v>40179</v>
      </c>
      <c r="B43" s="4"/>
      <c r="C43" s="6">
        <v>35</v>
      </c>
      <c r="D43" s="29">
        <f t="shared" si="0"/>
        <v>12903</v>
      </c>
      <c r="E43" s="29">
        <f t="shared" si="6"/>
        <v>451605</v>
      </c>
      <c r="F43" s="29">
        <f t="shared" si="1"/>
        <v>-1870895</v>
      </c>
      <c r="G43" s="34">
        <f>+Inputs!$D$3</f>
        <v>0.37951000000000001</v>
      </c>
      <c r="H43" s="4"/>
      <c r="I43" s="27">
        <f t="shared" si="7"/>
        <v>2322500</v>
      </c>
      <c r="J43" s="4"/>
      <c r="K43" s="27">
        <f t="shared" si="2"/>
        <v>12903</v>
      </c>
      <c r="L43" s="27">
        <f t="shared" si="8"/>
        <v>451605</v>
      </c>
      <c r="M43" s="27">
        <f t="shared" si="3"/>
        <v>4896.8175300000003</v>
      </c>
      <c r="N43" s="27">
        <f t="shared" si="4"/>
        <v>4896.8175300000003</v>
      </c>
      <c r="O43" s="27">
        <f t="shared" si="9"/>
        <v>-710023.36144999997</v>
      </c>
      <c r="P43" s="27">
        <f t="shared" si="10"/>
        <v>710023.36144999997</v>
      </c>
      <c r="Q43" s="8"/>
      <c r="R43" s="8"/>
      <c r="S43" s="8"/>
      <c r="T43" s="4"/>
    </row>
    <row r="44" spans="1:20">
      <c r="A44" s="31">
        <v>40210</v>
      </c>
      <c r="B44" s="4"/>
      <c r="C44" s="6">
        <v>36</v>
      </c>
      <c r="D44" s="29">
        <f t="shared" si="0"/>
        <v>12903</v>
      </c>
      <c r="E44" s="29">
        <f t="shared" si="6"/>
        <v>464508</v>
      </c>
      <c r="F44" s="29">
        <f t="shared" si="1"/>
        <v>-1857992</v>
      </c>
      <c r="G44" s="34">
        <f>+Inputs!$D$3</f>
        <v>0.37951000000000001</v>
      </c>
      <c r="H44" s="4"/>
      <c r="I44" s="27">
        <f t="shared" si="7"/>
        <v>2322500</v>
      </c>
      <c r="J44" s="4"/>
      <c r="K44" s="27">
        <f t="shared" si="2"/>
        <v>12903</v>
      </c>
      <c r="L44" s="27">
        <f t="shared" si="8"/>
        <v>464508</v>
      </c>
      <c r="M44" s="27">
        <f t="shared" si="3"/>
        <v>4896.8175300000003</v>
      </c>
      <c r="N44" s="27">
        <f t="shared" si="4"/>
        <v>4896.8175300000003</v>
      </c>
      <c r="O44" s="27">
        <f t="shared" si="9"/>
        <v>-705126.54391999997</v>
      </c>
      <c r="P44" s="27">
        <f t="shared" si="10"/>
        <v>705126.54391999997</v>
      </c>
      <c r="Q44" s="8"/>
      <c r="R44" s="8"/>
      <c r="S44" s="8"/>
      <c r="T44" s="4"/>
    </row>
    <row r="45" spans="1:20">
      <c r="A45" s="31">
        <v>40238</v>
      </c>
      <c r="B45" s="4"/>
      <c r="C45" s="6">
        <v>37</v>
      </c>
      <c r="D45" s="29">
        <f t="shared" si="0"/>
        <v>12903</v>
      </c>
      <c r="E45" s="29">
        <f t="shared" si="6"/>
        <v>477411</v>
      </c>
      <c r="F45" s="29">
        <f t="shared" si="1"/>
        <v>-1845089</v>
      </c>
      <c r="G45" s="34">
        <f>+Inputs!$D$3</f>
        <v>0.37951000000000001</v>
      </c>
      <c r="H45" s="4"/>
      <c r="I45" s="27">
        <f t="shared" si="7"/>
        <v>2322500</v>
      </c>
      <c r="J45" s="4"/>
      <c r="K45" s="27">
        <f t="shared" si="2"/>
        <v>12903</v>
      </c>
      <c r="L45" s="27">
        <f t="shared" si="8"/>
        <v>477411</v>
      </c>
      <c r="M45" s="27">
        <f t="shared" si="3"/>
        <v>4896.8175300000003</v>
      </c>
      <c r="N45" s="27">
        <f t="shared" si="4"/>
        <v>4896.8175300000003</v>
      </c>
      <c r="O45" s="27">
        <f t="shared" si="9"/>
        <v>-700229.72638999997</v>
      </c>
      <c r="P45" s="27">
        <f t="shared" si="10"/>
        <v>700229.72638999997</v>
      </c>
      <c r="Q45" s="8"/>
      <c r="R45" s="8"/>
      <c r="S45" s="8"/>
      <c r="T45" s="4"/>
    </row>
    <row r="46" spans="1:20">
      <c r="A46" s="31">
        <v>40269</v>
      </c>
      <c r="B46" s="4"/>
      <c r="C46" s="6">
        <v>38</v>
      </c>
      <c r="D46" s="29">
        <f t="shared" si="0"/>
        <v>12903</v>
      </c>
      <c r="E46" s="29">
        <f t="shared" si="6"/>
        <v>490314</v>
      </c>
      <c r="F46" s="29">
        <f t="shared" si="1"/>
        <v>-1832186</v>
      </c>
      <c r="G46" s="34">
        <f>+Inputs!$D$3</f>
        <v>0.37951000000000001</v>
      </c>
      <c r="H46" s="4"/>
      <c r="I46" s="27">
        <f t="shared" si="7"/>
        <v>2322500</v>
      </c>
      <c r="J46" s="4"/>
      <c r="K46" s="27">
        <f t="shared" si="2"/>
        <v>12903</v>
      </c>
      <c r="L46" s="27">
        <f t="shared" si="8"/>
        <v>490314</v>
      </c>
      <c r="M46" s="27">
        <f t="shared" si="3"/>
        <v>4896.8175300000003</v>
      </c>
      <c r="N46" s="27">
        <f t="shared" si="4"/>
        <v>4896.8175300000003</v>
      </c>
      <c r="O46" s="27">
        <f t="shared" si="9"/>
        <v>-695332.90885999997</v>
      </c>
      <c r="P46" s="27">
        <f t="shared" si="10"/>
        <v>695332.90885999997</v>
      </c>
      <c r="Q46" s="8"/>
      <c r="R46" s="8"/>
      <c r="S46" s="8"/>
      <c r="T46" s="4"/>
    </row>
    <row r="47" spans="1:20">
      <c r="A47" s="31">
        <v>40299</v>
      </c>
      <c r="B47" s="4"/>
      <c r="C47" s="6">
        <v>39</v>
      </c>
      <c r="D47" s="29">
        <f t="shared" si="0"/>
        <v>12903</v>
      </c>
      <c r="E47" s="29">
        <f t="shared" si="6"/>
        <v>503217</v>
      </c>
      <c r="F47" s="29">
        <f t="shared" si="1"/>
        <v>-1819283</v>
      </c>
      <c r="G47" s="34">
        <f>+Inputs!$D$3</f>
        <v>0.37951000000000001</v>
      </c>
      <c r="H47" s="4"/>
      <c r="I47" s="27">
        <f t="shared" si="7"/>
        <v>2322500</v>
      </c>
      <c r="J47" s="4"/>
      <c r="K47" s="27">
        <f t="shared" si="2"/>
        <v>12903</v>
      </c>
      <c r="L47" s="27">
        <f t="shared" si="8"/>
        <v>503217</v>
      </c>
      <c r="M47" s="27">
        <f t="shared" si="3"/>
        <v>4896.8175300000003</v>
      </c>
      <c r="N47" s="27">
        <f t="shared" si="4"/>
        <v>4896.8175300000003</v>
      </c>
      <c r="O47" s="27">
        <f t="shared" si="9"/>
        <v>-690436.09132999997</v>
      </c>
      <c r="P47" s="27">
        <f t="shared" si="10"/>
        <v>690436.09132999997</v>
      </c>
      <c r="Q47" s="8"/>
      <c r="R47" s="8"/>
      <c r="S47" s="8"/>
      <c r="T47" s="4"/>
    </row>
    <row r="48" spans="1:20">
      <c r="A48" s="31">
        <v>40330</v>
      </c>
      <c r="B48" s="4"/>
      <c r="C48" s="6">
        <v>40</v>
      </c>
      <c r="D48" s="29">
        <f t="shared" si="0"/>
        <v>12903</v>
      </c>
      <c r="E48" s="29">
        <f t="shared" si="6"/>
        <v>516120</v>
      </c>
      <c r="F48" s="29">
        <f t="shared" si="1"/>
        <v>-1806380</v>
      </c>
      <c r="G48" s="34">
        <f>+Inputs!$D$3</f>
        <v>0.37951000000000001</v>
      </c>
      <c r="H48" s="4"/>
      <c r="I48" s="27">
        <f t="shared" si="7"/>
        <v>2322500</v>
      </c>
      <c r="J48" s="4"/>
      <c r="K48" s="27">
        <f t="shared" si="2"/>
        <v>12903</v>
      </c>
      <c r="L48" s="27">
        <f t="shared" si="8"/>
        <v>516120</v>
      </c>
      <c r="M48" s="27">
        <f t="shared" si="3"/>
        <v>4896.8175300000003</v>
      </c>
      <c r="N48" s="27">
        <f t="shared" si="4"/>
        <v>4896.8175300000003</v>
      </c>
      <c r="O48" s="27">
        <f t="shared" si="9"/>
        <v>-685539.27379999997</v>
      </c>
      <c r="P48" s="27">
        <f t="shared" si="10"/>
        <v>685539.27379999997</v>
      </c>
      <c r="Q48" s="8"/>
      <c r="R48" s="8"/>
      <c r="S48" s="8"/>
      <c r="T48" s="4"/>
    </row>
    <row r="49" spans="1:20">
      <c r="A49" s="31">
        <v>40360</v>
      </c>
      <c r="B49" s="4"/>
      <c r="C49" s="6">
        <v>41</v>
      </c>
      <c r="D49" s="29">
        <f t="shared" si="0"/>
        <v>12903</v>
      </c>
      <c r="E49" s="29">
        <f t="shared" si="6"/>
        <v>529023</v>
      </c>
      <c r="F49" s="29">
        <f t="shared" si="1"/>
        <v>-1793477</v>
      </c>
      <c r="G49" s="34">
        <f>+Inputs!$D$3</f>
        <v>0.37951000000000001</v>
      </c>
      <c r="H49" s="4"/>
      <c r="I49" s="27">
        <f t="shared" si="7"/>
        <v>2322500</v>
      </c>
      <c r="J49" s="4"/>
      <c r="K49" s="27">
        <f t="shared" si="2"/>
        <v>12903</v>
      </c>
      <c r="L49" s="27">
        <f t="shared" si="8"/>
        <v>529023</v>
      </c>
      <c r="M49" s="27">
        <f t="shared" si="3"/>
        <v>4896.8175300000003</v>
      </c>
      <c r="N49" s="27">
        <f t="shared" si="4"/>
        <v>4896.8175300000003</v>
      </c>
      <c r="O49" s="27">
        <f t="shared" si="9"/>
        <v>-680642.45626999997</v>
      </c>
      <c r="P49" s="27">
        <f t="shared" si="10"/>
        <v>680642.45626999997</v>
      </c>
      <c r="Q49" s="8"/>
      <c r="R49" s="8"/>
      <c r="S49" s="8"/>
      <c r="T49" s="4"/>
    </row>
    <row r="50" spans="1:20">
      <c r="A50" s="31">
        <v>40391</v>
      </c>
      <c r="B50" s="4"/>
      <c r="C50" s="6">
        <v>42</v>
      </c>
      <c r="D50" s="29">
        <f t="shared" si="0"/>
        <v>12903</v>
      </c>
      <c r="E50" s="29">
        <f t="shared" si="6"/>
        <v>541926</v>
      </c>
      <c r="F50" s="29">
        <f t="shared" si="1"/>
        <v>-1780574</v>
      </c>
      <c r="G50" s="34">
        <f>+Inputs!$D$3</f>
        <v>0.37951000000000001</v>
      </c>
      <c r="H50" s="4"/>
      <c r="I50" s="27">
        <f t="shared" si="7"/>
        <v>2322500</v>
      </c>
      <c r="J50" s="4"/>
      <c r="K50" s="27">
        <f t="shared" si="2"/>
        <v>12903</v>
      </c>
      <c r="L50" s="27">
        <f t="shared" si="8"/>
        <v>541926</v>
      </c>
      <c r="M50" s="27">
        <f t="shared" si="3"/>
        <v>4896.8175300000003</v>
      </c>
      <c r="N50" s="27">
        <f t="shared" si="4"/>
        <v>4896.8175300000003</v>
      </c>
      <c r="O50" s="27">
        <f t="shared" si="9"/>
        <v>-675745.63873999997</v>
      </c>
      <c r="P50" s="27">
        <f t="shared" si="10"/>
        <v>675745.63873999997</v>
      </c>
      <c r="Q50" s="8"/>
      <c r="R50" s="8"/>
      <c r="S50" s="8"/>
      <c r="T50" s="4"/>
    </row>
    <row r="51" spans="1:20">
      <c r="A51" s="31">
        <v>40422</v>
      </c>
      <c r="B51" s="4"/>
      <c r="C51" s="6">
        <v>43</v>
      </c>
      <c r="D51" s="29">
        <f t="shared" si="0"/>
        <v>12903</v>
      </c>
      <c r="E51" s="29">
        <f t="shared" si="6"/>
        <v>554829</v>
      </c>
      <c r="F51" s="29">
        <f t="shared" si="1"/>
        <v>-1767671</v>
      </c>
      <c r="G51" s="34">
        <f>+Inputs!$D$3</f>
        <v>0.37951000000000001</v>
      </c>
      <c r="H51" s="4"/>
      <c r="I51" s="27">
        <f t="shared" si="7"/>
        <v>2322500</v>
      </c>
      <c r="J51" s="4"/>
      <c r="K51" s="27">
        <f t="shared" si="2"/>
        <v>12903</v>
      </c>
      <c r="L51" s="27">
        <f t="shared" si="8"/>
        <v>554829</v>
      </c>
      <c r="M51" s="27">
        <f t="shared" si="3"/>
        <v>4896.8175300000003</v>
      </c>
      <c r="N51" s="27">
        <f t="shared" si="4"/>
        <v>4896.8175300000003</v>
      </c>
      <c r="O51" s="27">
        <f t="shared" si="9"/>
        <v>-670848.82120999997</v>
      </c>
      <c r="P51" s="27">
        <f t="shared" si="10"/>
        <v>670848.82120999997</v>
      </c>
      <c r="Q51" s="8"/>
      <c r="R51" s="8"/>
      <c r="S51" s="8"/>
      <c r="T51" s="4"/>
    </row>
    <row r="52" spans="1:20">
      <c r="A52" s="31">
        <v>40452</v>
      </c>
      <c r="B52" s="4"/>
      <c r="C52" s="6">
        <v>44</v>
      </c>
      <c r="D52" s="29">
        <f t="shared" si="0"/>
        <v>12903</v>
      </c>
      <c r="E52" s="29">
        <f t="shared" si="6"/>
        <v>567732</v>
      </c>
      <c r="F52" s="29">
        <f t="shared" si="1"/>
        <v>-1754768</v>
      </c>
      <c r="G52" s="34">
        <f>+Inputs!$D$3</f>
        <v>0.37951000000000001</v>
      </c>
      <c r="H52" s="4"/>
      <c r="I52" s="27">
        <f t="shared" si="7"/>
        <v>2322500</v>
      </c>
      <c r="J52" s="4"/>
      <c r="K52" s="27">
        <f t="shared" si="2"/>
        <v>12903</v>
      </c>
      <c r="L52" s="27">
        <f t="shared" si="8"/>
        <v>567732</v>
      </c>
      <c r="M52" s="27">
        <f t="shared" si="3"/>
        <v>4896.8175300000003</v>
      </c>
      <c r="N52" s="27">
        <f t="shared" si="4"/>
        <v>4896.8175300000003</v>
      </c>
      <c r="O52" s="27">
        <f t="shared" si="9"/>
        <v>-665952.00367999997</v>
      </c>
      <c r="P52" s="27">
        <f t="shared" si="10"/>
        <v>665952.00367999997</v>
      </c>
      <c r="Q52" s="8"/>
      <c r="R52" s="8"/>
      <c r="S52" s="8"/>
      <c r="T52" s="4"/>
    </row>
    <row r="53" spans="1:20">
      <c r="A53" s="31">
        <v>40483</v>
      </c>
      <c r="B53" s="4"/>
      <c r="C53" s="6">
        <v>45</v>
      </c>
      <c r="D53" s="29">
        <f t="shared" si="0"/>
        <v>12903</v>
      </c>
      <c r="E53" s="29">
        <f t="shared" si="6"/>
        <v>580635</v>
      </c>
      <c r="F53" s="29">
        <f t="shared" si="1"/>
        <v>-1741865</v>
      </c>
      <c r="G53" s="34">
        <f>+Inputs!$D$3</f>
        <v>0.37951000000000001</v>
      </c>
      <c r="H53" s="4"/>
      <c r="I53" s="27">
        <f t="shared" si="7"/>
        <v>2322500</v>
      </c>
      <c r="J53" s="4"/>
      <c r="K53" s="27">
        <f t="shared" si="2"/>
        <v>12903</v>
      </c>
      <c r="L53" s="27">
        <f t="shared" si="8"/>
        <v>580635</v>
      </c>
      <c r="M53" s="27">
        <f t="shared" si="3"/>
        <v>4896.8175300000003</v>
      </c>
      <c r="N53" s="27">
        <f t="shared" si="4"/>
        <v>4896.8175300000003</v>
      </c>
      <c r="O53" s="27">
        <f t="shared" si="9"/>
        <v>-661055.18614999996</v>
      </c>
      <c r="P53" s="27">
        <f t="shared" si="10"/>
        <v>661055.18614999996</v>
      </c>
      <c r="Q53" s="8"/>
      <c r="R53" s="8"/>
      <c r="S53" s="8"/>
      <c r="T53" s="4"/>
    </row>
    <row r="54" spans="1:20">
      <c r="A54" s="31">
        <v>40513</v>
      </c>
      <c r="B54" s="4"/>
      <c r="C54" s="6">
        <v>46</v>
      </c>
      <c r="D54" s="29">
        <f t="shared" si="0"/>
        <v>12903</v>
      </c>
      <c r="E54" s="29">
        <f t="shared" si="6"/>
        <v>593538</v>
      </c>
      <c r="F54" s="29">
        <f t="shared" si="1"/>
        <v>-1728962</v>
      </c>
      <c r="G54" s="34">
        <f>+Inputs!$D$3</f>
        <v>0.37951000000000001</v>
      </c>
      <c r="H54" s="4"/>
      <c r="I54" s="27">
        <f t="shared" si="7"/>
        <v>2322500</v>
      </c>
      <c r="J54" s="4"/>
      <c r="K54" s="27">
        <f t="shared" si="2"/>
        <v>12903</v>
      </c>
      <c r="L54" s="27">
        <f t="shared" si="8"/>
        <v>593538</v>
      </c>
      <c r="M54" s="27">
        <f t="shared" si="3"/>
        <v>4896.8175300000003</v>
      </c>
      <c r="N54" s="27">
        <f t="shared" si="4"/>
        <v>4896.8175300000003</v>
      </c>
      <c r="O54" s="27">
        <f t="shared" si="9"/>
        <v>-656158.36861999996</v>
      </c>
      <c r="P54" s="27">
        <f t="shared" si="10"/>
        <v>656158.36861999996</v>
      </c>
      <c r="Q54" s="8"/>
      <c r="R54" s="8"/>
      <c r="S54" s="8"/>
      <c r="T54" s="4"/>
    </row>
    <row r="55" spans="1:20">
      <c r="A55" s="31">
        <v>40544</v>
      </c>
      <c r="B55" s="4"/>
      <c r="C55" s="6">
        <v>47</v>
      </c>
      <c r="D55" s="29">
        <f t="shared" si="0"/>
        <v>12903</v>
      </c>
      <c r="E55" s="29">
        <f t="shared" si="6"/>
        <v>606441</v>
      </c>
      <c r="F55" s="29">
        <f t="shared" si="1"/>
        <v>-1716059</v>
      </c>
      <c r="G55" s="34">
        <f>+Inputs!$D$3</f>
        <v>0.37951000000000001</v>
      </c>
      <c r="H55" s="4"/>
      <c r="I55" s="27">
        <f t="shared" si="7"/>
        <v>2322500</v>
      </c>
      <c r="J55" s="4"/>
      <c r="K55" s="27">
        <f t="shared" si="2"/>
        <v>12903</v>
      </c>
      <c r="L55" s="27">
        <f t="shared" si="8"/>
        <v>606441</v>
      </c>
      <c r="M55" s="27">
        <f t="shared" si="3"/>
        <v>4896.8175300000003</v>
      </c>
      <c r="N55" s="27">
        <f t="shared" si="4"/>
        <v>4896.8175300000003</v>
      </c>
      <c r="O55" s="27">
        <f t="shared" si="9"/>
        <v>-651261.55108999996</v>
      </c>
      <c r="P55" s="27">
        <f t="shared" si="10"/>
        <v>651261.55108999996</v>
      </c>
      <c r="Q55" s="8"/>
      <c r="R55" s="8"/>
      <c r="S55" s="8"/>
      <c r="T55" s="4"/>
    </row>
    <row r="56" spans="1:20">
      <c r="A56" s="31">
        <v>40575</v>
      </c>
      <c r="B56" s="4"/>
      <c r="C56" s="6">
        <v>48</v>
      </c>
      <c r="D56" s="29">
        <f t="shared" si="0"/>
        <v>12903</v>
      </c>
      <c r="E56" s="29">
        <f t="shared" si="6"/>
        <v>619344</v>
      </c>
      <c r="F56" s="29">
        <f t="shared" si="1"/>
        <v>-1703156</v>
      </c>
      <c r="G56" s="34">
        <f>+Inputs!$D$3</f>
        <v>0.37951000000000001</v>
      </c>
      <c r="H56" s="4"/>
      <c r="I56" s="27">
        <f t="shared" si="7"/>
        <v>2322500</v>
      </c>
      <c r="J56" s="4"/>
      <c r="K56" s="27">
        <f t="shared" si="2"/>
        <v>12903</v>
      </c>
      <c r="L56" s="27">
        <f t="shared" si="8"/>
        <v>619344</v>
      </c>
      <c r="M56" s="27">
        <f t="shared" si="3"/>
        <v>4896.8175300000003</v>
      </c>
      <c r="N56" s="27">
        <f t="shared" si="4"/>
        <v>4896.8175300000003</v>
      </c>
      <c r="O56" s="27">
        <f t="shared" si="9"/>
        <v>-646364.73355999996</v>
      </c>
      <c r="P56" s="27">
        <f t="shared" si="10"/>
        <v>646364.73355999996</v>
      </c>
      <c r="Q56" s="8"/>
      <c r="R56" s="8"/>
      <c r="S56" s="8"/>
      <c r="T56" s="4"/>
    </row>
    <row r="57" spans="1:20">
      <c r="A57" s="31">
        <v>40603</v>
      </c>
      <c r="B57" s="4"/>
      <c r="C57" s="6">
        <v>49</v>
      </c>
      <c r="D57" s="29">
        <f t="shared" si="0"/>
        <v>12903</v>
      </c>
      <c r="E57" s="29">
        <f t="shared" si="6"/>
        <v>632247</v>
      </c>
      <c r="F57" s="29">
        <f t="shared" si="1"/>
        <v>-1690253</v>
      </c>
      <c r="G57" s="34">
        <f>+Inputs!$D$3</f>
        <v>0.37951000000000001</v>
      </c>
      <c r="H57" s="4"/>
      <c r="I57" s="27">
        <f t="shared" si="7"/>
        <v>2322500</v>
      </c>
      <c r="J57" s="4"/>
      <c r="K57" s="27">
        <f t="shared" si="2"/>
        <v>12903</v>
      </c>
      <c r="L57" s="27">
        <f t="shared" si="8"/>
        <v>632247</v>
      </c>
      <c r="M57" s="27">
        <f t="shared" si="3"/>
        <v>4896.8175300000003</v>
      </c>
      <c r="N57" s="27">
        <f t="shared" si="4"/>
        <v>4896.8175300000003</v>
      </c>
      <c r="O57" s="27">
        <f t="shared" si="9"/>
        <v>-641467.91602999996</v>
      </c>
      <c r="P57" s="27">
        <f t="shared" si="10"/>
        <v>641467.91602999996</v>
      </c>
      <c r="Q57" s="8"/>
      <c r="R57" s="8"/>
      <c r="S57" s="8"/>
      <c r="T57" s="4"/>
    </row>
    <row r="58" spans="1:20">
      <c r="A58" s="31">
        <v>40634</v>
      </c>
      <c r="B58" s="4"/>
      <c r="C58" s="6">
        <v>50</v>
      </c>
      <c r="D58" s="29">
        <f t="shared" si="0"/>
        <v>12903</v>
      </c>
      <c r="E58" s="29">
        <f t="shared" si="6"/>
        <v>645150</v>
      </c>
      <c r="F58" s="29">
        <f t="shared" si="1"/>
        <v>-1677350</v>
      </c>
      <c r="G58" s="34">
        <f>+Inputs!$D$3</f>
        <v>0.37951000000000001</v>
      </c>
      <c r="H58" s="4"/>
      <c r="I58" s="27">
        <f t="shared" si="7"/>
        <v>2322500</v>
      </c>
      <c r="J58" s="4"/>
      <c r="K58" s="27">
        <f t="shared" si="2"/>
        <v>12903</v>
      </c>
      <c r="L58" s="27">
        <f t="shared" si="8"/>
        <v>645150</v>
      </c>
      <c r="M58" s="27">
        <f t="shared" si="3"/>
        <v>4896.8175300000003</v>
      </c>
      <c r="N58" s="27">
        <f t="shared" si="4"/>
        <v>4896.8175300000003</v>
      </c>
      <c r="O58" s="27">
        <f t="shared" si="9"/>
        <v>-636571.09849999996</v>
      </c>
      <c r="P58" s="27">
        <f t="shared" si="10"/>
        <v>636571.09849999996</v>
      </c>
      <c r="Q58" s="8"/>
      <c r="R58" s="8"/>
      <c r="S58" s="8"/>
      <c r="T58" s="4"/>
    </row>
    <row r="59" spans="1:20">
      <c r="A59" s="31">
        <v>40664</v>
      </c>
      <c r="B59" s="4"/>
      <c r="C59" s="6">
        <v>51</v>
      </c>
      <c r="D59" s="29">
        <f t="shared" si="0"/>
        <v>12903</v>
      </c>
      <c r="E59" s="29">
        <f t="shared" si="6"/>
        <v>658053</v>
      </c>
      <c r="F59" s="29">
        <f t="shared" si="1"/>
        <v>-1664447</v>
      </c>
      <c r="G59" s="34">
        <f>+Inputs!$D$3</f>
        <v>0.37951000000000001</v>
      </c>
      <c r="H59" s="4"/>
      <c r="I59" s="27">
        <f t="shared" si="7"/>
        <v>2322500</v>
      </c>
      <c r="J59" s="4"/>
      <c r="K59" s="27">
        <f t="shared" si="2"/>
        <v>12903</v>
      </c>
      <c r="L59" s="27">
        <f t="shared" si="8"/>
        <v>658053</v>
      </c>
      <c r="M59" s="27">
        <f t="shared" si="3"/>
        <v>4896.8175300000003</v>
      </c>
      <c r="N59" s="27">
        <f t="shared" si="4"/>
        <v>4896.8175300000003</v>
      </c>
      <c r="O59" s="27">
        <f t="shared" si="9"/>
        <v>-631674.28096999996</v>
      </c>
      <c r="P59" s="27">
        <f t="shared" si="10"/>
        <v>631674.28096999996</v>
      </c>
      <c r="Q59" s="8"/>
      <c r="R59" s="8"/>
      <c r="S59" s="8"/>
      <c r="T59" s="4"/>
    </row>
    <row r="60" spans="1:20">
      <c r="A60" s="31">
        <v>40695</v>
      </c>
      <c r="B60" s="4"/>
      <c r="C60" s="6">
        <v>52</v>
      </c>
      <c r="D60" s="29">
        <f t="shared" si="0"/>
        <v>12903</v>
      </c>
      <c r="E60" s="29">
        <f t="shared" si="6"/>
        <v>670956</v>
      </c>
      <c r="F60" s="29">
        <f t="shared" si="1"/>
        <v>-1651544</v>
      </c>
      <c r="G60" s="34">
        <f>+Inputs!$D$3</f>
        <v>0.37951000000000001</v>
      </c>
      <c r="H60" s="4"/>
      <c r="I60" s="27">
        <f t="shared" si="7"/>
        <v>2322500</v>
      </c>
      <c r="J60" s="4"/>
      <c r="K60" s="27">
        <f t="shared" si="2"/>
        <v>12903</v>
      </c>
      <c r="L60" s="27">
        <f t="shared" si="8"/>
        <v>670956</v>
      </c>
      <c r="M60" s="27">
        <f t="shared" si="3"/>
        <v>4896.8175300000003</v>
      </c>
      <c r="N60" s="27">
        <f t="shared" si="4"/>
        <v>4896.8175300000003</v>
      </c>
      <c r="O60" s="27">
        <f t="shared" si="9"/>
        <v>-626777.46343999996</v>
      </c>
      <c r="P60" s="27">
        <f t="shared" si="10"/>
        <v>626777.46343999996</v>
      </c>
      <c r="Q60" s="8"/>
      <c r="R60" s="8"/>
      <c r="S60" s="8"/>
      <c r="T60" s="4"/>
    </row>
    <row r="61" spans="1:20">
      <c r="A61" s="31">
        <v>40725</v>
      </c>
      <c r="B61" s="4"/>
      <c r="C61" s="6">
        <v>53</v>
      </c>
      <c r="D61" s="29">
        <f t="shared" si="0"/>
        <v>12903</v>
      </c>
      <c r="E61" s="29">
        <f t="shared" si="6"/>
        <v>683859</v>
      </c>
      <c r="F61" s="29">
        <f t="shared" si="1"/>
        <v>-1638641</v>
      </c>
      <c r="G61" s="34">
        <f>+Inputs!$D$3</f>
        <v>0.37951000000000001</v>
      </c>
      <c r="H61" s="4"/>
      <c r="I61" s="27">
        <f t="shared" si="7"/>
        <v>2322500</v>
      </c>
      <c r="J61" s="4"/>
      <c r="K61" s="27">
        <f t="shared" si="2"/>
        <v>12903</v>
      </c>
      <c r="L61" s="27">
        <f t="shared" si="8"/>
        <v>683859</v>
      </c>
      <c r="M61" s="27">
        <f t="shared" si="3"/>
        <v>4896.8175300000003</v>
      </c>
      <c r="N61" s="27">
        <f t="shared" si="4"/>
        <v>4896.8175300000003</v>
      </c>
      <c r="O61" s="27">
        <f t="shared" si="9"/>
        <v>-621880.64590999996</v>
      </c>
      <c r="P61" s="27">
        <f t="shared" si="10"/>
        <v>621880.64590999996</v>
      </c>
      <c r="Q61" s="8"/>
      <c r="R61" s="8"/>
      <c r="S61" s="8"/>
      <c r="T61" s="4"/>
    </row>
    <row r="62" spans="1:20">
      <c r="A62" s="31">
        <v>40756</v>
      </c>
      <c r="B62" s="4"/>
      <c r="C62" s="6">
        <v>54</v>
      </c>
      <c r="D62" s="29">
        <f t="shared" si="0"/>
        <v>12903</v>
      </c>
      <c r="E62" s="29">
        <f t="shared" si="6"/>
        <v>696762</v>
      </c>
      <c r="F62" s="29">
        <f t="shared" si="1"/>
        <v>-1625738</v>
      </c>
      <c r="G62" s="34">
        <f>+Inputs!$D$3</f>
        <v>0.37951000000000001</v>
      </c>
      <c r="H62" s="4"/>
      <c r="I62" s="27">
        <f t="shared" si="7"/>
        <v>2322500</v>
      </c>
      <c r="J62" s="4"/>
      <c r="K62" s="27">
        <f t="shared" si="2"/>
        <v>12903</v>
      </c>
      <c r="L62" s="27">
        <f t="shared" si="8"/>
        <v>696762</v>
      </c>
      <c r="M62" s="27">
        <f t="shared" si="3"/>
        <v>4896.8175300000003</v>
      </c>
      <c r="N62" s="27">
        <f t="shared" si="4"/>
        <v>4896.8175300000003</v>
      </c>
      <c r="O62" s="27">
        <f t="shared" si="9"/>
        <v>-616983.82837999996</v>
      </c>
      <c r="P62" s="27">
        <f t="shared" si="10"/>
        <v>616983.82837999996</v>
      </c>
      <c r="Q62" s="8"/>
      <c r="R62" s="8"/>
      <c r="S62" s="8"/>
      <c r="T62" s="4"/>
    </row>
    <row r="63" spans="1:20">
      <c r="A63" s="31">
        <v>40787</v>
      </c>
      <c r="B63" s="4"/>
      <c r="C63" s="6">
        <v>55</v>
      </c>
      <c r="D63" s="29">
        <f t="shared" si="0"/>
        <v>12903</v>
      </c>
      <c r="E63" s="29">
        <f t="shared" si="6"/>
        <v>709665</v>
      </c>
      <c r="F63" s="29">
        <f t="shared" si="1"/>
        <v>-1612835</v>
      </c>
      <c r="G63" s="34">
        <f>+Inputs!$D$3</f>
        <v>0.37951000000000001</v>
      </c>
      <c r="H63" s="4"/>
      <c r="I63" s="27">
        <f t="shared" si="7"/>
        <v>2322500</v>
      </c>
      <c r="J63" s="4"/>
      <c r="K63" s="27">
        <f t="shared" si="2"/>
        <v>12903</v>
      </c>
      <c r="L63" s="27">
        <f t="shared" si="8"/>
        <v>709665</v>
      </c>
      <c r="M63" s="27">
        <f t="shared" si="3"/>
        <v>4896.8175300000003</v>
      </c>
      <c r="N63" s="27">
        <f t="shared" si="4"/>
        <v>4896.8175300000003</v>
      </c>
      <c r="O63" s="27">
        <f t="shared" si="9"/>
        <v>-612087.01084999996</v>
      </c>
      <c r="P63" s="27">
        <f t="shared" si="10"/>
        <v>612087.01084999996</v>
      </c>
      <c r="Q63" s="8"/>
      <c r="R63" s="8"/>
      <c r="S63" s="8"/>
      <c r="T63" s="4"/>
    </row>
    <row r="64" spans="1:20">
      <c r="A64" s="31">
        <v>40817</v>
      </c>
      <c r="B64" s="4"/>
      <c r="C64" s="6">
        <v>56</v>
      </c>
      <c r="D64" s="29">
        <f t="shared" si="0"/>
        <v>12903</v>
      </c>
      <c r="E64" s="29">
        <f t="shared" si="6"/>
        <v>722568</v>
      </c>
      <c r="F64" s="29">
        <f t="shared" si="1"/>
        <v>-1599932</v>
      </c>
      <c r="G64" s="34">
        <f>+Inputs!$D$3</f>
        <v>0.37951000000000001</v>
      </c>
      <c r="H64" s="4"/>
      <c r="I64" s="27">
        <f t="shared" si="7"/>
        <v>2322500</v>
      </c>
      <c r="J64" s="4"/>
      <c r="K64" s="27">
        <f t="shared" si="2"/>
        <v>12903</v>
      </c>
      <c r="L64" s="27">
        <f t="shared" si="8"/>
        <v>722568</v>
      </c>
      <c r="M64" s="27">
        <f t="shared" si="3"/>
        <v>4896.8175300000003</v>
      </c>
      <c r="N64" s="27">
        <f t="shared" si="4"/>
        <v>4896.8175300000003</v>
      </c>
      <c r="O64" s="27">
        <f t="shared" si="9"/>
        <v>-607190.19331999996</v>
      </c>
      <c r="P64" s="27">
        <f t="shared" si="10"/>
        <v>607190.19331999996</v>
      </c>
      <c r="Q64" s="8"/>
      <c r="R64" s="8"/>
      <c r="S64" s="8"/>
      <c r="T64" s="4"/>
    </row>
    <row r="65" spans="1:20">
      <c r="A65" s="31">
        <v>40848</v>
      </c>
      <c r="B65" s="4"/>
      <c r="C65" s="6">
        <v>57</v>
      </c>
      <c r="D65" s="29">
        <f t="shared" si="0"/>
        <v>12903</v>
      </c>
      <c r="E65" s="29">
        <f t="shared" si="6"/>
        <v>735471</v>
      </c>
      <c r="F65" s="29">
        <f t="shared" si="1"/>
        <v>-1587029</v>
      </c>
      <c r="G65" s="34">
        <f>+Inputs!$D$3</f>
        <v>0.37951000000000001</v>
      </c>
      <c r="H65" s="4"/>
      <c r="I65" s="27">
        <f t="shared" si="7"/>
        <v>2322500</v>
      </c>
      <c r="J65" s="4"/>
      <c r="K65" s="27">
        <f t="shared" si="2"/>
        <v>12903</v>
      </c>
      <c r="L65" s="27">
        <f t="shared" si="8"/>
        <v>735471</v>
      </c>
      <c r="M65" s="27">
        <f t="shared" si="3"/>
        <v>4896.8175300000003</v>
      </c>
      <c r="N65" s="27">
        <f t="shared" si="4"/>
        <v>4896.8175300000003</v>
      </c>
      <c r="O65" s="27">
        <f t="shared" si="9"/>
        <v>-602293.37578999996</v>
      </c>
      <c r="P65" s="27">
        <f t="shared" si="10"/>
        <v>602293.37578999996</v>
      </c>
      <c r="Q65" s="8"/>
      <c r="R65" s="8"/>
      <c r="S65" s="8"/>
      <c r="T65" s="4"/>
    </row>
    <row r="66" spans="1:20">
      <c r="A66" s="31">
        <v>40878</v>
      </c>
      <c r="B66" s="4"/>
      <c r="C66" s="6">
        <v>58</v>
      </c>
      <c r="D66" s="29">
        <f t="shared" si="0"/>
        <v>12903</v>
      </c>
      <c r="E66" s="29">
        <f t="shared" si="6"/>
        <v>748374</v>
      </c>
      <c r="F66" s="29">
        <f t="shared" si="1"/>
        <v>-1574126</v>
      </c>
      <c r="G66" s="34">
        <f>+Inputs!$D$3</f>
        <v>0.37951000000000001</v>
      </c>
      <c r="H66" s="4"/>
      <c r="I66" s="27">
        <f t="shared" si="7"/>
        <v>2322500</v>
      </c>
      <c r="J66" s="4"/>
      <c r="K66" s="27">
        <f t="shared" si="2"/>
        <v>12903</v>
      </c>
      <c r="L66" s="27">
        <f t="shared" si="8"/>
        <v>748374</v>
      </c>
      <c r="M66" s="27">
        <f t="shared" si="3"/>
        <v>4896.8175300000003</v>
      </c>
      <c r="N66" s="27">
        <f t="shared" si="4"/>
        <v>4896.8175300000003</v>
      </c>
      <c r="O66" s="27">
        <f t="shared" si="9"/>
        <v>-597396.55825999996</v>
      </c>
      <c r="P66" s="27">
        <f t="shared" si="10"/>
        <v>597396.55825999996</v>
      </c>
      <c r="Q66" s="8"/>
      <c r="R66" s="8"/>
      <c r="S66" s="8"/>
      <c r="T66" s="4"/>
    </row>
    <row r="67" spans="1:20">
      <c r="A67" s="31">
        <v>40909</v>
      </c>
      <c r="B67" s="4"/>
      <c r="C67" s="6">
        <v>59</v>
      </c>
      <c r="D67" s="29">
        <f t="shared" si="0"/>
        <v>12903</v>
      </c>
      <c r="E67" s="29">
        <f t="shared" si="6"/>
        <v>761277</v>
      </c>
      <c r="F67" s="29">
        <f t="shared" si="1"/>
        <v>-1561223</v>
      </c>
      <c r="G67" s="34">
        <f>+Inputs!$D$3</f>
        <v>0.37951000000000001</v>
      </c>
      <c r="H67" s="4"/>
      <c r="I67" s="27">
        <f t="shared" si="7"/>
        <v>2322500</v>
      </c>
      <c r="J67" s="4"/>
      <c r="K67" s="27">
        <f t="shared" si="2"/>
        <v>12903</v>
      </c>
      <c r="L67" s="27">
        <f t="shared" si="8"/>
        <v>761277</v>
      </c>
      <c r="M67" s="27">
        <f t="shared" si="3"/>
        <v>4896.8175300000003</v>
      </c>
      <c r="N67" s="27">
        <f t="shared" si="4"/>
        <v>4896.8175300000003</v>
      </c>
      <c r="O67" s="27">
        <f t="shared" si="9"/>
        <v>-592499.74072999996</v>
      </c>
      <c r="P67" s="27">
        <f t="shared" si="10"/>
        <v>592499.74072999996</v>
      </c>
      <c r="Q67" s="8"/>
      <c r="R67" s="8"/>
      <c r="S67" s="8"/>
      <c r="T67" s="4"/>
    </row>
    <row r="68" spans="1:20">
      <c r="A68" s="31">
        <v>40940</v>
      </c>
      <c r="B68" s="4"/>
      <c r="C68" s="6">
        <v>60</v>
      </c>
      <c r="D68" s="29">
        <f t="shared" si="0"/>
        <v>12903</v>
      </c>
      <c r="E68" s="29">
        <f t="shared" si="6"/>
        <v>774180</v>
      </c>
      <c r="F68" s="29">
        <f t="shared" si="1"/>
        <v>-1548320</v>
      </c>
      <c r="G68" s="34">
        <f>+Inputs!$D$3</f>
        <v>0.37951000000000001</v>
      </c>
      <c r="H68" s="4"/>
      <c r="I68" s="27">
        <f t="shared" si="7"/>
        <v>2322500</v>
      </c>
      <c r="J68" s="4"/>
      <c r="K68" s="27">
        <f t="shared" si="2"/>
        <v>12903</v>
      </c>
      <c r="L68" s="27">
        <f t="shared" si="8"/>
        <v>774180</v>
      </c>
      <c r="M68" s="27">
        <f t="shared" si="3"/>
        <v>4896.8175300000003</v>
      </c>
      <c r="N68" s="27">
        <f t="shared" si="4"/>
        <v>4896.8175300000003</v>
      </c>
      <c r="O68" s="27">
        <f t="shared" si="9"/>
        <v>-587602.92319999996</v>
      </c>
      <c r="P68" s="27">
        <f t="shared" si="10"/>
        <v>587602.92319999996</v>
      </c>
      <c r="Q68" s="8"/>
      <c r="R68" s="8"/>
      <c r="S68" s="8"/>
      <c r="T68" s="4"/>
    </row>
    <row r="69" spans="1:20">
      <c r="A69" s="31">
        <v>40969</v>
      </c>
      <c r="B69" s="4"/>
      <c r="C69" s="6">
        <v>61</v>
      </c>
      <c r="D69" s="29">
        <f t="shared" si="0"/>
        <v>12903</v>
      </c>
      <c r="E69" s="29">
        <f t="shared" si="6"/>
        <v>787083</v>
      </c>
      <c r="F69" s="29">
        <f t="shared" si="1"/>
        <v>-1535417</v>
      </c>
      <c r="G69" s="34">
        <f>+Inputs!$D$3</f>
        <v>0.37951000000000001</v>
      </c>
      <c r="H69" s="4"/>
      <c r="I69" s="27">
        <f t="shared" si="7"/>
        <v>2322500</v>
      </c>
      <c r="J69" s="4"/>
      <c r="K69" s="27">
        <f t="shared" si="2"/>
        <v>12903</v>
      </c>
      <c r="L69" s="27">
        <f t="shared" si="8"/>
        <v>787083</v>
      </c>
      <c r="M69" s="27">
        <f t="shared" si="3"/>
        <v>4896.8175300000003</v>
      </c>
      <c r="N69" s="27">
        <f t="shared" si="4"/>
        <v>4896.8175300000003</v>
      </c>
      <c r="O69" s="27">
        <f t="shared" si="9"/>
        <v>-582706.10566999996</v>
      </c>
      <c r="P69" s="27">
        <f t="shared" si="10"/>
        <v>582706.10566999996</v>
      </c>
      <c r="Q69" s="8"/>
      <c r="R69" s="8"/>
      <c r="S69" s="8"/>
      <c r="T69" s="4"/>
    </row>
    <row r="70" spans="1:20">
      <c r="A70" s="31">
        <v>41000</v>
      </c>
      <c r="B70" s="4"/>
      <c r="C70" s="6">
        <v>62</v>
      </c>
      <c r="D70" s="29">
        <f t="shared" si="0"/>
        <v>12903</v>
      </c>
      <c r="E70" s="29">
        <f t="shared" si="6"/>
        <v>799986</v>
      </c>
      <c r="F70" s="29">
        <f t="shared" si="1"/>
        <v>-1522514</v>
      </c>
      <c r="G70" s="34">
        <f>+Inputs!$D$3</f>
        <v>0.37951000000000001</v>
      </c>
      <c r="H70" s="4"/>
      <c r="I70" s="27">
        <f t="shared" si="7"/>
        <v>2322500</v>
      </c>
      <c r="J70" s="4"/>
      <c r="K70" s="27">
        <f t="shared" si="2"/>
        <v>12903</v>
      </c>
      <c r="L70" s="27">
        <f t="shared" si="8"/>
        <v>799986</v>
      </c>
      <c r="M70" s="27">
        <f t="shared" si="3"/>
        <v>4896.8175300000003</v>
      </c>
      <c r="N70" s="27">
        <f t="shared" si="4"/>
        <v>4896.8175300000003</v>
      </c>
      <c r="O70" s="27">
        <f t="shared" si="9"/>
        <v>-577809.28813999996</v>
      </c>
      <c r="P70" s="27">
        <f t="shared" si="10"/>
        <v>577809.28813999996</v>
      </c>
      <c r="Q70" s="8"/>
      <c r="R70" s="8"/>
      <c r="S70" s="8"/>
      <c r="T70" s="4"/>
    </row>
    <row r="71" spans="1:20">
      <c r="A71" s="31">
        <v>41030</v>
      </c>
      <c r="B71" s="4"/>
      <c r="C71" s="6">
        <v>63</v>
      </c>
      <c r="D71" s="29">
        <f t="shared" si="0"/>
        <v>12903</v>
      </c>
      <c r="E71" s="29">
        <f t="shared" si="6"/>
        <v>812889</v>
      </c>
      <c r="F71" s="29">
        <f t="shared" si="1"/>
        <v>-1509611</v>
      </c>
      <c r="G71" s="34">
        <f>+Inputs!$D$3</f>
        <v>0.37951000000000001</v>
      </c>
      <c r="H71" s="4"/>
      <c r="I71" s="27">
        <f t="shared" si="7"/>
        <v>2322500</v>
      </c>
      <c r="J71" s="4"/>
      <c r="K71" s="27">
        <f t="shared" si="2"/>
        <v>12903</v>
      </c>
      <c r="L71" s="27">
        <f t="shared" si="8"/>
        <v>812889</v>
      </c>
      <c r="M71" s="27">
        <f t="shared" si="3"/>
        <v>4896.8175300000003</v>
      </c>
      <c r="N71" s="27">
        <f t="shared" si="4"/>
        <v>4896.8175300000003</v>
      </c>
      <c r="O71" s="27">
        <f t="shared" si="9"/>
        <v>-572912.47060999996</v>
      </c>
      <c r="P71" s="27">
        <f t="shared" si="10"/>
        <v>572912.47060999996</v>
      </c>
      <c r="Q71" s="8"/>
      <c r="R71" s="8"/>
      <c r="S71" s="8"/>
      <c r="T71" s="4"/>
    </row>
    <row r="72" spans="1:20">
      <c r="A72" s="31">
        <v>41061</v>
      </c>
      <c r="B72" s="4"/>
      <c r="C72" s="6">
        <v>64</v>
      </c>
      <c r="D72" s="29">
        <f t="shared" si="0"/>
        <v>12903</v>
      </c>
      <c r="E72" s="29">
        <f t="shared" si="6"/>
        <v>825792</v>
      </c>
      <c r="F72" s="29">
        <f t="shared" si="1"/>
        <v>-1496708</v>
      </c>
      <c r="G72" s="34">
        <f>+Inputs!$D$3</f>
        <v>0.37951000000000001</v>
      </c>
      <c r="H72" s="4"/>
      <c r="I72" s="27">
        <f t="shared" si="7"/>
        <v>2322500</v>
      </c>
      <c r="J72" s="4"/>
      <c r="K72" s="27">
        <f t="shared" si="2"/>
        <v>12903</v>
      </c>
      <c r="L72" s="27">
        <f t="shared" si="8"/>
        <v>825792</v>
      </c>
      <c r="M72" s="27">
        <f t="shared" si="3"/>
        <v>4896.8175300000003</v>
      </c>
      <c r="N72" s="27">
        <f t="shared" si="4"/>
        <v>4896.8175300000003</v>
      </c>
      <c r="O72" s="27">
        <f t="shared" si="9"/>
        <v>-568015.65307999996</v>
      </c>
      <c r="P72" s="27">
        <f t="shared" si="10"/>
        <v>568015.65307999996</v>
      </c>
      <c r="Q72" s="8"/>
      <c r="R72" s="8"/>
      <c r="S72" s="8"/>
      <c r="T72" s="4"/>
    </row>
    <row r="73" spans="1:20">
      <c r="A73" s="31">
        <v>41091</v>
      </c>
      <c r="B73" s="4"/>
      <c r="C73" s="6">
        <v>65</v>
      </c>
      <c r="D73" s="29">
        <f t="shared" ref="D73:D136" si="12">ROUND(-(+$B$9/180)*1,0)</f>
        <v>12903</v>
      </c>
      <c r="E73" s="29">
        <f t="shared" si="6"/>
        <v>838695</v>
      </c>
      <c r="F73" s="29">
        <f t="shared" ref="F73:F136" si="13">$B$9+E73</f>
        <v>-1483805</v>
      </c>
      <c r="G73" s="34">
        <f>+Inputs!$D$3</f>
        <v>0.37951000000000001</v>
      </c>
      <c r="H73" s="4"/>
      <c r="I73" s="27">
        <f t="shared" si="7"/>
        <v>2322500</v>
      </c>
      <c r="J73" s="4"/>
      <c r="K73" s="27">
        <f t="shared" ref="K73:K136" si="14">D73</f>
        <v>12903</v>
      </c>
      <c r="L73" s="27">
        <f t="shared" si="8"/>
        <v>838695</v>
      </c>
      <c r="M73" s="27">
        <f t="shared" ref="M73:M136" si="15">K73*G73</f>
        <v>4896.8175300000003</v>
      </c>
      <c r="N73" s="27">
        <f t="shared" ref="N73:N136" si="16">M73-J73</f>
        <v>4896.8175300000003</v>
      </c>
      <c r="O73" s="27">
        <f t="shared" si="9"/>
        <v>-563118.83554999996</v>
      </c>
      <c r="P73" s="27">
        <f t="shared" si="10"/>
        <v>563118.83554999996</v>
      </c>
      <c r="Q73" s="8"/>
      <c r="R73" s="8"/>
      <c r="S73" s="8"/>
      <c r="T73" s="4"/>
    </row>
    <row r="74" spans="1:20">
      <c r="A74" s="31">
        <v>41122</v>
      </c>
      <c r="B74" s="4"/>
      <c r="C74" s="6">
        <v>66</v>
      </c>
      <c r="D74" s="29">
        <f t="shared" si="12"/>
        <v>12903</v>
      </c>
      <c r="E74" s="29">
        <f t="shared" ref="E74:E137" si="17">+E73+D74</f>
        <v>851598</v>
      </c>
      <c r="F74" s="29">
        <f t="shared" si="13"/>
        <v>-1470902</v>
      </c>
      <c r="G74" s="34">
        <f>+Inputs!$D$3</f>
        <v>0.37951000000000001</v>
      </c>
      <c r="H74" s="4"/>
      <c r="I74" s="27">
        <f t="shared" ref="I74:I137" si="18">+I73+H74</f>
        <v>2322500</v>
      </c>
      <c r="J74" s="4"/>
      <c r="K74" s="27">
        <f t="shared" si="14"/>
        <v>12903</v>
      </c>
      <c r="L74" s="27">
        <f t="shared" ref="L74:L137" si="19">+L73+K74</f>
        <v>851598</v>
      </c>
      <c r="M74" s="27">
        <f t="shared" si="15"/>
        <v>4896.8175300000003</v>
      </c>
      <c r="N74" s="27">
        <f t="shared" si="16"/>
        <v>4896.8175300000003</v>
      </c>
      <c r="O74" s="27">
        <f t="shared" ref="O74:O137" si="20">+O73+N74</f>
        <v>-558222.01801999996</v>
      </c>
      <c r="P74" s="27">
        <f t="shared" ref="P74:P137" si="21">P73-N74</f>
        <v>558222.01801999996</v>
      </c>
      <c r="Q74" s="8"/>
      <c r="R74" s="8"/>
      <c r="S74" s="8"/>
      <c r="T74" s="4"/>
    </row>
    <row r="75" spans="1:20">
      <c r="A75" s="31">
        <v>41153</v>
      </c>
      <c r="B75" s="4"/>
      <c r="C75" s="6">
        <v>67</v>
      </c>
      <c r="D75" s="29">
        <f t="shared" si="12"/>
        <v>12903</v>
      </c>
      <c r="E75" s="29">
        <f t="shared" si="17"/>
        <v>864501</v>
      </c>
      <c r="F75" s="29">
        <f t="shared" si="13"/>
        <v>-1457999</v>
      </c>
      <c r="G75" s="34">
        <f>+Inputs!$D$3</f>
        <v>0.37951000000000001</v>
      </c>
      <c r="H75" s="4"/>
      <c r="I75" s="27">
        <f t="shared" si="18"/>
        <v>2322500</v>
      </c>
      <c r="J75" s="4"/>
      <c r="K75" s="27">
        <f t="shared" si="14"/>
        <v>12903</v>
      </c>
      <c r="L75" s="27">
        <f t="shared" si="19"/>
        <v>864501</v>
      </c>
      <c r="M75" s="27">
        <f t="shared" si="15"/>
        <v>4896.8175300000003</v>
      </c>
      <c r="N75" s="27">
        <f t="shared" si="16"/>
        <v>4896.8175300000003</v>
      </c>
      <c r="O75" s="27">
        <f t="shared" si="20"/>
        <v>-553325.20048999996</v>
      </c>
      <c r="P75" s="27">
        <f t="shared" si="21"/>
        <v>553325.20048999996</v>
      </c>
      <c r="Q75" s="8"/>
      <c r="R75" s="8"/>
      <c r="S75" s="8"/>
      <c r="T75" s="4"/>
    </row>
    <row r="76" spans="1:20">
      <c r="A76" s="31">
        <v>41183</v>
      </c>
      <c r="B76" s="4"/>
      <c r="C76" s="6">
        <v>68</v>
      </c>
      <c r="D76" s="29">
        <f t="shared" si="12"/>
        <v>12903</v>
      </c>
      <c r="E76" s="29">
        <f t="shared" si="17"/>
        <v>877404</v>
      </c>
      <c r="F76" s="29">
        <f t="shared" si="13"/>
        <v>-1445096</v>
      </c>
      <c r="G76" s="34">
        <f>+Inputs!$D$3</f>
        <v>0.37951000000000001</v>
      </c>
      <c r="H76" s="4"/>
      <c r="I76" s="27">
        <f t="shared" si="18"/>
        <v>2322500</v>
      </c>
      <c r="J76" s="4"/>
      <c r="K76" s="27">
        <f t="shared" si="14"/>
        <v>12903</v>
      </c>
      <c r="L76" s="27">
        <f t="shared" si="19"/>
        <v>877404</v>
      </c>
      <c r="M76" s="27">
        <f t="shared" si="15"/>
        <v>4896.8175300000003</v>
      </c>
      <c r="N76" s="27">
        <f t="shared" si="16"/>
        <v>4896.8175300000003</v>
      </c>
      <c r="O76" s="27">
        <f t="shared" si="20"/>
        <v>-548428.38295999996</v>
      </c>
      <c r="P76" s="27">
        <f t="shared" si="21"/>
        <v>548428.38295999996</v>
      </c>
      <c r="Q76" s="8"/>
      <c r="R76" s="8"/>
      <c r="S76" s="8"/>
      <c r="T76" s="4"/>
    </row>
    <row r="77" spans="1:20">
      <c r="A77" s="31">
        <v>41214</v>
      </c>
      <c r="B77" s="4"/>
      <c r="C77" s="6">
        <v>69</v>
      </c>
      <c r="D77" s="29">
        <f t="shared" si="12"/>
        <v>12903</v>
      </c>
      <c r="E77" s="29">
        <f t="shared" si="17"/>
        <v>890307</v>
      </c>
      <c r="F77" s="29">
        <f t="shared" si="13"/>
        <v>-1432193</v>
      </c>
      <c r="G77" s="34">
        <f>+Inputs!$D$3</f>
        <v>0.37951000000000001</v>
      </c>
      <c r="H77" s="4"/>
      <c r="I77" s="27">
        <f t="shared" si="18"/>
        <v>2322500</v>
      </c>
      <c r="J77" s="4"/>
      <c r="K77" s="27">
        <f t="shared" si="14"/>
        <v>12903</v>
      </c>
      <c r="L77" s="27">
        <f t="shared" si="19"/>
        <v>890307</v>
      </c>
      <c r="M77" s="27">
        <f t="shared" si="15"/>
        <v>4896.8175300000003</v>
      </c>
      <c r="N77" s="27">
        <f t="shared" si="16"/>
        <v>4896.8175300000003</v>
      </c>
      <c r="O77" s="27">
        <f t="shared" si="20"/>
        <v>-543531.56542999996</v>
      </c>
      <c r="P77" s="27">
        <f t="shared" si="21"/>
        <v>543531.56542999996</v>
      </c>
      <c r="Q77" s="8"/>
      <c r="R77" s="8"/>
      <c r="S77" s="8"/>
      <c r="T77" s="4"/>
    </row>
    <row r="78" spans="1:20">
      <c r="A78" s="31">
        <v>41244</v>
      </c>
      <c r="B78" s="4"/>
      <c r="C78" s="6">
        <v>70</v>
      </c>
      <c r="D78" s="29">
        <f t="shared" si="12"/>
        <v>12903</v>
      </c>
      <c r="E78" s="29">
        <f t="shared" si="17"/>
        <v>903210</v>
      </c>
      <c r="F78" s="29">
        <f t="shared" si="13"/>
        <v>-1419290</v>
      </c>
      <c r="G78" s="34">
        <f>+Inputs!$D$3</f>
        <v>0.37951000000000001</v>
      </c>
      <c r="H78" s="4"/>
      <c r="I78" s="27">
        <f t="shared" si="18"/>
        <v>2322500</v>
      </c>
      <c r="J78" s="4"/>
      <c r="K78" s="27">
        <f t="shared" si="14"/>
        <v>12903</v>
      </c>
      <c r="L78" s="27">
        <f t="shared" si="19"/>
        <v>903210</v>
      </c>
      <c r="M78" s="27">
        <f t="shared" si="15"/>
        <v>4896.8175300000003</v>
      </c>
      <c r="N78" s="27">
        <f t="shared" si="16"/>
        <v>4896.8175300000003</v>
      </c>
      <c r="O78" s="27">
        <f t="shared" si="20"/>
        <v>-538634.74789999996</v>
      </c>
      <c r="P78" s="27">
        <f t="shared" si="21"/>
        <v>538634.74789999996</v>
      </c>
      <c r="Q78" s="8"/>
      <c r="R78" s="8"/>
      <c r="S78" s="8"/>
      <c r="T78" s="4"/>
    </row>
    <row r="79" spans="1:20">
      <c r="A79" s="31">
        <v>41275</v>
      </c>
      <c r="B79" s="4"/>
      <c r="C79" s="6">
        <v>71</v>
      </c>
      <c r="D79" s="29">
        <f t="shared" si="12"/>
        <v>12903</v>
      </c>
      <c r="E79" s="29">
        <f t="shared" si="17"/>
        <v>916113</v>
      </c>
      <c r="F79" s="29">
        <f t="shared" si="13"/>
        <v>-1406387</v>
      </c>
      <c r="G79" s="34">
        <f>+Inputs!$D$3</f>
        <v>0.37951000000000001</v>
      </c>
      <c r="H79" s="4"/>
      <c r="I79" s="27">
        <f t="shared" si="18"/>
        <v>2322500</v>
      </c>
      <c r="J79" s="4"/>
      <c r="K79" s="27">
        <f t="shared" si="14"/>
        <v>12903</v>
      </c>
      <c r="L79" s="27">
        <f t="shared" si="19"/>
        <v>916113</v>
      </c>
      <c r="M79" s="27">
        <f t="shared" si="15"/>
        <v>4896.8175300000003</v>
      </c>
      <c r="N79" s="27">
        <f t="shared" si="16"/>
        <v>4896.8175300000003</v>
      </c>
      <c r="O79" s="27">
        <f t="shared" si="20"/>
        <v>-533737.93036999996</v>
      </c>
      <c r="P79" s="27">
        <f t="shared" si="21"/>
        <v>533737.93036999996</v>
      </c>
      <c r="Q79" s="8"/>
      <c r="R79" s="8"/>
      <c r="S79" s="8"/>
      <c r="T79" s="4"/>
    </row>
    <row r="80" spans="1:20">
      <c r="A80" s="31">
        <v>41306</v>
      </c>
      <c r="B80" s="4"/>
      <c r="C80" s="6">
        <v>72</v>
      </c>
      <c r="D80" s="29">
        <f t="shared" si="12"/>
        <v>12903</v>
      </c>
      <c r="E80" s="29">
        <f t="shared" si="17"/>
        <v>929016</v>
      </c>
      <c r="F80" s="29">
        <f t="shared" si="13"/>
        <v>-1393484</v>
      </c>
      <c r="G80" s="34">
        <f>+Inputs!$D$3</f>
        <v>0.37951000000000001</v>
      </c>
      <c r="H80" s="4"/>
      <c r="I80" s="27">
        <f t="shared" si="18"/>
        <v>2322500</v>
      </c>
      <c r="J80" s="4"/>
      <c r="K80" s="27">
        <f t="shared" si="14"/>
        <v>12903</v>
      </c>
      <c r="L80" s="27">
        <f t="shared" si="19"/>
        <v>929016</v>
      </c>
      <c r="M80" s="27">
        <f t="shared" si="15"/>
        <v>4896.8175300000003</v>
      </c>
      <c r="N80" s="27">
        <f t="shared" si="16"/>
        <v>4896.8175300000003</v>
      </c>
      <c r="O80" s="27">
        <f t="shared" si="20"/>
        <v>-528841.11283999996</v>
      </c>
      <c r="P80" s="27">
        <f t="shared" si="21"/>
        <v>528841.11283999996</v>
      </c>
      <c r="Q80" s="8"/>
      <c r="R80" s="8"/>
      <c r="S80" s="8"/>
      <c r="T80" s="4"/>
    </row>
    <row r="81" spans="1:20">
      <c r="A81" s="31">
        <v>41334</v>
      </c>
      <c r="B81" s="4"/>
      <c r="C81" s="6">
        <v>73</v>
      </c>
      <c r="D81" s="29">
        <f t="shared" si="12"/>
        <v>12903</v>
      </c>
      <c r="E81" s="29">
        <f t="shared" si="17"/>
        <v>941919</v>
      </c>
      <c r="F81" s="29">
        <f t="shared" si="13"/>
        <v>-1380581</v>
      </c>
      <c r="G81" s="34">
        <f>+Inputs!$D$3</f>
        <v>0.37951000000000001</v>
      </c>
      <c r="H81" s="4"/>
      <c r="I81" s="27">
        <f t="shared" si="18"/>
        <v>2322500</v>
      </c>
      <c r="J81" s="4"/>
      <c r="K81" s="27">
        <f t="shared" si="14"/>
        <v>12903</v>
      </c>
      <c r="L81" s="27">
        <f t="shared" si="19"/>
        <v>941919</v>
      </c>
      <c r="M81" s="27">
        <f t="shared" si="15"/>
        <v>4896.8175300000003</v>
      </c>
      <c r="N81" s="27">
        <f t="shared" si="16"/>
        <v>4896.8175300000003</v>
      </c>
      <c r="O81" s="27">
        <f t="shared" si="20"/>
        <v>-523944.29530999996</v>
      </c>
      <c r="P81" s="27">
        <f t="shared" si="21"/>
        <v>523944.29530999996</v>
      </c>
      <c r="Q81" s="8"/>
      <c r="R81" s="8"/>
      <c r="S81" s="8"/>
      <c r="T81" s="4"/>
    </row>
    <row r="82" spans="1:20">
      <c r="A82" s="31">
        <v>41365</v>
      </c>
      <c r="B82" s="4"/>
      <c r="C82" s="6">
        <v>74</v>
      </c>
      <c r="D82" s="29">
        <f t="shared" si="12"/>
        <v>12903</v>
      </c>
      <c r="E82" s="29">
        <f t="shared" si="17"/>
        <v>954822</v>
      </c>
      <c r="F82" s="29">
        <f t="shared" si="13"/>
        <v>-1367678</v>
      </c>
      <c r="G82" s="34">
        <f>+Inputs!$D$3</f>
        <v>0.37951000000000001</v>
      </c>
      <c r="H82" s="4"/>
      <c r="I82" s="27">
        <f t="shared" si="18"/>
        <v>2322500</v>
      </c>
      <c r="J82" s="4"/>
      <c r="K82" s="27">
        <f t="shared" si="14"/>
        <v>12903</v>
      </c>
      <c r="L82" s="27">
        <f t="shared" si="19"/>
        <v>954822</v>
      </c>
      <c r="M82" s="27">
        <f t="shared" si="15"/>
        <v>4896.8175300000003</v>
      </c>
      <c r="N82" s="27">
        <f t="shared" si="16"/>
        <v>4896.8175300000003</v>
      </c>
      <c r="O82" s="27">
        <f t="shared" si="20"/>
        <v>-519047.47777999996</v>
      </c>
      <c r="P82" s="27">
        <f t="shared" si="21"/>
        <v>519047.47777999996</v>
      </c>
      <c r="Q82" s="8"/>
      <c r="R82" s="8"/>
      <c r="S82" s="8"/>
      <c r="T82" s="4"/>
    </row>
    <row r="83" spans="1:20">
      <c r="A83" s="31">
        <v>41395</v>
      </c>
      <c r="B83" s="4"/>
      <c r="C83" s="6">
        <v>75</v>
      </c>
      <c r="D83" s="29">
        <f t="shared" si="12"/>
        <v>12903</v>
      </c>
      <c r="E83" s="29">
        <f t="shared" si="17"/>
        <v>967725</v>
      </c>
      <c r="F83" s="29">
        <f t="shared" si="13"/>
        <v>-1354775</v>
      </c>
      <c r="G83" s="34">
        <f>+Inputs!$D$3</f>
        <v>0.37951000000000001</v>
      </c>
      <c r="H83" s="4"/>
      <c r="I83" s="27">
        <f t="shared" si="18"/>
        <v>2322500</v>
      </c>
      <c r="J83" s="4"/>
      <c r="K83" s="27">
        <f t="shared" si="14"/>
        <v>12903</v>
      </c>
      <c r="L83" s="27">
        <f t="shared" si="19"/>
        <v>967725</v>
      </c>
      <c r="M83" s="27">
        <f t="shared" si="15"/>
        <v>4896.8175300000003</v>
      </c>
      <c r="N83" s="27">
        <f t="shared" si="16"/>
        <v>4896.8175300000003</v>
      </c>
      <c r="O83" s="27">
        <f t="shared" si="20"/>
        <v>-514150.66024999996</v>
      </c>
      <c r="P83" s="27">
        <f t="shared" si="21"/>
        <v>514150.66024999996</v>
      </c>
      <c r="Q83" s="8"/>
      <c r="R83" s="8"/>
      <c r="S83" s="8"/>
      <c r="T83" s="4"/>
    </row>
    <row r="84" spans="1:20">
      <c r="A84" s="31">
        <v>41426</v>
      </c>
      <c r="B84" s="4"/>
      <c r="C84" s="6">
        <v>76</v>
      </c>
      <c r="D84" s="29">
        <f t="shared" si="12"/>
        <v>12903</v>
      </c>
      <c r="E84" s="29">
        <f t="shared" si="17"/>
        <v>980628</v>
      </c>
      <c r="F84" s="29">
        <f t="shared" si="13"/>
        <v>-1341872</v>
      </c>
      <c r="G84" s="34">
        <f>+Inputs!$D$3</f>
        <v>0.37951000000000001</v>
      </c>
      <c r="H84" s="4"/>
      <c r="I84" s="27">
        <f t="shared" si="18"/>
        <v>2322500</v>
      </c>
      <c r="J84" s="4"/>
      <c r="K84" s="27">
        <f t="shared" si="14"/>
        <v>12903</v>
      </c>
      <c r="L84" s="27">
        <f t="shared" si="19"/>
        <v>980628</v>
      </c>
      <c r="M84" s="27">
        <f t="shared" si="15"/>
        <v>4896.8175300000003</v>
      </c>
      <c r="N84" s="27">
        <f t="shared" si="16"/>
        <v>4896.8175300000003</v>
      </c>
      <c r="O84" s="27">
        <f t="shared" si="20"/>
        <v>-509253.84271999996</v>
      </c>
      <c r="P84" s="27">
        <f t="shared" si="21"/>
        <v>509253.84271999996</v>
      </c>
      <c r="Q84" s="8"/>
      <c r="R84" s="8"/>
      <c r="S84" s="8"/>
      <c r="T84" s="4"/>
    </row>
    <row r="85" spans="1:20">
      <c r="A85" s="31">
        <v>41456</v>
      </c>
      <c r="B85" s="4"/>
      <c r="C85" s="6">
        <v>77</v>
      </c>
      <c r="D85" s="29">
        <f t="shared" si="12"/>
        <v>12903</v>
      </c>
      <c r="E85" s="29">
        <f t="shared" si="17"/>
        <v>993531</v>
      </c>
      <c r="F85" s="29">
        <f t="shared" si="13"/>
        <v>-1328969</v>
      </c>
      <c r="G85" s="34">
        <f>+Inputs!$D$3</f>
        <v>0.37951000000000001</v>
      </c>
      <c r="H85" s="4"/>
      <c r="I85" s="27">
        <f t="shared" si="18"/>
        <v>2322500</v>
      </c>
      <c r="J85" s="4"/>
      <c r="K85" s="27">
        <f t="shared" si="14"/>
        <v>12903</v>
      </c>
      <c r="L85" s="27">
        <f t="shared" si="19"/>
        <v>993531</v>
      </c>
      <c r="M85" s="27">
        <f t="shared" si="15"/>
        <v>4896.8175300000003</v>
      </c>
      <c r="N85" s="27">
        <f t="shared" si="16"/>
        <v>4896.8175300000003</v>
      </c>
      <c r="O85" s="27">
        <f t="shared" si="20"/>
        <v>-504357.02518999996</v>
      </c>
      <c r="P85" s="27">
        <f t="shared" si="21"/>
        <v>504357.02518999996</v>
      </c>
      <c r="Q85" s="8"/>
      <c r="R85" s="8"/>
      <c r="S85" s="8"/>
      <c r="T85" s="4"/>
    </row>
    <row r="86" spans="1:20">
      <c r="A86" s="31">
        <v>41487</v>
      </c>
      <c r="B86" s="4"/>
      <c r="C86" s="6">
        <v>78</v>
      </c>
      <c r="D86" s="29">
        <f t="shared" si="12"/>
        <v>12903</v>
      </c>
      <c r="E86" s="29">
        <f t="shared" si="17"/>
        <v>1006434</v>
      </c>
      <c r="F86" s="29">
        <f t="shared" si="13"/>
        <v>-1316066</v>
      </c>
      <c r="G86" s="34">
        <f>+Inputs!$D$3</f>
        <v>0.37951000000000001</v>
      </c>
      <c r="H86" s="4"/>
      <c r="I86" s="27">
        <f t="shared" si="18"/>
        <v>2322500</v>
      </c>
      <c r="J86" s="4"/>
      <c r="K86" s="27">
        <f t="shared" si="14"/>
        <v>12903</v>
      </c>
      <c r="L86" s="27">
        <f t="shared" si="19"/>
        <v>1006434</v>
      </c>
      <c r="M86" s="27">
        <f t="shared" si="15"/>
        <v>4896.8175300000003</v>
      </c>
      <c r="N86" s="27">
        <f t="shared" si="16"/>
        <v>4896.8175300000003</v>
      </c>
      <c r="O86" s="27">
        <f t="shared" si="20"/>
        <v>-499460.20765999996</v>
      </c>
      <c r="P86" s="27">
        <f t="shared" si="21"/>
        <v>499460.20765999996</v>
      </c>
      <c r="Q86" s="8"/>
      <c r="R86" s="8"/>
      <c r="S86" s="8"/>
      <c r="T86" s="4"/>
    </row>
    <row r="87" spans="1:20">
      <c r="A87" s="31">
        <v>41518</v>
      </c>
      <c r="B87" s="4"/>
      <c r="C87" s="6">
        <v>79</v>
      </c>
      <c r="D87" s="29">
        <f t="shared" si="12"/>
        <v>12903</v>
      </c>
      <c r="E87" s="29">
        <f t="shared" si="17"/>
        <v>1019337</v>
      </c>
      <c r="F87" s="29">
        <f t="shared" si="13"/>
        <v>-1303163</v>
      </c>
      <c r="G87" s="34">
        <f>+Inputs!$D$3</f>
        <v>0.37951000000000001</v>
      </c>
      <c r="H87" s="4"/>
      <c r="I87" s="27">
        <f t="shared" si="18"/>
        <v>2322500</v>
      </c>
      <c r="J87" s="4"/>
      <c r="K87" s="27">
        <f t="shared" si="14"/>
        <v>12903</v>
      </c>
      <c r="L87" s="27">
        <f t="shared" si="19"/>
        <v>1019337</v>
      </c>
      <c r="M87" s="27">
        <f t="shared" si="15"/>
        <v>4896.8175300000003</v>
      </c>
      <c r="N87" s="27">
        <f t="shared" si="16"/>
        <v>4896.8175300000003</v>
      </c>
      <c r="O87" s="27">
        <f t="shared" si="20"/>
        <v>-494563.39012999996</v>
      </c>
      <c r="P87" s="27">
        <f t="shared" si="21"/>
        <v>494563.39012999996</v>
      </c>
      <c r="Q87" s="8"/>
      <c r="R87" s="8"/>
      <c r="S87" s="8"/>
      <c r="T87" s="4"/>
    </row>
    <row r="88" spans="1:20">
      <c r="A88" s="31">
        <v>41548</v>
      </c>
      <c r="B88" s="4"/>
      <c r="C88" s="6">
        <v>80</v>
      </c>
      <c r="D88" s="29">
        <f t="shared" si="12"/>
        <v>12903</v>
      </c>
      <c r="E88" s="29">
        <f t="shared" si="17"/>
        <v>1032240</v>
      </c>
      <c r="F88" s="29">
        <f t="shared" si="13"/>
        <v>-1290260</v>
      </c>
      <c r="G88" s="34">
        <f>+Inputs!$D$3</f>
        <v>0.37951000000000001</v>
      </c>
      <c r="H88" s="4"/>
      <c r="I88" s="27">
        <f t="shared" si="18"/>
        <v>2322500</v>
      </c>
      <c r="J88" s="4"/>
      <c r="K88" s="27">
        <f t="shared" si="14"/>
        <v>12903</v>
      </c>
      <c r="L88" s="27">
        <f t="shared" si="19"/>
        <v>1032240</v>
      </c>
      <c r="M88" s="27">
        <f t="shared" si="15"/>
        <v>4896.8175300000003</v>
      </c>
      <c r="N88" s="27">
        <f t="shared" si="16"/>
        <v>4896.8175300000003</v>
      </c>
      <c r="O88" s="27">
        <f t="shared" si="20"/>
        <v>-489666.57259999996</v>
      </c>
      <c r="P88" s="27">
        <f t="shared" si="21"/>
        <v>489666.57259999996</v>
      </c>
      <c r="Q88" s="8"/>
      <c r="R88" s="8"/>
      <c r="S88" s="8"/>
      <c r="T88" s="4"/>
    </row>
    <row r="89" spans="1:20">
      <c r="A89" s="31">
        <v>41579</v>
      </c>
      <c r="B89" s="4"/>
      <c r="C89" s="6">
        <v>81</v>
      </c>
      <c r="D89" s="29">
        <f t="shared" si="12"/>
        <v>12903</v>
      </c>
      <c r="E89" s="29">
        <f t="shared" si="17"/>
        <v>1045143</v>
      </c>
      <c r="F89" s="29">
        <f t="shared" si="13"/>
        <v>-1277357</v>
      </c>
      <c r="G89" s="34">
        <f>+Inputs!$D$3</f>
        <v>0.37951000000000001</v>
      </c>
      <c r="H89" s="4"/>
      <c r="I89" s="27">
        <f t="shared" si="18"/>
        <v>2322500</v>
      </c>
      <c r="J89" s="4"/>
      <c r="K89" s="27">
        <f t="shared" si="14"/>
        <v>12903</v>
      </c>
      <c r="L89" s="27">
        <f t="shared" si="19"/>
        <v>1045143</v>
      </c>
      <c r="M89" s="27">
        <f t="shared" si="15"/>
        <v>4896.8175300000003</v>
      </c>
      <c r="N89" s="27">
        <f t="shared" si="16"/>
        <v>4896.8175300000003</v>
      </c>
      <c r="O89" s="27">
        <f t="shared" si="20"/>
        <v>-484769.75506999996</v>
      </c>
      <c r="P89" s="27">
        <f t="shared" si="21"/>
        <v>484769.75506999996</v>
      </c>
      <c r="Q89" s="8"/>
      <c r="R89" s="8"/>
      <c r="S89" s="8"/>
      <c r="T89" s="4"/>
    </row>
    <row r="90" spans="1:20">
      <c r="A90" s="31">
        <v>41609</v>
      </c>
      <c r="B90" s="4"/>
      <c r="C90" s="6">
        <v>82</v>
      </c>
      <c r="D90" s="29">
        <f t="shared" si="12"/>
        <v>12903</v>
      </c>
      <c r="E90" s="29">
        <f t="shared" si="17"/>
        <v>1058046</v>
      </c>
      <c r="F90" s="29">
        <f t="shared" si="13"/>
        <v>-1264454</v>
      </c>
      <c r="G90" s="34">
        <f>+Inputs!$D$3</f>
        <v>0.37951000000000001</v>
      </c>
      <c r="H90" s="4"/>
      <c r="I90" s="27">
        <f t="shared" si="18"/>
        <v>2322500</v>
      </c>
      <c r="J90" s="4"/>
      <c r="K90" s="27">
        <f t="shared" si="14"/>
        <v>12903</v>
      </c>
      <c r="L90" s="27">
        <f t="shared" si="19"/>
        <v>1058046</v>
      </c>
      <c r="M90" s="27">
        <f t="shared" si="15"/>
        <v>4896.8175300000003</v>
      </c>
      <c r="N90" s="27">
        <f t="shared" si="16"/>
        <v>4896.8175300000003</v>
      </c>
      <c r="O90" s="27">
        <f t="shared" si="20"/>
        <v>-479872.93753999996</v>
      </c>
      <c r="P90" s="27">
        <f t="shared" si="21"/>
        <v>479872.93753999996</v>
      </c>
      <c r="Q90" s="8"/>
      <c r="R90" s="8"/>
      <c r="S90" s="8"/>
      <c r="T90" s="4"/>
    </row>
    <row r="91" spans="1:20">
      <c r="A91" s="31">
        <v>41640</v>
      </c>
      <c r="B91" s="4"/>
      <c r="C91" s="6">
        <v>83</v>
      </c>
      <c r="D91" s="29">
        <f t="shared" si="12"/>
        <v>12903</v>
      </c>
      <c r="E91" s="29">
        <f t="shared" si="17"/>
        <v>1070949</v>
      </c>
      <c r="F91" s="29">
        <f t="shared" si="13"/>
        <v>-1251551</v>
      </c>
      <c r="G91" s="34">
        <f>+Inputs!$D$3</f>
        <v>0.37951000000000001</v>
      </c>
      <c r="H91" s="4"/>
      <c r="I91" s="27">
        <f t="shared" si="18"/>
        <v>2322500</v>
      </c>
      <c r="J91" s="4"/>
      <c r="K91" s="27">
        <f t="shared" si="14"/>
        <v>12903</v>
      </c>
      <c r="L91" s="27">
        <f t="shared" si="19"/>
        <v>1070949</v>
      </c>
      <c r="M91" s="27">
        <f t="shared" si="15"/>
        <v>4896.8175300000003</v>
      </c>
      <c r="N91" s="27">
        <f t="shared" si="16"/>
        <v>4896.8175300000003</v>
      </c>
      <c r="O91" s="27">
        <f t="shared" si="20"/>
        <v>-474976.12000999996</v>
      </c>
      <c r="P91" s="27">
        <f t="shared" si="21"/>
        <v>474976.12000999996</v>
      </c>
      <c r="Q91" s="8"/>
      <c r="R91" s="8"/>
      <c r="S91" s="8"/>
      <c r="T91" s="4"/>
    </row>
    <row r="92" spans="1:20">
      <c r="A92" s="31">
        <v>41671</v>
      </c>
      <c r="B92" s="4"/>
      <c r="C92" s="6">
        <v>84</v>
      </c>
      <c r="D92" s="29">
        <f t="shared" si="12"/>
        <v>12903</v>
      </c>
      <c r="E92" s="29">
        <f t="shared" si="17"/>
        <v>1083852</v>
      </c>
      <c r="F92" s="29">
        <f t="shared" si="13"/>
        <v>-1238648</v>
      </c>
      <c r="G92" s="34">
        <f>+Inputs!$D$3</f>
        <v>0.37951000000000001</v>
      </c>
      <c r="H92" s="4"/>
      <c r="I92" s="27">
        <f t="shared" si="18"/>
        <v>2322500</v>
      </c>
      <c r="J92" s="4"/>
      <c r="K92" s="27">
        <f t="shared" si="14"/>
        <v>12903</v>
      </c>
      <c r="L92" s="27">
        <f t="shared" si="19"/>
        <v>1083852</v>
      </c>
      <c r="M92" s="27">
        <f t="shared" si="15"/>
        <v>4896.8175300000003</v>
      </c>
      <c r="N92" s="27">
        <f t="shared" si="16"/>
        <v>4896.8175300000003</v>
      </c>
      <c r="O92" s="27">
        <f t="shared" si="20"/>
        <v>-470079.30247999995</v>
      </c>
      <c r="P92" s="27">
        <f t="shared" si="21"/>
        <v>470079.30247999995</v>
      </c>
      <c r="Q92" s="8"/>
      <c r="R92" s="8"/>
      <c r="S92" s="8"/>
      <c r="T92" s="4"/>
    </row>
    <row r="93" spans="1:20">
      <c r="A93" s="31">
        <v>41699</v>
      </c>
      <c r="B93" s="4"/>
      <c r="C93" s="6">
        <v>85</v>
      </c>
      <c r="D93" s="29">
        <f t="shared" si="12"/>
        <v>12903</v>
      </c>
      <c r="E93" s="29">
        <f t="shared" si="17"/>
        <v>1096755</v>
      </c>
      <c r="F93" s="29">
        <f t="shared" si="13"/>
        <v>-1225745</v>
      </c>
      <c r="G93" s="34">
        <f>+Inputs!$D$3</f>
        <v>0.37951000000000001</v>
      </c>
      <c r="H93" s="4"/>
      <c r="I93" s="27">
        <f t="shared" si="18"/>
        <v>2322500</v>
      </c>
      <c r="J93" s="4"/>
      <c r="K93" s="27">
        <f t="shared" si="14"/>
        <v>12903</v>
      </c>
      <c r="L93" s="27">
        <f t="shared" si="19"/>
        <v>1096755</v>
      </c>
      <c r="M93" s="27">
        <f t="shared" si="15"/>
        <v>4896.8175300000003</v>
      </c>
      <c r="N93" s="27">
        <f t="shared" si="16"/>
        <v>4896.8175300000003</v>
      </c>
      <c r="O93" s="27">
        <f t="shared" si="20"/>
        <v>-465182.48494999995</v>
      </c>
      <c r="P93" s="27">
        <f t="shared" si="21"/>
        <v>465182.48494999995</v>
      </c>
      <c r="Q93" s="8"/>
      <c r="R93" s="8"/>
      <c r="S93" s="8"/>
      <c r="T93" s="4"/>
    </row>
    <row r="94" spans="1:20">
      <c r="A94" s="31">
        <v>41730</v>
      </c>
      <c r="B94" s="4"/>
      <c r="C94" s="6">
        <v>86</v>
      </c>
      <c r="D94" s="29">
        <f t="shared" si="12"/>
        <v>12903</v>
      </c>
      <c r="E94" s="29">
        <f t="shared" si="17"/>
        <v>1109658</v>
      </c>
      <c r="F94" s="29">
        <f t="shared" si="13"/>
        <v>-1212842</v>
      </c>
      <c r="G94" s="34">
        <f>+Inputs!$D$3</f>
        <v>0.37951000000000001</v>
      </c>
      <c r="H94" s="4"/>
      <c r="I94" s="27">
        <f t="shared" si="18"/>
        <v>2322500</v>
      </c>
      <c r="J94" s="4"/>
      <c r="K94" s="27">
        <f t="shared" si="14"/>
        <v>12903</v>
      </c>
      <c r="L94" s="27">
        <f t="shared" si="19"/>
        <v>1109658</v>
      </c>
      <c r="M94" s="27">
        <f t="shared" si="15"/>
        <v>4896.8175300000003</v>
      </c>
      <c r="N94" s="27">
        <f t="shared" si="16"/>
        <v>4896.8175300000003</v>
      </c>
      <c r="O94" s="27">
        <f t="shared" si="20"/>
        <v>-460285.66741999995</v>
      </c>
      <c r="P94" s="27">
        <f t="shared" si="21"/>
        <v>460285.66741999995</v>
      </c>
      <c r="Q94" s="8"/>
      <c r="R94" s="8"/>
      <c r="S94" s="8"/>
      <c r="T94" s="4"/>
    </row>
    <row r="95" spans="1:20">
      <c r="A95" s="31">
        <v>41760</v>
      </c>
      <c r="B95" s="4"/>
      <c r="C95" s="6">
        <v>87</v>
      </c>
      <c r="D95" s="29">
        <f t="shared" si="12"/>
        <v>12903</v>
      </c>
      <c r="E95" s="29">
        <f t="shared" si="17"/>
        <v>1122561</v>
      </c>
      <c r="F95" s="29">
        <f t="shared" si="13"/>
        <v>-1199939</v>
      </c>
      <c r="G95" s="34">
        <f>+Inputs!$D$3</f>
        <v>0.37951000000000001</v>
      </c>
      <c r="H95" s="4"/>
      <c r="I95" s="27">
        <f t="shared" si="18"/>
        <v>2322500</v>
      </c>
      <c r="J95" s="4"/>
      <c r="K95" s="27">
        <f t="shared" si="14"/>
        <v>12903</v>
      </c>
      <c r="L95" s="27">
        <f t="shared" si="19"/>
        <v>1122561</v>
      </c>
      <c r="M95" s="27">
        <f t="shared" si="15"/>
        <v>4896.8175300000003</v>
      </c>
      <c r="N95" s="27">
        <f t="shared" si="16"/>
        <v>4896.8175300000003</v>
      </c>
      <c r="O95" s="27">
        <f t="shared" si="20"/>
        <v>-455388.84988999995</v>
      </c>
      <c r="P95" s="27">
        <f t="shared" si="21"/>
        <v>455388.84988999995</v>
      </c>
      <c r="Q95" s="8"/>
      <c r="R95" s="8"/>
      <c r="S95" s="8"/>
      <c r="T95" s="4"/>
    </row>
    <row r="96" spans="1:20">
      <c r="A96" s="31">
        <v>41791</v>
      </c>
      <c r="B96" s="4"/>
      <c r="C96" s="6">
        <v>88</v>
      </c>
      <c r="D96" s="29">
        <f t="shared" si="12"/>
        <v>12903</v>
      </c>
      <c r="E96" s="29">
        <f t="shared" si="17"/>
        <v>1135464</v>
      </c>
      <c r="F96" s="29">
        <f t="shared" si="13"/>
        <v>-1187036</v>
      </c>
      <c r="G96" s="34">
        <f>+Inputs!$D$3</f>
        <v>0.37951000000000001</v>
      </c>
      <c r="H96" s="4"/>
      <c r="I96" s="27">
        <f t="shared" si="18"/>
        <v>2322500</v>
      </c>
      <c r="J96" s="4"/>
      <c r="K96" s="27">
        <f t="shared" si="14"/>
        <v>12903</v>
      </c>
      <c r="L96" s="27">
        <f t="shared" si="19"/>
        <v>1135464</v>
      </c>
      <c r="M96" s="27">
        <f t="shared" si="15"/>
        <v>4896.8175300000003</v>
      </c>
      <c r="N96" s="27">
        <f t="shared" si="16"/>
        <v>4896.8175300000003</v>
      </c>
      <c r="O96" s="27">
        <f t="shared" si="20"/>
        <v>-450492.03235999995</v>
      </c>
      <c r="P96" s="27">
        <f t="shared" si="21"/>
        <v>450492.03235999995</v>
      </c>
      <c r="Q96" s="8"/>
      <c r="R96" s="8"/>
      <c r="S96" s="8"/>
      <c r="T96" s="4"/>
    </row>
    <row r="97" spans="1:20">
      <c r="A97" s="31">
        <v>41821</v>
      </c>
      <c r="B97" s="4"/>
      <c r="C97" s="6">
        <v>89</v>
      </c>
      <c r="D97" s="29">
        <f t="shared" si="12"/>
        <v>12903</v>
      </c>
      <c r="E97" s="29">
        <f t="shared" si="17"/>
        <v>1148367</v>
      </c>
      <c r="F97" s="29">
        <f t="shared" si="13"/>
        <v>-1174133</v>
      </c>
      <c r="G97" s="34">
        <f>+Inputs!$D$3</f>
        <v>0.37951000000000001</v>
      </c>
      <c r="H97" s="4"/>
      <c r="I97" s="27">
        <f t="shared" si="18"/>
        <v>2322500</v>
      </c>
      <c r="J97" s="4"/>
      <c r="K97" s="27">
        <f t="shared" si="14"/>
        <v>12903</v>
      </c>
      <c r="L97" s="27">
        <f t="shared" si="19"/>
        <v>1148367</v>
      </c>
      <c r="M97" s="27">
        <f t="shared" si="15"/>
        <v>4896.8175300000003</v>
      </c>
      <c r="N97" s="27">
        <f t="shared" si="16"/>
        <v>4896.8175300000003</v>
      </c>
      <c r="O97" s="27">
        <f t="shared" si="20"/>
        <v>-445595.21482999995</v>
      </c>
      <c r="P97" s="27">
        <f t="shared" si="21"/>
        <v>445595.21482999995</v>
      </c>
      <c r="Q97" s="8"/>
      <c r="R97" s="8"/>
      <c r="S97" s="8"/>
      <c r="T97" s="4"/>
    </row>
    <row r="98" spans="1:20">
      <c r="A98" s="31">
        <v>41852</v>
      </c>
      <c r="B98" s="4"/>
      <c r="C98" s="6">
        <v>90</v>
      </c>
      <c r="D98" s="29">
        <f t="shared" si="12"/>
        <v>12903</v>
      </c>
      <c r="E98" s="29">
        <f t="shared" si="17"/>
        <v>1161270</v>
      </c>
      <c r="F98" s="29">
        <f t="shared" si="13"/>
        <v>-1161230</v>
      </c>
      <c r="G98" s="34">
        <f>+Inputs!$D$3</f>
        <v>0.37951000000000001</v>
      </c>
      <c r="H98" s="4"/>
      <c r="I98" s="27">
        <f t="shared" si="18"/>
        <v>2322500</v>
      </c>
      <c r="J98" s="4"/>
      <c r="K98" s="27">
        <f t="shared" si="14"/>
        <v>12903</v>
      </c>
      <c r="L98" s="27">
        <f t="shared" si="19"/>
        <v>1161270</v>
      </c>
      <c r="M98" s="27">
        <f t="shared" si="15"/>
        <v>4896.8175300000003</v>
      </c>
      <c r="N98" s="27">
        <f t="shared" si="16"/>
        <v>4896.8175300000003</v>
      </c>
      <c r="O98" s="27">
        <f t="shared" si="20"/>
        <v>-440698.39729999995</v>
      </c>
      <c r="P98" s="27">
        <f t="shared" si="21"/>
        <v>440698.39729999995</v>
      </c>
      <c r="Q98" s="8"/>
      <c r="R98" s="8"/>
      <c r="S98" s="8"/>
      <c r="T98" s="4"/>
    </row>
    <row r="99" spans="1:20">
      <c r="A99" s="31">
        <v>41883</v>
      </c>
      <c r="B99" s="4"/>
      <c r="C99" s="6">
        <v>91</v>
      </c>
      <c r="D99" s="29">
        <f t="shared" si="12"/>
        <v>12903</v>
      </c>
      <c r="E99" s="29">
        <f t="shared" si="17"/>
        <v>1174173</v>
      </c>
      <c r="F99" s="29">
        <f t="shared" si="13"/>
        <v>-1148327</v>
      </c>
      <c r="G99" s="34">
        <f>+Inputs!$D$3</f>
        <v>0.37951000000000001</v>
      </c>
      <c r="H99" s="4"/>
      <c r="I99" s="27">
        <f t="shared" si="18"/>
        <v>2322500</v>
      </c>
      <c r="J99" s="4"/>
      <c r="K99" s="27">
        <f t="shared" si="14"/>
        <v>12903</v>
      </c>
      <c r="L99" s="27">
        <f t="shared" si="19"/>
        <v>1174173</v>
      </c>
      <c r="M99" s="27">
        <f t="shared" si="15"/>
        <v>4896.8175300000003</v>
      </c>
      <c r="N99" s="27">
        <f t="shared" si="16"/>
        <v>4896.8175300000003</v>
      </c>
      <c r="O99" s="27">
        <f t="shared" si="20"/>
        <v>-435801.57976999995</v>
      </c>
      <c r="P99" s="27">
        <f t="shared" si="21"/>
        <v>435801.57976999995</v>
      </c>
      <c r="Q99" s="8"/>
      <c r="R99" s="8"/>
      <c r="S99" s="8"/>
      <c r="T99" s="4"/>
    </row>
    <row r="100" spans="1:20">
      <c r="A100" s="31">
        <v>41913</v>
      </c>
      <c r="B100" s="4"/>
      <c r="C100" s="6">
        <v>92</v>
      </c>
      <c r="D100" s="29">
        <f t="shared" si="12"/>
        <v>12903</v>
      </c>
      <c r="E100" s="29">
        <f t="shared" si="17"/>
        <v>1187076</v>
      </c>
      <c r="F100" s="29">
        <f t="shared" si="13"/>
        <v>-1135424</v>
      </c>
      <c r="G100" s="34">
        <f>+Inputs!$D$3</f>
        <v>0.37951000000000001</v>
      </c>
      <c r="H100" s="4"/>
      <c r="I100" s="27">
        <f t="shared" si="18"/>
        <v>2322500</v>
      </c>
      <c r="J100" s="4"/>
      <c r="K100" s="27">
        <f t="shared" si="14"/>
        <v>12903</v>
      </c>
      <c r="L100" s="27">
        <f t="shared" si="19"/>
        <v>1187076</v>
      </c>
      <c r="M100" s="27">
        <f t="shared" si="15"/>
        <v>4896.8175300000003</v>
      </c>
      <c r="N100" s="27">
        <f t="shared" si="16"/>
        <v>4896.8175300000003</v>
      </c>
      <c r="O100" s="27">
        <f t="shared" si="20"/>
        <v>-430904.76223999995</v>
      </c>
      <c r="P100" s="27">
        <f t="shared" si="21"/>
        <v>430904.76223999995</v>
      </c>
      <c r="Q100" s="8"/>
      <c r="R100" s="8"/>
      <c r="S100" s="8"/>
      <c r="T100" s="4"/>
    </row>
    <row r="101" spans="1:20">
      <c r="A101" s="31">
        <v>41944</v>
      </c>
      <c r="B101" s="4"/>
      <c r="C101" s="6">
        <v>93</v>
      </c>
      <c r="D101" s="29">
        <f t="shared" si="12"/>
        <v>12903</v>
      </c>
      <c r="E101" s="29">
        <f t="shared" si="17"/>
        <v>1199979</v>
      </c>
      <c r="F101" s="29">
        <f t="shared" si="13"/>
        <v>-1122521</v>
      </c>
      <c r="G101" s="34">
        <f>+Inputs!$D$3</f>
        <v>0.37951000000000001</v>
      </c>
      <c r="H101" s="4"/>
      <c r="I101" s="27">
        <f t="shared" si="18"/>
        <v>2322500</v>
      </c>
      <c r="J101" s="4"/>
      <c r="K101" s="27">
        <f t="shared" si="14"/>
        <v>12903</v>
      </c>
      <c r="L101" s="27">
        <f t="shared" si="19"/>
        <v>1199979</v>
      </c>
      <c r="M101" s="27">
        <f t="shared" si="15"/>
        <v>4896.8175300000003</v>
      </c>
      <c r="N101" s="27">
        <f t="shared" si="16"/>
        <v>4896.8175300000003</v>
      </c>
      <c r="O101" s="27">
        <f t="shared" si="20"/>
        <v>-426007.94470999995</v>
      </c>
      <c r="P101" s="27">
        <f t="shared" si="21"/>
        <v>426007.94470999995</v>
      </c>
      <c r="Q101" s="8"/>
      <c r="R101" s="8"/>
      <c r="S101" s="8"/>
      <c r="T101" s="4"/>
    </row>
    <row r="102" spans="1:20">
      <c r="A102" s="31">
        <v>41974</v>
      </c>
      <c r="B102" s="4"/>
      <c r="C102" s="6">
        <v>94</v>
      </c>
      <c r="D102" s="29">
        <f t="shared" si="12"/>
        <v>12903</v>
      </c>
      <c r="E102" s="29">
        <f t="shared" si="17"/>
        <v>1212882</v>
      </c>
      <c r="F102" s="29">
        <f t="shared" si="13"/>
        <v>-1109618</v>
      </c>
      <c r="G102" s="34">
        <f>+Inputs!$D$3</f>
        <v>0.37951000000000001</v>
      </c>
      <c r="H102" s="4"/>
      <c r="I102" s="27">
        <f t="shared" si="18"/>
        <v>2322500</v>
      </c>
      <c r="J102" s="4"/>
      <c r="K102" s="27">
        <f t="shared" si="14"/>
        <v>12903</v>
      </c>
      <c r="L102" s="27">
        <f t="shared" si="19"/>
        <v>1212882</v>
      </c>
      <c r="M102" s="27">
        <f t="shared" si="15"/>
        <v>4896.8175300000003</v>
      </c>
      <c r="N102" s="27">
        <f t="shared" si="16"/>
        <v>4896.8175300000003</v>
      </c>
      <c r="O102" s="27">
        <f t="shared" si="20"/>
        <v>-421111.12717999995</v>
      </c>
      <c r="P102" s="27">
        <f t="shared" si="21"/>
        <v>421111.12717999995</v>
      </c>
      <c r="Q102" s="8"/>
      <c r="R102" s="8"/>
      <c r="S102" s="8"/>
      <c r="T102" s="4"/>
    </row>
    <row r="103" spans="1:20">
      <c r="A103" s="31">
        <v>42005</v>
      </c>
      <c r="B103" s="4"/>
      <c r="C103" s="6">
        <v>95</v>
      </c>
      <c r="D103" s="29">
        <f t="shared" si="12"/>
        <v>12903</v>
      </c>
      <c r="E103" s="29">
        <f t="shared" si="17"/>
        <v>1225785</v>
      </c>
      <c r="F103" s="29">
        <f t="shared" si="13"/>
        <v>-1096715</v>
      </c>
      <c r="G103" s="34">
        <f>+Inputs!$D$3</f>
        <v>0.37951000000000001</v>
      </c>
      <c r="H103" s="4"/>
      <c r="I103" s="27">
        <f t="shared" si="18"/>
        <v>2322500</v>
      </c>
      <c r="J103" s="4"/>
      <c r="K103" s="27">
        <f t="shared" si="14"/>
        <v>12903</v>
      </c>
      <c r="L103" s="27">
        <f t="shared" si="19"/>
        <v>1225785</v>
      </c>
      <c r="M103" s="27">
        <f t="shared" si="15"/>
        <v>4896.8175300000003</v>
      </c>
      <c r="N103" s="27">
        <f t="shared" si="16"/>
        <v>4896.8175300000003</v>
      </c>
      <c r="O103" s="27">
        <f t="shared" si="20"/>
        <v>-416214.30964999995</v>
      </c>
      <c r="P103" s="27">
        <f t="shared" si="21"/>
        <v>416214.30964999995</v>
      </c>
      <c r="Q103" s="8"/>
      <c r="R103" s="8"/>
      <c r="S103" s="8"/>
      <c r="T103" s="4"/>
    </row>
    <row r="104" spans="1:20">
      <c r="A104" s="31">
        <v>42036</v>
      </c>
      <c r="B104" s="4"/>
      <c r="C104" s="6">
        <v>96</v>
      </c>
      <c r="D104" s="29">
        <f t="shared" si="12"/>
        <v>12903</v>
      </c>
      <c r="E104" s="29">
        <f t="shared" si="17"/>
        <v>1238688</v>
      </c>
      <c r="F104" s="29">
        <f t="shared" si="13"/>
        <v>-1083812</v>
      </c>
      <c r="G104" s="34">
        <f>+Inputs!$D$3</f>
        <v>0.37951000000000001</v>
      </c>
      <c r="H104" s="4"/>
      <c r="I104" s="27">
        <f t="shared" si="18"/>
        <v>2322500</v>
      </c>
      <c r="J104" s="4"/>
      <c r="K104" s="27">
        <f t="shared" si="14"/>
        <v>12903</v>
      </c>
      <c r="L104" s="27">
        <f t="shared" si="19"/>
        <v>1238688</v>
      </c>
      <c r="M104" s="27">
        <f t="shared" si="15"/>
        <v>4896.8175300000003</v>
      </c>
      <c r="N104" s="27">
        <f t="shared" si="16"/>
        <v>4896.8175300000003</v>
      </c>
      <c r="O104" s="27">
        <f t="shared" si="20"/>
        <v>-411317.49211999995</v>
      </c>
      <c r="P104" s="27">
        <f t="shared" si="21"/>
        <v>411317.49211999995</v>
      </c>
      <c r="Q104" s="8"/>
      <c r="R104" s="8"/>
      <c r="S104" s="8"/>
      <c r="T104" s="4"/>
    </row>
    <row r="105" spans="1:20">
      <c r="A105" s="31">
        <v>42064</v>
      </c>
      <c r="B105" s="4"/>
      <c r="C105" s="6">
        <v>97</v>
      </c>
      <c r="D105" s="29">
        <f t="shared" si="12"/>
        <v>12903</v>
      </c>
      <c r="E105" s="29">
        <f t="shared" si="17"/>
        <v>1251591</v>
      </c>
      <c r="F105" s="29">
        <f t="shared" si="13"/>
        <v>-1070909</v>
      </c>
      <c r="G105" s="34">
        <f>+Inputs!$D$3</f>
        <v>0.37951000000000001</v>
      </c>
      <c r="H105" s="4"/>
      <c r="I105" s="27">
        <f t="shared" si="18"/>
        <v>2322500</v>
      </c>
      <c r="J105" s="4"/>
      <c r="K105" s="27">
        <f t="shared" si="14"/>
        <v>12903</v>
      </c>
      <c r="L105" s="27">
        <f t="shared" si="19"/>
        <v>1251591</v>
      </c>
      <c r="M105" s="27">
        <f t="shared" si="15"/>
        <v>4896.8175300000003</v>
      </c>
      <c r="N105" s="27">
        <f t="shared" si="16"/>
        <v>4896.8175300000003</v>
      </c>
      <c r="O105" s="27">
        <f t="shared" si="20"/>
        <v>-406420.67458999995</v>
      </c>
      <c r="P105" s="27">
        <f t="shared" si="21"/>
        <v>406420.67458999995</v>
      </c>
      <c r="Q105" s="8"/>
      <c r="R105" s="8"/>
      <c r="S105" s="8"/>
      <c r="T105" s="4"/>
    </row>
    <row r="106" spans="1:20">
      <c r="A106" s="31">
        <v>42095</v>
      </c>
      <c r="B106" s="4"/>
      <c r="C106" s="6">
        <v>98</v>
      </c>
      <c r="D106" s="29">
        <f t="shared" si="12"/>
        <v>12903</v>
      </c>
      <c r="E106" s="29">
        <f t="shared" si="17"/>
        <v>1264494</v>
      </c>
      <c r="F106" s="29">
        <f t="shared" si="13"/>
        <v>-1058006</v>
      </c>
      <c r="G106" s="34">
        <f>+Inputs!$D$3</f>
        <v>0.37951000000000001</v>
      </c>
      <c r="H106" s="4"/>
      <c r="I106" s="27">
        <f t="shared" si="18"/>
        <v>2322500</v>
      </c>
      <c r="J106" s="4"/>
      <c r="K106" s="27">
        <f t="shared" si="14"/>
        <v>12903</v>
      </c>
      <c r="L106" s="27">
        <f t="shared" si="19"/>
        <v>1264494</v>
      </c>
      <c r="M106" s="27">
        <f t="shared" si="15"/>
        <v>4896.8175300000003</v>
      </c>
      <c r="N106" s="27">
        <f t="shared" si="16"/>
        <v>4896.8175300000003</v>
      </c>
      <c r="O106" s="27">
        <f t="shared" si="20"/>
        <v>-401523.85705999995</v>
      </c>
      <c r="P106" s="27">
        <f t="shared" si="21"/>
        <v>401523.85705999995</v>
      </c>
      <c r="Q106" s="8"/>
      <c r="R106" s="8"/>
      <c r="S106" s="8"/>
      <c r="T106" s="4"/>
    </row>
    <row r="107" spans="1:20">
      <c r="A107" s="31">
        <v>42125</v>
      </c>
      <c r="B107" s="4"/>
      <c r="C107" s="6">
        <v>99</v>
      </c>
      <c r="D107" s="29">
        <f t="shared" si="12"/>
        <v>12903</v>
      </c>
      <c r="E107" s="29">
        <f t="shared" si="17"/>
        <v>1277397</v>
      </c>
      <c r="F107" s="29">
        <f t="shared" si="13"/>
        <v>-1045103</v>
      </c>
      <c r="G107" s="34">
        <f>+Inputs!$D$3</f>
        <v>0.37951000000000001</v>
      </c>
      <c r="H107" s="4"/>
      <c r="I107" s="27">
        <f t="shared" si="18"/>
        <v>2322500</v>
      </c>
      <c r="J107" s="4"/>
      <c r="K107" s="27">
        <f t="shared" si="14"/>
        <v>12903</v>
      </c>
      <c r="L107" s="27">
        <f t="shared" si="19"/>
        <v>1277397</v>
      </c>
      <c r="M107" s="27">
        <f t="shared" si="15"/>
        <v>4896.8175300000003</v>
      </c>
      <c r="N107" s="27">
        <f t="shared" si="16"/>
        <v>4896.8175300000003</v>
      </c>
      <c r="O107" s="27">
        <f t="shared" si="20"/>
        <v>-396627.03952999995</v>
      </c>
      <c r="P107" s="27">
        <f t="shared" si="21"/>
        <v>396627.03952999995</v>
      </c>
      <c r="Q107" s="8"/>
      <c r="R107" s="8"/>
      <c r="S107" s="8"/>
      <c r="T107" s="4"/>
    </row>
    <row r="108" spans="1:20">
      <c r="A108" s="31">
        <v>42156</v>
      </c>
      <c r="B108" s="4"/>
      <c r="C108" s="6">
        <v>100</v>
      </c>
      <c r="D108" s="29">
        <f t="shared" si="12"/>
        <v>12903</v>
      </c>
      <c r="E108" s="29">
        <f t="shared" si="17"/>
        <v>1290300</v>
      </c>
      <c r="F108" s="29">
        <f t="shared" si="13"/>
        <v>-1032200</v>
      </c>
      <c r="G108" s="34">
        <f>+Inputs!$D$3</f>
        <v>0.37951000000000001</v>
      </c>
      <c r="H108" s="4"/>
      <c r="I108" s="27">
        <f t="shared" si="18"/>
        <v>2322500</v>
      </c>
      <c r="J108" s="4"/>
      <c r="K108" s="27">
        <f t="shared" si="14"/>
        <v>12903</v>
      </c>
      <c r="L108" s="27">
        <f t="shared" si="19"/>
        <v>1290300</v>
      </c>
      <c r="M108" s="27">
        <f t="shared" si="15"/>
        <v>4896.8175300000003</v>
      </c>
      <c r="N108" s="27">
        <f t="shared" si="16"/>
        <v>4896.8175300000003</v>
      </c>
      <c r="O108" s="27">
        <f t="shared" si="20"/>
        <v>-391730.22199999995</v>
      </c>
      <c r="P108" s="27">
        <f t="shared" si="21"/>
        <v>391730.22199999995</v>
      </c>
      <c r="Q108" s="8"/>
      <c r="R108" s="8"/>
      <c r="S108" s="8"/>
      <c r="T108" s="4"/>
    </row>
    <row r="109" spans="1:20">
      <c r="A109" s="31">
        <v>42186</v>
      </c>
      <c r="B109" s="4"/>
      <c r="C109" s="6">
        <v>101</v>
      </c>
      <c r="D109" s="29">
        <f t="shared" si="12"/>
        <v>12903</v>
      </c>
      <c r="E109" s="29">
        <f t="shared" si="17"/>
        <v>1303203</v>
      </c>
      <c r="F109" s="29">
        <f t="shared" si="13"/>
        <v>-1019297</v>
      </c>
      <c r="G109" s="34">
        <f>+Inputs!$D$3</f>
        <v>0.37951000000000001</v>
      </c>
      <c r="H109" s="4"/>
      <c r="I109" s="27">
        <f t="shared" si="18"/>
        <v>2322500</v>
      </c>
      <c r="J109" s="4"/>
      <c r="K109" s="27">
        <f t="shared" si="14"/>
        <v>12903</v>
      </c>
      <c r="L109" s="27">
        <f t="shared" si="19"/>
        <v>1303203</v>
      </c>
      <c r="M109" s="27">
        <f t="shared" si="15"/>
        <v>4896.8175300000003</v>
      </c>
      <c r="N109" s="27">
        <f t="shared" si="16"/>
        <v>4896.8175300000003</v>
      </c>
      <c r="O109" s="27">
        <f t="shared" si="20"/>
        <v>-386833.40446999995</v>
      </c>
      <c r="P109" s="27">
        <f t="shared" si="21"/>
        <v>386833.40446999995</v>
      </c>
      <c r="Q109" s="8"/>
      <c r="R109" s="8"/>
      <c r="S109" s="8"/>
      <c r="T109" s="4"/>
    </row>
    <row r="110" spans="1:20">
      <c r="A110" s="31">
        <v>42217</v>
      </c>
      <c r="B110" s="4"/>
      <c r="C110" s="6">
        <v>102</v>
      </c>
      <c r="D110" s="29">
        <f t="shared" si="12"/>
        <v>12903</v>
      </c>
      <c r="E110" s="29">
        <f t="shared" si="17"/>
        <v>1316106</v>
      </c>
      <c r="F110" s="29">
        <f t="shared" si="13"/>
        <v>-1006394</v>
      </c>
      <c r="G110" s="34">
        <f>+Inputs!$D$3</f>
        <v>0.37951000000000001</v>
      </c>
      <c r="H110" s="4"/>
      <c r="I110" s="27">
        <f t="shared" si="18"/>
        <v>2322500</v>
      </c>
      <c r="J110" s="4"/>
      <c r="K110" s="27">
        <f t="shared" si="14"/>
        <v>12903</v>
      </c>
      <c r="L110" s="27">
        <f t="shared" si="19"/>
        <v>1316106</v>
      </c>
      <c r="M110" s="27">
        <f t="shared" si="15"/>
        <v>4896.8175300000003</v>
      </c>
      <c r="N110" s="27">
        <f t="shared" si="16"/>
        <v>4896.8175300000003</v>
      </c>
      <c r="O110" s="27">
        <f t="shared" si="20"/>
        <v>-381936.58693999995</v>
      </c>
      <c r="P110" s="27">
        <f t="shared" si="21"/>
        <v>381936.58693999995</v>
      </c>
      <c r="Q110" s="8"/>
      <c r="R110" s="8"/>
      <c r="S110" s="8"/>
      <c r="T110" s="4"/>
    </row>
    <row r="111" spans="1:20">
      <c r="A111" s="31">
        <v>42248</v>
      </c>
      <c r="B111" s="4"/>
      <c r="C111" s="6">
        <v>103</v>
      </c>
      <c r="D111" s="29">
        <f t="shared" si="12"/>
        <v>12903</v>
      </c>
      <c r="E111" s="29">
        <f t="shared" si="17"/>
        <v>1329009</v>
      </c>
      <c r="F111" s="29">
        <f t="shared" si="13"/>
        <v>-993491</v>
      </c>
      <c r="G111" s="34">
        <f>+Inputs!$D$3</f>
        <v>0.37951000000000001</v>
      </c>
      <c r="H111" s="4"/>
      <c r="I111" s="27">
        <f t="shared" si="18"/>
        <v>2322500</v>
      </c>
      <c r="J111" s="4"/>
      <c r="K111" s="27">
        <f t="shared" si="14"/>
        <v>12903</v>
      </c>
      <c r="L111" s="27">
        <f t="shared" si="19"/>
        <v>1329009</v>
      </c>
      <c r="M111" s="27">
        <f t="shared" si="15"/>
        <v>4896.8175300000003</v>
      </c>
      <c r="N111" s="27">
        <f t="shared" si="16"/>
        <v>4896.8175300000003</v>
      </c>
      <c r="O111" s="27">
        <f t="shared" si="20"/>
        <v>-377039.76940999995</v>
      </c>
      <c r="P111" s="27">
        <f t="shared" si="21"/>
        <v>377039.76940999995</v>
      </c>
      <c r="Q111" s="8"/>
      <c r="R111" s="8"/>
      <c r="S111" s="8"/>
      <c r="T111" s="4"/>
    </row>
    <row r="112" spans="1:20">
      <c r="A112" s="31">
        <v>42278</v>
      </c>
      <c r="B112" s="4"/>
      <c r="C112" s="6">
        <v>104</v>
      </c>
      <c r="D112" s="29">
        <f t="shared" si="12"/>
        <v>12903</v>
      </c>
      <c r="E112" s="29">
        <f t="shared" si="17"/>
        <v>1341912</v>
      </c>
      <c r="F112" s="29">
        <f t="shared" si="13"/>
        <v>-980588</v>
      </c>
      <c r="G112" s="34">
        <f>+Inputs!$D$3</f>
        <v>0.37951000000000001</v>
      </c>
      <c r="H112" s="4"/>
      <c r="I112" s="27">
        <f t="shared" si="18"/>
        <v>2322500</v>
      </c>
      <c r="J112" s="4"/>
      <c r="K112" s="27">
        <f t="shared" si="14"/>
        <v>12903</v>
      </c>
      <c r="L112" s="27">
        <f t="shared" si="19"/>
        <v>1341912</v>
      </c>
      <c r="M112" s="27">
        <f t="shared" si="15"/>
        <v>4896.8175300000003</v>
      </c>
      <c r="N112" s="27">
        <f t="shared" si="16"/>
        <v>4896.8175300000003</v>
      </c>
      <c r="O112" s="27">
        <f t="shared" si="20"/>
        <v>-372142.95187999995</v>
      </c>
      <c r="P112" s="27">
        <f t="shared" si="21"/>
        <v>372142.95187999995</v>
      </c>
      <c r="Q112" s="8"/>
      <c r="R112" s="8"/>
      <c r="S112" s="8"/>
      <c r="T112" s="4"/>
    </row>
    <row r="113" spans="1:20">
      <c r="A113" s="31">
        <v>42309</v>
      </c>
      <c r="B113" s="4"/>
      <c r="C113" s="6">
        <v>105</v>
      </c>
      <c r="D113" s="29">
        <f t="shared" si="12"/>
        <v>12903</v>
      </c>
      <c r="E113" s="29">
        <f t="shared" si="17"/>
        <v>1354815</v>
      </c>
      <c r="F113" s="29">
        <f t="shared" si="13"/>
        <v>-967685</v>
      </c>
      <c r="G113" s="34">
        <f>+Inputs!$D$3</f>
        <v>0.37951000000000001</v>
      </c>
      <c r="H113" s="4"/>
      <c r="I113" s="27">
        <f t="shared" si="18"/>
        <v>2322500</v>
      </c>
      <c r="J113" s="4"/>
      <c r="K113" s="27">
        <f t="shared" si="14"/>
        <v>12903</v>
      </c>
      <c r="L113" s="27">
        <f t="shared" si="19"/>
        <v>1354815</v>
      </c>
      <c r="M113" s="27">
        <f t="shared" si="15"/>
        <v>4896.8175300000003</v>
      </c>
      <c r="N113" s="27">
        <f t="shared" si="16"/>
        <v>4896.8175300000003</v>
      </c>
      <c r="O113" s="27">
        <f t="shared" si="20"/>
        <v>-367246.13434999995</v>
      </c>
      <c r="P113" s="27">
        <f t="shared" si="21"/>
        <v>367246.13434999995</v>
      </c>
      <c r="Q113" s="8"/>
      <c r="R113" s="8"/>
      <c r="S113" s="8"/>
      <c r="T113" s="4"/>
    </row>
    <row r="114" spans="1:20">
      <c r="A114" s="31">
        <v>42339</v>
      </c>
      <c r="B114" s="4"/>
      <c r="C114" s="6">
        <v>106</v>
      </c>
      <c r="D114" s="29">
        <f t="shared" si="12"/>
        <v>12903</v>
      </c>
      <c r="E114" s="29">
        <f t="shared" si="17"/>
        <v>1367718</v>
      </c>
      <c r="F114" s="29">
        <f t="shared" si="13"/>
        <v>-954782</v>
      </c>
      <c r="G114" s="34">
        <f>+Inputs!$D$3</f>
        <v>0.37951000000000001</v>
      </c>
      <c r="H114" s="4"/>
      <c r="I114" s="27">
        <f t="shared" si="18"/>
        <v>2322500</v>
      </c>
      <c r="J114" s="4"/>
      <c r="K114" s="27">
        <f t="shared" si="14"/>
        <v>12903</v>
      </c>
      <c r="L114" s="27">
        <f t="shared" si="19"/>
        <v>1367718</v>
      </c>
      <c r="M114" s="27">
        <f t="shared" si="15"/>
        <v>4896.8175300000003</v>
      </c>
      <c r="N114" s="27">
        <f t="shared" si="16"/>
        <v>4896.8175300000003</v>
      </c>
      <c r="O114" s="27">
        <f t="shared" si="20"/>
        <v>-362349.31681999995</v>
      </c>
      <c r="P114" s="27">
        <f t="shared" si="21"/>
        <v>362349.31681999995</v>
      </c>
      <c r="Q114" s="8"/>
      <c r="R114" s="8"/>
      <c r="S114" s="8"/>
      <c r="T114" s="4"/>
    </row>
    <row r="115" spans="1:20">
      <c r="A115" s="31">
        <v>42370</v>
      </c>
      <c r="B115" s="4"/>
      <c r="C115" s="6">
        <v>107</v>
      </c>
      <c r="D115" s="29">
        <f t="shared" si="12"/>
        <v>12903</v>
      </c>
      <c r="E115" s="29">
        <f t="shared" si="17"/>
        <v>1380621</v>
      </c>
      <c r="F115" s="29">
        <f t="shared" si="13"/>
        <v>-941879</v>
      </c>
      <c r="G115" s="34">
        <f>+Inputs!$D$3</f>
        <v>0.37951000000000001</v>
      </c>
      <c r="H115" s="4"/>
      <c r="I115" s="27">
        <f t="shared" si="18"/>
        <v>2322500</v>
      </c>
      <c r="J115" s="4"/>
      <c r="K115" s="27">
        <f t="shared" si="14"/>
        <v>12903</v>
      </c>
      <c r="L115" s="27">
        <f t="shared" si="19"/>
        <v>1380621</v>
      </c>
      <c r="M115" s="27">
        <f t="shared" si="15"/>
        <v>4896.8175300000003</v>
      </c>
      <c r="N115" s="27">
        <f t="shared" si="16"/>
        <v>4896.8175300000003</v>
      </c>
      <c r="O115" s="27">
        <f t="shared" si="20"/>
        <v>-357452.49928999995</v>
      </c>
      <c r="P115" s="27">
        <f t="shared" si="21"/>
        <v>357452.49928999995</v>
      </c>
      <c r="Q115" s="8"/>
      <c r="R115" s="8"/>
      <c r="S115" s="8"/>
      <c r="T115" s="4"/>
    </row>
    <row r="116" spans="1:20">
      <c r="A116" s="31">
        <v>42401</v>
      </c>
      <c r="B116" s="4"/>
      <c r="C116" s="6">
        <v>108</v>
      </c>
      <c r="D116" s="29">
        <f t="shared" si="12"/>
        <v>12903</v>
      </c>
      <c r="E116" s="29">
        <f t="shared" si="17"/>
        <v>1393524</v>
      </c>
      <c r="F116" s="29">
        <f t="shared" si="13"/>
        <v>-928976</v>
      </c>
      <c r="G116" s="34">
        <f>+Inputs!$D$3</f>
        <v>0.37951000000000001</v>
      </c>
      <c r="H116" s="4"/>
      <c r="I116" s="27">
        <f t="shared" si="18"/>
        <v>2322500</v>
      </c>
      <c r="J116" s="4"/>
      <c r="K116" s="27">
        <f t="shared" si="14"/>
        <v>12903</v>
      </c>
      <c r="L116" s="27">
        <f t="shared" si="19"/>
        <v>1393524</v>
      </c>
      <c r="M116" s="27">
        <f t="shared" si="15"/>
        <v>4896.8175300000003</v>
      </c>
      <c r="N116" s="27">
        <f t="shared" si="16"/>
        <v>4896.8175300000003</v>
      </c>
      <c r="O116" s="27">
        <f t="shared" si="20"/>
        <v>-352555.68175999995</v>
      </c>
      <c r="P116" s="27">
        <f t="shared" si="21"/>
        <v>352555.68175999995</v>
      </c>
      <c r="Q116" s="8"/>
      <c r="R116" s="8"/>
      <c r="S116" s="8"/>
      <c r="T116" s="4"/>
    </row>
    <row r="117" spans="1:20">
      <c r="A117" s="31">
        <v>42430</v>
      </c>
      <c r="B117" s="4"/>
      <c r="C117" s="6">
        <v>109</v>
      </c>
      <c r="D117" s="29">
        <f t="shared" si="12"/>
        <v>12903</v>
      </c>
      <c r="E117" s="29">
        <f t="shared" si="17"/>
        <v>1406427</v>
      </c>
      <c r="F117" s="29">
        <f t="shared" si="13"/>
        <v>-916073</v>
      </c>
      <c r="G117" s="34">
        <f>+Inputs!$D$3</f>
        <v>0.37951000000000001</v>
      </c>
      <c r="H117" s="4"/>
      <c r="I117" s="27">
        <f t="shared" si="18"/>
        <v>2322500</v>
      </c>
      <c r="J117" s="4"/>
      <c r="K117" s="27">
        <f t="shared" si="14"/>
        <v>12903</v>
      </c>
      <c r="L117" s="27">
        <f t="shared" si="19"/>
        <v>1406427</v>
      </c>
      <c r="M117" s="27">
        <f t="shared" si="15"/>
        <v>4896.8175300000003</v>
      </c>
      <c r="N117" s="27">
        <f t="shared" si="16"/>
        <v>4896.8175300000003</v>
      </c>
      <c r="O117" s="27">
        <f t="shared" si="20"/>
        <v>-347658.86422999995</v>
      </c>
      <c r="P117" s="27">
        <f t="shared" si="21"/>
        <v>347658.86422999995</v>
      </c>
      <c r="Q117" s="8"/>
      <c r="R117" s="8"/>
      <c r="S117" s="8"/>
      <c r="T117" s="4"/>
    </row>
    <row r="118" spans="1:20">
      <c r="A118" s="31">
        <v>42461</v>
      </c>
      <c r="B118" s="4"/>
      <c r="C118" s="6">
        <v>110</v>
      </c>
      <c r="D118" s="29">
        <f t="shared" si="12"/>
        <v>12903</v>
      </c>
      <c r="E118" s="29">
        <f t="shared" si="17"/>
        <v>1419330</v>
      </c>
      <c r="F118" s="29">
        <f t="shared" si="13"/>
        <v>-903170</v>
      </c>
      <c r="G118" s="34">
        <f>+Inputs!$D$3</f>
        <v>0.37951000000000001</v>
      </c>
      <c r="H118" s="4"/>
      <c r="I118" s="27">
        <f t="shared" si="18"/>
        <v>2322500</v>
      </c>
      <c r="J118" s="4"/>
      <c r="K118" s="27">
        <f t="shared" si="14"/>
        <v>12903</v>
      </c>
      <c r="L118" s="27">
        <f t="shared" si="19"/>
        <v>1419330</v>
      </c>
      <c r="M118" s="27">
        <f t="shared" si="15"/>
        <v>4896.8175300000003</v>
      </c>
      <c r="N118" s="27">
        <f t="shared" si="16"/>
        <v>4896.8175300000003</v>
      </c>
      <c r="O118" s="27">
        <f t="shared" si="20"/>
        <v>-342762.04669999995</v>
      </c>
      <c r="P118" s="27">
        <f t="shared" si="21"/>
        <v>342762.04669999995</v>
      </c>
      <c r="Q118" s="8"/>
      <c r="R118" s="8"/>
      <c r="S118" s="8"/>
      <c r="T118" s="4"/>
    </row>
    <row r="119" spans="1:20">
      <c r="A119" s="31">
        <v>42491</v>
      </c>
      <c r="B119" s="4"/>
      <c r="C119" s="6">
        <v>111</v>
      </c>
      <c r="D119" s="29">
        <f t="shared" si="12"/>
        <v>12903</v>
      </c>
      <c r="E119" s="29">
        <f t="shared" si="17"/>
        <v>1432233</v>
      </c>
      <c r="F119" s="29">
        <f t="shared" si="13"/>
        <v>-890267</v>
      </c>
      <c r="G119" s="34">
        <f>+Inputs!$D$3</f>
        <v>0.37951000000000001</v>
      </c>
      <c r="H119" s="4"/>
      <c r="I119" s="27">
        <f t="shared" si="18"/>
        <v>2322500</v>
      </c>
      <c r="J119" s="4"/>
      <c r="K119" s="27">
        <f t="shared" si="14"/>
        <v>12903</v>
      </c>
      <c r="L119" s="27">
        <f t="shared" si="19"/>
        <v>1432233</v>
      </c>
      <c r="M119" s="27">
        <f t="shared" si="15"/>
        <v>4896.8175300000003</v>
      </c>
      <c r="N119" s="27">
        <f t="shared" si="16"/>
        <v>4896.8175300000003</v>
      </c>
      <c r="O119" s="27">
        <f t="shared" si="20"/>
        <v>-337865.22916999995</v>
      </c>
      <c r="P119" s="27">
        <f t="shared" si="21"/>
        <v>337865.22916999995</v>
      </c>
      <c r="Q119" s="8"/>
      <c r="R119" s="8"/>
      <c r="S119" s="8"/>
      <c r="T119" s="4"/>
    </row>
    <row r="120" spans="1:20">
      <c r="A120" s="31">
        <v>42522</v>
      </c>
      <c r="B120" s="4"/>
      <c r="C120" s="6">
        <v>112</v>
      </c>
      <c r="D120" s="29">
        <f t="shared" si="12"/>
        <v>12903</v>
      </c>
      <c r="E120" s="29">
        <f t="shared" si="17"/>
        <v>1445136</v>
      </c>
      <c r="F120" s="29">
        <f t="shared" si="13"/>
        <v>-877364</v>
      </c>
      <c r="G120" s="34">
        <f>+Inputs!$D$3</f>
        <v>0.37951000000000001</v>
      </c>
      <c r="H120" s="4"/>
      <c r="I120" s="27">
        <f t="shared" si="18"/>
        <v>2322500</v>
      </c>
      <c r="J120" s="4"/>
      <c r="K120" s="27">
        <f t="shared" si="14"/>
        <v>12903</v>
      </c>
      <c r="L120" s="27">
        <f t="shared" si="19"/>
        <v>1445136</v>
      </c>
      <c r="M120" s="27">
        <f t="shared" si="15"/>
        <v>4896.8175300000003</v>
      </c>
      <c r="N120" s="27">
        <f t="shared" si="16"/>
        <v>4896.8175300000003</v>
      </c>
      <c r="O120" s="27">
        <f t="shared" si="20"/>
        <v>-332968.41163999995</v>
      </c>
      <c r="P120" s="27">
        <f t="shared" si="21"/>
        <v>332968.41163999995</v>
      </c>
      <c r="Q120" s="8"/>
      <c r="R120" s="8"/>
      <c r="S120" s="8"/>
      <c r="T120" s="4"/>
    </row>
    <row r="121" spans="1:20">
      <c r="A121" s="31">
        <v>42552</v>
      </c>
      <c r="B121" s="4"/>
      <c r="C121" s="6">
        <v>113</v>
      </c>
      <c r="D121" s="29">
        <f t="shared" si="12"/>
        <v>12903</v>
      </c>
      <c r="E121" s="29">
        <f t="shared" si="17"/>
        <v>1458039</v>
      </c>
      <c r="F121" s="29">
        <f t="shared" si="13"/>
        <v>-864461</v>
      </c>
      <c r="G121" s="34">
        <f>+Inputs!$D$3</f>
        <v>0.37951000000000001</v>
      </c>
      <c r="H121" s="4"/>
      <c r="I121" s="27">
        <f t="shared" si="18"/>
        <v>2322500</v>
      </c>
      <c r="J121" s="4"/>
      <c r="K121" s="27">
        <f t="shared" si="14"/>
        <v>12903</v>
      </c>
      <c r="L121" s="27">
        <f t="shared" si="19"/>
        <v>1458039</v>
      </c>
      <c r="M121" s="27">
        <f t="shared" si="15"/>
        <v>4896.8175300000003</v>
      </c>
      <c r="N121" s="27">
        <f t="shared" si="16"/>
        <v>4896.8175300000003</v>
      </c>
      <c r="O121" s="27">
        <f t="shared" si="20"/>
        <v>-328071.59410999995</v>
      </c>
      <c r="P121" s="27">
        <f t="shared" si="21"/>
        <v>328071.59410999995</v>
      </c>
      <c r="Q121" s="8"/>
      <c r="R121" s="8"/>
      <c r="S121" s="8"/>
      <c r="T121" s="4"/>
    </row>
    <row r="122" spans="1:20">
      <c r="A122" s="31">
        <v>42583</v>
      </c>
      <c r="B122" s="4"/>
      <c r="C122" s="6">
        <v>114</v>
      </c>
      <c r="D122" s="29">
        <f t="shared" si="12"/>
        <v>12903</v>
      </c>
      <c r="E122" s="29">
        <f t="shared" si="17"/>
        <v>1470942</v>
      </c>
      <c r="F122" s="29">
        <f t="shared" si="13"/>
        <v>-851558</v>
      </c>
      <c r="G122" s="34">
        <f>+Inputs!$D$3</f>
        <v>0.37951000000000001</v>
      </c>
      <c r="H122" s="4"/>
      <c r="I122" s="27">
        <f t="shared" si="18"/>
        <v>2322500</v>
      </c>
      <c r="J122" s="4"/>
      <c r="K122" s="27">
        <f t="shared" si="14"/>
        <v>12903</v>
      </c>
      <c r="L122" s="27">
        <f t="shared" si="19"/>
        <v>1470942</v>
      </c>
      <c r="M122" s="27">
        <f t="shared" si="15"/>
        <v>4896.8175300000003</v>
      </c>
      <c r="N122" s="27">
        <f t="shared" si="16"/>
        <v>4896.8175300000003</v>
      </c>
      <c r="O122" s="27">
        <f t="shared" si="20"/>
        <v>-323174.77657999995</v>
      </c>
      <c r="P122" s="27">
        <f t="shared" si="21"/>
        <v>323174.77657999995</v>
      </c>
      <c r="Q122" s="8"/>
      <c r="R122" s="8"/>
      <c r="S122" s="8"/>
      <c r="T122" s="4"/>
    </row>
    <row r="123" spans="1:20">
      <c r="A123" s="31">
        <v>42614</v>
      </c>
      <c r="B123" s="4"/>
      <c r="C123" s="6">
        <v>115</v>
      </c>
      <c r="D123" s="29">
        <f t="shared" si="12"/>
        <v>12903</v>
      </c>
      <c r="E123" s="29">
        <f t="shared" si="17"/>
        <v>1483845</v>
      </c>
      <c r="F123" s="29">
        <f t="shared" si="13"/>
        <v>-838655</v>
      </c>
      <c r="G123" s="34">
        <f>+Inputs!$D$3</f>
        <v>0.37951000000000001</v>
      </c>
      <c r="H123" s="4"/>
      <c r="I123" s="27">
        <f t="shared" si="18"/>
        <v>2322500</v>
      </c>
      <c r="J123" s="4"/>
      <c r="K123" s="27">
        <f t="shared" si="14"/>
        <v>12903</v>
      </c>
      <c r="L123" s="27">
        <f t="shared" si="19"/>
        <v>1483845</v>
      </c>
      <c r="M123" s="27">
        <f t="shared" si="15"/>
        <v>4896.8175300000003</v>
      </c>
      <c r="N123" s="27">
        <f t="shared" si="16"/>
        <v>4896.8175300000003</v>
      </c>
      <c r="O123" s="27">
        <f t="shared" si="20"/>
        <v>-318277.95904999995</v>
      </c>
      <c r="P123" s="27">
        <f t="shared" si="21"/>
        <v>318277.95904999995</v>
      </c>
      <c r="Q123" s="8"/>
      <c r="R123" s="8"/>
      <c r="S123" s="8"/>
      <c r="T123" s="4"/>
    </row>
    <row r="124" spans="1:20">
      <c r="A124" s="31">
        <v>42644</v>
      </c>
      <c r="B124" s="4"/>
      <c r="C124" s="6">
        <v>116</v>
      </c>
      <c r="D124" s="29">
        <f t="shared" si="12"/>
        <v>12903</v>
      </c>
      <c r="E124" s="29">
        <f t="shared" si="17"/>
        <v>1496748</v>
      </c>
      <c r="F124" s="29">
        <f t="shared" si="13"/>
        <v>-825752</v>
      </c>
      <c r="G124" s="34">
        <f>+Inputs!$D$3</f>
        <v>0.37951000000000001</v>
      </c>
      <c r="H124" s="4"/>
      <c r="I124" s="27">
        <f t="shared" si="18"/>
        <v>2322500</v>
      </c>
      <c r="J124" s="4"/>
      <c r="K124" s="27">
        <f t="shared" si="14"/>
        <v>12903</v>
      </c>
      <c r="L124" s="27">
        <f t="shared" si="19"/>
        <v>1496748</v>
      </c>
      <c r="M124" s="27">
        <f t="shared" si="15"/>
        <v>4896.8175300000003</v>
      </c>
      <c r="N124" s="27">
        <f t="shared" si="16"/>
        <v>4896.8175300000003</v>
      </c>
      <c r="O124" s="27">
        <f t="shared" si="20"/>
        <v>-313381.14151999995</v>
      </c>
      <c r="P124" s="27">
        <f t="shared" si="21"/>
        <v>313381.14151999995</v>
      </c>
      <c r="Q124" s="8"/>
      <c r="R124" s="8"/>
      <c r="S124" s="8"/>
      <c r="T124" s="4"/>
    </row>
    <row r="125" spans="1:20">
      <c r="A125" s="31">
        <v>42675</v>
      </c>
      <c r="B125" s="4"/>
      <c r="C125" s="6">
        <v>117</v>
      </c>
      <c r="D125" s="29">
        <f t="shared" si="12"/>
        <v>12903</v>
      </c>
      <c r="E125" s="29">
        <f t="shared" si="17"/>
        <v>1509651</v>
      </c>
      <c r="F125" s="29">
        <f t="shared" si="13"/>
        <v>-812849</v>
      </c>
      <c r="G125" s="34">
        <f>+Inputs!$D$3</f>
        <v>0.37951000000000001</v>
      </c>
      <c r="H125" s="4"/>
      <c r="I125" s="27">
        <f t="shared" si="18"/>
        <v>2322500</v>
      </c>
      <c r="J125" s="4"/>
      <c r="K125" s="27">
        <f t="shared" si="14"/>
        <v>12903</v>
      </c>
      <c r="L125" s="27">
        <f t="shared" si="19"/>
        <v>1509651</v>
      </c>
      <c r="M125" s="27">
        <f t="shared" si="15"/>
        <v>4896.8175300000003</v>
      </c>
      <c r="N125" s="27">
        <f t="shared" si="16"/>
        <v>4896.8175300000003</v>
      </c>
      <c r="O125" s="27">
        <f t="shared" si="20"/>
        <v>-308484.32398999995</v>
      </c>
      <c r="P125" s="27">
        <f t="shared" si="21"/>
        <v>308484.32398999995</v>
      </c>
      <c r="Q125" s="8"/>
      <c r="R125" s="8"/>
      <c r="S125" s="8"/>
      <c r="T125" s="4"/>
    </row>
    <row r="126" spans="1:20">
      <c r="A126" s="31">
        <v>42705</v>
      </c>
      <c r="B126" s="4"/>
      <c r="C126" s="6">
        <v>118</v>
      </c>
      <c r="D126" s="29">
        <f t="shared" si="12"/>
        <v>12903</v>
      </c>
      <c r="E126" s="29">
        <f t="shared" si="17"/>
        <v>1522554</v>
      </c>
      <c r="F126" s="29">
        <f t="shared" si="13"/>
        <v>-799946</v>
      </c>
      <c r="G126" s="34">
        <f>+Inputs!$D$3</f>
        <v>0.37951000000000001</v>
      </c>
      <c r="H126" s="4"/>
      <c r="I126" s="27">
        <f t="shared" si="18"/>
        <v>2322500</v>
      </c>
      <c r="J126" s="4"/>
      <c r="K126" s="27">
        <f t="shared" si="14"/>
        <v>12903</v>
      </c>
      <c r="L126" s="27">
        <f t="shared" si="19"/>
        <v>1522554</v>
      </c>
      <c r="M126" s="27">
        <f t="shared" si="15"/>
        <v>4896.8175300000003</v>
      </c>
      <c r="N126" s="27">
        <f t="shared" si="16"/>
        <v>4896.8175300000003</v>
      </c>
      <c r="O126" s="27">
        <f t="shared" si="20"/>
        <v>-303587.50645999995</v>
      </c>
      <c r="P126" s="27">
        <f t="shared" si="21"/>
        <v>303587.50645999995</v>
      </c>
      <c r="Q126" s="8"/>
      <c r="R126" s="8"/>
      <c r="S126" s="8"/>
      <c r="T126" s="4"/>
    </row>
    <row r="127" spans="1:20">
      <c r="A127" s="31">
        <v>42736</v>
      </c>
      <c r="B127" s="4"/>
      <c r="C127" s="6">
        <v>119</v>
      </c>
      <c r="D127" s="29">
        <f t="shared" si="12"/>
        <v>12903</v>
      </c>
      <c r="E127" s="29">
        <f t="shared" si="17"/>
        <v>1535457</v>
      </c>
      <c r="F127" s="29">
        <f t="shared" si="13"/>
        <v>-787043</v>
      </c>
      <c r="G127" s="34">
        <f>+Inputs!$D$3</f>
        <v>0.37951000000000001</v>
      </c>
      <c r="H127" s="4"/>
      <c r="I127" s="27">
        <f t="shared" si="18"/>
        <v>2322500</v>
      </c>
      <c r="J127" s="4"/>
      <c r="K127" s="27">
        <f t="shared" si="14"/>
        <v>12903</v>
      </c>
      <c r="L127" s="27">
        <f t="shared" si="19"/>
        <v>1535457</v>
      </c>
      <c r="M127" s="27">
        <f t="shared" si="15"/>
        <v>4896.8175300000003</v>
      </c>
      <c r="N127" s="27">
        <f t="shared" si="16"/>
        <v>4896.8175300000003</v>
      </c>
      <c r="O127" s="27">
        <f t="shared" si="20"/>
        <v>-298690.68892999995</v>
      </c>
      <c r="P127" s="27">
        <f t="shared" si="21"/>
        <v>298690.68892999995</v>
      </c>
      <c r="Q127" s="8"/>
      <c r="R127" s="8"/>
      <c r="S127" s="8"/>
      <c r="T127" s="4"/>
    </row>
    <row r="128" spans="1:20">
      <c r="A128" s="31">
        <v>42767</v>
      </c>
      <c r="B128" s="4"/>
      <c r="C128" s="6">
        <v>120</v>
      </c>
      <c r="D128" s="29">
        <f t="shared" si="12"/>
        <v>12903</v>
      </c>
      <c r="E128" s="29">
        <f t="shared" si="17"/>
        <v>1548360</v>
      </c>
      <c r="F128" s="29">
        <f t="shared" si="13"/>
        <v>-774140</v>
      </c>
      <c r="G128" s="34">
        <f>+Inputs!$D$3</f>
        <v>0.37951000000000001</v>
      </c>
      <c r="H128" s="4"/>
      <c r="I128" s="27">
        <f t="shared" si="18"/>
        <v>2322500</v>
      </c>
      <c r="J128" s="4"/>
      <c r="K128" s="27">
        <f t="shared" si="14"/>
        <v>12903</v>
      </c>
      <c r="L128" s="27">
        <f t="shared" si="19"/>
        <v>1548360</v>
      </c>
      <c r="M128" s="27">
        <f t="shared" si="15"/>
        <v>4896.8175300000003</v>
      </c>
      <c r="N128" s="27">
        <f t="shared" si="16"/>
        <v>4896.8175300000003</v>
      </c>
      <c r="O128" s="27">
        <f t="shared" si="20"/>
        <v>-293793.87139999995</v>
      </c>
      <c r="P128" s="27">
        <f t="shared" si="21"/>
        <v>293793.87139999995</v>
      </c>
      <c r="Q128" s="8"/>
      <c r="R128" s="8"/>
      <c r="S128" s="8"/>
      <c r="T128" s="4"/>
    </row>
    <row r="129" spans="1:20">
      <c r="A129" s="31">
        <v>42795</v>
      </c>
      <c r="B129" s="4"/>
      <c r="C129" s="6">
        <v>121</v>
      </c>
      <c r="D129" s="29">
        <f t="shared" si="12"/>
        <v>12903</v>
      </c>
      <c r="E129" s="29">
        <f t="shared" si="17"/>
        <v>1561263</v>
      </c>
      <c r="F129" s="29">
        <f t="shared" si="13"/>
        <v>-761237</v>
      </c>
      <c r="G129" s="34">
        <f>+Inputs!$D$3</f>
        <v>0.37951000000000001</v>
      </c>
      <c r="H129" s="4"/>
      <c r="I129" s="27">
        <f t="shared" si="18"/>
        <v>2322500</v>
      </c>
      <c r="J129" s="4"/>
      <c r="K129" s="27">
        <f t="shared" si="14"/>
        <v>12903</v>
      </c>
      <c r="L129" s="27">
        <f t="shared" si="19"/>
        <v>1561263</v>
      </c>
      <c r="M129" s="27">
        <f t="shared" si="15"/>
        <v>4896.8175300000003</v>
      </c>
      <c r="N129" s="27">
        <f t="shared" si="16"/>
        <v>4896.8175300000003</v>
      </c>
      <c r="O129" s="27">
        <f t="shared" si="20"/>
        <v>-288897.05386999995</v>
      </c>
      <c r="P129" s="27">
        <f t="shared" si="21"/>
        <v>288897.05386999995</v>
      </c>
      <c r="Q129" s="8"/>
      <c r="R129" s="8"/>
      <c r="S129" s="8"/>
      <c r="T129" s="4"/>
    </row>
    <row r="130" spans="1:20">
      <c r="A130" s="31">
        <v>42826</v>
      </c>
      <c r="B130" s="4"/>
      <c r="C130" s="6">
        <v>122</v>
      </c>
      <c r="D130" s="29">
        <f t="shared" si="12"/>
        <v>12903</v>
      </c>
      <c r="E130" s="29">
        <f t="shared" si="17"/>
        <v>1574166</v>
      </c>
      <c r="F130" s="29">
        <f t="shared" si="13"/>
        <v>-748334</v>
      </c>
      <c r="G130" s="34">
        <f>+Inputs!$D$3</f>
        <v>0.37951000000000001</v>
      </c>
      <c r="H130" s="4"/>
      <c r="I130" s="27">
        <f t="shared" si="18"/>
        <v>2322500</v>
      </c>
      <c r="J130" s="4"/>
      <c r="K130" s="27">
        <f t="shared" si="14"/>
        <v>12903</v>
      </c>
      <c r="L130" s="27">
        <f t="shared" si="19"/>
        <v>1574166</v>
      </c>
      <c r="M130" s="27">
        <f t="shared" si="15"/>
        <v>4896.8175300000003</v>
      </c>
      <c r="N130" s="27">
        <f t="shared" si="16"/>
        <v>4896.8175300000003</v>
      </c>
      <c r="O130" s="27">
        <f t="shared" si="20"/>
        <v>-284000.23633999994</v>
      </c>
      <c r="P130" s="27">
        <f t="shared" si="21"/>
        <v>284000.23633999994</v>
      </c>
      <c r="Q130" s="8"/>
      <c r="R130" s="8"/>
      <c r="S130" s="8"/>
      <c r="T130" s="4"/>
    </row>
    <row r="131" spans="1:20">
      <c r="A131" s="31">
        <v>42856</v>
      </c>
      <c r="B131" s="4"/>
      <c r="C131" s="6">
        <v>123</v>
      </c>
      <c r="D131" s="29">
        <f t="shared" si="12"/>
        <v>12903</v>
      </c>
      <c r="E131" s="29">
        <f t="shared" si="17"/>
        <v>1587069</v>
      </c>
      <c r="F131" s="29">
        <f t="shared" si="13"/>
        <v>-735431</v>
      </c>
      <c r="G131" s="34">
        <f>+Inputs!$D$3</f>
        <v>0.37951000000000001</v>
      </c>
      <c r="H131" s="4"/>
      <c r="I131" s="27">
        <f t="shared" si="18"/>
        <v>2322500</v>
      </c>
      <c r="J131" s="4"/>
      <c r="K131" s="27">
        <f t="shared" si="14"/>
        <v>12903</v>
      </c>
      <c r="L131" s="27">
        <f t="shared" si="19"/>
        <v>1587069</v>
      </c>
      <c r="M131" s="27">
        <f t="shared" si="15"/>
        <v>4896.8175300000003</v>
      </c>
      <c r="N131" s="27">
        <f t="shared" si="16"/>
        <v>4896.8175300000003</v>
      </c>
      <c r="O131" s="27">
        <f t="shared" si="20"/>
        <v>-279103.41880999994</v>
      </c>
      <c r="P131" s="27">
        <f t="shared" si="21"/>
        <v>279103.41880999994</v>
      </c>
      <c r="Q131" s="8"/>
      <c r="R131" s="8"/>
      <c r="S131" s="8"/>
      <c r="T131" s="4"/>
    </row>
    <row r="132" spans="1:20">
      <c r="A132" s="31">
        <v>42887</v>
      </c>
      <c r="B132" s="4"/>
      <c r="C132" s="6">
        <v>124</v>
      </c>
      <c r="D132" s="29">
        <f t="shared" si="12"/>
        <v>12903</v>
      </c>
      <c r="E132" s="29">
        <f t="shared" si="17"/>
        <v>1599972</v>
      </c>
      <c r="F132" s="29">
        <f t="shared" si="13"/>
        <v>-722528</v>
      </c>
      <c r="G132" s="34">
        <f>+Inputs!$D$3</f>
        <v>0.37951000000000001</v>
      </c>
      <c r="H132" s="4"/>
      <c r="I132" s="27">
        <f t="shared" si="18"/>
        <v>2322500</v>
      </c>
      <c r="J132" s="4"/>
      <c r="K132" s="27">
        <f t="shared" si="14"/>
        <v>12903</v>
      </c>
      <c r="L132" s="27">
        <f t="shared" si="19"/>
        <v>1599972</v>
      </c>
      <c r="M132" s="27">
        <f t="shared" si="15"/>
        <v>4896.8175300000003</v>
      </c>
      <c r="N132" s="27">
        <f t="shared" si="16"/>
        <v>4896.8175300000003</v>
      </c>
      <c r="O132" s="27">
        <f t="shared" si="20"/>
        <v>-274206.60127999994</v>
      </c>
      <c r="P132" s="27">
        <f t="shared" si="21"/>
        <v>274206.60127999994</v>
      </c>
      <c r="Q132" s="8"/>
      <c r="R132" s="8"/>
      <c r="S132" s="8"/>
      <c r="T132" s="4"/>
    </row>
    <row r="133" spans="1:20">
      <c r="A133" s="31">
        <v>42917</v>
      </c>
      <c r="B133" s="4"/>
      <c r="C133" s="6">
        <v>125</v>
      </c>
      <c r="D133" s="29">
        <f t="shared" si="12"/>
        <v>12903</v>
      </c>
      <c r="E133" s="29">
        <f t="shared" si="17"/>
        <v>1612875</v>
      </c>
      <c r="F133" s="29">
        <f t="shared" si="13"/>
        <v>-709625</v>
      </c>
      <c r="G133" s="34">
        <f>+Inputs!$D$3</f>
        <v>0.37951000000000001</v>
      </c>
      <c r="H133" s="4"/>
      <c r="I133" s="27">
        <f t="shared" si="18"/>
        <v>2322500</v>
      </c>
      <c r="J133" s="4"/>
      <c r="K133" s="27">
        <f t="shared" si="14"/>
        <v>12903</v>
      </c>
      <c r="L133" s="27">
        <f t="shared" si="19"/>
        <v>1612875</v>
      </c>
      <c r="M133" s="27">
        <f t="shared" si="15"/>
        <v>4896.8175300000003</v>
      </c>
      <c r="N133" s="27">
        <f t="shared" si="16"/>
        <v>4896.8175300000003</v>
      </c>
      <c r="O133" s="27">
        <f t="shared" si="20"/>
        <v>-269309.78374999994</v>
      </c>
      <c r="P133" s="27">
        <f t="shared" si="21"/>
        <v>269309.78374999994</v>
      </c>
      <c r="Q133" s="8"/>
      <c r="R133" s="8"/>
      <c r="S133" s="8"/>
      <c r="T133" s="4"/>
    </row>
    <row r="134" spans="1:20">
      <c r="A134" s="31">
        <v>42948</v>
      </c>
      <c r="B134" s="4"/>
      <c r="C134" s="6">
        <v>126</v>
      </c>
      <c r="D134" s="29">
        <f t="shared" si="12"/>
        <v>12903</v>
      </c>
      <c r="E134" s="29">
        <f t="shared" si="17"/>
        <v>1625778</v>
      </c>
      <c r="F134" s="29">
        <f t="shared" si="13"/>
        <v>-696722</v>
      </c>
      <c r="G134" s="34">
        <f>+Inputs!$D$3</f>
        <v>0.37951000000000001</v>
      </c>
      <c r="H134" s="4"/>
      <c r="I134" s="27">
        <f t="shared" si="18"/>
        <v>2322500</v>
      </c>
      <c r="J134" s="4"/>
      <c r="K134" s="27">
        <f t="shared" si="14"/>
        <v>12903</v>
      </c>
      <c r="L134" s="27">
        <f t="shared" si="19"/>
        <v>1625778</v>
      </c>
      <c r="M134" s="27">
        <f t="shared" si="15"/>
        <v>4896.8175300000003</v>
      </c>
      <c r="N134" s="27">
        <f t="shared" si="16"/>
        <v>4896.8175300000003</v>
      </c>
      <c r="O134" s="27">
        <f t="shared" si="20"/>
        <v>-264412.96621999994</v>
      </c>
      <c r="P134" s="27">
        <f t="shared" si="21"/>
        <v>264412.96621999994</v>
      </c>
      <c r="Q134" s="8"/>
      <c r="R134" s="8"/>
      <c r="S134" s="8"/>
      <c r="T134" s="4"/>
    </row>
    <row r="135" spans="1:20">
      <c r="A135" s="31">
        <v>42979</v>
      </c>
      <c r="B135" s="4"/>
      <c r="C135" s="6">
        <v>127</v>
      </c>
      <c r="D135" s="29">
        <f t="shared" si="12"/>
        <v>12903</v>
      </c>
      <c r="E135" s="29">
        <f t="shared" si="17"/>
        <v>1638681</v>
      </c>
      <c r="F135" s="29">
        <f t="shared" si="13"/>
        <v>-683819</v>
      </c>
      <c r="G135" s="34">
        <f>+Inputs!$D$3</f>
        <v>0.37951000000000001</v>
      </c>
      <c r="H135" s="4"/>
      <c r="I135" s="27">
        <f t="shared" si="18"/>
        <v>2322500</v>
      </c>
      <c r="J135" s="4"/>
      <c r="K135" s="27">
        <f t="shared" si="14"/>
        <v>12903</v>
      </c>
      <c r="L135" s="27">
        <f t="shared" si="19"/>
        <v>1638681</v>
      </c>
      <c r="M135" s="27">
        <f t="shared" si="15"/>
        <v>4896.8175300000003</v>
      </c>
      <c r="N135" s="27">
        <f t="shared" si="16"/>
        <v>4896.8175300000003</v>
      </c>
      <c r="O135" s="27">
        <f t="shared" si="20"/>
        <v>-259516.14868999994</v>
      </c>
      <c r="P135" s="27">
        <f t="shared" si="21"/>
        <v>259516.14868999994</v>
      </c>
      <c r="Q135" s="8"/>
      <c r="R135" s="8"/>
      <c r="S135" s="8"/>
      <c r="T135" s="4"/>
    </row>
    <row r="136" spans="1:20">
      <c r="A136" s="31">
        <v>43009</v>
      </c>
      <c r="B136" s="4"/>
      <c r="C136" s="6">
        <v>128</v>
      </c>
      <c r="D136" s="29">
        <f t="shared" si="12"/>
        <v>12903</v>
      </c>
      <c r="E136" s="29">
        <f t="shared" si="17"/>
        <v>1651584</v>
      </c>
      <c r="F136" s="29">
        <f t="shared" si="13"/>
        <v>-670916</v>
      </c>
      <c r="G136" s="34">
        <f>+Inputs!$D$3</f>
        <v>0.37951000000000001</v>
      </c>
      <c r="H136" s="4"/>
      <c r="I136" s="27">
        <f t="shared" si="18"/>
        <v>2322500</v>
      </c>
      <c r="J136" s="4"/>
      <c r="K136" s="27">
        <f t="shared" si="14"/>
        <v>12903</v>
      </c>
      <c r="L136" s="27">
        <f t="shared" si="19"/>
        <v>1651584</v>
      </c>
      <c r="M136" s="27">
        <f t="shared" si="15"/>
        <v>4896.8175300000003</v>
      </c>
      <c r="N136" s="27">
        <f t="shared" si="16"/>
        <v>4896.8175300000003</v>
      </c>
      <c r="O136" s="27">
        <f t="shared" si="20"/>
        <v>-254619.33115999994</v>
      </c>
      <c r="P136" s="27">
        <f t="shared" si="21"/>
        <v>254619.33115999994</v>
      </c>
      <c r="Q136" s="8"/>
      <c r="R136" s="8"/>
      <c r="S136" s="8"/>
      <c r="T136" s="4"/>
    </row>
    <row r="137" spans="1:20">
      <c r="A137" s="31">
        <v>43040</v>
      </c>
      <c r="B137" s="4"/>
      <c r="C137" s="6">
        <v>129</v>
      </c>
      <c r="D137" s="29">
        <f t="shared" ref="D137:D187" si="22">ROUND(-(+$B$9/180)*1,0)</f>
        <v>12903</v>
      </c>
      <c r="E137" s="29">
        <f t="shared" si="17"/>
        <v>1664487</v>
      </c>
      <c r="F137" s="29">
        <f t="shared" ref="F137:F188" si="23">$B$9+E137</f>
        <v>-658013</v>
      </c>
      <c r="G137" s="34">
        <f>+Inputs!$D$3</f>
        <v>0.37951000000000001</v>
      </c>
      <c r="H137" s="4"/>
      <c r="I137" s="27">
        <f t="shared" si="18"/>
        <v>2322500</v>
      </c>
      <c r="J137" s="4"/>
      <c r="K137" s="27">
        <f t="shared" ref="K137:K188" si="24">D137</f>
        <v>12903</v>
      </c>
      <c r="L137" s="27">
        <f t="shared" si="19"/>
        <v>1664487</v>
      </c>
      <c r="M137" s="27">
        <f t="shared" ref="M137:M188" si="25">K137*G137</f>
        <v>4896.8175300000003</v>
      </c>
      <c r="N137" s="27">
        <f t="shared" ref="N137:N188" si="26">M137-J137</f>
        <v>4896.8175300000003</v>
      </c>
      <c r="O137" s="27">
        <f t="shared" si="20"/>
        <v>-249722.51362999994</v>
      </c>
      <c r="P137" s="27">
        <f t="shared" si="21"/>
        <v>249722.51362999994</v>
      </c>
      <c r="Q137" s="8"/>
      <c r="R137" s="8"/>
      <c r="S137" s="8"/>
      <c r="T137" s="4"/>
    </row>
    <row r="138" spans="1:20">
      <c r="A138" s="31">
        <v>43070</v>
      </c>
      <c r="B138" s="4"/>
      <c r="C138" s="6">
        <v>130</v>
      </c>
      <c r="D138" s="29">
        <f t="shared" si="22"/>
        <v>12903</v>
      </c>
      <c r="E138" s="29">
        <f t="shared" ref="E138:E188" si="27">+E137+D138</f>
        <v>1677390</v>
      </c>
      <c r="F138" s="29">
        <f t="shared" si="23"/>
        <v>-645110</v>
      </c>
      <c r="G138" s="34">
        <f>+Inputs!$D$3</f>
        <v>0.37951000000000001</v>
      </c>
      <c r="H138" s="4"/>
      <c r="I138" s="27">
        <f t="shared" ref="I138:I188" si="28">+I137+H138</f>
        <v>2322500</v>
      </c>
      <c r="J138" s="4"/>
      <c r="K138" s="27">
        <f t="shared" si="24"/>
        <v>12903</v>
      </c>
      <c r="L138" s="27">
        <f t="shared" ref="L138:L188" si="29">+L137+K138</f>
        <v>1677390</v>
      </c>
      <c r="M138" s="27">
        <f t="shared" si="25"/>
        <v>4896.8175300000003</v>
      </c>
      <c r="N138" s="27">
        <f t="shared" si="26"/>
        <v>4896.8175300000003</v>
      </c>
      <c r="O138" s="27">
        <f t="shared" ref="O138:O188" si="30">+O137+N138</f>
        <v>-244825.69609999994</v>
      </c>
      <c r="P138" s="27">
        <f t="shared" ref="P138:P188" si="31">P137-N138</f>
        <v>244825.69609999994</v>
      </c>
      <c r="Q138" s="8"/>
      <c r="R138" s="8"/>
      <c r="S138" s="8"/>
      <c r="T138" s="4"/>
    </row>
    <row r="139" spans="1:20">
      <c r="A139" s="31">
        <v>43101</v>
      </c>
      <c r="B139" s="4"/>
      <c r="C139" s="6">
        <v>131</v>
      </c>
      <c r="D139" s="29">
        <f t="shared" si="22"/>
        <v>12903</v>
      </c>
      <c r="E139" s="29">
        <f t="shared" si="27"/>
        <v>1690293</v>
      </c>
      <c r="F139" s="29">
        <f t="shared" si="23"/>
        <v>-632207</v>
      </c>
      <c r="G139" s="34">
        <f>+Inputs!$D$3</f>
        <v>0.37951000000000001</v>
      </c>
      <c r="H139" s="4"/>
      <c r="I139" s="27">
        <f t="shared" si="28"/>
        <v>2322500</v>
      </c>
      <c r="J139" s="4"/>
      <c r="K139" s="27">
        <f t="shared" si="24"/>
        <v>12903</v>
      </c>
      <c r="L139" s="27">
        <f t="shared" si="29"/>
        <v>1690293</v>
      </c>
      <c r="M139" s="27">
        <f t="shared" si="25"/>
        <v>4896.8175300000003</v>
      </c>
      <c r="N139" s="27">
        <f t="shared" si="26"/>
        <v>4896.8175300000003</v>
      </c>
      <c r="O139" s="27">
        <f t="shared" si="30"/>
        <v>-239928.87856999994</v>
      </c>
      <c r="P139" s="27">
        <f t="shared" si="31"/>
        <v>239928.87856999994</v>
      </c>
      <c r="Q139" s="8"/>
      <c r="R139" s="8"/>
      <c r="S139" s="8"/>
      <c r="T139" s="4"/>
    </row>
    <row r="140" spans="1:20">
      <c r="A140" s="31">
        <v>43132</v>
      </c>
      <c r="B140" s="4"/>
      <c r="C140" s="6">
        <v>132</v>
      </c>
      <c r="D140" s="29">
        <f t="shared" si="22"/>
        <v>12903</v>
      </c>
      <c r="E140" s="29">
        <f t="shared" si="27"/>
        <v>1703196</v>
      </c>
      <c r="F140" s="29">
        <f t="shared" si="23"/>
        <v>-619304</v>
      </c>
      <c r="G140" s="34">
        <f>+Inputs!$D$3</f>
        <v>0.37951000000000001</v>
      </c>
      <c r="H140" s="4"/>
      <c r="I140" s="27">
        <f t="shared" si="28"/>
        <v>2322500</v>
      </c>
      <c r="J140" s="4"/>
      <c r="K140" s="27">
        <f t="shared" si="24"/>
        <v>12903</v>
      </c>
      <c r="L140" s="27">
        <f t="shared" si="29"/>
        <v>1703196</v>
      </c>
      <c r="M140" s="27">
        <f t="shared" si="25"/>
        <v>4896.8175300000003</v>
      </c>
      <c r="N140" s="27">
        <f t="shared" si="26"/>
        <v>4896.8175300000003</v>
      </c>
      <c r="O140" s="27">
        <f t="shared" si="30"/>
        <v>-235032.06103999994</v>
      </c>
      <c r="P140" s="27">
        <f t="shared" si="31"/>
        <v>235032.06103999994</v>
      </c>
      <c r="Q140" s="8"/>
      <c r="R140" s="8"/>
      <c r="S140" s="8"/>
      <c r="T140" s="4"/>
    </row>
    <row r="141" spans="1:20">
      <c r="A141" s="31">
        <v>43160</v>
      </c>
      <c r="B141" s="4"/>
      <c r="C141" s="6">
        <v>133</v>
      </c>
      <c r="D141" s="29">
        <f t="shared" si="22"/>
        <v>12903</v>
      </c>
      <c r="E141" s="29">
        <f t="shared" si="27"/>
        <v>1716099</v>
      </c>
      <c r="F141" s="29">
        <f t="shared" si="23"/>
        <v>-606401</v>
      </c>
      <c r="G141" s="34">
        <f>+Inputs!$D$3</f>
        <v>0.37951000000000001</v>
      </c>
      <c r="H141" s="4"/>
      <c r="I141" s="27">
        <f t="shared" si="28"/>
        <v>2322500</v>
      </c>
      <c r="J141" s="4"/>
      <c r="K141" s="27">
        <f t="shared" si="24"/>
        <v>12903</v>
      </c>
      <c r="L141" s="27">
        <f t="shared" si="29"/>
        <v>1716099</v>
      </c>
      <c r="M141" s="27">
        <f t="shared" si="25"/>
        <v>4896.8175300000003</v>
      </c>
      <c r="N141" s="27">
        <f t="shared" si="26"/>
        <v>4896.8175300000003</v>
      </c>
      <c r="O141" s="27">
        <f t="shared" si="30"/>
        <v>-230135.24350999994</v>
      </c>
      <c r="P141" s="27">
        <f t="shared" si="31"/>
        <v>230135.24350999994</v>
      </c>
      <c r="Q141" s="8"/>
      <c r="R141" s="8"/>
      <c r="S141" s="8"/>
      <c r="T141" s="4"/>
    </row>
    <row r="142" spans="1:20">
      <c r="A142" s="31">
        <v>43191</v>
      </c>
      <c r="B142" s="4"/>
      <c r="C142" s="6">
        <v>134</v>
      </c>
      <c r="D142" s="29">
        <f t="shared" si="22"/>
        <v>12903</v>
      </c>
      <c r="E142" s="29">
        <f t="shared" si="27"/>
        <v>1729002</v>
      </c>
      <c r="F142" s="29">
        <f t="shared" si="23"/>
        <v>-593498</v>
      </c>
      <c r="G142" s="34">
        <f>+Inputs!$D$3</f>
        <v>0.37951000000000001</v>
      </c>
      <c r="H142" s="4"/>
      <c r="I142" s="27">
        <f t="shared" si="28"/>
        <v>2322500</v>
      </c>
      <c r="J142" s="4"/>
      <c r="K142" s="27">
        <f t="shared" si="24"/>
        <v>12903</v>
      </c>
      <c r="L142" s="27">
        <f t="shared" si="29"/>
        <v>1729002</v>
      </c>
      <c r="M142" s="27">
        <f t="shared" si="25"/>
        <v>4896.8175300000003</v>
      </c>
      <c r="N142" s="27">
        <f t="shared" si="26"/>
        <v>4896.8175300000003</v>
      </c>
      <c r="O142" s="27">
        <f t="shared" si="30"/>
        <v>-225238.42597999994</v>
      </c>
      <c r="P142" s="27">
        <f t="shared" si="31"/>
        <v>225238.42597999994</v>
      </c>
      <c r="Q142" s="8"/>
      <c r="R142" s="8"/>
      <c r="S142" s="8"/>
      <c r="T142" s="4"/>
    </row>
    <row r="143" spans="1:20">
      <c r="A143" s="31">
        <v>43221</v>
      </c>
      <c r="B143" s="4"/>
      <c r="C143" s="6">
        <v>135</v>
      </c>
      <c r="D143" s="29">
        <f t="shared" si="22"/>
        <v>12903</v>
      </c>
      <c r="E143" s="29">
        <f t="shared" si="27"/>
        <v>1741905</v>
      </c>
      <c r="F143" s="29">
        <f t="shared" si="23"/>
        <v>-580595</v>
      </c>
      <c r="G143" s="34">
        <f>+Inputs!$D$3</f>
        <v>0.37951000000000001</v>
      </c>
      <c r="H143" s="4"/>
      <c r="I143" s="27">
        <f t="shared" si="28"/>
        <v>2322500</v>
      </c>
      <c r="J143" s="4"/>
      <c r="K143" s="27">
        <f t="shared" si="24"/>
        <v>12903</v>
      </c>
      <c r="L143" s="27">
        <f t="shared" si="29"/>
        <v>1741905</v>
      </c>
      <c r="M143" s="27">
        <f t="shared" si="25"/>
        <v>4896.8175300000003</v>
      </c>
      <c r="N143" s="27">
        <f t="shared" si="26"/>
        <v>4896.8175300000003</v>
      </c>
      <c r="O143" s="27">
        <f t="shared" si="30"/>
        <v>-220341.60844999994</v>
      </c>
      <c r="P143" s="27">
        <f t="shared" si="31"/>
        <v>220341.60844999994</v>
      </c>
      <c r="Q143" s="8"/>
      <c r="R143" s="8"/>
      <c r="S143" s="8"/>
      <c r="T143" s="4"/>
    </row>
    <row r="144" spans="1:20">
      <c r="A144" s="31">
        <v>43252</v>
      </c>
      <c r="B144" s="4"/>
      <c r="C144" s="6">
        <v>136</v>
      </c>
      <c r="D144" s="29">
        <f t="shared" si="22"/>
        <v>12903</v>
      </c>
      <c r="E144" s="29">
        <f t="shared" si="27"/>
        <v>1754808</v>
      </c>
      <c r="F144" s="29">
        <f t="shared" si="23"/>
        <v>-567692</v>
      </c>
      <c r="G144" s="34">
        <f>+Inputs!$D$3</f>
        <v>0.37951000000000001</v>
      </c>
      <c r="H144" s="4"/>
      <c r="I144" s="27">
        <f t="shared" si="28"/>
        <v>2322500</v>
      </c>
      <c r="J144" s="4"/>
      <c r="K144" s="27">
        <f t="shared" si="24"/>
        <v>12903</v>
      </c>
      <c r="L144" s="27">
        <f t="shared" si="29"/>
        <v>1754808</v>
      </c>
      <c r="M144" s="27">
        <f t="shared" si="25"/>
        <v>4896.8175300000003</v>
      </c>
      <c r="N144" s="27">
        <f t="shared" si="26"/>
        <v>4896.8175300000003</v>
      </c>
      <c r="O144" s="27">
        <f t="shared" si="30"/>
        <v>-215444.79091999994</v>
      </c>
      <c r="P144" s="27">
        <f t="shared" si="31"/>
        <v>215444.79091999994</v>
      </c>
      <c r="Q144" s="8"/>
      <c r="R144" s="8"/>
      <c r="S144" s="8"/>
      <c r="T144" s="4"/>
    </row>
    <row r="145" spans="1:20">
      <c r="A145" s="31">
        <v>43282</v>
      </c>
      <c r="B145" s="4"/>
      <c r="C145" s="6">
        <v>137</v>
      </c>
      <c r="D145" s="29">
        <f t="shared" si="22"/>
        <v>12903</v>
      </c>
      <c r="E145" s="29">
        <f t="shared" si="27"/>
        <v>1767711</v>
      </c>
      <c r="F145" s="29">
        <f t="shared" si="23"/>
        <v>-554789</v>
      </c>
      <c r="G145" s="34">
        <f>+Inputs!$D$3</f>
        <v>0.37951000000000001</v>
      </c>
      <c r="H145" s="4"/>
      <c r="I145" s="27">
        <f t="shared" si="28"/>
        <v>2322500</v>
      </c>
      <c r="J145" s="4"/>
      <c r="K145" s="27">
        <f t="shared" si="24"/>
        <v>12903</v>
      </c>
      <c r="L145" s="27">
        <f t="shared" si="29"/>
        <v>1767711</v>
      </c>
      <c r="M145" s="27">
        <f t="shared" si="25"/>
        <v>4896.8175300000003</v>
      </c>
      <c r="N145" s="27">
        <f t="shared" si="26"/>
        <v>4896.8175300000003</v>
      </c>
      <c r="O145" s="27">
        <f t="shared" si="30"/>
        <v>-210547.97338999994</v>
      </c>
      <c r="P145" s="27">
        <f t="shared" si="31"/>
        <v>210547.97338999994</v>
      </c>
      <c r="Q145" s="8"/>
      <c r="R145" s="8"/>
      <c r="S145" s="8"/>
      <c r="T145" s="4"/>
    </row>
    <row r="146" spans="1:20">
      <c r="A146" s="31">
        <v>43313</v>
      </c>
      <c r="B146" s="4"/>
      <c r="C146" s="6">
        <v>138</v>
      </c>
      <c r="D146" s="29">
        <f t="shared" si="22"/>
        <v>12903</v>
      </c>
      <c r="E146" s="29">
        <f t="shared" si="27"/>
        <v>1780614</v>
      </c>
      <c r="F146" s="29">
        <f t="shared" si="23"/>
        <v>-541886</v>
      </c>
      <c r="G146" s="34">
        <f>+Inputs!$D$3</f>
        <v>0.37951000000000001</v>
      </c>
      <c r="H146" s="4"/>
      <c r="I146" s="27">
        <f t="shared" si="28"/>
        <v>2322500</v>
      </c>
      <c r="J146" s="4"/>
      <c r="K146" s="27">
        <f t="shared" si="24"/>
        <v>12903</v>
      </c>
      <c r="L146" s="27">
        <f t="shared" si="29"/>
        <v>1780614</v>
      </c>
      <c r="M146" s="27">
        <f t="shared" si="25"/>
        <v>4896.8175300000003</v>
      </c>
      <c r="N146" s="27">
        <f t="shared" si="26"/>
        <v>4896.8175300000003</v>
      </c>
      <c r="O146" s="27">
        <f t="shared" si="30"/>
        <v>-205651.15585999994</v>
      </c>
      <c r="P146" s="27">
        <f t="shared" si="31"/>
        <v>205651.15585999994</v>
      </c>
      <c r="Q146" s="8"/>
      <c r="R146" s="8"/>
      <c r="S146" s="8"/>
      <c r="T146" s="4"/>
    </row>
    <row r="147" spans="1:20">
      <c r="A147" s="31">
        <v>43344</v>
      </c>
      <c r="B147" s="4"/>
      <c r="C147" s="6">
        <v>139</v>
      </c>
      <c r="D147" s="29">
        <f t="shared" si="22"/>
        <v>12903</v>
      </c>
      <c r="E147" s="29">
        <f t="shared" si="27"/>
        <v>1793517</v>
      </c>
      <c r="F147" s="29">
        <f t="shared" si="23"/>
        <v>-528983</v>
      </c>
      <c r="G147" s="34">
        <f>+Inputs!$D$3</f>
        <v>0.37951000000000001</v>
      </c>
      <c r="H147" s="4"/>
      <c r="I147" s="27">
        <f t="shared" si="28"/>
        <v>2322500</v>
      </c>
      <c r="J147" s="4"/>
      <c r="K147" s="27">
        <f t="shared" si="24"/>
        <v>12903</v>
      </c>
      <c r="L147" s="27">
        <f t="shared" si="29"/>
        <v>1793517</v>
      </c>
      <c r="M147" s="27">
        <f t="shared" si="25"/>
        <v>4896.8175300000003</v>
      </c>
      <c r="N147" s="27">
        <f t="shared" si="26"/>
        <v>4896.8175300000003</v>
      </c>
      <c r="O147" s="27">
        <f t="shared" si="30"/>
        <v>-200754.33832999994</v>
      </c>
      <c r="P147" s="27">
        <f t="shared" si="31"/>
        <v>200754.33832999994</v>
      </c>
      <c r="Q147" s="8"/>
      <c r="R147" s="8"/>
      <c r="S147" s="8"/>
      <c r="T147" s="4"/>
    </row>
    <row r="148" spans="1:20">
      <c r="A148" s="31">
        <v>43374</v>
      </c>
      <c r="B148" s="4"/>
      <c r="C148" s="6">
        <v>140</v>
      </c>
      <c r="D148" s="29">
        <f t="shared" si="22"/>
        <v>12903</v>
      </c>
      <c r="E148" s="29">
        <f t="shared" si="27"/>
        <v>1806420</v>
      </c>
      <c r="F148" s="29">
        <f t="shared" si="23"/>
        <v>-516080</v>
      </c>
      <c r="G148" s="34">
        <f>+Inputs!$D$3</f>
        <v>0.37951000000000001</v>
      </c>
      <c r="H148" s="4"/>
      <c r="I148" s="27">
        <f t="shared" si="28"/>
        <v>2322500</v>
      </c>
      <c r="J148" s="4"/>
      <c r="K148" s="27">
        <f t="shared" si="24"/>
        <v>12903</v>
      </c>
      <c r="L148" s="27">
        <f t="shared" si="29"/>
        <v>1806420</v>
      </c>
      <c r="M148" s="27">
        <f t="shared" si="25"/>
        <v>4896.8175300000003</v>
      </c>
      <c r="N148" s="27">
        <f t="shared" si="26"/>
        <v>4896.8175300000003</v>
      </c>
      <c r="O148" s="27">
        <f t="shared" si="30"/>
        <v>-195857.52079999994</v>
      </c>
      <c r="P148" s="27">
        <f t="shared" si="31"/>
        <v>195857.52079999994</v>
      </c>
      <c r="Q148" s="8"/>
      <c r="R148" s="8"/>
      <c r="S148" s="8"/>
      <c r="T148" s="4"/>
    </row>
    <row r="149" spans="1:20">
      <c r="A149" s="31">
        <v>43405</v>
      </c>
      <c r="B149" s="4"/>
      <c r="C149" s="6">
        <v>141</v>
      </c>
      <c r="D149" s="29">
        <f t="shared" si="22"/>
        <v>12903</v>
      </c>
      <c r="E149" s="29">
        <f t="shared" si="27"/>
        <v>1819323</v>
      </c>
      <c r="F149" s="29">
        <f t="shared" si="23"/>
        <v>-503177</v>
      </c>
      <c r="G149" s="34">
        <f>+Inputs!$D$3</f>
        <v>0.37951000000000001</v>
      </c>
      <c r="H149" s="4"/>
      <c r="I149" s="27">
        <f t="shared" si="28"/>
        <v>2322500</v>
      </c>
      <c r="J149" s="4"/>
      <c r="K149" s="27">
        <f t="shared" si="24"/>
        <v>12903</v>
      </c>
      <c r="L149" s="27">
        <f t="shared" si="29"/>
        <v>1819323</v>
      </c>
      <c r="M149" s="27">
        <f t="shared" si="25"/>
        <v>4896.8175300000003</v>
      </c>
      <c r="N149" s="27">
        <f t="shared" si="26"/>
        <v>4896.8175300000003</v>
      </c>
      <c r="O149" s="27">
        <f t="shared" si="30"/>
        <v>-190960.70326999994</v>
      </c>
      <c r="P149" s="27">
        <f t="shared" si="31"/>
        <v>190960.70326999994</v>
      </c>
      <c r="Q149" s="8"/>
      <c r="R149" s="8"/>
      <c r="S149" s="8"/>
      <c r="T149" s="4"/>
    </row>
    <row r="150" spans="1:20">
      <c r="A150" s="31">
        <v>43435</v>
      </c>
      <c r="B150" s="4"/>
      <c r="C150" s="6">
        <v>142</v>
      </c>
      <c r="D150" s="29">
        <f t="shared" si="22"/>
        <v>12903</v>
      </c>
      <c r="E150" s="29">
        <f t="shared" si="27"/>
        <v>1832226</v>
      </c>
      <c r="F150" s="29">
        <f t="shared" si="23"/>
        <v>-490274</v>
      </c>
      <c r="G150" s="34">
        <f>+Inputs!$D$3</f>
        <v>0.37951000000000001</v>
      </c>
      <c r="H150" s="4"/>
      <c r="I150" s="27">
        <f t="shared" si="28"/>
        <v>2322500</v>
      </c>
      <c r="J150" s="4"/>
      <c r="K150" s="27">
        <f t="shared" si="24"/>
        <v>12903</v>
      </c>
      <c r="L150" s="27">
        <f t="shared" si="29"/>
        <v>1832226</v>
      </c>
      <c r="M150" s="27">
        <f t="shared" si="25"/>
        <v>4896.8175300000003</v>
      </c>
      <c r="N150" s="27">
        <f t="shared" si="26"/>
        <v>4896.8175300000003</v>
      </c>
      <c r="O150" s="27">
        <f t="shared" si="30"/>
        <v>-186063.88573999994</v>
      </c>
      <c r="P150" s="27">
        <f t="shared" si="31"/>
        <v>186063.88573999994</v>
      </c>
      <c r="Q150" s="8"/>
      <c r="R150" s="8"/>
      <c r="S150" s="8"/>
      <c r="T150" s="4"/>
    </row>
    <row r="151" spans="1:20">
      <c r="A151" s="31">
        <v>43466</v>
      </c>
      <c r="B151" s="4"/>
      <c r="C151" s="6">
        <v>143</v>
      </c>
      <c r="D151" s="29">
        <f t="shared" si="22"/>
        <v>12903</v>
      </c>
      <c r="E151" s="29">
        <f t="shared" si="27"/>
        <v>1845129</v>
      </c>
      <c r="F151" s="29">
        <f t="shared" si="23"/>
        <v>-477371</v>
      </c>
      <c r="G151" s="34">
        <f>+Inputs!$D$3</f>
        <v>0.37951000000000001</v>
      </c>
      <c r="H151" s="4"/>
      <c r="I151" s="27">
        <f t="shared" si="28"/>
        <v>2322500</v>
      </c>
      <c r="J151" s="4"/>
      <c r="K151" s="27">
        <f t="shared" si="24"/>
        <v>12903</v>
      </c>
      <c r="L151" s="27">
        <f t="shared" si="29"/>
        <v>1845129</v>
      </c>
      <c r="M151" s="27">
        <f t="shared" si="25"/>
        <v>4896.8175300000003</v>
      </c>
      <c r="N151" s="27">
        <f t="shared" si="26"/>
        <v>4896.8175300000003</v>
      </c>
      <c r="O151" s="27">
        <f t="shared" si="30"/>
        <v>-181167.06820999994</v>
      </c>
      <c r="P151" s="27">
        <f t="shared" si="31"/>
        <v>181167.06820999994</v>
      </c>
      <c r="Q151" s="8"/>
      <c r="R151" s="8"/>
      <c r="S151" s="8"/>
      <c r="T151" s="4"/>
    </row>
    <row r="152" spans="1:20">
      <c r="A152" s="31">
        <v>43497</v>
      </c>
      <c r="B152" s="4"/>
      <c r="C152" s="6">
        <v>144</v>
      </c>
      <c r="D152" s="29">
        <f t="shared" si="22"/>
        <v>12903</v>
      </c>
      <c r="E152" s="29">
        <f t="shared" si="27"/>
        <v>1858032</v>
      </c>
      <c r="F152" s="29">
        <f t="shared" si="23"/>
        <v>-464468</v>
      </c>
      <c r="G152" s="34">
        <f>+Inputs!$D$3</f>
        <v>0.37951000000000001</v>
      </c>
      <c r="H152" s="4"/>
      <c r="I152" s="27">
        <f t="shared" si="28"/>
        <v>2322500</v>
      </c>
      <c r="J152" s="4"/>
      <c r="K152" s="27">
        <f t="shared" si="24"/>
        <v>12903</v>
      </c>
      <c r="L152" s="27">
        <f t="shared" si="29"/>
        <v>1858032</v>
      </c>
      <c r="M152" s="27">
        <f t="shared" si="25"/>
        <v>4896.8175300000003</v>
      </c>
      <c r="N152" s="27">
        <f t="shared" si="26"/>
        <v>4896.8175300000003</v>
      </c>
      <c r="O152" s="27">
        <f t="shared" si="30"/>
        <v>-176270.25067999994</v>
      </c>
      <c r="P152" s="27">
        <f t="shared" si="31"/>
        <v>176270.25067999994</v>
      </c>
      <c r="Q152" s="8"/>
      <c r="R152" s="8"/>
      <c r="S152" s="8"/>
      <c r="T152" s="4"/>
    </row>
    <row r="153" spans="1:20">
      <c r="A153" s="31">
        <v>43525</v>
      </c>
      <c r="B153" s="4"/>
      <c r="C153" s="6">
        <v>145</v>
      </c>
      <c r="D153" s="29">
        <f t="shared" si="22"/>
        <v>12903</v>
      </c>
      <c r="E153" s="29">
        <f t="shared" si="27"/>
        <v>1870935</v>
      </c>
      <c r="F153" s="29">
        <f t="shared" si="23"/>
        <v>-451565</v>
      </c>
      <c r="G153" s="34">
        <f>+Inputs!$D$3</f>
        <v>0.37951000000000001</v>
      </c>
      <c r="H153" s="4"/>
      <c r="I153" s="27">
        <f t="shared" si="28"/>
        <v>2322500</v>
      </c>
      <c r="J153" s="4"/>
      <c r="K153" s="27">
        <f t="shared" si="24"/>
        <v>12903</v>
      </c>
      <c r="L153" s="27">
        <f t="shared" si="29"/>
        <v>1870935</v>
      </c>
      <c r="M153" s="27">
        <f t="shared" si="25"/>
        <v>4896.8175300000003</v>
      </c>
      <c r="N153" s="27">
        <f t="shared" si="26"/>
        <v>4896.8175300000003</v>
      </c>
      <c r="O153" s="27">
        <f t="shared" si="30"/>
        <v>-171373.43314999994</v>
      </c>
      <c r="P153" s="27">
        <f t="shared" si="31"/>
        <v>171373.43314999994</v>
      </c>
      <c r="Q153" s="8"/>
      <c r="R153" s="8"/>
      <c r="S153" s="8"/>
      <c r="T153" s="4"/>
    </row>
    <row r="154" spans="1:20">
      <c r="A154" s="31">
        <v>43556</v>
      </c>
      <c r="B154" s="4"/>
      <c r="C154" s="6">
        <v>146</v>
      </c>
      <c r="D154" s="29">
        <f t="shared" si="22"/>
        <v>12903</v>
      </c>
      <c r="E154" s="29">
        <f t="shared" si="27"/>
        <v>1883838</v>
      </c>
      <c r="F154" s="29">
        <f t="shared" si="23"/>
        <v>-438662</v>
      </c>
      <c r="G154" s="34">
        <f>+Inputs!$D$3</f>
        <v>0.37951000000000001</v>
      </c>
      <c r="H154" s="4"/>
      <c r="I154" s="27">
        <f t="shared" si="28"/>
        <v>2322500</v>
      </c>
      <c r="J154" s="4"/>
      <c r="K154" s="27">
        <f t="shared" si="24"/>
        <v>12903</v>
      </c>
      <c r="L154" s="27">
        <f t="shared" si="29"/>
        <v>1883838</v>
      </c>
      <c r="M154" s="27">
        <f t="shared" si="25"/>
        <v>4896.8175300000003</v>
      </c>
      <c r="N154" s="27">
        <f t="shared" si="26"/>
        <v>4896.8175300000003</v>
      </c>
      <c r="O154" s="27">
        <f t="shared" si="30"/>
        <v>-166476.61561999994</v>
      </c>
      <c r="P154" s="27">
        <f t="shared" si="31"/>
        <v>166476.61561999994</v>
      </c>
      <c r="Q154" s="8"/>
      <c r="R154" s="8"/>
      <c r="S154" s="8"/>
      <c r="T154" s="4"/>
    </row>
    <row r="155" spans="1:20">
      <c r="A155" s="31">
        <v>43586</v>
      </c>
      <c r="B155" s="4"/>
      <c r="C155" s="6">
        <v>147</v>
      </c>
      <c r="D155" s="29">
        <f t="shared" si="22"/>
        <v>12903</v>
      </c>
      <c r="E155" s="29">
        <f t="shared" si="27"/>
        <v>1896741</v>
      </c>
      <c r="F155" s="29">
        <f t="shared" si="23"/>
        <v>-425759</v>
      </c>
      <c r="G155" s="34">
        <f>+Inputs!$D$3</f>
        <v>0.37951000000000001</v>
      </c>
      <c r="H155" s="4"/>
      <c r="I155" s="27">
        <f t="shared" si="28"/>
        <v>2322500</v>
      </c>
      <c r="J155" s="4"/>
      <c r="K155" s="27">
        <f t="shared" si="24"/>
        <v>12903</v>
      </c>
      <c r="L155" s="27">
        <f t="shared" si="29"/>
        <v>1896741</v>
      </c>
      <c r="M155" s="27">
        <f t="shared" si="25"/>
        <v>4896.8175300000003</v>
      </c>
      <c r="N155" s="27">
        <f t="shared" si="26"/>
        <v>4896.8175300000003</v>
      </c>
      <c r="O155" s="27">
        <f t="shared" si="30"/>
        <v>-161579.79808999994</v>
      </c>
      <c r="P155" s="27">
        <f t="shared" si="31"/>
        <v>161579.79808999994</v>
      </c>
      <c r="Q155" s="8"/>
      <c r="R155" s="8"/>
      <c r="S155" s="8"/>
      <c r="T155" s="4"/>
    </row>
    <row r="156" spans="1:20">
      <c r="A156" s="31">
        <v>43617</v>
      </c>
      <c r="B156" s="4"/>
      <c r="C156" s="6">
        <v>148</v>
      </c>
      <c r="D156" s="29">
        <f t="shared" si="22"/>
        <v>12903</v>
      </c>
      <c r="E156" s="29">
        <f t="shared" si="27"/>
        <v>1909644</v>
      </c>
      <c r="F156" s="29">
        <f t="shared" si="23"/>
        <v>-412856</v>
      </c>
      <c r="G156" s="34">
        <f>+Inputs!$D$3</f>
        <v>0.37951000000000001</v>
      </c>
      <c r="H156" s="4"/>
      <c r="I156" s="27">
        <f t="shared" si="28"/>
        <v>2322500</v>
      </c>
      <c r="J156" s="4"/>
      <c r="K156" s="27">
        <f t="shared" si="24"/>
        <v>12903</v>
      </c>
      <c r="L156" s="27">
        <f t="shared" si="29"/>
        <v>1909644</v>
      </c>
      <c r="M156" s="27">
        <f t="shared" si="25"/>
        <v>4896.8175300000003</v>
      </c>
      <c r="N156" s="27">
        <f t="shared" si="26"/>
        <v>4896.8175300000003</v>
      </c>
      <c r="O156" s="27">
        <f t="shared" si="30"/>
        <v>-156682.98055999994</v>
      </c>
      <c r="P156" s="27">
        <f t="shared" si="31"/>
        <v>156682.98055999994</v>
      </c>
      <c r="Q156" s="8"/>
      <c r="R156" s="8"/>
      <c r="S156" s="8"/>
      <c r="T156" s="4"/>
    </row>
    <row r="157" spans="1:20">
      <c r="A157" s="31">
        <v>43647</v>
      </c>
      <c r="B157" s="4"/>
      <c r="C157" s="6">
        <v>149</v>
      </c>
      <c r="D157" s="29">
        <f t="shared" si="22"/>
        <v>12903</v>
      </c>
      <c r="E157" s="29">
        <f t="shared" si="27"/>
        <v>1922547</v>
      </c>
      <c r="F157" s="29">
        <f t="shared" si="23"/>
        <v>-399953</v>
      </c>
      <c r="G157" s="34">
        <f>+Inputs!$D$3</f>
        <v>0.37951000000000001</v>
      </c>
      <c r="H157" s="4"/>
      <c r="I157" s="27">
        <f t="shared" si="28"/>
        <v>2322500</v>
      </c>
      <c r="J157" s="4"/>
      <c r="K157" s="27">
        <f t="shared" si="24"/>
        <v>12903</v>
      </c>
      <c r="L157" s="27">
        <f t="shared" si="29"/>
        <v>1922547</v>
      </c>
      <c r="M157" s="27">
        <f t="shared" si="25"/>
        <v>4896.8175300000003</v>
      </c>
      <c r="N157" s="27">
        <f t="shared" si="26"/>
        <v>4896.8175300000003</v>
      </c>
      <c r="O157" s="27">
        <f t="shared" si="30"/>
        <v>-151786.16302999994</v>
      </c>
      <c r="P157" s="27">
        <f t="shared" si="31"/>
        <v>151786.16302999994</v>
      </c>
      <c r="Q157" s="8"/>
      <c r="R157" s="8"/>
      <c r="S157" s="8"/>
      <c r="T157" s="4"/>
    </row>
    <row r="158" spans="1:20">
      <c r="A158" s="31">
        <v>43678</v>
      </c>
      <c r="B158" s="4"/>
      <c r="C158" s="6">
        <v>150</v>
      </c>
      <c r="D158" s="29">
        <f t="shared" si="22"/>
        <v>12903</v>
      </c>
      <c r="E158" s="29">
        <f t="shared" si="27"/>
        <v>1935450</v>
      </c>
      <c r="F158" s="29">
        <f t="shared" si="23"/>
        <v>-387050</v>
      </c>
      <c r="G158" s="34">
        <f>+Inputs!$D$3</f>
        <v>0.37951000000000001</v>
      </c>
      <c r="H158" s="4"/>
      <c r="I158" s="27">
        <f t="shared" si="28"/>
        <v>2322500</v>
      </c>
      <c r="J158" s="4"/>
      <c r="K158" s="27">
        <f t="shared" si="24"/>
        <v>12903</v>
      </c>
      <c r="L158" s="27">
        <f t="shared" si="29"/>
        <v>1935450</v>
      </c>
      <c r="M158" s="27">
        <f t="shared" si="25"/>
        <v>4896.8175300000003</v>
      </c>
      <c r="N158" s="27">
        <f t="shared" si="26"/>
        <v>4896.8175300000003</v>
      </c>
      <c r="O158" s="27">
        <f t="shared" si="30"/>
        <v>-146889.34549999994</v>
      </c>
      <c r="P158" s="27">
        <f t="shared" si="31"/>
        <v>146889.34549999994</v>
      </c>
      <c r="Q158" s="8"/>
      <c r="R158" s="8"/>
      <c r="S158" s="8"/>
      <c r="T158" s="4"/>
    </row>
    <row r="159" spans="1:20">
      <c r="A159" s="31">
        <v>43709</v>
      </c>
      <c r="B159" s="4"/>
      <c r="C159" s="6">
        <v>151</v>
      </c>
      <c r="D159" s="29">
        <f t="shared" si="22"/>
        <v>12903</v>
      </c>
      <c r="E159" s="29">
        <f t="shared" si="27"/>
        <v>1948353</v>
      </c>
      <c r="F159" s="29">
        <f t="shared" si="23"/>
        <v>-374147</v>
      </c>
      <c r="G159" s="34">
        <f>+Inputs!$D$3</f>
        <v>0.37951000000000001</v>
      </c>
      <c r="H159" s="4"/>
      <c r="I159" s="27">
        <f t="shared" si="28"/>
        <v>2322500</v>
      </c>
      <c r="J159" s="4"/>
      <c r="K159" s="27">
        <f t="shared" si="24"/>
        <v>12903</v>
      </c>
      <c r="L159" s="27">
        <f t="shared" si="29"/>
        <v>1948353</v>
      </c>
      <c r="M159" s="27">
        <f t="shared" si="25"/>
        <v>4896.8175300000003</v>
      </c>
      <c r="N159" s="27">
        <f t="shared" si="26"/>
        <v>4896.8175300000003</v>
      </c>
      <c r="O159" s="27">
        <f t="shared" si="30"/>
        <v>-141992.52796999994</v>
      </c>
      <c r="P159" s="27">
        <f t="shared" si="31"/>
        <v>141992.52796999994</v>
      </c>
      <c r="Q159" s="8"/>
      <c r="R159" s="8"/>
      <c r="S159" s="8"/>
      <c r="T159" s="4"/>
    </row>
    <row r="160" spans="1:20">
      <c r="A160" s="31">
        <v>43739</v>
      </c>
      <c r="B160" s="4"/>
      <c r="C160" s="6">
        <v>152</v>
      </c>
      <c r="D160" s="29">
        <f t="shared" si="22"/>
        <v>12903</v>
      </c>
      <c r="E160" s="29">
        <f t="shared" si="27"/>
        <v>1961256</v>
      </c>
      <c r="F160" s="29">
        <f t="shared" si="23"/>
        <v>-361244</v>
      </c>
      <c r="G160" s="34">
        <f>+Inputs!$D$3</f>
        <v>0.37951000000000001</v>
      </c>
      <c r="H160" s="4"/>
      <c r="I160" s="27">
        <f t="shared" si="28"/>
        <v>2322500</v>
      </c>
      <c r="J160" s="4"/>
      <c r="K160" s="27">
        <f t="shared" si="24"/>
        <v>12903</v>
      </c>
      <c r="L160" s="27">
        <f t="shared" si="29"/>
        <v>1961256</v>
      </c>
      <c r="M160" s="27">
        <f t="shared" si="25"/>
        <v>4896.8175300000003</v>
      </c>
      <c r="N160" s="27">
        <f t="shared" si="26"/>
        <v>4896.8175300000003</v>
      </c>
      <c r="O160" s="27">
        <f t="shared" si="30"/>
        <v>-137095.71043999994</v>
      </c>
      <c r="P160" s="27">
        <f t="shared" si="31"/>
        <v>137095.71043999994</v>
      </c>
      <c r="Q160" s="8"/>
      <c r="R160" s="8"/>
      <c r="S160" s="8"/>
      <c r="T160" s="4"/>
    </row>
    <row r="161" spans="1:20">
      <c r="A161" s="31">
        <v>43770</v>
      </c>
      <c r="B161" s="4"/>
      <c r="C161" s="6">
        <v>153</v>
      </c>
      <c r="D161" s="29">
        <f t="shared" si="22"/>
        <v>12903</v>
      </c>
      <c r="E161" s="29">
        <f t="shared" si="27"/>
        <v>1974159</v>
      </c>
      <c r="F161" s="29">
        <f t="shared" si="23"/>
        <v>-348341</v>
      </c>
      <c r="G161" s="34">
        <f>+Inputs!$D$3</f>
        <v>0.37951000000000001</v>
      </c>
      <c r="H161" s="4"/>
      <c r="I161" s="27">
        <f t="shared" si="28"/>
        <v>2322500</v>
      </c>
      <c r="J161" s="4"/>
      <c r="K161" s="27">
        <f t="shared" si="24"/>
        <v>12903</v>
      </c>
      <c r="L161" s="27">
        <f t="shared" si="29"/>
        <v>1974159</v>
      </c>
      <c r="M161" s="27">
        <f t="shared" si="25"/>
        <v>4896.8175300000003</v>
      </c>
      <c r="N161" s="27">
        <f t="shared" si="26"/>
        <v>4896.8175300000003</v>
      </c>
      <c r="O161" s="27">
        <f t="shared" si="30"/>
        <v>-132198.89290999994</v>
      </c>
      <c r="P161" s="27">
        <f t="shared" si="31"/>
        <v>132198.89290999994</v>
      </c>
      <c r="Q161" s="8"/>
      <c r="R161" s="8"/>
      <c r="S161" s="8"/>
      <c r="T161" s="4"/>
    </row>
    <row r="162" spans="1:20">
      <c r="A162" s="31">
        <v>43800</v>
      </c>
      <c r="B162" s="4"/>
      <c r="C162" s="6">
        <v>154</v>
      </c>
      <c r="D162" s="29">
        <f t="shared" si="22"/>
        <v>12903</v>
      </c>
      <c r="E162" s="29">
        <f t="shared" si="27"/>
        <v>1987062</v>
      </c>
      <c r="F162" s="29">
        <f t="shared" si="23"/>
        <v>-335438</v>
      </c>
      <c r="G162" s="34">
        <f>+Inputs!$D$3</f>
        <v>0.37951000000000001</v>
      </c>
      <c r="H162" s="4"/>
      <c r="I162" s="27">
        <f t="shared" si="28"/>
        <v>2322500</v>
      </c>
      <c r="J162" s="4"/>
      <c r="K162" s="27">
        <f t="shared" si="24"/>
        <v>12903</v>
      </c>
      <c r="L162" s="27">
        <f t="shared" si="29"/>
        <v>1987062</v>
      </c>
      <c r="M162" s="27">
        <f t="shared" si="25"/>
        <v>4896.8175300000003</v>
      </c>
      <c r="N162" s="27">
        <f t="shared" si="26"/>
        <v>4896.8175300000003</v>
      </c>
      <c r="O162" s="27">
        <f t="shared" si="30"/>
        <v>-127302.07537999994</v>
      </c>
      <c r="P162" s="27">
        <f t="shared" si="31"/>
        <v>127302.07537999994</v>
      </c>
      <c r="Q162" s="8"/>
      <c r="R162" s="8"/>
      <c r="S162" s="8"/>
      <c r="T162" s="4"/>
    </row>
    <row r="163" spans="1:20">
      <c r="A163" s="31">
        <v>43831</v>
      </c>
      <c r="B163" s="4"/>
      <c r="C163" s="6">
        <v>155</v>
      </c>
      <c r="D163" s="29">
        <f t="shared" si="22"/>
        <v>12903</v>
      </c>
      <c r="E163" s="29">
        <f t="shared" si="27"/>
        <v>1999965</v>
      </c>
      <c r="F163" s="29">
        <f t="shared" si="23"/>
        <v>-322535</v>
      </c>
      <c r="G163" s="34">
        <f>+Inputs!$D$3</f>
        <v>0.37951000000000001</v>
      </c>
      <c r="H163" s="4"/>
      <c r="I163" s="27">
        <f t="shared" si="28"/>
        <v>2322500</v>
      </c>
      <c r="J163" s="4"/>
      <c r="K163" s="27">
        <f t="shared" si="24"/>
        <v>12903</v>
      </c>
      <c r="L163" s="27">
        <f t="shared" si="29"/>
        <v>1999965</v>
      </c>
      <c r="M163" s="27">
        <f t="shared" si="25"/>
        <v>4896.8175300000003</v>
      </c>
      <c r="N163" s="27">
        <f t="shared" si="26"/>
        <v>4896.8175300000003</v>
      </c>
      <c r="O163" s="27">
        <f t="shared" si="30"/>
        <v>-122405.25784999994</v>
      </c>
      <c r="P163" s="27">
        <f t="shared" si="31"/>
        <v>122405.25784999994</v>
      </c>
      <c r="Q163" s="8"/>
      <c r="R163" s="8"/>
      <c r="S163" s="8"/>
      <c r="T163" s="4"/>
    </row>
    <row r="164" spans="1:20">
      <c r="A164" s="31">
        <v>43862</v>
      </c>
      <c r="B164" s="4"/>
      <c r="C164" s="6">
        <v>156</v>
      </c>
      <c r="D164" s="29">
        <f t="shared" si="22"/>
        <v>12903</v>
      </c>
      <c r="E164" s="29">
        <f t="shared" si="27"/>
        <v>2012868</v>
      </c>
      <c r="F164" s="29">
        <f t="shared" si="23"/>
        <v>-309632</v>
      </c>
      <c r="G164" s="34">
        <f>+Inputs!$D$3</f>
        <v>0.37951000000000001</v>
      </c>
      <c r="H164" s="4"/>
      <c r="I164" s="27">
        <f t="shared" si="28"/>
        <v>2322500</v>
      </c>
      <c r="J164" s="4"/>
      <c r="K164" s="27">
        <f t="shared" si="24"/>
        <v>12903</v>
      </c>
      <c r="L164" s="27">
        <f t="shared" si="29"/>
        <v>2012868</v>
      </c>
      <c r="M164" s="27">
        <f t="shared" si="25"/>
        <v>4896.8175300000003</v>
      </c>
      <c r="N164" s="27">
        <f t="shared" si="26"/>
        <v>4896.8175300000003</v>
      </c>
      <c r="O164" s="27">
        <f t="shared" si="30"/>
        <v>-117508.44031999994</v>
      </c>
      <c r="P164" s="27">
        <f t="shared" si="31"/>
        <v>117508.44031999994</v>
      </c>
      <c r="Q164" s="8"/>
      <c r="R164" s="8"/>
      <c r="S164" s="8"/>
      <c r="T164" s="4"/>
    </row>
    <row r="165" spans="1:20">
      <c r="A165" s="31">
        <v>43891</v>
      </c>
      <c r="B165" s="4"/>
      <c r="C165" s="6">
        <v>157</v>
      </c>
      <c r="D165" s="29">
        <f t="shared" si="22"/>
        <v>12903</v>
      </c>
      <c r="E165" s="29">
        <f t="shared" si="27"/>
        <v>2025771</v>
      </c>
      <c r="F165" s="29">
        <f t="shared" si="23"/>
        <v>-296729</v>
      </c>
      <c r="G165" s="34">
        <f>+Inputs!$D$3</f>
        <v>0.37951000000000001</v>
      </c>
      <c r="H165" s="4"/>
      <c r="I165" s="27">
        <f t="shared" si="28"/>
        <v>2322500</v>
      </c>
      <c r="J165" s="4"/>
      <c r="K165" s="27">
        <f t="shared" si="24"/>
        <v>12903</v>
      </c>
      <c r="L165" s="27">
        <f t="shared" si="29"/>
        <v>2025771</v>
      </c>
      <c r="M165" s="27">
        <f t="shared" si="25"/>
        <v>4896.8175300000003</v>
      </c>
      <c r="N165" s="27">
        <f t="shared" si="26"/>
        <v>4896.8175300000003</v>
      </c>
      <c r="O165" s="27">
        <f t="shared" si="30"/>
        <v>-112611.62278999994</v>
      </c>
      <c r="P165" s="27">
        <f t="shared" si="31"/>
        <v>112611.62278999994</v>
      </c>
      <c r="Q165" s="8"/>
      <c r="R165" s="8"/>
      <c r="S165" s="8"/>
      <c r="T165" s="4"/>
    </row>
    <row r="166" spans="1:20">
      <c r="A166" s="31">
        <v>43922</v>
      </c>
      <c r="B166" s="4"/>
      <c r="C166" s="6">
        <v>158</v>
      </c>
      <c r="D166" s="29">
        <f t="shared" si="22"/>
        <v>12903</v>
      </c>
      <c r="E166" s="29">
        <f t="shared" si="27"/>
        <v>2038674</v>
      </c>
      <c r="F166" s="29">
        <f t="shared" si="23"/>
        <v>-283826</v>
      </c>
      <c r="G166" s="34">
        <f>+Inputs!$D$3</f>
        <v>0.37951000000000001</v>
      </c>
      <c r="H166" s="4"/>
      <c r="I166" s="27">
        <f t="shared" si="28"/>
        <v>2322500</v>
      </c>
      <c r="J166" s="4"/>
      <c r="K166" s="27">
        <f t="shared" si="24"/>
        <v>12903</v>
      </c>
      <c r="L166" s="27">
        <f t="shared" si="29"/>
        <v>2038674</v>
      </c>
      <c r="M166" s="27">
        <f t="shared" si="25"/>
        <v>4896.8175300000003</v>
      </c>
      <c r="N166" s="27">
        <f t="shared" si="26"/>
        <v>4896.8175300000003</v>
      </c>
      <c r="O166" s="27">
        <f t="shared" si="30"/>
        <v>-107714.80525999994</v>
      </c>
      <c r="P166" s="27">
        <f t="shared" si="31"/>
        <v>107714.80525999994</v>
      </c>
      <c r="Q166" s="8"/>
      <c r="R166" s="8"/>
      <c r="S166" s="8"/>
      <c r="T166" s="4"/>
    </row>
    <row r="167" spans="1:20">
      <c r="A167" s="31">
        <v>43952</v>
      </c>
      <c r="B167" s="4"/>
      <c r="C167" s="6">
        <v>159</v>
      </c>
      <c r="D167" s="29">
        <f t="shared" si="22"/>
        <v>12903</v>
      </c>
      <c r="E167" s="29">
        <f t="shared" si="27"/>
        <v>2051577</v>
      </c>
      <c r="F167" s="29">
        <f t="shared" si="23"/>
        <v>-270923</v>
      </c>
      <c r="G167" s="34">
        <f>+Inputs!$D$3</f>
        <v>0.37951000000000001</v>
      </c>
      <c r="H167" s="4"/>
      <c r="I167" s="27">
        <f t="shared" si="28"/>
        <v>2322500</v>
      </c>
      <c r="J167" s="4"/>
      <c r="K167" s="27">
        <f t="shared" si="24"/>
        <v>12903</v>
      </c>
      <c r="L167" s="27">
        <f t="shared" si="29"/>
        <v>2051577</v>
      </c>
      <c r="M167" s="27">
        <f t="shared" si="25"/>
        <v>4896.8175300000003</v>
      </c>
      <c r="N167" s="27">
        <f t="shared" si="26"/>
        <v>4896.8175300000003</v>
      </c>
      <c r="O167" s="27">
        <f t="shared" si="30"/>
        <v>-102817.98772999994</v>
      </c>
      <c r="P167" s="27">
        <f t="shared" si="31"/>
        <v>102817.98772999994</v>
      </c>
      <c r="Q167" s="8"/>
      <c r="R167" s="8"/>
      <c r="S167" s="8"/>
      <c r="T167" s="4"/>
    </row>
    <row r="168" spans="1:20">
      <c r="A168" s="31">
        <v>43983</v>
      </c>
      <c r="B168" s="4"/>
      <c r="C168" s="6">
        <v>160</v>
      </c>
      <c r="D168" s="29">
        <f t="shared" si="22"/>
        <v>12903</v>
      </c>
      <c r="E168" s="29">
        <f t="shared" si="27"/>
        <v>2064480</v>
      </c>
      <c r="F168" s="29">
        <f t="shared" si="23"/>
        <v>-258020</v>
      </c>
      <c r="G168" s="34">
        <f>+Inputs!$D$3</f>
        <v>0.37951000000000001</v>
      </c>
      <c r="H168" s="4"/>
      <c r="I168" s="27">
        <f t="shared" si="28"/>
        <v>2322500</v>
      </c>
      <c r="J168" s="4"/>
      <c r="K168" s="27">
        <f t="shared" si="24"/>
        <v>12903</v>
      </c>
      <c r="L168" s="27">
        <f t="shared" si="29"/>
        <v>2064480</v>
      </c>
      <c r="M168" s="27">
        <f t="shared" si="25"/>
        <v>4896.8175300000003</v>
      </c>
      <c r="N168" s="27">
        <f t="shared" si="26"/>
        <v>4896.8175300000003</v>
      </c>
      <c r="O168" s="27">
        <f t="shared" si="30"/>
        <v>-97921.170199999935</v>
      </c>
      <c r="P168" s="27">
        <f t="shared" si="31"/>
        <v>97921.170199999935</v>
      </c>
      <c r="Q168" s="8"/>
      <c r="R168" s="8"/>
      <c r="S168" s="8"/>
      <c r="T168" s="4"/>
    </row>
    <row r="169" spans="1:20">
      <c r="A169" s="31">
        <v>44013</v>
      </c>
      <c r="B169" s="4"/>
      <c r="C169" s="6">
        <v>161</v>
      </c>
      <c r="D169" s="29">
        <f t="shared" si="22"/>
        <v>12903</v>
      </c>
      <c r="E169" s="29">
        <f t="shared" si="27"/>
        <v>2077383</v>
      </c>
      <c r="F169" s="29">
        <f t="shared" si="23"/>
        <v>-245117</v>
      </c>
      <c r="G169" s="34">
        <f>+Inputs!$D$3</f>
        <v>0.37951000000000001</v>
      </c>
      <c r="H169" s="4"/>
      <c r="I169" s="27">
        <f t="shared" si="28"/>
        <v>2322500</v>
      </c>
      <c r="J169" s="4"/>
      <c r="K169" s="27">
        <f t="shared" si="24"/>
        <v>12903</v>
      </c>
      <c r="L169" s="27">
        <f t="shared" si="29"/>
        <v>2077383</v>
      </c>
      <c r="M169" s="27">
        <f t="shared" si="25"/>
        <v>4896.8175300000003</v>
      </c>
      <c r="N169" s="27">
        <f t="shared" si="26"/>
        <v>4896.8175300000003</v>
      </c>
      <c r="O169" s="27">
        <f t="shared" si="30"/>
        <v>-93024.352669999935</v>
      </c>
      <c r="P169" s="27">
        <f t="shared" si="31"/>
        <v>93024.352669999935</v>
      </c>
      <c r="Q169" s="8"/>
      <c r="R169" s="8"/>
      <c r="S169" s="8"/>
      <c r="T169" s="4"/>
    </row>
    <row r="170" spans="1:20">
      <c r="A170" s="31">
        <v>44044</v>
      </c>
      <c r="B170" s="4"/>
      <c r="C170" s="6">
        <v>162</v>
      </c>
      <c r="D170" s="29">
        <f t="shared" si="22"/>
        <v>12903</v>
      </c>
      <c r="E170" s="29">
        <f t="shared" si="27"/>
        <v>2090286</v>
      </c>
      <c r="F170" s="29">
        <f t="shared" si="23"/>
        <v>-232214</v>
      </c>
      <c r="G170" s="34">
        <f>+Inputs!$D$3</f>
        <v>0.37951000000000001</v>
      </c>
      <c r="H170" s="4"/>
      <c r="I170" s="27">
        <f t="shared" si="28"/>
        <v>2322500</v>
      </c>
      <c r="J170" s="4"/>
      <c r="K170" s="27">
        <f t="shared" si="24"/>
        <v>12903</v>
      </c>
      <c r="L170" s="27">
        <f t="shared" si="29"/>
        <v>2090286</v>
      </c>
      <c r="M170" s="27">
        <f t="shared" si="25"/>
        <v>4896.8175300000003</v>
      </c>
      <c r="N170" s="27">
        <f t="shared" si="26"/>
        <v>4896.8175300000003</v>
      </c>
      <c r="O170" s="27">
        <f t="shared" si="30"/>
        <v>-88127.535139999934</v>
      </c>
      <c r="P170" s="27">
        <f t="shared" si="31"/>
        <v>88127.535139999934</v>
      </c>
      <c r="Q170" s="8"/>
      <c r="R170" s="8"/>
      <c r="S170" s="8"/>
      <c r="T170" s="4"/>
    </row>
    <row r="171" spans="1:20">
      <c r="A171" s="31">
        <v>44075</v>
      </c>
      <c r="B171" s="4"/>
      <c r="C171" s="6">
        <v>163</v>
      </c>
      <c r="D171" s="29">
        <f t="shared" si="22"/>
        <v>12903</v>
      </c>
      <c r="E171" s="29">
        <f t="shared" si="27"/>
        <v>2103189</v>
      </c>
      <c r="F171" s="29">
        <f t="shared" si="23"/>
        <v>-219311</v>
      </c>
      <c r="G171" s="34">
        <f>+Inputs!$D$3</f>
        <v>0.37951000000000001</v>
      </c>
      <c r="H171" s="4"/>
      <c r="I171" s="27">
        <f t="shared" si="28"/>
        <v>2322500</v>
      </c>
      <c r="J171" s="4"/>
      <c r="K171" s="27">
        <f t="shared" si="24"/>
        <v>12903</v>
      </c>
      <c r="L171" s="27">
        <f t="shared" si="29"/>
        <v>2103189</v>
      </c>
      <c r="M171" s="27">
        <f t="shared" si="25"/>
        <v>4896.8175300000003</v>
      </c>
      <c r="N171" s="27">
        <f t="shared" si="26"/>
        <v>4896.8175300000003</v>
      </c>
      <c r="O171" s="27">
        <f t="shared" si="30"/>
        <v>-83230.717609999934</v>
      </c>
      <c r="P171" s="27">
        <f t="shared" si="31"/>
        <v>83230.717609999934</v>
      </c>
      <c r="Q171" s="8"/>
      <c r="R171" s="8"/>
      <c r="S171" s="8"/>
      <c r="T171" s="4"/>
    </row>
    <row r="172" spans="1:20">
      <c r="A172" s="31">
        <v>44105</v>
      </c>
      <c r="B172" s="4"/>
      <c r="C172" s="6">
        <v>164</v>
      </c>
      <c r="D172" s="29">
        <f t="shared" si="22"/>
        <v>12903</v>
      </c>
      <c r="E172" s="29">
        <f t="shared" si="27"/>
        <v>2116092</v>
      </c>
      <c r="F172" s="29">
        <f t="shared" si="23"/>
        <v>-206408</v>
      </c>
      <c r="G172" s="34">
        <f>+Inputs!$D$3</f>
        <v>0.37951000000000001</v>
      </c>
      <c r="H172" s="4"/>
      <c r="I172" s="27">
        <f t="shared" si="28"/>
        <v>2322500</v>
      </c>
      <c r="J172" s="4"/>
      <c r="K172" s="27">
        <f t="shared" si="24"/>
        <v>12903</v>
      </c>
      <c r="L172" s="27">
        <f t="shared" si="29"/>
        <v>2116092</v>
      </c>
      <c r="M172" s="27">
        <f t="shared" si="25"/>
        <v>4896.8175300000003</v>
      </c>
      <c r="N172" s="27">
        <f t="shared" si="26"/>
        <v>4896.8175300000003</v>
      </c>
      <c r="O172" s="27">
        <f t="shared" si="30"/>
        <v>-78333.900079999934</v>
      </c>
      <c r="P172" s="27">
        <f t="shared" si="31"/>
        <v>78333.900079999934</v>
      </c>
      <c r="Q172" s="8"/>
      <c r="R172" s="8"/>
      <c r="S172" s="8"/>
      <c r="T172" s="4"/>
    </row>
    <row r="173" spans="1:20">
      <c r="A173" s="31">
        <v>44136</v>
      </c>
      <c r="B173" s="4"/>
      <c r="C173" s="6">
        <v>165</v>
      </c>
      <c r="D173" s="29">
        <f t="shared" si="22"/>
        <v>12903</v>
      </c>
      <c r="E173" s="29">
        <f t="shared" si="27"/>
        <v>2128995</v>
      </c>
      <c r="F173" s="29">
        <f t="shared" si="23"/>
        <v>-193505</v>
      </c>
      <c r="G173" s="34">
        <f>+Inputs!$D$3</f>
        <v>0.37951000000000001</v>
      </c>
      <c r="H173" s="4"/>
      <c r="I173" s="27">
        <f t="shared" si="28"/>
        <v>2322500</v>
      </c>
      <c r="J173" s="4"/>
      <c r="K173" s="27">
        <f t="shared" si="24"/>
        <v>12903</v>
      </c>
      <c r="L173" s="27">
        <f t="shared" si="29"/>
        <v>2128995</v>
      </c>
      <c r="M173" s="27">
        <f t="shared" si="25"/>
        <v>4896.8175300000003</v>
      </c>
      <c r="N173" s="27">
        <f t="shared" si="26"/>
        <v>4896.8175300000003</v>
      </c>
      <c r="O173" s="27">
        <f t="shared" si="30"/>
        <v>-73437.082549999934</v>
      </c>
      <c r="P173" s="27">
        <f t="shared" si="31"/>
        <v>73437.082549999934</v>
      </c>
      <c r="Q173" s="8"/>
      <c r="R173" s="8"/>
      <c r="S173" s="8"/>
      <c r="T173" s="4"/>
    </row>
    <row r="174" spans="1:20">
      <c r="A174" s="31">
        <v>44166</v>
      </c>
      <c r="B174" s="4"/>
      <c r="C174" s="6">
        <v>166</v>
      </c>
      <c r="D174" s="29">
        <f t="shared" si="22"/>
        <v>12903</v>
      </c>
      <c r="E174" s="29">
        <f t="shared" si="27"/>
        <v>2141898</v>
      </c>
      <c r="F174" s="29">
        <f t="shared" si="23"/>
        <v>-180602</v>
      </c>
      <c r="G174" s="34">
        <f>+Inputs!$D$3</f>
        <v>0.37951000000000001</v>
      </c>
      <c r="H174" s="4"/>
      <c r="I174" s="27">
        <f t="shared" si="28"/>
        <v>2322500</v>
      </c>
      <c r="J174" s="4"/>
      <c r="K174" s="27">
        <f t="shared" si="24"/>
        <v>12903</v>
      </c>
      <c r="L174" s="27">
        <f t="shared" si="29"/>
        <v>2141898</v>
      </c>
      <c r="M174" s="27">
        <f t="shared" si="25"/>
        <v>4896.8175300000003</v>
      </c>
      <c r="N174" s="27">
        <f t="shared" si="26"/>
        <v>4896.8175300000003</v>
      </c>
      <c r="O174" s="27">
        <f t="shared" si="30"/>
        <v>-68540.265019999933</v>
      </c>
      <c r="P174" s="27">
        <f t="shared" si="31"/>
        <v>68540.265019999933</v>
      </c>
      <c r="Q174" s="8"/>
      <c r="R174" s="8"/>
      <c r="S174" s="8"/>
      <c r="T174" s="4"/>
    </row>
    <row r="175" spans="1:20">
      <c r="A175" s="31">
        <v>44197</v>
      </c>
      <c r="B175" s="4"/>
      <c r="C175" s="6">
        <v>167</v>
      </c>
      <c r="D175" s="29">
        <f t="shared" si="22"/>
        <v>12903</v>
      </c>
      <c r="E175" s="29">
        <f t="shared" si="27"/>
        <v>2154801</v>
      </c>
      <c r="F175" s="29">
        <f t="shared" si="23"/>
        <v>-167699</v>
      </c>
      <c r="G175" s="34">
        <f>+Inputs!$D$3</f>
        <v>0.37951000000000001</v>
      </c>
      <c r="H175" s="4"/>
      <c r="I175" s="27">
        <f t="shared" si="28"/>
        <v>2322500</v>
      </c>
      <c r="J175" s="4"/>
      <c r="K175" s="27">
        <f t="shared" si="24"/>
        <v>12903</v>
      </c>
      <c r="L175" s="27">
        <f t="shared" si="29"/>
        <v>2154801</v>
      </c>
      <c r="M175" s="27">
        <f t="shared" si="25"/>
        <v>4896.8175300000003</v>
      </c>
      <c r="N175" s="27">
        <f t="shared" si="26"/>
        <v>4896.8175300000003</v>
      </c>
      <c r="O175" s="27">
        <f t="shared" si="30"/>
        <v>-63643.447489999933</v>
      </c>
      <c r="P175" s="27">
        <f t="shared" si="31"/>
        <v>63643.447489999933</v>
      </c>
      <c r="Q175" s="8"/>
      <c r="R175" s="8"/>
      <c r="S175" s="8"/>
      <c r="T175" s="4"/>
    </row>
    <row r="176" spans="1:20">
      <c r="A176" s="31">
        <v>44228</v>
      </c>
      <c r="B176" s="4"/>
      <c r="C176" s="6">
        <v>168</v>
      </c>
      <c r="D176" s="29">
        <f t="shared" si="22"/>
        <v>12903</v>
      </c>
      <c r="E176" s="29">
        <f t="shared" si="27"/>
        <v>2167704</v>
      </c>
      <c r="F176" s="29">
        <f t="shared" si="23"/>
        <v>-154796</v>
      </c>
      <c r="G176" s="34">
        <f>+Inputs!$D$3</f>
        <v>0.37951000000000001</v>
      </c>
      <c r="H176" s="4"/>
      <c r="I176" s="27">
        <f t="shared" si="28"/>
        <v>2322500</v>
      </c>
      <c r="J176" s="4"/>
      <c r="K176" s="27">
        <f t="shared" si="24"/>
        <v>12903</v>
      </c>
      <c r="L176" s="27">
        <f t="shared" si="29"/>
        <v>2167704</v>
      </c>
      <c r="M176" s="27">
        <f t="shared" si="25"/>
        <v>4896.8175300000003</v>
      </c>
      <c r="N176" s="27">
        <f t="shared" si="26"/>
        <v>4896.8175300000003</v>
      </c>
      <c r="O176" s="27">
        <f t="shared" si="30"/>
        <v>-58746.629959999933</v>
      </c>
      <c r="P176" s="27">
        <f t="shared" si="31"/>
        <v>58746.629959999933</v>
      </c>
      <c r="Q176" s="8"/>
      <c r="R176" s="8"/>
      <c r="S176" s="8"/>
      <c r="T176" s="4"/>
    </row>
    <row r="177" spans="1:20">
      <c r="A177" s="31">
        <v>44256</v>
      </c>
      <c r="B177" s="4"/>
      <c r="C177" s="6">
        <v>169</v>
      </c>
      <c r="D177" s="29">
        <f t="shared" si="22"/>
        <v>12903</v>
      </c>
      <c r="E177" s="29">
        <f t="shared" si="27"/>
        <v>2180607</v>
      </c>
      <c r="F177" s="29">
        <f t="shared" si="23"/>
        <v>-141893</v>
      </c>
      <c r="G177" s="34">
        <f>+Inputs!$D$3</f>
        <v>0.37951000000000001</v>
      </c>
      <c r="H177" s="4"/>
      <c r="I177" s="27">
        <f t="shared" si="28"/>
        <v>2322500</v>
      </c>
      <c r="J177" s="4"/>
      <c r="K177" s="27">
        <f t="shared" si="24"/>
        <v>12903</v>
      </c>
      <c r="L177" s="27">
        <f t="shared" si="29"/>
        <v>2180607</v>
      </c>
      <c r="M177" s="27">
        <f t="shared" si="25"/>
        <v>4896.8175300000003</v>
      </c>
      <c r="N177" s="27">
        <f t="shared" si="26"/>
        <v>4896.8175300000003</v>
      </c>
      <c r="O177" s="27">
        <f t="shared" si="30"/>
        <v>-53849.812429999933</v>
      </c>
      <c r="P177" s="27">
        <f t="shared" si="31"/>
        <v>53849.812429999933</v>
      </c>
      <c r="Q177" s="8"/>
      <c r="R177" s="8"/>
      <c r="S177" s="8"/>
      <c r="T177" s="4"/>
    </row>
    <row r="178" spans="1:20">
      <c r="A178" s="31">
        <v>44287</v>
      </c>
      <c r="B178" s="4"/>
      <c r="C178" s="6">
        <v>170</v>
      </c>
      <c r="D178" s="29">
        <f t="shared" si="22"/>
        <v>12903</v>
      </c>
      <c r="E178" s="29">
        <f t="shared" si="27"/>
        <v>2193510</v>
      </c>
      <c r="F178" s="29">
        <f t="shared" si="23"/>
        <v>-128990</v>
      </c>
      <c r="G178" s="34">
        <f>+Inputs!$D$3</f>
        <v>0.37951000000000001</v>
      </c>
      <c r="H178" s="4"/>
      <c r="I178" s="27">
        <f t="shared" si="28"/>
        <v>2322500</v>
      </c>
      <c r="J178" s="4"/>
      <c r="K178" s="27">
        <f t="shared" si="24"/>
        <v>12903</v>
      </c>
      <c r="L178" s="27">
        <f t="shared" si="29"/>
        <v>2193510</v>
      </c>
      <c r="M178" s="27">
        <f t="shared" si="25"/>
        <v>4896.8175300000003</v>
      </c>
      <c r="N178" s="27">
        <f t="shared" si="26"/>
        <v>4896.8175300000003</v>
      </c>
      <c r="O178" s="27">
        <f t="shared" si="30"/>
        <v>-48952.994899999932</v>
      </c>
      <c r="P178" s="27">
        <f t="shared" si="31"/>
        <v>48952.994899999932</v>
      </c>
      <c r="Q178" s="8"/>
      <c r="R178" s="8"/>
      <c r="S178" s="8"/>
      <c r="T178" s="4"/>
    </row>
    <row r="179" spans="1:20">
      <c r="A179" s="31">
        <v>44317</v>
      </c>
      <c r="B179" s="4"/>
      <c r="C179" s="6">
        <v>171</v>
      </c>
      <c r="D179" s="29">
        <f t="shared" si="22"/>
        <v>12903</v>
      </c>
      <c r="E179" s="29">
        <f t="shared" si="27"/>
        <v>2206413</v>
      </c>
      <c r="F179" s="29">
        <f t="shared" si="23"/>
        <v>-116087</v>
      </c>
      <c r="G179" s="34">
        <f>+Inputs!$D$3</f>
        <v>0.37951000000000001</v>
      </c>
      <c r="H179" s="4"/>
      <c r="I179" s="27">
        <f t="shared" si="28"/>
        <v>2322500</v>
      </c>
      <c r="J179" s="4"/>
      <c r="K179" s="27">
        <f t="shared" si="24"/>
        <v>12903</v>
      </c>
      <c r="L179" s="27">
        <f t="shared" si="29"/>
        <v>2206413</v>
      </c>
      <c r="M179" s="27">
        <f t="shared" si="25"/>
        <v>4896.8175300000003</v>
      </c>
      <c r="N179" s="27">
        <f t="shared" si="26"/>
        <v>4896.8175300000003</v>
      </c>
      <c r="O179" s="27">
        <f t="shared" si="30"/>
        <v>-44056.177369999932</v>
      </c>
      <c r="P179" s="27">
        <f t="shared" si="31"/>
        <v>44056.177369999932</v>
      </c>
      <c r="Q179" s="8"/>
      <c r="R179" s="8"/>
      <c r="S179" s="8"/>
      <c r="T179" s="4"/>
    </row>
    <row r="180" spans="1:20">
      <c r="A180" s="31">
        <v>44348</v>
      </c>
      <c r="B180" s="4"/>
      <c r="C180" s="6">
        <v>172</v>
      </c>
      <c r="D180" s="29">
        <f t="shared" si="22"/>
        <v>12903</v>
      </c>
      <c r="E180" s="29">
        <f t="shared" si="27"/>
        <v>2219316</v>
      </c>
      <c r="F180" s="29">
        <f t="shared" si="23"/>
        <v>-103184</v>
      </c>
      <c r="G180" s="34">
        <f>+Inputs!$D$3</f>
        <v>0.37951000000000001</v>
      </c>
      <c r="H180" s="4"/>
      <c r="I180" s="27">
        <f t="shared" si="28"/>
        <v>2322500</v>
      </c>
      <c r="J180" s="4"/>
      <c r="K180" s="27">
        <f t="shared" si="24"/>
        <v>12903</v>
      </c>
      <c r="L180" s="27">
        <f t="shared" si="29"/>
        <v>2219316</v>
      </c>
      <c r="M180" s="27">
        <f t="shared" si="25"/>
        <v>4896.8175300000003</v>
      </c>
      <c r="N180" s="27">
        <f t="shared" si="26"/>
        <v>4896.8175300000003</v>
      </c>
      <c r="O180" s="27">
        <f t="shared" si="30"/>
        <v>-39159.359839999932</v>
      </c>
      <c r="P180" s="27">
        <f t="shared" si="31"/>
        <v>39159.359839999932</v>
      </c>
      <c r="Q180" s="8"/>
      <c r="R180" s="8"/>
      <c r="S180" s="8"/>
      <c r="T180" s="4"/>
    </row>
    <row r="181" spans="1:20">
      <c r="A181" s="31">
        <v>44378</v>
      </c>
      <c r="B181" s="4"/>
      <c r="C181" s="6">
        <v>173</v>
      </c>
      <c r="D181" s="29">
        <f t="shared" si="22"/>
        <v>12903</v>
      </c>
      <c r="E181" s="29">
        <f t="shared" si="27"/>
        <v>2232219</v>
      </c>
      <c r="F181" s="29">
        <f t="shared" si="23"/>
        <v>-90281</v>
      </c>
      <c r="G181" s="34">
        <f>+Inputs!$D$3</f>
        <v>0.37951000000000001</v>
      </c>
      <c r="H181" s="4"/>
      <c r="I181" s="27">
        <f t="shared" si="28"/>
        <v>2322500</v>
      </c>
      <c r="J181" s="4"/>
      <c r="K181" s="27">
        <f t="shared" si="24"/>
        <v>12903</v>
      </c>
      <c r="L181" s="27">
        <f t="shared" si="29"/>
        <v>2232219</v>
      </c>
      <c r="M181" s="27">
        <f t="shared" si="25"/>
        <v>4896.8175300000003</v>
      </c>
      <c r="N181" s="27">
        <f t="shared" si="26"/>
        <v>4896.8175300000003</v>
      </c>
      <c r="O181" s="27">
        <f t="shared" si="30"/>
        <v>-34262.542309999932</v>
      </c>
      <c r="P181" s="27">
        <f t="shared" si="31"/>
        <v>34262.542309999932</v>
      </c>
      <c r="Q181" s="8"/>
      <c r="R181" s="8"/>
      <c r="S181" s="8"/>
      <c r="T181" s="4"/>
    </row>
    <row r="182" spans="1:20">
      <c r="A182" s="31">
        <v>44409</v>
      </c>
      <c r="B182" s="4"/>
      <c r="C182" s="6">
        <v>174</v>
      </c>
      <c r="D182" s="29">
        <f t="shared" si="22"/>
        <v>12903</v>
      </c>
      <c r="E182" s="29">
        <f t="shared" si="27"/>
        <v>2245122</v>
      </c>
      <c r="F182" s="29">
        <f t="shared" si="23"/>
        <v>-77378</v>
      </c>
      <c r="G182" s="34">
        <f>+Inputs!$D$3</f>
        <v>0.37951000000000001</v>
      </c>
      <c r="H182" s="4"/>
      <c r="I182" s="27">
        <f t="shared" si="28"/>
        <v>2322500</v>
      </c>
      <c r="J182" s="4"/>
      <c r="K182" s="27">
        <f t="shared" si="24"/>
        <v>12903</v>
      </c>
      <c r="L182" s="27">
        <f t="shared" si="29"/>
        <v>2245122</v>
      </c>
      <c r="M182" s="27">
        <f t="shared" si="25"/>
        <v>4896.8175300000003</v>
      </c>
      <c r="N182" s="27">
        <f t="shared" si="26"/>
        <v>4896.8175300000003</v>
      </c>
      <c r="O182" s="27">
        <f t="shared" si="30"/>
        <v>-29365.724779999931</v>
      </c>
      <c r="P182" s="27">
        <f t="shared" si="31"/>
        <v>29365.724779999931</v>
      </c>
      <c r="Q182" s="8"/>
      <c r="R182" s="8"/>
      <c r="S182" s="8"/>
      <c r="T182" s="4"/>
    </row>
    <row r="183" spans="1:20">
      <c r="A183" s="31">
        <v>44440</v>
      </c>
      <c r="B183" s="4"/>
      <c r="C183" s="6">
        <v>175</v>
      </c>
      <c r="D183" s="29">
        <f t="shared" si="22"/>
        <v>12903</v>
      </c>
      <c r="E183" s="29">
        <f t="shared" si="27"/>
        <v>2258025</v>
      </c>
      <c r="F183" s="29">
        <f t="shared" si="23"/>
        <v>-64475</v>
      </c>
      <c r="G183" s="34">
        <f>+Inputs!$D$3</f>
        <v>0.37951000000000001</v>
      </c>
      <c r="H183" s="4"/>
      <c r="I183" s="27">
        <f t="shared" si="28"/>
        <v>2322500</v>
      </c>
      <c r="J183" s="4"/>
      <c r="K183" s="27">
        <f t="shared" si="24"/>
        <v>12903</v>
      </c>
      <c r="L183" s="27">
        <f t="shared" si="29"/>
        <v>2258025</v>
      </c>
      <c r="M183" s="27">
        <f t="shared" si="25"/>
        <v>4896.8175300000003</v>
      </c>
      <c r="N183" s="27">
        <f t="shared" si="26"/>
        <v>4896.8175300000003</v>
      </c>
      <c r="O183" s="27">
        <f t="shared" si="30"/>
        <v>-24468.907249999931</v>
      </c>
      <c r="P183" s="27">
        <f t="shared" si="31"/>
        <v>24468.907249999931</v>
      </c>
      <c r="Q183" s="8"/>
      <c r="R183" s="8"/>
      <c r="S183" s="8"/>
      <c r="T183" s="4"/>
    </row>
    <row r="184" spans="1:20">
      <c r="A184" s="31">
        <v>44470</v>
      </c>
      <c r="B184" s="4"/>
      <c r="C184" s="6">
        <v>176</v>
      </c>
      <c r="D184" s="29">
        <f t="shared" si="22"/>
        <v>12903</v>
      </c>
      <c r="E184" s="29">
        <f t="shared" si="27"/>
        <v>2270928</v>
      </c>
      <c r="F184" s="29">
        <f t="shared" si="23"/>
        <v>-51572</v>
      </c>
      <c r="G184" s="34">
        <f>+Inputs!$D$3</f>
        <v>0.37951000000000001</v>
      </c>
      <c r="H184" s="4"/>
      <c r="I184" s="27">
        <f t="shared" si="28"/>
        <v>2322500</v>
      </c>
      <c r="J184" s="4"/>
      <c r="K184" s="27">
        <f t="shared" si="24"/>
        <v>12903</v>
      </c>
      <c r="L184" s="27">
        <f t="shared" si="29"/>
        <v>2270928</v>
      </c>
      <c r="M184" s="27">
        <f t="shared" si="25"/>
        <v>4896.8175300000003</v>
      </c>
      <c r="N184" s="27">
        <f t="shared" si="26"/>
        <v>4896.8175300000003</v>
      </c>
      <c r="O184" s="27">
        <f t="shared" si="30"/>
        <v>-19572.089719999931</v>
      </c>
      <c r="P184" s="27">
        <f t="shared" si="31"/>
        <v>19572.089719999931</v>
      </c>
      <c r="Q184" s="8"/>
      <c r="R184" s="8"/>
      <c r="S184" s="8"/>
      <c r="T184" s="4"/>
    </row>
    <row r="185" spans="1:20">
      <c r="A185" s="31">
        <v>44501</v>
      </c>
      <c r="B185" s="4"/>
      <c r="C185" s="6">
        <v>177</v>
      </c>
      <c r="D185" s="29">
        <f t="shared" si="22"/>
        <v>12903</v>
      </c>
      <c r="E185" s="29">
        <f t="shared" si="27"/>
        <v>2283831</v>
      </c>
      <c r="F185" s="29">
        <f t="shared" si="23"/>
        <v>-38669</v>
      </c>
      <c r="G185" s="34">
        <f>+Inputs!$D$3</f>
        <v>0.37951000000000001</v>
      </c>
      <c r="H185" s="4"/>
      <c r="I185" s="27">
        <f t="shared" si="28"/>
        <v>2322500</v>
      </c>
      <c r="J185" s="4"/>
      <c r="K185" s="27">
        <f t="shared" si="24"/>
        <v>12903</v>
      </c>
      <c r="L185" s="27">
        <f t="shared" si="29"/>
        <v>2283831</v>
      </c>
      <c r="M185" s="27">
        <f t="shared" si="25"/>
        <v>4896.8175300000003</v>
      </c>
      <c r="N185" s="27">
        <f t="shared" si="26"/>
        <v>4896.8175300000003</v>
      </c>
      <c r="O185" s="27">
        <f t="shared" si="30"/>
        <v>-14675.272189999931</v>
      </c>
      <c r="P185" s="27">
        <f t="shared" si="31"/>
        <v>14675.272189999931</v>
      </c>
      <c r="Q185" s="8"/>
      <c r="R185" s="8"/>
      <c r="S185" s="8"/>
      <c r="T185" s="4"/>
    </row>
    <row r="186" spans="1:20">
      <c r="A186" s="31">
        <v>44531</v>
      </c>
      <c r="B186" s="4"/>
      <c r="C186" s="6">
        <v>178</v>
      </c>
      <c r="D186" s="29">
        <f t="shared" si="22"/>
        <v>12903</v>
      </c>
      <c r="E186" s="29">
        <f t="shared" si="27"/>
        <v>2296734</v>
      </c>
      <c r="F186" s="29">
        <f t="shared" si="23"/>
        <v>-25766</v>
      </c>
      <c r="G186" s="34">
        <f>+Inputs!$D$3</f>
        <v>0.37951000000000001</v>
      </c>
      <c r="H186" s="4"/>
      <c r="I186" s="27">
        <f t="shared" si="28"/>
        <v>2322500</v>
      </c>
      <c r="J186" s="4"/>
      <c r="K186" s="27">
        <f t="shared" si="24"/>
        <v>12903</v>
      </c>
      <c r="L186" s="27">
        <f t="shared" si="29"/>
        <v>2296734</v>
      </c>
      <c r="M186" s="27">
        <f t="shared" si="25"/>
        <v>4896.8175300000003</v>
      </c>
      <c r="N186" s="27">
        <f t="shared" si="26"/>
        <v>4896.8175300000003</v>
      </c>
      <c r="O186" s="27">
        <f t="shared" si="30"/>
        <v>-9778.4546599999303</v>
      </c>
      <c r="P186" s="27">
        <f t="shared" si="31"/>
        <v>9778.4546599999303</v>
      </c>
      <c r="Q186" s="8"/>
      <c r="R186" s="8"/>
      <c r="S186" s="8"/>
      <c r="T186" s="4"/>
    </row>
    <row r="187" spans="1:20">
      <c r="A187" s="31">
        <v>44562</v>
      </c>
      <c r="B187" s="4"/>
      <c r="C187" s="6">
        <v>179</v>
      </c>
      <c r="D187" s="29">
        <f t="shared" si="22"/>
        <v>12903</v>
      </c>
      <c r="E187" s="29">
        <f t="shared" si="27"/>
        <v>2309637</v>
      </c>
      <c r="F187" s="29">
        <f t="shared" si="23"/>
        <v>-12863</v>
      </c>
      <c r="G187" s="34">
        <f>+Inputs!$D$3</f>
        <v>0.37951000000000001</v>
      </c>
      <c r="H187" s="4"/>
      <c r="I187" s="27">
        <f t="shared" si="28"/>
        <v>2322500</v>
      </c>
      <c r="J187" s="4"/>
      <c r="K187" s="27">
        <f t="shared" si="24"/>
        <v>12903</v>
      </c>
      <c r="L187" s="27">
        <f t="shared" si="29"/>
        <v>2309637</v>
      </c>
      <c r="M187" s="27">
        <f t="shared" si="25"/>
        <v>4896.8175300000003</v>
      </c>
      <c r="N187" s="27">
        <f t="shared" si="26"/>
        <v>4896.8175300000003</v>
      </c>
      <c r="O187" s="27">
        <f t="shared" si="30"/>
        <v>-4881.63712999993</v>
      </c>
      <c r="P187" s="27">
        <f t="shared" si="31"/>
        <v>4881.63712999993</v>
      </c>
      <c r="Q187" s="8"/>
      <c r="R187" s="8"/>
      <c r="S187" s="8"/>
      <c r="T187" s="4"/>
    </row>
    <row r="188" spans="1:20">
      <c r="A188" s="31">
        <v>44593</v>
      </c>
      <c r="B188" s="4"/>
      <c r="C188" s="6">
        <v>180</v>
      </c>
      <c r="D188" s="29">
        <f>-F187</f>
        <v>12863</v>
      </c>
      <c r="E188" s="29">
        <f t="shared" si="27"/>
        <v>2322500</v>
      </c>
      <c r="F188" s="29">
        <f t="shared" si="23"/>
        <v>0</v>
      </c>
      <c r="G188" s="34">
        <f>+Inputs!$D$3</f>
        <v>0.37951000000000001</v>
      </c>
      <c r="H188" s="4"/>
      <c r="I188" s="27">
        <f t="shared" si="28"/>
        <v>2322500</v>
      </c>
      <c r="J188" s="4"/>
      <c r="K188" s="27">
        <f t="shared" si="24"/>
        <v>12863</v>
      </c>
      <c r="L188" s="27">
        <f t="shared" si="29"/>
        <v>2322500</v>
      </c>
      <c r="M188" s="27">
        <f t="shared" si="25"/>
        <v>4881.6371300000001</v>
      </c>
      <c r="N188" s="27">
        <f t="shared" si="26"/>
        <v>4881.6371300000001</v>
      </c>
      <c r="O188" s="27">
        <f t="shared" si="30"/>
        <v>7.0031092036515474E-11</v>
      </c>
      <c r="P188" s="27">
        <f t="shared" si="31"/>
        <v>-7.0031092036515474E-11</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-2322500</v>
      </c>
      <c r="C190" s="4"/>
      <c r="D190" s="33">
        <f>SUM(D9:D189)</f>
        <v>2322500</v>
      </c>
      <c r="E190" s="4"/>
      <c r="F190" s="4"/>
      <c r="G190" s="28"/>
      <c r="H190" s="33">
        <f>SUM(H9:H189)</f>
        <v>2322500</v>
      </c>
      <c r="I190" s="33"/>
      <c r="J190" s="33">
        <f>SUM(J9:J189)</f>
        <v>881411.97499999998</v>
      </c>
      <c r="K190" s="33">
        <f>SUM(K9:K189)</f>
        <v>2322500</v>
      </c>
      <c r="L190" s="33"/>
      <c r="M190" s="33">
        <f>SUM(M9:M189)</f>
        <v>881411.97500000009</v>
      </c>
      <c r="N190" s="33">
        <f>SUM(N9:N189)</f>
        <v>7.0031092036515474E-11</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 right="0" top="0.75" bottom="0.25" header="0.5" footer="0"/>
  <pageSetup scale="50" orientation="landscape" r:id="rId1"/>
  <headerFooter alignWithMargins="0">
    <oddFooter>&amp;C&amp;A</oddFooter>
  </headerFooter>
</worksheet>
</file>

<file path=xl/worksheets/sheet71.xml><?xml version="1.0" encoding="utf-8"?>
<worksheet xmlns="http://schemas.openxmlformats.org/spreadsheetml/2006/main" xmlns:r="http://schemas.openxmlformats.org/officeDocument/2006/relationships">
  <dimension ref="A1:AE192"/>
  <sheetViews>
    <sheetView topLeftCell="R1" zoomScale="70" zoomScaleNormal="70" workbookViewId="0">
      <selection activeCell="P40" sqref="P40"/>
    </sheetView>
  </sheetViews>
  <sheetFormatPr defaultRowHeight="15"/>
  <cols>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193</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39173</v>
      </c>
      <c r="B9" s="151">
        <v>-3727548</v>
      </c>
      <c r="C9" s="6">
        <v>1</v>
      </c>
      <c r="D9" s="29">
        <f t="shared" ref="D9:D72" si="0">ROUND(-(+$B$9/180)*1,0)</f>
        <v>20709</v>
      </c>
      <c r="E9" s="29">
        <f>+D9</f>
        <v>20709</v>
      </c>
      <c r="F9" s="29">
        <f t="shared" ref="F9:F72" si="1">$B$9+E9</f>
        <v>-3706839</v>
      </c>
      <c r="G9" s="34">
        <f>+Inputs!$D$3</f>
        <v>0.37951000000000001</v>
      </c>
      <c r="H9" s="27">
        <f>-B9</f>
        <v>3727548</v>
      </c>
      <c r="I9" s="27">
        <f>+H9</f>
        <v>3727548</v>
      </c>
      <c r="J9" s="27">
        <f>H9*G9</f>
        <v>1414641.7414800001</v>
      </c>
      <c r="K9" s="27">
        <f t="shared" ref="K9:K72" si="2">D9</f>
        <v>20709</v>
      </c>
      <c r="L9" s="27">
        <f>+K9</f>
        <v>20709</v>
      </c>
      <c r="M9" s="27">
        <f t="shared" ref="M9:M72" si="3">K9*G9</f>
        <v>7859.2725900000005</v>
      </c>
      <c r="N9" s="27">
        <f t="shared" ref="N9:N72" si="4">M9-J9</f>
        <v>-1406782.4688900001</v>
      </c>
      <c r="O9" s="27">
        <f>+N9</f>
        <v>-1406782.4688900001</v>
      </c>
      <c r="P9" s="27">
        <f>-SUM(N9)</f>
        <v>1406782.4688900001</v>
      </c>
      <c r="Q9" s="38">
        <f>VLOOKUP(Q$8,$A$9:$P$188,5)</f>
        <v>683397</v>
      </c>
      <c r="R9" s="38">
        <f>VLOOKUP(R$8,$A$9:$P$188,5)</f>
        <v>931905</v>
      </c>
      <c r="S9" s="38">
        <f>+R9-Q9</f>
        <v>248508</v>
      </c>
      <c r="T9" s="35" t="s">
        <v>190</v>
      </c>
      <c r="U9" s="161">
        <f>-IF(TYPE(VLOOKUP(U8,$A$9:$P$188,6,FALSE))=16,0,VLOOKUP(U8,$A$9:$P$188,6,FALSE))</f>
        <v>3271950</v>
      </c>
      <c r="V9" s="161">
        <f>-IF(TYPE(VLOOKUP(V8,$A$9:$P$188,6,FALSE))=16,0,VLOOKUP(V8,$A$9:$P$188,6,FALSE))</f>
        <v>3251241</v>
      </c>
      <c r="W9" s="161">
        <f t="shared" ref="W9:AE9" si="5">-IF(TYPE(VLOOKUP(W8,$A$9:$P$188,6,FALSE))=16,0,VLOOKUP(W8,$A$9:$P$188,6,FALSE))</f>
        <v>3230532</v>
      </c>
      <c r="X9" s="161">
        <f t="shared" si="5"/>
        <v>3209823</v>
      </c>
      <c r="Y9" s="161">
        <f t="shared" si="5"/>
        <v>3189114</v>
      </c>
      <c r="Z9" s="161">
        <f t="shared" si="5"/>
        <v>3168405</v>
      </c>
      <c r="AA9" s="161">
        <f t="shared" si="5"/>
        <v>3147696</v>
      </c>
      <c r="AB9" s="161">
        <f t="shared" si="5"/>
        <v>3126987</v>
      </c>
      <c r="AC9" s="161">
        <f t="shared" si="5"/>
        <v>3106278</v>
      </c>
      <c r="AD9" s="161">
        <f t="shared" si="5"/>
        <v>3085569</v>
      </c>
      <c r="AE9" s="161">
        <f t="shared" si="5"/>
        <v>3064860</v>
      </c>
    </row>
    <row r="10" spans="1:31">
      <c r="A10" s="31">
        <v>39203</v>
      </c>
      <c r="B10" s="151" t="s">
        <v>45</v>
      </c>
      <c r="C10" s="6">
        <v>2</v>
      </c>
      <c r="D10" s="29">
        <f t="shared" si="0"/>
        <v>20709</v>
      </c>
      <c r="E10" s="29">
        <f t="shared" ref="E10:E73" si="6">+E9+D10</f>
        <v>41418</v>
      </c>
      <c r="F10" s="29">
        <f t="shared" si="1"/>
        <v>-3686130</v>
      </c>
      <c r="G10" s="34">
        <f>+Inputs!$D$3</f>
        <v>0.37951000000000001</v>
      </c>
      <c r="H10" s="2"/>
      <c r="I10" s="27">
        <f t="shared" ref="I10:I73" si="7">+I9+H10</f>
        <v>3727548</v>
      </c>
      <c r="J10" s="27"/>
      <c r="K10" s="27">
        <f t="shared" si="2"/>
        <v>20709</v>
      </c>
      <c r="L10" s="27">
        <f t="shared" ref="L10:L73" si="8">+L9+K10</f>
        <v>41418</v>
      </c>
      <c r="M10" s="27">
        <f t="shared" si="3"/>
        <v>7859.2725900000005</v>
      </c>
      <c r="N10" s="27">
        <f t="shared" si="4"/>
        <v>7859.2725900000005</v>
      </c>
      <c r="O10" s="27">
        <f t="shared" ref="O10:O73" si="9">+O9+N10</f>
        <v>-1398923.1963000002</v>
      </c>
      <c r="P10" s="27">
        <f t="shared" ref="P10:P73" si="10">P9-N10</f>
        <v>1398923.1963000002</v>
      </c>
      <c r="Q10" s="38">
        <f>VLOOKUP(Q$8,$A$9:$P$188,15)</f>
        <v>-1155285.7460100017</v>
      </c>
      <c r="R10" s="38">
        <f>VLOOKUP(R$8,$A$9:$P$188,15)</f>
        <v>-1060974.4749300024</v>
      </c>
      <c r="S10" s="38">
        <f>+R10-Q10</f>
        <v>94311.271079999395</v>
      </c>
      <c r="T10" s="36" t="s">
        <v>69</v>
      </c>
    </row>
    <row r="11" spans="1:31">
      <c r="A11" s="31">
        <v>39234</v>
      </c>
      <c r="B11" s="5"/>
      <c r="C11" s="6">
        <v>3</v>
      </c>
      <c r="D11" s="29">
        <f t="shared" si="0"/>
        <v>20709</v>
      </c>
      <c r="E11" s="29">
        <f t="shared" si="6"/>
        <v>62127</v>
      </c>
      <c r="F11" s="29">
        <f t="shared" si="1"/>
        <v>-3665421</v>
      </c>
      <c r="G11" s="34">
        <f>+Inputs!$D$3</f>
        <v>0.37951000000000001</v>
      </c>
      <c r="H11" s="2"/>
      <c r="I11" s="27">
        <f t="shared" si="7"/>
        <v>3727548</v>
      </c>
      <c r="J11" s="27"/>
      <c r="K11" s="27">
        <f t="shared" si="2"/>
        <v>20709</v>
      </c>
      <c r="L11" s="27">
        <f t="shared" si="8"/>
        <v>62127</v>
      </c>
      <c r="M11" s="27">
        <f t="shared" si="3"/>
        <v>7859.2725900000005</v>
      </c>
      <c r="N11" s="27">
        <f t="shared" si="4"/>
        <v>7859.2725900000005</v>
      </c>
      <c r="O11" s="27">
        <f t="shared" si="9"/>
        <v>-1391063.9237100002</v>
      </c>
      <c r="P11" s="27">
        <f t="shared" si="10"/>
        <v>1391063.9237100002</v>
      </c>
      <c r="Q11" s="38">
        <f>+VLOOKUP(Q$8,$A$9:$P$188,16)</f>
        <v>1155285.7460100017</v>
      </c>
      <c r="R11" s="38">
        <f>+VLOOKUP(R$8,$A$9:$P$188,16)</f>
        <v>1060974.4749300024</v>
      </c>
      <c r="S11" s="38">
        <f>(+Q11+R11)/2</f>
        <v>1108130.1104700021</v>
      </c>
      <c r="T11" s="36" t="s">
        <v>113</v>
      </c>
      <c r="U11" s="161">
        <f>IF(TYPE(VLOOKUP(U8,$A$9:$P$188,16,FALSE))=16,0,VLOOKUP(U8,$A$9:$P$188,16,FALSE))</f>
        <v>1241737.7445000012</v>
      </c>
      <c r="V11" s="161">
        <f t="shared" ref="V11:AE11" si="11">IF(TYPE(VLOOKUP(V8,$A$9:$P$188,16,FALSE))=16,0,VLOOKUP(V8,$A$9:$P$188,16,FALSE))</f>
        <v>1233878.4719100012</v>
      </c>
      <c r="W11" s="161">
        <f t="shared" si="11"/>
        <v>1226019.1993200013</v>
      </c>
      <c r="X11" s="161">
        <f t="shared" si="11"/>
        <v>1218159.9267300013</v>
      </c>
      <c r="Y11" s="161">
        <f t="shared" si="11"/>
        <v>1210300.6541400014</v>
      </c>
      <c r="Z11" s="161">
        <f t="shared" si="11"/>
        <v>1202441.3815500014</v>
      </c>
      <c r="AA11" s="161">
        <f t="shared" si="11"/>
        <v>1194582.1089600015</v>
      </c>
      <c r="AB11" s="161">
        <f t="shared" si="11"/>
        <v>1186722.8363700015</v>
      </c>
      <c r="AC11" s="161">
        <f t="shared" si="11"/>
        <v>1178863.5637800016</v>
      </c>
      <c r="AD11" s="161">
        <f t="shared" si="11"/>
        <v>1171004.2911900016</v>
      </c>
      <c r="AE11" s="161">
        <f t="shared" si="11"/>
        <v>1163145.0186000017</v>
      </c>
    </row>
    <row r="12" spans="1:31">
      <c r="A12" s="31">
        <v>39264</v>
      </c>
      <c r="B12" s="3"/>
      <c r="C12" s="6">
        <v>4</v>
      </c>
      <c r="D12" s="29">
        <f t="shared" si="0"/>
        <v>20709</v>
      </c>
      <c r="E12" s="29">
        <f t="shared" si="6"/>
        <v>82836</v>
      </c>
      <c r="F12" s="29">
        <f t="shared" si="1"/>
        <v>-3644712</v>
      </c>
      <c r="G12" s="34">
        <f>+Inputs!$D$3</f>
        <v>0.37951000000000001</v>
      </c>
      <c r="H12" s="2"/>
      <c r="I12" s="27">
        <f t="shared" si="7"/>
        <v>3727548</v>
      </c>
      <c r="J12" s="27"/>
      <c r="K12" s="27">
        <f t="shared" si="2"/>
        <v>20709</v>
      </c>
      <c r="L12" s="27">
        <f t="shared" si="8"/>
        <v>82836</v>
      </c>
      <c r="M12" s="27">
        <f t="shared" si="3"/>
        <v>7859.2725900000005</v>
      </c>
      <c r="N12" s="27">
        <f t="shared" si="4"/>
        <v>7859.2725900000005</v>
      </c>
      <c r="O12" s="27">
        <f t="shared" si="9"/>
        <v>-1383204.6511200003</v>
      </c>
      <c r="P12" s="27">
        <f t="shared" si="10"/>
        <v>1383204.6511200003</v>
      </c>
      <c r="Q12" s="39"/>
      <c r="R12" s="40"/>
      <c r="S12" s="40"/>
      <c r="T12" s="36"/>
    </row>
    <row r="13" spans="1:31">
      <c r="A13" s="31">
        <v>39295</v>
      </c>
      <c r="B13" s="3"/>
      <c r="C13" s="6">
        <v>5</v>
      </c>
      <c r="D13" s="29">
        <f t="shared" si="0"/>
        <v>20709</v>
      </c>
      <c r="E13" s="29">
        <f t="shared" si="6"/>
        <v>103545</v>
      </c>
      <c r="F13" s="29">
        <f t="shared" si="1"/>
        <v>-3624003</v>
      </c>
      <c r="G13" s="34">
        <f>+Inputs!$D$3</f>
        <v>0.37951000000000001</v>
      </c>
      <c r="H13" s="2"/>
      <c r="I13" s="27">
        <f t="shared" si="7"/>
        <v>3727548</v>
      </c>
      <c r="J13" s="27"/>
      <c r="K13" s="27">
        <f t="shared" si="2"/>
        <v>20709</v>
      </c>
      <c r="L13" s="27">
        <f t="shared" si="8"/>
        <v>103545</v>
      </c>
      <c r="M13" s="27">
        <f t="shared" si="3"/>
        <v>7859.2725900000005</v>
      </c>
      <c r="N13" s="27">
        <f t="shared" si="4"/>
        <v>7859.2725900000005</v>
      </c>
      <c r="O13" s="27">
        <f t="shared" si="9"/>
        <v>-1375345.3785300003</v>
      </c>
      <c r="P13" s="27">
        <f t="shared" si="10"/>
        <v>1375345.3785300003</v>
      </c>
      <c r="Q13" s="38">
        <f>VLOOKUP(Q$8,$A$9:$P$188,9)</f>
        <v>3727548</v>
      </c>
      <c r="R13" s="38">
        <f>VLOOKUP(R$8,$A$9:$P$188,9)</f>
        <v>3727548</v>
      </c>
      <c r="S13" s="38">
        <f>+R13-Q13</f>
        <v>0</v>
      </c>
      <c r="T13" s="36" t="s">
        <v>191</v>
      </c>
    </row>
    <row r="14" spans="1:31">
      <c r="A14" s="31">
        <v>39326</v>
      </c>
      <c r="B14" s="3"/>
      <c r="C14" s="6">
        <v>6</v>
      </c>
      <c r="D14" s="29">
        <f t="shared" si="0"/>
        <v>20709</v>
      </c>
      <c r="E14" s="29">
        <f t="shared" si="6"/>
        <v>124254</v>
      </c>
      <c r="F14" s="29">
        <f t="shared" si="1"/>
        <v>-3603294</v>
      </c>
      <c r="G14" s="34">
        <f>+Inputs!$D$3</f>
        <v>0.37951000000000001</v>
      </c>
      <c r="H14" s="2"/>
      <c r="I14" s="27">
        <f t="shared" si="7"/>
        <v>3727548</v>
      </c>
      <c r="J14" s="27"/>
      <c r="K14" s="27">
        <f t="shared" si="2"/>
        <v>20709</v>
      </c>
      <c r="L14" s="27">
        <f t="shared" si="8"/>
        <v>124254</v>
      </c>
      <c r="M14" s="27">
        <f t="shared" si="3"/>
        <v>7859.2725900000005</v>
      </c>
      <c r="N14" s="27">
        <f t="shared" si="4"/>
        <v>7859.2725900000005</v>
      </c>
      <c r="O14" s="27">
        <f t="shared" si="9"/>
        <v>-1367486.1059400004</v>
      </c>
      <c r="P14" s="27">
        <f t="shared" si="10"/>
        <v>1367486.1059400004</v>
      </c>
      <c r="Q14" s="38">
        <f>VLOOKUP(Q$8,$A$9:$P$188,12)</f>
        <v>683397</v>
      </c>
      <c r="R14" s="38">
        <f>VLOOKUP(R$8,$A$9:$P$188,12)</f>
        <v>931905</v>
      </c>
      <c r="S14" s="38">
        <f>+R14-Q14</f>
        <v>248508</v>
      </c>
      <c r="T14" s="37" t="s">
        <v>192</v>
      </c>
    </row>
    <row r="15" spans="1:31">
      <c r="A15" s="31">
        <v>39356</v>
      </c>
      <c r="B15" s="3"/>
      <c r="C15" s="6">
        <v>7</v>
      </c>
      <c r="D15" s="29">
        <f t="shared" si="0"/>
        <v>20709</v>
      </c>
      <c r="E15" s="29">
        <f t="shared" si="6"/>
        <v>144963</v>
      </c>
      <c r="F15" s="29">
        <f t="shared" si="1"/>
        <v>-3582585</v>
      </c>
      <c r="G15" s="34">
        <f>+Inputs!$D$3</f>
        <v>0.37951000000000001</v>
      </c>
      <c r="H15" s="2"/>
      <c r="I15" s="27">
        <f t="shared" si="7"/>
        <v>3727548</v>
      </c>
      <c r="J15" s="27"/>
      <c r="K15" s="27">
        <f t="shared" si="2"/>
        <v>20709</v>
      </c>
      <c r="L15" s="27">
        <f t="shared" si="8"/>
        <v>144963</v>
      </c>
      <c r="M15" s="27">
        <f t="shared" si="3"/>
        <v>7859.2725900000005</v>
      </c>
      <c r="N15" s="27">
        <f t="shared" si="4"/>
        <v>7859.2725900000005</v>
      </c>
      <c r="O15" s="27">
        <f t="shared" si="9"/>
        <v>-1359626.8333500004</v>
      </c>
      <c r="P15" s="27">
        <f t="shared" si="10"/>
        <v>1359626.8333500004</v>
      </c>
      <c r="Q15" s="8"/>
      <c r="R15" s="8"/>
      <c r="S15" s="8"/>
      <c r="T15" s="108"/>
    </row>
    <row r="16" spans="1:31">
      <c r="A16" s="31">
        <v>39387</v>
      </c>
      <c r="B16" s="3"/>
      <c r="C16" s="6">
        <v>8</v>
      </c>
      <c r="D16" s="29">
        <f t="shared" si="0"/>
        <v>20709</v>
      </c>
      <c r="E16" s="29">
        <f t="shared" si="6"/>
        <v>165672</v>
      </c>
      <c r="F16" s="29">
        <f t="shared" si="1"/>
        <v>-3561876</v>
      </c>
      <c r="G16" s="34">
        <f>+Inputs!$D$3</f>
        <v>0.37951000000000001</v>
      </c>
      <c r="H16" s="2"/>
      <c r="I16" s="27">
        <f t="shared" si="7"/>
        <v>3727548</v>
      </c>
      <c r="J16" s="27"/>
      <c r="K16" s="27">
        <f t="shared" si="2"/>
        <v>20709</v>
      </c>
      <c r="L16" s="27">
        <f t="shared" si="8"/>
        <v>165672</v>
      </c>
      <c r="M16" s="27">
        <f t="shared" si="3"/>
        <v>7859.2725900000005</v>
      </c>
      <c r="N16" s="27">
        <f t="shared" si="4"/>
        <v>7859.2725900000005</v>
      </c>
      <c r="O16" s="27">
        <f t="shared" si="9"/>
        <v>-1351767.5607600005</v>
      </c>
      <c r="P16" s="27">
        <f t="shared" si="10"/>
        <v>1351767.5607600005</v>
      </c>
      <c r="Q16" s="8"/>
      <c r="R16" s="8"/>
      <c r="S16" s="8"/>
      <c r="T16" s="4"/>
    </row>
    <row r="17" spans="1:20">
      <c r="A17" s="31">
        <v>39417</v>
      </c>
      <c r="B17" s="3"/>
      <c r="C17" s="6">
        <v>9</v>
      </c>
      <c r="D17" s="29">
        <f t="shared" si="0"/>
        <v>20709</v>
      </c>
      <c r="E17" s="29">
        <f t="shared" si="6"/>
        <v>186381</v>
      </c>
      <c r="F17" s="29">
        <f t="shared" si="1"/>
        <v>-3541167</v>
      </c>
      <c r="G17" s="34">
        <f>+Inputs!$D$3</f>
        <v>0.37951000000000001</v>
      </c>
      <c r="H17" s="2"/>
      <c r="I17" s="27">
        <f t="shared" si="7"/>
        <v>3727548</v>
      </c>
      <c r="J17" s="27"/>
      <c r="K17" s="27">
        <f t="shared" si="2"/>
        <v>20709</v>
      </c>
      <c r="L17" s="27">
        <f t="shared" si="8"/>
        <v>186381</v>
      </c>
      <c r="M17" s="27">
        <f t="shared" si="3"/>
        <v>7859.2725900000005</v>
      </c>
      <c r="N17" s="27">
        <f t="shared" si="4"/>
        <v>7859.2725900000005</v>
      </c>
      <c r="O17" s="27">
        <f t="shared" si="9"/>
        <v>-1343908.2881700005</v>
      </c>
      <c r="P17" s="27">
        <f t="shared" si="10"/>
        <v>1343908.2881700005</v>
      </c>
      <c r="Q17" s="8"/>
      <c r="R17" s="8"/>
      <c r="S17" s="8"/>
      <c r="T17" s="4"/>
    </row>
    <row r="18" spans="1:20">
      <c r="A18" s="31">
        <v>39448</v>
      </c>
      <c r="B18" s="154"/>
      <c r="C18" s="155">
        <v>10</v>
      </c>
      <c r="D18" s="156">
        <f t="shared" si="0"/>
        <v>20709</v>
      </c>
      <c r="E18" s="156">
        <f t="shared" si="6"/>
        <v>207090</v>
      </c>
      <c r="F18" s="156">
        <f t="shared" si="1"/>
        <v>-3520458</v>
      </c>
      <c r="G18" s="34">
        <f>+Inputs!$D$3</f>
        <v>0.37951000000000001</v>
      </c>
      <c r="H18" s="157"/>
      <c r="I18" s="158">
        <f t="shared" si="7"/>
        <v>3727548</v>
      </c>
      <c r="J18" s="158"/>
      <c r="K18" s="158">
        <f t="shared" si="2"/>
        <v>20709</v>
      </c>
      <c r="L18" s="158">
        <f t="shared" si="8"/>
        <v>207090</v>
      </c>
      <c r="M18" s="158">
        <f t="shared" si="3"/>
        <v>7859.2725900000005</v>
      </c>
      <c r="N18" s="158">
        <f t="shared" si="4"/>
        <v>7859.2725900000005</v>
      </c>
      <c r="O18" s="158">
        <f t="shared" si="9"/>
        <v>-1336049.0155800006</v>
      </c>
      <c r="P18" s="158">
        <f t="shared" si="10"/>
        <v>1336049.0155800006</v>
      </c>
      <c r="Q18" s="8"/>
      <c r="R18" s="8"/>
      <c r="S18" s="8"/>
      <c r="T18" s="4"/>
    </row>
    <row r="19" spans="1:20">
      <c r="A19" s="31">
        <v>39479</v>
      </c>
      <c r="B19" s="154"/>
      <c r="C19" s="155">
        <v>11</v>
      </c>
      <c r="D19" s="156">
        <f t="shared" si="0"/>
        <v>20709</v>
      </c>
      <c r="E19" s="156">
        <f t="shared" si="6"/>
        <v>227799</v>
      </c>
      <c r="F19" s="156">
        <f t="shared" si="1"/>
        <v>-3499749</v>
      </c>
      <c r="G19" s="34">
        <f>+Inputs!$D$3</f>
        <v>0.37951000000000001</v>
      </c>
      <c r="H19" s="157"/>
      <c r="I19" s="158">
        <f t="shared" si="7"/>
        <v>3727548</v>
      </c>
      <c r="J19" s="158"/>
      <c r="K19" s="158">
        <f t="shared" si="2"/>
        <v>20709</v>
      </c>
      <c r="L19" s="158">
        <f t="shared" si="8"/>
        <v>227799</v>
      </c>
      <c r="M19" s="158">
        <f t="shared" si="3"/>
        <v>7859.2725900000005</v>
      </c>
      <c r="N19" s="158">
        <f t="shared" si="4"/>
        <v>7859.2725900000005</v>
      </c>
      <c r="O19" s="158">
        <f t="shared" si="9"/>
        <v>-1328189.7429900006</v>
      </c>
      <c r="P19" s="158">
        <f t="shared" si="10"/>
        <v>1328189.7429900006</v>
      </c>
      <c r="Q19" s="8"/>
      <c r="R19" s="8"/>
      <c r="S19" s="8"/>
      <c r="T19" s="4"/>
    </row>
    <row r="20" spans="1:20">
      <c r="A20" s="31">
        <v>39508</v>
      </c>
      <c r="B20" s="3"/>
      <c r="C20" s="6">
        <v>12</v>
      </c>
      <c r="D20" s="29">
        <f t="shared" si="0"/>
        <v>20709</v>
      </c>
      <c r="E20" s="29">
        <f t="shared" si="6"/>
        <v>248508</v>
      </c>
      <c r="F20" s="29">
        <f t="shared" si="1"/>
        <v>-3479040</v>
      </c>
      <c r="G20" s="34">
        <f>+Inputs!$D$3</f>
        <v>0.37951000000000001</v>
      </c>
      <c r="H20" s="2"/>
      <c r="I20" s="27">
        <f t="shared" si="7"/>
        <v>3727548</v>
      </c>
      <c r="J20" s="27"/>
      <c r="K20" s="27">
        <f t="shared" si="2"/>
        <v>20709</v>
      </c>
      <c r="L20" s="27">
        <f t="shared" si="8"/>
        <v>248508</v>
      </c>
      <c r="M20" s="27">
        <f t="shared" si="3"/>
        <v>7859.2725900000005</v>
      </c>
      <c r="N20" s="27">
        <f t="shared" si="4"/>
        <v>7859.2725900000005</v>
      </c>
      <c r="O20" s="27">
        <f t="shared" si="9"/>
        <v>-1320330.4704000007</v>
      </c>
      <c r="P20" s="27">
        <f t="shared" si="10"/>
        <v>1320330.4704000007</v>
      </c>
      <c r="Q20" s="8"/>
      <c r="R20" s="8"/>
      <c r="S20" s="8"/>
      <c r="T20" s="4"/>
    </row>
    <row r="21" spans="1:20">
      <c r="A21" s="31">
        <v>39539</v>
      </c>
      <c r="B21" s="3"/>
      <c r="C21" s="6">
        <v>13</v>
      </c>
      <c r="D21" s="29">
        <f t="shared" si="0"/>
        <v>20709</v>
      </c>
      <c r="E21" s="29">
        <f t="shared" si="6"/>
        <v>269217</v>
      </c>
      <c r="F21" s="29">
        <f t="shared" si="1"/>
        <v>-3458331</v>
      </c>
      <c r="G21" s="34">
        <f>+Inputs!$D$3</f>
        <v>0.37951000000000001</v>
      </c>
      <c r="H21" s="2"/>
      <c r="I21" s="27">
        <f t="shared" si="7"/>
        <v>3727548</v>
      </c>
      <c r="J21" s="27"/>
      <c r="K21" s="27">
        <f t="shared" si="2"/>
        <v>20709</v>
      </c>
      <c r="L21" s="27">
        <f t="shared" si="8"/>
        <v>269217</v>
      </c>
      <c r="M21" s="27">
        <f t="shared" si="3"/>
        <v>7859.2725900000005</v>
      </c>
      <c r="N21" s="27">
        <f t="shared" si="4"/>
        <v>7859.2725900000005</v>
      </c>
      <c r="O21" s="27">
        <f t="shared" si="9"/>
        <v>-1312471.1978100007</v>
      </c>
      <c r="P21" s="27">
        <f t="shared" si="10"/>
        <v>1312471.1978100007</v>
      </c>
      <c r="Q21" s="8"/>
      <c r="R21" s="8"/>
      <c r="S21" s="8"/>
      <c r="T21" s="4"/>
    </row>
    <row r="22" spans="1:20">
      <c r="A22" s="31">
        <v>39569</v>
      </c>
      <c r="B22" s="3"/>
      <c r="C22" s="6">
        <v>14</v>
      </c>
      <c r="D22" s="29">
        <f t="shared" si="0"/>
        <v>20709</v>
      </c>
      <c r="E22" s="29">
        <f t="shared" si="6"/>
        <v>289926</v>
      </c>
      <c r="F22" s="29">
        <f t="shared" si="1"/>
        <v>-3437622</v>
      </c>
      <c r="G22" s="34">
        <f>+Inputs!$D$3</f>
        <v>0.37951000000000001</v>
      </c>
      <c r="H22" s="2"/>
      <c r="I22" s="27">
        <f t="shared" si="7"/>
        <v>3727548</v>
      </c>
      <c r="J22" s="27"/>
      <c r="K22" s="27">
        <f t="shared" si="2"/>
        <v>20709</v>
      </c>
      <c r="L22" s="27">
        <f t="shared" si="8"/>
        <v>289926</v>
      </c>
      <c r="M22" s="27">
        <f t="shared" si="3"/>
        <v>7859.2725900000005</v>
      </c>
      <c r="N22" s="27">
        <f t="shared" si="4"/>
        <v>7859.2725900000005</v>
      </c>
      <c r="O22" s="27">
        <f t="shared" si="9"/>
        <v>-1304611.9252200008</v>
      </c>
      <c r="P22" s="27">
        <f t="shared" si="10"/>
        <v>1304611.9252200008</v>
      </c>
      <c r="Q22" s="8"/>
      <c r="R22" s="8"/>
      <c r="S22" s="8"/>
      <c r="T22" s="4"/>
    </row>
    <row r="23" spans="1:20">
      <c r="A23" s="31">
        <v>39600</v>
      </c>
      <c r="B23" s="3"/>
      <c r="C23" s="6">
        <v>15</v>
      </c>
      <c r="D23" s="29">
        <f t="shared" si="0"/>
        <v>20709</v>
      </c>
      <c r="E23" s="29">
        <f t="shared" si="6"/>
        <v>310635</v>
      </c>
      <c r="F23" s="29">
        <f t="shared" si="1"/>
        <v>-3416913</v>
      </c>
      <c r="G23" s="34">
        <f>+Inputs!$D$3</f>
        <v>0.37951000000000001</v>
      </c>
      <c r="H23" s="2"/>
      <c r="I23" s="27">
        <f t="shared" si="7"/>
        <v>3727548</v>
      </c>
      <c r="J23" s="27"/>
      <c r="K23" s="27">
        <f t="shared" si="2"/>
        <v>20709</v>
      </c>
      <c r="L23" s="27">
        <f t="shared" si="8"/>
        <v>310635</v>
      </c>
      <c r="M23" s="27">
        <f t="shared" si="3"/>
        <v>7859.2725900000005</v>
      </c>
      <c r="N23" s="27">
        <f t="shared" si="4"/>
        <v>7859.2725900000005</v>
      </c>
      <c r="O23" s="27">
        <f t="shared" si="9"/>
        <v>-1296752.6526300008</v>
      </c>
      <c r="P23" s="27">
        <f t="shared" si="10"/>
        <v>1296752.6526300008</v>
      </c>
      <c r="Q23" s="8"/>
      <c r="R23" s="8"/>
      <c r="S23" s="8"/>
      <c r="T23" s="4"/>
    </row>
    <row r="24" spans="1:20">
      <c r="A24" s="31">
        <v>39630</v>
      </c>
      <c r="B24" s="3"/>
      <c r="C24" s="6">
        <v>16</v>
      </c>
      <c r="D24" s="29">
        <f t="shared" si="0"/>
        <v>20709</v>
      </c>
      <c r="E24" s="29">
        <f t="shared" si="6"/>
        <v>331344</v>
      </c>
      <c r="F24" s="29">
        <f t="shared" si="1"/>
        <v>-3396204</v>
      </c>
      <c r="G24" s="34">
        <f>+Inputs!$D$3</f>
        <v>0.37951000000000001</v>
      </c>
      <c r="H24" s="2"/>
      <c r="I24" s="27">
        <f t="shared" si="7"/>
        <v>3727548</v>
      </c>
      <c r="J24" s="27"/>
      <c r="K24" s="27">
        <f t="shared" si="2"/>
        <v>20709</v>
      </c>
      <c r="L24" s="27">
        <f t="shared" si="8"/>
        <v>331344</v>
      </c>
      <c r="M24" s="27">
        <f t="shared" si="3"/>
        <v>7859.2725900000005</v>
      </c>
      <c r="N24" s="27">
        <f t="shared" si="4"/>
        <v>7859.2725900000005</v>
      </c>
      <c r="O24" s="27">
        <f t="shared" si="9"/>
        <v>-1288893.3800400009</v>
      </c>
      <c r="P24" s="27">
        <f t="shared" si="10"/>
        <v>1288893.3800400009</v>
      </c>
      <c r="Q24" s="8"/>
      <c r="R24" s="8"/>
      <c r="S24" s="8"/>
      <c r="T24" s="4"/>
    </row>
    <row r="25" spans="1:20">
      <c r="A25" s="31">
        <v>39661</v>
      </c>
      <c r="B25" s="3"/>
      <c r="C25" s="6">
        <v>17</v>
      </c>
      <c r="D25" s="29">
        <f t="shared" si="0"/>
        <v>20709</v>
      </c>
      <c r="E25" s="29">
        <f t="shared" si="6"/>
        <v>352053</v>
      </c>
      <c r="F25" s="29">
        <f t="shared" si="1"/>
        <v>-3375495</v>
      </c>
      <c r="G25" s="34">
        <f>+Inputs!$D$3</f>
        <v>0.37951000000000001</v>
      </c>
      <c r="H25" s="2"/>
      <c r="I25" s="27">
        <f t="shared" si="7"/>
        <v>3727548</v>
      </c>
      <c r="J25" s="27"/>
      <c r="K25" s="27">
        <f t="shared" si="2"/>
        <v>20709</v>
      </c>
      <c r="L25" s="27">
        <f t="shared" si="8"/>
        <v>352053</v>
      </c>
      <c r="M25" s="27">
        <f t="shared" si="3"/>
        <v>7859.2725900000005</v>
      </c>
      <c r="N25" s="27">
        <f t="shared" si="4"/>
        <v>7859.2725900000005</v>
      </c>
      <c r="O25" s="27">
        <f t="shared" si="9"/>
        <v>-1281034.1074500009</v>
      </c>
      <c r="P25" s="27">
        <f t="shared" si="10"/>
        <v>1281034.1074500009</v>
      </c>
      <c r="Q25" s="8"/>
      <c r="R25" s="8"/>
      <c r="S25" s="8"/>
      <c r="T25" s="4"/>
    </row>
    <row r="26" spans="1:20">
      <c r="A26" s="31">
        <v>39692</v>
      </c>
      <c r="B26" s="3"/>
      <c r="C26" s="6">
        <v>18</v>
      </c>
      <c r="D26" s="29">
        <f t="shared" si="0"/>
        <v>20709</v>
      </c>
      <c r="E26" s="29">
        <f t="shared" si="6"/>
        <v>372762</v>
      </c>
      <c r="F26" s="29">
        <f t="shared" si="1"/>
        <v>-3354786</v>
      </c>
      <c r="G26" s="34">
        <f>+Inputs!$D$3</f>
        <v>0.37951000000000001</v>
      </c>
      <c r="H26" s="2"/>
      <c r="I26" s="27">
        <f t="shared" si="7"/>
        <v>3727548</v>
      </c>
      <c r="J26" s="27"/>
      <c r="K26" s="27">
        <f t="shared" si="2"/>
        <v>20709</v>
      </c>
      <c r="L26" s="27">
        <f t="shared" si="8"/>
        <v>372762</v>
      </c>
      <c r="M26" s="27">
        <f t="shared" si="3"/>
        <v>7859.2725900000005</v>
      </c>
      <c r="N26" s="27">
        <f t="shared" si="4"/>
        <v>7859.2725900000005</v>
      </c>
      <c r="O26" s="27">
        <f t="shared" si="9"/>
        <v>-1273174.834860001</v>
      </c>
      <c r="P26" s="27">
        <f t="shared" si="10"/>
        <v>1273174.834860001</v>
      </c>
      <c r="Q26" s="8"/>
      <c r="R26" s="8"/>
      <c r="S26" s="8"/>
      <c r="T26" s="4"/>
    </row>
    <row r="27" spans="1:20">
      <c r="A27" s="31">
        <v>39722</v>
      </c>
      <c r="B27" s="3"/>
      <c r="C27" s="6">
        <v>19</v>
      </c>
      <c r="D27" s="29">
        <f t="shared" si="0"/>
        <v>20709</v>
      </c>
      <c r="E27" s="29">
        <f t="shared" si="6"/>
        <v>393471</v>
      </c>
      <c r="F27" s="29">
        <f t="shared" si="1"/>
        <v>-3334077</v>
      </c>
      <c r="G27" s="34">
        <f>+Inputs!$D$3</f>
        <v>0.37951000000000001</v>
      </c>
      <c r="H27" s="2"/>
      <c r="I27" s="27">
        <f t="shared" si="7"/>
        <v>3727548</v>
      </c>
      <c r="J27" s="27"/>
      <c r="K27" s="27">
        <f t="shared" si="2"/>
        <v>20709</v>
      </c>
      <c r="L27" s="27">
        <f t="shared" si="8"/>
        <v>393471</v>
      </c>
      <c r="M27" s="27">
        <f t="shared" si="3"/>
        <v>7859.2725900000005</v>
      </c>
      <c r="N27" s="27">
        <f t="shared" si="4"/>
        <v>7859.2725900000005</v>
      </c>
      <c r="O27" s="27">
        <f t="shared" si="9"/>
        <v>-1265315.562270001</v>
      </c>
      <c r="P27" s="27">
        <f t="shared" si="10"/>
        <v>1265315.562270001</v>
      </c>
      <c r="Q27" s="8"/>
      <c r="R27" s="8"/>
      <c r="S27" s="8"/>
      <c r="T27" s="4"/>
    </row>
    <row r="28" spans="1:20">
      <c r="A28" s="31">
        <v>39753</v>
      </c>
      <c r="B28" s="3"/>
      <c r="C28" s="6">
        <v>20</v>
      </c>
      <c r="D28" s="29">
        <f t="shared" si="0"/>
        <v>20709</v>
      </c>
      <c r="E28" s="29">
        <f t="shared" si="6"/>
        <v>414180</v>
      </c>
      <c r="F28" s="29">
        <f t="shared" si="1"/>
        <v>-3313368</v>
      </c>
      <c r="G28" s="34">
        <f>+Inputs!$D$3</f>
        <v>0.37951000000000001</v>
      </c>
      <c r="H28" s="2"/>
      <c r="I28" s="27">
        <f t="shared" si="7"/>
        <v>3727548</v>
      </c>
      <c r="J28" s="27"/>
      <c r="K28" s="27">
        <f t="shared" si="2"/>
        <v>20709</v>
      </c>
      <c r="L28" s="27">
        <f t="shared" si="8"/>
        <v>414180</v>
      </c>
      <c r="M28" s="27">
        <f t="shared" si="3"/>
        <v>7859.2725900000005</v>
      </c>
      <c r="N28" s="27">
        <f t="shared" si="4"/>
        <v>7859.2725900000005</v>
      </c>
      <c r="O28" s="27">
        <f t="shared" si="9"/>
        <v>-1257456.2896800011</v>
      </c>
      <c r="P28" s="27">
        <f t="shared" si="10"/>
        <v>1257456.2896800011</v>
      </c>
      <c r="Q28" s="8"/>
      <c r="R28" s="8"/>
      <c r="S28" s="8"/>
      <c r="T28" s="4"/>
    </row>
    <row r="29" spans="1:20">
      <c r="A29" s="31">
        <v>39783</v>
      </c>
      <c r="B29" s="3"/>
      <c r="C29" s="6">
        <v>21</v>
      </c>
      <c r="D29" s="29">
        <f t="shared" si="0"/>
        <v>20709</v>
      </c>
      <c r="E29" s="29">
        <f t="shared" si="6"/>
        <v>434889</v>
      </c>
      <c r="F29" s="29">
        <f t="shared" si="1"/>
        <v>-3292659</v>
      </c>
      <c r="G29" s="34">
        <f>+Inputs!$D$3</f>
        <v>0.37951000000000001</v>
      </c>
      <c r="H29" s="2"/>
      <c r="I29" s="27">
        <f t="shared" si="7"/>
        <v>3727548</v>
      </c>
      <c r="J29" s="27"/>
      <c r="K29" s="27">
        <f t="shared" si="2"/>
        <v>20709</v>
      </c>
      <c r="L29" s="27">
        <f t="shared" si="8"/>
        <v>434889</v>
      </c>
      <c r="M29" s="27">
        <f t="shared" si="3"/>
        <v>7859.2725900000005</v>
      </c>
      <c r="N29" s="27">
        <f t="shared" si="4"/>
        <v>7859.2725900000005</v>
      </c>
      <c r="O29" s="27">
        <f t="shared" si="9"/>
        <v>-1249597.0170900011</v>
      </c>
      <c r="P29" s="27">
        <f t="shared" si="10"/>
        <v>1249597.0170900011</v>
      </c>
      <c r="Q29" s="8"/>
      <c r="R29" s="8"/>
      <c r="S29" s="8"/>
      <c r="T29" s="4"/>
    </row>
    <row r="30" spans="1:20">
      <c r="A30" s="31">
        <v>39814</v>
      </c>
      <c r="B30" s="3"/>
      <c r="C30" s="6">
        <v>22</v>
      </c>
      <c r="D30" s="29">
        <f t="shared" si="0"/>
        <v>20709</v>
      </c>
      <c r="E30" s="29">
        <f t="shared" si="6"/>
        <v>455598</v>
      </c>
      <c r="F30" s="29">
        <f t="shared" si="1"/>
        <v>-3271950</v>
      </c>
      <c r="G30" s="34">
        <f>+Inputs!$D$3</f>
        <v>0.37951000000000001</v>
      </c>
      <c r="H30" s="2"/>
      <c r="I30" s="27">
        <f t="shared" si="7"/>
        <v>3727548</v>
      </c>
      <c r="J30" s="27"/>
      <c r="K30" s="27">
        <f t="shared" si="2"/>
        <v>20709</v>
      </c>
      <c r="L30" s="27">
        <f t="shared" si="8"/>
        <v>455598</v>
      </c>
      <c r="M30" s="27">
        <f t="shared" si="3"/>
        <v>7859.2725900000005</v>
      </c>
      <c r="N30" s="27">
        <f t="shared" si="4"/>
        <v>7859.2725900000005</v>
      </c>
      <c r="O30" s="27">
        <f t="shared" si="9"/>
        <v>-1241737.7445000012</v>
      </c>
      <c r="P30" s="27">
        <f t="shared" si="10"/>
        <v>1241737.7445000012</v>
      </c>
      <c r="Q30" s="8"/>
      <c r="R30" s="8"/>
      <c r="S30" s="8"/>
      <c r="T30" s="4"/>
    </row>
    <row r="31" spans="1:20">
      <c r="A31" s="31">
        <v>39845</v>
      </c>
      <c r="B31" s="3"/>
      <c r="C31" s="6">
        <v>23</v>
      </c>
      <c r="D31" s="29">
        <f t="shared" si="0"/>
        <v>20709</v>
      </c>
      <c r="E31" s="29">
        <f t="shared" si="6"/>
        <v>476307</v>
      </c>
      <c r="F31" s="29">
        <f t="shared" si="1"/>
        <v>-3251241</v>
      </c>
      <c r="G31" s="34">
        <f>+Inputs!$D$3</f>
        <v>0.37951000000000001</v>
      </c>
      <c r="H31" s="2"/>
      <c r="I31" s="27">
        <f t="shared" si="7"/>
        <v>3727548</v>
      </c>
      <c r="J31" s="27"/>
      <c r="K31" s="27">
        <f t="shared" si="2"/>
        <v>20709</v>
      </c>
      <c r="L31" s="27">
        <f t="shared" si="8"/>
        <v>476307</v>
      </c>
      <c r="M31" s="27">
        <f t="shared" si="3"/>
        <v>7859.2725900000005</v>
      </c>
      <c r="N31" s="27">
        <f t="shared" si="4"/>
        <v>7859.2725900000005</v>
      </c>
      <c r="O31" s="27">
        <f t="shared" si="9"/>
        <v>-1233878.4719100012</v>
      </c>
      <c r="P31" s="27">
        <f t="shared" si="10"/>
        <v>1233878.4719100012</v>
      </c>
      <c r="Q31" s="8"/>
      <c r="R31" s="8"/>
      <c r="S31" s="8"/>
      <c r="T31" s="4"/>
    </row>
    <row r="32" spans="1:20">
      <c r="A32" s="31">
        <v>39873</v>
      </c>
      <c r="B32" s="3"/>
      <c r="C32" s="6">
        <v>24</v>
      </c>
      <c r="D32" s="29">
        <f t="shared" si="0"/>
        <v>20709</v>
      </c>
      <c r="E32" s="29">
        <f t="shared" si="6"/>
        <v>497016</v>
      </c>
      <c r="F32" s="29">
        <f t="shared" si="1"/>
        <v>-3230532</v>
      </c>
      <c r="G32" s="34">
        <f>+Inputs!$D$3</f>
        <v>0.37951000000000001</v>
      </c>
      <c r="H32" s="2"/>
      <c r="I32" s="27">
        <f t="shared" si="7"/>
        <v>3727548</v>
      </c>
      <c r="J32" s="27"/>
      <c r="K32" s="27">
        <f t="shared" si="2"/>
        <v>20709</v>
      </c>
      <c r="L32" s="27">
        <f t="shared" si="8"/>
        <v>497016</v>
      </c>
      <c r="M32" s="27">
        <f t="shared" si="3"/>
        <v>7859.2725900000005</v>
      </c>
      <c r="N32" s="27">
        <f t="shared" si="4"/>
        <v>7859.2725900000005</v>
      </c>
      <c r="O32" s="27">
        <f t="shared" si="9"/>
        <v>-1226019.1993200013</v>
      </c>
      <c r="P32" s="27">
        <f t="shared" si="10"/>
        <v>1226019.1993200013</v>
      </c>
      <c r="Q32" s="8"/>
      <c r="R32" s="8"/>
      <c r="S32" s="8"/>
      <c r="T32" s="4"/>
    </row>
    <row r="33" spans="1:20">
      <c r="A33" s="31">
        <v>39904</v>
      </c>
      <c r="B33" s="3"/>
      <c r="C33" s="6">
        <v>25</v>
      </c>
      <c r="D33" s="29">
        <f t="shared" si="0"/>
        <v>20709</v>
      </c>
      <c r="E33" s="29">
        <f t="shared" si="6"/>
        <v>517725</v>
      </c>
      <c r="F33" s="29">
        <f t="shared" si="1"/>
        <v>-3209823</v>
      </c>
      <c r="G33" s="34">
        <f>+Inputs!$D$3</f>
        <v>0.37951000000000001</v>
      </c>
      <c r="H33" s="2"/>
      <c r="I33" s="27">
        <f t="shared" si="7"/>
        <v>3727548</v>
      </c>
      <c r="J33" s="27"/>
      <c r="K33" s="27">
        <f t="shared" si="2"/>
        <v>20709</v>
      </c>
      <c r="L33" s="27">
        <f t="shared" si="8"/>
        <v>517725</v>
      </c>
      <c r="M33" s="27">
        <f t="shared" si="3"/>
        <v>7859.2725900000005</v>
      </c>
      <c r="N33" s="27">
        <f t="shared" si="4"/>
        <v>7859.2725900000005</v>
      </c>
      <c r="O33" s="27">
        <f t="shared" si="9"/>
        <v>-1218159.9267300013</v>
      </c>
      <c r="P33" s="27">
        <f t="shared" si="10"/>
        <v>1218159.9267300013</v>
      </c>
      <c r="Q33" s="8"/>
      <c r="R33" s="8"/>
      <c r="S33" s="8"/>
      <c r="T33" s="4"/>
    </row>
    <row r="34" spans="1:20">
      <c r="A34" s="31">
        <v>39934</v>
      </c>
      <c r="B34" s="3"/>
      <c r="C34" s="6">
        <v>26</v>
      </c>
      <c r="D34" s="29">
        <f t="shared" si="0"/>
        <v>20709</v>
      </c>
      <c r="E34" s="29">
        <f t="shared" si="6"/>
        <v>538434</v>
      </c>
      <c r="F34" s="29">
        <f t="shared" si="1"/>
        <v>-3189114</v>
      </c>
      <c r="G34" s="34">
        <f>+Inputs!$D$3</f>
        <v>0.37951000000000001</v>
      </c>
      <c r="H34" s="2"/>
      <c r="I34" s="27">
        <f t="shared" si="7"/>
        <v>3727548</v>
      </c>
      <c r="J34" s="27"/>
      <c r="K34" s="27">
        <f t="shared" si="2"/>
        <v>20709</v>
      </c>
      <c r="L34" s="27">
        <f t="shared" si="8"/>
        <v>538434</v>
      </c>
      <c r="M34" s="27">
        <f t="shared" si="3"/>
        <v>7859.2725900000005</v>
      </c>
      <c r="N34" s="27">
        <f t="shared" si="4"/>
        <v>7859.2725900000005</v>
      </c>
      <c r="O34" s="27">
        <f t="shared" si="9"/>
        <v>-1210300.6541400014</v>
      </c>
      <c r="P34" s="27">
        <f t="shared" si="10"/>
        <v>1210300.6541400014</v>
      </c>
      <c r="Q34" s="8"/>
      <c r="R34" s="8"/>
      <c r="S34" s="8"/>
      <c r="T34" s="4"/>
    </row>
    <row r="35" spans="1:20">
      <c r="A35" s="31">
        <v>39965</v>
      </c>
      <c r="B35" s="3"/>
      <c r="C35" s="6">
        <v>27</v>
      </c>
      <c r="D35" s="29">
        <f t="shared" si="0"/>
        <v>20709</v>
      </c>
      <c r="E35" s="29">
        <f t="shared" si="6"/>
        <v>559143</v>
      </c>
      <c r="F35" s="29">
        <f t="shared" si="1"/>
        <v>-3168405</v>
      </c>
      <c r="G35" s="34">
        <f>+Inputs!$D$3</f>
        <v>0.37951000000000001</v>
      </c>
      <c r="H35" s="2"/>
      <c r="I35" s="27">
        <f t="shared" si="7"/>
        <v>3727548</v>
      </c>
      <c r="J35" s="27"/>
      <c r="K35" s="27">
        <f t="shared" si="2"/>
        <v>20709</v>
      </c>
      <c r="L35" s="27">
        <f t="shared" si="8"/>
        <v>559143</v>
      </c>
      <c r="M35" s="27">
        <f t="shared" si="3"/>
        <v>7859.2725900000005</v>
      </c>
      <c r="N35" s="27">
        <f t="shared" si="4"/>
        <v>7859.2725900000005</v>
      </c>
      <c r="O35" s="27">
        <f t="shared" si="9"/>
        <v>-1202441.3815500014</v>
      </c>
      <c r="P35" s="27">
        <f t="shared" si="10"/>
        <v>1202441.3815500014</v>
      </c>
      <c r="Q35" s="8"/>
      <c r="R35" s="8"/>
      <c r="S35" s="8"/>
      <c r="T35" s="4"/>
    </row>
    <row r="36" spans="1:20">
      <c r="A36" s="31">
        <v>39995</v>
      </c>
      <c r="B36" s="3"/>
      <c r="C36" s="6">
        <v>28</v>
      </c>
      <c r="D36" s="29">
        <f t="shared" si="0"/>
        <v>20709</v>
      </c>
      <c r="E36" s="29">
        <f t="shared" si="6"/>
        <v>579852</v>
      </c>
      <c r="F36" s="29">
        <f t="shared" si="1"/>
        <v>-3147696</v>
      </c>
      <c r="G36" s="34">
        <f>+Inputs!$D$3</f>
        <v>0.37951000000000001</v>
      </c>
      <c r="H36" s="2"/>
      <c r="I36" s="27">
        <f t="shared" si="7"/>
        <v>3727548</v>
      </c>
      <c r="J36" s="27"/>
      <c r="K36" s="27">
        <f t="shared" si="2"/>
        <v>20709</v>
      </c>
      <c r="L36" s="27">
        <f t="shared" si="8"/>
        <v>579852</v>
      </c>
      <c r="M36" s="27">
        <f t="shared" si="3"/>
        <v>7859.2725900000005</v>
      </c>
      <c r="N36" s="27">
        <f t="shared" si="4"/>
        <v>7859.2725900000005</v>
      </c>
      <c r="O36" s="27">
        <f t="shared" si="9"/>
        <v>-1194582.1089600015</v>
      </c>
      <c r="P36" s="27">
        <f t="shared" si="10"/>
        <v>1194582.1089600015</v>
      </c>
      <c r="Q36" s="8"/>
      <c r="R36" s="8"/>
      <c r="S36" s="8"/>
      <c r="T36" s="4"/>
    </row>
    <row r="37" spans="1:20">
      <c r="A37" s="31">
        <v>40026</v>
      </c>
      <c r="B37" s="3"/>
      <c r="C37" s="6">
        <v>29</v>
      </c>
      <c r="D37" s="29">
        <f t="shared" si="0"/>
        <v>20709</v>
      </c>
      <c r="E37" s="29">
        <f t="shared" si="6"/>
        <v>600561</v>
      </c>
      <c r="F37" s="29">
        <f t="shared" si="1"/>
        <v>-3126987</v>
      </c>
      <c r="G37" s="34">
        <f>+Inputs!$D$3</f>
        <v>0.37951000000000001</v>
      </c>
      <c r="H37" s="2"/>
      <c r="I37" s="27">
        <f t="shared" si="7"/>
        <v>3727548</v>
      </c>
      <c r="J37" s="27"/>
      <c r="K37" s="27">
        <f t="shared" si="2"/>
        <v>20709</v>
      </c>
      <c r="L37" s="27">
        <f t="shared" si="8"/>
        <v>600561</v>
      </c>
      <c r="M37" s="27">
        <f t="shared" si="3"/>
        <v>7859.2725900000005</v>
      </c>
      <c r="N37" s="27">
        <f t="shared" si="4"/>
        <v>7859.2725900000005</v>
      </c>
      <c r="O37" s="27">
        <f t="shared" si="9"/>
        <v>-1186722.8363700015</v>
      </c>
      <c r="P37" s="27">
        <f t="shared" si="10"/>
        <v>1186722.8363700015</v>
      </c>
      <c r="Q37" s="8"/>
      <c r="R37" s="8"/>
      <c r="S37" s="8"/>
      <c r="T37" s="4"/>
    </row>
    <row r="38" spans="1:20">
      <c r="A38" s="31">
        <v>40057</v>
      </c>
      <c r="B38" s="3"/>
      <c r="C38" s="6">
        <v>30</v>
      </c>
      <c r="D38" s="29">
        <f t="shared" si="0"/>
        <v>20709</v>
      </c>
      <c r="E38" s="29">
        <f t="shared" si="6"/>
        <v>621270</v>
      </c>
      <c r="F38" s="29">
        <f t="shared" si="1"/>
        <v>-3106278</v>
      </c>
      <c r="G38" s="34">
        <f>+Inputs!$D$3</f>
        <v>0.37951000000000001</v>
      </c>
      <c r="H38" s="2"/>
      <c r="I38" s="27">
        <f t="shared" si="7"/>
        <v>3727548</v>
      </c>
      <c r="J38" s="27"/>
      <c r="K38" s="27">
        <f t="shared" si="2"/>
        <v>20709</v>
      </c>
      <c r="L38" s="27">
        <f t="shared" si="8"/>
        <v>621270</v>
      </c>
      <c r="M38" s="27">
        <f t="shared" si="3"/>
        <v>7859.2725900000005</v>
      </c>
      <c r="N38" s="27">
        <f t="shared" si="4"/>
        <v>7859.2725900000005</v>
      </c>
      <c r="O38" s="27">
        <f t="shared" si="9"/>
        <v>-1178863.5637800016</v>
      </c>
      <c r="P38" s="27">
        <f t="shared" si="10"/>
        <v>1178863.5637800016</v>
      </c>
      <c r="Q38" s="8"/>
      <c r="R38" s="8"/>
      <c r="S38" s="8"/>
      <c r="T38" s="4"/>
    </row>
    <row r="39" spans="1:20">
      <c r="A39" s="31">
        <v>40087</v>
      </c>
      <c r="B39" s="2"/>
      <c r="C39" s="6">
        <v>31</v>
      </c>
      <c r="D39" s="29">
        <f t="shared" si="0"/>
        <v>20709</v>
      </c>
      <c r="E39" s="29">
        <f t="shared" si="6"/>
        <v>641979</v>
      </c>
      <c r="F39" s="29">
        <f t="shared" si="1"/>
        <v>-3085569</v>
      </c>
      <c r="G39" s="34">
        <f>+Inputs!$D$3</f>
        <v>0.37951000000000001</v>
      </c>
      <c r="H39" s="2"/>
      <c r="I39" s="27">
        <f t="shared" si="7"/>
        <v>3727548</v>
      </c>
      <c r="J39" s="27"/>
      <c r="K39" s="27">
        <f t="shared" si="2"/>
        <v>20709</v>
      </c>
      <c r="L39" s="27">
        <f t="shared" si="8"/>
        <v>641979</v>
      </c>
      <c r="M39" s="27">
        <f t="shared" si="3"/>
        <v>7859.2725900000005</v>
      </c>
      <c r="N39" s="27">
        <f t="shared" si="4"/>
        <v>7859.2725900000005</v>
      </c>
      <c r="O39" s="27">
        <f t="shared" si="9"/>
        <v>-1171004.2911900016</v>
      </c>
      <c r="P39" s="27">
        <f t="shared" si="10"/>
        <v>1171004.2911900016</v>
      </c>
      <c r="Q39" s="8"/>
      <c r="R39" s="8"/>
      <c r="S39" s="8"/>
      <c r="T39" s="4"/>
    </row>
    <row r="40" spans="1:20">
      <c r="A40" s="31">
        <v>40118</v>
      </c>
      <c r="B40" s="2"/>
      <c r="C40" s="6">
        <v>32</v>
      </c>
      <c r="D40" s="29">
        <f t="shared" si="0"/>
        <v>20709</v>
      </c>
      <c r="E40" s="29">
        <f t="shared" si="6"/>
        <v>662688</v>
      </c>
      <c r="F40" s="29">
        <f t="shared" si="1"/>
        <v>-3064860</v>
      </c>
      <c r="G40" s="34">
        <f>+Inputs!$D$3</f>
        <v>0.37951000000000001</v>
      </c>
      <c r="H40" s="2"/>
      <c r="I40" s="27">
        <f t="shared" si="7"/>
        <v>3727548</v>
      </c>
      <c r="J40" s="2"/>
      <c r="K40" s="27">
        <f t="shared" si="2"/>
        <v>20709</v>
      </c>
      <c r="L40" s="27">
        <f t="shared" si="8"/>
        <v>662688</v>
      </c>
      <c r="M40" s="27">
        <f t="shared" si="3"/>
        <v>7859.2725900000005</v>
      </c>
      <c r="N40" s="27">
        <f t="shared" si="4"/>
        <v>7859.2725900000005</v>
      </c>
      <c r="O40" s="27">
        <f t="shared" si="9"/>
        <v>-1163145.0186000017</v>
      </c>
      <c r="P40" s="27">
        <f t="shared" si="10"/>
        <v>1163145.0186000017</v>
      </c>
      <c r="Q40" s="8"/>
      <c r="R40" s="8"/>
      <c r="S40" s="8"/>
      <c r="T40" s="4"/>
    </row>
    <row r="41" spans="1:20">
      <c r="A41" s="31">
        <v>40148</v>
      </c>
      <c r="B41" s="4"/>
      <c r="C41" s="6">
        <v>33</v>
      </c>
      <c r="D41" s="29">
        <f t="shared" si="0"/>
        <v>20709</v>
      </c>
      <c r="E41" s="29">
        <f t="shared" si="6"/>
        <v>683397</v>
      </c>
      <c r="F41" s="29">
        <f t="shared" si="1"/>
        <v>-3044151</v>
      </c>
      <c r="G41" s="34">
        <f>+Inputs!$D$3</f>
        <v>0.37951000000000001</v>
      </c>
      <c r="H41" s="4"/>
      <c r="I41" s="27">
        <f t="shared" si="7"/>
        <v>3727548</v>
      </c>
      <c r="J41" s="4"/>
      <c r="K41" s="27">
        <f t="shared" si="2"/>
        <v>20709</v>
      </c>
      <c r="L41" s="27">
        <f t="shared" si="8"/>
        <v>683397</v>
      </c>
      <c r="M41" s="27">
        <f t="shared" si="3"/>
        <v>7859.2725900000005</v>
      </c>
      <c r="N41" s="27">
        <f t="shared" si="4"/>
        <v>7859.2725900000005</v>
      </c>
      <c r="O41" s="27">
        <f t="shared" si="9"/>
        <v>-1155285.7460100017</v>
      </c>
      <c r="P41" s="27">
        <f t="shared" si="10"/>
        <v>1155285.7460100017</v>
      </c>
      <c r="Q41" s="8"/>
      <c r="R41" s="8"/>
      <c r="S41" s="8"/>
      <c r="T41" s="4"/>
    </row>
    <row r="42" spans="1:20">
      <c r="A42" s="31">
        <v>40179</v>
      </c>
      <c r="B42" s="4"/>
      <c r="C42" s="6">
        <v>34</v>
      </c>
      <c r="D42" s="29">
        <f t="shared" si="0"/>
        <v>20709</v>
      </c>
      <c r="E42" s="29">
        <f t="shared" si="6"/>
        <v>704106</v>
      </c>
      <c r="F42" s="29">
        <f t="shared" si="1"/>
        <v>-3023442</v>
      </c>
      <c r="G42" s="34">
        <f>+Inputs!$D$3</f>
        <v>0.37951000000000001</v>
      </c>
      <c r="H42" s="4"/>
      <c r="I42" s="27">
        <f t="shared" si="7"/>
        <v>3727548</v>
      </c>
      <c r="J42" s="4"/>
      <c r="K42" s="27">
        <f t="shared" si="2"/>
        <v>20709</v>
      </c>
      <c r="L42" s="27">
        <f t="shared" si="8"/>
        <v>704106</v>
      </c>
      <c r="M42" s="27">
        <f t="shared" si="3"/>
        <v>7859.2725900000005</v>
      </c>
      <c r="N42" s="27">
        <f t="shared" si="4"/>
        <v>7859.2725900000005</v>
      </c>
      <c r="O42" s="27">
        <f t="shared" si="9"/>
        <v>-1147426.4734200018</v>
      </c>
      <c r="P42" s="27">
        <f t="shared" si="10"/>
        <v>1147426.4734200018</v>
      </c>
      <c r="Q42" s="8"/>
      <c r="R42" s="8"/>
      <c r="S42" s="8"/>
      <c r="T42" s="4"/>
    </row>
    <row r="43" spans="1:20">
      <c r="A43" s="31">
        <v>40210</v>
      </c>
      <c r="B43" s="4"/>
      <c r="C43" s="6">
        <v>35</v>
      </c>
      <c r="D43" s="29">
        <f t="shared" si="0"/>
        <v>20709</v>
      </c>
      <c r="E43" s="29">
        <f t="shared" si="6"/>
        <v>724815</v>
      </c>
      <c r="F43" s="29">
        <f t="shared" si="1"/>
        <v>-3002733</v>
      </c>
      <c r="G43" s="34">
        <f>+Inputs!$D$3</f>
        <v>0.37951000000000001</v>
      </c>
      <c r="H43" s="4"/>
      <c r="I43" s="27">
        <f t="shared" si="7"/>
        <v>3727548</v>
      </c>
      <c r="J43" s="4"/>
      <c r="K43" s="27">
        <f t="shared" si="2"/>
        <v>20709</v>
      </c>
      <c r="L43" s="27">
        <f t="shared" si="8"/>
        <v>724815</v>
      </c>
      <c r="M43" s="27">
        <f t="shared" si="3"/>
        <v>7859.2725900000005</v>
      </c>
      <c r="N43" s="27">
        <f t="shared" si="4"/>
        <v>7859.2725900000005</v>
      </c>
      <c r="O43" s="27">
        <f t="shared" si="9"/>
        <v>-1139567.2008300018</v>
      </c>
      <c r="P43" s="27">
        <f t="shared" si="10"/>
        <v>1139567.2008300018</v>
      </c>
      <c r="Q43" s="8"/>
      <c r="R43" s="8"/>
      <c r="S43" s="8"/>
      <c r="T43" s="4"/>
    </row>
    <row r="44" spans="1:20">
      <c r="A44" s="31">
        <v>40238</v>
      </c>
      <c r="B44" s="4"/>
      <c r="C44" s="6">
        <v>36</v>
      </c>
      <c r="D44" s="29">
        <f t="shared" si="0"/>
        <v>20709</v>
      </c>
      <c r="E44" s="29">
        <f t="shared" si="6"/>
        <v>745524</v>
      </c>
      <c r="F44" s="29">
        <f t="shared" si="1"/>
        <v>-2982024</v>
      </c>
      <c r="G44" s="34">
        <f>+Inputs!$D$3</f>
        <v>0.37951000000000001</v>
      </c>
      <c r="H44" s="4"/>
      <c r="I44" s="27">
        <f t="shared" si="7"/>
        <v>3727548</v>
      </c>
      <c r="J44" s="4"/>
      <c r="K44" s="27">
        <f t="shared" si="2"/>
        <v>20709</v>
      </c>
      <c r="L44" s="27">
        <f t="shared" si="8"/>
        <v>745524</v>
      </c>
      <c r="M44" s="27">
        <f t="shared" si="3"/>
        <v>7859.2725900000005</v>
      </c>
      <c r="N44" s="27">
        <f t="shared" si="4"/>
        <v>7859.2725900000005</v>
      </c>
      <c r="O44" s="27">
        <f t="shared" si="9"/>
        <v>-1131707.9282400019</v>
      </c>
      <c r="P44" s="27">
        <f t="shared" si="10"/>
        <v>1131707.9282400019</v>
      </c>
      <c r="Q44" s="8"/>
      <c r="R44" s="8"/>
      <c r="S44" s="8"/>
      <c r="T44" s="4"/>
    </row>
    <row r="45" spans="1:20">
      <c r="A45" s="31">
        <v>40269</v>
      </c>
      <c r="B45" s="4"/>
      <c r="C45" s="6">
        <v>37</v>
      </c>
      <c r="D45" s="29">
        <f t="shared" si="0"/>
        <v>20709</v>
      </c>
      <c r="E45" s="29">
        <f t="shared" si="6"/>
        <v>766233</v>
      </c>
      <c r="F45" s="29">
        <f t="shared" si="1"/>
        <v>-2961315</v>
      </c>
      <c r="G45" s="34">
        <f>+Inputs!$D$3</f>
        <v>0.37951000000000001</v>
      </c>
      <c r="H45" s="4"/>
      <c r="I45" s="27">
        <f t="shared" si="7"/>
        <v>3727548</v>
      </c>
      <c r="J45" s="4"/>
      <c r="K45" s="27">
        <f t="shared" si="2"/>
        <v>20709</v>
      </c>
      <c r="L45" s="27">
        <f t="shared" si="8"/>
        <v>766233</v>
      </c>
      <c r="M45" s="27">
        <f t="shared" si="3"/>
        <v>7859.2725900000005</v>
      </c>
      <c r="N45" s="27">
        <f t="shared" si="4"/>
        <v>7859.2725900000005</v>
      </c>
      <c r="O45" s="27">
        <f t="shared" si="9"/>
        <v>-1123848.655650002</v>
      </c>
      <c r="P45" s="27">
        <f t="shared" si="10"/>
        <v>1123848.655650002</v>
      </c>
      <c r="Q45" s="8"/>
      <c r="R45" s="8"/>
      <c r="S45" s="8"/>
      <c r="T45" s="4"/>
    </row>
    <row r="46" spans="1:20">
      <c r="A46" s="31">
        <v>40299</v>
      </c>
      <c r="B46" s="4"/>
      <c r="C46" s="6">
        <v>38</v>
      </c>
      <c r="D46" s="29">
        <f t="shared" si="0"/>
        <v>20709</v>
      </c>
      <c r="E46" s="29">
        <f t="shared" si="6"/>
        <v>786942</v>
      </c>
      <c r="F46" s="29">
        <f t="shared" si="1"/>
        <v>-2940606</v>
      </c>
      <c r="G46" s="34">
        <f>+Inputs!$D$3</f>
        <v>0.37951000000000001</v>
      </c>
      <c r="H46" s="4"/>
      <c r="I46" s="27">
        <f t="shared" si="7"/>
        <v>3727548</v>
      </c>
      <c r="J46" s="4"/>
      <c r="K46" s="27">
        <f t="shared" si="2"/>
        <v>20709</v>
      </c>
      <c r="L46" s="27">
        <f t="shared" si="8"/>
        <v>786942</v>
      </c>
      <c r="M46" s="27">
        <f t="shared" si="3"/>
        <v>7859.2725900000005</v>
      </c>
      <c r="N46" s="27">
        <f t="shared" si="4"/>
        <v>7859.2725900000005</v>
      </c>
      <c r="O46" s="27">
        <f t="shared" si="9"/>
        <v>-1115989.383060002</v>
      </c>
      <c r="P46" s="27">
        <f t="shared" si="10"/>
        <v>1115989.383060002</v>
      </c>
      <c r="Q46" s="8"/>
      <c r="R46" s="8"/>
      <c r="S46" s="8"/>
      <c r="T46" s="4"/>
    </row>
    <row r="47" spans="1:20">
      <c r="A47" s="31">
        <v>40330</v>
      </c>
      <c r="B47" s="4"/>
      <c r="C47" s="6">
        <v>39</v>
      </c>
      <c r="D47" s="29">
        <f t="shared" si="0"/>
        <v>20709</v>
      </c>
      <c r="E47" s="29">
        <f t="shared" si="6"/>
        <v>807651</v>
      </c>
      <c r="F47" s="29">
        <f t="shared" si="1"/>
        <v>-2919897</v>
      </c>
      <c r="G47" s="34">
        <f>+Inputs!$D$3</f>
        <v>0.37951000000000001</v>
      </c>
      <c r="H47" s="4"/>
      <c r="I47" s="27">
        <f t="shared" si="7"/>
        <v>3727548</v>
      </c>
      <c r="J47" s="4"/>
      <c r="K47" s="27">
        <f t="shared" si="2"/>
        <v>20709</v>
      </c>
      <c r="L47" s="27">
        <f t="shared" si="8"/>
        <v>807651</v>
      </c>
      <c r="M47" s="27">
        <f t="shared" si="3"/>
        <v>7859.2725900000005</v>
      </c>
      <c r="N47" s="27">
        <f t="shared" si="4"/>
        <v>7859.2725900000005</v>
      </c>
      <c r="O47" s="27">
        <f t="shared" si="9"/>
        <v>-1108130.1104700021</v>
      </c>
      <c r="P47" s="27">
        <f t="shared" si="10"/>
        <v>1108130.1104700021</v>
      </c>
      <c r="Q47" s="8"/>
      <c r="R47" s="8"/>
      <c r="S47" s="8"/>
      <c r="T47" s="4"/>
    </row>
    <row r="48" spans="1:20">
      <c r="A48" s="31">
        <v>40360</v>
      </c>
      <c r="B48" s="4"/>
      <c r="C48" s="6">
        <v>40</v>
      </c>
      <c r="D48" s="29">
        <f t="shared" si="0"/>
        <v>20709</v>
      </c>
      <c r="E48" s="29">
        <f t="shared" si="6"/>
        <v>828360</v>
      </c>
      <c r="F48" s="29">
        <f t="shared" si="1"/>
        <v>-2899188</v>
      </c>
      <c r="G48" s="34">
        <f>+Inputs!$D$3</f>
        <v>0.37951000000000001</v>
      </c>
      <c r="H48" s="4"/>
      <c r="I48" s="27">
        <f t="shared" si="7"/>
        <v>3727548</v>
      </c>
      <c r="J48" s="4"/>
      <c r="K48" s="27">
        <f t="shared" si="2"/>
        <v>20709</v>
      </c>
      <c r="L48" s="27">
        <f t="shared" si="8"/>
        <v>828360</v>
      </c>
      <c r="M48" s="27">
        <f t="shared" si="3"/>
        <v>7859.2725900000005</v>
      </c>
      <c r="N48" s="27">
        <f t="shared" si="4"/>
        <v>7859.2725900000005</v>
      </c>
      <c r="O48" s="27">
        <f t="shared" si="9"/>
        <v>-1100270.8378800021</v>
      </c>
      <c r="P48" s="27">
        <f t="shared" si="10"/>
        <v>1100270.8378800021</v>
      </c>
      <c r="Q48" s="8"/>
      <c r="R48" s="8"/>
      <c r="S48" s="8"/>
      <c r="T48" s="4"/>
    </row>
    <row r="49" spans="1:20">
      <c r="A49" s="31">
        <v>40391</v>
      </c>
      <c r="B49" s="4"/>
      <c r="C49" s="6">
        <v>41</v>
      </c>
      <c r="D49" s="29">
        <f t="shared" si="0"/>
        <v>20709</v>
      </c>
      <c r="E49" s="29">
        <f t="shared" si="6"/>
        <v>849069</v>
      </c>
      <c r="F49" s="29">
        <f t="shared" si="1"/>
        <v>-2878479</v>
      </c>
      <c r="G49" s="34">
        <f>+Inputs!$D$3</f>
        <v>0.37951000000000001</v>
      </c>
      <c r="H49" s="4"/>
      <c r="I49" s="27">
        <f t="shared" si="7"/>
        <v>3727548</v>
      </c>
      <c r="J49" s="4"/>
      <c r="K49" s="27">
        <f t="shared" si="2"/>
        <v>20709</v>
      </c>
      <c r="L49" s="27">
        <f t="shared" si="8"/>
        <v>849069</v>
      </c>
      <c r="M49" s="27">
        <f t="shared" si="3"/>
        <v>7859.2725900000005</v>
      </c>
      <c r="N49" s="27">
        <f t="shared" si="4"/>
        <v>7859.2725900000005</v>
      </c>
      <c r="O49" s="27">
        <f t="shared" si="9"/>
        <v>-1092411.5652900022</v>
      </c>
      <c r="P49" s="27">
        <f t="shared" si="10"/>
        <v>1092411.5652900022</v>
      </c>
      <c r="Q49" s="8"/>
      <c r="R49" s="8"/>
      <c r="S49" s="8"/>
      <c r="T49" s="4"/>
    </row>
    <row r="50" spans="1:20">
      <c r="A50" s="31">
        <v>40422</v>
      </c>
      <c r="B50" s="4"/>
      <c r="C50" s="6">
        <v>42</v>
      </c>
      <c r="D50" s="29">
        <f t="shared" si="0"/>
        <v>20709</v>
      </c>
      <c r="E50" s="29">
        <f t="shared" si="6"/>
        <v>869778</v>
      </c>
      <c r="F50" s="29">
        <f t="shared" si="1"/>
        <v>-2857770</v>
      </c>
      <c r="G50" s="34">
        <f>+Inputs!$D$3</f>
        <v>0.37951000000000001</v>
      </c>
      <c r="H50" s="4"/>
      <c r="I50" s="27">
        <f t="shared" si="7"/>
        <v>3727548</v>
      </c>
      <c r="J50" s="4"/>
      <c r="K50" s="27">
        <f t="shared" si="2"/>
        <v>20709</v>
      </c>
      <c r="L50" s="27">
        <f t="shared" si="8"/>
        <v>869778</v>
      </c>
      <c r="M50" s="27">
        <f t="shared" si="3"/>
        <v>7859.2725900000005</v>
      </c>
      <c r="N50" s="27">
        <f t="shared" si="4"/>
        <v>7859.2725900000005</v>
      </c>
      <c r="O50" s="27">
        <f t="shared" si="9"/>
        <v>-1084552.2927000022</v>
      </c>
      <c r="P50" s="27">
        <f t="shared" si="10"/>
        <v>1084552.2927000022</v>
      </c>
      <c r="Q50" s="8"/>
      <c r="R50" s="8"/>
      <c r="S50" s="8"/>
      <c r="T50" s="4"/>
    </row>
    <row r="51" spans="1:20">
      <c r="A51" s="31">
        <v>40452</v>
      </c>
      <c r="B51" s="4"/>
      <c r="C51" s="6">
        <v>43</v>
      </c>
      <c r="D51" s="29">
        <f t="shared" si="0"/>
        <v>20709</v>
      </c>
      <c r="E51" s="29">
        <f t="shared" si="6"/>
        <v>890487</v>
      </c>
      <c r="F51" s="29">
        <f t="shared" si="1"/>
        <v>-2837061</v>
      </c>
      <c r="G51" s="34">
        <f>+Inputs!$D$3</f>
        <v>0.37951000000000001</v>
      </c>
      <c r="H51" s="4"/>
      <c r="I51" s="27">
        <f t="shared" si="7"/>
        <v>3727548</v>
      </c>
      <c r="J51" s="4"/>
      <c r="K51" s="27">
        <f t="shared" si="2"/>
        <v>20709</v>
      </c>
      <c r="L51" s="27">
        <f t="shared" si="8"/>
        <v>890487</v>
      </c>
      <c r="M51" s="27">
        <f t="shared" si="3"/>
        <v>7859.2725900000005</v>
      </c>
      <c r="N51" s="27">
        <f t="shared" si="4"/>
        <v>7859.2725900000005</v>
      </c>
      <c r="O51" s="27">
        <f t="shared" si="9"/>
        <v>-1076693.0201100023</v>
      </c>
      <c r="P51" s="27">
        <f t="shared" si="10"/>
        <v>1076693.0201100023</v>
      </c>
      <c r="Q51" s="8"/>
      <c r="R51" s="8"/>
      <c r="S51" s="8"/>
      <c r="T51" s="4"/>
    </row>
    <row r="52" spans="1:20">
      <c r="A52" s="31">
        <v>40483</v>
      </c>
      <c r="B52" s="4"/>
      <c r="C52" s="6">
        <v>44</v>
      </c>
      <c r="D52" s="29">
        <f t="shared" si="0"/>
        <v>20709</v>
      </c>
      <c r="E52" s="29">
        <f t="shared" si="6"/>
        <v>911196</v>
      </c>
      <c r="F52" s="29">
        <f t="shared" si="1"/>
        <v>-2816352</v>
      </c>
      <c r="G52" s="34">
        <f>+Inputs!$D$3</f>
        <v>0.37951000000000001</v>
      </c>
      <c r="H52" s="4"/>
      <c r="I52" s="27">
        <f t="shared" si="7"/>
        <v>3727548</v>
      </c>
      <c r="J52" s="4"/>
      <c r="K52" s="27">
        <f t="shared" si="2"/>
        <v>20709</v>
      </c>
      <c r="L52" s="27">
        <f t="shared" si="8"/>
        <v>911196</v>
      </c>
      <c r="M52" s="27">
        <f t="shared" si="3"/>
        <v>7859.2725900000005</v>
      </c>
      <c r="N52" s="27">
        <f t="shared" si="4"/>
        <v>7859.2725900000005</v>
      </c>
      <c r="O52" s="27">
        <f t="shared" si="9"/>
        <v>-1068833.7475200023</v>
      </c>
      <c r="P52" s="27">
        <f t="shared" si="10"/>
        <v>1068833.7475200023</v>
      </c>
      <c r="Q52" s="8"/>
      <c r="R52" s="8"/>
      <c r="S52" s="8"/>
      <c r="T52" s="4"/>
    </row>
    <row r="53" spans="1:20">
      <c r="A53" s="31">
        <v>40513</v>
      </c>
      <c r="B53" s="4"/>
      <c r="C53" s="6">
        <v>45</v>
      </c>
      <c r="D53" s="29">
        <f t="shared" si="0"/>
        <v>20709</v>
      </c>
      <c r="E53" s="29">
        <f t="shared" si="6"/>
        <v>931905</v>
      </c>
      <c r="F53" s="29">
        <f t="shared" si="1"/>
        <v>-2795643</v>
      </c>
      <c r="G53" s="34">
        <f>+Inputs!$D$3</f>
        <v>0.37951000000000001</v>
      </c>
      <c r="H53" s="4"/>
      <c r="I53" s="27">
        <f t="shared" si="7"/>
        <v>3727548</v>
      </c>
      <c r="J53" s="4"/>
      <c r="K53" s="27">
        <f t="shared" si="2"/>
        <v>20709</v>
      </c>
      <c r="L53" s="27">
        <f t="shared" si="8"/>
        <v>931905</v>
      </c>
      <c r="M53" s="27">
        <f t="shared" si="3"/>
        <v>7859.2725900000005</v>
      </c>
      <c r="N53" s="27">
        <f t="shared" si="4"/>
        <v>7859.2725900000005</v>
      </c>
      <c r="O53" s="27">
        <f t="shared" si="9"/>
        <v>-1060974.4749300024</v>
      </c>
      <c r="P53" s="27">
        <f t="shared" si="10"/>
        <v>1060974.4749300024</v>
      </c>
      <c r="Q53" s="8"/>
      <c r="R53" s="8"/>
      <c r="S53" s="8"/>
      <c r="T53" s="4"/>
    </row>
    <row r="54" spans="1:20">
      <c r="A54" s="31">
        <v>40544</v>
      </c>
      <c r="B54" s="4"/>
      <c r="C54" s="6">
        <v>46</v>
      </c>
      <c r="D54" s="29">
        <f t="shared" si="0"/>
        <v>20709</v>
      </c>
      <c r="E54" s="29">
        <f t="shared" si="6"/>
        <v>952614</v>
      </c>
      <c r="F54" s="29">
        <f t="shared" si="1"/>
        <v>-2774934</v>
      </c>
      <c r="G54" s="34">
        <f>+Inputs!$D$3</f>
        <v>0.37951000000000001</v>
      </c>
      <c r="H54" s="4"/>
      <c r="I54" s="27">
        <f t="shared" si="7"/>
        <v>3727548</v>
      </c>
      <c r="J54" s="4"/>
      <c r="K54" s="27">
        <f t="shared" si="2"/>
        <v>20709</v>
      </c>
      <c r="L54" s="27">
        <f t="shared" si="8"/>
        <v>952614</v>
      </c>
      <c r="M54" s="27">
        <f t="shared" si="3"/>
        <v>7859.2725900000005</v>
      </c>
      <c r="N54" s="27">
        <f t="shared" si="4"/>
        <v>7859.2725900000005</v>
      </c>
      <c r="O54" s="27">
        <f t="shared" si="9"/>
        <v>-1053115.2023400024</v>
      </c>
      <c r="P54" s="27">
        <f t="shared" si="10"/>
        <v>1053115.2023400024</v>
      </c>
      <c r="Q54" s="8"/>
      <c r="R54" s="8"/>
      <c r="S54" s="8"/>
      <c r="T54" s="4"/>
    </row>
    <row r="55" spans="1:20">
      <c r="A55" s="31">
        <v>40575</v>
      </c>
      <c r="B55" s="4"/>
      <c r="C55" s="6">
        <v>47</v>
      </c>
      <c r="D55" s="29">
        <f t="shared" si="0"/>
        <v>20709</v>
      </c>
      <c r="E55" s="29">
        <f t="shared" si="6"/>
        <v>973323</v>
      </c>
      <c r="F55" s="29">
        <f t="shared" si="1"/>
        <v>-2754225</v>
      </c>
      <c r="G55" s="34">
        <f>+Inputs!$D$3</f>
        <v>0.37951000000000001</v>
      </c>
      <c r="H55" s="4"/>
      <c r="I55" s="27">
        <f t="shared" si="7"/>
        <v>3727548</v>
      </c>
      <c r="J55" s="4"/>
      <c r="K55" s="27">
        <f t="shared" si="2"/>
        <v>20709</v>
      </c>
      <c r="L55" s="27">
        <f t="shared" si="8"/>
        <v>973323</v>
      </c>
      <c r="M55" s="27">
        <f t="shared" si="3"/>
        <v>7859.2725900000005</v>
      </c>
      <c r="N55" s="27">
        <f t="shared" si="4"/>
        <v>7859.2725900000005</v>
      </c>
      <c r="O55" s="27">
        <f t="shared" si="9"/>
        <v>-1045255.9297500025</v>
      </c>
      <c r="P55" s="27">
        <f t="shared" si="10"/>
        <v>1045255.9297500025</v>
      </c>
      <c r="Q55" s="8"/>
      <c r="R55" s="8"/>
      <c r="S55" s="8"/>
      <c r="T55" s="4"/>
    </row>
    <row r="56" spans="1:20">
      <c r="A56" s="31">
        <v>40603</v>
      </c>
      <c r="B56" s="4"/>
      <c r="C56" s="6">
        <v>48</v>
      </c>
      <c r="D56" s="29">
        <f t="shared" si="0"/>
        <v>20709</v>
      </c>
      <c r="E56" s="29">
        <f t="shared" si="6"/>
        <v>994032</v>
      </c>
      <c r="F56" s="29">
        <f t="shared" si="1"/>
        <v>-2733516</v>
      </c>
      <c r="G56" s="34">
        <f>+Inputs!$D$3</f>
        <v>0.37951000000000001</v>
      </c>
      <c r="H56" s="4"/>
      <c r="I56" s="27">
        <f t="shared" si="7"/>
        <v>3727548</v>
      </c>
      <c r="J56" s="4"/>
      <c r="K56" s="27">
        <f t="shared" si="2"/>
        <v>20709</v>
      </c>
      <c r="L56" s="27">
        <f t="shared" si="8"/>
        <v>994032</v>
      </c>
      <c r="M56" s="27">
        <f t="shared" si="3"/>
        <v>7859.2725900000005</v>
      </c>
      <c r="N56" s="27">
        <f t="shared" si="4"/>
        <v>7859.2725900000005</v>
      </c>
      <c r="O56" s="27">
        <f t="shared" si="9"/>
        <v>-1037396.6571600025</v>
      </c>
      <c r="P56" s="27">
        <f t="shared" si="10"/>
        <v>1037396.6571600025</v>
      </c>
      <c r="Q56" s="8"/>
      <c r="R56" s="8"/>
      <c r="S56" s="8"/>
      <c r="T56" s="4"/>
    </row>
    <row r="57" spans="1:20">
      <c r="A57" s="31">
        <v>40634</v>
      </c>
      <c r="B57" s="4"/>
      <c r="C57" s="6">
        <v>49</v>
      </c>
      <c r="D57" s="29">
        <f t="shared" si="0"/>
        <v>20709</v>
      </c>
      <c r="E57" s="29">
        <f t="shared" si="6"/>
        <v>1014741</v>
      </c>
      <c r="F57" s="29">
        <f t="shared" si="1"/>
        <v>-2712807</v>
      </c>
      <c r="G57" s="34">
        <f>+Inputs!$D$3</f>
        <v>0.37951000000000001</v>
      </c>
      <c r="H57" s="4"/>
      <c r="I57" s="27">
        <f t="shared" si="7"/>
        <v>3727548</v>
      </c>
      <c r="J57" s="4"/>
      <c r="K57" s="27">
        <f t="shared" si="2"/>
        <v>20709</v>
      </c>
      <c r="L57" s="27">
        <f t="shared" si="8"/>
        <v>1014741</v>
      </c>
      <c r="M57" s="27">
        <f t="shared" si="3"/>
        <v>7859.2725900000005</v>
      </c>
      <c r="N57" s="27">
        <f t="shared" si="4"/>
        <v>7859.2725900000005</v>
      </c>
      <c r="O57" s="27">
        <f t="shared" si="9"/>
        <v>-1029537.3845700026</v>
      </c>
      <c r="P57" s="27">
        <f t="shared" si="10"/>
        <v>1029537.3845700026</v>
      </c>
      <c r="Q57" s="8"/>
      <c r="R57" s="8"/>
      <c r="S57" s="8"/>
      <c r="T57" s="4"/>
    </row>
    <row r="58" spans="1:20">
      <c r="A58" s="31">
        <v>40664</v>
      </c>
      <c r="B58" s="4"/>
      <c r="C58" s="6">
        <v>50</v>
      </c>
      <c r="D58" s="29">
        <f t="shared" si="0"/>
        <v>20709</v>
      </c>
      <c r="E58" s="29">
        <f t="shared" si="6"/>
        <v>1035450</v>
      </c>
      <c r="F58" s="29">
        <f t="shared" si="1"/>
        <v>-2692098</v>
      </c>
      <c r="G58" s="34">
        <f>+Inputs!$D$3</f>
        <v>0.37951000000000001</v>
      </c>
      <c r="H58" s="4"/>
      <c r="I58" s="27">
        <f t="shared" si="7"/>
        <v>3727548</v>
      </c>
      <c r="J58" s="4"/>
      <c r="K58" s="27">
        <f t="shared" si="2"/>
        <v>20709</v>
      </c>
      <c r="L58" s="27">
        <f t="shared" si="8"/>
        <v>1035450</v>
      </c>
      <c r="M58" s="27">
        <f t="shared" si="3"/>
        <v>7859.2725900000005</v>
      </c>
      <c r="N58" s="27">
        <f t="shared" si="4"/>
        <v>7859.2725900000005</v>
      </c>
      <c r="O58" s="27">
        <f t="shared" si="9"/>
        <v>-1021678.1119800026</v>
      </c>
      <c r="P58" s="27">
        <f t="shared" si="10"/>
        <v>1021678.1119800026</v>
      </c>
      <c r="Q58" s="8"/>
      <c r="R58" s="8"/>
      <c r="S58" s="8"/>
      <c r="T58" s="4"/>
    </row>
    <row r="59" spans="1:20">
      <c r="A59" s="31">
        <v>40695</v>
      </c>
      <c r="B59" s="4"/>
      <c r="C59" s="6">
        <v>51</v>
      </c>
      <c r="D59" s="29">
        <f t="shared" si="0"/>
        <v>20709</v>
      </c>
      <c r="E59" s="29">
        <f t="shared" si="6"/>
        <v>1056159</v>
      </c>
      <c r="F59" s="29">
        <f t="shared" si="1"/>
        <v>-2671389</v>
      </c>
      <c r="G59" s="34">
        <f>+Inputs!$D$3</f>
        <v>0.37951000000000001</v>
      </c>
      <c r="H59" s="4"/>
      <c r="I59" s="27">
        <f t="shared" si="7"/>
        <v>3727548</v>
      </c>
      <c r="J59" s="4"/>
      <c r="K59" s="27">
        <f t="shared" si="2"/>
        <v>20709</v>
      </c>
      <c r="L59" s="27">
        <f t="shared" si="8"/>
        <v>1056159</v>
      </c>
      <c r="M59" s="27">
        <f t="shared" si="3"/>
        <v>7859.2725900000005</v>
      </c>
      <c r="N59" s="27">
        <f t="shared" si="4"/>
        <v>7859.2725900000005</v>
      </c>
      <c r="O59" s="27">
        <f t="shared" si="9"/>
        <v>-1013818.8393900027</v>
      </c>
      <c r="P59" s="27">
        <f t="shared" si="10"/>
        <v>1013818.8393900027</v>
      </c>
      <c r="Q59" s="8"/>
      <c r="R59" s="8"/>
      <c r="S59" s="8"/>
      <c r="T59" s="4"/>
    </row>
    <row r="60" spans="1:20">
      <c r="A60" s="31">
        <v>40725</v>
      </c>
      <c r="B60" s="4"/>
      <c r="C60" s="6">
        <v>52</v>
      </c>
      <c r="D60" s="29">
        <f t="shared" si="0"/>
        <v>20709</v>
      </c>
      <c r="E60" s="29">
        <f t="shared" si="6"/>
        <v>1076868</v>
      </c>
      <c r="F60" s="29">
        <f t="shared" si="1"/>
        <v>-2650680</v>
      </c>
      <c r="G60" s="34">
        <f>+Inputs!$D$3</f>
        <v>0.37951000000000001</v>
      </c>
      <c r="H60" s="4"/>
      <c r="I60" s="27">
        <f t="shared" si="7"/>
        <v>3727548</v>
      </c>
      <c r="J60" s="4"/>
      <c r="K60" s="27">
        <f t="shared" si="2"/>
        <v>20709</v>
      </c>
      <c r="L60" s="27">
        <f t="shared" si="8"/>
        <v>1076868</v>
      </c>
      <c r="M60" s="27">
        <f t="shared" si="3"/>
        <v>7859.2725900000005</v>
      </c>
      <c r="N60" s="27">
        <f t="shared" si="4"/>
        <v>7859.2725900000005</v>
      </c>
      <c r="O60" s="27">
        <f t="shared" si="9"/>
        <v>-1005959.5668000027</v>
      </c>
      <c r="P60" s="27">
        <f t="shared" si="10"/>
        <v>1005959.5668000027</v>
      </c>
      <c r="Q60" s="8"/>
      <c r="R60" s="8"/>
      <c r="S60" s="8"/>
      <c r="T60" s="4"/>
    </row>
    <row r="61" spans="1:20">
      <c r="A61" s="31">
        <v>40756</v>
      </c>
      <c r="B61" s="4"/>
      <c r="C61" s="6">
        <v>53</v>
      </c>
      <c r="D61" s="29">
        <f t="shared" si="0"/>
        <v>20709</v>
      </c>
      <c r="E61" s="29">
        <f t="shared" si="6"/>
        <v>1097577</v>
      </c>
      <c r="F61" s="29">
        <f t="shared" si="1"/>
        <v>-2629971</v>
      </c>
      <c r="G61" s="34">
        <f>+Inputs!$D$3</f>
        <v>0.37951000000000001</v>
      </c>
      <c r="H61" s="4"/>
      <c r="I61" s="27">
        <f t="shared" si="7"/>
        <v>3727548</v>
      </c>
      <c r="J61" s="4"/>
      <c r="K61" s="27">
        <f t="shared" si="2"/>
        <v>20709</v>
      </c>
      <c r="L61" s="27">
        <f t="shared" si="8"/>
        <v>1097577</v>
      </c>
      <c r="M61" s="27">
        <f t="shared" si="3"/>
        <v>7859.2725900000005</v>
      </c>
      <c r="N61" s="27">
        <f t="shared" si="4"/>
        <v>7859.2725900000005</v>
      </c>
      <c r="O61" s="27">
        <f t="shared" si="9"/>
        <v>-998100.29421000276</v>
      </c>
      <c r="P61" s="27">
        <f t="shared" si="10"/>
        <v>998100.29421000276</v>
      </c>
      <c r="Q61" s="8"/>
      <c r="R61" s="8"/>
      <c r="S61" s="8"/>
      <c r="T61" s="4"/>
    </row>
    <row r="62" spans="1:20">
      <c r="A62" s="31">
        <v>40787</v>
      </c>
      <c r="B62" s="4"/>
      <c r="C62" s="6">
        <v>54</v>
      </c>
      <c r="D62" s="29">
        <f t="shared" si="0"/>
        <v>20709</v>
      </c>
      <c r="E62" s="29">
        <f t="shared" si="6"/>
        <v>1118286</v>
      </c>
      <c r="F62" s="29">
        <f t="shared" si="1"/>
        <v>-2609262</v>
      </c>
      <c r="G62" s="34">
        <f>+Inputs!$D$3</f>
        <v>0.37951000000000001</v>
      </c>
      <c r="H62" s="4"/>
      <c r="I62" s="27">
        <f t="shared" si="7"/>
        <v>3727548</v>
      </c>
      <c r="J62" s="4"/>
      <c r="K62" s="27">
        <f t="shared" si="2"/>
        <v>20709</v>
      </c>
      <c r="L62" s="27">
        <f t="shared" si="8"/>
        <v>1118286</v>
      </c>
      <c r="M62" s="27">
        <f t="shared" si="3"/>
        <v>7859.2725900000005</v>
      </c>
      <c r="N62" s="27">
        <f t="shared" si="4"/>
        <v>7859.2725900000005</v>
      </c>
      <c r="O62" s="27">
        <f t="shared" si="9"/>
        <v>-990241.02162000281</v>
      </c>
      <c r="P62" s="27">
        <f t="shared" si="10"/>
        <v>990241.02162000281</v>
      </c>
      <c r="Q62" s="8"/>
      <c r="R62" s="8"/>
      <c r="S62" s="8"/>
      <c r="T62" s="4"/>
    </row>
    <row r="63" spans="1:20">
      <c r="A63" s="31">
        <v>40817</v>
      </c>
      <c r="B63" s="4"/>
      <c r="C63" s="6">
        <v>55</v>
      </c>
      <c r="D63" s="29">
        <f t="shared" si="0"/>
        <v>20709</v>
      </c>
      <c r="E63" s="29">
        <f t="shared" si="6"/>
        <v>1138995</v>
      </c>
      <c r="F63" s="29">
        <f t="shared" si="1"/>
        <v>-2588553</v>
      </c>
      <c r="G63" s="34">
        <f>+Inputs!$D$3</f>
        <v>0.37951000000000001</v>
      </c>
      <c r="H63" s="4"/>
      <c r="I63" s="27">
        <f t="shared" si="7"/>
        <v>3727548</v>
      </c>
      <c r="J63" s="4"/>
      <c r="K63" s="27">
        <f t="shared" si="2"/>
        <v>20709</v>
      </c>
      <c r="L63" s="27">
        <f t="shared" si="8"/>
        <v>1138995</v>
      </c>
      <c r="M63" s="27">
        <f t="shared" si="3"/>
        <v>7859.2725900000005</v>
      </c>
      <c r="N63" s="27">
        <f t="shared" si="4"/>
        <v>7859.2725900000005</v>
      </c>
      <c r="O63" s="27">
        <f t="shared" si="9"/>
        <v>-982381.74903000286</v>
      </c>
      <c r="P63" s="27">
        <f t="shared" si="10"/>
        <v>982381.74903000286</v>
      </c>
      <c r="Q63" s="8"/>
      <c r="R63" s="8"/>
      <c r="S63" s="8"/>
      <c r="T63" s="4"/>
    </row>
    <row r="64" spans="1:20">
      <c r="A64" s="31">
        <v>40848</v>
      </c>
      <c r="B64" s="4"/>
      <c r="C64" s="6">
        <v>56</v>
      </c>
      <c r="D64" s="29">
        <f t="shared" si="0"/>
        <v>20709</v>
      </c>
      <c r="E64" s="29">
        <f t="shared" si="6"/>
        <v>1159704</v>
      </c>
      <c r="F64" s="29">
        <f t="shared" si="1"/>
        <v>-2567844</v>
      </c>
      <c r="G64" s="34">
        <f>+Inputs!$D$3</f>
        <v>0.37951000000000001</v>
      </c>
      <c r="H64" s="4"/>
      <c r="I64" s="27">
        <f t="shared" si="7"/>
        <v>3727548</v>
      </c>
      <c r="J64" s="4"/>
      <c r="K64" s="27">
        <f t="shared" si="2"/>
        <v>20709</v>
      </c>
      <c r="L64" s="27">
        <f t="shared" si="8"/>
        <v>1159704</v>
      </c>
      <c r="M64" s="27">
        <f t="shared" si="3"/>
        <v>7859.2725900000005</v>
      </c>
      <c r="N64" s="27">
        <f t="shared" si="4"/>
        <v>7859.2725900000005</v>
      </c>
      <c r="O64" s="27">
        <f t="shared" si="9"/>
        <v>-974522.47644000291</v>
      </c>
      <c r="P64" s="27">
        <f t="shared" si="10"/>
        <v>974522.47644000291</v>
      </c>
      <c r="Q64" s="8"/>
      <c r="R64" s="8"/>
      <c r="S64" s="8"/>
      <c r="T64" s="4"/>
    </row>
    <row r="65" spans="1:20">
      <c r="A65" s="31">
        <v>40878</v>
      </c>
      <c r="B65" s="4"/>
      <c r="C65" s="6">
        <v>57</v>
      </c>
      <c r="D65" s="29">
        <f t="shared" si="0"/>
        <v>20709</v>
      </c>
      <c r="E65" s="29">
        <f t="shared" si="6"/>
        <v>1180413</v>
      </c>
      <c r="F65" s="29">
        <f t="shared" si="1"/>
        <v>-2547135</v>
      </c>
      <c r="G65" s="34">
        <f>+Inputs!$D$3</f>
        <v>0.37951000000000001</v>
      </c>
      <c r="H65" s="4"/>
      <c r="I65" s="27">
        <f t="shared" si="7"/>
        <v>3727548</v>
      </c>
      <c r="J65" s="4"/>
      <c r="K65" s="27">
        <f t="shared" si="2"/>
        <v>20709</v>
      </c>
      <c r="L65" s="27">
        <f t="shared" si="8"/>
        <v>1180413</v>
      </c>
      <c r="M65" s="27">
        <f t="shared" si="3"/>
        <v>7859.2725900000005</v>
      </c>
      <c r="N65" s="27">
        <f t="shared" si="4"/>
        <v>7859.2725900000005</v>
      </c>
      <c r="O65" s="27">
        <f t="shared" si="9"/>
        <v>-966663.20385000296</v>
      </c>
      <c r="P65" s="27">
        <f t="shared" si="10"/>
        <v>966663.20385000296</v>
      </c>
      <c r="Q65" s="8"/>
      <c r="R65" s="8"/>
      <c r="S65" s="8"/>
      <c r="T65" s="4"/>
    </row>
    <row r="66" spans="1:20">
      <c r="A66" s="31">
        <v>40909</v>
      </c>
      <c r="B66" s="4"/>
      <c r="C66" s="6">
        <v>58</v>
      </c>
      <c r="D66" s="29">
        <f t="shared" si="0"/>
        <v>20709</v>
      </c>
      <c r="E66" s="29">
        <f t="shared" si="6"/>
        <v>1201122</v>
      </c>
      <c r="F66" s="29">
        <f t="shared" si="1"/>
        <v>-2526426</v>
      </c>
      <c r="G66" s="34">
        <f>+Inputs!$D$3</f>
        <v>0.37951000000000001</v>
      </c>
      <c r="H66" s="4"/>
      <c r="I66" s="27">
        <f t="shared" si="7"/>
        <v>3727548</v>
      </c>
      <c r="J66" s="4"/>
      <c r="K66" s="27">
        <f t="shared" si="2"/>
        <v>20709</v>
      </c>
      <c r="L66" s="27">
        <f t="shared" si="8"/>
        <v>1201122</v>
      </c>
      <c r="M66" s="27">
        <f t="shared" si="3"/>
        <v>7859.2725900000005</v>
      </c>
      <c r="N66" s="27">
        <f t="shared" si="4"/>
        <v>7859.2725900000005</v>
      </c>
      <c r="O66" s="27">
        <f t="shared" si="9"/>
        <v>-958803.93126000301</v>
      </c>
      <c r="P66" s="27">
        <f t="shared" si="10"/>
        <v>958803.93126000301</v>
      </c>
      <c r="Q66" s="8"/>
      <c r="R66" s="8"/>
      <c r="S66" s="8"/>
      <c r="T66" s="4"/>
    </row>
    <row r="67" spans="1:20">
      <c r="A67" s="31">
        <v>40940</v>
      </c>
      <c r="B67" s="4"/>
      <c r="C67" s="6">
        <v>59</v>
      </c>
      <c r="D67" s="29">
        <f t="shared" si="0"/>
        <v>20709</v>
      </c>
      <c r="E67" s="29">
        <f t="shared" si="6"/>
        <v>1221831</v>
      </c>
      <c r="F67" s="29">
        <f t="shared" si="1"/>
        <v>-2505717</v>
      </c>
      <c r="G67" s="34">
        <f>+Inputs!$D$3</f>
        <v>0.37951000000000001</v>
      </c>
      <c r="H67" s="4"/>
      <c r="I67" s="27">
        <f t="shared" si="7"/>
        <v>3727548</v>
      </c>
      <c r="J67" s="4"/>
      <c r="K67" s="27">
        <f t="shared" si="2"/>
        <v>20709</v>
      </c>
      <c r="L67" s="27">
        <f t="shared" si="8"/>
        <v>1221831</v>
      </c>
      <c r="M67" s="27">
        <f t="shared" si="3"/>
        <v>7859.2725900000005</v>
      </c>
      <c r="N67" s="27">
        <f t="shared" si="4"/>
        <v>7859.2725900000005</v>
      </c>
      <c r="O67" s="27">
        <f t="shared" si="9"/>
        <v>-950944.65867000306</v>
      </c>
      <c r="P67" s="27">
        <f t="shared" si="10"/>
        <v>950944.65867000306</v>
      </c>
      <c r="Q67" s="8"/>
      <c r="R67" s="8"/>
      <c r="S67" s="8"/>
      <c r="T67" s="4"/>
    </row>
    <row r="68" spans="1:20">
      <c r="A68" s="31">
        <v>40969</v>
      </c>
      <c r="B68" s="4"/>
      <c r="C68" s="6">
        <v>60</v>
      </c>
      <c r="D68" s="29">
        <f t="shared" si="0"/>
        <v>20709</v>
      </c>
      <c r="E68" s="29">
        <f t="shared" si="6"/>
        <v>1242540</v>
      </c>
      <c r="F68" s="29">
        <f t="shared" si="1"/>
        <v>-2485008</v>
      </c>
      <c r="G68" s="34">
        <f>+Inputs!$D$3</f>
        <v>0.37951000000000001</v>
      </c>
      <c r="H68" s="4"/>
      <c r="I68" s="27">
        <f t="shared" si="7"/>
        <v>3727548</v>
      </c>
      <c r="J68" s="4"/>
      <c r="K68" s="27">
        <f t="shared" si="2"/>
        <v>20709</v>
      </c>
      <c r="L68" s="27">
        <f t="shared" si="8"/>
        <v>1242540</v>
      </c>
      <c r="M68" s="27">
        <f t="shared" si="3"/>
        <v>7859.2725900000005</v>
      </c>
      <c r="N68" s="27">
        <f t="shared" si="4"/>
        <v>7859.2725900000005</v>
      </c>
      <c r="O68" s="27">
        <f t="shared" si="9"/>
        <v>-943085.38608000311</v>
      </c>
      <c r="P68" s="27">
        <f t="shared" si="10"/>
        <v>943085.38608000311</v>
      </c>
      <c r="Q68" s="8"/>
      <c r="R68" s="8"/>
      <c r="S68" s="8"/>
      <c r="T68" s="4"/>
    </row>
    <row r="69" spans="1:20">
      <c r="A69" s="31">
        <v>41000</v>
      </c>
      <c r="B69" s="4"/>
      <c r="C69" s="6">
        <v>61</v>
      </c>
      <c r="D69" s="29">
        <f t="shared" si="0"/>
        <v>20709</v>
      </c>
      <c r="E69" s="29">
        <f t="shared" si="6"/>
        <v>1263249</v>
      </c>
      <c r="F69" s="29">
        <f t="shared" si="1"/>
        <v>-2464299</v>
      </c>
      <c r="G69" s="34">
        <f>+Inputs!$D$3</f>
        <v>0.37951000000000001</v>
      </c>
      <c r="H69" s="4"/>
      <c r="I69" s="27">
        <f t="shared" si="7"/>
        <v>3727548</v>
      </c>
      <c r="J69" s="4"/>
      <c r="K69" s="27">
        <f t="shared" si="2"/>
        <v>20709</v>
      </c>
      <c r="L69" s="27">
        <f t="shared" si="8"/>
        <v>1263249</v>
      </c>
      <c r="M69" s="27">
        <f t="shared" si="3"/>
        <v>7859.2725900000005</v>
      </c>
      <c r="N69" s="27">
        <f t="shared" si="4"/>
        <v>7859.2725900000005</v>
      </c>
      <c r="O69" s="27">
        <f t="shared" si="9"/>
        <v>-935226.11349000316</v>
      </c>
      <c r="P69" s="27">
        <f t="shared" si="10"/>
        <v>935226.11349000316</v>
      </c>
      <c r="Q69" s="8"/>
      <c r="R69" s="8"/>
      <c r="S69" s="8"/>
      <c r="T69" s="4"/>
    </row>
    <row r="70" spans="1:20">
      <c r="A70" s="31">
        <v>41030</v>
      </c>
      <c r="B70" s="4"/>
      <c r="C70" s="6">
        <v>62</v>
      </c>
      <c r="D70" s="29">
        <f t="shared" si="0"/>
        <v>20709</v>
      </c>
      <c r="E70" s="29">
        <f t="shared" si="6"/>
        <v>1283958</v>
      </c>
      <c r="F70" s="29">
        <f t="shared" si="1"/>
        <v>-2443590</v>
      </c>
      <c r="G70" s="34">
        <f>+Inputs!$D$3</f>
        <v>0.37951000000000001</v>
      </c>
      <c r="H70" s="4"/>
      <c r="I70" s="27">
        <f t="shared" si="7"/>
        <v>3727548</v>
      </c>
      <c r="J70" s="4"/>
      <c r="K70" s="27">
        <f t="shared" si="2"/>
        <v>20709</v>
      </c>
      <c r="L70" s="27">
        <f t="shared" si="8"/>
        <v>1283958</v>
      </c>
      <c r="M70" s="27">
        <f t="shared" si="3"/>
        <v>7859.2725900000005</v>
      </c>
      <c r="N70" s="27">
        <f t="shared" si="4"/>
        <v>7859.2725900000005</v>
      </c>
      <c r="O70" s="27">
        <f t="shared" si="9"/>
        <v>-927366.84090000321</v>
      </c>
      <c r="P70" s="27">
        <f t="shared" si="10"/>
        <v>927366.84090000321</v>
      </c>
      <c r="Q70" s="8"/>
      <c r="R70" s="8"/>
      <c r="S70" s="8"/>
      <c r="T70" s="4"/>
    </row>
    <row r="71" spans="1:20">
      <c r="A71" s="31">
        <v>41061</v>
      </c>
      <c r="B71" s="4"/>
      <c r="C71" s="6">
        <v>63</v>
      </c>
      <c r="D71" s="29">
        <f t="shared" si="0"/>
        <v>20709</v>
      </c>
      <c r="E71" s="29">
        <f t="shared" si="6"/>
        <v>1304667</v>
      </c>
      <c r="F71" s="29">
        <f t="shared" si="1"/>
        <v>-2422881</v>
      </c>
      <c r="G71" s="34">
        <f>+Inputs!$D$3</f>
        <v>0.37951000000000001</v>
      </c>
      <c r="H71" s="4"/>
      <c r="I71" s="27">
        <f t="shared" si="7"/>
        <v>3727548</v>
      </c>
      <c r="J71" s="4"/>
      <c r="K71" s="27">
        <f t="shared" si="2"/>
        <v>20709</v>
      </c>
      <c r="L71" s="27">
        <f t="shared" si="8"/>
        <v>1304667</v>
      </c>
      <c r="M71" s="27">
        <f t="shared" si="3"/>
        <v>7859.2725900000005</v>
      </c>
      <c r="N71" s="27">
        <f t="shared" si="4"/>
        <v>7859.2725900000005</v>
      </c>
      <c r="O71" s="27">
        <f t="shared" si="9"/>
        <v>-919507.56831000326</v>
      </c>
      <c r="P71" s="27">
        <f t="shared" si="10"/>
        <v>919507.56831000326</v>
      </c>
      <c r="Q71" s="8"/>
      <c r="R71" s="8"/>
      <c r="S71" s="8"/>
      <c r="T71" s="4"/>
    </row>
    <row r="72" spans="1:20">
      <c r="A72" s="31">
        <v>41091</v>
      </c>
      <c r="B72" s="4"/>
      <c r="C72" s="6">
        <v>64</v>
      </c>
      <c r="D72" s="29">
        <f t="shared" si="0"/>
        <v>20709</v>
      </c>
      <c r="E72" s="29">
        <f t="shared" si="6"/>
        <v>1325376</v>
      </c>
      <c r="F72" s="29">
        <f t="shared" si="1"/>
        <v>-2402172</v>
      </c>
      <c r="G72" s="34">
        <f>+Inputs!$D$3</f>
        <v>0.37951000000000001</v>
      </c>
      <c r="H72" s="4"/>
      <c r="I72" s="27">
        <f t="shared" si="7"/>
        <v>3727548</v>
      </c>
      <c r="J72" s="4"/>
      <c r="K72" s="27">
        <f t="shared" si="2"/>
        <v>20709</v>
      </c>
      <c r="L72" s="27">
        <f t="shared" si="8"/>
        <v>1325376</v>
      </c>
      <c r="M72" s="27">
        <f t="shared" si="3"/>
        <v>7859.2725900000005</v>
      </c>
      <c r="N72" s="27">
        <f t="shared" si="4"/>
        <v>7859.2725900000005</v>
      </c>
      <c r="O72" s="27">
        <f t="shared" si="9"/>
        <v>-911648.29572000331</v>
      </c>
      <c r="P72" s="27">
        <f t="shared" si="10"/>
        <v>911648.29572000331</v>
      </c>
      <c r="Q72" s="8"/>
      <c r="R72" s="8"/>
      <c r="S72" s="8"/>
      <c r="T72" s="4"/>
    </row>
    <row r="73" spans="1:20">
      <c r="A73" s="31">
        <v>41122</v>
      </c>
      <c r="B73" s="4"/>
      <c r="C73" s="6">
        <v>65</v>
      </c>
      <c r="D73" s="29">
        <f t="shared" ref="D73:D136" si="12">ROUND(-(+$B$9/180)*1,0)</f>
        <v>20709</v>
      </c>
      <c r="E73" s="29">
        <f t="shared" si="6"/>
        <v>1346085</v>
      </c>
      <c r="F73" s="29">
        <f t="shared" ref="F73:F136" si="13">$B$9+E73</f>
        <v>-2381463</v>
      </c>
      <c r="G73" s="34">
        <f>+Inputs!$D$3</f>
        <v>0.37951000000000001</v>
      </c>
      <c r="H73" s="4"/>
      <c r="I73" s="27">
        <f t="shared" si="7"/>
        <v>3727548</v>
      </c>
      <c r="J73" s="4"/>
      <c r="K73" s="27">
        <f t="shared" ref="K73:K136" si="14">D73</f>
        <v>20709</v>
      </c>
      <c r="L73" s="27">
        <f t="shared" si="8"/>
        <v>1346085</v>
      </c>
      <c r="M73" s="27">
        <f t="shared" ref="M73:M136" si="15">K73*G73</f>
        <v>7859.2725900000005</v>
      </c>
      <c r="N73" s="27">
        <f t="shared" ref="N73:N136" si="16">M73-J73</f>
        <v>7859.2725900000005</v>
      </c>
      <c r="O73" s="27">
        <f t="shared" si="9"/>
        <v>-903789.02313000336</v>
      </c>
      <c r="P73" s="27">
        <f t="shared" si="10"/>
        <v>903789.02313000336</v>
      </c>
      <c r="Q73" s="8"/>
      <c r="R73" s="8"/>
      <c r="S73" s="8"/>
      <c r="T73" s="4"/>
    </row>
    <row r="74" spans="1:20">
      <c r="A74" s="31">
        <v>41153</v>
      </c>
      <c r="B74" s="4"/>
      <c r="C74" s="6">
        <v>66</v>
      </c>
      <c r="D74" s="29">
        <f t="shared" si="12"/>
        <v>20709</v>
      </c>
      <c r="E74" s="29">
        <f t="shared" ref="E74:E137" si="17">+E73+D74</f>
        <v>1366794</v>
      </c>
      <c r="F74" s="29">
        <f t="shared" si="13"/>
        <v>-2360754</v>
      </c>
      <c r="G74" s="34">
        <f>+Inputs!$D$3</f>
        <v>0.37951000000000001</v>
      </c>
      <c r="H74" s="4"/>
      <c r="I74" s="27">
        <f t="shared" ref="I74:I137" si="18">+I73+H74</f>
        <v>3727548</v>
      </c>
      <c r="J74" s="4"/>
      <c r="K74" s="27">
        <f t="shared" si="14"/>
        <v>20709</v>
      </c>
      <c r="L74" s="27">
        <f t="shared" ref="L74:L137" si="19">+L73+K74</f>
        <v>1366794</v>
      </c>
      <c r="M74" s="27">
        <f t="shared" si="15"/>
        <v>7859.2725900000005</v>
      </c>
      <c r="N74" s="27">
        <f t="shared" si="16"/>
        <v>7859.2725900000005</v>
      </c>
      <c r="O74" s="27">
        <f t="shared" ref="O74:O137" si="20">+O73+N74</f>
        <v>-895929.75054000341</v>
      </c>
      <c r="P74" s="27">
        <f t="shared" ref="P74:P137" si="21">P73-N74</f>
        <v>895929.75054000341</v>
      </c>
      <c r="Q74" s="8"/>
      <c r="R74" s="8"/>
      <c r="S74" s="8"/>
      <c r="T74" s="4"/>
    </row>
    <row r="75" spans="1:20">
      <c r="A75" s="31">
        <v>41183</v>
      </c>
      <c r="B75" s="4"/>
      <c r="C75" s="6">
        <v>67</v>
      </c>
      <c r="D75" s="29">
        <f t="shared" si="12"/>
        <v>20709</v>
      </c>
      <c r="E75" s="29">
        <f t="shared" si="17"/>
        <v>1387503</v>
      </c>
      <c r="F75" s="29">
        <f t="shared" si="13"/>
        <v>-2340045</v>
      </c>
      <c r="G75" s="34">
        <f>+Inputs!$D$3</f>
        <v>0.37951000000000001</v>
      </c>
      <c r="H75" s="4"/>
      <c r="I75" s="27">
        <f t="shared" si="18"/>
        <v>3727548</v>
      </c>
      <c r="J75" s="4"/>
      <c r="K75" s="27">
        <f t="shared" si="14"/>
        <v>20709</v>
      </c>
      <c r="L75" s="27">
        <f t="shared" si="19"/>
        <v>1387503</v>
      </c>
      <c r="M75" s="27">
        <f t="shared" si="15"/>
        <v>7859.2725900000005</v>
      </c>
      <c r="N75" s="27">
        <f t="shared" si="16"/>
        <v>7859.2725900000005</v>
      </c>
      <c r="O75" s="27">
        <f t="shared" si="20"/>
        <v>-888070.47795000346</v>
      </c>
      <c r="P75" s="27">
        <f t="shared" si="21"/>
        <v>888070.47795000346</v>
      </c>
      <c r="Q75" s="8"/>
      <c r="R75" s="8"/>
      <c r="S75" s="8"/>
      <c r="T75" s="4"/>
    </row>
    <row r="76" spans="1:20">
      <c r="A76" s="31">
        <v>41214</v>
      </c>
      <c r="B76" s="4"/>
      <c r="C76" s="6">
        <v>68</v>
      </c>
      <c r="D76" s="29">
        <f t="shared" si="12"/>
        <v>20709</v>
      </c>
      <c r="E76" s="29">
        <f t="shared" si="17"/>
        <v>1408212</v>
      </c>
      <c r="F76" s="29">
        <f t="shared" si="13"/>
        <v>-2319336</v>
      </c>
      <c r="G76" s="34">
        <f>+Inputs!$D$3</f>
        <v>0.37951000000000001</v>
      </c>
      <c r="H76" s="4"/>
      <c r="I76" s="27">
        <f t="shared" si="18"/>
        <v>3727548</v>
      </c>
      <c r="J76" s="4"/>
      <c r="K76" s="27">
        <f t="shared" si="14"/>
        <v>20709</v>
      </c>
      <c r="L76" s="27">
        <f t="shared" si="19"/>
        <v>1408212</v>
      </c>
      <c r="M76" s="27">
        <f t="shared" si="15"/>
        <v>7859.2725900000005</v>
      </c>
      <c r="N76" s="27">
        <f t="shared" si="16"/>
        <v>7859.2725900000005</v>
      </c>
      <c r="O76" s="27">
        <f t="shared" si="20"/>
        <v>-880211.20536000351</v>
      </c>
      <c r="P76" s="27">
        <f t="shared" si="21"/>
        <v>880211.20536000351</v>
      </c>
      <c r="Q76" s="8"/>
      <c r="R76" s="8"/>
      <c r="S76" s="8"/>
      <c r="T76" s="4"/>
    </row>
    <row r="77" spans="1:20">
      <c r="A77" s="31">
        <v>41244</v>
      </c>
      <c r="B77" s="4"/>
      <c r="C77" s="6">
        <v>69</v>
      </c>
      <c r="D77" s="29">
        <f t="shared" si="12"/>
        <v>20709</v>
      </c>
      <c r="E77" s="29">
        <f t="shared" si="17"/>
        <v>1428921</v>
      </c>
      <c r="F77" s="29">
        <f t="shared" si="13"/>
        <v>-2298627</v>
      </c>
      <c r="G77" s="34">
        <f>+Inputs!$D$3</f>
        <v>0.37951000000000001</v>
      </c>
      <c r="H77" s="4"/>
      <c r="I77" s="27">
        <f t="shared" si="18"/>
        <v>3727548</v>
      </c>
      <c r="J77" s="4"/>
      <c r="K77" s="27">
        <f t="shared" si="14"/>
        <v>20709</v>
      </c>
      <c r="L77" s="27">
        <f t="shared" si="19"/>
        <v>1428921</v>
      </c>
      <c r="M77" s="27">
        <f t="shared" si="15"/>
        <v>7859.2725900000005</v>
      </c>
      <c r="N77" s="27">
        <f t="shared" si="16"/>
        <v>7859.2725900000005</v>
      </c>
      <c r="O77" s="27">
        <f t="shared" si="20"/>
        <v>-872351.93277000356</v>
      </c>
      <c r="P77" s="27">
        <f t="shared" si="21"/>
        <v>872351.93277000356</v>
      </c>
      <c r="Q77" s="8"/>
      <c r="R77" s="8"/>
      <c r="S77" s="8"/>
      <c r="T77" s="4"/>
    </row>
    <row r="78" spans="1:20">
      <c r="A78" s="31">
        <v>41275</v>
      </c>
      <c r="B78" s="4"/>
      <c r="C78" s="6">
        <v>70</v>
      </c>
      <c r="D78" s="29">
        <f t="shared" si="12"/>
        <v>20709</v>
      </c>
      <c r="E78" s="29">
        <f t="shared" si="17"/>
        <v>1449630</v>
      </c>
      <c r="F78" s="29">
        <f t="shared" si="13"/>
        <v>-2277918</v>
      </c>
      <c r="G78" s="34">
        <f>+Inputs!$D$3</f>
        <v>0.37951000000000001</v>
      </c>
      <c r="H78" s="4"/>
      <c r="I78" s="27">
        <f t="shared" si="18"/>
        <v>3727548</v>
      </c>
      <c r="J78" s="4"/>
      <c r="K78" s="27">
        <f t="shared" si="14"/>
        <v>20709</v>
      </c>
      <c r="L78" s="27">
        <f t="shared" si="19"/>
        <v>1449630</v>
      </c>
      <c r="M78" s="27">
        <f t="shared" si="15"/>
        <v>7859.2725900000005</v>
      </c>
      <c r="N78" s="27">
        <f t="shared" si="16"/>
        <v>7859.2725900000005</v>
      </c>
      <c r="O78" s="27">
        <f t="shared" si="20"/>
        <v>-864492.66018000362</v>
      </c>
      <c r="P78" s="27">
        <f t="shared" si="21"/>
        <v>864492.66018000362</v>
      </c>
      <c r="Q78" s="8"/>
      <c r="R78" s="8"/>
      <c r="S78" s="8"/>
      <c r="T78" s="4"/>
    </row>
    <row r="79" spans="1:20">
      <c r="A79" s="31">
        <v>41306</v>
      </c>
      <c r="B79" s="4"/>
      <c r="C79" s="6">
        <v>71</v>
      </c>
      <c r="D79" s="29">
        <f t="shared" si="12"/>
        <v>20709</v>
      </c>
      <c r="E79" s="29">
        <f t="shared" si="17"/>
        <v>1470339</v>
      </c>
      <c r="F79" s="29">
        <f t="shared" si="13"/>
        <v>-2257209</v>
      </c>
      <c r="G79" s="34">
        <f>+Inputs!$D$3</f>
        <v>0.37951000000000001</v>
      </c>
      <c r="H79" s="4"/>
      <c r="I79" s="27">
        <f t="shared" si="18"/>
        <v>3727548</v>
      </c>
      <c r="J79" s="4"/>
      <c r="K79" s="27">
        <f t="shared" si="14"/>
        <v>20709</v>
      </c>
      <c r="L79" s="27">
        <f t="shared" si="19"/>
        <v>1470339</v>
      </c>
      <c r="M79" s="27">
        <f t="shared" si="15"/>
        <v>7859.2725900000005</v>
      </c>
      <c r="N79" s="27">
        <f t="shared" si="16"/>
        <v>7859.2725900000005</v>
      </c>
      <c r="O79" s="27">
        <f t="shared" si="20"/>
        <v>-856633.38759000367</v>
      </c>
      <c r="P79" s="27">
        <f t="shared" si="21"/>
        <v>856633.38759000367</v>
      </c>
      <c r="Q79" s="8"/>
      <c r="R79" s="8"/>
      <c r="S79" s="8"/>
      <c r="T79" s="4"/>
    </row>
    <row r="80" spans="1:20">
      <c r="A80" s="31">
        <v>41334</v>
      </c>
      <c r="B80" s="4"/>
      <c r="C80" s="6">
        <v>72</v>
      </c>
      <c r="D80" s="29">
        <f t="shared" si="12"/>
        <v>20709</v>
      </c>
      <c r="E80" s="29">
        <f t="shared" si="17"/>
        <v>1491048</v>
      </c>
      <c r="F80" s="29">
        <f t="shared" si="13"/>
        <v>-2236500</v>
      </c>
      <c r="G80" s="34">
        <f>+Inputs!$D$3</f>
        <v>0.37951000000000001</v>
      </c>
      <c r="H80" s="4"/>
      <c r="I80" s="27">
        <f t="shared" si="18"/>
        <v>3727548</v>
      </c>
      <c r="J80" s="4"/>
      <c r="K80" s="27">
        <f t="shared" si="14"/>
        <v>20709</v>
      </c>
      <c r="L80" s="27">
        <f t="shared" si="19"/>
        <v>1491048</v>
      </c>
      <c r="M80" s="27">
        <f t="shared" si="15"/>
        <v>7859.2725900000005</v>
      </c>
      <c r="N80" s="27">
        <f t="shared" si="16"/>
        <v>7859.2725900000005</v>
      </c>
      <c r="O80" s="27">
        <f t="shared" si="20"/>
        <v>-848774.11500000372</v>
      </c>
      <c r="P80" s="27">
        <f t="shared" si="21"/>
        <v>848774.11500000372</v>
      </c>
      <c r="Q80" s="8"/>
      <c r="R80" s="8"/>
      <c r="S80" s="8"/>
      <c r="T80" s="4"/>
    </row>
    <row r="81" spans="1:20">
      <c r="A81" s="31">
        <v>41365</v>
      </c>
      <c r="B81" s="4"/>
      <c r="C81" s="6">
        <v>73</v>
      </c>
      <c r="D81" s="29">
        <f t="shared" si="12"/>
        <v>20709</v>
      </c>
      <c r="E81" s="29">
        <f t="shared" si="17"/>
        <v>1511757</v>
      </c>
      <c r="F81" s="29">
        <f t="shared" si="13"/>
        <v>-2215791</v>
      </c>
      <c r="G81" s="34">
        <f>+Inputs!$D$3</f>
        <v>0.37951000000000001</v>
      </c>
      <c r="H81" s="4"/>
      <c r="I81" s="27">
        <f t="shared" si="18"/>
        <v>3727548</v>
      </c>
      <c r="J81" s="4"/>
      <c r="K81" s="27">
        <f t="shared" si="14"/>
        <v>20709</v>
      </c>
      <c r="L81" s="27">
        <f t="shared" si="19"/>
        <v>1511757</v>
      </c>
      <c r="M81" s="27">
        <f t="shared" si="15"/>
        <v>7859.2725900000005</v>
      </c>
      <c r="N81" s="27">
        <f t="shared" si="16"/>
        <v>7859.2725900000005</v>
      </c>
      <c r="O81" s="27">
        <f t="shared" si="20"/>
        <v>-840914.84241000377</v>
      </c>
      <c r="P81" s="27">
        <f t="shared" si="21"/>
        <v>840914.84241000377</v>
      </c>
      <c r="Q81" s="8"/>
      <c r="R81" s="8"/>
      <c r="S81" s="8"/>
      <c r="T81" s="4"/>
    </row>
    <row r="82" spans="1:20">
      <c r="A82" s="31">
        <v>41395</v>
      </c>
      <c r="B82" s="4"/>
      <c r="C82" s="6">
        <v>74</v>
      </c>
      <c r="D82" s="29">
        <f t="shared" si="12"/>
        <v>20709</v>
      </c>
      <c r="E82" s="29">
        <f t="shared" si="17"/>
        <v>1532466</v>
      </c>
      <c r="F82" s="29">
        <f t="shared" si="13"/>
        <v>-2195082</v>
      </c>
      <c r="G82" s="34">
        <f>+Inputs!$D$3</f>
        <v>0.37951000000000001</v>
      </c>
      <c r="H82" s="4"/>
      <c r="I82" s="27">
        <f t="shared" si="18"/>
        <v>3727548</v>
      </c>
      <c r="J82" s="4"/>
      <c r="K82" s="27">
        <f t="shared" si="14"/>
        <v>20709</v>
      </c>
      <c r="L82" s="27">
        <f t="shared" si="19"/>
        <v>1532466</v>
      </c>
      <c r="M82" s="27">
        <f t="shared" si="15"/>
        <v>7859.2725900000005</v>
      </c>
      <c r="N82" s="27">
        <f t="shared" si="16"/>
        <v>7859.2725900000005</v>
      </c>
      <c r="O82" s="27">
        <f t="shared" si="20"/>
        <v>-833055.56982000382</v>
      </c>
      <c r="P82" s="27">
        <f t="shared" si="21"/>
        <v>833055.56982000382</v>
      </c>
      <c r="Q82" s="8"/>
      <c r="R82" s="8"/>
      <c r="S82" s="8"/>
      <c r="T82" s="4"/>
    </row>
    <row r="83" spans="1:20">
      <c r="A83" s="31">
        <v>41426</v>
      </c>
      <c r="B83" s="4"/>
      <c r="C83" s="6">
        <v>75</v>
      </c>
      <c r="D83" s="29">
        <f t="shared" si="12"/>
        <v>20709</v>
      </c>
      <c r="E83" s="29">
        <f t="shared" si="17"/>
        <v>1553175</v>
      </c>
      <c r="F83" s="29">
        <f t="shared" si="13"/>
        <v>-2174373</v>
      </c>
      <c r="G83" s="34">
        <f>+Inputs!$D$3</f>
        <v>0.37951000000000001</v>
      </c>
      <c r="H83" s="4"/>
      <c r="I83" s="27">
        <f t="shared" si="18"/>
        <v>3727548</v>
      </c>
      <c r="J83" s="4"/>
      <c r="K83" s="27">
        <f t="shared" si="14"/>
        <v>20709</v>
      </c>
      <c r="L83" s="27">
        <f t="shared" si="19"/>
        <v>1553175</v>
      </c>
      <c r="M83" s="27">
        <f t="shared" si="15"/>
        <v>7859.2725900000005</v>
      </c>
      <c r="N83" s="27">
        <f t="shared" si="16"/>
        <v>7859.2725900000005</v>
      </c>
      <c r="O83" s="27">
        <f t="shared" si="20"/>
        <v>-825196.29723000387</v>
      </c>
      <c r="P83" s="27">
        <f t="shared" si="21"/>
        <v>825196.29723000387</v>
      </c>
      <c r="Q83" s="8"/>
      <c r="R83" s="8"/>
      <c r="S83" s="8"/>
      <c r="T83" s="4"/>
    </row>
    <row r="84" spans="1:20">
      <c r="A84" s="31">
        <v>41456</v>
      </c>
      <c r="B84" s="4"/>
      <c r="C84" s="6">
        <v>76</v>
      </c>
      <c r="D84" s="29">
        <f t="shared" si="12"/>
        <v>20709</v>
      </c>
      <c r="E84" s="29">
        <f t="shared" si="17"/>
        <v>1573884</v>
      </c>
      <c r="F84" s="29">
        <f t="shared" si="13"/>
        <v>-2153664</v>
      </c>
      <c r="G84" s="34">
        <f>+Inputs!$D$3</f>
        <v>0.37951000000000001</v>
      </c>
      <c r="H84" s="4"/>
      <c r="I84" s="27">
        <f t="shared" si="18"/>
        <v>3727548</v>
      </c>
      <c r="J84" s="4"/>
      <c r="K84" s="27">
        <f t="shared" si="14"/>
        <v>20709</v>
      </c>
      <c r="L84" s="27">
        <f t="shared" si="19"/>
        <v>1573884</v>
      </c>
      <c r="M84" s="27">
        <f t="shared" si="15"/>
        <v>7859.2725900000005</v>
      </c>
      <c r="N84" s="27">
        <f t="shared" si="16"/>
        <v>7859.2725900000005</v>
      </c>
      <c r="O84" s="27">
        <f t="shared" si="20"/>
        <v>-817337.02464000392</v>
      </c>
      <c r="P84" s="27">
        <f t="shared" si="21"/>
        <v>817337.02464000392</v>
      </c>
      <c r="Q84" s="8"/>
      <c r="R84" s="8"/>
      <c r="S84" s="8"/>
      <c r="T84" s="4"/>
    </row>
    <row r="85" spans="1:20">
      <c r="A85" s="31">
        <v>41487</v>
      </c>
      <c r="B85" s="4"/>
      <c r="C85" s="6">
        <v>77</v>
      </c>
      <c r="D85" s="29">
        <f t="shared" si="12"/>
        <v>20709</v>
      </c>
      <c r="E85" s="29">
        <f t="shared" si="17"/>
        <v>1594593</v>
      </c>
      <c r="F85" s="29">
        <f t="shared" si="13"/>
        <v>-2132955</v>
      </c>
      <c r="G85" s="34">
        <f>+Inputs!$D$3</f>
        <v>0.37951000000000001</v>
      </c>
      <c r="H85" s="4"/>
      <c r="I85" s="27">
        <f t="shared" si="18"/>
        <v>3727548</v>
      </c>
      <c r="J85" s="4"/>
      <c r="K85" s="27">
        <f t="shared" si="14"/>
        <v>20709</v>
      </c>
      <c r="L85" s="27">
        <f t="shared" si="19"/>
        <v>1594593</v>
      </c>
      <c r="M85" s="27">
        <f t="shared" si="15"/>
        <v>7859.2725900000005</v>
      </c>
      <c r="N85" s="27">
        <f t="shared" si="16"/>
        <v>7859.2725900000005</v>
      </c>
      <c r="O85" s="27">
        <f t="shared" si="20"/>
        <v>-809477.75205000397</v>
      </c>
      <c r="P85" s="27">
        <f t="shared" si="21"/>
        <v>809477.75205000397</v>
      </c>
      <c r="Q85" s="8"/>
      <c r="R85" s="8"/>
      <c r="S85" s="8"/>
      <c r="T85" s="4"/>
    </row>
    <row r="86" spans="1:20">
      <c r="A86" s="31">
        <v>41518</v>
      </c>
      <c r="B86" s="4"/>
      <c r="C86" s="6">
        <v>78</v>
      </c>
      <c r="D86" s="29">
        <f t="shared" si="12"/>
        <v>20709</v>
      </c>
      <c r="E86" s="29">
        <f t="shared" si="17"/>
        <v>1615302</v>
      </c>
      <c r="F86" s="29">
        <f t="shared" si="13"/>
        <v>-2112246</v>
      </c>
      <c r="G86" s="34">
        <f>+Inputs!$D$3</f>
        <v>0.37951000000000001</v>
      </c>
      <c r="H86" s="4"/>
      <c r="I86" s="27">
        <f t="shared" si="18"/>
        <v>3727548</v>
      </c>
      <c r="J86" s="4"/>
      <c r="K86" s="27">
        <f t="shared" si="14"/>
        <v>20709</v>
      </c>
      <c r="L86" s="27">
        <f t="shared" si="19"/>
        <v>1615302</v>
      </c>
      <c r="M86" s="27">
        <f t="shared" si="15"/>
        <v>7859.2725900000005</v>
      </c>
      <c r="N86" s="27">
        <f t="shared" si="16"/>
        <v>7859.2725900000005</v>
      </c>
      <c r="O86" s="27">
        <f t="shared" si="20"/>
        <v>-801618.47946000402</v>
      </c>
      <c r="P86" s="27">
        <f t="shared" si="21"/>
        <v>801618.47946000402</v>
      </c>
      <c r="Q86" s="8"/>
      <c r="R86" s="8"/>
      <c r="S86" s="8"/>
      <c r="T86" s="4"/>
    </row>
    <row r="87" spans="1:20">
      <c r="A87" s="31">
        <v>41548</v>
      </c>
      <c r="B87" s="4"/>
      <c r="C87" s="6">
        <v>79</v>
      </c>
      <c r="D87" s="29">
        <f t="shared" si="12"/>
        <v>20709</v>
      </c>
      <c r="E87" s="29">
        <f t="shared" si="17"/>
        <v>1636011</v>
      </c>
      <c r="F87" s="29">
        <f t="shared" si="13"/>
        <v>-2091537</v>
      </c>
      <c r="G87" s="34">
        <f>+Inputs!$D$3</f>
        <v>0.37951000000000001</v>
      </c>
      <c r="H87" s="4"/>
      <c r="I87" s="27">
        <f t="shared" si="18"/>
        <v>3727548</v>
      </c>
      <c r="J87" s="4"/>
      <c r="K87" s="27">
        <f t="shared" si="14"/>
        <v>20709</v>
      </c>
      <c r="L87" s="27">
        <f t="shared" si="19"/>
        <v>1636011</v>
      </c>
      <c r="M87" s="27">
        <f t="shared" si="15"/>
        <v>7859.2725900000005</v>
      </c>
      <c r="N87" s="27">
        <f t="shared" si="16"/>
        <v>7859.2725900000005</v>
      </c>
      <c r="O87" s="27">
        <f t="shared" si="20"/>
        <v>-793759.20687000407</v>
      </c>
      <c r="P87" s="27">
        <f t="shared" si="21"/>
        <v>793759.20687000407</v>
      </c>
      <c r="Q87" s="8"/>
      <c r="R87" s="8"/>
      <c r="S87" s="8"/>
      <c r="T87" s="4"/>
    </row>
    <row r="88" spans="1:20">
      <c r="A88" s="31">
        <v>41579</v>
      </c>
      <c r="B88" s="4"/>
      <c r="C88" s="6">
        <v>80</v>
      </c>
      <c r="D88" s="29">
        <f t="shared" si="12"/>
        <v>20709</v>
      </c>
      <c r="E88" s="29">
        <f t="shared" si="17"/>
        <v>1656720</v>
      </c>
      <c r="F88" s="29">
        <f t="shared" si="13"/>
        <v>-2070828</v>
      </c>
      <c r="G88" s="34">
        <f>+Inputs!$D$3</f>
        <v>0.37951000000000001</v>
      </c>
      <c r="H88" s="4"/>
      <c r="I88" s="27">
        <f t="shared" si="18"/>
        <v>3727548</v>
      </c>
      <c r="J88" s="4"/>
      <c r="K88" s="27">
        <f t="shared" si="14"/>
        <v>20709</v>
      </c>
      <c r="L88" s="27">
        <f t="shared" si="19"/>
        <v>1656720</v>
      </c>
      <c r="M88" s="27">
        <f t="shared" si="15"/>
        <v>7859.2725900000005</v>
      </c>
      <c r="N88" s="27">
        <f t="shared" si="16"/>
        <v>7859.2725900000005</v>
      </c>
      <c r="O88" s="27">
        <f t="shared" si="20"/>
        <v>-785899.93428000412</v>
      </c>
      <c r="P88" s="27">
        <f t="shared" si="21"/>
        <v>785899.93428000412</v>
      </c>
      <c r="Q88" s="8"/>
      <c r="R88" s="8"/>
      <c r="S88" s="8"/>
      <c r="T88" s="4"/>
    </row>
    <row r="89" spans="1:20">
      <c r="A89" s="31">
        <v>41609</v>
      </c>
      <c r="B89" s="4"/>
      <c r="C89" s="6">
        <v>81</v>
      </c>
      <c r="D89" s="29">
        <f t="shared" si="12"/>
        <v>20709</v>
      </c>
      <c r="E89" s="29">
        <f t="shared" si="17"/>
        <v>1677429</v>
      </c>
      <c r="F89" s="29">
        <f t="shared" si="13"/>
        <v>-2050119</v>
      </c>
      <c r="G89" s="34">
        <f>+Inputs!$D$3</f>
        <v>0.37951000000000001</v>
      </c>
      <c r="H89" s="4"/>
      <c r="I89" s="27">
        <f t="shared" si="18"/>
        <v>3727548</v>
      </c>
      <c r="J89" s="4"/>
      <c r="K89" s="27">
        <f t="shared" si="14"/>
        <v>20709</v>
      </c>
      <c r="L89" s="27">
        <f t="shared" si="19"/>
        <v>1677429</v>
      </c>
      <c r="M89" s="27">
        <f t="shared" si="15"/>
        <v>7859.2725900000005</v>
      </c>
      <c r="N89" s="27">
        <f t="shared" si="16"/>
        <v>7859.2725900000005</v>
      </c>
      <c r="O89" s="27">
        <f t="shared" si="20"/>
        <v>-778040.66169000417</v>
      </c>
      <c r="P89" s="27">
        <f t="shared" si="21"/>
        <v>778040.66169000417</v>
      </c>
      <c r="Q89" s="8"/>
      <c r="R89" s="8"/>
      <c r="S89" s="8"/>
      <c r="T89" s="4"/>
    </row>
    <row r="90" spans="1:20">
      <c r="A90" s="31">
        <v>41640</v>
      </c>
      <c r="B90" s="4"/>
      <c r="C90" s="6">
        <v>82</v>
      </c>
      <c r="D90" s="29">
        <f t="shared" si="12"/>
        <v>20709</v>
      </c>
      <c r="E90" s="29">
        <f t="shared" si="17"/>
        <v>1698138</v>
      </c>
      <c r="F90" s="29">
        <f t="shared" si="13"/>
        <v>-2029410</v>
      </c>
      <c r="G90" s="34">
        <f>+Inputs!$D$3</f>
        <v>0.37951000000000001</v>
      </c>
      <c r="H90" s="4"/>
      <c r="I90" s="27">
        <f t="shared" si="18"/>
        <v>3727548</v>
      </c>
      <c r="J90" s="4"/>
      <c r="K90" s="27">
        <f t="shared" si="14"/>
        <v>20709</v>
      </c>
      <c r="L90" s="27">
        <f t="shared" si="19"/>
        <v>1698138</v>
      </c>
      <c r="M90" s="27">
        <f t="shared" si="15"/>
        <v>7859.2725900000005</v>
      </c>
      <c r="N90" s="27">
        <f t="shared" si="16"/>
        <v>7859.2725900000005</v>
      </c>
      <c r="O90" s="27">
        <f t="shared" si="20"/>
        <v>-770181.38910000422</v>
      </c>
      <c r="P90" s="27">
        <f t="shared" si="21"/>
        <v>770181.38910000422</v>
      </c>
      <c r="Q90" s="8"/>
      <c r="R90" s="8"/>
      <c r="S90" s="8"/>
      <c r="T90" s="4"/>
    </row>
    <row r="91" spans="1:20">
      <c r="A91" s="31">
        <v>41671</v>
      </c>
      <c r="B91" s="4"/>
      <c r="C91" s="6">
        <v>83</v>
      </c>
      <c r="D91" s="29">
        <f t="shared" si="12"/>
        <v>20709</v>
      </c>
      <c r="E91" s="29">
        <f t="shared" si="17"/>
        <v>1718847</v>
      </c>
      <c r="F91" s="29">
        <f t="shared" si="13"/>
        <v>-2008701</v>
      </c>
      <c r="G91" s="34">
        <f>+Inputs!$D$3</f>
        <v>0.37951000000000001</v>
      </c>
      <c r="H91" s="4"/>
      <c r="I91" s="27">
        <f t="shared" si="18"/>
        <v>3727548</v>
      </c>
      <c r="J91" s="4"/>
      <c r="K91" s="27">
        <f t="shared" si="14"/>
        <v>20709</v>
      </c>
      <c r="L91" s="27">
        <f t="shared" si="19"/>
        <v>1718847</v>
      </c>
      <c r="M91" s="27">
        <f t="shared" si="15"/>
        <v>7859.2725900000005</v>
      </c>
      <c r="N91" s="27">
        <f t="shared" si="16"/>
        <v>7859.2725900000005</v>
      </c>
      <c r="O91" s="27">
        <f t="shared" si="20"/>
        <v>-762322.11651000427</v>
      </c>
      <c r="P91" s="27">
        <f t="shared" si="21"/>
        <v>762322.11651000427</v>
      </c>
      <c r="Q91" s="8"/>
      <c r="R91" s="8"/>
      <c r="S91" s="8"/>
      <c r="T91" s="4"/>
    </row>
    <row r="92" spans="1:20">
      <c r="A92" s="31">
        <v>41699</v>
      </c>
      <c r="B92" s="4"/>
      <c r="C92" s="6">
        <v>84</v>
      </c>
      <c r="D92" s="29">
        <f t="shared" si="12"/>
        <v>20709</v>
      </c>
      <c r="E92" s="29">
        <f t="shared" si="17"/>
        <v>1739556</v>
      </c>
      <c r="F92" s="29">
        <f t="shared" si="13"/>
        <v>-1987992</v>
      </c>
      <c r="G92" s="34">
        <f>+Inputs!$D$3</f>
        <v>0.37951000000000001</v>
      </c>
      <c r="H92" s="4"/>
      <c r="I92" s="27">
        <f t="shared" si="18"/>
        <v>3727548</v>
      </c>
      <c r="J92" s="4"/>
      <c r="K92" s="27">
        <f t="shared" si="14"/>
        <v>20709</v>
      </c>
      <c r="L92" s="27">
        <f t="shared" si="19"/>
        <v>1739556</v>
      </c>
      <c r="M92" s="27">
        <f t="shared" si="15"/>
        <v>7859.2725900000005</v>
      </c>
      <c r="N92" s="27">
        <f t="shared" si="16"/>
        <v>7859.2725900000005</v>
      </c>
      <c r="O92" s="27">
        <f t="shared" si="20"/>
        <v>-754462.84392000432</v>
      </c>
      <c r="P92" s="27">
        <f t="shared" si="21"/>
        <v>754462.84392000432</v>
      </c>
      <c r="Q92" s="8"/>
      <c r="R92" s="8"/>
      <c r="S92" s="8"/>
      <c r="T92" s="4"/>
    </row>
    <row r="93" spans="1:20">
      <c r="A93" s="31">
        <v>41730</v>
      </c>
      <c r="B93" s="4"/>
      <c r="C93" s="6">
        <v>85</v>
      </c>
      <c r="D93" s="29">
        <f t="shared" si="12"/>
        <v>20709</v>
      </c>
      <c r="E93" s="29">
        <f t="shared" si="17"/>
        <v>1760265</v>
      </c>
      <c r="F93" s="29">
        <f t="shared" si="13"/>
        <v>-1967283</v>
      </c>
      <c r="G93" s="34">
        <f>+Inputs!$D$3</f>
        <v>0.37951000000000001</v>
      </c>
      <c r="H93" s="4"/>
      <c r="I93" s="27">
        <f t="shared" si="18"/>
        <v>3727548</v>
      </c>
      <c r="J93" s="4"/>
      <c r="K93" s="27">
        <f t="shared" si="14"/>
        <v>20709</v>
      </c>
      <c r="L93" s="27">
        <f t="shared" si="19"/>
        <v>1760265</v>
      </c>
      <c r="M93" s="27">
        <f t="shared" si="15"/>
        <v>7859.2725900000005</v>
      </c>
      <c r="N93" s="27">
        <f t="shared" si="16"/>
        <v>7859.2725900000005</v>
      </c>
      <c r="O93" s="27">
        <f t="shared" si="20"/>
        <v>-746603.57133000437</v>
      </c>
      <c r="P93" s="27">
        <f t="shared" si="21"/>
        <v>746603.57133000437</v>
      </c>
      <c r="Q93" s="8"/>
      <c r="R93" s="8"/>
      <c r="S93" s="8"/>
      <c r="T93" s="4"/>
    </row>
    <row r="94" spans="1:20">
      <c r="A94" s="31">
        <v>41760</v>
      </c>
      <c r="B94" s="4"/>
      <c r="C94" s="6">
        <v>86</v>
      </c>
      <c r="D94" s="29">
        <f t="shared" si="12"/>
        <v>20709</v>
      </c>
      <c r="E94" s="29">
        <f t="shared" si="17"/>
        <v>1780974</v>
      </c>
      <c r="F94" s="29">
        <f t="shared" si="13"/>
        <v>-1946574</v>
      </c>
      <c r="G94" s="34">
        <f>+Inputs!$D$3</f>
        <v>0.37951000000000001</v>
      </c>
      <c r="H94" s="4"/>
      <c r="I94" s="27">
        <f t="shared" si="18"/>
        <v>3727548</v>
      </c>
      <c r="J94" s="4"/>
      <c r="K94" s="27">
        <f t="shared" si="14"/>
        <v>20709</v>
      </c>
      <c r="L94" s="27">
        <f t="shared" si="19"/>
        <v>1780974</v>
      </c>
      <c r="M94" s="27">
        <f t="shared" si="15"/>
        <v>7859.2725900000005</v>
      </c>
      <c r="N94" s="27">
        <f t="shared" si="16"/>
        <v>7859.2725900000005</v>
      </c>
      <c r="O94" s="27">
        <f t="shared" si="20"/>
        <v>-738744.29874000442</v>
      </c>
      <c r="P94" s="27">
        <f t="shared" si="21"/>
        <v>738744.29874000442</v>
      </c>
      <c r="Q94" s="8"/>
      <c r="R94" s="8"/>
      <c r="S94" s="8"/>
      <c r="T94" s="4"/>
    </row>
    <row r="95" spans="1:20">
      <c r="A95" s="31">
        <v>41791</v>
      </c>
      <c r="B95" s="4"/>
      <c r="C95" s="6">
        <v>87</v>
      </c>
      <c r="D95" s="29">
        <f t="shared" si="12"/>
        <v>20709</v>
      </c>
      <c r="E95" s="29">
        <f t="shared" si="17"/>
        <v>1801683</v>
      </c>
      <c r="F95" s="29">
        <f t="shared" si="13"/>
        <v>-1925865</v>
      </c>
      <c r="G95" s="34">
        <f>+Inputs!$D$3</f>
        <v>0.37951000000000001</v>
      </c>
      <c r="H95" s="4"/>
      <c r="I95" s="27">
        <f t="shared" si="18"/>
        <v>3727548</v>
      </c>
      <c r="J95" s="4"/>
      <c r="K95" s="27">
        <f t="shared" si="14"/>
        <v>20709</v>
      </c>
      <c r="L95" s="27">
        <f t="shared" si="19"/>
        <v>1801683</v>
      </c>
      <c r="M95" s="27">
        <f t="shared" si="15"/>
        <v>7859.2725900000005</v>
      </c>
      <c r="N95" s="27">
        <f t="shared" si="16"/>
        <v>7859.2725900000005</v>
      </c>
      <c r="O95" s="27">
        <f t="shared" si="20"/>
        <v>-730885.02615000447</v>
      </c>
      <c r="P95" s="27">
        <f t="shared" si="21"/>
        <v>730885.02615000447</v>
      </c>
      <c r="Q95" s="8"/>
      <c r="R95" s="8"/>
      <c r="S95" s="8"/>
      <c r="T95" s="4"/>
    </row>
    <row r="96" spans="1:20">
      <c r="A96" s="31">
        <v>41821</v>
      </c>
      <c r="B96" s="4"/>
      <c r="C96" s="6">
        <v>88</v>
      </c>
      <c r="D96" s="29">
        <f t="shared" si="12"/>
        <v>20709</v>
      </c>
      <c r="E96" s="29">
        <f t="shared" si="17"/>
        <v>1822392</v>
      </c>
      <c r="F96" s="29">
        <f t="shared" si="13"/>
        <v>-1905156</v>
      </c>
      <c r="G96" s="34">
        <f>+Inputs!$D$3</f>
        <v>0.37951000000000001</v>
      </c>
      <c r="H96" s="4"/>
      <c r="I96" s="27">
        <f t="shared" si="18"/>
        <v>3727548</v>
      </c>
      <c r="J96" s="4"/>
      <c r="K96" s="27">
        <f t="shared" si="14"/>
        <v>20709</v>
      </c>
      <c r="L96" s="27">
        <f t="shared" si="19"/>
        <v>1822392</v>
      </c>
      <c r="M96" s="27">
        <f t="shared" si="15"/>
        <v>7859.2725900000005</v>
      </c>
      <c r="N96" s="27">
        <f t="shared" si="16"/>
        <v>7859.2725900000005</v>
      </c>
      <c r="O96" s="27">
        <f t="shared" si="20"/>
        <v>-723025.75356000452</v>
      </c>
      <c r="P96" s="27">
        <f t="shared" si="21"/>
        <v>723025.75356000452</v>
      </c>
      <c r="Q96" s="8"/>
      <c r="R96" s="8"/>
      <c r="S96" s="8"/>
      <c r="T96" s="4"/>
    </row>
    <row r="97" spans="1:20">
      <c r="A97" s="31">
        <v>41852</v>
      </c>
      <c r="B97" s="4"/>
      <c r="C97" s="6">
        <v>89</v>
      </c>
      <c r="D97" s="29">
        <f t="shared" si="12"/>
        <v>20709</v>
      </c>
      <c r="E97" s="29">
        <f t="shared" si="17"/>
        <v>1843101</v>
      </c>
      <c r="F97" s="29">
        <f t="shared" si="13"/>
        <v>-1884447</v>
      </c>
      <c r="G97" s="34">
        <f>+Inputs!$D$3</f>
        <v>0.37951000000000001</v>
      </c>
      <c r="H97" s="4"/>
      <c r="I97" s="27">
        <f t="shared" si="18"/>
        <v>3727548</v>
      </c>
      <c r="J97" s="4"/>
      <c r="K97" s="27">
        <f t="shared" si="14"/>
        <v>20709</v>
      </c>
      <c r="L97" s="27">
        <f t="shared" si="19"/>
        <v>1843101</v>
      </c>
      <c r="M97" s="27">
        <f t="shared" si="15"/>
        <v>7859.2725900000005</v>
      </c>
      <c r="N97" s="27">
        <f t="shared" si="16"/>
        <v>7859.2725900000005</v>
      </c>
      <c r="O97" s="27">
        <f t="shared" si="20"/>
        <v>-715166.48097000457</v>
      </c>
      <c r="P97" s="27">
        <f t="shared" si="21"/>
        <v>715166.48097000457</v>
      </c>
      <c r="Q97" s="8"/>
      <c r="R97" s="8"/>
      <c r="S97" s="8"/>
      <c r="T97" s="4"/>
    </row>
    <row r="98" spans="1:20">
      <c r="A98" s="31">
        <v>41883</v>
      </c>
      <c r="B98" s="4"/>
      <c r="C98" s="6">
        <v>90</v>
      </c>
      <c r="D98" s="29">
        <f t="shared" si="12"/>
        <v>20709</v>
      </c>
      <c r="E98" s="29">
        <f t="shared" si="17"/>
        <v>1863810</v>
      </c>
      <c r="F98" s="29">
        <f t="shared" si="13"/>
        <v>-1863738</v>
      </c>
      <c r="G98" s="34">
        <f>+Inputs!$D$3</f>
        <v>0.37951000000000001</v>
      </c>
      <c r="H98" s="4"/>
      <c r="I98" s="27">
        <f t="shared" si="18"/>
        <v>3727548</v>
      </c>
      <c r="J98" s="4"/>
      <c r="K98" s="27">
        <f t="shared" si="14"/>
        <v>20709</v>
      </c>
      <c r="L98" s="27">
        <f t="shared" si="19"/>
        <v>1863810</v>
      </c>
      <c r="M98" s="27">
        <f t="shared" si="15"/>
        <v>7859.2725900000005</v>
      </c>
      <c r="N98" s="27">
        <f t="shared" si="16"/>
        <v>7859.2725900000005</v>
      </c>
      <c r="O98" s="27">
        <f t="shared" si="20"/>
        <v>-707307.20838000462</v>
      </c>
      <c r="P98" s="27">
        <f t="shared" si="21"/>
        <v>707307.20838000462</v>
      </c>
      <c r="Q98" s="8"/>
      <c r="R98" s="8"/>
      <c r="S98" s="8"/>
      <c r="T98" s="4"/>
    </row>
    <row r="99" spans="1:20">
      <c r="A99" s="31">
        <v>41913</v>
      </c>
      <c r="B99" s="4"/>
      <c r="C99" s="6">
        <v>91</v>
      </c>
      <c r="D99" s="29">
        <f t="shared" si="12"/>
        <v>20709</v>
      </c>
      <c r="E99" s="29">
        <f t="shared" si="17"/>
        <v>1884519</v>
      </c>
      <c r="F99" s="29">
        <f t="shared" si="13"/>
        <v>-1843029</v>
      </c>
      <c r="G99" s="34">
        <f>+Inputs!$D$3</f>
        <v>0.37951000000000001</v>
      </c>
      <c r="H99" s="4"/>
      <c r="I99" s="27">
        <f t="shared" si="18"/>
        <v>3727548</v>
      </c>
      <c r="J99" s="4"/>
      <c r="K99" s="27">
        <f t="shared" si="14"/>
        <v>20709</v>
      </c>
      <c r="L99" s="27">
        <f t="shared" si="19"/>
        <v>1884519</v>
      </c>
      <c r="M99" s="27">
        <f t="shared" si="15"/>
        <v>7859.2725900000005</v>
      </c>
      <c r="N99" s="27">
        <f t="shared" si="16"/>
        <v>7859.2725900000005</v>
      </c>
      <c r="O99" s="27">
        <f t="shared" si="20"/>
        <v>-699447.93579000467</v>
      </c>
      <c r="P99" s="27">
        <f t="shared" si="21"/>
        <v>699447.93579000467</v>
      </c>
      <c r="Q99" s="8"/>
      <c r="R99" s="8"/>
      <c r="S99" s="8"/>
      <c r="T99" s="4"/>
    </row>
    <row r="100" spans="1:20">
      <c r="A100" s="31">
        <v>41944</v>
      </c>
      <c r="B100" s="4"/>
      <c r="C100" s="6">
        <v>92</v>
      </c>
      <c r="D100" s="29">
        <f t="shared" si="12"/>
        <v>20709</v>
      </c>
      <c r="E100" s="29">
        <f t="shared" si="17"/>
        <v>1905228</v>
      </c>
      <c r="F100" s="29">
        <f t="shared" si="13"/>
        <v>-1822320</v>
      </c>
      <c r="G100" s="34">
        <f>+Inputs!$D$3</f>
        <v>0.37951000000000001</v>
      </c>
      <c r="H100" s="4"/>
      <c r="I100" s="27">
        <f t="shared" si="18"/>
        <v>3727548</v>
      </c>
      <c r="J100" s="4"/>
      <c r="K100" s="27">
        <f t="shared" si="14"/>
        <v>20709</v>
      </c>
      <c r="L100" s="27">
        <f t="shared" si="19"/>
        <v>1905228</v>
      </c>
      <c r="M100" s="27">
        <f t="shared" si="15"/>
        <v>7859.2725900000005</v>
      </c>
      <c r="N100" s="27">
        <f t="shared" si="16"/>
        <v>7859.2725900000005</v>
      </c>
      <c r="O100" s="27">
        <f t="shared" si="20"/>
        <v>-691588.66320000472</v>
      </c>
      <c r="P100" s="27">
        <f t="shared" si="21"/>
        <v>691588.66320000472</v>
      </c>
      <c r="Q100" s="8"/>
      <c r="R100" s="8"/>
      <c r="S100" s="8"/>
      <c r="T100" s="4"/>
    </row>
    <row r="101" spans="1:20">
      <c r="A101" s="31">
        <v>41974</v>
      </c>
      <c r="B101" s="4"/>
      <c r="C101" s="6">
        <v>93</v>
      </c>
      <c r="D101" s="29">
        <f t="shared" si="12"/>
        <v>20709</v>
      </c>
      <c r="E101" s="29">
        <f t="shared" si="17"/>
        <v>1925937</v>
      </c>
      <c r="F101" s="29">
        <f t="shared" si="13"/>
        <v>-1801611</v>
      </c>
      <c r="G101" s="34">
        <f>+Inputs!$D$3</f>
        <v>0.37951000000000001</v>
      </c>
      <c r="H101" s="4"/>
      <c r="I101" s="27">
        <f t="shared" si="18"/>
        <v>3727548</v>
      </c>
      <c r="J101" s="4"/>
      <c r="K101" s="27">
        <f t="shared" si="14"/>
        <v>20709</v>
      </c>
      <c r="L101" s="27">
        <f t="shared" si="19"/>
        <v>1925937</v>
      </c>
      <c r="M101" s="27">
        <f t="shared" si="15"/>
        <v>7859.2725900000005</v>
      </c>
      <c r="N101" s="27">
        <f t="shared" si="16"/>
        <v>7859.2725900000005</v>
      </c>
      <c r="O101" s="27">
        <f t="shared" si="20"/>
        <v>-683729.39061000478</v>
      </c>
      <c r="P101" s="27">
        <f t="shared" si="21"/>
        <v>683729.39061000478</v>
      </c>
      <c r="Q101" s="8"/>
      <c r="R101" s="8"/>
      <c r="S101" s="8"/>
      <c r="T101" s="4"/>
    </row>
    <row r="102" spans="1:20">
      <c r="A102" s="31">
        <v>42005</v>
      </c>
      <c r="B102" s="4"/>
      <c r="C102" s="6">
        <v>94</v>
      </c>
      <c r="D102" s="29">
        <f t="shared" si="12"/>
        <v>20709</v>
      </c>
      <c r="E102" s="29">
        <f t="shared" si="17"/>
        <v>1946646</v>
      </c>
      <c r="F102" s="29">
        <f t="shared" si="13"/>
        <v>-1780902</v>
      </c>
      <c r="G102" s="34">
        <f>+Inputs!$D$3</f>
        <v>0.37951000000000001</v>
      </c>
      <c r="H102" s="4"/>
      <c r="I102" s="27">
        <f t="shared" si="18"/>
        <v>3727548</v>
      </c>
      <c r="J102" s="4"/>
      <c r="K102" s="27">
        <f t="shared" si="14"/>
        <v>20709</v>
      </c>
      <c r="L102" s="27">
        <f t="shared" si="19"/>
        <v>1946646</v>
      </c>
      <c r="M102" s="27">
        <f t="shared" si="15"/>
        <v>7859.2725900000005</v>
      </c>
      <c r="N102" s="27">
        <f t="shared" si="16"/>
        <v>7859.2725900000005</v>
      </c>
      <c r="O102" s="27">
        <f t="shared" si="20"/>
        <v>-675870.11802000483</v>
      </c>
      <c r="P102" s="27">
        <f t="shared" si="21"/>
        <v>675870.11802000483</v>
      </c>
      <c r="Q102" s="8"/>
      <c r="R102" s="8"/>
      <c r="S102" s="8"/>
      <c r="T102" s="4"/>
    </row>
    <row r="103" spans="1:20">
      <c r="A103" s="31">
        <v>42036</v>
      </c>
      <c r="B103" s="4"/>
      <c r="C103" s="6">
        <v>95</v>
      </c>
      <c r="D103" s="29">
        <f t="shared" si="12"/>
        <v>20709</v>
      </c>
      <c r="E103" s="29">
        <f t="shared" si="17"/>
        <v>1967355</v>
      </c>
      <c r="F103" s="29">
        <f t="shared" si="13"/>
        <v>-1760193</v>
      </c>
      <c r="G103" s="34">
        <f>+Inputs!$D$3</f>
        <v>0.37951000000000001</v>
      </c>
      <c r="H103" s="4"/>
      <c r="I103" s="27">
        <f t="shared" si="18"/>
        <v>3727548</v>
      </c>
      <c r="J103" s="4"/>
      <c r="K103" s="27">
        <f t="shared" si="14"/>
        <v>20709</v>
      </c>
      <c r="L103" s="27">
        <f t="shared" si="19"/>
        <v>1967355</v>
      </c>
      <c r="M103" s="27">
        <f t="shared" si="15"/>
        <v>7859.2725900000005</v>
      </c>
      <c r="N103" s="27">
        <f t="shared" si="16"/>
        <v>7859.2725900000005</v>
      </c>
      <c r="O103" s="27">
        <f t="shared" si="20"/>
        <v>-668010.84543000488</v>
      </c>
      <c r="P103" s="27">
        <f t="shared" si="21"/>
        <v>668010.84543000488</v>
      </c>
      <c r="Q103" s="8"/>
      <c r="R103" s="8"/>
      <c r="S103" s="8"/>
      <c r="T103" s="4"/>
    </row>
    <row r="104" spans="1:20">
      <c r="A104" s="31">
        <v>42064</v>
      </c>
      <c r="B104" s="4"/>
      <c r="C104" s="6">
        <v>96</v>
      </c>
      <c r="D104" s="29">
        <f t="shared" si="12"/>
        <v>20709</v>
      </c>
      <c r="E104" s="29">
        <f t="shared" si="17"/>
        <v>1988064</v>
      </c>
      <c r="F104" s="29">
        <f t="shared" si="13"/>
        <v>-1739484</v>
      </c>
      <c r="G104" s="34">
        <f>+Inputs!$D$3</f>
        <v>0.37951000000000001</v>
      </c>
      <c r="H104" s="4"/>
      <c r="I104" s="27">
        <f t="shared" si="18"/>
        <v>3727548</v>
      </c>
      <c r="J104" s="4"/>
      <c r="K104" s="27">
        <f t="shared" si="14"/>
        <v>20709</v>
      </c>
      <c r="L104" s="27">
        <f t="shared" si="19"/>
        <v>1988064</v>
      </c>
      <c r="M104" s="27">
        <f t="shared" si="15"/>
        <v>7859.2725900000005</v>
      </c>
      <c r="N104" s="27">
        <f t="shared" si="16"/>
        <v>7859.2725900000005</v>
      </c>
      <c r="O104" s="27">
        <f t="shared" si="20"/>
        <v>-660151.57284000493</v>
      </c>
      <c r="P104" s="27">
        <f t="shared" si="21"/>
        <v>660151.57284000493</v>
      </c>
      <c r="Q104" s="8"/>
      <c r="R104" s="8"/>
      <c r="S104" s="8"/>
      <c r="T104" s="4"/>
    </row>
    <row r="105" spans="1:20">
      <c r="A105" s="31">
        <v>42095</v>
      </c>
      <c r="B105" s="4"/>
      <c r="C105" s="6">
        <v>97</v>
      </c>
      <c r="D105" s="29">
        <f t="shared" si="12"/>
        <v>20709</v>
      </c>
      <c r="E105" s="29">
        <f t="shared" si="17"/>
        <v>2008773</v>
      </c>
      <c r="F105" s="29">
        <f t="shared" si="13"/>
        <v>-1718775</v>
      </c>
      <c r="G105" s="34">
        <f>+Inputs!$D$3</f>
        <v>0.37951000000000001</v>
      </c>
      <c r="H105" s="4"/>
      <c r="I105" s="27">
        <f t="shared" si="18"/>
        <v>3727548</v>
      </c>
      <c r="J105" s="4"/>
      <c r="K105" s="27">
        <f t="shared" si="14"/>
        <v>20709</v>
      </c>
      <c r="L105" s="27">
        <f t="shared" si="19"/>
        <v>2008773</v>
      </c>
      <c r="M105" s="27">
        <f t="shared" si="15"/>
        <v>7859.2725900000005</v>
      </c>
      <c r="N105" s="27">
        <f t="shared" si="16"/>
        <v>7859.2725900000005</v>
      </c>
      <c r="O105" s="27">
        <f t="shared" si="20"/>
        <v>-652292.30025000498</v>
      </c>
      <c r="P105" s="27">
        <f t="shared" si="21"/>
        <v>652292.30025000498</v>
      </c>
      <c r="Q105" s="8"/>
      <c r="R105" s="8"/>
      <c r="S105" s="8"/>
      <c r="T105" s="4"/>
    </row>
    <row r="106" spans="1:20">
      <c r="A106" s="31">
        <v>42125</v>
      </c>
      <c r="B106" s="4"/>
      <c r="C106" s="6">
        <v>98</v>
      </c>
      <c r="D106" s="29">
        <f t="shared" si="12"/>
        <v>20709</v>
      </c>
      <c r="E106" s="29">
        <f t="shared" si="17"/>
        <v>2029482</v>
      </c>
      <c r="F106" s="29">
        <f t="shared" si="13"/>
        <v>-1698066</v>
      </c>
      <c r="G106" s="34">
        <f>+Inputs!$D$3</f>
        <v>0.37951000000000001</v>
      </c>
      <c r="H106" s="4"/>
      <c r="I106" s="27">
        <f t="shared" si="18"/>
        <v>3727548</v>
      </c>
      <c r="J106" s="4"/>
      <c r="K106" s="27">
        <f t="shared" si="14"/>
        <v>20709</v>
      </c>
      <c r="L106" s="27">
        <f t="shared" si="19"/>
        <v>2029482</v>
      </c>
      <c r="M106" s="27">
        <f t="shared" si="15"/>
        <v>7859.2725900000005</v>
      </c>
      <c r="N106" s="27">
        <f t="shared" si="16"/>
        <v>7859.2725900000005</v>
      </c>
      <c r="O106" s="27">
        <f t="shared" si="20"/>
        <v>-644433.02766000503</v>
      </c>
      <c r="P106" s="27">
        <f t="shared" si="21"/>
        <v>644433.02766000503</v>
      </c>
      <c r="Q106" s="8"/>
      <c r="R106" s="8"/>
      <c r="S106" s="8"/>
      <c r="T106" s="4"/>
    </row>
    <row r="107" spans="1:20">
      <c r="A107" s="31">
        <v>42156</v>
      </c>
      <c r="B107" s="4"/>
      <c r="C107" s="6">
        <v>99</v>
      </c>
      <c r="D107" s="29">
        <f t="shared" si="12"/>
        <v>20709</v>
      </c>
      <c r="E107" s="29">
        <f t="shared" si="17"/>
        <v>2050191</v>
      </c>
      <c r="F107" s="29">
        <f t="shared" si="13"/>
        <v>-1677357</v>
      </c>
      <c r="G107" s="34">
        <f>+Inputs!$D$3</f>
        <v>0.37951000000000001</v>
      </c>
      <c r="H107" s="4"/>
      <c r="I107" s="27">
        <f t="shared" si="18"/>
        <v>3727548</v>
      </c>
      <c r="J107" s="4"/>
      <c r="K107" s="27">
        <f t="shared" si="14"/>
        <v>20709</v>
      </c>
      <c r="L107" s="27">
        <f t="shared" si="19"/>
        <v>2050191</v>
      </c>
      <c r="M107" s="27">
        <f t="shared" si="15"/>
        <v>7859.2725900000005</v>
      </c>
      <c r="N107" s="27">
        <f t="shared" si="16"/>
        <v>7859.2725900000005</v>
      </c>
      <c r="O107" s="27">
        <f t="shared" si="20"/>
        <v>-636573.75507000508</v>
      </c>
      <c r="P107" s="27">
        <f t="shared" si="21"/>
        <v>636573.75507000508</v>
      </c>
      <c r="Q107" s="8"/>
      <c r="R107" s="8"/>
      <c r="S107" s="8"/>
      <c r="T107" s="4"/>
    </row>
    <row r="108" spans="1:20">
      <c r="A108" s="31">
        <v>42186</v>
      </c>
      <c r="B108" s="4"/>
      <c r="C108" s="6">
        <v>100</v>
      </c>
      <c r="D108" s="29">
        <f t="shared" si="12"/>
        <v>20709</v>
      </c>
      <c r="E108" s="29">
        <f t="shared" si="17"/>
        <v>2070900</v>
      </c>
      <c r="F108" s="29">
        <f t="shared" si="13"/>
        <v>-1656648</v>
      </c>
      <c r="G108" s="34">
        <f>+Inputs!$D$3</f>
        <v>0.37951000000000001</v>
      </c>
      <c r="H108" s="4"/>
      <c r="I108" s="27">
        <f t="shared" si="18"/>
        <v>3727548</v>
      </c>
      <c r="J108" s="4"/>
      <c r="K108" s="27">
        <f t="shared" si="14"/>
        <v>20709</v>
      </c>
      <c r="L108" s="27">
        <f t="shared" si="19"/>
        <v>2070900</v>
      </c>
      <c r="M108" s="27">
        <f t="shared" si="15"/>
        <v>7859.2725900000005</v>
      </c>
      <c r="N108" s="27">
        <f t="shared" si="16"/>
        <v>7859.2725900000005</v>
      </c>
      <c r="O108" s="27">
        <f t="shared" si="20"/>
        <v>-628714.48248000513</v>
      </c>
      <c r="P108" s="27">
        <f t="shared" si="21"/>
        <v>628714.48248000513</v>
      </c>
      <c r="Q108" s="8"/>
      <c r="R108" s="8"/>
      <c r="S108" s="8"/>
      <c r="T108" s="4"/>
    </row>
    <row r="109" spans="1:20">
      <c r="A109" s="31">
        <v>42217</v>
      </c>
      <c r="B109" s="4"/>
      <c r="C109" s="6">
        <v>101</v>
      </c>
      <c r="D109" s="29">
        <f t="shared" si="12"/>
        <v>20709</v>
      </c>
      <c r="E109" s="29">
        <f t="shared" si="17"/>
        <v>2091609</v>
      </c>
      <c r="F109" s="29">
        <f t="shared" si="13"/>
        <v>-1635939</v>
      </c>
      <c r="G109" s="34">
        <f>+Inputs!$D$3</f>
        <v>0.37951000000000001</v>
      </c>
      <c r="H109" s="4"/>
      <c r="I109" s="27">
        <f t="shared" si="18"/>
        <v>3727548</v>
      </c>
      <c r="J109" s="4"/>
      <c r="K109" s="27">
        <f t="shared" si="14"/>
        <v>20709</v>
      </c>
      <c r="L109" s="27">
        <f t="shared" si="19"/>
        <v>2091609</v>
      </c>
      <c r="M109" s="27">
        <f t="shared" si="15"/>
        <v>7859.2725900000005</v>
      </c>
      <c r="N109" s="27">
        <f t="shared" si="16"/>
        <v>7859.2725900000005</v>
      </c>
      <c r="O109" s="27">
        <f t="shared" si="20"/>
        <v>-620855.20989000518</v>
      </c>
      <c r="P109" s="27">
        <f t="shared" si="21"/>
        <v>620855.20989000518</v>
      </c>
      <c r="Q109" s="8"/>
      <c r="R109" s="8"/>
      <c r="S109" s="8"/>
      <c r="T109" s="4"/>
    </row>
    <row r="110" spans="1:20">
      <c r="A110" s="31">
        <v>42248</v>
      </c>
      <c r="B110" s="4"/>
      <c r="C110" s="6">
        <v>102</v>
      </c>
      <c r="D110" s="29">
        <f t="shared" si="12"/>
        <v>20709</v>
      </c>
      <c r="E110" s="29">
        <f t="shared" si="17"/>
        <v>2112318</v>
      </c>
      <c r="F110" s="29">
        <f t="shared" si="13"/>
        <v>-1615230</v>
      </c>
      <c r="G110" s="34">
        <f>+Inputs!$D$3</f>
        <v>0.37951000000000001</v>
      </c>
      <c r="H110" s="4"/>
      <c r="I110" s="27">
        <f t="shared" si="18"/>
        <v>3727548</v>
      </c>
      <c r="J110" s="4"/>
      <c r="K110" s="27">
        <f t="shared" si="14"/>
        <v>20709</v>
      </c>
      <c r="L110" s="27">
        <f t="shared" si="19"/>
        <v>2112318</v>
      </c>
      <c r="M110" s="27">
        <f t="shared" si="15"/>
        <v>7859.2725900000005</v>
      </c>
      <c r="N110" s="27">
        <f t="shared" si="16"/>
        <v>7859.2725900000005</v>
      </c>
      <c r="O110" s="27">
        <f t="shared" si="20"/>
        <v>-612995.93730000523</v>
      </c>
      <c r="P110" s="27">
        <f t="shared" si="21"/>
        <v>612995.93730000523</v>
      </c>
      <c r="Q110" s="8"/>
      <c r="R110" s="8"/>
      <c r="S110" s="8"/>
      <c r="T110" s="4"/>
    </row>
    <row r="111" spans="1:20">
      <c r="A111" s="31">
        <v>42278</v>
      </c>
      <c r="B111" s="4"/>
      <c r="C111" s="6">
        <v>103</v>
      </c>
      <c r="D111" s="29">
        <f t="shared" si="12"/>
        <v>20709</v>
      </c>
      <c r="E111" s="29">
        <f t="shared" si="17"/>
        <v>2133027</v>
      </c>
      <c r="F111" s="29">
        <f t="shared" si="13"/>
        <v>-1594521</v>
      </c>
      <c r="G111" s="34">
        <f>+Inputs!$D$3</f>
        <v>0.37951000000000001</v>
      </c>
      <c r="H111" s="4"/>
      <c r="I111" s="27">
        <f t="shared" si="18"/>
        <v>3727548</v>
      </c>
      <c r="J111" s="4"/>
      <c r="K111" s="27">
        <f t="shared" si="14"/>
        <v>20709</v>
      </c>
      <c r="L111" s="27">
        <f t="shared" si="19"/>
        <v>2133027</v>
      </c>
      <c r="M111" s="27">
        <f t="shared" si="15"/>
        <v>7859.2725900000005</v>
      </c>
      <c r="N111" s="27">
        <f t="shared" si="16"/>
        <v>7859.2725900000005</v>
      </c>
      <c r="O111" s="27">
        <f t="shared" si="20"/>
        <v>-605136.66471000528</v>
      </c>
      <c r="P111" s="27">
        <f t="shared" si="21"/>
        <v>605136.66471000528</v>
      </c>
      <c r="Q111" s="8"/>
      <c r="R111" s="8"/>
      <c r="S111" s="8"/>
      <c r="T111" s="4"/>
    </row>
    <row r="112" spans="1:20">
      <c r="A112" s="31">
        <v>42309</v>
      </c>
      <c r="B112" s="4"/>
      <c r="C112" s="6">
        <v>104</v>
      </c>
      <c r="D112" s="29">
        <f t="shared" si="12"/>
        <v>20709</v>
      </c>
      <c r="E112" s="29">
        <f t="shared" si="17"/>
        <v>2153736</v>
      </c>
      <c r="F112" s="29">
        <f t="shared" si="13"/>
        <v>-1573812</v>
      </c>
      <c r="G112" s="34">
        <f>+Inputs!$D$3</f>
        <v>0.37951000000000001</v>
      </c>
      <c r="H112" s="4"/>
      <c r="I112" s="27">
        <f t="shared" si="18"/>
        <v>3727548</v>
      </c>
      <c r="J112" s="4"/>
      <c r="K112" s="27">
        <f t="shared" si="14"/>
        <v>20709</v>
      </c>
      <c r="L112" s="27">
        <f t="shared" si="19"/>
        <v>2153736</v>
      </c>
      <c r="M112" s="27">
        <f t="shared" si="15"/>
        <v>7859.2725900000005</v>
      </c>
      <c r="N112" s="27">
        <f t="shared" si="16"/>
        <v>7859.2725900000005</v>
      </c>
      <c r="O112" s="27">
        <f t="shared" si="20"/>
        <v>-597277.39212000533</v>
      </c>
      <c r="P112" s="27">
        <f t="shared" si="21"/>
        <v>597277.39212000533</v>
      </c>
      <c r="Q112" s="8"/>
      <c r="R112" s="8"/>
      <c r="S112" s="8"/>
      <c r="T112" s="4"/>
    </row>
    <row r="113" spans="1:20">
      <c r="A113" s="31">
        <v>42339</v>
      </c>
      <c r="B113" s="4"/>
      <c r="C113" s="6">
        <v>105</v>
      </c>
      <c r="D113" s="29">
        <f t="shared" si="12"/>
        <v>20709</v>
      </c>
      <c r="E113" s="29">
        <f t="shared" si="17"/>
        <v>2174445</v>
      </c>
      <c r="F113" s="29">
        <f t="shared" si="13"/>
        <v>-1553103</v>
      </c>
      <c r="G113" s="34">
        <f>+Inputs!$D$3</f>
        <v>0.37951000000000001</v>
      </c>
      <c r="H113" s="4"/>
      <c r="I113" s="27">
        <f t="shared" si="18"/>
        <v>3727548</v>
      </c>
      <c r="J113" s="4"/>
      <c r="K113" s="27">
        <f t="shared" si="14"/>
        <v>20709</v>
      </c>
      <c r="L113" s="27">
        <f t="shared" si="19"/>
        <v>2174445</v>
      </c>
      <c r="M113" s="27">
        <f t="shared" si="15"/>
        <v>7859.2725900000005</v>
      </c>
      <c r="N113" s="27">
        <f t="shared" si="16"/>
        <v>7859.2725900000005</v>
      </c>
      <c r="O113" s="27">
        <f t="shared" si="20"/>
        <v>-589418.11953000538</v>
      </c>
      <c r="P113" s="27">
        <f t="shared" si="21"/>
        <v>589418.11953000538</v>
      </c>
      <c r="Q113" s="8"/>
      <c r="R113" s="8"/>
      <c r="S113" s="8"/>
      <c r="T113" s="4"/>
    </row>
    <row r="114" spans="1:20">
      <c r="A114" s="31">
        <v>42370</v>
      </c>
      <c r="B114" s="4"/>
      <c r="C114" s="6">
        <v>106</v>
      </c>
      <c r="D114" s="29">
        <f t="shared" si="12"/>
        <v>20709</v>
      </c>
      <c r="E114" s="29">
        <f t="shared" si="17"/>
        <v>2195154</v>
      </c>
      <c r="F114" s="29">
        <f t="shared" si="13"/>
        <v>-1532394</v>
      </c>
      <c r="G114" s="34">
        <f>+Inputs!$D$3</f>
        <v>0.37951000000000001</v>
      </c>
      <c r="H114" s="4"/>
      <c r="I114" s="27">
        <f t="shared" si="18"/>
        <v>3727548</v>
      </c>
      <c r="J114" s="4"/>
      <c r="K114" s="27">
        <f t="shared" si="14"/>
        <v>20709</v>
      </c>
      <c r="L114" s="27">
        <f t="shared" si="19"/>
        <v>2195154</v>
      </c>
      <c r="M114" s="27">
        <f t="shared" si="15"/>
        <v>7859.2725900000005</v>
      </c>
      <c r="N114" s="27">
        <f t="shared" si="16"/>
        <v>7859.2725900000005</v>
      </c>
      <c r="O114" s="27">
        <f t="shared" si="20"/>
        <v>-581558.84694000543</v>
      </c>
      <c r="P114" s="27">
        <f t="shared" si="21"/>
        <v>581558.84694000543</v>
      </c>
      <c r="Q114" s="8"/>
      <c r="R114" s="8"/>
      <c r="S114" s="8"/>
      <c r="T114" s="4"/>
    </row>
    <row r="115" spans="1:20">
      <c r="A115" s="31">
        <v>42401</v>
      </c>
      <c r="B115" s="4"/>
      <c r="C115" s="6">
        <v>107</v>
      </c>
      <c r="D115" s="29">
        <f t="shared" si="12"/>
        <v>20709</v>
      </c>
      <c r="E115" s="29">
        <f t="shared" si="17"/>
        <v>2215863</v>
      </c>
      <c r="F115" s="29">
        <f t="shared" si="13"/>
        <v>-1511685</v>
      </c>
      <c r="G115" s="34">
        <f>+Inputs!$D$3</f>
        <v>0.37951000000000001</v>
      </c>
      <c r="H115" s="4"/>
      <c r="I115" s="27">
        <f t="shared" si="18"/>
        <v>3727548</v>
      </c>
      <c r="J115" s="4"/>
      <c r="K115" s="27">
        <f t="shared" si="14"/>
        <v>20709</v>
      </c>
      <c r="L115" s="27">
        <f t="shared" si="19"/>
        <v>2215863</v>
      </c>
      <c r="M115" s="27">
        <f t="shared" si="15"/>
        <v>7859.2725900000005</v>
      </c>
      <c r="N115" s="27">
        <f t="shared" si="16"/>
        <v>7859.2725900000005</v>
      </c>
      <c r="O115" s="27">
        <f t="shared" si="20"/>
        <v>-573699.57435000548</v>
      </c>
      <c r="P115" s="27">
        <f t="shared" si="21"/>
        <v>573699.57435000548</v>
      </c>
      <c r="Q115" s="8"/>
      <c r="R115" s="8"/>
      <c r="S115" s="8"/>
      <c r="T115" s="4"/>
    </row>
    <row r="116" spans="1:20">
      <c r="A116" s="31">
        <v>42430</v>
      </c>
      <c r="B116" s="4"/>
      <c r="C116" s="6">
        <v>108</v>
      </c>
      <c r="D116" s="29">
        <f t="shared" si="12"/>
        <v>20709</v>
      </c>
      <c r="E116" s="29">
        <f t="shared" si="17"/>
        <v>2236572</v>
      </c>
      <c r="F116" s="29">
        <f t="shared" si="13"/>
        <v>-1490976</v>
      </c>
      <c r="G116" s="34">
        <f>+Inputs!$D$3</f>
        <v>0.37951000000000001</v>
      </c>
      <c r="H116" s="4"/>
      <c r="I116" s="27">
        <f t="shared" si="18"/>
        <v>3727548</v>
      </c>
      <c r="J116" s="4"/>
      <c r="K116" s="27">
        <f t="shared" si="14"/>
        <v>20709</v>
      </c>
      <c r="L116" s="27">
        <f t="shared" si="19"/>
        <v>2236572</v>
      </c>
      <c r="M116" s="27">
        <f t="shared" si="15"/>
        <v>7859.2725900000005</v>
      </c>
      <c r="N116" s="27">
        <f t="shared" si="16"/>
        <v>7859.2725900000005</v>
      </c>
      <c r="O116" s="27">
        <f t="shared" si="20"/>
        <v>-565840.30176000553</v>
      </c>
      <c r="P116" s="27">
        <f t="shared" si="21"/>
        <v>565840.30176000553</v>
      </c>
      <c r="Q116" s="8"/>
      <c r="R116" s="8"/>
      <c r="S116" s="8"/>
      <c r="T116" s="4"/>
    </row>
    <row r="117" spans="1:20">
      <c r="A117" s="31">
        <v>42461</v>
      </c>
      <c r="B117" s="4"/>
      <c r="C117" s="6">
        <v>109</v>
      </c>
      <c r="D117" s="29">
        <f t="shared" si="12"/>
        <v>20709</v>
      </c>
      <c r="E117" s="29">
        <f t="shared" si="17"/>
        <v>2257281</v>
      </c>
      <c r="F117" s="29">
        <f t="shared" si="13"/>
        <v>-1470267</v>
      </c>
      <c r="G117" s="34">
        <f>+Inputs!$D$3</f>
        <v>0.37951000000000001</v>
      </c>
      <c r="H117" s="4"/>
      <c r="I117" s="27">
        <f t="shared" si="18"/>
        <v>3727548</v>
      </c>
      <c r="J117" s="4"/>
      <c r="K117" s="27">
        <f t="shared" si="14"/>
        <v>20709</v>
      </c>
      <c r="L117" s="27">
        <f t="shared" si="19"/>
        <v>2257281</v>
      </c>
      <c r="M117" s="27">
        <f t="shared" si="15"/>
        <v>7859.2725900000005</v>
      </c>
      <c r="N117" s="27">
        <f t="shared" si="16"/>
        <v>7859.2725900000005</v>
      </c>
      <c r="O117" s="27">
        <f t="shared" si="20"/>
        <v>-557981.02917000558</v>
      </c>
      <c r="P117" s="27">
        <f t="shared" si="21"/>
        <v>557981.02917000558</v>
      </c>
      <c r="Q117" s="8"/>
      <c r="R117" s="8"/>
      <c r="S117" s="8"/>
      <c r="T117" s="4"/>
    </row>
    <row r="118" spans="1:20">
      <c r="A118" s="31">
        <v>42491</v>
      </c>
      <c r="B118" s="4"/>
      <c r="C118" s="6">
        <v>110</v>
      </c>
      <c r="D118" s="29">
        <f t="shared" si="12"/>
        <v>20709</v>
      </c>
      <c r="E118" s="29">
        <f t="shared" si="17"/>
        <v>2277990</v>
      </c>
      <c r="F118" s="29">
        <f t="shared" si="13"/>
        <v>-1449558</v>
      </c>
      <c r="G118" s="34">
        <f>+Inputs!$D$3</f>
        <v>0.37951000000000001</v>
      </c>
      <c r="H118" s="4"/>
      <c r="I118" s="27">
        <f t="shared" si="18"/>
        <v>3727548</v>
      </c>
      <c r="J118" s="4"/>
      <c r="K118" s="27">
        <f t="shared" si="14"/>
        <v>20709</v>
      </c>
      <c r="L118" s="27">
        <f t="shared" si="19"/>
        <v>2277990</v>
      </c>
      <c r="M118" s="27">
        <f t="shared" si="15"/>
        <v>7859.2725900000005</v>
      </c>
      <c r="N118" s="27">
        <f t="shared" si="16"/>
        <v>7859.2725900000005</v>
      </c>
      <c r="O118" s="27">
        <f t="shared" si="20"/>
        <v>-550121.75658000563</v>
      </c>
      <c r="P118" s="27">
        <f t="shared" si="21"/>
        <v>550121.75658000563</v>
      </c>
      <c r="Q118" s="8"/>
      <c r="R118" s="8"/>
      <c r="S118" s="8"/>
      <c r="T118" s="4"/>
    </row>
    <row r="119" spans="1:20">
      <c r="A119" s="31">
        <v>42522</v>
      </c>
      <c r="B119" s="4"/>
      <c r="C119" s="6">
        <v>111</v>
      </c>
      <c r="D119" s="29">
        <f t="shared" si="12"/>
        <v>20709</v>
      </c>
      <c r="E119" s="29">
        <f t="shared" si="17"/>
        <v>2298699</v>
      </c>
      <c r="F119" s="29">
        <f t="shared" si="13"/>
        <v>-1428849</v>
      </c>
      <c r="G119" s="34">
        <f>+Inputs!$D$3</f>
        <v>0.37951000000000001</v>
      </c>
      <c r="H119" s="4"/>
      <c r="I119" s="27">
        <f t="shared" si="18"/>
        <v>3727548</v>
      </c>
      <c r="J119" s="4"/>
      <c r="K119" s="27">
        <f t="shared" si="14"/>
        <v>20709</v>
      </c>
      <c r="L119" s="27">
        <f t="shared" si="19"/>
        <v>2298699</v>
      </c>
      <c r="M119" s="27">
        <f t="shared" si="15"/>
        <v>7859.2725900000005</v>
      </c>
      <c r="N119" s="27">
        <f t="shared" si="16"/>
        <v>7859.2725900000005</v>
      </c>
      <c r="O119" s="27">
        <f t="shared" si="20"/>
        <v>-542262.48399000568</v>
      </c>
      <c r="P119" s="27">
        <f t="shared" si="21"/>
        <v>542262.48399000568</v>
      </c>
      <c r="Q119" s="8"/>
      <c r="R119" s="8"/>
      <c r="S119" s="8"/>
      <c r="T119" s="4"/>
    </row>
    <row r="120" spans="1:20">
      <c r="A120" s="31">
        <v>42552</v>
      </c>
      <c r="B120" s="4"/>
      <c r="C120" s="6">
        <v>112</v>
      </c>
      <c r="D120" s="29">
        <f t="shared" si="12"/>
        <v>20709</v>
      </c>
      <c r="E120" s="29">
        <f t="shared" si="17"/>
        <v>2319408</v>
      </c>
      <c r="F120" s="29">
        <f t="shared" si="13"/>
        <v>-1408140</v>
      </c>
      <c r="G120" s="34">
        <f>+Inputs!$D$3</f>
        <v>0.37951000000000001</v>
      </c>
      <c r="H120" s="4"/>
      <c r="I120" s="27">
        <f t="shared" si="18"/>
        <v>3727548</v>
      </c>
      <c r="J120" s="4"/>
      <c r="K120" s="27">
        <f t="shared" si="14"/>
        <v>20709</v>
      </c>
      <c r="L120" s="27">
        <f t="shared" si="19"/>
        <v>2319408</v>
      </c>
      <c r="M120" s="27">
        <f t="shared" si="15"/>
        <v>7859.2725900000005</v>
      </c>
      <c r="N120" s="27">
        <f t="shared" si="16"/>
        <v>7859.2725900000005</v>
      </c>
      <c r="O120" s="27">
        <f t="shared" si="20"/>
        <v>-534403.21140000573</v>
      </c>
      <c r="P120" s="27">
        <f t="shared" si="21"/>
        <v>534403.21140000573</v>
      </c>
      <c r="Q120" s="8"/>
      <c r="R120" s="8"/>
      <c r="S120" s="8"/>
      <c r="T120" s="4"/>
    </row>
    <row r="121" spans="1:20">
      <c r="A121" s="31">
        <v>42583</v>
      </c>
      <c r="B121" s="4"/>
      <c r="C121" s="6">
        <v>113</v>
      </c>
      <c r="D121" s="29">
        <f t="shared" si="12"/>
        <v>20709</v>
      </c>
      <c r="E121" s="29">
        <f t="shared" si="17"/>
        <v>2340117</v>
      </c>
      <c r="F121" s="29">
        <f t="shared" si="13"/>
        <v>-1387431</v>
      </c>
      <c r="G121" s="34">
        <f>+Inputs!$D$3</f>
        <v>0.37951000000000001</v>
      </c>
      <c r="H121" s="4"/>
      <c r="I121" s="27">
        <f t="shared" si="18"/>
        <v>3727548</v>
      </c>
      <c r="J121" s="4"/>
      <c r="K121" s="27">
        <f t="shared" si="14"/>
        <v>20709</v>
      </c>
      <c r="L121" s="27">
        <f t="shared" si="19"/>
        <v>2340117</v>
      </c>
      <c r="M121" s="27">
        <f t="shared" si="15"/>
        <v>7859.2725900000005</v>
      </c>
      <c r="N121" s="27">
        <f t="shared" si="16"/>
        <v>7859.2725900000005</v>
      </c>
      <c r="O121" s="27">
        <f t="shared" si="20"/>
        <v>-526543.93881000578</v>
      </c>
      <c r="P121" s="27">
        <f t="shared" si="21"/>
        <v>526543.93881000578</v>
      </c>
      <c r="Q121" s="8"/>
      <c r="R121" s="8"/>
      <c r="S121" s="8"/>
      <c r="T121" s="4"/>
    </row>
    <row r="122" spans="1:20">
      <c r="A122" s="31">
        <v>42614</v>
      </c>
      <c r="B122" s="4"/>
      <c r="C122" s="6">
        <v>114</v>
      </c>
      <c r="D122" s="29">
        <f t="shared" si="12"/>
        <v>20709</v>
      </c>
      <c r="E122" s="29">
        <f t="shared" si="17"/>
        <v>2360826</v>
      </c>
      <c r="F122" s="29">
        <f t="shared" si="13"/>
        <v>-1366722</v>
      </c>
      <c r="G122" s="34">
        <f>+Inputs!$D$3</f>
        <v>0.37951000000000001</v>
      </c>
      <c r="H122" s="4"/>
      <c r="I122" s="27">
        <f t="shared" si="18"/>
        <v>3727548</v>
      </c>
      <c r="J122" s="4"/>
      <c r="K122" s="27">
        <f t="shared" si="14"/>
        <v>20709</v>
      </c>
      <c r="L122" s="27">
        <f t="shared" si="19"/>
        <v>2360826</v>
      </c>
      <c r="M122" s="27">
        <f t="shared" si="15"/>
        <v>7859.2725900000005</v>
      </c>
      <c r="N122" s="27">
        <f t="shared" si="16"/>
        <v>7859.2725900000005</v>
      </c>
      <c r="O122" s="27">
        <f t="shared" si="20"/>
        <v>-518684.66622000578</v>
      </c>
      <c r="P122" s="27">
        <f t="shared" si="21"/>
        <v>518684.66622000578</v>
      </c>
      <c r="Q122" s="8"/>
      <c r="R122" s="8"/>
      <c r="S122" s="8"/>
      <c r="T122" s="4"/>
    </row>
    <row r="123" spans="1:20">
      <c r="A123" s="31">
        <v>42644</v>
      </c>
      <c r="B123" s="4"/>
      <c r="C123" s="6">
        <v>115</v>
      </c>
      <c r="D123" s="29">
        <f t="shared" si="12"/>
        <v>20709</v>
      </c>
      <c r="E123" s="29">
        <f t="shared" si="17"/>
        <v>2381535</v>
      </c>
      <c r="F123" s="29">
        <f t="shared" si="13"/>
        <v>-1346013</v>
      </c>
      <c r="G123" s="34">
        <f>+Inputs!$D$3</f>
        <v>0.37951000000000001</v>
      </c>
      <c r="H123" s="4"/>
      <c r="I123" s="27">
        <f t="shared" si="18"/>
        <v>3727548</v>
      </c>
      <c r="J123" s="4"/>
      <c r="K123" s="27">
        <f t="shared" si="14"/>
        <v>20709</v>
      </c>
      <c r="L123" s="27">
        <f t="shared" si="19"/>
        <v>2381535</v>
      </c>
      <c r="M123" s="27">
        <f t="shared" si="15"/>
        <v>7859.2725900000005</v>
      </c>
      <c r="N123" s="27">
        <f t="shared" si="16"/>
        <v>7859.2725900000005</v>
      </c>
      <c r="O123" s="27">
        <f t="shared" si="20"/>
        <v>-510825.39363000577</v>
      </c>
      <c r="P123" s="27">
        <f t="shared" si="21"/>
        <v>510825.39363000577</v>
      </c>
      <c r="Q123" s="8"/>
      <c r="R123" s="8"/>
      <c r="S123" s="8"/>
      <c r="T123" s="4"/>
    </row>
    <row r="124" spans="1:20">
      <c r="A124" s="31">
        <v>42675</v>
      </c>
      <c r="B124" s="4"/>
      <c r="C124" s="6">
        <v>116</v>
      </c>
      <c r="D124" s="29">
        <f t="shared" si="12"/>
        <v>20709</v>
      </c>
      <c r="E124" s="29">
        <f t="shared" si="17"/>
        <v>2402244</v>
      </c>
      <c r="F124" s="29">
        <f t="shared" si="13"/>
        <v>-1325304</v>
      </c>
      <c r="G124" s="34">
        <f>+Inputs!$D$3</f>
        <v>0.37951000000000001</v>
      </c>
      <c r="H124" s="4"/>
      <c r="I124" s="27">
        <f t="shared" si="18"/>
        <v>3727548</v>
      </c>
      <c r="J124" s="4"/>
      <c r="K124" s="27">
        <f t="shared" si="14"/>
        <v>20709</v>
      </c>
      <c r="L124" s="27">
        <f t="shared" si="19"/>
        <v>2402244</v>
      </c>
      <c r="M124" s="27">
        <f t="shared" si="15"/>
        <v>7859.2725900000005</v>
      </c>
      <c r="N124" s="27">
        <f t="shared" si="16"/>
        <v>7859.2725900000005</v>
      </c>
      <c r="O124" s="27">
        <f t="shared" si="20"/>
        <v>-502966.12104000576</v>
      </c>
      <c r="P124" s="27">
        <f t="shared" si="21"/>
        <v>502966.12104000576</v>
      </c>
      <c r="Q124" s="8"/>
      <c r="R124" s="8"/>
      <c r="S124" s="8"/>
      <c r="T124" s="4"/>
    </row>
    <row r="125" spans="1:20">
      <c r="A125" s="31">
        <v>42705</v>
      </c>
      <c r="B125" s="4"/>
      <c r="C125" s="6">
        <v>117</v>
      </c>
      <c r="D125" s="29">
        <f t="shared" si="12"/>
        <v>20709</v>
      </c>
      <c r="E125" s="29">
        <f t="shared" si="17"/>
        <v>2422953</v>
      </c>
      <c r="F125" s="29">
        <f t="shared" si="13"/>
        <v>-1304595</v>
      </c>
      <c r="G125" s="34">
        <f>+Inputs!$D$3</f>
        <v>0.37951000000000001</v>
      </c>
      <c r="H125" s="4"/>
      <c r="I125" s="27">
        <f t="shared" si="18"/>
        <v>3727548</v>
      </c>
      <c r="J125" s="4"/>
      <c r="K125" s="27">
        <f t="shared" si="14"/>
        <v>20709</v>
      </c>
      <c r="L125" s="27">
        <f t="shared" si="19"/>
        <v>2422953</v>
      </c>
      <c r="M125" s="27">
        <f t="shared" si="15"/>
        <v>7859.2725900000005</v>
      </c>
      <c r="N125" s="27">
        <f t="shared" si="16"/>
        <v>7859.2725900000005</v>
      </c>
      <c r="O125" s="27">
        <f t="shared" si="20"/>
        <v>-495106.84845000575</v>
      </c>
      <c r="P125" s="27">
        <f t="shared" si="21"/>
        <v>495106.84845000575</v>
      </c>
      <c r="Q125" s="8"/>
      <c r="R125" s="8"/>
      <c r="S125" s="8"/>
      <c r="T125" s="4"/>
    </row>
    <row r="126" spans="1:20">
      <c r="A126" s="31">
        <v>42736</v>
      </c>
      <c r="B126" s="4"/>
      <c r="C126" s="6">
        <v>118</v>
      </c>
      <c r="D126" s="29">
        <f t="shared" si="12"/>
        <v>20709</v>
      </c>
      <c r="E126" s="29">
        <f t="shared" si="17"/>
        <v>2443662</v>
      </c>
      <c r="F126" s="29">
        <f t="shared" si="13"/>
        <v>-1283886</v>
      </c>
      <c r="G126" s="34">
        <f>+Inputs!$D$3</f>
        <v>0.37951000000000001</v>
      </c>
      <c r="H126" s="4"/>
      <c r="I126" s="27">
        <f t="shared" si="18"/>
        <v>3727548</v>
      </c>
      <c r="J126" s="4"/>
      <c r="K126" s="27">
        <f t="shared" si="14"/>
        <v>20709</v>
      </c>
      <c r="L126" s="27">
        <f t="shared" si="19"/>
        <v>2443662</v>
      </c>
      <c r="M126" s="27">
        <f t="shared" si="15"/>
        <v>7859.2725900000005</v>
      </c>
      <c r="N126" s="27">
        <f t="shared" si="16"/>
        <v>7859.2725900000005</v>
      </c>
      <c r="O126" s="27">
        <f t="shared" si="20"/>
        <v>-487247.57586000575</v>
      </c>
      <c r="P126" s="27">
        <f t="shared" si="21"/>
        <v>487247.57586000575</v>
      </c>
      <c r="Q126" s="8"/>
      <c r="R126" s="8"/>
      <c r="S126" s="8"/>
      <c r="T126" s="4"/>
    </row>
    <row r="127" spans="1:20">
      <c r="A127" s="31">
        <v>42767</v>
      </c>
      <c r="B127" s="4"/>
      <c r="C127" s="6">
        <v>119</v>
      </c>
      <c r="D127" s="29">
        <f t="shared" si="12"/>
        <v>20709</v>
      </c>
      <c r="E127" s="29">
        <f t="shared" si="17"/>
        <v>2464371</v>
      </c>
      <c r="F127" s="29">
        <f t="shared" si="13"/>
        <v>-1263177</v>
      </c>
      <c r="G127" s="34">
        <f>+Inputs!$D$3</f>
        <v>0.37951000000000001</v>
      </c>
      <c r="H127" s="4"/>
      <c r="I127" s="27">
        <f t="shared" si="18"/>
        <v>3727548</v>
      </c>
      <c r="J127" s="4"/>
      <c r="K127" s="27">
        <f t="shared" si="14"/>
        <v>20709</v>
      </c>
      <c r="L127" s="27">
        <f t="shared" si="19"/>
        <v>2464371</v>
      </c>
      <c r="M127" s="27">
        <f t="shared" si="15"/>
        <v>7859.2725900000005</v>
      </c>
      <c r="N127" s="27">
        <f t="shared" si="16"/>
        <v>7859.2725900000005</v>
      </c>
      <c r="O127" s="27">
        <f t="shared" si="20"/>
        <v>-479388.30327000574</v>
      </c>
      <c r="P127" s="27">
        <f t="shared" si="21"/>
        <v>479388.30327000574</v>
      </c>
      <c r="Q127" s="8"/>
      <c r="R127" s="8"/>
      <c r="S127" s="8"/>
      <c r="T127" s="4"/>
    </row>
    <row r="128" spans="1:20">
      <c r="A128" s="31">
        <v>42795</v>
      </c>
      <c r="B128" s="4"/>
      <c r="C128" s="6">
        <v>120</v>
      </c>
      <c r="D128" s="29">
        <f t="shared" si="12"/>
        <v>20709</v>
      </c>
      <c r="E128" s="29">
        <f t="shared" si="17"/>
        <v>2485080</v>
      </c>
      <c r="F128" s="29">
        <f t="shared" si="13"/>
        <v>-1242468</v>
      </c>
      <c r="G128" s="34">
        <f>+Inputs!$D$3</f>
        <v>0.37951000000000001</v>
      </c>
      <c r="H128" s="4"/>
      <c r="I128" s="27">
        <f t="shared" si="18"/>
        <v>3727548</v>
      </c>
      <c r="J128" s="4"/>
      <c r="K128" s="27">
        <f t="shared" si="14"/>
        <v>20709</v>
      </c>
      <c r="L128" s="27">
        <f t="shared" si="19"/>
        <v>2485080</v>
      </c>
      <c r="M128" s="27">
        <f t="shared" si="15"/>
        <v>7859.2725900000005</v>
      </c>
      <c r="N128" s="27">
        <f t="shared" si="16"/>
        <v>7859.2725900000005</v>
      </c>
      <c r="O128" s="27">
        <f t="shared" si="20"/>
        <v>-471529.03068000573</v>
      </c>
      <c r="P128" s="27">
        <f t="shared" si="21"/>
        <v>471529.03068000573</v>
      </c>
      <c r="Q128" s="8"/>
      <c r="R128" s="8"/>
      <c r="S128" s="8"/>
      <c r="T128" s="4"/>
    </row>
    <row r="129" spans="1:20">
      <c r="A129" s="31">
        <v>42826</v>
      </c>
      <c r="B129" s="4"/>
      <c r="C129" s="6">
        <v>121</v>
      </c>
      <c r="D129" s="29">
        <f t="shared" si="12"/>
        <v>20709</v>
      </c>
      <c r="E129" s="29">
        <f t="shared" si="17"/>
        <v>2505789</v>
      </c>
      <c r="F129" s="29">
        <f t="shared" si="13"/>
        <v>-1221759</v>
      </c>
      <c r="G129" s="34">
        <f>+Inputs!$D$3</f>
        <v>0.37951000000000001</v>
      </c>
      <c r="H129" s="4"/>
      <c r="I129" s="27">
        <f t="shared" si="18"/>
        <v>3727548</v>
      </c>
      <c r="J129" s="4"/>
      <c r="K129" s="27">
        <f t="shared" si="14"/>
        <v>20709</v>
      </c>
      <c r="L129" s="27">
        <f t="shared" si="19"/>
        <v>2505789</v>
      </c>
      <c r="M129" s="27">
        <f t="shared" si="15"/>
        <v>7859.2725900000005</v>
      </c>
      <c r="N129" s="27">
        <f t="shared" si="16"/>
        <v>7859.2725900000005</v>
      </c>
      <c r="O129" s="27">
        <f t="shared" si="20"/>
        <v>-463669.75809000572</v>
      </c>
      <c r="P129" s="27">
        <f t="shared" si="21"/>
        <v>463669.75809000572</v>
      </c>
      <c r="Q129" s="8"/>
      <c r="R129" s="8"/>
      <c r="S129" s="8"/>
      <c r="T129" s="4"/>
    </row>
    <row r="130" spans="1:20">
      <c r="A130" s="31">
        <v>42856</v>
      </c>
      <c r="B130" s="4"/>
      <c r="C130" s="6">
        <v>122</v>
      </c>
      <c r="D130" s="29">
        <f t="shared" si="12"/>
        <v>20709</v>
      </c>
      <c r="E130" s="29">
        <f t="shared" si="17"/>
        <v>2526498</v>
      </c>
      <c r="F130" s="29">
        <f t="shared" si="13"/>
        <v>-1201050</v>
      </c>
      <c r="G130" s="34">
        <f>+Inputs!$D$3</f>
        <v>0.37951000000000001</v>
      </c>
      <c r="H130" s="4"/>
      <c r="I130" s="27">
        <f t="shared" si="18"/>
        <v>3727548</v>
      </c>
      <c r="J130" s="4"/>
      <c r="K130" s="27">
        <f t="shared" si="14"/>
        <v>20709</v>
      </c>
      <c r="L130" s="27">
        <f t="shared" si="19"/>
        <v>2526498</v>
      </c>
      <c r="M130" s="27">
        <f t="shared" si="15"/>
        <v>7859.2725900000005</v>
      </c>
      <c r="N130" s="27">
        <f t="shared" si="16"/>
        <v>7859.2725900000005</v>
      </c>
      <c r="O130" s="27">
        <f t="shared" si="20"/>
        <v>-455810.48550000571</v>
      </c>
      <c r="P130" s="27">
        <f t="shared" si="21"/>
        <v>455810.48550000571</v>
      </c>
      <c r="Q130" s="8"/>
      <c r="R130" s="8"/>
      <c r="S130" s="8"/>
      <c r="T130" s="4"/>
    </row>
    <row r="131" spans="1:20">
      <c r="A131" s="31">
        <v>42887</v>
      </c>
      <c r="B131" s="4"/>
      <c r="C131" s="6">
        <v>123</v>
      </c>
      <c r="D131" s="29">
        <f t="shared" si="12"/>
        <v>20709</v>
      </c>
      <c r="E131" s="29">
        <f t="shared" si="17"/>
        <v>2547207</v>
      </c>
      <c r="F131" s="29">
        <f t="shared" si="13"/>
        <v>-1180341</v>
      </c>
      <c r="G131" s="34">
        <f>+Inputs!$D$3</f>
        <v>0.37951000000000001</v>
      </c>
      <c r="H131" s="4"/>
      <c r="I131" s="27">
        <f t="shared" si="18"/>
        <v>3727548</v>
      </c>
      <c r="J131" s="4"/>
      <c r="K131" s="27">
        <f t="shared" si="14"/>
        <v>20709</v>
      </c>
      <c r="L131" s="27">
        <f t="shared" si="19"/>
        <v>2547207</v>
      </c>
      <c r="M131" s="27">
        <f t="shared" si="15"/>
        <v>7859.2725900000005</v>
      </c>
      <c r="N131" s="27">
        <f t="shared" si="16"/>
        <v>7859.2725900000005</v>
      </c>
      <c r="O131" s="27">
        <f t="shared" si="20"/>
        <v>-447951.21291000571</v>
      </c>
      <c r="P131" s="27">
        <f t="shared" si="21"/>
        <v>447951.21291000571</v>
      </c>
      <c r="Q131" s="8"/>
      <c r="R131" s="8"/>
      <c r="S131" s="8"/>
      <c r="T131" s="4"/>
    </row>
    <row r="132" spans="1:20">
      <c r="A132" s="31">
        <v>42917</v>
      </c>
      <c r="B132" s="4"/>
      <c r="C132" s="6">
        <v>124</v>
      </c>
      <c r="D132" s="29">
        <f t="shared" si="12"/>
        <v>20709</v>
      </c>
      <c r="E132" s="29">
        <f t="shared" si="17"/>
        <v>2567916</v>
      </c>
      <c r="F132" s="29">
        <f t="shared" si="13"/>
        <v>-1159632</v>
      </c>
      <c r="G132" s="34">
        <f>+Inputs!$D$3</f>
        <v>0.37951000000000001</v>
      </c>
      <c r="H132" s="4"/>
      <c r="I132" s="27">
        <f t="shared" si="18"/>
        <v>3727548</v>
      </c>
      <c r="J132" s="4"/>
      <c r="K132" s="27">
        <f t="shared" si="14"/>
        <v>20709</v>
      </c>
      <c r="L132" s="27">
        <f t="shared" si="19"/>
        <v>2567916</v>
      </c>
      <c r="M132" s="27">
        <f t="shared" si="15"/>
        <v>7859.2725900000005</v>
      </c>
      <c r="N132" s="27">
        <f t="shared" si="16"/>
        <v>7859.2725900000005</v>
      </c>
      <c r="O132" s="27">
        <f t="shared" si="20"/>
        <v>-440091.9403200057</v>
      </c>
      <c r="P132" s="27">
        <f t="shared" si="21"/>
        <v>440091.9403200057</v>
      </c>
      <c r="Q132" s="8"/>
      <c r="R132" s="8"/>
      <c r="S132" s="8"/>
      <c r="T132" s="4"/>
    </row>
    <row r="133" spans="1:20">
      <c r="A133" s="31">
        <v>42948</v>
      </c>
      <c r="B133" s="4"/>
      <c r="C133" s="6">
        <v>125</v>
      </c>
      <c r="D133" s="29">
        <f t="shared" si="12"/>
        <v>20709</v>
      </c>
      <c r="E133" s="29">
        <f t="shared" si="17"/>
        <v>2588625</v>
      </c>
      <c r="F133" s="29">
        <f t="shared" si="13"/>
        <v>-1138923</v>
      </c>
      <c r="G133" s="34">
        <f>+Inputs!$D$3</f>
        <v>0.37951000000000001</v>
      </c>
      <c r="H133" s="4"/>
      <c r="I133" s="27">
        <f t="shared" si="18"/>
        <v>3727548</v>
      </c>
      <c r="J133" s="4"/>
      <c r="K133" s="27">
        <f t="shared" si="14"/>
        <v>20709</v>
      </c>
      <c r="L133" s="27">
        <f t="shared" si="19"/>
        <v>2588625</v>
      </c>
      <c r="M133" s="27">
        <f t="shared" si="15"/>
        <v>7859.2725900000005</v>
      </c>
      <c r="N133" s="27">
        <f t="shared" si="16"/>
        <v>7859.2725900000005</v>
      </c>
      <c r="O133" s="27">
        <f t="shared" si="20"/>
        <v>-432232.66773000569</v>
      </c>
      <c r="P133" s="27">
        <f t="shared" si="21"/>
        <v>432232.66773000569</v>
      </c>
      <c r="Q133" s="8"/>
      <c r="R133" s="8"/>
      <c r="S133" s="8"/>
      <c r="T133" s="4"/>
    </row>
    <row r="134" spans="1:20">
      <c r="A134" s="31">
        <v>42979</v>
      </c>
      <c r="B134" s="4"/>
      <c r="C134" s="6">
        <v>126</v>
      </c>
      <c r="D134" s="29">
        <f t="shared" si="12"/>
        <v>20709</v>
      </c>
      <c r="E134" s="29">
        <f t="shared" si="17"/>
        <v>2609334</v>
      </c>
      <c r="F134" s="29">
        <f t="shared" si="13"/>
        <v>-1118214</v>
      </c>
      <c r="G134" s="34">
        <f>+Inputs!$D$3</f>
        <v>0.37951000000000001</v>
      </c>
      <c r="H134" s="4"/>
      <c r="I134" s="27">
        <f t="shared" si="18"/>
        <v>3727548</v>
      </c>
      <c r="J134" s="4"/>
      <c r="K134" s="27">
        <f t="shared" si="14"/>
        <v>20709</v>
      </c>
      <c r="L134" s="27">
        <f t="shared" si="19"/>
        <v>2609334</v>
      </c>
      <c r="M134" s="27">
        <f t="shared" si="15"/>
        <v>7859.2725900000005</v>
      </c>
      <c r="N134" s="27">
        <f t="shared" si="16"/>
        <v>7859.2725900000005</v>
      </c>
      <c r="O134" s="27">
        <f t="shared" si="20"/>
        <v>-424373.39514000568</v>
      </c>
      <c r="P134" s="27">
        <f t="shared" si="21"/>
        <v>424373.39514000568</v>
      </c>
      <c r="Q134" s="8"/>
      <c r="R134" s="8"/>
      <c r="S134" s="8"/>
      <c r="T134" s="4"/>
    </row>
    <row r="135" spans="1:20">
      <c r="A135" s="31">
        <v>43009</v>
      </c>
      <c r="B135" s="4"/>
      <c r="C135" s="6">
        <v>127</v>
      </c>
      <c r="D135" s="29">
        <f t="shared" si="12"/>
        <v>20709</v>
      </c>
      <c r="E135" s="29">
        <f t="shared" si="17"/>
        <v>2630043</v>
      </c>
      <c r="F135" s="29">
        <f t="shared" si="13"/>
        <v>-1097505</v>
      </c>
      <c r="G135" s="34">
        <f>+Inputs!$D$3</f>
        <v>0.37951000000000001</v>
      </c>
      <c r="H135" s="4"/>
      <c r="I135" s="27">
        <f t="shared" si="18"/>
        <v>3727548</v>
      </c>
      <c r="J135" s="4"/>
      <c r="K135" s="27">
        <f t="shared" si="14"/>
        <v>20709</v>
      </c>
      <c r="L135" s="27">
        <f t="shared" si="19"/>
        <v>2630043</v>
      </c>
      <c r="M135" s="27">
        <f t="shared" si="15"/>
        <v>7859.2725900000005</v>
      </c>
      <c r="N135" s="27">
        <f t="shared" si="16"/>
        <v>7859.2725900000005</v>
      </c>
      <c r="O135" s="27">
        <f t="shared" si="20"/>
        <v>-416514.12255000568</v>
      </c>
      <c r="P135" s="27">
        <f t="shared" si="21"/>
        <v>416514.12255000568</v>
      </c>
      <c r="Q135" s="8"/>
      <c r="R135" s="8"/>
      <c r="S135" s="8"/>
      <c r="T135" s="4"/>
    </row>
    <row r="136" spans="1:20">
      <c r="A136" s="31">
        <v>43040</v>
      </c>
      <c r="B136" s="4"/>
      <c r="C136" s="6">
        <v>128</v>
      </c>
      <c r="D136" s="29">
        <f t="shared" si="12"/>
        <v>20709</v>
      </c>
      <c r="E136" s="29">
        <f t="shared" si="17"/>
        <v>2650752</v>
      </c>
      <c r="F136" s="29">
        <f t="shared" si="13"/>
        <v>-1076796</v>
      </c>
      <c r="G136" s="34">
        <f>+Inputs!$D$3</f>
        <v>0.37951000000000001</v>
      </c>
      <c r="H136" s="4"/>
      <c r="I136" s="27">
        <f t="shared" si="18"/>
        <v>3727548</v>
      </c>
      <c r="J136" s="4"/>
      <c r="K136" s="27">
        <f t="shared" si="14"/>
        <v>20709</v>
      </c>
      <c r="L136" s="27">
        <f t="shared" si="19"/>
        <v>2650752</v>
      </c>
      <c r="M136" s="27">
        <f t="shared" si="15"/>
        <v>7859.2725900000005</v>
      </c>
      <c r="N136" s="27">
        <f t="shared" si="16"/>
        <v>7859.2725900000005</v>
      </c>
      <c r="O136" s="27">
        <f t="shared" si="20"/>
        <v>-408654.84996000567</v>
      </c>
      <c r="P136" s="27">
        <f t="shared" si="21"/>
        <v>408654.84996000567</v>
      </c>
      <c r="Q136" s="8"/>
      <c r="R136" s="8"/>
      <c r="S136" s="8"/>
      <c r="T136" s="4"/>
    </row>
    <row r="137" spans="1:20">
      <c r="A137" s="31">
        <v>43070</v>
      </c>
      <c r="B137" s="4"/>
      <c r="C137" s="6">
        <v>129</v>
      </c>
      <c r="D137" s="29">
        <f t="shared" ref="D137:D187" si="22">ROUND(-(+$B$9/180)*1,0)</f>
        <v>20709</v>
      </c>
      <c r="E137" s="29">
        <f t="shared" si="17"/>
        <v>2671461</v>
      </c>
      <c r="F137" s="29">
        <f t="shared" ref="F137:F188" si="23">$B$9+E137</f>
        <v>-1056087</v>
      </c>
      <c r="G137" s="34">
        <f>+Inputs!$D$3</f>
        <v>0.37951000000000001</v>
      </c>
      <c r="H137" s="4"/>
      <c r="I137" s="27">
        <f t="shared" si="18"/>
        <v>3727548</v>
      </c>
      <c r="J137" s="4"/>
      <c r="K137" s="27">
        <f t="shared" ref="K137:K188" si="24">D137</f>
        <v>20709</v>
      </c>
      <c r="L137" s="27">
        <f t="shared" si="19"/>
        <v>2671461</v>
      </c>
      <c r="M137" s="27">
        <f t="shared" ref="M137:M188" si="25">K137*G137</f>
        <v>7859.2725900000005</v>
      </c>
      <c r="N137" s="27">
        <f t="shared" ref="N137:N188" si="26">M137-J137</f>
        <v>7859.2725900000005</v>
      </c>
      <c r="O137" s="27">
        <f t="shared" si="20"/>
        <v>-400795.57737000566</v>
      </c>
      <c r="P137" s="27">
        <f t="shared" si="21"/>
        <v>400795.57737000566</v>
      </c>
      <c r="Q137" s="8"/>
      <c r="R137" s="8"/>
      <c r="S137" s="8"/>
      <c r="T137" s="4"/>
    </row>
    <row r="138" spans="1:20">
      <c r="A138" s="31">
        <v>43101</v>
      </c>
      <c r="B138" s="4"/>
      <c r="C138" s="6">
        <v>130</v>
      </c>
      <c r="D138" s="29">
        <f t="shared" si="22"/>
        <v>20709</v>
      </c>
      <c r="E138" s="29">
        <f t="shared" ref="E138:E188" si="27">+E137+D138</f>
        <v>2692170</v>
      </c>
      <c r="F138" s="29">
        <f t="shared" si="23"/>
        <v>-1035378</v>
      </c>
      <c r="G138" s="34">
        <f>+Inputs!$D$3</f>
        <v>0.37951000000000001</v>
      </c>
      <c r="H138" s="4"/>
      <c r="I138" s="27">
        <f t="shared" ref="I138:I188" si="28">+I137+H138</f>
        <v>3727548</v>
      </c>
      <c r="J138" s="4"/>
      <c r="K138" s="27">
        <f t="shared" si="24"/>
        <v>20709</v>
      </c>
      <c r="L138" s="27">
        <f t="shared" ref="L138:L188" si="29">+L137+K138</f>
        <v>2692170</v>
      </c>
      <c r="M138" s="27">
        <f t="shared" si="25"/>
        <v>7859.2725900000005</v>
      </c>
      <c r="N138" s="27">
        <f t="shared" si="26"/>
        <v>7859.2725900000005</v>
      </c>
      <c r="O138" s="27">
        <f t="shared" ref="O138:O188" si="30">+O137+N138</f>
        <v>-392936.30478000565</v>
      </c>
      <c r="P138" s="27">
        <f t="shared" ref="P138:P188" si="31">P137-N138</f>
        <v>392936.30478000565</v>
      </c>
      <c r="Q138" s="8"/>
      <c r="R138" s="8"/>
      <c r="S138" s="8"/>
      <c r="T138" s="4"/>
    </row>
    <row r="139" spans="1:20">
      <c r="A139" s="31">
        <v>43132</v>
      </c>
      <c r="B139" s="4"/>
      <c r="C139" s="6">
        <v>131</v>
      </c>
      <c r="D139" s="29">
        <f t="shared" si="22"/>
        <v>20709</v>
      </c>
      <c r="E139" s="29">
        <f t="shared" si="27"/>
        <v>2712879</v>
      </c>
      <c r="F139" s="29">
        <f t="shared" si="23"/>
        <v>-1014669</v>
      </c>
      <c r="G139" s="34">
        <f>+Inputs!$D$3</f>
        <v>0.37951000000000001</v>
      </c>
      <c r="H139" s="4"/>
      <c r="I139" s="27">
        <f t="shared" si="28"/>
        <v>3727548</v>
      </c>
      <c r="J139" s="4"/>
      <c r="K139" s="27">
        <f t="shared" si="24"/>
        <v>20709</v>
      </c>
      <c r="L139" s="27">
        <f t="shared" si="29"/>
        <v>2712879</v>
      </c>
      <c r="M139" s="27">
        <f t="shared" si="25"/>
        <v>7859.2725900000005</v>
      </c>
      <c r="N139" s="27">
        <f t="shared" si="26"/>
        <v>7859.2725900000005</v>
      </c>
      <c r="O139" s="27">
        <f t="shared" si="30"/>
        <v>-385077.03219000564</v>
      </c>
      <c r="P139" s="27">
        <f t="shared" si="31"/>
        <v>385077.03219000564</v>
      </c>
      <c r="Q139" s="8"/>
      <c r="R139" s="8"/>
      <c r="S139" s="8"/>
      <c r="T139" s="4"/>
    </row>
    <row r="140" spans="1:20">
      <c r="A140" s="31">
        <v>43160</v>
      </c>
      <c r="B140" s="4"/>
      <c r="C140" s="6">
        <v>132</v>
      </c>
      <c r="D140" s="29">
        <f t="shared" si="22"/>
        <v>20709</v>
      </c>
      <c r="E140" s="29">
        <f t="shared" si="27"/>
        <v>2733588</v>
      </c>
      <c r="F140" s="29">
        <f t="shared" si="23"/>
        <v>-993960</v>
      </c>
      <c r="G140" s="34">
        <f>+Inputs!$D$3</f>
        <v>0.37951000000000001</v>
      </c>
      <c r="H140" s="4"/>
      <c r="I140" s="27">
        <f t="shared" si="28"/>
        <v>3727548</v>
      </c>
      <c r="J140" s="4"/>
      <c r="K140" s="27">
        <f t="shared" si="24"/>
        <v>20709</v>
      </c>
      <c r="L140" s="27">
        <f t="shared" si="29"/>
        <v>2733588</v>
      </c>
      <c r="M140" s="27">
        <f t="shared" si="25"/>
        <v>7859.2725900000005</v>
      </c>
      <c r="N140" s="27">
        <f t="shared" si="26"/>
        <v>7859.2725900000005</v>
      </c>
      <c r="O140" s="27">
        <f t="shared" si="30"/>
        <v>-377217.75960000564</v>
      </c>
      <c r="P140" s="27">
        <f t="shared" si="31"/>
        <v>377217.75960000564</v>
      </c>
      <c r="Q140" s="8"/>
      <c r="R140" s="8"/>
      <c r="S140" s="8"/>
      <c r="T140" s="4"/>
    </row>
    <row r="141" spans="1:20">
      <c r="A141" s="31">
        <v>43191</v>
      </c>
      <c r="B141" s="4"/>
      <c r="C141" s="6">
        <v>133</v>
      </c>
      <c r="D141" s="29">
        <f t="shared" si="22"/>
        <v>20709</v>
      </c>
      <c r="E141" s="29">
        <f t="shared" si="27"/>
        <v>2754297</v>
      </c>
      <c r="F141" s="29">
        <f t="shared" si="23"/>
        <v>-973251</v>
      </c>
      <c r="G141" s="34">
        <f>+Inputs!$D$3</f>
        <v>0.37951000000000001</v>
      </c>
      <c r="H141" s="4"/>
      <c r="I141" s="27">
        <f t="shared" si="28"/>
        <v>3727548</v>
      </c>
      <c r="J141" s="4"/>
      <c r="K141" s="27">
        <f t="shared" si="24"/>
        <v>20709</v>
      </c>
      <c r="L141" s="27">
        <f t="shared" si="29"/>
        <v>2754297</v>
      </c>
      <c r="M141" s="27">
        <f t="shared" si="25"/>
        <v>7859.2725900000005</v>
      </c>
      <c r="N141" s="27">
        <f t="shared" si="26"/>
        <v>7859.2725900000005</v>
      </c>
      <c r="O141" s="27">
        <f t="shared" si="30"/>
        <v>-369358.48701000563</v>
      </c>
      <c r="P141" s="27">
        <f t="shared" si="31"/>
        <v>369358.48701000563</v>
      </c>
      <c r="Q141" s="8"/>
      <c r="R141" s="8"/>
      <c r="S141" s="8"/>
      <c r="T141" s="4"/>
    </row>
    <row r="142" spans="1:20">
      <c r="A142" s="31">
        <v>43221</v>
      </c>
      <c r="B142" s="4"/>
      <c r="C142" s="6">
        <v>134</v>
      </c>
      <c r="D142" s="29">
        <f t="shared" si="22"/>
        <v>20709</v>
      </c>
      <c r="E142" s="29">
        <f t="shared" si="27"/>
        <v>2775006</v>
      </c>
      <c r="F142" s="29">
        <f t="shared" si="23"/>
        <v>-952542</v>
      </c>
      <c r="G142" s="34">
        <f>+Inputs!$D$3</f>
        <v>0.37951000000000001</v>
      </c>
      <c r="H142" s="4"/>
      <c r="I142" s="27">
        <f t="shared" si="28"/>
        <v>3727548</v>
      </c>
      <c r="J142" s="4"/>
      <c r="K142" s="27">
        <f t="shared" si="24"/>
        <v>20709</v>
      </c>
      <c r="L142" s="27">
        <f t="shared" si="29"/>
        <v>2775006</v>
      </c>
      <c r="M142" s="27">
        <f t="shared" si="25"/>
        <v>7859.2725900000005</v>
      </c>
      <c r="N142" s="27">
        <f t="shared" si="26"/>
        <v>7859.2725900000005</v>
      </c>
      <c r="O142" s="27">
        <f t="shared" si="30"/>
        <v>-361499.21442000562</v>
      </c>
      <c r="P142" s="27">
        <f t="shared" si="31"/>
        <v>361499.21442000562</v>
      </c>
      <c r="Q142" s="8"/>
      <c r="R142" s="8"/>
      <c r="S142" s="8"/>
      <c r="T142" s="4"/>
    </row>
    <row r="143" spans="1:20">
      <c r="A143" s="31">
        <v>43252</v>
      </c>
      <c r="B143" s="4"/>
      <c r="C143" s="6">
        <v>135</v>
      </c>
      <c r="D143" s="29">
        <f t="shared" si="22"/>
        <v>20709</v>
      </c>
      <c r="E143" s="29">
        <f t="shared" si="27"/>
        <v>2795715</v>
      </c>
      <c r="F143" s="29">
        <f t="shared" si="23"/>
        <v>-931833</v>
      </c>
      <c r="G143" s="34">
        <f>+Inputs!$D$3</f>
        <v>0.37951000000000001</v>
      </c>
      <c r="H143" s="4"/>
      <c r="I143" s="27">
        <f t="shared" si="28"/>
        <v>3727548</v>
      </c>
      <c r="J143" s="4"/>
      <c r="K143" s="27">
        <f t="shared" si="24"/>
        <v>20709</v>
      </c>
      <c r="L143" s="27">
        <f t="shared" si="29"/>
        <v>2795715</v>
      </c>
      <c r="M143" s="27">
        <f t="shared" si="25"/>
        <v>7859.2725900000005</v>
      </c>
      <c r="N143" s="27">
        <f t="shared" si="26"/>
        <v>7859.2725900000005</v>
      </c>
      <c r="O143" s="27">
        <f t="shared" si="30"/>
        <v>-353639.94183000561</v>
      </c>
      <c r="P143" s="27">
        <f t="shared" si="31"/>
        <v>353639.94183000561</v>
      </c>
      <c r="Q143" s="8"/>
      <c r="R143" s="8"/>
      <c r="S143" s="8"/>
      <c r="T143" s="4"/>
    </row>
    <row r="144" spans="1:20">
      <c r="A144" s="31">
        <v>43282</v>
      </c>
      <c r="B144" s="4"/>
      <c r="C144" s="6">
        <v>136</v>
      </c>
      <c r="D144" s="29">
        <f t="shared" si="22"/>
        <v>20709</v>
      </c>
      <c r="E144" s="29">
        <f t="shared" si="27"/>
        <v>2816424</v>
      </c>
      <c r="F144" s="29">
        <f t="shared" si="23"/>
        <v>-911124</v>
      </c>
      <c r="G144" s="34">
        <f>+Inputs!$D$3</f>
        <v>0.37951000000000001</v>
      </c>
      <c r="H144" s="4"/>
      <c r="I144" s="27">
        <f t="shared" si="28"/>
        <v>3727548</v>
      </c>
      <c r="J144" s="4"/>
      <c r="K144" s="27">
        <f t="shared" si="24"/>
        <v>20709</v>
      </c>
      <c r="L144" s="27">
        <f t="shared" si="29"/>
        <v>2816424</v>
      </c>
      <c r="M144" s="27">
        <f t="shared" si="25"/>
        <v>7859.2725900000005</v>
      </c>
      <c r="N144" s="27">
        <f t="shared" si="26"/>
        <v>7859.2725900000005</v>
      </c>
      <c r="O144" s="27">
        <f t="shared" si="30"/>
        <v>-345780.66924000561</v>
      </c>
      <c r="P144" s="27">
        <f t="shared" si="31"/>
        <v>345780.66924000561</v>
      </c>
      <c r="Q144" s="8"/>
      <c r="R144" s="8"/>
      <c r="S144" s="8"/>
      <c r="T144" s="4"/>
    </row>
    <row r="145" spans="1:20">
      <c r="A145" s="31">
        <v>43313</v>
      </c>
      <c r="B145" s="4"/>
      <c r="C145" s="6">
        <v>137</v>
      </c>
      <c r="D145" s="29">
        <f t="shared" si="22"/>
        <v>20709</v>
      </c>
      <c r="E145" s="29">
        <f t="shared" si="27"/>
        <v>2837133</v>
      </c>
      <c r="F145" s="29">
        <f t="shared" si="23"/>
        <v>-890415</v>
      </c>
      <c r="G145" s="34">
        <f>+Inputs!$D$3</f>
        <v>0.37951000000000001</v>
      </c>
      <c r="H145" s="4"/>
      <c r="I145" s="27">
        <f t="shared" si="28"/>
        <v>3727548</v>
      </c>
      <c r="J145" s="4"/>
      <c r="K145" s="27">
        <f t="shared" si="24"/>
        <v>20709</v>
      </c>
      <c r="L145" s="27">
        <f t="shared" si="29"/>
        <v>2837133</v>
      </c>
      <c r="M145" s="27">
        <f t="shared" si="25"/>
        <v>7859.2725900000005</v>
      </c>
      <c r="N145" s="27">
        <f t="shared" si="26"/>
        <v>7859.2725900000005</v>
      </c>
      <c r="O145" s="27">
        <f t="shared" si="30"/>
        <v>-337921.3966500056</v>
      </c>
      <c r="P145" s="27">
        <f t="shared" si="31"/>
        <v>337921.3966500056</v>
      </c>
      <c r="Q145" s="8"/>
      <c r="R145" s="8"/>
      <c r="S145" s="8"/>
      <c r="T145" s="4"/>
    </row>
    <row r="146" spans="1:20">
      <c r="A146" s="31">
        <v>43344</v>
      </c>
      <c r="B146" s="4"/>
      <c r="C146" s="6">
        <v>138</v>
      </c>
      <c r="D146" s="29">
        <f t="shared" si="22"/>
        <v>20709</v>
      </c>
      <c r="E146" s="29">
        <f t="shared" si="27"/>
        <v>2857842</v>
      </c>
      <c r="F146" s="29">
        <f t="shared" si="23"/>
        <v>-869706</v>
      </c>
      <c r="G146" s="34">
        <f>+Inputs!$D$3</f>
        <v>0.37951000000000001</v>
      </c>
      <c r="H146" s="4"/>
      <c r="I146" s="27">
        <f t="shared" si="28"/>
        <v>3727548</v>
      </c>
      <c r="J146" s="4"/>
      <c r="K146" s="27">
        <f t="shared" si="24"/>
        <v>20709</v>
      </c>
      <c r="L146" s="27">
        <f t="shared" si="29"/>
        <v>2857842</v>
      </c>
      <c r="M146" s="27">
        <f t="shared" si="25"/>
        <v>7859.2725900000005</v>
      </c>
      <c r="N146" s="27">
        <f t="shared" si="26"/>
        <v>7859.2725900000005</v>
      </c>
      <c r="O146" s="27">
        <f t="shared" si="30"/>
        <v>-330062.12406000559</v>
      </c>
      <c r="P146" s="27">
        <f t="shared" si="31"/>
        <v>330062.12406000559</v>
      </c>
      <c r="Q146" s="8"/>
      <c r="R146" s="8"/>
      <c r="S146" s="8"/>
      <c r="T146" s="4"/>
    </row>
    <row r="147" spans="1:20">
      <c r="A147" s="31">
        <v>43374</v>
      </c>
      <c r="B147" s="4"/>
      <c r="C147" s="6">
        <v>139</v>
      </c>
      <c r="D147" s="29">
        <f t="shared" si="22"/>
        <v>20709</v>
      </c>
      <c r="E147" s="29">
        <f t="shared" si="27"/>
        <v>2878551</v>
      </c>
      <c r="F147" s="29">
        <f t="shared" si="23"/>
        <v>-848997</v>
      </c>
      <c r="G147" s="34">
        <f>+Inputs!$D$3</f>
        <v>0.37951000000000001</v>
      </c>
      <c r="H147" s="4"/>
      <c r="I147" s="27">
        <f t="shared" si="28"/>
        <v>3727548</v>
      </c>
      <c r="J147" s="4"/>
      <c r="K147" s="27">
        <f t="shared" si="24"/>
        <v>20709</v>
      </c>
      <c r="L147" s="27">
        <f t="shared" si="29"/>
        <v>2878551</v>
      </c>
      <c r="M147" s="27">
        <f t="shared" si="25"/>
        <v>7859.2725900000005</v>
      </c>
      <c r="N147" s="27">
        <f t="shared" si="26"/>
        <v>7859.2725900000005</v>
      </c>
      <c r="O147" s="27">
        <f t="shared" si="30"/>
        <v>-322202.85147000558</v>
      </c>
      <c r="P147" s="27">
        <f t="shared" si="31"/>
        <v>322202.85147000558</v>
      </c>
      <c r="Q147" s="8"/>
      <c r="R147" s="8"/>
      <c r="S147" s="8"/>
      <c r="T147" s="4"/>
    </row>
    <row r="148" spans="1:20">
      <c r="A148" s="31">
        <v>43405</v>
      </c>
      <c r="B148" s="4"/>
      <c r="C148" s="6">
        <v>140</v>
      </c>
      <c r="D148" s="29">
        <f t="shared" si="22"/>
        <v>20709</v>
      </c>
      <c r="E148" s="29">
        <f t="shared" si="27"/>
        <v>2899260</v>
      </c>
      <c r="F148" s="29">
        <f t="shared" si="23"/>
        <v>-828288</v>
      </c>
      <c r="G148" s="34">
        <f>+Inputs!$D$3</f>
        <v>0.37951000000000001</v>
      </c>
      <c r="H148" s="4"/>
      <c r="I148" s="27">
        <f t="shared" si="28"/>
        <v>3727548</v>
      </c>
      <c r="J148" s="4"/>
      <c r="K148" s="27">
        <f t="shared" si="24"/>
        <v>20709</v>
      </c>
      <c r="L148" s="27">
        <f t="shared" si="29"/>
        <v>2899260</v>
      </c>
      <c r="M148" s="27">
        <f t="shared" si="25"/>
        <v>7859.2725900000005</v>
      </c>
      <c r="N148" s="27">
        <f t="shared" si="26"/>
        <v>7859.2725900000005</v>
      </c>
      <c r="O148" s="27">
        <f t="shared" si="30"/>
        <v>-314343.57888000557</v>
      </c>
      <c r="P148" s="27">
        <f t="shared" si="31"/>
        <v>314343.57888000557</v>
      </c>
      <c r="Q148" s="8"/>
      <c r="R148" s="8"/>
      <c r="S148" s="8"/>
      <c r="T148" s="4"/>
    </row>
    <row r="149" spans="1:20">
      <c r="A149" s="31">
        <v>43435</v>
      </c>
      <c r="B149" s="4"/>
      <c r="C149" s="6">
        <v>141</v>
      </c>
      <c r="D149" s="29">
        <f t="shared" si="22"/>
        <v>20709</v>
      </c>
      <c r="E149" s="29">
        <f t="shared" si="27"/>
        <v>2919969</v>
      </c>
      <c r="F149" s="29">
        <f t="shared" si="23"/>
        <v>-807579</v>
      </c>
      <c r="G149" s="34">
        <f>+Inputs!$D$3</f>
        <v>0.37951000000000001</v>
      </c>
      <c r="H149" s="4"/>
      <c r="I149" s="27">
        <f t="shared" si="28"/>
        <v>3727548</v>
      </c>
      <c r="J149" s="4"/>
      <c r="K149" s="27">
        <f t="shared" si="24"/>
        <v>20709</v>
      </c>
      <c r="L149" s="27">
        <f t="shared" si="29"/>
        <v>2919969</v>
      </c>
      <c r="M149" s="27">
        <f t="shared" si="25"/>
        <v>7859.2725900000005</v>
      </c>
      <c r="N149" s="27">
        <f t="shared" si="26"/>
        <v>7859.2725900000005</v>
      </c>
      <c r="O149" s="27">
        <f t="shared" si="30"/>
        <v>-306484.30629000557</v>
      </c>
      <c r="P149" s="27">
        <f t="shared" si="31"/>
        <v>306484.30629000557</v>
      </c>
      <c r="Q149" s="8"/>
      <c r="R149" s="8"/>
      <c r="S149" s="8"/>
      <c r="T149" s="4"/>
    </row>
    <row r="150" spans="1:20">
      <c r="A150" s="31">
        <v>43466</v>
      </c>
      <c r="B150" s="4"/>
      <c r="C150" s="6">
        <v>142</v>
      </c>
      <c r="D150" s="29">
        <f t="shared" si="22"/>
        <v>20709</v>
      </c>
      <c r="E150" s="29">
        <f t="shared" si="27"/>
        <v>2940678</v>
      </c>
      <c r="F150" s="29">
        <f t="shared" si="23"/>
        <v>-786870</v>
      </c>
      <c r="G150" s="34">
        <f>+Inputs!$D$3</f>
        <v>0.37951000000000001</v>
      </c>
      <c r="H150" s="4"/>
      <c r="I150" s="27">
        <f t="shared" si="28"/>
        <v>3727548</v>
      </c>
      <c r="J150" s="4"/>
      <c r="K150" s="27">
        <f t="shared" si="24"/>
        <v>20709</v>
      </c>
      <c r="L150" s="27">
        <f t="shared" si="29"/>
        <v>2940678</v>
      </c>
      <c r="M150" s="27">
        <f t="shared" si="25"/>
        <v>7859.2725900000005</v>
      </c>
      <c r="N150" s="27">
        <f t="shared" si="26"/>
        <v>7859.2725900000005</v>
      </c>
      <c r="O150" s="27">
        <f t="shared" si="30"/>
        <v>-298625.03370000556</v>
      </c>
      <c r="P150" s="27">
        <f t="shared" si="31"/>
        <v>298625.03370000556</v>
      </c>
      <c r="Q150" s="8"/>
      <c r="R150" s="8"/>
      <c r="S150" s="8"/>
      <c r="T150" s="4"/>
    </row>
    <row r="151" spans="1:20">
      <c r="A151" s="31">
        <v>43497</v>
      </c>
      <c r="B151" s="4"/>
      <c r="C151" s="6">
        <v>143</v>
      </c>
      <c r="D151" s="29">
        <f t="shared" si="22"/>
        <v>20709</v>
      </c>
      <c r="E151" s="29">
        <f t="shared" si="27"/>
        <v>2961387</v>
      </c>
      <c r="F151" s="29">
        <f t="shared" si="23"/>
        <v>-766161</v>
      </c>
      <c r="G151" s="34">
        <f>+Inputs!$D$3</f>
        <v>0.37951000000000001</v>
      </c>
      <c r="H151" s="4"/>
      <c r="I151" s="27">
        <f t="shared" si="28"/>
        <v>3727548</v>
      </c>
      <c r="J151" s="4"/>
      <c r="K151" s="27">
        <f t="shared" si="24"/>
        <v>20709</v>
      </c>
      <c r="L151" s="27">
        <f t="shared" si="29"/>
        <v>2961387</v>
      </c>
      <c r="M151" s="27">
        <f t="shared" si="25"/>
        <v>7859.2725900000005</v>
      </c>
      <c r="N151" s="27">
        <f t="shared" si="26"/>
        <v>7859.2725900000005</v>
      </c>
      <c r="O151" s="27">
        <f t="shared" si="30"/>
        <v>-290765.76111000555</v>
      </c>
      <c r="P151" s="27">
        <f t="shared" si="31"/>
        <v>290765.76111000555</v>
      </c>
      <c r="Q151" s="8"/>
      <c r="R151" s="8"/>
      <c r="S151" s="8"/>
      <c r="T151" s="4"/>
    </row>
    <row r="152" spans="1:20">
      <c r="A152" s="31">
        <v>43525</v>
      </c>
      <c r="B152" s="4"/>
      <c r="C152" s="6">
        <v>144</v>
      </c>
      <c r="D152" s="29">
        <f t="shared" si="22"/>
        <v>20709</v>
      </c>
      <c r="E152" s="29">
        <f t="shared" si="27"/>
        <v>2982096</v>
      </c>
      <c r="F152" s="29">
        <f t="shared" si="23"/>
        <v>-745452</v>
      </c>
      <c r="G152" s="34">
        <f>+Inputs!$D$3</f>
        <v>0.37951000000000001</v>
      </c>
      <c r="H152" s="4"/>
      <c r="I152" s="27">
        <f t="shared" si="28"/>
        <v>3727548</v>
      </c>
      <c r="J152" s="4"/>
      <c r="K152" s="27">
        <f t="shared" si="24"/>
        <v>20709</v>
      </c>
      <c r="L152" s="27">
        <f t="shared" si="29"/>
        <v>2982096</v>
      </c>
      <c r="M152" s="27">
        <f t="shared" si="25"/>
        <v>7859.2725900000005</v>
      </c>
      <c r="N152" s="27">
        <f t="shared" si="26"/>
        <v>7859.2725900000005</v>
      </c>
      <c r="O152" s="27">
        <f t="shared" si="30"/>
        <v>-282906.48852000554</v>
      </c>
      <c r="P152" s="27">
        <f t="shared" si="31"/>
        <v>282906.48852000554</v>
      </c>
      <c r="Q152" s="8"/>
      <c r="R152" s="8"/>
      <c r="S152" s="8"/>
      <c r="T152" s="4"/>
    </row>
    <row r="153" spans="1:20">
      <c r="A153" s="31">
        <v>43556</v>
      </c>
      <c r="B153" s="4"/>
      <c r="C153" s="6">
        <v>145</v>
      </c>
      <c r="D153" s="29">
        <f t="shared" si="22"/>
        <v>20709</v>
      </c>
      <c r="E153" s="29">
        <f t="shared" si="27"/>
        <v>3002805</v>
      </c>
      <c r="F153" s="29">
        <f t="shared" si="23"/>
        <v>-724743</v>
      </c>
      <c r="G153" s="34">
        <f>+Inputs!$D$3</f>
        <v>0.37951000000000001</v>
      </c>
      <c r="H153" s="4"/>
      <c r="I153" s="27">
        <f t="shared" si="28"/>
        <v>3727548</v>
      </c>
      <c r="J153" s="4"/>
      <c r="K153" s="27">
        <f t="shared" si="24"/>
        <v>20709</v>
      </c>
      <c r="L153" s="27">
        <f t="shared" si="29"/>
        <v>3002805</v>
      </c>
      <c r="M153" s="27">
        <f t="shared" si="25"/>
        <v>7859.2725900000005</v>
      </c>
      <c r="N153" s="27">
        <f t="shared" si="26"/>
        <v>7859.2725900000005</v>
      </c>
      <c r="O153" s="27">
        <f t="shared" si="30"/>
        <v>-275047.21593000554</v>
      </c>
      <c r="P153" s="27">
        <f t="shared" si="31"/>
        <v>275047.21593000554</v>
      </c>
      <c r="Q153" s="8"/>
      <c r="R153" s="8"/>
      <c r="S153" s="8"/>
      <c r="T153" s="4"/>
    </row>
    <row r="154" spans="1:20">
      <c r="A154" s="31">
        <v>43586</v>
      </c>
      <c r="B154" s="4"/>
      <c r="C154" s="6">
        <v>146</v>
      </c>
      <c r="D154" s="29">
        <f t="shared" si="22"/>
        <v>20709</v>
      </c>
      <c r="E154" s="29">
        <f t="shared" si="27"/>
        <v>3023514</v>
      </c>
      <c r="F154" s="29">
        <f t="shared" si="23"/>
        <v>-704034</v>
      </c>
      <c r="G154" s="34">
        <f>+Inputs!$D$3</f>
        <v>0.37951000000000001</v>
      </c>
      <c r="H154" s="4"/>
      <c r="I154" s="27">
        <f t="shared" si="28"/>
        <v>3727548</v>
      </c>
      <c r="J154" s="4"/>
      <c r="K154" s="27">
        <f t="shared" si="24"/>
        <v>20709</v>
      </c>
      <c r="L154" s="27">
        <f t="shared" si="29"/>
        <v>3023514</v>
      </c>
      <c r="M154" s="27">
        <f t="shared" si="25"/>
        <v>7859.2725900000005</v>
      </c>
      <c r="N154" s="27">
        <f t="shared" si="26"/>
        <v>7859.2725900000005</v>
      </c>
      <c r="O154" s="27">
        <f t="shared" si="30"/>
        <v>-267187.94334000553</v>
      </c>
      <c r="P154" s="27">
        <f t="shared" si="31"/>
        <v>267187.94334000553</v>
      </c>
      <c r="Q154" s="8"/>
      <c r="R154" s="8"/>
      <c r="S154" s="8"/>
      <c r="T154" s="4"/>
    </row>
    <row r="155" spans="1:20">
      <c r="A155" s="31">
        <v>43617</v>
      </c>
      <c r="B155" s="4"/>
      <c r="C155" s="6">
        <v>147</v>
      </c>
      <c r="D155" s="29">
        <f t="shared" si="22"/>
        <v>20709</v>
      </c>
      <c r="E155" s="29">
        <f t="shared" si="27"/>
        <v>3044223</v>
      </c>
      <c r="F155" s="29">
        <f t="shared" si="23"/>
        <v>-683325</v>
      </c>
      <c r="G155" s="34">
        <f>+Inputs!$D$3</f>
        <v>0.37951000000000001</v>
      </c>
      <c r="H155" s="4"/>
      <c r="I155" s="27">
        <f t="shared" si="28"/>
        <v>3727548</v>
      </c>
      <c r="J155" s="4"/>
      <c r="K155" s="27">
        <f t="shared" si="24"/>
        <v>20709</v>
      </c>
      <c r="L155" s="27">
        <f t="shared" si="29"/>
        <v>3044223</v>
      </c>
      <c r="M155" s="27">
        <f t="shared" si="25"/>
        <v>7859.2725900000005</v>
      </c>
      <c r="N155" s="27">
        <f t="shared" si="26"/>
        <v>7859.2725900000005</v>
      </c>
      <c r="O155" s="27">
        <f t="shared" si="30"/>
        <v>-259328.67075000552</v>
      </c>
      <c r="P155" s="27">
        <f t="shared" si="31"/>
        <v>259328.67075000552</v>
      </c>
      <c r="Q155" s="8"/>
      <c r="R155" s="8"/>
      <c r="S155" s="8"/>
      <c r="T155" s="4"/>
    </row>
    <row r="156" spans="1:20">
      <c r="A156" s="31">
        <v>43647</v>
      </c>
      <c r="B156" s="4"/>
      <c r="C156" s="6">
        <v>148</v>
      </c>
      <c r="D156" s="29">
        <f t="shared" si="22"/>
        <v>20709</v>
      </c>
      <c r="E156" s="29">
        <f t="shared" si="27"/>
        <v>3064932</v>
      </c>
      <c r="F156" s="29">
        <f t="shared" si="23"/>
        <v>-662616</v>
      </c>
      <c r="G156" s="34">
        <f>+Inputs!$D$3</f>
        <v>0.37951000000000001</v>
      </c>
      <c r="H156" s="4"/>
      <c r="I156" s="27">
        <f t="shared" si="28"/>
        <v>3727548</v>
      </c>
      <c r="J156" s="4"/>
      <c r="K156" s="27">
        <f t="shared" si="24"/>
        <v>20709</v>
      </c>
      <c r="L156" s="27">
        <f t="shared" si="29"/>
        <v>3064932</v>
      </c>
      <c r="M156" s="27">
        <f t="shared" si="25"/>
        <v>7859.2725900000005</v>
      </c>
      <c r="N156" s="27">
        <f t="shared" si="26"/>
        <v>7859.2725900000005</v>
      </c>
      <c r="O156" s="27">
        <f t="shared" si="30"/>
        <v>-251469.39816000551</v>
      </c>
      <c r="P156" s="27">
        <f t="shared" si="31"/>
        <v>251469.39816000551</v>
      </c>
      <c r="Q156" s="8"/>
      <c r="R156" s="8"/>
      <c r="S156" s="8"/>
      <c r="T156" s="4"/>
    </row>
    <row r="157" spans="1:20">
      <c r="A157" s="31">
        <v>43678</v>
      </c>
      <c r="B157" s="4"/>
      <c r="C157" s="6">
        <v>149</v>
      </c>
      <c r="D157" s="29">
        <f t="shared" si="22"/>
        <v>20709</v>
      </c>
      <c r="E157" s="29">
        <f t="shared" si="27"/>
        <v>3085641</v>
      </c>
      <c r="F157" s="29">
        <f t="shared" si="23"/>
        <v>-641907</v>
      </c>
      <c r="G157" s="34">
        <f>+Inputs!$D$3</f>
        <v>0.37951000000000001</v>
      </c>
      <c r="H157" s="4"/>
      <c r="I157" s="27">
        <f t="shared" si="28"/>
        <v>3727548</v>
      </c>
      <c r="J157" s="4"/>
      <c r="K157" s="27">
        <f t="shared" si="24"/>
        <v>20709</v>
      </c>
      <c r="L157" s="27">
        <f t="shared" si="29"/>
        <v>3085641</v>
      </c>
      <c r="M157" s="27">
        <f t="shared" si="25"/>
        <v>7859.2725900000005</v>
      </c>
      <c r="N157" s="27">
        <f t="shared" si="26"/>
        <v>7859.2725900000005</v>
      </c>
      <c r="O157" s="27">
        <f t="shared" si="30"/>
        <v>-243610.1255700055</v>
      </c>
      <c r="P157" s="27">
        <f t="shared" si="31"/>
        <v>243610.1255700055</v>
      </c>
      <c r="Q157" s="8"/>
      <c r="R157" s="8"/>
      <c r="S157" s="8"/>
      <c r="T157" s="4"/>
    </row>
    <row r="158" spans="1:20">
      <c r="A158" s="31">
        <v>43709</v>
      </c>
      <c r="B158" s="4"/>
      <c r="C158" s="6">
        <v>150</v>
      </c>
      <c r="D158" s="29">
        <f t="shared" si="22"/>
        <v>20709</v>
      </c>
      <c r="E158" s="29">
        <f t="shared" si="27"/>
        <v>3106350</v>
      </c>
      <c r="F158" s="29">
        <f t="shared" si="23"/>
        <v>-621198</v>
      </c>
      <c r="G158" s="34">
        <f>+Inputs!$D$3</f>
        <v>0.37951000000000001</v>
      </c>
      <c r="H158" s="4"/>
      <c r="I158" s="27">
        <f t="shared" si="28"/>
        <v>3727548</v>
      </c>
      <c r="J158" s="4"/>
      <c r="K158" s="27">
        <f t="shared" si="24"/>
        <v>20709</v>
      </c>
      <c r="L158" s="27">
        <f t="shared" si="29"/>
        <v>3106350</v>
      </c>
      <c r="M158" s="27">
        <f t="shared" si="25"/>
        <v>7859.2725900000005</v>
      </c>
      <c r="N158" s="27">
        <f t="shared" si="26"/>
        <v>7859.2725900000005</v>
      </c>
      <c r="O158" s="27">
        <f t="shared" si="30"/>
        <v>-235750.8529800055</v>
      </c>
      <c r="P158" s="27">
        <f t="shared" si="31"/>
        <v>235750.8529800055</v>
      </c>
      <c r="Q158" s="8"/>
      <c r="R158" s="8"/>
      <c r="S158" s="8"/>
      <c r="T158" s="4"/>
    </row>
    <row r="159" spans="1:20">
      <c r="A159" s="31">
        <v>43739</v>
      </c>
      <c r="B159" s="4"/>
      <c r="C159" s="6">
        <v>151</v>
      </c>
      <c r="D159" s="29">
        <f t="shared" si="22"/>
        <v>20709</v>
      </c>
      <c r="E159" s="29">
        <f t="shared" si="27"/>
        <v>3127059</v>
      </c>
      <c r="F159" s="29">
        <f t="shared" si="23"/>
        <v>-600489</v>
      </c>
      <c r="G159" s="34">
        <f>+Inputs!$D$3</f>
        <v>0.37951000000000001</v>
      </c>
      <c r="H159" s="4"/>
      <c r="I159" s="27">
        <f t="shared" si="28"/>
        <v>3727548</v>
      </c>
      <c r="J159" s="4"/>
      <c r="K159" s="27">
        <f t="shared" si="24"/>
        <v>20709</v>
      </c>
      <c r="L159" s="27">
        <f t="shared" si="29"/>
        <v>3127059</v>
      </c>
      <c r="M159" s="27">
        <f t="shared" si="25"/>
        <v>7859.2725900000005</v>
      </c>
      <c r="N159" s="27">
        <f t="shared" si="26"/>
        <v>7859.2725900000005</v>
      </c>
      <c r="O159" s="27">
        <f t="shared" si="30"/>
        <v>-227891.58039000549</v>
      </c>
      <c r="P159" s="27">
        <f t="shared" si="31"/>
        <v>227891.58039000549</v>
      </c>
      <c r="Q159" s="8"/>
      <c r="R159" s="8"/>
      <c r="S159" s="8"/>
      <c r="T159" s="4"/>
    </row>
    <row r="160" spans="1:20">
      <c r="A160" s="31">
        <v>43770</v>
      </c>
      <c r="B160" s="4"/>
      <c r="C160" s="6">
        <v>152</v>
      </c>
      <c r="D160" s="29">
        <f t="shared" si="22"/>
        <v>20709</v>
      </c>
      <c r="E160" s="29">
        <f t="shared" si="27"/>
        <v>3147768</v>
      </c>
      <c r="F160" s="29">
        <f t="shared" si="23"/>
        <v>-579780</v>
      </c>
      <c r="G160" s="34">
        <f>+Inputs!$D$3</f>
        <v>0.37951000000000001</v>
      </c>
      <c r="H160" s="4"/>
      <c r="I160" s="27">
        <f t="shared" si="28"/>
        <v>3727548</v>
      </c>
      <c r="J160" s="4"/>
      <c r="K160" s="27">
        <f t="shared" si="24"/>
        <v>20709</v>
      </c>
      <c r="L160" s="27">
        <f t="shared" si="29"/>
        <v>3147768</v>
      </c>
      <c r="M160" s="27">
        <f t="shared" si="25"/>
        <v>7859.2725900000005</v>
      </c>
      <c r="N160" s="27">
        <f t="shared" si="26"/>
        <v>7859.2725900000005</v>
      </c>
      <c r="O160" s="27">
        <f t="shared" si="30"/>
        <v>-220032.30780000548</v>
      </c>
      <c r="P160" s="27">
        <f t="shared" si="31"/>
        <v>220032.30780000548</v>
      </c>
      <c r="Q160" s="8"/>
      <c r="R160" s="8"/>
      <c r="S160" s="8"/>
      <c r="T160" s="4"/>
    </row>
    <row r="161" spans="1:20">
      <c r="A161" s="31">
        <v>43800</v>
      </c>
      <c r="B161" s="4"/>
      <c r="C161" s="6">
        <v>153</v>
      </c>
      <c r="D161" s="29">
        <f t="shared" si="22"/>
        <v>20709</v>
      </c>
      <c r="E161" s="29">
        <f t="shared" si="27"/>
        <v>3168477</v>
      </c>
      <c r="F161" s="29">
        <f t="shared" si="23"/>
        <v>-559071</v>
      </c>
      <c r="G161" s="34">
        <f>+Inputs!$D$3</f>
        <v>0.37951000000000001</v>
      </c>
      <c r="H161" s="4"/>
      <c r="I161" s="27">
        <f t="shared" si="28"/>
        <v>3727548</v>
      </c>
      <c r="J161" s="4"/>
      <c r="K161" s="27">
        <f t="shared" si="24"/>
        <v>20709</v>
      </c>
      <c r="L161" s="27">
        <f t="shared" si="29"/>
        <v>3168477</v>
      </c>
      <c r="M161" s="27">
        <f t="shared" si="25"/>
        <v>7859.2725900000005</v>
      </c>
      <c r="N161" s="27">
        <f t="shared" si="26"/>
        <v>7859.2725900000005</v>
      </c>
      <c r="O161" s="27">
        <f t="shared" si="30"/>
        <v>-212173.03521000547</v>
      </c>
      <c r="P161" s="27">
        <f t="shared" si="31"/>
        <v>212173.03521000547</v>
      </c>
      <c r="Q161" s="8"/>
      <c r="R161" s="8"/>
      <c r="S161" s="8"/>
      <c r="T161" s="4"/>
    </row>
    <row r="162" spans="1:20">
      <c r="A162" s="31">
        <v>43831</v>
      </c>
      <c r="B162" s="4"/>
      <c r="C162" s="6">
        <v>154</v>
      </c>
      <c r="D162" s="29">
        <f t="shared" si="22"/>
        <v>20709</v>
      </c>
      <c r="E162" s="29">
        <f t="shared" si="27"/>
        <v>3189186</v>
      </c>
      <c r="F162" s="29">
        <f t="shared" si="23"/>
        <v>-538362</v>
      </c>
      <c r="G162" s="34">
        <f>+Inputs!$D$3</f>
        <v>0.37951000000000001</v>
      </c>
      <c r="H162" s="4"/>
      <c r="I162" s="27">
        <f t="shared" si="28"/>
        <v>3727548</v>
      </c>
      <c r="J162" s="4"/>
      <c r="K162" s="27">
        <f t="shared" si="24"/>
        <v>20709</v>
      </c>
      <c r="L162" s="27">
        <f t="shared" si="29"/>
        <v>3189186</v>
      </c>
      <c r="M162" s="27">
        <f t="shared" si="25"/>
        <v>7859.2725900000005</v>
      </c>
      <c r="N162" s="27">
        <f t="shared" si="26"/>
        <v>7859.2725900000005</v>
      </c>
      <c r="O162" s="27">
        <f t="shared" si="30"/>
        <v>-204313.76262000547</v>
      </c>
      <c r="P162" s="27">
        <f t="shared" si="31"/>
        <v>204313.76262000547</v>
      </c>
      <c r="Q162" s="8"/>
      <c r="R162" s="8"/>
      <c r="S162" s="8"/>
      <c r="T162" s="4"/>
    </row>
    <row r="163" spans="1:20">
      <c r="A163" s="31">
        <v>43862</v>
      </c>
      <c r="B163" s="4"/>
      <c r="C163" s="6">
        <v>155</v>
      </c>
      <c r="D163" s="29">
        <f t="shared" si="22"/>
        <v>20709</v>
      </c>
      <c r="E163" s="29">
        <f t="shared" si="27"/>
        <v>3209895</v>
      </c>
      <c r="F163" s="29">
        <f t="shared" si="23"/>
        <v>-517653</v>
      </c>
      <c r="G163" s="34">
        <f>+Inputs!$D$3</f>
        <v>0.37951000000000001</v>
      </c>
      <c r="H163" s="4"/>
      <c r="I163" s="27">
        <f t="shared" si="28"/>
        <v>3727548</v>
      </c>
      <c r="J163" s="4"/>
      <c r="K163" s="27">
        <f t="shared" si="24"/>
        <v>20709</v>
      </c>
      <c r="L163" s="27">
        <f t="shared" si="29"/>
        <v>3209895</v>
      </c>
      <c r="M163" s="27">
        <f t="shared" si="25"/>
        <v>7859.2725900000005</v>
      </c>
      <c r="N163" s="27">
        <f t="shared" si="26"/>
        <v>7859.2725900000005</v>
      </c>
      <c r="O163" s="27">
        <f t="shared" si="30"/>
        <v>-196454.49003000546</v>
      </c>
      <c r="P163" s="27">
        <f t="shared" si="31"/>
        <v>196454.49003000546</v>
      </c>
      <c r="Q163" s="8"/>
      <c r="R163" s="8"/>
      <c r="S163" s="8"/>
      <c r="T163" s="4"/>
    </row>
    <row r="164" spans="1:20">
      <c r="A164" s="31">
        <v>43891</v>
      </c>
      <c r="B164" s="4"/>
      <c r="C164" s="6">
        <v>156</v>
      </c>
      <c r="D164" s="29">
        <f t="shared" si="22"/>
        <v>20709</v>
      </c>
      <c r="E164" s="29">
        <f t="shared" si="27"/>
        <v>3230604</v>
      </c>
      <c r="F164" s="29">
        <f t="shared" si="23"/>
        <v>-496944</v>
      </c>
      <c r="G164" s="34">
        <f>+Inputs!$D$3</f>
        <v>0.37951000000000001</v>
      </c>
      <c r="H164" s="4"/>
      <c r="I164" s="27">
        <f t="shared" si="28"/>
        <v>3727548</v>
      </c>
      <c r="J164" s="4"/>
      <c r="K164" s="27">
        <f t="shared" si="24"/>
        <v>20709</v>
      </c>
      <c r="L164" s="27">
        <f t="shared" si="29"/>
        <v>3230604</v>
      </c>
      <c r="M164" s="27">
        <f t="shared" si="25"/>
        <v>7859.2725900000005</v>
      </c>
      <c r="N164" s="27">
        <f t="shared" si="26"/>
        <v>7859.2725900000005</v>
      </c>
      <c r="O164" s="27">
        <f t="shared" si="30"/>
        <v>-188595.21744000545</v>
      </c>
      <c r="P164" s="27">
        <f t="shared" si="31"/>
        <v>188595.21744000545</v>
      </c>
      <c r="Q164" s="8"/>
      <c r="R164" s="8"/>
      <c r="S164" s="8"/>
      <c r="T164" s="4"/>
    </row>
    <row r="165" spans="1:20">
      <c r="A165" s="31">
        <v>43922</v>
      </c>
      <c r="B165" s="4"/>
      <c r="C165" s="6">
        <v>157</v>
      </c>
      <c r="D165" s="29">
        <f t="shared" si="22"/>
        <v>20709</v>
      </c>
      <c r="E165" s="29">
        <f t="shared" si="27"/>
        <v>3251313</v>
      </c>
      <c r="F165" s="29">
        <f t="shared" si="23"/>
        <v>-476235</v>
      </c>
      <c r="G165" s="34">
        <f>+Inputs!$D$3</f>
        <v>0.37951000000000001</v>
      </c>
      <c r="H165" s="4"/>
      <c r="I165" s="27">
        <f t="shared" si="28"/>
        <v>3727548</v>
      </c>
      <c r="J165" s="4"/>
      <c r="K165" s="27">
        <f t="shared" si="24"/>
        <v>20709</v>
      </c>
      <c r="L165" s="27">
        <f t="shared" si="29"/>
        <v>3251313</v>
      </c>
      <c r="M165" s="27">
        <f t="shared" si="25"/>
        <v>7859.2725900000005</v>
      </c>
      <c r="N165" s="27">
        <f t="shared" si="26"/>
        <v>7859.2725900000005</v>
      </c>
      <c r="O165" s="27">
        <f t="shared" si="30"/>
        <v>-180735.94485000544</v>
      </c>
      <c r="P165" s="27">
        <f t="shared" si="31"/>
        <v>180735.94485000544</v>
      </c>
      <c r="Q165" s="8"/>
      <c r="R165" s="8"/>
      <c r="S165" s="8"/>
      <c r="T165" s="4"/>
    </row>
    <row r="166" spans="1:20">
      <c r="A166" s="31">
        <v>43952</v>
      </c>
      <c r="B166" s="4"/>
      <c r="C166" s="6">
        <v>158</v>
      </c>
      <c r="D166" s="29">
        <f t="shared" si="22"/>
        <v>20709</v>
      </c>
      <c r="E166" s="29">
        <f t="shared" si="27"/>
        <v>3272022</v>
      </c>
      <c r="F166" s="29">
        <f t="shared" si="23"/>
        <v>-455526</v>
      </c>
      <c r="G166" s="34">
        <f>+Inputs!$D$3</f>
        <v>0.37951000000000001</v>
      </c>
      <c r="H166" s="4"/>
      <c r="I166" s="27">
        <f t="shared" si="28"/>
        <v>3727548</v>
      </c>
      <c r="J166" s="4"/>
      <c r="K166" s="27">
        <f t="shared" si="24"/>
        <v>20709</v>
      </c>
      <c r="L166" s="27">
        <f t="shared" si="29"/>
        <v>3272022</v>
      </c>
      <c r="M166" s="27">
        <f t="shared" si="25"/>
        <v>7859.2725900000005</v>
      </c>
      <c r="N166" s="27">
        <f t="shared" si="26"/>
        <v>7859.2725900000005</v>
      </c>
      <c r="O166" s="27">
        <f t="shared" si="30"/>
        <v>-172876.67226000543</v>
      </c>
      <c r="P166" s="27">
        <f t="shared" si="31"/>
        <v>172876.67226000543</v>
      </c>
      <c r="Q166" s="8"/>
      <c r="R166" s="8"/>
      <c r="S166" s="8"/>
      <c r="T166" s="4"/>
    </row>
    <row r="167" spans="1:20">
      <c r="A167" s="31">
        <v>43983</v>
      </c>
      <c r="B167" s="4"/>
      <c r="C167" s="6">
        <v>159</v>
      </c>
      <c r="D167" s="29">
        <f t="shared" si="22"/>
        <v>20709</v>
      </c>
      <c r="E167" s="29">
        <f t="shared" si="27"/>
        <v>3292731</v>
      </c>
      <c r="F167" s="29">
        <f t="shared" si="23"/>
        <v>-434817</v>
      </c>
      <c r="G167" s="34">
        <f>+Inputs!$D$3</f>
        <v>0.37951000000000001</v>
      </c>
      <c r="H167" s="4"/>
      <c r="I167" s="27">
        <f t="shared" si="28"/>
        <v>3727548</v>
      </c>
      <c r="J167" s="4"/>
      <c r="K167" s="27">
        <f t="shared" si="24"/>
        <v>20709</v>
      </c>
      <c r="L167" s="27">
        <f t="shared" si="29"/>
        <v>3292731</v>
      </c>
      <c r="M167" s="27">
        <f t="shared" si="25"/>
        <v>7859.2725900000005</v>
      </c>
      <c r="N167" s="27">
        <f t="shared" si="26"/>
        <v>7859.2725900000005</v>
      </c>
      <c r="O167" s="27">
        <f t="shared" si="30"/>
        <v>-165017.39967000543</v>
      </c>
      <c r="P167" s="27">
        <f t="shared" si="31"/>
        <v>165017.39967000543</v>
      </c>
      <c r="Q167" s="8"/>
      <c r="R167" s="8"/>
      <c r="S167" s="8"/>
      <c r="T167" s="4"/>
    </row>
    <row r="168" spans="1:20">
      <c r="A168" s="31">
        <v>44013</v>
      </c>
      <c r="B168" s="4"/>
      <c r="C168" s="6">
        <v>160</v>
      </c>
      <c r="D168" s="29">
        <f t="shared" si="22"/>
        <v>20709</v>
      </c>
      <c r="E168" s="29">
        <f t="shared" si="27"/>
        <v>3313440</v>
      </c>
      <c r="F168" s="29">
        <f t="shared" si="23"/>
        <v>-414108</v>
      </c>
      <c r="G168" s="34">
        <f>+Inputs!$D$3</f>
        <v>0.37951000000000001</v>
      </c>
      <c r="H168" s="4"/>
      <c r="I168" s="27">
        <f t="shared" si="28"/>
        <v>3727548</v>
      </c>
      <c r="J168" s="4"/>
      <c r="K168" s="27">
        <f t="shared" si="24"/>
        <v>20709</v>
      </c>
      <c r="L168" s="27">
        <f t="shared" si="29"/>
        <v>3313440</v>
      </c>
      <c r="M168" s="27">
        <f t="shared" si="25"/>
        <v>7859.2725900000005</v>
      </c>
      <c r="N168" s="27">
        <f t="shared" si="26"/>
        <v>7859.2725900000005</v>
      </c>
      <c r="O168" s="27">
        <f t="shared" si="30"/>
        <v>-157158.12708000542</v>
      </c>
      <c r="P168" s="27">
        <f t="shared" si="31"/>
        <v>157158.12708000542</v>
      </c>
      <c r="Q168" s="8"/>
      <c r="R168" s="8"/>
      <c r="S168" s="8"/>
      <c r="T168" s="4"/>
    </row>
    <row r="169" spans="1:20">
      <c r="A169" s="31">
        <v>44044</v>
      </c>
      <c r="B169" s="4"/>
      <c r="C169" s="6">
        <v>161</v>
      </c>
      <c r="D169" s="29">
        <f t="shared" si="22"/>
        <v>20709</v>
      </c>
      <c r="E169" s="29">
        <f t="shared" si="27"/>
        <v>3334149</v>
      </c>
      <c r="F169" s="29">
        <f t="shared" si="23"/>
        <v>-393399</v>
      </c>
      <c r="G169" s="34">
        <f>+Inputs!$D$3</f>
        <v>0.37951000000000001</v>
      </c>
      <c r="H169" s="4"/>
      <c r="I169" s="27">
        <f t="shared" si="28"/>
        <v>3727548</v>
      </c>
      <c r="J169" s="4"/>
      <c r="K169" s="27">
        <f t="shared" si="24"/>
        <v>20709</v>
      </c>
      <c r="L169" s="27">
        <f t="shared" si="29"/>
        <v>3334149</v>
      </c>
      <c r="M169" s="27">
        <f t="shared" si="25"/>
        <v>7859.2725900000005</v>
      </c>
      <c r="N169" s="27">
        <f t="shared" si="26"/>
        <v>7859.2725900000005</v>
      </c>
      <c r="O169" s="27">
        <f t="shared" si="30"/>
        <v>-149298.85449000541</v>
      </c>
      <c r="P169" s="27">
        <f t="shared" si="31"/>
        <v>149298.85449000541</v>
      </c>
      <c r="Q169" s="8"/>
      <c r="R169" s="8"/>
      <c r="S169" s="8"/>
      <c r="T169" s="4"/>
    </row>
    <row r="170" spans="1:20">
      <c r="A170" s="31">
        <v>44075</v>
      </c>
      <c r="B170" s="4"/>
      <c r="C170" s="6">
        <v>162</v>
      </c>
      <c r="D170" s="29">
        <f t="shared" si="22"/>
        <v>20709</v>
      </c>
      <c r="E170" s="29">
        <f t="shared" si="27"/>
        <v>3354858</v>
      </c>
      <c r="F170" s="29">
        <f t="shared" si="23"/>
        <v>-372690</v>
      </c>
      <c r="G170" s="34">
        <f>+Inputs!$D$3</f>
        <v>0.37951000000000001</v>
      </c>
      <c r="H170" s="4"/>
      <c r="I170" s="27">
        <f t="shared" si="28"/>
        <v>3727548</v>
      </c>
      <c r="J170" s="4"/>
      <c r="K170" s="27">
        <f t="shared" si="24"/>
        <v>20709</v>
      </c>
      <c r="L170" s="27">
        <f t="shared" si="29"/>
        <v>3354858</v>
      </c>
      <c r="M170" s="27">
        <f t="shared" si="25"/>
        <v>7859.2725900000005</v>
      </c>
      <c r="N170" s="27">
        <f t="shared" si="26"/>
        <v>7859.2725900000005</v>
      </c>
      <c r="O170" s="27">
        <f t="shared" si="30"/>
        <v>-141439.5819000054</v>
      </c>
      <c r="P170" s="27">
        <f t="shared" si="31"/>
        <v>141439.5819000054</v>
      </c>
      <c r="Q170" s="8"/>
      <c r="R170" s="8"/>
      <c r="S170" s="8"/>
      <c r="T170" s="4"/>
    </row>
    <row r="171" spans="1:20">
      <c r="A171" s="31">
        <v>44105</v>
      </c>
      <c r="B171" s="4"/>
      <c r="C171" s="6">
        <v>163</v>
      </c>
      <c r="D171" s="29">
        <f t="shared" si="22"/>
        <v>20709</v>
      </c>
      <c r="E171" s="29">
        <f t="shared" si="27"/>
        <v>3375567</v>
      </c>
      <c r="F171" s="29">
        <f t="shared" si="23"/>
        <v>-351981</v>
      </c>
      <c r="G171" s="34">
        <f>+Inputs!$D$3</f>
        <v>0.37951000000000001</v>
      </c>
      <c r="H171" s="4"/>
      <c r="I171" s="27">
        <f t="shared" si="28"/>
        <v>3727548</v>
      </c>
      <c r="J171" s="4"/>
      <c r="K171" s="27">
        <f t="shared" si="24"/>
        <v>20709</v>
      </c>
      <c r="L171" s="27">
        <f t="shared" si="29"/>
        <v>3375567</v>
      </c>
      <c r="M171" s="27">
        <f t="shared" si="25"/>
        <v>7859.2725900000005</v>
      </c>
      <c r="N171" s="27">
        <f t="shared" si="26"/>
        <v>7859.2725900000005</v>
      </c>
      <c r="O171" s="27">
        <f t="shared" si="30"/>
        <v>-133580.3093100054</v>
      </c>
      <c r="P171" s="27">
        <f t="shared" si="31"/>
        <v>133580.3093100054</v>
      </c>
      <c r="Q171" s="8"/>
      <c r="R171" s="8"/>
      <c r="S171" s="8"/>
      <c r="T171" s="4"/>
    </row>
    <row r="172" spans="1:20">
      <c r="A172" s="31">
        <v>44136</v>
      </c>
      <c r="B172" s="4"/>
      <c r="C172" s="6">
        <v>164</v>
      </c>
      <c r="D172" s="29">
        <f t="shared" si="22"/>
        <v>20709</v>
      </c>
      <c r="E172" s="29">
        <f t="shared" si="27"/>
        <v>3396276</v>
      </c>
      <c r="F172" s="29">
        <f t="shared" si="23"/>
        <v>-331272</v>
      </c>
      <c r="G172" s="34">
        <f>+Inputs!$D$3</f>
        <v>0.37951000000000001</v>
      </c>
      <c r="H172" s="4"/>
      <c r="I172" s="27">
        <f t="shared" si="28"/>
        <v>3727548</v>
      </c>
      <c r="J172" s="4"/>
      <c r="K172" s="27">
        <f t="shared" si="24"/>
        <v>20709</v>
      </c>
      <c r="L172" s="27">
        <f t="shared" si="29"/>
        <v>3396276</v>
      </c>
      <c r="M172" s="27">
        <f t="shared" si="25"/>
        <v>7859.2725900000005</v>
      </c>
      <c r="N172" s="27">
        <f t="shared" si="26"/>
        <v>7859.2725900000005</v>
      </c>
      <c r="O172" s="27">
        <f t="shared" si="30"/>
        <v>-125721.03672000539</v>
      </c>
      <c r="P172" s="27">
        <f t="shared" si="31"/>
        <v>125721.03672000539</v>
      </c>
      <c r="Q172" s="8"/>
      <c r="R172" s="8"/>
      <c r="S172" s="8"/>
      <c r="T172" s="4"/>
    </row>
    <row r="173" spans="1:20">
      <c r="A173" s="31">
        <v>44166</v>
      </c>
      <c r="B173" s="4"/>
      <c r="C173" s="6">
        <v>165</v>
      </c>
      <c r="D173" s="29">
        <f t="shared" si="22"/>
        <v>20709</v>
      </c>
      <c r="E173" s="29">
        <f t="shared" si="27"/>
        <v>3416985</v>
      </c>
      <c r="F173" s="29">
        <f t="shared" si="23"/>
        <v>-310563</v>
      </c>
      <c r="G173" s="34">
        <f>+Inputs!$D$3</f>
        <v>0.37951000000000001</v>
      </c>
      <c r="H173" s="4"/>
      <c r="I173" s="27">
        <f t="shared" si="28"/>
        <v>3727548</v>
      </c>
      <c r="J173" s="4"/>
      <c r="K173" s="27">
        <f t="shared" si="24"/>
        <v>20709</v>
      </c>
      <c r="L173" s="27">
        <f t="shared" si="29"/>
        <v>3416985</v>
      </c>
      <c r="M173" s="27">
        <f t="shared" si="25"/>
        <v>7859.2725900000005</v>
      </c>
      <c r="N173" s="27">
        <f t="shared" si="26"/>
        <v>7859.2725900000005</v>
      </c>
      <c r="O173" s="27">
        <f t="shared" si="30"/>
        <v>-117861.76413000538</v>
      </c>
      <c r="P173" s="27">
        <f t="shared" si="31"/>
        <v>117861.76413000538</v>
      </c>
      <c r="Q173" s="8"/>
      <c r="R173" s="8"/>
      <c r="S173" s="8"/>
      <c r="T173" s="4"/>
    </row>
    <row r="174" spans="1:20">
      <c r="A174" s="31">
        <v>44197</v>
      </c>
      <c r="B174" s="4"/>
      <c r="C174" s="6">
        <v>166</v>
      </c>
      <c r="D174" s="29">
        <f t="shared" si="22"/>
        <v>20709</v>
      </c>
      <c r="E174" s="29">
        <f t="shared" si="27"/>
        <v>3437694</v>
      </c>
      <c r="F174" s="29">
        <f t="shared" si="23"/>
        <v>-289854</v>
      </c>
      <c r="G174" s="34">
        <f>+Inputs!$D$3</f>
        <v>0.37951000000000001</v>
      </c>
      <c r="H174" s="4"/>
      <c r="I174" s="27">
        <f t="shared" si="28"/>
        <v>3727548</v>
      </c>
      <c r="J174" s="4"/>
      <c r="K174" s="27">
        <f t="shared" si="24"/>
        <v>20709</v>
      </c>
      <c r="L174" s="27">
        <f t="shared" si="29"/>
        <v>3437694</v>
      </c>
      <c r="M174" s="27">
        <f t="shared" si="25"/>
        <v>7859.2725900000005</v>
      </c>
      <c r="N174" s="27">
        <f t="shared" si="26"/>
        <v>7859.2725900000005</v>
      </c>
      <c r="O174" s="27">
        <f t="shared" si="30"/>
        <v>-110002.49154000537</v>
      </c>
      <c r="P174" s="27">
        <f t="shared" si="31"/>
        <v>110002.49154000537</v>
      </c>
      <c r="Q174" s="8"/>
      <c r="R174" s="8"/>
      <c r="S174" s="8"/>
      <c r="T174" s="4"/>
    </row>
    <row r="175" spans="1:20">
      <c r="A175" s="31">
        <v>44228</v>
      </c>
      <c r="B175" s="4"/>
      <c r="C175" s="6">
        <v>167</v>
      </c>
      <c r="D175" s="29">
        <f t="shared" si="22"/>
        <v>20709</v>
      </c>
      <c r="E175" s="29">
        <f t="shared" si="27"/>
        <v>3458403</v>
      </c>
      <c r="F175" s="29">
        <f t="shared" si="23"/>
        <v>-269145</v>
      </c>
      <c r="G175" s="34">
        <f>+Inputs!$D$3</f>
        <v>0.37951000000000001</v>
      </c>
      <c r="H175" s="4"/>
      <c r="I175" s="27">
        <f t="shared" si="28"/>
        <v>3727548</v>
      </c>
      <c r="J175" s="4"/>
      <c r="K175" s="27">
        <f t="shared" si="24"/>
        <v>20709</v>
      </c>
      <c r="L175" s="27">
        <f t="shared" si="29"/>
        <v>3458403</v>
      </c>
      <c r="M175" s="27">
        <f t="shared" si="25"/>
        <v>7859.2725900000005</v>
      </c>
      <c r="N175" s="27">
        <f t="shared" si="26"/>
        <v>7859.2725900000005</v>
      </c>
      <c r="O175" s="27">
        <f t="shared" si="30"/>
        <v>-102143.21895000536</v>
      </c>
      <c r="P175" s="27">
        <f t="shared" si="31"/>
        <v>102143.21895000536</v>
      </c>
      <c r="Q175" s="8"/>
      <c r="R175" s="8"/>
      <c r="S175" s="8"/>
      <c r="T175" s="4"/>
    </row>
    <row r="176" spans="1:20">
      <c r="A176" s="31">
        <v>44256</v>
      </c>
      <c r="B176" s="4"/>
      <c r="C176" s="6">
        <v>168</v>
      </c>
      <c r="D176" s="29">
        <f t="shared" si="22"/>
        <v>20709</v>
      </c>
      <c r="E176" s="29">
        <f t="shared" si="27"/>
        <v>3479112</v>
      </c>
      <c r="F176" s="29">
        <f t="shared" si="23"/>
        <v>-248436</v>
      </c>
      <c r="G176" s="34">
        <f>+Inputs!$D$3</f>
        <v>0.37951000000000001</v>
      </c>
      <c r="H176" s="4"/>
      <c r="I176" s="27">
        <f t="shared" si="28"/>
        <v>3727548</v>
      </c>
      <c r="J176" s="4"/>
      <c r="K176" s="27">
        <f t="shared" si="24"/>
        <v>20709</v>
      </c>
      <c r="L176" s="27">
        <f t="shared" si="29"/>
        <v>3479112</v>
      </c>
      <c r="M176" s="27">
        <f t="shared" si="25"/>
        <v>7859.2725900000005</v>
      </c>
      <c r="N176" s="27">
        <f t="shared" si="26"/>
        <v>7859.2725900000005</v>
      </c>
      <c r="O176" s="27">
        <f t="shared" si="30"/>
        <v>-94283.946360005357</v>
      </c>
      <c r="P176" s="27">
        <f t="shared" si="31"/>
        <v>94283.946360005357</v>
      </c>
      <c r="Q176" s="8"/>
      <c r="R176" s="8"/>
      <c r="S176" s="8"/>
      <c r="T176" s="4"/>
    </row>
    <row r="177" spans="1:20">
      <c r="A177" s="31">
        <v>44287</v>
      </c>
      <c r="B177" s="4"/>
      <c r="C177" s="6">
        <v>169</v>
      </c>
      <c r="D177" s="29">
        <f t="shared" si="22"/>
        <v>20709</v>
      </c>
      <c r="E177" s="29">
        <f t="shared" si="27"/>
        <v>3499821</v>
      </c>
      <c r="F177" s="29">
        <f t="shared" si="23"/>
        <v>-227727</v>
      </c>
      <c r="G177" s="34">
        <f>+Inputs!$D$3</f>
        <v>0.37951000000000001</v>
      </c>
      <c r="H177" s="4"/>
      <c r="I177" s="27">
        <f t="shared" si="28"/>
        <v>3727548</v>
      </c>
      <c r="J177" s="4"/>
      <c r="K177" s="27">
        <f t="shared" si="24"/>
        <v>20709</v>
      </c>
      <c r="L177" s="27">
        <f t="shared" si="29"/>
        <v>3499821</v>
      </c>
      <c r="M177" s="27">
        <f t="shared" si="25"/>
        <v>7859.2725900000005</v>
      </c>
      <c r="N177" s="27">
        <f t="shared" si="26"/>
        <v>7859.2725900000005</v>
      </c>
      <c r="O177" s="27">
        <f t="shared" si="30"/>
        <v>-86424.673770005349</v>
      </c>
      <c r="P177" s="27">
        <f t="shared" si="31"/>
        <v>86424.673770005349</v>
      </c>
      <c r="Q177" s="8"/>
      <c r="R177" s="8"/>
      <c r="S177" s="8"/>
      <c r="T177" s="4"/>
    </row>
    <row r="178" spans="1:20">
      <c r="A178" s="31">
        <v>44317</v>
      </c>
      <c r="B178" s="4"/>
      <c r="C178" s="6">
        <v>170</v>
      </c>
      <c r="D178" s="29">
        <f t="shared" si="22"/>
        <v>20709</v>
      </c>
      <c r="E178" s="29">
        <f t="shared" si="27"/>
        <v>3520530</v>
      </c>
      <c r="F178" s="29">
        <f t="shared" si="23"/>
        <v>-207018</v>
      </c>
      <c r="G178" s="34">
        <f>+Inputs!$D$3</f>
        <v>0.37951000000000001</v>
      </c>
      <c r="H178" s="4"/>
      <c r="I178" s="27">
        <f t="shared" si="28"/>
        <v>3727548</v>
      </c>
      <c r="J178" s="4"/>
      <c r="K178" s="27">
        <f t="shared" si="24"/>
        <v>20709</v>
      </c>
      <c r="L178" s="27">
        <f t="shared" si="29"/>
        <v>3520530</v>
      </c>
      <c r="M178" s="27">
        <f t="shared" si="25"/>
        <v>7859.2725900000005</v>
      </c>
      <c r="N178" s="27">
        <f t="shared" si="26"/>
        <v>7859.2725900000005</v>
      </c>
      <c r="O178" s="27">
        <f t="shared" si="30"/>
        <v>-78565.401180005341</v>
      </c>
      <c r="P178" s="27">
        <f t="shared" si="31"/>
        <v>78565.401180005341</v>
      </c>
      <c r="Q178" s="8"/>
      <c r="R178" s="8"/>
      <c r="S178" s="8"/>
      <c r="T178" s="4"/>
    </row>
    <row r="179" spans="1:20">
      <c r="A179" s="31">
        <v>44348</v>
      </c>
      <c r="B179" s="4"/>
      <c r="C179" s="6">
        <v>171</v>
      </c>
      <c r="D179" s="29">
        <f t="shared" si="22"/>
        <v>20709</v>
      </c>
      <c r="E179" s="29">
        <f t="shared" si="27"/>
        <v>3541239</v>
      </c>
      <c r="F179" s="29">
        <f t="shared" si="23"/>
        <v>-186309</v>
      </c>
      <c r="G179" s="34">
        <f>+Inputs!$D$3</f>
        <v>0.37951000000000001</v>
      </c>
      <c r="H179" s="4"/>
      <c r="I179" s="27">
        <f t="shared" si="28"/>
        <v>3727548</v>
      </c>
      <c r="J179" s="4"/>
      <c r="K179" s="27">
        <f t="shared" si="24"/>
        <v>20709</v>
      </c>
      <c r="L179" s="27">
        <f t="shared" si="29"/>
        <v>3541239</v>
      </c>
      <c r="M179" s="27">
        <f t="shared" si="25"/>
        <v>7859.2725900000005</v>
      </c>
      <c r="N179" s="27">
        <f t="shared" si="26"/>
        <v>7859.2725900000005</v>
      </c>
      <c r="O179" s="27">
        <f t="shared" si="30"/>
        <v>-70706.128590005334</v>
      </c>
      <c r="P179" s="27">
        <f t="shared" si="31"/>
        <v>70706.128590005334</v>
      </c>
      <c r="Q179" s="8"/>
      <c r="R179" s="8"/>
      <c r="S179" s="8"/>
      <c r="T179" s="4"/>
    </row>
    <row r="180" spans="1:20">
      <c r="A180" s="31">
        <v>44378</v>
      </c>
      <c r="B180" s="4"/>
      <c r="C180" s="6">
        <v>172</v>
      </c>
      <c r="D180" s="29">
        <f t="shared" si="22"/>
        <v>20709</v>
      </c>
      <c r="E180" s="29">
        <f t="shared" si="27"/>
        <v>3561948</v>
      </c>
      <c r="F180" s="29">
        <f t="shared" si="23"/>
        <v>-165600</v>
      </c>
      <c r="G180" s="34">
        <f>+Inputs!$D$3</f>
        <v>0.37951000000000001</v>
      </c>
      <c r="H180" s="4"/>
      <c r="I180" s="27">
        <f t="shared" si="28"/>
        <v>3727548</v>
      </c>
      <c r="J180" s="4"/>
      <c r="K180" s="27">
        <f t="shared" si="24"/>
        <v>20709</v>
      </c>
      <c r="L180" s="27">
        <f t="shared" si="29"/>
        <v>3561948</v>
      </c>
      <c r="M180" s="27">
        <f t="shared" si="25"/>
        <v>7859.2725900000005</v>
      </c>
      <c r="N180" s="27">
        <f t="shared" si="26"/>
        <v>7859.2725900000005</v>
      </c>
      <c r="O180" s="27">
        <f t="shared" si="30"/>
        <v>-62846.856000005333</v>
      </c>
      <c r="P180" s="27">
        <f t="shared" si="31"/>
        <v>62846.856000005333</v>
      </c>
      <c r="Q180" s="8"/>
      <c r="R180" s="8"/>
      <c r="S180" s="8"/>
      <c r="T180" s="4"/>
    </row>
    <row r="181" spans="1:20">
      <c r="A181" s="31">
        <v>44409</v>
      </c>
      <c r="B181" s="4"/>
      <c r="C181" s="6">
        <v>173</v>
      </c>
      <c r="D181" s="29">
        <f t="shared" si="22"/>
        <v>20709</v>
      </c>
      <c r="E181" s="29">
        <f t="shared" si="27"/>
        <v>3582657</v>
      </c>
      <c r="F181" s="29">
        <f t="shared" si="23"/>
        <v>-144891</v>
      </c>
      <c r="G181" s="34">
        <f>+Inputs!$D$3</f>
        <v>0.37951000000000001</v>
      </c>
      <c r="H181" s="4"/>
      <c r="I181" s="27">
        <f t="shared" si="28"/>
        <v>3727548</v>
      </c>
      <c r="J181" s="4"/>
      <c r="K181" s="27">
        <f t="shared" si="24"/>
        <v>20709</v>
      </c>
      <c r="L181" s="27">
        <f t="shared" si="29"/>
        <v>3582657</v>
      </c>
      <c r="M181" s="27">
        <f t="shared" si="25"/>
        <v>7859.2725900000005</v>
      </c>
      <c r="N181" s="27">
        <f t="shared" si="26"/>
        <v>7859.2725900000005</v>
      </c>
      <c r="O181" s="27">
        <f t="shared" si="30"/>
        <v>-54987.583410005333</v>
      </c>
      <c r="P181" s="27">
        <f t="shared" si="31"/>
        <v>54987.583410005333</v>
      </c>
      <c r="Q181" s="8"/>
      <c r="R181" s="8"/>
      <c r="S181" s="8"/>
      <c r="T181" s="4"/>
    </row>
    <row r="182" spans="1:20">
      <c r="A182" s="31">
        <v>44440</v>
      </c>
      <c r="B182" s="4"/>
      <c r="C182" s="6">
        <v>174</v>
      </c>
      <c r="D182" s="29">
        <f t="shared" si="22"/>
        <v>20709</v>
      </c>
      <c r="E182" s="29">
        <f t="shared" si="27"/>
        <v>3603366</v>
      </c>
      <c r="F182" s="29">
        <f t="shared" si="23"/>
        <v>-124182</v>
      </c>
      <c r="G182" s="34">
        <f>+Inputs!$D$3</f>
        <v>0.37951000000000001</v>
      </c>
      <c r="H182" s="4"/>
      <c r="I182" s="27">
        <f t="shared" si="28"/>
        <v>3727548</v>
      </c>
      <c r="J182" s="4"/>
      <c r="K182" s="27">
        <f t="shared" si="24"/>
        <v>20709</v>
      </c>
      <c r="L182" s="27">
        <f t="shared" si="29"/>
        <v>3603366</v>
      </c>
      <c r="M182" s="27">
        <f t="shared" si="25"/>
        <v>7859.2725900000005</v>
      </c>
      <c r="N182" s="27">
        <f t="shared" si="26"/>
        <v>7859.2725900000005</v>
      </c>
      <c r="O182" s="27">
        <f t="shared" si="30"/>
        <v>-47128.310820005332</v>
      </c>
      <c r="P182" s="27">
        <f t="shared" si="31"/>
        <v>47128.310820005332</v>
      </c>
      <c r="Q182" s="8"/>
      <c r="R182" s="8"/>
      <c r="S182" s="8"/>
      <c r="T182" s="4"/>
    </row>
    <row r="183" spans="1:20">
      <c r="A183" s="31">
        <v>44470</v>
      </c>
      <c r="B183" s="4"/>
      <c r="C183" s="6">
        <v>175</v>
      </c>
      <c r="D183" s="29">
        <f t="shared" si="22"/>
        <v>20709</v>
      </c>
      <c r="E183" s="29">
        <f t="shared" si="27"/>
        <v>3624075</v>
      </c>
      <c r="F183" s="29">
        <f t="shared" si="23"/>
        <v>-103473</v>
      </c>
      <c r="G183" s="34">
        <f>+Inputs!$D$3</f>
        <v>0.37951000000000001</v>
      </c>
      <c r="H183" s="4"/>
      <c r="I183" s="27">
        <f t="shared" si="28"/>
        <v>3727548</v>
      </c>
      <c r="J183" s="4"/>
      <c r="K183" s="27">
        <f t="shared" si="24"/>
        <v>20709</v>
      </c>
      <c r="L183" s="27">
        <f t="shared" si="29"/>
        <v>3624075</v>
      </c>
      <c r="M183" s="27">
        <f t="shared" si="25"/>
        <v>7859.2725900000005</v>
      </c>
      <c r="N183" s="27">
        <f t="shared" si="26"/>
        <v>7859.2725900000005</v>
      </c>
      <c r="O183" s="27">
        <f t="shared" si="30"/>
        <v>-39269.038230005332</v>
      </c>
      <c r="P183" s="27">
        <f t="shared" si="31"/>
        <v>39269.038230005332</v>
      </c>
      <c r="Q183" s="8"/>
      <c r="R183" s="8"/>
      <c r="S183" s="8"/>
      <c r="T183" s="4"/>
    </row>
    <row r="184" spans="1:20">
      <c r="A184" s="31">
        <v>44501</v>
      </c>
      <c r="B184" s="4"/>
      <c r="C184" s="6">
        <v>176</v>
      </c>
      <c r="D184" s="29">
        <f t="shared" si="22"/>
        <v>20709</v>
      </c>
      <c r="E184" s="29">
        <f t="shared" si="27"/>
        <v>3644784</v>
      </c>
      <c r="F184" s="29">
        <f t="shared" si="23"/>
        <v>-82764</v>
      </c>
      <c r="G184" s="34">
        <f>+Inputs!$D$3</f>
        <v>0.37951000000000001</v>
      </c>
      <c r="H184" s="4"/>
      <c r="I184" s="27">
        <f t="shared" si="28"/>
        <v>3727548</v>
      </c>
      <c r="J184" s="4"/>
      <c r="K184" s="27">
        <f t="shared" si="24"/>
        <v>20709</v>
      </c>
      <c r="L184" s="27">
        <f t="shared" si="29"/>
        <v>3644784</v>
      </c>
      <c r="M184" s="27">
        <f t="shared" si="25"/>
        <v>7859.2725900000005</v>
      </c>
      <c r="N184" s="27">
        <f t="shared" si="26"/>
        <v>7859.2725900000005</v>
      </c>
      <c r="O184" s="27">
        <f t="shared" si="30"/>
        <v>-31409.765640005331</v>
      </c>
      <c r="P184" s="27">
        <f t="shared" si="31"/>
        <v>31409.765640005331</v>
      </c>
      <c r="Q184" s="8"/>
      <c r="R184" s="8"/>
      <c r="S184" s="8"/>
      <c r="T184" s="4"/>
    </row>
    <row r="185" spans="1:20">
      <c r="A185" s="31">
        <v>44531</v>
      </c>
      <c r="B185" s="4"/>
      <c r="C185" s="6">
        <v>177</v>
      </c>
      <c r="D185" s="29">
        <f t="shared" si="22"/>
        <v>20709</v>
      </c>
      <c r="E185" s="29">
        <f t="shared" si="27"/>
        <v>3665493</v>
      </c>
      <c r="F185" s="29">
        <f t="shared" si="23"/>
        <v>-62055</v>
      </c>
      <c r="G185" s="34">
        <f>+Inputs!$D$3</f>
        <v>0.37951000000000001</v>
      </c>
      <c r="H185" s="4"/>
      <c r="I185" s="27">
        <f t="shared" si="28"/>
        <v>3727548</v>
      </c>
      <c r="J185" s="4"/>
      <c r="K185" s="27">
        <f t="shared" si="24"/>
        <v>20709</v>
      </c>
      <c r="L185" s="27">
        <f t="shared" si="29"/>
        <v>3665493</v>
      </c>
      <c r="M185" s="27">
        <f t="shared" si="25"/>
        <v>7859.2725900000005</v>
      </c>
      <c r="N185" s="27">
        <f t="shared" si="26"/>
        <v>7859.2725900000005</v>
      </c>
      <c r="O185" s="27">
        <f t="shared" si="30"/>
        <v>-23550.493050005331</v>
      </c>
      <c r="P185" s="27">
        <f t="shared" si="31"/>
        <v>23550.493050005331</v>
      </c>
      <c r="Q185" s="8"/>
      <c r="R185" s="8"/>
      <c r="S185" s="8"/>
      <c r="T185" s="4"/>
    </row>
    <row r="186" spans="1:20">
      <c r="A186" s="31">
        <v>44562</v>
      </c>
      <c r="B186" s="4"/>
      <c r="C186" s="6">
        <v>178</v>
      </c>
      <c r="D186" s="29">
        <f t="shared" si="22"/>
        <v>20709</v>
      </c>
      <c r="E186" s="29">
        <f t="shared" si="27"/>
        <v>3686202</v>
      </c>
      <c r="F186" s="29">
        <f t="shared" si="23"/>
        <v>-41346</v>
      </c>
      <c r="G186" s="34">
        <f>+Inputs!$D$3</f>
        <v>0.37951000000000001</v>
      </c>
      <c r="H186" s="4"/>
      <c r="I186" s="27">
        <f t="shared" si="28"/>
        <v>3727548</v>
      </c>
      <c r="J186" s="4"/>
      <c r="K186" s="27">
        <f t="shared" si="24"/>
        <v>20709</v>
      </c>
      <c r="L186" s="27">
        <f t="shared" si="29"/>
        <v>3686202</v>
      </c>
      <c r="M186" s="27">
        <f t="shared" si="25"/>
        <v>7859.2725900000005</v>
      </c>
      <c r="N186" s="27">
        <f t="shared" si="26"/>
        <v>7859.2725900000005</v>
      </c>
      <c r="O186" s="27">
        <f t="shared" si="30"/>
        <v>-15691.22046000533</v>
      </c>
      <c r="P186" s="27">
        <f t="shared" si="31"/>
        <v>15691.22046000533</v>
      </c>
      <c r="Q186" s="8"/>
      <c r="R186" s="8"/>
      <c r="S186" s="8"/>
      <c r="T186" s="4"/>
    </row>
    <row r="187" spans="1:20">
      <c r="A187" s="31">
        <v>44593</v>
      </c>
      <c r="B187" s="4"/>
      <c r="C187" s="6">
        <v>179</v>
      </c>
      <c r="D187" s="29">
        <f t="shared" si="22"/>
        <v>20709</v>
      </c>
      <c r="E187" s="29">
        <f t="shared" si="27"/>
        <v>3706911</v>
      </c>
      <c r="F187" s="29">
        <f t="shared" si="23"/>
        <v>-20637</v>
      </c>
      <c r="G187" s="34">
        <f>+Inputs!$D$3</f>
        <v>0.37951000000000001</v>
      </c>
      <c r="H187" s="4"/>
      <c r="I187" s="27">
        <f t="shared" si="28"/>
        <v>3727548</v>
      </c>
      <c r="J187" s="4"/>
      <c r="K187" s="27">
        <f t="shared" si="24"/>
        <v>20709</v>
      </c>
      <c r="L187" s="27">
        <f t="shared" si="29"/>
        <v>3706911</v>
      </c>
      <c r="M187" s="27">
        <f t="shared" si="25"/>
        <v>7859.2725900000005</v>
      </c>
      <c r="N187" s="27">
        <f t="shared" si="26"/>
        <v>7859.2725900000005</v>
      </c>
      <c r="O187" s="27">
        <f t="shared" si="30"/>
        <v>-7831.9478700053296</v>
      </c>
      <c r="P187" s="27">
        <f t="shared" si="31"/>
        <v>7831.9478700053296</v>
      </c>
      <c r="Q187" s="8"/>
      <c r="R187" s="8"/>
      <c r="S187" s="8"/>
      <c r="T187" s="4"/>
    </row>
    <row r="188" spans="1:20">
      <c r="A188" s="31">
        <v>44621</v>
      </c>
      <c r="B188" s="4"/>
      <c r="C188" s="6">
        <v>180</v>
      </c>
      <c r="D188" s="29">
        <f>-F187</f>
        <v>20637</v>
      </c>
      <c r="E188" s="29">
        <f t="shared" si="27"/>
        <v>3727548</v>
      </c>
      <c r="F188" s="29">
        <f t="shared" si="23"/>
        <v>0</v>
      </c>
      <c r="G188" s="34">
        <f>+Inputs!$D$3</f>
        <v>0.37951000000000001</v>
      </c>
      <c r="H188" s="4"/>
      <c r="I188" s="27">
        <f t="shared" si="28"/>
        <v>3727548</v>
      </c>
      <c r="J188" s="4"/>
      <c r="K188" s="27">
        <f t="shared" si="24"/>
        <v>20637</v>
      </c>
      <c r="L188" s="27">
        <f t="shared" si="29"/>
        <v>3727548</v>
      </c>
      <c r="M188" s="27">
        <f t="shared" si="25"/>
        <v>7831.94787</v>
      </c>
      <c r="N188" s="27">
        <f t="shared" si="26"/>
        <v>7831.94787</v>
      </c>
      <c r="O188" s="27">
        <f t="shared" si="30"/>
        <v>-5.3296389523893595E-9</v>
      </c>
      <c r="P188" s="27">
        <f t="shared" si="31"/>
        <v>5.3296389523893595E-9</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-3727548</v>
      </c>
      <c r="C190" s="4"/>
      <c r="D190" s="33">
        <f>SUM(D9:D189)</f>
        <v>3727548</v>
      </c>
      <c r="E190" s="4"/>
      <c r="F190" s="4"/>
      <c r="G190" s="28"/>
      <c r="H190" s="33">
        <f>SUM(H9:H189)</f>
        <v>3727548</v>
      </c>
      <c r="I190" s="33"/>
      <c r="J190" s="33">
        <f>SUM(J9:J189)</f>
        <v>1414641.7414800001</v>
      </c>
      <c r="K190" s="33">
        <f>SUM(K9:K189)</f>
        <v>3727548</v>
      </c>
      <c r="L190" s="33"/>
      <c r="M190" s="33">
        <f>SUM(M9:M189)</f>
        <v>1414641.741479995</v>
      </c>
      <c r="N190" s="33">
        <f>SUM(N9:N189)</f>
        <v>-5.3296389523893595E-9</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 right="0" top="0.75" bottom="0.25" header="0.5" footer="0"/>
  <pageSetup scale="50" orientation="landscape" r:id="rId1"/>
  <headerFooter alignWithMargins="0">
    <oddFooter>&amp;C&amp;A</oddFooter>
  </headerFooter>
</worksheet>
</file>

<file path=xl/worksheets/sheet72.xml><?xml version="1.0" encoding="utf-8"?>
<worksheet xmlns="http://schemas.openxmlformats.org/spreadsheetml/2006/main" xmlns:r="http://schemas.openxmlformats.org/officeDocument/2006/relationships">
  <dimension ref="A1:AE192"/>
  <sheetViews>
    <sheetView topLeftCell="Q1" zoomScale="70" zoomScaleNormal="70" workbookViewId="0">
      <selection activeCell="P39" sqref="P39"/>
    </sheetView>
  </sheetViews>
  <sheetFormatPr defaultRowHeight="15"/>
  <cols>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194</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39203</v>
      </c>
      <c r="B9" s="151">
        <v>-2897500</v>
      </c>
      <c r="C9" s="6">
        <v>1</v>
      </c>
      <c r="D9" s="29">
        <f t="shared" ref="D9:D72" si="0">ROUND(-(+$B$9/180)*1,0)</f>
        <v>16097</v>
      </c>
      <c r="E9" s="29">
        <f>+D9</f>
        <v>16097</v>
      </c>
      <c r="F9" s="29">
        <f t="shared" ref="F9:F72" si="1">$B$9+E9</f>
        <v>-2881403</v>
      </c>
      <c r="G9" s="34">
        <f>+Inputs!$D$3</f>
        <v>0.37951000000000001</v>
      </c>
      <c r="H9" s="27">
        <f>-B9</f>
        <v>2897500</v>
      </c>
      <c r="I9" s="27">
        <f>+H9</f>
        <v>2897500</v>
      </c>
      <c r="J9" s="27">
        <f>H9*G9</f>
        <v>1099630.2250000001</v>
      </c>
      <c r="K9" s="27">
        <f t="shared" ref="K9:K72" si="2">D9</f>
        <v>16097</v>
      </c>
      <c r="L9" s="27">
        <f>+K9</f>
        <v>16097</v>
      </c>
      <c r="M9" s="27">
        <f t="shared" ref="M9:M72" si="3">K9*G9</f>
        <v>6108.9724700000006</v>
      </c>
      <c r="N9" s="27">
        <f t="shared" ref="N9:N72" si="4">M9-J9</f>
        <v>-1093521.2525300002</v>
      </c>
      <c r="O9" s="27">
        <f>+N9</f>
        <v>-1093521.2525300002</v>
      </c>
      <c r="P9" s="27">
        <f>-SUM(N9)</f>
        <v>1093521.2525300002</v>
      </c>
      <c r="Q9" s="38">
        <f>VLOOKUP(Q$8,$A$9:$P$188,5)</f>
        <v>515104</v>
      </c>
      <c r="R9" s="38">
        <f>VLOOKUP(R$8,$A$9:$P$188,5)</f>
        <v>708268</v>
      </c>
      <c r="S9" s="38">
        <f>+R9-Q9</f>
        <v>193164</v>
      </c>
      <c r="T9" s="35" t="s">
        <v>190</v>
      </c>
      <c r="U9" s="161">
        <f>-IF(TYPE(VLOOKUP(U8,$A$9:$P$188,6,FALSE))=16,0,VLOOKUP(U8,$A$9:$P$188,6,FALSE))</f>
        <v>2559463</v>
      </c>
      <c r="V9" s="161">
        <f>-IF(TYPE(VLOOKUP(V8,$A$9:$P$188,6,FALSE))=16,0,VLOOKUP(V8,$A$9:$P$188,6,FALSE))</f>
        <v>2543366</v>
      </c>
      <c r="W9" s="161">
        <f t="shared" ref="W9:AE9" si="5">-IF(TYPE(VLOOKUP(W8,$A$9:$P$188,6,FALSE))=16,0,VLOOKUP(W8,$A$9:$P$188,6,FALSE))</f>
        <v>2527269</v>
      </c>
      <c r="X9" s="161">
        <f t="shared" si="5"/>
        <v>2511172</v>
      </c>
      <c r="Y9" s="161">
        <f t="shared" si="5"/>
        <v>2495075</v>
      </c>
      <c r="Z9" s="161">
        <f t="shared" si="5"/>
        <v>2478978</v>
      </c>
      <c r="AA9" s="161">
        <f t="shared" si="5"/>
        <v>2462881</v>
      </c>
      <c r="AB9" s="161">
        <f t="shared" si="5"/>
        <v>2446784</v>
      </c>
      <c r="AC9" s="161">
        <f t="shared" si="5"/>
        <v>2430687</v>
      </c>
      <c r="AD9" s="161">
        <f t="shared" si="5"/>
        <v>2414590</v>
      </c>
      <c r="AE9" s="161">
        <f t="shared" si="5"/>
        <v>2398493</v>
      </c>
    </row>
    <row r="10" spans="1:31">
      <c r="A10" s="31">
        <v>39234</v>
      </c>
      <c r="B10" s="151" t="s">
        <v>45</v>
      </c>
      <c r="C10" s="6">
        <v>2</v>
      </c>
      <c r="D10" s="29">
        <f t="shared" si="0"/>
        <v>16097</v>
      </c>
      <c r="E10" s="29">
        <f t="shared" ref="E10:E73" si="6">+E9+D10</f>
        <v>32194</v>
      </c>
      <c r="F10" s="29">
        <f t="shared" si="1"/>
        <v>-2865306</v>
      </c>
      <c r="G10" s="34">
        <f>+Inputs!$D$3</f>
        <v>0.37951000000000001</v>
      </c>
      <c r="H10" s="2"/>
      <c r="I10" s="27">
        <f t="shared" ref="I10:I73" si="7">+I9+H10</f>
        <v>2897500</v>
      </c>
      <c r="J10" s="27"/>
      <c r="K10" s="27">
        <f t="shared" si="2"/>
        <v>16097</v>
      </c>
      <c r="L10" s="27">
        <f t="shared" ref="L10:L73" si="8">+L9+K10</f>
        <v>32194</v>
      </c>
      <c r="M10" s="27">
        <f t="shared" si="3"/>
        <v>6108.9724700000006</v>
      </c>
      <c r="N10" s="27">
        <f t="shared" si="4"/>
        <v>6108.9724700000006</v>
      </c>
      <c r="O10" s="27">
        <f t="shared" ref="O10:O73" si="9">+O9+N10</f>
        <v>-1087412.2800600003</v>
      </c>
      <c r="P10" s="27">
        <f t="shared" ref="P10:P73" si="10">P9-N10</f>
        <v>1087412.2800600003</v>
      </c>
      <c r="Q10" s="38">
        <f>VLOOKUP(Q$8,$A$9:$P$188,15)</f>
        <v>-904143.10595999984</v>
      </c>
      <c r="R10" s="38">
        <f>VLOOKUP(R$8,$A$9:$P$188,15)</f>
        <v>-830835.4363199994</v>
      </c>
      <c r="S10" s="38">
        <f>+R10-Q10</f>
        <v>73307.669640000444</v>
      </c>
      <c r="T10" s="36" t="s">
        <v>69</v>
      </c>
    </row>
    <row r="11" spans="1:31">
      <c r="A11" s="31">
        <v>39264</v>
      </c>
      <c r="B11" s="5"/>
      <c r="C11" s="6">
        <v>3</v>
      </c>
      <c r="D11" s="29">
        <f t="shared" si="0"/>
        <v>16097</v>
      </c>
      <c r="E11" s="29">
        <f t="shared" si="6"/>
        <v>48291</v>
      </c>
      <c r="F11" s="29">
        <f t="shared" si="1"/>
        <v>-2849209</v>
      </c>
      <c r="G11" s="34">
        <f>+Inputs!$D$3</f>
        <v>0.37951000000000001</v>
      </c>
      <c r="H11" s="2"/>
      <c r="I11" s="27">
        <f t="shared" si="7"/>
        <v>2897500</v>
      </c>
      <c r="J11" s="27"/>
      <c r="K11" s="27">
        <f t="shared" si="2"/>
        <v>16097</v>
      </c>
      <c r="L11" s="27">
        <f t="shared" si="8"/>
        <v>48291</v>
      </c>
      <c r="M11" s="27">
        <f t="shared" si="3"/>
        <v>6108.9724700000006</v>
      </c>
      <c r="N11" s="27">
        <f t="shared" si="4"/>
        <v>6108.9724700000006</v>
      </c>
      <c r="O11" s="27">
        <f t="shared" si="9"/>
        <v>-1081303.3075900003</v>
      </c>
      <c r="P11" s="27">
        <f t="shared" si="10"/>
        <v>1081303.3075900003</v>
      </c>
      <c r="Q11" s="38">
        <f>+VLOOKUP(Q$8,$A$9:$P$188,16)</f>
        <v>904143.10595999984</v>
      </c>
      <c r="R11" s="38">
        <f>+VLOOKUP(R$8,$A$9:$P$188,16)</f>
        <v>830835.4363199994</v>
      </c>
      <c r="S11" s="38">
        <f>(+Q11+R11)/2</f>
        <v>867489.27113999962</v>
      </c>
      <c r="T11" s="36" t="s">
        <v>113</v>
      </c>
      <c r="U11" s="161">
        <f>IF(TYPE(VLOOKUP(U8,$A$9:$P$188,16,FALSE))=16,0,VLOOKUP(U8,$A$9:$P$188,16,FALSE))</f>
        <v>971341.80313000025</v>
      </c>
      <c r="V11" s="161">
        <f t="shared" ref="V11:AE11" si="11">IF(TYPE(VLOOKUP(V8,$A$9:$P$188,16,FALSE))=16,0,VLOOKUP(V8,$A$9:$P$188,16,FALSE))</f>
        <v>965232.83066000021</v>
      </c>
      <c r="W11" s="161">
        <f t="shared" si="11"/>
        <v>959123.85819000017</v>
      </c>
      <c r="X11" s="161">
        <f t="shared" si="11"/>
        <v>953014.88572000014</v>
      </c>
      <c r="Y11" s="161">
        <f t="shared" si="11"/>
        <v>946905.9132500001</v>
      </c>
      <c r="Z11" s="161">
        <f t="shared" si="11"/>
        <v>940796.94078000006</v>
      </c>
      <c r="AA11" s="161">
        <f t="shared" si="11"/>
        <v>934687.96831000003</v>
      </c>
      <c r="AB11" s="161">
        <f t="shared" si="11"/>
        <v>928578.99583999999</v>
      </c>
      <c r="AC11" s="161">
        <f t="shared" si="11"/>
        <v>922470.02336999995</v>
      </c>
      <c r="AD11" s="161">
        <f t="shared" si="11"/>
        <v>916361.05089999991</v>
      </c>
      <c r="AE11" s="161">
        <f t="shared" si="11"/>
        <v>910252.07842999988</v>
      </c>
    </row>
    <row r="12" spans="1:31">
      <c r="A12" s="31">
        <v>39295</v>
      </c>
      <c r="B12" s="3"/>
      <c r="C12" s="6">
        <v>4</v>
      </c>
      <c r="D12" s="29">
        <f t="shared" si="0"/>
        <v>16097</v>
      </c>
      <c r="E12" s="29">
        <f t="shared" si="6"/>
        <v>64388</v>
      </c>
      <c r="F12" s="29">
        <f t="shared" si="1"/>
        <v>-2833112</v>
      </c>
      <c r="G12" s="34">
        <f>+Inputs!$D$3</f>
        <v>0.37951000000000001</v>
      </c>
      <c r="H12" s="2"/>
      <c r="I12" s="27">
        <f t="shared" si="7"/>
        <v>2897500</v>
      </c>
      <c r="J12" s="27"/>
      <c r="K12" s="27">
        <f t="shared" si="2"/>
        <v>16097</v>
      </c>
      <c r="L12" s="27">
        <f t="shared" si="8"/>
        <v>64388</v>
      </c>
      <c r="M12" s="27">
        <f t="shared" si="3"/>
        <v>6108.9724700000006</v>
      </c>
      <c r="N12" s="27">
        <f t="shared" si="4"/>
        <v>6108.9724700000006</v>
      </c>
      <c r="O12" s="27">
        <f t="shared" si="9"/>
        <v>-1075194.3351200004</v>
      </c>
      <c r="P12" s="27">
        <f t="shared" si="10"/>
        <v>1075194.3351200004</v>
      </c>
      <c r="Q12" s="39"/>
      <c r="R12" s="40"/>
      <c r="S12" s="40"/>
      <c r="T12" s="36"/>
    </row>
    <row r="13" spans="1:31">
      <c r="A13" s="31">
        <v>39326</v>
      </c>
      <c r="B13" s="3"/>
      <c r="C13" s="6">
        <v>5</v>
      </c>
      <c r="D13" s="29">
        <f t="shared" si="0"/>
        <v>16097</v>
      </c>
      <c r="E13" s="29">
        <f t="shared" si="6"/>
        <v>80485</v>
      </c>
      <c r="F13" s="29">
        <f t="shared" si="1"/>
        <v>-2817015</v>
      </c>
      <c r="G13" s="34">
        <f>+Inputs!$D$3</f>
        <v>0.37951000000000001</v>
      </c>
      <c r="H13" s="2"/>
      <c r="I13" s="27">
        <f t="shared" si="7"/>
        <v>2897500</v>
      </c>
      <c r="J13" s="27"/>
      <c r="K13" s="27">
        <f t="shared" si="2"/>
        <v>16097</v>
      </c>
      <c r="L13" s="27">
        <f t="shared" si="8"/>
        <v>80485</v>
      </c>
      <c r="M13" s="27">
        <f t="shared" si="3"/>
        <v>6108.9724700000006</v>
      </c>
      <c r="N13" s="27">
        <f t="shared" si="4"/>
        <v>6108.9724700000006</v>
      </c>
      <c r="O13" s="27">
        <f t="shared" si="9"/>
        <v>-1069085.3626500005</v>
      </c>
      <c r="P13" s="27">
        <f t="shared" si="10"/>
        <v>1069085.3626500005</v>
      </c>
      <c r="Q13" s="38">
        <f>VLOOKUP(Q$8,$A$9:$P$188,9)</f>
        <v>2897500</v>
      </c>
      <c r="R13" s="38">
        <f>VLOOKUP(R$8,$A$9:$P$188,9)</f>
        <v>2897500</v>
      </c>
      <c r="S13" s="38">
        <f>+R13-Q13</f>
        <v>0</v>
      </c>
      <c r="T13" s="36" t="s">
        <v>191</v>
      </c>
    </row>
    <row r="14" spans="1:31">
      <c r="A14" s="31">
        <v>39356</v>
      </c>
      <c r="B14" s="3"/>
      <c r="C14" s="6">
        <v>6</v>
      </c>
      <c r="D14" s="29">
        <f t="shared" si="0"/>
        <v>16097</v>
      </c>
      <c r="E14" s="29">
        <f t="shared" si="6"/>
        <v>96582</v>
      </c>
      <c r="F14" s="29">
        <f t="shared" si="1"/>
        <v>-2800918</v>
      </c>
      <c r="G14" s="34">
        <f>+Inputs!$D$3</f>
        <v>0.37951000000000001</v>
      </c>
      <c r="H14" s="2"/>
      <c r="I14" s="27">
        <f t="shared" si="7"/>
        <v>2897500</v>
      </c>
      <c r="J14" s="27"/>
      <c r="K14" s="27">
        <f t="shared" si="2"/>
        <v>16097</v>
      </c>
      <c r="L14" s="27">
        <f t="shared" si="8"/>
        <v>96582</v>
      </c>
      <c r="M14" s="27">
        <f t="shared" si="3"/>
        <v>6108.9724700000006</v>
      </c>
      <c r="N14" s="27">
        <f t="shared" si="4"/>
        <v>6108.9724700000006</v>
      </c>
      <c r="O14" s="27">
        <f t="shared" si="9"/>
        <v>-1062976.3901800006</v>
      </c>
      <c r="P14" s="27">
        <f t="shared" si="10"/>
        <v>1062976.3901800006</v>
      </c>
      <c r="Q14" s="38">
        <f>VLOOKUP(Q$8,$A$9:$P$188,12)</f>
        <v>515104</v>
      </c>
      <c r="R14" s="38">
        <f>VLOOKUP(R$8,$A$9:$P$188,12)</f>
        <v>708268</v>
      </c>
      <c r="S14" s="38">
        <f>+R14-Q14</f>
        <v>193164</v>
      </c>
      <c r="T14" s="37" t="s">
        <v>192</v>
      </c>
    </row>
    <row r="15" spans="1:31">
      <c r="A15" s="31">
        <v>39387</v>
      </c>
      <c r="B15" s="3"/>
      <c r="C15" s="6">
        <v>7</v>
      </c>
      <c r="D15" s="29">
        <f t="shared" si="0"/>
        <v>16097</v>
      </c>
      <c r="E15" s="29">
        <f t="shared" si="6"/>
        <v>112679</v>
      </c>
      <c r="F15" s="29">
        <f t="shared" si="1"/>
        <v>-2784821</v>
      </c>
      <c r="G15" s="34">
        <f>+Inputs!$D$3</f>
        <v>0.37951000000000001</v>
      </c>
      <c r="H15" s="2"/>
      <c r="I15" s="27">
        <f t="shared" si="7"/>
        <v>2897500</v>
      </c>
      <c r="J15" s="27"/>
      <c r="K15" s="27">
        <f t="shared" si="2"/>
        <v>16097</v>
      </c>
      <c r="L15" s="27">
        <f t="shared" si="8"/>
        <v>112679</v>
      </c>
      <c r="M15" s="27">
        <f t="shared" si="3"/>
        <v>6108.9724700000006</v>
      </c>
      <c r="N15" s="27">
        <f t="shared" si="4"/>
        <v>6108.9724700000006</v>
      </c>
      <c r="O15" s="27">
        <f t="shared" si="9"/>
        <v>-1056867.4177100006</v>
      </c>
      <c r="P15" s="27">
        <f t="shared" si="10"/>
        <v>1056867.4177100006</v>
      </c>
      <c r="Q15" s="8"/>
      <c r="R15" s="8"/>
      <c r="S15" s="8"/>
      <c r="T15" s="108"/>
    </row>
    <row r="16" spans="1:31">
      <c r="A16" s="31">
        <v>39417</v>
      </c>
      <c r="B16" s="3"/>
      <c r="C16" s="6">
        <v>8</v>
      </c>
      <c r="D16" s="29">
        <f t="shared" si="0"/>
        <v>16097</v>
      </c>
      <c r="E16" s="29">
        <f t="shared" si="6"/>
        <v>128776</v>
      </c>
      <c r="F16" s="29">
        <f t="shared" si="1"/>
        <v>-2768724</v>
      </c>
      <c r="G16" s="34">
        <f>+Inputs!$D$3</f>
        <v>0.37951000000000001</v>
      </c>
      <c r="H16" s="2"/>
      <c r="I16" s="27">
        <f t="shared" si="7"/>
        <v>2897500</v>
      </c>
      <c r="J16" s="27"/>
      <c r="K16" s="27">
        <f t="shared" si="2"/>
        <v>16097</v>
      </c>
      <c r="L16" s="27">
        <f t="shared" si="8"/>
        <v>128776</v>
      </c>
      <c r="M16" s="27">
        <f t="shared" si="3"/>
        <v>6108.9724700000006</v>
      </c>
      <c r="N16" s="27">
        <f t="shared" si="4"/>
        <v>6108.9724700000006</v>
      </c>
      <c r="O16" s="27">
        <f t="shared" si="9"/>
        <v>-1050758.4452400007</v>
      </c>
      <c r="P16" s="27">
        <f t="shared" si="10"/>
        <v>1050758.4452400007</v>
      </c>
      <c r="Q16" s="8"/>
      <c r="R16" s="8"/>
      <c r="S16" s="8"/>
      <c r="T16" s="4"/>
    </row>
    <row r="17" spans="1:20">
      <c r="A17" s="31">
        <v>39448</v>
      </c>
      <c r="B17" s="3"/>
      <c r="C17" s="6">
        <v>9</v>
      </c>
      <c r="D17" s="29">
        <f t="shared" si="0"/>
        <v>16097</v>
      </c>
      <c r="E17" s="29">
        <f t="shared" si="6"/>
        <v>144873</v>
      </c>
      <c r="F17" s="29">
        <f t="shared" si="1"/>
        <v>-2752627</v>
      </c>
      <c r="G17" s="34">
        <f>+Inputs!$D$3</f>
        <v>0.37951000000000001</v>
      </c>
      <c r="H17" s="2"/>
      <c r="I17" s="27">
        <f t="shared" si="7"/>
        <v>2897500</v>
      </c>
      <c r="J17" s="27"/>
      <c r="K17" s="27">
        <f t="shared" si="2"/>
        <v>16097</v>
      </c>
      <c r="L17" s="27">
        <f t="shared" si="8"/>
        <v>144873</v>
      </c>
      <c r="M17" s="27">
        <f t="shared" si="3"/>
        <v>6108.9724700000006</v>
      </c>
      <c r="N17" s="27">
        <f t="shared" si="4"/>
        <v>6108.9724700000006</v>
      </c>
      <c r="O17" s="27">
        <f t="shared" si="9"/>
        <v>-1044649.4727700007</v>
      </c>
      <c r="P17" s="27">
        <f t="shared" si="10"/>
        <v>1044649.4727700007</v>
      </c>
      <c r="Q17" s="8"/>
      <c r="R17" s="8"/>
      <c r="S17" s="8"/>
      <c r="T17" s="4"/>
    </row>
    <row r="18" spans="1:20">
      <c r="A18" s="31">
        <v>39479</v>
      </c>
      <c r="B18" s="154"/>
      <c r="C18" s="155">
        <v>10</v>
      </c>
      <c r="D18" s="156">
        <f t="shared" si="0"/>
        <v>16097</v>
      </c>
      <c r="E18" s="156">
        <f t="shared" si="6"/>
        <v>160970</v>
      </c>
      <c r="F18" s="156">
        <f t="shared" si="1"/>
        <v>-2736530</v>
      </c>
      <c r="G18" s="34">
        <f>+Inputs!$D$3</f>
        <v>0.37951000000000001</v>
      </c>
      <c r="H18" s="157"/>
      <c r="I18" s="158">
        <f t="shared" si="7"/>
        <v>2897500</v>
      </c>
      <c r="J18" s="158"/>
      <c r="K18" s="158">
        <f t="shared" si="2"/>
        <v>16097</v>
      </c>
      <c r="L18" s="158">
        <f t="shared" si="8"/>
        <v>160970</v>
      </c>
      <c r="M18" s="158">
        <f t="shared" si="3"/>
        <v>6108.9724700000006</v>
      </c>
      <c r="N18" s="158">
        <f t="shared" si="4"/>
        <v>6108.9724700000006</v>
      </c>
      <c r="O18" s="158">
        <f t="shared" si="9"/>
        <v>-1038540.5003000007</v>
      </c>
      <c r="P18" s="158">
        <f t="shared" si="10"/>
        <v>1038540.5003000007</v>
      </c>
      <c r="Q18" s="8"/>
      <c r="R18" s="8"/>
      <c r="S18" s="8"/>
      <c r="T18" s="4"/>
    </row>
    <row r="19" spans="1:20">
      <c r="A19" s="31">
        <v>39508</v>
      </c>
      <c r="B19" s="154"/>
      <c r="C19" s="155">
        <v>11</v>
      </c>
      <c r="D19" s="156">
        <f t="shared" si="0"/>
        <v>16097</v>
      </c>
      <c r="E19" s="156">
        <f t="shared" si="6"/>
        <v>177067</v>
      </c>
      <c r="F19" s="156">
        <f t="shared" si="1"/>
        <v>-2720433</v>
      </c>
      <c r="G19" s="34">
        <f>+Inputs!$D$3</f>
        <v>0.37951000000000001</v>
      </c>
      <c r="H19" s="157"/>
      <c r="I19" s="158">
        <f t="shared" si="7"/>
        <v>2897500</v>
      </c>
      <c r="J19" s="158"/>
      <c r="K19" s="158">
        <f t="shared" si="2"/>
        <v>16097</v>
      </c>
      <c r="L19" s="158">
        <f t="shared" si="8"/>
        <v>177067</v>
      </c>
      <c r="M19" s="158">
        <f t="shared" si="3"/>
        <v>6108.9724700000006</v>
      </c>
      <c r="N19" s="158">
        <f t="shared" si="4"/>
        <v>6108.9724700000006</v>
      </c>
      <c r="O19" s="158">
        <f t="shared" si="9"/>
        <v>-1032431.5278300006</v>
      </c>
      <c r="P19" s="158">
        <f t="shared" si="10"/>
        <v>1032431.5278300006</v>
      </c>
      <c r="Q19" s="8"/>
      <c r="R19" s="8"/>
      <c r="S19" s="8"/>
      <c r="T19" s="4"/>
    </row>
    <row r="20" spans="1:20">
      <c r="A20" s="31">
        <v>39539</v>
      </c>
      <c r="B20" s="3"/>
      <c r="C20" s="6">
        <v>12</v>
      </c>
      <c r="D20" s="29">
        <f t="shared" si="0"/>
        <v>16097</v>
      </c>
      <c r="E20" s="29">
        <f t="shared" si="6"/>
        <v>193164</v>
      </c>
      <c r="F20" s="29">
        <f t="shared" si="1"/>
        <v>-2704336</v>
      </c>
      <c r="G20" s="34">
        <f>+Inputs!$D$3</f>
        <v>0.37951000000000001</v>
      </c>
      <c r="H20" s="2"/>
      <c r="I20" s="27">
        <f t="shared" si="7"/>
        <v>2897500</v>
      </c>
      <c r="J20" s="27"/>
      <c r="K20" s="27">
        <f t="shared" si="2"/>
        <v>16097</v>
      </c>
      <c r="L20" s="27">
        <f t="shared" si="8"/>
        <v>193164</v>
      </c>
      <c r="M20" s="27">
        <f t="shared" si="3"/>
        <v>6108.9724700000006</v>
      </c>
      <c r="N20" s="27">
        <f t="shared" si="4"/>
        <v>6108.9724700000006</v>
      </c>
      <c r="O20" s="27">
        <f t="shared" si="9"/>
        <v>-1026322.5553600006</v>
      </c>
      <c r="P20" s="27">
        <f t="shared" si="10"/>
        <v>1026322.5553600006</v>
      </c>
      <c r="Q20" s="8"/>
      <c r="R20" s="8"/>
      <c r="S20" s="8"/>
      <c r="T20" s="4"/>
    </row>
    <row r="21" spans="1:20">
      <c r="A21" s="31">
        <v>39569</v>
      </c>
      <c r="B21" s="3"/>
      <c r="C21" s="6">
        <v>13</v>
      </c>
      <c r="D21" s="29">
        <f t="shared" si="0"/>
        <v>16097</v>
      </c>
      <c r="E21" s="29">
        <f t="shared" si="6"/>
        <v>209261</v>
      </c>
      <c r="F21" s="29">
        <f t="shared" si="1"/>
        <v>-2688239</v>
      </c>
      <c r="G21" s="34">
        <f>+Inputs!$D$3</f>
        <v>0.37951000000000001</v>
      </c>
      <c r="H21" s="2"/>
      <c r="I21" s="27">
        <f t="shared" si="7"/>
        <v>2897500</v>
      </c>
      <c r="J21" s="27"/>
      <c r="K21" s="27">
        <f t="shared" si="2"/>
        <v>16097</v>
      </c>
      <c r="L21" s="27">
        <f t="shared" si="8"/>
        <v>209261</v>
      </c>
      <c r="M21" s="27">
        <f t="shared" si="3"/>
        <v>6108.9724700000006</v>
      </c>
      <c r="N21" s="27">
        <f t="shared" si="4"/>
        <v>6108.9724700000006</v>
      </c>
      <c r="O21" s="27">
        <f t="shared" si="9"/>
        <v>-1020213.5828900005</v>
      </c>
      <c r="P21" s="27">
        <f t="shared" si="10"/>
        <v>1020213.5828900005</v>
      </c>
      <c r="Q21" s="8"/>
      <c r="R21" s="8"/>
      <c r="S21" s="8"/>
      <c r="T21" s="4"/>
    </row>
    <row r="22" spans="1:20">
      <c r="A22" s="31">
        <v>39600</v>
      </c>
      <c r="B22" s="3"/>
      <c r="C22" s="6">
        <v>14</v>
      </c>
      <c r="D22" s="29">
        <f t="shared" si="0"/>
        <v>16097</v>
      </c>
      <c r="E22" s="29">
        <f t="shared" si="6"/>
        <v>225358</v>
      </c>
      <c r="F22" s="29">
        <f t="shared" si="1"/>
        <v>-2672142</v>
      </c>
      <c r="G22" s="34">
        <f>+Inputs!$D$3</f>
        <v>0.37951000000000001</v>
      </c>
      <c r="H22" s="2"/>
      <c r="I22" s="27">
        <f t="shared" si="7"/>
        <v>2897500</v>
      </c>
      <c r="J22" s="27"/>
      <c r="K22" s="27">
        <f t="shared" si="2"/>
        <v>16097</v>
      </c>
      <c r="L22" s="27">
        <f t="shared" si="8"/>
        <v>225358</v>
      </c>
      <c r="M22" s="27">
        <f t="shared" si="3"/>
        <v>6108.9724700000006</v>
      </c>
      <c r="N22" s="27">
        <f t="shared" si="4"/>
        <v>6108.9724700000006</v>
      </c>
      <c r="O22" s="27">
        <f t="shared" si="9"/>
        <v>-1014104.6104200005</v>
      </c>
      <c r="P22" s="27">
        <f t="shared" si="10"/>
        <v>1014104.6104200005</v>
      </c>
      <c r="Q22" s="8"/>
      <c r="R22" s="8"/>
      <c r="S22" s="8"/>
      <c r="T22" s="4"/>
    </row>
    <row r="23" spans="1:20">
      <c r="A23" s="31">
        <v>39630</v>
      </c>
      <c r="B23" s="3"/>
      <c r="C23" s="6">
        <v>15</v>
      </c>
      <c r="D23" s="29">
        <f t="shared" si="0"/>
        <v>16097</v>
      </c>
      <c r="E23" s="29">
        <f t="shared" si="6"/>
        <v>241455</v>
      </c>
      <c r="F23" s="29">
        <f t="shared" si="1"/>
        <v>-2656045</v>
      </c>
      <c r="G23" s="34">
        <f>+Inputs!$D$3</f>
        <v>0.37951000000000001</v>
      </c>
      <c r="H23" s="2"/>
      <c r="I23" s="27">
        <f t="shared" si="7"/>
        <v>2897500</v>
      </c>
      <c r="J23" s="27"/>
      <c r="K23" s="27">
        <f t="shared" si="2"/>
        <v>16097</v>
      </c>
      <c r="L23" s="27">
        <f t="shared" si="8"/>
        <v>241455</v>
      </c>
      <c r="M23" s="27">
        <f t="shared" si="3"/>
        <v>6108.9724700000006</v>
      </c>
      <c r="N23" s="27">
        <f t="shared" si="4"/>
        <v>6108.9724700000006</v>
      </c>
      <c r="O23" s="27">
        <f t="shared" si="9"/>
        <v>-1007995.6379500005</v>
      </c>
      <c r="P23" s="27">
        <f t="shared" si="10"/>
        <v>1007995.6379500005</v>
      </c>
      <c r="Q23" s="8"/>
      <c r="R23" s="8"/>
      <c r="S23" s="8"/>
      <c r="T23" s="4"/>
    </row>
    <row r="24" spans="1:20">
      <c r="A24" s="31">
        <v>39661</v>
      </c>
      <c r="B24" s="3"/>
      <c r="C24" s="6">
        <v>16</v>
      </c>
      <c r="D24" s="29">
        <f t="shared" si="0"/>
        <v>16097</v>
      </c>
      <c r="E24" s="29">
        <f t="shared" si="6"/>
        <v>257552</v>
      </c>
      <c r="F24" s="29">
        <f t="shared" si="1"/>
        <v>-2639948</v>
      </c>
      <c r="G24" s="34">
        <f>+Inputs!$D$3</f>
        <v>0.37951000000000001</v>
      </c>
      <c r="H24" s="2"/>
      <c r="I24" s="27">
        <f t="shared" si="7"/>
        <v>2897500</v>
      </c>
      <c r="J24" s="27"/>
      <c r="K24" s="27">
        <f t="shared" si="2"/>
        <v>16097</v>
      </c>
      <c r="L24" s="27">
        <f t="shared" si="8"/>
        <v>257552</v>
      </c>
      <c r="M24" s="27">
        <f t="shared" si="3"/>
        <v>6108.9724700000006</v>
      </c>
      <c r="N24" s="27">
        <f t="shared" si="4"/>
        <v>6108.9724700000006</v>
      </c>
      <c r="O24" s="27">
        <f t="shared" si="9"/>
        <v>-1001886.6654800004</v>
      </c>
      <c r="P24" s="27">
        <f t="shared" si="10"/>
        <v>1001886.6654800004</v>
      </c>
      <c r="Q24" s="8"/>
      <c r="R24" s="8"/>
      <c r="S24" s="8"/>
      <c r="T24" s="4"/>
    </row>
    <row r="25" spans="1:20">
      <c r="A25" s="31">
        <v>39692</v>
      </c>
      <c r="B25" s="3"/>
      <c r="C25" s="6">
        <v>17</v>
      </c>
      <c r="D25" s="29">
        <f t="shared" si="0"/>
        <v>16097</v>
      </c>
      <c r="E25" s="29">
        <f t="shared" si="6"/>
        <v>273649</v>
      </c>
      <c r="F25" s="29">
        <f t="shared" si="1"/>
        <v>-2623851</v>
      </c>
      <c r="G25" s="34">
        <f>+Inputs!$D$3</f>
        <v>0.37951000000000001</v>
      </c>
      <c r="H25" s="2"/>
      <c r="I25" s="27">
        <f t="shared" si="7"/>
        <v>2897500</v>
      </c>
      <c r="J25" s="27"/>
      <c r="K25" s="27">
        <f t="shared" si="2"/>
        <v>16097</v>
      </c>
      <c r="L25" s="27">
        <f t="shared" si="8"/>
        <v>273649</v>
      </c>
      <c r="M25" s="27">
        <f t="shared" si="3"/>
        <v>6108.9724700000006</v>
      </c>
      <c r="N25" s="27">
        <f t="shared" si="4"/>
        <v>6108.9724700000006</v>
      </c>
      <c r="O25" s="27">
        <f t="shared" si="9"/>
        <v>-995777.6930100004</v>
      </c>
      <c r="P25" s="27">
        <f t="shared" si="10"/>
        <v>995777.6930100004</v>
      </c>
      <c r="Q25" s="8"/>
      <c r="R25" s="8"/>
      <c r="S25" s="8"/>
      <c r="T25" s="4"/>
    </row>
    <row r="26" spans="1:20">
      <c r="A26" s="31">
        <v>39722</v>
      </c>
      <c r="B26" s="3"/>
      <c r="C26" s="6">
        <v>18</v>
      </c>
      <c r="D26" s="29">
        <f t="shared" si="0"/>
        <v>16097</v>
      </c>
      <c r="E26" s="29">
        <f t="shared" si="6"/>
        <v>289746</v>
      </c>
      <c r="F26" s="29">
        <f t="shared" si="1"/>
        <v>-2607754</v>
      </c>
      <c r="G26" s="34">
        <f>+Inputs!$D$3</f>
        <v>0.37951000000000001</v>
      </c>
      <c r="H26" s="2"/>
      <c r="I26" s="27">
        <f t="shared" si="7"/>
        <v>2897500</v>
      </c>
      <c r="J26" s="27"/>
      <c r="K26" s="27">
        <f t="shared" si="2"/>
        <v>16097</v>
      </c>
      <c r="L26" s="27">
        <f t="shared" si="8"/>
        <v>289746</v>
      </c>
      <c r="M26" s="27">
        <f t="shared" si="3"/>
        <v>6108.9724700000006</v>
      </c>
      <c r="N26" s="27">
        <f t="shared" si="4"/>
        <v>6108.9724700000006</v>
      </c>
      <c r="O26" s="27">
        <f t="shared" si="9"/>
        <v>-989668.72054000036</v>
      </c>
      <c r="P26" s="27">
        <f t="shared" si="10"/>
        <v>989668.72054000036</v>
      </c>
      <c r="Q26" s="8"/>
      <c r="R26" s="8"/>
      <c r="S26" s="8"/>
      <c r="T26" s="4"/>
    </row>
    <row r="27" spans="1:20">
      <c r="A27" s="31">
        <v>39753</v>
      </c>
      <c r="B27" s="3"/>
      <c r="C27" s="6">
        <v>19</v>
      </c>
      <c r="D27" s="29">
        <f t="shared" si="0"/>
        <v>16097</v>
      </c>
      <c r="E27" s="29">
        <f t="shared" si="6"/>
        <v>305843</v>
      </c>
      <c r="F27" s="29">
        <f t="shared" si="1"/>
        <v>-2591657</v>
      </c>
      <c r="G27" s="34">
        <f>+Inputs!$D$3</f>
        <v>0.37951000000000001</v>
      </c>
      <c r="H27" s="2"/>
      <c r="I27" s="27">
        <f t="shared" si="7"/>
        <v>2897500</v>
      </c>
      <c r="J27" s="27"/>
      <c r="K27" s="27">
        <f t="shared" si="2"/>
        <v>16097</v>
      </c>
      <c r="L27" s="27">
        <f t="shared" si="8"/>
        <v>305843</v>
      </c>
      <c r="M27" s="27">
        <f t="shared" si="3"/>
        <v>6108.9724700000006</v>
      </c>
      <c r="N27" s="27">
        <f t="shared" si="4"/>
        <v>6108.9724700000006</v>
      </c>
      <c r="O27" s="27">
        <f t="shared" si="9"/>
        <v>-983559.74807000032</v>
      </c>
      <c r="P27" s="27">
        <f t="shared" si="10"/>
        <v>983559.74807000032</v>
      </c>
      <c r="Q27" s="8"/>
      <c r="R27" s="8"/>
      <c r="S27" s="8"/>
      <c r="T27" s="4"/>
    </row>
    <row r="28" spans="1:20">
      <c r="A28" s="31">
        <v>39783</v>
      </c>
      <c r="B28" s="3"/>
      <c r="C28" s="6">
        <v>20</v>
      </c>
      <c r="D28" s="29">
        <f t="shared" si="0"/>
        <v>16097</v>
      </c>
      <c r="E28" s="29">
        <f t="shared" si="6"/>
        <v>321940</v>
      </c>
      <c r="F28" s="29">
        <f t="shared" si="1"/>
        <v>-2575560</v>
      </c>
      <c r="G28" s="34">
        <f>+Inputs!$D$3</f>
        <v>0.37951000000000001</v>
      </c>
      <c r="H28" s="2"/>
      <c r="I28" s="27">
        <f t="shared" si="7"/>
        <v>2897500</v>
      </c>
      <c r="J28" s="27"/>
      <c r="K28" s="27">
        <f t="shared" si="2"/>
        <v>16097</v>
      </c>
      <c r="L28" s="27">
        <f t="shared" si="8"/>
        <v>321940</v>
      </c>
      <c r="M28" s="27">
        <f t="shared" si="3"/>
        <v>6108.9724700000006</v>
      </c>
      <c r="N28" s="27">
        <f t="shared" si="4"/>
        <v>6108.9724700000006</v>
      </c>
      <c r="O28" s="27">
        <f t="shared" si="9"/>
        <v>-977450.77560000028</v>
      </c>
      <c r="P28" s="27">
        <f t="shared" si="10"/>
        <v>977450.77560000028</v>
      </c>
      <c r="Q28" s="8"/>
      <c r="R28" s="8"/>
      <c r="S28" s="8"/>
      <c r="T28" s="4"/>
    </row>
    <row r="29" spans="1:20">
      <c r="A29" s="31">
        <v>39814</v>
      </c>
      <c r="B29" s="3"/>
      <c r="C29" s="6">
        <v>21</v>
      </c>
      <c r="D29" s="29">
        <f t="shared" si="0"/>
        <v>16097</v>
      </c>
      <c r="E29" s="29">
        <f t="shared" si="6"/>
        <v>338037</v>
      </c>
      <c r="F29" s="29">
        <f t="shared" si="1"/>
        <v>-2559463</v>
      </c>
      <c r="G29" s="34">
        <f>+Inputs!$D$3</f>
        <v>0.37951000000000001</v>
      </c>
      <c r="H29" s="2"/>
      <c r="I29" s="27">
        <f t="shared" si="7"/>
        <v>2897500</v>
      </c>
      <c r="J29" s="27"/>
      <c r="K29" s="27">
        <f t="shared" si="2"/>
        <v>16097</v>
      </c>
      <c r="L29" s="27">
        <f t="shared" si="8"/>
        <v>338037</v>
      </c>
      <c r="M29" s="27">
        <f t="shared" si="3"/>
        <v>6108.9724700000006</v>
      </c>
      <c r="N29" s="27">
        <f t="shared" si="4"/>
        <v>6108.9724700000006</v>
      </c>
      <c r="O29" s="27">
        <f t="shared" si="9"/>
        <v>-971341.80313000025</v>
      </c>
      <c r="P29" s="27">
        <f t="shared" si="10"/>
        <v>971341.80313000025</v>
      </c>
      <c r="Q29" s="8"/>
      <c r="R29" s="8"/>
      <c r="S29" s="8"/>
      <c r="T29" s="4"/>
    </row>
    <row r="30" spans="1:20">
      <c r="A30" s="31">
        <v>39845</v>
      </c>
      <c r="B30" s="3"/>
      <c r="C30" s="6">
        <v>22</v>
      </c>
      <c r="D30" s="29">
        <f t="shared" si="0"/>
        <v>16097</v>
      </c>
      <c r="E30" s="29">
        <f t="shared" si="6"/>
        <v>354134</v>
      </c>
      <c r="F30" s="29">
        <f t="shared" si="1"/>
        <v>-2543366</v>
      </c>
      <c r="G30" s="34">
        <f>+Inputs!$D$3</f>
        <v>0.37951000000000001</v>
      </c>
      <c r="H30" s="2"/>
      <c r="I30" s="27">
        <f t="shared" si="7"/>
        <v>2897500</v>
      </c>
      <c r="J30" s="27"/>
      <c r="K30" s="27">
        <f t="shared" si="2"/>
        <v>16097</v>
      </c>
      <c r="L30" s="27">
        <f t="shared" si="8"/>
        <v>354134</v>
      </c>
      <c r="M30" s="27">
        <f t="shared" si="3"/>
        <v>6108.9724700000006</v>
      </c>
      <c r="N30" s="27">
        <f t="shared" si="4"/>
        <v>6108.9724700000006</v>
      </c>
      <c r="O30" s="27">
        <f t="shared" si="9"/>
        <v>-965232.83066000021</v>
      </c>
      <c r="P30" s="27">
        <f t="shared" si="10"/>
        <v>965232.83066000021</v>
      </c>
      <c r="Q30" s="8"/>
      <c r="R30" s="8"/>
      <c r="S30" s="8"/>
      <c r="T30" s="4"/>
    </row>
    <row r="31" spans="1:20">
      <c r="A31" s="31">
        <v>39873</v>
      </c>
      <c r="B31" s="3"/>
      <c r="C31" s="6">
        <v>23</v>
      </c>
      <c r="D31" s="29">
        <f t="shared" si="0"/>
        <v>16097</v>
      </c>
      <c r="E31" s="29">
        <f t="shared" si="6"/>
        <v>370231</v>
      </c>
      <c r="F31" s="29">
        <f t="shared" si="1"/>
        <v>-2527269</v>
      </c>
      <c r="G31" s="34">
        <f>+Inputs!$D$3</f>
        <v>0.37951000000000001</v>
      </c>
      <c r="H31" s="2"/>
      <c r="I31" s="27">
        <f t="shared" si="7"/>
        <v>2897500</v>
      </c>
      <c r="J31" s="27"/>
      <c r="K31" s="27">
        <f t="shared" si="2"/>
        <v>16097</v>
      </c>
      <c r="L31" s="27">
        <f t="shared" si="8"/>
        <v>370231</v>
      </c>
      <c r="M31" s="27">
        <f t="shared" si="3"/>
        <v>6108.9724700000006</v>
      </c>
      <c r="N31" s="27">
        <f t="shared" si="4"/>
        <v>6108.9724700000006</v>
      </c>
      <c r="O31" s="27">
        <f t="shared" si="9"/>
        <v>-959123.85819000017</v>
      </c>
      <c r="P31" s="27">
        <f t="shared" si="10"/>
        <v>959123.85819000017</v>
      </c>
      <c r="Q31" s="8"/>
      <c r="R31" s="8"/>
      <c r="S31" s="8"/>
      <c r="T31" s="4"/>
    </row>
    <row r="32" spans="1:20">
      <c r="A32" s="31">
        <v>39904</v>
      </c>
      <c r="B32" s="3"/>
      <c r="C32" s="6">
        <v>24</v>
      </c>
      <c r="D32" s="29">
        <f t="shared" si="0"/>
        <v>16097</v>
      </c>
      <c r="E32" s="29">
        <f t="shared" si="6"/>
        <v>386328</v>
      </c>
      <c r="F32" s="29">
        <f t="shared" si="1"/>
        <v>-2511172</v>
      </c>
      <c r="G32" s="34">
        <f>+Inputs!$D$3</f>
        <v>0.37951000000000001</v>
      </c>
      <c r="H32" s="2"/>
      <c r="I32" s="27">
        <f t="shared" si="7"/>
        <v>2897500</v>
      </c>
      <c r="J32" s="27"/>
      <c r="K32" s="27">
        <f t="shared" si="2"/>
        <v>16097</v>
      </c>
      <c r="L32" s="27">
        <f t="shared" si="8"/>
        <v>386328</v>
      </c>
      <c r="M32" s="27">
        <f t="shared" si="3"/>
        <v>6108.9724700000006</v>
      </c>
      <c r="N32" s="27">
        <f t="shared" si="4"/>
        <v>6108.9724700000006</v>
      </c>
      <c r="O32" s="27">
        <f t="shared" si="9"/>
        <v>-953014.88572000014</v>
      </c>
      <c r="P32" s="27">
        <f t="shared" si="10"/>
        <v>953014.88572000014</v>
      </c>
      <c r="Q32" s="8"/>
      <c r="R32" s="8"/>
      <c r="S32" s="8"/>
      <c r="T32" s="4"/>
    </row>
    <row r="33" spans="1:20">
      <c r="A33" s="31">
        <v>39934</v>
      </c>
      <c r="B33" s="3"/>
      <c r="C33" s="6">
        <v>25</v>
      </c>
      <c r="D33" s="29">
        <f t="shared" si="0"/>
        <v>16097</v>
      </c>
      <c r="E33" s="29">
        <f t="shared" si="6"/>
        <v>402425</v>
      </c>
      <c r="F33" s="29">
        <f t="shared" si="1"/>
        <v>-2495075</v>
      </c>
      <c r="G33" s="34">
        <f>+Inputs!$D$3</f>
        <v>0.37951000000000001</v>
      </c>
      <c r="H33" s="2"/>
      <c r="I33" s="27">
        <f t="shared" si="7"/>
        <v>2897500</v>
      </c>
      <c r="J33" s="27"/>
      <c r="K33" s="27">
        <f t="shared" si="2"/>
        <v>16097</v>
      </c>
      <c r="L33" s="27">
        <f t="shared" si="8"/>
        <v>402425</v>
      </c>
      <c r="M33" s="27">
        <f t="shared" si="3"/>
        <v>6108.9724700000006</v>
      </c>
      <c r="N33" s="27">
        <f t="shared" si="4"/>
        <v>6108.9724700000006</v>
      </c>
      <c r="O33" s="27">
        <f t="shared" si="9"/>
        <v>-946905.9132500001</v>
      </c>
      <c r="P33" s="27">
        <f t="shared" si="10"/>
        <v>946905.9132500001</v>
      </c>
      <c r="Q33" s="8"/>
      <c r="R33" s="8"/>
      <c r="S33" s="8"/>
      <c r="T33" s="4"/>
    </row>
    <row r="34" spans="1:20">
      <c r="A34" s="31">
        <v>39965</v>
      </c>
      <c r="B34" s="3"/>
      <c r="C34" s="6">
        <v>26</v>
      </c>
      <c r="D34" s="29">
        <f t="shared" si="0"/>
        <v>16097</v>
      </c>
      <c r="E34" s="29">
        <f t="shared" si="6"/>
        <v>418522</v>
      </c>
      <c r="F34" s="29">
        <f t="shared" si="1"/>
        <v>-2478978</v>
      </c>
      <c r="G34" s="34">
        <f>+Inputs!$D$3</f>
        <v>0.37951000000000001</v>
      </c>
      <c r="H34" s="2"/>
      <c r="I34" s="27">
        <f t="shared" si="7"/>
        <v>2897500</v>
      </c>
      <c r="J34" s="27"/>
      <c r="K34" s="27">
        <f t="shared" si="2"/>
        <v>16097</v>
      </c>
      <c r="L34" s="27">
        <f t="shared" si="8"/>
        <v>418522</v>
      </c>
      <c r="M34" s="27">
        <f t="shared" si="3"/>
        <v>6108.9724700000006</v>
      </c>
      <c r="N34" s="27">
        <f t="shared" si="4"/>
        <v>6108.9724700000006</v>
      </c>
      <c r="O34" s="27">
        <f t="shared" si="9"/>
        <v>-940796.94078000006</v>
      </c>
      <c r="P34" s="27">
        <f t="shared" si="10"/>
        <v>940796.94078000006</v>
      </c>
      <c r="Q34" s="8"/>
      <c r="R34" s="8"/>
      <c r="S34" s="8"/>
      <c r="T34" s="4"/>
    </row>
    <row r="35" spans="1:20">
      <c r="A35" s="31">
        <v>39995</v>
      </c>
      <c r="B35" s="3"/>
      <c r="C35" s="6">
        <v>27</v>
      </c>
      <c r="D35" s="29">
        <f t="shared" si="0"/>
        <v>16097</v>
      </c>
      <c r="E35" s="29">
        <f t="shared" si="6"/>
        <v>434619</v>
      </c>
      <c r="F35" s="29">
        <f t="shared" si="1"/>
        <v>-2462881</v>
      </c>
      <c r="G35" s="34">
        <f>+Inputs!$D$3</f>
        <v>0.37951000000000001</v>
      </c>
      <c r="H35" s="2"/>
      <c r="I35" s="27">
        <f t="shared" si="7"/>
        <v>2897500</v>
      </c>
      <c r="J35" s="27"/>
      <c r="K35" s="27">
        <f t="shared" si="2"/>
        <v>16097</v>
      </c>
      <c r="L35" s="27">
        <f t="shared" si="8"/>
        <v>434619</v>
      </c>
      <c r="M35" s="27">
        <f t="shared" si="3"/>
        <v>6108.9724700000006</v>
      </c>
      <c r="N35" s="27">
        <f t="shared" si="4"/>
        <v>6108.9724700000006</v>
      </c>
      <c r="O35" s="27">
        <f t="shared" si="9"/>
        <v>-934687.96831000003</v>
      </c>
      <c r="P35" s="27">
        <f t="shared" si="10"/>
        <v>934687.96831000003</v>
      </c>
      <c r="Q35" s="8"/>
      <c r="R35" s="8"/>
      <c r="S35" s="8"/>
      <c r="T35" s="4"/>
    </row>
    <row r="36" spans="1:20">
      <c r="A36" s="31">
        <v>40026</v>
      </c>
      <c r="B36" s="3"/>
      <c r="C36" s="6">
        <v>28</v>
      </c>
      <c r="D36" s="29">
        <f t="shared" si="0"/>
        <v>16097</v>
      </c>
      <c r="E36" s="29">
        <f t="shared" si="6"/>
        <v>450716</v>
      </c>
      <c r="F36" s="29">
        <f t="shared" si="1"/>
        <v>-2446784</v>
      </c>
      <c r="G36" s="34">
        <f>+Inputs!$D$3</f>
        <v>0.37951000000000001</v>
      </c>
      <c r="H36" s="2"/>
      <c r="I36" s="27">
        <f t="shared" si="7"/>
        <v>2897500</v>
      </c>
      <c r="J36" s="27"/>
      <c r="K36" s="27">
        <f t="shared" si="2"/>
        <v>16097</v>
      </c>
      <c r="L36" s="27">
        <f t="shared" si="8"/>
        <v>450716</v>
      </c>
      <c r="M36" s="27">
        <f t="shared" si="3"/>
        <v>6108.9724700000006</v>
      </c>
      <c r="N36" s="27">
        <f t="shared" si="4"/>
        <v>6108.9724700000006</v>
      </c>
      <c r="O36" s="27">
        <f t="shared" si="9"/>
        <v>-928578.99583999999</v>
      </c>
      <c r="P36" s="27">
        <f t="shared" si="10"/>
        <v>928578.99583999999</v>
      </c>
      <c r="Q36" s="8"/>
      <c r="R36" s="8"/>
      <c r="S36" s="8"/>
      <c r="T36" s="4"/>
    </row>
    <row r="37" spans="1:20">
      <c r="A37" s="31">
        <v>40057</v>
      </c>
      <c r="B37" s="3"/>
      <c r="C37" s="6">
        <v>29</v>
      </c>
      <c r="D37" s="29">
        <f t="shared" si="0"/>
        <v>16097</v>
      </c>
      <c r="E37" s="29">
        <f t="shared" si="6"/>
        <v>466813</v>
      </c>
      <c r="F37" s="29">
        <f t="shared" si="1"/>
        <v>-2430687</v>
      </c>
      <c r="G37" s="34">
        <f>+Inputs!$D$3</f>
        <v>0.37951000000000001</v>
      </c>
      <c r="H37" s="2"/>
      <c r="I37" s="27">
        <f t="shared" si="7"/>
        <v>2897500</v>
      </c>
      <c r="J37" s="27"/>
      <c r="K37" s="27">
        <f t="shared" si="2"/>
        <v>16097</v>
      </c>
      <c r="L37" s="27">
        <f t="shared" si="8"/>
        <v>466813</v>
      </c>
      <c r="M37" s="27">
        <f t="shared" si="3"/>
        <v>6108.9724700000006</v>
      </c>
      <c r="N37" s="27">
        <f t="shared" si="4"/>
        <v>6108.9724700000006</v>
      </c>
      <c r="O37" s="27">
        <f t="shared" si="9"/>
        <v>-922470.02336999995</v>
      </c>
      <c r="P37" s="27">
        <f t="shared" si="10"/>
        <v>922470.02336999995</v>
      </c>
      <c r="Q37" s="8"/>
      <c r="R37" s="8"/>
      <c r="S37" s="8"/>
      <c r="T37" s="4"/>
    </row>
    <row r="38" spans="1:20">
      <c r="A38" s="31">
        <v>40087</v>
      </c>
      <c r="B38" s="3"/>
      <c r="C38" s="6">
        <v>30</v>
      </c>
      <c r="D38" s="29">
        <f t="shared" si="0"/>
        <v>16097</v>
      </c>
      <c r="E38" s="29">
        <f t="shared" si="6"/>
        <v>482910</v>
      </c>
      <c r="F38" s="29">
        <f t="shared" si="1"/>
        <v>-2414590</v>
      </c>
      <c r="G38" s="34">
        <f>+Inputs!$D$3</f>
        <v>0.37951000000000001</v>
      </c>
      <c r="H38" s="2"/>
      <c r="I38" s="27">
        <f t="shared" si="7"/>
        <v>2897500</v>
      </c>
      <c r="J38" s="27"/>
      <c r="K38" s="27">
        <f t="shared" si="2"/>
        <v>16097</v>
      </c>
      <c r="L38" s="27">
        <f t="shared" si="8"/>
        <v>482910</v>
      </c>
      <c r="M38" s="27">
        <f t="shared" si="3"/>
        <v>6108.9724700000006</v>
      </c>
      <c r="N38" s="27">
        <f t="shared" si="4"/>
        <v>6108.9724700000006</v>
      </c>
      <c r="O38" s="27">
        <f t="shared" si="9"/>
        <v>-916361.05089999991</v>
      </c>
      <c r="P38" s="27">
        <f t="shared" si="10"/>
        <v>916361.05089999991</v>
      </c>
      <c r="Q38" s="8"/>
      <c r="R38" s="8"/>
      <c r="S38" s="8"/>
      <c r="T38" s="4"/>
    </row>
    <row r="39" spans="1:20">
      <c r="A39" s="31">
        <v>40118</v>
      </c>
      <c r="B39" s="2"/>
      <c r="C39" s="6">
        <v>31</v>
      </c>
      <c r="D39" s="29">
        <f t="shared" si="0"/>
        <v>16097</v>
      </c>
      <c r="E39" s="29">
        <f t="shared" si="6"/>
        <v>499007</v>
      </c>
      <c r="F39" s="29">
        <f t="shared" si="1"/>
        <v>-2398493</v>
      </c>
      <c r="G39" s="34">
        <f>+Inputs!$D$3</f>
        <v>0.37951000000000001</v>
      </c>
      <c r="H39" s="2"/>
      <c r="I39" s="27">
        <f t="shared" si="7"/>
        <v>2897500</v>
      </c>
      <c r="J39" s="27"/>
      <c r="K39" s="27">
        <f t="shared" si="2"/>
        <v>16097</v>
      </c>
      <c r="L39" s="27">
        <f t="shared" si="8"/>
        <v>499007</v>
      </c>
      <c r="M39" s="27">
        <f t="shared" si="3"/>
        <v>6108.9724700000006</v>
      </c>
      <c r="N39" s="27">
        <f t="shared" si="4"/>
        <v>6108.9724700000006</v>
      </c>
      <c r="O39" s="27">
        <f t="shared" si="9"/>
        <v>-910252.07842999988</v>
      </c>
      <c r="P39" s="27">
        <f t="shared" si="10"/>
        <v>910252.07842999988</v>
      </c>
      <c r="Q39" s="8"/>
      <c r="R39" s="8"/>
      <c r="S39" s="8"/>
      <c r="T39" s="4"/>
    </row>
    <row r="40" spans="1:20">
      <c r="A40" s="31">
        <v>40148</v>
      </c>
      <c r="B40" s="2"/>
      <c r="C40" s="6">
        <v>32</v>
      </c>
      <c r="D40" s="29">
        <f t="shared" si="0"/>
        <v>16097</v>
      </c>
      <c r="E40" s="29">
        <f t="shared" si="6"/>
        <v>515104</v>
      </c>
      <c r="F40" s="29">
        <f t="shared" si="1"/>
        <v>-2382396</v>
      </c>
      <c r="G40" s="34">
        <f>+Inputs!$D$3</f>
        <v>0.37951000000000001</v>
      </c>
      <c r="H40" s="2"/>
      <c r="I40" s="27">
        <f t="shared" si="7"/>
        <v>2897500</v>
      </c>
      <c r="J40" s="2"/>
      <c r="K40" s="27">
        <f t="shared" si="2"/>
        <v>16097</v>
      </c>
      <c r="L40" s="27">
        <f t="shared" si="8"/>
        <v>515104</v>
      </c>
      <c r="M40" s="27">
        <f t="shared" si="3"/>
        <v>6108.9724700000006</v>
      </c>
      <c r="N40" s="27">
        <f t="shared" si="4"/>
        <v>6108.9724700000006</v>
      </c>
      <c r="O40" s="27">
        <f t="shared" si="9"/>
        <v>-904143.10595999984</v>
      </c>
      <c r="P40" s="27">
        <f t="shared" si="10"/>
        <v>904143.10595999984</v>
      </c>
      <c r="Q40" s="8"/>
      <c r="R40" s="8"/>
      <c r="S40" s="8"/>
      <c r="T40" s="4"/>
    </row>
    <row r="41" spans="1:20">
      <c r="A41" s="31">
        <v>40179</v>
      </c>
      <c r="B41" s="4"/>
      <c r="C41" s="6">
        <v>33</v>
      </c>
      <c r="D41" s="29">
        <f t="shared" si="0"/>
        <v>16097</v>
      </c>
      <c r="E41" s="29">
        <f t="shared" si="6"/>
        <v>531201</v>
      </c>
      <c r="F41" s="29">
        <f t="shared" si="1"/>
        <v>-2366299</v>
      </c>
      <c r="G41" s="34">
        <f>+Inputs!$D$3</f>
        <v>0.37951000000000001</v>
      </c>
      <c r="H41" s="4"/>
      <c r="I41" s="27">
        <f t="shared" si="7"/>
        <v>2897500</v>
      </c>
      <c r="J41" s="4"/>
      <c r="K41" s="27">
        <f t="shared" si="2"/>
        <v>16097</v>
      </c>
      <c r="L41" s="27">
        <f t="shared" si="8"/>
        <v>531201</v>
      </c>
      <c r="M41" s="27">
        <f t="shared" si="3"/>
        <v>6108.9724700000006</v>
      </c>
      <c r="N41" s="27">
        <f t="shared" si="4"/>
        <v>6108.9724700000006</v>
      </c>
      <c r="O41" s="27">
        <f t="shared" si="9"/>
        <v>-898034.1334899998</v>
      </c>
      <c r="P41" s="27">
        <f t="shared" si="10"/>
        <v>898034.1334899998</v>
      </c>
      <c r="Q41" s="8"/>
      <c r="R41" s="8"/>
      <c r="S41" s="8"/>
      <c r="T41" s="4"/>
    </row>
    <row r="42" spans="1:20">
      <c r="A42" s="31">
        <v>40210</v>
      </c>
      <c r="B42" s="4"/>
      <c r="C42" s="6">
        <v>34</v>
      </c>
      <c r="D42" s="29">
        <f t="shared" si="0"/>
        <v>16097</v>
      </c>
      <c r="E42" s="29">
        <f t="shared" si="6"/>
        <v>547298</v>
      </c>
      <c r="F42" s="29">
        <f t="shared" si="1"/>
        <v>-2350202</v>
      </c>
      <c r="G42" s="34">
        <f>+Inputs!$D$3</f>
        <v>0.37951000000000001</v>
      </c>
      <c r="H42" s="4"/>
      <c r="I42" s="27">
        <f t="shared" si="7"/>
        <v>2897500</v>
      </c>
      <c r="J42" s="4"/>
      <c r="K42" s="27">
        <f t="shared" si="2"/>
        <v>16097</v>
      </c>
      <c r="L42" s="27">
        <f t="shared" si="8"/>
        <v>547298</v>
      </c>
      <c r="M42" s="27">
        <f t="shared" si="3"/>
        <v>6108.9724700000006</v>
      </c>
      <c r="N42" s="27">
        <f t="shared" si="4"/>
        <v>6108.9724700000006</v>
      </c>
      <c r="O42" s="27">
        <f t="shared" si="9"/>
        <v>-891925.16101999977</v>
      </c>
      <c r="P42" s="27">
        <f t="shared" si="10"/>
        <v>891925.16101999977</v>
      </c>
      <c r="Q42" s="8"/>
      <c r="R42" s="8"/>
      <c r="S42" s="8"/>
      <c r="T42" s="4"/>
    </row>
    <row r="43" spans="1:20">
      <c r="A43" s="31">
        <v>40238</v>
      </c>
      <c r="B43" s="4"/>
      <c r="C43" s="6">
        <v>35</v>
      </c>
      <c r="D43" s="29">
        <f t="shared" si="0"/>
        <v>16097</v>
      </c>
      <c r="E43" s="29">
        <f t="shared" si="6"/>
        <v>563395</v>
      </c>
      <c r="F43" s="29">
        <f t="shared" si="1"/>
        <v>-2334105</v>
      </c>
      <c r="G43" s="34">
        <f>+Inputs!$D$3</f>
        <v>0.37951000000000001</v>
      </c>
      <c r="H43" s="4"/>
      <c r="I43" s="27">
        <f t="shared" si="7"/>
        <v>2897500</v>
      </c>
      <c r="J43" s="4"/>
      <c r="K43" s="27">
        <f t="shared" si="2"/>
        <v>16097</v>
      </c>
      <c r="L43" s="27">
        <f t="shared" si="8"/>
        <v>563395</v>
      </c>
      <c r="M43" s="27">
        <f t="shared" si="3"/>
        <v>6108.9724700000006</v>
      </c>
      <c r="N43" s="27">
        <f t="shared" si="4"/>
        <v>6108.9724700000006</v>
      </c>
      <c r="O43" s="27">
        <f t="shared" si="9"/>
        <v>-885816.18854999973</v>
      </c>
      <c r="P43" s="27">
        <f t="shared" si="10"/>
        <v>885816.18854999973</v>
      </c>
      <c r="Q43" s="8"/>
      <c r="R43" s="8"/>
      <c r="S43" s="8"/>
      <c r="T43" s="4"/>
    </row>
    <row r="44" spans="1:20">
      <c r="A44" s="31">
        <v>40269</v>
      </c>
      <c r="B44" s="4"/>
      <c r="C44" s="6">
        <v>36</v>
      </c>
      <c r="D44" s="29">
        <f t="shared" si="0"/>
        <v>16097</v>
      </c>
      <c r="E44" s="29">
        <f t="shared" si="6"/>
        <v>579492</v>
      </c>
      <c r="F44" s="29">
        <f t="shared" si="1"/>
        <v>-2318008</v>
      </c>
      <c r="G44" s="34">
        <f>+Inputs!$D$3</f>
        <v>0.37951000000000001</v>
      </c>
      <c r="H44" s="4"/>
      <c r="I44" s="27">
        <f t="shared" si="7"/>
        <v>2897500</v>
      </c>
      <c r="J44" s="4"/>
      <c r="K44" s="27">
        <f t="shared" si="2"/>
        <v>16097</v>
      </c>
      <c r="L44" s="27">
        <f t="shared" si="8"/>
        <v>579492</v>
      </c>
      <c r="M44" s="27">
        <f t="shared" si="3"/>
        <v>6108.9724700000006</v>
      </c>
      <c r="N44" s="27">
        <f t="shared" si="4"/>
        <v>6108.9724700000006</v>
      </c>
      <c r="O44" s="27">
        <f t="shared" si="9"/>
        <v>-879707.21607999969</v>
      </c>
      <c r="P44" s="27">
        <f t="shared" si="10"/>
        <v>879707.21607999969</v>
      </c>
      <c r="Q44" s="8"/>
      <c r="R44" s="8"/>
      <c r="S44" s="8"/>
      <c r="T44" s="4"/>
    </row>
    <row r="45" spans="1:20">
      <c r="A45" s="31">
        <v>40299</v>
      </c>
      <c r="B45" s="4"/>
      <c r="C45" s="6">
        <v>37</v>
      </c>
      <c r="D45" s="29">
        <f t="shared" si="0"/>
        <v>16097</v>
      </c>
      <c r="E45" s="29">
        <f t="shared" si="6"/>
        <v>595589</v>
      </c>
      <c r="F45" s="29">
        <f t="shared" si="1"/>
        <v>-2301911</v>
      </c>
      <c r="G45" s="34">
        <f>+Inputs!$D$3</f>
        <v>0.37951000000000001</v>
      </c>
      <c r="H45" s="4"/>
      <c r="I45" s="27">
        <f t="shared" si="7"/>
        <v>2897500</v>
      </c>
      <c r="J45" s="4"/>
      <c r="K45" s="27">
        <f t="shared" si="2"/>
        <v>16097</v>
      </c>
      <c r="L45" s="27">
        <f t="shared" si="8"/>
        <v>595589</v>
      </c>
      <c r="M45" s="27">
        <f t="shared" si="3"/>
        <v>6108.9724700000006</v>
      </c>
      <c r="N45" s="27">
        <f t="shared" si="4"/>
        <v>6108.9724700000006</v>
      </c>
      <c r="O45" s="27">
        <f t="shared" si="9"/>
        <v>-873598.24360999966</v>
      </c>
      <c r="P45" s="27">
        <f t="shared" si="10"/>
        <v>873598.24360999966</v>
      </c>
      <c r="Q45" s="8"/>
      <c r="R45" s="8"/>
      <c r="S45" s="8"/>
      <c r="T45" s="4"/>
    </row>
    <row r="46" spans="1:20">
      <c r="A46" s="31">
        <v>40330</v>
      </c>
      <c r="B46" s="4"/>
      <c r="C46" s="6">
        <v>38</v>
      </c>
      <c r="D46" s="29">
        <f t="shared" si="0"/>
        <v>16097</v>
      </c>
      <c r="E46" s="29">
        <f t="shared" si="6"/>
        <v>611686</v>
      </c>
      <c r="F46" s="29">
        <f t="shared" si="1"/>
        <v>-2285814</v>
      </c>
      <c r="G46" s="34">
        <f>+Inputs!$D$3</f>
        <v>0.37951000000000001</v>
      </c>
      <c r="H46" s="4"/>
      <c r="I46" s="27">
        <f t="shared" si="7"/>
        <v>2897500</v>
      </c>
      <c r="J46" s="4"/>
      <c r="K46" s="27">
        <f t="shared" si="2"/>
        <v>16097</v>
      </c>
      <c r="L46" s="27">
        <f t="shared" si="8"/>
        <v>611686</v>
      </c>
      <c r="M46" s="27">
        <f t="shared" si="3"/>
        <v>6108.9724700000006</v>
      </c>
      <c r="N46" s="27">
        <f t="shared" si="4"/>
        <v>6108.9724700000006</v>
      </c>
      <c r="O46" s="27">
        <f t="shared" si="9"/>
        <v>-867489.27113999962</v>
      </c>
      <c r="P46" s="27">
        <f t="shared" si="10"/>
        <v>867489.27113999962</v>
      </c>
      <c r="Q46" s="8"/>
      <c r="R46" s="8"/>
      <c r="S46" s="8"/>
      <c r="T46" s="4"/>
    </row>
    <row r="47" spans="1:20">
      <c r="A47" s="31">
        <v>40360</v>
      </c>
      <c r="B47" s="4"/>
      <c r="C47" s="6">
        <v>39</v>
      </c>
      <c r="D47" s="29">
        <f t="shared" si="0"/>
        <v>16097</v>
      </c>
      <c r="E47" s="29">
        <f t="shared" si="6"/>
        <v>627783</v>
      </c>
      <c r="F47" s="29">
        <f t="shared" si="1"/>
        <v>-2269717</v>
      </c>
      <c r="G47" s="34">
        <f>+Inputs!$D$3</f>
        <v>0.37951000000000001</v>
      </c>
      <c r="H47" s="4"/>
      <c r="I47" s="27">
        <f t="shared" si="7"/>
        <v>2897500</v>
      </c>
      <c r="J47" s="4"/>
      <c r="K47" s="27">
        <f t="shared" si="2"/>
        <v>16097</v>
      </c>
      <c r="L47" s="27">
        <f t="shared" si="8"/>
        <v>627783</v>
      </c>
      <c r="M47" s="27">
        <f t="shared" si="3"/>
        <v>6108.9724700000006</v>
      </c>
      <c r="N47" s="27">
        <f t="shared" si="4"/>
        <v>6108.9724700000006</v>
      </c>
      <c r="O47" s="27">
        <f t="shared" si="9"/>
        <v>-861380.29866999958</v>
      </c>
      <c r="P47" s="27">
        <f t="shared" si="10"/>
        <v>861380.29866999958</v>
      </c>
      <c r="Q47" s="8"/>
      <c r="R47" s="8"/>
      <c r="S47" s="8"/>
      <c r="T47" s="4"/>
    </row>
    <row r="48" spans="1:20">
      <c r="A48" s="31">
        <v>40391</v>
      </c>
      <c r="B48" s="4"/>
      <c r="C48" s="6">
        <v>40</v>
      </c>
      <c r="D48" s="29">
        <f t="shared" si="0"/>
        <v>16097</v>
      </c>
      <c r="E48" s="29">
        <f t="shared" si="6"/>
        <v>643880</v>
      </c>
      <c r="F48" s="29">
        <f t="shared" si="1"/>
        <v>-2253620</v>
      </c>
      <c r="G48" s="34">
        <f>+Inputs!$D$3</f>
        <v>0.37951000000000001</v>
      </c>
      <c r="H48" s="4"/>
      <c r="I48" s="27">
        <f t="shared" si="7"/>
        <v>2897500</v>
      </c>
      <c r="J48" s="4"/>
      <c r="K48" s="27">
        <f t="shared" si="2"/>
        <v>16097</v>
      </c>
      <c r="L48" s="27">
        <f t="shared" si="8"/>
        <v>643880</v>
      </c>
      <c r="M48" s="27">
        <f t="shared" si="3"/>
        <v>6108.9724700000006</v>
      </c>
      <c r="N48" s="27">
        <f t="shared" si="4"/>
        <v>6108.9724700000006</v>
      </c>
      <c r="O48" s="27">
        <f t="shared" si="9"/>
        <v>-855271.32619999954</v>
      </c>
      <c r="P48" s="27">
        <f t="shared" si="10"/>
        <v>855271.32619999954</v>
      </c>
      <c r="Q48" s="8"/>
      <c r="R48" s="8"/>
      <c r="S48" s="8"/>
      <c r="T48" s="4"/>
    </row>
    <row r="49" spans="1:20">
      <c r="A49" s="31">
        <v>40422</v>
      </c>
      <c r="B49" s="4"/>
      <c r="C49" s="6">
        <v>41</v>
      </c>
      <c r="D49" s="29">
        <f t="shared" si="0"/>
        <v>16097</v>
      </c>
      <c r="E49" s="29">
        <f t="shared" si="6"/>
        <v>659977</v>
      </c>
      <c r="F49" s="29">
        <f t="shared" si="1"/>
        <v>-2237523</v>
      </c>
      <c r="G49" s="34">
        <f>+Inputs!$D$3</f>
        <v>0.37951000000000001</v>
      </c>
      <c r="H49" s="4"/>
      <c r="I49" s="27">
        <f t="shared" si="7"/>
        <v>2897500</v>
      </c>
      <c r="J49" s="4"/>
      <c r="K49" s="27">
        <f t="shared" si="2"/>
        <v>16097</v>
      </c>
      <c r="L49" s="27">
        <f t="shared" si="8"/>
        <v>659977</v>
      </c>
      <c r="M49" s="27">
        <f t="shared" si="3"/>
        <v>6108.9724700000006</v>
      </c>
      <c r="N49" s="27">
        <f t="shared" si="4"/>
        <v>6108.9724700000006</v>
      </c>
      <c r="O49" s="27">
        <f t="shared" si="9"/>
        <v>-849162.35372999951</v>
      </c>
      <c r="P49" s="27">
        <f t="shared" si="10"/>
        <v>849162.35372999951</v>
      </c>
      <c r="Q49" s="8"/>
      <c r="R49" s="8"/>
      <c r="S49" s="8"/>
      <c r="T49" s="4"/>
    </row>
    <row r="50" spans="1:20">
      <c r="A50" s="31">
        <v>40452</v>
      </c>
      <c r="B50" s="4"/>
      <c r="C50" s="6">
        <v>42</v>
      </c>
      <c r="D50" s="29">
        <f t="shared" si="0"/>
        <v>16097</v>
      </c>
      <c r="E50" s="29">
        <f t="shared" si="6"/>
        <v>676074</v>
      </c>
      <c r="F50" s="29">
        <f t="shared" si="1"/>
        <v>-2221426</v>
      </c>
      <c r="G50" s="34">
        <f>+Inputs!$D$3</f>
        <v>0.37951000000000001</v>
      </c>
      <c r="H50" s="4"/>
      <c r="I50" s="27">
        <f t="shared" si="7"/>
        <v>2897500</v>
      </c>
      <c r="J50" s="4"/>
      <c r="K50" s="27">
        <f t="shared" si="2"/>
        <v>16097</v>
      </c>
      <c r="L50" s="27">
        <f t="shared" si="8"/>
        <v>676074</v>
      </c>
      <c r="M50" s="27">
        <f t="shared" si="3"/>
        <v>6108.9724700000006</v>
      </c>
      <c r="N50" s="27">
        <f t="shared" si="4"/>
        <v>6108.9724700000006</v>
      </c>
      <c r="O50" s="27">
        <f t="shared" si="9"/>
        <v>-843053.38125999947</v>
      </c>
      <c r="P50" s="27">
        <f t="shared" si="10"/>
        <v>843053.38125999947</v>
      </c>
      <c r="Q50" s="8"/>
      <c r="R50" s="8"/>
      <c r="S50" s="8"/>
      <c r="T50" s="4"/>
    </row>
    <row r="51" spans="1:20">
      <c r="A51" s="31">
        <v>40483</v>
      </c>
      <c r="B51" s="4"/>
      <c r="C51" s="6">
        <v>43</v>
      </c>
      <c r="D51" s="29">
        <f t="shared" si="0"/>
        <v>16097</v>
      </c>
      <c r="E51" s="29">
        <f t="shared" si="6"/>
        <v>692171</v>
      </c>
      <c r="F51" s="29">
        <f t="shared" si="1"/>
        <v>-2205329</v>
      </c>
      <c r="G51" s="34">
        <f>+Inputs!$D$3</f>
        <v>0.37951000000000001</v>
      </c>
      <c r="H51" s="4"/>
      <c r="I51" s="27">
        <f t="shared" si="7"/>
        <v>2897500</v>
      </c>
      <c r="J51" s="4"/>
      <c r="K51" s="27">
        <f t="shared" si="2"/>
        <v>16097</v>
      </c>
      <c r="L51" s="27">
        <f t="shared" si="8"/>
        <v>692171</v>
      </c>
      <c r="M51" s="27">
        <f t="shared" si="3"/>
        <v>6108.9724700000006</v>
      </c>
      <c r="N51" s="27">
        <f t="shared" si="4"/>
        <v>6108.9724700000006</v>
      </c>
      <c r="O51" s="27">
        <f t="shared" si="9"/>
        <v>-836944.40878999943</v>
      </c>
      <c r="P51" s="27">
        <f t="shared" si="10"/>
        <v>836944.40878999943</v>
      </c>
      <c r="Q51" s="8"/>
      <c r="R51" s="8"/>
      <c r="S51" s="8"/>
      <c r="T51" s="4"/>
    </row>
    <row r="52" spans="1:20">
      <c r="A52" s="31">
        <v>40513</v>
      </c>
      <c r="B52" s="4"/>
      <c r="C52" s="6">
        <v>44</v>
      </c>
      <c r="D52" s="29">
        <f t="shared" si="0"/>
        <v>16097</v>
      </c>
      <c r="E52" s="29">
        <f t="shared" si="6"/>
        <v>708268</v>
      </c>
      <c r="F52" s="29">
        <f t="shared" si="1"/>
        <v>-2189232</v>
      </c>
      <c r="G52" s="34">
        <f>+Inputs!$D$3</f>
        <v>0.37951000000000001</v>
      </c>
      <c r="H52" s="4"/>
      <c r="I52" s="27">
        <f t="shared" si="7"/>
        <v>2897500</v>
      </c>
      <c r="J52" s="4"/>
      <c r="K52" s="27">
        <f t="shared" si="2"/>
        <v>16097</v>
      </c>
      <c r="L52" s="27">
        <f t="shared" si="8"/>
        <v>708268</v>
      </c>
      <c r="M52" s="27">
        <f t="shared" si="3"/>
        <v>6108.9724700000006</v>
      </c>
      <c r="N52" s="27">
        <f t="shared" si="4"/>
        <v>6108.9724700000006</v>
      </c>
      <c r="O52" s="27">
        <f t="shared" si="9"/>
        <v>-830835.4363199994</v>
      </c>
      <c r="P52" s="27">
        <f t="shared" si="10"/>
        <v>830835.4363199994</v>
      </c>
      <c r="Q52" s="8"/>
      <c r="R52" s="8"/>
      <c r="S52" s="8"/>
      <c r="T52" s="4"/>
    </row>
    <row r="53" spans="1:20">
      <c r="A53" s="31">
        <v>40544</v>
      </c>
      <c r="B53" s="4"/>
      <c r="C53" s="6">
        <v>45</v>
      </c>
      <c r="D53" s="29">
        <f t="shared" si="0"/>
        <v>16097</v>
      </c>
      <c r="E53" s="29">
        <f t="shared" si="6"/>
        <v>724365</v>
      </c>
      <c r="F53" s="29">
        <f t="shared" si="1"/>
        <v>-2173135</v>
      </c>
      <c r="G53" s="34">
        <f>+Inputs!$D$3</f>
        <v>0.37951000000000001</v>
      </c>
      <c r="H53" s="4"/>
      <c r="I53" s="27">
        <f t="shared" si="7"/>
        <v>2897500</v>
      </c>
      <c r="J53" s="4"/>
      <c r="K53" s="27">
        <f t="shared" si="2"/>
        <v>16097</v>
      </c>
      <c r="L53" s="27">
        <f t="shared" si="8"/>
        <v>724365</v>
      </c>
      <c r="M53" s="27">
        <f t="shared" si="3"/>
        <v>6108.9724700000006</v>
      </c>
      <c r="N53" s="27">
        <f t="shared" si="4"/>
        <v>6108.9724700000006</v>
      </c>
      <c r="O53" s="27">
        <f t="shared" si="9"/>
        <v>-824726.46384999936</v>
      </c>
      <c r="P53" s="27">
        <f t="shared" si="10"/>
        <v>824726.46384999936</v>
      </c>
      <c r="Q53" s="8"/>
      <c r="R53" s="8"/>
      <c r="S53" s="8"/>
      <c r="T53" s="4"/>
    </row>
    <row r="54" spans="1:20">
      <c r="A54" s="31">
        <v>40575</v>
      </c>
      <c r="B54" s="4"/>
      <c r="C54" s="6">
        <v>46</v>
      </c>
      <c r="D54" s="29">
        <f t="shared" si="0"/>
        <v>16097</v>
      </c>
      <c r="E54" s="29">
        <f t="shared" si="6"/>
        <v>740462</v>
      </c>
      <c r="F54" s="29">
        <f t="shared" si="1"/>
        <v>-2157038</v>
      </c>
      <c r="G54" s="34">
        <f>+Inputs!$D$3</f>
        <v>0.37951000000000001</v>
      </c>
      <c r="H54" s="4"/>
      <c r="I54" s="27">
        <f t="shared" si="7"/>
        <v>2897500</v>
      </c>
      <c r="J54" s="4"/>
      <c r="K54" s="27">
        <f t="shared" si="2"/>
        <v>16097</v>
      </c>
      <c r="L54" s="27">
        <f t="shared" si="8"/>
        <v>740462</v>
      </c>
      <c r="M54" s="27">
        <f t="shared" si="3"/>
        <v>6108.9724700000006</v>
      </c>
      <c r="N54" s="27">
        <f t="shared" si="4"/>
        <v>6108.9724700000006</v>
      </c>
      <c r="O54" s="27">
        <f t="shared" si="9"/>
        <v>-818617.49137999932</v>
      </c>
      <c r="P54" s="27">
        <f t="shared" si="10"/>
        <v>818617.49137999932</v>
      </c>
      <c r="Q54" s="8"/>
      <c r="R54" s="8"/>
      <c r="S54" s="8"/>
      <c r="T54" s="4"/>
    </row>
    <row r="55" spans="1:20">
      <c r="A55" s="31">
        <v>40603</v>
      </c>
      <c r="B55" s="4"/>
      <c r="C55" s="6">
        <v>47</v>
      </c>
      <c r="D55" s="29">
        <f t="shared" si="0"/>
        <v>16097</v>
      </c>
      <c r="E55" s="29">
        <f t="shared" si="6"/>
        <v>756559</v>
      </c>
      <c r="F55" s="29">
        <f t="shared" si="1"/>
        <v>-2140941</v>
      </c>
      <c r="G55" s="34">
        <f>+Inputs!$D$3</f>
        <v>0.37951000000000001</v>
      </c>
      <c r="H55" s="4"/>
      <c r="I55" s="27">
        <f t="shared" si="7"/>
        <v>2897500</v>
      </c>
      <c r="J55" s="4"/>
      <c r="K55" s="27">
        <f t="shared" si="2"/>
        <v>16097</v>
      </c>
      <c r="L55" s="27">
        <f t="shared" si="8"/>
        <v>756559</v>
      </c>
      <c r="M55" s="27">
        <f t="shared" si="3"/>
        <v>6108.9724700000006</v>
      </c>
      <c r="N55" s="27">
        <f t="shared" si="4"/>
        <v>6108.9724700000006</v>
      </c>
      <c r="O55" s="27">
        <f t="shared" si="9"/>
        <v>-812508.51890999929</v>
      </c>
      <c r="P55" s="27">
        <f t="shared" si="10"/>
        <v>812508.51890999929</v>
      </c>
      <c r="Q55" s="8"/>
      <c r="R55" s="8"/>
      <c r="S55" s="8"/>
      <c r="T55" s="4"/>
    </row>
    <row r="56" spans="1:20">
      <c r="A56" s="31">
        <v>40634</v>
      </c>
      <c r="B56" s="4"/>
      <c r="C56" s="6">
        <v>48</v>
      </c>
      <c r="D56" s="29">
        <f t="shared" si="0"/>
        <v>16097</v>
      </c>
      <c r="E56" s="29">
        <f t="shared" si="6"/>
        <v>772656</v>
      </c>
      <c r="F56" s="29">
        <f t="shared" si="1"/>
        <v>-2124844</v>
      </c>
      <c r="G56" s="34">
        <f>+Inputs!$D$3</f>
        <v>0.37951000000000001</v>
      </c>
      <c r="H56" s="4"/>
      <c r="I56" s="27">
        <f t="shared" si="7"/>
        <v>2897500</v>
      </c>
      <c r="J56" s="4"/>
      <c r="K56" s="27">
        <f t="shared" si="2"/>
        <v>16097</v>
      </c>
      <c r="L56" s="27">
        <f t="shared" si="8"/>
        <v>772656</v>
      </c>
      <c r="M56" s="27">
        <f t="shared" si="3"/>
        <v>6108.9724700000006</v>
      </c>
      <c r="N56" s="27">
        <f t="shared" si="4"/>
        <v>6108.9724700000006</v>
      </c>
      <c r="O56" s="27">
        <f t="shared" si="9"/>
        <v>-806399.54643999925</v>
      </c>
      <c r="P56" s="27">
        <f t="shared" si="10"/>
        <v>806399.54643999925</v>
      </c>
      <c r="Q56" s="8"/>
      <c r="R56" s="8"/>
      <c r="S56" s="8"/>
      <c r="T56" s="4"/>
    </row>
    <row r="57" spans="1:20">
      <c r="A57" s="31">
        <v>40664</v>
      </c>
      <c r="B57" s="4"/>
      <c r="C57" s="6">
        <v>49</v>
      </c>
      <c r="D57" s="29">
        <f t="shared" si="0"/>
        <v>16097</v>
      </c>
      <c r="E57" s="29">
        <f t="shared" si="6"/>
        <v>788753</v>
      </c>
      <c r="F57" s="29">
        <f t="shared" si="1"/>
        <v>-2108747</v>
      </c>
      <c r="G57" s="34">
        <f>+Inputs!$D$3</f>
        <v>0.37951000000000001</v>
      </c>
      <c r="H57" s="4"/>
      <c r="I57" s="27">
        <f t="shared" si="7"/>
        <v>2897500</v>
      </c>
      <c r="J57" s="4"/>
      <c r="K57" s="27">
        <f t="shared" si="2"/>
        <v>16097</v>
      </c>
      <c r="L57" s="27">
        <f t="shared" si="8"/>
        <v>788753</v>
      </c>
      <c r="M57" s="27">
        <f t="shared" si="3"/>
        <v>6108.9724700000006</v>
      </c>
      <c r="N57" s="27">
        <f t="shared" si="4"/>
        <v>6108.9724700000006</v>
      </c>
      <c r="O57" s="27">
        <f t="shared" si="9"/>
        <v>-800290.57396999921</v>
      </c>
      <c r="P57" s="27">
        <f t="shared" si="10"/>
        <v>800290.57396999921</v>
      </c>
      <c r="Q57" s="8"/>
      <c r="R57" s="8"/>
      <c r="S57" s="8"/>
      <c r="T57" s="4"/>
    </row>
    <row r="58" spans="1:20">
      <c r="A58" s="31">
        <v>40695</v>
      </c>
      <c r="B58" s="4"/>
      <c r="C58" s="6">
        <v>50</v>
      </c>
      <c r="D58" s="29">
        <f t="shared" si="0"/>
        <v>16097</v>
      </c>
      <c r="E58" s="29">
        <f t="shared" si="6"/>
        <v>804850</v>
      </c>
      <c r="F58" s="29">
        <f t="shared" si="1"/>
        <v>-2092650</v>
      </c>
      <c r="G58" s="34">
        <f>+Inputs!$D$3</f>
        <v>0.37951000000000001</v>
      </c>
      <c r="H58" s="4"/>
      <c r="I58" s="27">
        <f t="shared" si="7"/>
        <v>2897500</v>
      </c>
      <c r="J58" s="4"/>
      <c r="K58" s="27">
        <f t="shared" si="2"/>
        <v>16097</v>
      </c>
      <c r="L58" s="27">
        <f t="shared" si="8"/>
        <v>804850</v>
      </c>
      <c r="M58" s="27">
        <f t="shared" si="3"/>
        <v>6108.9724700000006</v>
      </c>
      <c r="N58" s="27">
        <f t="shared" si="4"/>
        <v>6108.9724700000006</v>
      </c>
      <c r="O58" s="27">
        <f t="shared" si="9"/>
        <v>-794181.60149999917</v>
      </c>
      <c r="P58" s="27">
        <f t="shared" si="10"/>
        <v>794181.60149999917</v>
      </c>
      <c r="Q58" s="8"/>
      <c r="R58" s="8"/>
      <c r="S58" s="8"/>
      <c r="T58" s="4"/>
    </row>
    <row r="59" spans="1:20">
      <c r="A59" s="31">
        <v>40725</v>
      </c>
      <c r="B59" s="4"/>
      <c r="C59" s="6">
        <v>51</v>
      </c>
      <c r="D59" s="29">
        <f t="shared" si="0"/>
        <v>16097</v>
      </c>
      <c r="E59" s="29">
        <f t="shared" si="6"/>
        <v>820947</v>
      </c>
      <c r="F59" s="29">
        <f t="shared" si="1"/>
        <v>-2076553</v>
      </c>
      <c r="G59" s="34">
        <f>+Inputs!$D$3</f>
        <v>0.37951000000000001</v>
      </c>
      <c r="H59" s="4"/>
      <c r="I59" s="27">
        <f t="shared" si="7"/>
        <v>2897500</v>
      </c>
      <c r="J59" s="4"/>
      <c r="K59" s="27">
        <f t="shared" si="2"/>
        <v>16097</v>
      </c>
      <c r="L59" s="27">
        <f t="shared" si="8"/>
        <v>820947</v>
      </c>
      <c r="M59" s="27">
        <f t="shared" si="3"/>
        <v>6108.9724700000006</v>
      </c>
      <c r="N59" s="27">
        <f t="shared" si="4"/>
        <v>6108.9724700000006</v>
      </c>
      <c r="O59" s="27">
        <f t="shared" si="9"/>
        <v>-788072.62902999914</v>
      </c>
      <c r="P59" s="27">
        <f t="shared" si="10"/>
        <v>788072.62902999914</v>
      </c>
      <c r="Q59" s="8"/>
      <c r="R59" s="8"/>
      <c r="S59" s="8"/>
      <c r="T59" s="4"/>
    </row>
    <row r="60" spans="1:20">
      <c r="A60" s="31">
        <v>40756</v>
      </c>
      <c r="B60" s="4"/>
      <c r="C60" s="6">
        <v>52</v>
      </c>
      <c r="D60" s="29">
        <f t="shared" si="0"/>
        <v>16097</v>
      </c>
      <c r="E60" s="29">
        <f t="shared" si="6"/>
        <v>837044</v>
      </c>
      <c r="F60" s="29">
        <f t="shared" si="1"/>
        <v>-2060456</v>
      </c>
      <c r="G60" s="34">
        <f>+Inputs!$D$3</f>
        <v>0.37951000000000001</v>
      </c>
      <c r="H60" s="4"/>
      <c r="I60" s="27">
        <f t="shared" si="7"/>
        <v>2897500</v>
      </c>
      <c r="J60" s="4"/>
      <c r="K60" s="27">
        <f t="shared" si="2"/>
        <v>16097</v>
      </c>
      <c r="L60" s="27">
        <f t="shared" si="8"/>
        <v>837044</v>
      </c>
      <c r="M60" s="27">
        <f t="shared" si="3"/>
        <v>6108.9724700000006</v>
      </c>
      <c r="N60" s="27">
        <f t="shared" si="4"/>
        <v>6108.9724700000006</v>
      </c>
      <c r="O60" s="27">
        <f t="shared" si="9"/>
        <v>-781963.6565599991</v>
      </c>
      <c r="P60" s="27">
        <f t="shared" si="10"/>
        <v>781963.6565599991</v>
      </c>
      <c r="Q60" s="8"/>
      <c r="R60" s="8"/>
      <c r="S60" s="8"/>
      <c r="T60" s="4"/>
    </row>
    <row r="61" spans="1:20">
      <c r="A61" s="31">
        <v>40787</v>
      </c>
      <c r="B61" s="4"/>
      <c r="C61" s="6">
        <v>53</v>
      </c>
      <c r="D61" s="29">
        <f t="shared" si="0"/>
        <v>16097</v>
      </c>
      <c r="E61" s="29">
        <f t="shared" si="6"/>
        <v>853141</v>
      </c>
      <c r="F61" s="29">
        <f t="shared" si="1"/>
        <v>-2044359</v>
      </c>
      <c r="G61" s="34">
        <f>+Inputs!$D$3</f>
        <v>0.37951000000000001</v>
      </c>
      <c r="H61" s="4"/>
      <c r="I61" s="27">
        <f t="shared" si="7"/>
        <v>2897500</v>
      </c>
      <c r="J61" s="4"/>
      <c r="K61" s="27">
        <f t="shared" si="2"/>
        <v>16097</v>
      </c>
      <c r="L61" s="27">
        <f t="shared" si="8"/>
        <v>853141</v>
      </c>
      <c r="M61" s="27">
        <f t="shared" si="3"/>
        <v>6108.9724700000006</v>
      </c>
      <c r="N61" s="27">
        <f t="shared" si="4"/>
        <v>6108.9724700000006</v>
      </c>
      <c r="O61" s="27">
        <f t="shared" si="9"/>
        <v>-775854.68408999906</v>
      </c>
      <c r="P61" s="27">
        <f t="shared" si="10"/>
        <v>775854.68408999906</v>
      </c>
      <c r="Q61" s="8"/>
      <c r="R61" s="8"/>
      <c r="S61" s="8"/>
      <c r="T61" s="4"/>
    </row>
    <row r="62" spans="1:20">
      <c r="A62" s="31">
        <v>40817</v>
      </c>
      <c r="B62" s="4"/>
      <c r="C62" s="6">
        <v>54</v>
      </c>
      <c r="D62" s="29">
        <f t="shared" si="0"/>
        <v>16097</v>
      </c>
      <c r="E62" s="29">
        <f t="shared" si="6"/>
        <v>869238</v>
      </c>
      <c r="F62" s="29">
        <f t="shared" si="1"/>
        <v>-2028262</v>
      </c>
      <c r="G62" s="34">
        <f>+Inputs!$D$3</f>
        <v>0.37951000000000001</v>
      </c>
      <c r="H62" s="4"/>
      <c r="I62" s="27">
        <f t="shared" si="7"/>
        <v>2897500</v>
      </c>
      <c r="J62" s="4"/>
      <c r="K62" s="27">
        <f t="shared" si="2"/>
        <v>16097</v>
      </c>
      <c r="L62" s="27">
        <f t="shared" si="8"/>
        <v>869238</v>
      </c>
      <c r="M62" s="27">
        <f t="shared" si="3"/>
        <v>6108.9724700000006</v>
      </c>
      <c r="N62" s="27">
        <f t="shared" si="4"/>
        <v>6108.9724700000006</v>
      </c>
      <c r="O62" s="27">
        <f t="shared" si="9"/>
        <v>-769745.71161999903</v>
      </c>
      <c r="P62" s="27">
        <f t="shared" si="10"/>
        <v>769745.71161999903</v>
      </c>
      <c r="Q62" s="8"/>
      <c r="R62" s="8"/>
      <c r="S62" s="8"/>
      <c r="T62" s="4"/>
    </row>
    <row r="63" spans="1:20">
      <c r="A63" s="31">
        <v>40848</v>
      </c>
      <c r="B63" s="4"/>
      <c r="C63" s="6">
        <v>55</v>
      </c>
      <c r="D63" s="29">
        <f t="shared" si="0"/>
        <v>16097</v>
      </c>
      <c r="E63" s="29">
        <f t="shared" si="6"/>
        <v>885335</v>
      </c>
      <c r="F63" s="29">
        <f t="shared" si="1"/>
        <v>-2012165</v>
      </c>
      <c r="G63" s="34">
        <f>+Inputs!$D$3</f>
        <v>0.37951000000000001</v>
      </c>
      <c r="H63" s="4"/>
      <c r="I63" s="27">
        <f t="shared" si="7"/>
        <v>2897500</v>
      </c>
      <c r="J63" s="4"/>
      <c r="K63" s="27">
        <f t="shared" si="2"/>
        <v>16097</v>
      </c>
      <c r="L63" s="27">
        <f t="shared" si="8"/>
        <v>885335</v>
      </c>
      <c r="M63" s="27">
        <f t="shared" si="3"/>
        <v>6108.9724700000006</v>
      </c>
      <c r="N63" s="27">
        <f t="shared" si="4"/>
        <v>6108.9724700000006</v>
      </c>
      <c r="O63" s="27">
        <f t="shared" si="9"/>
        <v>-763636.73914999899</v>
      </c>
      <c r="P63" s="27">
        <f t="shared" si="10"/>
        <v>763636.73914999899</v>
      </c>
      <c r="Q63" s="8"/>
      <c r="R63" s="8"/>
      <c r="S63" s="8"/>
      <c r="T63" s="4"/>
    </row>
    <row r="64" spans="1:20">
      <c r="A64" s="31">
        <v>40878</v>
      </c>
      <c r="B64" s="4"/>
      <c r="C64" s="6">
        <v>56</v>
      </c>
      <c r="D64" s="29">
        <f t="shared" si="0"/>
        <v>16097</v>
      </c>
      <c r="E64" s="29">
        <f t="shared" si="6"/>
        <v>901432</v>
      </c>
      <c r="F64" s="29">
        <f t="shared" si="1"/>
        <v>-1996068</v>
      </c>
      <c r="G64" s="34">
        <f>+Inputs!$D$3</f>
        <v>0.37951000000000001</v>
      </c>
      <c r="H64" s="4"/>
      <c r="I64" s="27">
        <f t="shared" si="7"/>
        <v>2897500</v>
      </c>
      <c r="J64" s="4"/>
      <c r="K64" s="27">
        <f t="shared" si="2"/>
        <v>16097</v>
      </c>
      <c r="L64" s="27">
        <f t="shared" si="8"/>
        <v>901432</v>
      </c>
      <c r="M64" s="27">
        <f t="shared" si="3"/>
        <v>6108.9724700000006</v>
      </c>
      <c r="N64" s="27">
        <f t="shared" si="4"/>
        <v>6108.9724700000006</v>
      </c>
      <c r="O64" s="27">
        <f t="shared" si="9"/>
        <v>-757527.76667999895</v>
      </c>
      <c r="P64" s="27">
        <f t="shared" si="10"/>
        <v>757527.76667999895</v>
      </c>
      <c r="Q64" s="8"/>
      <c r="R64" s="8"/>
      <c r="S64" s="8"/>
      <c r="T64" s="4"/>
    </row>
    <row r="65" spans="1:20">
      <c r="A65" s="31">
        <v>40909</v>
      </c>
      <c r="B65" s="4"/>
      <c r="C65" s="6">
        <v>57</v>
      </c>
      <c r="D65" s="29">
        <f t="shared" si="0"/>
        <v>16097</v>
      </c>
      <c r="E65" s="29">
        <f t="shared" si="6"/>
        <v>917529</v>
      </c>
      <c r="F65" s="29">
        <f t="shared" si="1"/>
        <v>-1979971</v>
      </c>
      <c r="G65" s="34">
        <f>+Inputs!$D$3</f>
        <v>0.37951000000000001</v>
      </c>
      <c r="H65" s="4"/>
      <c r="I65" s="27">
        <f t="shared" si="7"/>
        <v>2897500</v>
      </c>
      <c r="J65" s="4"/>
      <c r="K65" s="27">
        <f t="shared" si="2"/>
        <v>16097</v>
      </c>
      <c r="L65" s="27">
        <f t="shared" si="8"/>
        <v>917529</v>
      </c>
      <c r="M65" s="27">
        <f t="shared" si="3"/>
        <v>6108.9724700000006</v>
      </c>
      <c r="N65" s="27">
        <f t="shared" si="4"/>
        <v>6108.9724700000006</v>
      </c>
      <c r="O65" s="27">
        <f t="shared" si="9"/>
        <v>-751418.79420999892</v>
      </c>
      <c r="P65" s="27">
        <f t="shared" si="10"/>
        <v>751418.79420999892</v>
      </c>
      <c r="Q65" s="8"/>
      <c r="R65" s="8"/>
      <c r="S65" s="8"/>
      <c r="T65" s="4"/>
    </row>
    <row r="66" spans="1:20">
      <c r="A66" s="31">
        <v>40940</v>
      </c>
      <c r="B66" s="4"/>
      <c r="C66" s="6">
        <v>58</v>
      </c>
      <c r="D66" s="29">
        <f t="shared" si="0"/>
        <v>16097</v>
      </c>
      <c r="E66" s="29">
        <f t="shared" si="6"/>
        <v>933626</v>
      </c>
      <c r="F66" s="29">
        <f t="shared" si="1"/>
        <v>-1963874</v>
      </c>
      <c r="G66" s="34">
        <f>+Inputs!$D$3</f>
        <v>0.37951000000000001</v>
      </c>
      <c r="H66" s="4"/>
      <c r="I66" s="27">
        <f t="shared" si="7"/>
        <v>2897500</v>
      </c>
      <c r="J66" s="4"/>
      <c r="K66" s="27">
        <f t="shared" si="2"/>
        <v>16097</v>
      </c>
      <c r="L66" s="27">
        <f t="shared" si="8"/>
        <v>933626</v>
      </c>
      <c r="M66" s="27">
        <f t="shared" si="3"/>
        <v>6108.9724700000006</v>
      </c>
      <c r="N66" s="27">
        <f t="shared" si="4"/>
        <v>6108.9724700000006</v>
      </c>
      <c r="O66" s="27">
        <f t="shared" si="9"/>
        <v>-745309.82173999888</v>
      </c>
      <c r="P66" s="27">
        <f t="shared" si="10"/>
        <v>745309.82173999888</v>
      </c>
      <c r="Q66" s="8"/>
      <c r="R66" s="8"/>
      <c r="S66" s="8"/>
      <c r="T66" s="4"/>
    </row>
    <row r="67" spans="1:20">
      <c r="A67" s="31">
        <v>40969</v>
      </c>
      <c r="B67" s="4"/>
      <c r="C67" s="6">
        <v>59</v>
      </c>
      <c r="D67" s="29">
        <f t="shared" si="0"/>
        <v>16097</v>
      </c>
      <c r="E67" s="29">
        <f t="shared" si="6"/>
        <v>949723</v>
      </c>
      <c r="F67" s="29">
        <f t="shared" si="1"/>
        <v>-1947777</v>
      </c>
      <c r="G67" s="34">
        <f>+Inputs!$D$3</f>
        <v>0.37951000000000001</v>
      </c>
      <c r="H67" s="4"/>
      <c r="I67" s="27">
        <f t="shared" si="7"/>
        <v>2897500</v>
      </c>
      <c r="J67" s="4"/>
      <c r="K67" s="27">
        <f t="shared" si="2"/>
        <v>16097</v>
      </c>
      <c r="L67" s="27">
        <f t="shared" si="8"/>
        <v>949723</v>
      </c>
      <c r="M67" s="27">
        <f t="shared" si="3"/>
        <v>6108.9724700000006</v>
      </c>
      <c r="N67" s="27">
        <f t="shared" si="4"/>
        <v>6108.9724700000006</v>
      </c>
      <c r="O67" s="27">
        <f t="shared" si="9"/>
        <v>-739200.84926999884</v>
      </c>
      <c r="P67" s="27">
        <f t="shared" si="10"/>
        <v>739200.84926999884</v>
      </c>
      <c r="Q67" s="8"/>
      <c r="R67" s="8"/>
      <c r="S67" s="8"/>
      <c r="T67" s="4"/>
    </row>
    <row r="68" spans="1:20">
      <c r="A68" s="31">
        <v>41000</v>
      </c>
      <c r="B68" s="4"/>
      <c r="C68" s="6">
        <v>60</v>
      </c>
      <c r="D68" s="29">
        <f t="shared" si="0"/>
        <v>16097</v>
      </c>
      <c r="E68" s="29">
        <f t="shared" si="6"/>
        <v>965820</v>
      </c>
      <c r="F68" s="29">
        <f t="shared" si="1"/>
        <v>-1931680</v>
      </c>
      <c r="G68" s="34">
        <f>+Inputs!$D$3</f>
        <v>0.37951000000000001</v>
      </c>
      <c r="H68" s="4"/>
      <c r="I68" s="27">
        <f t="shared" si="7"/>
        <v>2897500</v>
      </c>
      <c r="J68" s="4"/>
      <c r="K68" s="27">
        <f t="shared" si="2"/>
        <v>16097</v>
      </c>
      <c r="L68" s="27">
        <f t="shared" si="8"/>
        <v>965820</v>
      </c>
      <c r="M68" s="27">
        <f t="shared" si="3"/>
        <v>6108.9724700000006</v>
      </c>
      <c r="N68" s="27">
        <f t="shared" si="4"/>
        <v>6108.9724700000006</v>
      </c>
      <c r="O68" s="27">
        <f t="shared" si="9"/>
        <v>-733091.8767999988</v>
      </c>
      <c r="P68" s="27">
        <f t="shared" si="10"/>
        <v>733091.8767999988</v>
      </c>
      <c r="Q68" s="8"/>
      <c r="R68" s="8"/>
      <c r="S68" s="8"/>
      <c r="T68" s="4"/>
    </row>
    <row r="69" spans="1:20">
      <c r="A69" s="31">
        <v>41030</v>
      </c>
      <c r="B69" s="4"/>
      <c r="C69" s="6">
        <v>61</v>
      </c>
      <c r="D69" s="29">
        <f t="shared" si="0"/>
        <v>16097</v>
      </c>
      <c r="E69" s="29">
        <f t="shared" si="6"/>
        <v>981917</v>
      </c>
      <c r="F69" s="29">
        <f t="shared" si="1"/>
        <v>-1915583</v>
      </c>
      <c r="G69" s="34">
        <f>+Inputs!$D$3</f>
        <v>0.37951000000000001</v>
      </c>
      <c r="H69" s="4"/>
      <c r="I69" s="27">
        <f t="shared" si="7"/>
        <v>2897500</v>
      </c>
      <c r="J69" s="4"/>
      <c r="K69" s="27">
        <f t="shared" si="2"/>
        <v>16097</v>
      </c>
      <c r="L69" s="27">
        <f t="shared" si="8"/>
        <v>981917</v>
      </c>
      <c r="M69" s="27">
        <f t="shared" si="3"/>
        <v>6108.9724700000006</v>
      </c>
      <c r="N69" s="27">
        <f t="shared" si="4"/>
        <v>6108.9724700000006</v>
      </c>
      <c r="O69" s="27">
        <f t="shared" si="9"/>
        <v>-726982.90432999877</v>
      </c>
      <c r="P69" s="27">
        <f t="shared" si="10"/>
        <v>726982.90432999877</v>
      </c>
      <c r="Q69" s="8"/>
      <c r="R69" s="8"/>
      <c r="S69" s="8"/>
      <c r="T69" s="4"/>
    </row>
    <row r="70" spans="1:20">
      <c r="A70" s="31">
        <v>41061</v>
      </c>
      <c r="B70" s="4"/>
      <c r="C70" s="6">
        <v>62</v>
      </c>
      <c r="D70" s="29">
        <f t="shared" si="0"/>
        <v>16097</v>
      </c>
      <c r="E70" s="29">
        <f t="shared" si="6"/>
        <v>998014</v>
      </c>
      <c r="F70" s="29">
        <f t="shared" si="1"/>
        <v>-1899486</v>
      </c>
      <c r="G70" s="34">
        <f>+Inputs!$D$3</f>
        <v>0.37951000000000001</v>
      </c>
      <c r="H70" s="4"/>
      <c r="I70" s="27">
        <f t="shared" si="7"/>
        <v>2897500</v>
      </c>
      <c r="J70" s="4"/>
      <c r="K70" s="27">
        <f t="shared" si="2"/>
        <v>16097</v>
      </c>
      <c r="L70" s="27">
        <f t="shared" si="8"/>
        <v>998014</v>
      </c>
      <c r="M70" s="27">
        <f t="shared" si="3"/>
        <v>6108.9724700000006</v>
      </c>
      <c r="N70" s="27">
        <f t="shared" si="4"/>
        <v>6108.9724700000006</v>
      </c>
      <c r="O70" s="27">
        <f t="shared" si="9"/>
        <v>-720873.93185999873</v>
      </c>
      <c r="P70" s="27">
        <f t="shared" si="10"/>
        <v>720873.93185999873</v>
      </c>
      <c r="Q70" s="8"/>
      <c r="R70" s="8"/>
      <c r="S70" s="8"/>
      <c r="T70" s="4"/>
    </row>
    <row r="71" spans="1:20">
      <c r="A71" s="31">
        <v>41091</v>
      </c>
      <c r="B71" s="4"/>
      <c r="C71" s="6">
        <v>63</v>
      </c>
      <c r="D71" s="29">
        <f t="shared" si="0"/>
        <v>16097</v>
      </c>
      <c r="E71" s="29">
        <f t="shared" si="6"/>
        <v>1014111</v>
      </c>
      <c r="F71" s="29">
        <f t="shared" si="1"/>
        <v>-1883389</v>
      </c>
      <c r="G71" s="34">
        <f>+Inputs!$D$3</f>
        <v>0.37951000000000001</v>
      </c>
      <c r="H71" s="4"/>
      <c r="I71" s="27">
        <f t="shared" si="7"/>
        <v>2897500</v>
      </c>
      <c r="J71" s="4"/>
      <c r="K71" s="27">
        <f t="shared" si="2"/>
        <v>16097</v>
      </c>
      <c r="L71" s="27">
        <f t="shared" si="8"/>
        <v>1014111</v>
      </c>
      <c r="M71" s="27">
        <f t="shared" si="3"/>
        <v>6108.9724700000006</v>
      </c>
      <c r="N71" s="27">
        <f t="shared" si="4"/>
        <v>6108.9724700000006</v>
      </c>
      <c r="O71" s="27">
        <f t="shared" si="9"/>
        <v>-714764.95938999869</v>
      </c>
      <c r="P71" s="27">
        <f t="shared" si="10"/>
        <v>714764.95938999869</v>
      </c>
      <c r="Q71" s="8"/>
      <c r="R71" s="8"/>
      <c r="S71" s="8"/>
      <c r="T71" s="4"/>
    </row>
    <row r="72" spans="1:20">
      <c r="A72" s="31">
        <v>41122</v>
      </c>
      <c r="B72" s="4"/>
      <c r="C72" s="6">
        <v>64</v>
      </c>
      <c r="D72" s="29">
        <f t="shared" si="0"/>
        <v>16097</v>
      </c>
      <c r="E72" s="29">
        <f t="shared" si="6"/>
        <v>1030208</v>
      </c>
      <c r="F72" s="29">
        <f t="shared" si="1"/>
        <v>-1867292</v>
      </c>
      <c r="G72" s="34">
        <f>+Inputs!$D$3</f>
        <v>0.37951000000000001</v>
      </c>
      <c r="H72" s="4"/>
      <c r="I72" s="27">
        <f t="shared" si="7"/>
        <v>2897500</v>
      </c>
      <c r="J72" s="4"/>
      <c r="K72" s="27">
        <f t="shared" si="2"/>
        <v>16097</v>
      </c>
      <c r="L72" s="27">
        <f t="shared" si="8"/>
        <v>1030208</v>
      </c>
      <c r="M72" s="27">
        <f t="shared" si="3"/>
        <v>6108.9724700000006</v>
      </c>
      <c r="N72" s="27">
        <f t="shared" si="4"/>
        <v>6108.9724700000006</v>
      </c>
      <c r="O72" s="27">
        <f t="shared" si="9"/>
        <v>-708655.98691999866</v>
      </c>
      <c r="P72" s="27">
        <f t="shared" si="10"/>
        <v>708655.98691999866</v>
      </c>
      <c r="Q72" s="8"/>
      <c r="R72" s="8"/>
      <c r="S72" s="8"/>
      <c r="T72" s="4"/>
    </row>
    <row r="73" spans="1:20">
      <c r="A73" s="31">
        <v>41153</v>
      </c>
      <c r="B73" s="4"/>
      <c r="C73" s="6">
        <v>65</v>
      </c>
      <c r="D73" s="29">
        <f t="shared" ref="D73:D136" si="12">ROUND(-(+$B$9/180)*1,0)</f>
        <v>16097</v>
      </c>
      <c r="E73" s="29">
        <f t="shared" si="6"/>
        <v>1046305</v>
      </c>
      <c r="F73" s="29">
        <f t="shared" ref="F73:F136" si="13">$B$9+E73</f>
        <v>-1851195</v>
      </c>
      <c r="G73" s="34">
        <f>+Inputs!$D$3</f>
        <v>0.37951000000000001</v>
      </c>
      <c r="H73" s="4"/>
      <c r="I73" s="27">
        <f t="shared" si="7"/>
        <v>2897500</v>
      </c>
      <c r="J73" s="4"/>
      <c r="K73" s="27">
        <f t="shared" ref="K73:K136" si="14">D73</f>
        <v>16097</v>
      </c>
      <c r="L73" s="27">
        <f t="shared" si="8"/>
        <v>1046305</v>
      </c>
      <c r="M73" s="27">
        <f t="shared" ref="M73:M136" si="15">K73*G73</f>
        <v>6108.9724700000006</v>
      </c>
      <c r="N73" s="27">
        <f t="shared" ref="N73:N136" si="16">M73-J73</f>
        <v>6108.9724700000006</v>
      </c>
      <c r="O73" s="27">
        <f t="shared" si="9"/>
        <v>-702547.01444999862</v>
      </c>
      <c r="P73" s="27">
        <f t="shared" si="10"/>
        <v>702547.01444999862</v>
      </c>
      <c r="Q73" s="8"/>
      <c r="R73" s="8"/>
      <c r="S73" s="8"/>
      <c r="T73" s="4"/>
    </row>
    <row r="74" spans="1:20">
      <c r="A74" s="31">
        <v>41183</v>
      </c>
      <c r="B74" s="4"/>
      <c r="C74" s="6">
        <v>66</v>
      </c>
      <c r="D74" s="29">
        <f t="shared" si="12"/>
        <v>16097</v>
      </c>
      <c r="E74" s="29">
        <f t="shared" ref="E74:E137" si="17">+E73+D74</f>
        <v>1062402</v>
      </c>
      <c r="F74" s="29">
        <f t="shared" si="13"/>
        <v>-1835098</v>
      </c>
      <c r="G74" s="34">
        <f>+Inputs!$D$3</f>
        <v>0.37951000000000001</v>
      </c>
      <c r="H74" s="4"/>
      <c r="I74" s="27">
        <f t="shared" ref="I74:I137" si="18">+I73+H74</f>
        <v>2897500</v>
      </c>
      <c r="J74" s="4"/>
      <c r="K74" s="27">
        <f t="shared" si="14"/>
        <v>16097</v>
      </c>
      <c r="L74" s="27">
        <f t="shared" ref="L74:L137" si="19">+L73+K74</f>
        <v>1062402</v>
      </c>
      <c r="M74" s="27">
        <f t="shared" si="15"/>
        <v>6108.9724700000006</v>
      </c>
      <c r="N74" s="27">
        <f t="shared" si="16"/>
        <v>6108.9724700000006</v>
      </c>
      <c r="O74" s="27">
        <f t="shared" ref="O74:O137" si="20">+O73+N74</f>
        <v>-696438.04197999858</v>
      </c>
      <c r="P74" s="27">
        <f t="shared" ref="P74:P137" si="21">P73-N74</f>
        <v>696438.04197999858</v>
      </c>
      <c r="Q74" s="8"/>
      <c r="R74" s="8"/>
      <c r="S74" s="8"/>
      <c r="T74" s="4"/>
    </row>
    <row r="75" spans="1:20">
      <c r="A75" s="31">
        <v>41214</v>
      </c>
      <c r="B75" s="4"/>
      <c r="C75" s="6">
        <v>67</v>
      </c>
      <c r="D75" s="29">
        <f t="shared" si="12"/>
        <v>16097</v>
      </c>
      <c r="E75" s="29">
        <f t="shared" si="17"/>
        <v>1078499</v>
      </c>
      <c r="F75" s="29">
        <f t="shared" si="13"/>
        <v>-1819001</v>
      </c>
      <c r="G75" s="34">
        <f>+Inputs!$D$3</f>
        <v>0.37951000000000001</v>
      </c>
      <c r="H75" s="4"/>
      <c r="I75" s="27">
        <f t="shared" si="18"/>
        <v>2897500</v>
      </c>
      <c r="J75" s="4"/>
      <c r="K75" s="27">
        <f t="shared" si="14"/>
        <v>16097</v>
      </c>
      <c r="L75" s="27">
        <f t="shared" si="19"/>
        <v>1078499</v>
      </c>
      <c r="M75" s="27">
        <f t="shared" si="15"/>
        <v>6108.9724700000006</v>
      </c>
      <c r="N75" s="27">
        <f t="shared" si="16"/>
        <v>6108.9724700000006</v>
      </c>
      <c r="O75" s="27">
        <f t="shared" si="20"/>
        <v>-690329.06950999855</v>
      </c>
      <c r="P75" s="27">
        <f t="shared" si="21"/>
        <v>690329.06950999855</v>
      </c>
      <c r="Q75" s="8"/>
      <c r="R75" s="8"/>
      <c r="S75" s="8"/>
      <c r="T75" s="4"/>
    </row>
    <row r="76" spans="1:20">
      <c r="A76" s="31">
        <v>41244</v>
      </c>
      <c r="B76" s="4"/>
      <c r="C76" s="6">
        <v>68</v>
      </c>
      <c r="D76" s="29">
        <f t="shared" si="12"/>
        <v>16097</v>
      </c>
      <c r="E76" s="29">
        <f t="shared" si="17"/>
        <v>1094596</v>
      </c>
      <c r="F76" s="29">
        <f t="shared" si="13"/>
        <v>-1802904</v>
      </c>
      <c r="G76" s="34">
        <f>+Inputs!$D$3</f>
        <v>0.37951000000000001</v>
      </c>
      <c r="H76" s="4"/>
      <c r="I76" s="27">
        <f t="shared" si="18"/>
        <v>2897500</v>
      </c>
      <c r="J76" s="4"/>
      <c r="K76" s="27">
        <f t="shared" si="14"/>
        <v>16097</v>
      </c>
      <c r="L76" s="27">
        <f t="shared" si="19"/>
        <v>1094596</v>
      </c>
      <c r="M76" s="27">
        <f t="shared" si="15"/>
        <v>6108.9724700000006</v>
      </c>
      <c r="N76" s="27">
        <f t="shared" si="16"/>
        <v>6108.9724700000006</v>
      </c>
      <c r="O76" s="27">
        <f t="shared" si="20"/>
        <v>-684220.09703999851</v>
      </c>
      <c r="P76" s="27">
        <f t="shared" si="21"/>
        <v>684220.09703999851</v>
      </c>
      <c r="Q76" s="8"/>
      <c r="R76" s="8"/>
      <c r="S76" s="8"/>
      <c r="T76" s="4"/>
    </row>
    <row r="77" spans="1:20">
      <c r="A77" s="31">
        <v>41275</v>
      </c>
      <c r="B77" s="4"/>
      <c r="C77" s="6">
        <v>69</v>
      </c>
      <c r="D77" s="29">
        <f t="shared" si="12"/>
        <v>16097</v>
      </c>
      <c r="E77" s="29">
        <f t="shared" si="17"/>
        <v>1110693</v>
      </c>
      <c r="F77" s="29">
        <f t="shared" si="13"/>
        <v>-1786807</v>
      </c>
      <c r="G77" s="34">
        <f>+Inputs!$D$3</f>
        <v>0.37951000000000001</v>
      </c>
      <c r="H77" s="4"/>
      <c r="I77" s="27">
        <f t="shared" si="18"/>
        <v>2897500</v>
      </c>
      <c r="J77" s="4"/>
      <c r="K77" s="27">
        <f t="shared" si="14"/>
        <v>16097</v>
      </c>
      <c r="L77" s="27">
        <f t="shared" si="19"/>
        <v>1110693</v>
      </c>
      <c r="M77" s="27">
        <f t="shared" si="15"/>
        <v>6108.9724700000006</v>
      </c>
      <c r="N77" s="27">
        <f t="shared" si="16"/>
        <v>6108.9724700000006</v>
      </c>
      <c r="O77" s="27">
        <f t="shared" si="20"/>
        <v>-678111.12456999847</v>
      </c>
      <c r="P77" s="27">
        <f t="shared" si="21"/>
        <v>678111.12456999847</v>
      </c>
      <c r="Q77" s="8"/>
      <c r="R77" s="8"/>
      <c r="S77" s="8"/>
      <c r="T77" s="4"/>
    </row>
    <row r="78" spans="1:20">
      <c r="A78" s="31">
        <v>41306</v>
      </c>
      <c r="B78" s="4"/>
      <c r="C78" s="6">
        <v>70</v>
      </c>
      <c r="D78" s="29">
        <f t="shared" si="12"/>
        <v>16097</v>
      </c>
      <c r="E78" s="29">
        <f t="shared" si="17"/>
        <v>1126790</v>
      </c>
      <c r="F78" s="29">
        <f t="shared" si="13"/>
        <v>-1770710</v>
      </c>
      <c r="G78" s="34">
        <f>+Inputs!$D$3</f>
        <v>0.37951000000000001</v>
      </c>
      <c r="H78" s="4"/>
      <c r="I78" s="27">
        <f t="shared" si="18"/>
        <v>2897500</v>
      </c>
      <c r="J78" s="4"/>
      <c r="K78" s="27">
        <f t="shared" si="14"/>
        <v>16097</v>
      </c>
      <c r="L78" s="27">
        <f t="shared" si="19"/>
        <v>1126790</v>
      </c>
      <c r="M78" s="27">
        <f t="shared" si="15"/>
        <v>6108.9724700000006</v>
      </c>
      <c r="N78" s="27">
        <f t="shared" si="16"/>
        <v>6108.9724700000006</v>
      </c>
      <c r="O78" s="27">
        <f t="shared" si="20"/>
        <v>-672002.15209999844</v>
      </c>
      <c r="P78" s="27">
        <f t="shared" si="21"/>
        <v>672002.15209999844</v>
      </c>
      <c r="Q78" s="8"/>
      <c r="R78" s="8"/>
      <c r="S78" s="8"/>
      <c r="T78" s="4"/>
    </row>
    <row r="79" spans="1:20">
      <c r="A79" s="31">
        <v>41334</v>
      </c>
      <c r="B79" s="4"/>
      <c r="C79" s="6">
        <v>71</v>
      </c>
      <c r="D79" s="29">
        <f t="shared" si="12"/>
        <v>16097</v>
      </c>
      <c r="E79" s="29">
        <f t="shared" si="17"/>
        <v>1142887</v>
      </c>
      <c r="F79" s="29">
        <f t="shared" si="13"/>
        <v>-1754613</v>
      </c>
      <c r="G79" s="34">
        <f>+Inputs!$D$3</f>
        <v>0.37951000000000001</v>
      </c>
      <c r="H79" s="4"/>
      <c r="I79" s="27">
        <f t="shared" si="18"/>
        <v>2897500</v>
      </c>
      <c r="J79" s="4"/>
      <c r="K79" s="27">
        <f t="shared" si="14"/>
        <v>16097</v>
      </c>
      <c r="L79" s="27">
        <f t="shared" si="19"/>
        <v>1142887</v>
      </c>
      <c r="M79" s="27">
        <f t="shared" si="15"/>
        <v>6108.9724700000006</v>
      </c>
      <c r="N79" s="27">
        <f t="shared" si="16"/>
        <v>6108.9724700000006</v>
      </c>
      <c r="O79" s="27">
        <f t="shared" si="20"/>
        <v>-665893.1796299984</v>
      </c>
      <c r="P79" s="27">
        <f t="shared" si="21"/>
        <v>665893.1796299984</v>
      </c>
      <c r="Q79" s="8"/>
      <c r="R79" s="8"/>
      <c r="S79" s="8"/>
      <c r="T79" s="4"/>
    </row>
    <row r="80" spans="1:20">
      <c r="A80" s="31">
        <v>41365</v>
      </c>
      <c r="B80" s="4"/>
      <c r="C80" s="6">
        <v>72</v>
      </c>
      <c r="D80" s="29">
        <f t="shared" si="12"/>
        <v>16097</v>
      </c>
      <c r="E80" s="29">
        <f t="shared" si="17"/>
        <v>1158984</v>
      </c>
      <c r="F80" s="29">
        <f t="shared" si="13"/>
        <v>-1738516</v>
      </c>
      <c r="G80" s="34">
        <f>+Inputs!$D$3</f>
        <v>0.37951000000000001</v>
      </c>
      <c r="H80" s="4"/>
      <c r="I80" s="27">
        <f t="shared" si="18"/>
        <v>2897500</v>
      </c>
      <c r="J80" s="4"/>
      <c r="K80" s="27">
        <f t="shared" si="14"/>
        <v>16097</v>
      </c>
      <c r="L80" s="27">
        <f t="shared" si="19"/>
        <v>1158984</v>
      </c>
      <c r="M80" s="27">
        <f t="shared" si="15"/>
        <v>6108.9724700000006</v>
      </c>
      <c r="N80" s="27">
        <f t="shared" si="16"/>
        <v>6108.9724700000006</v>
      </c>
      <c r="O80" s="27">
        <f t="shared" si="20"/>
        <v>-659784.20715999836</v>
      </c>
      <c r="P80" s="27">
        <f t="shared" si="21"/>
        <v>659784.20715999836</v>
      </c>
      <c r="Q80" s="8"/>
      <c r="R80" s="8"/>
      <c r="S80" s="8"/>
      <c r="T80" s="4"/>
    </row>
    <row r="81" spans="1:20">
      <c r="A81" s="31">
        <v>41395</v>
      </c>
      <c r="B81" s="4"/>
      <c r="C81" s="6">
        <v>73</v>
      </c>
      <c r="D81" s="29">
        <f t="shared" si="12"/>
        <v>16097</v>
      </c>
      <c r="E81" s="29">
        <f t="shared" si="17"/>
        <v>1175081</v>
      </c>
      <c r="F81" s="29">
        <f t="shared" si="13"/>
        <v>-1722419</v>
      </c>
      <c r="G81" s="34">
        <f>+Inputs!$D$3</f>
        <v>0.37951000000000001</v>
      </c>
      <c r="H81" s="4"/>
      <c r="I81" s="27">
        <f t="shared" si="18"/>
        <v>2897500</v>
      </c>
      <c r="J81" s="4"/>
      <c r="K81" s="27">
        <f t="shared" si="14"/>
        <v>16097</v>
      </c>
      <c r="L81" s="27">
        <f t="shared" si="19"/>
        <v>1175081</v>
      </c>
      <c r="M81" s="27">
        <f t="shared" si="15"/>
        <v>6108.9724700000006</v>
      </c>
      <c r="N81" s="27">
        <f t="shared" si="16"/>
        <v>6108.9724700000006</v>
      </c>
      <c r="O81" s="27">
        <f t="shared" si="20"/>
        <v>-653675.23468999832</v>
      </c>
      <c r="P81" s="27">
        <f t="shared" si="21"/>
        <v>653675.23468999832</v>
      </c>
      <c r="Q81" s="8"/>
      <c r="R81" s="8"/>
      <c r="S81" s="8"/>
      <c r="T81" s="4"/>
    </row>
    <row r="82" spans="1:20">
      <c r="A82" s="31">
        <v>41426</v>
      </c>
      <c r="B82" s="4"/>
      <c r="C82" s="6">
        <v>74</v>
      </c>
      <c r="D82" s="29">
        <f t="shared" si="12"/>
        <v>16097</v>
      </c>
      <c r="E82" s="29">
        <f t="shared" si="17"/>
        <v>1191178</v>
      </c>
      <c r="F82" s="29">
        <f t="shared" si="13"/>
        <v>-1706322</v>
      </c>
      <c r="G82" s="34">
        <f>+Inputs!$D$3</f>
        <v>0.37951000000000001</v>
      </c>
      <c r="H82" s="4"/>
      <c r="I82" s="27">
        <f t="shared" si="18"/>
        <v>2897500</v>
      </c>
      <c r="J82" s="4"/>
      <c r="K82" s="27">
        <f t="shared" si="14"/>
        <v>16097</v>
      </c>
      <c r="L82" s="27">
        <f t="shared" si="19"/>
        <v>1191178</v>
      </c>
      <c r="M82" s="27">
        <f t="shared" si="15"/>
        <v>6108.9724700000006</v>
      </c>
      <c r="N82" s="27">
        <f t="shared" si="16"/>
        <v>6108.9724700000006</v>
      </c>
      <c r="O82" s="27">
        <f t="shared" si="20"/>
        <v>-647566.26221999829</v>
      </c>
      <c r="P82" s="27">
        <f t="shared" si="21"/>
        <v>647566.26221999829</v>
      </c>
      <c r="Q82" s="8"/>
      <c r="R82" s="8"/>
      <c r="S82" s="8"/>
      <c r="T82" s="4"/>
    </row>
    <row r="83" spans="1:20">
      <c r="A83" s="31">
        <v>41456</v>
      </c>
      <c r="B83" s="4"/>
      <c r="C83" s="6">
        <v>75</v>
      </c>
      <c r="D83" s="29">
        <f t="shared" si="12"/>
        <v>16097</v>
      </c>
      <c r="E83" s="29">
        <f t="shared" si="17"/>
        <v>1207275</v>
      </c>
      <c r="F83" s="29">
        <f t="shared" si="13"/>
        <v>-1690225</v>
      </c>
      <c r="G83" s="34">
        <f>+Inputs!$D$3</f>
        <v>0.37951000000000001</v>
      </c>
      <c r="H83" s="4"/>
      <c r="I83" s="27">
        <f t="shared" si="18"/>
        <v>2897500</v>
      </c>
      <c r="J83" s="4"/>
      <c r="K83" s="27">
        <f t="shared" si="14"/>
        <v>16097</v>
      </c>
      <c r="L83" s="27">
        <f t="shared" si="19"/>
        <v>1207275</v>
      </c>
      <c r="M83" s="27">
        <f t="shared" si="15"/>
        <v>6108.9724700000006</v>
      </c>
      <c r="N83" s="27">
        <f t="shared" si="16"/>
        <v>6108.9724700000006</v>
      </c>
      <c r="O83" s="27">
        <f t="shared" si="20"/>
        <v>-641457.28974999825</v>
      </c>
      <c r="P83" s="27">
        <f t="shared" si="21"/>
        <v>641457.28974999825</v>
      </c>
      <c r="Q83" s="8"/>
      <c r="R83" s="8"/>
      <c r="S83" s="8"/>
      <c r="T83" s="4"/>
    </row>
    <row r="84" spans="1:20">
      <c r="A84" s="31">
        <v>41487</v>
      </c>
      <c r="B84" s="4"/>
      <c r="C84" s="6">
        <v>76</v>
      </c>
      <c r="D84" s="29">
        <f t="shared" si="12"/>
        <v>16097</v>
      </c>
      <c r="E84" s="29">
        <f t="shared" si="17"/>
        <v>1223372</v>
      </c>
      <c r="F84" s="29">
        <f t="shared" si="13"/>
        <v>-1674128</v>
      </c>
      <c r="G84" s="34">
        <f>+Inputs!$D$3</f>
        <v>0.37951000000000001</v>
      </c>
      <c r="H84" s="4"/>
      <c r="I84" s="27">
        <f t="shared" si="18"/>
        <v>2897500</v>
      </c>
      <c r="J84" s="4"/>
      <c r="K84" s="27">
        <f t="shared" si="14"/>
        <v>16097</v>
      </c>
      <c r="L84" s="27">
        <f t="shared" si="19"/>
        <v>1223372</v>
      </c>
      <c r="M84" s="27">
        <f t="shared" si="15"/>
        <v>6108.9724700000006</v>
      </c>
      <c r="N84" s="27">
        <f t="shared" si="16"/>
        <v>6108.9724700000006</v>
      </c>
      <c r="O84" s="27">
        <f t="shared" si="20"/>
        <v>-635348.31727999821</v>
      </c>
      <c r="P84" s="27">
        <f t="shared" si="21"/>
        <v>635348.31727999821</v>
      </c>
      <c r="Q84" s="8"/>
      <c r="R84" s="8"/>
      <c r="S84" s="8"/>
      <c r="T84" s="4"/>
    </row>
    <row r="85" spans="1:20">
      <c r="A85" s="31">
        <v>41518</v>
      </c>
      <c r="B85" s="4"/>
      <c r="C85" s="6">
        <v>77</v>
      </c>
      <c r="D85" s="29">
        <f t="shared" si="12"/>
        <v>16097</v>
      </c>
      <c r="E85" s="29">
        <f t="shared" si="17"/>
        <v>1239469</v>
      </c>
      <c r="F85" s="29">
        <f t="shared" si="13"/>
        <v>-1658031</v>
      </c>
      <c r="G85" s="34">
        <f>+Inputs!$D$3</f>
        <v>0.37951000000000001</v>
      </c>
      <c r="H85" s="4"/>
      <c r="I85" s="27">
        <f t="shared" si="18"/>
        <v>2897500</v>
      </c>
      <c r="J85" s="4"/>
      <c r="K85" s="27">
        <f t="shared" si="14"/>
        <v>16097</v>
      </c>
      <c r="L85" s="27">
        <f t="shared" si="19"/>
        <v>1239469</v>
      </c>
      <c r="M85" s="27">
        <f t="shared" si="15"/>
        <v>6108.9724700000006</v>
      </c>
      <c r="N85" s="27">
        <f t="shared" si="16"/>
        <v>6108.9724700000006</v>
      </c>
      <c r="O85" s="27">
        <f t="shared" si="20"/>
        <v>-629239.34480999818</v>
      </c>
      <c r="P85" s="27">
        <f t="shared" si="21"/>
        <v>629239.34480999818</v>
      </c>
      <c r="Q85" s="8"/>
      <c r="R85" s="8"/>
      <c r="S85" s="8"/>
      <c r="T85" s="4"/>
    </row>
    <row r="86" spans="1:20">
      <c r="A86" s="31">
        <v>41548</v>
      </c>
      <c r="B86" s="4"/>
      <c r="C86" s="6">
        <v>78</v>
      </c>
      <c r="D86" s="29">
        <f t="shared" si="12"/>
        <v>16097</v>
      </c>
      <c r="E86" s="29">
        <f t="shared" si="17"/>
        <v>1255566</v>
      </c>
      <c r="F86" s="29">
        <f t="shared" si="13"/>
        <v>-1641934</v>
      </c>
      <c r="G86" s="34">
        <f>+Inputs!$D$3</f>
        <v>0.37951000000000001</v>
      </c>
      <c r="H86" s="4"/>
      <c r="I86" s="27">
        <f t="shared" si="18"/>
        <v>2897500</v>
      </c>
      <c r="J86" s="4"/>
      <c r="K86" s="27">
        <f t="shared" si="14"/>
        <v>16097</v>
      </c>
      <c r="L86" s="27">
        <f t="shared" si="19"/>
        <v>1255566</v>
      </c>
      <c r="M86" s="27">
        <f t="shared" si="15"/>
        <v>6108.9724700000006</v>
      </c>
      <c r="N86" s="27">
        <f t="shared" si="16"/>
        <v>6108.9724700000006</v>
      </c>
      <c r="O86" s="27">
        <f t="shared" si="20"/>
        <v>-623130.37233999814</v>
      </c>
      <c r="P86" s="27">
        <f t="shared" si="21"/>
        <v>623130.37233999814</v>
      </c>
      <c r="Q86" s="8"/>
      <c r="R86" s="8"/>
      <c r="S86" s="8"/>
      <c r="T86" s="4"/>
    </row>
    <row r="87" spans="1:20">
      <c r="A87" s="31">
        <v>41579</v>
      </c>
      <c r="B87" s="4"/>
      <c r="C87" s="6">
        <v>79</v>
      </c>
      <c r="D87" s="29">
        <f t="shared" si="12"/>
        <v>16097</v>
      </c>
      <c r="E87" s="29">
        <f t="shared" si="17"/>
        <v>1271663</v>
      </c>
      <c r="F87" s="29">
        <f t="shared" si="13"/>
        <v>-1625837</v>
      </c>
      <c r="G87" s="34">
        <f>+Inputs!$D$3</f>
        <v>0.37951000000000001</v>
      </c>
      <c r="H87" s="4"/>
      <c r="I87" s="27">
        <f t="shared" si="18"/>
        <v>2897500</v>
      </c>
      <c r="J87" s="4"/>
      <c r="K87" s="27">
        <f t="shared" si="14"/>
        <v>16097</v>
      </c>
      <c r="L87" s="27">
        <f t="shared" si="19"/>
        <v>1271663</v>
      </c>
      <c r="M87" s="27">
        <f t="shared" si="15"/>
        <v>6108.9724700000006</v>
      </c>
      <c r="N87" s="27">
        <f t="shared" si="16"/>
        <v>6108.9724700000006</v>
      </c>
      <c r="O87" s="27">
        <f t="shared" si="20"/>
        <v>-617021.3998699981</v>
      </c>
      <c r="P87" s="27">
        <f t="shared" si="21"/>
        <v>617021.3998699981</v>
      </c>
      <c r="Q87" s="8"/>
      <c r="R87" s="8"/>
      <c r="S87" s="8"/>
      <c r="T87" s="4"/>
    </row>
    <row r="88" spans="1:20">
      <c r="A88" s="31">
        <v>41609</v>
      </c>
      <c r="B88" s="4"/>
      <c r="C88" s="6">
        <v>80</v>
      </c>
      <c r="D88" s="29">
        <f t="shared" si="12"/>
        <v>16097</v>
      </c>
      <c r="E88" s="29">
        <f t="shared" si="17"/>
        <v>1287760</v>
      </c>
      <c r="F88" s="29">
        <f t="shared" si="13"/>
        <v>-1609740</v>
      </c>
      <c r="G88" s="34">
        <f>+Inputs!$D$3</f>
        <v>0.37951000000000001</v>
      </c>
      <c r="H88" s="4"/>
      <c r="I88" s="27">
        <f t="shared" si="18"/>
        <v>2897500</v>
      </c>
      <c r="J88" s="4"/>
      <c r="K88" s="27">
        <f t="shared" si="14"/>
        <v>16097</v>
      </c>
      <c r="L88" s="27">
        <f t="shared" si="19"/>
        <v>1287760</v>
      </c>
      <c r="M88" s="27">
        <f t="shared" si="15"/>
        <v>6108.9724700000006</v>
      </c>
      <c r="N88" s="27">
        <f t="shared" si="16"/>
        <v>6108.9724700000006</v>
      </c>
      <c r="O88" s="27">
        <f t="shared" si="20"/>
        <v>-610912.42739999807</v>
      </c>
      <c r="P88" s="27">
        <f t="shared" si="21"/>
        <v>610912.42739999807</v>
      </c>
      <c r="Q88" s="8"/>
      <c r="R88" s="8"/>
      <c r="S88" s="8"/>
      <c r="T88" s="4"/>
    </row>
    <row r="89" spans="1:20">
      <c r="A89" s="31">
        <v>41640</v>
      </c>
      <c r="B89" s="4"/>
      <c r="C89" s="6">
        <v>81</v>
      </c>
      <c r="D89" s="29">
        <f t="shared" si="12"/>
        <v>16097</v>
      </c>
      <c r="E89" s="29">
        <f t="shared" si="17"/>
        <v>1303857</v>
      </c>
      <c r="F89" s="29">
        <f t="shared" si="13"/>
        <v>-1593643</v>
      </c>
      <c r="G89" s="34">
        <f>+Inputs!$D$3</f>
        <v>0.37951000000000001</v>
      </c>
      <c r="H89" s="4"/>
      <c r="I89" s="27">
        <f t="shared" si="18"/>
        <v>2897500</v>
      </c>
      <c r="J89" s="4"/>
      <c r="K89" s="27">
        <f t="shared" si="14"/>
        <v>16097</v>
      </c>
      <c r="L89" s="27">
        <f t="shared" si="19"/>
        <v>1303857</v>
      </c>
      <c r="M89" s="27">
        <f t="shared" si="15"/>
        <v>6108.9724700000006</v>
      </c>
      <c r="N89" s="27">
        <f t="shared" si="16"/>
        <v>6108.9724700000006</v>
      </c>
      <c r="O89" s="27">
        <f t="shared" si="20"/>
        <v>-604803.45492999803</v>
      </c>
      <c r="P89" s="27">
        <f t="shared" si="21"/>
        <v>604803.45492999803</v>
      </c>
      <c r="Q89" s="8"/>
      <c r="R89" s="8"/>
      <c r="S89" s="8"/>
      <c r="T89" s="4"/>
    </row>
    <row r="90" spans="1:20">
      <c r="A90" s="31">
        <v>41671</v>
      </c>
      <c r="B90" s="4"/>
      <c r="C90" s="6">
        <v>82</v>
      </c>
      <c r="D90" s="29">
        <f t="shared" si="12"/>
        <v>16097</v>
      </c>
      <c r="E90" s="29">
        <f t="shared" si="17"/>
        <v>1319954</v>
      </c>
      <c r="F90" s="29">
        <f t="shared" si="13"/>
        <v>-1577546</v>
      </c>
      <c r="G90" s="34">
        <f>+Inputs!$D$3</f>
        <v>0.37951000000000001</v>
      </c>
      <c r="H90" s="4"/>
      <c r="I90" s="27">
        <f t="shared" si="18"/>
        <v>2897500</v>
      </c>
      <c r="J90" s="4"/>
      <c r="K90" s="27">
        <f t="shared" si="14"/>
        <v>16097</v>
      </c>
      <c r="L90" s="27">
        <f t="shared" si="19"/>
        <v>1319954</v>
      </c>
      <c r="M90" s="27">
        <f t="shared" si="15"/>
        <v>6108.9724700000006</v>
      </c>
      <c r="N90" s="27">
        <f t="shared" si="16"/>
        <v>6108.9724700000006</v>
      </c>
      <c r="O90" s="27">
        <f t="shared" si="20"/>
        <v>-598694.48245999799</v>
      </c>
      <c r="P90" s="27">
        <f t="shared" si="21"/>
        <v>598694.48245999799</v>
      </c>
      <c r="Q90" s="8"/>
      <c r="R90" s="8"/>
      <c r="S90" s="8"/>
      <c r="T90" s="4"/>
    </row>
    <row r="91" spans="1:20">
      <c r="A91" s="31">
        <v>41699</v>
      </c>
      <c r="B91" s="4"/>
      <c r="C91" s="6">
        <v>83</v>
      </c>
      <c r="D91" s="29">
        <f t="shared" si="12"/>
        <v>16097</v>
      </c>
      <c r="E91" s="29">
        <f t="shared" si="17"/>
        <v>1336051</v>
      </c>
      <c r="F91" s="29">
        <f t="shared" si="13"/>
        <v>-1561449</v>
      </c>
      <c r="G91" s="34">
        <f>+Inputs!$D$3</f>
        <v>0.37951000000000001</v>
      </c>
      <c r="H91" s="4"/>
      <c r="I91" s="27">
        <f t="shared" si="18"/>
        <v>2897500</v>
      </c>
      <c r="J91" s="4"/>
      <c r="K91" s="27">
        <f t="shared" si="14"/>
        <v>16097</v>
      </c>
      <c r="L91" s="27">
        <f t="shared" si="19"/>
        <v>1336051</v>
      </c>
      <c r="M91" s="27">
        <f t="shared" si="15"/>
        <v>6108.9724700000006</v>
      </c>
      <c r="N91" s="27">
        <f t="shared" si="16"/>
        <v>6108.9724700000006</v>
      </c>
      <c r="O91" s="27">
        <f t="shared" si="20"/>
        <v>-592585.50998999795</v>
      </c>
      <c r="P91" s="27">
        <f t="shared" si="21"/>
        <v>592585.50998999795</v>
      </c>
      <c r="Q91" s="8"/>
      <c r="R91" s="8"/>
      <c r="S91" s="8"/>
      <c r="T91" s="4"/>
    </row>
    <row r="92" spans="1:20">
      <c r="A92" s="31">
        <v>41730</v>
      </c>
      <c r="B92" s="4"/>
      <c r="C92" s="6">
        <v>84</v>
      </c>
      <c r="D92" s="29">
        <f t="shared" si="12"/>
        <v>16097</v>
      </c>
      <c r="E92" s="29">
        <f t="shared" si="17"/>
        <v>1352148</v>
      </c>
      <c r="F92" s="29">
        <f t="shared" si="13"/>
        <v>-1545352</v>
      </c>
      <c r="G92" s="34">
        <f>+Inputs!$D$3</f>
        <v>0.37951000000000001</v>
      </c>
      <c r="H92" s="4"/>
      <c r="I92" s="27">
        <f t="shared" si="18"/>
        <v>2897500</v>
      </c>
      <c r="J92" s="4"/>
      <c r="K92" s="27">
        <f t="shared" si="14"/>
        <v>16097</v>
      </c>
      <c r="L92" s="27">
        <f t="shared" si="19"/>
        <v>1352148</v>
      </c>
      <c r="M92" s="27">
        <f t="shared" si="15"/>
        <v>6108.9724700000006</v>
      </c>
      <c r="N92" s="27">
        <f t="shared" si="16"/>
        <v>6108.9724700000006</v>
      </c>
      <c r="O92" s="27">
        <f t="shared" si="20"/>
        <v>-586476.53751999792</v>
      </c>
      <c r="P92" s="27">
        <f t="shared" si="21"/>
        <v>586476.53751999792</v>
      </c>
      <c r="Q92" s="8"/>
      <c r="R92" s="8"/>
      <c r="S92" s="8"/>
      <c r="T92" s="4"/>
    </row>
    <row r="93" spans="1:20">
      <c r="A93" s="31">
        <v>41760</v>
      </c>
      <c r="B93" s="4"/>
      <c r="C93" s="6">
        <v>85</v>
      </c>
      <c r="D93" s="29">
        <f t="shared" si="12"/>
        <v>16097</v>
      </c>
      <c r="E93" s="29">
        <f t="shared" si="17"/>
        <v>1368245</v>
      </c>
      <c r="F93" s="29">
        <f t="shared" si="13"/>
        <v>-1529255</v>
      </c>
      <c r="G93" s="34">
        <f>+Inputs!$D$3</f>
        <v>0.37951000000000001</v>
      </c>
      <c r="H93" s="4"/>
      <c r="I93" s="27">
        <f t="shared" si="18"/>
        <v>2897500</v>
      </c>
      <c r="J93" s="4"/>
      <c r="K93" s="27">
        <f t="shared" si="14"/>
        <v>16097</v>
      </c>
      <c r="L93" s="27">
        <f t="shared" si="19"/>
        <v>1368245</v>
      </c>
      <c r="M93" s="27">
        <f t="shared" si="15"/>
        <v>6108.9724700000006</v>
      </c>
      <c r="N93" s="27">
        <f t="shared" si="16"/>
        <v>6108.9724700000006</v>
      </c>
      <c r="O93" s="27">
        <f t="shared" si="20"/>
        <v>-580367.56504999788</v>
      </c>
      <c r="P93" s="27">
        <f t="shared" si="21"/>
        <v>580367.56504999788</v>
      </c>
      <c r="Q93" s="8"/>
      <c r="R93" s="8"/>
      <c r="S93" s="8"/>
      <c r="T93" s="4"/>
    </row>
    <row r="94" spans="1:20">
      <c r="A94" s="31">
        <v>41791</v>
      </c>
      <c r="B94" s="4"/>
      <c r="C94" s="6">
        <v>86</v>
      </c>
      <c r="D94" s="29">
        <f t="shared" si="12"/>
        <v>16097</v>
      </c>
      <c r="E94" s="29">
        <f t="shared" si="17"/>
        <v>1384342</v>
      </c>
      <c r="F94" s="29">
        <f t="shared" si="13"/>
        <v>-1513158</v>
      </c>
      <c r="G94" s="34">
        <f>+Inputs!$D$3</f>
        <v>0.37951000000000001</v>
      </c>
      <c r="H94" s="4"/>
      <c r="I94" s="27">
        <f t="shared" si="18"/>
        <v>2897500</v>
      </c>
      <c r="J94" s="4"/>
      <c r="K94" s="27">
        <f t="shared" si="14"/>
        <v>16097</v>
      </c>
      <c r="L94" s="27">
        <f t="shared" si="19"/>
        <v>1384342</v>
      </c>
      <c r="M94" s="27">
        <f t="shared" si="15"/>
        <v>6108.9724700000006</v>
      </c>
      <c r="N94" s="27">
        <f t="shared" si="16"/>
        <v>6108.9724700000006</v>
      </c>
      <c r="O94" s="27">
        <f t="shared" si="20"/>
        <v>-574258.59257999784</v>
      </c>
      <c r="P94" s="27">
        <f t="shared" si="21"/>
        <v>574258.59257999784</v>
      </c>
      <c r="Q94" s="8"/>
      <c r="R94" s="8"/>
      <c r="S94" s="8"/>
      <c r="T94" s="4"/>
    </row>
    <row r="95" spans="1:20">
      <c r="A95" s="31">
        <v>41821</v>
      </c>
      <c r="B95" s="4"/>
      <c r="C95" s="6">
        <v>87</v>
      </c>
      <c r="D95" s="29">
        <f t="shared" si="12"/>
        <v>16097</v>
      </c>
      <c r="E95" s="29">
        <f t="shared" si="17"/>
        <v>1400439</v>
      </c>
      <c r="F95" s="29">
        <f t="shared" si="13"/>
        <v>-1497061</v>
      </c>
      <c r="G95" s="34">
        <f>+Inputs!$D$3</f>
        <v>0.37951000000000001</v>
      </c>
      <c r="H95" s="4"/>
      <c r="I95" s="27">
        <f t="shared" si="18"/>
        <v>2897500</v>
      </c>
      <c r="J95" s="4"/>
      <c r="K95" s="27">
        <f t="shared" si="14"/>
        <v>16097</v>
      </c>
      <c r="L95" s="27">
        <f t="shared" si="19"/>
        <v>1400439</v>
      </c>
      <c r="M95" s="27">
        <f t="shared" si="15"/>
        <v>6108.9724700000006</v>
      </c>
      <c r="N95" s="27">
        <f t="shared" si="16"/>
        <v>6108.9724700000006</v>
      </c>
      <c r="O95" s="27">
        <f t="shared" si="20"/>
        <v>-568149.62010999781</v>
      </c>
      <c r="P95" s="27">
        <f t="shared" si="21"/>
        <v>568149.62010999781</v>
      </c>
      <c r="Q95" s="8"/>
      <c r="R95" s="8"/>
      <c r="S95" s="8"/>
      <c r="T95" s="4"/>
    </row>
    <row r="96" spans="1:20">
      <c r="A96" s="31">
        <v>41852</v>
      </c>
      <c r="B96" s="4"/>
      <c r="C96" s="6">
        <v>88</v>
      </c>
      <c r="D96" s="29">
        <f t="shared" si="12"/>
        <v>16097</v>
      </c>
      <c r="E96" s="29">
        <f t="shared" si="17"/>
        <v>1416536</v>
      </c>
      <c r="F96" s="29">
        <f t="shared" si="13"/>
        <v>-1480964</v>
      </c>
      <c r="G96" s="34">
        <f>+Inputs!$D$3</f>
        <v>0.37951000000000001</v>
      </c>
      <c r="H96" s="4"/>
      <c r="I96" s="27">
        <f t="shared" si="18"/>
        <v>2897500</v>
      </c>
      <c r="J96" s="4"/>
      <c r="K96" s="27">
        <f t="shared" si="14"/>
        <v>16097</v>
      </c>
      <c r="L96" s="27">
        <f t="shared" si="19"/>
        <v>1416536</v>
      </c>
      <c r="M96" s="27">
        <f t="shared" si="15"/>
        <v>6108.9724700000006</v>
      </c>
      <c r="N96" s="27">
        <f t="shared" si="16"/>
        <v>6108.9724700000006</v>
      </c>
      <c r="O96" s="27">
        <f t="shared" si="20"/>
        <v>-562040.64763999777</v>
      </c>
      <c r="P96" s="27">
        <f t="shared" si="21"/>
        <v>562040.64763999777</v>
      </c>
      <c r="Q96" s="8"/>
      <c r="R96" s="8"/>
      <c r="S96" s="8"/>
      <c r="T96" s="4"/>
    </row>
    <row r="97" spans="1:20">
      <c r="A97" s="31">
        <v>41883</v>
      </c>
      <c r="B97" s="4"/>
      <c r="C97" s="6">
        <v>89</v>
      </c>
      <c r="D97" s="29">
        <f t="shared" si="12"/>
        <v>16097</v>
      </c>
      <c r="E97" s="29">
        <f t="shared" si="17"/>
        <v>1432633</v>
      </c>
      <c r="F97" s="29">
        <f t="shared" si="13"/>
        <v>-1464867</v>
      </c>
      <c r="G97" s="34">
        <f>+Inputs!$D$3</f>
        <v>0.37951000000000001</v>
      </c>
      <c r="H97" s="4"/>
      <c r="I97" s="27">
        <f t="shared" si="18"/>
        <v>2897500</v>
      </c>
      <c r="J97" s="4"/>
      <c r="K97" s="27">
        <f t="shared" si="14"/>
        <v>16097</v>
      </c>
      <c r="L97" s="27">
        <f t="shared" si="19"/>
        <v>1432633</v>
      </c>
      <c r="M97" s="27">
        <f t="shared" si="15"/>
        <v>6108.9724700000006</v>
      </c>
      <c r="N97" s="27">
        <f t="shared" si="16"/>
        <v>6108.9724700000006</v>
      </c>
      <c r="O97" s="27">
        <f t="shared" si="20"/>
        <v>-555931.67516999773</v>
      </c>
      <c r="P97" s="27">
        <f t="shared" si="21"/>
        <v>555931.67516999773</v>
      </c>
      <c r="Q97" s="8"/>
      <c r="R97" s="8"/>
      <c r="S97" s="8"/>
      <c r="T97" s="4"/>
    </row>
    <row r="98" spans="1:20">
      <c r="A98" s="31">
        <v>41913</v>
      </c>
      <c r="B98" s="4"/>
      <c r="C98" s="6">
        <v>90</v>
      </c>
      <c r="D98" s="29">
        <f t="shared" si="12"/>
        <v>16097</v>
      </c>
      <c r="E98" s="29">
        <f t="shared" si="17"/>
        <v>1448730</v>
      </c>
      <c r="F98" s="29">
        <f t="shared" si="13"/>
        <v>-1448770</v>
      </c>
      <c r="G98" s="34">
        <f>+Inputs!$D$3</f>
        <v>0.37951000000000001</v>
      </c>
      <c r="H98" s="4"/>
      <c r="I98" s="27">
        <f t="shared" si="18"/>
        <v>2897500</v>
      </c>
      <c r="J98" s="4"/>
      <c r="K98" s="27">
        <f t="shared" si="14"/>
        <v>16097</v>
      </c>
      <c r="L98" s="27">
        <f t="shared" si="19"/>
        <v>1448730</v>
      </c>
      <c r="M98" s="27">
        <f t="shared" si="15"/>
        <v>6108.9724700000006</v>
      </c>
      <c r="N98" s="27">
        <f t="shared" si="16"/>
        <v>6108.9724700000006</v>
      </c>
      <c r="O98" s="27">
        <f t="shared" si="20"/>
        <v>-549822.7026999977</v>
      </c>
      <c r="P98" s="27">
        <f t="shared" si="21"/>
        <v>549822.7026999977</v>
      </c>
      <c r="Q98" s="8"/>
      <c r="R98" s="8"/>
      <c r="S98" s="8"/>
      <c r="T98" s="4"/>
    </row>
    <row r="99" spans="1:20">
      <c r="A99" s="31">
        <v>41944</v>
      </c>
      <c r="B99" s="4"/>
      <c r="C99" s="6">
        <v>91</v>
      </c>
      <c r="D99" s="29">
        <f t="shared" si="12"/>
        <v>16097</v>
      </c>
      <c r="E99" s="29">
        <f t="shared" si="17"/>
        <v>1464827</v>
      </c>
      <c r="F99" s="29">
        <f t="shared" si="13"/>
        <v>-1432673</v>
      </c>
      <c r="G99" s="34">
        <f>+Inputs!$D$3</f>
        <v>0.37951000000000001</v>
      </c>
      <c r="H99" s="4"/>
      <c r="I99" s="27">
        <f t="shared" si="18"/>
        <v>2897500</v>
      </c>
      <c r="J99" s="4"/>
      <c r="K99" s="27">
        <f t="shared" si="14"/>
        <v>16097</v>
      </c>
      <c r="L99" s="27">
        <f t="shared" si="19"/>
        <v>1464827</v>
      </c>
      <c r="M99" s="27">
        <f t="shared" si="15"/>
        <v>6108.9724700000006</v>
      </c>
      <c r="N99" s="27">
        <f t="shared" si="16"/>
        <v>6108.9724700000006</v>
      </c>
      <c r="O99" s="27">
        <f t="shared" si="20"/>
        <v>-543713.73022999766</v>
      </c>
      <c r="P99" s="27">
        <f t="shared" si="21"/>
        <v>543713.73022999766</v>
      </c>
      <c r="Q99" s="8"/>
      <c r="R99" s="8"/>
      <c r="S99" s="8"/>
      <c r="T99" s="4"/>
    </row>
    <row r="100" spans="1:20">
      <c r="A100" s="31">
        <v>41974</v>
      </c>
      <c r="B100" s="4"/>
      <c r="C100" s="6">
        <v>92</v>
      </c>
      <c r="D100" s="29">
        <f t="shared" si="12"/>
        <v>16097</v>
      </c>
      <c r="E100" s="29">
        <f t="shared" si="17"/>
        <v>1480924</v>
      </c>
      <c r="F100" s="29">
        <f t="shared" si="13"/>
        <v>-1416576</v>
      </c>
      <c r="G100" s="34">
        <f>+Inputs!$D$3</f>
        <v>0.37951000000000001</v>
      </c>
      <c r="H100" s="4"/>
      <c r="I100" s="27">
        <f t="shared" si="18"/>
        <v>2897500</v>
      </c>
      <c r="J100" s="4"/>
      <c r="K100" s="27">
        <f t="shared" si="14"/>
        <v>16097</v>
      </c>
      <c r="L100" s="27">
        <f t="shared" si="19"/>
        <v>1480924</v>
      </c>
      <c r="M100" s="27">
        <f t="shared" si="15"/>
        <v>6108.9724700000006</v>
      </c>
      <c r="N100" s="27">
        <f t="shared" si="16"/>
        <v>6108.9724700000006</v>
      </c>
      <c r="O100" s="27">
        <f t="shared" si="20"/>
        <v>-537604.75775999762</v>
      </c>
      <c r="P100" s="27">
        <f t="shared" si="21"/>
        <v>537604.75775999762</v>
      </c>
      <c r="Q100" s="8"/>
      <c r="R100" s="8"/>
      <c r="S100" s="8"/>
      <c r="T100" s="4"/>
    </row>
    <row r="101" spans="1:20">
      <c r="A101" s="31">
        <v>42005</v>
      </c>
      <c r="B101" s="4"/>
      <c r="C101" s="6">
        <v>93</v>
      </c>
      <c r="D101" s="29">
        <f t="shared" si="12"/>
        <v>16097</v>
      </c>
      <c r="E101" s="29">
        <f t="shared" si="17"/>
        <v>1497021</v>
      </c>
      <c r="F101" s="29">
        <f t="shared" si="13"/>
        <v>-1400479</v>
      </c>
      <c r="G101" s="34">
        <f>+Inputs!$D$3</f>
        <v>0.37951000000000001</v>
      </c>
      <c r="H101" s="4"/>
      <c r="I101" s="27">
        <f t="shared" si="18"/>
        <v>2897500</v>
      </c>
      <c r="J101" s="4"/>
      <c r="K101" s="27">
        <f t="shared" si="14"/>
        <v>16097</v>
      </c>
      <c r="L101" s="27">
        <f t="shared" si="19"/>
        <v>1497021</v>
      </c>
      <c r="M101" s="27">
        <f t="shared" si="15"/>
        <v>6108.9724700000006</v>
      </c>
      <c r="N101" s="27">
        <f t="shared" si="16"/>
        <v>6108.9724700000006</v>
      </c>
      <c r="O101" s="27">
        <f t="shared" si="20"/>
        <v>-531495.78528999758</v>
      </c>
      <c r="P101" s="27">
        <f t="shared" si="21"/>
        <v>531495.78528999758</v>
      </c>
      <c r="Q101" s="8"/>
      <c r="R101" s="8"/>
      <c r="S101" s="8"/>
      <c r="T101" s="4"/>
    </row>
    <row r="102" spans="1:20">
      <c r="A102" s="31">
        <v>42036</v>
      </c>
      <c r="B102" s="4"/>
      <c r="C102" s="6">
        <v>94</v>
      </c>
      <c r="D102" s="29">
        <f t="shared" si="12"/>
        <v>16097</v>
      </c>
      <c r="E102" s="29">
        <f t="shared" si="17"/>
        <v>1513118</v>
      </c>
      <c r="F102" s="29">
        <f t="shared" si="13"/>
        <v>-1384382</v>
      </c>
      <c r="G102" s="34">
        <f>+Inputs!$D$3</f>
        <v>0.37951000000000001</v>
      </c>
      <c r="H102" s="4"/>
      <c r="I102" s="27">
        <f t="shared" si="18"/>
        <v>2897500</v>
      </c>
      <c r="J102" s="4"/>
      <c r="K102" s="27">
        <f t="shared" si="14"/>
        <v>16097</v>
      </c>
      <c r="L102" s="27">
        <f t="shared" si="19"/>
        <v>1513118</v>
      </c>
      <c r="M102" s="27">
        <f t="shared" si="15"/>
        <v>6108.9724700000006</v>
      </c>
      <c r="N102" s="27">
        <f t="shared" si="16"/>
        <v>6108.9724700000006</v>
      </c>
      <c r="O102" s="27">
        <f t="shared" si="20"/>
        <v>-525386.81281999755</v>
      </c>
      <c r="P102" s="27">
        <f t="shared" si="21"/>
        <v>525386.81281999755</v>
      </c>
      <c r="Q102" s="8"/>
      <c r="R102" s="8"/>
      <c r="S102" s="8"/>
      <c r="T102" s="4"/>
    </row>
    <row r="103" spans="1:20">
      <c r="A103" s="31">
        <v>42064</v>
      </c>
      <c r="B103" s="4"/>
      <c r="C103" s="6">
        <v>95</v>
      </c>
      <c r="D103" s="29">
        <f t="shared" si="12"/>
        <v>16097</v>
      </c>
      <c r="E103" s="29">
        <f t="shared" si="17"/>
        <v>1529215</v>
      </c>
      <c r="F103" s="29">
        <f t="shared" si="13"/>
        <v>-1368285</v>
      </c>
      <c r="G103" s="34">
        <f>+Inputs!$D$3</f>
        <v>0.37951000000000001</v>
      </c>
      <c r="H103" s="4"/>
      <c r="I103" s="27">
        <f t="shared" si="18"/>
        <v>2897500</v>
      </c>
      <c r="J103" s="4"/>
      <c r="K103" s="27">
        <f t="shared" si="14"/>
        <v>16097</v>
      </c>
      <c r="L103" s="27">
        <f t="shared" si="19"/>
        <v>1529215</v>
      </c>
      <c r="M103" s="27">
        <f t="shared" si="15"/>
        <v>6108.9724700000006</v>
      </c>
      <c r="N103" s="27">
        <f t="shared" si="16"/>
        <v>6108.9724700000006</v>
      </c>
      <c r="O103" s="27">
        <f t="shared" si="20"/>
        <v>-519277.84034999757</v>
      </c>
      <c r="P103" s="27">
        <f t="shared" si="21"/>
        <v>519277.84034999757</v>
      </c>
      <c r="Q103" s="8"/>
      <c r="R103" s="8"/>
      <c r="S103" s="8"/>
      <c r="T103" s="4"/>
    </row>
    <row r="104" spans="1:20">
      <c r="A104" s="31">
        <v>42095</v>
      </c>
      <c r="B104" s="4"/>
      <c r="C104" s="6">
        <v>96</v>
      </c>
      <c r="D104" s="29">
        <f t="shared" si="12"/>
        <v>16097</v>
      </c>
      <c r="E104" s="29">
        <f t="shared" si="17"/>
        <v>1545312</v>
      </c>
      <c r="F104" s="29">
        <f t="shared" si="13"/>
        <v>-1352188</v>
      </c>
      <c r="G104" s="34">
        <f>+Inputs!$D$3</f>
        <v>0.37951000000000001</v>
      </c>
      <c r="H104" s="4"/>
      <c r="I104" s="27">
        <f t="shared" si="18"/>
        <v>2897500</v>
      </c>
      <c r="J104" s="4"/>
      <c r="K104" s="27">
        <f t="shared" si="14"/>
        <v>16097</v>
      </c>
      <c r="L104" s="27">
        <f t="shared" si="19"/>
        <v>1545312</v>
      </c>
      <c r="M104" s="27">
        <f t="shared" si="15"/>
        <v>6108.9724700000006</v>
      </c>
      <c r="N104" s="27">
        <f t="shared" si="16"/>
        <v>6108.9724700000006</v>
      </c>
      <c r="O104" s="27">
        <f t="shared" si="20"/>
        <v>-513168.86787999759</v>
      </c>
      <c r="P104" s="27">
        <f t="shared" si="21"/>
        <v>513168.86787999759</v>
      </c>
      <c r="Q104" s="8"/>
      <c r="R104" s="8"/>
      <c r="S104" s="8"/>
      <c r="T104" s="4"/>
    </row>
    <row r="105" spans="1:20">
      <c r="A105" s="31">
        <v>42125</v>
      </c>
      <c r="B105" s="4"/>
      <c r="C105" s="6">
        <v>97</v>
      </c>
      <c r="D105" s="29">
        <f t="shared" si="12"/>
        <v>16097</v>
      </c>
      <c r="E105" s="29">
        <f t="shared" si="17"/>
        <v>1561409</v>
      </c>
      <c r="F105" s="29">
        <f t="shared" si="13"/>
        <v>-1336091</v>
      </c>
      <c r="G105" s="34">
        <f>+Inputs!$D$3</f>
        <v>0.37951000000000001</v>
      </c>
      <c r="H105" s="4"/>
      <c r="I105" s="27">
        <f t="shared" si="18"/>
        <v>2897500</v>
      </c>
      <c r="J105" s="4"/>
      <c r="K105" s="27">
        <f t="shared" si="14"/>
        <v>16097</v>
      </c>
      <c r="L105" s="27">
        <f t="shared" si="19"/>
        <v>1561409</v>
      </c>
      <c r="M105" s="27">
        <f t="shared" si="15"/>
        <v>6108.9724700000006</v>
      </c>
      <c r="N105" s="27">
        <f t="shared" si="16"/>
        <v>6108.9724700000006</v>
      </c>
      <c r="O105" s="27">
        <f t="shared" si="20"/>
        <v>-507059.89540999761</v>
      </c>
      <c r="P105" s="27">
        <f t="shared" si="21"/>
        <v>507059.89540999761</v>
      </c>
      <c r="Q105" s="8"/>
      <c r="R105" s="8"/>
      <c r="S105" s="8"/>
      <c r="T105" s="4"/>
    </row>
    <row r="106" spans="1:20">
      <c r="A106" s="31">
        <v>42156</v>
      </c>
      <c r="B106" s="4"/>
      <c r="C106" s="6">
        <v>98</v>
      </c>
      <c r="D106" s="29">
        <f t="shared" si="12"/>
        <v>16097</v>
      </c>
      <c r="E106" s="29">
        <f t="shared" si="17"/>
        <v>1577506</v>
      </c>
      <c r="F106" s="29">
        <f t="shared" si="13"/>
        <v>-1319994</v>
      </c>
      <c r="G106" s="34">
        <f>+Inputs!$D$3</f>
        <v>0.37951000000000001</v>
      </c>
      <c r="H106" s="4"/>
      <c r="I106" s="27">
        <f t="shared" si="18"/>
        <v>2897500</v>
      </c>
      <c r="J106" s="4"/>
      <c r="K106" s="27">
        <f t="shared" si="14"/>
        <v>16097</v>
      </c>
      <c r="L106" s="27">
        <f t="shared" si="19"/>
        <v>1577506</v>
      </c>
      <c r="M106" s="27">
        <f t="shared" si="15"/>
        <v>6108.9724700000006</v>
      </c>
      <c r="N106" s="27">
        <f t="shared" si="16"/>
        <v>6108.9724700000006</v>
      </c>
      <c r="O106" s="27">
        <f t="shared" si="20"/>
        <v>-500950.92293999763</v>
      </c>
      <c r="P106" s="27">
        <f t="shared" si="21"/>
        <v>500950.92293999763</v>
      </c>
      <c r="Q106" s="8"/>
      <c r="R106" s="8"/>
      <c r="S106" s="8"/>
      <c r="T106" s="4"/>
    </row>
    <row r="107" spans="1:20">
      <c r="A107" s="31">
        <v>42186</v>
      </c>
      <c r="B107" s="4"/>
      <c r="C107" s="6">
        <v>99</v>
      </c>
      <c r="D107" s="29">
        <f t="shared" si="12"/>
        <v>16097</v>
      </c>
      <c r="E107" s="29">
        <f t="shared" si="17"/>
        <v>1593603</v>
      </c>
      <c r="F107" s="29">
        <f t="shared" si="13"/>
        <v>-1303897</v>
      </c>
      <c r="G107" s="34">
        <f>+Inputs!$D$3</f>
        <v>0.37951000000000001</v>
      </c>
      <c r="H107" s="4"/>
      <c r="I107" s="27">
        <f t="shared" si="18"/>
        <v>2897500</v>
      </c>
      <c r="J107" s="4"/>
      <c r="K107" s="27">
        <f t="shared" si="14"/>
        <v>16097</v>
      </c>
      <c r="L107" s="27">
        <f t="shared" si="19"/>
        <v>1593603</v>
      </c>
      <c r="M107" s="27">
        <f t="shared" si="15"/>
        <v>6108.9724700000006</v>
      </c>
      <c r="N107" s="27">
        <f t="shared" si="16"/>
        <v>6108.9724700000006</v>
      </c>
      <c r="O107" s="27">
        <f t="shared" si="20"/>
        <v>-494841.95046999765</v>
      </c>
      <c r="P107" s="27">
        <f t="shared" si="21"/>
        <v>494841.95046999765</v>
      </c>
      <c r="Q107" s="8"/>
      <c r="R107" s="8"/>
      <c r="S107" s="8"/>
      <c r="T107" s="4"/>
    </row>
    <row r="108" spans="1:20">
      <c r="A108" s="31">
        <v>42217</v>
      </c>
      <c r="B108" s="4"/>
      <c r="C108" s="6">
        <v>100</v>
      </c>
      <c r="D108" s="29">
        <f t="shared" si="12"/>
        <v>16097</v>
      </c>
      <c r="E108" s="29">
        <f t="shared" si="17"/>
        <v>1609700</v>
      </c>
      <c r="F108" s="29">
        <f t="shared" si="13"/>
        <v>-1287800</v>
      </c>
      <c r="G108" s="34">
        <f>+Inputs!$D$3</f>
        <v>0.37951000000000001</v>
      </c>
      <c r="H108" s="4"/>
      <c r="I108" s="27">
        <f t="shared" si="18"/>
        <v>2897500</v>
      </c>
      <c r="J108" s="4"/>
      <c r="K108" s="27">
        <f t="shared" si="14"/>
        <v>16097</v>
      </c>
      <c r="L108" s="27">
        <f t="shared" si="19"/>
        <v>1609700</v>
      </c>
      <c r="M108" s="27">
        <f t="shared" si="15"/>
        <v>6108.9724700000006</v>
      </c>
      <c r="N108" s="27">
        <f t="shared" si="16"/>
        <v>6108.9724700000006</v>
      </c>
      <c r="O108" s="27">
        <f t="shared" si="20"/>
        <v>-488732.97799999767</v>
      </c>
      <c r="P108" s="27">
        <f t="shared" si="21"/>
        <v>488732.97799999767</v>
      </c>
      <c r="Q108" s="8"/>
      <c r="R108" s="8"/>
      <c r="S108" s="8"/>
      <c r="T108" s="4"/>
    </row>
    <row r="109" spans="1:20">
      <c r="A109" s="31">
        <v>42248</v>
      </c>
      <c r="B109" s="4"/>
      <c r="C109" s="6">
        <v>101</v>
      </c>
      <c r="D109" s="29">
        <f t="shared" si="12"/>
        <v>16097</v>
      </c>
      <c r="E109" s="29">
        <f t="shared" si="17"/>
        <v>1625797</v>
      </c>
      <c r="F109" s="29">
        <f t="shared" si="13"/>
        <v>-1271703</v>
      </c>
      <c r="G109" s="34">
        <f>+Inputs!$D$3</f>
        <v>0.37951000000000001</v>
      </c>
      <c r="H109" s="4"/>
      <c r="I109" s="27">
        <f t="shared" si="18"/>
        <v>2897500</v>
      </c>
      <c r="J109" s="4"/>
      <c r="K109" s="27">
        <f t="shared" si="14"/>
        <v>16097</v>
      </c>
      <c r="L109" s="27">
        <f t="shared" si="19"/>
        <v>1625797</v>
      </c>
      <c r="M109" s="27">
        <f t="shared" si="15"/>
        <v>6108.9724700000006</v>
      </c>
      <c r="N109" s="27">
        <f t="shared" si="16"/>
        <v>6108.9724700000006</v>
      </c>
      <c r="O109" s="27">
        <f t="shared" si="20"/>
        <v>-482624.0055299977</v>
      </c>
      <c r="P109" s="27">
        <f t="shared" si="21"/>
        <v>482624.0055299977</v>
      </c>
      <c r="Q109" s="8"/>
      <c r="R109" s="8"/>
      <c r="S109" s="8"/>
      <c r="T109" s="4"/>
    </row>
    <row r="110" spans="1:20">
      <c r="A110" s="31">
        <v>42278</v>
      </c>
      <c r="B110" s="4"/>
      <c r="C110" s="6">
        <v>102</v>
      </c>
      <c r="D110" s="29">
        <f t="shared" si="12"/>
        <v>16097</v>
      </c>
      <c r="E110" s="29">
        <f t="shared" si="17"/>
        <v>1641894</v>
      </c>
      <c r="F110" s="29">
        <f t="shared" si="13"/>
        <v>-1255606</v>
      </c>
      <c r="G110" s="34">
        <f>+Inputs!$D$3</f>
        <v>0.37951000000000001</v>
      </c>
      <c r="H110" s="4"/>
      <c r="I110" s="27">
        <f t="shared" si="18"/>
        <v>2897500</v>
      </c>
      <c r="J110" s="4"/>
      <c r="K110" s="27">
        <f t="shared" si="14"/>
        <v>16097</v>
      </c>
      <c r="L110" s="27">
        <f t="shared" si="19"/>
        <v>1641894</v>
      </c>
      <c r="M110" s="27">
        <f t="shared" si="15"/>
        <v>6108.9724700000006</v>
      </c>
      <c r="N110" s="27">
        <f t="shared" si="16"/>
        <v>6108.9724700000006</v>
      </c>
      <c r="O110" s="27">
        <f t="shared" si="20"/>
        <v>-476515.03305999772</v>
      </c>
      <c r="P110" s="27">
        <f t="shared" si="21"/>
        <v>476515.03305999772</v>
      </c>
      <c r="Q110" s="8"/>
      <c r="R110" s="8"/>
      <c r="S110" s="8"/>
      <c r="T110" s="4"/>
    </row>
    <row r="111" spans="1:20">
      <c r="A111" s="31">
        <v>42309</v>
      </c>
      <c r="B111" s="4"/>
      <c r="C111" s="6">
        <v>103</v>
      </c>
      <c r="D111" s="29">
        <f t="shared" si="12"/>
        <v>16097</v>
      </c>
      <c r="E111" s="29">
        <f t="shared" si="17"/>
        <v>1657991</v>
      </c>
      <c r="F111" s="29">
        <f t="shared" si="13"/>
        <v>-1239509</v>
      </c>
      <c r="G111" s="34">
        <f>+Inputs!$D$3</f>
        <v>0.37951000000000001</v>
      </c>
      <c r="H111" s="4"/>
      <c r="I111" s="27">
        <f t="shared" si="18"/>
        <v>2897500</v>
      </c>
      <c r="J111" s="4"/>
      <c r="K111" s="27">
        <f t="shared" si="14"/>
        <v>16097</v>
      </c>
      <c r="L111" s="27">
        <f t="shared" si="19"/>
        <v>1657991</v>
      </c>
      <c r="M111" s="27">
        <f t="shared" si="15"/>
        <v>6108.9724700000006</v>
      </c>
      <c r="N111" s="27">
        <f t="shared" si="16"/>
        <v>6108.9724700000006</v>
      </c>
      <c r="O111" s="27">
        <f t="shared" si="20"/>
        <v>-470406.06058999774</v>
      </c>
      <c r="P111" s="27">
        <f t="shared" si="21"/>
        <v>470406.06058999774</v>
      </c>
      <c r="Q111" s="8"/>
      <c r="R111" s="8"/>
      <c r="S111" s="8"/>
      <c r="T111" s="4"/>
    </row>
    <row r="112" spans="1:20">
      <c r="A112" s="31">
        <v>42339</v>
      </c>
      <c r="B112" s="4"/>
      <c r="C112" s="6">
        <v>104</v>
      </c>
      <c r="D112" s="29">
        <f t="shared" si="12"/>
        <v>16097</v>
      </c>
      <c r="E112" s="29">
        <f t="shared" si="17"/>
        <v>1674088</v>
      </c>
      <c r="F112" s="29">
        <f t="shared" si="13"/>
        <v>-1223412</v>
      </c>
      <c r="G112" s="34">
        <f>+Inputs!$D$3</f>
        <v>0.37951000000000001</v>
      </c>
      <c r="H112" s="4"/>
      <c r="I112" s="27">
        <f t="shared" si="18"/>
        <v>2897500</v>
      </c>
      <c r="J112" s="4"/>
      <c r="K112" s="27">
        <f t="shared" si="14"/>
        <v>16097</v>
      </c>
      <c r="L112" s="27">
        <f t="shared" si="19"/>
        <v>1674088</v>
      </c>
      <c r="M112" s="27">
        <f t="shared" si="15"/>
        <v>6108.9724700000006</v>
      </c>
      <c r="N112" s="27">
        <f t="shared" si="16"/>
        <v>6108.9724700000006</v>
      </c>
      <c r="O112" s="27">
        <f t="shared" si="20"/>
        <v>-464297.08811999776</v>
      </c>
      <c r="P112" s="27">
        <f t="shared" si="21"/>
        <v>464297.08811999776</v>
      </c>
      <c r="Q112" s="8"/>
      <c r="R112" s="8"/>
      <c r="S112" s="8"/>
      <c r="T112" s="4"/>
    </row>
    <row r="113" spans="1:20">
      <c r="A113" s="31">
        <v>42370</v>
      </c>
      <c r="B113" s="4"/>
      <c r="C113" s="6">
        <v>105</v>
      </c>
      <c r="D113" s="29">
        <f t="shared" si="12"/>
        <v>16097</v>
      </c>
      <c r="E113" s="29">
        <f t="shared" si="17"/>
        <v>1690185</v>
      </c>
      <c r="F113" s="29">
        <f t="shared" si="13"/>
        <v>-1207315</v>
      </c>
      <c r="G113" s="34">
        <f>+Inputs!$D$3</f>
        <v>0.37951000000000001</v>
      </c>
      <c r="H113" s="4"/>
      <c r="I113" s="27">
        <f t="shared" si="18"/>
        <v>2897500</v>
      </c>
      <c r="J113" s="4"/>
      <c r="K113" s="27">
        <f t="shared" si="14"/>
        <v>16097</v>
      </c>
      <c r="L113" s="27">
        <f t="shared" si="19"/>
        <v>1690185</v>
      </c>
      <c r="M113" s="27">
        <f t="shared" si="15"/>
        <v>6108.9724700000006</v>
      </c>
      <c r="N113" s="27">
        <f t="shared" si="16"/>
        <v>6108.9724700000006</v>
      </c>
      <c r="O113" s="27">
        <f t="shared" si="20"/>
        <v>-458188.11564999778</v>
      </c>
      <c r="P113" s="27">
        <f t="shared" si="21"/>
        <v>458188.11564999778</v>
      </c>
      <c r="Q113" s="8"/>
      <c r="R113" s="8"/>
      <c r="S113" s="8"/>
      <c r="T113" s="4"/>
    </row>
    <row r="114" spans="1:20">
      <c r="A114" s="31">
        <v>42401</v>
      </c>
      <c r="B114" s="4"/>
      <c r="C114" s="6">
        <v>106</v>
      </c>
      <c r="D114" s="29">
        <f t="shared" si="12"/>
        <v>16097</v>
      </c>
      <c r="E114" s="29">
        <f t="shared" si="17"/>
        <v>1706282</v>
      </c>
      <c r="F114" s="29">
        <f t="shared" si="13"/>
        <v>-1191218</v>
      </c>
      <c r="G114" s="34">
        <f>+Inputs!$D$3</f>
        <v>0.37951000000000001</v>
      </c>
      <c r="H114" s="4"/>
      <c r="I114" s="27">
        <f t="shared" si="18"/>
        <v>2897500</v>
      </c>
      <c r="J114" s="4"/>
      <c r="K114" s="27">
        <f t="shared" si="14"/>
        <v>16097</v>
      </c>
      <c r="L114" s="27">
        <f t="shared" si="19"/>
        <v>1706282</v>
      </c>
      <c r="M114" s="27">
        <f t="shared" si="15"/>
        <v>6108.9724700000006</v>
      </c>
      <c r="N114" s="27">
        <f t="shared" si="16"/>
        <v>6108.9724700000006</v>
      </c>
      <c r="O114" s="27">
        <f t="shared" si="20"/>
        <v>-452079.1431799978</v>
      </c>
      <c r="P114" s="27">
        <f t="shared" si="21"/>
        <v>452079.1431799978</v>
      </c>
      <c r="Q114" s="8"/>
      <c r="R114" s="8"/>
      <c r="S114" s="8"/>
      <c r="T114" s="4"/>
    </row>
    <row r="115" spans="1:20">
      <c r="A115" s="31">
        <v>42430</v>
      </c>
      <c r="B115" s="4"/>
      <c r="C115" s="6">
        <v>107</v>
      </c>
      <c r="D115" s="29">
        <f t="shared" si="12"/>
        <v>16097</v>
      </c>
      <c r="E115" s="29">
        <f t="shared" si="17"/>
        <v>1722379</v>
      </c>
      <c r="F115" s="29">
        <f t="shared" si="13"/>
        <v>-1175121</v>
      </c>
      <c r="G115" s="34">
        <f>+Inputs!$D$3</f>
        <v>0.37951000000000001</v>
      </c>
      <c r="H115" s="4"/>
      <c r="I115" s="27">
        <f t="shared" si="18"/>
        <v>2897500</v>
      </c>
      <c r="J115" s="4"/>
      <c r="K115" s="27">
        <f t="shared" si="14"/>
        <v>16097</v>
      </c>
      <c r="L115" s="27">
        <f t="shared" si="19"/>
        <v>1722379</v>
      </c>
      <c r="M115" s="27">
        <f t="shared" si="15"/>
        <v>6108.9724700000006</v>
      </c>
      <c r="N115" s="27">
        <f t="shared" si="16"/>
        <v>6108.9724700000006</v>
      </c>
      <c r="O115" s="27">
        <f t="shared" si="20"/>
        <v>-445970.17070999782</v>
      </c>
      <c r="P115" s="27">
        <f t="shared" si="21"/>
        <v>445970.17070999782</v>
      </c>
      <c r="Q115" s="8"/>
      <c r="R115" s="8"/>
      <c r="S115" s="8"/>
      <c r="T115" s="4"/>
    </row>
    <row r="116" spans="1:20">
      <c r="A116" s="31">
        <v>42461</v>
      </c>
      <c r="B116" s="4"/>
      <c r="C116" s="6">
        <v>108</v>
      </c>
      <c r="D116" s="29">
        <f t="shared" si="12"/>
        <v>16097</v>
      </c>
      <c r="E116" s="29">
        <f t="shared" si="17"/>
        <v>1738476</v>
      </c>
      <c r="F116" s="29">
        <f t="shared" si="13"/>
        <v>-1159024</v>
      </c>
      <c r="G116" s="34">
        <f>+Inputs!$D$3</f>
        <v>0.37951000000000001</v>
      </c>
      <c r="H116" s="4"/>
      <c r="I116" s="27">
        <f t="shared" si="18"/>
        <v>2897500</v>
      </c>
      <c r="J116" s="4"/>
      <c r="K116" s="27">
        <f t="shared" si="14"/>
        <v>16097</v>
      </c>
      <c r="L116" s="27">
        <f t="shared" si="19"/>
        <v>1738476</v>
      </c>
      <c r="M116" s="27">
        <f t="shared" si="15"/>
        <v>6108.9724700000006</v>
      </c>
      <c r="N116" s="27">
        <f t="shared" si="16"/>
        <v>6108.9724700000006</v>
      </c>
      <c r="O116" s="27">
        <f t="shared" si="20"/>
        <v>-439861.19823999784</v>
      </c>
      <c r="P116" s="27">
        <f t="shared" si="21"/>
        <v>439861.19823999784</v>
      </c>
      <c r="Q116" s="8"/>
      <c r="R116" s="8"/>
      <c r="S116" s="8"/>
      <c r="T116" s="4"/>
    </row>
    <row r="117" spans="1:20">
      <c r="A117" s="31">
        <v>42491</v>
      </c>
      <c r="B117" s="4"/>
      <c r="C117" s="6">
        <v>109</v>
      </c>
      <c r="D117" s="29">
        <f t="shared" si="12"/>
        <v>16097</v>
      </c>
      <c r="E117" s="29">
        <f t="shared" si="17"/>
        <v>1754573</v>
      </c>
      <c r="F117" s="29">
        <f t="shared" si="13"/>
        <v>-1142927</v>
      </c>
      <c r="G117" s="34">
        <f>+Inputs!$D$3</f>
        <v>0.37951000000000001</v>
      </c>
      <c r="H117" s="4"/>
      <c r="I117" s="27">
        <f t="shared" si="18"/>
        <v>2897500</v>
      </c>
      <c r="J117" s="4"/>
      <c r="K117" s="27">
        <f t="shared" si="14"/>
        <v>16097</v>
      </c>
      <c r="L117" s="27">
        <f t="shared" si="19"/>
        <v>1754573</v>
      </c>
      <c r="M117" s="27">
        <f t="shared" si="15"/>
        <v>6108.9724700000006</v>
      </c>
      <c r="N117" s="27">
        <f t="shared" si="16"/>
        <v>6108.9724700000006</v>
      </c>
      <c r="O117" s="27">
        <f t="shared" si="20"/>
        <v>-433752.22576999787</v>
      </c>
      <c r="P117" s="27">
        <f t="shared" si="21"/>
        <v>433752.22576999787</v>
      </c>
      <c r="Q117" s="8"/>
      <c r="R117" s="8"/>
      <c r="S117" s="8"/>
      <c r="T117" s="4"/>
    </row>
    <row r="118" spans="1:20">
      <c r="A118" s="31">
        <v>42522</v>
      </c>
      <c r="B118" s="4"/>
      <c r="C118" s="6">
        <v>110</v>
      </c>
      <c r="D118" s="29">
        <f t="shared" si="12"/>
        <v>16097</v>
      </c>
      <c r="E118" s="29">
        <f t="shared" si="17"/>
        <v>1770670</v>
      </c>
      <c r="F118" s="29">
        <f t="shared" si="13"/>
        <v>-1126830</v>
      </c>
      <c r="G118" s="34">
        <f>+Inputs!$D$3</f>
        <v>0.37951000000000001</v>
      </c>
      <c r="H118" s="4"/>
      <c r="I118" s="27">
        <f t="shared" si="18"/>
        <v>2897500</v>
      </c>
      <c r="J118" s="4"/>
      <c r="K118" s="27">
        <f t="shared" si="14"/>
        <v>16097</v>
      </c>
      <c r="L118" s="27">
        <f t="shared" si="19"/>
        <v>1770670</v>
      </c>
      <c r="M118" s="27">
        <f t="shared" si="15"/>
        <v>6108.9724700000006</v>
      </c>
      <c r="N118" s="27">
        <f t="shared" si="16"/>
        <v>6108.9724700000006</v>
      </c>
      <c r="O118" s="27">
        <f t="shared" si="20"/>
        <v>-427643.25329999789</v>
      </c>
      <c r="P118" s="27">
        <f t="shared" si="21"/>
        <v>427643.25329999789</v>
      </c>
      <c r="Q118" s="8"/>
      <c r="R118" s="8"/>
      <c r="S118" s="8"/>
      <c r="T118" s="4"/>
    </row>
    <row r="119" spans="1:20">
      <c r="A119" s="31">
        <v>42552</v>
      </c>
      <c r="B119" s="4"/>
      <c r="C119" s="6">
        <v>111</v>
      </c>
      <c r="D119" s="29">
        <f t="shared" si="12"/>
        <v>16097</v>
      </c>
      <c r="E119" s="29">
        <f t="shared" si="17"/>
        <v>1786767</v>
      </c>
      <c r="F119" s="29">
        <f t="shared" si="13"/>
        <v>-1110733</v>
      </c>
      <c r="G119" s="34">
        <f>+Inputs!$D$3</f>
        <v>0.37951000000000001</v>
      </c>
      <c r="H119" s="4"/>
      <c r="I119" s="27">
        <f t="shared" si="18"/>
        <v>2897500</v>
      </c>
      <c r="J119" s="4"/>
      <c r="K119" s="27">
        <f t="shared" si="14"/>
        <v>16097</v>
      </c>
      <c r="L119" s="27">
        <f t="shared" si="19"/>
        <v>1786767</v>
      </c>
      <c r="M119" s="27">
        <f t="shared" si="15"/>
        <v>6108.9724700000006</v>
      </c>
      <c r="N119" s="27">
        <f t="shared" si="16"/>
        <v>6108.9724700000006</v>
      </c>
      <c r="O119" s="27">
        <f t="shared" si="20"/>
        <v>-421534.28082999791</v>
      </c>
      <c r="P119" s="27">
        <f t="shared" si="21"/>
        <v>421534.28082999791</v>
      </c>
      <c r="Q119" s="8"/>
      <c r="R119" s="8"/>
      <c r="S119" s="8"/>
      <c r="T119" s="4"/>
    </row>
    <row r="120" spans="1:20">
      <c r="A120" s="31">
        <v>42583</v>
      </c>
      <c r="B120" s="4"/>
      <c r="C120" s="6">
        <v>112</v>
      </c>
      <c r="D120" s="29">
        <f t="shared" si="12"/>
        <v>16097</v>
      </c>
      <c r="E120" s="29">
        <f t="shared" si="17"/>
        <v>1802864</v>
      </c>
      <c r="F120" s="29">
        <f t="shared" si="13"/>
        <v>-1094636</v>
      </c>
      <c r="G120" s="34">
        <f>+Inputs!$D$3</f>
        <v>0.37951000000000001</v>
      </c>
      <c r="H120" s="4"/>
      <c r="I120" s="27">
        <f t="shared" si="18"/>
        <v>2897500</v>
      </c>
      <c r="J120" s="4"/>
      <c r="K120" s="27">
        <f t="shared" si="14"/>
        <v>16097</v>
      </c>
      <c r="L120" s="27">
        <f t="shared" si="19"/>
        <v>1802864</v>
      </c>
      <c r="M120" s="27">
        <f t="shared" si="15"/>
        <v>6108.9724700000006</v>
      </c>
      <c r="N120" s="27">
        <f t="shared" si="16"/>
        <v>6108.9724700000006</v>
      </c>
      <c r="O120" s="27">
        <f t="shared" si="20"/>
        <v>-415425.30835999793</v>
      </c>
      <c r="P120" s="27">
        <f t="shared" si="21"/>
        <v>415425.30835999793</v>
      </c>
      <c r="Q120" s="8"/>
      <c r="R120" s="8"/>
      <c r="S120" s="8"/>
      <c r="T120" s="4"/>
    </row>
    <row r="121" spans="1:20">
      <c r="A121" s="31">
        <v>42614</v>
      </c>
      <c r="B121" s="4"/>
      <c r="C121" s="6">
        <v>113</v>
      </c>
      <c r="D121" s="29">
        <f t="shared" si="12"/>
        <v>16097</v>
      </c>
      <c r="E121" s="29">
        <f t="shared" si="17"/>
        <v>1818961</v>
      </c>
      <c r="F121" s="29">
        <f t="shared" si="13"/>
        <v>-1078539</v>
      </c>
      <c r="G121" s="34">
        <f>+Inputs!$D$3</f>
        <v>0.37951000000000001</v>
      </c>
      <c r="H121" s="4"/>
      <c r="I121" s="27">
        <f t="shared" si="18"/>
        <v>2897500</v>
      </c>
      <c r="J121" s="4"/>
      <c r="K121" s="27">
        <f t="shared" si="14"/>
        <v>16097</v>
      </c>
      <c r="L121" s="27">
        <f t="shared" si="19"/>
        <v>1818961</v>
      </c>
      <c r="M121" s="27">
        <f t="shared" si="15"/>
        <v>6108.9724700000006</v>
      </c>
      <c r="N121" s="27">
        <f t="shared" si="16"/>
        <v>6108.9724700000006</v>
      </c>
      <c r="O121" s="27">
        <f t="shared" si="20"/>
        <v>-409316.33588999795</v>
      </c>
      <c r="P121" s="27">
        <f t="shared" si="21"/>
        <v>409316.33588999795</v>
      </c>
      <c r="Q121" s="8"/>
      <c r="R121" s="8"/>
      <c r="S121" s="8"/>
      <c r="T121" s="4"/>
    </row>
    <row r="122" spans="1:20">
      <c r="A122" s="31">
        <v>42644</v>
      </c>
      <c r="B122" s="4"/>
      <c r="C122" s="6">
        <v>114</v>
      </c>
      <c r="D122" s="29">
        <f t="shared" si="12"/>
        <v>16097</v>
      </c>
      <c r="E122" s="29">
        <f t="shared" si="17"/>
        <v>1835058</v>
      </c>
      <c r="F122" s="29">
        <f t="shared" si="13"/>
        <v>-1062442</v>
      </c>
      <c r="G122" s="34">
        <f>+Inputs!$D$3</f>
        <v>0.37951000000000001</v>
      </c>
      <c r="H122" s="4"/>
      <c r="I122" s="27">
        <f t="shared" si="18"/>
        <v>2897500</v>
      </c>
      <c r="J122" s="4"/>
      <c r="K122" s="27">
        <f t="shared" si="14"/>
        <v>16097</v>
      </c>
      <c r="L122" s="27">
        <f t="shared" si="19"/>
        <v>1835058</v>
      </c>
      <c r="M122" s="27">
        <f t="shared" si="15"/>
        <v>6108.9724700000006</v>
      </c>
      <c r="N122" s="27">
        <f t="shared" si="16"/>
        <v>6108.9724700000006</v>
      </c>
      <c r="O122" s="27">
        <f t="shared" si="20"/>
        <v>-403207.36341999797</v>
      </c>
      <c r="P122" s="27">
        <f t="shared" si="21"/>
        <v>403207.36341999797</v>
      </c>
      <c r="Q122" s="8"/>
      <c r="R122" s="8"/>
      <c r="S122" s="8"/>
      <c r="T122" s="4"/>
    </row>
    <row r="123" spans="1:20">
      <c r="A123" s="31">
        <v>42675</v>
      </c>
      <c r="B123" s="4"/>
      <c r="C123" s="6">
        <v>115</v>
      </c>
      <c r="D123" s="29">
        <f t="shared" si="12"/>
        <v>16097</v>
      </c>
      <c r="E123" s="29">
        <f t="shared" si="17"/>
        <v>1851155</v>
      </c>
      <c r="F123" s="29">
        <f t="shared" si="13"/>
        <v>-1046345</v>
      </c>
      <c r="G123" s="34">
        <f>+Inputs!$D$3</f>
        <v>0.37951000000000001</v>
      </c>
      <c r="H123" s="4"/>
      <c r="I123" s="27">
        <f t="shared" si="18"/>
        <v>2897500</v>
      </c>
      <c r="J123" s="4"/>
      <c r="K123" s="27">
        <f t="shared" si="14"/>
        <v>16097</v>
      </c>
      <c r="L123" s="27">
        <f t="shared" si="19"/>
        <v>1851155</v>
      </c>
      <c r="M123" s="27">
        <f t="shared" si="15"/>
        <v>6108.9724700000006</v>
      </c>
      <c r="N123" s="27">
        <f t="shared" si="16"/>
        <v>6108.9724700000006</v>
      </c>
      <c r="O123" s="27">
        <f t="shared" si="20"/>
        <v>-397098.39094999799</v>
      </c>
      <c r="P123" s="27">
        <f t="shared" si="21"/>
        <v>397098.39094999799</v>
      </c>
      <c r="Q123" s="8"/>
      <c r="R123" s="8"/>
      <c r="S123" s="8"/>
      <c r="T123" s="4"/>
    </row>
    <row r="124" spans="1:20">
      <c r="A124" s="31">
        <v>42705</v>
      </c>
      <c r="B124" s="4"/>
      <c r="C124" s="6">
        <v>116</v>
      </c>
      <c r="D124" s="29">
        <f t="shared" si="12"/>
        <v>16097</v>
      </c>
      <c r="E124" s="29">
        <f t="shared" si="17"/>
        <v>1867252</v>
      </c>
      <c r="F124" s="29">
        <f t="shared" si="13"/>
        <v>-1030248</v>
      </c>
      <c r="G124" s="34">
        <f>+Inputs!$D$3</f>
        <v>0.37951000000000001</v>
      </c>
      <c r="H124" s="4"/>
      <c r="I124" s="27">
        <f t="shared" si="18"/>
        <v>2897500</v>
      </c>
      <c r="J124" s="4"/>
      <c r="K124" s="27">
        <f t="shared" si="14"/>
        <v>16097</v>
      </c>
      <c r="L124" s="27">
        <f t="shared" si="19"/>
        <v>1867252</v>
      </c>
      <c r="M124" s="27">
        <f t="shared" si="15"/>
        <v>6108.9724700000006</v>
      </c>
      <c r="N124" s="27">
        <f t="shared" si="16"/>
        <v>6108.9724700000006</v>
      </c>
      <c r="O124" s="27">
        <f t="shared" si="20"/>
        <v>-390989.41847999801</v>
      </c>
      <c r="P124" s="27">
        <f t="shared" si="21"/>
        <v>390989.41847999801</v>
      </c>
      <c r="Q124" s="8"/>
      <c r="R124" s="8"/>
      <c r="S124" s="8"/>
      <c r="T124" s="4"/>
    </row>
    <row r="125" spans="1:20">
      <c r="A125" s="31">
        <v>42736</v>
      </c>
      <c r="B125" s="4"/>
      <c r="C125" s="6">
        <v>117</v>
      </c>
      <c r="D125" s="29">
        <f t="shared" si="12"/>
        <v>16097</v>
      </c>
      <c r="E125" s="29">
        <f t="shared" si="17"/>
        <v>1883349</v>
      </c>
      <c r="F125" s="29">
        <f t="shared" si="13"/>
        <v>-1014151</v>
      </c>
      <c r="G125" s="34">
        <f>+Inputs!$D$3</f>
        <v>0.37951000000000001</v>
      </c>
      <c r="H125" s="4"/>
      <c r="I125" s="27">
        <f t="shared" si="18"/>
        <v>2897500</v>
      </c>
      <c r="J125" s="4"/>
      <c r="K125" s="27">
        <f t="shared" si="14"/>
        <v>16097</v>
      </c>
      <c r="L125" s="27">
        <f t="shared" si="19"/>
        <v>1883349</v>
      </c>
      <c r="M125" s="27">
        <f t="shared" si="15"/>
        <v>6108.9724700000006</v>
      </c>
      <c r="N125" s="27">
        <f t="shared" si="16"/>
        <v>6108.9724700000006</v>
      </c>
      <c r="O125" s="27">
        <f t="shared" si="20"/>
        <v>-384880.44600999804</v>
      </c>
      <c r="P125" s="27">
        <f t="shared" si="21"/>
        <v>384880.44600999804</v>
      </c>
      <c r="Q125" s="8"/>
      <c r="R125" s="8"/>
      <c r="S125" s="8"/>
      <c r="T125" s="4"/>
    </row>
    <row r="126" spans="1:20">
      <c r="A126" s="31">
        <v>42767</v>
      </c>
      <c r="B126" s="4"/>
      <c r="C126" s="6">
        <v>118</v>
      </c>
      <c r="D126" s="29">
        <f t="shared" si="12"/>
        <v>16097</v>
      </c>
      <c r="E126" s="29">
        <f t="shared" si="17"/>
        <v>1899446</v>
      </c>
      <c r="F126" s="29">
        <f t="shared" si="13"/>
        <v>-998054</v>
      </c>
      <c r="G126" s="34">
        <f>+Inputs!$D$3</f>
        <v>0.37951000000000001</v>
      </c>
      <c r="H126" s="4"/>
      <c r="I126" s="27">
        <f t="shared" si="18"/>
        <v>2897500</v>
      </c>
      <c r="J126" s="4"/>
      <c r="K126" s="27">
        <f t="shared" si="14"/>
        <v>16097</v>
      </c>
      <c r="L126" s="27">
        <f t="shared" si="19"/>
        <v>1899446</v>
      </c>
      <c r="M126" s="27">
        <f t="shared" si="15"/>
        <v>6108.9724700000006</v>
      </c>
      <c r="N126" s="27">
        <f t="shared" si="16"/>
        <v>6108.9724700000006</v>
      </c>
      <c r="O126" s="27">
        <f t="shared" si="20"/>
        <v>-378771.47353999806</v>
      </c>
      <c r="P126" s="27">
        <f t="shared" si="21"/>
        <v>378771.47353999806</v>
      </c>
      <c r="Q126" s="8"/>
      <c r="R126" s="8"/>
      <c r="S126" s="8"/>
      <c r="T126" s="4"/>
    </row>
    <row r="127" spans="1:20">
      <c r="A127" s="31">
        <v>42795</v>
      </c>
      <c r="B127" s="4"/>
      <c r="C127" s="6">
        <v>119</v>
      </c>
      <c r="D127" s="29">
        <f t="shared" si="12"/>
        <v>16097</v>
      </c>
      <c r="E127" s="29">
        <f t="shared" si="17"/>
        <v>1915543</v>
      </c>
      <c r="F127" s="29">
        <f t="shared" si="13"/>
        <v>-981957</v>
      </c>
      <c r="G127" s="34">
        <f>+Inputs!$D$3</f>
        <v>0.37951000000000001</v>
      </c>
      <c r="H127" s="4"/>
      <c r="I127" s="27">
        <f t="shared" si="18"/>
        <v>2897500</v>
      </c>
      <c r="J127" s="4"/>
      <c r="K127" s="27">
        <f t="shared" si="14"/>
        <v>16097</v>
      </c>
      <c r="L127" s="27">
        <f t="shared" si="19"/>
        <v>1915543</v>
      </c>
      <c r="M127" s="27">
        <f t="shared" si="15"/>
        <v>6108.9724700000006</v>
      </c>
      <c r="N127" s="27">
        <f t="shared" si="16"/>
        <v>6108.9724700000006</v>
      </c>
      <c r="O127" s="27">
        <f t="shared" si="20"/>
        <v>-372662.50106999808</v>
      </c>
      <c r="P127" s="27">
        <f t="shared" si="21"/>
        <v>372662.50106999808</v>
      </c>
      <c r="Q127" s="8"/>
      <c r="R127" s="8"/>
      <c r="S127" s="8"/>
      <c r="T127" s="4"/>
    </row>
    <row r="128" spans="1:20">
      <c r="A128" s="31">
        <v>42826</v>
      </c>
      <c r="B128" s="4"/>
      <c r="C128" s="6">
        <v>120</v>
      </c>
      <c r="D128" s="29">
        <f t="shared" si="12"/>
        <v>16097</v>
      </c>
      <c r="E128" s="29">
        <f t="shared" si="17"/>
        <v>1931640</v>
      </c>
      <c r="F128" s="29">
        <f t="shared" si="13"/>
        <v>-965860</v>
      </c>
      <c r="G128" s="34">
        <f>+Inputs!$D$3</f>
        <v>0.37951000000000001</v>
      </c>
      <c r="H128" s="4"/>
      <c r="I128" s="27">
        <f t="shared" si="18"/>
        <v>2897500</v>
      </c>
      <c r="J128" s="4"/>
      <c r="K128" s="27">
        <f t="shared" si="14"/>
        <v>16097</v>
      </c>
      <c r="L128" s="27">
        <f t="shared" si="19"/>
        <v>1931640</v>
      </c>
      <c r="M128" s="27">
        <f t="shared" si="15"/>
        <v>6108.9724700000006</v>
      </c>
      <c r="N128" s="27">
        <f t="shared" si="16"/>
        <v>6108.9724700000006</v>
      </c>
      <c r="O128" s="27">
        <f t="shared" si="20"/>
        <v>-366553.5285999981</v>
      </c>
      <c r="P128" s="27">
        <f t="shared" si="21"/>
        <v>366553.5285999981</v>
      </c>
      <c r="Q128" s="8"/>
      <c r="R128" s="8"/>
      <c r="S128" s="8"/>
      <c r="T128" s="4"/>
    </row>
    <row r="129" spans="1:20">
      <c r="A129" s="31">
        <v>42856</v>
      </c>
      <c r="B129" s="4"/>
      <c r="C129" s="6">
        <v>121</v>
      </c>
      <c r="D129" s="29">
        <f t="shared" si="12"/>
        <v>16097</v>
      </c>
      <c r="E129" s="29">
        <f t="shared" si="17"/>
        <v>1947737</v>
      </c>
      <c r="F129" s="29">
        <f t="shared" si="13"/>
        <v>-949763</v>
      </c>
      <c r="G129" s="34">
        <f>+Inputs!$D$3</f>
        <v>0.37951000000000001</v>
      </c>
      <c r="H129" s="4"/>
      <c r="I129" s="27">
        <f t="shared" si="18"/>
        <v>2897500</v>
      </c>
      <c r="J129" s="4"/>
      <c r="K129" s="27">
        <f t="shared" si="14"/>
        <v>16097</v>
      </c>
      <c r="L129" s="27">
        <f t="shared" si="19"/>
        <v>1947737</v>
      </c>
      <c r="M129" s="27">
        <f t="shared" si="15"/>
        <v>6108.9724700000006</v>
      </c>
      <c r="N129" s="27">
        <f t="shared" si="16"/>
        <v>6108.9724700000006</v>
      </c>
      <c r="O129" s="27">
        <f t="shared" si="20"/>
        <v>-360444.55612999812</v>
      </c>
      <c r="P129" s="27">
        <f t="shared" si="21"/>
        <v>360444.55612999812</v>
      </c>
      <c r="Q129" s="8"/>
      <c r="R129" s="8"/>
      <c r="S129" s="8"/>
      <c r="T129" s="4"/>
    </row>
    <row r="130" spans="1:20">
      <c r="A130" s="31">
        <v>42887</v>
      </c>
      <c r="B130" s="4"/>
      <c r="C130" s="6">
        <v>122</v>
      </c>
      <c r="D130" s="29">
        <f t="shared" si="12"/>
        <v>16097</v>
      </c>
      <c r="E130" s="29">
        <f t="shared" si="17"/>
        <v>1963834</v>
      </c>
      <c r="F130" s="29">
        <f t="shared" si="13"/>
        <v>-933666</v>
      </c>
      <c r="G130" s="34">
        <f>+Inputs!$D$3</f>
        <v>0.37951000000000001</v>
      </c>
      <c r="H130" s="4"/>
      <c r="I130" s="27">
        <f t="shared" si="18"/>
        <v>2897500</v>
      </c>
      <c r="J130" s="4"/>
      <c r="K130" s="27">
        <f t="shared" si="14"/>
        <v>16097</v>
      </c>
      <c r="L130" s="27">
        <f t="shared" si="19"/>
        <v>1963834</v>
      </c>
      <c r="M130" s="27">
        <f t="shared" si="15"/>
        <v>6108.9724700000006</v>
      </c>
      <c r="N130" s="27">
        <f t="shared" si="16"/>
        <v>6108.9724700000006</v>
      </c>
      <c r="O130" s="27">
        <f t="shared" si="20"/>
        <v>-354335.58365999814</v>
      </c>
      <c r="P130" s="27">
        <f t="shared" si="21"/>
        <v>354335.58365999814</v>
      </c>
      <c r="Q130" s="8"/>
      <c r="R130" s="8"/>
      <c r="S130" s="8"/>
      <c r="T130" s="4"/>
    </row>
    <row r="131" spans="1:20">
      <c r="A131" s="31">
        <v>42917</v>
      </c>
      <c r="B131" s="4"/>
      <c r="C131" s="6">
        <v>123</v>
      </c>
      <c r="D131" s="29">
        <f t="shared" si="12"/>
        <v>16097</v>
      </c>
      <c r="E131" s="29">
        <f t="shared" si="17"/>
        <v>1979931</v>
      </c>
      <c r="F131" s="29">
        <f t="shared" si="13"/>
        <v>-917569</v>
      </c>
      <c r="G131" s="34">
        <f>+Inputs!$D$3</f>
        <v>0.37951000000000001</v>
      </c>
      <c r="H131" s="4"/>
      <c r="I131" s="27">
        <f t="shared" si="18"/>
        <v>2897500</v>
      </c>
      <c r="J131" s="4"/>
      <c r="K131" s="27">
        <f t="shared" si="14"/>
        <v>16097</v>
      </c>
      <c r="L131" s="27">
        <f t="shared" si="19"/>
        <v>1979931</v>
      </c>
      <c r="M131" s="27">
        <f t="shared" si="15"/>
        <v>6108.9724700000006</v>
      </c>
      <c r="N131" s="27">
        <f t="shared" si="16"/>
        <v>6108.9724700000006</v>
      </c>
      <c r="O131" s="27">
        <f t="shared" si="20"/>
        <v>-348226.61118999816</v>
      </c>
      <c r="P131" s="27">
        <f t="shared" si="21"/>
        <v>348226.61118999816</v>
      </c>
      <c r="Q131" s="8"/>
      <c r="R131" s="8"/>
      <c r="S131" s="8"/>
      <c r="T131" s="4"/>
    </row>
    <row r="132" spans="1:20">
      <c r="A132" s="31">
        <v>42948</v>
      </c>
      <c r="B132" s="4"/>
      <c r="C132" s="6">
        <v>124</v>
      </c>
      <c r="D132" s="29">
        <f t="shared" si="12"/>
        <v>16097</v>
      </c>
      <c r="E132" s="29">
        <f t="shared" si="17"/>
        <v>1996028</v>
      </c>
      <c r="F132" s="29">
        <f t="shared" si="13"/>
        <v>-901472</v>
      </c>
      <c r="G132" s="34">
        <f>+Inputs!$D$3</f>
        <v>0.37951000000000001</v>
      </c>
      <c r="H132" s="4"/>
      <c r="I132" s="27">
        <f t="shared" si="18"/>
        <v>2897500</v>
      </c>
      <c r="J132" s="4"/>
      <c r="K132" s="27">
        <f t="shared" si="14"/>
        <v>16097</v>
      </c>
      <c r="L132" s="27">
        <f t="shared" si="19"/>
        <v>1996028</v>
      </c>
      <c r="M132" s="27">
        <f t="shared" si="15"/>
        <v>6108.9724700000006</v>
      </c>
      <c r="N132" s="27">
        <f t="shared" si="16"/>
        <v>6108.9724700000006</v>
      </c>
      <c r="O132" s="27">
        <f t="shared" si="20"/>
        <v>-342117.63871999818</v>
      </c>
      <c r="P132" s="27">
        <f t="shared" si="21"/>
        <v>342117.63871999818</v>
      </c>
      <c r="Q132" s="8"/>
      <c r="R132" s="8"/>
      <c r="S132" s="8"/>
      <c r="T132" s="4"/>
    </row>
    <row r="133" spans="1:20">
      <c r="A133" s="31">
        <v>42979</v>
      </c>
      <c r="B133" s="4"/>
      <c r="C133" s="6">
        <v>125</v>
      </c>
      <c r="D133" s="29">
        <f t="shared" si="12"/>
        <v>16097</v>
      </c>
      <c r="E133" s="29">
        <f t="shared" si="17"/>
        <v>2012125</v>
      </c>
      <c r="F133" s="29">
        <f t="shared" si="13"/>
        <v>-885375</v>
      </c>
      <c r="G133" s="34">
        <f>+Inputs!$D$3</f>
        <v>0.37951000000000001</v>
      </c>
      <c r="H133" s="4"/>
      <c r="I133" s="27">
        <f t="shared" si="18"/>
        <v>2897500</v>
      </c>
      <c r="J133" s="4"/>
      <c r="K133" s="27">
        <f t="shared" si="14"/>
        <v>16097</v>
      </c>
      <c r="L133" s="27">
        <f t="shared" si="19"/>
        <v>2012125</v>
      </c>
      <c r="M133" s="27">
        <f t="shared" si="15"/>
        <v>6108.9724700000006</v>
      </c>
      <c r="N133" s="27">
        <f t="shared" si="16"/>
        <v>6108.9724700000006</v>
      </c>
      <c r="O133" s="27">
        <f t="shared" si="20"/>
        <v>-336008.6662499982</v>
      </c>
      <c r="P133" s="27">
        <f t="shared" si="21"/>
        <v>336008.6662499982</v>
      </c>
      <c r="Q133" s="8"/>
      <c r="R133" s="8"/>
      <c r="S133" s="8"/>
      <c r="T133" s="4"/>
    </row>
    <row r="134" spans="1:20">
      <c r="A134" s="31">
        <v>43009</v>
      </c>
      <c r="B134" s="4"/>
      <c r="C134" s="6">
        <v>126</v>
      </c>
      <c r="D134" s="29">
        <f t="shared" si="12"/>
        <v>16097</v>
      </c>
      <c r="E134" s="29">
        <f t="shared" si="17"/>
        <v>2028222</v>
      </c>
      <c r="F134" s="29">
        <f t="shared" si="13"/>
        <v>-869278</v>
      </c>
      <c r="G134" s="34">
        <f>+Inputs!$D$3</f>
        <v>0.37951000000000001</v>
      </c>
      <c r="H134" s="4"/>
      <c r="I134" s="27">
        <f t="shared" si="18"/>
        <v>2897500</v>
      </c>
      <c r="J134" s="4"/>
      <c r="K134" s="27">
        <f t="shared" si="14"/>
        <v>16097</v>
      </c>
      <c r="L134" s="27">
        <f t="shared" si="19"/>
        <v>2028222</v>
      </c>
      <c r="M134" s="27">
        <f t="shared" si="15"/>
        <v>6108.9724700000006</v>
      </c>
      <c r="N134" s="27">
        <f t="shared" si="16"/>
        <v>6108.9724700000006</v>
      </c>
      <c r="O134" s="27">
        <f t="shared" si="20"/>
        <v>-329899.69377999823</v>
      </c>
      <c r="P134" s="27">
        <f t="shared" si="21"/>
        <v>329899.69377999823</v>
      </c>
      <c r="Q134" s="8"/>
      <c r="R134" s="8"/>
      <c r="S134" s="8"/>
      <c r="T134" s="4"/>
    </row>
    <row r="135" spans="1:20">
      <c r="A135" s="31">
        <v>43040</v>
      </c>
      <c r="B135" s="4"/>
      <c r="C135" s="6">
        <v>127</v>
      </c>
      <c r="D135" s="29">
        <f t="shared" si="12"/>
        <v>16097</v>
      </c>
      <c r="E135" s="29">
        <f t="shared" si="17"/>
        <v>2044319</v>
      </c>
      <c r="F135" s="29">
        <f t="shared" si="13"/>
        <v>-853181</v>
      </c>
      <c r="G135" s="34">
        <f>+Inputs!$D$3</f>
        <v>0.37951000000000001</v>
      </c>
      <c r="H135" s="4"/>
      <c r="I135" s="27">
        <f t="shared" si="18"/>
        <v>2897500</v>
      </c>
      <c r="J135" s="4"/>
      <c r="K135" s="27">
        <f t="shared" si="14"/>
        <v>16097</v>
      </c>
      <c r="L135" s="27">
        <f t="shared" si="19"/>
        <v>2044319</v>
      </c>
      <c r="M135" s="27">
        <f t="shared" si="15"/>
        <v>6108.9724700000006</v>
      </c>
      <c r="N135" s="27">
        <f t="shared" si="16"/>
        <v>6108.9724700000006</v>
      </c>
      <c r="O135" s="27">
        <f t="shared" si="20"/>
        <v>-323790.72130999825</v>
      </c>
      <c r="P135" s="27">
        <f t="shared" si="21"/>
        <v>323790.72130999825</v>
      </c>
      <c r="Q135" s="8"/>
      <c r="R135" s="8"/>
      <c r="S135" s="8"/>
      <c r="T135" s="4"/>
    </row>
    <row r="136" spans="1:20">
      <c r="A136" s="31">
        <v>43070</v>
      </c>
      <c r="B136" s="4"/>
      <c r="C136" s="6">
        <v>128</v>
      </c>
      <c r="D136" s="29">
        <f t="shared" si="12"/>
        <v>16097</v>
      </c>
      <c r="E136" s="29">
        <f t="shared" si="17"/>
        <v>2060416</v>
      </c>
      <c r="F136" s="29">
        <f t="shared" si="13"/>
        <v>-837084</v>
      </c>
      <c r="G136" s="34">
        <f>+Inputs!$D$3</f>
        <v>0.37951000000000001</v>
      </c>
      <c r="H136" s="4"/>
      <c r="I136" s="27">
        <f t="shared" si="18"/>
        <v>2897500</v>
      </c>
      <c r="J136" s="4"/>
      <c r="K136" s="27">
        <f t="shared" si="14"/>
        <v>16097</v>
      </c>
      <c r="L136" s="27">
        <f t="shared" si="19"/>
        <v>2060416</v>
      </c>
      <c r="M136" s="27">
        <f t="shared" si="15"/>
        <v>6108.9724700000006</v>
      </c>
      <c r="N136" s="27">
        <f t="shared" si="16"/>
        <v>6108.9724700000006</v>
      </c>
      <c r="O136" s="27">
        <f t="shared" si="20"/>
        <v>-317681.74883999827</v>
      </c>
      <c r="P136" s="27">
        <f t="shared" si="21"/>
        <v>317681.74883999827</v>
      </c>
      <c r="Q136" s="8"/>
      <c r="R136" s="8"/>
      <c r="S136" s="8"/>
      <c r="T136" s="4"/>
    </row>
    <row r="137" spans="1:20">
      <c r="A137" s="31">
        <v>43101</v>
      </c>
      <c r="B137" s="4"/>
      <c r="C137" s="6">
        <v>129</v>
      </c>
      <c r="D137" s="29">
        <f t="shared" ref="D137:D187" si="22">ROUND(-(+$B$9/180)*1,0)</f>
        <v>16097</v>
      </c>
      <c r="E137" s="29">
        <f t="shared" si="17"/>
        <v>2076513</v>
      </c>
      <c r="F137" s="29">
        <f t="shared" ref="F137:F188" si="23">$B$9+E137</f>
        <v>-820987</v>
      </c>
      <c r="G137" s="34">
        <f>+Inputs!$D$3</f>
        <v>0.37951000000000001</v>
      </c>
      <c r="H137" s="4"/>
      <c r="I137" s="27">
        <f t="shared" si="18"/>
        <v>2897500</v>
      </c>
      <c r="J137" s="4"/>
      <c r="K137" s="27">
        <f t="shared" ref="K137:K188" si="24">D137</f>
        <v>16097</v>
      </c>
      <c r="L137" s="27">
        <f t="shared" si="19"/>
        <v>2076513</v>
      </c>
      <c r="M137" s="27">
        <f t="shared" ref="M137:M188" si="25">K137*G137</f>
        <v>6108.9724700000006</v>
      </c>
      <c r="N137" s="27">
        <f t="shared" ref="N137:N188" si="26">M137-J137</f>
        <v>6108.9724700000006</v>
      </c>
      <c r="O137" s="27">
        <f t="shared" si="20"/>
        <v>-311572.77636999829</v>
      </c>
      <c r="P137" s="27">
        <f t="shared" si="21"/>
        <v>311572.77636999829</v>
      </c>
      <c r="Q137" s="8"/>
      <c r="R137" s="8"/>
      <c r="S137" s="8"/>
      <c r="T137" s="4"/>
    </row>
    <row r="138" spans="1:20">
      <c r="A138" s="31">
        <v>43132</v>
      </c>
      <c r="B138" s="4"/>
      <c r="C138" s="6">
        <v>130</v>
      </c>
      <c r="D138" s="29">
        <f t="shared" si="22"/>
        <v>16097</v>
      </c>
      <c r="E138" s="29">
        <f t="shared" ref="E138:E188" si="27">+E137+D138</f>
        <v>2092610</v>
      </c>
      <c r="F138" s="29">
        <f t="shared" si="23"/>
        <v>-804890</v>
      </c>
      <c r="G138" s="34">
        <f>+Inputs!$D$3</f>
        <v>0.37951000000000001</v>
      </c>
      <c r="H138" s="4"/>
      <c r="I138" s="27">
        <f t="shared" ref="I138:I188" si="28">+I137+H138</f>
        <v>2897500</v>
      </c>
      <c r="J138" s="4"/>
      <c r="K138" s="27">
        <f t="shared" si="24"/>
        <v>16097</v>
      </c>
      <c r="L138" s="27">
        <f t="shared" ref="L138:L188" si="29">+L137+K138</f>
        <v>2092610</v>
      </c>
      <c r="M138" s="27">
        <f t="shared" si="25"/>
        <v>6108.9724700000006</v>
      </c>
      <c r="N138" s="27">
        <f t="shared" si="26"/>
        <v>6108.9724700000006</v>
      </c>
      <c r="O138" s="27">
        <f t="shared" ref="O138:O188" si="30">+O137+N138</f>
        <v>-305463.80389999831</v>
      </c>
      <c r="P138" s="27">
        <f t="shared" ref="P138:P188" si="31">P137-N138</f>
        <v>305463.80389999831</v>
      </c>
      <c r="Q138" s="8"/>
      <c r="R138" s="8"/>
      <c r="S138" s="8"/>
      <c r="T138" s="4"/>
    </row>
    <row r="139" spans="1:20">
      <c r="A139" s="31">
        <v>43160</v>
      </c>
      <c r="B139" s="4"/>
      <c r="C139" s="6">
        <v>131</v>
      </c>
      <c r="D139" s="29">
        <f t="shared" si="22"/>
        <v>16097</v>
      </c>
      <c r="E139" s="29">
        <f t="shared" si="27"/>
        <v>2108707</v>
      </c>
      <c r="F139" s="29">
        <f t="shared" si="23"/>
        <v>-788793</v>
      </c>
      <c r="G139" s="34">
        <f>+Inputs!$D$3</f>
        <v>0.37951000000000001</v>
      </c>
      <c r="H139" s="4"/>
      <c r="I139" s="27">
        <f t="shared" si="28"/>
        <v>2897500</v>
      </c>
      <c r="J139" s="4"/>
      <c r="K139" s="27">
        <f t="shared" si="24"/>
        <v>16097</v>
      </c>
      <c r="L139" s="27">
        <f t="shared" si="29"/>
        <v>2108707</v>
      </c>
      <c r="M139" s="27">
        <f t="shared" si="25"/>
        <v>6108.9724700000006</v>
      </c>
      <c r="N139" s="27">
        <f t="shared" si="26"/>
        <v>6108.9724700000006</v>
      </c>
      <c r="O139" s="27">
        <f t="shared" si="30"/>
        <v>-299354.83142999833</v>
      </c>
      <c r="P139" s="27">
        <f t="shared" si="31"/>
        <v>299354.83142999833</v>
      </c>
      <c r="Q139" s="8"/>
      <c r="R139" s="8"/>
      <c r="S139" s="8"/>
      <c r="T139" s="4"/>
    </row>
    <row r="140" spans="1:20">
      <c r="A140" s="31">
        <v>43191</v>
      </c>
      <c r="B140" s="4"/>
      <c r="C140" s="6">
        <v>132</v>
      </c>
      <c r="D140" s="29">
        <f t="shared" si="22"/>
        <v>16097</v>
      </c>
      <c r="E140" s="29">
        <f t="shared" si="27"/>
        <v>2124804</v>
      </c>
      <c r="F140" s="29">
        <f t="shared" si="23"/>
        <v>-772696</v>
      </c>
      <c r="G140" s="34">
        <f>+Inputs!$D$3</f>
        <v>0.37951000000000001</v>
      </c>
      <c r="H140" s="4"/>
      <c r="I140" s="27">
        <f t="shared" si="28"/>
        <v>2897500</v>
      </c>
      <c r="J140" s="4"/>
      <c r="K140" s="27">
        <f t="shared" si="24"/>
        <v>16097</v>
      </c>
      <c r="L140" s="27">
        <f t="shared" si="29"/>
        <v>2124804</v>
      </c>
      <c r="M140" s="27">
        <f t="shared" si="25"/>
        <v>6108.9724700000006</v>
      </c>
      <c r="N140" s="27">
        <f t="shared" si="26"/>
        <v>6108.9724700000006</v>
      </c>
      <c r="O140" s="27">
        <f t="shared" si="30"/>
        <v>-293245.85895999835</v>
      </c>
      <c r="P140" s="27">
        <f t="shared" si="31"/>
        <v>293245.85895999835</v>
      </c>
      <c r="Q140" s="8"/>
      <c r="R140" s="8"/>
      <c r="S140" s="8"/>
      <c r="T140" s="4"/>
    </row>
    <row r="141" spans="1:20">
      <c r="A141" s="31">
        <v>43221</v>
      </c>
      <c r="B141" s="4"/>
      <c r="C141" s="6">
        <v>133</v>
      </c>
      <c r="D141" s="29">
        <f t="shared" si="22"/>
        <v>16097</v>
      </c>
      <c r="E141" s="29">
        <f t="shared" si="27"/>
        <v>2140901</v>
      </c>
      <c r="F141" s="29">
        <f t="shared" si="23"/>
        <v>-756599</v>
      </c>
      <c r="G141" s="34">
        <f>+Inputs!$D$3</f>
        <v>0.37951000000000001</v>
      </c>
      <c r="H141" s="4"/>
      <c r="I141" s="27">
        <f t="shared" si="28"/>
        <v>2897500</v>
      </c>
      <c r="J141" s="4"/>
      <c r="K141" s="27">
        <f t="shared" si="24"/>
        <v>16097</v>
      </c>
      <c r="L141" s="27">
        <f t="shared" si="29"/>
        <v>2140901</v>
      </c>
      <c r="M141" s="27">
        <f t="shared" si="25"/>
        <v>6108.9724700000006</v>
      </c>
      <c r="N141" s="27">
        <f t="shared" si="26"/>
        <v>6108.9724700000006</v>
      </c>
      <c r="O141" s="27">
        <f t="shared" si="30"/>
        <v>-287136.88648999837</v>
      </c>
      <c r="P141" s="27">
        <f t="shared" si="31"/>
        <v>287136.88648999837</v>
      </c>
      <c r="Q141" s="8"/>
      <c r="R141" s="8"/>
      <c r="S141" s="8"/>
      <c r="T141" s="4"/>
    </row>
    <row r="142" spans="1:20">
      <c r="A142" s="31">
        <v>43252</v>
      </c>
      <c r="B142" s="4"/>
      <c r="C142" s="6">
        <v>134</v>
      </c>
      <c r="D142" s="29">
        <f t="shared" si="22"/>
        <v>16097</v>
      </c>
      <c r="E142" s="29">
        <f t="shared" si="27"/>
        <v>2156998</v>
      </c>
      <c r="F142" s="29">
        <f t="shared" si="23"/>
        <v>-740502</v>
      </c>
      <c r="G142" s="34">
        <f>+Inputs!$D$3</f>
        <v>0.37951000000000001</v>
      </c>
      <c r="H142" s="4"/>
      <c r="I142" s="27">
        <f t="shared" si="28"/>
        <v>2897500</v>
      </c>
      <c r="J142" s="4"/>
      <c r="K142" s="27">
        <f t="shared" si="24"/>
        <v>16097</v>
      </c>
      <c r="L142" s="27">
        <f t="shared" si="29"/>
        <v>2156998</v>
      </c>
      <c r="M142" s="27">
        <f t="shared" si="25"/>
        <v>6108.9724700000006</v>
      </c>
      <c r="N142" s="27">
        <f t="shared" si="26"/>
        <v>6108.9724700000006</v>
      </c>
      <c r="O142" s="27">
        <f t="shared" si="30"/>
        <v>-281027.9140199984</v>
      </c>
      <c r="P142" s="27">
        <f t="shared" si="31"/>
        <v>281027.9140199984</v>
      </c>
      <c r="Q142" s="8"/>
      <c r="R142" s="8"/>
      <c r="S142" s="8"/>
      <c r="T142" s="4"/>
    </row>
    <row r="143" spans="1:20">
      <c r="A143" s="31">
        <v>43282</v>
      </c>
      <c r="B143" s="4"/>
      <c r="C143" s="6">
        <v>135</v>
      </c>
      <c r="D143" s="29">
        <f t="shared" si="22"/>
        <v>16097</v>
      </c>
      <c r="E143" s="29">
        <f t="shared" si="27"/>
        <v>2173095</v>
      </c>
      <c r="F143" s="29">
        <f t="shared" si="23"/>
        <v>-724405</v>
      </c>
      <c r="G143" s="34">
        <f>+Inputs!$D$3</f>
        <v>0.37951000000000001</v>
      </c>
      <c r="H143" s="4"/>
      <c r="I143" s="27">
        <f t="shared" si="28"/>
        <v>2897500</v>
      </c>
      <c r="J143" s="4"/>
      <c r="K143" s="27">
        <f t="shared" si="24"/>
        <v>16097</v>
      </c>
      <c r="L143" s="27">
        <f t="shared" si="29"/>
        <v>2173095</v>
      </c>
      <c r="M143" s="27">
        <f t="shared" si="25"/>
        <v>6108.9724700000006</v>
      </c>
      <c r="N143" s="27">
        <f t="shared" si="26"/>
        <v>6108.9724700000006</v>
      </c>
      <c r="O143" s="27">
        <f t="shared" si="30"/>
        <v>-274918.94154999842</v>
      </c>
      <c r="P143" s="27">
        <f t="shared" si="31"/>
        <v>274918.94154999842</v>
      </c>
      <c r="Q143" s="8"/>
      <c r="R143" s="8"/>
      <c r="S143" s="8"/>
      <c r="T143" s="4"/>
    </row>
    <row r="144" spans="1:20">
      <c r="A144" s="31">
        <v>43313</v>
      </c>
      <c r="B144" s="4"/>
      <c r="C144" s="6">
        <v>136</v>
      </c>
      <c r="D144" s="29">
        <f t="shared" si="22"/>
        <v>16097</v>
      </c>
      <c r="E144" s="29">
        <f t="shared" si="27"/>
        <v>2189192</v>
      </c>
      <c r="F144" s="29">
        <f t="shared" si="23"/>
        <v>-708308</v>
      </c>
      <c r="G144" s="34">
        <f>+Inputs!$D$3</f>
        <v>0.37951000000000001</v>
      </c>
      <c r="H144" s="4"/>
      <c r="I144" s="27">
        <f t="shared" si="28"/>
        <v>2897500</v>
      </c>
      <c r="J144" s="4"/>
      <c r="K144" s="27">
        <f t="shared" si="24"/>
        <v>16097</v>
      </c>
      <c r="L144" s="27">
        <f t="shared" si="29"/>
        <v>2189192</v>
      </c>
      <c r="M144" s="27">
        <f t="shared" si="25"/>
        <v>6108.9724700000006</v>
      </c>
      <c r="N144" s="27">
        <f t="shared" si="26"/>
        <v>6108.9724700000006</v>
      </c>
      <c r="O144" s="27">
        <f t="shared" si="30"/>
        <v>-268809.96907999844</v>
      </c>
      <c r="P144" s="27">
        <f t="shared" si="31"/>
        <v>268809.96907999844</v>
      </c>
      <c r="Q144" s="8"/>
      <c r="R144" s="8"/>
      <c r="S144" s="8"/>
      <c r="T144" s="4"/>
    </row>
    <row r="145" spans="1:20">
      <c r="A145" s="31">
        <v>43344</v>
      </c>
      <c r="B145" s="4"/>
      <c r="C145" s="6">
        <v>137</v>
      </c>
      <c r="D145" s="29">
        <f t="shared" si="22"/>
        <v>16097</v>
      </c>
      <c r="E145" s="29">
        <f t="shared" si="27"/>
        <v>2205289</v>
      </c>
      <c r="F145" s="29">
        <f t="shared" si="23"/>
        <v>-692211</v>
      </c>
      <c r="G145" s="34">
        <f>+Inputs!$D$3</f>
        <v>0.37951000000000001</v>
      </c>
      <c r="H145" s="4"/>
      <c r="I145" s="27">
        <f t="shared" si="28"/>
        <v>2897500</v>
      </c>
      <c r="J145" s="4"/>
      <c r="K145" s="27">
        <f t="shared" si="24"/>
        <v>16097</v>
      </c>
      <c r="L145" s="27">
        <f t="shared" si="29"/>
        <v>2205289</v>
      </c>
      <c r="M145" s="27">
        <f t="shared" si="25"/>
        <v>6108.9724700000006</v>
      </c>
      <c r="N145" s="27">
        <f t="shared" si="26"/>
        <v>6108.9724700000006</v>
      </c>
      <c r="O145" s="27">
        <f t="shared" si="30"/>
        <v>-262700.99660999846</v>
      </c>
      <c r="P145" s="27">
        <f t="shared" si="31"/>
        <v>262700.99660999846</v>
      </c>
      <c r="Q145" s="8"/>
      <c r="R145" s="8"/>
      <c r="S145" s="8"/>
      <c r="T145" s="4"/>
    </row>
    <row r="146" spans="1:20">
      <c r="A146" s="31">
        <v>43374</v>
      </c>
      <c r="B146" s="4"/>
      <c r="C146" s="6">
        <v>138</v>
      </c>
      <c r="D146" s="29">
        <f t="shared" si="22"/>
        <v>16097</v>
      </c>
      <c r="E146" s="29">
        <f t="shared" si="27"/>
        <v>2221386</v>
      </c>
      <c r="F146" s="29">
        <f t="shared" si="23"/>
        <v>-676114</v>
      </c>
      <c r="G146" s="34">
        <f>+Inputs!$D$3</f>
        <v>0.37951000000000001</v>
      </c>
      <c r="H146" s="4"/>
      <c r="I146" s="27">
        <f t="shared" si="28"/>
        <v>2897500</v>
      </c>
      <c r="J146" s="4"/>
      <c r="K146" s="27">
        <f t="shared" si="24"/>
        <v>16097</v>
      </c>
      <c r="L146" s="27">
        <f t="shared" si="29"/>
        <v>2221386</v>
      </c>
      <c r="M146" s="27">
        <f t="shared" si="25"/>
        <v>6108.9724700000006</v>
      </c>
      <c r="N146" s="27">
        <f t="shared" si="26"/>
        <v>6108.9724700000006</v>
      </c>
      <c r="O146" s="27">
        <f t="shared" si="30"/>
        <v>-256592.02413999845</v>
      </c>
      <c r="P146" s="27">
        <f t="shared" si="31"/>
        <v>256592.02413999845</v>
      </c>
      <c r="Q146" s="8"/>
      <c r="R146" s="8"/>
      <c r="S146" s="8"/>
      <c r="T146" s="4"/>
    </row>
    <row r="147" spans="1:20">
      <c r="A147" s="31">
        <v>43405</v>
      </c>
      <c r="B147" s="4"/>
      <c r="C147" s="6">
        <v>139</v>
      </c>
      <c r="D147" s="29">
        <f t="shared" si="22"/>
        <v>16097</v>
      </c>
      <c r="E147" s="29">
        <f t="shared" si="27"/>
        <v>2237483</v>
      </c>
      <c r="F147" s="29">
        <f t="shared" si="23"/>
        <v>-660017</v>
      </c>
      <c r="G147" s="34">
        <f>+Inputs!$D$3</f>
        <v>0.37951000000000001</v>
      </c>
      <c r="H147" s="4"/>
      <c r="I147" s="27">
        <f t="shared" si="28"/>
        <v>2897500</v>
      </c>
      <c r="J147" s="4"/>
      <c r="K147" s="27">
        <f t="shared" si="24"/>
        <v>16097</v>
      </c>
      <c r="L147" s="27">
        <f t="shared" si="29"/>
        <v>2237483</v>
      </c>
      <c r="M147" s="27">
        <f t="shared" si="25"/>
        <v>6108.9724700000006</v>
      </c>
      <c r="N147" s="27">
        <f t="shared" si="26"/>
        <v>6108.9724700000006</v>
      </c>
      <c r="O147" s="27">
        <f t="shared" si="30"/>
        <v>-250483.05166999844</v>
      </c>
      <c r="P147" s="27">
        <f t="shared" si="31"/>
        <v>250483.05166999844</v>
      </c>
      <c r="Q147" s="8"/>
      <c r="R147" s="8"/>
      <c r="S147" s="8"/>
      <c r="T147" s="4"/>
    </row>
    <row r="148" spans="1:20">
      <c r="A148" s="31">
        <v>43435</v>
      </c>
      <c r="B148" s="4"/>
      <c r="C148" s="6">
        <v>140</v>
      </c>
      <c r="D148" s="29">
        <f t="shared" si="22"/>
        <v>16097</v>
      </c>
      <c r="E148" s="29">
        <f t="shared" si="27"/>
        <v>2253580</v>
      </c>
      <c r="F148" s="29">
        <f t="shared" si="23"/>
        <v>-643920</v>
      </c>
      <c r="G148" s="34">
        <f>+Inputs!$D$3</f>
        <v>0.37951000000000001</v>
      </c>
      <c r="H148" s="4"/>
      <c r="I148" s="27">
        <f t="shared" si="28"/>
        <v>2897500</v>
      </c>
      <c r="J148" s="4"/>
      <c r="K148" s="27">
        <f t="shared" si="24"/>
        <v>16097</v>
      </c>
      <c r="L148" s="27">
        <f t="shared" si="29"/>
        <v>2253580</v>
      </c>
      <c r="M148" s="27">
        <f t="shared" si="25"/>
        <v>6108.9724700000006</v>
      </c>
      <c r="N148" s="27">
        <f t="shared" si="26"/>
        <v>6108.9724700000006</v>
      </c>
      <c r="O148" s="27">
        <f t="shared" si="30"/>
        <v>-244374.07919999844</v>
      </c>
      <c r="P148" s="27">
        <f t="shared" si="31"/>
        <v>244374.07919999844</v>
      </c>
      <c r="Q148" s="8"/>
      <c r="R148" s="8"/>
      <c r="S148" s="8"/>
      <c r="T148" s="4"/>
    </row>
    <row r="149" spans="1:20">
      <c r="A149" s="31">
        <v>43466</v>
      </c>
      <c r="B149" s="4"/>
      <c r="C149" s="6">
        <v>141</v>
      </c>
      <c r="D149" s="29">
        <f t="shared" si="22"/>
        <v>16097</v>
      </c>
      <c r="E149" s="29">
        <f t="shared" si="27"/>
        <v>2269677</v>
      </c>
      <c r="F149" s="29">
        <f t="shared" si="23"/>
        <v>-627823</v>
      </c>
      <c r="G149" s="34">
        <f>+Inputs!$D$3</f>
        <v>0.37951000000000001</v>
      </c>
      <c r="H149" s="4"/>
      <c r="I149" s="27">
        <f t="shared" si="28"/>
        <v>2897500</v>
      </c>
      <c r="J149" s="4"/>
      <c r="K149" s="27">
        <f t="shared" si="24"/>
        <v>16097</v>
      </c>
      <c r="L149" s="27">
        <f t="shared" si="29"/>
        <v>2269677</v>
      </c>
      <c r="M149" s="27">
        <f t="shared" si="25"/>
        <v>6108.9724700000006</v>
      </c>
      <c r="N149" s="27">
        <f t="shared" si="26"/>
        <v>6108.9724700000006</v>
      </c>
      <c r="O149" s="27">
        <f t="shared" si="30"/>
        <v>-238265.10672999843</v>
      </c>
      <c r="P149" s="27">
        <f t="shared" si="31"/>
        <v>238265.10672999843</v>
      </c>
      <c r="Q149" s="8"/>
      <c r="R149" s="8"/>
      <c r="S149" s="8"/>
      <c r="T149" s="4"/>
    </row>
    <row r="150" spans="1:20">
      <c r="A150" s="31">
        <v>43497</v>
      </c>
      <c r="B150" s="4"/>
      <c r="C150" s="6">
        <v>142</v>
      </c>
      <c r="D150" s="29">
        <f t="shared" si="22"/>
        <v>16097</v>
      </c>
      <c r="E150" s="29">
        <f t="shared" si="27"/>
        <v>2285774</v>
      </c>
      <c r="F150" s="29">
        <f t="shared" si="23"/>
        <v>-611726</v>
      </c>
      <c r="G150" s="34">
        <f>+Inputs!$D$3</f>
        <v>0.37951000000000001</v>
      </c>
      <c r="H150" s="4"/>
      <c r="I150" s="27">
        <f t="shared" si="28"/>
        <v>2897500</v>
      </c>
      <c r="J150" s="4"/>
      <c r="K150" s="27">
        <f t="shared" si="24"/>
        <v>16097</v>
      </c>
      <c r="L150" s="27">
        <f t="shared" si="29"/>
        <v>2285774</v>
      </c>
      <c r="M150" s="27">
        <f t="shared" si="25"/>
        <v>6108.9724700000006</v>
      </c>
      <c r="N150" s="27">
        <f t="shared" si="26"/>
        <v>6108.9724700000006</v>
      </c>
      <c r="O150" s="27">
        <f t="shared" si="30"/>
        <v>-232156.13425999842</v>
      </c>
      <c r="P150" s="27">
        <f t="shared" si="31"/>
        <v>232156.13425999842</v>
      </c>
      <c r="Q150" s="8"/>
      <c r="R150" s="8"/>
      <c r="S150" s="8"/>
      <c r="T150" s="4"/>
    </row>
    <row r="151" spans="1:20">
      <c r="A151" s="31">
        <v>43525</v>
      </c>
      <c r="B151" s="4"/>
      <c r="C151" s="6">
        <v>143</v>
      </c>
      <c r="D151" s="29">
        <f t="shared" si="22"/>
        <v>16097</v>
      </c>
      <c r="E151" s="29">
        <f t="shared" si="27"/>
        <v>2301871</v>
      </c>
      <c r="F151" s="29">
        <f t="shared" si="23"/>
        <v>-595629</v>
      </c>
      <c r="G151" s="34">
        <f>+Inputs!$D$3</f>
        <v>0.37951000000000001</v>
      </c>
      <c r="H151" s="4"/>
      <c r="I151" s="27">
        <f t="shared" si="28"/>
        <v>2897500</v>
      </c>
      <c r="J151" s="4"/>
      <c r="K151" s="27">
        <f t="shared" si="24"/>
        <v>16097</v>
      </c>
      <c r="L151" s="27">
        <f t="shared" si="29"/>
        <v>2301871</v>
      </c>
      <c r="M151" s="27">
        <f t="shared" si="25"/>
        <v>6108.9724700000006</v>
      </c>
      <c r="N151" s="27">
        <f t="shared" si="26"/>
        <v>6108.9724700000006</v>
      </c>
      <c r="O151" s="27">
        <f t="shared" si="30"/>
        <v>-226047.16178999841</v>
      </c>
      <c r="P151" s="27">
        <f t="shared" si="31"/>
        <v>226047.16178999841</v>
      </c>
      <c r="Q151" s="8"/>
      <c r="R151" s="8"/>
      <c r="S151" s="8"/>
      <c r="T151" s="4"/>
    </row>
    <row r="152" spans="1:20">
      <c r="A152" s="31">
        <v>43556</v>
      </c>
      <c r="B152" s="4"/>
      <c r="C152" s="6">
        <v>144</v>
      </c>
      <c r="D152" s="29">
        <f t="shared" si="22"/>
        <v>16097</v>
      </c>
      <c r="E152" s="29">
        <f t="shared" si="27"/>
        <v>2317968</v>
      </c>
      <c r="F152" s="29">
        <f t="shared" si="23"/>
        <v>-579532</v>
      </c>
      <c r="G152" s="34">
        <f>+Inputs!$D$3</f>
        <v>0.37951000000000001</v>
      </c>
      <c r="H152" s="4"/>
      <c r="I152" s="27">
        <f t="shared" si="28"/>
        <v>2897500</v>
      </c>
      <c r="J152" s="4"/>
      <c r="K152" s="27">
        <f t="shared" si="24"/>
        <v>16097</v>
      </c>
      <c r="L152" s="27">
        <f t="shared" si="29"/>
        <v>2317968</v>
      </c>
      <c r="M152" s="27">
        <f t="shared" si="25"/>
        <v>6108.9724700000006</v>
      </c>
      <c r="N152" s="27">
        <f t="shared" si="26"/>
        <v>6108.9724700000006</v>
      </c>
      <c r="O152" s="27">
        <f t="shared" si="30"/>
        <v>-219938.1893199984</v>
      </c>
      <c r="P152" s="27">
        <f t="shared" si="31"/>
        <v>219938.1893199984</v>
      </c>
      <c r="Q152" s="8"/>
      <c r="R152" s="8"/>
      <c r="S152" s="8"/>
      <c r="T152" s="4"/>
    </row>
    <row r="153" spans="1:20">
      <c r="A153" s="31">
        <v>43586</v>
      </c>
      <c r="B153" s="4"/>
      <c r="C153" s="6">
        <v>145</v>
      </c>
      <c r="D153" s="29">
        <f t="shared" si="22"/>
        <v>16097</v>
      </c>
      <c r="E153" s="29">
        <f t="shared" si="27"/>
        <v>2334065</v>
      </c>
      <c r="F153" s="29">
        <f t="shared" si="23"/>
        <v>-563435</v>
      </c>
      <c r="G153" s="34">
        <f>+Inputs!$D$3</f>
        <v>0.37951000000000001</v>
      </c>
      <c r="H153" s="4"/>
      <c r="I153" s="27">
        <f t="shared" si="28"/>
        <v>2897500</v>
      </c>
      <c r="J153" s="4"/>
      <c r="K153" s="27">
        <f t="shared" si="24"/>
        <v>16097</v>
      </c>
      <c r="L153" s="27">
        <f t="shared" si="29"/>
        <v>2334065</v>
      </c>
      <c r="M153" s="27">
        <f t="shared" si="25"/>
        <v>6108.9724700000006</v>
      </c>
      <c r="N153" s="27">
        <f t="shared" si="26"/>
        <v>6108.9724700000006</v>
      </c>
      <c r="O153" s="27">
        <f t="shared" si="30"/>
        <v>-213829.2168499984</v>
      </c>
      <c r="P153" s="27">
        <f t="shared" si="31"/>
        <v>213829.2168499984</v>
      </c>
      <c r="Q153" s="8"/>
      <c r="R153" s="8"/>
      <c r="S153" s="8"/>
      <c r="T153" s="4"/>
    </row>
    <row r="154" spans="1:20">
      <c r="A154" s="31">
        <v>43617</v>
      </c>
      <c r="B154" s="4"/>
      <c r="C154" s="6">
        <v>146</v>
      </c>
      <c r="D154" s="29">
        <f t="shared" si="22"/>
        <v>16097</v>
      </c>
      <c r="E154" s="29">
        <f t="shared" si="27"/>
        <v>2350162</v>
      </c>
      <c r="F154" s="29">
        <f t="shared" si="23"/>
        <v>-547338</v>
      </c>
      <c r="G154" s="34">
        <f>+Inputs!$D$3</f>
        <v>0.37951000000000001</v>
      </c>
      <c r="H154" s="4"/>
      <c r="I154" s="27">
        <f t="shared" si="28"/>
        <v>2897500</v>
      </c>
      <c r="J154" s="4"/>
      <c r="K154" s="27">
        <f t="shared" si="24"/>
        <v>16097</v>
      </c>
      <c r="L154" s="27">
        <f t="shared" si="29"/>
        <v>2350162</v>
      </c>
      <c r="M154" s="27">
        <f t="shared" si="25"/>
        <v>6108.9724700000006</v>
      </c>
      <c r="N154" s="27">
        <f t="shared" si="26"/>
        <v>6108.9724700000006</v>
      </c>
      <c r="O154" s="27">
        <f t="shared" si="30"/>
        <v>-207720.24437999839</v>
      </c>
      <c r="P154" s="27">
        <f t="shared" si="31"/>
        <v>207720.24437999839</v>
      </c>
      <c r="Q154" s="8"/>
      <c r="R154" s="8"/>
      <c r="S154" s="8"/>
      <c r="T154" s="4"/>
    </row>
    <row r="155" spans="1:20">
      <c r="A155" s="31">
        <v>43647</v>
      </c>
      <c r="B155" s="4"/>
      <c r="C155" s="6">
        <v>147</v>
      </c>
      <c r="D155" s="29">
        <f t="shared" si="22"/>
        <v>16097</v>
      </c>
      <c r="E155" s="29">
        <f t="shared" si="27"/>
        <v>2366259</v>
      </c>
      <c r="F155" s="29">
        <f t="shared" si="23"/>
        <v>-531241</v>
      </c>
      <c r="G155" s="34">
        <f>+Inputs!$D$3</f>
        <v>0.37951000000000001</v>
      </c>
      <c r="H155" s="4"/>
      <c r="I155" s="27">
        <f t="shared" si="28"/>
        <v>2897500</v>
      </c>
      <c r="J155" s="4"/>
      <c r="K155" s="27">
        <f t="shared" si="24"/>
        <v>16097</v>
      </c>
      <c r="L155" s="27">
        <f t="shared" si="29"/>
        <v>2366259</v>
      </c>
      <c r="M155" s="27">
        <f t="shared" si="25"/>
        <v>6108.9724700000006</v>
      </c>
      <c r="N155" s="27">
        <f t="shared" si="26"/>
        <v>6108.9724700000006</v>
      </c>
      <c r="O155" s="27">
        <f t="shared" si="30"/>
        <v>-201611.27190999838</v>
      </c>
      <c r="P155" s="27">
        <f t="shared" si="31"/>
        <v>201611.27190999838</v>
      </c>
      <c r="Q155" s="8"/>
      <c r="R155" s="8"/>
      <c r="S155" s="8"/>
      <c r="T155" s="4"/>
    </row>
    <row r="156" spans="1:20">
      <c r="A156" s="31">
        <v>43678</v>
      </c>
      <c r="B156" s="4"/>
      <c r="C156" s="6">
        <v>148</v>
      </c>
      <c r="D156" s="29">
        <f t="shared" si="22"/>
        <v>16097</v>
      </c>
      <c r="E156" s="29">
        <f t="shared" si="27"/>
        <v>2382356</v>
      </c>
      <c r="F156" s="29">
        <f t="shared" si="23"/>
        <v>-515144</v>
      </c>
      <c r="G156" s="34">
        <f>+Inputs!$D$3</f>
        <v>0.37951000000000001</v>
      </c>
      <c r="H156" s="4"/>
      <c r="I156" s="27">
        <f t="shared" si="28"/>
        <v>2897500</v>
      </c>
      <c r="J156" s="4"/>
      <c r="K156" s="27">
        <f t="shared" si="24"/>
        <v>16097</v>
      </c>
      <c r="L156" s="27">
        <f t="shared" si="29"/>
        <v>2382356</v>
      </c>
      <c r="M156" s="27">
        <f t="shared" si="25"/>
        <v>6108.9724700000006</v>
      </c>
      <c r="N156" s="27">
        <f t="shared" si="26"/>
        <v>6108.9724700000006</v>
      </c>
      <c r="O156" s="27">
        <f t="shared" si="30"/>
        <v>-195502.29943999837</v>
      </c>
      <c r="P156" s="27">
        <f t="shared" si="31"/>
        <v>195502.29943999837</v>
      </c>
      <c r="Q156" s="8"/>
      <c r="R156" s="8"/>
      <c r="S156" s="8"/>
      <c r="T156" s="4"/>
    </row>
    <row r="157" spans="1:20">
      <c r="A157" s="31">
        <v>43709</v>
      </c>
      <c r="B157" s="4"/>
      <c r="C157" s="6">
        <v>149</v>
      </c>
      <c r="D157" s="29">
        <f t="shared" si="22"/>
        <v>16097</v>
      </c>
      <c r="E157" s="29">
        <f t="shared" si="27"/>
        <v>2398453</v>
      </c>
      <c r="F157" s="29">
        <f t="shared" si="23"/>
        <v>-499047</v>
      </c>
      <c r="G157" s="34">
        <f>+Inputs!$D$3</f>
        <v>0.37951000000000001</v>
      </c>
      <c r="H157" s="4"/>
      <c r="I157" s="27">
        <f t="shared" si="28"/>
        <v>2897500</v>
      </c>
      <c r="J157" s="4"/>
      <c r="K157" s="27">
        <f t="shared" si="24"/>
        <v>16097</v>
      </c>
      <c r="L157" s="27">
        <f t="shared" si="29"/>
        <v>2398453</v>
      </c>
      <c r="M157" s="27">
        <f t="shared" si="25"/>
        <v>6108.9724700000006</v>
      </c>
      <c r="N157" s="27">
        <f t="shared" si="26"/>
        <v>6108.9724700000006</v>
      </c>
      <c r="O157" s="27">
        <f t="shared" si="30"/>
        <v>-189393.32696999836</v>
      </c>
      <c r="P157" s="27">
        <f t="shared" si="31"/>
        <v>189393.32696999836</v>
      </c>
      <c r="Q157" s="8"/>
      <c r="R157" s="8"/>
      <c r="S157" s="8"/>
      <c r="T157" s="4"/>
    </row>
    <row r="158" spans="1:20">
      <c r="A158" s="31">
        <v>43739</v>
      </c>
      <c r="B158" s="4"/>
      <c r="C158" s="6">
        <v>150</v>
      </c>
      <c r="D158" s="29">
        <f t="shared" si="22"/>
        <v>16097</v>
      </c>
      <c r="E158" s="29">
        <f t="shared" si="27"/>
        <v>2414550</v>
      </c>
      <c r="F158" s="29">
        <f t="shared" si="23"/>
        <v>-482950</v>
      </c>
      <c r="G158" s="34">
        <f>+Inputs!$D$3</f>
        <v>0.37951000000000001</v>
      </c>
      <c r="H158" s="4"/>
      <c r="I158" s="27">
        <f t="shared" si="28"/>
        <v>2897500</v>
      </c>
      <c r="J158" s="4"/>
      <c r="K158" s="27">
        <f t="shared" si="24"/>
        <v>16097</v>
      </c>
      <c r="L158" s="27">
        <f t="shared" si="29"/>
        <v>2414550</v>
      </c>
      <c r="M158" s="27">
        <f t="shared" si="25"/>
        <v>6108.9724700000006</v>
      </c>
      <c r="N158" s="27">
        <f t="shared" si="26"/>
        <v>6108.9724700000006</v>
      </c>
      <c r="O158" s="27">
        <f t="shared" si="30"/>
        <v>-183284.35449999836</v>
      </c>
      <c r="P158" s="27">
        <f t="shared" si="31"/>
        <v>183284.35449999836</v>
      </c>
      <c r="Q158" s="8"/>
      <c r="R158" s="8"/>
      <c r="S158" s="8"/>
      <c r="T158" s="4"/>
    </row>
    <row r="159" spans="1:20">
      <c r="A159" s="31">
        <v>43770</v>
      </c>
      <c r="B159" s="4"/>
      <c r="C159" s="6">
        <v>151</v>
      </c>
      <c r="D159" s="29">
        <f t="shared" si="22"/>
        <v>16097</v>
      </c>
      <c r="E159" s="29">
        <f t="shared" si="27"/>
        <v>2430647</v>
      </c>
      <c r="F159" s="29">
        <f t="shared" si="23"/>
        <v>-466853</v>
      </c>
      <c r="G159" s="34">
        <f>+Inputs!$D$3</f>
        <v>0.37951000000000001</v>
      </c>
      <c r="H159" s="4"/>
      <c r="I159" s="27">
        <f t="shared" si="28"/>
        <v>2897500</v>
      </c>
      <c r="J159" s="4"/>
      <c r="K159" s="27">
        <f t="shared" si="24"/>
        <v>16097</v>
      </c>
      <c r="L159" s="27">
        <f t="shared" si="29"/>
        <v>2430647</v>
      </c>
      <c r="M159" s="27">
        <f t="shared" si="25"/>
        <v>6108.9724700000006</v>
      </c>
      <c r="N159" s="27">
        <f t="shared" si="26"/>
        <v>6108.9724700000006</v>
      </c>
      <c r="O159" s="27">
        <f t="shared" si="30"/>
        <v>-177175.38202999835</v>
      </c>
      <c r="P159" s="27">
        <f t="shared" si="31"/>
        <v>177175.38202999835</v>
      </c>
      <c r="Q159" s="8"/>
      <c r="R159" s="8"/>
      <c r="S159" s="8"/>
      <c r="T159" s="4"/>
    </row>
    <row r="160" spans="1:20">
      <c r="A160" s="31">
        <v>43800</v>
      </c>
      <c r="B160" s="4"/>
      <c r="C160" s="6">
        <v>152</v>
      </c>
      <c r="D160" s="29">
        <f t="shared" si="22"/>
        <v>16097</v>
      </c>
      <c r="E160" s="29">
        <f t="shared" si="27"/>
        <v>2446744</v>
      </c>
      <c r="F160" s="29">
        <f t="shared" si="23"/>
        <v>-450756</v>
      </c>
      <c r="G160" s="34">
        <f>+Inputs!$D$3</f>
        <v>0.37951000000000001</v>
      </c>
      <c r="H160" s="4"/>
      <c r="I160" s="27">
        <f t="shared" si="28"/>
        <v>2897500</v>
      </c>
      <c r="J160" s="4"/>
      <c r="K160" s="27">
        <f t="shared" si="24"/>
        <v>16097</v>
      </c>
      <c r="L160" s="27">
        <f t="shared" si="29"/>
        <v>2446744</v>
      </c>
      <c r="M160" s="27">
        <f t="shared" si="25"/>
        <v>6108.9724700000006</v>
      </c>
      <c r="N160" s="27">
        <f t="shared" si="26"/>
        <v>6108.9724700000006</v>
      </c>
      <c r="O160" s="27">
        <f t="shared" si="30"/>
        <v>-171066.40955999834</v>
      </c>
      <c r="P160" s="27">
        <f t="shared" si="31"/>
        <v>171066.40955999834</v>
      </c>
      <c r="Q160" s="8"/>
      <c r="R160" s="8"/>
      <c r="S160" s="8"/>
      <c r="T160" s="4"/>
    </row>
    <row r="161" spans="1:20">
      <c r="A161" s="31">
        <v>43831</v>
      </c>
      <c r="B161" s="4"/>
      <c r="C161" s="6">
        <v>153</v>
      </c>
      <c r="D161" s="29">
        <f t="shared" si="22"/>
        <v>16097</v>
      </c>
      <c r="E161" s="29">
        <f t="shared" si="27"/>
        <v>2462841</v>
      </c>
      <c r="F161" s="29">
        <f t="shared" si="23"/>
        <v>-434659</v>
      </c>
      <c r="G161" s="34">
        <f>+Inputs!$D$3</f>
        <v>0.37951000000000001</v>
      </c>
      <c r="H161" s="4"/>
      <c r="I161" s="27">
        <f t="shared" si="28"/>
        <v>2897500</v>
      </c>
      <c r="J161" s="4"/>
      <c r="K161" s="27">
        <f t="shared" si="24"/>
        <v>16097</v>
      </c>
      <c r="L161" s="27">
        <f t="shared" si="29"/>
        <v>2462841</v>
      </c>
      <c r="M161" s="27">
        <f t="shared" si="25"/>
        <v>6108.9724700000006</v>
      </c>
      <c r="N161" s="27">
        <f t="shared" si="26"/>
        <v>6108.9724700000006</v>
      </c>
      <c r="O161" s="27">
        <f t="shared" si="30"/>
        <v>-164957.43708999833</v>
      </c>
      <c r="P161" s="27">
        <f t="shared" si="31"/>
        <v>164957.43708999833</v>
      </c>
      <c r="Q161" s="8"/>
      <c r="R161" s="8"/>
      <c r="S161" s="8"/>
      <c r="T161" s="4"/>
    </row>
    <row r="162" spans="1:20">
      <c r="A162" s="31">
        <v>43862</v>
      </c>
      <c r="B162" s="4"/>
      <c r="C162" s="6">
        <v>154</v>
      </c>
      <c r="D162" s="29">
        <f t="shared" si="22"/>
        <v>16097</v>
      </c>
      <c r="E162" s="29">
        <f t="shared" si="27"/>
        <v>2478938</v>
      </c>
      <c r="F162" s="29">
        <f t="shared" si="23"/>
        <v>-418562</v>
      </c>
      <c r="G162" s="34">
        <f>+Inputs!$D$3</f>
        <v>0.37951000000000001</v>
      </c>
      <c r="H162" s="4"/>
      <c r="I162" s="27">
        <f t="shared" si="28"/>
        <v>2897500</v>
      </c>
      <c r="J162" s="4"/>
      <c r="K162" s="27">
        <f t="shared" si="24"/>
        <v>16097</v>
      </c>
      <c r="L162" s="27">
        <f t="shared" si="29"/>
        <v>2478938</v>
      </c>
      <c r="M162" s="27">
        <f t="shared" si="25"/>
        <v>6108.9724700000006</v>
      </c>
      <c r="N162" s="27">
        <f t="shared" si="26"/>
        <v>6108.9724700000006</v>
      </c>
      <c r="O162" s="27">
        <f t="shared" si="30"/>
        <v>-158848.46461999833</v>
      </c>
      <c r="P162" s="27">
        <f t="shared" si="31"/>
        <v>158848.46461999833</v>
      </c>
      <c r="Q162" s="8"/>
      <c r="R162" s="8"/>
      <c r="S162" s="8"/>
      <c r="T162" s="4"/>
    </row>
    <row r="163" spans="1:20">
      <c r="A163" s="31">
        <v>43891</v>
      </c>
      <c r="B163" s="4"/>
      <c r="C163" s="6">
        <v>155</v>
      </c>
      <c r="D163" s="29">
        <f t="shared" si="22"/>
        <v>16097</v>
      </c>
      <c r="E163" s="29">
        <f t="shared" si="27"/>
        <v>2495035</v>
      </c>
      <c r="F163" s="29">
        <f t="shared" si="23"/>
        <v>-402465</v>
      </c>
      <c r="G163" s="34">
        <f>+Inputs!$D$3</f>
        <v>0.37951000000000001</v>
      </c>
      <c r="H163" s="4"/>
      <c r="I163" s="27">
        <f t="shared" si="28"/>
        <v>2897500</v>
      </c>
      <c r="J163" s="4"/>
      <c r="K163" s="27">
        <f t="shared" si="24"/>
        <v>16097</v>
      </c>
      <c r="L163" s="27">
        <f t="shared" si="29"/>
        <v>2495035</v>
      </c>
      <c r="M163" s="27">
        <f t="shared" si="25"/>
        <v>6108.9724700000006</v>
      </c>
      <c r="N163" s="27">
        <f t="shared" si="26"/>
        <v>6108.9724700000006</v>
      </c>
      <c r="O163" s="27">
        <f t="shared" si="30"/>
        <v>-152739.49214999832</v>
      </c>
      <c r="P163" s="27">
        <f t="shared" si="31"/>
        <v>152739.49214999832</v>
      </c>
      <c r="Q163" s="8"/>
      <c r="R163" s="8"/>
      <c r="S163" s="8"/>
      <c r="T163" s="4"/>
    </row>
    <row r="164" spans="1:20">
      <c r="A164" s="31">
        <v>43922</v>
      </c>
      <c r="B164" s="4"/>
      <c r="C164" s="6">
        <v>156</v>
      </c>
      <c r="D164" s="29">
        <f t="shared" si="22"/>
        <v>16097</v>
      </c>
      <c r="E164" s="29">
        <f t="shared" si="27"/>
        <v>2511132</v>
      </c>
      <c r="F164" s="29">
        <f t="shared" si="23"/>
        <v>-386368</v>
      </c>
      <c r="G164" s="34">
        <f>+Inputs!$D$3</f>
        <v>0.37951000000000001</v>
      </c>
      <c r="H164" s="4"/>
      <c r="I164" s="27">
        <f t="shared" si="28"/>
        <v>2897500</v>
      </c>
      <c r="J164" s="4"/>
      <c r="K164" s="27">
        <f t="shared" si="24"/>
        <v>16097</v>
      </c>
      <c r="L164" s="27">
        <f t="shared" si="29"/>
        <v>2511132</v>
      </c>
      <c r="M164" s="27">
        <f t="shared" si="25"/>
        <v>6108.9724700000006</v>
      </c>
      <c r="N164" s="27">
        <f t="shared" si="26"/>
        <v>6108.9724700000006</v>
      </c>
      <c r="O164" s="27">
        <f t="shared" si="30"/>
        <v>-146630.51967999831</v>
      </c>
      <c r="P164" s="27">
        <f t="shared" si="31"/>
        <v>146630.51967999831</v>
      </c>
      <c r="Q164" s="8"/>
      <c r="R164" s="8"/>
      <c r="S164" s="8"/>
      <c r="T164" s="4"/>
    </row>
    <row r="165" spans="1:20">
      <c r="A165" s="31">
        <v>43952</v>
      </c>
      <c r="B165" s="4"/>
      <c r="C165" s="6">
        <v>157</v>
      </c>
      <c r="D165" s="29">
        <f t="shared" si="22"/>
        <v>16097</v>
      </c>
      <c r="E165" s="29">
        <f t="shared" si="27"/>
        <v>2527229</v>
      </c>
      <c r="F165" s="29">
        <f t="shared" si="23"/>
        <v>-370271</v>
      </c>
      <c r="G165" s="34">
        <f>+Inputs!$D$3</f>
        <v>0.37951000000000001</v>
      </c>
      <c r="H165" s="4"/>
      <c r="I165" s="27">
        <f t="shared" si="28"/>
        <v>2897500</v>
      </c>
      <c r="J165" s="4"/>
      <c r="K165" s="27">
        <f t="shared" si="24"/>
        <v>16097</v>
      </c>
      <c r="L165" s="27">
        <f t="shared" si="29"/>
        <v>2527229</v>
      </c>
      <c r="M165" s="27">
        <f t="shared" si="25"/>
        <v>6108.9724700000006</v>
      </c>
      <c r="N165" s="27">
        <f t="shared" si="26"/>
        <v>6108.9724700000006</v>
      </c>
      <c r="O165" s="27">
        <f t="shared" si="30"/>
        <v>-140521.5472099983</v>
      </c>
      <c r="P165" s="27">
        <f t="shared" si="31"/>
        <v>140521.5472099983</v>
      </c>
      <c r="Q165" s="8"/>
      <c r="R165" s="8"/>
      <c r="S165" s="8"/>
      <c r="T165" s="4"/>
    </row>
    <row r="166" spans="1:20">
      <c r="A166" s="31">
        <v>43983</v>
      </c>
      <c r="B166" s="4"/>
      <c r="C166" s="6">
        <v>158</v>
      </c>
      <c r="D166" s="29">
        <f t="shared" si="22"/>
        <v>16097</v>
      </c>
      <c r="E166" s="29">
        <f t="shared" si="27"/>
        <v>2543326</v>
      </c>
      <c r="F166" s="29">
        <f t="shared" si="23"/>
        <v>-354174</v>
      </c>
      <c r="G166" s="34">
        <f>+Inputs!$D$3</f>
        <v>0.37951000000000001</v>
      </c>
      <c r="H166" s="4"/>
      <c r="I166" s="27">
        <f t="shared" si="28"/>
        <v>2897500</v>
      </c>
      <c r="J166" s="4"/>
      <c r="K166" s="27">
        <f t="shared" si="24"/>
        <v>16097</v>
      </c>
      <c r="L166" s="27">
        <f t="shared" si="29"/>
        <v>2543326</v>
      </c>
      <c r="M166" s="27">
        <f t="shared" si="25"/>
        <v>6108.9724700000006</v>
      </c>
      <c r="N166" s="27">
        <f t="shared" si="26"/>
        <v>6108.9724700000006</v>
      </c>
      <c r="O166" s="27">
        <f t="shared" si="30"/>
        <v>-134412.57473999829</v>
      </c>
      <c r="P166" s="27">
        <f t="shared" si="31"/>
        <v>134412.57473999829</v>
      </c>
      <c r="Q166" s="8"/>
      <c r="R166" s="8"/>
      <c r="S166" s="8"/>
      <c r="T166" s="4"/>
    </row>
    <row r="167" spans="1:20">
      <c r="A167" s="31">
        <v>44013</v>
      </c>
      <c r="B167" s="4"/>
      <c r="C167" s="6">
        <v>159</v>
      </c>
      <c r="D167" s="29">
        <f t="shared" si="22"/>
        <v>16097</v>
      </c>
      <c r="E167" s="29">
        <f t="shared" si="27"/>
        <v>2559423</v>
      </c>
      <c r="F167" s="29">
        <f t="shared" si="23"/>
        <v>-338077</v>
      </c>
      <c r="G167" s="34">
        <f>+Inputs!$D$3</f>
        <v>0.37951000000000001</v>
      </c>
      <c r="H167" s="4"/>
      <c r="I167" s="27">
        <f t="shared" si="28"/>
        <v>2897500</v>
      </c>
      <c r="J167" s="4"/>
      <c r="K167" s="27">
        <f t="shared" si="24"/>
        <v>16097</v>
      </c>
      <c r="L167" s="27">
        <f t="shared" si="29"/>
        <v>2559423</v>
      </c>
      <c r="M167" s="27">
        <f t="shared" si="25"/>
        <v>6108.9724700000006</v>
      </c>
      <c r="N167" s="27">
        <f t="shared" si="26"/>
        <v>6108.9724700000006</v>
      </c>
      <c r="O167" s="27">
        <f t="shared" si="30"/>
        <v>-128303.60226999829</v>
      </c>
      <c r="P167" s="27">
        <f t="shared" si="31"/>
        <v>128303.60226999829</v>
      </c>
      <c r="Q167" s="8"/>
      <c r="R167" s="8"/>
      <c r="S167" s="8"/>
      <c r="T167" s="4"/>
    </row>
    <row r="168" spans="1:20">
      <c r="A168" s="31">
        <v>44044</v>
      </c>
      <c r="B168" s="4"/>
      <c r="C168" s="6">
        <v>160</v>
      </c>
      <c r="D168" s="29">
        <f t="shared" si="22"/>
        <v>16097</v>
      </c>
      <c r="E168" s="29">
        <f t="shared" si="27"/>
        <v>2575520</v>
      </c>
      <c r="F168" s="29">
        <f t="shared" si="23"/>
        <v>-321980</v>
      </c>
      <c r="G168" s="34">
        <f>+Inputs!$D$3</f>
        <v>0.37951000000000001</v>
      </c>
      <c r="H168" s="4"/>
      <c r="I168" s="27">
        <f t="shared" si="28"/>
        <v>2897500</v>
      </c>
      <c r="J168" s="4"/>
      <c r="K168" s="27">
        <f t="shared" si="24"/>
        <v>16097</v>
      </c>
      <c r="L168" s="27">
        <f t="shared" si="29"/>
        <v>2575520</v>
      </c>
      <c r="M168" s="27">
        <f t="shared" si="25"/>
        <v>6108.9724700000006</v>
      </c>
      <c r="N168" s="27">
        <f t="shared" si="26"/>
        <v>6108.9724700000006</v>
      </c>
      <c r="O168" s="27">
        <f t="shared" si="30"/>
        <v>-122194.62979999828</v>
      </c>
      <c r="P168" s="27">
        <f t="shared" si="31"/>
        <v>122194.62979999828</v>
      </c>
      <c r="Q168" s="8"/>
      <c r="R168" s="8"/>
      <c r="S168" s="8"/>
      <c r="T168" s="4"/>
    </row>
    <row r="169" spans="1:20">
      <c r="A169" s="31">
        <v>44075</v>
      </c>
      <c r="B169" s="4"/>
      <c r="C169" s="6">
        <v>161</v>
      </c>
      <c r="D169" s="29">
        <f t="shared" si="22"/>
        <v>16097</v>
      </c>
      <c r="E169" s="29">
        <f t="shared" si="27"/>
        <v>2591617</v>
      </c>
      <c r="F169" s="29">
        <f t="shared" si="23"/>
        <v>-305883</v>
      </c>
      <c r="G169" s="34">
        <f>+Inputs!$D$3</f>
        <v>0.37951000000000001</v>
      </c>
      <c r="H169" s="4"/>
      <c r="I169" s="27">
        <f t="shared" si="28"/>
        <v>2897500</v>
      </c>
      <c r="J169" s="4"/>
      <c r="K169" s="27">
        <f t="shared" si="24"/>
        <v>16097</v>
      </c>
      <c r="L169" s="27">
        <f t="shared" si="29"/>
        <v>2591617</v>
      </c>
      <c r="M169" s="27">
        <f t="shared" si="25"/>
        <v>6108.9724700000006</v>
      </c>
      <c r="N169" s="27">
        <f t="shared" si="26"/>
        <v>6108.9724700000006</v>
      </c>
      <c r="O169" s="27">
        <f t="shared" si="30"/>
        <v>-116085.65732999827</v>
      </c>
      <c r="P169" s="27">
        <f t="shared" si="31"/>
        <v>116085.65732999827</v>
      </c>
      <c r="Q169" s="8"/>
      <c r="R169" s="8"/>
      <c r="S169" s="8"/>
      <c r="T169" s="4"/>
    </row>
    <row r="170" spans="1:20">
      <c r="A170" s="31">
        <v>44105</v>
      </c>
      <c r="B170" s="4"/>
      <c r="C170" s="6">
        <v>162</v>
      </c>
      <c r="D170" s="29">
        <f t="shared" si="22"/>
        <v>16097</v>
      </c>
      <c r="E170" s="29">
        <f t="shared" si="27"/>
        <v>2607714</v>
      </c>
      <c r="F170" s="29">
        <f t="shared" si="23"/>
        <v>-289786</v>
      </c>
      <c r="G170" s="34">
        <f>+Inputs!$D$3</f>
        <v>0.37951000000000001</v>
      </c>
      <c r="H170" s="4"/>
      <c r="I170" s="27">
        <f t="shared" si="28"/>
        <v>2897500</v>
      </c>
      <c r="J170" s="4"/>
      <c r="K170" s="27">
        <f t="shared" si="24"/>
        <v>16097</v>
      </c>
      <c r="L170" s="27">
        <f t="shared" si="29"/>
        <v>2607714</v>
      </c>
      <c r="M170" s="27">
        <f t="shared" si="25"/>
        <v>6108.9724700000006</v>
      </c>
      <c r="N170" s="27">
        <f t="shared" si="26"/>
        <v>6108.9724700000006</v>
      </c>
      <c r="O170" s="27">
        <f t="shared" si="30"/>
        <v>-109976.68485999826</v>
      </c>
      <c r="P170" s="27">
        <f t="shared" si="31"/>
        <v>109976.68485999826</v>
      </c>
      <c r="Q170" s="8"/>
      <c r="R170" s="8"/>
      <c r="S170" s="8"/>
      <c r="T170" s="4"/>
    </row>
    <row r="171" spans="1:20">
      <c r="A171" s="31">
        <v>44136</v>
      </c>
      <c r="B171" s="4"/>
      <c r="C171" s="6">
        <v>163</v>
      </c>
      <c r="D171" s="29">
        <f t="shared" si="22"/>
        <v>16097</v>
      </c>
      <c r="E171" s="29">
        <f t="shared" si="27"/>
        <v>2623811</v>
      </c>
      <c r="F171" s="29">
        <f t="shared" si="23"/>
        <v>-273689</v>
      </c>
      <c r="G171" s="34">
        <f>+Inputs!$D$3</f>
        <v>0.37951000000000001</v>
      </c>
      <c r="H171" s="4"/>
      <c r="I171" s="27">
        <f t="shared" si="28"/>
        <v>2897500</v>
      </c>
      <c r="J171" s="4"/>
      <c r="K171" s="27">
        <f t="shared" si="24"/>
        <v>16097</v>
      </c>
      <c r="L171" s="27">
        <f t="shared" si="29"/>
        <v>2623811</v>
      </c>
      <c r="M171" s="27">
        <f t="shared" si="25"/>
        <v>6108.9724700000006</v>
      </c>
      <c r="N171" s="27">
        <f t="shared" si="26"/>
        <v>6108.9724700000006</v>
      </c>
      <c r="O171" s="27">
        <f t="shared" si="30"/>
        <v>-103867.71238999825</v>
      </c>
      <c r="P171" s="27">
        <f t="shared" si="31"/>
        <v>103867.71238999825</v>
      </c>
      <c r="Q171" s="8"/>
      <c r="R171" s="8"/>
      <c r="S171" s="8"/>
      <c r="T171" s="4"/>
    </row>
    <row r="172" spans="1:20">
      <c r="A172" s="31">
        <v>44166</v>
      </c>
      <c r="B172" s="4"/>
      <c r="C172" s="6">
        <v>164</v>
      </c>
      <c r="D172" s="29">
        <f t="shared" si="22"/>
        <v>16097</v>
      </c>
      <c r="E172" s="29">
        <f t="shared" si="27"/>
        <v>2639908</v>
      </c>
      <c r="F172" s="29">
        <f t="shared" si="23"/>
        <v>-257592</v>
      </c>
      <c r="G172" s="34">
        <f>+Inputs!$D$3</f>
        <v>0.37951000000000001</v>
      </c>
      <c r="H172" s="4"/>
      <c r="I172" s="27">
        <f t="shared" si="28"/>
        <v>2897500</v>
      </c>
      <c r="J172" s="4"/>
      <c r="K172" s="27">
        <f t="shared" si="24"/>
        <v>16097</v>
      </c>
      <c r="L172" s="27">
        <f t="shared" si="29"/>
        <v>2639908</v>
      </c>
      <c r="M172" s="27">
        <f t="shared" si="25"/>
        <v>6108.9724700000006</v>
      </c>
      <c r="N172" s="27">
        <f t="shared" si="26"/>
        <v>6108.9724700000006</v>
      </c>
      <c r="O172" s="27">
        <f t="shared" si="30"/>
        <v>-97758.739919998246</v>
      </c>
      <c r="P172" s="27">
        <f t="shared" si="31"/>
        <v>97758.739919998246</v>
      </c>
      <c r="Q172" s="8"/>
      <c r="R172" s="8"/>
      <c r="S172" s="8"/>
      <c r="T172" s="4"/>
    </row>
    <row r="173" spans="1:20">
      <c r="A173" s="31">
        <v>44197</v>
      </c>
      <c r="B173" s="4"/>
      <c r="C173" s="6">
        <v>165</v>
      </c>
      <c r="D173" s="29">
        <f t="shared" si="22"/>
        <v>16097</v>
      </c>
      <c r="E173" s="29">
        <f t="shared" si="27"/>
        <v>2656005</v>
      </c>
      <c r="F173" s="29">
        <f t="shared" si="23"/>
        <v>-241495</v>
      </c>
      <c r="G173" s="34">
        <f>+Inputs!$D$3</f>
        <v>0.37951000000000001</v>
      </c>
      <c r="H173" s="4"/>
      <c r="I173" s="27">
        <f t="shared" si="28"/>
        <v>2897500</v>
      </c>
      <c r="J173" s="4"/>
      <c r="K173" s="27">
        <f t="shared" si="24"/>
        <v>16097</v>
      </c>
      <c r="L173" s="27">
        <f t="shared" si="29"/>
        <v>2656005</v>
      </c>
      <c r="M173" s="27">
        <f t="shared" si="25"/>
        <v>6108.9724700000006</v>
      </c>
      <c r="N173" s="27">
        <f t="shared" si="26"/>
        <v>6108.9724700000006</v>
      </c>
      <c r="O173" s="27">
        <f t="shared" si="30"/>
        <v>-91649.767449998239</v>
      </c>
      <c r="P173" s="27">
        <f t="shared" si="31"/>
        <v>91649.767449998239</v>
      </c>
      <c r="Q173" s="8"/>
      <c r="R173" s="8"/>
      <c r="S173" s="8"/>
      <c r="T173" s="4"/>
    </row>
    <row r="174" spans="1:20">
      <c r="A174" s="31">
        <v>44228</v>
      </c>
      <c r="B174" s="4"/>
      <c r="C174" s="6">
        <v>166</v>
      </c>
      <c r="D174" s="29">
        <f t="shared" si="22"/>
        <v>16097</v>
      </c>
      <c r="E174" s="29">
        <f t="shared" si="27"/>
        <v>2672102</v>
      </c>
      <c r="F174" s="29">
        <f t="shared" si="23"/>
        <v>-225398</v>
      </c>
      <c r="G174" s="34">
        <f>+Inputs!$D$3</f>
        <v>0.37951000000000001</v>
      </c>
      <c r="H174" s="4"/>
      <c r="I174" s="27">
        <f t="shared" si="28"/>
        <v>2897500</v>
      </c>
      <c r="J174" s="4"/>
      <c r="K174" s="27">
        <f t="shared" si="24"/>
        <v>16097</v>
      </c>
      <c r="L174" s="27">
        <f t="shared" si="29"/>
        <v>2672102</v>
      </c>
      <c r="M174" s="27">
        <f t="shared" si="25"/>
        <v>6108.9724700000006</v>
      </c>
      <c r="N174" s="27">
        <f t="shared" si="26"/>
        <v>6108.9724700000006</v>
      </c>
      <c r="O174" s="27">
        <f t="shared" si="30"/>
        <v>-85540.794979998231</v>
      </c>
      <c r="P174" s="27">
        <f t="shared" si="31"/>
        <v>85540.794979998231</v>
      </c>
      <c r="Q174" s="8"/>
      <c r="R174" s="8"/>
      <c r="S174" s="8"/>
      <c r="T174" s="4"/>
    </row>
    <row r="175" spans="1:20">
      <c r="A175" s="31">
        <v>44256</v>
      </c>
      <c r="B175" s="4"/>
      <c r="C175" s="6">
        <v>167</v>
      </c>
      <c r="D175" s="29">
        <f t="shared" si="22"/>
        <v>16097</v>
      </c>
      <c r="E175" s="29">
        <f t="shared" si="27"/>
        <v>2688199</v>
      </c>
      <c r="F175" s="29">
        <f t="shared" si="23"/>
        <v>-209301</v>
      </c>
      <c r="G175" s="34">
        <f>+Inputs!$D$3</f>
        <v>0.37951000000000001</v>
      </c>
      <c r="H175" s="4"/>
      <c r="I175" s="27">
        <f t="shared" si="28"/>
        <v>2897500</v>
      </c>
      <c r="J175" s="4"/>
      <c r="K175" s="27">
        <f t="shared" si="24"/>
        <v>16097</v>
      </c>
      <c r="L175" s="27">
        <f t="shared" si="29"/>
        <v>2688199</v>
      </c>
      <c r="M175" s="27">
        <f t="shared" si="25"/>
        <v>6108.9724700000006</v>
      </c>
      <c r="N175" s="27">
        <f t="shared" si="26"/>
        <v>6108.9724700000006</v>
      </c>
      <c r="O175" s="27">
        <f t="shared" si="30"/>
        <v>-79431.822509998223</v>
      </c>
      <c r="P175" s="27">
        <f t="shared" si="31"/>
        <v>79431.822509998223</v>
      </c>
      <c r="Q175" s="8"/>
      <c r="R175" s="8"/>
      <c r="S175" s="8"/>
      <c r="T175" s="4"/>
    </row>
    <row r="176" spans="1:20">
      <c r="A176" s="31">
        <v>44287</v>
      </c>
      <c r="B176" s="4"/>
      <c r="C176" s="6">
        <v>168</v>
      </c>
      <c r="D176" s="29">
        <f t="shared" si="22"/>
        <v>16097</v>
      </c>
      <c r="E176" s="29">
        <f t="shared" si="27"/>
        <v>2704296</v>
      </c>
      <c r="F176" s="29">
        <f t="shared" si="23"/>
        <v>-193204</v>
      </c>
      <c r="G176" s="34">
        <f>+Inputs!$D$3</f>
        <v>0.37951000000000001</v>
      </c>
      <c r="H176" s="4"/>
      <c r="I176" s="27">
        <f t="shared" si="28"/>
        <v>2897500</v>
      </c>
      <c r="J176" s="4"/>
      <c r="K176" s="27">
        <f t="shared" si="24"/>
        <v>16097</v>
      </c>
      <c r="L176" s="27">
        <f t="shared" si="29"/>
        <v>2704296</v>
      </c>
      <c r="M176" s="27">
        <f t="shared" si="25"/>
        <v>6108.9724700000006</v>
      </c>
      <c r="N176" s="27">
        <f t="shared" si="26"/>
        <v>6108.9724700000006</v>
      </c>
      <c r="O176" s="27">
        <f t="shared" si="30"/>
        <v>-73322.850039998215</v>
      </c>
      <c r="P176" s="27">
        <f t="shared" si="31"/>
        <v>73322.850039998215</v>
      </c>
      <c r="Q176" s="8"/>
      <c r="R176" s="8"/>
      <c r="S176" s="8"/>
      <c r="T176" s="4"/>
    </row>
    <row r="177" spans="1:20">
      <c r="A177" s="31">
        <v>44317</v>
      </c>
      <c r="B177" s="4"/>
      <c r="C177" s="6">
        <v>169</v>
      </c>
      <c r="D177" s="29">
        <f t="shared" si="22"/>
        <v>16097</v>
      </c>
      <c r="E177" s="29">
        <f t="shared" si="27"/>
        <v>2720393</v>
      </c>
      <c r="F177" s="29">
        <f t="shared" si="23"/>
        <v>-177107</v>
      </c>
      <c r="G177" s="34">
        <f>+Inputs!$D$3</f>
        <v>0.37951000000000001</v>
      </c>
      <c r="H177" s="4"/>
      <c r="I177" s="27">
        <f t="shared" si="28"/>
        <v>2897500</v>
      </c>
      <c r="J177" s="4"/>
      <c r="K177" s="27">
        <f t="shared" si="24"/>
        <v>16097</v>
      </c>
      <c r="L177" s="27">
        <f t="shared" si="29"/>
        <v>2720393</v>
      </c>
      <c r="M177" s="27">
        <f t="shared" si="25"/>
        <v>6108.9724700000006</v>
      </c>
      <c r="N177" s="27">
        <f t="shared" si="26"/>
        <v>6108.9724700000006</v>
      </c>
      <c r="O177" s="27">
        <f t="shared" si="30"/>
        <v>-67213.877569998207</v>
      </c>
      <c r="P177" s="27">
        <f t="shared" si="31"/>
        <v>67213.877569998207</v>
      </c>
      <c r="Q177" s="8"/>
      <c r="R177" s="8"/>
      <c r="S177" s="8"/>
      <c r="T177" s="4"/>
    </row>
    <row r="178" spans="1:20">
      <c r="A178" s="31">
        <v>44348</v>
      </c>
      <c r="B178" s="4"/>
      <c r="C178" s="6">
        <v>170</v>
      </c>
      <c r="D178" s="29">
        <f t="shared" si="22"/>
        <v>16097</v>
      </c>
      <c r="E178" s="29">
        <f t="shared" si="27"/>
        <v>2736490</v>
      </c>
      <c r="F178" s="29">
        <f t="shared" si="23"/>
        <v>-161010</v>
      </c>
      <c r="G178" s="34">
        <f>+Inputs!$D$3</f>
        <v>0.37951000000000001</v>
      </c>
      <c r="H178" s="4"/>
      <c r="I178" s="27">
        <f t="shared" si="28"/>
        <v>2897500</v>
      </c>
      <c r="J178" s="4"/>
      <c r="K178" s="27">
        <f t="shared" si="24"/>
        <v>16097</v>
      </c>
      <c r="L178" s="27">
        <f t="shared" si="29"/>
        <v>2736490</v>
      </c>
      <c r="M178" s="27">
        <f t="shared" si="25"/>
        <v>6108.9724700000006</v>
      </c>
      <c r="N178" s="27">
        <f t="shared" si="26"/>
        <v>6108.9724700000006</v>
      </c>
      <c r="O178" s="27">
        <f t="shared" si="30"/>
        <v>-61104.905099998206</v>
      </c>
      <c r="P178" s="27">
        <f t="shared" si="31"/>
        <v>61104.905099998206</v>
      </c>
      <c r="Q178" s="8"/>
      <c r="R178" s="8"/>
      <c r="S178" s="8"/>
      <c r="T178" s="4"/>
    </row>
    <row r="179" spans="1:20">
      <c r="A179" s="31">
        <v>44378</v>
      </c>
      <c r="B179" s="4"/>
      <c r="C179" s="6">
        <v>171</v>
      </c>
      <c r="D179" s="29">
        <f t="shared" si="22"/>
        <v>16097</v>
      </c>
      <c r="E179" s="29">
        <f t="shared" si="27"/>
        <v>2752587</v>
      </c>
      <c r="F179" s="29">
        <f t="shared" si="23"/>
        <v>-144913</v>
      </c>
      <c r="G179" s="34">
        <f>+Inputs!$D$3</f>
        <v>0.37951000000000001</v>
      </c>
      <c r="H179" s="4"/>
      <c r="I179" s="27">
        <f t="shared" si="28"/>
        <v>2897500</v>
      </c>
      <c r="J179" s="4"/>
      <c r="K179" s="27">
        <f t="shared" si="24"/>
        <v>16097</v>
      </c>
      <c r="L179" s="27">
        <f t="shared" si="29"/>
        <v>2752587</v>
      </c>
      <c r="M179" s="27">
        <f t="shared" si="25"/>
        <v>6108.9724700000006</v>
      </c>
      <c r="N179" s="27">
        <f t="shared" si="26"/>
        <v>6108.9724700000006</v>
      </c>
      <c r="O179" s="27">
        <f t="shared" si="30"/>
        <v>-54995.932629998206</v>
      </c>
      <c r="P179" s="27">
        <f t="shared" si="31"/>
        <v>54995.932629998206</v>
      </c>
      <c r="Q179" s="8"/>
      <c r="R179" s="8"/>
      <c r="S179" s="8"/>
      <c r="T179" s="4"/>
    </row>
    <row r="180" spans="1:20">
      <c r="A180" s="31">
        <v>44409</v>
      </c>
      <c r="B180" s="4"/>
      <c r="C180" s="6">
        <v>172</v>
      </c>
      <c r="D180" s="29">
        <f t="shared" si="22"/>
        <v>16097</v>
      </c>
      <c r="E180" s="29">
        <f t="shared" si="27"/>
        <v>2768684</v>
      </c>
      <c r="F180" s="29">
        <f t="shared" si="23"/>
        <v>-128816</v>
      </c>
      <c r="G180" s="34">
        <f>+Inputs!$D$3</f>
        <v>0.37951000000000001</v>
      </c>
      <c r="H180" s="4"/>
      <c r="I180" s="27">
        <f t="shared" si="28"/>
        <v>2897500</v>
      </c>
      <c r="J180" s="4"/>
      <c r="K180" s="27">
        <f t="shared" si="24"/>
        <v>16097</v>
      </c>
      <c r="L180" s="27">
        <f t="shared" si="29"/>
        <v>2768684</v>
      </c>
      <c r="M180" s="27">
        <f t="shared" si="25"/>
        <v>6108.9724700000006</v>
      </c>
      <c r="N180" s="27">
        <f t="shared" si="26"/>
        <v>6108.9724700000006</v>
      </c>
      <c r="O180" s="27">
        <f t="shared" si="30"/>
        <v>-48886.960159998205</v>
      </c>
      <c r="P180" s="27">
        <f t="shared" si="31"/>
        <v>48886.960159998205</v>
      </c>
      <c r="Q180" s="8"/>
      <c r="R180" s="8"/>
      <c r="S180" s="8"/>
      <c r="T180" s="4"/>
    </row>
    <row r="181" spans="1:20">
      <c r="A181" s="31">
        <v>44440</v>
      </c>
      <c r="B181" s="4"/>
      <c r="C181" s="6">
        <v>173</v>
      </c>
      <c r="D181" s="29">
        <f t="shared" si="22"/>
        <v>16097</v>
      </c>
      <c r="E181" s="29">
        <f t="shared" si="27"/>
        <v>2784781</v>
      </c>
      <c r="F181" s="29">
        <f t="shared" si="23"/>
        <v>-112719</v>
      </c>
      <c r="G181" s="34">
        <f>+Inputs!$D$3</f>
        <v>0.37951000000000001</v>
      </c>
      <c r="H181" s="4"/>
      <c r="I181" s="27">
        <f t="shared" si="28"/>
        <v>2897500</v>
      </c>
      <c r="J181" s="4"/>
      <c r="K181" s="27">
        <f t="shared" si="24"/>
        <v>16097</v>
      </c>
      <c r="L181" s="27">
        <f t="shared" si="29"/>
        <v>2784781</v>
      </c>
      <c r="M181" s="27">
        <f t="shared" si="25"/>
        <v>6108.9724700000006</v>
      </c>
      <c r="N181" s="27">
        <f t="shared" si="26"/>
        <v>6108.9724700000006</v>
      </c>
      <c r="O181" s="27">
        <f t="shared" si="30"/>
        <v>-42777.987689998205</v>
      </c>
      <c r="P181" s="27">
        <f t="shared" si="31"/>
        <v>42777.987689998205</v>
      </c>
      <c r="Q181" s="8"/>
      <c r="R181" s="8"/>
      <c r="S181" s="8"/>
      <c r="T181" s="4"/>
    </row>
    <row r="182" spans="1:20">
      <c r="A182" s="31">
        <v>44470</v>
      </c>
      <c r="B182" s="4"/>
      <c r="C182" s="6">
        <v>174</v>
      </c>
      <c r="D182" s="29">
        <f t="shared" si="22"/>
        <v>16097</v>
      </c>
      <c r="E182" s="29">
        <f t="shared" si="27"/>
        <v>2800878</v>
      </c>
      <c r="F182" s="29">
        <f t="shared" si="23"/>
        <v>-96622</v>
      </c>
      <c r="G182" s="34">
        <f>+Inputs!$D$3</f>
        <v>0.37951000000000001</v>
      </c>
      <c r="H182" s="4"/>
      <c r="I182" s="27">
        <f t="shared" si="28"/>
        <v>2897500</v>
      </c>
      <c r="J182" s="4"/>
      <c r="K182" s="27">
        <f t="shared" si="24"/>
        <v>16097</v>
      </c>
      <c r="L182" s="27">
        <f t="shared" si="29"/>
        <v>2800878</v>
      </c>
      <c r="M182" s="27">
        <f t="shared" si="25"/>
        <v>6108.9724700000006</v>
      </c>
      <c r="N182" s="27">
        <f t="shared" si="26"/>
        <v>6108.9724700000006</v>
      </c>
      <c r="O182" s="27">
        <f t="shared" si="30"/>
        <v>-36669.015219998204</v>
      </c>
      <c r="P182" s="27">
        <f t="shared" si="31"/>
        <v>36669.015219998204</v>
      </c>
      <c r="Q182" s="8"/>
      <c r="R182" s="8"/>
      <c r="S182" s="8"/>
      <c r="T182" s="4"/>
    </row>
    <row r="183" spans="1:20">
      <c r="A183" s="31">
        <v>44501</v>
      </c>
      <c r="B183" s="4"/>
      <c r="C183" s="6">
        <v>175</v>
      </c>
      <c r="D183" s="29">
        <f t="shared" si="22"/>
        <v>16097</v>
      </c>
      <c r="E183" s="29">
        <f t="shared" si="27"/>
        <v>2816975</v>
      </c>
      <c r="F183" s="29">
        <f t="shared" si="23"/>
        <v>-80525</v>
      </c>
      <c r="G183" s="34">
        <f>+Inputs!$D$3</f>
        <v>0.37951000000000001</v>
      </c>
      <c r="H183" s="4"/>
      <c r="I183" s="27">
        <f t="shared" si="28"/>
        <v>2897500</v>
      </c>
      <c r="J183" s="4"/>
      <c r="K183" s="27">
        <f t="shared" si="24"/>
        <v>16097</v>
      </c>
      <c r="L183" s="27">
        <f t="shared" si="29"/>
        <v>2816975</v>
      </c>
      <c r="M183" s="27">
        <f t="shared" si="25"/>
        <v>6108.9724700000006</v>
      </c>
      <c r="N183" s="27">
        <f t="shared" si="26"/>
        <v>6108.9724700000006</v>
      </c>
      <c r="O183" s="27">
        <f t="shared" si="30"/>
        <v>-30560.042749998203</v>
      </c>
      <c r="P183" s="27">
        <f t="shared" si="31"/>
        <v>30560.042749998203</v>
      </c>
      <c r="Q183" s="8"/>
      <c r="R183" s="8"/>
      <c r="S183" s="8"/>
      <c r="T183" s="4"/>
    </row>
    <row r="184" spans="1:20">
      <c r="A184" s="31">
        <v>44531</v>
      </c>
      <c r="B184" s="4"/>
      <c r="C184" s="6">
        <v>176</v>
      </c>
      <c r="D184" s="29">
        <f t="shared" si="22"/>
        <v>16097</v>
      </c>
      <c r="E184" s="29">
        <f t="shared" si="27"/>
        <v>2833072</v>
      </c>
      <c r="F184" s="29">
        <f t="shared" si="23"/>
        <v>-64428</v>
      </c>
      <c r="G184" s="34">
        <f>+Inputs!$D$3</f>
        <v>0.37951000000000001</v>
      </c>
      <c r="H184" s="4"/>
      <c r="I184" s="27">
        <f t="shared" si="28"/>
        <v>2897500</v>
      </c>
      <c r="J184" s="4"/>
      <c r="K184" s="27">
        <f t="shared" si="24"/>
        <v>16097</v>
      </c>
      <c r="L184" s="27">
        <f t="shared" si="29"/>
        <v>2833072</v>
      </c>
      <c r="M184" s="27">
        <f t="shared" si="25"/>
        <v>6108.9724700000006</v>
      </c>
      <c r="N184" s="27">
        <f t="shared" si="26"/>
        <v>6108.9724700000006</v>
      </c>
      <c r="O184" s="27">
        <f t="shared" si="30"/>
        <v>-24451.070279998203</v>
      </c>
      <c r="P184" s="27">
        <f t="shared" si="31"/>
        <v>24451.070279998203</v>
      </c>
      <c r="Q184" s="8"/>
      <c r="R184" s="8"/>
      <c r="S184" s="8"/>
      <c r="T184" s="4"/>
    </row>
    <row r="185" spans="1:20">
      <c r="A185" s="31">
        <v>44562</v>
      </c>
      <c r="B185" s="4"/>
      <c r="C185" s="6">
        <v>177</v>
      </c>
      <c r="D185" s="29">
        <f t="shared" si="22"/>
        <v>16097</v>
      </c>
      <c r="E185" s="29">
        <f t="shared" si="27"/>
        <v>2849169</v>
      </c>
      <c r="F185" s="29">
        <f t="shared" si="23"/>
        <v>-48331</v>
      </c>
      <c r="G185" s="34">
        <f>+Inputs!$D$3</f>
        <v>0.37951000000000001</v>
      </c>
      <c r="H185" s="4"/>
      <c r="I185" s="27">
        <f t="shared" si="28"/>
        <v>2897500</v>
      </c>
      <c r="J185" s="4"/>
      <c r="K185" s="27">
        <f t="shared" si="24"/>
        <v>16097</v>
      </c>
      <c r="L185" s="27">
        <f t="shared" si="29"/>
        <v>2849169</v>
      </c>
      <c r="M185" s="27">
        <f t="shared" si="25"/>
        <v>6108.9724700000006</v>
      </c>
      <c r="N185" s="27">
        <f t="shared" si="26"/>
        <v>6108.9724700000006</v>
      </c>
      <c r="O185" s="27">
        <f t="shared" si="30"/>
        <v>-18342.097809998202</v>
      </c>
      <c r="P185" s="27">
        <f t="shared" si="31"/>
        <v>18342.097809998202</v>
      </c>
      <c r="Q185" s="8"/>
      <c r="R185" s="8"/>
      <c r="S185" s="8"/>
      <c r="T185" s="4"/>
    </row>
    <row r="186" spans="1:20">
      <c r="A186" s="31">
        <v>44593</v>
      </c>
      <c r="B186" s="4"/>
      <c r="C186" s="6">
        <v>178</v>
      </c>
      <c r="D186" s="29">
        <f t="shared" si="22"/>
        <v>16097</v>
      </c>
      <c r="E186" s="29">
        <f t="shared" si="27"/>
        <v>2865266</v>
      </c>
      <c r="F186" s="29">
        <f t="shared" si="23"/>
        <v>-32234</v>
      </c>
      <c r="G186" s="34">
        <f>+Inputs!$D$3</f>
        <v>0.37951000000000001</v>
      </c>
      <c r="H186" s="4"/>
      <c r="I186" s="27">
        <f t="shared" si="28"/>
        <v>2897500</v>
      </c>
      <c r="J186" s="4"/>
      <c r="K186" s="27">
        <f t="shared" si="24"/>
        <v>16097</v>
      </c>
      <c r="L186" s="27">
        <f t="shared" si="29"/>
        <v>2865266</v>
      </c>
      <c r="M186" s="27">
        <f t="shared" si="25"/>
        <v>6108.9724700000006</v>
      </c>
      <c r="N186" s="27">
        <f t="shared" si="26"/>
        <v>6108.9724700000006</v>
      </c>
      <c r="O186" s="27">
        <f t="shared" si="30"/>
        <v>-12233.125339998202</v>
      </c>
      <c r="P186" s="27">
        <f t="shared" si="31"/>
        <v>12233.125339998202</v>
      </c>
      <c r="Q186" s="8"/>
      <c r="R186" s="8"/>
      <c r="S186" s="8"/>
      <c r="T186" s="4"/>
    </row>
    <row r="187" spans="1:20">
      <c r="A187" s="31">
        <v>44621</v>
      </c>
      <c r="B187" s="4"/>
      <c r="C187" s="6">
        <v>179</v>
      </c>
      <c r="D187" s="29">
        <f t="shared" si="22"/>
        <v>16097</v>
      </c>
      <c r="E187" s="29">
        <f t="shared" si="27"/>
        <v>2881363</v>
      </c>
      <c r="F187" s="29">
        <f t="shared" si="23"/>
        <v>-16137</v>
      </c>
      <c r="G187" s="34">
        <f>+Inputs!$D$3</f>
        <v>0.37951000000000001</v>
      </c>
      <c r="H187" s="4"/>
      <c r="I187" s="27">
        <f t="shared" si="28"/>
        <v>2897500</v>
      </c>
      <c r="J187" s="4"/>
      <c r="K187" s="27">
        <f t="shared" si="24"/>
        <v>16097</v>
      </c>
      <c r="L187" s="27">
        <f t="shared" si="29"/>
        <v>2881363</v>
      </c>
      <c r="M187" s="27">
        <f t="shared" si="25"/>
        <v>6108.9724700000006</v>
      </c>
      <c r="N187" s="27">
        <f t="shared" si="26"/>
        <v>6108.9724700000006</v>
      </c>
      <c r="O187" s="27">
        <f t="shared" si="30"/>
        <v>-6124.1528699982009</v>
      </c>
      <c r="P187" s="27">
        <f t="shared" si="31"/>
        <v>6124.1528699982009</v>
      </c>
      <c r="Q187" s="8"/>
      <c r="R187" s="8"/>
      <c r="S187" s="8"/>
      <c r="T187" s="4"/>
    </row>
    <row r="188" spans="1:20">
      <c r="A188" s="31">
        <v>44652</v>
      </c>
      <c r="B188" s="4"/>
      <c r="C188" s="6">
        <v>180</v>
      </c>
      <c r="D188" s="29">
        <f>-F187</f>
        <v>16137</v>
      </c>
      <c r="E188" s="29">
        <f t="shared" si="27"/>
        <v>2897500</v>
      </c>
      <c r="F188" s="29">
        <f t="shared" si="23"/>
        <v>0</v>
      </c>
      <c r="G188" s="34">
        <f>+Inputs!$D$3</f>
        <v>0.37951000000000001</v>
      </c>
      <c r="H188" s="4"/>
      <c r="I188" s="27">
        <f t="shared" si="28"/>
        <v>2897500</v>
      </c>
      <c r="J188" s="4"/>
      <c r="K188" s="27">
        <f t="shared" si="24"/>
        <v>16137</v>
      </c>
      <c r="L188" s="27">
        <f t="shared" si="29"/>
        <v>2897500</v>
      </c>
      <c r="M188" s="27">
        <f t="shared" si="25"/>
        <v>6124.1528699999999</v>
      </c>
      <c r="N188" s="27">
        <f t="shared" si="26"/>
        <v>6124.1528699999999</v>
      </c>
      <c r="O188" s="27">
        <f t="shared" si="30"/>
        <v>1.7989805201068521E-9</v>
      </c>
      <c r="P188" s="27">
        <f t="shared" si="31"/>
        <v>-1.7989805201068521E-9</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-2897500</v>
      </c>
      <c r="C190" s="4"/>
      <c r="D190" s="33">
        <f>SUM(D9:D189)</f>
        <v>2897500</v>
      </c>
      <c r="E190" s="4"/>
      <c r="F190" s="4"/>
      <c r="G190" s="28"/>
      <c r="H190" s="33">
        <f>SUM(H9:H189)</f>
        <v>2897500</v>
      </c>
      <c r="I190" s="33"/>
      <c r="J190" s="33">
        <f>SUM(J9:J189)</f>
        <v>1099630.2250000001</v>
      </c>
      <c r="K190" s="33">
        <f>SUM(K9:K189)</f>
        <v>2897500</v>
      </c>
      <c r="L190" s="33"/>
      <c r="M190" s="33">
        <f>SUM(M9:M189)</f>
        <v>1099630.225000002</v>
      </c>
      <c r="N190" s="33">
        <f>SUM(N9:N189)</f>
        <v>1.7989805201068521E-9</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 right="0" top="0.75" bottom="0.25" header="0.5" footer="0"/>
  <pageSetup scale="50" orientation="landscape" r:id="rId1"/>
  <headerFooter alignWithMargins="0">
    <oddFooter>&amp;C&amp;A</oddFooter>
  </headerFooter>
</worksheet>
</file>

<file path=xl/worksheets/sheet73.xml><?xml version="1.0" encoding="utf-8"?>
<worksheet xmlns="http://schemas.openxmlformats.org/spreadsheetml/2006/main" xmlns:r="http://schemas.openxmlformats.org/officeDocument/2006/relationships">
  <dimension ref="A1:AE192"/>
  <sheetViews>
    <sheetView topLeftCell="U4" zoomScale="70" zoomScaleNormal="70" workbookViewId="0">
      <selection activeCell="P34" sqref="P34"/>
    </sheetView>
  </sheetViews>
  <sheetFormatPr defaultRowHeight="15"/>
  <cols>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200</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39356</v>
      </c>
      <c r="B9" s="151">
        <v>-2872500</v>
      </c>
      <c r="C9" s="6">
        <v>1</v>
      </c>
      <c r="D9" s="29">
        <f t="shared" ref="D9:D72" si="0">ROUND(-(+$B$9/180)*1,0)</f>
        <v>15958</v>
      </c>
      <c r="E9" s="29">
        <f>+D9</f>
        <v>15958</v>
      </c>
      <c r="F9" s="29">
        <f t="shared" ref="F9:F72" si="1">$B$9+E9</f>
        <v>-2856542</v>
      </c>
      <c r="G9" s="34">
        <f>+Inputs!$D$3</f>
        <v>0.37951000000000001</v>
      </c>
      <c r="H9" s="27">
        <f>-B9</f>
        <v>2872500</v>
      </c>
      <c r="I9" s="27">
        <f>+H9</f>
        <v>2872500</v>
      </c>
      <c r="J9" s="27">
        <f>H9*G9</f>
        <v>1090142.4750000001</v>
      </c>
      <c r="K9" s="27">
        <f t="shared" ref="K9:K72" si="2">D9</f>
        <v>15958</v>
      </c>
      <c r="L9" s="27">
        <f>+K9</f>
        <v>15958</v>
      </c>
      <c r="M9" s="27">
        <f t="shared" ref="M9:M72" si="3">K9*G9</f>
        <v>6056.2205800000002</v>
      </c>
      <c r="N9" s="27">
        <f t="shared" ref="N9:N72" si="4">M9-J9</f>
        <v>-1084086.2544200001</v>
      </c>
      <c r="O9" s="27">
        <f>+N9</f>
        <v>-1084086.2544200001</v>
      </c>
      <c r="P9" s="27">
        <f>-SUM(N9)</f>
        <v>1084086.2544200001</v>
      </c>
      <c r="Q9" s="38">
        <f>VLOOKUP(Q$8,$A$9:$P$188,5)</f>
        <v>430866</v>
      </c>
      <c r="R9" s="38">
        <f>VLOOKUP(R$8,$A$9:$P$188,5)</f>
        <v>622362</v>
      </c>
      <c r="S9" s="38">
        <f>+R9-Q9</f>
        <v>191496</v>
      </c>
      <c r="T9" s="35" t="s">
        <v>190</v>
      </c>
      <c r="U9" s="161">
        <f>-IF(TYPE(VLOOKUP(U8,$A$9:$P$188,6,FALSE))=16,0,VLOOKUP(U8,$A$9:$P$188,6,FALSE))</f>
        <v>2617172</v>
      </c>
      <c r="V9" s="161">
        <f>-IF(TYPE(VLOOKUP(V8,$A$9:$P$188,6,FALSE))=16,0,VLOOKUP(V8,$A$9:$P$188,6,FALSE))</f>
        <v>2601214</v>
      </c>
      <c r="W9" s="161">
        <f t="shared" ref="W9:AE9" si="5">-IF(TYPE(VLOOKUP(W8,$A$9:$P$188,6,FALSE))=16,0,VLOOKUP(W8,$A$9:$P$188,6,FALSE))</f>
        <v>2585256</v>
      </c>
      <c r="X9" s="161">
        <f t="shared" si="5"/>
        <v>2569298</v>
      </c>
      <c r="Y9" s="161">
        <f t="shared" si="5"/>
        <v>2553340</v>
      </c>
      <c r="Z9" s="161">
        <f t="shared" si="5"/>
        <v>2537382</v>
      </c>
      <c r="AA9" s="161">
        <f t="shared" si="5"/>
        <v>2521424</v>
      </c>
      <c r="AB9" s="161">
        <f t="shared" si="5"/>
        <v>2505466</v>
      </c>
      <c r="AC9" s="161">
        <f t="shared" si="5"/>
        <v>2489508</v>
      </c>
      <c r="AD9" s="161">
        <f t="shared" si="5"/>
        <v>2473550</v>
      </c>
      <c r="AE9" s="161">
        <f t="shared" si="5"/>
        <v>2457592</v>
      </c>
    </row>
    <row r="10" spans="1:31">
      <c r="A10" s="31">
        <v>39387</v>
      </c>
      <c r="B10" s="151" t="s">
        <v>45</v>
      </c>
      <c r="C10" s="6">
        <v>2</v>
      </c>
      <c r="D10" s="29">
        <f t="shared" si="0"/>
        <v>15958</v>
      </c>
      <c r="E10" s="29">
        <f t="shared" ref="E10:E73" si="6">+E9+D10</f>
        <v>31916</v>
      </c>
      <c r="F10" s="29">
        <f t="shared" si="1"/>
        <v>-2840584</v>
      </c>
      <c r="G10" s="34">
        <f>+Inputs!$D$3</f>
        <v>0.37951000000000001</v>
      </c>
      <c r="H10" s="2"/>
      <c r="I10" s="27">
        <f t="shared" ref="I10:I73" si="7">+I9+H10</f>
        <v>2872500</v>
      </c>
      <c r="J10" s="27"/>
      <c r="K10" s="27">
        <f t="shared" si="2"/>
        <v>15958</v>
      </c>
      <c r="L10" s="27">
        <f t="shared" ref="L10:L73" si="8">+L9+K10</f>
        <v>31916</v>
      </c>
      <c r="M10" s="27">
        <f t="shared" si="3"/>
        <v>6056.2205800000002</v>
      </c>
      <c r="N10" s="27">
        <f t="shared" si="4"/>
        <v>6056.2205800000002</v>
      </c>
      <c r="O10" s="27">
        <f t="shared" ref="O10:O73" si="9">+O9+N10</f>
        <v>-1078030.0338400002</v>
      </c>
      <c r="P10" s="27">
        <f t="shared" ref="P10:P73" si="10">P9-N10</f>
        <v>1078030.0338400002</v>
      </c>
      <c r="Q10" s="38">
        <f>VLOOKUP(Q$8,$A$9:$P$188,15)</f>
        <v>-926624.51934000105</v>
      </c>
      <c r="R10" s="38">
        <f>VLOOKUP(R$8,$A$9:$P$188,15)</f>
        <v>-853949.87238000147</v>
      </c>
      <c r="S10" s="38">
        <f>+R10-Q10</f>
        <v>72674.646959999576</v>
      </c>
      <c r="T10" s="36" t="s">
        <v>69</v>
      </c>
    </row>
    <row r="11" spans="1:31">
      <c r="A11" s="31">
        <v>39417</v>
      </c>
      <c r="B11" s="5"/>
      <c r="C11" s="6">
        <v>3</v>
      </c>
      <c r="D11" s="29">
        <f t="shared" si="0"/>
        <v>15958</v>
      </c>
      <c r="E11" s="29">
        <f t="shared" si="6"/>
        <v>47874</v>
      </c>
      <c r="F11" s="29">
        <f t="shared" si="1"/>
        <v>-2824626</v>
      </c>
      <c r="G11" s="34">
        <f>+Inputs!$D$3</f>
        <v>0.37951000000000001</v>
      </c>
      <c r="H11" s="2"/>
      <c r="I11" s="27">
        <f t="shared" si="7"/>
        <v>2872500</v>
      </c>
      <c r="J11" s="27"/>
      <c r="K11" s="27">
        <f t="shared" si="2"/>
        <v>15958</v>
      </c>
      <c r="L11" s="27">
        <f t="shared" si="8"/>
        <v>47874</v>
      </c>
      <c r="M11" s="27">
        <f t="shared" si="3"/>
        <v>6056.2205800000002</v>
      </c>
      <c r="N11" s="27">
        <f t="shared" si="4"/>
        <v>6056.2205800000002</v>
      </c>
      <c r="O11" s="27">
        <f t="shared" si="9"/>
        <v>-1071973.8132600002</v>
      </c>
      <c r="P11" s="27">
        <f t="shared" si="10"/>
        <v>1071973.8132600002</v>
      </c>
      <c r="Q11" s="38">
        <f>+VLOOKUP(Q$8,$A$9:$P$188,16)</f>
        <v>926624.51934000105</v>
      </c>
      <c r="R11" s="38">
        <f>+VLOOKUP(R$8,$A$9:$P$188,16)</f>
        <v>853949.87238000147</v>
      </c>
      <c r="S11" s="38">
        <f>(+Q11+R11)/2</f>
        <v>890287.19586000126</v>
      </c>
      <c r="T11" s="36" t="s">
        <v>113</v>
      </c>
      <c r="U11" s="161">
        <f>IF(TYPE(VLOOKUP(U8,$A$9:$P$188,16,FALSE))=16,0,VLOOKUP(U8,$A$9:$P$188,16,FALSE))</f>
        <v>993242.94572000066</v>
      </c>
      <c r="V11" s="161">
        <f t="shared" ref="V11:AE11" si="11">IF(TYPE(VLOOKUP(V8,$A$9:$P$188,16,FALSE))=16,0,VLOOKUP(V8,$A$9:$P$188,16,FALSE))</f>
        <v>987186.72514000069</v>
      </c>
      <c r="W11" s="161">
        <f t="shared" si="11"/>
        <v>981130.50456000073</v>
      </c>
      <c r="X11" s="161">
        <f t="shared" si="11"/>
        <v>975074.28398000076</v>
      </c>
      <c r="Y11" s="161">
        <f t="shared" si="11"/>
        <v>969018.0634000008</v>
      </c>
      <c r="Z11" s="161">
        <f t="shared" si="11"/>
        <v>962961.84282000083</v>
      </c>
      <c r="AA11" s="161">
        <f t="shared" si="11"/>
        <v>956905.62224000087</v>
      </c>
      <c r="AB11" s="161">
        <f t="shared" si="11"/>
        <v>950849.40166000091</v>
      </c>
      <c r="AC11" s="161">
        <f t="shared" si="11"/>
        <v>944793.18108000094</v>
      </c>
      <c r="AD11" s="161">
        <f t="shared" si="11"/>
        <v>938736.96050000098</v>
      </c>
      <c r="AE11" s="161">
        <f t="shared" si="11"/>
        <v>932680.73992000101</v>
      </c>
    </row>
    <row r="12" spans="1:31">
      <c r="A12" s="31">
        <v>39448</v>
      </c>
      <c r="B12" s="3"/>
      <c r="C12" s="6">
        <v>4</v>
      </c>
      <c r="D12" s="29">
        <f t="shared" si="0"/>
        <v>15958</v>
      </c>
      <c r="E12" s="29">
        <f t="shared" si="6"/>
        <v>63832</v>
      </c>
      <c r="F12" s="29">
        <f t="shared" si="1"/>
        <v>-2808668</v>
      </c>
      <c r="G12" s="34">
        <f>+Inputs!$D$3</f>
        <v>0.37951000000000001</v>
      </c>
      <c r="H12" s="2"/>
      <c r="I12" s="27">
        <f t="shared" si="7"/>
        <v>2872500</v>
      </c>
      <c r="J12" s="27"/>
      <c r="K12" s="27">
        <f t="shared" si="2"/>
        <v>15958</v>
      </c>
      <c r="L12" s="27">
        <f t="shared" si="8"/>
        <v>63832</v>
      </c>
      <c r="M12" s="27">
        <f t="shared" si="3"/>
        <v>6056.2205800000002</v>
      </c>
      <c r="N12" s="27">
        <f t="shared" si="4"/>
        <v>6056.2205800000002</v>
      </c>
      <c r="O12" s="27">
        <f t="shared" si="9"/>
        <v>-1065917.5926800002</v>
      </c>
      <c r="P12" s="27">
        <f t="shared" si="10"/>
        <v>1065917.5926800002</v>
      </c>
      <c r="Q12" s="39"/>
      <c r="R12" s="40"/>
      <c r="S12" s="40"/>
      <c r="T12" s="36"/>
    </row>
    <row r="13" spans="1:31">
      <c r="A13" s="31">
        <v>39479</v>
      </c>
      <c r="B13" s="3"/>
      <c r="C13" s="6">
        <v>5</v>
      </c>
      <c r="D13" s="29">
        <f t="shared" si="0"/>
        <v>15958</v>
      </c>
      <c r="E13" s="29">
        <f t="shared" si="6"/>
        <v>79790</v>
      </c>
      <c r="F13" s="29">
        <f t="shared" si="1"/>
        <v>-2792710</v>
      </c>
      <c r="G13" s="34">
        <f>+Inputs!$D$3</f>
        <v>0.37951000000000001</v>
      </c>
      <c r="H13" s="2"/>
      <c r="I13" s="27">
        <f t="shared" si="7"/>
        <v>2872500</v>
      </c>
      <c r="J13" s="27"/>
      <c r="K13" s="27">
        <f t="shared" si="2"/>
        <v>15958</v>
      </c>
      <c r="L13" s="27">
        <f t="shared" si="8"/>
        <v>79790</v>
      </c>
      <c r="M13" s="27">
        <f t="shared" si="3"/>
        <v>6056.2205800000002</v>
      </c>
      <c r="N13" s="27">
        <f t="shared" si="4"/>
        <v>6056.2205800000002</v>
      </c>
      <c r="O13" s="27">
        <f t="shared" si="9"/>
        <v>-1059861.3721000003</v>
      </c>
      <c r="P13" s="27">
        <f t="shared" si="10"/>
        <v>1059861.3721000003</v>
      </c>
      <c r="Q13" s="38">
        <f>VLOOKUP(Q$8,$A$9:$P$188,9)</f>
        <v>2872500</v>
      </c>
      <c r="R13" s="38">
        <f>VLOOKUP(R$8,$A$9:$P$188,9)</f>
        <v>2872500</v>
      </c>
      <c r="S13" s="38">
        <f>+R13-Q13</f>
        <v>0</v>
      </c>
      <c r="T13" s="36" t="s">
        <v>191</v>
      </c>
    </row>
    <row r="14" spans="1:31">
      <c r="A14" s="31">
        <v>39508</v>
      </c>
      <c r="B14" s="3"/>
      <c r="C14" s="6">
        <v>6</v>
      </c>
      <c r="D14" s="29">
        <f t="shared" si="0"/>
        <v>15958</v>
      </c>
      <c r="E14" s="29">
        <f t="shared" si="6"/>
        <v>95748</v>
      </c>
      <c r="F14" s="29">
        <f t="shared" si="1"/>
        <v>-2776752</v>
      </c>
      <c r="G14" s="34">
        <f>+Inputs!$D$3</f>
        <v>0.37951000000000001</v>
      </c>
      <c r="H14" s="2"/>
      <c r="I14" s="27">
        <f t="shared" si="7"/>
        <v>2872500</v>
      </c>
      <c r="J14" s="27"/>
      <c r="K14" s="27">
        <f t="shared" si="2"/>
        <v>15958</v>
      </c>
      <c r="L14" s="27">
        <f t="shared" si="8"/>
        <v>95748</v>
      </c>
      <c r="M14" s="27">
        <f t="shared" si="3"/>
        <v>6056.2205800000002</v>
      </c>
      <c r="N14" s="27">
        <f t="shared" si="4"/>
        <v>6056.2205800000002</v>
      </c>
      <c r="O14" s="27">
        <f t="shared" si="9"/>
        <v>-1053805.1515200003</v>
      </c>
      <c r="P14" s="27">
        <f t="shared" si="10"/>
        <v>1053805.1515200003</v>
      </c>
      <c r="Q14" s="38">
        <f>VLOOKUP(Q$8,$A$9:$P$188,12)</f>
        <v>430866</v>
      </c>
      <c r="R14" s="38">
        <f>VLOOKUP(R$8,$A$9:$P$188,12)</f>
        <v>622362</v>
      </c>
      <c r="S14" s="38">
        <f>+R14-Q14</f>
        <v>191496</v>
      </c>
      <c r="T14" s="37" t="s">
        <v>192</v>
      </c>
    </row>
    <row r="15" spans="1:31">
      <c r="A15" s="31">
        <v>39539</v>
      </c>
      <c r="B15" s="3"/>
      <c r="C15" s="6">
        <v>7</v>
      </c>
      <c r="D15" s="29">
        <f t="shared" si="0"/>
        <v>15958</v>
      </c>
      <c r="E15" s="29">
        <f t="shared" si="6"/>
        <v>111706</v>
      </c>
      <c r="F15" s="29">
        <f t="shared" si="1"/>
        <v>-2760794</v>
      </c>
      <c r="G15" s="34">
        <f>+Inputs!$D$3</f>
        <v>0.37951000000000001</v>
      </c>
      <c r="H15" s="2"/>
      <c r="I15" s="27">
        <f t="shared" si="7"/>
        <v>2872500</v>
      </c>
      <c r="J15" s="27"/>
      <c r="K15" s="27">
        <f t="shared" si="2"/>
        <v>15958</v>
      </c>
      <c r="L15" s="27">
        <f t="shared" si="8"/>
        <v>111706</v>
      </c>
      <c r="M15" s="27">
        <f t="shared" si="3"/>
        <v>6056.2205800000002</v>
      </c>
      <c r="N15" s="27">
        <f t="shared" si="4"/>
        <v>6056.2205800000002</v>
      </c>
      <c r="O15" s="27">
        <f t="shared" si="9"/>
        <v>-1047748.9309400003</v>
      </c>
      <c r="P15" s="27">
        <f t="shared" si="10"/>
        <v>1047748.9309400003</v>
      </c>
      <c r="Q15" s="8"/>
      <c r="R15" s="8"/>
      <c r="S15" s="8"/>
      <c r="T15" s="108"/>
    </row>
    <row r="16" spans="1:31">
      <c r="A16" s="31">
        <v>39569</v>
      </c>
      <c r="B16" s="3"/>
      <c r="C16" s="6">
        <v>8</v>
      </c>
      <c r="D16" s="29">
        <f t="shared" si="0"/>
        <v>15958</v>
      </c>
      <c r="E16" s="29">
        <f t="shared" si="6"/>
        <v>127664</v>
      </c>
      <c r="F16" s="29">
        <f t="shared" si="1"/>
        <v>-2744836</v>
      </c>
      <c r="G16" s="34">
        <f>+Inputs!$D$3</f>
        <v>0.37951000000000001</v>
      </c>
      <c r="H16" s="2"/>
      <c r="I16" s="27">
        <f t="shared" si="7"/>
        <v>2872500</v>
      </c>
      <c r="J16" s="27"/>
      <c r="K16" s="27">
        <f t="shared" si="2"/>
        <v>15958</v>
      </c>
      <c r="L16" s="27">
        <f t="shared" si="8"/>
        <v>127664</v>
      </c>
      <c r="M16" s="27">
        <f t="shared" si="3"/>
        <v>6056.2205800000002</v>
      </c>
      <c r="N16" s="27">
        <f t="shared" si="4"/>
        <v>6056.2205800000002</v>
      </c>
      <c r="O16" s="27">
        <f t="shared" si="9"/>
        <v>-1041692.7103600004</v>
      </c>
      <c r="P16" s="27">
        <f t="shared" si="10"/>
        <v>1041692.7103600004</v>
      </c>
      <c r="Q16" s="8"/>
      <c r="R16" s="8"/>
      <c r="S16" s="8"/>
      <c r="T16" s="4"/>
    </row>
    <row r="17" spans="1:20">
      <c r="A17" s="31">
        <v>39600</v>
      </c>
      <c r="B17" s="3"/>
      <c r="C17" s="6">
        <v>9</v>
      </c>
      <c r="D17" s="29">
        <f t="shared" si="0"/>
        <v>15958</v>
      </c>
      <c r="E17" s="29">
        <f t="shared" si="6"/>
        <v>143622</v>
      </c>
      <c r="F17" s="29">
        <f t="shared" si="1"/>
        <v>-2728878</v>
      </c>
      <c r="G17" s="34">
        <f>+Inputs!$D$3</f>
        <v>0.37951000000000001</v>
      </c>
      <c r="H17" s="2"/>
      <c r="I17" s="27">
        <f t="shared" si="7"/>
        <v>2872500</v>
      </c>
      <c r="J17" s="27"/>
      <c r="K17" s="27">
        <f t="shared" si="2"/>
        <v>15958</v>
      </c>
      <c r="L17" s="27">
        <f t="shared" si="8"/>
        <v>143622</v>
      </c>
      <c r="M17" s="27">
        <f t="shared" si="3"/>
        <v>6056.2205800000002</v>
      </c>
      <c r="N17" s="27">
        <f t="shared" si="4"/>
        <v>6056.2205800000002</v>
      </c>
      <c r="O17" s="27">
        <f t="shared" si="9"/>
        <v>-1035636.4897800004</v>
      </c>
      <c r="P17" s="27">
        <f t="shared" si="10"/>
        <v>1035636.4897800004</v>
      </c>
      <c r="Q17" s="8"/>
      <c r="R17" s="8"/>
      <c r="S17" s="8"/>
      <c r="T17" s="4"/>
    </row>
    <row r="18" spans="1:20">
      <c r="A18" s="31">
        <v>39630</v>
      </c>
      <c r="B18" s="154"/>
      <c r="C18" s="155">
        <v>10</v>
      </c>
      <c r="D18" s="156">
        <f t="shared" si="0"/>
        <v>15958</v>
      </c>
      <c r="E18" s="156">
        <f t="shared" si="6"/>
        <v>159580</v>
      </c>
      <c r="F18" s="156">
        <f t="shared" si="1"/>
        <v>-2712920</v>
      </c>
      <c r="G18" s="34">
        <f>+Inputs!$D$3</f>
        <v>0.37951000000000001</v>
      </c>
      <c r="H18" s="157"/>
      <c r="I18" s="158">
        <f t="shared" si="7"/>
        <v>2872500</v>
      </c>
      <c r="J18" s="158"/>
      <c r="K18" s="158">
        <f t="shared" si="2"/>
        <v>15958</v>
      </c>
      <c r="L18" s="158">
        <f t="shared" si="8"/>
        <v>159580</v>
      </c>
      <c r="M18" s="158">
        <f t="shared" si="3"/>
        <v>6056.2205800000002</v>
      </c>
      <c r="N18" s="158">
        <f t="shared" si="4"/>
        <v>6056.2205800000002</v>
      </c>
      <c r="O18" s="158">
        <f t="shared" si="9"/>
        <v>-1029580.2692000004</v>
      </c>
      <c r="P18" s="158">
        <f t="shared" si="10"/>
        <v>1029580.2692000004</v>
      </c>
      <c r="Q18" s="8"/>
      <c r="R18" s="8"/>
      <c r="S18" s="8"/>
      <c r="T18" s="4"/>
    </row>
    <row r="19" spans="1:20">
      <c r="A19" s="31">
        <v>39661</v>
      </c>
      <c r="B19" s="154"/>
      <c r="C19" s="155">
        <v>11</v>
      </c>
      <c r="D19" s="156">
        <f t="shared" si="0"/>
        <v>15958</v>
      </c>
      <c r="E19" s="156">
        <f t="shared" si="6"/>
        <v>175538</v>
      </c>
      <c r="F19" s="156">
        <f t="shared" si="1"/>
        <v>-2696962</v>
      </c>
      <c r="G19" s="34">
        <f>+Inputs!$D$3</f>
        <v>0.37951000000000001</v>
      </c>
      <c r="H19" s="157"/>
      <c r="I19" s="158">
        <f t="shared" si="7"/>
        <v>2872500</v>
      </c>
      <c r="J19" s="158"/>
      <c r="K19" s="158">
        <f t="shared" si="2"/>
        <v>15958</v>
      </c>
      <c r="L19" s="158">
        <f t="shared" si="8"/>
        <v>175538</v>
      </c>
      <c r="M19" s="158">
        <f t="shared" si="3"/>
        <v>6056.2205800000002</v>
      </c>
      <c r="N19" s="158">
        <f t="shared" si="4"/>
        <v>6056.2205800000002</v>
      </c>
      <c r="O19" s="158">
        <f t="shared" si="9"/>
        <v>-1023524.0486200005</v>
      </c>
      <c r="P19" s="158">
        <f t="shared" si="10"/>
        <v>1023524.0486200005</v>
      </c>
      <c r="Q19" s="8"/>
      <c r="R19" s="8"/>
      <c r="S19" s="8"/>
      <c r="T19" s="4"/>
    </row>
    <row r="20" spans="1:20">
      <c r="A20" s="31">
        <v>39692</v>
      </c>
      <c r="B20" s="3"/>
      <c r="C20" s="6">
        <v>12</v>
      </c>
      <c r="D20" s="29">
        <f t="shared" si="0"/>
        <v>15958</v>
      </c>
      <c r="E20" s="29">
        <f t="shared" si="6"/>
        <v>191496</v>
      </c>
      <c r="F20" s="29">
        <f t="shared" si="1"/>
        <v>-2681004</v>
      </c>
      <c r="G20" s="34">
        <f>+Inputs!$D$3</f>
        <v>0.37951000000000001</v>
      </c>
      <c r="H20" s="2"/>
      <c r="I20" s="27">
        <f t="shared" si="7"/>
        <v>2872500</v>
      </c>
      <c r="J20" s="27"/>
      <c r="K20" s="27">
        <f t="shared" si="2"/>
        <v>15958</v>
      </c>
      <c r="L20" s="27">
        <f t="shared" si="8"/>
        <v>191496</v>
      </c>
      <c r="M20" s="27">
        <f t="shared" si="3"/>
        <v>6056.2205800000002</v>
      </c>
      <c r="N20" s="27">
        <f t="shared" si="4"/>
        <v>6056.2205800000002</v>
      </c>
      <c r="O20" s="27">
        <f t="shared" si="9"/>
        <v>-1017467.8280400005</v>
      </c>
      <c r="P20" s="27">
        <f t="shared" si="10"/>
        <v>1017467.8280400005</v>
      </c>
      <c r="Q20" s="8"/>
      <c r="R20" s="8"/>
      <c r="S20" s="8"/>
      <c r="T20" s="4"/>
    </row>
    <row r="21" spans="1:20">
      <c r="A21" s="31">
        <v>39722</v>
      </c>
      <c r="B21" s="3"/>
      <c r="C21" s="6">
        <v>13</v>
      </c>
      <c r="D21" s="29">
        <f t="shared" si="0"/>
        <v>15958</v>
      </c>
      <c r="E21" s="29">
        <f t="shared" si="6"/>
        <v>207454</v>
      </c>
      <c r="F21" s="29">
        <f t="shared" si="1"/>
        <v>-2665046</v>
      </c>
      <c r="G21" s="34">
        <f>+Inputs!$D$3</f>
        <v>0.37951000000000001</v>
      </c>
      <c r="H21" s="2"/>
      <c r="I21" s="27">
        <f t="shared" si="7"/>
        <v>2872500</v>
      </c>
      <c r="J21" s="27"/>
      <c r="K21" s="27">
        <f t="shared" si="2"/>
        <v>15958</v>
      </c>
      <c r="L21" s="27">
        <f t="shared" si="8"/>
        <v>207454</v>
      </c>
      <c r="M21" s="27">
        <f t="shared" si="3"/>
        <v>6056.2205800000002</v>
      </c>
      <c r="N21" s="27">
        <f t="shared" si="4"/>
        <v>6056.2205800000002</v>
      </c>
      <c r="O21" s="27">
        <f t="shared" si="9"/>
        <v>-1011411.6074600006</v>
      </c>
      <c r="P21" s="27">
        <f t="shared" si="10"/>
        <v>1011411.6074600006</v>
      </c>
      <c r="Q21" s="8"/>
      <c r="R21" s="8"/>
      <c r="S21" s="8"/>
      <c r="T21" s="4"/>
    </row>
    <row r="22" spans="1:20">
      <c r="A22" s="31">
        <v>39753</v>
      </c>
      <c r="B22" s="3"/>
      <c r="C22" s="6">
        <v>14</v>
      </c>
      <c r="D22" s="29">
        <f t="shared" si="0"/>
        <v>15958</v>
      </c>
      <c r="E22" s="29">
        <f t="shared" si="6"/>
        <v>223412</v>
      </c>
      <c r="F22" s="29">
        <f t="shared" si="1"/>
        <v>-2649088</v>
      </c>
      <c r="G22" s="34">
        <f>+Inputs!$D$3</f>
        <v>0.37951000000000001</v>
      </c>
      <c r="H22" s="2"/>
      <c r="I22" s="27">
        <f t="shared" si="7"/>
        <v>2872500</v>
      </c>
      <c r="J22" s="27"/>
      <c r="K22" s="27">
        <f t="shared" si="2"/>
        <v>15958</v>
      </c>
      <c r="L22" s="27">
        <f t="shared" si="8"/>
        <v>223412</v>
      </c>
      <c r="M22" s="27">
        <f t="shared" si="3"/>
        <v>6056.2205800000002</v>
      </c>
      <c r="N22" s="27">
        <f t="shared" si="4"/>
        <v>6056.2205800000002</v>
      </c>
      <c r="O22" s="27">
        <f t="shared" si="9"/>
        <v>-1005355.3868800006</v>
      </c>
      <c r="P22" s="27">
        <f t="shared" si="10"/>
        <v>1005355.3868800006</v>
      </c>
      <c r="Q22" s="8"/>
      <c r="R22" s="8"/>
      <c r="S22" s="8"/>
      <c r="T22" s="4"/>
    </row>
    <row r="23" spans="1:20">
      <c r="A23" s="31">
        <v>39783</v>
      </c>
      <c r="B23" s="3"/>
      <c r="C23" s="6">
        <v>15</v>
      </c>
      <c r="D23" s="29">
        <f t="shared" si="0"/>
        <v>15958</v>
      </c>
      <c r="E23" s="29">
        <f t="shared" si="6"/>
        <v>239370</v>
      </c>
      <c r="F23" s="29">
        <f t="shared" si="1"/>
        <v>-2633130</v>
      </c>
      <c r="G23" s="34">
        <f>+Inputs!$D$3</f>
        <v>0.37951000000000001</v>
      </c>
      <c r="H23" s="2"/>
      <c r="I23" s="27">
        <f t="shared" si="7"/>
        <v>2872500</v>
      </c>
      <c r="J23" s="27"/>
      <c r="K23" s="27">
        <f t="shared" si="2"/>
        <v>15958</v>
      </c>
      <c r="L23" s="27">
        <f t="shared" si="8"/>
        <v>239370</v>
      </c>
      <c r="M23" s="27">
        <f t="shared" si="3"/>
        <v>6056.2205800000002</v>
      </c>
      <c r="N23" s="27">
        <f t="shared" si="4"/>
        <v>6056.2205800000002</v>
      </c>
      <c r="O23" s="27">
        <f t="shared" si="9"/>
        <v>-999299.16630000062</v>
      </c>
      <c r="P23" s="27">
        <f t="shared" si="10"/>
        <v>999299.16630000062</v>
      </c>
      <c r="Q23" s="8"/>
      <c r="R23" s="8"/>
      <c r="S23" s="8"/>
      <c r="T23" s="4"/>
    </row>
    <row r="24" spans="1:20">
      <c r="A24" s="31">
        <v>39814</v>
      </c>
      <c r="B24" s="3"/>
      <c r="C24" s="6">
        <v>16</v>
      </c>
      <c r="D24" s="29">
        <f t="shared" si="0"/>
        <v>15958</v>
      </c>
      <c r="E24" s="29">
        <f t="shared" si="6"/>
        <v>255328</v>
      </c>
      <c r="F24" s="29">
        <f t="shared" si="1"/>
        <v>-2617172</v>
      </c>
      <c r="G24" s="34">
        <f>+Inputs!$D$3</f>
        <v>0.37951000000000001</v>
      </c>
      <c r="H24" s="2"/>
      <c r="I24" s="27">
        <f t="shared" si="7"/>
        <v>2872500</v>
      </c>
      <c r="J24" s="27"/>
      <c r="K24" s="27">
        <f t="shared" si="2"/>
        <v>15958</v>
      </c>
      <c r="L24" s="27">
        <f t="shared" si="8"/>
        <v>255328</v>
      </c>
      <c r="M24" s="27">
        <f t="shared" si="3"/>
        <v>6056.2205800000002</v>
      </c>
      <c r="N24" s="27">
        <f t="shared" si="4"/>
        <v>6056.2205800000002</v>
      </c>
      <c r="O24" s="27">
        <f t="shared" si="9"/>
        <v>-993242.94572000066</v>
      </c>
      <c r="P24" s="27">
        <f t="shared" si="10"/>
        <v>993242.94572000066</v>
      </c>
      <c r="Q24" s="8"/>
      <c r="R24" s="8"/>
      <c r="S24" s="8"/>
      <c r="T24" s="4"/>
    </row>
    <row r="25" spans="1:20">
      <c r="A25" s="31">
        <v>39845</v>
      </c>
      <c r="B25" s="3"/>
      <c r="C25" s="6">
        <v>17</v>
      </c>
      <c r="D25" s="29">
        <f t="shared" si="0"/>
        <v>15958</v>
      </c>
      <c r="E25" s="29">
        <f t="shared" si="6"/>
        <v>271286</v>
      </c>
      <c r="F25" s="29">
        <f t="shared" si="1"/>
        <v>-2601214</v>
      </c>
      <c r="G25" s="34">
        <f>+Inputs!$D$3</f>
        <v>0.37951000000000001</v>
      </c>
      <c r="H25" s="2"/>
      <c r="I25" s="27">
        <f t="shared" si="7"/>
        <v>2872500</v>
      </c>
      <c r="J25" s="27"/>
      <c r="K25" s="27">
        <f t="shared" si="2"/>
        <v>15958</v>
      </c>
      <c r="L25" s="27">
        <f t="shared" si="8"/>
        <v>271286</v>
      </c>
      <c r="M25" s="27">
        <f t="shared" si="3"/>
        <v>6056.2205800000002</v>
      </c>
      <c r="N25" s="27">
        <f t="shared" si="4"/>
        <v>6056.2205800000002</v>
      </c>
      <c r="O25" s="27">
        <f t="shared" si="9"/>
        <v>-987186.72514000069</v>
      </c>
      <c r="P25" s="27">
        <f t="shared" si="10"/>
        <v>987186.72514000069</v>
      </c>
      <c r="Q25" s="8"/>
      <c r="R25" s="8"/>
      <c r="S25" s="8"/>
      <c r="T25" s="4"/>
    </row>
    <row r="26" spans="1:20">
      <c r="A26" s="31">
        <v>39873</v>
      </c>
      <c r="B26" s="3"/>
      <c r="C26" s="6">
        <v>18</v>
      </c>
      <c r="D26" s="29">
        <f t="shared" si="0"/>
        <v>15958</v>
      </c>
      <c r="E26" s="29">
        <f t="shared" si="6"/>
        <v>287244</v>
      </c>
      <c r="F26" s="29">
        <f t="shared" si="1"/>
        <v>-2585256</v>
      </c>
      <c r="G26" s="34">
        <f>+Inputs!$D$3</f>
        <v>0.37951000000000001</v>
      </c>
      <c r="H26" s="2"/>
      <c r="I26" s="27">
        <f t="shared" si="7"/>
        <v>2872500</v>
      </c>
      <c r="J26" s="27"/>
      <c r="K26" s="27">
        <f t="shared" si="2"/>
        <v>15958</v>
      </c>
      <c r="L26" s="27">
        <f t="shared" si="8"/>
        <v>287244</v>
      </c>
      <c r="M26" s="27">
        <f t="shared" si="3"/>
        <v>6056.2205800000002</v>
      </c>
      <c r="N26" s="27">
        <f t="shared" si="4"/>
        <v>6056.2205800000002</v>
      </c>
      <c r="O26" s="27">
        <f t="shared" si="9"/>
        <v>-981130.50456000073</v>
      </c>
      <c r="P26" s="27">
        <f t="shared" si="10"/>
        <v>981130.50456000073</v>
      </c>
      <c r="Q26" s="8"/>
      <c r="R26" s="8"/>
      <c r="S26" s="8"/>
      <c r="T26" s="4"/>
    </row>
    <row r="27" spans="1:20">
      <c r="A27" s="31">
        <v>39904</v>
      </c>
      <c r="B27" s="3"/>
      <c r="C27" s="6">
        <v>19</v>
      </c>
      <c r="D27" s="29">
        <f t="shared" si="0"/>
        <v>15958</v>
      </c>
      <c r="E27" s="29">
        <f t="shared" si="6"/>
        <v>303202</v>
      </c>
      <c r="F27" s="29">
        <f t="shared" si="1"/>
        <v>-2569298</v>
      </c>
      <c r="G27" s="34">
        <f>+Inputs!$D$3</f>
        <v>0.37951000000000001</v>
      </c>
      <c r="H27" s="2"/>
      <c r="I27" s="27">
        <f t="shared" si="7"/>
        <v>2872500</v>
      </c>
      <c r="J27" s="27"/>
      <c r="K27" s="27">
        <f t="shared" si="2"/>
        <v>15958</v>
      </c>
      <c r="L27" s="27">
        <f t="shared" si="8"/>
        <v>303202</v>
      </c>
      <c r="M27" s="27">
        <f t="shared" si="3"/>
        <v>6056.2205800000002</v>
      </c>
      <c r="N27" s="27">
        <f t="shared" si="4"/>
        <v>6056.2205800000002</v>
      </c>
      <c r="O27" s="27">
        <f t="shared" si="9"/>
        <v>-975074.28398000076</v>
      </c>
      <c r="P27" s="27">
        <f t="shared" si="10"/>
        <v>975074.28398000076</v>
      </c>
      <c r="Q27" s="8"/>
      <c r="R27" s="8"/>
      <c r="S27" s="8"/>
      <c r="T27" s="4"/>
    </row>
    <row r="28" spans="1:20">
      <c r="A28" s="31">
        <v>39934</v>
      </c>
      <c r="B28" s="3"/>
      <c r="C28" s="6">
        <v>20</v>
      </c>
      <c r="D28" s="29">
        <f t="shared" si="0"/>
        <v>15958</v>
      </c>
      <c r="E28" s="29">
        <f t="shared" si="6"/>
        <v>319160</v>
      </c>
      <c r="F28" s="29">
        <f t="shared" si="1"/>
        <v>-2553340</v>
      </c>
      <c r="G28" s="34">
        <f>+Inputs!$D$3</f>
        <v>0.37951000000000001</v>
      </c>
      <c r="H28" s="2"/>
      <c r="I28" s="27">
        <f t="shared" si="7"/>
        <v>2872500</v>
      </c>
      <c r="J28" s="27"/>
      <c r="K28" s="27">
        <f t="shared" si="2"/>
        <v>15958</v>
      </c>
      <c r="L28" s="27">
        <f t="shared" si="8"/>
        <v>319160</v>
      </c>
      <c r="M28" s="27">
        <f t="shared" si="3"/>
        <v>6056.2205800000002</v>
      </c>
      <c r="N28" s="27">
        <f t="shared" si="4"/>
        <v>6056.2205800000002</v>
      </c>
      <c r="O28" s="27">
        <f t="shared" si="9"/>
        <v>-969018.0634000008</v>
      </c>
      <c r="P28" s="27">
        <f t="shared" si="10"/>
        <v>969018.0634000008</v>
      </c>
      <c r="Q28" s="8"/>
      <c r="R28" s="8"/>
      <c r="S28" s="8"/>
      <c r="T28" s="4"/>
    </row>
    <row r="29" spans="1:20">
      <c r="A29" s="31">
        <v>39965</v>
      </c>
      <c r="B29" s="3"/>
      <c r="C29" s="6">
        <v>21</v>
      </c>
      <c r="D29" s="29">
        <f t="shared" si="0"/>
        <v>15958</v>
      </c>
      <c r="E29" s="29">
        <f t="shared" si="6"/>
        <v>335118</v>
      </c>
      <c r="F29" s="29">
        <f t="shared" si="1"/>
        <v>-2537382</v>
      </c>
      <c r="G29" s="34">
        <f>+Inputs!$D$3</f>
        <v>0.37951000000000001</v>
      </c>
      <c r="H29" s="2"/>
      <c r="I29" s="27">
        <f t="shared" si="7"/>
        <v>2872500</v>
      </c>
      <c r="J29" s="27"/>
      <c r="K29" s="27">
        <f t="shared" si="2"/>
        <v>15958</v>
      </c>
      <c r="L29" s="27">
        <f t="shared" si="8"/>
        <v>335118</v>
      </c>
      <c r="M29" s="27">
        <f t="shared" si="3"/>
        <v>6056.2205800000002</v>
      </c>
      <c r="N29" s="27">
        <f t="shared" si="4"/>
        <v>6056.2205800000002</v>
      </c>
      <c r="O29" s="27">
        <f t="shared" si="9"/>
        <v>-962961.84282000083</v>
      </c>
      <c r="P29" s="27">
        <f t="shared" si="10"/>
        <v>962961.84282000083</v>
      </c>
      <c r="Q29" s="8"/>
      <c r="R29" s="8"/>
      <c r="S29" s="8"/>
      <c r="T29" s="4"/>
    </row>
    <row r="30" spans="1:20">
      <c r="A30" s="31">
        <v>39995</v>
      </c>
      <c r="B30" s="3"/>
      <c r="C30" s="6">
        <v>22</v>
      </c>
      <c r="D30" s="29">
        <f t="shared" si="0"/>
        <v>15958</v>
      </c>
      <c r="E30" s="29">
        <f t="shared" si="6"/>
        <v>351076</v>
      </c>
      <c r="F30" s="29">
        <f t="shared" si="1"/>
        <v>-2521424</v>
      </c>
      <c r="G30" s="34">
        <f>+Inputs!$D$3</f>
        <v>0.37951000000000001</v>
      </c>
      <c r="H30" s="2"/>
      <c r="I30" s="27">
        <f t="shared" si="7"/>
        <v>2872500</v>
      </c>
      <c r="J30" s="27"/>
      <c r="K30" s="27">
        <f t="shared" si="2"/>
        <v>15958</v>
      </c>
      <c r="L30" s="27">
        <f t="shared" si="8"/>
        <v>351076</v>
      </c>
      <c r="M30" s="27">
        <f t="shared" si="3"/>
        <v>6056.2205800000002</v>
      </c>
      <c r="N30" s="27">
        <f t="shared" si="4"/>
        <v>6056.2205800000002</v>
      </c>
      <c r="O30" s="27">
        <f t="shared" si="9"/>
        <v>-956905.62224000087</v>
      </c>
      <c r="P30" s="27">
        <f t="shared" si="10"/>
        <v>956905.62224000087</v>
      </c>
      <c r="Q30" s="8"/>
      <c r="R30" s="8"/>
      <c r="S30" s="8"/>
      <c r="T30" s="4"/>
    </row>
    <row r="31" spans="1:20">
      <c r="A31" s="31">
        <v>40026</v>
      </c>
      <c r="B31" s="3"/>
      <c r="C31" s="6">
        <v>23</v>
      </c>
      <c r="D31" s="29">
        <f t="shared" si="0"/>
        <v>15958</v>
      </c>
      <c r="E31" s="29">
        <f t="shared" si="6"/>
        <v>367034</v>
      </c>
      <c r="F31" s="29">
        <f t="shared" si="1"/>
        <v>-2505466</v>
      </c>
      <c r="G31" s="34">
        <f>+Inputs!$D$3</f>
        <v>0.37951000000000001</v>
      </c>
      <c r="H31" s="2"/>
      <c r="I31" s="27">
        <f t="shared" si="7"/>
        <v>2872500</v>
      </c>
      <c r="J31" s="27"/>
      <c r="K31" s="27">
        <f t="shared" si="2"/>
        <v>15958</v>
      </c>
      <c r="L31" s="27">
        <f t="shared" si="8"/>
        <v>367034</v>
      </c>
      <c r="M31" s="27">
        <f t="shared" si="3"/>
        <v>6056.2205800000002</v>
      </c>
      <c r="N31" s="27">
        <f t="shared" si="4"/>
        <v>6056.2205800000002</v>
      </c>
      <c r="O31" s="27">
        <f t="shared" si="9"/>
        <v>-950849.40166000091</v>
      </c>
      <c r="P31" s="27">
        <f t="shared" si="10"/>
        <v>950849.40166000091</v>
      </c>
      <c r="Q31" s="8"/>
      <c r="R31" s="8"/>
      <c r="S31" s="8"/>
      <c r="T31" s="4"/>
    </row>
    <row r="32" spans="1:20">
      <c r="A32" s="31">
        <v>40057</v>
      </c>
      <c r="B32" s="3"/>
      <c r="C32" s="6">
        <v>24</v>
      </c>
      <c r="D32" s="29">
        <f t="shared" si="0"/>
        <v>15958</v>
      </c>
      <c r="E32" s="29">
        <f t="shared" si="6"/>
        <v>382992</v>
      </c>
      <c r="F32" s="29">
        <f t="shared" si="1"/>
        <v>-2489508</v>
      </c>
      <c r="G32" s="34">
        <f>+Inputs!$D$3</f>
        <v>0.37951000000000001</v>
      </c>
      <c r="H32" s="2"/>
      <c r="I32" s="27">
        <f t="shared" si="7"/>
        <v>2872500</v>
      </c>
      <c r="J32" s="27"/>
      <c r="K32" s="27">
        <f t="shared" si="2"/>
        <v>15958</v>
      </c>
      <c r="L32" s="27">
        <f t="shared" si="8"/>
        <v>382992</v>
      </c>
      <c r="M32" s="27">
        <f t="shared" si="3"/>
        <v>6056.2205800000002</v>
      </c>
      <c r="N32" s="27">
        <f t="shared" si="4"/>
        <v>6056.2205800000002</v>
      </c>
      <c r="O32" s="27">
        <f t="shared" si="9"/>
        <v>-944793.18108000094</v>
      </c>
      <c r="P32" s="27">
        <f t="shared" si="10"/>
        <v>944793.18108000094</v>
      </c>
      <c r="Q32" s="8"/>
      <c r="R32" s="8"/>
      <c r="S32" s="8"/>
      <c r="T32" s="4"/>
    </row>
    <row r="33" spans="1:20">
      <c r="A33" s="31">
        <v>40087</v>
      </c>
      <c r="B33" s="3"/>
      <c r="C33" s="6">
        <v>25</v>
      </c>
      <c r="D33" s="29">
        <f t="shared" si="0"/>
        <v>15958</v>
      </c>
      <c r="E33" s="29">
        <f t="shared" si="6"/>
        <v>398950</v>
      </c>
      <c r="F33" s="29">
        <f t="shared" si="1"/>
        <v>-2473550</v>
      </c>
      <c r="G33" s="34">
        <f>+Inputs!$D$3</f>
        <v>0.37951000000000001</v>
      </c>
      <c r="H33" s="2"/>
      <c r="I33" s="27">
        <f t="shared" si="7"/>
        <v>2872500</v>
      </c>
      <c r="J33" s="27"/>
      <c r="K33" s="27">
        <f t="shared" si="2"/>
        <v>15958</v>
      </c>
      <c r="L33" s="27">
        <f t="shared" si="8"/>
        <v>398950</v>
      </c>
      <c r="M33" s="27">
        <f t="shared" si="3"/>
        <v>6056.2205800000002</v>
      </c>
      <c r="N33" s="27">
        <f t="shared" si="4"/>
        <v>6056.2205800000002</v>
      </c>
      <c r="O33" s="27">
        <f t="shared" si="9"/>
        <v>-938736.96050000098</v>
      </c>
      <c r="P33" s="27">
        <f t="shared" si="10"/>
        <v>938736.96050000098</v>
      </c>
      <c r="Q33" s="8"/>
      <c r="R33" s="8"/>
      <c r="S33" s="8"/>
      <c r="T33" s="4"/>
    </row>
    <row r="34" spans="1:20">
      <c r="A34" s="31">
        <v>40118</v>
      </c>
      <c r="B34" s="3"/>
      <c r="C34" s="6">
        <v>26</v>
      </c>
      <c r="D34" s="29">
        <f t="shared" si="0"/>
        <v>15958</v>
      </c>
      <c r="E34" s="29">
        <f t="shared" si="6"/>
        <v>414908</v>
      </c>
      <c r="F34" s="29">
        <f t="shared" si="1"/>
        <v>-2457592</v>
      </c>
      <c r="G34" s="34">
        <f>+Inputs!$D$3</f>
        <v>0.37951000000000001</v>
      </c>
      <c r="H34" s="2"/>
      <c r="I34" s="27">
        <f t="shared" si="7"/>
        <v>2872500</v>
      </c>
      <c r="J34" s="27"/>
      <c r="K34" s="27">
        <f t="shared" si="2"/>
        <v>15958</v>
      </c>
      <c r="L34" s="27">
        <f t="shared" si="8"/>
        <v>414908</v>
      </c>
      <c r="M34" s="27">
        <f t="shared" si="3"/>
        <v>6056.2205800000002</v>
      </c>
      <c r="N34" s="27">
        <f t="shared" si="4"/>
        <v>6056.2205800000002</v>
      </c>
      <c r="O34" s="27">
        <f t="shared" si="9"/>
        <v>-932680.73992000101</v>
      </c>
      <c r="P34" s="27">
        <f t="shared" si="10"/>
        <v>932680.73992000101</v>
      </c>
      <c r="Q34" s="8"/>
      <c r="R34" s="8"/>
      <c r="S34" s="8"/>
      <c r="T34" s="4"/>
    </row>
    <row r="35" spans="1:20">
      <c r="A35" s="31">
        <v>40148</v>
      </c>
      <c r="B35" s="3"/>
      <c r="C35" s="6">
        <v>27</v>
      </c>
      <c r="D35" s="29">
        <f t="shared" si="0"/>
        <v>15958</v>
      </c>
      <c r="E35" s="29">
        <f t="shared" si="6"/>
        <v>430866</v>
      </c>
      <c r="F35" s="29">
        <f t="shared" si="1"/>
        <v>-2441634</v>
      </c>
      <c r="G35" s="34">
        <f>+Inputs!$D$3</f>
        <v>0.37951000000000001</v>
      </c>
      <c r="H35" s="2"/>
      <c r="I35" s="27">
        <f t="shared" si="7"/>
        <v>2872500</v>
      </c>
      <c r="J35" s="27"/>
      <c r="K35" s="27">
        <f t="shared" si="2"/>
        <v>15958</v>
      </c>
      <c r="L35" s="27">
        <f t="shared" si="8"/>
        <v>430866</v>
      </c>
      <c r="M35" s="27">
        <f t="shared" si="3"/>
        <v>6056.2205800000002</v>
      </c>
      <c r="N35" s="27">
        <f t="shared" si="4"/>
        <v>6056.2205800000002</v>
      </c>
      <c r="O35" s="27">
        <f t="shared" si="9"/>
        <v>-926624.51934000105</v>
      </c>
      <c r="P35" s="27">
        <f t="shared" si="10"/>
        <v>926624.51934000105</v>
      </c>
      <c r="Q35" s="8"/>
      <c r="R35" s="8"/>
      <c r="S35" s="8"/>
      <c r="T35" s="4"/>
    </row>
    <row r="36" spans="1:20">
      <c r="A36" s="31">
        <v>40179</v>
      </c>
      <c r="B36" s="3"/>
      <c r="C36" s="6">
        <v>28</v>
      </c>
      <c r="D36" s="29">
        <f t="shared" si="0"/>
        <v>15958</v>
      </c>
      <c r="E36" s="29">
        <f t="shared" si="6"/>
        <v>446824</v>
      </c>
      <c r="F36" s="29">
        <f t="shared" si="1"/>
        <v>-2425676</v>
      </c>
      <c r="G36" s="34">
        <f>+Inputs!$D$3</f>
        <v>0.37951000000000001</v>
      </c>
      <c r="H36" s="2"/>
      <c r="I36" s="27">
        <f t="shared" si="7"/>
        <v>2872500</v>
      </c>
      <c r="J36" s="27"/>
      <c r="K36" s="27">
        <f t="shared" si="2"/>
        <v>15958</v>
      </c>
      <c r="L36" s="27">
        <f t="shared" si="8"/>
        <v>446824</v>
      </c>
      <c r="M36" s="27">
        <f t="shared" si="3"/>
        <v>6056.2205800000002</v>
      </c>
      <c r="N36" s="27">
        <f t="shared" si="4"/>
        <v>6056.2205800000002</v>
      </c>
      <c r="O36" s="27">
        <f t="shared" si="9"/>
        <v>-920568.29876000108</v>
      </c>
      <c r="P36" s="27">
        <f t="shared" si="10"/>
        <v>920568.29876000108</v>
      </c>
      <c r="Q36" s="8"/>
      <c r="R36" s="8"/>
      <c r="S36" s="8"/>
      <c r="T36" s="4"/>
    </row>
    <row r="37" spans="1:20">
      <c r="A37" s="31">
        <v>40210</v>
      </c>
      <c r="B37" s="3"/>
      <c r="C37" s="6">
        <v>29</v>
      </c>
      <c r="D37" s="29">
        <f t="shared" si="0"/>
        <v>15958</v>
      </c>
      <c r="E37" s="29">
        <f t="shared" si="6"/>
        <v>462782</v>
      </c>
      <c r="F37" s="29">
        <f t="shared" si="1"/>
        <v>-2409718</v>
      </c>
      <c r="G37" s="34">
        <f>+Inputs!$D$3</f>
        <v>0.37951000000000001</v>
      </c>
      <c r="H37" s="2"/>
      <c r="I37" s="27">
        <f t="shared" si="7"/>
        <v>2872500</v>
      </c>
      <c r="J37" s="27"/>
      <c r="K37" s="27">
        <f t="shared" si="2"/>
        <v>15958</v>
      </c>
      <c r="L37" s="27">
        <f t="shared" si="8"/>
        <v>462782</v>
      </c>
      <c r="M37" s="27">
        <f t="shared" si="3"/>
        <v>6056.2205800000002</v>
      </c>
      <c r="N37" s="27">
        <f t="shared" si="4"/>
        <v>6056.2205800000002</v>
      </c>
      <c r="O37" s="27">
        <f t="shared" si="9"/>
        <v>-914512.07818000112</v>
      </c>
      <c r="P37" s="27">
        <f t="shared" si="10"/>
        <v>914512.07818000112</v>
      </c>
      <c r="Q37" s="8"/>
      <c r="R37" s="8"/>
      <c r="S37" s="8"/>
      <c r="T37" s="4"/>
    </row>
    <row r="38" spans="1:20">
      <c r="A38" s="31">
        <v>40238</v>
      </c>
      <c r="B38" s="3"/>
      <c r="C38" s="6">
        <v>30</v>
      </c>
      <c r="D38" s="29">
        <f t="shared" si="0"/>
        <v>15958</v>
      </c>
      <c r="E38" s="29">
        <f t="shared" si="6"/>
        <v>478740</v>
      </c>
      <c r="F38" s="29">
        <f t="shared" si="1"/>
        <v>-2393760</v>
      </c>
      <c r="G38" s="34">
        <f>+Inputs!$D$3</f>
        <v>0.37951000000000001</v>
      </c>
      <c r="H38" s="2"/>
      <c r="I38" s="27">
        <f t="shared" si="7"/>
        <v>2872500</v>
      </c>
      <c r="J38" s="27"/>
      <c r="K38" s="27">
        <f t="shared" si="2"/>
        <v>15958</v>
      </c>
      <c r="L38" s="27">
        <f t="shared" si="8"/>
        <v>478740</v>
      </c>
      <c r="M38" s="27">
        <f t="shared" si="3"/>
        <v>6056.2205800000002</v>
      </c>
      <c r="N38" s="27">
        <f t="shared" si="4"/>
        <v>6056.2205800000002</v>
      </c>
      <c r="O38" s="27">
        <f t="shared" si="9"/>
        <v>-908455.85760000115</v>
      </c>
      <c r="P38" s="27">
        <f t="shared" si="10"/>
        <v>908455.85760000115</v>
      </c>
      <c r="Q38" s="8"/>
      <c r="R38" s="8"/>
      <c r="S38" s="8"/>
      <c r="T38" s="4"/>
    </row>
    <row r="39" spans="1:20">
      <c r="A39" s="31">
        <v>40269</v>
      </c>
      <c r="B39" s="2"/>
      <c r="C39" s="6">
        <v>31</v>
      </c>
      <c r="D39" s="29">
        <f t="shared" si="0"/>
        <v>15958</v>
      </c>
      <c r="E39" s="29">
        <f t="shared" si="6"/>
        <v>494698</v>
      </c>
      <c r="F39" s="29">
        <f t="shared" si="1"/>
        <v>-2377802</v>
      </c>
      <c r="G39" s="34">
        <f>+Inputs!$D$3</f>
        <v>0.37951000000000001</v>
      </c>
      <c r="H39" s="2"/>
      <c r="I39" s="27">
        <f t="shared" si="7"/>
        <v>2872500</v>
      </c>
      <c r="J39" s="27"/>
      <c r="K39" s="27">
        <f t="shared" si="2"/>
        <v>15958</v>
      </c>
      <c r="L39" s="27">
        <f t="shared" si="8"/>
        <v>494698</v>
      </c>
      <c r="M39" s="27">
        <f t="shared" si="3"/>
        <v>6056.2205800000002</v>
      </c>
      <c r="N39" s="27">
        <f t="shared" si="4"/>
        <v>6056.2205800000002</v>
      </c>
      <c r="O39" s="27">
        <f t="shared" si="9"/>
        <v>-902399.63702000119</v>
      </c>
      <c r="P39" s="27">
        <f t="shared" si="10"/>
        <v>902399.63702000119</v>
      </c>
      <c r="Q39" s="8"/>
      <c r="R39" s="8"/>
      <c r="S39" s="8"/>
      <c r="T39" s="4"/>
    </row>
    <row r="40" spans="1:20">
      <c r="A40" s="31">
        <v>40299</v>
      </c>
      <c r="B40" s="2"/>
      <c r="C40" s="6">
        <v>32</v>
      </c>
      <c r="D40" s="29">
        <f t="shared" si="0"/>
        <v>15958</v>
      </c>
      <c r="E40" s="29">
        <f t="shared" si="6"/>
        <v>510656</v>
      </c>
      <c r="F40" s="29">
        <f t="shared" si="1"/>
        <v>-2361844</v>
      </c>
      <c r="G40" s="34">
        <f>+Inputs!$D$3</f>
        <v>0.37951000000000001</v>
      </c>
      <c r="H40" s="2"/>
      <c r="I40" s="27">
        <f t="shared" si="7"/>
        <v>2872500</v>
      </c>
      <c r="J40" s="2"/>
      <c r="K40" s="27">
        <f t="shared" si="2"/>
        <v>15958</v>
      </c>
      <c r="L40" s="27">
        <f t="shared" si="8"/>
        <v>510656</v>
      </c>
      <c r="M40" s="27">
        <f t="shared" si="3"/>
        <v>6056.2205800000002</v>
      </c>
      <c r="N40" s="27">
        <f t="shared" si="4"/>
        <v>6056.2205800000002</v>
      </c>
      <c r="O40" s="27">
        <f t="shared" si="9"/>
        <v>-896343.41644000122</v>
      </c>
      <c r="P40" s="27">
        <f t="shared" si="10"/>
        <v>896343.41644000122</v>
      </c>
      <c r="Q40" s="8"/>
      <c r="R40" s="8"/>
      <c r="S40" s="8"/>
      <c r="T40" s="4"/>
    </row>
    <row r="41" spans="1:20">
      <c r="A41" s="31">
        <v>40330</v>
      </c>
      <c r="B41" s="4"/>
      <c r="C41" s="6">
        <v>33</v>
      </c>
      <c r="D41" s="29">
        <f t="shared" si="0"/>
        <v>15958</v>
      </c>
      <c r="E41" s="29">
        <f t="shared" si="6"/>
        <v>526614</v>
      </c>
      <c r="F41" s="29">
        <f t="shared" si="1"/>
        <v>-2345886</v>
      </c>
      <c r="G41" s="34">
        <f>+Inputs!$D$3</f>
        <v>0.37951000000000001</v>
      </c>
      <c r="H41" s="4"/>
      <c r="I41" s="27">
        <f t="shared" si="7"/>
        <v>2872500</v>
      </c>
      <c r="J41" s="4"/>
      <c r="K41" s="27">
        <f t="shared" si="2"/>
        <v>15958</v>
      </c>
      <c r="L41" s="27">
        <f t="shared" si="8"/>
        <v>526614</v>
      </c>
      <c r="M41" s="27">
        <f t="shared" si="3"/>
        <v>6056.2205800000002</v>
      </c>
      <c r="N41" s="27">
        <f t="shared" si="4"/>
        <v>6056.2205800000002</v>
      </c>
      <c r="O41" s="27">
        <f t="shared" si="9"/>
        <v>-890287.19586000126</v>
      </c>
      <c r="P41" s="27">
        <f t="shared" si="10"/>
        <v>890287.19586000126</v>
      </c>
      <c r="Q41" s="8"/>
      <c r="R41" s="8"/>
      <c r="S41" s="8"/>
      <c r="T41" s="4"/>
    </row>
    <row r="42" spans="1:20">
      <c r="A42" s="31">
        <v>40360</v>
      </c>
      <c r="B42" s="4"/>
      <c r="C42" s="6">
        <v>34</v>
      </c>
      <c r="D42" s="29">
        <f t="shared" si="0"/>
        <v>15958</v>
      </c>
      <c r="E42" s="29">
        <f t="shared" si="6"/>
        <v>542572</v>
      </c>
      <c r="F42" s="29">
        <f t="shared" si="1"/>
        <v>-2329928</v>
      </c>
      <c r="G42" s="34">
        <f>+Inputs!$D$3</f>
        <v>0.37951000000000001</v>
      </c>
      <c r="H42" s="4"/>
      <c r="I42" s="27">
        <f t="shared" si="7"/>
        <v>2872500</v>
      </c>
      <c r="J42" s="4"/>
      <c r="K42" s="27">
        <f t="shared" si="2"/>
        <v>15958</v>
      </c>
      <c r="L42" s="27">
        <f t="shared" si="8"/>
        <v>542572</v>
      </c>
      <c r="M42" s="27">
        <f t="shared" si="3"/>
        <v>6056.2205800000002</v>
      </c>
      <c r="N42" s="27">
        <f t="shared" si="4"/>
        <v>6056.2205800000002</v>
      </c>
      <c r="O42" s="27">
        <f t="shared" si="9"/>
        <v>-884230.97528000129</v>
      </c>
      <c r="P42" s="27">
        <f t="shared" si="10"/>
        <v>884230.97528000129</v>
      </c>
      <c r="Q42" s="8"/>
      <c r="R42" s="8"/>
      <c r="S42" s="8"/>
      <c r="T42" s="4"/>
    </row>
    <row r="43" spans="1:20">
      <c r="A43" s="31">
        <v>40391</v>
      </c>
      <c r="B43" s="4"/>
      <c r="C43" s="6">
        <v>35</v>
      </c>
      <c r="D43" s="29">
        <f t="shared" si="0"/>
        <v>15958</v>
      </c>
      <c r="E43" s="29">
        <f t="shared" si="6"/>
        <v>558530</v>
      </c>
      <c r="F43" s="29">
        <f t="shared" si="1"/>
        <v>-2313970</v>
      </c>
      <c r="G43" s="34">
        <f>+Inputs!$D$3</f>
        <v>0.37951000000000001</v>
      </c>
      <c r="H43" s="4"/>
      <c r="I43" s="27">
        <f t="shared" si="7"/>
        <v>2872500</v>
      </c>
      <c r="J43" s="4"/>
      <c r="K43" s="27">
        <f t="shared" si="2"/>
        <v>15958</v>
      </c>
      <c r="L43" s="27">
        <f t="shared" si="8"/>
        <v>558530</v>
      </c>
      <c r="M43" s="27">
        <f t="shared" si="3"/>
        <v>6056.2205800000002</v>
      </c>
      <c r="N43" s="27">
        <f t="shared" si="4"/>
        <v>6056.2205800000002</v>
      </c>
      <c r="O43" s="27">
        <f t="shared" si="9"/>
        <v>-878174.75470000133</v>
      </c>
      <c r="P43" s="27">
        <f t="shared" si="10"/>
        <v>878174.75470000133</v>
      </c>
      <c r="Q43" s="8"/>
      <c r="R43" s="8"/>
      <c r="S43" s="8"/>
      <c r="T43" s="4"/>
    </row>
    <row r="44" spans="1:20">
      <c r="A44" s="31">
        <v>40422</v>
      </c>
      <c r="B44" s="4"/>
      <c r="C44" s="6">
        <v>36</v>
      </c>
      <c r="D44" s="29">
        <f t="shared" si="0"/>
        <v>15958</v>
      </c>
      <c r="E44" s="29">
        <f t="shared" si="6"/>
        <v>574488</v>
      </c>
      <c r="F44" s="29">
        <f t="shared" si="1"/>
        <v>-2298012</v>
      </c>
      <c r="G44" s="34">
        <f>+Inputs!$D$3</f>
        <v>0.37951000000000001</v>
      </c>
      <c r="H44" s="4"/>
      <c r="I44" s="27">
        <f t="shared" si="7"/>
        <v>2872500</v>
      </c>
      <c r="J44" s="4"/>
      <c r="K44" s="27">
        <f t="shared" si="2"/>
        <v>15958</v>
      </c>
      <c r="L44" s="27">
        <f t="shared" si="8"/>
        <v>574488</v>
      </c>
      <c r="M44" s="27">
        <f t="shared" si="3"/>
        <v>6056.2205800000002</v>
      </c>
      <c r="N44" s="27">
        <f t="shared" si="4"/>
        <v>6056.2205800000002</v>
      </c>
      <c r="O44" s="27">
        <f t="shared" si="9"/>
        <v>-872118.53412000136</v>
      </c>
      <c r="P44" s="27">
        <f t="shared" si="10"/>
        <v>872118.53412000136</v>
      </c>
      <c r="Q44" s="8"/>
      <c r="R44" s="8"/>
      <c r="S44" s="8"/>
      <c r="T44" s="4"/>
    </row>
    <row r="45" spans="1:20">
      <c r="A45" s="31">
        <v>40452</v>
      </c>
      <c r="B45" s="4"/>
      <c r="C45" s="6">
        <v>37</v>
      </c>
      <c r="D45" s="29">
        <f t="shared" si="0"/>
        <v>15958</v>
      </c>
      <c r="E45" s="29">
        <f t="shared" si="6"/>
        <v>590446</v>
      </c>
      <c r="F45" s="29">
        <f t="shared" si="1"/>
        <v>-2282054</v>
      </c>
      <c r="G45" s="34">
        <f>+Inputs!$D$3</f>
        <v>0.37951000000000001</v>
      </c>
      <c r="H45" s="4"/>
      <c r="I45" s="27">
        <f t="shared" si="7"/>
        <v>2872500</v>
      </c>
      <c r="J45" s="4"/>
      <c r="K45" s="27">
        <f t="shared" si="2"/>
        <v>15958</v>
      </c>
      <c r="L45" s="27">
        <f t="shared" si="8"/>
        <v>590446</v>
      </c>
      <c r="M45" s="27">
        <f t="shared" si="3"/>
        <v>6056.2205800000002</v>
      </c>
      <c r="N45" s="27">
        <f t="shared" si="4"/>
        <v>6056.2205800000002</v>
      </c>
      <c r="O45" s="27">
        <f t="shared" si="9"/>
        <v>-866062.3135400014</v>
      </c>
      <c r="P45" s="27">
        <f t="shared" si="10"/>
        <v>866062.3135400014</v>
      </c>
      <c r="Q45" s="8"/>
      <c r="R45" s="8"/>
      <c r="S45" s="8"/>
      <c r="T45" s="4"/>
    </row>
    <row r="46" spans="1:20">
      <c r="A46" s="31">
        <v>40483</v>
      </c>
      <c r="B46" s="4"/>
      <c r="C46" s="6">
        <v>38</v>
      </c>
      <c r="D46" s="29">
        <f t="shared" si="0"/>
        <v>15958</v>
      </c>
      <c r="E46" s="29">
        <f t="shared" si="6"/>
        <v>606404</v>
      </c>
      <c r="F46" s="29">
        <f t="shared" si="1"/>
        <v>-2266096</v>
      </c>
      <c r="G46" s="34">
        <f>+Inputs!$D$3</f>
        <v>0.37951000000000001</v>
      </c>
      <c r="H46" s="4"/>
      <c r="I46" s="27">
        <f t="shared" si="7"/>
        <v>2872500</v>
      </c>
      <c r="J46" s="4"/>
      <c r="K46" s="27">
        <f t="shared" si="2"/>
        <v>15958</v>
      </c>
      <c r="L46" s="27">
        <f t="shared" si="8"/>
        <v>606404</v>
      </c>
      <c r="M46" s="27">
        <f t="shared" si="3"/>
        <v>6056.2205800000002</v>
      </c>
      <c r="N46" s="27">
        <f t="shared" si="4"/>
        <v>6056.2205800000002</v>
      </c>
      <c r="O46" s="27">
        <f t="shared" si="9"/>
        <v>-860006.09296000144</v>
      </c>
      <c r="P46" s="27">
        <f t="shared" si="10"/>
        <v>860006.09296000144</v>
      </c>
      <c r="Q46" s="8"/>
      <c r="R46" s="8"/>
      <c r="S46" s="8"/>
      <c r="T46" s="4"/>
    </row>
    <row r="47" spans="1:20">
      <c r="A47" s="31">
        <v>40513</v>
      </c>
      <c r="B47" s="4"/>
      <c r="C47" s="6">
        <v>39</v>
      </c>
      <c r="D47" s="29">
        <f t="shared" si="0"/>
        <v>15958</v>
      </c>
      <c r="E47" s="29">
        <f t="shared" si="6"/>
        <v>622362</v>
      </c>
      <c r="F47" s="29">
        <f t="shared" si="1"/>
        <v>-2250138</v>
      </c>
      <c r="G47" s="34">
        <f>+Inputs!$D$3</f>
        <v>0.37951000000000001</v>
      </c>
      <c r="H47" s="4"/>
      <c r="I47" s="27">
        <f t="shared" si="7"/>
        <v>2872500</v>
      </c>
      <c r="J47" s="4"/>
      <c r="K47" s="27">
        <f t="shared" si="2"/>
        <v>15958</v>
      </c>
      <c r="L47" s="27">
        <f t="shared" si="8"/>
        <v>622362</v>
      </c>
      <c r="M47" s="27">
        <f t="shared" si="3"/>
        <v>6056.2205800000002</v>
      </c>
      <c r="N47" s="27">
        <f t="shared" si="4"/>
        <v>6056.2205800000002</v>
      </c>
      <c r="O47" s="27">
        <f t="shared" si="9"/>
        <v>-853949.87238000147</v>
      </c>
      <c r="P47" s="27">
        <f t="shared" si="10"/>
        <v>853949.87238000147</v>
      </c>
      <c r="Q47" s="8"/>
      <c r="R47" s="8"/>
      <c r="S47" s="8"/>
      <c r="T47" s="4"/>
    </row>
    <row r="48" spans="1:20">
      <c r="A48" s="31">
        <v>40544</v>
      </c>
      <c r="B48" s="4"/>
      <c r="C48" s="6">
        <v>40</v>
      </c>
      <c r="D48" s="29">
        <f t="shared" si="0"/>
        <v>15958</v>
      </c>
      <c r="E48" s="29">
        <f t="shared" si="6"/>
        <v>638320</v>
      </c>
      <c r="F48" s="29">
        <f t="shared" si="1"/>
        <v>-2234180</v>
      </c>
      <c r="G48" s="34">
        <f>+Inputs!$D$3</f>
        <v>0.37951000000000001</v>
      </c>
      <c r="H48" s="4"/>
      <c r="I48" s="27">
        <f t="shared" si="7"/>
        <v>2872500</v>
      </c>
      <c r="J48" s="4"/>
      <c r="K48" s="27">
        <f t="shared" si="2"/>
        <v>15958</v>
      </c>
      <c r="L48" s="27">
        <f t="shared" si="8"/>
        <v>638320</v>
      </c>
      <c r="M48" s="27">
        <f t="shared" si="3"/>
        <v>6056.2205800000002</v>
      </c>
      <c r="N48" s="27">
        <f t="shared" si="4"/>
        <v>6056.2205800000002</v>
      </c>
      <c r="O48" s="27">
        <f t="shared" si="9"/>
        <v>-847893.65180000151</v>
      </c>
      <c r="P48" s="27">
        <f t="shared" si="10"/>
        <v>847893.65180000151</v>
      </c>
      <c r="Q48" s="8"/>
      <c r="R48" s="8"/>
      <c r="S48" s="8"/>
      <c r="T48" s="4"/>
    </row>
    <row r="49" spans="1:20">
      <c r="A49" s="31">
        <v>40575</v>
      </c>
      <c r="B49" s="4"/>
      <c r="C49" s="6">
        <v>41</v>
      </c>
      <c r="D49" s="29">
        <f t="shared" si="0"/>
        <v>15958</v>
      </c>
      <c r="E49" s="29">
        <f t="shared" si="6"/>
        <v>654278</v>
      </c>
      <c r="F49" s="29">
        <f t="shared" si="1"/>
        <v>-2218222</v>
      </c>
      <c r="G49" s="34">
        <f>+Inputs!$D$3</f>
        <v>0.37951000000000001</v>
      </c>
      <c r="H49" s="4"/>
      <c r="I49" s="27">
        <f t="shared" si="7"/>
        <v>2872500</v>
      </c>
      <c r="J49" s="4"/>
      <c r="K49" s="27">
        <f t="shared" si="2"/>
        <v>15958</v>
      </c>
      <c r="L49" s="27">
        <f t="shared" si="8"/>
        <v>654278</v>
      </c>
      <c r="M49" s="27">
        <f t="shared" si="3"/>
        <v>6056.2205800000002</v>
      </c>
      <c r="N49" s="27">
        <f t="shared" si="4"/>
        <v>6056.2205800000002</v>
      </c>
      <c r="O49" s="27">
        <f t="shared" si="9"/>
        <v>-841837.43122000154</v>
      </c>
      <c r="P49" s="27">
        <f t="shared" si="10"/>
        <v>841837.43122000154</v>
      </c>
      <c r="Q49" s="8"/>
      <c r="R49" s="8"/>
      <c r="S49" s="8"/>
      <c r="T49" s="4"/>
    </row>
    <row r="50" spans="1:20">
      <c r="A50" s="31">
        <v>40603</v>
      </c>
      <c r="B50" s="4"/>
      <c r="C50" s="6">
        <v>42</v>
      </c>
      <c r="D50" s="29">
        <f t="shared" si="0"/>
        <v>15958</v>
      </c>
      <c r="E50" s="29">
        <f t="shared" si="6"/>
        <v>670236</v>
      </c>
      <c r="F50" s="29">
        <f t="shared" si="1"/>
        <v>-2202264</v>
      </c>
      <c r="G50" s="34">
        <f>+Inputs!$D$3</f>
        <v>0.37951000000000001</v>
      </c>
      <c r="H50" s="4"/>
      <c r="I50" s="27">
        <f t="shared" si="7"/>
        <v>2872500</v>
      </c>
      <c r="J50" s="4"/>
      <c r="K50" s="27">
        <f t="shared" si="2"/>
        <v>15958</v>
      </c>
      <c r="L50" s="27">
        <f t="shared" si="8"/>
        <v>670236</v>
      </c>
      <c r="M50" s="27">
        <f t="shared" si="3"/>
        <v>6056.2205800000002</v>
      </c>
      <c r="N50" s="27">
        <f t="shared" si="4"/>
        <v>6056.2205800000002</v>
      </c>
      <c r="O50" s="27">
        <f t="shared" si="9"/>
        <v>-835781.21064000158</v>
      </c>
      <c r="P50" s="27">
        <f t="shared" si="10"/>
        <v>835781.21064000158</v>
      </c>
      <c r="Q50" s="8"/>
      <c r="R50" s="8"/>
      <c r="S50" s="8"/>
      <c r="T50" s="4"/>
    </row>
    <row r="51" spans="1:20">
      <c r="A51" s="31">
        <v>40634</v>
      </c>
      <c r="B51" s="4"/>
      <c r="C51" s="6">
        <v>43</v>
      </c>
      <c r="D51" s="29">
        <f t="shared" si="0"/>
        <v>15958</v>
      </c>
      <c r="E51" s="29">
        <f t="shared" si="6"/>
        <v>686194</v>
      </c>
      <c r="F51" s="29">
        <f t="shared" si="1"/>
        <v>-2186306</v>
      </c>
      <c r="G51" s="34">
        <f>+Inputs!$D$3</f>
        <v>0.37951000000000001</v>
      </c>
      <c r="H51" s="4"/>
      <c r="I51" s="27">
        <f t="shared" si="7"/>
        <v>2872500</v>
      </c>
      <c r="J51" s="4"/>
      <c r="K51" s="27">
        <f t="shared" si="2"/>
        <v>15958</v>
      </c>
      <c r="L51" s="27">
        <f t="shared" si="8"/>
        <v>686194</v>
      </c>
      <c r="M51" s="27">
        <f t="shared" si="3"/>
        <v>6056.2205800000002</v>
      </c>
      <c r="N51" s="27">
        <f t="shared" si="4"/>
        <v>6056.2205800000002</v>
      </c>
      <c r="O51" s="27">
        <f t="shared" si="9"/>
        <v>-829724.99006000161</v>
      </c>
      <c r="P51" s="27">
        <f t="shared" si="10"/>
        <v>829724.99006000161</v>
      </c>
      <c r="Q51" s="8"/>
      <c r="R51" s="8"/>
      <c r="S51" s="8"/>
      <c r="T51" s="4"/>
    </row>
    <row r="52" spans="1:20">
      <c r="A52" s="31">
        <v>40664</v>
      </c>
      <c r="B52" s="4"/>
      <c r="C52" s="6">
        <v>44</v>
      </c>
      <c r="D52" s="29">
        <f t="shared" si="0"/>
        <v>15958</v>
      </c>
      <c r="E52" s="29">
        <f t="shared" si="6"/>
        <v>702152</v>
      </c>
      <c r="F52" s="29">
        <f t="shared" si="1"/>
        <v>-2170348</v>
      </c>
      <c r="G52" s="34">
        <f>+Inputs!$D$3</f>
        <v>0.37951000000000001</v>
      </c>
      <c r="H52" s="4"/>
      <c r="I52" s="27">
        <f t="shared" si="7"/>
        <v>2872500</v>
      </c>
      <c r="J52" s="4"/>
      <c r="K52" s="27">
        <f t="shared" si="2"/>
        <v>15958</v>
      </c>
      <c r="L52" s="27">
        <f t="shared" si="8"/>
        <v>702152</v>
      </c>
      <c r="M52" s="27">
        <f t="shared" si="3"/>
        <v>6056.2205800000002</v>
      </c>
      <c r="N52" s="27">
        <f t="shared" si="4"/>
        <v>6056.2205800000002</v>
      </c>
      <c r="O52" s="27">
        <f t="shared" si="9"/>
        <v>-823668.76948000165</v>
      </c>
      <c r="P52" s="27">
        <f t="shared" si="10"/>
        <v>823668.76948000165</v>
      </c>
      <c r="Q52" s="8"/>
      <c r="R52" s="8"/>
      <c r="S52" s="8"/>
      <c r="T52" s="4"/>
    </row>
    <row r="53" spans="1:20">
      <c r="A53" s="31">
        <v>40695</v>
      </c>
      <c r="B53" s="4"/>
      <c r="C53" s="6">
        <v>45</v>
      </c>
      <c r="D53" s="29">
        <f t="shared" si="0"/>
        <v>15958</v>
      </c>
      <c r="E53" s="29">
        <f t="shared" si="6"/>
        <v>718110</v>
      </c>
      <c r="F53" s="29">
        <f t="shared" si="1"/>
        <v>-2154390</v>
      </c>
      <c r="G53" s="34">
        <f>+Inputs!$D$3</f>
        <v>0.37951000000000001</v>
      </c>
      <c r="H53" s="4"/>
      <c r="I53" s="27">
        <f t="shared" si="7"/>
        <v>2872500</v>
      </c>
      <c r="J53" s="4"/>
      <c r="K53" s="27">
        <f t="shared" si="2"/>
        <v>15958</v>
      </c>
      <c r="L53" s="27">
        <f t="shared" si="8"/>
        <v>718110</v>
      </c>
      <c r="M53" s="27">
        <f t="shared" si="3"/>
        <v>6056.2205800000002</v>
      </c>
      <c r="N53" s="27">
        <f t="shared" si="4"/>
        <v>6056.2205800000002</v>
      </c>
      <c r="O53" s="27">
        <f t="shared" si="9"/>
        <v>-817612.54890000168</v>
      </c>
      <c r="P53" s="27">
        <f t="shared" si="10"/>
        <v>817612.54890000168</v>
      </c>
      <c r="Q53" s="8"/>
      <c r="R53" s="8"/>
      <c r="S53" s="8"/>
      <c r="T53" s="4"/>
    </row>
    <row r="54" spans="1:20">
      <c r="A54" s="31">
        <v>40725</v>
      </c>
      <c r="B54" s="4"/>
      <c r="C54" s="6">
        <v>46</v>
      </c>
      <c r="D54" s="29">
        <f t="shared" si="0"/>
        <v>15958</v>
      </c>
      <c r="E54" s="29">
        <f t="shared" si="6"/>
        <v>734068</v>
      </c>
      <c r="F54" s="29">
        <f t="shared" si="1"/>
        <v>-2138432</v>
      </c>
      <c r="G54" s="34">
        <f>+Inputs!$D$3</f>
        <v>0.37951000000000001</v>
      </c>
      <c r="H54" s="4"/>
      <c r="I54" s="27">
        <f t="shared" si="7"/>
        <v>2872500</v>
      </c>
      <c r="J54" s="4"/>
      <c r="K54" s="27">
        <f t="shared" si="2"/>
        <v>15958</v>
      </c>
      <c r="L54" s="27">
        <f t="shared" si="8"/>
        <v>734068</v>
      </c>
      <c r="M54" s="27">
        <f t="shared" si="3"/>
        <v>6056.2205800000002</v>
      </c>
      <c r="N54" s="27">
        <f t="shared" si="4"/>
        <v>6056.2205800000002</v>
      </c>
      <c r="O54" s="27">
        <f t="shared" si="9"/>
        <v>-811556.32832000172</v>
      </c>
      <c r="P54" s="27">
        <f t="shared" si="10"/>
        <v>811556.32832000172</v>
      </c>
      <c r="Q54" s="8"/>
      <c r="R54" s="8"/>
      <c r="S54" s="8"/>
      <c r="T54" s="4"/>
    </row>
    <row r="55" spans="1:20">
      <c r="A55" s="31">
        <v>40756</v>
      </c>
      <c r="B55" s="4"/>
      <c r="C55" s="6">
        <v>47</v>
      </c>
      <c r="D55" s="29">
        <f t="shared" si="0"/>
        <v>15958</v>
      </c>
      <c r="E55" s="29">
        <f t="shared" si="6"/>
        <v>750026</v>
      </c>
      <c r="F55" s="29">
        <f t="shared" si="1"/>
        <v>-2122474</v>
      </c>
      <c r="G55" s="34">
        <f>+Inputs!$D$3</f>
        <v>0.37951000000000001</v>
      </c>
      <c r="H55" s="4"/>
      <c r="I55" s="27">
        <f t="shared" si="7"/>
        <v>2872500</v>
      </c>
      <c r="J55" s="4"/>
      <c r="K55" s="27">
        <f t="shared" si="2"/>
        <v>15958</v>
      </c>
      <c r="L55" s="27">
        <f t="shared" si="8"/>
        <v>750026</v>
      </c>
      <c r="M55" s="27">
        <f t="shared" si="3"/>
        <v>6056.2205800000002</v>
      </c>
      <c r="N55" s="27">
        <f t="shared" si="4"/>
        <v>6056.2205800000002</v>
      </c>
      <c r="O55" s="27">
        <f t="shared" si="9"/>
        <v>-805500.10774000175</v>
      </c>
      <c r="P55" s="27">
        <f t="shared" si="10"/>
        <v>805500.10774000175</v>
      </c>
      <c r="Q55" s="8"/>
      <c r="R55" s="8"/>
      <c r="S55" s="8"/>
      <c r="T55" s="4"/>
    </row>
    <row r="56" spans="1:20">
      <c r="A56" s="31">
        <v>40787</v>
      </c>
      <c r="B56" s="4"/>
      <c r="C56" s="6">
        <v>48</v>
      </c>
      <c r="D56" s="29">
        <f t="shared" si="0"/>
        <v>15958</v>
      </c>
      <c r="E56" s="29">
        <f t="shared" si="6"/>
        <v>765984</v>
      </c>
      <c r="F56" s="29">
        <f t="shared" si="1"/>
        <v>-2106516</v>
      </c>
      <c r="G56" s="34">
        <f>+Inputs!$D$3</f>
        <v>0.37951000000000001</v>
      </c>
      <c r="H56" s="4"/>
      <c r="I56" s="27">
        <f t="shared" si="7"/>
        <v>2872500</v>
      </c>
      <c r="J56" s="4"/>
      <c r="K56" s="27">
        <f t="shared" si="2"/>
        <v>15958</v>
      </c>
      <c r="L56" s="27">
        <f t="shared" si="8"/>
        <v>765984</v>
      </c>
      <c r="M56" s="27">
        <f t="shared" si="3"/>
        <v>6056.2205800000002</v>
      </c>
      <c r="N56" s="27">
        <f t="shared" si="4"/>
        <v>6056.2205800000002</v>
      </c>
      <c r="O56" s="27">
        <f t="shared" si="9"/>
        <v>-799443.88716000179</v>
      </c>
      <c r="P56" s="27">
        <f t="shared" si="10"/>
        <v>799443.88716000179</v>
      </c>
      <c r="Q56" s="8"/>
      <c r="R56" s="8"/>
      <c r="S56" s="8"/>
      <c r="T56" s="4"/>
    </row>
    <row r="57" spans="1:20">
      <c r="A57" s="31">
        <v>40817</v>
      </c>
      <c r="B57" s="4"/>
      <c r="C57" s="6">
        <v>49</v>
      </c>
      <c r="D57" s="29">
        <f t="shared" si="0"/>
        <v>15958</v>
      </c>
      <c r="E57" s="29">
        <f t="shared" si="6"/>
        <v>781942</v>
      </c>
      <c r="F57" s="29">
        <f t="shared" si="1"/>
        <v>-2090558</v>
      </c>
      <c r="G57" s="34">
        <f>+Inputs!$D$3</f>
        <v>0.37951000000000001</v>
      </c>
      <c r="H57" s="4"/>
      <c r="I57" s="27">
        <f t="shared" si="7"/>
        <v>2872500</v>
      </c>
      <c r="J57" s="4"/>
      <c r="K57" s="27">
        <f t="shared" si="2"/>
        <v>15958</v>
      </c>
      <c r="L57" s="27">
        <f t="shared" si="8"/>
        <v>781942</v>
      </c>
      <c r="M57" s="27">
        <f t="shared" si="3"/>
        <v>6056.2205800000002</v>
      </c>
      <c r="N57" s="27">
        <f t="shared" si="4"/>
        <v>6056.2205800000002</v>
      </c>
      <c r="O57" s="27">
        <f t="shared" si="9"/>
        <v>-793387.66658000182</v>
      </c>
      <c r="P57" s="27">
        <f t="shared" si="10"/>
        <v>793387.66658000182</v>
      </c>
      <c r="Q57" s="8"/>
      <c r="R57" s="8"/>
      <c r="S57" s="8"/>
      <c r="T57" s="4"/>
    </row>
    <row r="58" spans="1:20">
      <c r="A58" s="31">
        <v>40848</v>
      </c>
      <c r="B58" s="4"/>
      <c r="C58" s="6">
        <v>50</v>
      </c>
      <c r="D58" s="29">
        <f t="shared" si="0"/>
        <v>15958</v>
      </c>
      <c r="E58" s="29">
        <f t="shared" si="6"/>
        <v>797900</v>
      </c>
      <c r="F58" s="29">
        <f t="shared" si="1"/>
        <v>-2074600</v>
      </c>
      <c r="G58" s="34">
        <f>+Inputs!$D$3</f>
        <v>0.37951000000000001</v>
      </c>
      <c r="H58" s="4"/>
      <c r="I58" s="27">
        <f t="shared" si="7"/>
        <v>2872500</v>
      </c>
      <c r="J58" s="4"/>
      <c r="K58" s="27">
        <f t="shared" si="2"/>
        <v>15958</v>
      </c>
      <c r="L58" s="27">
        <f t="shared" si="8"/>
        <v>797900</v>
      </c>
      <c r="M58" s="27">
        <f t="shared" si="3"/>
        <v>6056.2205800000002</v>
      </c>
      <c r="N58" s="27">
        <f t="shared" si="4"/>
        <v>6056.2205800000002</v>
      </c>
      <c r="O58" s="27">
        <f t="shared" si="9"/>
        <v>-787331.44600000186</v>
      </c>
      <c r="P58" s="27">
        <f t="shared" si="10"/>
        <v>787331.44600000186</v>
      </c>
      <c r="Q58" s="8"/>
      <c r="R58" s="8"/>
      <c r="S58" s="8"/>
      <c r="T58" s="4"/>
    </row>
    <row r="59" spans="1:20">
      <c r="A59" s="31">
        <v>40878</v>
      </c>
      <c r="B59" s="4"/>
      <c r="C59" s="6">
        <v>51</v>
      </c>
      <c r="D59" s="29">
        <f t="shared" si="0"/>
        <v>15958</v>
      </c>
      <c r="E59" s="29">
        <f t="shared" si="6"/>
        <v>813858</v>
      </c>
      <c r="F59" s="29">
        <f t="shared" si="1"/>
        <v>-2058642</v>
      </c>
      <c r="G59" s="34">
        <f>+Inputs!$D$3</f>
        <v>0.37951000000000001</v>
      </c>
      <c r="H59" s="4"/>
      <c r="I59" s="27">
        <f t="shared" si="7"/>
        <v>2872500</v>
      </c>
      <c r="J59" s="4"/>
      <c r="K59" s="27">
        <f t="shared" si="2"/>
        <v>15958</v>
      </c>
      <c r="L59" s="27">
        <f t="shared" si="8"/>
        <v>813858</v>
      </c>
      <c r="M59" s="27">
        <f t="shared" si="3"/>
        <v>6056.2205800000002</v>
      </c>
      <c r="N59" s="27">
        <f t="shared" si="4"/>
        <v>6056.2205800000002</v>
      </c>
      <c r="O59" s="27">
        <f t="shared" si="9"/>
        <v>-781275.22542000189</v>
      </c>
      <c r="P59" s="27">
        <f t="shared" si="10"/>
        <v>781275.22542000189</v>
      </c>
      <c r="Q59" s="8"/>
      <c r="R59" s="8"/>
      <c r="S59" s="8"/>
      <c r="T59" s="4"/>
    </row>
    <row r="60" spans="1:20">
      <c r="A60" s="31">
        <v>40909</v>
      </c>
      <c r="B60" s="4"/>
      <c r="C60" s="6">
        <v>52</v>
      </c>
      <c r="D60" s="29">
        <f t="shared" si="0"/>
        <v>15958</v>
      </c>
      <c r="E60" s="29">
        <f t="shared" si="6"/>
        <v>829816</v>
      </c>
      <c r="F60" s="29">
        <f t="shared" si="1"/>
        <v>-2042684</v>
      </c>
      <c r="G60" s="34">
        <f>+Inputs!$D$3</f>
        <v>0.37951000000000001</v>
      </c>
      <c r="H60" s="4"/>
      <c r="I60" s="27">
        <f t="shared" si="7"/>
        <v>2872500</v>
      </c>
      <c r="J60" s="4"/>
      <c r="K60" s="27">
        <f t="shared" si="2"/>
        <v>15958</v>
      </c>
      <c r="L60" s="27">
        <f t="shared" si="8"/>
        <v>829816</v>
      </c>
      <c r="M60" s="27">
        <f t="shared" si="3"/>
        <v>6056.2205800000002</v>
      </c>
      <c r="N60" s="27">
        <f t="shared" si="4"/>
        <v>6056.2205800000002</v>
      </c>
      <c r="O60" s="27">
        <f t="shared" si="9"/>
        <v>-775219.00484000193</v>
      </c>
      <c r="P60" s="27">
        <f t="shared" si="10"/>
        <v>775219.00484000193</v>
      </c>
      <c r="Q60" s="8"/>
      <c r="R60" s="8"/>
      <c r="S60" s="8"/>
      <c r="T60" s="4"/>
    </row>
    <row r="61" spans="1:20">
      <c r="A61" s="31">
        <v>40940</v>
      </c>
      <c r="B61" s="4"/>
      <c r="C61" s="6">
        <v>53</v>
      </c>
      <c r="D61" s="29">
        <f t="shared" si="0"/>
        <v>15958</v>
      </c>
      <c r="E61" s="29">
        <f t="shared" si="6"/>
        <v>845774</v>
      </c>
      <c r="F61" s="29">
        <f t="shared" si="1"/>
        <v>-2026726</v>
      </c>
      <c r="G61" s="34">
        <f>+Inputs!$D$3</f>
        <v>0.37951000000000001</v>
      </c>
      <c r="H61" s="4"/>
      <c r="I61" s="27">
        <f t="shared" si="7"/>
        <v>2872500</v>
      </c>
      <c r="J61" s="4"/>
      <c r="K61" s="27">
        <f t="shared" si="2"/>
        <v>15958</v>
      </c>
      <c r="L61" s="27">
        <f t="shared" si="8"/>
        <v>845774</v>
      </c>
      <c r="M61" s="27">
        <f t="shared" si="3"/>
        <v>6056.2205800000002</v>
      </c>
      <c r="N61" s="27">
        <f t="shared" si="4"/>
        <v>6056.2205800000002</v>
      </c>
      <c r="O61" s="27">
        <f t="shared" si="9"/>
        <v>-769162.78426000196</v>
      </c>
      <c r="P61" s="27">
        <f t="shared" si="10"/>
        <v>769162.78426000196</v>
      </c>
      <c r="Q61" s="8"/>
      <c r="R61" s="8"/>
      <c r="S61" s="8"/>
      <c r="T61" s="4"/>
    </row>
    <row r="62" spans="1:20">
      <c r="A62" s="31">
        <v>40969</v>
      </c>
      <c r="B62" s="4"/>
      <c r="C62" s="6">
        <v>54</v>
      </c>
      <c r="D62" s="29">
        <f t="shared" si="0"/>
        <v>15958</v>
      </c>
      <c r="E62" s="29">
        <f t="shared" si="6"/>
        <v>861732</v>
      </c>
      <c r="F62" s="29">
        <f t="shared" si="1"/>
        <v>-2010768</v>
      </c>
      <c r="G62" s="34">
        <f>+Inputs!$D$3</f>
        <v>0.37951000000000001</v>
      </c>
      <c r="H62" s="4"/>
      <c r="I62" s="27">
        <f t="shared" si="7"/>
        <v>2872500</v>
      </c>
      <c r="J62" s="4"/>
      <c r="K62" s="27">
        <f t="shared" si="2"/>
        <v>15958</v>
      </c>
      <c r="L62" s="27">
        <f t="shared" si="8"/>
        <v>861732</v>
      </c>
      <c r="M62" s="27">
        <f t="shared" si="3"/>
        <v>6056.2205800000002</v>
      </c>
      <c r="N62" s="27">
        <f t="shared" si="4"/>
        <v>6056.2205800000002</v>
      </c>
      <c r="O62" s="27">
        <f t="shared" si="9"/>
        <v>-763106.563680002</v>
      </c>
      <c r="P62" s="27">
        <f t="shared" si="10"/>
        <v>763106.563680002</v>
      </c>
      <c r="Q62" s="8"/>
      <c r="R62" s="8"/>
      <c r="S62" s="8"/>
      <c r="T62" s="4"/>
    </row>
    <row r="63" spans="1:20">
      <c r="A63" s="31">
        <v>41000</v>
      </c>
      <c r="B63" s="4"/>
      <c r="C63" s="6">
        <v>55</v>
      </c>
      <c r="D63" s="29">
        <f t="shared" si="0"/>
        <v>15958</v>
      </c>
      <c r="E63" s="29">
        <f t="shared" si="6"/>
        <v>877690</v>
      </c>
      <c r="F63" s="29">
        <f t="shared" si="1"/>
        <v>-1994810</v>
      </c>
      <c r="G63" s="34">
        <f>+Inputs!$D$3</f>
        <v>0.37951000000000001</v>
      </c>
      <c r="H63" s="4"/>
      <c r="I63" s="27">
        <f t="shared" si="7"/>
        <v>2872500</v>
      </c>
      <c r="J63" s="4"/>
      <c r="K63" s="27">
        <f t="shared" si="2"/>
        <v>15958</v>
      </c>
      <c r="L63" s="27">
        <f t="shared" si="8"/>
        <v>877690</v>
      </c>
      <c r="M63" s="27">
        <f t="shared" si="3"/>
        <v>6056.2205800000002</v>
      </c>
      <c r="N63" s="27">
        <f t="shared" si="4"/>
        <v>6056.2205800000002</v>
      </c>
      <c r="O63" s="27">
        <f t="shared" si="9"/>
        <v>-757050.34310000204</v>
      </c>
      <c r="P63" s="27">
        <f t="shared" si="10"/>
        <v>757050.34310000204</v>
      </c>
      <c r="Q63" s="8"/>
      <c r="R63" s="8"/>
      <c r="S63" s="8"/>
      <c r="T63" s="4"/>
    </row>
    <row r="64" spans="1:20">
      <c r="A64" s="31">
        <v>41030</v>
      </c>
      <c r="B64" s="4"/>
      <c r="C64" s="6">
        <v>56</v>
      </c>
      <c r="D64" s="29">
        <f t="shared" si="0"/>
        <v>15958</v>
      </c>
      <c r="E64" s="29">
        <f t="shared" si="6"/>
        <v>893648</v>
      </c>
      <c r="F64" s="29">
        <f t="shared" si="1"/>
        <v>-1978852</v>
      </c>
      <c r="G64" s="34">
        <f>+Inputs!$D$3</f>
        <v>0.37951000000000001</v>
      </c>
      <c r="H64" s="4"/>
      <c r="I64" s="27">
        <f t="shared" si="7"/>
        <v>2872500</v>
      </c>
      <c r="J64" s="4"/>
      <c r="K64" s="27">
        <f t="shared" si="2"/>
        <v>15958</v>
      </c>
      <c r="L64" s="27">
        <f t="shared" si="8"/>
        <v>893648</v>
      </c>
      <c r="M64" s="27">
        <f t="shared" si="3"/>
        <v>6056.2205800000002</v>
      </c>
      <c r="N64" s="27">
        <f t="shared" si="4"/>
        <v>6056.2205800000002</v>
      </c>
      <c r="O64" s="27">
        <f t="shared" si="9"/>
        <v>-750994.12252000207</v>
      </c>
      <c r="P64" s="27">
        <f t="shared" si="10"/>
        <v>750994.12252000207</v>
      </c>
      <c r="Q64" s="8"/>
      <c r="R64" s="8"/>
      <c r="S64" s="8"/>
      <c r="T64" s="4"/>
    </row>
    <row r="65" spans="1:20">
      <c r="A65" s="31">
        <v>41061</v>
      </c>
      <c r="B65" s="4"/>
      <c r="C65" s="6">
        <v>57</v>
      </c>
      <c r="D65" s="29">
        <f t="shared" si="0"/>
        <v>15958</v>
      </c>
      <c r="E65" s="29">
        <f t="shared" si="6"/>
        <v>909606</v>
      </c>
      <c r="F65" s="29">
        <f t="shared" si="1"/>
        <v>-1962894</v>
      </c>
      <c r="G65" s="34">
        <f>+Inputs!$D$3</f>
        <v>0.37951000000000001</v>
      </c>
      <c r="H65" s="4"/>
      <c r="I65" s="27">
        <f t="shared" si="7"/>
        <v>2872500</v>
      </c>
      <c r="J65" s="4"/>
      <c r="K65" s="27">
        <f t="shared" si="2"/>
        <v>15958</v>
      </c>
      <c r="L65" s="27">
        <f t="shared" si="8"/>
        <v>909606</v>
      </c>
      <c r="M65" s="27">
        <f t="shared" si="3"/>
        <v>6056.2205800000002</v>
      </c>
      <c r="N65" s="27">
        <f t="shared" si="4"/>
        <v>6056.2205800000002</v>
      </c>
      <c r="O65" s="27">
        <f t="shared" si="9"/>
        <v>-744937.90194000211</v>
      </c>
      <c r="P65" s="27">
        <f t="shared" si="10"/>
        <v>744937.90194000211</v>
      </c>
      <c r="Q65" s="8"/>
      <c r="R65" s="8"/>
      <c r="S65" s="8"/>
      <c r="T65" s="4"/>
    </row>
    <row r="66" spans="1:20">
      <c r="A66" s="31">
        <v>41091</v>
      </c>
      <c r="B66" s="4"/>
      <c r="C66" s="6">
        <v>58</v>
      </c>
      <c r="D66" s="29">
        <f t="shared" si="0"/>
        <v>15958</v>
      </c>
      <c r="E66" s="29">
        <f t="shared" si="6"/>
        <v>925564</v>
      </c>
      <c r="F66" s="29">
        <f t="shared" si="1"/>
        <v>-1946936</v>
      </c>
      <c r="G66" s="34">
        <f>+Inputs!$D$3</f>
        <v>0.37951000000000001</v>
      </c>
      <c r="H66" s="4"/>
      <c r="I66" s="27">
        <f t="shared" si="7"/>
        <v>2872500</v>
      </c>
      <c r="J66" s="4"/>
      <c r="K66" s="27">
        <f t="shared" si="2"/>
        <v>15958</v>
      </c>
      <c r="L66" s="27">
        <f t="shared" si="8"/>
        <v>925564</v>
      </c>
      <c r="M66" s="27">
        <f t="shared" si="3"/>
        <v>6056.2205800000002</v>
      </c>
      <c r="N66" s="27">
        <f t="shared" si="4"/>
        <v>6056.2205800000002</v>
      </c>
      <c r="O66" s="27">
        <f t="shared" si="9"/>
        <v>-738881.68136000214</v>
      </c>
      <c r="P66" s="27">
        <f t="shared" si="10"/>
        <v>738881.68136000214</v>
      </c>
      <c r="Q66" s="8"/>
      <c r="R66" s="8"/>
      <c r="S66" s="8"/>
      <c r="T66" s="4"/>
    </row>
    <row r="67" spans="1:20">
      <c r="A67" s="31">
        <v>41122</v>
      </c>
      <c r="B67" s="4"/>
      <c r="C67" s="6">
        <v>59</v>
      </c>
      <c r="D67" s="29">
        <f t="shared" si="0"/>
        <v>15958</v>
      </c>
      <c r="E67" s="29">
        <f t="shared" si="6"/>
        <v>941522</v>
      </c>
      <c r="F67" s="29">
        <f t="shared" si="1"/>
        <v>-1930978</v>
      </c>
      <c r="G67" s="34">
        <f>+Inputs!$D$3</f>
        <v>0.37951000000000001</v>
      </c>
      <c r="H67" s="4"/>
      <c r="I67" s="27">
        <f t="shared" si="7"/>
        <v>2872500</v>
      </c>
      <c r="J67" s="4"/>
      <c r="K67" s="27">
        <f t="shared" si="2"/>
        <v>15958</v>
      </c>
      <c r="L67" s="27">
        <f t="shared" si="8"/>
        <v>941522</v>
      </c>
      <c r="M67" s="27">
        <f t="shared" si="3"/>
        <v>6056.2205800000002</v>
      </c>
      <c r="N67" s="27">
        <f t="shared" si="4"/>
        <v>6056.2205800000002</v>
      </c>
      <c r="O67" s="27">
        <f t="shared" si="9"/>
        <v>-732825.46078000218</v>
      </c>
      <c r="P67" s="27">
        <f t="shared" si="10"/>
        <v>732825.46078000218</v>
      </c>
      <c r="Q67" s="8"/>
      <c r="R67" s="8"/>
      <c r="S67" s="8"/>
      <c r="T67" s="4"/>
    </row>
    <row r="68" spans="1:20">
      <c r="A68" s="31">
        <v>41153</v>
      </c>
      <c r="B68" s="4"/>
      <c r="C68" s="6">
        <v>60</v>
      </c>
      <c r="D68" s="29">
        <f t="shared" si="0"/>
        <v>15958</v>
      </c>
      <c r="E68" s="29">
        <f t="shared" si="6"/>
        <v>957480</v>
      </c>
      <c r="F68" s="29">
        <f t="shared" si="1"/>
        <v>-1915020</v>
      </c>
      <c r="G68" s="34">
        <f>+Inputs!$D$3</f>
        <v>0.37951000000000001</v>
      </c>
      <c r="H68" s="4"/>
      <c r="I68" s="27">
        <f t="shared" si="7"/>
        <v>2872500</v>
      </c>
      <c r="J68" s="4"/>
      <c r="K68" s="27">
        <f t="shared" si="2"/>
        <v>15958</v>
      </c>
      <c r="L68" s="27">
        <f t="shared" si="8"/>
        <v>957480</v>
      </c>
      <c r="M68" s="27">
        <f t="shared" si="3"/>
        <v>6056.2205800000002</v>
      </c>
      <c r="N68" s="27">
        <f t="shared" si="4"/>
        <v>6056.2205800000002</v>
      </c>
      <c r="O68" s="27">
        <f t="shared" si="9"/>
        <v>-726769.24020000221</v>
      </c>
      <c r="P68" s="27">
        <f t="shared" si="10"/>
        <v>726769.24020000221</v>
      </c>
      <c r="Q68" s="8"/>
      <c r="R68" s="8"/>
      <c r="S68" s="8"/>
      <c r="T68" s="4"/>
    </row>
    <row r="69" spans="1:20">
      <c r="A69" s="31">
        <v>41183</v>
      </c>
      <c r="B69" s="4"/>
      <c r="C69" s="6">
        <v>61</v>
      </c>
      <c r="D69" s="29">
        <f t="shared" si="0"/>
        <v>15958</v>
      </c>
      <c r="E69" s="29">
        <f t="shared" si="6"/>
        <v>973438</v>
      </c>
      <c r="F69" s="29">
        <f t="shared" si="1"/>
        <v>-1899062</v>
      </c>
      <c r="G69" s="34">
        <f>+Inputs!$D$3</f>
        <v>0.37951000000000001</v>
      </c>
      <c r="H69" s="4"/>
      <c r="I69" s="27">
        <f t="shared" si="7"/>
        <v>2872500</v>
      </c>
      <c r="J69" s="4"/>
      <c r="K69" s="27">
        <f t="shared" si="2"/>
        <v>15958</v>
      </c>
      <c r="L69" s="27">
        <f t="shared" si="8"/>
        <v>973438</v>
      </c>
      <c r="M69" s="27">
        <f t="shared" si="3"/>
        <v>6056.2205800000002</v>
      </c>
      <c r="N69" s="27">
        <f t="shared" si="4"/>
        <v>6056.2205800000002</v>
      </c>
      <c r="O69" s="27">
        <f t="shared" si="9"/>
        <v>-720713.01962000225</v>
      </c>
      <c r="P69" s="27">
        <f t="shared" si="10"/>
        <v>720713.01962000225</v>
      </c>
      <c r="Q69" s="8"/>
      <c r="R69" s="8"/>
      <c r="S69" s="8"/>
      <c r="T69" s="4"/>
    </row>
    <row r="70" spans="1:20">
      <c r="A70" s="31">
        <v>41214</v>
      </c>
      <c r="B70" s="4"/>
      <c r="C70" s="6">
        <v>62</v>
      </c>
      <c r="D70" s="29">
        <f t="shared" si="0"/>
        <v>15958</v>
      </c>
      <c r="E70" s="29">
        <f t="shared" si="6"/>
        <v>989396</v>
      </c>
      <c r="F70" s="29">
        <f t="shared" si="1"/>
        <v>-1883104</v>
      </c>
      <c r="G70" s="34">
        <f>+Inputs!$D$3</f>
        <v>0.37951000000000001</v>
      </c>
      <c r="H70" s="4"/>
      <c r="I70" s="27">
        <f t="shared" si="7"/>
        <v>2872500</v>
      </c>
      <c r="J70" s="4"/>
      <c r="K70" s="27">
        <f t="shared" si="2"/>
        <v>15958</v>
      </c>
      <c r="L70" s="27">
        <f t="shared" si="8"/>
        <v>989396</v>
      </c>
      <c r="M70" s="27">
        <f t="shared" si="3"/>
        <v>6056.2205800000002</v>
      </c>
      <c r="N70" s="27">
        <f t="shared" si="4"/>
        <v>6056.2205800000002</v>
      </c>
      <c r="O70" s="27">
        <f t="shared" si="9"/>
        <v>-714656.79904000228</v>
      </c>
      <c r="P70" s="27">
        <f t="shared" si="10"/>
        <v>714656.79904000228</v>
      </c>
      <c r="Q70" s="8"/>
      <c r="R70" s="8"/>
      <c r="S70" s="8"/>
      <c r="T70" s="4"/>
    </row>
    <row r="71" spans="1:20">
      <c r="A71" s="31">
        <v>41244</v>
      </c>
      <c r="B71" s="4"/>
      <c r="C71" s="6">
        <v>63</v>
      </c>
      <c r="D71" s="29">
        <f t="shared" si="0"/>
        <v>15958</v>
      </c>
      <c r="E71" s="29">
        <f t="shared" si="6"/>
        <v>1005354</v>
      </c>
      <c r="F71" s="29">
        <f t="shared" si="1"/>
        <v>-1867146</v>
      </c>
      <c r="G71" s="34">
        <f>+Inputs!$D$3</f>
        <v>0.37951000000000001</v>
      </c>
      <c r="H71" s="4"/>
      <c r="I71" s="27">
        <f t="shared" si="7"/>
        <v>2872500</v>
      </c>
      <c r="J71" s="4"/>
      <c r="K71" s="27">
        <f t="shared" si="2"/>
        <v>15958</v>
      </c>
      <c r="L71" s="27">
        <f t="shared" si="8"/>
        <v>1005354</v>
      </c>
      <c r="M71" s="27">
        <f t="shared" si="3"/>
        <v>6056.2205800000002</v>
      </c>
      <c r="N71" s="27">
        <f t="shared" si="4"/>
        <v>6056.2205800000002</v>
      </c>
      <c r="O71" s="27">
        <f t="shared" si="9"/>
        <v>-708600.57846000232</v>
      </c>
      <c r="P71" s="27">
        <f t="shared" si="10"/>
        <v>708600.57846000232</v>
      </c>
      <c r="Q71" s="8"/>
      <c r="R71" s="8"/>
      <c r="S71" s="8"/>
      <c r="T71" s="4"/>
    </row>
    <row r="72" spans="1:20">
      <c r="A72" s="31">
        <v>41275</v>
      </c>
      <c r="B72" s="4"/>
      <c r="C72" s="6">
        <v>64</v>
      </c>
      <c r="D72" s="29">
        <f t="shared" si="0"/>
        <v>15958</v>
      </c>
      <c r="E72" s="29">
        <f t="shared" si="6"/>
        <v>1021312</v>
      </c>
      <c r="F72" s="29">
        <f t="shared" si="1"/>
        <v>-1851188</v>
      </c>
      <c r="G72" s="34">
        <f>+Inputs!$D$3</f>
        <v>0.37951000000000001</v>
      </c>
      <c r="H72" s="4"/>
      <c r="I72" s="27">
        <f t="shared" si="7"/>
        <v>2872500</v>
      </c>
      <c r="J72" s="4"/>
      <c r="K72" s="27">
        <f t="shared" si="2"/>
        <v>15958</v>
      </c>
      <c r="L72" s="27">
        <f t="shared" si="8"/>
        <v>1021312</v>
      </c>
      <c r="M72" s="27">
        <f t="shared" si="3"/>
        <v>6056.2205800000002</v>
      </c>
      <c r="N72" s="27">
        <f t="shared" si="4"/>
        <v>6056.2205800000002</v>
      </c>
      <c r="O72" s="27">
        <f t="shared" si="9"/>
        <v>-702544.35788000235</v>
      </c>
      <c r="P72" s="27">
        <f t="shared" si="10"/>
        <v>702544.35788000235</v>
      </c>
      <c r="Q72" s="8"/>
      <c r="R72" s="8"/>
      <c r="S72" s="8"/>
      <c r="T72" s="4"/>
    </row>
    <row r="73" spans="1:20">
      <c r="A73" s="31">
        <v>41306</v>
      </c>
      <c r="B73" s="4"/>
      <c r="C73" s="6">
        <v>65</v>
      </c>
      <c r="D73" s="29">
        <f t="shared" ref="D73:D136" si="12">ROUND(-(+$B$9/180)*1,0)</f>
        <v>15958</v>
      </c>
      <c r="E73" s="29">
        <f t="shared" si="6"/>
        <v>1037270</v>
      </c>
      <c r="F73" s="29">
        <f t="shared" ref="F73:F136" si="13">$B$9+E73</f>
        <v>-1835230</v>
      </c>
      <c r="G73" s="34">
        <f>+Inputs!$D$3</f>
        <v>0.37951000000000001</v>
      </c>
      <c r="H73" s="4"/>
      <c r="I73" s="27">
        <f t="shared" si="7"/>
        <v>2872500</v>
      </c>
      <c r="J73" s="4"/>
      <c r="K73" s="27">
        <f t="shared" ref="K73:K136" si="14">D73</f>
        <v>15958</v>
      </c>
      <c r="L73" s="27">
        <f t="shared" si="8"/>
        <v>1037270</v>
      </c>
      <c r="M73" s="27">
        <f t="shared" ref="M73:M136" si="15">K73*G73</f>
        <v>6056.2205800000002</v>
      </c>
      <c r="N73" s="27">
        <f t="shared" ref="N73:N136" si="16">M73-J73</f>
        <v>6056.2205800000002</v>
      </c>
      <c r="O73" s="27">
        <f t="shared" si="9"/>
        <v>-696488.13730000239</v>
      </c>
      <c r="P73" s="27">
        <f t="shared" si="10"/>
        <v>696488.13730000239</v>
      </c>
      <c r="Q73" s="8"/>
      <c r="R73" s="8"/>
      <c r="S73" s="8"/>
      <c r="T73" s="4"/>
    </row>
    <row r="74" spans="1:20">
      <c r="A74" s="31">
        <v>41334</v>
      </c>
      <c r="B74" s="4"/>
      <c r="C74" s="6">
        <v>66</v>
      </c>
      <c r="D74" s="29">
        <f t="shared" si="12"/>
        <v>15958</v>
      </c>
      <c r="E74" s="29">
        <f t="shared" ref="E74:E137" si="17">+E73+D74</f>
        <v>1053228</v>
      </c>
      <c r="F74" s="29">
        <f t="shared" si="13"/>
        <v>-1819272</v>
      </c>
      <c r="G74" s="34">
        <f>+Inputs!$D$3</f>
        <v>0.37951000000000001</v>
      </c>
      <c r="H74" s="4"/>
      <c r="I74" s="27">
        <f t="shared" ref="I74:I137" si="18">+I73+H74</f>
        <v>2872500</v>
      </c>
      <c r="J74" s="4"/>
      <c r="K74" s="27">
        <f t="shared" si="14"/>
        <v>15958</v>
      </c>
      <c r="L74" s="27">
        <f t="shared" ref="L74:L137" si="19">+L73+K74</f>
        <v>1053228</v>
      </c>
      <c r="M74" s="27">
        <f t="shared" si="15"/>
        <v>6056.2205800000002</v>
      </c>
      <c r="N74" s="27">
        <f t="shared" si="16"/>
        <v>6056.2205800000002</v>
      </c>
      <c r="O74" s="27">
        <f t="shared" ref="O74:O137" si="20">+O73+N74</f>
        <v>-690431.91672000242</v>
      </c>
      <c r="P74" s="27">
        <f t="shared" ref="P74:P137" si="21">P73-N74</f>
        <v>690431.91672000242</v>
      </c>
      <c r="Q74" s="8"/>
      <c r="R74" s="8"/>
      <c r="S74" s="8"/>
      <c r="T74" s="4"/>
    </row>
    <row r="75" spans="1:20">
      <c r="A75" s="31">
        <v>41365</v>
      </c>
      <c r="B75" s="4"/>
      <c r="C75" s="6">
        <v>67</v>
      </c>
      <c r="D75" s="29">
        <f t="shared" si="12"/>
        <v>15958</v>
      </c>
      <c r="E75" s="29">
        <f t="shared" si="17"/>
        <v>1069186</v>
      </c>
      <c r="F75" s="29">
        <f t="shared" si="13"/>
        <v>-1803314</v>
      </c>
      <c r="G75" s="34">
        <f>+Inputs!$D$3</f>
        <v>0.37951000000000001</v>
      </c>
      <c r="H75" s="4"/>
      <c r="I75" s="27">
        <f t="shared" si="18"/>
        <v>2872500</v>
      </c>
      <c r="J75" s="4"/>
      <c r="K75" s="27">
        <f t="shared" si="14"/>
        <v>15958</v>
      </c>
      <c r="L75" s="27">
        <f t="shared" si="19"/>
        <v>1069186</v>
      </c>
      <c r="M75" s="27">
        <f t="shared" si="15"/>
        <v>6056.2205800000002</v>
      </c>
      <c r="N75" s="27">
        <f t="shared" si="16"/>
        <v>6056.2205800000002</v>
      </c>
      <c r="O75" s="27">
        <f t="shared" si="20"/>
        <v>-684375.69614000246</v>
      </c>
      <c r="P75" s="27">
        <f t="shared" si="21"/>
        <v>684375.69614000246</v>
      </c>
      <c r="Q75" s="8"/>
      <c r="R75" s="8"/>
      <c r="S75" s="8"/>
      <c r="T75" s="4"/>
    </row>
    <row r="76" spans="1:20">
      <c r="A76" s="31">
        <v>41395</v>
      </c>
      <c r="B76" s="4"/>
      <c r="C76" s="6">
        <v>68</v>
      </c>
      <c r="D76" s="29">
        <f t="shared" si="12"/>
        <v>15958</v>
      </c>
      <c r="E76" s="29">
        <f t="shared" si="17"/>
        <v>1085144</v>
      </c>
      <c r="F76" s="29">
        <f t="shared" si="13"/>
        <v>-1787356</v>
      </c>
      <c r="G76" s="34">
        <f>+Inputs!$D$3</f>
        <v>0.37951000000000001</v>
      </c>
      <c r="H76" s="4"/>
      <c r="I76" s="27">
        <f t="shared" si="18"/>
        <v>2872500</v>
      </c>
      <c r="J76" s="4"/>
      <c r="K76" s="27">
        <f t="shared" si="14"/>
        <v>15958</v>
      </c>
      <c r="L76" s="27">
        <f t="shared" si="19"/>
        <v>1085144</v>
      </c>
      <c r="M76" s="27">
        <f t="shared" si="15"/>
        <v>6056.2205800000002</v>
      </c>
      <c r="N76" s="27">
        <f t="shared" si="16"/>
        <v>6056.2205800000002</v>
      </c>
      <c r="O76" s="27">
        <f t="shared" si="20"/>
        <v>-678319.47556000249</v>
      </c>
      <c r="P76" s="27">
        <f t="shared" si="21"/>
        <v>678319.47556000249</v>
      </c>
      <c r="Q76" s="8"/>
      <c r="R76" s="8"/>
      <c r="S76" s="8"/>
      <c r="T76" s="4"/>
    </row>
    <row r="77" spans="1:20">
      <c r="A77" s="31">
        <v>41426</v>
      </c>
      <c r="B77" s="4"/>
      <c r="C77" s="6">
        <v>69</v>
      </c>
      <c r="D77" s="29">
        <f t="shared" si="12"/>
        <v>15958</v>
      </c>
      <c r="E77" s="29">
        <f t="shared" si="17"/>
        <v>1101102</v>
      </c>
      <c r="F77" s="29">
        <f t="shared" si="13"/>
        <v>-1771398</v>
      </c>
      <c r="G77" s="34">
        <f>+Inputs!$D$3</f>
        <v>0.37951000000000001</v>
      </c>
      <c r="H77" s="4"/>
      <c r="I77" s="27">
        <f t="shared" si="18"/>
        <v>2872500</v>
      </c>
      <c r="J77" s="4"/>
      <c r="K77" s="27">
        <f t="shared" si="14"/>
        <v>15958</v>
      </c>
      <c r="L77" s="27">
        <f t="shared" si="19"/>
        <v>1101102</v>
      </c>
      <c r="M77" s="27">
        <f t="shared" si="15"/>
        <v>6056.2205800000002</v>
      </c>
      <c r="N77" s="27">
        <f t="shared" si="16"/>
        <v>6056.2205800000002</v>
      </c>
      <c r="O77" s="27">
        <f t="shared" si="20"/>
        <v>-672263.25498000253</v>
      </c>
      <c r="P77" s="27">
        <f t="shared" si="21"/>
        <v>672263.25498000253</v>
      </c>
      <c r="Q77" s="8"/>
      <c r="R77" s="8"/>
      <c r="S77" s="8"/>
      <c r="T77" s="4"/>
    </row>
    <row r="78" spans="1:20">
      <c r="A78" s="31">
        <v>41456</v>
      </c>
      <c r="B78" s="4"/>
      <c r="C78" s="6">
        <v>70</v>
      </c>
      <c r="D78" s="29">
        <f t="shared" si="12"/>
        <v>15958</v>
      </c>
      <c r="E78" s="29">
        <f t="shared" si="17"/>
        <v>1117060</v>
      </c>
      <c r="F78" s="29">
        <f t="shared" si="13"/>
        <v>-1755440</v>
      </c>
      <c r="G78" s="34">
        <f>+Inputs!$D$3</f>
        <v>0.37951000000000001</v>
      </c>
      <c r="H78" s="4"/>
      <c r="I78" s="27">
        <f t="shared" si="18"/>
        <v>2872500</v>
      </c>
      <c r="J78" s="4"/>
      <c r="K78" s="27">
        <f t="shared" si="14"/>
        <v>15958</v>
      </c>
      <c r="L78" s="27">
        <f t="shared" si="19"/>
        <v>1117060</v>
      </c>
      <c r="M78" s="27">
        <f t="shared" si="15"/>
        <v>6056.2205800000002</v>
      </c>
      <c r="N78" s="27">
        <f t="shared" si="16"/>
        <v>6056.2205800000002</v>
      </c>
      <c r="O78" s="27">
        <f t="shared" si="20"/>
        <v>-666207.03440000257</v>
      </c>
      <c r="P78" s="27">
        <f t="shared" si="21"/>
        <v>666207.03440000257</v>
      </c>
      <c r="Q78" s="8"/>
      <c r="R78" s="8"/>
      <c r="S78" s="8"/>
      <c r="T78" s="4"/>
    </row>
    <row r="79" spans="1:20">
      <c r="A79" s="31">
        <v>41487</v>
      </c>
      <c r="B79" s="4"/>
      <c r="C79" s="6">
        <v>71</v>
      </c>
      <c r="D79" s="29">
        <f t="shared" si="12"/>
        <v>15958</v>
      </c>
      <c r="E79" s="29">
        <f t="shared" si="17"/>
        <v>1133018</v>
      </c>
      <c r="F79" s="29">
        <f t="shared" si="13"/>
        <v>-1739482</v>
      </c>
      <c r="G79" s="34">
        <f>+Inputs!$D$3</f>
        <v>0.37951000000000001</v>
      </c>
      <c r="H79" s="4"/>
      <c r="I79" s="27">
        <f t="shared" si="18"/>
        <v>2872500</v>
      </c>
      <c r="J79" s="4"/>
      <c r="K79" s="27">
        <f t="shared" si="14"/>
        <v>15958</v>
      </c>
      <c r="L79" s="27">
        <f t="shared" si="19"/>
        <v>1133018</v>
      </c>
      <c r="M79" s="27">
        <f t="shared" si="15"/>
        <v>6056.2205800000002</v>
      </c>
      <c r="N79" s="27">
        <f t="shared" si="16"/>
        <v>6056.2205800000002</v>
      </c>
      <c r="O79" s="27">
        <f t="shared" si="20"/>
        <v>-660150.8138200026</v>
      </c>
      <c r="P79" s="27">
        <f t="shared" si="21"/>
        <v>660150.8138200026</v>
      </c>
      <c r="Q79" s="8"/>
      <c r="R79" s="8"/>
      <c r="S79" s="8"/>
      <c r="T79" s="4"/>
    </row>
    <row r="80" spans="1:20">
      <c r="A80" s="31">
        <v>41518</v>
      </c>
      <c r="B80" s="4"/>
      <c r="C80" s="6">
        <v>72</v>
      </c>
      <c r="D80" s="29">
        <f t="shared" si="12"/>
        <v>15958</v>
      </c>
      <c r="E80" s="29">
        <f t="shared" si="17"/>
        <v>1148976</v>
      </c>
      <c r="F80" s="29">
        <f t="shared" si="13"/>
        <v>-1723524</v>
      </c>
      <c r="G80" s="34">
        <f>+Inputs!$D$3</f>
        <v>0.37951000000000001</v>
      </c>
      <c r="H80" s="4"/>
      <c r="I80" s="27">
        <f t="shared" si="18"/>
        <v>2872500</v>
      </c>
      <c r="J80" s="4"/>
      <c r="K80" s="27">
        <f t="shared" si="14"/>
        <v>15958</v>
      </c>
      <c r="L80" s="27">
        <f t="shared" si="19"/>
        <v>1148976</v>
      </c>
      <c r="M80" s="27">
        <f t="shared" si="15"/>
        <v>6056.2205800000002</v>
      </c>
      <c r="N80" s="27">
        <f t="shared" si="16"/>
        <v>6056.2205800000002</v>
      </c>
      <c r="O80" s="27">
        <f t="shared" si="20"/>
        <v>-654094.59324000264</v>
      </c>
      <c r="P80" s="27">
        <f t="shared" si="21"/>
        <v>654094.59324000264</v>
      </c>
      <c r="Q80" s="8"/>
      <c r="R80" s="8"/>
      <c r="S80" s="8"/>
      <c r="T80" s="4"/>
    </row>
    <row r="81" spans="1:20">
      <c r="A81" s="31">
        <v>41548</v>
      </c>
      <c r="B81" s="4"/>
      <c r="C81" s="6">
        <v>73</v>
      </c>
      <c r="D81" s="29">
        <f t="shared" si="12"/>
        <v>15958</v>
      </c>
      <c r="E81" s="29">
        <f t="shared" si="17"/>
        <v>1164934</v>
      </c>
      <c r="F81" s="29">
        <f t="shared" si="13"/>
        <v>-1707566</v>
      </c>
      <c r="G81" s="34">
        <f>+Inputs!$D$3</f>
        <v>0.37951000000000001</v>
      </c>
      <c r="H81" s="4"/>
      <c r="I81" s="27">
        <f t="shared" si="18"/>
        <v>2872500</v>
      </c>
      <c r="J81" s="4"/>
      <c r="K81" s="27">
        <f t="shared" si="14"/>
        <v>15958</v>
      </c>
      <c r="L81" s="27">
        <f t="shared" si="19"/>
        <v>1164934</v>
      </c>
      <c r="M81" s="27">
        <f t="shared" si="15"/>
        <v>6056.2205800000002</v>
      </c>
      <c r="N81" s="27">
        <f t="shared" si="16"/>
        <v>6056.2205800000002</v>
      </c>
      <c r="O81" s="27">
        <f t="shared" si="20"/>
        <v>-648038.37266000267</v>
      </c>
      <c r="P81" s="27">
        <f t="shared" si="21"/>
        <v>648038.37266000267</v>
      </c>
      <c r="Q81" s="8"/>
      <c r="R81" s="8"/>
      <c r="S81" s="8"/>
      <c r="T81" s="4"/>
    </row>
    <row r="82" spans="1:20">
      <c r="A82" s="31">
        <v>41579</v>
      </c>
      <c r="B82" s="4"/>
      <c r="C82" s="6">
        <v>74</v>
      </c>
      <c r="D82" s="29">
        <f t="shared" si="12"/>
        <v>15958</v>
      </c>
      <c r="E82" s="29">
        <f t="shared" si="17"/>
        <v>1180892</v>
      </c>
      <c r="F82" s="29">
        <f t="shared" si="13"/>
        <v>-1691608</v>
      </c>
      <c r="G82" s="34">
        <f>+Inputs!$D$3</f>
        <v>0.37951000000000001</v>
      </c>
      <c r="H82" s="4"/>
      <c r="I82" s="27">
        <f t="shared" si="18"/>
        <v>2872500</v>
      </c>
      <c r="J82" s="4"/>
      <c r="K82" s="27">
        <f t="shared" si="14"/>
        <v>15958</v>
      </c>
      <c r="L82" s="27">
        <f t="shared" si="19"/>
        <v>1180892</v>
      </c>
      <c r="M82" s="27">
        <f t="shared" si="15"/>
        <v>6056.2205800000002</v>
      </c>
      <c r="N82" s="27">
        <f t="shared" si="16"/>
        <v>6056.2205800000002</v>
      </c>
      <c r="O82" s="27">
        <f t="shared" si="20"/>
        <v>-641982.15208000271</v>
      </c>
      <c r="P82" s="27">
        <f t="shared" si="21"/>
        <v>641982.15208000271</v>
      </c>
      <c r="Q82" s="8"/>
      <c r="R82" s="8"/>
      <c r="S82" s="8"/>
      <c r="T82" s="4"/>
    </row>
    <row r="83" spans="1:20">
      <c r="A83" s="31">
        <v>41609</v>
      </c>
      <c r="B83" s="4"/>
      <c r="C83" s="6">
        <v>75</v>
      </c>
      <c r="D83" s="29">
        <f t="shared" si="12"/>
        <v>15958</v>
      </c>
      <c r="E83" s="29">
        <f t="shared" si="17"/>
        <v>1196850</v>
      </c>
      <c r="F83" s="29">
        <f t="shared" si="13"/>
        <v>-1675650</v>
      </c>
      <c r="G83" s="34">
        <f>+Inputs!$D$3</f>
        <v>0.37951000000000001</v>
      </c>
      <c r="H83" s="4"/>
      <c r="I83" s="27">
        <f t="shared" si="18"/>
        <v>2872500</v>
      </c>
      <c r="J83" s="4"/>
      <c r="K83" s="27">
        <f t="shared" si="14"/>
        <v>15958</v>
      </c>
      <c r="L83" s="27">
        <f t="shared" si="19"/>
        <v>1196850</v>
      </c>
      <c r="M83" s="27">
        <f t="shared" si="15"/>
        <v>6056.2205800000002</v>
      </c>
      <c r="N83" s="27">
        <f t="shared" si="16"/>
        <v>6056.2205800000002</v>
      </c>
      <c r="O83" s="27">
        <f t="shared" si="20"/>
        <v>-635925.93150000274</v>
      </c>
      <c r="P83" s="27">
        <f t="shared" si="21"/>
        <v>635925.93150000274</v>
      </c>
      <c r="Q83" s="8"/>
      <c r="R83" s="8"/>
      <c r="S83" s="8"/>
      <c r="T83" s="4"/>
    </row>
    <row r="84" spans="1:20">
      <c r="A84" s="31">
        <v>41640</v>
      </c>
      <c r="B84" s="4"/>
      <c r="C84" s="6">
        <v>76</v>
      </c>
      <c r="D84" s="29">
        <f t="shared" si="12"/>
        <v>15958</v>
      </c>
      <c r="E84" s="29">
        <f t="shared" si="17"/>
        <v>1212808</v>
      </c>
      <c r="F84" s="29">
        <f t="shared" si="13"/>
        <v>-1659692</v>
      </c>
      <c r="G84" s="34">
        <f>+Inputs!$D$3</f>
        <v>0.37951000000000001</v>
      </c>
      <c r="H84" s="4"/>
      <c r="I84" s="27">
        <f t="shared" si="18"/>
        <v>2872500</v>
      </c>
      <c r="J84" s="4"/>
      <c r="K84" s="27">
        <f t="shared" si="14"/>
        <v>15958</v>
      </c>
      <c r="L84" s="27">
        <f t="shared" si="19"/>
        <v>1212808</v>
      </c>
      <c r="M84" s="27">
        <f t="shared" si="15"/>
        <v>6056.2205800000002</v>
      </c>
      <c r="N84" s="27">
        <f t="shared" si="16"/>
        <v>6056.2205800000002</v>
      </c>
      <c r="O84" s="27">
        <f t="shared" si="20"/>
        <v>-629869.71092000278</v>
      </c>
      <c r="P84" s="27">
        <f t="shared" si="21"/>
        <v>629869.71092000278</v>
      </c>
      <c r="Q84" s="8"/>
      <c r="R84" s="8"/>
      <c r="S84" s="8"/>
      <c r="T84" s="4"/>
    </row>
    <row r="85" spans="1:20">
      <c r="A85" s="31">
        <v>41671</v>
      </c>
      <c r="B85" s="4"/>
      <c r="C85" s="6">
        <v>77</v>
      </c>
      <c r="D85" s="29">
        <f t="shared" si="12"/>
        <v>15958</v>
      </c>
      <c r="E85" s="29">
        <f t="shared" si="17"/>
        <v>1228766</v>
      </c>
      <c r="F85" s="29">
        <f t="shared" si="13"/>
        <v>-1643734</v>
      </c>
      <c r="G85" s="34">
        <f>+Inputs!$D$3</f>
        <v>0.37951000000000001</v>
      </c>
      <c r="H85" s="4"/>
      <c r="I85" s="27">
        <f t="shared" si="18"/>
        <v>2872500</v>
      </c>
      <c r="J85" s="4"/>
      <c r="K85" s="27">
        <f t="shared" si="14"/>
        <v>15958</v>
      </c>
      <c r="L85" s="27">
        <f t="shared" si="19"/>
        <v>1228766</v>
      </c>
      <c r="M85" s="27">
        <f t="shared" si="15"/>
        <v>6056.2205800000002</v>
      </c>
      <c r="N85" s="27">
        <f t="shared" si="16"/>
        <v>6056.2205800000002</v>
      </c>
      <c r="O85" s="27">
        <f t="shared" si="20"/>
        <v>-623813.49034000281</v>
      </c>
      <c r="P85" s="27">
        <f t="shared" si="21"/>
        <v>623813.49034000281</v>
      </c>
      <c r="Q85" s="8"/>
      <c r="R85" s="8"/>
      <c r="S85" s="8"/>
      <c r="T85" s="4"/>
    </row>
    <row r="86" spans="1:20">
      <c r="A86" s="31">
        <v>41699</v>
      </c>
      <c r="B86" s="4"/>
      <c r="C86" s="6">
        <v>78</v>
      </c>
      <c r="D86" s="29">
        <f t="shared" si="12"/>
        <v>15958</v>
      </c>
      <c r="E86" s="29">
        <f t="shared" si="17"/>
        <v>1244724</v>
      </c>
      <c r="F86" s="29">
        <f t="shared" si="13"/>
        <v>-1627776</v>
      </c>
      <c r="G86" s="34">
        <f>+Inputs!$D$3</f>
        <v>0.37951000000000001</v>
      </c>
      <c r="H86" s="4"/>
      <c r="I86" s="27">
        <f t="shared" si="18"/>
        <v>2872500</v>
      </c>
      <c r="J86" s="4"/>
      <c r="K86" s="27">
        <f t="shared" si="14"/>
        <v>15958</v>
      </c>
      <c r="L86" s="27">
        <f t="shared" si="19"/>
        <v>1244724</v>
      </c>
      <c r="M86" s="27">
        <f t="shared" si="15"/>
        <v>6056.2205800000002</v>
      </c>
      <c r="N86" s="27">
        <f t="shared" si="16"/>
        <v>6056.2205800000002</v>
      </c>
      <c r="O86" s="27">
        <f t="shared" si="20"/>
        <v>-617757.26976000285</v>
      </c>
      <c r="P86" s="27">
        <f t="shared" si="21"/>
        <v>617757.26976000285</v>
      </c>
      <c r="Q86" s="8"/>
      <c r="R86" s="8"/>
      <c r="S86" s="8"/>
      <c r="T86" s="4"/>
    </row>
    <row r="87" spans="1:20">
      <c r="A87" s="31">
        <v>41730</v>
      </c>
      <c r="B87" s="4"/>
      <c r="C87" s="6">
        <v>79</v>
      </c>
      <c r="D87" s="29">
        <f t="shared" si="12"/>
        <v>15958</v>
      </c>
      <c r="E87" s="29">
        <f t="shared" si="17"/>
        <v>1260682</v>
      </c>
      <c r="F87" s="29">
        <f t="shared" si="13"/>
        <v>-1611818</v>
      </c>
      <c r="G87" s="34">
        <f>+Inputs!$D$3</f>
        <v>0.37951000000000001</v>
      </c>
      <c r="H87" s="4"/>
      <c r="I87" s="27">
        <f t="shared" si="18"/>
        <v>2872500</v>
      </c>
      <c r="J87" s="4"/>
      <c r="K87" s="27">
        <f t="shared" si="14"/>
        <v>15958</v>
      </c>
      <c r="L87" s="27">
        <f t="shared" si="19"/>
        <v>1260682</v>
      </c>
      <c r="M87" s="27">
        <f t="shared" si="15"/>
        <v>6056.2205800000002</v>
      </c>
      <c r="N87" s="27">
        <f t="shared" si="16"/>
        <v>6056.2205800000002</v>
      </c>
      <c r="O87" s="27">
        <f t="shared" si="20"/>
        <v>-611701.04918000288</v>
      </c>
      <c r="P87" s="27">
        <f t="shared" si="21"/>
        <v>611701.04918000288</v>
      </c>
      <c r="Q87" s="8"/>
      <c r="R87" s="8"/>
      <c r="S87" s="8"/>
      <c r="T87" s="4"/>
    </row>
    <row r="88" spans="1:20">
      <c r="A88" s="31">
        <v>41760</v>
      </c>
      <c r="B88" s="4"/>
      <c r="C88" s="6">
        <v>80</v>
      </c>
      <c r="D88" s="29">
        <f t="shared" si="12"/>
        <v>15958</v>
      </c>
      <c r="E88" s="29">
        <f t="shared" si="17"/>
        <v>1276640</v>
      </c>
      <c r="F88" s="29">
        <f t="shared" si="13"/>
        <v>-1595860</v>
      </c>
      <c r="G88" s="34">
        <f>+Inputs!$D$3</f>
        <v>0.37951000000000001</v>
      </c>
      <c r="H88" s="4"/>
      <c r="I88" s="27">
        <f t="shared" si="18"/>
        <v>2872500</v>
      </c>
      <c r="J88" s="4"/>
      <c r="K88" s="27">
        <f t="shared" si="14"/>
        <v>15958</v>
      </c>
      <c r="L88" s="27">
        <f t="shared" si="19"/>
        <v>1276640</v>
      </c>
      <c r="M88" s="27">
        <f t="shared" si="15"/>
        <v>6056.2205800000002</v>
      </c>
      <c r="N88" s="27">
        <f t="shared" si="16"/>
        <v>6056.2205800000002</v>
      </c>
      <c r="O88" s="27">
        <f t="shared" si="20"/>
        <v>-605644.82860000292</v>
      </c>
      <c r="P88" s="27">
        <f t="shared" si="21"/>
        <v>605644.82860000292</v>
      </c>
      <c r="Q88" s="8"/>
      <c r="R88" s="8"/>
      <c r="S88" s="8"/>
      <c r="T88" s="4"/>
    </row>
    <row r="89" spans="1:20">
      <c r="A89" s="31">
        <v>41791</v>
      </c>
      <c r="B89" s="4"/>
      <c r="C89" s="6">
        <v>81</v>
      </c>
      <c r="D89" s="29">
        <f t="shared" si="12"/>
        <v>15958</v>
      </c>
      <c r="E89" s="29">
        <f t="shared" si="17"/>
        <v>1292598</v>
      </c>
      <c r="F89" s="29">
        <f t="shared" si="13"/>
        <v>-1579902</v>
      </c>
      <c r="G89" s="34">
        <f>+Inputs!$D$3</f>
        <v>0.37951000000000001</v>
      </c>
      <c r="H89" s="4"/>
      <c r="I89" s="27">
        <f t="shared" si="18"/>
        <v>2872500</v>
      </c>
      <c r="J89" s="4"/>
      <c r="K89" s="27">
        <f t="shared" si="14"/>
        <v>15958</v>
      </c>
      <c r="L89" s="27">
        <f t="shared" si="19"/>
        <v>1292598</v>
      </c>
      <c r="M89" s="27">
        <f t="shared" si="15"/>
        <v>6056.2205800000002</v>
      </c>
      <c r="N89" s="27">
        <f t="shared" si="16"/>
        <v>6056.2205800000002</v>
      </c>
      <c r="O89" s="27">
        <f t="shared" si="20"/>
        <v>-599588.60802000295</v>
      </c>
      <c r="P89" s="27">
        <f t="shared" si="21"/>
        <v>599588.60802000295</v>
      </c>
      <c r="Q89" s="8"/>
      <c r="R89" s="8"/>
      <c r="S89" s="8"/>
      <c r="T89" s="4"/>
    </row>
    <row r="90" spans="1:20">
      <c r="A90" s="31">
        <v>41821</v>
      </c>
      <c r="B90" s="4"/>
      <c r="C90" s="6">
        <v>82</v>
      </c>
      <c r="D90" s="29">
        <f t="shared" si="12"/>
        <v>15958</v>
      </c>
      <c r="E90" s="29">
        <f t="shared" si="17"/>
        <v>1308556</v>
      </c>
      <c r="F90" s="29">
        <f t="shared" si="13"/>
        <v>-1563944</v>
      </c>
      <c r="G90" s="34">
        <f>+Inputs!$D$3</f>
        <v>0.37951000000000001</v>
      </c>
      <c r="H90" s="4"/>
      <c r="I90" s="27">
        <f t="shared" si="18"/>
        <v>2872500</v>
      </c>
      <c r="J90" s="4"/>
      <c r="K90" s="27">
        <f t="shared" si="14"/>
        <v>15958</v>
      </c>
      <c r="L90" s="27">
        <f t="shared" si="19"/>
        <v>1308556</v>
      </c>
      <c r="M90" s="27">
        <f t="shared" si="15"/>
        <v>6056.2205800000002</v>
      </c>
      <c r="N90" s="27">
        <f t="shared" si="16"/>
        <v>6056.2205800000002</v>
      </c>
      <c r="O90" s="27">
        <f t="shared" si="20"/>
        <v>-593532.38744000299</v>
      </c>
      <c r="P90" s="27">
        <f t="shared" si="21"/>
        <v>593532.38744000299</v>
      </c>
      <c r="Q90" s="8"/>
      <c r="R90" s="8"/>
      <c r="S90" s="8"/>
      <c r="T90" s="4"/>
    </row>
    <row r="91" spans="1:20">
      <c r="A91" s="31">
        <v>41852</v>
      </c>
      <c r="B91" s="4"/>
      <c r="C91" s="6">
        <v>83</v>
      </c>
      <c r="D91" s="29">
        <f t="shared" si="12"/>
        <v>15958</v>
      </c>
      <c r="E91" s="29">
        <f t="shared" si="17"/>
        <v>1324514</v>
      </c>
      <c r="F91" s="29">
        <f t="shared" si="13"/>
        <v>-1547986</v>
      </c>
      <c r="G91" s="34">
        <f>+Inputs!$D$3</f>
        <v>0.37951000000000001</v>
      </c>
      <c r="H91" s="4"/>
      <c r="I91" s="27">
        <f t="shared" si="18"/>
        <v>2872500</v>
      </c>
      <c r="J91" s="4"/>
      <c r="K91" s="27">
        <f t="shared" si="14"/>
        <v>15958</v>
      </c>
      <c r="L91" s="27">
        <f t="shared" si="19"/>
        <v>1324514</v>
      </c>
      <c r="M91" s="27">
        <f t="shared" si="15"/>
        <v>6056.2205800000002</v>
      </c>
      <c r="N91" s="27">
        <f t="shared" si="16"/>
        <v>6056.2205800000002</v>
      </c>
      <c r="O91" s="27">
        <f t="shared" si="20"/>
        <v>-587476.16686000302</v>
      </c>
      <c r="P91" s="27">
        <f t="shared" si="21"/>
        <v>587476.16686000302</v>
      </c>
      <c r="Q91" s="8"/>
      <c r="R91" s="8"/>
      <c r="S91" s="8"/>
      <c r="T91" s="4"/>
    </row>
    <row r="92" spans="1:20">
      <c r="A92" s="31">
        <v>41883</v>
      </c>
      <c r="B92" s="4"/>
      <c r="C92" s="6">
        <v>84</v>
      </c>
      <c r="D92" s="29">
        <f t="shared" si="12"/>
        <v>15958</v>
      </c>
      <c r="E92" s="29">
        <f t="shared" si="17"/>
        <v>1340472</v>
      </c>
      <c r="F92" s="29">
        <f t="shared" si="13"/>
        <v>-1532028</v>
      </c>
      <c r="G92" s="34">
        <f>+Inputs!$D$3</f>
        <v>0.37951000000000001</v>
      </c>
      <c r="H92" s="4"/>
      <c r="I92" s="27">
        <f t="shared" si="18"/>
        <v>2872500</v>
      </c>
      <c r="J92" s="4"/>
      <c r="K92" s="27">
        <f t="shared" si="14"/>
        <v>15958</v>
      </c>
      <c r="L92" s="27">
        <f t="shared" si="19"/>
        <v>1340472</v>
      </c>
      <c r="M92" s="27">
        <f t="shared" si="15"/>
        <v>6056.2205800000002</v>
      </c>
      <c r="N92" s="27">
        <f t="shared" si="16"/>
        <v>6056.2205800000002</v>
      </c>
      <c r="O92" s="27">
        <f t="shared" si="20"/>
        <v>-581419.94628000306</v>
      </c>
      <c r="P92" s="27">
        <f t="shared" si="21"/>
        <v>581419.94628000306</v>
      </c>
      <c r="Q92" s="8"/>
      <c r="R92" s="8"/>
      <c r="S92" s="8"/>
      <c r="T92" s="4"/>
    </row>
    <row r="93" spans="1:20">
      <c r="A93" s="31">
        <v>41913</v>
      </c>
      <c r="B93" s="4"/>
      <c r="C93" s="6">
        <v>85</v>
      </c>
      <c r="D93" s="29">
        <f t="shared" si="12"/>
        <v>15958</v>
      </c>
      <c r="E93" s="29">
        <f t="shared" si="17"/>
        <v>1356430</v>
      </c>
      <c r="F93" s="29">
        <f t="shared" si="13"/>
        <v>-1516070</v>
      </c>
      <c r="G93" s="34">
        <f>+Inputs!$D$3</f>
        <v>0.37951000000000001</v>
      </c>
      <c r="H93" s="4"/>
      <c r="I93" s="27">
        <f t="shared" si="18"/>
        <v>2872500</v>
      </c>
      <c r="J93" s="4"/>
      <c r="K93" s="27">
        <f t="shared" si="14"/>
        <v>15958</v>
      </c>
      <c r="L93" s="27">
        <f t="shared" si="19"/>
        <v>1356430</v>
      </c>
      <c r="M93" s="27">
        <f t="shared" si="15"/>
        <v>6056.2205800000002</v>
      </c>
      <c r="N93" s="27">
        <f t="shared" si="16"/>
        <v>6056.2205800000002</v>
      </c>
      <c r="O93" s="27">
        <f t="shared" si="20"/>
        <v>-575363.72570000309</v>
      </c>
      <c r="P93" s="27">
        <f t="shared" si="21"/>
        <v>575363.72570000309</v>
      </c>
      <c r="Q93" s="8"/>
      <c r="R93" s="8"/>
      <c r="S93" s="8"/>
      <c r="T93" s="4"/>
    </row>
    <row r="94" spans="1:20">
      <c r="A94" s="31">
        <v>41944</v>
      </c>
      <c r="B94" s="4"/>
      <c r="C94" s="6">
        <v>86</v>
      </c>
      <c r="D94" s="29">
        <f t="shared" si="12"/>
        <v>15958</v>
      </c>
      <c r="E94" s="29">
        <f t="shared" si="17"/>
        <v>1372388</v>
      </c>
      <c r="F94" s="29">
        <f t="shared" si="13"/>
        <v>-1500112</v>
      </c>
      <c r="G94" s="34">
        <f>+Inputs!$D$3</f>
        <v>0.37951000000000001</v>
      </c>
      <c r="H94" s="4"/>
      <c r="I94" s="27">
        <f t="shared" si="18"/>
        <v>2872500</v>
      </c>
      <c r="J94" s="4"/>
      <c r="K94" s="27">
        <f t="shared" si="14"/>
        <v>15958</v>
      </c>
      <c r="L94" s="27">
        <f t="shared" si="19"/>
        <v>1372388</v>
      </c>
      <c r="M94" s="27">
        <f t="shared" si="15"/>
        <v>6056.2205800000002</v>
      </c>
      <c r="N94" s="27">
        <f t="shared" si="16"/>
        <v>6056.2205800000002</v>
      </c>
      <c r="O94" s="27">
        <f t="shared" si="20"/>
        <v>-569307.50512000313</v>
      </c>
      <c r="P94" s="27">
        <f t="shared" si="21"/>
        <v>569307.50512000313</v>
      </c>
      <c r="Q94" s="8"/>
      <c r="R94" s="8"/>
      <c r="S94" s="8"/>
      <c r="T94" s="4"/>
    </row>
    <row r="95" spans="1:20">
      <c r="A95" s="31">
        <v>41974</v>
      </c>
      <c r="B95" s="4"/>
      <c r="C95" s="6">
        <v>87</v>
      </c>
      <c r="D95" s="29">
        <f t="shared" si="12"/>
        <v>15958</v>
      </c>
      <c r="E95" s="29">
        <f t="shared" si="17"/>
        <v>1388346</v>
      </c>
      <c r="F95" s="29">
        <f t="shared" si="13"/>
        <v>-1484154</v>
      </c>
      <c r="G95" s="34">
        <f>+Inputs!$D$3</f>
        <v>0.37951000000000001</v>
      </c>
      <c r="H95" s="4"/>
      <c r="I95" s="27">
        <f t="shared" si="18"/>
        <v>2872500</v>
      </c>
      <c r="J95" s="4"/>
      <c r="K95" s="27">
        <f t="shared" si="14"/>
        <v>15958</v>
      </c>
      <c r="L95" s="27">
        <f t="shared" si="19"/>
        <v>1388346</v>
      </c>
      <c r="M95" s="27">
        <f t="shared" si="15"/>
        <v>6056.2205800000002</v>
      </c>
      <c r="N95" s="27">
        <f t="shared" si="16"/>
        <v>6056.2205800000002</v>
      </c>
      <c r="O95" s="27">
        <f t="shared" si="20"/>
        <v>-563251.28454000317</v>
      </c>
      <c r="P95" s="27">
        <f t="shared" si="21"/>
        <v>563251.28454000317</v>
      </c>
      <c r="Q95" s="8"/>
      <c r="R95" s="8"/>
      <c r="S95" s="8"/>
      <c r="T95" s="4"/>
    </row>
    <row r="96" spans="1:20">
      <c r="A96" s="31">
        <v>42005</v>
      </c>
      <c r="B96" s="4"/>
      <c r="C96" s="6">
        <v>88</v>
      </c>
      <c r="D96" s="29">
        <f t="shared" si="12"/>
        <v>15958</v>
      </c>
      <c r="E96" s="29">
        <f t="shared" si="17"/>
        <v>1404304</v>
      </c>
      <c r="F96" s="29">
        <f t="shared" si="13"/>
        <v>-1468196</v>
      </c>
      <c r="G96" s="34">
        <f>+Inputs!$D$3</f>
        <v>0.37951000000000001</v>
      </c>
      <c r="H96" s="4"/>
      <c r="I96" s="27">
        <f t="shared" si="18"/>
        <v>2872500</v>
      </c>
      <c r="J96" s="4"/>
      <c r="K96" s="27">
        <f t="shared" si="14"/>
        <v>15958</v>
      </c>
      <c r="L96" s="27">
        <f t="shared" si="19"/>
        <v>1404304</v>
      </c>
      <c r="M96" s="27">
        <f t="shared" si="15"/>
        <v>6056.2205800000002</v>
      </c>
      <c r="N96" s="27">
        <f t="shared" si="16"/>
        <v>6056.2205800000002</v>
      </c>
      <c r="O96" s="27">
        <f t="shared" si="20"/>
        <v>-557195.0639600032</v>
      </c>
      <c r="P96" s="27">
        <f t="shared" si="21"/>
        <v>557195.0639600032</v>
      </c>
      <c r="Q96" s="8"/>
      <c r="R96" s="8"/>
      <c r="S96" s="8"/>
      <c r="T96" s="4"/>
    </row>
    <row r="97" spans="1:20">
      <c r="A97" s="31">
        <v>42036</v>
      </c>
      <c r="B97" s="4"/>
      <c r="C97" s="6">
        <v>89</v>
      </c>
      <c r="D97" s="29">
        <f t="shared" si="12"/>
        <v>15958</v>
      </c>
      <c r="E97" s="29">
        <f t="shared" si="17"/>
        <v>1420262</v>
      </c>
      <c r="F97" s="29">
        <f t="shared" si="13"/>
        <v>-1452238</v>
      </c>
      <c r="G97" s="34">
        <f>+Inputs!$D$3</f>
        <v>0.37951000000000001</v>
      </c>
      <c r="H97" s="4"/>
      <c r="I97" s="27">
        <f t="shared" si="18"/>
        <v>2872500</v>
      </c>
      <c r="J97" s="4"/>
      <c r="K97" s="27">
        <f t="shared" si="14"/>
        <v>15958</v>
      </c>
      <c r="L97" s="27">
        <f t="shared" si="19"/>
        <v>1420262</v>
      </c>
      <c r="M97" s="27">
        <f t="shared" si="15"/>
        <v>6056.2205800000002</v>
      </c>
      <c r="N97" s="27">
        <f t="shared" si="16"/>
        <v>6056.2205800000002</v>
      </c>
      <c r="O97" s="27">
        <f t="shared" si="20"/>
        <v>-551138.84338000324</v>
      </c>
      <c r="P97" s="27">
        <f t="shared" si="21"/>
        <v>551138.84338000324</v>
      </c>
      <c r="Q97" s="8"/>
      <c r="R97" s="8"/>
      <c r="S97" s="8"/>
      <c r="T97" s="4"/>
    </row>
    <row r="98" spans="1:20">
      <c r="A98" s="31">
        <v>42064</v>
      </c>
      <c r="B98" s="4"/>
      <c r="C98" s="6">
        <v>90</v>
      </c>
      <c r="D98" s="29">
        <f t="shared" si="12"/>
        <v>15958</v>
      </c>
      <c r="E98" s="29">
        <f t="shared" si="17"/>
        <v>1436220</v>
      </c>
      <c r="F98" s="29">
        <f t="shared" si="13"/>
        <v>-1436280</v>
      </c>
      <c r="G98" s="34">
        <f>+Inputs!$D$3</f>
        <v>0.37951000000000001</v>
      </c>
      <c r="H98" s="4"/>
      <c r="I98" s="27">
        <f t="shared" si="18"/>
        <v>2872500</v>
      </c>
      <c r="J98" s="4"/>
      <c r="K98" s="27">
        <f t="shared" si="14"/>
        <v>15958</v>
      </c>
      <c r="L98" s="27">
        <f t="shared" si="19"/>
        <v>1436220</v>
      </c>
      <c r="M98" s="27">
        <f t="shared" si="15"/>
        <v>6056.2205800000002</v>
      </c>
      <c r="N98" s="27">
        <f t="shared" si="16"/>
        <v>6056.2205800000002</v>
      </c>
      <c r="O98" s="27">
        <f t="shared" si="20"/>
        <v>-545082.62280000327</v>
      </c>
      <c r="P98" s="27">
        <f t="shared" si="21"/>
        <v>545082.62280000327</v>
      </c>
      <c r="Q98" s="8"/>
      <c r="R98" s="8"/>
      <c r="S98" s="8"/>
      <c r="T98" s="4"/>
    </row>
    <row r="99" spans="1:20">
      <c r="A99" s="31">
        <v>42095</v>
      </c>
      <c r="B99" s="4"/>
      <c r="C99" s="6">
        <v>91</v>
      </c>
      <c r="D99" s="29">
        <f t="shared" si="12"/>
        <v>15958</v>
      </c>
      <c r="E99" s="29">
        <f t="shared" si="17"/>
        <v>1452178</v>
      </c>
      <c r="F99" s="29">
        <f t="shared" si="13"/>
        <v>-1420322</v>
      </c>
      <c r="G99" s="34">
        <f>+Inputs!$D$3</f>
        <v>0.37951000000000001</v>
      </c>
      <c r="H99" s="4"/>
      <c r="I99" s="27">
        <f t="shared" si="18"/>
        <v>2872500</v>
      </c>
      <c r="J99" s="4"/>
      <c r="K99" s="27">
        <f t="shared" si="14"/>
        <v>15958</v>
      </c>
      <c r="L99" s="27">
        <f t="shared" si="19"/>
        <v>1452178</v>
      </c>
      <c r="M99" s="27">
        <f t="shared" si="15"/>
        <v>6056.2205800000002</v>
      </c>
      <c r="N99" s="27">
        <f t="shared" si="16"/>
        <v>6056.2205800000002</v>
      </c>
      <c r="O99" s="27">
        <f t="shared" si="20"/>
        <v>-539026.40222000331</v>
      </c>
      <c r="P99" s="27">
        <f t="shared" si="21"/>
        <v>539026.40222000331</v>
      </c>
      <c r="Q99" s="8"/>
      <c r="R99" s="8"/>
      <c r="S99" s="8"/>
      <c r="T99" s="4"/>
    </row>
    <row r="100" spans="1:20">
      <c r="A100" s="31">
        <v>42125</v>
      </c>
      <c r="B100" s="4"/>
      <c r="C100" s="6">
        <v>92</v>
      </c>
      <c r="D100" s="29">
        <f t="shared" si="12"/>
        <v>15958</v>
      </c>
      <c r="E100" s="29">
        <f t="shared" si="17"/>
        <v>1468136</v>
      </c>
      <c r="F100" s="29">
        <f t="shared" si="13"/>
        <v>-1404364</v>
      </c>
      <c r="G100" s="34">
        <f>+Inputs!$D$3</f>
        <v>0.37951000000000001</v>
      </c>
      <c r="H100" s="4"/>
      <c r="I100" s="27">
        <f t="shared" si="18"/>
        <v>2872500</v>
      </c>
      <c r="J100" s="4"/>
      <c r="K100" s="27">
        <f t="shared" si="14"/>
        <v>15958</v>
      </c>
      <c r="L100" s="27">
        <f t="shared" si="19"/>
        <v>1468136</v>
      </c>
      <c r="M100" s="27">
        <f t="shared" si="15"/>
        <v>6056.2205800000002</v>
      </c>
      <c r="N100" s="27">
        <f t="shared" si="16"/>
        <v>6056.2205800000002</v>
      </c>
      <c r="O100" s="27">
        <f t="shared" si="20"/>
        <v>-532970.18164000334</v>
      </c>
      <c r="P100" s="27">
        <f t="shared" si="21"/>
        <v>532970.18164000334</v>
      </c>
      <c r="Q100" s="8"/>
      <c r="R100" s="8"/>
      <c r="S100" s="8"/>
      <c r="T100" s="4"/>
    </row>
    <row r="101" spans="1:20">
      <c r="A101" s="31">
        <v>42156</v>
      </c>
      <c r="B101" s="4"/>
      <c r="C101" s="6">
        <v>93</v>
      </c>
      <c r="D101" s="29">
        <f t="shared" si="12"/>
        <v>15958</v>
      </c>
      <c r="E101" s="29">
        <f t="shared" si="17"/>
        <v>1484094</v>
      </c>
      <c r="F101" s="29">
        <f t="shared" si="13"/>
        <v>-1388406</v>
      </c>
      <c r="G101" s="34">
        <f>+Inputs!$D$3</f>
        <v>0.37951000000000001</v>
      </c>
      <c r="H101" s="4"/>
      <c r="I101" s="27">
        <f t="shared" si="18"/>
        <v>2872500</v>
      </c>
      <c r="J101" s="4"/>
      <c r="K101" s="27">
        <f t="shared" si="14"/>
        <v>15958</v>
      </c>
      <c r="L101" s="27">
        <f t="shared" si="19"/>
        <v>1484094</v>
      </c>
      <c r="M101" s="27">
        <f t="shared" si="15"/>
        <v>6056.2205800000002</v>
      </c>
      <c r="N101" s="27">
        <f t="shared" si="16"/>
        <v>6056.2205800000002</v>
      </c>
      <c r="O101" s="27">
        <f t="shared" si="20"/>
        <v>-526913.96106000338</v>
      </c>
      <c r="P101" s="27">
        <f t="shared" si="21"/>
        <v>526913.96106000338</v>
      </c>
      <c r="Q101" s="8"/>
      <c r="R101" s="8"/>
      <c r="S101" s="8"/>
      <c r="T101" s="4"/>
    </row>
    <row r="102" spans="1:20">
      <c r="A102" s="31">
        <v>42186</v>
      </c>
      <c r="B102" s="4"/>
      <c r="C102" s="6">
        <v>94</v>
      </c>
      <c r="D102" s="29">
        <f t="shared" si="12"/>
        <v>15958</v>
      </c>
      <c r="E102" s="29">
        <f t="shared" si="17"/>
        <v>1500052</v>
      </c>
      <c r="F102" s="29">
        <f t="shared" si="13"/>
        <v>-1372448</v>
      </c>
      <c r="G102" s="34">
        <f>+Inputs!$D$3</f>
        <v>0.37951000000000001</v>
      </c>
      <c r="H102" s="4"/>
      <c r="I102" s="27">
        <f t="shared" si="18"/>
        <v>2872500</v>
      </c>
      <c r="J102" s="4"/>
      <c r="K102" s="27">
        <f t="shared" si="14"/>
        <v>15958</v>
      </c>
      <c r="L102" s="27">
        <f t="shared" si="19"/>
        <v>1500052</v>
      </c>
      <c r="M102" s="27">
        <f t="shared" si="15"/>
        <v>6056.2205800000002</v>
      </c>
      <c r="N102" s="27">
        <f t="shared" si="16"/>
        <v>6056.2205800000002</v>
      </c>
      <c r="O102" s="27">
        <f t="shared" si="20"/>
        <v>-520857.74048000335</v>
      </c>
      <c r="P102" s="27">
        <f t="shared" si="21"/>
        <v>520857.74048000335</v>
      </c>
      <c r="Q102" s="8"/>
      <c r="R102" s="8"/>
      <c r="S102" s="8"/>
      <c r="T102" s="4"/>
    </row>
    <row r="103" spans="1:20">
      <c r="A103" s="31">
        <v>42217</v>
      </c>
      <c r="B103" s="4"/>
      <c r="C103" s="6">
        <v>95</v>
      </c>
      <c r="D103" s="29">
        <f t="shared" si="12"/>
        <v>15958</v>
      </c>
      <c r="E103" s="29">
        <f t="shared" si="17"/>
        <v>1516010</v>
      </c>
      <c r="F103" s="29">
        <f t="shared" si="13"/>
        <v>-1356490</v>
      </c>
      <c r="G103" s="34">
        <f>+Inputs!$D$3</f>
        <v>0.37951000000000001</v>
      </c>
      <c r="H103" s="4"/>
      <c r="I103" s="27">
        <f t="shared" si="18"/>
        <v>2872500</v>
      </c>
      <c r="J103" s="4"/>
      <c r="K103" s="27">
        <f t="shared" si="14"/>
        <v>15958</v>
      </c>
      <c r="L103" s="27">
        <f t="shared" si="19"/>
        <v>1516010</v>
      </c>
      <c r="M103" s="27">
        <f t="shared" si="15"/>
        <v>6056.2205800000002</v>
      </c>
      <c r="N103" s="27">
        <f t="shared" si="16"/>
        <v>6056.2205800000002</v>
      </c>
      <c r="O103" s="27">
        <f t="shared" si="20"/>
        <v>-514801.51990000333</v>
      </c>
      <c r="P103" s="27">
        <f t="shared" si="21"/>
        <v>514801.51990000333</v>
      </c>
      <c r="Q103" s="8"/>
      <c r="R103" s="8"/>
      <c r="S103" s="8"/>
      <c r="T103" s="4"/>
    </row>
    <row r="104" spans="1:20">
      <c r="A104" s="31">
        <v>42248</v>
      </c>
      <c r="B104" s="4"/>
      <c r="C104" s="6">
        <v>96</v>
      </c>
      <c r="D104" s="29">
        <f t="shared" si="12"/>
        <v>15958</v>
      </c>
      <c r="E104" s="29">
        <f t="shared" si="17"/>
        <v>1531968</v>
      </c>
      <c r="F104" s="29">
        <f t="shared" si="13"/>
        <v>-1340532</v>
      </c>
      <c r="G104" s="34">
        <f>+Inputs!$D$3</f>
        <v>0.37951000000000001</v>
      </c>
      <c r="H104" s="4"/>
      <c r="I104" s="27">
        <f t="shared" si="18"/>
        <v>2872500</v>
      </c>
      <c r="J104" s="4"/>
      <c r="K104" s="27">
        <f t="shared" si="14"/>
        <v>15958</v>
      </c>
      <c r="L104" s="27">
        <f t="shared" si="19"/>
        <v>1531968</v>
      </c>
      <c r="M104" s="27">
        <f t="shared" si="15"/>
        <v>6056.2205800000002</v>
      </c>
      <c r="N104" s="27">
        <f t="shared" si="16"/>
        <v>6056.2205800000002</v>
      </c>
      <c r="O104" s="27">
        <f t="shared" si="20"/>
        <v>-508745.29932000331</v>
      </c>
      <c r="P104" s="27">
        <f t="shared" si="21"/>
        <v>508745.29932000331</v>
      </c>
      <c r="Q104" s="8"/>
      <c r="R104" s="8"/>
      <c r="S104" s="8"/>
      <c r="T104" s="4"/>
    </row>
    <row r="105" spans="1:20">
      <c r="A105" s="31">
        <v>42278</v>
      </c>
      <c r="B105" s="4"/>
      <c r="C105" s="6">
        <v>97</v>
      </c>
      <c r="D105" s="29">
        <f t="shared" si="12"/>
        <v>15958</v>
      </c>
      <c r="E105" s="29">
        <f t="shared" si="17"/>
        <v>1547926</v>
      </c>
      <c r="F105" s="29">
        <f t="shared" si="13"/>
        <v>-1324574</v>
      </c>
      <c r="G105" s="34">
        <f>+Inputs!$D$3</f>
        <v>0.37951000000000001</v>
      </c>
      <c r="H105" s="4"/>
      <c r="I105" s="27">
        <f t="shared" si="18"/>
        <v>2872500</v>
      </c>
      <c r="J105" s="4"/>
      <c r="K105" s="27">
        <f t="shared" si="14"/>
        <v>15958</v>
      </c>
      <c r="L105" s="27">
        <f t="shared" si="19"/>
        <v>1547926</v>
      </c>
      <c r="M105" s="27">
        <f t="shared" si="15"/>
        <v>6056.2205800000002</v>
      </c>
      <c r="N105" s="27">
        <f t="shared" si="16"/>
        <v>6056.2205800000002</v>
      </c>
      <c r="O105" s="27">
        <f t="shared" si="20"/>
        <v>-502689.07874000329</v>
      </c>
      <c r="P105" s="27">
        <f t="shared" si="21"/>
        <v>502689.07874000329</v>
      </c>
      <c r="Q105" s="8"/>
      <c r="R105" s="8"/>
      <c r="S105" s="8"/>
      <c r="T105" s="4"/>
    </row>
    <row r="106" spans="1:20">
      <c r="A106" s="31">
        <v>42309</v>
      </c>
      <c r="B106" s="4"/>
      <c r="C106" s="6">
        <v>98</v>
      </c>
      <c r="D106" s="29">
        <f t="shared" si="12"/>
        <v>15958</v>
      </c>
      <c r="E106" s="29">
        <f t="shared" si="17"/>
        <v>1563884</v>
      </c>
      <c r="F106" s="29">
        <f t="shared" si="13"/>
        <v>-1308616</v>
      </c>
      <c r="G106" s="34">
        <f>+Inputs!$D$3</f>
        <v>0.37951000000000001</v>
      </c>
      <c r="H106" s="4"/>
      <c r="I106" s="27">
        <f t="shared" si="18"/>
        <v>2872500</v>
      </c>
      <c r="J106" s="4"/>
      <c r="K106" s="27">
        <f t="shared" si="14"/>
        <v>15958</v>
      </c>
      <c r="L106" s="27">
        <f t="shared" si="19"/>
        <v>1563884</v>
      </c>
      <c r="M106" s="27">
        <f t="shared" si="15"/>
        <v>6056.2205800000002</v>
      </c>
      <c r="N106" s="27">
        <f t="shared" si="16"/>
        <v>6056.2205800000002</v>
      </c>
      <c r="O106" s="27">
        <f t="shared" si="20"/>
        <v>-496632.85816000326</v>
      </c>
      <c r="P106" s="27">
        <f t="shared" si="21"/>
        <v>496632.85816000326</v>
      </c>
      <c r="Q106" s="8"/>
      <c r="R106" s="8"/>
      <c r="S106" s="8"/>
      <c r="T106" s="4"/>
    </row>
    <row r="107" spans="1:20">
      <c r="A107" s="31">
        <v>42339</v>
      </c>
      <c r="B107" s="4"/>
      <c r="C107" s="6">
        <v>99</v>
      </c>
      <c r="D107" s="29">
        <f t="shared" si="12"/>
        <v>15958</v>
      </c>
      <c r="E107" s="29">
        <f t="shared" si="17"/>
        <v>1579842</v>
      </c>
      <c r="F107" s="29">
        <f t="shared" si="13"/>
        <v>-1292658</v>
      </c>
      <c r="G107" s="34">
        <f>+Inputs!$D$3</f>
        <v>0.37951000000000001</v>
      </c>
      <c r="H107" s="4"/>
      <c r="I107" s="27">
        <f t="shared" si="18"/>
        <v>2872500</v>
      </c>
      <c r="J107" s="4"/>
      <c r="K107" s="27">
        <f t="shared" si="14"/>
        <v>15958</v>
      </c>
      <c r="L107" s="27">
        <f t="shared" si="19"/>
        <v>1579842</v>
      </c>
      <c r="M107" s="27">
        <f t="shared" si="15"/>
        <v>6056.2205800000002</v>
      </c>
      <c r="N107" s="27">
        <f t="shared" si="16"/>
        <v>6056.2205800000002</v>
      </c>
      <c r="O107" s="27">
        <f t="shared" si="20"/>
        <v>-490576.63758000324</v>
      </c>
      <c r="P107" s="27">
        <f t="shared" si="21"/>
        <v>490576.63758000324</v>
      </c>
      <c r="Q107" s="8"/>
      <c r="R107" s="8"/>
      <c r="S107" s="8"/>
      <c r="T107" s="4"/>
    </row>
    <row r="108" spans="1:20">
      <c r="A108" s="31">
        <v>42370</v>
      </c>
      <c r="B108" s="4"/>
      <c r="C108" s="6">
        <v>100</v>
      </c>
      <c r="D108" s="29">
        <f t="shared" si="12"/>
        <v>15958</v>
      </c>
      <c r="E108" s="29">
        <f t="shared" si="17"/>
        <v>1595800</v>
      </c>
      <c r="F108" s="29">
        <f t="shared" si="13"/>
        <v>-1276700</v>
      </c>
      <c r="G108" s="34">
        <f>+Inputs!$D$3</f>
        <v>0.37951000000000001</v>
      </c>
      <c r="H108" s="4"/>
      <c r="I108" s="27">
        <f t="shared" si="18"/>
        <v>2872500</v>
      </c>
      <c r="J108" s="4"/>
      <c r="K108" s="27">
        <f t="shared" si="14"/>
        <v>15958</v>
      </c>
      <c r="L108" s="27">
        <f t="shared" si="19"/>
        <v>1595800</v>
      </c>
      <c r="M108" s="27">
        <f t="shared" si="15"/>
        <v>6056.2205800000002</v>
      </c>
      <c r="N108" s="27">
        <f t="shared" si="16"/>
        <v>6056.2205800000002</v>
      </c>
      <c r="O108" s="27">
        <f t="shared" si="20"/>
        <v>-484520.41700000322</v>
      </c>
      <c r="P108" s="27">
        <f t="shared" si="21"/>
        <v>484520.41700000322</v>
      </c>
      <c r="Q108" s="8"/>
      <c r="R108" s="8"/>
      <c r="S108" s="8"/>
      <c r="T108" s="4"/>
    </row>
    <row r="109" spans="1:20">
      <c r="A109" s="31">
        <v>42401</v>
      </c>
      <c r="B109" s="4"/>
      <c r="C109" s="6">
        <v>101</v>
      </c>
      <c r="D109" s="29">
        <f t="shared" si="12"/>
        <v>15958</v>
      </c>
      <c r="E109" s="29">
        <f t="shared" si="17"/>
        <v>1611758</v>
      </c>
      <c r="F109" s="29">
        <f t="shared" si="13"/>
        <v>-1260742</v>
      </c>
      <c r="G109" s="34">
        <f>+Inputs!$D$3</f>
        <v>0.37951000000000001</v>
      </c>
      <c r="H109" s="4"/>
      <c r="I109" s="27">
        <f t="shared" si="18"/>
        <v>2872500</v>
      </c>
      <c r="J109" s="4"/>
      <c r="K109" s="27">
        <f t="shared" si="14"/>
        <v>15958</v>
      </c>
      <c r="L109" s="27">
        <f t="shared" si="19"/>
        <v>1611758</v>
      </c>
      <c r="M109" s="27">
        <f t="shared" si="15"/>
        <v>6056.2205800000002</v>
      </c>
      <c r="N109" s="27">
        <f t="shared" si="16"/>
        <v>6056.2205800000002</v>
      </c>
      <c r="O109" s="27">
        <f t="shared" si="20"/>
        <v>-478464.19642000319</v>
      </c>
      <c r="P109" s="27">
        <f t="shared" si="21"/>
        <v>478464.19642000319</v>
      </c>
      <c r="Q109" s="8"/>
      <c r="R109" s="8"/>
      <c r="S109" s="8"/>
      <c r="T109" s="4"/>
    </row>
    <row r="110" spans="1:20">
      <c r="A110" s="31">
        <v>42430</v>
      </c>
      <c r="B110" s="4"/>
      <c r="C110" s="6">
        <v>102</v>
      </c>
      <c r="D110" s="29">
        <f t="shared" si="12"/>
        <v>15958</v>
      </c>
      <c r="E110" s="29">
        <f t="shared" si="17"/>
        <v>1627716</v>
      </c>
      <c r="F110" s="29">
        <f t="shared" si="13"/>
        <v>-1244784</v>
      </c>
      <c r="G110" s="34">
        <f>+Inputs!$D$3</f>
        <v>0.37951000000000001</v>
      </c>
      <c r="H110" s="4"/>
      <c r="I110" s="27">
        <f t="shared" si="18"/>
        <v>2872500</v>
      </c>
      <c r="J110" s="4"/>
      <c r="K110" s="27">
        <f t="shared" si="14"/>
        <v>15958</v>
      </c>
      <c r="L110" s="27">
        <f t="shared" si="19"/>
        <v>1627716</v>
      </c>
      <c r="M110" s="27">
        <f t="shared" si="15"/>
        <v>6056.2205800000002</v>
      </c>
      <c r="N110" s="27">
        <f t="shared" si="16"/>
        <v>6056.2205800000002</v>
      </c>
      <c r="O110" s="27">
        <f t="shared" si="20"/>
        <v>-472407.97584000317</v>
      </c>
      <c r="P110" s="27">
        <f t="shared" si="21"/>
        <v>472407.97584000317</v>
      </c>
      <c r="Q110" s="8"/>
      <c r="R110" s="8"/>
      <c r="S110" s="8"/>
      <c r="T110" s="4"/>
    </row>
    <row r="111" spans="1:20">
      <c r="A111" s="31">
        <v>42461</v>
      </c>
      <c r="B111" s="4"/>
      <c r="C111" s="6">
        <v>103</v>
      </c>
      <c r="D111" s="29">
        <f t="shared" si="12"/>
        <v>15958</v>
      </c>
      <c r="E111" s="29">
        <f t="shared" si="17"/>
        <v>1643674</v>
      </c>
      <c r="F111" s="29">
        <f t="shared" si="13"/>
        <v>-1228826</v>
      </c>
      <c r="G111" s="34">
        <f>+Inputs!$D$3</f>
        <v>0.37951000000000001</v>
      </c>
      <c r="H111" s="4"/>
      <c r="I111" s="27">
        <f t="shared" si="18"/>
        <v>2872500</v>
      </c>
      <c r="J111" s="4"/>
      <c r="K111" s="27">
        <f t="shared" si="14"/>
        <v>15958</v>
      </c>
      <c r="L111" s="27">
        <f t="shared" si="19"/>
        <v>1643674</v>
      </c>
      <c r="M111" s="27">
        <f t="shared" si="15"/>
        <v>6056.2205800000002</v>
      </c>
      <c r="N111" s="27">
        <f t="shared" si="16"/>
        <v>6056.2205800000002</v>
      </c>
      <c r="O111" s="27">
        <f t="shared" si="20"/>
        <v>-466351.75526000315</v>
      </c>
      <c r="P111" s="27">
        <f t="shared" si="21"/>
        <v>466351.75526000315</v>
      </c>
      <c r="Q111" s="8"/>
      <c r="R111" s="8"/>
      <c r="S111" s="8"/>
      <c r="T111" s="4"/>
    </row>
    <row r="112" spans="1:20">
      <c r="A112" s="31">
        <v>42491</v>
      </c>
      <c r="B112" s="4"/>
      <c r="C112" s="6">
        <v>104</v>
      </c>
      <c r="D112" s="29">
        <f t="shared" si="12"/>
        <v>15958</v>
      </c>
      <c r="E112" s="29">
        <f t="shared" si="17"/>
        <v>1659632</v>
      </c>
      <c r="F112" s="29">
        <f t="shared" si="13"/>
        <v>-1212868</v>
      </c>
      <c r="G112" s="34">
        <f>+Inputs!$D$3</f>
        <v>0.37951000000000001</v>
      </c>
      <c r="H112" s="4"/>
      <c r="I112" s="27">
        <f t="shared" si="18"/>
        <v>2872500</v>
      </c>
      <c r="J112" s="4"/>
      <c r="K112" s="27">
        <f t="shared" si="14"/>
        <v>15958</v>
      </c>
      <c r="L112" s="27">
        <f t="shared" si="19"/>
        <v>1659632</v>
      </c>
      <c r="M112" s="27">
        <f t="shared" si="15"/>
        <v>6056.2205800000002</v>
      </c>
      <c r="N112" s="27">
        <f t="shared" si="16"/>
        <v>6056.2205800000002</v>
      </c>
      <c r="O112" s="27">
        <f t="shared" si="20"/>
        <v>-460295.53468000313</v>
      </c>
      <c r="P112" s="27">
        <f t="shared" si="21"/>
        <v>460295.53468000313</v>
      </c>
      <c r="Q112" s="8"/>
      <c r="R112" s="8"/>
      <c r="S112" s="8"/>
      <c r="T112" s="4"/>
    </row>
    <row r="113" spans="1:20">
      <c r="A113" s="31">
        <v>42522</v>
      </c>
      <c r="B113" s="4"/>
      <c r="C113" s="6">
        <v>105</v>
      </c>
      <c r="D113" s="29">
        <f t="shared" si="12"/>
        <v>15958</v>
      </c>
      <c r="E113" s="29">
        <f t="shared" si="17"/>
        <v>1675590</v>
      </c>
      <c r="F113" s="29">
        <f t="shared" si="13"/>
        <v>-1196910</v>
      </c>
      <c r="G113" s="34">
        <f>+Inputs!$D$3</f>
        <v>0.37951000000000001</v>
      </c>
      <c r="H113" s="4"/>
      <c r="I113" s="27">
        <f t="shared" si="18"/>
        <v>2872500</v>
      </c>
      <c r="J113" s="4"/>
      <c r="K113" s="27">
        <f t="shared" si="14"/>
        <v>15958</v>
      </c>
      <c r="L113" s="27">
        <f t="shared" si="19"/>
        <v>1675590</v>
      </c>
      <c r="M113" s="27">
        <f t="shared" si="15"/>
        <v>6056.2205800000002</v>
      </c>
      <c r="N113" s="27">
        <f t="shared" si="16"/>
        <v>6056.2205800000002</v>
      </c>
      <c r="O113" s="27">
        <f t="shared" si="20"/>
        <v>-454239.3141000031</v>
      </c>
      <c r="P113" s="27">
        <f t="shared" si="21"/>
        <v>454239.3141000031</v>
      </c>
      <c r="Q113" s="8"/>
      <c r="R113" s="8"/>
      <c r="S113" s="8"/>
      <c r="T113" s="4"/>
    </row>
    <row r="114" spans="1:20">
      <c r="A114" s="31">
        <v>42552</v>
      </c>
      <c r="B114" s="4"/>
      <c r="C114" s="6">
        <v>106</v>
      </c>
      <c r="D114" s="29">
        <f t="shared" si="12"/>
        <v>15958</v>
      </c>
      <c r="E114" s="29">
        <f t="shared" si="17"/>
        <v>1691548</v>
      </c>
      <c r="F114" s="29">
        <f t="shared" si="13"/>
        <v>-1180952</v>
      </c>
      <c r="G114" s="34">
        <f>+Inputs!$D$3</f>
        <v>0.37951000000000001</v>
      </c>
      <c r="H114" s="4"/>
      <c r="I114" s="27">
        <f t="shared" si="18"/>
        <v>2872500</v>
      </c>
      <c r="J114" s="4"/>
      <c r="K114" s="27">
        <f t="shared" si="14"/>
        <v>15958</v>
      </c>
      <c r="L114" s="27">
        <f t="shared" si="19"/>
        <v>1691548</v>
      </c>
      <c r="M114" s="27">
        <f t="shared" si="15"/>
        <v>6056.2205800000002</v>
      </c>
      <c r="N114" s="27">
        <f t="shared" si="16"/>
        <v>6056.2205800000002</v>
      </c>
      <c r="O114" s="27">
        <f t="shared" si="20"/>
        <v>-448183.09352000308</v>
      </c>
      <c r="P114" s="27">
        <f t="shared" si="21"/>
        <v>448183.09352000308</v>
      </c>
      <c r="Q114" s="8"/>
      <c r="R114" s="8"/>
      <c r="S114" s="8"/>
      <c r="T114" s="4"/>
    </row>
    <row r="115" spans="1:20">
      <c r="A115" s="31">
        <v>42583</v>
      </c>
      <c r="B115" s="4"/>
      <c r="C115" s="6">
        <v>107</v>
      </c>
      <c r="D115" s="29">
        <f t="shared" si="12"/>
        <v>15958</v>
      </c>
      <c r="E115" s="29">
        <f t="shared" si="17"/>
        <v>1707506</v>
      </c>
      <c r="F115" s="29">
        <f t="shared" si="13"/>
        <v>-1164994</v>
      </c>
      <c r="G115" s="34">
        <f>+Inputs!$D$3</f>
        <v>0.37951000000000001</v>
      </c>
      <c r="H115" s="4"/>
      <c r="I115" s="27">
        <f t="shared" si="18"/>
        <v>2872500</v>
      </c>
      <c r="J115" s="4"/>
      <c r="K115" s="27">
        <f t="shared" si="14"/>
        <v>15958</v>
      </c>
      <c r="L115" s="27">
        <f t="shared" si="19"/>
        <v>1707506</v>
      </c>
      <c r="M115" s="27">
        <f t="shared" si="15"/>
        <v>6056.2205800000002</v>
      </c>
      <c r="N115" s="27">
        <f t="shared" si="16"/>
        <v>6056.2205800000002</v>
      </c>
      <c r="O115" s="27">
        <f t="shared" si="20"/>
        <v>-442126.87294000306</v>
      </c>
      <c r="P115" s="27">
        <f t="shared" si="21"/>
        <v>442126.87294000306</v>
      </c>
      <c r="Q115" s="8"/>
      <c r="R115" s="8"/>
      <c r="S115" s="8"/>
      <c r="T115" s="4"/>
    </row>
    <row r="116" spans="1:20">
      <c r="A116" s="31">
        <v>42614</v>
      </c>
      <c r="B116" s="4"/>
      <c r="C116" s="6">
        <v>108</v>
      </c>
      <c r="D116" s="29">
        <f t="shared" si="12"/>
        <v>15958</v>
      </c>
      <c r="E116" s="29">
        <f t="shared" si="17"/>
        <v>1723464</v>
      </c>
      <c r="F116" s="29">
        <f t="shared" si="13"/>
        <v>-1149036</v>
      </c>
      <c r="G116" s="34">
        <f>+Inputs!$D$3</f>
        <v>0.37951000000000001</v>
      </c>
      <c r="H116" s="4"/>
      <c r="I116" s="27">
        <f t="shared" si="18"/>
        <v>2872500</v>
      </c>
      <c r="J116" s="4"/>
      <c r="K116" s="27">
        <f t="shared" si="14"/>
        <v>15958</v>
      </c>
      <c r="L116" s="27">
        <f t="shared" si="19"/>
        <v>1723464</v>
      </c>
      <c r="M116" s="27">
        <f t="shared" si="15"/>
        <v>6056.2205800000002</v>
      </c>
      <c r="N116" s="27">
        <f t="shared" si="16"/>
        <v>6056.2205800000002</v>
      </c>
      <c r="O116" s="27">
        <f t="shared" si="20"/>
        <v>-436070.65236000303</v>
      </c>
      <c r="P116" s="27">
        <f t="shared" si="21"/>
        <v>436070.65236000303</v>
      </c>
      <c r="Q116" s="8"/>
      <c r="R116" s="8"/>
      <c r="S116" s="8"/>
      <c r="T116" s="4"/>
    </row>
    <row r="117" spans="1:20">
      <c r="A117" s="31">
        <v>42644</v>
      </c>
      <c r="B117" s="4"/>
      <c r="C117" s="6">
        <v>109</v>
      </c>
      <c r="D117" s="29">
        <f t="shared" si="12"/>
        <v>15958</v>
      </c>
      <c r="E117" s="29">
        <f t="shared" si="17"/>
        <v>1739422</v>
      </c>
      <c r="F117" s="29">
        <f t="shared" si="13"/>
        <v>-1133078</v>
      </c>
      <c r="G117" s="34">
        <f>+Inputs!$D$3</f>
        <v>0.37951000000000001</v>
      </c>
      <c r="H117" s="4"/>
      <c r="I117" s="27">
        <f t="shared" si="18"/>
        <v>2872500</v>
      </c>
      <c r="J117" s="4"/>
      <c r="K117" s="27">
        <f t="shared" si="14"/>
        <v>15958</v>
      </c>
      <c r="L117" s="27">
        <f t="shared" si="19"/>
        <v>1739422</v>
      </c>
      <c r="M117" s="27">
        <f t="shared" si="15"/>
        <v>6056.2205800000002</v>
      </c>
      <c r="N117" s="27">
        <f t="shared" si="16"/>
        <v>6056.2205800000002</v>
      </c>
      <c r="O117" s="27">
        <f t="shared" si="20"/>
        <v>-430014.43178000301</v>
      </c>
      <c r="P117" s="27">
        <f t="shared" si="21"/>
        <v>430014.43178000301</v>
      </c>
      <c r="Q117" s="8"/>
      <c r="R117" s="8"/>
      <c r="S117" s="8"/>
      <c r="T117" s="4"/>
    </row>
    <row r="118" spans="1:20">
      <c r="A118" s="31">
        <v>42675</v>
      </c>
      <c r="B118" s="4"/>
      <c r="C118" s="6">
        <v>110</v>
      </c>
      <c r="D118" s="29">
        <f t="shared" si="12"/>
        <v>15958</v>
      </c>
      <c r="E118" s="29">
        <f t="shared" si="17"/>
        <v>1755380</v>
      </c>
      <c r="F118" s="29">
        <f t="shared" si="13"/>
        <v>-1117120</v>
      </c>
      <c r="G118" s="34">
        <f>+Inputs!$D$3</f>
        <v>0.37951000000000001</v>
      </c>
      <c r="H118" s="4"/>
      <c r="I118" s="27">
        <f t="shared" si="18"/>
        <v>2872500</v>
      </c>
      <c r="J118" s="4"/>
      <c r="K118" s="27">
        <f t="shared" si="14"/>
        <v>15958</v>
      </c>
      <c r="L118" s="27">
        <f t="shared" si="19"/>
        <v>1755380</v>
      </c>
      <c r="M118" s="27">
        <f t="shared" si="15"/>
        <v>6056.2205800000002</v>
      </c>
      <c r="N118" s="27">
        <f t="shared" si="16"/>
        <v>6056.2205800000002</v>
      </c>
      <c r="O118" s="27">
        <f t="shared" si="20"/>
        <v>-423958.21120000299</v>
      </c>
      <c r="P118" s="27">
        <f t="shared" si="21"/>
        <v>423958.21120000299</v>
      </c>
      <c r="Q118" s="8"/>
      <c r="R118" s="8"/>
      <c r="S118" s="8"/>
      <c r="T118" s="4"/>
    </row>
    <row r="119" spans="1:20">
      <c r="A119" s="31">
        <v>42705</v>
      </c>
      <c r="B119" s="4"/>
      <c r="C119" s="6">
        <v>111</v>
      </c>
      <c r="D119" s="29">
        <f t="shared" si="12"/>
        <v>15958</v>
      </c>
      <c r="E119" s="29">
        <f t="shared" si="17"/>
        <v>1771338</v>
      </c>
      <c r="F119" s="29">
        <f t="shared" si="13"/>
        <v>-1101162</v>
      </c>
      <c r="G119" s="34">
        <f>+Inputs!$D$3</f>
        <v>0.37951000000000001</v>
      </c>
      <c r="H119" s="4"/>
      <c r="I119" s="27">
        <f t="shared" si="18"/>
        <v>2872500</v>
      </c>
      <c r="J119" s="4"/>
      <c r="K119" s="27">
        <f t="shared" si="14"/>
        <v>15958</v>
      </c>
      <c r="L119" s="27">
        <f t="shared" si="19"/>
        <v>1771338</v>
      </c>
      <c r="M119" s="27">
        <f t="shared" si="15"/>
        <v>6056.2205800000002</v>
      </c>
      <c r="N119" s="27">
        <f t="shared" si="16"/>
        <v>6056.2205800000002</v>
      </c>
      <c r="O119" s="27">
        <f t="shared" si="20"/>
        <v>-417901.99062000297</v>
      </c>
      <c r="P119" s="27">
        <f t="shared" si="21"/>
        <v>417901.99062000297</v>
      </c>
      <c r="Q119" s="8"/>
      <c r="R119" s="8"/>
      <c r="S119" s="8"/>
      <c r="T119" s="4"/>
    </row>
    <row r="120" spans="1:20">
      <c r="A120" s="31">
        <v>42736</v>
      </c>
      <c r="B120" s="4"/>
      <c r="C120" s="6">
        <v>112</v>
      </c>
      <c r="D120" s="29">
        <f t="shared" si="12"/>
        <v>15958</v>
      </c>
      <c r="E120" s="29">
        <f t="shared" si="17"/>
        <v>1787296</v>
      </c>
      <c r="F120" s="29">
        <f t="shared" si="13"/>
        <v>-1085204</v>
      </c>
      <c r="G120" s="34">
        <f>+Inputs!$D$3</f>
        <v>0.37951000000000001</v>
      </c>
      <c r="H120" s="4"/>
      <c r="I120" s="27">
        <f t="shared" si="18"/>
        <v>2872500</v>
      </c>
      <c r="J120" s="4"/>
      <c r="K120" s="27">
        <f t="shared" si="14"/>
        <v>15958</v>
      </c>
      <c r="L120" s="27">
        <f t="shared" si="19"/>
        <v>1787296</v>
      </c>
      <c r="M120" s="27">
        <f t="shared" si="15"/>
        <v>6056.2205800000002</v>
      </c>
      <c r="N120" s="27">
        <f t="shared" si="16"/>
        <v>6056.2205800000002</v>
      </c>
      <c r="O120" s="27">
        <f t="shared" si="20"/>
        <v>-411845.77004000294</v>
      </c>
      <c r="P120" s="27">
        <f t="shared" si="21"/>
        <v>411845.77004000294</v>
      </c>
      <c r="Q120" s="8"/>
      <c r="R120" s="8"/>
      <c r="S120" s="8"/>
      <c r="T120" s="4"/>
    </row>
    <row r="121" spans="1:20">
      <c r="A121" s="31">
        <v>42767</v>
      </c>
      <c r="B121" s="4"/>
      <c r="C121" s="6">
        <v>113</v>
      </c>
      <c r="D121" s="29">
        <f t="shared" si="12"/>
        <v>15958</v>
      </c>
      <c r="E121" s="29">
        <f t="shared" si="17"/>
        <v>1803254</v>
      </c>
      <c r="F121" s="29">
        <f t="shared" si="13"/>
        <v>-1069246</v>
      </c>
      <c r="G121" s="34">
        <f>+Inputs!$D$3</f>
        <v>0.37951000000000001</v>
      </c>
      <c r="H121" s="4"/>
      <c r="I121" s="27">
        <f t="shared" si="18"/>
        <v>2872500</v>
      </c>
      <c r="J121" s="4"/>
      <c r="K121" s="27">
        <f t="shared" si="14"/>
        <v>15958</v>
      </c>
      <c r="L121" s="27">
        <f t="shared" si="19"/>
        <v>1803254</v>
      </c>
      <c r="M121" s="27">
        <f t="shared" si="15"/>
        <v>6056.2205800000002</v>
      </c>
      <c r="N121" s="27">
        <f t="shared" si="16"/>
        <v>6056.2205800000002</v>
      </c>
      <c r="O121" s="27">
        <f t="shared" si="20"/>
        <v>-405789.54946000292</v>
      </c>
      <c r="P121" s="27">
        <f t="shared" si="21"/>
        <v>405789.54946000292</v>
      </c>
      <c r="Q121" s="8"/>
      <c r="R121" s="8"/>
      <c r="S121" s="8"/>
      <c r="T121" s="4"/>
    </row>
    <row r="122" spans="1:20">
      <c r="A122" s="31">
        <v>42795</v>
      </c>
      <c r="B122" s="4"/>
      <c r="C122" s="6">
        <v>114</v>
      </c>
      <c r="D122" s="29">
        <f t="shared" si="12"/>
        <v>15958</v>
      </c>
      <c r="E122" s="29">
        <f t="shared" si="17"/>
        <v>1819212</v>
      </c>
      <c r="F122" s="29">
        <f t="shared" si="13"/>
        <v>-1053288</v>
      </c>
      <c r="G122" s="34">
        <f>+Inputs!$D$3</f>
        <v>0.37951000000000001</v>
      </c>
      <c r="H122" s="4"/>
      <c r="I122" s="27">
        <f t="shared" si="18"/>
        <v>2872500</v>
      </c>
      <c r="J122" s="4"/>
      <c r="K122" s="27">
        <f t="shared" si="14"/>
        <v>15958</v>
      </c>
      <c r="L122" s="27">
        <f t="shared" si="19"/>
        <v>1819212</v>
      </c>
      <c r="M122" s="27">
        <f t="shared" si="15"/>
        <v>6056.2205800000002</v>
      </c>
      <c r="N122" s="27">
        <f t="shared" si="16"/>
        <v>6056.2205800000002</v>
      </c>
      <c r="O122" s="27">
        <f t="shared" si="20"/>
        <v>-399733.3288800029</v>
      </c>
      <c r="P122" s="27">
        <f t="shared" si="21"/>
        <v>399733.3288800029</v>
      </c>
      <c r="Q122" s="8"/>
      <c r="R122" s="8"/>
      <c r="S122" s="8"/>
      <c r="T122" s="4"/>
    </row>
    <row r="123" spans="1:20">
      <c r="A123" s="31">
        <v>42826</v>
      </c>
      <c r="B123" s="4"/>
      <c r="C123" s="6">
        <v>115</v>
      </c>
      <c r="D123" s="29">
        <f t="shared" si="12"/>
        <v>15958</v>
      </c>
      <c r="E123" s="29">
        <f t="shared" si="17"/>
        <v>1835170</v>
      </c>
      <c r="F123" s="29">
        <f t="shared" si="13"/>
        <v>-1037330</v>
      </c>
      <c r="G123" s="34">
        <f>+Inputs!$D$3</f>
        <v>0.37951000000000001</v>
      </c>
      <c r="H123" s="4"/>
      <c r="I123" s="27">
        <f t="shared" si="18"/>
        <v>2872500</v>
      </c>
      <c r="J123" s="4"/>
      <c r="K123" s="27">
        <f t="shared" si="14"/>
        <v>15958</v>
      </c>
      <c r="L123" s="27">
        <f t="shared" si="19"/>
        <v>1835170</v>
      </c>
      <c r="M123" s="27">
        <f t="shared" si="15"/>
        <v>6056.2205800000002</v>
      </c>
      <c r="N123" s="27">
        <f t="shared" si="16"/>
        <v>6056.2205800000002</v>
      </c>
      <c r="O123" s="27">
        <f t="shared" si="20"/>
        <v>-393677.10830000287</v>
      </c>
      <c r="P123" s="27">
        <f t="shared" si="21"/>
        <v>393677.10830000287</v>
      </c>
      <c r="Q123" s="8"/>
      <c r="R123" s="8"/>
      <c r="S123" s="8"/>
      <c r="T123" s="4"/>
    </row>
    <row r="124" spans="1:20">
      <c r="A124" s="31">
        <v>42856</v>
      </c>
      <c r="B124" s="4"/>
      <c r="C124" s="6">
        <v>116</v>
      </c>
      <c r="D124" s="29">
        <f t="shared" si="12"/>
        <v>15958</v>
      </c>
      <c r="E124" s="29">
        <f t="shared" si="17"/>
        <v>1851128</v>
      </c>
      <c r="F124" s="29">
        <f t="shared" si="13"/>
        <v>-1021372</v>
      </c>
      <c r="G124" s="34">
        <f>+Inputs!$D$3</f>
        <v>0.37951000000000001</v>
      </c>
      <c r="H124" s="4"/>
      <c r="I124" s="27">
        <f t="shared" si="18"/>
        <v>2872500</v>
      </c>
      <c r="J124" s="4"/>
      <c r="K124" s="27">
        <f t="shared" si="14"/>
        <v>15958</v>
      </c>
      <c r="L124" s="27">
        <f t="shared" si="19"/>
        <v>1851128</v>
      </c>
      <c r="M124" s="27">
        <f t="shared" si="15"/>
        <v>6056.2205800000002</v>
      </c>
      <c r="N124" s="27">
        <f t="shared" si="16"/>
        <v>6056.2205800000002</v>
      </c>
      <c r="O124" s="27">
        <f t="shared" si="20"/>
        <v>-387620.88772000285</v>
      </c>
      <c r="P124" s="27">
        <f t="shared" si="21"/>
        <v>387620.88772000285</v>
      </c>
      <c r="Q124" s="8"/>
      <c r="R124" s="8"/>
      <c r="S124" s="8"/>
      <c r="T124" s="4"/>
    </row>
    <row r="125" spans="1:20">
      <c r="A125" s="31">
        <v>42887</v>
      </c>
      <c r="B125" s="4"/>
      <c r="C125" s="6">
        <v>117</v>
      </c>
      <c r="D125" s="29">
        <f t="shared" si="12"/>
        <v>15958</v>
      </c>
      <c r="E125" s="29">
        <f t="shared" si="17"/>
        <v>1867086</v>
      </c>
      <c r="F125" s="29">
        <f t="shared" si="13"/>
        <v>-1005414</v>
      </c>
      <c r="G125" s="34">
        <f>+Inputs!$D$3</f>
        <v>0.37951000000000001</v>
      </c>
      <c r="H125" s="4"/>
      <c r="I125" s="27">
        <f t="shared" si="18"/>
        <v>2872500</v>
      </c>
      <c r="J125" s="4"/>
      <c r="K125" s="27">
        <f t="shared" si="14"/>
        <v>15958</v>
      </c>
      <c r="L125" s="27">
        <f t="shared" si="19"/>
        <v>1867086</v>
      </c>
      <c r="M125" s="27">
        <f t="shared" si="15"/>
        <v>6056.2205800000002</v>
      </c>
      <c r="N125" s="27">
        <f t="shared" si="16"/>
        <v>6056.2205800000002</v>
      </c>
      <c r="O125" s="27">
        <f t="shared" si="20"/>
        <v>-381564.66714000283</v>
      </c>
      <c r="P125" s="27">
        <f t="shared" si="21"/>
        <v>381564.66714000283</v>
      </c>
      <c r="Q125" s="8"/>
      <c r="R125" s="8"/>
      <c r="S125" s="8"/>
      <c r="T125" s="4"/>
    </row>
    <row r="126" spans="1:20">
      <c r="A126" s="31">
        <v>42917</v>
      </c>
      <c r="B126" s="4"/>
      <c r="C126" s="6">
        <v>118</v>
      </c>
      <c r="D126" s="29">
        <f t="shared" si="12"/>
        <v>15958</v>
      </c>
      <c r="E126" s="29">
        <f t="shared" si="17"/>
        <v>1883044</v>
      </c>
      <c r="F126" s="29">
        <f t="shared" si="13"/>
        <v>-989456</v>
      </c>
      <c r="G126" s="34">
        <f>+Inputs!$D$3</f>
        <v>0.37951000000000001</v>
      </c>
      <c r="H126" s="4"/>
      <c r="I126" s="27">
        <f t="shared" si="18"/>
        <v>2872500</v>
      </c>
      <c r="J126" s="4"/>
      <c r="K126" s="27">
        <f t="shared" si="14"/>
        <v>15958</v>
      </c>
      <c r="L126" s="27">
        <f t="shared" si="19"/>
        <v>1883044</v>
      </c>
      <c r="M126" s="27">
        <f t="shared" si="15"/>
        <v>6056.2205800000002</v>
      </c>
      <c r="N126" s="27">
        <f t="shared" si="16"/>
        <v>6056.2205800000002</v>
      </c>
      <c r="O126" s="27">
        <f t="shared" si="20"/>
        <v>-375508.44656000281</v>
      </c>
      <c r="P126" s="27">
        <f t="shared" si="21"/>
        <v>375508.44656000281</v>
      </c>
      <c r="Q126" s="8"/>
      <c r="R126" s="8"/>
      <c r="S126" s="8"/>
      <c r="T126" s="4"/>
    </row>
    <row r="127" spans="1:20">
      <c r="A127" s="31">
        <v>42948</v>
      </c>
      <c r="B127" s="4"/>
      <c r="C127" s="6">
        <v>119</v>
      </c>
      <c r="D127" s="29">
        <f t="shared" si="12"/>
        <v>15958</v>
      </c>
      <c r="E127" s="29">
        <f t="shared" si="17"/>
        <v>1899002</v>
      </c>
      <c r="F127" s="29">
        <f t="shared" si="13"/>
        <v>-973498</v>
      </c>
      <c r="G127" s="34">
        <f>+Inputs!$D$3</f>
        <v>0.37951000000000001</v>
      </c>
      <c r="H127" s="4"/>
      <c r="I127" s="27">
        <f t="shared" si="18"/>
        <v>2872500</v>
      </c>
      <c r="J127" s="4"/>
      <c r="K127" s="27">
        <f t="shared" si="14"/>
        <v>15958</v>
      </c>
      <c r="L127" s="27">
        <f t="shared" si="19"/>
        <v>1899002</v>
      </c>
      <c r="M127" s="27">
        <f t="shared" si="15"/>
        <v>6056.2205800000002</v>
      </c>
      <c r="N127" s="27">
        <f t="shared" si="16"/>
        <v>6056.2205800000002</v>
      </c>
      <c r="O127" s="27">
        <f t="shared" si="20"/>
        <v>-369452.22598000278</v>
      </c>
      <c r="P127" s="27">
        <f t="shared" si="21"/>
        <v>369452.22598000278</v>
      </c>
      <c r="Q127" s="8"/>
      <c r="R127" s="8"/>
      <c r="S127" s="8"/>
      <c r="T127" s="4"/>
    </row>
    <row r="128" spans="1:20">
      <c r="A128" s="31">
        <v>42979</v>
      </c>
      <c r="B128" s="4"/>
      <c r="C128" s="6">
        <v>120</v>
      </c>
      <c r="D128" s="29">
        <f t="shared" si="12"/>
        <v>15958</v>
      </c>
      <c r="E128" s="29">
        <f t="shared" si="17"/>
        <v>1914960</v>
      </c>
      <c r="F128" s="29">
        <f t="shared" si="13"/>
        <v>-957540</v>
      </c>
      <c r="G128" s="34">
        <f>+Inputs!$D$3</f>
        <v>0.37951000000000001</v>
      </c>
      <c r="H128" s="4"/>
      <c r="I128" s="27">
        <f t="shared" si="18"/>
        <v>2872500</v>
      </c>
      <c r="J128" s="4"/>
      <c r="K128" s="27">
        <f t="shared" si="14"/>
        <v>15958</v>
      </c>
      <c r="L128" s="27">
        <f t="shared" si="19"/>
        <v>1914960</v>
      </c>
      <c r="M128" s="27">
        <f t="shared" si="15"/>
        <v>6056.2205800000002</v>
      </c>
      <c r="N128" s="27">
        <f t="shared" si="16"/>
        <v>6056.2205800000002</v>
      </c>
      <c r="O128" s="27">
        <f t="shared" si="20"/>
        <v>-363396.00540000276</v>
      </c>
      <c r="P128" s="27">
        <f t="shared" si="21"/>
        <v>363396.00540000276</v>
      </c>
      <c r="Q128" s="8"/>
      <c r="R128" s="8"/>
      <c r="S128" s="8"/>
      <c r="T128" s="4"/>
    </row>
    <row r="129" spans="1:20">
      <c r="A129" s="31">
        <v>43009</v>
      </c>
      <c r="B129" s="4"/>
      <c r="C129" s="6">
        <v>121</v>
      </c>
      <c r="D129" s="29">
        <f t="shared" si="12"/>
        <v>15958</v>
      </c>
      <c r="E129" s="29">
        <f t="shared" si="17"/>
        <v>1930918</v>
      </c>
      <c r="F129" s="29">
        <f t="shared" si="13"/>
        <v>-941582</v>
      </c>
      <c r="G129" s="34">
        <f>+Inputs!$D$3</f>
        <v>0.37951000000000001</v>
      </c>
      <c r="H129" s="4"/>
      <c r="I129" s="27">
        <f t="shared" si="18"/>
        <v>2872500</v>
      </c>
      <c r="J129" s="4"/>
      <c r="K129" s="27">
        <f t="shared" si="14"/>
        <v>15958</v>
      </c>
      <c r="L129" s="27">
        <f t="shared" si="19"/>
        <v>1930918</v>
      </c>
      <c r="M129" s="27">
        <f t="shared" si="15"/>
        <v>6056.2205800000002</v>
      </c>
      <c r="N129" s="27">
        <f t="shared" si="16"/>
        <v>6056.2205800000002</v>
      </c>
      <c r="O129" s="27">
        <f t="shared" si="20"/>
        <v>-357339.78482000274</v>
      </c>
      <c r="P129" s="27">
        <f t="shared" si="21"/>
        <v>357339.78482000274</v>
      </c>
      <c r="Q129" s="8"/>
      <c r="R129" s="8"/>
      <c r="S129" s="8"/>
      <c r="T129" s="4"/>
    </row>
    <row r="130" spans="1:20">
      <c r="A130" s="31">
        <v>43040</v>
      </c>
      <c r="B130" s="4"/>
      <c r="C130" s="6">
        <v>122</v>
      </c>
      <c r="D130" s="29">
        <f t="shared" si="12"/>
        <v>15958</v>
      </c>
      <c r="E130" s="29">
        <f t="shared" si="17"/>
        <v>1946876</v>
      </c>
      <c r="F130" s="29">
        <f t="shared" si="13"/>
        <v>-925624</v>
      </c>
      <c r="G130" s="34">
        <f>+Inputs!$D$3</f>
        <v>0.37951000000000001</v>
      </c>
      <c r="H130" s="4"/>
      <c r="I130" s="27">
        <f t="shared" si="18"/>
        <v>2872500</v>
      </c>
      <c r="J130" s="4"/>
      <c r="K130" s="27">
        <f t="shared" si="14"/>
        <v>15958</v>
      </c>
      <c r="L130" s="27">
        <f t="shared" si="19"/>
        <v>1946876</v>
      </c>
      <c r="M130" s="27">
        <f t="shared" si="15"/>
        <v>6056.2205800000002</v>
      </c>
      <c r="N130" s="27">
        <f t="shared" si="16"/>
        <v>6056.2205800000002</v>
      </c>
      <c r="O130" s="27">
        <f t="shared" si="20"/>
        <v>-351283.56424000271</v>
      </c>
      <c r="P130" s="27">
        <f t="shared" si="21"/>
        <v>351283.56424000271</v>
      </c>
      <c r="Q130" s="8"/>
      <c r="R130" s="8"/>
      <c r="S130" s="8"/>
      <c r="T130" s="4"/>
    </row>
    <row r="131" spans="1:20">
      <c r="A131" s="31">
        <v>43070</v>
      </c>
      <c r="B131" s="4"/>
      <c r="C131" s="6">
        <v>123</v>
      </c>
      <c r="D131" s="29">
        <f t="shared" si="12"/>
        <v>15958</v>
      </c>
      <c r="E131" s="29">
        <f t="shared" si="17"/>
        <v>1962834</v>
      </c>
      <c r="F131" s="29">
        <f t="shared" si="13"/>
        <v>-909666</v>
      </c>
      <c r="G131" s="34">
        <f>+Inputs!$D$3</f>
        <v>0.37951000000000001</v>
      </c>
      <c r="H131" s="4"/>
      <c r="I131" s="27">
        <f t="shared" si="18"/>
        <v>2872500</v>
      </c>
      <c r="J131" s="4"/>
      <c r="K131" s="27">
        <f t="shared" si="14"/>
        <v>15958</v>
      </c>
      <c r="L131" s="27">
        <f t="shared" si="19"/>
        <v>1962834</v>
      </c>
      <c r="M131" s="27">
        <f t="shared" si="15"/>
        <v>6056.2205800000002</v>
      </c>
      <c r="N131" s="27">
        <f t="shared" si="16"/>
        <v>6056.2205800000002</v>
      </c>
      <c r="O131" s="27">
        <f t="shared" si="20"/>
        <v>-345227.34366000269</v>
      </c>
      <c r="P131" s="27">
        <f t="shared" si="21"/>
        <v>345227.34366000269</v>
      </c>
      <c r="Q131" s="8"/>
      <c r="R131" s="8"/>
      <c r="S131" s="8"/>
      <c r="T131" s="4"/>
    </row>
    <row r="132" spans="1:20">
      <c r="A132" s="31">
        <v>43101</v>
      </c>
      <c r="B132" s="4"/>
      <c r="C132" s="6">
        <v>124</v>
      </c>
      <c r="D132" s="29">
        <f t="shared" si="12"/>
        <v>15958</v>
      </c>
      <c r="E132" s="29">
        <f t="shared" si="17"/>
        <v>1978792</v>
      </c>
      <c r="F132" s="29">
        <f t="shared" si="13"/>
        <v>-893708</v>
      </c>
      <c r="G132" s="34">
        <f>+Inputs!$D$3</f>
        <v>0.37951000000000001</v>
      </c>
      <c r="H132" s="4"/>
      <c r="I132" s="27">
        <f t="shared" si="18"/>
        <v>2872500</v>
      </c>
      <c r="J132" s="4"/>
      <c r="K132" s="27">
        <f t="shared" si="14"/>
        <v>15958</v>
      </c>
      <c r="L132" s="27">
        <f t="shared" si="19"/>
        <v>1978792</v>
      </c>
      <c r="M132" s="27">
        <f t="shared" si="15"/>
        <v>6056.2205800000002</v>
      </c>
      <c r="N132" s="27">
        <f t="shared" si="16"/>
        <v>6056.2205800000002</v>
      </c>
      <c r="O132" s="27">
        <f t="shared" si="20"/>
        <v>-339171.12308000267</v>
      </c>
      <c r="P132" s="27">
        <f t="shared" si="21"/>
        <v>339171.12308000267</v>
      </c>
      <c r="Q132" s="8"/>
      <c r="R132" s="8"/>
      <c r="S132" s="8"/>
      <c r="T132" s="4"/>
    </row>
    <row r="133" spans="1:20">
      <c r="A133" s="31">
        <v>43132</v>
      </c>
      <c r="B133" s="4"/>
      <c r="C133" s="6">
        <v>125</v>
      </c>
      <c r="D133" s="29">
        <f t="shared" si="12"/>
        <v>15958</v>
      </c>
      <c r="E133" s="29">
        <f t="shared" si="17"/>
        <v>1994750</v>
      </c>
      <c r="F133" s="29">
        <f t="shared" si="13"/>
        <v>-877750</v>
      </c>
      <c r="G133" s="34">
        <f>+Inputs!$D$3</f>
        <v>0.37951000000000001</v>
      </c>
      <c r="H133" s="4"/>
      <c r="I133" s="27">
        <f t="shared" si="18"/>
        <v>2872500</v>
      </c>
      <c r="J133" s="4"/>
      <c r="K133" s="27">
        <f t="shared" si="14"/>
        <v>15958</v>
      </c>
      <c r="L133" s="27">
        <f t="shared" si="19"/>
        <v>1994750</v>
      </c>
      <c r="M133" s="27">
        <f t="shared" si="15"/>
        <v>6056.2205800000002</v>
      </c>
      <c r="N133" s="27">
        <f t="shared" si="16"/>
        <v>6056.2205800000002</v>
      </c>
      <c r="O133" s="27">
        <f t="shared" si="20"/>
        <v>-333114.90250000264</v>
      </c>
      <c r="P133" s="27">
        <f t="shared" si="21"/>
        <v>333114.90250000264</v>
      </c>
      <c r="Q133" s="8"/>
      <c r="R133" s="8"/>
      <c r="S133" s="8"/>
      <c r="T133" s="4"/>
    </row>
    <row r="134" spans="1:20">
      <c r="A134" s="31">
        <v>43160</v>
      </c>
      <c r="B134" s="4"/>
      <c r="C134" s="6">
        <v>126</v>
      </c>
      <c r="D134" s="29">
        <f t="shared" si="12"/>
        <v>15958</v>
      </c>
      <c r="E134" s="29">
        <f t="shared" si="17"/>
        <v>2010708</v>
      </c>
      <c r="F134" s="29">
        <f t="shared" si="13"/>
        <v>-861792</v>
      </c>
      <c r="G134" s="34">
        <f>+Inputs!$D$3</f>
        <v>0.37951000000000001</v>
      </c>
      <c r="H134" s="4"/>
      <c r="I134" s="27">
        <f t="shared" si="18"/>
        <v>2872500</v>
      </c>
      <c r="J134" s="4"/>
      <c r="K134" s="27">
        <f t="shared" si="14"/>
        <v>15958</v>
      </c>
      <c r="L134" s="27">
        <f t="shared" si="19"/>
        <v>2010708</v>
      </c>
      <c r="M134" s="27">
        <f t="shared" si="15"/>
        <v>6056.2205800000002</v>
      </c>
      <c r="N134" s="27">
        <f t="shared" si="16"/>
        <v>6056.2205800000002</v>
      </c>
      <c r="O134" s="27">
        <f t="shared" si="20"/>
        <v>-327058.68192000262</v>
      </c>
      <c r="P134" s="27">
        <f t="shared" si="21"/>
        <v>327058.68192000262</v>
      </c>
      <c r="Q134" s="8"/>
      <c r="R134" s="8"/>
      <c r="S134" s="8"/>
      <c r="T134" s="4"/>
    </row>
    <row r="135" spans="1:20">
      <c r="A135" s="31">
        <v>43191</v>
      </c>
      <c r="B135" s="4"/>
      <c r="C135" s="6">
        <v>127</v>
      </c>
      <c r="D135" s="29">
        <f t="shared" si="12"/>
        <v>15958</v>
      </c>
      <c r="E135" s="29">
        <f t="shared" si="17"/>
        <v>2026666</v>
      </c>
      <c r="F135" s="29">
        <f t="shared" si="13"/>
        <v>-845834</v>
      </c>
      <c r="G135" s="34">
        <f>+Inputs!$D$3</f>
        <v>0.37951000000000001</v>
      </c>
      <c r="H135" s="4"/>
      <c r="I135" s="27">
        <f t="shared" si="18"/>
        <v>2872500</v>
      </c>
      <c r="J135" s="4"/>
      <c r="K135" s="27">
        <f t="shared" si="14"/>
        <v>15958</v>
      </c>
      <c r="L135" s="27">
        <f t="shared" si="19"/>
        <v>2026666</v>
      </c>
      <c r="M135" s="27">
        <f t="shared" si="15"/>
        <v>6056.2205800000002</v>
      </c>
      <c r="N135" s="27">
        <f t="shared" si="16"/>
        <v>6056.2205800000002</v>
      </c>
      <c r="O135" s="27">
        <f t="shared" si="20"/>
        <v>-321002.4613400026</v>
      </c>
      <c r="P135" s="27">
        <f t="shared" si="21"/>
        <v>321002.4613400026</v>
      </c>
      <c r="Q135" s="8"/>
      <c r="R135" s="8"/>
      <c r="S135" s="8"/>
      <c r="T135" s="4"/>
    </row>
    <row r="136" spans="1:20">
      <c r="A136" s="31">
        <v>43221</v>
      </c>
      <c r="B136" s="4"/>
      <c r="C136" s="6">
        <v>128</v>
      </c>
      <c r="D136" s="29">
        <f t="shared" si="12"/>
        <v>15958</v>
      </c>
      <c r="E136" s="29">
        <f t="shared" si="17"/>
        <v>2042624</v>
      </c>
      <c r="F136" s="29">
        <f t="shared" si="13"/>
        <v>-829876</v>
      </c>
      <c r="G136" s="34">
        <f>+Inputs!$D$3</f>
        <v>0.37951000000000001</v>
      </c>
      <c r="H136" s="4"/>
      <c r="I136" s="27">
        <f t="shared" si="18"/>
        <v>2872500</v>
      </c>
      <c r="J136" s="4"/>
      <c r="K136" s="27">
        <f t="shared" si="14"/>
        <v>15958</v>
      </c>
      <c r="L136" s="27">
        <f t="shared" si="19"/>
        <v>2042624</v>
      </c>
      <c r="M136" s="27">
        <f t="shared" si="15"/>
        <v>6056.2205800000002</v>
      </c>
      <c r="N136" s="27">
        <f t="shared" si="16"/>
        <v>6056.2205800000002</v>
      </c>
      <c r="O136" s="27">
        <f t="shared" si="20"/>
        <v>-314946.24076000258</v>
      </c>
      <c r="P136" s="27">
        <f t="shared" si="21"/>
        <v>314946.24076000258</v>
      </c>
      <c r="Q136" s="8"/>
      <c r="R136" s="8"/>
      <c r="S136" s="8"/>
      <c r="T136" s="4"/>
    </row>
    <row r="137" spans="1:20">
      <c r="A137" s="31">
        <v>43252</v>
      </c>
      <c r="B137" s="4"/>
      <c r="C137" s="6">
        <v>129</v>
      </c>
      <c r="D137" s="29">
        <f t="shared" ref="D137:D187" si="22">ROUND(-(+$B$9/180)*1,0)</f>
        <v>15958</v>
      </c>
      <c r="E137" s="29">
        <f t="shared" si="17"/>
        <v>2058582</v>
      </c>
      <c r="F137" s="29">
        <f t="shared" ref="F137:F188" si="23">$B$9+E137</f>
        <v>-813918</v>
      </c>
      <c r="G137" s="34">
        <f>+Inputs!$D$3</f>
        <v>0.37951000000000001</v>
      </c>
      <c r="H137" s="4"/>
      <c r="I137" s="27">
        <f t="shared" si="18"/>
        <v>2872500</v>
      </c>
      <c r="J137" s="4"/>
      <c r="K137" s="27">
        <f t="shared" ref="K137:K188" si="24">D137</f>
        <v>15958</v>
      </c>
      <c r="L137" s="27">
        <f t="shared" si="19"/>
        <v>2058582</v>
      </c>
      <c r="M137" s="27">
        <f t="shared" ref="M137:M188" si="25">K137*G137</f>
        <v>6056.2205800000002</v>
      </c>
      <c r="N137" s="27">
        <f t="shared" ref="N137:N188" si="26">M137-J137</f>
        <v>6056.2205800000002</v>
      </c>
      <c r="O137" s="27">
        <f t="shared" si="20"/>
        <v>-308890.02018000255</v>
      </c>
      <c r="P137" s="27">
        <f t="shared" si="21"/>
        <v>308890.02018000255</v>
      </c>
      <c r="Q137" s="8"/>
      <c r="R137" s="8"/>
      <c r="S137" s="8"/>
      <c r="T137" s="4"/>
    </row>
    <row r="138" spans="1:20">
      <c r="A138" s="31">
        <v>43282</v>
      </c>
      <c r="B138" s="4"/>
      <c r="C138" s="6">
        <v>130</v>
      </c>
      <c r="D138" s="29">
        <f t="shared" si="22"/>
        <v>15958</v>
      </c>
      <c r="E138" s="29">
        <f t="shared" ref="E138:E188" si="27">+E137+D138</f>
        <v>2074540</v>
      </c>
      <c r="F138" s="29">
        <f t="shared" si="23"/>
        <v>-797960</v>
      </c>
      <c r="G138" s="34">
        <f>+Inputs!$D$3</f>
        <v>0.37951000000000001</v>
      </c>
      <c r="H138" s="4"/>
      <c r="I138" s="27">
        <f t="shared" ref="I138:I188" si="28">+I137+H138</f>
        <v>2872500</v>
      </c>
      <c r="J138" s="4"/>
      <c r="K138" s="27">
        <f t="shared" si="24"/>
        <v>15958</v>
      </c>
      <c r="L138" s="27">
        <f t="shared" ref="L138:L188" si="29">+L137+K138</f>
        <v>2074540</v>
      </c>
      <c r="M138" s="27">
        <f t="shared" si="25"/>
        <v>6056.2205800000002</v>
      </c>
      <c r="N138" s="27">
        <f t="shared" si="26"/>
        <v>6056.2205800000002</v>
      </c>
      <c r="O138" s="27">
        <f t="shared" ref="O138:O188" si="30">+O137+N138</f>
        <v>-302833.79960000253</v>
      </c>
      <c r="P138" s="27">
        <f t="shared" ref="P138:P188" si="31">P137-N138</f>
        <v>302833.79960000253</v>
      </c>
      <c r="Q138" s="8"/>
      <c r="R138" s="8"/>
      <c r="S138" s="8"/>
      <c r="T138" s="4"/>
    </row>
    <row r="139" spans="1:20">
      <c r="A139" s="31">
        <v>43313</v>
      </c>
      <c r="B139" s="4"/>
      <c r="C139" s="6">
        <v>131</v>
      </c>
      <c r="D139" s="29">
        <f t="shared" si="22"/>
        <v>15958</v>
      </c>
      <c r="E139" s="29">
        <f t="shared" si="27"/>
        <v>2090498</v>
      </c>
      <c r="F139" s="29">
        <f t="shared" si="23"/>
        <v>-782002</v>
      </c>
      <c r="G139" s="34">
        <f>+Inputs!$D$3</f>
        <v>0.37951000000000001</v>
      </c>
      <c r="H139" s="4"/>
      <c r="I139" s="27">
        <f t="shared" si="28"/>
        <v>2872500</v>
      </c>
      <c r="J139" s="4"/>
      <c r="K139" s="27">
        <f t="shared" si="24"/>
        <v>15958</v>
      </c>
      <c r="L139" s="27">
        <f t="shared" si="29"/>
        <v>2090498</v>
      </c>
      <c r="M139" s="27">
        <f t="shared" si="25"/>
        <v>6056.2205800000002</v>
      </c>
      <c r="N139" s="27">
        <f t="shared" si="26"/>
        <v>6056.2205800000002</v>
      </c>
      <c r="O139" s="27">
        <f t="shared" si="30"/>
        <v>-296777.57902000251</v>
      </c>
      <c r="P139" s="27">
        <f t="shared" si="31"/>
        <v>296777.57902000251</v>
      </c>
      <c r="Q139" s="8"/>
      <c r="R139" s="8"/>
      <c r="S139" s="8"/>
      <c r="T139" s="4"/>
    </row>
    <row r="140" spans="1:20">
      <c r="A140" s="31">
        <v>43344</v>
      </c>
      <c r="B140" s="4"/>
      <c r="C140" s="6">
        <v>132</v>
      </c>
      <c r="D140" s="29">
        <f t="shared" si="22"/>
        <v>15958</v>
      </c>
      <c r="E140" s="29">
        <f t="shared" si="27"/>
        <v>2106456</v>
      </c>
      <c r="F140" s="29">
        <f t="shared" si="23"/>
        <v>-766044</v>
      </c>
      <c r="G140" s="34">
        <f>+Inputs!$D$3</f>
        <v>0.37951000000000001</v>
      </c>
      <c r="H140" s="4"/>
      <c r="I140" s="27">
        <f t="shared" si="28"/>
        <v>2872500</v>
      </c>
      <c r="J140" s="4"/>
      <c r="K140" s="27">
        <f t="shared" si="24"/>
        <v>15958</v>
      </c>
      <c r="L140" s="27">
        <f t="shared" si="29"/>
        <v>2106456</v>
      </c>
      <c r="M140" s="27">
        <f t="shared" si="25"/>
        <v>6056.2205800000002</v>
      </c>
      <c r="N140" s="27">
        <f t="shared" si="26"/>
        <v>6056.2205800000002</v>
      </c>
      <c r="O140" s="27">
        <f t="shared" si="30"/>
        <v>-290721.35844000248</v>
      </c>
      <c r="P140" s="27">
        <f t="shared" si="31"/>
        <v>290721.35844000248</v>
      </c>
      <c r="Q140" s="8"/>
      <c r="R140" s="8"/>
      <c r="S140" s="8"/>
      <c r="T140" s="4"/>
    </row>
    <row r="141" spans="1:20">
      <c r="A141" s="31">
        <v>43374</v>
      </c>
      <c r="B141" s="4"/>
      <c r="C141" s="6">
        <v>133</v>
      </c>
      <c r="D141" s="29">
        <f t="shared" si="22"/>
        <v>15958</v>
      </c>
      <c r="E141" s="29">
        <f t="shared" si="27"/>
        <v>2122414</v>
      </c>
      <c r="F141" s="29">
        <f t="shared" si="23"/>
        <v>-750086</v>
      </c>
      <c r="G141" s="34">
        <f>+Inputs!$D$3</f>
        <v>0.37951000000000001</v>
      </c>
      <c r="H141" s="4"/>
      <c r="I141" s="27">
        <f t="shared" si="28"/>
        <v>2872500</v>
      </c>
      <c r="J141" s="4"/>
      <c r="K141" s="27">
        <f t="shared" si="24"/>
        <v>15958</v>
      </c>
      <c r="L141" s="27">
        <f t="shared" si="29"/>
        <v>2122414</v>
      </c>
      <c r="M141" s="27">
        <f t="shared" si="25"/>
        <v>6056.2205800000002</v>
      </c>
      <c r="N141" s="27">
        <f t="shared" si="26"/>
        <v>6056.2205800000002</v>
      </c>
      <c r="O141" s="27">
        <f t="shared" si="30"/>
        <v>-284665.13786000246</v>
      </c>
      <c r="P141" s="27">
        <f t="shared" si="31"/>
        <v>284665.13786000246</v>
      </c>
      <c r="Q141" s="8"/>
      <c r="R141" s="8"/>
      <c r="S141" s="8"/>
      <c r="T141" s="4"/>
    </row>
    <row r="142" spans="1:20">
      <c r="A142" s="31">
        <v>43405</v>
      </c>
      <c r="B142" s="4"/>
      <c r="C142" s="6">
        <v>134</v>
      </c>
      <c r="D142" s="29">
        <f t="shared" si="22"/>
        <v>15958</v>
      </c>
      <c r="E142" s="29">
        <f t="shared" si="27"/>
        <v>2138372</v>
      </c>
      <c r="F142" s="29">
        <f t="shared" si="23"/>
        <v>-734128</v>
      </c>
      <c r="G142" s="34">
        <f>+Inputs!$D$3</f>
        <v>0.37951000000000001</v>
      </c>
      <c r="H142" s="4"/>
      <c r="I142" s="27">
        <f t="shared" si="28"/>
        <v>2872500</v>
      </c>
      <c r="J142" s="4"/>
      <c r="K142" s="27">
        <f t="shared" si="24"/>
        <v>15958</v>
      </c>
      <c r="L142" s="27">
        <f t="shared" si="29"/>
        <v>2138372</v>
      </c>
      <c r="M142" s="27">
        <f t="shared" si="25"/>
        <v>6056.2205800000002</v>
      </c>
      <c r="N142" s="27">
        <f t="shared" si="26"/>
        <v>6056.2205800000002</v>
      </c>
      <c r="O142" s="27">
        <f t="shared" si="30"/>
        <v>-278608.91728000244</v>
      </c>
      <c r="P142" s="27">
        <f t="shared" si="31"/>
        <v>278608.91728000244</v>
      </c>
      <c r="Q142" s="8"/>
      <c r="R142" s="8"/>
      <c r="S142" s="8"/>
      <c r="T142" s="4"/>
    </row>
    <row r="143" spans="1:20">
      <c r="A143" s="31">
        <v>43435</v>
      </c>
      <c r="B143" s="4"/>
      <c r="C143" s="6">
        <v>135</v>
      </c>
      <c r="D143" s="29">
        <f t="shared" si="22"/>
        <v>15958</v>
      </c>
      <c r="E143" s="29">
        <f t="shared" si="27"/>
        <v>2154330</v>
      </c>
      <c r="F143" s="29">
        <f t="shared" si="23"/>
        <v>-718170</v>
      </c>
      <c r="G143" s="34">
        <f>+Inputs!$D$3</f>
        <v>0.37951000000000001</v>
      </c>
      <c r="H143" s="4"/>
      <c r="I143" s="27">
        <f t="shared" si="28"/>
        <v>2872500</v>
      </c>
      <c r="J143" s="4"/>
      <c r="K143" s="27">
        <f t="shared" si="24"/>
        <v>15958</v>
      </c>
      <c r="L143" s="27">
        <f t="shared" si="29"/>
        <v>2154330</v>
      </c>
      <c r="M143" s="27">
        <f t="shared" si="25"/>
        <v>6056.2205800000002</v>
      </c>
      <c r="N143" s="27">
        <f t="shared" si="26"/>
        <v>6056.2205800000002</v>
      </c>
      <c r="O143" s="27">
        <f t="shared" si="30"/>
        <v>-272552.69670000242</v>
      </c>
      <c r="P143" s="27">
        <f t="shared" si="31"/>
        <v>272552.69670000242</v>
      </c>
      <c r="Q143" s="8"/>
      <c r="R143" s="8"/>
      <c r="S143" s="8"/>
      <c r="T143" s="4"/>
    </row>
    <row r="144" spans="1:20">
      <c r="A144" s="31">
        <v>43466</v>
      </c>
      <c r="B144" s="4"/>
      <c r="C144" s="6">
        <v>136</v>
      </c>
      <c r="D144" s="29">
        <f t="shared" si="22"/>
        <v>15958</v>
      </c>
      <c r="E144" s="29">
        <f t="shared" si="27"/>
        <v>2170288</v>
      </c>
      <c r="F144" s="29">
        <f t="shared" si="23"/>
        <v>-702212</v>
      </c>
      <c r="G144" s="34">
        <f>+Inputs!$D$3</f>
        <v>0.37951000000000001</v>
      </c>
      <c r="H144" s="4"/>
      <c r="I144" s="27">
        <f t="shared" si="28"/>
        <v>2872500</v>
      </c>
      <c r="J144" s="4"/>
      <c r="K144" s="27">
        <f t="shared" si="24"/>
        <v>15958</v>
      </c>
      <c r="L144" s="27">
        <f t="shared" si="29"/>
        <v>2170288</v>
      </c>
      <c r="M144" s="27">
        <f t="shared" si="25"/>
        <v>6056.2205800000002</v>
      </c>
      <c r="N144" s="27">
        <f t="shared" si="26"/>
        <v>6056.2205800000002</v>
      </c>
      <c r="O144" s="27">
        <f t="shared" si="30"/>
        <v>-266496.47612000239</v>
      </c>
      <c r="P144" s="27">
        <f t="shared" si="31"/>
        <v>266496.47612000239</v>
      </c>
      <c r="Q144" s="8"/>
      <c r="R144" s="8"/>
      <c r="S144" s="8"/>
      <c r="T144" s="4"/>
    </row>
    <row r="145" spans="1:20">
      <c r="A145" s="31">
        <v>43497</v>
      </c>
      <c r="B145" s="4"/>
      <c r="C145" s="6">
        <v>137</v>
      </c>
      <c r="D145" s="29">
        <f t="shared" si="22"/>
        <v>15958</v>
      </c>
      <c r="E145" s="29">
        <f t="shared" si="27"/>
        <v>2186246</v>
      </c>
      <c r="F145" s="29">
        <f t="shared" si="23"/>
        <v>-686254</v>
      </c>
      <c r="G145" s="34">
        <f>+Inputs!$D$3</f>
        <v>0.37951000000000001</v>
      </c>
      <c r="H145" s="4"/>
      <c r="I145" s="27">
        <f t="shared" si="28"/>
        <v>2872500</v>
      </c>
      <c r="J145" s="4"/>
      <c r="K145" s="27">
        <f t="shared" si="24"/>
        <v>15958</v>
      </c>
      <c r="L145" s="27">
        <f t="shared" si="29"/>
        <v>2186246</v>
      </c>
      <c r="M145" s="27">
        <f t="shared" si="25"/>
        <v>6056.2205800000002</v>
      </c>
      <c r="N145" s="27">
        <f t="shared" si="26"/>
        <v>6056.2205800000002</v>
      </c>
      <c r="O145" s="27">
        <f t="shared" si="30"/>
        <v>-260440.2555400024</v>
      </c>
      <c r="P145" s="27">
        <f t="shared" si="31"/>
        <v>260440.2555400024</v>
      </c>
      <c r="Q145" s="8"/>
      <c r="R145" s="8"/>
      <c r="S145" s="8"/>
      <c r="T145" s="4"/>
    </row>
    <row r="146" spans="1:20">
      <c r="A146" s="31">
        <v>43525</v>
      </c>
      <c r="B146" s="4"/>
      <c r="C146" s="6">
        <v>138</v>
      </c>
      <c r="D146" s="29">
        <f t="shared" si="22"/>
        <v>15958</v>
      </c>
      <c r="E146" s="29">
        <f t="shared" si="27"/>
        <v>2202204</v>
      </c>
      <c r="F146" s="29">
        <f t="shared" si="23"/>
        <v>-670296</v>
      </c>
      <c r="G146" s="34">
        <f>+Inputs!$D$3</f>
        <v>0.37951000000000001</v>
      </c>
      <c r="H146" s="4"/>
      <c r="I146" s="27">
        <f t="shared" si="28"/>
        <v>2872500</v>
      </c>
      <c r="J146" s="4"/>
      <c r="K146" s="27">
        <f t="shared" si="24"/>
        <v>15958</v>
      </c>
      <c r="L146" s="27">
        <f t="shared" si="29"/>
        <v>2202204</v>
      </c>
      <c r="M146" s="27">
        <f t="shared" si="25"/>
        <v>6056.2205800000002</v>
      </c>
      <c r="N146" s="27">
        <f t="shared" si="26"/>
        <v>6056.2205800000002</v>
      </c>
      <c r="O146" s="27">
        <f t="shared" si="30"/>
        <v>-254384.03496000241</v>
      </c>
      <c r="P146" s="27">
        <f t="shared" si="31"/>
        <v>254384.03496000241</v>
      </c>
      <c r="Q146" s="8"/>
      <c r="R146" s="8"/>
      <c r="S146" s="8"/>
      <c r="T146" s="4"/>
    </row>
    <row r="147" spans="1:20">
      <c r="A147" s="31">
        <v>43556</v>
      </c>
      <c r="B147" s="4"/>
      <c r="C147" s="6">
        <v>139</v>
      </c>
      <c r="D147" s="29">
        <f t="shared" si="22"/>
        <v>15958</v>
      </c>
      <c r="E147" s="29">
        <f t="shared" si="27"/>
        <v>2218162</v>
      </c>
      <c r="F147" s="29">
        <f t="shared" si="23"/>
        <v>-654338</v>
      </c>
      <c r="G147" s="34">
        <f>+Inputs!$D$3</f>
        <v>0.37951000000000001</v>
      </c>
      <c r="H147" s="4"/>
      <c r="I147" s="27">
        <f t="shared" si="28"/>
        <v>2872500</v>
      </c>
      <c r="J147" s="4"/>
      <c r="K147" s="27">
        <f t="shared" si="24"/>
        <v>15958</v>
      </c>
      <c r="L147" s="27">
        <f t="shared" si="29"/>
        <v>2218162</v>
      </c>
      <c r="M147" s="27">
        <f t="shared" si="25"/>
        <v>6056.2205800000002</v>
      </c>
      <c r="N147" s="27">
        <f t="shared" si="26"/>
        <v>6056.2205800000002</v>
      </c>
      <c r="O147" s="27">
        <f t="shared" si="30"/>
        <v>-248327.81438000241</v>
      </c>
      <c r="P147" s="27">
        <f t="shared" si="31"/>
        <v>248327.81438000241</v>
      </c>
      <c r="Q147" s="8"/>
      <c r="R147" s="8"/>
      <c r="S147" s="8"/>
      <c r="T147" s="4"/>
    </row>
    <row r="148" spans="1:20">
      <c r="A148" s="31">
        <v>43586</v>
      </c>
      <c r="B148" s="4"/>
      <c r="C148" s="6">
        <v>140</v>
      </c>
      <c r="D148" s="29">
        <f t="shared" si="22"/>
        <v>15958</v>
      </c>
      <c r="E148" s="29">
        <f t="shared" si="27"/>
        <v>2234120</v>
      </c>
      <c r="F148" s="29">
        <f t="shared" si="23"/>
        <v>-638380</v>
      </c>
      <c r="G148" s="34">
        <f>+Inputs!$D$3</f>
        <v>0.37951000000000001</v>
      </c>
      <c r="H148" s="4"/>
      <c r="I148" s="27">
        <f t="shared" si="28"/>
        <v>2872500</v>
      </c>
      <c r="J148" s="4"/>
      <c r="K148" s="27">
        <f t="shared" si="24"/>
        <v>15958</v>
      </c>
      <c r="L148" s="27">
        <f t="shared" si="29"/>
        <v>2234120</v>
      </c>
      <c r="M148" s="27">
        <f t="shared" si="25"/>
        <v>6056.2205800000002</v>
      </c>
      <c r="N148" s="27">
        <f t="shared" si="26"/>
        <v>6056.2205800000002</v>
      </c>
      <c r="O148" s="27">
        <f t="shared" si="30"/>
        <v>-242271.59380000242</v>
      </c>
      <c r="P148" s="27">
        <f t="shared" si="31"/>
        <v>242271.59380000242</v>
      </c>
      <c r="Q148" s="8"/>
      <c r="R148" s="8"/>
      <c r="S148" s="8"/>
      <c r="T148" s="4"/>
    </row>
    <row r="149" spans="1:20">
      <c r="A149" s="31">
        <v>43617</v>
      </c>
      <c r="B149" s="4"/>
      <c r="C149" s="6">
        <v>141</v>
      </c>
      <c r="D149" s="29">
        <f t="shared" si="22"/>
        <v>15958</v>
      </c>
      <c r="E149" s="29">
        <f t="shared" si="27"/>
        <v>2250078</v>
      </c>
      <c r="F149" s="29">
        <f t="shared" si="23"/>
        <v>-622422</v>
      </c>
      <c r="G149" s="34">
        <f>+Inputs!$D$3</f>
        <v>0.37951000000000001</v>
      </c>
      <c r="H149" s="4"/>
      <c r="I149" s="27">
        <f t="shared" si="28"/>
        <v>2872500</v>
      </c>
      <c r="J149" s="4"/>
      <c r="K149" s="27">
        <f t="shared" si="24"/>
        <v>15958</v>
      </c>
      <c r="L149" s="27">
        <f t="shared" si="29"/>
        <v>2250078</v>
      </c>
      <c r="M149" s="27">
        <f t="shared" si="25"/>
        <v>6056.2205800000002</v>
      </c>
      <c r="N149" s="27">
        <f t="shared" si="26"/>
        <v>6056.2205800000002</v>
      </c>
      <c r="O149" s="27">
        <f t="shared" si="30"/>
        <v>-236215.37322000242</v>
      </c>
      <c r="P149" s="27">
        <f t="shared" si="31"/>
        <v>236215.37322000242</v>
      </c>
      <c r="Q149" s="8"/>
      <c r="R149" s="8"/>
      <c r="S149" s="8"/>
      <c r="T149" s="4"/>
    </row>
    <row r="150" spans="1:20">
      <c r="A150" s="31">
        <v>43647</v>
      </c>
      <c r="B150" s="4"/>
      <c r="C150" s="6">
        <v>142</v>
      </c>
      <c r="D150" s="29">
        <f t="shared" si="22"/>
        <v>15958</v>
      </c>
      <c r="E150" s="29">
        <f t="shared" si="27"/>
        <v>2266036</v>
      </c>
      <c r="F150" s="29">
        <f t="shared" si="23"/>
        <v>-606464</v>
      </c>
      <c r="G150" s="34">
        <f>+Inputs!$D$3</f>
        <v>0.37951000000000001</v>
      </c>
      <c r="H150" s="4"/>
      <c r="I150" s="27">
        <f t="shared" si="28"/>
        <v>2872500</v>
      </c>
      <c r="J150" s="4"/>
      <c r="K150" s="27">
        <f t="shared" si="24"/>
        <v>15958</v>
      </c>
      <c r="L150" s="27">
        <f t="shared" si="29"/>
        <v>2266036</v>
      </c>
      <c r="M150" s="27">
        <f t="shared" si="25"/>
        <v>6056.2205800000002</v>
      </c>
      <c r="N150" s="27">
        <f t="shared" si="26"/>
        <v>6056.2205800000002</v>
      </c>
      <c r="O150" s="27">
        <f t="shared" si="30"/>
        <v>-230159.15264000243</v>
      </c>
      <c r="P150" s="27">
        <f t="shared" si="31"/>
        <v>230159.15264000243</v>
      </c>
      <c r="Q150" s="8"/>
      <c r="R150" s="8"/>
      <c r="S150" s="8"/>
      <c r="T150" s="4"/>
    </row>
    <row r="151" spans="1:20">
      <c r="A151" s="31">
        <v>43678</v>
      </c>
      <c r="B151" s="4"/>
      <c r="C151" s="6">
        <v>143</v>
      </c>
      <c r="D151" s="29">
        <f t="shared" si="22"/>
        <v>15958</v>
      </c>
      <c r="E151" s="29">
        <f t="shared" si="27"/>
        <v>2281994</v>
      </c>
      <c r="F151" s="29">
        <f t="shared" si="23"/>
        <v>-590506</v>
      </c>
      <c r="G151" s="34">
        <f>+Inputs!$D$3</f>
        <v>0.37951000000000001</v>
      </c>
      <c r="H151" s="4"/>
      <c r="I151" s="27">
        <f t="shared" si="28"/>
        <v>2872500</v>
      </c>
      <c r="J151" s="4"/>
      <c r="K151" s="27">
        <f t="shared" si="24"/>
        <v>15958</v>
      </c>
      <c r="L151" s="27">
        <f t="shared" si="29"/>
        <v>2281994</v>
      </c>
      <c r="M151" s="27">
        <f t="shared" si="25"/>
        <v>6056.2205800000002</v>
      </c>
      <c r="N151" s="27">
        <f t="shared" si="26"/>
        <v>6056.2205800000002</v>
      </c>
      <c r="O151" s="27">
        <f t="shared" si="30"/>
        <v>-224102.93206000244</v>
      </c>
      <c r="P151" s="27">
        <f t="shared" si="31"/>
        <v>224102.93206000244</v>
      </c>
      <c r="Q151" s="8"/>
      <c r="R151" s="8"/>
      <c r="S151" s="8"/>
      <c r="T151" s="4"/>
    </row>
    <row r="152" spans="1:20">
      <c r="A152" s="31">
        <v>43709</v>
      </c>
      <c r="B152" s="4"/>
      <c r="C152" s="6">
        <v>144</v>
      </c>
      <c r="D152" s="29">
        <f t="shared" si="22"/>
        <v>15958</v>
      </c>
      <c r="E152" s="29">
        <f t="shared" si="27"/>
        <v>2297952</v>
      </c>
      <c r="F152" s="29">
        <f t="shared" si="23"/>
        <v>-574548</v>
      </c>
      <c r="G152" s="34">
        <f>+Inputs!$D$3</f>
        <v>0.37951000000000001</v>
      </c>
      <c r="H152" s="4"/>
      <c r="I152" s="27">
        <f t="shared" si="28"/>
        <v>2872500</v>
      </c>
      <c r="J152" s="4"/>
      <c r="K152" s="27">
        <f t="shared" si="24"/>
        <v>15958</v>
      </c>
      <c r="L152" s="27">
        <f t="shared" si="29"/>
        <v>2297952</v>
      </c>
      <c r="M152" s="27">
        <f t="shared" si="25"/>
        <v>6056.2205800000002</v>
      </c>
      <c r="N152" s="27">
        <f t="shared" si="26"/>
        <v>6056.2205800000002</v>
      </c>
      <c r="O152" s="27">
        <f t="shared" si="30"/>
        <v>-218046.71148000244</v>
      </c>
      <c r="P152" s="27">
        <f t="shared" si="31"/>
        <v>218046.71148000244</v>
      </c>
      <c r="Q152" s="8"/>
      <c r="R152" s="8"/>
      <c r="S152" s="8"/>
      <c r="T152" s="4"/>
    </row>
    <row r="153" spans="1:20">
      <c r="A153" s="31">
        <v>43739</v>
      </c>
      <c r="B153" s="4"/>
      <c r="C153" s="6">
        <v>145</v>
      </c>
      <c r="D153" s="29">
        <f t="shared" si="22"/>
        <v>15958</v>
      </c>
      <c r="E153" s="29">
        <f t="shared" si="27"/>
        <v>2313910</v>
      </c>
      <c r="F153" s="29">
        <f t="shared" si="23"/>
        <v>-558590</v>
      </c>
      <c r="G153" s="34">
        <f>+Inputs!$D$3</f>
        <v>0.37951000000000001</v>
      </c>
      <c r="H153" s="4"/>
      <c r="I153" s="27">
        <f t="shared" si="28"/>
        <v>2872500</v>
      </c>
      <c r="J153" s="4"/>
      <c r="K153" s="27">
        <f t="shared" si="24"/>
        <v>15958</v>
      </c>
      <c r="L153" s="27">
        <f t="shared" si="29"/>
        <v>2313910</v>
      </c>
      <c r="M153" s="27">
        <f t="shared" si="25"/>
        <v>6056.2205800000002</v>
      </c>
      <c r="N153" s="27">
        <f t="shared" si="26"/>
        <v>6056.2205800000002</v>
      </c>
      <c r="O153" s="27">
        <f t="shared" si="30"/>
        <v>-211990.49090000245</v>
      </c>
      <c r="P153" s="27">
        <f t="shared" si="31"/>
        <v>211990.49090000245</v>
      </c>
      <c r="Q153" s="8"/>
      <c r="R153" s="8"/>
      <c r="S153" s="8"/>
      <c r="T153" s="4"/>
    </row>
    <row r="154" spans="1:20">
      <c r="A154" s="31">
        <v>43770</v>
      </c>
      <c r="B154" s="4"/>
      <c r="C154" s="6">
        <v>146</v>
      </c>
      <c r="D154" s="29">
        <f t="shared" si="22"/>
        <v>15958</v>
      </c>
      <c r="E154" s="29">
        <f t="shared" si="27"/>
        <v>2329868</v>
      </c>
      <c r="F154" s="29">
        <f t="shared" si="23"/>
        <v>-542632</v>
      </c>
      <c r="G154" s="34">
        <f>+Inputs!$D$3</f>
        <v>0.37951000000000001</v>
      </c>
      <c r="H154" s="4"/>
      <c r="I154" s="27">
        <f t="shared" si="28"/>
        <v>2872500</v>
      </c>
      <c r="J154" s="4"/>
      <c r="K154" s="27">
        <f t="shared" si="24"/>
        <v>15958</v>
      </c>
      <c r="L154" s="27">
        <f t="shared" si="29"/>
        <v>2329868</v>
      </c>
      <c r="M154" s="27">
        <f t="shared" si="25"/>
        <v>6056.2205800000002</v>
      </c>
      <c r="N154" s="27">
        <f t="shared" si="26"/>
        <v>6056.2205800000002</v>
      </c>
      <c r="O154" s="27">
        <f t="shared" si="30"/>
        <v>-205934.27032000246</v>
      </c>
      <c r="P154" s="27">
        <f t="shared" si="31"/>
        <v>205934.27032000246</v>
      </c>
      <c r="Q154" s="8"/>
      <c r="R154" s="8"/>
      <c r="S154" s="8"/>
      <c r="T154" s="4"/>
    </row>
    <row r="155" spans="1:20">
      <c r="A155" s="31">
        <v>43800</v>
      </c>
      <c r="B155" s="4"/>
      <c r="C155" s="6">
        <v>147</v>
      </c>
      <c r="D155" s="29">
        <f t="shared" si="22"/>
        <v>15958</v>
      </c>
      <c r="E155" s="29">
        <f t="shared" si="27"/>
        <v>2345826</v>
      </c>
      <c r="F155" s="29">
        <f t="shared" si="23"/>
        <v>-526674</v>
      </c>
      <c r="G155" s="34">
        <f>+Inputs!$D$3</f>
        <v>0.37951000000000001</v>
      </c>
      <c r="H155" s="4"/>
      <c r="I155" s="27">
        <f t="shared" si="28"/>
        <v>2872500</v>
      </c>
      <c r="J155" s="4"/>
      <c r="K155" s="27">
        <f t="shared" si="24"/>
        <v>15958</v>
      </c>
      <c r="L155" s="27">
        <f t="shared" si="29"/>
        <v>2345826</v>
      </c>
      <c r="M155" s="27">
        <f t="shared" si="25"/>
        <v>6056.2205800000002</v>
      </c>
      <c r="N155" s="27">
        <f t="shared" si="26"/>
        <v>6056.2205800000002</v>
      </c>
      <c r="O155" s="27">
        <f t="shared" si="30"/>
        <v>-199878.04974000246</v>
      </c>
      <c r="P155" s="27">
        <f t="shared" si="31"/>
        <v>199878.04974000246</v>
      </c>
      <c r="Q155" s="8"/>
      <c r="R155" s="8"/>
      <c r="S155" s="8"/>
      <c r="T155" s="4"/>
    </row>
    <row r="156" spans="1:20">
      <c r="A156" s="31">
        <v>43831</v>
      </c>
      <c r="B156" s="4"/>
      <c r="C156" s="6">
        <v>148</v>
      </c>
      <c r="D156" s="29">
        <f t="shared" si="22"/>
        <v>15958</v>
      </c>
      <c r="E156" s="29">
        <f t="shared" si="27"/>
        <v>2361784</v>
      </c>
      <c r="F156" s="29">
        <f t="shared" si="23"/>
        <v>-510716</v>
      </c>
      <c r="G156" s="34">
        <f>+Inputs!$D$3</f>
        <v>0.37951000000000001</v>
      </c>
      <c r="H156" s="4"/>
      <c r="I156" s="27">
        <f t="shared" si="28"/>
        <v>2872500</v>
      </c>
      <c r="J156" s="4"/>
      <c r="K156" s="27">
        <f t="shared" si="24"/>
        <v>15958</v>
      </c>
      <c r="L156" s="27">
        <f t="shared" si="29"/>
        <v>2361784</v>
      </c>
      <c r="M156" s="27">
        <f t="shared" si="25"/>
        <v>6056.2205800000002</v>
      </c>
      <c r="N156" s="27">
        <f t="shared" si="26"/>
        <v>6056.2205800000002</v>
      </c>
      <c r="O156" s="27">
        <f t="shared" si="30"/>
        <v>-193821.82916000247</v>
      </c>
      <c r="P156" s="27">
        <f t="shared" si="31"/>
        <v>193821.82916000247</v>
      </c>
      <c r="Q156" s="8"/>
      <c r="R156" s="8"/>
      <c r="S156" s="8"/>
      <c r="T156" s="4"/>
    </row>
    <row r="157" spans="1:20">
      <c r="A157" s="31">
        <v>43862</v>
      </c>
      <c r="B157" s="4"/>
      <c r="C157" s="6">
        <v>149</v>
      </c>
      <c r="D157" s="29">
        <f t="shared" si="22"/>
        <v>15958</v>
      </c>
      <c r="E157" s="29">
        <f t="shared" si="27"/>
        <v>2377742</v>
      </c>
      <c r="F157" s="29">
        <f t="shared" si="23"/>
        <v>-494758</v>
      </c>
      <c r="G157" s="34">
        <f>+Inputs!$D$3</f>
        <v>0.37951000000000001</v>
      </c>
      <c r="H157" s="4"/>
      <c r="I157" s="27">
        <f t="shared" si="28"/>
        <v>2872500</v>
      </c>
      <c r="J157" s="4"/>
      <c r="K157" s="27">
        <f t="shared" si="24"/>
        <v>15958</v>
      </c>
      <c r="L157" s="27">
        <f t="shared" si="29"/>
        <v>2377742</v>
      </c>
      <c r="M157" s="27">
        <f t="shared" si="25"/>
        <v>6056.2205800000002</v>
      </c>
      <c r="N157" s="27">
        <f t="shared" si="26"/>
        <v>6056.2205800000002</v>
      </c>
      <c r="O157" s="27">
        <f t="shared" si="30"/>
        <v>-187765.60858000247</v>
      </c>
      <c r="P157" s="27">
        <f t="shared" si="31"/>
        <v>187765.60858000247</v>
      </c>
      <c r="Q157" s="8"/>
      <c r="R157" s="8"/>
      <c r="S157" s="8"/>
      <c r="T157" s="4"/>
    </row>
    <row r="158" spans="1:20">
      <c r="A158" s="31">
        <v>43891</v>
      </c>
      <c r="B158" s="4"/>
      <c r="C158" s="6">
        <v>150</v>
      </c>
      <c r="D158" s="29">
        <f t="shared" si="22"/>
        <v>15958</v>
      </c>
      <c r="E158" s="29">
        <f t="shared" si="27"/>
        <v>2393700</v>
      </c>
      <c r="F158" s="29">
        <f t="shared" si="23"/>
        <v>-478800</v>
      </c>
      <c r="G158" s="34">
        <f>+Inputs!$D$3</f>
        <v>0.37951000000000001</v>
      </c>
      <c r="H158" s="4"/>
      <c r="I158" s="27">
        <f t="shared" si="28"/>
        <v>2872500</v>
      </c>
      <c r="J158" s="4"/>
      <c r="K158" s="27">
        <f t="shared" si="24"/>
        <v>15958</v>
      </c>
      <c r="L158" s="27">
        <f t="shared" si="29"/>
        <v>2393700</v>
      </c>
      <c r="M158" s="27">
        <f t="shared" si="25"/>
        <v>6056.2205800000002</v>
      </c>
      <c r="N158" s="27">
        <f t="shared" si="26"/>
        <v>6056.2205800000002</v>
      </c>
      <c r="O158" s="27">
        <f t="shared" si="30"/>
        <v>-181709.38800000248</v>
      </c>
      <c r="P158" s="27">
        <f t="shared" si="31"/>
        <v>181709.38800000248</v>
      </c>
      <c r="Q158" s="8"/>
      <c r="R158" s="8"/>
      <c r="S158" s="8"/>
      <c r="T158" s="4"/>
    </row>
    <row r="159" spans="1:20">
      <c r="A159" s="31">
        <v>43922</v>
      </c>
      <c r="B159" s="4"/>
      <c r="C159" s="6">
        <v>151</v>
      </c>
      <c r="D159" s="29">
        <f t="shared" si="22"/>
        <v>15958</v>
      </c>
      <c r="E159" s="29">
        <f t="shared" si="27"/>
        <v>2409658</v>
      </c>
      <c r="F159" s="29">
        <f t="shared" si="23"/>
        <v>-462842</v>
      </c>
      <c r="G159" s="34">
        <f>+Inputs!$D$3</f>
        <v>0.37951000000000001</v>
      </c>
      <c r="H159" s="4"/>
      <c r="I159" s="27">
        <f t="shared" si="28"/>
        <v>2872500</v>
      </c>
      <c r="J159" s="4"/>
      <c r="K159" s="27">
        <f t="shared" si="24"/>
        <v>15958</v>
      </c>
      <c r="L159" s="27">
        <f t="shared" si="29"/>
        <v>2409658</v>
      </c>
      <c r="M159" s="27">
        <f t="shared" si="25"/>
        <v>6056.2205800000002</v>
      </c>
      <c r="N159" s="27">
        <f t="shared" si="26"/>
        <v>6056.2205800000002</v>
      </c>
      <c r="O159" s="27">
        <f t="shared" si="30"/>
        <v>-175653.16742000249</v>
      </c>
      <c r="P159" s="27">
        <f t="shared" si="31"/>
        <v>175653.16742000249</v>
      </c>
      <c r="Q159" s="8"/>
      <c r="R159" s="8"/>
      <c r="S159" s="8"/>
      <c r="T159" s="4"/>
    </row>
    <row r="160" spans="1:20">
      <c r="A160" s="31">
        <v>43952</v>
      </c>
      <c r="B160" s="4"/>
      <c r="C160" s="6">
        <v>152</v>
      </c>
      <c r="D160" s="29">
        <f t="shared" si="22"/>
        <v>15958</v>
      </c>
      <c r="E160" s="29">
        <f t="shared" si="27"/>
        <v>2425616</v>
      </c>
      <c r="F160" s="29">
        <f t="shared" si="23"/>
        <v>-446884</v>
      </c>
      <c r="G160" s="34">
        <f>+Inputs!$D$3</f>
        <v>0.37951000000000001</v>
      </c>
      <c r="H160" s="4"/>
      <c r="I160" s="27">
        <f t="shared" si="28"/>
        <v>2872500</v>
      </c>
      <c r="J160" s="4"/>
      <c r="K160" s="27">
        <f t="shared" si="24"/>
        <v>15958</v>
      </c>
      <c r="L160" s="27">
        <f t="shared" si="29"/>
        <v>2425616</v>
      </c>
      <c r="M160" s="27">
        <f t="shared" si="25"/>
        <v>6056.2205800000002</v>
      </c>
      <c r="N160" s="27">
        <f t="shared" si="26"/>
        <v>6056.2205800000002</v>
      </c>
      <c r="O160" s="27">
        <f t="shared" si="30"/>
        <v>-169596.94684000249</v>
      </c>
      <c r="P160" s="27">
        <f t="shared" si="31"/>
        <v>169596.94684000249</v>
      </c>
      <c r="Q160" s="8"/>
      <c r="R160" s="8"/>
      <c r="S160" s="8"/>
      <c r="T160" s="4"/>
    </row>
    <row r="161" spans="1:20">
      <c r="A161" s="31">
        <v>43983</v>
      </c>
      <c r="B161" s="4"/>
      <c r="C161" s="6">
        <v>153</v>
      </c>
      <c r="D161" s="29">
        <f t="shared" si="22"/>
        <v>15958</v>
      </c>
      <c r="E161" s="29">
        <f t="shared" si="27"/>
        <v>2441574</v>
      </c>
      <c r="F161" s="29">
        <f t="shared" si="23"/>
        <v>-430926</v>
      </c>
      <c r="G161" s="34">
        <f>+Inputs!$D$3</f>
        <v>0.37951000000000001</v>
      </c>
      <c r="H161" s="4"/>
      <c r="I161" s="27">
        <f t="shared" si="28"/>
        <v>2872500</v>
      </c>
      <c r="J161" s="4"/>
      <c r="K161" s="27">
        <f t="shared" si="24"/>
        <v>15958</v>
      </c>
      <c r="L161" s="27">
        <f t="shared" si="29"/>
        <v>2441574</v>
      </c>
      <c r="M161" s="27">
        <f t="shared" si="25"/>
        <v>6056.2205800000002</v>
      </c>
      <c r="N161" s="27">
        <f t="shared" si="26"/>
        <v>6056.2205800000002</v>
      </c>
      <c r="O161" s="27">
        <f t="shared" si="30"/>
        <v>-163540.7262600025</v>
      </c>
      <c r="P161" s="27">
        <f t="shared" si="31"/>
        <v>163540.7262600025</v>
      </c>
      <c r="Q161" s="8"/>
      <c r="R161" s="8"/>
      <c r="S161" s="8"/>
      <c r="T161" s="4"/>
    </row>
    <row r="162" spans="1:20">
      <c r="A162" s="31">
        <v>44013</v>
      </c>
      <c r="B162" s="4"/>
      <c r="C162" s="6">
        <v>154</v>
      </c>
      <c r="D162" s="29">
        <f t="shared" si="22"/>
        <v>15958</v>
      </c>
      <c r="E162" s="29">
        <f t="shared" si="27"/>
        <v>2457532</v>
      </c>
      <c r="F162" s="29">
        <f t="shared" si="23"/>
        <v>-414968</v>
      </c>
      <c r="G162" s="34">
        <f>+Inputs!$D$3</f>
        <v>0.37951000000000001</v>
      </c>
      <c r="H162" s="4"/>
      <c r="I162" s="27">
        <f t="shared" si="28"/>
        <v>2872500</v>
      </c>
      <c r="J162" s="4"/>
      <c r="K162" s="27">
        <f t="shared" si="24"/>
        <v>15958</v>
      </c>
      <c r="L162" s="27">
        <f t="shared" si="29"/>
        <v>2457532</v>
      </c>
      <c r="M162" s="27">
        <f t="shared" si="25"/>
        <v>6056.2205800000002</v>
      </c>
      <c r="N162" s="27">
        <f t="shared" si="26"/>
        <v>6056.2205800000002</v>
      </c>
      <c r="O162" s="27">
        <f t="shared" si="30"/>
        <v>-157484.5056800025</v>
      </c>
      <c r="P162" s="27">
        <f t="shared" si="31"/>
        <v>157484.5056800025</v>
      </c>
      <c r="Q162" s="8"/>
      <c r="R162" s="8"/>
      <c r="S162" s="8"/>
      <c r="T162" s="4"/>
    </row>
    <row r="163" spans="1:20">
      <c r="A163" s="31">
        <v>44044</v>
      </c>
      <c r="B163" s="4"/>
      <c r="C163" s="6">
        <v>155</v>
      </c>
      <c r="D163" s="29">
        <f t="shared" si="22"/>
        <v>15958</v>
      </c>
      <c r="E163" s="29">
        <f t="shared" si="27"/>
        <v>2473490</v>
      </c>
      <c r="F163" s="29">
        <f t="shared" si="23"/>
        <v>-399010</v>
      </c>
      <c r="G163" s="34">
        <f>+Inputs!$D$3</f>
        <v>0.37951000000000001</v>
      </c>
      <c r="H163" s="4"/>
      <c r="I163" s="27">
        <f t="shared" si="28"/>
        <v>2872500</v>
      </c>
      <c r="J163" s="4"/>
      <c r="K163" s="27">
        <f t="shared" si="24"/>
        <v>15958</v>
      </c>
      <c r="L163" s="27">
        <f t="shared" si="29"/>
        <v>2473490</v>
      </c>
      <c r="M163" s="27">
        <f t="shared" si="25"/>
        <v>6056.2205800000002</v>
      </c>
      <c r="N163" s="27">
        <f t="shared" si="26"/>
        <v>6056.2205800000002</v>
      </c>
      <c r="O163" s="27">
        <f t="shared" si="30"/>
        <v>-151428.28510000251</v>
      </c>
      <c r="P163" s="27">
        <f t="shared" si="31"/>
        <v>151428.28510000251</v>
      </c>
      <c r="Q163" s="8"/>
      <c r="R163" s="8"/>
      <c r="S163" s="8"/>
      <c r="T163" s="4"/>
    </row>
    <row r="164" spans="1:20">
      <c r="A164" s="31">
        <v>44075</v>
      </c>
      <c r="B164" s="4"/>
      <c r="C164" s="6">
        <v>156</v>
      </c>
      <c r="D164" s="29">
        <f t="shared" si="22"/>
        <v>15958</v>
      </c>
      <c r="E164" s="29">
        <f t="shared" si="27"/>
        <v>2489448</v>
      </c>
      <c r="F164" s="29">
        <f t="shared" si="23"/>
        <v>-383052</v>
      </c>
      <c r="G164" s="34">
        <f>+Inputs!$D$3</f>
        <v>0.37951000000000001</v>
      </c>
      <c r="H164" s="4"/>
      <c r="I164" s="27">
        <f t="shared" si="28"/>
        <v>2872500</v>
      </c>
      <c r="J164" s="4"/>
      <c r="K164" s="27">
        <f t="shared" si="24"/>
        <v>15958</v>
      </c>
      <c r="L164" s="27">
        <f t="shared" si="29"/>
        <v>2489448</v>
      </c>
      <c r="M164" s="27">
        <f t="shared" si="25"/>
        <v>6056.2205800000002</v>
      </c>
      <c r="N164" s="27">
        <f t="shared" si="26"/>
        <v>6056.2205800000002</v>
      </c>
      <c r="O164" s="27">
        <f t="shared" si="30"/>
        <v>-145372.06452000252</v>
      </c>
      <c r="P164" s="27">
        <f t="shared" si="31"/>
        <v>145372.06452000252</v>
      </c>
      <c r="Q164" s="8"/>
      <c r="R164" s="8"/>
      <c r="S164" s="8"/>
      <c r="T164" s="4"/>
    </row>
    <row r="165" spans="1:20">
      <c r="A165" s="31">
        <v>44105</v>
      </c>
      <c r="B165" s="4"/>
      <c r="C165" s="6">
        <v>157</v>
      </c>
      <c r="D165" s="29">
        <f t="shared" si="22"/>
        <v>15958</v>
      </c>
      <c r="E165" s="29">
        <f t="shared" si="27"/>
        <v>2505406</v>
      </c>
      <c r="F165" s="29">
        <f t="shared" si="23"/>
        <v>-367094</v>
      </c>
      <c r="G165" s="34">
        <f>+Inputs!$D$3</f>
        <v>0.37951000000000001</v>
      </c>
      <c r="H165" s="4"/>
      <c r="I165" s="27">
        <f t="shared" si="28"/>
        <v>2872500</v>
      </c>
      <c r="J165" s="4"/>
      <c r="K165" s="27">
        <f t="shared" si="24"/>
        <v>15958</v>
      </c>
      <c r="L165" s="27">
        <f t="shared" si="29"/>
        <v>2505406</v>
      </c>
      <c r="M165" s="27">
        <f t="shared" si="25"/>
        <v>6056.2205800000002</v>
      </c>
      <c r="N165" s="27">
        <f t="shared" si="26"/>
        <v>6056.2205800000002</v>
      </c>
      <c r="O165" s="27">
        <f t="shared" si="30"/>
        <v>-139315.84394000252</v>
      </c>
      <c r="P165" s="27">
        <f t="shared" si="31"/>
        <v>139315.84394000252</v>
      </c>
      <c r="Q165" s="8"/>
      <c r="R165" s="8"/>
      <c r="S165" s="8"/>
      <c r="T165" s="4"/>
    </row>
    <row r="166" spans="1:20">
      <c r="A166" s="31">
        <v>44136</v>
      </c>
      <c r="B166" s="4"/>
      <c r="C166" s="6">
        <v>158</v>
      </c>
      <c r="D166" s="29">
        <f t="shared" si="22"/>
        <v>15958</v>
      </c>
      <c r="E166" s="29">
        <f t="shared" si="27"/>
        <v>2521364</v>
      </c>
      <c r="F166" s="29">
        <f t="shared" si="23"/>
        <v>-351136</v>
      </c>
      <c r="G166" s="34">
        <f>+Inputs!$D$3</f>
        <v>0.37951000000000001</v>
      </c>
      <c r="H166" s="4"/>
      <c r="I166" s="27">
        <f t="shared" si="28"/>
        <v>2872500</v>
      </c>
      <c r="J166" s="4"/>
      <c r="K166" s="27">
        <f t="shared" si="24"/>
        <v>15958</v>
      </c>
      <c r="L166" s="27">
        <f t="shared" si="29"/>
        <v>2521364</v>
      </c>
      <c r="M166" s="27">
        <f t="shared" si="25"/>
        <v>6056.2205800000002</v>
      </c>
      <c r="N166" s="27">
        <f t="shared" si="26"/>
        <v>6056.2205800000002</v>
      </c>
      <c r="O166" s="27">
        <f t="shared" si="30"/>
        <v>-133259.62336000253</v>
      </c>
      <c r="P166" s="27">
        <f t="shared" si="31"/>
        <v>133259.62336000253</v>
      </c>
      <c r="Q166" s="8"/>
      <c r="R166" s="8"/>
      <c r="S166" s="8"/>
      <c r="T166" s="4"/>
    </row>
    <row r="167" spans="1:20">
      <c r="A167" s="31">
        <v>44166</v>
      </c>
      <c r="B167" s="4"/>
      <c r="C167" s="6">
        <v>159</v>
      </c>
      <c r="D167" s="29">
        <f t="shared" si="22"/>
        <v>15958</v>
      </c>
      <c r="E167" s="29">
        <f t="shared" si="27"/>
        <v>2537322</v>
      </c>
      <c r="F167" s="29">
        <f t="shared" si="23"/>
        <v>-335178</v>
      </c>
      <c r="G167" s="34">
        <f>+Inputs!$D$3</f>
        <v>0.37951000000000001</v>
      </c>
      <c r="H167" s="4"/>
      <c r="I167" s="27">
        <f t="shared" si="28"/>
        <v>2872500</v>
      </c>
      <c r="J167" s="4"/>
      <c r="K167" s="27">
        <f t="shared" si="24"/>
        <v>15958</v>
      </c>
      <c r="L167" s="27">
        <f t="shared" si="29"/>
        <v>2537322</v>
      </c>
      <c r="M167" s="27">
        <f t="shared" si="25"/>
        <v>6056.2205800000002</v>
      </c>
      <c r="N167" s="27">
        <f t="shared" si="26"/>
        <v>6056.2205800000002</v>
      </c>
      <c r="O167" s="27">
        <f t="shared" si="30"/>
        <v>-127203.40278000254</v>
      </c>
      <c r="P167" s="27">
        <f t="shared" si="31"/>
        <v>127203.40278000254</v>
      </c>
      <c r="Q167" s="8"/>
      <c r="R167" s="8"/>
      <c r="S167" s="8"/>
      <c r="T167" s="4"/>
    </row>
    <row r="168" spans="1:20">
      <c r="A168" s="31">
        <v>44197</v>
      </c>
      <c r="B168" s="4"/>
      <c r="C168" s="6">
        <v>160</v>
      </c>
      <c r="D168" s="29">
        <f t="shared" si="22"/>
        <v>15958</v>
      </c>
      <c r="E168" s="29">
        <f t="shared" si="27"/>
        <v>2553280</v>
      </c>
      <c r="F168" s="29">
        <f t="shared" si="23"/>
        <v>-319220</v>
      </c>
      <c r="G168" s="34">
        <f>+Inputs!$D$3</f>
        <v>0.37951000000000001</v>
      </c>
      <c r="H168" s="4"/>
      <c r="I168" s="27">
        <f t="shared" si="28"/>
        <v>2872500</v>
      </c>
      <c r="J168" s="4"/>
      <c r="K168" s="27">
        <f t="shared" si="24"/>
        <v>15958</v>
      </c>
      <c r="L168" s="27">
        <f t="shared" si="29"/>
        <v>2553280</v>
      </c>
      <c r="M168" s="27">
        <f t="shared" si="25"/>
        <v>6056.2205800000002</v>
      </c>
      <c r="N168" s="27">
        <f t="shared" si="26"/>
        <v>6056.2205800000002</v>
      </c>
      <c r="O168" s="27">
        <f t="shared" si="30"/>
        <v>-121147.18220000254</v>
      </c>
      <c r="P168" s="27">
        <f t="shared" si="31"/>
        <v>121147.18220000254</v>
      </c>
      <c r="Q168" s="8"/>
      <c r="R168" s="8"/>
      <c r="S168" s="8"/>
      <c r="T168" s="4"/>
    </row>
    <row r="169" spans="1:20">
      <c r="A169" s="31">
        <v>44228</v>
      </c>
      <c r="B169" s="4"/>
      <c r="C169" s="6">
        <v>161</v>
      </c>
      <c r="D169" s="29">
        <f t="shared" si="22"/>
        <v>15958</v>
      </c>
      <c r="E169" s="29">
        <f t="shared" si="27"/>
        <v>2569238</v>
      </c>
      <c r="F169" s="29">
        <f t="shared" si="23"/>
        <v>-303262</v>
      </c>
      <c r="G169" s="34">
        <f>+Inputs!$D$3</f>
        <v>0.37951000000000001</v>
      </c>
      <c r="H169" s="4"/>
      <c r="I169" s="27">
        <f t="shared" si="28"/>
        <v>2872500</v>
      </c>
      <c r="J169" s="4"/>
      <c r="K169" s="27">
        <f t="shared" si="24"/>
        <v>15958</v>
      </c>
      <c r="L169" s="27">
        <f t="shared" si="29"/>
        <v>2569238</v>
      </c>
      <c r="M169" s="27">
        <f t="shared" si="25"/>
        <v>6056.2205800000002</v>
      </c>
      <c r="N169" s="27">
        <f t="shared" si="26"/>
        <v>6056.2205800000002</v>
      </c>
      <c r="O169" s="27">
        <f t="shared" si="30"/>
        <v>-115090.96162000255</v>
      </c>
      <c r="P169" s="27">
        <f t="shared" si="31"/>
        <v>115090.96162000255</v>
      </c>
      <c r="Q169" s="8"/>
      <c r="R169" s="8"/>
      <c r="S169" s="8"/>
      <c r="T169" s="4"/>
    </row>
    <row r="170" spans="1:20">
      <c r="A170" s="31">
        <v>44256</v>
      </c>
      <c r="B170" s="4"/>
      <c r="C170" s="6">
        <v>162</v>
      </c>
      <c r="D170" s="29">
        <f t="shared" si="22"/>
        <v>15958</v>
      </c>
      <c r="E170" s="29">
        <f t="shared" si="27"/>
        <v>2585196</v>
      </c>
      <c r="F170" s="29">
        <f t="shared" si="23"/>
        <v>-287304</v>
      </c>
      <c r="G170" s="34">
        <f>+Inputs!$D$3</f>
        <v>0.37951000000000001</v>
      </c>
      <c r="H170" s="4"/>
      <c r="I170" s="27">
        <f t="shared" si="28"/>
        <v>2872500</v>
      </c>
      <c r="J170" s="4"/>
      <c r="K170" s="27">
        <f t="shared" si="24"/>
        <v>15958</v>
      </c>
      <c r="L170" s="27">
        <f t="shared" si="29"/>
        <v>2585196</v>
      </c>
      <c r="M170" s="27">
        <f t="shared" si="25"/>
        <v>6056.2205800000002</v>
      </c>
      <c r="N170" s="27">
        <f t="shared" si="26"/>
        <v>6056.2205800000002</v>
      </c>
      <c r="O170" s="27">
        <f t="shared" si="30"/>
        <v>-109034.74104000255</v>
      </c>
      <c r="P170" s="27">
        <f t="shared" si="31"/>
        <v>109034.74104000255</v>
      </c>
      <c r="Q170" s="8"/>
      <c r="R170" s="8"/>
      <c r="S170" s="8"/>
      <c r="T170" s="4"/>
    </row>
    <row r="171" spans="1:20">
      <c r="A171" s="31">
        <v>44287</v>
      </c>
      <c r="B171" s="4"/>
      <c r="C171" s="6">
        <v>163</v>
      </c>
      <c r="D171" s="29">
        <f t="shared" si="22"/>
        <v>15958</v>
      </c>
      <c r="E171" s="29">
        <f t="shared" si="27"/>
        <v>2601154</v>
      </c>
      <c r="F171" s="29">
        <f t="shared" si="23"/>
        <v>-271346</v>
      </c>
      <c r="G171" s="34">
        <f>+Inputs!$D$3</f>
        <v>0.37951000000000001</v>
      </c>
      <c r="H171" s="4"/>
      <c r="I171" s="27">
        <f t="shared" si="28"/>
        <v>2872500</v>
      </c>
      <c r="J171" s="4"/>
      <c r="K171" s="27">
        <f t="shared" si="24"/>
        <v>15958</v>
      </c>
      <c r="L171" s="27">
        <f t="shared" si="29"/>
        <v>2601154</v>
      </c>
      <c r="M171" s="27">
        <f t="shared" si="25"/>
        <v>6056.2205800000002</v>
      </c>
      <c r="N171" s="27">
        <f t="shared" si="26"/>
        <v>6056.2205800000002</v>
      </c>
      <c r="O171" s="27">
        <f t="shared" si="30"/>
        <v>-102978.52046000256</v>
      </c>
      <c r="P171" s="27">
        <f t="shared" si="31"/>
        <v>102978.52046000256</v>
      </c>
      <c r="Q171" s="8"/>
      <c r="R171" s="8"/>
      <c r="S171" s="8"/>
      <c r="T171" s="4"/>
    </row>
    <row r="172" spans="1:20">
      <c r="A172" s="31">
        <v>44317</v>
      </c>
      <c r="B172" s="4"/>
      <c r="C172" s="6">
        <v>164</v>
      </c>
      <c r="D172" s="29">
        <f t="shared" si="22"/>
        <v>15958</v>
      </c>
      <c r="E172" s="29">
        <f t="shared" si="27"/>
        <v>2617112</v>
      </c>
      <c r="F172" s="29">
        <f t="shared" si="23"/>
        <v>-255388</v>
      </c>
      <c r="G172" s="34">
        <f>+Inputs!$D$3</f>
        <v>0.37951000000000001</v>
      </c>
      <c r="H172" s="4"/>
      <c r="I172" s="27">
        <f t="shared" si="28"/>
        <v>2872500</v>
      </c>
      <c r="J172" s="4"/>
      <c r="K172" s="27">
        <f t="shared" si="24"/>
        <v>15958</v>
      </c>
      <c r="L172" s="27">
        <f t="shared" si="29"/>
        <v>2617112</v>
      </c>
      <c r="M172" s="27">
        <f t="shared" si="25"/>
        <v>6056.2205800000002</v>
      </c>
      <c r="N172" s="27">
        <f t="shared" si="26"/>
        <v>6056.2205800000002</v>
      </c>
      <c r="O172" s="27">
        <f t="shared" si="30"/>
        <v>-96922.299880002567</v>
      </c>
      <c r="P172" s="27">
        <f t="shared" si="31"/>
        <v>96922.299880002567</v>
      </c>
      <c r="Q172" s="8"/>
      <c r="R172" s="8"/>
      <c r="S172" s="8"/>
      <c r="T172" s="4"/>
    </row>
    <row r="173" spans="1:20">
      <c r="A173" s="31">
        <v>44348</v>
      </c>
      <c r="B173" s="4"/>
      <c r="C173" s="6">
        <v>165</v>
      </c>
      <c r="D173" s="29">
        <f t="shared" si="22"/>
        <v>15958</v>
      </c>
      <c r="E173" s="29">
        <f t="shared" si="27"/>
        <v>2633070</v>
      </c>
      <c r="F173" s="29">
        <f t="shared" si="23"/>
        <v>-239430</v>
      </c>
      <c r="G173" s="34">
        <f>+Inputs!$D$3</f>
        <v>0.37951000000000001</v>
      </c>
      <c r="H173" s="4"/>
      <c r="I173" s="27">
        <f t="shared" si="28"/>
        <v>2872500</v>
      </c>
      <c r="J173" s="4"/>
      <c r="K173" s="27">
        <f t="shared" si="24"/>
        <v>15958</v>
      </c>
      <c r="L173" s="27">
        <f t="shared" si="29"/>
        <v>2633070</v>
      </c>
      <c r="M173" s="27">
        <f t="shared" si="25"/>
        <v>6056.2205800000002</v>
      </c>
      <c r="N173" s="27">
        <f t="shared" si="26"/>
        <v>6056.2205800000002</v>
      </c>
      <c r="O173" s="27">
        <f t="shared" si="30"/>
        <v>-90866.079300002573</v>
      </c>
      <c r="P173" s="27">
        <f t="shared" si="31"/>
        <v>90866.079300002573</v>
      </c>
      <c r="Q173" s="8"/>
      <c r="R173" s="8"/>
      <c r="S173" s="8"/>
      <c r="T173" s="4"/>
    </row>
    <row r="174" spans="1:20">
      <c r="A174" s="31">
        <v>44378</v>
      </c>
      <c r="B174" s="4"/>
      <c r="C174" s="6">
        <v>166</v>
      </c>
      <c r="D174" s="29">
        <f t="shared" si="22"/>
        <v>15958</v>
      </c>
      <c r="E174" s="29">
        <f t="shared" si="27"/>
        <v>2649028</v>
      </c>
      <c r="F174" s="29">
        <f t="shared" si="23"/>
        <v>-223472</v>
      </c>
      <c r="G174" s="34">
        <f>+Inputs!$D$3</f>
        <v>0.37951000000000001</v>
      </c>
      <c r="H174" s="4"/>
      <c r="I174" s="27">
        <f t="shared" si="28"/>
        <v>2872500</v>
      </c>
      <c r="J174" s="4"/>
      <c r="K174" s="27">
        <f t="shared" si="24"/>
        <v>15958</v>
      </c>
      <c r="L174" s="27">
        <f t="shared" si="29"/>
        <v>2649028</v>
      </c>
      <c r="M174" s="27">
        <f t="shared" si="25"/>
        <v>6056.2205800000002</v>
      </c>
      <c r="N174" s="27">
        <f t="shared" si="26"/>
        <v>6056.2205800000002</v>
      </c>
      <c r="O174" s="27">
        <f t="shared" si="30"/>
        <v>-84809.85872000258</v>
      </c>
      <c r="P174" s="27">
        <f t="shared" si="31"/>
        <v>84809.85872000258</v>
      </c>
      <c r="Q174" s="8"/>
      <c r="R174" s="8"/>
      <c r="S174" s="8"/>
      <c r="T174" s="4"/>
    </row>
    <row r="175" spans="1:20">
      <c r="A175" s="31">
        <v>44409</v>
      </c>
      <c r="B175" s="4"/>
      <c r="C175" s="6">
        <v>167</v>
      </c>
      <c r="D175" s="29">
        <f t="shared" si="22"/>
        <v>15958</v>
      </c>
      <c r="E175" s="29">
        <f t="shared" si="27"/>
        <v>2664986</v>
      </c>
      <c r="F175" s="29">
        <f t="shared" si="23"/>
        <v>-207514</v>
      </c>
      <c r="G175" s="34">
        <f>+Inputs!$D$3</f>
        <v>0.37951000000000001</v>
      </c>
      <c r="H175" s="4"/>
      <c r="I175" s="27">
        <f t="shared" si="28"/>
        <v>2872500</v>
      </c>
      <c r="J175" s="4"/>
      <c r="K175" s="27">
        <f t="shared" si="24"/>
        <v>15958</v>
      </c>
      <c r="L175" s="27">
        <f t="shared" si="29"/>
        <v>2664986</v>
      </c>
      <c r="M175" s="27">
        <f t="shared" si="25"/>
        <v>6056.2205800000002</v>
      </c>
      <c r="N175" s="27">
        <f t="shared" si="26"/>
        <v>6056.2205800000002</v>
      </c>
      <c r="O175" s="27">
        <f t="shared" si="30"/>
        <v>-78753.638140002586</v>
      </c>
      <c r="P175" s="27">
        <f t="shared" si="31"/>
        <v>78753.638140002586</v>
      </c>
      <c r="Q175" s="8"/>
      <c r="R175" s="8"/>
      <c r="S175" s="8"/>
      <c r="T175" s="4"/>
    </row>
    <row r="176" spans="1:20">
      <c r="A176" s="31">
        <v>44440</v>
      </c>
      <c r="B176" s="4"/>
      <c r="C176" s="6">
        <v>168</v>
      </c>
      <c r="D176" s="29">
        <f t="shared" si="22"/>
        <v>15958</v>
      </c>
      <c r="E176" s="29">
        <f t="shared" si="27"/>
        <v>2680944</v>
      </c>
      <c r="F176" s="29">
        <f t="shared" si="23"/>
        <v>-191556</v>
      </c>
      <c r="G176" s="34">
        <f>+Inputs!$D$3</f>
        <v>0.37951000000000001</v>
      </c>
      <c r="H176" s="4"/>
      <c r="I176" s="27">
        <f t="shared" si="28"/>
        <v>2872500</v>
      </c>
      <c r="J176" s="4"/>
      <c r="K176" s="27">
        <f t="shared" si="24"/>
        <v>15958</v>
      </c>
      <c r="L176" s="27">
        <f t="shared" si="29"/>
        <v>2680944</v>
      </c>
      <c r="M176" s="27">
        <f t="shared" si="25"/>
        <v>6056.2205800000002</v>
      </c>
      <c r="N176" s="27">
        <f t="shared" si="26"/>
        <v>6056.2205800000002</v>
      </c>
      <c r="O176" s="27">
        <f t="shared" si="30"/>
        <v>-72697.417560002592</v>
      </c>
      <c r="P176" s="27">
        <f t="shared" si="31"/>
        <v>72697.417560002592</v>
      </c>
      <c r="Q176" s="8"/>
      <c r="R176" s="8"/>
      <c r="S176" s="8"/>
      <c r="T176" s="4"/>
    </row>
    <row r="177" spans="1:20">
      <c r="A177" s="31">
        <v>44470</v>
      </c>
      <c r="B177" s="4"/>
      <c r="C177" s="6">
        <v>169</v>
      </c>
      <c r="D177" s="29">
        <f t="shared" si="22"/>
        <v>15958</v>
      </c>
      <c r="E177" s="29">
        <f t="shared" si="27"/>
        <v>2696902</v>
      </c>
      <c r="F177" s="29">
        <f t="shared" si="23"/>
        <v>-175598</v>
      </c>
      <c r="G177" s="34">
        <f>+Inputs!$D$3</f>
        <v>0.37951000000000001</v>
      </c>
      <c r="H177" s="4"/>
      <c r="I177" s="27">
        <f t="shared" si="28"/>
        <v>2872500</v>
      </c>
      <c r="J177" s="4"/>
      <c r="K177" s="27">
        <f t="shared" si="24"/>
        <v>15958</v>
      </c>
      <c r="L177" s="27">
        <f t="shared" si="29"/>
        <v>2696902</v>
      </c>
      <c r="M177" s="27">
        <f t="shared" si="25"/>
        <v>6056.2205800000002</v>
      </c>
      <c r="N177" s="27">
        <f t="shared" si="26"/>
        <v>6056.2205800000002</v>
      </c>
      <c r="O177" s="27">
        <f t="shared" si="30"/>
        <v>-66641.196980002598</v>
      </c>
      <c r="P177" s="27">
        <f t="shared" si="31"/>
        <v>66641.196980002598</v>
      </c>
      <c r="Q177" s="8"/>
      <c r="R177" s="8"/>
      <c r="S177" s="8"/>
      <c r="T177" s="4"/>
    </row>
    <row r="178" spans="1:20">
      <c r="A178" s="31">
        <v>44501</v>
      </c>
      <c r="B178" s="4"/>
      <c r="C178" s="6">
        <v>170</v>
      </c>
      <c r="D178" s="29">
        <f t="shared" si="22"/>
        <v>15958</v>
      </c>
      <c r="E178" s="29">
        <f t="shared" si="27"/>
        <v>2712860</v>
      </c>
      <c r="F178" s="29">
        <f t="shared" si="23"/>
        <v>-159640</v>
      </c>
      <c r="G178" s="34">
        <f>+Inputs!$D$3</f>
        <v>0.37951000000000001</v>
      </c>
      <c r="H178" s="4"/>
      <c r="I178" s="27">
        <f t="shared" si="28"/>
        <v>2872500</v>
      </c>
      <c r="J178" s="4"/>
      <c r="K178" s="27">
        <f t="shared" si="24"/>
        <v>15958</v>
      </c>
      <c r="L178" s="27">
        <f t="shared" si="29"/>
        <v>2712860</v>
      </c>
      <c r="M178" s="27">
        <f t="shared" si="25"/>
        <v>6056.2205800000002</v>
      </c>
      <c r="N178" s="27">
        <f t="shared" si="26"/>
        <v>6056.2205800000002</v>
      </c>
      <c r="O178" s="27">
        <f t="shared" si="30"/>
        <v>-60584.976400002597</v>
      </c>
      <c r="P178" s="27">
        <f t="shared" si="31"/>
        <v>60584.976400002597</v>
      </c>
      <c r="Q178" s="8"/>
      <c r="R178" s="8"/>
      <c r="S178" s="8"/>
      <c r="T178" s="4"/>
    </row>
    <row r="179" spans="1:20">
      <c r="A179" s="31">
        <v>44531</v>
      </c>
      <c r="B179" s="4"/>
      <c r="C179" s="6">
        <v>171</v>
      </c>
      <c r="D179" s="29">
        <f t="shared" si="22"/>
        <v>15958</v>
      </c>
      <c r="E179" s="29">
        <f t="shared" si="27"/>
        <v>2728818</v>
      </c>
      <c r="F179" s="29">
        <f t="shared" si="23"/>
        <v>-143682</v>
      </c>
      <c r="G179" s="34">
        <f>+Inputs!$D$3</f>
        <v>0.37951000000000001</v>
      </c>
      <c r="H179" s="4"/>
      <c r="I179" s="27">
        <f t="shared" si="28"/>
        <v>2872500</v>
      </c>
      <c r="J179" s="4"/>
      <c r="K179" s="27">
        <f t="shared" si="24"/>
        <v>15958</v>
      </c>
      <c r="L179" s="27">
        <f t="shared" si="29"/>
        <v>2728818</v>
      </c>
      <c r="M179" s="27">
        <f t="shared" si="25"/>
        <v>6056.2205800000002</v>
      </c>
      <c r="N179" s="27">
        <f t="shared" si="26"/>
        <v>6056.2205800000002</v>
      </c>
      <c r="O179" s="27">
        <f t="shared" si="30"/>
        <v>-54528.755820002596</v>
      </c>
      <c r="P179" s="27">
        <f t="shared" si="31"/>
        <v>54528.755820002596</v>
      </c>
      <c r="Q179" s="8"/>
      <c r="R179" s="8"/>
      <c r="S179" s="8"/>
      <c r="T179" s="4"/>
    </row>
    <row r="180" spans="1:20">
      <c r="A180" s="31">
        <v>44562</v>
      </c>
      <c r="B180" s="4"/>
      <c r="C180" s="6">
        <v>172</v>
      </c>
      <c r="D180" s="29">
        <f t="shared" si="22"/>
        <v>15958</v>
      </c>
      <c r="E180" s="29">
        <f t="shared" si="27"/>
        <v>2744776</v>
      </c>
      <c r="F180" s="29">
        <f t="shared" si="23"/>
        <v>-127724</v>
      </c>
      <c r="G180" s="34">
        <f>+Inputs!$D$3</f>
        <v>0.37951000000000001</v>
      </c>
      <c r="H180" s="4"/>
      <c r="I180" s="27">
        <f t="shared" si="28"/>
        <v>2872500</v>
      </c>
      <c r="J180" s="4"/>
      <c r="K180" s="27">
        <f t="shared" si="24"/>
        <v>15958</v>
      </c>
      <c r="L180" s="27">
        <f t="shared" si="29"/>
        <v>2744776</v>
      </c>
      <c r="M180" s="27">
        <f t="shared" si="25"/>
        <v>6056.2205800000002</v>
      </c>
      <c r="N180" s="27">
        <f t="shared" si="26"/>
        <v>6056.2205800000002</v>
      </c>
      <c r="O180" s="27">
        <f t="shared" si="30"/>
        <v>-48472.535240002595</v>
      </c>
      <c r="P180" s="27">
        <f t="shared" si="31"/>
        <v>48472.535240002595</v>
      </c>
      <c r="Q180" s="8"/>
      <c r="R180" s="8"/>
      <c r="S180" s="8"/>
      <c r="T180" s="4"/>
    </row>
    <row r="181" spans="1:20">
      <c r="A181" s="31">
        <v>44593</v>
      </c>
      <c r="B181" s="4"/>
      <c r="C181" s="6">
        <v>173</v>
      </c>
      <c r="D181" s="29">
        <f t="shared" si="22"/>
        <v>15958</v>
      </c>
      <c r="E181" s="29">
        <f t="shared" si="27"/>
        <v>2760734</v>
      </c>
      <c r="F181" s="29">
        <f t="shared" si="23"/>
        <v>-111766</v>
      </c>
      <c r="G181" s="34">
        <f>+Inputs!$D$3</f>
        <v>0.37951000000000001</v>
      </c>
      <c r="H181" s="4"/>
      <c r="I181" s="27">
        <f t="shared" si="28"/>
        <v>2872500</v>
      </c>
      <c r="J181" s="4"/>
      <c r="K181" s="27">
        <f t="shared" si="24"/>
        <v>15958</v>
      </c>
      <c r="L181" s="27">
        <f t="shared" si="29"/>
        <v>2760734</v>
      </c>
      <c r="M181" s="27">
        <f t="shared" si="25"/>
        <v>6056.2205800000002</v>
      </c>
      <c r="N181" s="27">
        <f t="shared" si="26"/>
        <v>6056.2205800000002</v>
      </c>
      <c r="O181" s="27">
        <f t="shared" si="30"/>
        <v>-42416.314660002594</v>
      </c>
      <c r="P181" s="27">
        <f t="shared" si="31"/>
        <v>42416.314660002594</v>
      </c>
      <c r="Q181" s="8"/>
      <c r="R181" s="8"/>
      <c r="S181" s="8"/>
      <c r="T181" s="4"/>
    </row>
    <row r="182" spans="1:20">
      <c r="A182" s="31">
        <v>44621</v>
      </c>
      <c r="B182" s="4"/>
      <c r="C182" s="6">
        <v>174</v>
      </c>
      <c r="D182" s="29">
        <f t="shared" si="22"/>
        <v>15958</v>
      </c>
      <c r="E182" s="29">
        <f t="shared" si="27"/>
        <v>2776692</v>
      </c>
      <c r="F182" s="29">
        <f t="shared" si="23"/>
        <v>-95808</v>
      </c>
      <c r="G182" s="34">
        <f>+Inputs!$D$3</f>
        <v>0.37951000000000001</v>
      </c>
      <c r="H182" s="4"/>
      <c r="I182" s="27">
        <f t="shared" si="28"/>
        <v>2872500</v>
      </c>
      <c r="J182" s="4"/>
      <c r="K182" s="27">
        <f t="shared" si="24"/>
        <v>15958</v>
      </c>
      <c r="L182" s="27">
        <f t="shared" si="29"/>
        <v>2776692</v>
      </c>
      <c r="M182" s="27">
        <f t="shared" si="25"/>
        <v>6056.2205800000002</v>
      </c>
      <c r="N182" s="27">
        <f t="shared" si="26"/>
        <v>6056.2205800000002</v>
      </c>
      <c r="O182" s="27">
        <f t="shared" si="30"/>
        <v>-36360.094080002593</v>
      </c>
      <c r="P182" s="27">
        <f t="shared" si="31"/>
        <v>36360.094080002593</v>
      </c>
      <c r="Q182" s="8"/>
      <c r="R182" s="8"/>
      <c r="S182" s="8"/>
      <c r="T182" s="4"/>
    </row>
    <row r="183" spans="1:20">
      <c r="A183" s="31">
        <v>44652</v>
      </c>
      <c r="B183" s="4"/>
      <c r="C183" s="6">
        <v>175</v>
      </c>
      <c r="D183" s="29">
        <f t="shared" si="22"/>
        <v>15958</v>
      </c>
      <c r="E183" s="29">
        <f t="shared" si="27"/>
        <v>2792650</v>
      </c>
      <c r="F183" s="29">
        <f t="shared" si="23"/>
        <v>-79850</v>
      </c>
      <c r="G183" s="34">
        <f>+Inputs!$D$3</f>
        <v>0.37951000000000001</v>
      </c>
      <c r="H183" s="4"/>
      <c r="I183" s="27">
        <f t="shared" si="28"/>
        <v>2872500</v>
      </c>
      <c r="J183" s="4"/>
      <c r="K183" s="27">
        <f t="shared" si="24"/>
        <v>15958</v>
      </c>
      <c r="L183" s="27">
        <f t="shared" si="29"/>
        <v>2792650</v>
      </c>
      <c r="M183" s="27">
        <f t="shared" si="25"/>
        <v>6056.2205800000002</v>
      </c>
      <c r="N183" s="27">
        <f t="shared" si="26"/>
        <v>6056.2205800000002</v>
      </c>
      <c r="O183" s="27">
        <f t="shared" si="30"/>
        <v>-30303.873500002592</v>
      </c>
      <c r="P183" s="27">
        <f t="shared" si="31"/>
        <v>30303.873500002592</v>
      </c>
      <c r="Q183" s="8"/>
      <c r="R183" s="8"/>
      <c r="S183" s="8"/>
      <c r="T183" s="4"/>
    </row>
    <row r="184" spans="1:20">
      <c r="A184" s="31">
        <v>44682</v>
      </c>
      <c r="B184" s="4"/>
      <c r="C184" s="6">
        <v>176</v>
      </c>
      <c r="D184" s="29">
        <f t="shared" si="22"/>
        <v>15958</v>
      </c>
      <c r="E184" s="29">
        <f t="shared" si="27"/>
        <v>2808608</v>
      </c>
      <c r="F184" s="29">
        <f t="shared" si="23"/>
        <v>-63892</v>
      </c>
      <c r="G184" s="34">
        <f>+Inputs!$D$3</f>
        <v>0.37951000000000001</v>
      </c>
      <c r="H184" s="4"/>
      <c r="I184" s="27">
        <f t="shared" si="28"/>
        <v>2872500</v>
      </c>
      <c r="J184" s="4"/>
      <c r="K184" s="27">
        <f t="shared" si="24"/>
        <v>15958</v>
      </c>
      <c r="L184" s="27">
        <f t="shared" si="29"/>
        <v>2808608</v>
      </c>
      <c r="M184" s="27">
        <f t="shared" si="25"/>
        <v>6056.2205800000002</v>
      </c>
      <c r="N184" s="27">
        <f t="shared" si="26"/>
        <v>6056.2205800000002</v>
      </c>
      <c r="O184" s="27">
        <f t="shared" si="30"/>
        <v>-24247.652920002591</v>
      </c>
      <c r="P184" s="27">
        <f t="shared" si="31"/>
        <v>24247.652920002591</v>
      </c>
      <c r="Q184" s="8"/>
      <c r="R184" s="8"/>
      <c r="S184" s="8"/>
      <c r="T184" s="4"/>
    </row>
    <row r="185" spans="1:20">
      <c r="A185" s="31">
        <v>44713</v>
      </c>
      <c r="B185" s="4"/>
      <c r="C185" s="6">
        <v>177</v>
      </c>
      <c r="D185" s="29">
        <f t="shared" si="22"/>
        <v>15958</v>
      </c>
      <c r="E185" s="29">
        <f t="shared" si="27"/>
        <v>2824566</v>
      </c>
      <c r="F185" s="29">
        <f t="shared" si="23"/>
        <v>-47934</v>
      </c>
      <c r="G185" s="34">
        <f>+Inputs!$D$3</f>
        <v>0.37951000000000001</v>
      </c>
      <c r="H185" s="4"/>
      <c r="I185" s="27">
        <f t="shared" si="28"/>
        <v>2872500</v>
      </c>
      <c r="J185" s="4"/>
      <c r="K185" s="27">
        <f t="shared" si="24"/>
        <v>15958</v>
      </c>
      <c r="L185" s="27">
        <f t="shared" si="29"/>
        <v>2824566</v>
      </c>
      <c r="M185" s="27">
        <f t="shared" si="25"/>
        <v>6056.2205800000002</v>
      </c>
      <c r="N185" s="27">
        <f t="shared" si="26"/>
        <v>6056.2205800000002</v>
      </c>
      <c r="O185" s="27">
        <f t="shared" si="30"/>
        <v>-18191.43234000259</v>
      </c>
      <c r="P185" s="27">
        <f t="shared" si="31"/>
        <v>18191.43234000259</v>
      </c>
      <c r="Q185" s="8"/>
      <c r="R185" s="8"/>
      <c r="S185" s="8"/>
      <c r="T185" s="4"/>
    </row>
    <row r="186" spans="1:20">
      <c r="A186" s="31">
        <v>44743</v>
      </c>
      <c r="B186" s="4"/>
      <c r="C186" s="6">
        <v>178</v>
      </c>
      <c r="D186" s="29">
        <f t="shared" si="22"/>
        <v>15958</v>
      </c>
      <c r="E186" s="29">
        <f t="shared" si="27"/>
        <v>2840524</v>
      </c>
      <c r="F186" s="29">
        <f t="shared" si="23"/>
        <v>-31976</v>
      </c>
      <c r="G186" s="34">
        <f>+Inputs!$D$3</f>
        <v>0.37951000000000001</v>
      </c>
      <c r="H186" s="4"/>
      <c r="I186" s="27">
        <f t="shared" si="28"/>
        <v>2872500</v>
      </c>
      <c r="J186" s="4"/>
      <c r="K186" s="27">
        <f t="shared" si="24"/>
        <v>15958</v>
      </c>
      <c r="L186" s="27">
        <f t="shared" si="29"/>
        <v>2840524</v>
      </c>
      <c r="M186" s="27">
        <f t="shared" si="25"/>
        <v>6056.2205800000002</v>
      </c>
      <c r="N186" s="27">
        <f t="shared" si="26"/>
        <v>6056.2205800000002</v>
      </c>
      <c r="O186" s="27">
        <f t="shared" si="30"/>
        <v>-12135.211760002589</v>
      </c>
      <c r="P186" s="27">
        <f t="shared" si="31"/>
        <v>12135.211760002589</v>
      </c>
      <c r="Q186" s="8"/>
      <c r="R186" s="8"/>
      <c r="S186" s="8"/>
      <c r="T186" s="4"/>
    </row>
    <row r="187" spans="1:20">
      <c r="A187" s="31">
        <v>44774</v>
      </c>
      <c r="B187" s="4"/>
      <c r="C187" s="6">
        <v>179</v>
      </c>
      <c r="D187" s="29">
        <f t="shared" si="22"/>
        <v>15958</v>
      </c>
      <c r="E187" s="29">
        <f t="shared" si="27"/>
        <v>2856482</v>
      </c>
      <c r="F187" s="29">
        <f t="shared" si="23"/>
        <v>-16018</v>
      </c>
      <c r="G187" s="34">
        <f>+Inputs!$D$3</f>
        <v>0.37951000000000001</v>
      </c>
      <c r="H187" s="4"/>
      <c r="I187" s="27">
        <f t="shared" si="28"/>
        <v>2872500</v>
      </c>
      <c r="J187" s="4"/>
      <c r="K187" s="27">
        <f t="shared" si="24"/>
        <v>15958</v>
      </c>
      <c r="L187" s="27">
        <f t="shared" si="29"/>
        <v>2856482</v>
      </c>
      <c r="M187" s="27">
        <f t="shared" si="25"/>
        <v>6056.2205800000002</v>
      </c>
      <c r="N187" s="27">
        <f t="shared" si="26"/>
        <v>6056.2205800000002</v>
      </c>
      <c r="O187" s="27">
        <f t="shared" si="30"/>
        <v>-6078.9911800025884</v>
      </c>
      <c r="P187" s="27">
        <f t="shared" si="31"/>
        <v>6078.9911800025884</v>
      </c>
      <c r="Q187" s="8"/>
      <c r="R187" s="8"/>
      <c r="S187" s="8"/>
      <c r="T187" s="4"/>
    </row>
    <row r="188" spans="1:20">
      <c r="A188" s="31">
        <v>44805</v>
      </c>
      <c r="B188" s="4"/>
      <c r="C188" s="6">
        <v>180</v>
      </c>
      <c r="D188" s="29">
        <f>-F187</f>
        <v>16018</v>
      </c>
      <c r="E188" s="29">
        <f t="shared" si="27"/>
        <v>2872500</v>
      </c>
      <c r="F188" s="29">
        <f t="shared" si="23"/>
        <v>0</v>
      </c>
      <c r="G188" s="34">
        <f>+Inputs!$D$3</f>
        <v>0.37951000000000001</v>
      </c>
      <c r="H188" s="4"/>
      <c r="I188" s="27">
        <f t="shared" si="28"/>
        <v>2872500</v>
      </c>
      <c r="J188" s="4"/>
      <c r="K188" s="27">
        <f t="shared" si="24"/>
        <v>16018</v>
      </c>
      <c r="L188" s="27">
        <f t="shared" si="29"/>
        <v>2872500</v>
      </c>
      <c r="M188" s="27">
        <f t="shared" si="25"/>
        <v>6078.99118</v>
      </c>
      <c r="N188" s="27">
        <f t="shared" si="26"/>
        <v>6078.99118</v>
      </c>
      <c r="O188" s="27">
        <f t="shared" si="30"/>
        <v>-2.5884219212457538E-9</v>
      </c>
      <c r="P188" s="27">
        <f t="shared" si="31"/>
        <v>2.5884219212457538E-9</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-2872500</v>
      </c>
      <c r="C190" s="4"/>
      <c r="D190" s="33">
        <f>SUM(D9:D189)</f>
        <v>2872500</v>
      </c>
      <c r="E190" s="4"/>
      <c r="F190" s="4"/>
      <c r="G190" s="28"/>
      <c r="H190" s="33">
        <f>SUM(H9:H189)</f>
        <v>2872500</v>
      </c>
      <c r="I190" s="33"/>
      <c r="J190" s="33">
        <f>SUM(J9:J189)</f>
        <v>1090142.4750000001</v>
      </c>
      <c r="K190" s="33">
        <f>SUM(K9:K189)</f>
        <v>2872500</v>
      </c>
      <c r="L190" s="33"/>
      <c r="M190" s="33">
        <f>SUM(M9:M189)</f>
        <v>1090142.4749999975</v>
      </c>
      <c r="N190" s="33">
        <f>SUM(N9:N189)</f>
        <v>-2.5884219212457538E-9</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 right="0" top="0.75" bottom="0.25" header="0.5" footer="0"/>
  <pageSetup scale="50" orientation="landscape" r:id="rId1"/>
  <headerFooter alignWithMargins="0">
    <oddFooter>&amp;C&amp;A</oddFooter>
  </headerFooter>
</worksheet>
</file>

<file path=xl/worksheets/sheet74.xml><?xml version="1.0" encoding="utf-8"?>
<worksheet xmlns="http://schemas.openxmlformats.org/spreadsheetml/2006/main" xmlns:r="http://schemas.openxmlformats.org/officeDocument/2006/relationships">
  <dimension ref="A1:AE192"/>
  <sheetViews>
    <sheetView topLeftCell="U1" zoomScale="70" zoomScaleNormal="70" workbookViewId="0">
      <selection activeCell="P32" sqref="P32"/>
    </sheetView>
  </sheetViews>
  <sheetFormatPr defaultRowHeight="15"/>
  <cols>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201</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39417</v>
      </c>
      <c r="B9" s="151">
        <v>-2843450</v>
      </c>
      <c r="C9" s="6">
        <v>1</v>
      </c>
      <c r="D9" s="29">
        <f t="shared" ref="D9:D72" si="0">ROUND(-(+$B$9/180)*1,0)</f>
        <v>15797</v>
      </c>
      <c r="E9" s="29">
        <f>+D9</f>
        <v>15797</v>
      </c>
      <c r="F9" s="29">
        <f t="shared" ref="F9:F72" si="1">$B$9+E9</f>
        <v>-2827653</v>
      </c>
      <c r="G9" s="34">
        <f>+Inputs!$D$3</f>
        <v>0.37951000000000001</v>
      </c>
      <c r="H9" s="27">
        <f>-B9</f>
        <v>2843450</v>
      </c>
      <c r="I9" s="27">
        <f>+H9</f>
        <v>2843450</v>
      </c>
      <c r="J9" s="27">
        <f>H9*G9</f>
        <v>1079117.7095000001</v>
      </c>
      <c r="K9" s="27">
        <f t="shared" ref="K9:K72" si="2">D9</f>
        <v>15797</v>
      </c>
      <c r="L9" s="27">
        <f>+K9</f>
        <v>15797</v>
      </c>
      <c r="M9" s="27">
        <f t="shared" ref="M9:M72" si="3">K9*G9</f>
        <v>5995.1194700000005</v>
      </c>
      <c r="N9" s="27">
        <f t="shared" ref="N9:N72" si="4">M9-J9</f>
        <v>-1073122.5900300001</v>
      </c>
      <c r="O9" s="27">
        <f>+N9</f>
        <v>-1073122.5900300001</v>
      </c>
      <c r="P9" s="27">
        <f>-SUM(N9)</f>
        <v>1073122.5900300001</v>
      </c>
      <c r="Q9" s="38">
        <f>VLOOKUP(Q$8,$A$9:$P$188,5)</f>
        <v>394925</v>
      </c>
      <c r="R9" s="38">
        <f>VLOOKUP(R$8,$A$9:$P$188,5)</f>
        <v>584489</v>
      </c>
      <c r="S9" s="38">
        <f>+R9-Q9</f>
        <v>189564</v>
      </c>
      <c r="T9" s="35" t="s">
        <v>190</v>
      </c>
      <c r="U9" s="161">
        <f>-IF(TYPE(VLOOKUP(U8,$A$9:$P$188,6,FALSE))=16,0,VLOOKUP(U8,$A$9:$P$188,6,FALSE))</f>
        <v>2622292</v>
      </c>
      <c r="V9" s="161">
        <f>-IF(TYPE(VLOOKUP(V8,$A$9:$P$188,6,FALSE))=16,0,VLOOKUP(V8,$A$9:$P$188,6,FALSE))</f>
        <v>2606495</v>
      </c>
      <c r="W9" s="161">
        <f t="shared" ref="W9:AE9" si="5">-IF(TYPE(VLOOKUP(W8,$A$9:$P$188,6,FALSE))=16,0,VLOOKUP(W8,$A$9:$P$188,6,FALSE))</f>
        <v>2590698</v>
      </c>
      <c r="X9" s="161">
        <f t="shared" si="5"/>
        <v>2574901</v>
      </c>
      <c r="Y9" s="161">
        <f t="shared" si="5"/>
        <v>2559104</v>
      </c>
      <c r="Z9" s="161">
        <f t="shared" si="5"/>
        <v>2543307</v>
      </c>
      <c r="AA9" s="161">
        <f t="shared" si="5"/>
        <v>2527510</v>
      </c>
      <c r="AB9" s="161">
        <f t="shared" si="5"/>
        <v>2511713</v>
      </c>
      <c r="AC9" s="161">
        <f t="shared" si="5"/>
        <v>2495916</v>
      </c>
      <c r="AD9" s="161">
        <f t="shared" si="5"/>
        <v>2480119</v>
      </c>
      <c r="AE9" s="161">
        <f t="shared" si="5"/>
        <v>2464322</v>
      </c>
    </row>
    <row r="10" spans="1:31">
      <c r="A10" s="31">
        <v>39448</v>
      </c>
      <c r="B10" s="151" t="s">
        <v>45</v>
      </c>
      <c r="C10" s="6">
        <v>2</v>
      </c>
      <c r="D10" s="29">
        <f t="shared" si="0"/>
        <v>15797</v>
      </c>
      <c r="E10" s="29">
        <f t="shared" ref="E10:E73" si="6">+E9+D10</f>
        <v>31594</v>
      </c>
      <c r="F10" s="29">
        <f t="shared" si="1"/>
        <v>-2811856</v>
      </c>
      <c r="G10" s="34">
        <f>+Inputs!$D$3</f>
        <v>0.37951000000000001</v>
      </c>
      <c r="H10" s="2"/>
      <c r="I10" s="27">
        <f t="shared" ref="I10:I73" si="7">+I9+H10</f>
        <v>2843450</v>
      </c>
      <c r="J10" s="27"/>
      <c r="K10" s="27">
        <f t="shared" si="2"/>
        <v>15797</v>
      </c>
      <c r="L10" s="27">
        <f t="shared" ref="L10:L73" si="8">+L9+K10</f>
        <v>31594</v>
      </c>
      <c r="M10" s="27">
        <f t="shared" si="3"/>
        <v>5995.1194700000005</v>
      </c>
      <c r="N10" s="27">
        <f t="shared" si="4"/>
        <v>5995.1194700000005</v>
      </c>
      <c r="O10" s="27">
        <f t="shared" ref="O10:O73" si="9">+O9+N10</f>
        <v>-1067127.47056</v>
      </c>
      <c r="P10" s="27">
        <f t="shared" ref="P10:P73" si="10">P9-N10</f>
        <v>1067127.47056</v>
      </c>
      <c r="Q10" s="38">
        <f>VLOOKUP(Q$8,$A$9:$P$188,15)</f>
        <v>-929239.72274999926</v>
      </c>
      <c r="R10" s="38">
        <f>VLOOKUP(R$8,$A$9:$P$188,15)</f>
        <v>-857298.28910999885</v>
      </c>
      <c r="S10" s="38">
        <f>+R10-Q10</f>
        <v>71941.43364000041</v>
      </c>
      <c r="T10" s="36" t="s">
        <v>69</v>
      </c>
    </row>
    <row r="11" spans="1:31">
      <c r="A11" s="31">
        <v>39479</v>
      </c>
      <c r="B11" s="5"/>
      <c r="C11" s="6">
        <v>3</v>
      </c>
      <c r="D11" s="29">
        <f t="shared" si="0"/>
        <v>15797</v>
      </c>
      <c r="E11" s="29">
        <f t="shared" si="6"/>
        <v>47391</v>
      </c>
      <c r="F11" s="29">
        <f t="shared" si="1"/>
        <v>-2796059</v>
      </c>
      <c r="G11" s="34">
        <f>+Inputs!$D$3</f>
        <v>0.37951000000000001</v>
      </c>
      <c r="H11" s="2"/>
      <c r="I11" s="27">
        <f t="shared" si="7"/>
        <v>2843450</v>
      </c>
      <c r="J11" s="27"/>
      <c r="K11" s="27">
        <f t="shared" si="2"/>
        <v>15797</v>
      </c>
      <c r="L11" s="27">
        <f t="shared" si="8"/>
        <v>47391</v>
      </c>
      <c r="M11" s="27">
        <f t="shared" si="3"/>
        <v>5995.1194700000005</v>
      </c>
      <c r="N11" s="27">
        <f t="shared" si="4"/>
        <v>5995.1194700000005</v>
      </c>
      <c r="O11" s="27">
        <f t="shared" si="9"/>
        <v>-1061132.35109</v>
      </c>
      <c r="P11" s="27">
        <f t="shared" si="10"/>
        <v>1061132.35109</v>
      </c>
      <c r="Q11" s="38">
        <f>+VLOOKUP(Q$8,$A$9:$P$188,16)</f>
        <v>929239.72274999926</v>
      </c>
      <c r="R11" s="38">
        <f>+VLOOKUP(R$8,$A$9:$P$188,16)</f>
        <v>857298.28910999885</v>
      </c>
      <c r="S11" s="38">
        <f>(+Q11+R11)/2</f>
        <v>893269.00592999905</v>
      </c>
      <c r="T11" s="36" t="s">
        <v>113</v>
      </c>
      <c r="U11" s="161">
        <f>IF(TYPE(VLOOKUP(U8,$A$9:$P$188,16,FALSE))=16,0,VLOOKUP(U8,$A$9:$P$188,16,FALSE))</f>
        <v>995186.03691999963</v>
      </c>
      <c r="V11" s="161">
        <f t="shared" ref="V11:AE11" si="11">IF(TYPE(VLOOKUP(V8,$A$9:$P$188,16,FALSE))=16,0,VLOOKUP(V8,$A$9:$P$188,16,FALSE))</f>
        <v>989190.9174499996</v>
      </c>
      <c r="W11" s="161">
        <f t="shared" si="11"/>
        <v>983195.79797999957</v>
      </c>
      <c r="X11" s="161">
        <f t="shared" si="11"/>
        <v>977200.67850999953</v>
      </c>
      <c r="Y11" s="161">
        <f t="shared" si="11"/>
        <v>971205.5590399995</v>
      </c>
      <c r="Z11" s="161">
        <f t="shared" si="11"/>
        <v>965210.43956999946</v>
      </c>
      <c r="AA11" s="161">
        <f t="shared" si="11"/>
        <v>959215.32009999943</v>
      </c>
      <c r="AB11" s="161">
        <f t="shared" si="11"/>
        <v>953220.2006299994</v>
      </c>
      <c r="AC11" s="161">
        <f t="shared" si="11"/>
        <v>947225.08115999936</v>
      </c>
      <c r="AD11" s="161">
        <f t="shared" si="11"/>
        <v>941229.96168999933</v>
      </c>
      <c r="AE11" s="161">
        <f t="shared" si="11"/>
        <v>935234.84221999929</v>
      </c>
    </row>
    <row r="12" spans="1:31">
      <c r="A12" s="31">
        <v>39508</v>
      </c>
      <c r="B12" s="3"/>
      <c r="C12" s="6">
        <v>4</v>
      </c>
      <c r="D12" s="29">
        <f t="shared" si="0"/>
        <v>15797</v>
      </c>
      <c r="E12" s="29">
        <f t="shared" si="6"/>
        <v>63188</v>
      </c>
      <c r="F12" s="29">
        <f t="shared" si="1"/>
        <v>-2780262</v>
      </c>
      <c r="G12" s="34">
        <f>+Inputs!$D$3</f>
        <v>0.37951000000000001</v>
      </c>
      <c r="H12" s="2"/>
      <c r="I12" s="27">
        <f t="shared" si="7"/>
        <v>2843450</v>
      </c>
      <c r="J12" s="27"/>
      <c r="K12" s="27">
        <f t="shared" si="2"/>
        <v>15797</v>
      </c>
      <c r="L12" s="27">
        <f t="shared" si="8"/>
        <v>63188</v>
      </c>
      <c r="M12" s="27">
        <f t="shared" si="3"/>
        <v>5995.1194700000005</v>
      </c>
      <c r="N12" s="27">
        <f t="shared" si="4"/>
        <v>5995.1194700000005</v>
      </c>
      <c r="O12" s="27">
        <f t="shared" si="9"/>
        <v>-1055137.23162</v>
      </c>
      <c r="P12" s="27">
        <f t="shared" si="10"/>
        <v>1055137.23162</v>
      </c>
      <c r="Q12" s="39"/>
      <c r="R12" s="40"/>
      <c r="S12" s="40"/>
      <c r="T12" s="36"/>
    </row>
    <row r="13" spans="1:31">
      <c r="A13" s="31">
        <v>39539</v>
      </c>
      <c r="B13" s="3"/>
      <c r="C13" s="6">
        <v>5</v>
      </c>
      <c r="D13" s="29">
        <f t="shared" si="0"/>
        <v>15797</v>
      </c>
      <c r="E13" s="29">
        <f t="shared" si="6"/>
        <v>78985</v>
      </c>
      <c r="F13" s="29">
        <f t="shared" si="1"/>
        <v>-2764465</v>
      </c>
      <c r="G13" s="34">
        <f>+Inputs!$D$3</f>
        <v>0.37951000000000001</v>
      </c>
      <c r="H13" s="2"/>
      <c r="I13" s="27">
        <f t="shared" si="7"/>
        <v>2843450</v>
      </c>
      <c r="J13" s="27"/>
      <c r="K13" s="27">
        <f t="shared" si="2"/>
        <v>15797</v>
      </c>
      <c r="L13" s="27">
        <f t="shared" si="8"/>
        <v>78985</v>
      </c>
      <c r="M13" s="27">
        <f t="shared" si="3"/>
        <v>5995.1194700000005</v>
      </c>
      <c r="N13" s="27">
        <f t="shared" si="4"/>
        <v>5995.1194700000005</v>
      </c>
      <c r="O13" s="27">
        <f t="shared" si="9"/>
        <v>-1049142.1121499999</v>
      </c>
      <c r="P13" s="27">
        <f t="shared" si="10"/>
        <v>1049142.1121499999</v>
      </c>
      <c r="Q13" s="38">
        <f>VLOOKUP(Q$8,$A$9:$P$188,9)</f>
        <v>2843450</v>
      </c>
      <c r="R13" s="38">
        <f>VLOOKUP(R$8,$A$9:$P$188,9)</f>
        <v>2843450</v>
      </c>
      <c r="S13" s="38">
        <f>+R13-Q13</f>
        <v>0</v>
      </c>
      <c r="T13" s="36" t="s">
        <v>191</v>
      </c>
    </row>
    <row r="14" spans="1:31">
      <c r="A14" s="31">
        <v>39569</v>
      </c>
      <c r="B14" s="3"/>
      <c r="C14" s="6">
        <v>6</v>
      </c>
      <c r="D14" s="29">
        <f t="shared" si="0"/>
        <v>15797</v>
      </c>
      <c r="E14" s="29">
        <f t="shared" si="6"/>
        <v>94782</v>
      </c>
      <c r="F14" s="29">
        <f t="shared" si="1"/>
        <v>-2748668</v>
      </c>
      <c r="G14" s="34">
        <f>+Inputs!$D$3</f>
        <v>0.37951000000000001</v>
      </c>
      <c r="H14" s="2"/>
      <c r="I14" s="27">
        <f t="shared" si="7"/>
        <v>2843450</v>
      </c>
      <c r="J14" s="27"/>
      <c r="K14" s="27">
        <f t="shared" si="2"/>
        <v>15797</v>
      </c>
      <c r="L14" s="27">
        <f t="shared" si="8"/>
        <v>94782</v>
      </c>
      <c r="M14" s="27">
        <f t="shared" si="3"/>
        <v>5995.1194700000005</v>
      </c>
      <c r="N14" s="27">
        <f t="shared" si="4"/>
        <v>5995.1194700000005</v>
      </c>
      <c r="O14" s="27">
        <f t="shared" si="9"/>
        <v>-1043146.9926799999</v>
      </c>
      <c r="P14" s="27">
        <f t="shared" si="10"/>
        <v>1043146.9926799999</v>
      </c>
      <c r="Q14" s="38">
        <f>VLOOKUP(Q$8,$A$9:$P$188,12)</f>
        <v>394925</v>
      </c>
      <c r="R14" s="38">
        <f>VLOOKUP(R$8,$A$9:$P$188,12)</f>
        <v>584489</v>
      </c>
      <c r="S14" s="38">
        <f>+R14-Q14</f>
        <v>189564</v>
      </c>
      <c r="T14" s="37" t="s">
        <v>192</v>
      </c>
    </row>
    <row r="15" spans="1:31">
      <c r="A15" s="31">
        <v>39600</v>
      </c>
      <c r="B15" s="3"/>
      <c r="C15" s="6">
        <v>7</v>
      </c>
      <c r="D15" s="29">
        <f t="shared" si="0"/>
        <v>15797</v>
      </c>
      <c r="E15" s="29">
        <f t="shared" si="6"/>
        <v>110579</v>
      </c>
      <c r="F15" s="29">
        <f t="shared" si="1"/>
        <v>-2732871</v>
      </c>
      <c r="G15" s="34">
        <f>+Inputs!$D$3</f>
        <v>0.37951000000000001</v>
      </c>
      <c r="H15" s="2"/>
      <c r="I15" s="27">
        <f t="shared" si="7"/>
        <v>2843450</v>
      </c>
      <c r="J15" s="27"/>
      <c r="K15" s="27">
        <f t="shared" si="2"/>
        <v>15797</v>
      </c>
      <c r="L15" s="27">
        <f t="shared" si="8"/>
        <v>110579</v>
      </c>
      <c r="M15" s="27">
        <f t="shared" si="3"/>
        <v>5995.1194700000005</v>
      </c>
      <c r="N15" s="27">
        <f t="shared" si="4"/>
        <v>5995.1194700000005</v>
      </c>
      <c r="O15" s="27">
        <f t="shared" si="9"/>
        <v>-1037151.8732099999</v>
      </c>
      <c r="P15" s="27">
        <f t="shared" si="10"/>
        <v>1037151.8732099999</v>
      </c>
      <c r="Q15" s="8"/>
      <c r="R15" s="8"/>
      <c r="S15" s="8"/>
      <c r="T15" s="108"/>
    </row>
    <row r="16" spans="1:31">
      <c r="A16" s="31">
        <v>39630</v>
      </c>
      <c r="B16" s="3"/>
      <c r="C16" s="6">
        <v>8</v>
      </c>
      <c r="D16" s="29">
        <f t="shared" si="0"/>
        <v>15797</v>
      </c>
      <c r="E16" s="29">
        <f t="shared" si="6"/>
        <v>126376</v>
      </c>
      <c r="F16" s="29">
        <f t="shared" si="1"/>
        <v>-2717074</v>
      </c>
      <c r="G16" s="34">
        <f>+Inputs!$D$3</f>
        <v>0.37951000000000001</v>
      </c>
      <c r="H16" s="2"/>
      <c r="I16" s="27">
        <f t="shared" si="7"/>
        <v>2843450</v>
      </c>
      <c r="J16" s="27"/>
      <c r="K16" s="27">
        <f t="shared" si="2"/>
        <v>15797</v>
      </c>
      <c r="L16" s="27">
        <f t="shared" si="8"/>
        <v>126376</v>
      </c>
      <c r="M16" s="27">
        <f t="shared" si="3"/>
        <v>5995.1194700000005</v>
      </c>
      <c r="N16" s="27">
        <f t="shared" si="4"/>
        <v>5995.1194700000005</v>
      </c>
      <c r="O16" s="27">
        <f t="shared" si="9"/>
        <v>-1031156.7537399998</v>
      </c>
      <c r="P16" s="27">
        <f t="shared" si="10"/>
        <v>1031156.7537399998</v>
      </c>
      <c r="Q16" s="8"/>
      <c r="R16" s="8"/>
      <c r="S16" s="8"/>
      <c r="T16" s="4"/>
    </row>
    <row r="17" spans="1:20">
      <c r="A17" s="31">
        <v>39661</v>
      </c>
      <c r="B17" s="3"/>
      <c r="C17" s="6">
        <v>9</v>
      </c>
      <c r="D17" s="29">
        <f t="shared" si="0"/>
        <v>15797</v>
      </c>
      <c r="E17" s="29">
        <f t="shared" si="6"/>
        <v>142173</v>
      </c>
      <c r="F17" s="29">
        <f t="shared" si="1"/>
        <v>-2701277</v>
      </c>
      <c r="G17" s="34">
        <f>+Inputs!$D$3</f>
        <v>0.37951000000000001</v>
      </c>
      <c r="H17" s="2"/>
      <c r="I17" s="27">
        <f t="shared" si="7"/>
        <v>2843450</v>
      </c>
      <c r="J17" s="27"/>
      <c r="K17" s="27">
        <f t="shared" si="2"/>
        <v>15797</v>
      </c>
      <c r="L17" s="27">
        <f t="shared" si="8"/>
        <v>142173</v>
      </c>
      <c r="M17" s="27">
        <f t="shared" si="3"/>
        <v>5995.1194700000005</v>
      </c>
      <c r="N17" s="27">
        <f t="shared" si="4"/>
        <v>5995.1194700000005</v>
      </c>
      <c r="O17" s="27">
        <f t="shared" si="9"/>
        <v>-1025161.6342699998</v>
      </c>
      <c r="P17" s="27">
        <f t="shared" si="10"/>
        <v>1025161.6342699998</v>
      </c>
      <c r="Q17" s="8"/>
      <c r="R17" s="8"/>
      <c r="S17" s="8"/>
      <c r="T17" s="4"/>
    </row>
    <row r="18" spans="1:20">
      <c r="A18" s="31">
        <v>39692</v>
      </c>
      <c r="B18" s="154"/>
      <c r="C18" s="155">
        <v>10</v>
      </c>
      <c r="D18" s="156">
        <f t="shared" si="0"/>
        <v>15797</v>
      </c>
      <c r="E18" s="156">
        <f t="shared" si="6"/>
        <v>157970</v>
      </c>
      <c r="F18" s="156">
        <f t="shared" si="1"/>
        <v>-2685480</v>
      </c>
      <c r="G18" s="34">
        <f>+Inputs!$D$3</f>
        <v>0.37951000000000001</v>
      </c>
      <c r="H18" s="157"/>
      <c r="I18" s="158">
        <f t="shared" si="7"/>
        <v>2843450</v>
      </c>
      <c r="J18" s="158"/>
      <c r="K18" s="158">
        <f t="shared" si="2"/>
        <v>15797</v>
      </c>
      <c r="L18" s="158">
        <f t="shared" si="8"/>
        <v>157970</v>
      </c>
      <c r="M18" s="158">
        <f t="shared" si="3"/>
        <v>5995.1194700000005</v>
      </c>
      <c r="N18" s="158">
        <f t="shared" si="4"/>
        <v>5995.1194700000005</v>
      </c>
      <c r="O18" s="158">
        <f t="shared" si="9"/>
        <v>-1019166.5147999998</v>
      </c>
      <c r="P18" s="158">
        <f t="shared" si="10"/>
        <v>1019166.5147999998</v>
      </c>
      <c r="Q18" s="8"/>
      <c r="R18" s="8"/>
      <c r="S18" s="8"/>
      <c r="T18" s="4"/>
    </row>
    <row r="19" spans="1:20">
      <c r="A19" s="31">
        <v>39722</v>
      </c>
      <c r="B19" s="154"/>
      <c r="C19" s="155">
        <v>11</v>
      </c>
      <c r="D19" s="156">
        <f t="shared" si="0"/>
        <v>15797</v>
      </c>
      <c r="E19" s="156">
        <f t="shared" si="6"/>
        <v>173767</v>
      </c>
      <c r="F19" s="156">
        <f t="shared" si="1"/>
        <v>-2669683</v>
      </c>
      <c r="G19" s="34">
        <f>+Inputs!$D$3</f>
        <v>0.37951000000000001</v>
      </c>
      <c r="H19" s="157"/>
      <c r="I19" s="158">
        <f t="shared" si="7"/>
        <v>2843450</v>
      </c>
      <c r="J19" s="158"/>
      <c r="K19" s="158">
        <f t="shared" si="2"/>
        <v>15797</v>
      </c>
      <c r="L19" s="158">
        <f t="shared" si="8"/>
        <v>173767</v>
      </c>
      <c r="M19" s="158">
        <f t="shared" si="3"/>
        <v>5995.1194700000005</v>
      </c>
      <c r="N19" s="158">
        <f t="shared" si="4"/>
        <v>5995.1194700000005</v>
      </c>
      <c r="O19" s="158">
        <f t="shared" si="9"/>
        <v>-1013171.3953299997</v>
      </c>
      <c r="P19" s="158">
        <f t="shared" si="10"/>
        <v>1013171.3953299997</v>
      </c>
      <c r="Q19" s="8"/>
      <c r="R19" s="8"/>
      <c r="S19" s="8"/>
      <c r="T19" s="4"/>
    </row>
    <row r="20" spans="1:20">
      <c r="A20" s="31">
        <v>39753</v>
      </c>
      <c r="B20" s="3"/>
      <c r="C20" s="6">
        <v>12</v>
      </c>
      <c r="D20" s="29">
        <f t="shared" si="0"/>
        <v>15797</v>
      </c>
      <c r="E20" s="29">
        <f t="shared" si="6"/>
        <v>189564</v>
      </c>
      <c r="F20" s="29">
        <f t="shared" si="1"/>
        <v>-2653886</v>
      </c>
      <c r="G20" s="34">
        <f>+Inputs!$D$3</f>
        <v>0.37951000000000001</v>
      </c>
      <c r="H20" s="2"/>
      <c r="I20" s="27">
        <f t="shared" si="7"/>
        <v>2843450</v>
      </c>
      <c r="J20" s="27"/>
      <c r="K20" s="27">
        <f t="shared" si="2"/>
        <v>15797</v>
      </c>
      <c r="L20" s="27">
        <f t="shared" si="8"/>
        <v>189564</v>
      </c>
      <c r="M20" s="27">
        <f t="shared" si="3"/>
        <v>5995.1194700000005</v>
      </c>
      <c r="N20" s="27">
        <f t="shared" si="4"/>
        <v>5995.1194700000005</v>
      </c>
      <c r="O20" s="27">
        <f t="shared" si="9"/>
        <v>-1007176.2758599997</v>
      </c>
      <c r="P20" s="27">
        <f t="shared" si="10"/>
        <v>1007176.2758599997</v>
      </c>
      <c r="Q20" s="8"/>
      <c r="R20" s="8"/>
      <c r="S20" s="8"/>
      <c r="T20" s="4"/>
    </row>
    <row r="21" spans="1:20">
      <c r="A21" s="31">
        <v>39783</v>
      </c>
      <c r="B21" s="3"/>
      <c r="C21" s="6">
        <v>13</v>
      </c>
      <c r="D21" s="29">
        <f t="shared" si="0"/>
        <v>15797</v>
      </c>
      <c r="E21" s="29">
        <f t="shared" si="6"/>
        <v>205361</v>
      </c>
      <c r="F21" s="29">
        <f t="shared" si="1"/>
        <v>-2638089</v>
      </c>
      <c r="G21" s="34">
        <f>+Inputs!$D$3</f>
        <v>0.37951000000000001</v>
      </c>
      <c r="H21" s="2"/>
      <c r="I21" s="27">
        <f t="shared" si="7"/>
        <v>2843450</v>
      </c>
      <c r="J21" s="27"/>
      <c r="K21" s="27">
        <f t="shared" si="2"/>
        <v>15797</v>
      </c>
      <c r="L21" s="27">
        <f t="shared" si="8"/>
        <v>205361</v>
      </c>
      <c r="M21" s="27">
        <f t="shared" si="3"/>
        <v>5995.1194700000005</v>
      </c>
      <c r="N21" s="27">
        <f t="shared" si="4"/>
        <v>5995.1194700000005</v>
      </c>
      <c r="O21" s="27">
        <f t="shared" si="9"/>
        <v>-1001181.1563899997</v>
      </c>
      <c r="P21" s="27">
        <f t="shared" si="10"/>
        <v>1001181.1563899997</v>
      </c>
      <c r="Q21" s="8"/>
      <c r="R21" s="8"/>
      <c r="S21" s="8"/>
      <c r="T21" s="4"/>
    </row>
    <row r="22" spans="1:20">
      <c r="A22" s="31">
        <v>39814</v>
      </c>
      <c r="B22" s="3"/>
      <c r="C22" s="6">
        <v>14</v>
      </c>
      <c r="D22" s="29">
        <f t="shared" si="0"/>
        <v>15797</v>
      </c>
      <c r="E22" s="29">
        <f t="shared" si="6"/>
        <v>221158</v>
      </c>
      <c r="F22" s="29">
        <f t="shared" si="1"/>
        <v>-2622292</v>
      </c>
      <c r="G22" s="34">
        <f>+Inputs!$D$3</f>
        <v>0.37951000000000001</v>
      </c>
      <c r="H22" s="2"/>
      <c r="I22" s="27">
        <f t="shared" si="7"/>
        <v>2843450</v>
      </c>
      <c r="J22" s="27"/>
      <c r="K22" s="27">
        <f t="shared" si="2"/>
        <v>15797</v>
      </c>
      <c r="L22" s="27">
        <f t="shared" si="8"/>
        <v>221158</v>
      </c>
      <c r="M22" s="27">
        <f t="shared" si="3"/>
        <v>5995.1194700000005</v>
      </c>
      <c r="N22" s="27">
        <f t="shared" si="4"/>
        <v>5995.1194700000005</v>
      </c>
      <c r="O22" s="27">
        <f t="shared" si="9"/>
        <v>-995186.03691999963</v>
      </c>
      <c r="P22" s="27">
        <f t="shared" si="10"/>
        <v>995186.03691999963</v>
      </c>
      <c r="Q22" s="8"/>
      <c r="R22" s="8"/>
      <c r="S22" s="8"/>
      <c r="T22" s="4"/>
    </row>
    <row r="23" spans="1:20">
      <c r="A23" s="31">
        <v>39845</v>
      </c>
      <c r="B23" s="3"/>
      <c r="C23" s="6">
        <v>15</v>
      </c>
      <c r="D23" s="29">
        <f t="shared" si="0"/>
        <v>15797</v>
      </c>
      <c r="E23" s="29">
        <f t="shared" si="6"/>
        <v>236955</v>
      </c>
      <c r="F23" s="29">
        <f t="shared" si="1"/>
        <v>-2606495</v>
      </c>
      <c r="G23" s="34">
        <f>+Inputs!$D$3</f>
        <v>0.37951000000000001</v>
      </c>
      <c r="H23" s="2"/>
      <c r="I23" s="27">
        <f t="shared" si="7"/>
        <v>2843450</v>
      </c>
      <c r="J23" s="27"/>
      <c r="K23" s="27">
        <f t="shared" si="2"/>
        <v>15797</v>
      </c>
      <c r="L23" s="27">
        <f t="shared" si="8"/>
        <v>236955</v>
      </c>
      <c r="M23" s="27">
        <f t="shared" si="3"/>
        <v>5995.1194700000005</v>
      </c>
      <c r="N23" s="27">
        <f t="shared" si="4"/>
        <v>5995.1194700000005</v>
      </c>
      <c r="O23" s="27">
        <f t="shared" si="9"/>
        <v>-989190.9174499996</v>
      </c>
      <c r="P23" s="27">
        <f t="shared" si="10"/>
        <v>989190.9174499996</v>
      </c>
      <c r="Q23" s="8"/>
      <c r="R23" s="8"/>
      <c r="S23" s="8"/>
      <c r="T23" s="4"/>
    </row>
    <row r="24" spans="1:20">
      <c r="A24" s="31">
        <v>39873</v>
      </c>
      <c r="B24" s="3"/>
      <c r="C24" s="6">
        <v>16</v>
      </c>
      <c r="D24" s="29">
        <f t="shared" si="0"/>
        <v>15797</v>
      </c>
      <c r="E24" s="29">
        <f t="shared" si="6"/>
        <v>252752</v>
      </c>
      <c r="F24" s="29">
        <f t="shared" si="1"/>
        <v>-2590698</v>
      </c>
      <c r="G24" s="34">
        <f>+Inputs!$D$3</f>
        <v>0.37951000000000001</v>
      </c>
      <c r="H24" s="2"/>
      <c r="I24" s="27">
        <f t="shared" si="7"/>
        <v>2843450</v>
      </c>
      <c r="J24" s="27"/>
      <c r="K24" s="27">
        <f t="shared" si="2"/>
        <v>15797</v>
      </c>
      <c r="L24" s="27">
        <f t="shared" si="8"/>
        <v>252752</v>
      </c>
      <c r="M24" s="27">
        <f t="shared" si="3"/>
        <v>5995.1194700000005</v>
      </c>
      <c r="N24" s="27">
        <f t="shared" si="4"/>
        <v>5995.1194700000005</v>
      </c>
      <c r="O24" s="27">
        <f t="shared" si="9"/>
        <v>-983195.79797999957</v>
      </c>
      <c r="P24" s="27">
        <f t="shared" si="10"/>
        <v>983195.79797999957</v>
      </c>
      <c r="Q24" s="8"/>
      <c r="R24" s="8"/>
      <c r="S24" s="8"/>
      <c r="T24" s="4"/>
    </row>
    <row r="25" spans="1:20">
      <c r="A25" s="31">
        <v>39904</v>
      </c>
      <c r="B25" s="3"/>
      <c r="C25" s="6">
        <v>17</v>
      </c>
      <c r="D25" s="29">
        <f t="shared" si="0"/>
        <v>15797</v>
      </c>
      <c r="E25" s="29">
        <f t="shared" si="6"/>
        <v>268549</v>
      </c>
      <c r="F25" s="29">
        <f t="shared" si="1"/>
        <v>-2574901</v>
      </c>
      <c r="G25" s="34">
        <f>+Inputs!$D$3</f>
        <v>0.37951000000000001</v>
      </c>
      <c r="H25" s="2"/>
      <c r="I25" s="27">
        <f t="shared" si="7"/>
        <v>2843450</v>
      </c>
      <c r="J25" s="27"/>
      <c r="K25" s="27">
        <f t="shared" si="2"/>
        <v>15797</v>
      </c>
      <c r="L25" s="27">
        <f t="shared" si="8"/>
        <v>268549</v>
      </c>
      <c r="M25" s="27">
        <f t="shared" si="3"/>
        <v>5995.1194700000005</v>
      </c>
      <c r="N25" s="27">
        <f t="shared" si="4"/>
        <v>5995.1194700000005</v>
      </c>
      <c r="O25" s="27">
        <f t="shared" si="9"/>
        <v>-977200.67850999953</v>
      </c>
      <c r="P25" s="27">
        <f t="shared" si="10"/>
        <v>977200.67850999953</v>
      </c>
      <c r="Q25" s="8"/>
      <c r="R25" s="8"/>
      <c r="S25" s="8"/>
      <c r="T25" s="4"/>
    </row>
    <row r="26" spans="1:20">
      <c r="A26" s="31">
        <v>39934</v>
      </c>
      <c r="B26" s="3"/>
      <c r="C26" s="6">
        <v>18</v>
      </c>
      <c r="D26" s="29">
        <f t="shared" si="0"/>
        <v>15797</v>
      </c>
      <c r="E26" s="29">
        <f t="shared" si="6"/>
        <v>284346</v>
      </c>
      <c r="F26" s="29">
        <f t="shared" si="1"/>
        <v>-2559104</v>
      </c>
      <c r="G26" s="34">
        <f>+Inputs!$D$3</f>
        <v>0.37951000000000001</v>
      </c>
      <c r="H26" s="2"/>
      <c r="I26" s="27">
        <f t="shared" si="7"/>
        <v>2843450</v>
      </c>
      <c r="J26" s="27"/>
      <c r="K26" s="27">
        <f t="shared" si="2"/>
        <v>15797</v>
      </c>
      <c r="L26" s="27">
        <f t="shared" si="8"/>
        <v>284346</v>
      </c>
      <c r="M26" s="27">
        <f t="shared" si="3"/>
        <v>5995.1194700000005</v>
      </c>
      <c r="N26" s="27">
        <f t="shared" si="4"/>
        <v>5995.1194700000005</v>
      </c>
      <c r="O26" s="27">
        <f t="shared" si="9"/>
        <v>-971205.5590399995</v>
      </c>
      <c r="P26" s="27">
        <f t="shared" si="10"/>
        <v>971205.5590399995</v>
      </c>
      <c r="Q26" s="8"/>
      <c r="R26" s="8"/>
      <c r="S26" s="8"/>
      <c r="T26" s="4"/>
    </row>
    <row r="27" spans="1:20">
      <c r="A27" s="31">
        <v>39965</v>
      </c>
      <c r="B27" s="3"/>
      <c r="C27" s="6">
        <v>19</v>
      </c>
      <c r="D27" s="29">
        <f t="shared" si="0"/>
        <v>15797</v>
      </c>
      <c r="E27" s="29">
        <f t="shared" si="6"/>
        <v>300143</v>
      </c>
      <c r="F27" s="29">
        <f t="shared" si="1"/>
        <v>-2543307</v>
      </c>
      <c r="G27" s="34">
        <f>+Inputs!$D$3</f>
        <v>0.37951000000000001</v>
      </c>
      <c r="H27" s="2"/>
      <c r="I27" s="27">
        <f t="shared" si="7"/>
        <v>2843450</v>
      </c>
      <c r="J27" s="27"/>
      <c r="K27" s="27">
        <f t="shared" si="2"/>
        <v>15797</v>
      </c>
      <c r="L27" s="27">
        <f t="shared" si="8"/>
        <v>300143</v>
      </c>
      <c r="M27" s="27">
        <f t="shared" si="3"/>
        <v>5995.1194700000005</v>
      </c>
      <c r="N27" s="27">
        <f t="shared" si="4"/>
        <v>5995.1194700000005</v>
      </c>
      <c r="O27" s="27">
        <f t="shared" si="9"/>
        <v>-965210.43956999946</v>
      </c>
      <c r="P27" s="27">
        <f t="shared" si="10"/>
        <v>965210.43956999946</v>
      </c>
      <c r="Q27" s="8"/>
      <c r="R27" s="8"/>
      <c r="S27" s="8"/>
      <c r="T27" s="4"/>
    </row>
    <row r="28" spans="1:20">
      <c r="A28" s="31">
        <v>39995</v>
      </c>
      <c r="B28" s="3"/>
      <c r="C28" s="6">
        <v>20</v>
      </c>
      <c r="D28" s="29">
        <f t="shared" si="0"/>
        <v>15797</v>
      </c>
      <c r="E28" s="29">
        <f t="shared" si="6"/>
        <v>315940</v>
      </c>
      <c r="F28" s="29">
        <f t="shared" si="1"/>
        <v>-2527510</v>
      </c>
      <c r="G28" s="34">
        <f>+Inputs!$D$3</f>
        <v>0.37951000000000001</v>
      </c>
      <c r="H28" s="2"/>
      <c r="I28" s="27">
        <f t="shared" si="7"/>
        <v>2843450</v>
      </c>
      <c r="J28" s="27"/>
      <c r="K28" s="27">
        <f t="shared" si="2"/>
        <v>15797</v>
      </c>
      <c r="L28" s="27">
        <f t="shared" si="8"/>
        <v>315940</v>
      </c>
      <c r="M28" s="27">
        <f t="shared" si="3"/>
        <v>5995.1194700000005</v>
      </c>
      <c r="N28" s="27">
        <f t="shared" si="4"/>
        <v>5995.1194700000005</v>
      </c>
      <c r="O28" s="27">
        <f t="shared" si="9"/>
        <v>-959215.32009999943</v>
      </c>
      <c r="P28" s="27">
        <f t="shared" si="10"/>
        <v>959215.32009999943</v>
      </c>
      <c r="Q28" s="8"/>
      <c r="R28" s="8"/>
      <c r="S28" s="8"/>
      <c r="T28" s="4"/>
    </row>
    <row r="29" spans="1:20">
      <c r="A29" s="31">
        <v>40026</v>
      </c>
      <c r="B29" s="3"/>
      <c r="C29" s="6">
        <v>21</v>
      </c>
      <c r="D29" s="29">
        <f t="shared" si="0"/>
        <v>15797</v>
      </c>
      <c r="E29" s="29">
        <f t="shared" si="6"/>
        <v>331737</v>
      </c>
      <c r="F29" s="29">
        <f t="shared" si="1"/>
        <v>-2511713</v>
      </c>
      <c r="G29" s="34">
        <f>+Inputs!$D$3</f>
        <v>0.37951000000000001</v>
      </c>
      <c r="H29" s="2"/>
      <c r="I29" s="27">
        <f t="shared" si="7"/>
        <v>2843450</v>
      </c>
      <c r="J29" s="27"/>
      <c r="K29" s="27">
        <f t="shared" si="2"/>
        <v>15797</v>
      </c>
      <c r="L29" s="27">
        <f t="shared" si="8"/>
        <v>331737</v>
      </c>
      <c r="M29" s="27">
        <f t="shared" si="3"/>
        <v>5995.1194700000005</v>
      </c>
      <c r="N29" s="27">
        <f t="shared" si="4"/>
        <v>5995.1194700000005</v>
      </c>
      <c r="O29" s="27">
        <f t="shared" si="9"/>
        <v>-953220.2006299994</v>
      </c>
      <c r="P29" s="27">
        <f t="shared" si="10"/>
        <v>953220.2006299994</v>
      </c>
      <c r="Q29" s="8"/>
      <c r="R29" s="8"/>
      <c r="S29" s="8"/>
      <c r="T29" s="4"/>
    </row>
    <row r="30" spans="1:20">
      <c r="A30" s="31">
        <v>40057</v>
      </c>
      <c r="B30" s="3"/>
      <c r="C30" s="6">
        <v>22</v>
      </c>
      <c r="D30" s="29">
        <f t="shared" si="0"/>
        <v>15797</v>
      </c>
      <c r="E30" s="29">
        <f t="shared" si="6"/>
        <v>347534</v>
      </c>
      <c r="F30" s="29">
        <f t="shared" si="1"/>
        <v>-2495916</v>
      </c>
      <c r="G30" s="34">
        <f>+Inputs!$D$3</f>
        <v>0.37951000000000001</v>
      </c>
      <c r="H30" s="2"/>
      <c r="I30" s="27">
        <f t="shared" si="7"/>
        <v>2843450</v>
      </c>
      <c r="J30" s="27"/>
      <c r="K30" s="27">
        <f t="shared" si="2"/>
        <v>15797</v>
      </c>
      <c r="L30" s="27">
        <f t="shared" si="8"/>
        <v>347534</v>
      </c>
      <c r="M30" s="27">
        <f t="shared" si="3"/>
        <v>5995.1194700000005</v>
      </c>
      <c r="N30" s="27">
        <f t="shared" si="4"/>
        <v>5995.1194700000005</v>
      </c>
      <c r="O30" s="27">
        <f t="shared" si="9"/>
        <v>-947225.08115999936</v>
      </c>
      <c r="P30" s="27">
        <f t="shared" si="10"/>
        <v>947225.08115999936</v>
      </c>
      <c r="Q30" s="8"/>
      <c r="R30" s="8"/>
      <c r="S30" s="8"/>
      <c r="T30" s="4"/>
    </row>
    <row r="31" spans="1:20">
      <c r="A31" s="31">
        <v>40087</v>
      </c>
      <c r="B31" s="3"/>
      <c r="C31" s="6">
        <v>23</v>
      </c>
      <c r="D31" s="29">
        <f t="shared" si="0"/>
        <v>15797</v>
      </c>
      <c r="E31" s="29">
        <f t="shared" si="6"/>
        <v>363331</v>
      </c>
      <c r="F31" s="29">
        <f t="shared" si="1"/>
        <v>-2480119</v>
      </c>
      <c r="G31" s="34">
        <f>+Inputs!$D$3</f>
        <v>0.37951000000000001</v>
      </c>
      <c r="H31" s="2"/>
      <c r="I31" s="27">
        <f t="shared" si="7"/>
        <v>2843450</v>
      </c>
      <c r="J31" s="27"/>
      <c r="K31" s="27">
        <f t="shared" si="2"/>
        <v>15797</v>
      </c>
      <c r="L31" s="27">
        <f t="shared" si="8"/>
        <v>363331</v>
      </c>
      <c r="M31" s="27">
        <f t="shared" si="3"/>
        <v>5995.1194700000005</v>
      </c>
      <c r="N31" s="27">
        <f t="shared" si="4"/>
        <v>5995.1194700000005</v>
      </c>
      <c r="O31" s="27">
        <f t="shared" si="9"/>
        <v>-941229.96168999933</v>
      </c>
      <c r="P31" s="27">
        <f t="shared" si="10"/>
        <v>941229.96168999933</v>
      </c>
      <c r="Q31" s="8"/>
      <c r="R31" s="8"/>
      <c r="S31" s="8"/>
      <c r="T31" s="4"/>
    </row>
    <row r="32" spans="1:20">
      <c r="A32" s="31">
        <v>40118</v>
      </c>
      <c r="B32" s="3"/>
      <c r="C32" s="6">
        <v>24</v>
      </c>
      <c r="D32" s="29">
        <f t="shared" si="0"/>
        <v>15797</v>
      </c>
      <c r="E32" s="29">
        <f t="shared" si="6"/>
        <v>379128</v>
      </c>
      <c r="F32" s="29">
        <f t="shared" si="1"/>
        <v>-2464322</v>
      </c>
      <c r="G32" s="34">
        <f>+Inputs!$D$3</f>
        <v>0.37951000000000001</v>
      </c>
      <c r="H32" s="2"/>
      <c r="I32" s="27">
        <f t="shared" si="7"/>
        <v>2843450</v>
      </c>
      <c r="J32" s="27"/>
      <c r="K32" s="27">
        <f t="shared" si="2"/>
        <v>15797</v>
      </c>
      <c r="L32" s="27">
        <f t="shared" si="8"/>
        <v>379128</v>
      </c>
      <c r="M32" s="27">
        <f t="shared" si="3"/>
        <v>5995.1194700000005</v>
      </c>
      <c r="N32" s="27">
        <f t="shared" si="4"/>
        <v>5995.1194700000005</v>
      </c>
      <c r="O32" s="27">
        <f t="shared" si="9"/>
        <v>-935234.84221999929</v>
      </c>
      <c r="P32" s="27">
        <f t="shared" si="10"/>
        <v>935234.84221999929</v>
      </c>
      <c r="Q32" s="8"/>
      <c r="R32" s="8"/>
      <c r="S32" s="8"/>
      <c r="T32" s="4"/>
    </row>
    <row r="33" spans="1:20">
      <c r="A33" s="31">
        <v>40148</v>
      </c>
      <c r="B33" s="3"/>
      <c r="C33" s="6">
        <v>25</v>
      </c>
      <c r="D33" s="29">
        <f t="shared" si="0"/>
        <v>15797</v>
      </c>
      <c r="E33" s="29">
        <f t="shared" si="6"/>
        <v>394925</v>
      </c>
      <c r="F33" s="29">
        <f t="shared" si="1"/>
        <v>-2448525</v>
      </c>
      <c r="G33" s="34">
        <f>+Inputs!$D$3</f>
        <v>0.37951000000000001</v>
      </c>
      <c r="H33" s="2"/>
      <c r="I33" s="27">
        <f t="shared" si="7"/>
        <v>2843450</v>
      </c>
      <c r="J33" s="27"/>
      <c r="K33" s="27">
        <f t="shared" si="2"/>
        <v>15797</v>
      </c>
      <c r="L33" s="27">
        <f t="shared" si="8"/>
        <v>394925</v>
      </c>
      <c r="M33" s="27">
        <f t="shared" si="3"/>
        <v>5995.1194700000005</v>
      </c>
      <c r="N33" s="27">
        <f t="shared" si="4"/>
        <v>5995.1194700000005</v>
      </c>
      <c r="O33" s="27">
        <f t="shared" si="9"/>
        <v>-929239.72274999926</v>
      </c>
      <c r="P33" s="27">
        <f t="shared" si="10"/>
        <v>929239.72274999926</v>
      </c>
      <c r="Q33" s="8"/>
      <c r="R33" s="8"/>
      <c r="S33" s="8"/>
      <c r="T33" s="4"/>
    </row>
    <row r="34" spans="1:20">
      <c r="A34" s="31">
        <v>40179</v>
      </c>
      <c r="B34" s="3"/>
      <c r="C34" s="6">
        <v>26</v>
      </c>
      <c r="D34" s="29">
        <f t="shared" si="0"/>
        <v>15797</v>
      </c>
      <c r="E34" s="29">
        <f t="shared" si="6"/>
        <v>410722</v>
      </c>
      <c r="F34" s="29">
        <f t="shared" si="1"/>
        <v>-2432728</v>
      </c>
      <c r="G34" s="34">
        <f>+Inputs!$D$3</f>
        <v>0.37951000000000001</v>
      </c>
      <c r="H34" s="2"/>
      <c r="I34" s="27">
        <f t="shared" si="7"/>
        <v>2843450</v>
      </c>
      <c r="J34" s="27"/>
      <c r="K34" s="27">
        <f t="shared" si="2"/>
        <v>15797</v>
      </c>
      <c r="L34" s="27">
        <f t="shared" si="8"/>
        <v>410722</v>
      </c>
      <c r="M34" s="27">
        <f t="shared" si="3"/>
        <v>5995.1194700000005</v>
      </c>
      <c r="N34" s="27">
        <f t="shared" si="4"/>
        <v>5995.1194700000005</v>
      </c>
      <c r="O34" s="27">
        <f t="shared" si="9"/>
        <v>-923244.60327999922</v>
      </c>
      <c r="P34" s="27">
        <f t="shared" si="10"/>
        <v>923244.60327999922</v>
      </c>
      <c r="Q34" s="8"/>
      <c r="R34" s="8"/>
      <c r="S34" s="8"/>
      <c r="T34" s="4"/>
    </row>
    <row r="35" spans="1:20">
      <c r="A35" s="31">
        <v>40210</v>
      </c>
      <c r="B35" s="3"/>
      <c r="C35" s="6">
        <v>27</v>
      </c>
      <c r="D35" s="29">
        <f t="shared" si="0"/>
        <v>15797</v>
      </c>
      <c r="E35" s="29">
        <f t="shared" si="6"/>
        <v>426519</v>
      </c>
      <c r="F35" s="29">
        <f t="shared" si="1"/>
        <v>-2416931</v>
      </c>
      <c r="G35" s="34">
        <f>+Inputs!$D$3</f>
        <v>0.37951000000000001</v>
      </c>
      <c r="H35" s="2"/>
      <c r="I35" s="27">
        <f t="shared" si="7"/>
        <v>2843450</v>
      </c>
      <c r="J35" s="27"/>
      <c r="K35" s="27">
        <f t="shared" si="2"/>
        <v>15797</v>
      </c>
      <c r="L35" s="27">
        <f t="shared" si="8"/>
        <v>426519</v>
      </c>
      <c r="M35" s="27">
        <f t="shared" si="3"/>
        <v>5995.1194700000005</v>
      </c>
      <c r="N35" s="27">
        <f t="shared" si="4"/>
        <v>5995.1194700000005</v>
      </c>
      <c r="O35" s="27">
        <f t="shared" si="9"/>
        <v>-917249.48380999919</v>
      </c>
      <c r="P35" s="27">
        <f t="shared" si="10"/>
        <v>917249.48380999919</v>
      </c>
      <c r="Q35" s="8"/>
      <c r="R35" s="8"/>
      <c r="S35" s="8"/>
      <c r="T35" s="4"/>
    </row>
    <row r="36" spans="1:20">
      <c r="A36" s="31">
        <v>40238</v>
      </c>
      <c r="B36" s="3"/>
      <c r="C36" s="6">
        <v>28</v>
      </c>
      <c r="D36" s="29">
        <f t="shared" si="0"/>
        <v>15797</v>
      </c>
      <c r="E36" s="29">
        <f t="shared" si="6"/>
        <v>442316</v>
      </c>
      <c r="F36" s="29">
        <f t="shared" si="1"/>
        <v>-2401134</v>
      </c>
      <c r="G36" s="34">
        <f>+Inputs!$D$3</f>
        <v>0.37951000000000001</v>
      </c>
      <c r="H36" s="2"/>
      <c r="I36" s="27">
        <f t="shared" si="7"/>
        <v>2843450</v>
      </c>
      <c r="J36" s="27"/>
      <c r="K36" s="27">
        <f t="shared" si="2"/>
        <v>15797</v>
      </c>
      <c r="L36" s="27">
        <f t="shared" si="8"/>
        <v>442316</v>
      </c>
      <c r="M36" s="27">
        <f t="shared" si="3"/>
        <v>5995.1194700000005</v>
      </c>
      <c r="N36" s="27">
        <f t="shared" si="4"/>
        <v>5995.1194700000005</v>
      </c>
      <c r="O36" s="27">
        <f t="shared" si="9"/>
        <v>-911254.36433999916</v>
      </c>
      <c r="P36" s="27">
        <f t="shared" si="10"/>
        <v>911254.36433999916</v>
      </c>
      <c r="Q36" s="8"/>
      <c r="R36" s="8"/>
      <c r="S36" s="8"/>
      <c r="T36" s="4"/>
    </row>
    <row r="37" spans="1:20">
      <c r="A37" s="31">
        <v>40269</v>
      </c>
      <c r="B37" s="3"/>
      <c r="C37" s="6">
        <v>29</v>
      </c>
      <c r="D37" s="29">
        <f t="shared" si="0"/>
        <v>15797</v>
      </c>
      <c r="E37" s="29">
        <f t="shared" si="6"/>
        <v>458113</v>
      </c>
      <c r="F37" s="29">
        <f t="shared" si="1"/>
        <v>-2385337</v>
      </c>
      <c r="G37" s="34">
        <f>+Inputs!$D$3</f>
        <v>0.37951000000000001</v>
      </c>
      <c r="H37" s="2"/>
      <c r="I37" s="27">
        <f t="shared" si="7"/>
        <v>2843450</v>
      </c>
      <c r="J37" s="27"/>
      <c r="K37" s="27">
        <f t="shared" si="2"/>
        <v>15797</v>
      </c>
      <c r="L37" s="27">
        <f t="shared" si="8"/>
        <v>458113</v>
      </c>
      <c r="M37" s="27">
        <f t="shared" si="3"/>
        <v>5995.1194700000005</v>
      </c>
      <c r="N37" s="27">
        <f t="shared" si="4"/>
        <v>5995.1194700000005</v>
      </c>
      <c r="O37" s="27">
        <f t="shared" si="9"/>
        <v>-905259.24486999912</v>
      </c>
      <c r="P37" s="27">
        <f t="shared" si="10"/>
        <v>905259.24486999912</v>
      </c>
      <c r="Q37" s="8"/>
      <c r="R37" s="8"/>
      <c r="S37" s="8"/>
      <c r="T37" s="4"/>
    </row>
    <row r="38" spans="1:20">
      <c r="A38" s="31">
        <v>40299</v>
      </c>
      <c r="B38" s="3"/>
      <c r="C38" s="6">
        <v>30</v>
      </c>
      <c r="D38" s="29">
        <f t="shared" si="0"/>
        <v>15797</v>
      </c>
      <c r="E38" s="29">
        <f t="shared" si="6"/>
        <v>473910</v>
      </c>
      <c r="F38" s="29">
        <f t="shared" si="1"/>
        <v>-2369540</v>
      </c>
      <c r="G38" s="34">
        <f>+Inputs!$D$3</f>
        <v>0.37951000000000001</v>
      </c>
      <c r="H38" s="2"/>
      <c r="I38" s="27">
        <f t="shared" si="7"/>
        <v>2843450</v>
      </c>
      <c r="J38" s="27"/>
      <c r="K38" s="27">
        <f t="shared" si="2"/>
        <v>15797</v>
      </c>
      <c r="L38" s="27">
        <f t="shared" si="8"/>
        <v>473910</v>
      </c>
      <c r="M38" s="27">
        <f t="shared" si="3"/>
        <v>5995.1194700000005</v>
      </c>
      <c r="N38" s="27">
        <f t="shared" si="4"/>
        <v>5995.1194700000005</v>
      </c>
      <c r="O38" s="27">
        <f t="shared" si="9"/>
        <v>-899264.12539999909</v>
      </c>
      <c r="P38" s="27">
        <f t="shared" si="10"/>
        <v>899264.12539999909</v>
      </c>
      <c r="Q38" s="8"/>
      <c r="R38" s="8"/>
      <c r="S38" s="8"/>
      <c r="T38" s="4"/>
    </row>
    <row r="39" spans="1:20">
      <c r="A39" s="31">
        <v>40330</v>
      </c>
      <c r="B39" s="2"/>
      <c r="C39" s="6">
        <v>31</v>
      </c>
      <c r="D39" s="29">
        <f t="shared" si="0"/>
        <v>15797</v>
      </c>
      <c r="E39" s="29">
        <f t="shared" si="6"/>
        <v>489707</v>
      </c>
      <c r="F39" s="29">
        <f t="shared" si="1"/>
        <v>-2353743</v>
      </c>
      <c r="G39" s="34">
        <f>+Inputs!$D$3</f>
        <v>0.37951000000000001</v>
      </c>
      <c r="H39" s="2"/>
      <c r="I39" s="27">
        <f t="shared" si="7"/>
        <v>2843450</v>
      </c>
      <c r="J39" s="27"/>
      <c r="K39" s="27">
        <f t="shared" si="2"/>
        <v>15797</v>
      </c>
      <c r="L39" s="27">
        <f t="shared" si="8"/>
        <v>489707</v>
      </c>
      <c r="M39" s="27">
        <f t="shared" si="3"/>
        <v>5995.1194700000005</v>
      </c>
      <c r="N39" s="27">
        <f t="shared" si="4"/>
        <v>5995.1194700000005</v>
      </c>
      <c r="O39" s="27">
        <f t="shared" si="9"/>
        <v>-893269.00592999905</v>
      </c>
      <c r="P39" s="27">
        <f t="shared" si="10"/>
        <v>893269.00592999905</v>
      </c>
      <c r="Q39" s="8"/>
      <c r="R39" s="8"/>
      <c r="S39" s="8"/>
      <c r="T39" s="4"/>
    </row>
    <row r="40" spans="1:20">
      <c r="A40" s="31">
        <v>40360</v>
      </c>
      <c r="B40" s="2"/>
      <c r="C40" s="6">
        <v>32</v>
      </c>
      <c r="D40" s="29">
        <f t="shared" si="0"/>
        <v>15797</v>
      </c>
      <c r="E40" s="29">
        <f t="shared" si="6"/>
        <v>505504</v>
      </c>
      <c r="F40" s="29">
        <f t="shared" si="1"/>
        <v>-2337946</v>
      </c>
      <c r="G40" s="34">
        <f>+Inputs!$D$3</f>
        <v>0.37951000000000001</v>
      </c>
      <c r="H40" s="2"/>
      <c r="I40" s="27">
        <f t="shared" si="7"/>
        <v>2843450</v>
      </c>
      <c r="J40" s="2"/>
      <c r="K40" s="27">
        <f t="shared" si="2"/>
        <v>15797</v>
      </c>
      <c r="L40" s="27">
        <f t="shared" si="8"/>
        <v>505504</v>
      </c>
      <c r="M40" s="27">
        <f t="shared" si="3"/>
        <v>5995.1194700000005</v>
      </c>
      <c r="N40" s="27">
        <f t="shared" si="4"/>
        <v>5995.1194700000005</v>
      </c>
      <c r="O40" s="27">
        <f t="shared" si="9"/>
        <v>-887273.88645999902</v>
      </c>
      <c r="P40" s="27">
        <f t="shared" si="10"/>
        <v>887273.88645999902</v>
      </c>
      <c r="Q40" s="8"/>
      <c r="R40" s="8"/>
      <c r="S40" s="8"/>
      <c r="T40" s="4"/>
    </row>
    <row r="41" spans="1:20">
      <c r="A41" s="31">
        <v>40391</v>
      </c>
      <c r="B41" s="4"/>
      <c r="C41" s="6">
        <v>33</v>
      </c>
      <c r="D41" s="29">
        <f t="shared" si="0"/>
        <v>15797</v>
      </c>
      <c r="E41" s="29">
        <f t="shared" si="6"/>
        <v>521301</v>
      </c>
      <c r="F41" s="29">
        <f t="shared" si="1"/>
        <v>-2322149</v>
      </c>
      <c r="G41" s="34">
        <f>+Inputs!$D$3</f>
        <v>0.37951000000000001</v>
      </c>
      <c r="H41" s="4"/>
      <c r="I41" s="27">
        <f t="shared" si="7"/>
        <v>2843450</v>
      </c>
      <c r="J41" s="4"/>
      <c r="K41" s="27">
        <f t="shared" si="2"/>
        <v>15797</v>
      </c>
      <c r="L41" s="27">
        <f t="shared" si="8"/>
        <v>521301</v>
      </c>
      <c r="M41" s="27">
        <f t="shared" si="3"/>
        <v>5995.1194700000005</v>
      </c>
      <c r="N41" s="27">
        <f t="shared" si="4"/>
        <v>5995.1194700000005</v>
      </c>
      <c r="O41" s="27">
        <f t="shared" si="9"/>
        <v>-881278.76698999899</v>
      </c>
      <c r="P41" s="27">
        <f t="shared" si="10"/>
        <v>881278.76698999899</v>
      </c>
      <c r="Q41" s="8"/>
      <c r="R41" s="8"/>
      <c r="S41" s="8"/>
      <c r="T41" s="4"/>
    </row>
    <row r="42" spans="1:20">
      <c r="A42" s="31">
        <v>40422</v>
      </c>
      <c r="B42" s="4"/>
      <c r="C42" s="6">
        <v>34</v>
      </c>
      <c r="D42" s="29">
        <f t="shared" si="0"/>
        <v>15797</v>
      </c>
      <c r="E42" s="29">
        <f t="shared" si="6"/>
        <v>537098</v>
      </c>
      <c r="F42" s="29">
        <f t="shared" si="1"/>
        <v>-2306352</v>
      </c>
      <c r="G42" s="34">
        <f>+Inputs!$D$3</f>
        <v>0.37951000000000001</v>
      </c>
      <c r="H42" s="4"/>
      <c r="I42" s="27">
        <f t="shared" si="7"/>
        <v>2843450</v>
      </c>
      <c r="J42" s="4"/>
      <c r="K42" s="27">
        <f t="shared" si="2"/>
        <v>15797</v>
      </c>
      <c r="L42" s="27">
        <f t="shared" si="8"/>
        <v>537098</v>
      </c>
      <c r="M42" s="27">
        <f t="shared" si="3"/>
        <v>5995.1194700000005</v>
      </c>
      <c r="N42" s="27">
        <f t="shared" si="4"/>
        <v>5995.1194700000005</v>
      </c>
      <c r="O42" s="27">
        <f t="shared" si="9"/>
        <v>-875283.64751999895</v>
      </c>
      <c r="P42" s="27">
        <f t="shared" si="10"/>
        <v>875283.64751999895</v>
      </c>
      <c r="Q42" s="8"/>
      <c r="R42" s="8"/>
      <c r="S42" s="8"/>
      <c r="T42" s="4"/>
    </row>
    <row r="43" spans="1:20">
      <c r="A43" s="31">
        <v>40452</v>
      </c>
      <c r="B43" s="4"/>
      <c r="C43" s="6">
        <v>35</v>
      </c>
      <c r="D43" s="29">
        <f t="shared" si="0"/>
        <v>15797</v>
      </c>
      <c r="E43" s="29">
        <f t="shared" si="6"/>
        <v>552895</v>
      </c>
      <c r="F43" s="29">
        <f t="shared" si="1"/>
        <v>-2290555</v>
      </c>
      <c r="G43" s="34">
        <f>+Inputs!$D$3</f>
        <v>0.37951000000000001</v>
      </c>
      <c r="H43" s="4"/>
      <c r="I43" s="27">
        <f t="shared" si="7"/>
        <v>2843450</v>
      </c>
      <c r="J43" s="4"/>
      <c r="K43" s="27">
        <f t="shared" si="2"/>
        <v>15797</v>
      </c>
      <c r="L43" s="27">
        <f t="shared" si="8"/>
        <v>552895</v>
      </c>
      <c r="M43" s="27">
        <f t="shared" si="3"/>
        <v>5995.1194700000005</v>
      </c>
      <c r="N43" s="27">
        <f t="shared" si="4"/>
        <v>5995.1194700000005</v>
      </c>
      <c r="O43" s="27">
        <f t="shared" si="9"/>
        <v>-869288.52804999892</v>
      </c>
      <c r="P43" s="27">
        <f t="shared" si="10"/>
        <v>869288.52804999892</v>
      </c>
      <c r="Q43" s="8"/>
      <c r="R43" s="8"/>
      <c r="S43" s="8"/>
      <c r="T43" s="4"/>
    </row>
    <row r="44" spans="1:20">
      <c r="A44" s="31">
        <v>40483</v>
      </c>
      <c r="B44" s="4"/>
      <c r="C44" s="6">
        <v>36</v>
      </c>
      <c r="D44" s="29">
        <f t="shared" si="0"/>
        <v>15797</v>
      </c>
      <c r="E44" s="29">
        <f t="shared" si="6"/>
        <v>568692</v>
      </c>
      <c r="F44" s="29">
        <f t="shared" si="1"/>
        <v>-2274758</v>
      </c>
      <c r="G44" s="34">
        <f>+Inputs!$D$3</f>
        <v>0.37951000000000001</v>
      </c>
      <c r="H44" s="4"/>
      <c r="I44" s="27">
        <f t="shared" si="7"/>
        <v>2843450</v>
      </c>
      <c r="J44" s="4"/>
      <c r="K44" s="27">
        <f t="shared" si="2"/>
        <v>15797</v>
      </c>
      <c r="L44" s="27">
        <f t="shared" si="8"/>
        <v>568692</v>
      </c>
      <c r="M44" s="27">
        <f t="shared" si="3"/>
        <v>5995.1194700000005</v>
      </c>
      <c r="N44" s="27">
        <f t="shared" si="4"/>
        <v>5995.1194700000005</v>
      </c>
      <c r="O44" s="27">
        <f t="shared" si="9"/>
        <v>-863293.40857999888</v>
      </c>
      <c r="P44" s="27">
        <f t="shared" si="10"/>
        <v>863293.40857999888</v>
      </c>
      <c r="Q44" s="8"/>
      <c r="R44" s="8"/>
      <c r="S44" s="8"/>
      <c r="T44" s="4"/>
    </row>
    <row r="45" spans="1:20">
      <c r="A45" s="31">
        <v>40513</v>
      </c>
      <c r="B45" s="4"/>
      <c r="C45" s="6">
        <v>37</v>
      </c>
      <c r="D45" s="29">
        <f t="shared" si="0"/>
        <v>15797</v>
      </c>
      <c r="E45" s="29">
        <f t="shared" si="6"/>
        <v>584489</v>
      </c>
      <c r="F45" s="29">
        <f t="shared" si="1"/>
        <v>-2258961</v>
      </c>
      <c r="G45" s="34">
        <f>+Inputs!$D$3</f>
        <v>0.37951000000000001</v>
      </c>
      <c r="H45" s="4"/>
      <c r="I45" s="27">
        <f t="shared" si="7"/>
        <v>2843450</v>
      </c>
      <c r="J45" s="4"/>
      <c r="K45" s="27">
        <f t="shared" si="2"/>
        <v>15797</v>
      </c>
      <c r="L45" s="27">
        <f t="shared" si="8"/>
        <v>584489</v>
      </c>
      <c r="M45" s="27">
        <f t="shared" si="3"/>
        <v>5995.1194700000005</v>
      </c>
      <c r="N45" s="27">
        <f t="shared" si="4"/>
        <v>5995.1194700000005</v>
      </c>
      <c r="O45" s="27">
        <f t="shared" si="9"/>
        <v>-857298.28910999885</v>
      </c>
      <c r="P45" s="27">
        <f t="shared" si="10"/>
        <v>857298.28910999885</v>
      </c>
      <c r="Q45" s="8"/>
      <c r="R45" s="8"/>
      <c r="S45" s="8"/>
      <c r="T45" s="4"/>
    </row>
    <row r="46" spans="1:20">
      <c r="A46" s="31">
        <v>40544</v>
      </c>
      <c r="B46" s="4"/>
      <c r="C46" s="6">
        <v>38</v>
      </c>
      <c r="D46" s="29">
        <f t="shared" si="0"/>
        <v>15797</v>
      </c>
      <c r="E46" s="29">
        <f t="shared" si="6"/>
        <v>600286</v>
      </c>
      <c r="F46" s="29">
        <f t="shared" si="1"/>
        <v>-2243164</v>
      </c>
      <c r="G46" s="34">
        <f>+Inputs!$D$3</f>
        <v>0.37951000000000001</v>
      </c>
      <c r="H46" s="4"/>
      <c r="I46" s="27">
        <f t="shared" si="7"/>
        <v>2843450</v>
      </c>
      <c r="J46" s="4"/>
      <c r="K46" s="27">
        <f t="shared" si="2"/>
        <v>15797</v>
      </c>
      <c r="L46" s="27">
        <f t="shared" si="8"/>
        <v>600286</v>
      </c>
      <c r="M46" s="27">
        <f t="shared" si="3"/>
        <v>5995.1194700000005</v>
      </c>
      <c r="N46" s="27">
        <f t="shared" si="4"/>
        <v>5995.1194700000005</v>
      </c>
      <c r="O46" s="27">
        <f t="shared" si="9"/>
        <v>-851303.16963999881</v>
      </c>
      <c r="P46" s="27">
        <f t="shared" si="10"/>
        <v>851303.16963999881</v>
      </c>
      <c r="Q46" s="8"/>
      <c r="R46" s="8"/>
      <c r="S46" s="8"/>
      <c r="T46" s="4"/>
    </row>
    <row r="47" spans="1:20">
      <c r="A47" s="31">
        <v>40575</v>
      </c>
      <c r="B47" s="4"/>
      <c r="C47" s="6">
        <v>39</v>
      </c>
      <c r="D47" s="29">
        <f t="shared" si="0"/>
        <v>15797</v>
      </c>
      <c r="E47" s="29">
        <f t="shared" si="6"/>
        <v>616083</v>
      </c>
      <c r="F47" s="29">
        <f t="shared" si="1"/>
        <v>-2227367</v>
      </c>
      <c r="G47" s="34">
        <f>+Inputs!$D$3</f>
        <v>0.37951000000000001</v>
      </c>
      <c r="H47" s="4"/>
      <c r="I47" s="27">
        <f t="shared" si="7"/>
        <v>2843450</v>
      </c>
      <c r="J47" s="4"/>
      <c r="K47" s="27">
        <f t="shared" si="2"/>
        <v>15797</v>
      </c>
      <c r="L47" s="27">
        <f t="shared" si="8"/>
        <v>616083</v>
      </c>
      <c r="M47" s="27">
        <f t="shared" si="3"/>
        <v>5995.1194700000005</v>
      </c>
      <c r="N47" s="27">
        <f t="shared" si="4"/>
        <v>5995.1194700000005</v>
      </c>
      <c r="O47" s="27">
        <f t="shared" si="9"/>
        <v>-845308.05016999878</v>
      </c>
      <c r="P47" s="27">
        <f t="shared" si="10"/>
        <v>845308.05016999878</v>
      </c>
      <c r="Q47" s="8"/>
      <c r="R47" s="8"/>
      <c r="S47" s="8"/>
      <c r="T47" s="4"/>
    </row>
    <row r="48" spans="1:20">
      <c r="A48" s="31">
        <v>40603</v>
      </c>
      <c r="B48" s="4"/>
      <c r="C48" s="6">
        <v>40</v>
      </c>
      <c r="D48" s="29">
        <f t="shared" si="0"/>
        <v>15797</v>
      </c>
      <c r="E48" s="29">
        <f t="shared" si="6"/>
        <v>631880</v>
      </c>
      <c r="F48" s="29">
        <f t="shared" si="1"/>
        <v>-2211570</v>
      </c>
      <c r="G48" s="34">
        <f>+Inputs!$D$3</f>
        <v>0.37951000000000001</v>
      </c>
      <c r="H48" s="4"/>
      <c r="I48" s="27">
        <f t="shared" si="7"/>
        <v>2843450</v>
      </c>
      <c r="J48" s="4"/>
      <c r="K48" s="27">
        <f t="shared" si="2"/>
        <v>15797</v>
      </c>
      <c r="L48" s="27">
        <f t="shared" si="8"/>
        <v>631880</v>
      </c>
      <c r="M48" s="27">
        <f t="shared" si="3"/>
        <v>5995.1194700000005</v>
      </c>
      <c r="N48" s="27">
        <f t="shared" si="4"/>
        <v>5995.1194700000005</v>
      </c>
      <c r="O48" s="27">
        <f t="shared" si="9"/>
        <v>-839312.93069999875</v>
      </c>
      <c r="P48" s="27">
        <f t="shared" si="10"/>
        <v>839312.93069999875</v>
      </c>
      <c r="Q48" s="8"/>
      <c r="R48" s="8"/>
      <c r="S48" s="8"/>
      <c r="T48" s="4"/>
    </row>
    <row r="49" spans="1:20">
      <c r="A49" s="31">
        <v>40634</v>
      </c>
      <c r="B49" s="4"/>
      <c r="C49" s="6">
        <v>41</v>
      </c>
      <c r="D49" s="29">
        <f t="shared" si="0"/>
        <v>15797</v>
      </c>
      <c r="E49" s="29">
        <f t="shared" si="6"/>
        <v>647677</v>
      </c>
      <c r="F49" s="29">
        <f t="shared" si="1"/>
        <v>-2195773</v>
      </c>
      <c r="G49" s="34">
        <f>+Inputs!$D$3</f>
        <v>0.37951000000000001</v>
      </c>
      <c r="H49" s="4"/>
      <c r="I49" s="27">
        <f t="shared" si="7"/>
        <v>2843450</v>
      </c>
      <c r="J49" s="4"/>
      <c r="K49" s="27">
        <f t="shared" si="2"/>
        <v>15797</v>
      </c>
      <c r="L49" s="27">
        <f t="shared" si="8"/>
        <v>647677</v>
      </c>
      <c r="M49" s="27">
        <f t="shared" si="3"/>
        <v>5995.1194700000005</v>
      </c>
      <c r="N49" s="27">
        <f t="shared" si="4"/>
        <v>5995.1194700000005</v>
      </c>
      <c r="O49" s="27">
        <f t="shared" si="9"/>
        <v>-833317.81122999871</v>
      </c>
      <c r="P49" s="27">
        <f t="shared" si="10"/>
        <v>833317.81122999871</v>
      </c>
      <c r="Q49" s="8"/>
      <c r="R49" s="8"/>
      <c r="S49" s="8"/>
      <c r="T49" s="4"/>
    </row>
    <row r="50" spans="1:20">
      <c r="A50" s="31">
        <v>40664</v>
      </c>
      <c r="B50" s="4"/>
      <c r="C50" s="6">
        <v>42</v>
      </c>
      <c r="D50" s="29">
        <f t="shared" si="0"/>
        <v>15797</v>
      </c>
      <c r="E50" s="29">
        <f t="shared" si="6"/>
        <v>663474</v>
      </c>
      <c r="F50" s="29">
        <f t="shared" si="1"/>
        <v>-2179976</v>
      </c>
      <c r="G50" s="34">
        <f>+Inputs!$D$3</f>
        <v>0.37951000000000001</v>
      </c>
      <c r="H50" s="4"/>
      <c r="I50" s="27">
        <f t="shared" si="7"/>
        <v>2843450</v>
      </c>
      <c r="J50" s="4"/>
      <c r="K50" s="27">
        <f t="shared" si="2"/>
        <v>15797</v>
      </c>
      <c r="L50" s="27">
        <f t="shared" si="8"/>
        <v>663474</v>
      </c>
      <c r="M50" s="27">
        <f t="shared" si="3"/>
        <v>5995.1194700000005</v>
      </c>
      <c r="N50" s="27">
        <f t="shared" si="4"/>
        <v>5995.1194700000005</v>
      </c>
      <c r="O50" s="27">
        <f t="shared" si="9"/>
        <v>-827322.69175999868</v>
      </c>
      <c r="P50" s="27">
        <f t="shared" si="10"/>
        <v>827322.69175999868</v>
      </c>
      <c r="Q50" s="8"/>
      <c r="R50" s="8"/>
      <c r="S50" s="8"/>
      <c r="T50" s="4"/>
    </row>
    <row r="51" spans="1:20">
      <c r="A51" s="31">
        <v>40695</v>
      </c>
      <c r="B51" s="4"/>
      <c r="C51" s="6">
        <v>43</v>
      </c>
      <c r="D51" s="29">
        <f t="shared" si="0"/>
        <v>15797</v>
      </c>
      <c r="E51" s="29">
        <f t="shared" si="6"/>
        <v>679271</v>
      </c>
      <c r="F51" s="29">
        <f t="shared" si="1"/>
        <v>-2164179</v>
      </c>
      <c r="G51" s="34">
        <f>+Inputs!$D$3</f>
        <v>0.37951000000000001</v>
      </c>
      <c r="H51" s="4"/>
      <c r="I51" s="27">
        <f t="shared" si="7"/>
        <v>2843450</v>
      </c>
      <c r="J51" s="4"/>
      <c r="K51" s="27">
        <f t="shared" si="2"/>
        <v>15797</v>
      </c>
      <c r="L51" s="27">
        <f t="shared" si="8"/>
        <v>679271</v>
      </c>
      <c r="M51" s="27">
        <f t="shared" si="3"/>
        <v>5995.1194700000005</v>
      </c>
      <c r="N51" s="27">
        <f t="shared" si="4"/>
        <v>5995.1194700000005</v>
      </c>
      <c r="O51" s="27">
        <f t="shared" si="9"/>
        <v>-821327.57228999864</v>
      </c>
      <c r="P51" s="27">
        <f t="shared" si="10"/>
        <v>821327.57228999864</v>
      </c>
      <c r="Q51" s="8"/>
      <c r="R51" s="8"/>
      <c r="S51" s="8"/>
      <c r="T51" s="4"/>
    </row>
    <row r="52" spans="1:20">
      <c r="A52" s="31">
        <v>40725</v>
      </c>
      <c r="B52" s="4"/>
      <c r="C52" s="6">
        <v>44</v>
      </c>
      <c r="D52" s="29">
        <f t="shared" si="0"/>
        <v>15797</v>
      </c>
      <c r="E52" s="29">
        <f t="shared" si="6"/>
        <v>695068</v>
      </c>
      <c r="F52" s="29">
        <f t="shared" si="1"/>
        <v>-2148382</v>
      </c>
      <c r="G52" s="34">
        <f>+Inputs!$D$3</f>
        <v>0.37951000000000001</v>
      </c>
      <c r="H52" s="4"/>
      <c r="I52" s="27">
        <f t="shared" si="7"/>
        <v>2843450</v>
      </c>
      <c r="J52" s="4"/>
      <c r="K52" s="27">
        <f t="shared" si="2"/>
        <v>15797</v>
      </c>
      <c r="L52" s="27">
        <f t="shared" si="8"/>
        <v>695068</v>
      </c>
      <c r="M52" s="27">
        <f t="shared" si="3"/>
        <v>5995.1194700000005</v>
      </c>
      <c r="N52" s="27">
        <f t="shared" si="4"/>
        <v>5995.1194700000005</v>
      </c>
      <c r="O52" s="27">
        <f t="shared" si="9"/>
        <v>-815332.45281999861</v>
      </c>
      <c r="P52" s="27">
        <f t="shared" si="10"/>
        <v>815332.45281999861</v>
      </c>
      <c r="Q52" s="8"/>
      <c r="R52" s="8"/>
      <c r="S52" s="8"/>
      <c r="T52" s="4"/>
    </row>
    <row r="53" spans="1:20">
      <c r="A53" s="31">
        <v>40756</v>
      </c>
      <c r="B53" s="4"/>
      <c r="C53" s="6">
        <v>45</v>
      </c>
      <c r="D53" s="29">
        <f t="shared" si="0"/>
        <v>15797</v>
      </c>
      <c r="E53" s="29">
        <f t="shared" si="6"/>
        <v>710865</v>
      </c>
      <c r="F53" s="29">
        <f t="shared" si="1"/>
        <v>-2132585</v>
      </c>
      <c r="G53" s="34">
        <f>+Inputs!$D$3</f>
        <v>0.37951000000000001</v>
      </c>
      <c r="H53" s="4"/>
      <c r="I53" s="27">
        <f t="shared" si="7"/>
        <v>2843450</v>
      </c>
      <c r="J53" s="4"/>
      <c r="K53" s="27">
        <f t="shared" si="2"/>
        <v>15797</v>
      </c>
      <c r="L53" s="27">
        <f t="shared" si="8"/>
        <v>710865</v>
      </c>
      <c r="M53" s="27">
        <f t="shared" si="3"/>
        <v>5995.1194700000005</v>
      </c>
      <c r="N53" s="27">
        <f t="shared" si="4"/>
        <v>5995.1194700000005</v>
      </c>
      <c r="O53" s="27">
        <f t="shared" si="9"/>
        <v>-809337.33334999857</v>
      </c>
      <c r="P53" s="27">
        <f t="shared" si="10"/>
        <v>809337.33334999857</v>
      </c>
      <c r="Q53" s="8"/>
      <c r="R53" s="8"/>
      <c r="S53" s="8"/>
      <c r="T53" s="4"/>
    </row>
    <row r="54" spans="1:20">
      <c r="A54" s="31">
        <v>40787</v>
      </c>
      <c r="B54" s="4"/>
      <c r="C54" s="6">
        <v>46</v>
      </c>
      <c r="D54" s="29">
        <f t="shared" si="0"/>
        <v>15797</v>
      </c>
      <c r="E54" s="29">
        <f t="shared" si="6"/>
        <v>726662</v>
      </c>
      <c r="F54" s="29">
        <f t="shared" si="1"/>
        <v>-2116788</v>
      </c>
      <c r="G54" s="34">
        <f>+Inputs!$D$3</f>
        <v>0.37951000000000001</v>
      </c>
      <c r="H54" s="4"/>
      <c r="I54" s="27">
        <f t="shared" si="7"/>
        <v>2843450</v>
      </c>
      <c r="J54" s="4"/>
      <c r="K54" s="27">
        <f t="shared" si="2"/>
        <v>15797</v>
      </c>
      <c r="L54" s="27">
        <f t="shared" si="8"/>
        <v>726662</v>
      </c>
      <c r="M54" s="27">
        <f t="shared" si="3"/>
        <v>5995.1194700000005</v>
      </c>
      <c r="N54" s="27">
        <f t="shared" si="4"/>
        <v>5995.1194700000005</v>
      </c>
      <c r="O54" s="27">
        <f t="shared" si="9"/>
        <v>-803342.21387999854</v>
      </c>
      <c r="P54" s="27">
        <f t="shared" si="10"/>
        <v>803342.21387999854</v>
      </c>
      <c r="Q54" s="8"/>
      <c r="R54" s="8"/>
      <c r="S54" s="8"/>
      <c r="T54" s="4"/>
    </row>
    <row r="55" spans="1:20">
      <c r="A55" s="31">
        <v>40817</v>
      </c>
      <c r="B55" s="4"/>
      <c r="C55" s="6">
        <v>47</v>
      </c>
      <c r="D55" s="29">
        <f t="shared" si="0"/>
        <v>15797</v>
      </c>
      <c r="E55" s="29">
        <f t="shared" si="6"/>
        <v>742459</v>
      </c>
      <c r="F55" s="29">
        <f t="shared" si="1"/>
        <v>-2100991</v>
      </c>
      <c r="G55" s="34">
        <f>+Inputs!$D$3</f>
        <v>0.37951000000000001</v>
      </c>
      <c r="H55" s="4"/>
      <c r="I55" s="27">
        <f t="shared" si="7"/>
        <v>2843450</v>
      </c>
      <c r="J55" s="4"/>
      <c r="K55" s="27">
        <f t="shared" si="2"/>
        <v>15797</v>
      </c>
      <c r="L55" s="27">
        <f t="shared" si="8"/>
        <v>742459</v>
      </c>
      <c r="M55" s="27">
        <f t="shared" si="3"/>
        <v>5995.1194700000005</v>
      </c>
      <c r="N55" s="27">
        <f t="shared" si="4"/>
        <v>5995.1194700000005</v>
      </c>
      <c r="O55" s="27">
        <f t="shared" si="9"/>
        <v>-797347.09440999851</v>
      </c>
      <c r="P55" s="27">
        <f t="shared" si="10"/>
        <v>797347.09440999851</v>
      </c>
      <c r="Q55" s="8"/>
      <c r="R55" s="8"/>
      <c r="S55" s="8"/>
      <c r="T55" s="4"/>
    </row>
    <row r="56" spans="1:20">
      <c r="A56" s="31">
        <v>40848</v>
      </c>
      <c r="B56" s="4"/>
      <c r="C56" s="6">
        <v>48</v>
      </c>
      <c r="D56" s="29">
        <f t="shared" si="0"/>
        <v>15797</v>
      </c>
      <c r="E56" s="29">
        <f t="shared" si="6"/>
        <v>758256</v>
      </c>
      <c r="F56" s="29">
        <f t="shared" si="1"/>
        <v>-2085194</v>
      </c>
      <c r="G56" s="34">
        <f>+Inputs!$D$3</f>
        <v>0.37951000000000001</v>
      </c>
      <c r="H56" s="4"/>
      <c r="I56" s="27">
        <f t="shared" si="7"/>
        <v>2843450</v>
      </c>
      <c r="J56" s="4"/>
      <c r="K56" s="27">
        <f t="shared" si="2"/>
        <v>15797</v>
      </c>
      <c r="L56" s="27">
        <f t="shared" si="8"/>
        <v>758256</v>
      </c>
      <c r="M56" s="27">
        <f t="shared" si="3"/>
        <v>5995.1194700000005</v>
      </c>
      <c r="N56" s="27">
        <f t="shared" si="4"/>
        <v>5995.1194700000005</v>
      </c>
      <c r="O56" s="27">
        <f t="shared" si="9"/>
        <v>-791351.97493999847</v>
      </c>
      <c r="P56" s="27">
        <f t="shared" si="10"/>
        <v>791351.97493999847</v>
      </c>
      <c r="Q56" s="8"/>
      <c r="R56" s="8"/>
      <c r="S56" s="8"/>
      <c r="T56" s="4"/>
    </row>
    <row r="57" spans="1:20">
      <c r="A57" s="31">
        <v>40878</v>
      </c>
      <c r="B57" s="4"/>
      <c r="C57" s="6">
        <v>49</v>
      </c>
      <c r="D57" s="29">
        <f t="shared" si="0"/>
        <v>15797</v>
      </c>
      <c r="E57" s="29">
        <f t="shared" si="6"/>
        <v>774053</v>
      </c>
      <c r="F57" s="29">
        <f t="shared" si="1"/>
        <v>-2069397</v>
      </c>
      <c r="G57" s="34">
        <f>+Inputs!$D$3</f>
        <v>0.37951000000000001</v>
      </c>
      <c r="H57" s="4"/>
      <c r="I57" s="27">
        <f t="shared" si="7"/>
        <v>2843450</v>
      </c>
      <c r="J57" s="4"/>
      <c r="K57" s="27">
        <f t="shared" si="2"/>
        <v>15797</v>
      </c>
      <c r="L57" s="27">
        <f t="shared" si="8"/>
        <v>774053</v>
      </c>
      <c r="M57" s="27">
        <f t="shared" si="3"/>
        <v>5995.1194700000005</v>
      </c>
      <c r="N57" s="27">
        <f t="shared" si="4"/>
        <v>5995.1194700000005</v>
      </c>
      <c r="O57" s="27">
        <f t="shared" si="9"/>
        <v>-785356.85546999844</v>
      </c>
      <c r="P57" s="27">
        <f t="shared" si="10"/>
        <v>785356.85546999844</v>
      </c>
      <c r="Q57" s="8"/>
      <c r="R57" s="8"/>
      <c r="S57" s="8"/>
      <c r="T57" s="4"/>
    </row>
    <row r="58" spans="1:20">
      <c r="A58" s="31">
        <v>40909</v>
      </c>
      <c r="B58" s="4"/>
      <c r="C58" s="6">
        <v>50</v>
      </c>
      <c r="D58" s="29">
        <f t="shared" si="0"/>
        <v>15797</v>
      </c>
      <c r="E58" s="29">
        <f t="shared" si="6"/>
        <v>789850</v>
      </c>
      <c r="F58" s="29">
        <f t="shared" si="1"/>
        <v>-2053600</v>
      </c>
      <c r="G58" s="34">
        <f>+Inputs!$D$3</f>
        <v>0.37951000000000001</v>
      </c>
      <c r="H58" s="4"/>
      <c r="I58" s="27">
        <f t="shared" si="7"/>
        <v>2843450</v>
      </c>
      <c r="J58" s="4"/>
      <c r="K58" s="27">
        <f t="shared" si="2"/>
        <v>15797</v>
      </c>
      <c r="L58" s="27">
        <f t="shared" si="8"/>
        <v>789850</v>
      </c>
      <c r="M58" s="27">
        <f t="shared" si="3"/>
        <v>5995.1194700000005</v>
      </c>
      <c r="N58" s="27">
        <f t="shared" si="4"/>
        <v>5995.1194700000005</v>
      </c>
      <c r="O58" s="27">
        <f t="shared" si="9"/>
        <v>-779361.7359999984</v>
      </c>
      <c r="P58" s="27">
        <f t="shared" si="10"/>
        <v>779361.7359999984</v>
      </c>
      <c r="Q58" s="8"/>
      <c r="R58" s="8"/>
      <c r="S58" s="8"/>
      <c r="T58" s="4"/>
    </row>
    <row r="59" spans="1:20">
      <c r="A59" s="31">
        <v>40940</v>
      </c>
      <c r="B59" s="4"/>
      <c r="C59" s="6">
        <v>51</v>
      </c>
      <c r="D59" s="29">
        <f t="shared" si="0"/>
        <v>15797</v>
      </c>
      <c r="E59" s="29">
        <f t="shared" si="6"/>
        <v>805647</v>
      </c>
      <c r="F59" s="29">
        <f t="shared" si="1"/>
        <v>-2037803</v>
      </c>
      <c r="G59" s="34">
        <f>+Inputs!$D$3</f>
        <v>0.37951000000000001</v>
      </c>
      <c r="H59" s="4"/>
      <c r="I59" s="27">
        <f t="shared" si="7"/>
        <v>2843450</v>
      </c>
      <c r="J59" s="4"/>
      <c r="K59" s="27">
        <f t="shared" si="2"/>
        <v>15797</v>
      </c>
      <c r="L59" s="27">
        <f t="shared" si="8"/>
        <v>805647</v>
      </c>
      <c r="M59" s="27">
        <f t="shared" si="3"/>
        <v>5995.1194700000005</v>
      </c>
      <c r="N59" s="27">
        <f t="shared" si="4"/>
        <v>5995.1194700000005</v>
      </c>
      <c r="O59" s="27">
        <f t="shared" si="9"/>
        <v>-773366.61652999837</v>
      </c>
      <c r="P59" s="27">
        <f t="shared" si="10"/>
        <v>773366.61652999837</v>
      </c>
      <c r="Q59" s="8"/>
      <c r="R59" s="8"/>
      <c r="S59" s="8"/>
      <c r="T59" s="4"/>
    </row>
    <row r="60" spans="1:20">
      <c r="A60" s="31">
        <v>40969</v>
      </c>
      <c r="B60" s="4"/>
      <c r="C60" s="6">
        <v>52</v>
      </c>
      <c r="D60" s="29">
        <f t="shared" si="0"/>
        <v>15797</v>
      </c>
      <c r="E60" s="29">
        <f t="shared" si="6"/>
        <v>821444</v>
      </c>
      <c r="F60" s="29">
        <f t="shared" si="1"/>
        <v>-2022006</v>
      </c>
      <c r="G60" s="34">
        <f>+Inputs!$D$3</f>
        <v>0.37951000000000001</v>
      </c>
      <c r="H60" s="4"/>
      <c r="I60" s="27">
        <f t="shared" si="7"/>
        <v>2843450</v>
      </c>
      <c r="J60" s="4"/>
      <c r="K60" s="27">
        <f t="shared" si="2"/>
        <v>15797</v>
      </c>
      <c r="L60" s="27">
        <f t="shared" si="8"/>
        <v>821444</v>
      </c>
      <c r="M60" s="27">
        <f t="shared" si="3"/>
        <v>5995.1194700000005</v>
      </c>
      <c r="N60" s="27">
        <f t="shared" si="4"/>
        <v>5995.1194700000005</v>
      </c>
      <c r="O60" s="27">
        <f t="shared" si="9"/>
        <v>-767371.49705999834</v>
      </c>
      <c r="P60" s="27">
        <f t="shared" si="10"/>
        <v>767371.49705999834</v>
      </c>
      <c r="Q60" s="8"/>
      <c r="R60" s="8"/>
      <c r="S60" s="8"/>
      <c r="T60" s="4"/>
    </row>
    <row r="61" spans="1:20">
      <c r="A61" s="31">
        <v>41000</v>
      </c>
      <c r="B61" s="4"/>
      <c r="C61" s="6">
        <v>53</v>
      </c>
      <c r="D61" s="29">
        <f t="shared" si="0"/>
        <v>15797</v>
      </c>
      <c r="E61" s="29">
        <f t="shared" si="6"/>
        <v>837241</v>
      </c>
      <c r="F61" s="29">
        <f t="shared" si="1"/>
        <v>-2006209</v>
      </c>
      <c r="G61" s="34">
        <f>+Inputs!$D$3</f>
        <v>0.37951000000000001</v>
      </c>
      <c r="H61" s="4"/>
      <c r="I61" s="27">
        <f t="shared" si="7"/>
        <v>2843450</v>
      </c>
      <c r="J61" s="4"/>
      <c r="K61" s="27">
        <f t="shared" si="2"/>
        <v>15797</v>
      </c>
      <c r="L61" s="27">
        <f t="shared" si="8"/>
        <v>837241</v>
      </c>
      <c r="M61" s="27">
        <f t="shared" si="3"/>
        <v>5995.1194700000005</v>
      </c>
      <c r="N61" s="27">
        <f t="shared" si="4"/>
        <v>5995.1194700000005</v>
      </c>
      <c r="O61" s="27">
        <f t="shared" si="9"/>
        <v>-761376.3775899983</v>
      </c>
      <c r="P61" s="27">
        <f t="shared" si="10"/>
        <v>761376.3775899983</v>
      </c>
      <c r="Q61" s="8"/>
      <c r="R61" s="8"/>
      <c r="S61" s="8"/>
      <c r="T61" s="4"/>
    </row>
    <row r="62" spans="1:20">
      <c r="A62" s="31">
        <v>41030</v>
      </c>
      <c r="B62" s="4"/>
      <c r="C62" s="6">
        <v>54</v>
      </c>
      <c r="D62" s="29">
        <f t="shared" si="0"/>
        <v>15797</v>
      </c>
      <c r="E62" s="29">
        <f t="shared" si="6"/>
        <v>853038</v>
      </c>
      <c r="F62" s="29">
        <f t="shared" si="1"/>
        <v>-1990412</v>
      </c>
      <c r="G62" s="34">
        <f>+Inputs!$D$3</f>
        <v>0.37951000000000001</v>
      </c>
      <c r="H62" s="4"/>
      <c r="I62" s="27">
        <f t="shared" si="7"/>
        <v>2843450</v>
      </c>
      <c r="J62" s="4"/>
      <c r="K62" s="27">
        <f t="shared" si="2"/>
        <v>15797</v>
      </c>
      <c r="L62" s="27">
        <f t="shared" si="8"/>
        <v>853038</v>
      </c>
      <c r="M62" s="27">
        <f t="shared" si="3"/>
        <v>5995.1194700000005</v>
      </c>
      <c r="N62" s="27">
        <f t="shared" si="4"/>
        <v>5995.1194700000005</v>
      </c>
      <c r="O62" s="27">
        <f t="shared" si="9"/>
        <v>-755381.25811999827</v>
      </c>
      <c r="P62" s="27">
        <f t="shared" si="10"/>
        <v>755381.25811999827</v>
      </c>
      <c r="Q62" s="8"/>
      <c r="R62" s="8"/>
      <c r="S62" s="8"/>
      <c r="T62" s="4"/>
    </row>
    <row r="63" spans="1:20">
      <c r="A63" s="31">
        <v>41061</v>
      </c>
      <c r="B63" s="4"/>
      <c r="C63" s="6">
        <v>55</v>
      </c>
      <c r="D63" s="29">
        <f t="shared" si="0"/>
        <v>15797</v>
      </c>
      <c r="E63" s="29">
        <f t="shared" si="6"/>
        <v>868835</v>
      </c>
      <c r="F63" s="29">
        <f t="shared" si="1"/>
        <v>-1974615</v>
      </c>
      <c r="G63" s="34">
        <f>+Inputs!$D$3</f>
        <v>0.37951000000000001</v>
      </c>
      <c r="H63" s="4"/>
      <c r="I63" s="27">
        <f t="shared" si="7"/>
        <v>2843450</v>
      </c>
      <c r="J63" s="4"/>
      <c r="K63" s="27">
        <f t="shared" si="2"/>
        <v>15797</v>
      </c>
      <c r="L63" s="27">
        <f t="shared" si="8"/>
        <v>868835</v>
      </c>
      <c r="M63" s="27">
        <f t="shared" si="3"/>
        <v>5995.1194700000005</v>
      </c>
      <c r="N63" s="27">
        <f t="shared" si="4"/>
        <v>5995.1194700000005</v>
      </c>
      <c r="O63" s="27">
        <f t="shared" si="9"/>
        <v>-749386.13864999823</v>
      </c>
      <c r="P63" s="27">
        <f t="shared" si="10"/>
        <v>749386.13864999823</v>
      </c>
      <c r="Q63" s="8"/>
      <c r="R63" s="8"/>
      <c r="S63" s="8"/>
      <c r="T63" s="4"/>
    </row>
    <row r="64" spans="1:20">
      <c r="A64" s="31">
        <v>41091</v>
      </c>
      <c r="B64" s="4"/>
      <c r="C64" s="6">
        <v>56</v>
      </c>
      <c r="D64" s="29">
        <f t="shared" si="0"/>
        <v>15797</v>
      </c>
      <c r="E64" s="29">
        <f t="shared" si="6"/>
        <v>884632</v>
      </c>
      <c r="F64" s="29">
        <f t="shared" si="1"/>
        <v>-1958818</v>
      </c>
      <c r="G64" s="34">
        <f>+Inputs!$D$3</f>
        <v>0.37951000000000001</v>
      </c>
      <c r="H64" s="4"/>
      <c r="I64" s="27">
        <f t="shared" si="7"/>
        <v>2843450</v>
      </c>
      <c r="J64" s="4"/>
      <c r="K64" s="27">
        <f t="shared" si="2"/>
        <v>15797</v>
      </c>
      <c r="L64" s="27">
        <f t="shared" si="8"/>
        <v>884632</v>
      </c>
      <c r="M64" s="27">
        <f t="shared" si="3"/>
        <v>5995.1194700000005</v>
      </c>
      <c r="N64" s="27">
        <f t="shared" si="4"/>
        <v>5995.1194700000005</v>
      </c>
      <c r="O64" s="27">
        <f t="shared" si="9"/>
        <v>-743391.0191799982</v>
      </c>
      <c r="P64" s="27">
        <f t="shared" si="10"/>
        <v>743391.0191799982</v>
      </c>
      <c r="Q64" s="8"/>
      <c r="R64" s="8"/>
      <c r="S64" s="8"/>
      <c r="T64" s="4"/>
    </row>
    <row r="65" spans="1:20">
      <c r="A65" s="31">
        <v>41122</v>
      </c>
      <c r="B65" s="4"/>
      <c r="C65" s="6">
        <v>57</v>
      </c>
      <c r="D65" s="29">
        <f t="shared" si="0"/>
        <v>15797</v>
      </c>
      <c r="E65" s="29">
        <f t="shared" si="6"/>
        <v>900429</v>
      </c>
      <c r="F65" s="29">
        <f t="shared" si="1"/>
        <v>-1943021</v>
      </c>
      <c r="G65" s="34">
        <f>+Inputs!$D$3</f>
        <v>0.37951000000000001</v>
      </c>
      <c r="H65" s="4"/>
      <c r="I65" s="27">
        <f t="shared" si="7"/>
        <v>2843450</v>
      </c>
      <c r="J65" s="4"/>
      <c r="K65" s="27">
        <f t="shared" si="2"/>
        <v>15797</v>
      </c>
      <c r="L65" s="27">
        <f t="shared" si="8"/>
        <v>900429</v>
      </c>
      <c r="M65" s="27">
        <f t="shared" si="3"/>
        <v>5995.1194700000005</v>
      </c>
      <c r="N65" s="27">
        <f t="shared" si="4"/>
        <v>5995.1194700000005</v>
      </c>
      <c r="O65" s="27">
        <f t="shared" si="9"/>
        <v>-737395.89970999816</v>
      </c>
      <c r="P65" s="27">
        <f t="shared" si="10"/>
        <v>737395.89970999816</v>
      </c>
      <c r="Q65" s="8"/>
      <c r="R65" s="8"/>
      <c r="S65" s="8"/>
      <c r="T65" s="4"/>
    </row>
    <row r="66" spans="1:20">
      <c r="A66" s="31">
        <v>41153</v>
      </c>
      <c r="B66" s="4"/>
      <c r="C66" s="6">
        <v>58</v>
      </c>
      <c r="D66" s="29">
        <f t="shared" si="0"/>
        <v>15797</v>
      </c>
      <c r="E66" s="29">
        <f t="shared" si="6"/>
        <v>916226</v>
      </c>
      <c r="F66" s="29">
        <f t="shared" si="1"/>
        <v>-1927224</v>
      </c>
      <c r="G66" s="34">
        <f>+Inputs!$D$3</f>
        <v>0.37951000000000001</v>
      </c>
      <c r="H66" s="4"/>
      <c r="I66" s="27">
        <f t="shared" si="7"/>
        <v>2843450</v>
      </c>
      <c r="J66" s="4"/>
      <c r="K66" s="27">
        <f t="shared" si="2"/>
        <v>15797</v>
      </c>
      <c r="L66" s="27">
        <f t="shared" si="8"/>
        <v>916226</v>
      </c>
      <c r="M66" s="27">
        <f t="shared" si="3"/>
        <v>5995.1194700000005</v>
      </c>
      <c r="N66" s="27">
        <f t="shared" si="4"/>
        <v>5995.1194700000005</v>
      </c>
      <c r="O66" s="27">
        <f t="shared" si="9"/>
        <v>-731400.78023999813</v>
      </c>
      <c r="P66" s="27">
        <f t="shared" si="10"/>
        <v>731400.78023999813</v>
      </c>
      <c r="Q66" s="8"/>
      <c r="R66" s="8"/>
      <c r="S66" s="8"/>
      <c r="T66" s="4"/>
    </row>
    <row r="67" spans="1:20">
      <c r="A67" s="31">
        <v>41183</v>
      </c>
      <c r="B67" s="4"/>
      <c r="C67" s="6">
        <v>59</v>
      </c>
      <c r="D67" s="29">
        <f t="shared" si="0"/>
        <v>15797</v>
      </c>
      <c r="E67" s="29">
        <f t="shared" si="6"/>
        <v>932023</v>
      </c>
      <c r="F67" s="29">
        <f t="shared" si="1"/>
        <v>-1911427</v>
      </c>
      <c r="G67" s="34">
        <f>+Inputs!$D$3</f>
        <v>0.37951000000000001</v>
      </c>
      <c r="H67" s="4"/>
      <c r="I67" s="27">
        <f t="shared" si="7"/>
        <v>2843450</v>
      </c>
      <c r="J67" s="4"/>
      <c r="K67" s="27">
        <f t="shared" si="2"/>
        <v>15797</v>
      </c>
      <c r="L67" s="27">
        <f t="shared" si="8"/>
        <v>932023</v>
      </c>
      <c r="M67" s="27">
        <f t="shared" si="3"/>
        <v>5995.1194700000005</v>
      </c>
      <c r="N67" s="27">
        <f t="shared" si="4"/>
        <v>5995.1194700000005</v>
      </c>
      <c r="O67" s="27">
        <f t="shared" si="9"/>
        <v>-725405.6607699981</v>
      </c>
      <c r="P67" s="27">
        <f t="shared" si="10"/>
        <v>725405.6607699981</v>
      </c>
      <c r="Q67" s="8"/>
      <c r="R67" s="8"/>
      <c r="S67" s="8"/>
      <c r="T67" s="4"/>
    </row>
    <row r="68" spans="1:20">
      <c r="A68" s="31">
        <v>41214</v>
      </c>
      <c r="B68" s="4"/>
      <c r="C68" s="6">
        <v>60</v>
      </c>
      <c r="D68" s="29">
        <f t="shared" si="0"/>
        <v>15797</v>
      </c>
      <c r="E68" s="29">
        <f t="shared" si="6"/>
        <v>947820</v>
      </c>
      <c r="F68" s="29">
        <f t="shared" si="1"/>
        <v>-1895630</v>
      </c>
      <c r="G68" s="34">
        <f>+Inputs!$D$3</f>
        <v>0.37951000000000001</v>
      </c>
      <c r="H68" s="4"/>
      <c r="I68" s="27">
        <f t="shared" si="7"/>
        <v>2843450</v>
      </c>
      <c r="J68" s="4"/>
      <c r="K68" s="27">
        <f t="shared" si="2"/>
        <v>15797</v>
      </c>
      <c r="L68" s="27">
        <f t="shared" si="8"/>
        <v>947820</v>
      </c>
      <c r="M68" s="27">
        <f t="shared" si="3"/>
        <v>5995.1194700000005</v>
      </c>
      <c r="N68" s="27">
        <f t="shared" si="4"/>
        <v>5995.1194700000005</v>
      </c>
      <c r="O68" s="27">
        <f t="shared" si="9"/>
        <v>-719410.54129999806</v>
      </c>
      <c r="P68" s="27">
        <f t="shared" si="10"/>
        <v>719410.54129999806</v>
      </c>
      <c r="Q68" s="8"/>
      <c r="R68" s="8"/>
      <c r="S68" s="8"/>
      <c r="T68" s="4"/>
    </row>
    <row r="69" spans="1:20">
      <c r="A69" s="31">
        <v>41244</v>
      </c>
      <c r="B69" s="4"/>
      <c r="C69" s="6">
        <v>61</v>
      </c>
      <c r="D69" s="29">
        <f t="shared" si="0"/>
        <v>15797</v>
      </c>
      <c r="E69" s="29">
        <f t="shared" si="6"/>
        <v>963617</v>
      </c>
      <c r="F69" s="29">
        <f t="shared" si="1"/>
        <v>-1879833</v>
      </c>
      <c r="G69" s="34">
        <f>+Inputs!$D$3</f>
        <v>0.37951000000000001</v>
      </c>
      <c r="H69" s="4"/>
      <c r="I69" s="27">
        <f t="shared" si="7"/>
        <v>2843450</v>
      </c>
      <c r="J69" s="4"/>
      <c r="K69" s="27">
        <f t="shared" si="2"/>
        <v>15797</v>
      </c>
      <c r="L69" s="27">
        <f t="shared" si="8"/>
        <v>963617</v>
      </c>
      <c r="M69" s="27">
        <f t="shared" si="3"/>
        <v>5995.1194700000005</v>
      </c>
      <c r="N69" s="27">
        <f t="shared" si="4"/>
        <v>5995.1194700000005</v>
      </c>
      <c r="O69" s="27">
        <f t="shared" si="9"/>
        <v>-713415.42182999803</v>
      </c>
      <c r="P69" s="27">
        <f t="shared" si="10"/>
        <v>713415.42182999803</v>
      </c>
      <c r="Q69" s="8"/>
      <c r="R69" s="8"/>
      <c r="S69" s="8"/>
      <c r="T69" s="4"/>
    </row>
    <row r="70" spans="1:20">
      <c r="A70" s="31">
        <v>41275</v>
      </c>
      <c r="B70" s="4"/>
      <c r="C70" s="6">
        <v>62</v>
      </c>
      <c r="D70" s="29">
        <f t="shared" si="0"/>
        <v>15797</v>
      </c>
      <c r="E70" s="29">
        <f t="shared" si="6"/>
        <v>979414</v>
      </c>
      <c r="F70" s="29">
        <f t="shared" si="1"/>
        <v>-1864036</v>
      </c>
      <c r="G70" s="34">
        <f>+Inputs!$D$3</f>
        <v>0.37951000000000001</v>
      </c>
      <c r="H70" s="4"/>
      <c r="I70" s="27">
        <f t="shared" si="7"/>
        <v>2843450</v>
      </c>
      <c r="J70" s="4"/>
      <c r="K70" s="27">
        <f t="shared" si="2"/>
        <v>15797</v>
      </c>
      <c r="L70" s="27">
        <f t="shared" si="8"/>
        <v>979414</v>
      </c>
      <c r="M70" s="27">
        <f t="shared" si="3"/>
        <v>5995.1194700000005</v>
      </c>
      <c r="N70" s="27">
        <f t="shared" si="4"/>
        <v>5995.1194700000005</v>
      </c>
      <c r="O70" s="27">
        <f t="shared" si="9"/>
        <v>-707420.30235999799</v>
      </c>
      <c r="P70" s="27">
        <f t="shared" si="10"/>
        <v>707420.30235999799</v>
      </c>
      <c r="Q70" s="8"/>
      <c r="R70" s="8"/>
      <c r="S70" s="8"/>
      <c r="T70" s="4"/>
    </row>
    <row r="71" spans="1:20">
      <c r="A71" s="31">
        <v>41306</v>
      </c>
      <c r="B71" s="4"/>
      <c r="C71" s="6">
        <v>63</v>
      </c>
      <c r="D71" s="29">
        <f t="shared" si="0"/>
        <v>15797</v>
      </c>
      <c r="E71" s="29">
        <f t="shared" si="6"/>
        <v>995211</v>
      </c>
      <c r="F71" s="29">
        <f t="shared" si="1"/>
        <v>-1848239</v>
      </c>
      <c r="G71" s="34">
        <f>+Inputs!$D$3</f>
        <v>0.37951000000000001</v>
      </c>
      <c r="H71" s="4"/>
      <c r="I71" s="27">
        <f t="shared" si="7"/>
        <v>2843450</v>
      </c>
      <c r="J71" s="4"/>
      <c r="K71" s="27">
        <f t="shared" si="2"/>
        <v>15797</v>
      </c>
      <c r="L71" s="27">
        <f t="shared" si="8"/>
        <v>995211</v>
      </c>
      <c r="M71" s="27">
        <f t="shared" si="3"/>
        <v>5995.1194700000005</v>
      </c>
      <c r="N71" s="27">
        <f t="shared" si="4"/>
        <v>5995.1194700000005</v>
      </c>
      <c r="O71" s="27">
        <f t="shared" si="9"/>
        <v>-701425.18288999796</v>
      </c>
      <c r="P71" s="27">
        <f t="shared" si="10"/>
        <v>701425.18288999796</v>
      </c>
      <c r="Q71" s="8"/>
      <c r="R71" s="8"/>
      <c r="S71" s="8"/>
      <c r="T71" s="4"/>
    </row>
    <row r="72" spans="1:20">
      <c r="A72" s="31">
        <v>41334</v>
      </c>
      <c r="B72" s="4"/>
      <c r="C72" s="6">
        <v>64</v>
      </c>
      <c r="D72" s="29">
        <f t="shared" si="0"/>
        <v>15797</v>
      </c>
      <c r="E72" s="29">
        <f t="shared" si="6"/>
        <v>1011008</v>
      </c>
      <c r="F72" s="29">
        <f t="shared" si="1"/>
        <v>-1832442</v>
      </c>
      <c r="G72" s="34">
        <f>+Inputs!$D$3</f>
        <v>0.37951000000000001</v>
      </c>
      <c r="H72" s="4"/>
      <c r="I72" s="27">
        <f t="shared" si="7"/>
        <v>2843450</v>
      </c>
      <c r="J72" s="4"/>
      <c r="K72" s="27">
        <f t="shared" si="2"/>
        <v>15797</v>
      </c>
      <c r="L72" s="27">
        <f t="shared" si="8"/>
        <v>1011008</v>
      </c>
      <c r="M72" s="27">
        <f t="shared" si="3"/>
        <v>5995.1194700000005</v>
      </c>
      <c r="N72" s="27">
        <f t="shared" si="4"/>
        <v>5995.1194700000005</v>
      </c>
      <c r="O72" s="27">
        <f t="shared" si="9"/>
        <v>-695430.06341999792</v>
      </c>
      <c r="P72" s="27">
        <f t="shared" si="10"/>
        <v>695430.06341999792</v>
      </c>
      <c r="Q72" s="8"/>
      <c r="R72" s="8"/>
      <c r="S72" s="8"/>
      <c r="T72" s="4"/>
    </row>
    <row r="73" spans="1:20">
      <c r="A73" s="31">
        <v>41365</v>
      </c>
      <c r="B73" s="4"/>
      <c r="C73" s="6">
        <v>65</v>
      </c>
      <c r="D73" s="29">
        <f t="shared" ref="D73:D136" si="12">ROUND(-(+$B$9/180)*1,0)</f>
        <v>15797</v>
      </c>
      <c r="E73" s="29">
        <f t="shared" si="6"/>
        <v>1026805</v>
      </c>
      <c r="F73" s="29">
        <f t="shared" ref="F73:F136" si="13">$B$9+E73</f>
        <v>-1816645</v>
      </c>
      <c r="G73" s="34">
        <f>+Inputs!$D$3</f>
        <v>0.37951000000000001</v>
      </c>
      <c r="H73" s="4"/>
      <c r="I73" s="27">
        <f t="shared" si="7"/>
        <v>2843450</v>
      </c>
      <c r="J73" s="4"/>
      <c r="K73" s="27">
        <f t="shared" ref="K73:K136" si="14">D73</f>
        <v>15797</v>
      </c>
      <c r="L73" s="27">
        <f t="shared" si="8"/>
        <v>1026805</v>
      </c>
      <c r="M73" s="27">
        <f t="shared" ref="M73:M136" si="15">K73*G73</f>
        <v>5995.1194700000005</v>
      </c>
      <c r="N73" s="27">
        <f t="shared" ref="N73:N136" si="16">M73-J73</f>
        <v>5995.1194700000005</v>
      </c>
      <c r="O73" s="27">
        <f t="shared" si="9"/>
        <v>-689434.94394999789</v>
      </c>
      <c r="P73" s="27">
        <f t="shared" si="10"/>
        <v>689434.94394999789</v>
      </c>
      <c r="Q73" s="8"/>
      <c r="R73" s="8"/>
      <c r="S73" s="8"/>
      <c r="T73" s="4"/>
    </row>
    <row r="74" spans="1:20">
      <c r="A74" s="31">
        <v>41395</v>
      </c>
      <c r="B74" s="4"/>
      <c r="C74" s="6">
        <v>66</v>
      </c>
      <c r="D74" s="29">
        <f t="shared" si="12"/>
        <v>15797</v>
      </c>
      <c r="E74" s="29">
        <f t="shared" ref="E74:E137" si="17">+E73+D74</f>
        <v>1042602</v>
      </c>
      <c r="F74" s="29">
        <f t="shared" si="13"/>
        <v>-1800848</v>
      </c>
      <c r="G74" s="34">
        <f>+Inputs!$D$3</f>
        <v>0.37951000000000001</v>
      </c>
      <c r="H74" s="4"/>
      <c r="I74" s="27">
        <f t="shared" ref="I74:I137" si="18">+I73+H74</f>
        <v>2843450</v>
      </c>
      <c r="J74" s="4"/>
      <c r="K74" s="27">
        <f t="shared" si="14"/>
        <v>15797</v>
      </c>
      <c r="L74" s="27">
        <f t="shared" ref="L74:L137" si="19">+L73+K74</f>
        <v>1042602</v>
      </c>
      <c r="M74" s="27">
        <f t="shared" si="15"/>
        <v>5995.1194700000005</v>
      </c>
      <c r="N74" s="27">
        <f t="shared" si="16"/>
        <v>5995.1194700000005</v>
      </c>
      <c r="O74" s="27">
        <f t="shared" ref="O74:O137" si="20">+O73+N74</f>
        <v>-683439.82447999786</v>
      </c>
      <c r="P74" s="27">
        <f t="shared" ref="P74:P137" si="21">P73-N74</f>
        <v>683439.82447999786</v>
      </c>
      <c r="Q74" s="8"/>
      <c r="R74" s="8"/>
      <c r="S74" s="8"/>
      <c r="T74" s="4"/>
    </row>
    <row r="75" spans="1:20">
      <c r="A75" s="31">
        <v>41426</v>
      </c>
      <c r="B75" s="4"/>
      <c r="C75" s="6">
        <v>67</v>
      </c>
      <c r="D75" s="29">
        <f t="shared" si="12"/>
        <v>15797</v>
      </c>
      <c r="E75" s="29">
        <f t="shared" si="17"/>
        <v>1058399</v>
      </c>
      <c r="F75" s="29">
        <f t="shared" si="13"/>
        <v>-1785051</v>
      </c>
      <c r="G75" s="34">
        <f>+Inputs!$D$3</f>
        <v>0.37951000000000001</v>
      </c>
      <c r="H75" s="4"/>
      <c r="I75" s="27">
        <f t="shared" si="18"/>
        <v>2843450</v>
      </c>
      <c r="J75" s="4"/>
      <c r="K75" s="27">
        <f t="shared" si="14"/>
        <v>15797</v>
      </c>
      <c r="L75" s="27">
        <f t="shared" si="19"/>
        <v>1058399</v>
      </c>
      <c r="M75" s="27">
        <f t="shared" si="15"/>
        <v>5995.1194700000005</v>
      </c>
      <c r="N75" s="27">
        <f t="shared" si="16"/>
        <v>5995.1194700000005</v>
      </c>
      <c r="O75" s="27">
        <f t="shared" si="20"/>
        <v>-677444.70500999782</v>
      </c>
      <c r="P75" s="27">
        <f t="shared" si="21"/>
        <v>677444.70500999782</v>
      </c>
      <c r="Q75" s="8"/>
      <c r="R75" s="8"/>
      <c r="S75" s="8"/>
      <c r="T75" s="4"/>
    </row>
    <row r="76" spans="1:20">
      <c r="A76" s="31">
        <v>41456</v>
      </c>
      <c r="B76" s="4"/>
      <c r="C76" s="6">
        <v>68</v>
      </c>
      <c r="D76" s="29">
        <f t="shared" si="12"/>
        <v>15797</v>
      </c>
      <c r="E76" s="29">
        <f t="shared" si="17"/>
        <v>1074196</v>
      </c>
      <c r="F76" s="29">
        <f t="shared" si="13"/>
        <v>-1769254</v>
      </c>
      <c r="G76" s="34">
        <f>+Inputs!$D$3</f>
        <v>0.37951000000000001</v>
      </c>
      <c r="H76" s="4"/>
      <c r="I76" s="27">
        <f t="shared" si="18"/>
        <v>2843450</v>
      </c>
      <c r="J76" s="4"/>
      <c r="K76" s="27">
        <f t="shared" si="14"/>
        <v>15797</v>
      </c>
      <c r="L76" s="27">
        <f t="shared" si="19"/>
        <v>1074196</v>
      </c>
      <c r="M76" s="27">
        <f t="shared" si="15"/>
        <v>5995.1194700000005</v>
      </c>
      <c r="N76" s="27">
        <f t="shared" si="16"/>
        <v>5995.1194700000005</v>
      </c>
      <c r="O76" s="27">
        <f t="shared" si="20"/>
        <v>-671449.58553999779</v>
      </c>
      <c r="P76" s="27">
        <f t="shared" si="21"/>
        <v>671449.58553999779</v>
      </c>
      <c r="Q76" s="8"/>
      <c r="R76" s="8"/>
      <c r="S76" s="8"/>
      <c r="T76" s="4"/>
    </row>
    <row r="77" spans="1:20">
      <c r="A77" s="31">
        <v>41487</v>
      </c>
      <c r="B77" s="4"/>
      <c r="C77" s="6">
        <v>69</v>
      </c>
      <c r="D77" s="29">
        <f t="shared" si="12"/>
        <v>15797</v>
      </c>
      <c r="E77" s="29">
        <f t="shared" si="17"/>
        <v>1089993</v>
      </c>
      <c r="F77" s="29">
        <f t="shared" si="13"/>
        <v>-1753457</v>
      </c>
      <c r="G77" s="34">
        <f>+Inputs!$D$3</f>
        <v>0.37951000000000001</v>
      </c>
      <c r="H77" s="4"/>
      <c r="I77" s="27">
        <f t="shared" si="18"/>
        <v>2843450</v>
      </c>
      <c r="J77" s="4"/>
      <c r="K77" s="27">
        <f t="shared" si="14"/>
        <v>15797</v>
      </c>
      <c r="L77" s="27">
        <f t="shared" si="19"/>
        <v>1089993</v>
      </c>
      <c r="M77" s="27">
        <f t="shared" si="15"/>
        <v>5995.1194700000005</v>
      </c>
      <c r="N77" s="27">
        <f t="shared" si="16"/>
        <v>5995.1194700000005</v>
      </c>
      <c r="O77" s="27">
        <f t="shared" si="20"/>
        <v>-665454.46606999775</v>
      </c>
      <c r="P77" s="27">
        <f t="shared" si="21"/>
        <v>665454.46606999775</v>
      </c>
      <c r="Q77" s="8"/>
      <c r="R77" s="8"/>
      <c r="S77" s="8"/>
      <c r="T77" s="4"/>
    </row>
    <row r="78" spans="1:20">
      <c r="A78" s="31">
        <v>41518</v>
      </c>
      <c r="B78" s="4"/>
      <c r="C78" s="6">
        <v>70</v>
      </c>
      <c r="D78" s="29">
        <f t="shared" si="12"/>
        <v>15797</v>
      </c>
      <c r="E78" s="29">
        <f t="shared" si="17"/>
        <v>1105790</v>
      </c>
      <c r="F78" s="29">
        <f t="shared" si="13"/>
        <v>-1737660</v>
      </c>
      <c r="G78" s="34">
        <f>+Inputs!$D$3</f>
        <v>0.37951000000000001</v>
      </c>
      <c r="H78" s="4"/>
      <c r="I78" s="27">
        <f t="shared" si="18"/>
        <v>2843450</v>
      </c>
      <c r="J78" s="4"/>
      <c r="K78" s="27">
        <f t="shared" si="14"/>
        <v>15797</v>
      </c>
      <c r="L78" s="27">
        <f t="shared" si="19"/>
        <v>1105790</v>
      </c>
      <c r="M78" s="27">
        <f t="shared" si="15"/>
        <v>5995.1194700000005</v>
      </c>
      <c r="N78" s="27">
        <f t="shared" si="16"/>
        <v>5995.1194700000005</v>
      </c>
      <c r="O78" s="27">
        <f t="shared" si="20"/>
        <v>-659459.34659999772</v>
      </c>
      <c r="P78" s="27">
        <f t="shared" si="21"/>
        <v>659459.34659999772</v>
      </c>
      <c r="Q78" s="8"/>
      <c r="R78" s="8"/>
      <c r="S78" s="8"/>
      <c r="T78" s="4"/>
    </row>
    <row r="79" spans="1:20">
      <c r="A79" s="31">
        <v>41548</v>
      </c>
      <c r="B79" s="4"/>
      <c r="C79" s="6">
        <v>71</v>
      </c>
      <c r="D79" s="29">
        <f t="shared" si="12"/>
        <v>15797</v>
      </c>
      <c r="E79" s="29">
        <f t="shared" si="17"/>
        <v>1121587</v>
      </c>
      <c r="F79" s="29">
        <f t="shared" si="13"/>
        <v>-1721863</v>
      </c>
      <c r="G79" s="34">
        <f>+Inputs!$D$3</f>
        <v>0.37951000000000001</v>
      </c>
      <c r="H79" s="4"/>
      <c r="I79" s="27">
        <f t="shared" si="18"/>
        <v>2843450</v>
      </c>
      <c r="J79" s="4"/>
      <c r="K79" s="27">
        <f t="shared" si="14"/>
        <v>15797</v>
      </c>
      <c r="L79" s="27">
        <f t="shared" si="19"/>
        <v>1121587</v>
      </c>
      <c r="M79" s="27">
        <f t="shared" si="15"/>
        <v>5995.1194700000005</v>
      </c>
      <c r="N79" s="27">
        <f t="shared" si="16"/>
        <v>5995.1194700000005</v>
      </c>
      <c r="O79" s="27">
        <f t="shared" si="20"/>
        <v>-653464.22712999769</v>
      </c>
      <c r="P79" s="27">
        <f t="shared" si="21"/>
        <v>653464.22712999769</v>
      </c>
      <c r="Q79" s="8"/>
      <c r="R79" s="8"/>
      <c r="S79" s="8"/>
      <c r="T79" s="4"/>
    </row>
    <row r="80" spans="1:20">
      <c r="A80" s="31">
        <v>41579</v>
      </c>
      <c r="B80" s="4"/>
      <c r="C80" s="6">
        <v>72</v>
      </c>
      <c r="D80" s="29">
        <f t="shared" si="12"/>
        <v>15797</v>
      </c>
      <c r="E80" s="29">
        <f t="shared" si="17"/>
        <v>1137384</v>
      </c>
      <c r="F80" s="29">
        <f t="shared" si="13"/>
        <v>-1706066</v>
      </c>
      <c r="G80" s="34">
        <f>+Inputs!$D$3</f>
        <v>0.37951000000000001</v>
      </c>
      <c r="H80" s="4"/>
      <c r="I80" s="27">
        <f t="shared" si="18"/>
        <v>2843450</v>
      </c>
      <c r="J80" s="4"/>
      <c r="K80" s="27">
        <f t="shared" si="14"/>
        <v>15797</v>
      </c>
      <c r="L80" s="27">
        <f t="shared" si="19"/>
        <v>1137384</v>
      </c>
      <c r="M80" s="27">
        <f t="shared" si="15"/>
        <v>5995.1194700000005</v>
      </c>
      <c r="N80" s="27">
        <f t="shared" si="16"/>
        <v>5995.1194700000005</v>
      </c>
      <c r="O80" s="27">
        <f t="shared" si="20"/>
        <v>-647469.10765999765</v>
      </c>
      <c r="P80" s="27">
        <f t="shared" si="21"/>
        <v>647469.10765999765</v>
      </c>
      <c r="Q80" s="8"/>
      <c r="R80" s="8"/>
      <c r="S80" s="8"/>
      <c r="T80" s="4"/>
    </row>
    <row r="81" spans="1:20">
      <c r="A81" s="31">
        <v>41609</v>
      </c>
      <c r="B81" s="4"/>
      <c r="C81" s="6">
        <v>73</v>
      </c>
      <c r="D81" s="29">
        <f t="shared" si="12"/>
        <v>15797</v>
      </c>
      <c r="E81" s="29">
        <f t="shared" si="17"/>
        <v>1153181</v>
      </c>
      <c r="F81" s="29">
        <f t="shared" si="13"/>
        <v>-1690269</v>
      </c>
      <c r="G81" s="34">
        <f>+Inputs!$D$3</f>
        <v>0.37951000000000001</v>
      </c>
      <c r="H81" s="4"/>
      <c r="I81" s="27">
        <f t="shared" si="18"/>
        <v>2843450</v>
      </c>
      <c r="J81" s="4"/>
      <c r="K81" s="27">
        <f t="shared" si="14"/>
        <v>15797</v>
      </c>
      <c r="L81" s="27">
        <f t="shared" si="19"/>
        <v>1153181</v>
      </c>
      <c r="M81" s="27">
        <f t="shared" si="15"/>
        <v>5995.1194700000005</v>
      </c>
      <c r="N81" s="27">
        <f t="shared" si="16"/>
        <v>5995.1194700000005</v>
      </c>
      <c r="O81" s="27">
        <f t="shared" si="20"/>
        <v>-641473.98818999762</v>
      </c>
      <c r="P81" s="27">
        <f t="shared" si="21"/>
        <v>641473.98818999762</v>
      </c>
      <c r="Q81" s="8"/>
      <c r="R81" s="8"/>
      <c r="S81" s="8"/>
      <c r="T81" s="4"/>
    </row>
    <row r="82" spans="1:20">
      <c r="A82" s="31">
        <v>41640</v>
      </c>
      <c r="B82" s="4"/>
      <c r="C82" s="6">
        <v>74</v>
      </c>
      <c r="D82" s="29">
        <f t="shared" si="12"/>
        <v>15797</v>
      </c>
      <c r="E82" s="29">
        <f t="shared" si="17"/>
        <v>1168978</v>
      </c>
      <c r="F82" s="29">
        <f t="shared" si="13"/>
        <v>-1674472</v>
      </c>
      <c r="G82" s="34">
        <f>+Inputs!$D$3</f>
        <v>0.37951000000000001</v>
      </c>
      <c r="H82" s="4"/>
      <c r="I82" s="27">
        <f t="shared" si="18"/>
        <v>2843450</v>
      </c>
      <c r="J82" s="4"/>
      <c r="K82" s="27">
        <f t="shared" si="14"/>
        <v>15797</v>
      </c>
      <c r="L82" s="27">
        <f t="shared" si="19"/>
        <v>1168978</v>
      </c>
      <c r="M82" s="27">
        <f t="shared" si="15"/>
        <v>5995.1194700000005</v>
      </c>
      <c r="N82" s="27">
        <f t="shared" si="16"/>
        <v>5995.1194700000005</v>
      </c>
      <c r="O82" s="27">
        <f t="shared" si="20"/>
        <v>-635478.86871999758</v>
      </c>
      <c r="P82" s="27">
        <f t="shared" si="21"/>
        <v>635478.86871999758</v>
      </c>
      <c r="Q82" s="8"/>
      <c r="R82" s="8"/>
      <c r="S82" s="8"/>
      <c r="T82" s="4"/>
    </row>
    <row r="83" spans="1:20">
      <c r="A83" s="31">
        <v>41671</v>
      </c>
      <c r="B83" s="4"/>
      <c r="C83" s="6">
        <v>75</v>
      </c>
      <c r="D83" s="29">
        <f t="shared" si="12"/>
        <v>15797</v>
      </c>
      <c r="E83" s="29">
        <f t="shared" si="17"/>
        <v>1184775</v>
      </c>
      <c r="F83" s="29">
        <f t="shared" si="13"/>
        <v>-1658675</v>
      </c>
      <c r="G83" s="34">
        <f>+Inputs!$D$3</f>
        <v>0.37951000000000001</v>
      </c>
      <c r="H83" s="4"/>
      <c r="I83" s="27">
        <f t="shared" si="18"/>
        <v>2843450</v>
      </c>
      <c r="J83" s="4"/>
      <c r="K83" s="27">
        <f t="shared" si="14"/>
        <v>15797</v>
      </c>
      <c r="L83" s="27">
        <f t="shared" si="19"/>
        <v>1184775</v>
      </c>
      <c r="M83" s="27">
        <f t="shared" si="15"/>
        <v>5995.1194700000005</v>
      </c>
      <c r="N83" s="27">
        <f t="shared" si="16"/>
        <v>5995.1194700000005</v>
      </c>
      <c r="O83" s="27">
        <f t="shared" si="20"/>
        <v>-629483.74924999755</v>
      </c>
      <c r="P83" s="27">
        <f t="shared" si="21"/>
        <v>629483.74924999755</v>
      </c>
      <c r="Q83" s="8"/>
      <c r="R83" s="8"/>
      <c r="S83" s="8"/>
      <c r="T83" s="4"/>
    </row>
    <row r="84" spans="1:20">
      <c r="A84" s="31">
        <v>41699</v>
      </c>
      <c r="B84" s="4"/>
      <c r="C84" s="6">
        <v>76</v>
      </c>
      <c r="D84" s="29">
        <f t="shared" si="12"/>
        <v>15797</v>
      </c>
      <c r="E84" s="29">
        <f t="shared" si="17"/>
        <v>1200572</v>
      </c>
      <c r="F84" s="29">
        <f t="shared" si="13"/>
        <v>-1642878</v>
      </c>
      <c r="G84" s="34">
        <f>+Inputs!$D$3</f>
        <v>0.37951000000000001</v>
      </c>
      <c r="H84" s="4"/>
      <c r="I84" s="27">
        <f t="shared" si="18"/>
        <v>2843450</v>
      </c>
      <c r="J84" s="4"/>
      <c r="K84" s="27">
        <f t="shared" si="14"/>
        <v>15797</v>
      </c>
      <c r="L84" s="27">
        <f t="shared" si="19"/>
        <v>1200572</v>
      </c>
      <c r="M84" s="27">
        <f t="shared" si="15"/>
        <v>5995.1194700000005</v>
      </c>
      <c r="N84" s="27">
        <f t="shared" si="16"/>
        <v>5995.1194700000005</v>
      </c>
      <c r="O84" s="27">
        <f t="shared" si="20"/>
        <v>-623488.62977999751</v>
      </c>
      <c r="P84" s="27">
        <f t="shared" si="21"/>
        <v>623488.62977999751</v>
      </c>
      <c r="Q84" s="8"/>
      <c r="R84" s="8"/>
      <c r="S84" s="8"/>
      <c r="T84" s="4"/>
    </row>
    <row r="85" spans="1:20">
      <c r="A85" s="31">
        <v>41730</v>
      </c>
      <c r="B85" s="4"/>
      <c r="C85" s="6">
        <v>77</v>
      </c>
      <c r="D85" s="29">
        <f t="shared" si="12"/>
        <v>15797</v>
      </c>
      <c r="E85" s="29">
        <f t="shared" si="17"/>
        <v>1216369</v>
      </c>
      <c r="F85" s="29">
        <f t="shared" si="13"/>
        <v>-1627081</v>
      </c>
      <c r="G85" s="34">
        <f>+Inputs!$D$3</f>
        <v>0.37951000000000001</v>
      </c>
      <c r="H85" s="4"/>
      <c r="I85" s="27">
        <f t="shared" si="18"/>
        <v>2843450</v>
      </c>
      <c r="J85" s="4"/>
      <c r="K85" s="27">
        <f t="shared" si="14"/>
        <v>15797</v>
      </c>
      <c r="L85" s="27">
        <f t="shared" si="19"/>
        <v>1216369</v>
      </c>
      <c r="M85" s="27">
        <f t="shared" si="15"/>
        <v>5995.1194700000005</v>
      </c>
      <c r="N85" s="27">
        <f t="shared" si="16"/>
        <v>5995.1194700000005</v>
      </c>
      <c r="O85" s="27">
        <f t="shared" si="20"/>
        <v>-617493.51030999748</v>
      </c>
      <c r="P85" s="27">
        <f t="shared" si="21"/>
        <v>617493.51030999748</v>
      </c>
      <c r="Q85" s="8"/>
      <c r="R85" s="8"/>
      <c r="S85" s="8"/>
      <c r="T85" s="4"/>
    </row>
    <row r="86" spans="1:20">
      <c r="A86" s="31">
        <v>41760</v>
      </c>
      <c r="B86" s="4"/>
      <c r="C86" s="6">
        <v>78</v>
      </c>
      <c r="D86" s="29">
        <f t="shared" si="12"/>
        <v>15797</v>
      </c>
      <c r="E86" s="29">
        <f t="shared" si="17"/>
        <v>1232166</v>
      </c>
      <c r="F86" s="29">
        <f t="shared" si="13"/>
        <v>-1611284</v>
      </c>
      <c r="G86" s="34">
        <f>+Inputs!$D$3</f>
        <v>0.37951000000000001</v>
      </c>
      <c r="H86" s="4"/>
      <c r="I86" s="27">
        <f t="shared" si="18"/>
        <v>2843450</v>
      </c>
      <c r="J86" s="4"/>
      <c r="K86" s="27">
        <f t="shared" si="14"/>
        <v>15797</v>
      </c>
      <c r="L86" s="27">
        <f t="shared" si="19"/>
        <v>1232166</v>
      </c>
      <c r="M86" s="27">
        <f t="shared" si="15"/>
        <v>5995.1194700000005</v>
      </c>
      <c r="N86" s="27">
        <f t="shared" si="16"/>
        <v>5995.1194700000005</v>
      </c>
      <c r="O86" s="27">
        <f t="shared" si="20"/>
        <v>-611498.39083999745</v>
      </c>
      <c r="P86" s="27">
        <f t="shared" si="21"/>
        <v>611498.39083999745</v>
      </c>
      <c r="Q86" s="8"/>
      <c r="R86" s="8"/>
      <c r="S86" s="8"/>
      <c r="T86" s="4"/>
    </row>
    <row r="87" spans="1:20">
      <c r="A87" s="31">
        <v>41791</v>
      </c>
      <c r="B87" s="4"/>
      <c r="C87" s="6">
        <v>79</v>
      </c>
      <c r="D87" s="29">
        <f t="shared" si="12"/>
        <v>15797</v>
      </c>
      <c r="E87" s="29">
        <f t="shared" si="17"/>
        <v>1247963</v>
      </c>
      <c r="F87" s="29">
        <f t="shared" si="13"/>
        <v>-1595487</v>
      </c>
      <c r="G87" s="34">
        <f>+Inputs!$D$3</f>
        <v>0.37951000000000001</v>
      </c>
      <c r="H87" s="4"/>
      <c r="I87" s="27">
        <f t="shared" si="18"/>
        <v>2843450</v>
      </c>
      <c r="J87" s="4"/>
      <c r="K87" s="27">
        <f t="shared" si="14"/>
        <v>15797</v>
      </c>
      <c r="L87" s="27">
        <f t="shared" si="19"/>
        <v>1247963</v>
      </c>
      <c r="M87" s="27">
        <f t="shared" si="15"/>
        <v>5995.1194700000005</v>
      </c>
      <c r="N87" s="27">
        <f t="shared" si="16"/>
        <v>5995.1194700000005</v>
      </c>
      <c r="O87" s="27">
        <f t="shared" si="20"/>
        <v>-605503.27136999741</v>
      </c>
      <c r="P87" s="27">
        <f t="shared" si="21"/>
        <v>605503.27136999741</v>
      </c>
      <c r="Q87" s="8"/>
      <c r="R87" s="8"/>
      <c r="S87" s="8"/>
      <c r="T87" s="4"/>
    </row>
    <row r="88" spans="1:20">
      <c r="A88" s="31">
        <v>41821</v>
      </c>
      <c r="B88" s="4"/>
      <c r="C88" s="6">
        <v>80</v>
      </c>
      <c r="D88" s="29">
        <f t="shared" si="12"/>
        <v>15797</v>
      </c>
      <c r="E88" s="29">
        <f t="shared" si="17"/>
        <v>1263760</v>
      </c>
      <c r="F88" s="29">
        <f t="shared" si="13"/>
        <v>-1579690</v>
      </c>
      <c r="G88" s="34">
        <f>+Inputs!$D$3</f>
        <v>0.37951000000000001</v>
      </c>
      <c r="H88" s="4"/>
      <c r="I88" s="27">
        <f t="shared" si="18"/>
        <v>2843450</v>
      </c>
      <c r="J88" s="4"/>
      <c r="K88" s="27">
        <f t="shared" si="14"/>
        <v>15797</v>
      </c>
      <c r="L88" s="27">
        <f t="shared" si="19"/>
        <v>1263760</v>
      </c>
      <c r="M88" s="27">
        <f t="shared" si="15"/>
        <v>5995.1194700000005</v>
      </c>
      <c r="N88" s="27">
        <f t="shared" si="16"/>
        <v>5995.1194700000005</v>
      </c>
      <c r="O88" s="27">
        <f t="shared" si="20"/>
        <v>-599508.15189999738</v>
      </c>
      <c r="P88" s="27">
        <f t="shared" si="21"/>
        <v>599508.15189999738</v>
      </c>
      <c r="Q88" s="8"/>
      <c r="R88" s="8"/>
      <c r="S88" s="8"/>
      <c r="T88" s="4"/>
    </row>
    <row r="89" spans="1:20">
      <c r="A89" s="31">
        <v>41852</v>
      </c>
      <c r="B89" s="4"/>
      <c r="C89" s="6">
        <v>81</v>
      </c>
      <c r="D89" s="29">
        <f t="shared" si="12"/>
        <v>15797</v>
      </c>
      <c r="E89" s="29">
        <f t="shared" si="17"/>
        <v>1279557</v>
      </c>
      <c r="F89" s="29">
        <f t="shared" si="13"/>
        <v>-1563893</v>
      </c>
      <c r="G89" s="34">
        <f>+Inputs!$D$3</f>
        <v>0.37951000000000001</v>
      </c>
      <c r="H89" s="4"/>
      <c r="I89" s="27">
        <f t="shared" si="18"/>
        <v>2843450</v>
      </c>
      <c r="J89" s="4"/>
      <c r="K89" s="27">
        <f t="shared" si="14"/>
        <v>15797</v>
      </c>
      <c r="L89" s="27">
        <f t="shared" si="19"/>
        <v>1279557</v>
      </c>
      <c r="M89" s="27">
        <f t="shared" si="15"/>
        <v>5995.1194700000005</v>
      </c>
      <c r="N89" s="27">
        <f t="shared" si="16"/>
        <v>5995.1194700000005</v>
      </c>
      <c r="O89" s="27">
        <f t="shared" si="20"/>
        <v>-593513.03242999734</v>
      </c>
      <c r="P89" s="27">
        <f t="shared" si="21"/>
        <v>593513.03242999734</v>
      </c>
      <c r="Q89" s="8"/>
      <c r="R89" s="8"/>
      <c r="S89" s="8"/>
      <c r="T89" s="4"/>
    </row>
    <row r="90" spans="1:20">
      <c r="A90" s="31">
        <v>41883</v>
      </c>
      <c r="B90" s="4"/>
      <c r="C90" s="6">
        <v>82</v>
      </c>
      <c r="D90" s="29">
        <f t="shared" si="12"/>
        <v>15797</v>
      </c>
      <c r="E90" s="29">
        <f t="shared" si="17"/>
        <v>1295354</v>
      </c>
      <c r="F90" s="29">
        <f t="shared" si="13"/>
        <v>-1548096</v>
      </c>
      <c r="G90" s="34">
        <f>+Inputs!$D$3</f>
        <v>0.37951000000000001</v>
      </c>
      <c r="H90" s="4"/>
      <c r="I90" s="27">
        <f t="shared" si="18"/>
        <v>2843450</v>
      </c>
      <c r="J90" s="4"/>
      <c r="K90" s="27">
        <f t="shared" si="14"/>
        <v>15797</v>
      </c>
      <c r="L90" s="27">
        <f t="shared" si="19"/>
        <v>1295354</v>
      </c>
      <c r="M90" s="27">
        <f t="shared" si="15"/>
        <v>5995.1194700000005</v>
      </c>
      <c r="N90" s="27">
        <f t="shared" si="16"/>
        <v>5995.1194700000005</v>
      </c>
      <c r="O90" s="27">
        <f t="shared" si="20"/>
        <v>-587517.91295999731</v>
      </c>
      <c r="P90" s="27">
        <f t="shared" si="21"/>
        <v>587517.91295999731</v>
      </c>
      <c r="Q90" s="8"/>
      <c r="R90" s="8"/>
      <c r="S90" s="8"/>
      <c r="T90" s="4"/>
    </row>
    <row r="91" spans="1:20">
      <c r="A91" s="31">
        <v>41913</v>
      </c>
      <c r="B91" s="4"/>
      <c r="C91" s="6">
        <v>83</v>
      </c>
      <c r="D91" s="29">
        <f t="shared" si="12"/>
        <v>15797</v>
      </c>
      <c r="E91" s="29">
        <f t="shared" si="17"/>
        <v>1311151</v>
      </c>
      <c r="F91" s="29">
        <f t="shared" si="13"/>
        <v>-1532299</v>
      </c>
      <c r="G91" s="34">
        <f>+Inputs!$D$3</f>
        <v>0.37951000000000001</v>
      </c>
      <c r="H91" s="4"/>
      <c r="I91" s="27">
        <f t="shared" si="18"/>
        <v>2843450</v>
      </c>
      <c r="J91" s="4"/>
      <c r="K91" s="27">
        <f t="shared" si="14"/>
        <v>15797</v>
      </c>
      <c r="L91" s="27">
        <f t="shared" si="19"/>
        <v>1311151</v>
      </c>
      <c r="M91" s="27">
        <f t="shared" si="15"/>
        <v>5995.1194700000005</v>
      </c>
      <c r="N91" s="27">
        <f t="shared" si="16"/>
        <v>5995.1194700000005</v>
      </c>
      <c r="O91" s="27">
        <f t="shared" si="20"/>
        <v>-581522.79348999728</v>
      </c>
      <c r="P91" s="27">
        <f t="shared" si="21"/>
        <v>581522.79348999728</v>
      </c>
      <c r="Q91" s="8"/>
      <c r="R91" s="8"/>
      <c r="S91" s="8"/>
      <c r="T91" s="4"/>
    </row>
    <row r="92" spans="1:20">
      <c r="A92" s="31">
        <v>41944</v>
      </c>
      <c r="B92" s="4"/>
      <c r="C92" s="6">
        <v>84</v>
      </c>
      <c r="D92" s="29">
        <f t="shared" si="12"/>
        <v>15797</v>
      </c>
      <c r="E92" s="29">
        <f t="shared" si="17"/>
        <v>1326948</v>
      </c>
      <c r="F92" s="29">
        <f t="shared" si="13"/>
        <v>-1516502</v>
      </c>
      <c r="G92" s="34">
        <f>+Inputs!$D$3</f>
        <v>0.37951000000000001</v>
      </c>
      <c r="H92" s="4"/>
      <c r="I92" s="27">
        <f t="shared" si="18"/>
        <v>2843450</v>
      </c>
      <c r="J92" s="4"/>
      <c r="K92" s="27">
        <f t="shared" si="14"/>
        <v>15797</v>
      </c>
      <c r="L92" s="27">
        <f t="shared" si="19"/>
        <v>1326948</v>
      </c>
      <c r="M92" s="27">
        <f t="shared" si="15"/>
        <v>5995.1194700000005</v>
      </c>
      <c r="N92" s="27">
        <f t="shared" si="16"/>
        <v>5995.1194700000005</v>
      </c>
      <c r="O92" s="27">
        <f t="shared" si="20"/>
        <v>-575527.67401999724</v>
      </c>
      <c r="P92" s="27">
        <f t="shared" si="21"/>
        <v>575527.67401999724</v>
      </c>
      <c r="Q92" s="8"/>
      <c r="R92" s="8"/>
      <c r="S92" s="8"/>
      <c r="T92" s="4"/>
    </row>
    <row r="93" spans="1:20">
      <c r="A93" s="31">
        <v>41974</v>
      </c>
      <c r="B93" s="4"/>
      <c r="C93" s="6">
        <v>85</v>
      </c>
      <c r="D93" s="29">
        <f t="shared" si="12"/>
        <v>15797</v>
      </c>
      <c r="E93" s="29">
        <f t="shared" si="17"/>
        <v>1342745</v>
      </c>
      <c r="F93" s="29">
        <f t="shared" si="13"/>
        <v>-1500705</v>
      </c>
      <c r="G93" s="34">
        <f>+Inputs!$D$3</f>
        <v>0.37951000000000001</v>
      </c>
      <c r="H93" s="4"/>
      <c r="I93" s="27">
        <f t="shared" si="18"/>
        <v>2843450</v>
      </c>
      <c r="J93" s="4"/>
      <c r="K93" s="27">
        <f t="shared" si="14"/>
        <v>15797</v>
      </c>
      <c r="L93" s="27">
        <f t="shared" si="19"/>
        <v>1342745</v>
      </c>
      <c r="M93" s="27">
        <f t="shared" si="15"/>
        <v>5995.1194700000005</v>
      </c>
      <c r="N93" s="27">
        <f t="shared" si="16"/>
        <v>5995.1194700000005</v>
      </c>
      <c r="O93" s="27">
        <f t="shared" si="20"/>
        <v>-569532.55454999721</v>
      </c>
      <c r="P93" s="27">
        <f t="shared" si="21"/>
        <v>569532.55454999721</v>
      </c>
      <c r="Q93" s="8"/>
      <c r="R93" s="8"/>
      <c r="S93" s="8"/>
      <c r="T93" s="4"/>
    </row>
    <row r="94" spans="1:20">
      <c r="A94" s="31">
        <v>42005</v>
      </c>
      <c r="B94" s="4"/>
      <c r="C94" s="6">
        <v>86</v>
      </c>
      <c r="D94" s="29">
        <f t="shared" si="12"/>
        <v>15797</v>
      </c>
      <c r="E94" s="29">
        <f t="shared" si="17"/>
        <v>1358542</v>
      </c>
      <c r="F94" s="29">
        <f t="shared" si="13"/>
        <v>-1484908</v>
      </c>
      <c r="G94" s="34">
        <f>+Inputs!$D$3</f>
        <v>0.37951000000000001</v>
      </c>
      <c r="H94" s="4"/>
      <c r="I94" s="27">
        <f t="shared" si="18"/>
        <v>2843450</v>
      </c>
      <c r="J94" s="4"/>
      <c r="K94" s="27">
        <f t="shared" si="14"/>
        <v>15797</v>
      </c>
      <c r="L94" s="27">
        <f t="shared" si="19"/>
        <v>1358542</v>
      </c>
      <c r="M94" s="27">
        <f t="shared" si="15"/>
        <v>5995.1194700000005</v>
      </c>
      <c r="N94" s="27">
        <f t="shared" si="16"/>
        <v>5995.1194700000005</v>
      </c>
      <c r="O94" s="27">
        <f t="shared" si="20"/>
        <v>-563537.43507999717</v>
      </c>
      <c r="P94" s="27">
        <f t="shared" si="21"/>
        <v>563537.43507999717</v>
      </c>
      <c r="Q94" s="8"/>
      <c r="R94" s="8"/>
      <c r="S94" s="8"/>
      <c r="T94" s="4"/>
    </row>
    <row r="95" spans="1:20">
      <c r="A95" s="31">
        <v>42036</v>
      </c>
      <c r="B95" s="4"/>
      <c r="C95" s="6">
        <v>87</v>
      </c>
      <c r="D95" s="29">
        <f t="shared" si="12"/>
        <v>15797</v>
      </c>
      <c r="E95" s="29">
        <f t="shared" si="17"/>
        <v>1374339</v>
      </c>
      <c r="F95" s="29">
        <f t="shared" si="13"/>
        <v>-1469111</v>
      </c>
      <c r="G95" s="34">
        <f>+Inputs!$D$3</f>
        <v>0.37951000000000001</v>
      </c>
      <c r="H95" s="4"/>
      <c r="I95" s="27">
        <f t="shared" si="18"/>
        <v>2843450</v>
      </c>
      <c r="J95" s="4"/>
      <c r="K95" s="27">
        <f t="shared" si="14"/>
        <v>15797</v>
      </c>
      <c r="L95" s="27">
        <f t="shared" si="19"/>
        <v>1374339</v>
      </c>
      <c r="M95" s="27">
        <f t="shared" si="15"/>
        <v>5995.1194700000005</v>
      </c>
      <c r="N95" s="27">
        <f t="shared" si="16"/>
        <v>5995.1194700000005</v>
      </c>
      <c r="O95" s="27">
        <f t="shared" si="20"/>
        <v>-557542.31560999714</v>
      </c>
      <c r="P95" s="27">
        <f t="shared" si="21"/>
        <v>557542.31560999714</v>
      </c>
      <c r="Q95" s="8"/>
      <c r="R95" s="8"/>
      <c r="S95" s="8"/>
      <c r="T95" s="4"/>
    </row>
    <row r="96" spans="1:20">
      <c r="A96" s="31">
        <v>42064</v>
      </c>
      <c r="B96" s="4"/>
      <c r="C96" s="6">
        <v>88</v>
      </c>
      <c r="D96" s="29">
        <f t="shared" si="12"/>
        <v>15797</v>
      </c>
      <c r="E96" s="29">
        <f t="shared" si="17"/>
        <v>1390136</v>
      </c>
      <c r="F96" s="29">
        <f t="shared" si="13"/>
        <v>-1453314</v>
      </c>
      <c r="G96" s="34">
        <f>+Inputs!$D$3</f>
        <v>0.37951000000000001</v>
      </c>
      <c r="H96" s="4"/>
      <c r="I96" s="27">
        <f t="shared" si="18"/>
        <v>2843450</v>
      </c>
      <c r="J96" s="4"/>
      <c r="K96" s="27">
        <f t="shared" si="14"/>
        <v>15797</v>
      </c>
      <c r="L96" s="27">
        <f t="shared" si="19"/>
        <v>1390136</v>
      </c>
      <c r="M96" s="27">
        <f t="shared" si="15"/>
        <v>5995.1194700000005</v>
      </c>
      <c r="N96" s="27">
        <f t="shared" si="16"/>
        <v>5995.1194700000005</v>
      </c>
      <c r="O96" s="27">
        <f t="shared" si="20"/>
        <v>-551547.1961399971</v>
      </c>
      <c r="P96" s="27">
        <f t="shared" si="21"/>
        <v>551547.1961399971</v>
      </c>
      <c r="Q96" s="8"/>
      <c r="R96" s="8"/>
      <c r="S96" s="8"/>
      <c r="T96" s="4"/>
    </row>
    <row r="97" spans="1:20">
      <c r="A97" s="31">
        <v>42095</v>
      </c>
      <c r="B97" s="4"/>
      <c r="C97" s="6">
        <v>89</v>
      </c>
      <c r="D97" s="29">
        <f t="shared" si="12"/>
        <v>15797</v>
      </c>
      <c r="E97" s="29">
        <f t="shared" si="17"/>
        <v>1405933</v>
      </c>
      <c r="F97" s="29">
        <f t="shared" si="13"/>
        <v>-1437517</v>
      </c>
      <c r="G97" s="34">
        <f>+Inputs!$D$3</f>
        <v>0.37951000000000001</v>
      </c>
      <c r="H97" s="4"/>
      <c r="I97" s="27">
        <f t="shared" si="18"/>
        <v>2843450</v>
      </c>
      <c r="J97" s="4"/>
      <c r="K97" s="27">
        <f t="shared" si="14"/>
        <v>15797</v>
      </c>
      <c r="L97" s="27">
        <f t="shared" si="19"/>
        <v>1405933</v>
      </c>
      <c r="M97" s="27">
        <f t="shared" si="15"/>
        <v>5995.1194700000005</v>
      </c>
      <c r="N97" s="27">
        <f t="shared" si="16"/>
        <v>5995.1194700000005</v>
      </c>
      <c r="O97" s="27">
        <f t="shared" si="20"/>
        <v>-545552.07666999707</v>
      </c>
      <c r="P97" s="27">
        <f t="shared" si="21"/>
        <v>545552.07666999707</v>
      </c>
      <c r="Q97" s="8"/>
      <c r="R97" s="8"/>
      <c r="S97" s="8"/>
      <c r="T97" s="4"/>
    </row>
    <row r="98" spans="1:20">
      <c r="A98" s="31">
        <v>42125</v>
      </c>
      <c r="B98" s="4"/>
      <c r="C98" s="6">
        <v>90</v>
      </c>
      <c r="D98" s="29">
        <f t="shared" si="12"/>
        <v>15797</v>
      </c>
      <c r="E98" s="29">
        <f t="shared" si="17"/>
        <v>1421730</v>
      </c>
      <c r="F98" s="29">
        <f t="shared" si="13"/>
        <v>-1421720</v>
      </c>
      <c r="G98" s="34">
        <f>+Inputs!$D$3</f>
        <v>0.37951000000000001</v>
      </c>
      <c r="H98" s="4"/>
      <c r="I98" s="27">
        <f t="shared" si="18"/>
        <v>2843450</v>
      </c>
      <c r="J98" s="4"/>
      <c r="K98" s="27">
        <f t="shared" si="14"/>
        <v>15797</v>
      </c>
      <c r="L98" s="27">
        <f t="shared" si="19"/>
        <v>1421730</v>
      </c>
      <c r="M98" s="27">
        <f t="shared" si="15"/>
        <v>5995.1194700000005</v>
      </c>
      <c r="N98" s="27">
        <f t="shared" si="16"/>
        <v>5995.1194700000005</v>
      </c>
      <c r="O98" s="27">
        <f t="shared" si="20"/>
        <v>-539556.95719999704</v>
      </c>
      <c r="P98" s="27">
        <f t="shared" si="21"/>
        <v>539556.95719999704</v>
      </c>
      <c r="Q98" s="8"/>
      <c r="R98" s="8"/>
      <c r="S98" s="8"/>
      <c r="T98" s="4"/>
    </row>
    <row r="99" spans="1:20">
      <c r="A99" s="31">
        <v>42156</v>
      </c>
      <c r="B99" s="4"/>
      <c r="C99" s="6">
        <v>91</v>
      </c>
      <c r="D99" s="29">
        <f t="shared" si="12"/>
        <v>15797</v>
      </c>
      <c r="E99" s="29">
        <f t="shared" si="17"/>
        <v>1437527</v>
      </c>
      <c r="F99" s="29">
        <f t="shared" si="13"/>
        <v>-1405923</v>
      </c>
      <c r="G99" s="34">
        <f>+Inputs!$D$3</f>
        <v>0.37951000000000001</v>
      </c>
      <c r="H99" s="4"/>
      <c r="I99" s="27">
        <f t="shared" si="18"/>
        <v>2843450</v>
      </c>
      <c r="J99" s="4"/>
      <c r="K99" s="27">
        <f t="shared" si="14"/>
        <v>15797</v>
      </c>
      <c r="L99" s="27">
        <f t="shared" si="19"/>
        <v>1437527</v>
      </c>
      <c r="M99" s="27">
        <f t="shared" si="15"/>
        <v>5995.1194700000005</v>
      </c>
      <c r="N99" s="27">
        <f t="shared" si="16"/>
        <v>5995.1194700000005</v>
      </c>
      <c r="O99" s="27">
        <f t="shared" si="20"/>
        <v>-533561.837729997</v>
      </c>
      <c r="P99" s="27">
        <f t="shared" si="21"/>
        <v>533561.837729997</v>
      </c>
      <c r="Q99" s="8"/>
      <c r="R99" s="8"/>
      <c r="S99" s="8"/>
      <c r="T99" s="4"/>
    </row>
    <row r="100" spans="1:20">
      <c r="A100" s="31">
        <v>42186</v>
      </c>
      <c r="B100" s="4"/>
      <c r="C100" s="6">
        <v>92</v>
      </c>
      <c r="D100" s="29">
        <f t="shared" si="12"/>
        <v>15797</v>
      </c>
      <c r="E100" s="29">
        <f t="shared" si="17"/>
        <v>1453324</v>
      </c>
      <c r="F100" s="29">
        <f t="shared" si="13"/>
        <v>-1390126</v>
      </c>
      <c r="G100" s="34">
        <f>+Inputs!$D$3</f>
        <v>0.37951000000000001</v>
      </c>
      <c r="H100" s="4"/>
      <c r="I100" s="27">
        <f t="shared" si="18"/>
        <v>2843450</v>
      </c>
      <c r="J100" s="4"/>
      <c r="K100" s="27">
        <f t="shared" si="14"/>
        <v>15797</v>
      </c>
      <c r="L100" s="27">
        <f t="shared" si="19"/>
        <v>1453324</v>
      </c>
      <c r="M100" s="27">
        <f t="shared" si="15"/>
        <v>5995.1194700000005</v>
      </c>
      <c r="N100" s="27">
        <f t="shared" si="16"/>
        <v>5995.1194700000005</v>
      </c>
      <c r="O100" s="27">
        <f t="shared" si="20"/>
        <v>-527566.71825999697</v>
      </c>
      <c r="P100" s="27">
        <f t="shared" si="21"/>
        <v>527566.71825999697</v>
      </c>
      <c r="Q100" s="8"/>
      <c r="R100" s="8"/>
      <c r="S100" s="8"/>
      <c r="T100" s="4"/>
    </row>
    <row r="101" spans="1:20">
      <c r="A101" s="31">
        <v>42217</v>
      </c>
      <c r="B101" s="4"/>
      <c r="C101" s="6">
        <v>93</v>
      </c>
      <c r="D101" s="29">
        <f t="shared" si="12"/>
        <v>15797</v>
      </c>
      <c r="E101" s="29">
        <f t="shared" si="17"/>
        <v>1469121</v>
      </c>
      <c r="F101" s="29">
        <f t="shared" si="13"/>
        <v>-1374329</v>
      </c>
      <c r="G101" s="34">
        <f>+Inputs!$D$3</f>
        <v>0.37951000000000001</v>
      </c>
      <c r="H101" s="4"/>
      <c r="I101" s="27">
        <f t="shared" si="18"/>
        <v>2843450</v>
      </c>
      <c r="J101" s="4"/>
      <c r="K101" s="27">
        <f t="shared" si="14"/>
        <v>15797</v>
      </c>
      <c r="L101" s="27">
        <f t="shared" si="19"/>
        <v>1469121</v>
      </c>
      <c r="M101" s="27">
        <f t="shared" si="15"/>
        <v>5995.1194700000005</v>
      </c>
      <c r="N101" s="27">
        <f t="shared" si="16"/>
        <v>5995.1194700000005</v>
      </c>
      <c r="O101" s="27">
        <f t="shared" si="20"/>
        <v>-521571.59878999699</v>
      </c>
      <c r="P101" s="27">
        <f t="shared" si="21"/>
        <v>521571.59878999699</v>
      </c>
      <c r="Q101" s="8"/>
      <c r="R101" s="8"/>
      <c r="S101" s="8"/>
      <c r="T101" s="4"/>
    </row>
    <row r="102" spans="1:20">
      <c r="A102" s="31">
        <v>42248</v>
      </c>
      <c r="B102" s="4"/>
      <c r="C102" s="6">
        <v>94</v>
      </c>
      <c r="D102" s="29">
        <f t="shared" si="12"/>
        <v>15797</v>
      </c>
      <c r="E102" s="29">
        <f t="shared" si="17"/>
        <v>1484918</v>
      </c>
      <c r="F102" s="29">
        <f t="shared" si="13"/>
        <v>-1358532</v>
      </c>
      <c r="G102" s="34">
        <f>+Inputs!$D$3</f>
        <v>0.37951000000000001</v>
      </c>
      <c r="H102" s="4"/>
      <c r="I102" s="27">
        <f t="shared" si="18"/>
        <v>2843450</v>
      </c>
      <c r="J102" s="4"/>
      <c r="K102" s="27">
        <f t="shared" si="14"/>
        <v>15797</v>
      </c>
      <c r="L102" s="27">
        <f t="shared" si="19"/>
        <v>1484918</v>
      </c>
      <c r="M102" s="27">
        <f t="shared" si="15"/>
        <v>5995.1194700000005</v>
      </c>
      <c r="N102" s="27">
        <f t="shared" si="16"/>
        <v>5995.1194700000005</v>
      </c>
      <c r="O102" s="27">
        <f t="shared" si="20"/>
        <v>-515576.47931999702</v>
      </c>
      <c r="P102" s="27">
        <f t="shared" si="21"/>
        <v>515576.47931999702</v>
      </c>
      <c r="Q102" s="8"/>
      <c r="R102" s="8"/>
      <c r="S102" s="8"/>
      <c r="T102" s="4"/>
    </row>
    <row r="103" spans="1:20">
      <c r="A103" s="31">
        <v>42278</v>
      </c>
      <c r="B103" s="4"/>
      <c r="C103" s="6">
        <v>95</v>
      </c>
      <c r="D103" s="29">
        <f t="shared" si="12"/>
        <v>15797</v>
      </c>
      <c r="E103" s="29">
        <f t="shared" si="17"/>
        <v>1500715</v>
      </c>
      <c r="F103" s="29">
        <f t="shared" si="13"/>
        <v>-1342735</v>
      </c>
      <c r="G103" s="34">
        <f>+Inputs!$D$3</f>
        <v>0.37951000000000001</v>
      </c>
      <c r="H103" s="4"/>
      <c r="I103" s="27">
        <f t="shared" si="18"/>
        <v>2843450</v>
      </c>
      <c r="J103" s="4"/>
      <c r="K103" s="27">
        <f t="shared" si="14"/>
        <v>15797</v>
      </c>
      <c r="L103" s="27">
        <f t="shared" si="19"/>
        <v>1500715</v>
      </c>
      <c r="M103" s="27">
        <f t="shared" si="15"/>
        <v>5995.1194700000005</v>
      </c>
      <c r="N103" s="27">
        <f t="shared" si="16"/>
        <v>5995.1194700000005</v>
      </c>
      <c r="O103" s="27">
        <f t="shared" si="20"/>
        <v>-509581.35984999704</v>
      </c>
      <c r="P103" s="27">
        <f t="shared" si="21"/>
        <v>509581.35984999704</v>
      </c>
      <c r="Q103" s="8"/>
      <c r="R103" s="8"/>
      <c r="S103" s="8"/>
      <c r="T103" s="4"/>
    </row>
    <row r="104" spans="1:20">
      <c r="A104" s="31">
        <v>42309</v>
      </c>
      <c r="B104" s="4"/>
      <c r="C104" s="6">
        <v>96</v>
      </c>
      <c r="D104" s="29">
        <f t="shared" si="12"/>
        <v>15797</v>
      </c>
      <c r="E104" s="29">
        <f t="shared" si="17"/>
        <v>1516512</v>
      </c>
      <c r="F104" s="29">
        <f t="shared" si="13"/>
        <v>-1326938</v>
      </c>
      <c r="G104" s="34">
        <f>+Inputs!$D$3</f>
        <v>0.37951000000000001</v>
      </c>
      <c r="H104" s="4"/>
      <c r="I104" s="27">
        <f t="shared" si="18"/>
        <v>2843450</v>
      </c>
      <c r="J104" s="4"/>
      <c r="K104" s="27">
        <f t="shared" si="14"/>
        <v>15797</v>
      </c>
      <c r="L104" s="27">
        <f t="shared" si="19"/>
        <v>1516512</v>
      </c>
      <c r="M104" s="27">
        <f t="shared" si="15"/>
        <v>5995.1194700000005</v>
      </c>
      <c r="N104" s="27">
        <f t="shared" si="16"/>
        <v>5995.1194700000005</v>
      </c>
      <c r="O104" s="27">
        <f t="shared" si="20"/>
        <v>-503586.24037999706</v>
      </c>
      <c r="P104" s="27">
        <f t="shared" si="21"/>
        <v>503586.24037999706</v>
      </c>
      <c r="Q104" s="8"/>
      <c r="R104" s="8"/>
      <c r="S104" s="8"/>
      <c r="T104" s="4"/>
    </row>
    <row r="105" spans="1:20">
      <c r="A105" s="31">
        <v>42339</v>
      </c>
      <c r="B105" s="4"/>
      <c r="C105" s="6">
        <v>97</v>
      </c>
      <c r="D105" s="29">
        <f t="shared" si="12"/>
        <v>15797</v>
      </c>
      <c r="E105" s="29">
        <f t="shared" si="17"/>
        <v>1532309</v>
      </c>
      <c r="F105" s="29">
        <f t="shared" si="13"/>
        <v>-1311141</v>
      </c>
      <c r="G105" s="34">
        <f>+Inputs!$D$3</f>
        <v>0.37951000000000001</v>
      </c>
      <c r="H105" s="4"/>
      <c r="I105" s="27">
        <f t="shared" si="18"/>
        <v>2843450</v>
      </c>
      <c r="J105" s="4"/>
      <c r="K105" s="27">
        <f t="shared" si="14"/>
        <v>15797</v>
      </c>
      <c r="L105" s="27">
        <f t="shared" si="19"/>
        <v>1532309</v>
      </c>
      <c r="M105" s="27">
        <f t="shared" si="15"/>
        <v>5995.1194700000005</v>
      </c>
      <c r="N105" s="27">
        <f t="shared" si="16"/>
        <v>5995.1194700000005</v>
      </c>
      <c r="O105" s="27">
        <f t="shared" si="20"/>
        <v>-497591.12090999709</v>
      </c>
      <c r="P105" s="27">
        <f t="shared" si="21"/>
        <v>497591.12090999709</v>
      </c>
      <c r="Q105" s="8"/>
      <c r="R105" s="8"/>
      <c r="S105" s="8"/>
      <c r="T105" s="4"/>
    </row>
    <row r="106" spans="1:20">
      <c r="A106" s="31">
        <v>42370</v>
      </c>
      <c r="B106" s="4"/>
      <c r="C106" s="6">
        <v>98</v>
      </c>
      <c r="D106" s="29">
        <f t="shared" si="12"/>
        <v>15797</v>
      </c>
      <c r="E106" s="29">
        <f t="shared" si="17"/>
        <v>1548106</v>
      </c>
      <c r="F106" s="29">
        <f t="shared" si="13"/>
        <v>-1295344</v>
      </c>
      <c r="G106" s="34">
        <f>+Inputs!$D$3</f>
        <v>0.37951000000000001</v>
      </c>
      <c r="H106" s="4"/>
      <c r="I106" s="27">
        <f t="shared" si="18"/>
        <v>2843450</v>
      </c>
      <c r="J106" s="4"/>
      <c r="K106" s="27">
        <f t="shared" si="14"/>
        <v>15797</v>
      </c>
      <c r="L106" s="27">
        <f t="shared" si="19"/>
        <v>1548106</v>
      </c>
      <c r="M106" s="27">
        <f t="shared" si="15"/>
        <v>5995.1194700000005</v>
      </c>
      <c r="N106" s="27">
        <f t="shared" si="16"/>
        <v>5995.1194700000005</v>
      </c>
      <c r="O106" s="27">
        <f t="shared" si="20"/>
        <v>-491596.00143999711</v>
      </c>
      <c r="P106" s="27">
        <f t="shared" si="21"/>
        <v>491596.00143999711</v>
      </c>
      <c r="Q106" s="8"/>
      <c r="R106" s="8"/>
      <c r="S106" s="8"/>
      <c r="T106" s="4"/>
    </row>
    <row r="107" spans="1:20">
      <c r="A107" s="31">
        <v>42401</v>
      </c>
      <c r="B107" s="4"/>
      <c r="C107" s="6">
        <v>99</v>
      </c>
      <c r="D107" s="29">
        <f t="shared" si="12"/>
        <v>15797</v>
      </c>
      <c r="E107" s="29">
        <f t="shared" si="17"/>
        <v>1563903</v>
      </c>
      <c r="F107" s="29">
        <f t="shared" si="13"/>
        <v>-1279547</v>
      </c>
      <c r="G107" s="34">
        <f>+Inputs!$D$3</f>
        <v>0.37951000000000001</v>
      </c>
      <c r="H107" s="4"/>
      <c r="I107" s="27">
        <f t="shared" si="18"/>
        <v>2843450</v>
      </c>
      <c r="J107" s="4"/>
      <c r="K107" s="27">
        <f t="shared" si="14"/>
        <v>15797</v>
      </c>
      <c r="L107" s="27">
        <f t="shared" si="19"/>
        <v>1563903</v>
      </c>
      <c r="M107" s="27">
        <f t="shared" si="15"/>
        <v>5995.1194700000005</v>
      </c>
      <c r="N107" s="27">
        <f t="shared" si="16"/>
        <v>5995.1194700000005</v>
      </c>
      <c r="O107" s="27">
        <f t="shared" si="20"/>
        <v>-485600.88196999714</v>
      </c>
      <c r="P107" s="27">
        <f t="shared" si="21"/>
        <v>485600.88196999714</v>
      </c>
      <c r="Q107" s="8"/>
      <c r="R107" s="8"/>
      <c r="S107" s="8"/>
      <c r="T107" s="4"/>
    </row>
    <row r="108" spans="1:20">
      <c r="A108" s="31">
        <v>42430</v>
      </c>
      <c r="B108" s="4"/>
      <c r="C108" s="6">
        <v>100</v>
      </c>
      <c r="D108" s="29">
        <f t="shared" si="12"/>
        <v>15797</v>
      </c>
      <c r="E108" s="29">
        <f t="shared" si="17"/>
        <v>1579700</v>
      </c>
      <c r="F108" s="29">
        <f t="shared" si="13"/>
        <v>-1263750</v>
      </c>
      <c r="G108" s="34">
        <f>+Inputs!$D$3</f>
        <v>0.37951000000000001</v>
      </c>
      <c r="H108" s="4"/>
      <c r="I108" s="27">
        <f t="shared" si="18"/>
        <v>2843450</v>
      </c>
      <c r="J108" s="4"/>
      <c r="K108" s="27">
        <f t="shared" si="14"/>
        <v>15797</v>
      </c>
      <c r="L108" s="27">
        <f t="shared" si="19"/>
        <v>1579700</v>
      </c>
      <c r="M108" s="27">
        <f t="shared" si="15"/>
        <v>5995.1194700000005</v>
      </c>
      <c r="N108" s="27">
        <f t="shared" si="16"/>
        <v>5995.1194700000005</v>
      </c>
      <c r="O108" s="27">
        <f t="shared" si="20"/>
        <v>-479605.76249999716</v>
      </c>
      <c r="P108" s="27">
        <f t="shared" si="21"/>
        <v>479605.76249999716</v>
      </c>
      <c r="Q108" s="8"/>
      <c r="R108" s="8"/>
      <c r="S108" s="8"/>
      <c r="T108" s="4"/>
    </row>
    <row r="109" spans="1:20">
      <c r="A109" s="31">
        <v>42461</v>
      </c>
      <c r="B109" s="4"/>
      <c r="C109" s="6">
        <v>101</v>
      </c>
      <c r="D109" s="29">
        <f t="shared" si="12"/>
        <v>15797</v>
      </c>
      <c r="E109" s="29">
        <f t="shared" si="17"/>
        <v>1595497</v>
      </c>
      <c r="F109" s="29">
        <f t="shared" si="13"/>
        <v>-1247953</v>
      </c>
      <c r="G109" s="34">
        <f>+Inputs!$D$3</f>
        <v>0.37951000000000001</v>
      </c>
      <c r="H109" s="4"/>
      <c r="I109" s="27">
        <f t="shared" si="18"/>
        <v>2843450</v>
      </c>
      <c r="J109" s="4"/>
      <c r="K109" s="27">
        <f t="shared" si="14"/>
        <v>15797</v>
      </c>
      <c r="L109" s="27">
        <f t="shared" si="19"/>
        <v>1595497</v>
      </c>
      <c r="M109" s="27">
        <f t="shared" si="15"/>
        <v>5995.1194700000005</v>
      </c>
      <c r="N109" s="27">
        <f t="shared" si="16"/>
        <v>5995.1194700000005</v>
      </c>
      <c r="O109" s="27">
        <f t="shared" si="20"/>
        <v>-473610.64302999718</v>
      </c>
      <c r="P109" s="27">
        <f t="shared" si="21"/>
        <v>473610.64302999718</v>
      </c>
      <c r="Q109" s="8"/>
      <c r="R109" s="8"/>
      <c r="S109" s="8"/>
      <c r="T109" s="4"/>
    </row>
    <row r="110" spans="1:20">
      <c r="A110" s="31">
        <v>42491</v>
      </c>
      <c r="B110" s="4"/>
      <c r="C110" s="6">
        <v>102</v>
      </c>
      <c r="D110" s="29">
        <f t="shared" si="12"/>
        <v>15797</v>
      </c>
      <c r="E110" s="29">
        <f t="shared" si="17"/>
        <v>1611294</v>
      </c>
      <c r="F110" s="29">
        <f t="shared" si="13"/>
        <v>-1232156</v>
      </c>
      <c r="G110" s="34">
        <f>+Inputs!$D$3</f>
        <v>0.37951000000000001</v>
      </c>
      <c r="H110" s="4"/>
      <c r="I110" s="27">
        <f t="shared" si="18"/>
        <v>2843450</v>
      </c>
      <c r="J110" s="4"/>
      <c r="K110" s="27">
        <f t="shared" si="14"/>
        <v>15797</v>
      </c>
      <c r="L110" s="27">
        <f t="shared" si="19"/>
        <v>1611294</v>
      </c>
      <c r="M110" s="27">
        <f t="shared" si="15"/>
        <v>5995.1194700000005</v>
      </c>
      <c r="N110" s="27">
        <f t="shared" si="16"/>
        <v>5995.1194700000005</v>
      </c>
      <c r="O110" s="27">
        <f t="shared" si="20"/>
        <v>-467615.52355999721</v>
      </c>
      <c r="P110" s="27">
        <f t="shared" si="21"/>
        <v>467615.52355999721</v>
      </c>
      <c r="Q110" s="8"/>
      <c r="R110" s="8"/>
      <c r="S110" s="8"/>
      <c r="T110" s="4"/>
    </row>
    <row r="111" spans="1:20">
      <c r="A111" s="31">
        <v>42522</v>
      </c>
      <c r="B111" s="4"/>
      <c r="C111" s="6">
        <v>103</v>
      </c>
      <c r="D111" s="29">
        <f t="shared" si="12"/>
        <v>15797</v>
      </c>
      <c r="E111" s="29">
        <f t="shared" si="17"/>
        <v>1627091</v>
      </c>
      <c r="F111" s="29">
        <f t="shared" si="13"/>
        <v>-1216359</v>
      </c>
      <c r="G111" s="34">
        <f>+Inputs!$D$3</f>
        <v>0.37951000000000001</v>
      </c>
      <c r="H111" s="4"/>
      <c r="I111" s="27">
        <f t="shared" si="18"/>
        <v>2843450</v>
      </c>
      <c r="J111" s="4"/>
      <c r="K111" s="27">
        <f t="shared" si="14"/>
        <v>15797</v>
      </c>
      <c r="L111" s="27">
        <f t="shared" si="19"/>
        <v>1627091</v>
      </c>
      <c r="M111" s="27">
        <f t="shared" si="15"/>
        <v>5995.1194700000005</v>
      </c>
      <c r="N111" s="27">
        <f t="shared" si="16"/>
        <v>5995.1194700000005</v>
      </c>
      <c r="O111" s="27">
        <f t="shared" si="20"/>
        <v>-461620.40408999723</v>
      </c>
      <c r="P111" s="27">
        <f t="shared" si="21"/>
        <v>461620.40408999723</v>
      </c>
      <c r="Q111" s="8"/>
      <c r="R111" s="8"/>
      <c r="S111" s="8"/>
      <c r="T111" s="4"/>
    </row>
    <row r="112" spans="1:20">
      <c r="A112" s="31">
        <v>42552</v>
      </c>
      <c r="B112" s="4"/>
      <c r="C112" s="6">
        <v>104</v>
      </c>
      <c r="D112" s="29">
        <f t="shared" si="12"/>
        <v>15797</v>
      </c>
      <c r="E112" s="29">
        <f t="shared" si="17"/>
        <v>1642888</v>
      </c>
      <c r="F112" s="29">
        <f t="shared" si="13"/>
        <v>-1200562</v>
      </c>
      <c r="G112" s="34">
        <f>+Inputs!$D$3</f>
        <v>0.37951000000000001</v>
      </c>
      <c r="H112" s="4"/>
      <c r="I112" s="27">
        <f t="shared" si="18"/>
        <v>2843450</v>
      </c>
      <c r="J112" s="4"/>
      <c r="K112" s="27">
        <f t="shared" si="14"/>
        <v>15797</v>
      </c>
      <c r="L112" s="27">
        <f t="shared" si="19"/>
        <v>1642888</v>
      </c>
      <c r="M112" s="27">
        <f t="shared" si="15"/>
        <v>5995.1194700000005</v>
      </c>
      <c r="N112" s="27">
        <f t="shared" si="16"/>
        <v>5995.1194700000005</v>
      </c>
      <c r="O112" s="27">
        <f t="shared" si="20"/>
        <v>-455625.28461999726</v>
      </c>
      <c r="P112" s="27">
        <f t="shared" si="21"/>
        <v>455625.28461999726</v>
      </c>
      <c r="Q112" s="8"/>
      <c r="R112" s="8"/>
      <c r="S112" s="8"/>
      <c r="T112" s="4"/>
    </row>
    <row r="113" spans="1:20">
      <c r="A113" s="31">
        <v>42583</v>
      </c>
      <c r="B113" s="4"/>
      <c r="C113" s="6">
        <v>105</v>
      </c>
      <c r="D113" s="29">
        <f t="shared" si="12"/>
        <v>15797</v>
      </c>
      <c r="E113" s="29">
        <f t="shared" si="17"/>
        <v>1658685</v>
      </c>
      <c r="F113" s="29">
        <f t="shared" si="13"/>
        <v>-1184765</v>
      </c>
      <c r="G113" s="34">
        <f>+Inputs!$D$3</f>
        <v>0.37951000000000001</v>
      </c>
      <c r="H113" s="4"/>
      <c r="I113" s="27">
        <f t="shared" si="18"/>
        <v>2843450</v>
      </c>
      <c r="J113" s="4"/>
      <c r="K113" s="27">
        <f t="shared" si="14"/>
        <v>15797</v>
      </c>
      <c r="L113" s="27">
        <f t="shared" si="19"/>
        <v>1658685</v>
      </c>
      <c r="M113" s="27">
        <f t="shared" si="15"/>
        <v>5995.1194700000005</v>
      </c>
      <c r="N113" s="27">
        <f t="shared" si="16"/>
        <v>5995.1194700000005</v>
      </c>
      <c r="O113" s="27">
        <f t="shared" si="20"/>
        <v>-449630.16514999728</v>
      </c>
      <c r="P113" s="27">
        <f t="shared" si="21"/>
        <v>449630.16514999728</v>
      </c>
      <c r="Q113" s="8"/>
      <c r="R113" s="8"/>
      <c r="S113" s="8"/>
      <c r="T113" s="4"/>
    </row>
    <row r="114" spans="1:20">
      <c r="A114" s="31">
        <v>42614</v>
      </c>
      <c r="B114" s="4"/>
      <c r="C114" s="6">
        <v>106</v>
      </c>
      <c r="D114" s="29">
        <f t="shared" si="12"/>
        <v>15797</v>
      </c>
      <c r="E114" s="29">
        <f t="shared" si="17"/>
        <v>1674482</v>
      </c>
      <c r="F114" s="29">
        <f t="shared" si="13"/>
        <v>-1168968</v>
      </c>
      <c r="G114" s="34">
        <f>+Inputs!$D$3</f>
        <v>0.37951000000000001</v>
      </c>
      <c r="H114" s="4"/>
      <c r="I114" s="27">
        <f t="shared" si="18"/>
        <v>2843450</v>
      </c>
      <c r="J114" s="4"/>
      <c r="K114" s="27">
        <f t="shared" si="14"/>
        <v>15797</v>
      </c>
      <c r="L114" s="27">
        <f t="shared" si="19"/>
        <v>1674482</v>
      </c>
      <c r="M114" s="27">
        <f t="shared" si="15"/>
        <v>5995.1194700000005</v>
      </c>
      <c r="N114" s="27">
        <f t="shared" si="16"/>
        <v>5995.1194700000005</v>
      </c>
      <c r="O114" s="27">
        <f t="shared" si="20"/>
        <v>-443635.0456799973</v>
      </c>
      <c r="P114" s="27">
        <f t="shared" si="21"/>
        <v>443635.0456799973</v>
      </c>
      <c r="Q114" s="8"/>
      <c r="R114" s="8"/>
      <c r="S114" s="8"/>
      <c r="T114" s="4"/>
    </row>
    <row r="115" spans="1:20">
      <c r="A115" s="31">
        <v>42644</v>
      </c>
      <c r="B115" s="4"/>
      <c r="C115" s="6">
        <v>107</v>
      </c>
      <c r="D115" s="29">
        <f t="shared" si="12"/>
        <v>15797</v>
      </c>
      <c r="E115" s="29">
        <f t="shared" si="17"/>
        <v>1690279</v>
      </c>
      <c r="F115" s="29">
        <f t="shared" si="13"/>
        <v>-1153171</v>
      </c>
      <c r="G115" s="34">
        <f>+Inputs!$D$3</f>
        <v>0.37951000000000001</v>
      </c>
      <c r="H115" s="4"/>
      <c r="I115" s="27">
        <f t="shared" si="18"/>
        <v>2843450</v>
      </c>
      <c r="J115" s="4"/>
      <c r="K115" s="27">
        <f t="shared" si="14"/>
        <v>15797</v>
      </c>
      <c r="L115" s="27">
        <f t="shared" si="19"/>
        <v>1690279</v>
      </c>
      <c r="M115" s="27">
        <f t="shared" si="15"/>
        <v>5995.1194700000005</v>
      </c>
      <c r="N115" s="27">
        <f t="shared" si="16"/>
        <v>5995.1194700000005</v>
      </c>
      <c r="O115" s="27">
        <f t="shared" si="20"/>
        <v>-437639.92620999733</v>
      </c>
      <c r="P115" s="27">
        <f t="shared" si="21"/>
        <v>437639.92620999733</v>
      </c>
      <c r="Q115" s="8"/>
      <c r="R115" s="8"/>
      <c r="S115" s="8"/>
      <c r="T115" s="4"/>
    </row>
    <row r="116" spans="1:20">
      <c r="A116" s="31">
        <v>42675</v>
      </c>
      <c r="B116" s="4"/>
      <c r="C116" s="6">
        <v>108</v>
      </c>
      <c r="D116" s="29">
        <f t="shared" si="12"/>
        <v>15797</v>
      </c>
      <c r="E116" s="29">
        <f t="shared" si="17"/>
        <v>1706076</v>
      </c>
      <c r="F116" s="29">
        <f t="shared" si="13"/>
        <v>-1137374</v>
      </c>
      <c r="G116" s="34">
        <f>+Inputs!$D$3</f>
        <v>0.37951000000000001</v>
      </c>
      <c r="H116" s="4"/>
      <c r="I116" s="27">
        <f t="shared" si="18"/>
        <v>2843450</v>
      </c>
      <c r="J116" s="4"/>
      <c r="K116" s="27">
        <f t="shared" si="14"/>
        <v>15797</v>
      </c>
      <c r="L116" s="27">
        <f t="shared" si="19"/>
        <v>1706076</v>
      </c>
      <c r="M116" s="27">
        <f t="shared" si="15"/>
        <v>5995.1194700000005</v>
      </c>
      <c r="N116" s="27">
        <f t="shared" si="16"/>
        <v>5995.1194700000005</v>
      </c>
      <c r="O116" s="27">
        <f t="shared" si="20"/>
        <v>-431644.80673999735</v>
      </c>
      <c r="P116" s="27">
        <f t="shared" si="21"/>
        <v>431644.80673999735</v>
      </c>
      <c r="Q116" s="8"/>
      <c r="R116" s="8"/>
      <c r="S116" s="8"/>
      <c r="T116" s="4"/>
    </row>
    <row r="117" spans="1:20">
      <c r="A117" s="31">
        <v>42705</v>
      </c>
      <c r="B117" s="4"/>
      <c r="C117" s="6">
        <v>109</v>
      </c>
      <c r="D117" s="29">
        <f t="shared" si="12"/>
        <v>15797</v>
      </c>
      <c r="E117" s="29">
        <f t="shared" si="17"/>
        <v>1721873</v>
      </c>
      <c r="F117" s="29">
        <f t="shared" si="13"/>
        <v>-1121577</v>
      </c>
      <c r="G117" s="34">
        <f>+Inputs!$D$3</f>
        <v>0.37951000000000001</v>
      </c>
      <c r="H117" s="4"/>
      <c r="I117" s="27">
        <f t="shared" si="18"/>
        <v>2843450</v>
      </c>
      <c r="J117" s="4"/>
      <c r="K117" s="27">
        <f t="shared" si="14"/>
        <v>15797</v>
      </c>
      <c r="L117" s="27">
        <f t="shared" si="19"/>
        <v>1721873</v>
      </c>
      <c r="M117" s="27">
        <f t="shared" si="15"/>
        <v>5995.1194700000005</v>
      </c>
      <c r="N117" s="27">
        <f t="shared" si="16"/>
        <v>5995.1194700000005</v>
      </c>
      <c r="O117" s="27">
        <f t="shared" si="20"/>
        <v>-425649.68726999738</v>
      </c>
      <c r="P117" s="27">
        <f t="shared" si="21"/>
        <v>425649.68726999738</v>
      </c>
      <c r="Q117" s="8"/>
      <c r="R117" s="8"/>
      <c r="S117" s="8"/>
      <c r="T117" s="4"/>
    </row>
    <row r="118" spans="1:20">
      <c r="A118" s="31">
        <v>42736</v>
      </c>
      <c r="B118" s="4"/>
      <c r="C118" s="6">
        <v>110</v>
      </c>
      <c r="D118" s="29">
        <f t="shared" si="12"/>
        <v>15797</v>
      </c>
      <c r="E118" s="29">
        <f t="shared" si="17"/>
        <v>1737670</v>
      </c>
      <c r="F118" s="29">
        <f t="shared" si="13"/>
        <v>-1105780</v>
      </c>
      <c r="G118" s="34">
        <f>+Inputs!$D$3</f>
        <v>0.37951000000000001</v>
      </c>
      <c r="H118" s="4"/>
      <c r="I118" s="27">
        <f t="shared" si="18"/>
        <v>2843450</v>
      </c>
      <c r="J118" s="4"/>
      <c r="K118" s="27">
        <f t="shared" si="14"/>
        <v>15797</v>
      </c>
      <c r="L118" s="27">
        <f t="shared" si="19"/>
        <v>1737670</v>
      </c>
      <c r="M118" s="27">
        <f t="shared" si="15"/>
        <v>5995.1194700000005</v>
      </c>
      <c r="N118" s="27">
        <f t="shared" si="16"/>
        <v>5995.1194700000005</v>
      </c>
      <c r="O118" s="27">
        <f t="shared" si="20"/>
        <v>-419654.5677999974</v>
      </c>
      <c r="P118" s="27">
        <f t="shared" si="21"/>
        <v>419654.5677999974</v>
      </c>
      <c r="Q118" s="8"/>
      <c r="R118" s="8"/>
      <c r="S118" s="8"/>
      <c r="T118" s="4"/>
    </row>
    <row r="119" spans="1:20">
      <c r="A119" s="31">
        <v>42767</v>
      </c>
      <c r="B119" s="4"/>
      <c r="C119" s="6">
        <v>111</v>
      </c>
      <c r="D119" s="29">
        <f t="shared" si="12"/>
        <v>15797</v>
      </c>
      <c r="E119" s="29">
        <f t="shared" si="17"/>
        <v>1753467</v>
      </c>
      <c r="F119" s="29">
        <f t="shared" si="13"/>
        <v>-1089983</v>
      </c>
      <c r="G119" s="34">
        <f>+Inputs!$D$3</f>
        <v>0.37951000000000001</v>
      </c>
      <c r="H119" s="4"/>
      <c r="I119" s="27">
        <f t="shared" si="18"/>
        <v>2843450</v>
      </c>
      <c r="J119" s="4"/>
      <c r="K119" s="27">
        <f t="shared" si="14"/>
        <v>15797</v>
      </c>
      <c r="L119" s="27">
        <f t="shared" si="19"/>
        <v>1753467</v>
      </c>
      <c r="M119" s="27">
        <f t="shared" si="15"/>
        <v>5995.1194700000005</v>
      </c>
      <c r="N119" s="27">
        <f t="shared" si="16"/>
        <v>5995.1194700000005</v>
      </c>
      <c r="O119" s="27">
        <f t="shared" si="20"/>
        <v>-413659.44832999742</v>
      </c>
      <c r="P119" s="27">
        <f t="shared" si="21"/>
        <v>413659.44832999742</v>
      </c>
      <c r="Q119" s="8"/>
      <c r="R119" s="8"/>
      <c r="S119" s="8"/>
      <c r="T119" s="4"/>
    </row>
    <row r="120" spans="1:20">
      <c r="A120" s="31">
        <v>42795</v>
      </c>
      <c r="B120" s="4"/>
      <c r="C120" s="6">
        <v>112</v>
      </c>
      <c r="D120" s="29">
        <f t="shared" si="12"/>
        <v>15797</v>
      </c>
      <c r="E120" s="29">
        <f t="shared" si="17"/>
        <v>1769264</v>
      </c>
      <c r="F120" s="29">
        <f t="shared" si="13"/>
        <v>-1074186</v>
      </c>
      <c r="G120" s="34">
        <f>+Inputs!$D$3</f>
        <v>0.37951000000000001</v>
      </c>
      <c r="H120" s="4"/>
      <c r="I120" s="27">
        <f t="shared" si="18"/>
        <v>2843450</v>
      </c>
      <c r="J120" s="4"/>
      <c r="K120" s="27">
        <f t="shared" si="14"/>
        <v>15797</v>
      </c>
      <c r="L120" s="27">
        <f t="shared" si="19"/>
        <v>1769264</v>
      </c>
      <c r="M120" s="27">
        <f t="shared" si="15"/>
        <v>5995.1194700000005</v>
      </c>
      <c r="N120" s="27">
        <f t="shared" si="16"/>
        <v>5995.1194700000005</v>
      </c>
      <c r="O120" s="27">
        <f t="shared" si="20"/>
        <v>-407664.32885999745</v>
      </c>
      <c r="P120" s="27">
        <f t="shared" si="21"/>
        <v>407664.32885999745</v>
      </c>
      <c r="Q120" s="8"/>
      <c r="R120" s="8"/>
      <c r="S120" s="8"/>
      <c r="T120" s="4"/>
    </row>
    <row r="121" spans="1:20">
      <c r="A121" s="31">
        <v>42826</v>
      </c>
      <c r="B121" s="4"/>
      <c r="C121" s="6">
        <v>113</v>
      </c>
      <c r="D121" s="29">
        <f t="shared" si="12"/>
        <v>15797</v>
      </c>
      <c r="E121" s="29">
        <f t="shared" si="17"/>
        <v>1785061</v>
      </c>
      <c r="F121" s="29">
        <f t="shared" si="13"/>
        <v>-1058389</v>
      </c>
      <c r="G121" s="34">
        <f>+Inputs!$D$3</f>
        <v>0.37951000000000001</v>
      </c>
      <c r="H121" s="4"/>
      <c r="I121" s="27">
        <f t="shared" si="18"/>
        <v>2843450</v>
      </c>
      <c r="J121" s="4"/>
      <c r="K121" s="27">
        <f t="shared" si="14"/>
        <v>15797</v>
      </c>
      <c r="L121" s="27">
        <f t="shared" si="19"/>
        <v>1785061</v>
      </c>
      <c r="M121" s="27">
        <f t="shared" si="15"/>
        <v>5995.1194700000005</v>
      </c>
      <c r="N121" s="27">
        <f t="shared" si="16"/>
        <v>5995.1194700000005</v>
      </c>
      <c r="O121" s="27">
        <f t="shared" si="20"/>
        <v>-401669.20938999747</v>
      </c>
      <c r="P121" s="27">
        <f t="shared" si="21"/>
        <v>401669.20938999747</v>
      </c>
      <c r="Q121" s="8"/>
      <c r="R121" s="8"/>
      <c r="S121" s="8"/>
      <c r="T121" s="4"/>
    </row>
    <row r="122" spans="1:20">
      <c r="A122" s="31">
        <v>42856</v>
      </c>
      <c r="B122" s="4"/>
      <c r="C122" s="6">
        <v>114</v>
      </c>
      <c r="D122" s="29">
        <f t="shared" si="12"/>
        <v>15797</v>
      </c>
      <c r="E122" s="29">
        <f t="shared" si="17"/>
        <v>1800858</v>
      </c>
      <c r="F122" s="29">
        <f t="shared" si="13"/>
        <v>-1042592</v>
      </c>
      <c r="G122" s="34">
        <f>+Inputs!$D$3</f>
        <v>0.37951000000000001</v>
      </c>
      <c r="H122" s="4"/>
      <c r="I122" s="27">
        <f t="shared" si="18"/>
        <v>2843450</v>
      </c>
      <c r="J122" s="4"/>
      <c r="K122" s="27">
        <f t="shared" si="14"/>
        <v>15797</v>
      </c>
      <c r="L122" s="27">
        <f t="shared" si="19"/>
        <v>1800858</v>
      </c>
      <c r="M122" s="27">
        <f t="shared" si="15"/>
        <v>5995.1194700000005</v>
      </c>
      <c r="N122" s="27">
        <f t="shared" si="16"/>
        <v>5995.1194700000005</v>
      </c>
      <c r="O122" s="27">
        <f t="shared" si="20"/>
        <v>-395674.0899199975</v>
      </c>
      <c r="P122" s="27">
        <f t="shared" si="21"/>
        <v>395674.0899199975</v>
      </c>
      <c r="Q122" s="8"/>
      <c r="R122" s="8"/>
      <c r="S122" s="8"/>
      <c r="T122" s="4"/>
    </row>
    <row r="123" spans="1:20">
      <c r="A123" s="31">
        <v>42887</v>
      </c>
      <c r="B123" s="4"/>
      <c r="C123" s="6">
        <v>115</v>
      </c>
      <c r="D123" s="29">
        <f t="shared" si="12"/>
        <v>15797</v>
      </c>
      <c r="E123" s="29">
        <f t="shared" si="17"/>
        <v>1816655</v>
      </c>
      <c r="F123" s="29">
        <f t="shared" si="13"/>
        <v>-1026795</v>
      </c>
      <c r="G123" s="34">
        <f>+Inputs!$D$3</f>
        <v>0.37951000000000001</v>
      </c>
      <c r="H123" s="4"/>
      <c r="I123" s="27">
        <f t="shared" si="18"/>
        <v>2843450</v>
      </c>
      <c r="J123" s="4"/>
      <c r="K123" s="27">
        <f t="shared" si="14"/>
        <v>15797</v>
      </c>
      <c r="L123" s="27">
        <f t="shared" si="19"/>
        <v>1816655</v>
      </c>
      <c r="M123" s="27">
        <f t="shared" si="15"/>
        <v>5995.1194700000005</v>
      </c>
      <c r="N123" s="27">
        <f t="shared" si="16"/>
        <v>5995.1194700000005</v>
      </c>
      <c r="O123" s="27">
        <f t="shared" si="20"/>
        <v>-389678.97044999752</v>
      </c>
      <c r="P123" s="27">
        <f t="shared" si="21"/>
        <v>389678.97044999752</v>
      </c>
      <c r="Q123" s="8"/>
      <c r="R123" s="8"/>
      <c r="S123" s="8"/>
      <c r="T123" s="4"/>
    </row>
    <row r="124" spans="1:20">
      <c r="A124" s="31">
        <v>42917</v>
      </c>
      <c r="B124" s="4"/>
      <c r="C124" s="6">
        <v>116</v>
      </c>
      <c r="D124" s="29">
        <f t="shared" si="12"/>
        <v>15797</v>
      </c>
      <c r="E124" s="29">
        <f t="shared" si="17"/>
        <v>1832452</v>
      </c>
      <c r="F124" s="29">
        <f t="shared" si="13"/>
        <v>-1010998</v>
      </c>
      <c r="G124" s="34">
        <f>+Inputs!$D$3</f>
        <v>0.37951000000000001</v>
      </c>
      <c r="H124" s="4"/>
      <c r="I124" s="27">
        <f t="shared" si="18"/>
        <v>2843450</v>
      </c>
      <c r="J124" s="4"/>
      <c r="K124" s="27">
        <f t="shared" si="14"/>
        <v>15797</v>
      </c>
      <c r="L124" s="27">
        <f t="shared" si="19"/>
        <v>1832452</v>
      </c>
      <c r="M124" s="27">
        <f t="shared" si="15"/>
        <v>5995.1194700000005</v>
      </c>
      <c r="N124" s="27">
        <f t="shared" si="16"/>
        <v>5995.1194700000005</v>
      </c>
      <c r="O124" s="27">
        <f t="shared" si="20"/>
        <v>-383683.85097999754</v>
      </c>
      <c r="P124" s="27">
        <f t="shared" si="21"/>
        <v>383683.85097999754</v>
      </c>
      <c r="Q124" s="8"/>
      <c r="R124" s="8"/>
      <c r="S124" s="8"/>
      <c r="T124" s="4"/>
    </row>
    <row r="125" spans="1:20">
      <c r="A125" s="31">
        <v>42948</v>
      </c>
      <c r="B125" s="4"/>
      <c r="C125" s="6">
        <v>117</v>
      </c>
      <c r="D125" s="29">
        <f t="shared" si="12"/>
        <v>15797</v>
      </c>
      <c r="E125" s="29">
        <f t="shared" si="17"/>
        <v>1848249</v>
      </c>
      <c r="F125" s="29">
        <f t="shared" si="13"/>
        <v>-995201</v>
      </c>
      <c r="G125" s="34">
        <f>+Inputs!$D$3</f>
        <v>0.37951000000000001</v>
      </c>
      <c r="H125" s="4"/>
      <c r="I125" s="27">
        <f t="shared" si="18"/>
        <v>2843450</v>
      </c>
      <c r="J125" s="4"/>
      <c r="K125" s="27">
        <f t="shared" si="14"/>
        <v>15797</v>
      </c>
      <c r="L125" s="27">
        <f t="shared" si="19"/>
        <v>1848249</v>
      </c>
      <c r="M125" s="27">
        <f t="shared" si="15"/>
        <v>5995.1194700000005</v>
      </c>
      <c r="N125" s="27">
        <f t="shared" si="16"/>
        <v>5995.1194700000005</v>
      </c>
      <c r="O125" s="27">
        <f t="shared" si="20"/>
        <v>-377688.73150999757</v>
      </c>
      <c r="P125" s="27">
        <f t="shared" si="21"/>
        <v>377688.73150999757</v>
      </c>
      <c r="Q125" s="8"/>
      <c r="R125" s="8"/>
      <c r="S125" s="8"/>
      <c r="T125" s="4"/>
    </row>
    <row r="126" spans="1:20">
      <c r="A126" s="31">
        <v>42979</v>
      </c>
      <c r="B126" s="4"/>
      <c r="C126" s="6">
        <v>118</v>
      </c>
      <c r="D126" s="29">
        <f t="shared" si="12"/>
        <v>15797</v>
      </c>
      <c r="E126" s="29">
        <f t="shared" si="17"/>
        <v>1864046</v>
      </c>
      <c r="F126" s="29">
        <f t="shared" si="13"/>
        <v>-979404</v>
      </c>
      <c r="G126" s="34">
        <f>+Inputs!$D$3</f>
        <v>0.37951000000000001</v>
      </c>
      <c r="H126" s="4"/>
      <c r="I126" s="27">
        <f t="shared" si="18"/>
        <v>2843450</v>
      </c>
      <c r="J126" s="4"/>
      <c r="K126" s="27">
        <f t="shared" si="14"/>
        <v>15797</v>
      </c>
      <c r="L126" s="27">
        <f t="shared" si="19"/>
        <v>1864046</v>
      </c>
      <c r="M126" s="27">
        <f t="shared" si="15"/>
        <v>5995.1194700000005</v>
      </c>
      <c r="N126" s="27">
        <f t="shared" si="16"/>
        <v>5995.1194700000005</v>
      </c>
      <c r="O126" s="27">
        <f t="shared" si="20"/>
        <v>-371693.61203999759</v>
      </c>
      <c r="P126" s="27">
        <f t="shared" si="21"/>
        <v>371693.61203999759</v>
      </c>
      <c r="Q126" s="8"/>
      <c r="R126" s="8"/>
      <c r="S126" s="8"/>
      <c r="T126" s="4"/>
    </row>
    <row r="127" spans="1:20">
      <c r="A127" s="31">
        <v>43009</v>
      </c>
      <c r="B127" s="4"/>
      <c r="C127" s="6">
        <v>119</v>
      </c>
      <c r="D127" s="29">
        <f t="shared" si="12"/>
        <v>15797</v>
      </c>
      <c r="E127" s="29">
        <f t="shared" si="17"/>
        <v>1879843</v>
      </c>
      <c r="F127" s="29">
        <f t="shared" si="13"/>
        <v>-963607</v>
      </c>
      <c r="G127" s="34">
        <f>+Inputs!$D$3</f>
        <v>0.37951000000000001</v>
      </c>
      <c r="H127" s="4"/>
      <c r="I127" s="27">
        <f t="shared" si="18"/>
        <v>2843450</v>
      </c>
      <c r="J127" s="4"/>
      <c r="K127" s="27">
        <f t="shared" si="14"/>
        <v>15797</v>
      </c>
      <c r="L127" s="27">
        <f t="shared" si="19"/>
        <v>1879843</v>
      </c>
      <c r="M127" s="27">
        <f t="shared" si="15"/>
        <v>5995.1194700000005</v>
      </c>
      <c r="N127" s="27">
        <f t="shared" si="16"/>
        <v>5995.1194700000005</v>
      </c>
      <c r="O127" s="27">
        <f t="shared" si="20"/>
        <v>-365698.49256999762</v>
      </c>
      <c r="P127" s="27">
        <f t="shared" si="21"/>
        <v>365698.49256999762</v>
      </c>
      <c r="Q127" s="8"/>
      <c r="R127" s="8"/>
      <c r="S127" s="8"/>
      <c r="T127" s="4"/>
    </row>
    <row r="128" spans="1:20">
      <c r="A128" s="31">
        <v>43040</v>
      </c>
      <c r="B128" s="4"/>
      <c r="C128" s="6">
        <v>120</v>
      </c>
      <c r="D128" s="29">
        <f t="shared" si="12"/>
        <v>15797</v>
      </c>
      <c r="E128" s="29">
        <f t="shared" si="17"/>
        <v>1895640</v>
      </c>
      <c r="F128" s="29">
        <f t="shared" si="13"/>
        <v>-947810</v>
      </c>
      <c r="G128" s="34">
        <f>+Inputs!$D$3</f>
        <v>0.37951000000000001</v>
      </c>
      <c r="H128" s="4"/>
      <c r="I128" s="27">
        <f t="shared" si="18"/>
        <v>2843450</v>
      </c>
      <c r="J128" s="4"/>
      <c r="K128" s="27">
        <f t="shared" si="14"/>
        <v>15797</v>
      </c>
      <c r="L128" s="27">
        <f t="shared" si="19"/>
        <v>1895640</v>
      </c>
      <c r="M128" s="27">
        <f t="shared" si="15"/>
        <v>5995.1194700000005</v>
      </c>
      <c r="N128" s="27">
        <f t="shared" si="16"/>
        <v>5995.1194700000005</v>
      </c>
      <c r="O128" s="27">
        <f t="shared" si="20"/>
        <v>-359703.37309999764</v>
      </c>
      <c r="P128" s="27">
        <f t="shared" si="21"/>
        <v>359703.37309999764</v>
      </c>
      <c r="Q128" s="8"/>
      <c r="R128" s="8"/>
      <c r="S128" s="8"/>
      <c r="T128" s="4"/>
    </row>
    <row r="129" spans="1:20">
      <c r="A129" s="31">
        <v>43070</v>
      </c>
      <c r="B129" s="4"/>
      <c r="C129" s="6">
        <v>121</v>
      </c>
      <c r="D129" s="29">
        <f t="shared" si="12"/>
        <v>15797</v>
      </c>
      <c r="E129" s="29">
        <f t="shared" si="17"/>
        <v>1911437</v>
      </c>
      <c r="F129" s="29">
        <f t="shared" si="13"/>
        <v>-932013</v>
      </c>
      <c r="G129" s="34">
        <f>+Inputs!$D$3</f>
        <v>0.37951000000000001</v>
      </c>
      <c r="H129" s="4"/>
      <c r="I129" s="27">
        <f t="shared" si="18"/>
        <v>2843450</v>
      </c>
      <c r="J129" s="4"/>
      <c r="K129" s="27">
        <f t="shared" si="14"/>
        <v>15797</v>
      </c>
      <c r="L129" s="27">
        <f t="shared" si="19"/>
        <v>1911437</v>
      </c>
      <c r="M129" s="27">
        <f t="shared" si="15"/>
        <v>5995.1194700000005</v>
      </c>
      <c r="N129" s="27">
        <f t="shared" si="16"/>
        <v>5995.1194700000005</v>
      </c>
      <c r="O129" s="27">
        <f t="shared" si="20"/>
        <v>-353708.25362999766</v>
      </c>
      <c r="P129" s="27">
        <f t="shared" si="21"/>
        <v>353708.25362999766</v>
      </c>
      <c r="Q129" s="8"/>
      <c r="R129" s="8"/>
      <c r="S129" s="8"/>
      <c r="T129" s="4"/>
    </row>
    <row r="130" spans="1:20">
      <c r="A130" s="31">
        <v>43101</v>
      </c>
      <c r="B130" s="4"/>
      <c r="C130" s="6">
        <v>122</v>
      </c>
      <c r="D130" s="29">
        <f t="shared" si="12"/>
        <v>15797</v>
      </c>
      <c r="E130" s="29">
        <f t="shared" si="17"/>
        <v>1927234</v>
      </c>
      <c r="F130" s="29">
        <f t="shared" si="13"/>
        <v>-916216</v>
      </c>
      <c r="G130" s="34">
        <f>+Inputs!$D$3</f>
        <v>0.37951000000000001</v>
      </c>
      <c r="H130" s="4"/>
      <c r="I130" s="27">
        <f t="shared" si="18"/>
        <v>2843450</v>
      </c>
      <c r="J130" s="4"/>
      <c r="K130" s="27">
        <f t="shared" si="14"/>
        <v>15797</v>
      </c>
      <c r="L130" s="27">
        <f t="shared" si="19"/>
        <v>1927234</v>
      </c>
      <c r="M130" s="27">
        <f t="shared" si="15"/>
        <v>5995.1194700000005</v>
      </c>
      <c r="N130" s="27">
        <f t="shared" si="16"/>
        <v>5995.1194700000005</v>
      </c>
      <c r="O130" s="27">
        <f t="shared" si="20"/>
        <v>-347713.13415999769</v>
      </c>
      <c r="P130" s="27">
        <f t="shared" si="21"/>
        <v>347713.13415999769</v>
      </c>
      <c r="Q130" s="8"/>
      <c r="R130" s="8"/>
      <c r="S130" s="8"/>
      <c r="T130" s="4"/>
    </row>
    <row r="131" spans="1:20">
      <c r="A131" s="31">
        <v>43132</v>
      </c>
      <c r="B131" s="4"/>
      <c r="C131" s="6">
        <v>123</v>
      </c>
      <c r="D131" s="29">
        <f t="shared" si="12"/>
        <v>15797</v>
      </c>
      <c r="E131" s="29">
        <f t="shared" si="17"/>
        <v>1943031</v>
      </c>
      <c r="F131" s="29">
        <f t="shared" si="13"/>
        <v>-900419</v>
      </c>
      <c r="G131" s="34">
        <f>+Inputs!$D$3</f>
        <v>0.37951000000000001</v>
      </c>
      <c r="H131" s="4"/>
      <c r="I131" s="27">
        <f t="shared" si="18"/>
        <v>2843450</v>
      </c>
      <c r="J131" s="4"/>
      <c r="K131" s="27">
        <f t="shared" si="14"/>
        <v>15797</v>
      </c>
      <c r="L131" s="27">
        <f t="shared" si="19"/>
        <v>1943031</v>
      </c>
      <c r="M131" s="27">
        <f t="shared" si="15"/>
        <v>5995.1194700000005</v>
      </c>
      <c r="N131" s="27">
        <f t="shared" si="16"/>
        <v>5995.1194700000005</v>
      </c>
      <c r="O131" s="27">
        <f t="shared" si="20"/>
        <v>-341718.01468999771</v>
      </c>
      <c r="P131" s="27">
        <f t="shared" si="21"/>
        <v>341718.01468999771</v>
      </c>
      <c r="Q131" s="8"/>
      <c r="R131" s="8"/>
      <c r="S131" s="8"/>
      <c r="T131" s="4"/>
    </row>
    <row r="132" spans="1:20">
      <c r="A132" s="31">
        <v>43160</v>
      </c>
      <c r="B132" s="4"/>
      <c r="C132" s="6">
        <v>124</v>
      </c>
      <c r="D132" s="29">
        <f t="shared" si="12"/>
        <v>15797</v>
      </c>
      <c r="E132" s="29">
        <f t="shared" si="17"/>
        <v>1958828</v>
      </c>
      <c r="F132" s="29">
        <f t="shared" si="13"/>
        <v>-884622</v>
      </c>
      <c r="G132" s="34">
        <f>+Inputs!$D$3</f>
        <v>0.37951000000000001</v>
      </c>
      <c r="H132" s="4"/>
      <c r="I132" s="27">
        <f t="shared" si="18"/>
        <v>2843450</v>
      </c>
      <c r="J132" s="4"/>
      <c r="K132" s="27">
        <f t="shared" si="14"/>
        <v>15797</v>
      </c>
      <c r="L132" s="27">
        <f t="shared" si="19"/>
        <v>1958828</v>
      </c>
      <c r="M132" s="27">
        <f t="shared" si="15"/>
        <v>5995.1194700000005</v>
      </c>
      <c r="N132" s="27">
        <f t="shared" si="16"/>
        <v>5995.1194700000005</v>
      </c>
      <c r="O132" s="27">
        <f t="shared" si="20"/>
        <v>-335722.89521999774</v>
      </c>
      <c r="P132" s="27">
        <f t="shared" si="21"/>
        <v>335722.89521999774</v>
      </c>
      <c r="Q132" s="8"/>
      <c r="R132" s="8"/>
      <c r="S132" s="8"/>
      <c r="T132" s="4"/>
    </row>
    <row r="133" spans="1:20">
      <c r="A133" s="31">
        <v>43191</v>
      </c>
      <c r="B133" s="4"/>
      <c r="C133" s="6">
        <v>125</v>
      </c>
      <c r="D133" s="29">
        <f t="shared" si="12"/>
        <v>15797</v>
      </c>
      <c r="E133" s="29">
        <f t="shared" si="17"/>
        <v>1974625</v>
      </c>
      <c r="F133" s="29">
        <f t="shared" si="13"/>
        <v>-868825</v>
      </c>
      <c r="G133" s="34">
        <f>+Inputs!$D$3</f>
        <v>0.37951000000000001</v>
      </c>
      <c r="H133" s="4"/>
      <c r="I133" s="27">
        <f t="shared" si="18"/>
        <v>2843450</v>
      </c>
      <c r="J133" s="4"/>
      <c r="K133" s="27">
        <f t="shared" si="14"/>
        <v>15797</v>
      </c>
      <c r="L133" s="27">
        <f t="shared" si="19"/>
        <v>1974625</v>
      </c>
      <c r="M133" s="27">
        <f t="shared" si="15"/>
        <v>5995.1194700000005</v>
      </c>
      <c r="N133" s="27">
        <f t="shared" si="16"/>
        <v>5995.1194700000005</v>
      </c>
      <c r="O133" s="27">
        <f t="shared" si="20"/>
        <v>-329727.77574999776</v>
      </c>
      <c r="P133" s="27">
        <f t="shared" si="21"/>
        <v>329727.77574999776</v>
      </c>
      <c r="Q133" s="8"/>
      <c r="R133" s="8"/>
      <c r="S133" s="8"/>
      <c r="T133" s="4"/>
    </row>
    <row r="134" spans="1:20">
      <c r="A134" s="31">
        <v>43221</v>
      </c>
      <c r="B134" s="4"/>
      <c r="C134" s="6">
        <v>126</v>
      </c>
      <c r="D134" s="29">
        <f t="shared" si="12"/>
        <v>15797</v>
      </c>
      <c r="E134" s="29">
        <f t="shared" si="17"/>
        <v>1990422</v>
      </c>
      <c r="F134" s="29">
        <f t="shared" si="13"/>
        <v>-853028</v>
      </c>
      <c r="G134" s="34">
        <f>+Inputs!$D$3</f>
        <v>0.37951000000000001</v>
      </c>
      <c r="H134" s="4"/>
      <c r="I134" s="27">
        <f t="shared" si="18"/>
        <v>2843450</v>
      </c>
      <c r="J134" s="4"/>
      <c r="K134" s="27">
        <f t="shared" si="14"/>
        <v>15797</v>
      </c>
      <c r="L134" s="27">
        <f t="shared" si="19"/>
        <v>1990422</v>
      </c>
      <c r="M134" s="27">
        <f t="shared" si="15"/>
        <v>5995.1194700000005</v>
      </c>
      <c r="N134" s="27">
        <f t="shared" si="16"/>
        <v>5995.1194700000005</v>
      </c>
      <c r="O134" s="27">
        <f t="shared" si="20"/>
        <v>-323732.65627999778</v>
      </c>
      <c r="P134" s="27">
        <f t="shared" si="21"/>
        <v>323732.65627999778</v>
      </c>
      <c r="Q134" s="8"/>
      <c r="R134" s="8"/>
      <c r="S134" s="8"/>
      <c r="T134" s="4"/>
    </row>
    <row r="135" spans="1:20">
      <c r="A135" s="31">
        <v>43252</v>
      </c>
      <c r="B135" s="4"/>
      <c r="C135" s="6">
        <v>127</v>
      </c>
      <c r="D135" s="29">
        <f t="shared" si="12"/>
        <v>15797</v>
      </c>
      <c r="E135" s="29">
        <f t="shared" si="17"/>
        <v>2006219</v>
      </c>
      <c r="F135" s="29">
        <f t="shared" si="13"/>
        <v>-837231</v>
      </c>
      <c r="G135" s="34">
        <f>+Inputs!$D$3</f>
        <v>0.37951000000000001</v>
      </c>
      <c r="H135" s="4"/>
      <c r="I135" s="27">
        <f t="shared" si="18"/>
        <v>2843450</v>
      </c>
      <c r="J135" s="4"/>
      <c r="K135" s="27">
        <f t="shared" si="14"/>
        <v>15797</v>
      </c>
      <c r="L135" s="27">
        <f t="shared" si="19"/>
        <v>2006219</v>
      </c>
      <c r="M135" s="27">
        <f t="shared" si="15"/>
        <v>5995.1194700000005</v>
      </c>
      <c r="N135" s="27">
        <f t="shared" si="16"/>
        <v>5995.1194700000005</v>
      </c>
      <c r="O135" s="27">
        <f t="shared" si="20"/>
        <v>-317737.53680999781</v>
      </c>
      <c r="P135" s="27">
        <f t="shared" si="21"/>
        <v>317737.53680999781</v>
      </c>
      <c r="Q135" s="8"/>
      <c r="R135" s="8"/>
      <c r="S135" s="8"/>
      <c r="T135" s="4"/>
    </row>
    <row r="136" spans="1:20">
      <c r="A136" s="31">
        <v>43282</v>
      </c>
      <c r="B136" s="4"/>
      <c r="C136" s="6">
        <v>128</v>
      </c>
      <c r="D136" s="29">
        <f t="shared" si="12"/>
        <v>15797</v>
      </c>
      <c r="E136" s="29">
        <f t="shared" si="17"/>
        <v>2022016</v>
      </c>
      <c r="F136" s="29">
        <f t="shared" si="13"/>
        <v>-821434</v>
      </c>
      <c r="G136" s="34">
        <f>+Inputs!$D$3</f>
        <v>0.37951000000000001</v>
      </c>
      <c r="H136" s="4"/>
      <c r="I136" s="27">
        <f t="shared" si="18"/>
        <v>2843450</v>
      </c>
      <c r="J136" s="4"/>
      <c r="K136" s="27">
        <f t="shared" si="14"/>
        <v>15797</v>
      </c>
      <c r="L136" s="27">
        <f t="shared" si="19"/>
        <v>2022016</v>
      </c>
      <c r="M136" s="27">
        <f t="shared" si="15"/>
        <v>5995.1194700000005</v>
      </c>
      <c r="N136" s="27">
        <f t="shared" si="16"/>
        <v>5995.1194700000005</v>
      </c>
      <c r="O136" s="27">
        <f t="shared" si="20"/>
        <v>-311742.41733999783</v>
      </c>
      <c r="P136" s="27">
        <f t="shared" si="21"/>
        <v>311742.41733999783</v>
      </c>
      <c r="Q136" s="8"/>
      <c r="R136" s="8"/>
      <c r="S136" s="8"/>
      <c r="T136" s="4"/>
    </row>
    <row r="137" spans="1:20">
      <c r="A137" s="31">
        <v>43313</v>
      </c>
      <c r="B137" s="4"/>
      <c r="C137" s="6">
        <v>129</v>
      </c>
      <c r="D137" s="29">
        <f t="shared" ref="D137:D187" si="22">ROUND(-(+$B$9/180)*1,0)</f>
        <v>15797</v>
      </c>
      <c r="E137" s="29">
        <f t="shared" si="17"/>
        <v>2037813</v>
      </c>
      <c r="F137" s="29">
        <f t="shared" ref="F137:F188" si="23">$B$9+E137</f>
        <v>-805637</v>
      </c>
      <c r="G137" s="34">
        <f>+Inputs!$D$3</f>
        <v>0.37951000000000001</v>
      </c>
      <c r="H137" s="4"/>
      <c r="I137" s="27">
        <f t="shared" si="18"/>
        <v>2843450</v>
      </c>
      <c r="J137" s="4"/>
      <c r="K137" s="27">
        <f t="shared" ref="K137:K188" si="24">D137</f>
        <v>15797</v>
      </c>
      <c r="L137" s="27">
        <f t="shared" si="19"/>
        <v>2037813</v>
      </c>
      <c r="M137" s="27">
        <f t="shared" ref="M137:M188" si="25">K137*G137</f>
        <v>5995.1194700000005</v>
      </c>
      <c r="N137" s="27">
        <f t="shared" ref="N137:N188" si="26">M137-J137</f>
        <v>5995.1194700000005</v>
      </c>
      <c r="O137" s="27">
        <f t="shared" si="20"/>
        <v>-305747.29786999786</v>
      </c>
      <c r="P137" s="27">
        <f t="shared" si="21"/>
        <v>305747.29786999786</v>
      </c>
      <c r="Q137" s="8"/>
      <c r="R137" s="8"/>
      <c r="S137" s="8"/>
      <c r="T137" s="4"/>
    </row>
    <row r="138" spans="1:20">
      <c r="A138" s="31">
        <v>43344</v>
      </c>
      <c r="B138" s="4"/>
      <c r="C138" s="6">
        <v>130</v>
      </c>
      <c r="D138" s="29">
        <f t="shared" si="22"/>
        <v>15797</v>
      </c>
      <c r="E138" s="29">
        <f t="shared" ref="E138:E188" si="27">+E137+D138</f>
        <v>2053610</v>
      </c>
      <c r="F138" s="29">
        <f t="shared" si="23"/>
        <v>-789840</v>
      </c>
      <c r="G138" s="34">
        <f>+Inputs!$D$3</f>
        <v>0.37951000000000001</v>
      </c>
      <c r="H138" s="4"/>
      <c r="I138" s="27">
        <f t="shared" ref="I138:I188" si="28">+I137+H138</f>
        <v>2843450</v>
      </c>
      <c r="J138" s="4"/>
      <c r="K138" s="27">
        <f t="shared" si="24"/>
        <v>15797</v>
      </c>
      <c r="L138" s="27">
        <f t="shared" ref="L138:L188" si="29">+L137+K138</f>
        <v>2053610</v>
      </c>
      <c r="M138" s="27">
        <f t="shared" si="25"/>
        <v>5995.1194700000005</v>
      </c>
      <c r="N138" s="27">
        <f t="shared" si="26"/>
        <v>5995.1194700000005</v>
      </c>
      <c r="O138" s="27">
        <f t="shared" ref="O138:O188" si="30">+O137+N138</f>
        <v>-299752.17839999788</v>
      </c>
      <c r="P138" s="27">
        <f t="shared" ref="P138:P188" si="31">P137-N138</f>
        <v>299752.17839999788</v>
      </c>
      <c r="Q138" s="8"/>
      <c r="R138" s="8"/>
      <c r="S138" s="8"/>
      <c r="T138" s="4"/>
    </row>
    <row r="139" spans="1:20">
      <c r="A139" s="31">
        <v>43374</v>
      </c>
      <c r="B139" s="4"/>
      <c r="C139" s="6">
        <v>131</v>
      </c>
      <c r="D139" s="29">
        <f t="shared" si="22"/>
        <v>15797</v>
      </c>
      <c r="E139" s="29">
        <f t="shared" si="27"/>
        <v>2069407</v>
      </c>
      <c r="F139" s="29">
        <f t="shared" si="23"/>
        <v>-774043</v>
      </c>
      <c r="G139" s="34">
        <f>+Inputs!$D$3</f>
        <v>0.37951000000000001</v>
      </c>
      <c r="H139" s="4"/>
      <c r="I139" s="27">
        <f t="shared" si="28"/>
        <v>2843450</v>
      </c>
      <c r="J139" s="4"/>
      <c r="K139" s="27">
        <f t="shared" si="24"/>
        <v>15797</v>
      </c>
      <c r="L139" s="27">
        <f t="shared" si="29"/>
        <v>2069407</v>
      </c>
      <c r="M139" s="27">
        <f t="shared" si="25"/>
        <v>5995.1194700000005</v>
      </c>
      <c r="N139" s="27">
        <f t="shared" si="26"/>
        <v>5995.1194700000005</v>
      </c>
      <c r="O139" s="27">
        <f t="shared" si="30"/>
        <v>-293757.0589299979</v>
      </c>
      <c r="P139" s="27">
        <f t="shared" si="31"/>
        <v>293757.0589299979</v>
      </c>
      <c r="Q139" s="8"/>
      <c r="R139" s="8"/>
      <c r="S139" s="8"/>
      <c r="T139" s="4"/>
    </row>
    <row r="140" spans="1:20">
      <c r="A140" s="31">
        <v>43405</v>
      </c>
      <c r="B140" s="4"/>
      <c r="C140" s="6">
        <v>132</v>
      </c>
      <c r="D140" s="29">
        <f t="shared" si="22"/>
        <v>15797</v>
      </c>
      <c r="E140" s="29">
        <f t="shared" si="27"/>
        <v>2085204</v>
      </c>
      <c r="F140" s="29">
        <f t="shared" si="23"/>
        <v>-758246</v>
      </c>
      <c r="G140" s="34">
        <f>+Inputs!$D$3</f>
        <v>0.37951000000000001</v>
      </c>
      <c r="H140" s="4"/>
      <c r="I140" s="27">
        <f t="shared" si="28"/>
        <v>2843450</v>
      </c>
      <c r="J140" s="4"/>
      <c r="K140" s="27">
        <f t="shared" si="24"/>
        <v>15797</v>
      </c>
      <c r="L140" s="27">
        <f t="shared" si="29"/>
        <v>2085204</v>
      </c>
      <c r="M140" s="27">
        <f t="shared" si="25"/>
        <v>5995.1194700000005</v>
      </c>
      <c r="N140" s="27">
        <f t="shared" si="26"/>
        <v>5995.1194700000005</v>
      </c>
      <c r="O140" s="27">
        <f t="shared" si="30"/>
        <v>-287761.93945999793</v>
      </c>
      <c r="P140" s="27">
        <f t="shared" si="31"/>
        <v>287761.93945999793</v>
      </c>
      <c r="Q140" s="8"/>
      <c r="R140" s="8"/>
      <c r="S140" s="8"/>
      <c r="T140" s="4"/>
    </row>
    <row r="141" spans="1:20">
      <c r="A141" s="31">
        <v>43435</v>
      </c>
      <c r="B141" s="4"/>
      <c r="C141" s="6">
        <v>133</v>
      </c>
      <c r="D141" s="29">
        <f t="shared" si="22"/>
        <v>15797</v>
      </c>
      <c r="E141" s="29">
        <f t="shared" si="27"/>
        <v>2101001</v>
      </c>
      <c r="F141" s="29">
        <f t="shared" si="23"/>
        <v>-742449</v>
      </c>
      <c r="G141" s="34">
        <f>+Inputs!$D$3</f>
        <v>0.37951000000000001</v>
      </c>
      <c r="H141" s="4"/>
      <c r="I141" s="27">
        <f t="shared" si="28"/>
        <v>2843450</v>
      </c>
      <c r="J141" s="4"/>
      <c r="K141" s="27">
        <f t="shared" si="24"/>
        <v>15797</v>
      </c>
      <c r="L141" s="27">
        <f t="shared" si="29"/>
        <v>2101001</v>
      </c>
      <c r="M141" s="27">
        <f t="shared" si="25"/>
        <v>5995.1194700000005</v>
      </c>
      <c r="N141" s="27">
        <f t="shared" si="26"/>
        <v>5995.1194700000005</v>
      </c>
      <c r="O141" s="27">
        <f t="shared" si="30"/>
        <v>-281766.81998999795</v>
      </c>
      <c r="P141" s="27">
        <f t="shared" si="31"/>
        <v>281766.81998999795</v>
      </c>
      <c r="Q141" s="8"/>
      <c r="R141" s="8"/>
      <c r="S141" s="8"/>
      <c r="T141" s="4"/>
    </row>
    <row r="142" spans="1:20">
      <c r="A142" s="31">
        <v>43466</v>
      </c>
      <c r="B142" s="4"/>
      <c r="C142" s="6">
        <v>134</v>
      </c>
      <c r="D142" s="29">
        <f t="shared" si="22"/>
        <v>15797</v>
      </c>
      <c r="E142" s="29">
        <f t="shared" si="27"/>
        <v>2116798</v>
      </c>
      <c r="F142" s="29">
        <f t="shared" si="23"/>
        <v>-726652</v>
      </c>
      <c r="G142" s="34">
        <f>+Inputs!$D$3</f>
        <v>0.37951000000000001</v>
      </c>
      <c r="H142" s="4"/>
      <c r="I142" s="27">
        <f t="shared" si="28"/>
        <v>2843450</v>
      </c>
      <c r="J142" s="4"/>
      <c r="K142" s="27">
        <f t="shared" si="24"/>
        <v>15797</v>
      </c>
      <c r="L142" s="27">
        <f t="shared" si="29"/>
        <v>2116798</v>
      </c>
      <c r="M142" s="27">
        <f t="shared" si="25"/>
        <v>5995.1194700000005</v>
      </c>
      <c r="N142" s="27">
        <f t="shared" si="26"/>
        <v>5995.1194700000005</v>
      </c>
      <c r="O142" s="27">
        <f t="shared" si="30"/>
        <v>-275771.70051999798</v>
      </c>
      <c r="P142" s="27">
        <f t="shared" si="31"/>
        <v>275771.70051999798</v>
      </c>
      <c r="Q142" s="8"/>
      <c r="R142" s="8"/>
      <c r="S142" s="8"/>
      <c r="T142" s="4"/>
    </row>
    <row r="143" spans="1:20">
      <c r="A143" s="31">
        <v>43497</v>
      </c>
      <c r="B143" s="4"/>
      <c r="C143" s="6">
        <v>135</v>
      </c>
      <c r="D143" s="29">
        <f t="shared" si="22"/>
        <v>15797</v>
      </c>
      <c r="E143" s="29">
        <f t="shared" si="27"/>
        <v>2132595</v>
      </c>
      <c r="F143" s="29">
        <f t="shared" si="23"/>
        <v>-710855</v>
      </c>
      <c r="G143" s="34">
        <f>+Inputs!$D$3</f>
        <v>0.37951000000000001</v>
      </c>
      <c r="H143" s="4"/>
      <c r="I143" s="27">
        <f t="shared" si="28"/>
        <v>2843450</v>
      </c>
      <c r="J143" s="4"/>
      <c r="K143" s="27">
        <f t="shared" si="24"/>
        <v>15797</v>
      </c>
      <c r="L143" s="27">
        <f t="shared" si="29"/>
        <v>2132595</v>
      </c>
      <c r="M143" s="27">
        <f t="shared" si="25"/>
        <v>5995.1194700000005</v>
      </c>
      <c r="N143" s="27">
        <f t="shared" si="26"/>
        <v>5995.1194700000005</v>
      </c>
      <c r="O143" s="27">
        <f t="shared" si="30"/>
        <v>-269776.581049998</v>
      </c>
      <c r="P143" s="27">
        <f t="shared" si="31"/>
        <v>269776.581049998</v>
      </c>
      <c r="Q143" s="8"/>
      <c r="R143" s="8"/>
      <c r="S143" s="8"/>
      <c r="T143" s="4"/>
    </row>
    <row r="144" spans="1:20">
      <c r="A144" s="31">
        <v>43525</v>
      </c>
      <c r="B144" s="4"/>
      <c r="C144" s="6">
        <v>136</v>
      </c>
      <c r="D144" s="29">
        <f t="shared" si="22"/>
        <v>15797</v>
      </c>
      <c r="E144" s="29">
        <f t="shared" si="27"/>
        <v>2148392</v>
      </c>
      <c r="F144" s="29">
        <f t="shared" si="23"/>
        <v>-695058</v>
      </c>
      <c r="G144" s="34">
        <f>+Inputs!$D$3</f>
        <v>0.37951000000000001</v>
      </c>
      <c r="H144" s="4"/>
      <c r="I144" s="27">
        <f t="shared" si="28"/>
        <v>2843450</v>
      </c>
      <c r="J144" s="4"/>
      <c r="K144" s="27">
        <f t="shared" si="24"/>
        <v>15797</v>
      </c>
      <c r="L144" s="27">
        <f t="shared" si="29"/>
        <v>2148392</v>
      </c>
      <c r="M144" s="27">
        <f t="shared" si="25"/>
        <v>5995.1194700000005</v>
      </c>
      <c r="N144" s="27">
        <f t="shared" si="26"/>
        <v>5995.1194700000005</v>
      </c>
      <c r="O144" s="27">
        <f t="shared" si="30"/>
        <v>-263781.46157999802</v>
      </c>
      <c r="P144" s="27">
        <f t="shared" si="31"/>
        <v>263781.46157999802</v>
      </c>
      <c r="Q144" s="8"/>
      <c r="R144" s="8"/>
      <c r="S144" s="8"/>
      <c r="T144" s="4"/>
    </row>
    <row r="145" spans="1:20">
      <c r="A145" s="31">
        <v>43556</v>
      </c>
      <c r="B145" s="4"/>
      <c r="C145" s="6">
        <v>137</v>
      </c>
      <c r="D145" s="29">
        <f t="shared" si="22"/>
        <v>15797</v>
      </c>
      <c r="E145" s="29">
        <f t="shared" si="27"/>
        <v>2164189</v>
      </c>
      <c r="F145" s="29">
        <f t="shared" si="23"/>
        <v>-679261</v>
      </c>
      <c r="G145" s="34">
        <f>+Inputs!$D$3</f>
        <v>0.37951000000000001</v>
      </c>
      <c r="H145" s="4"/>
      <c r="I145" s="27">
        <f t="shared" si="28"/>
        <v>2843450</v>
      </c>
      <c r="J145" s="4"/>
      <c r="K145" s="27">
        <f t="shared" si="24"/>
        <v>15797</v>
      </c>
      <c r="L145" s="27">
        <f t="shared" si="29"/>
        <v>2164189</v>
      </c>
      <c r="M145" s="27">
        <f t="shared" si="25"/>
        <v>5995.1194700000005</v>
      </c>
      <c r="N145" s="27">
        <f t="shared" si="26"/>
        <v>5995.1194700000005</v>
      </c>
      <c r="O145" s="27">
        <f t="shared" si="30"/>
        <v>-257786.34210999802</v>
      </c>
      <c r="P145" s="27">
        <f t="shared" si="31"/>
        <v>257786.34210999802</v>
      </c>
      <c r="Q145" s="8"/>
      <c r="R145" s="8"/>
      <c r="S145" s="8"/>
      <c r="T145" s="4"/>
    </row>
    <row r="146" spans="1:20">
      <c r="A146" s="31">
        <v>43586</v>
      </c>
      <c r="B146" s="4"/>
      <c r="C146" s="6">
        <v>138</v>
      </c>
      <c r="D146" s="29">
        <f t="shared" si="22"/>
        <v>15797</v>
      </c>
      <c r="E146" s="29">
        <f t="shared" si="27"/>
        <v>2179986</v>
      </c>
      <c r="F146" s="29">
        <f t="shared" si="23"/>
        <v>-663464</v>
      </c>
      <c r="G146" s="34">
        <f>+Inputs!$D$3</f>
        <v>0.37951000000000001</v>
      </c>
      <c r="H146" s="4"/>
      <c r="I146" s="27">
        <f t="shared" si="28"/>
        <v>2843450</v>
      </c>
      <c r="J146" s="4"/>
      <c r="K146" s="27">
        <f t="shared" si="24"/>
        <v>15797</v>
      </c>
      <c r="L146" s="27">
        <f t="shared" si="29"/>
        <v>2179986</v>
      </c>
      <c r="M146" s="27">
        <f t="shared" si="25"/>
        <v>5995.1194700000005</v>
      </c>
      <c r="N146" s="27">
        <f t="shared" si="26"/>
        <v>5995.1194700000005</v>
      </c>
      <c r="O146" s="27">
        <f t="shared" si="30"/>
        <v>-251791.22263999801</v>
      </c>
      <c r="P146" s="27">
        <f t="shared" si="31"/>
        <v>251791.22263999801</v>
      </c>
      <c r="Q146" s="8"/>
      <c r="R146" s="8"/>
      <c r="S146" s="8"/>
      <c r="T146" s="4"/>
    </row>
    <row r="147" spans="1:20">
      <c r="A147" s="31">
        <v>43617</v>
      </c>
      <c r="B147" s="4"/>
      <c r="C147" s="6">
        <v>139</v>
      </c>
      <c r="D147" s="29">
        <f t="shared" si="22"/>
        <v>15797</v>
      </c>
      <c r="E147" s="29">
        <f t="shared" si="27"/>
        <v>2195783</v>
      </c>
      <c r="F147" s="29">
        <f t="shared" si="23"/>
        <v>-647667</v>
      </c>
      <c r="G147" s="34">
        <f>+Inputs!$D$3</f>
        <v>0.37951000000000001</v>
      </c>
      <c r="H147" s="4"/>
      <c r="I147" s="27">
        <f t="shared" si="28"/>
        <v>2843450</v>
      </c>
      <c r="J147" s="4"/>
      <c r="K147" s="27">
        <f t="shared" si="24"/>
        <v>15797</v>
      </c>
      <c r="L147" s="27">
        <f t="shared" si="29"/>
        <v>2195783</v>
      </c>
      <c r="M147" s="27">
        <f t="shared" si="25"/>
        <v>5995.1194700000005</v>
      </c>
      <c r="N147" s="27">
        <f t="shared" si="26"/>
        <v>5995.1194700000005</v>
      </c>
      <c r="O147" s="27">
        <f t="shared" si="30"/>
        <v>-245796.10316999801</v>
      </c>
      <c r="P147" s="27">
        <f t="shared" si="31"/>
        <v>245796.10316999801</v>
      </c>
      <c r="Q147" s="8"/>
      <c r="R147" s="8"/>
      <c r="S147" s="8"/>
      <c r="T147" s="4"/>
    </row>
    <row r="148" spans="1:20">
      <c r="A148" s="31">
        <v>43647</v>
      </c>
      <c r="B148" s="4"/>
      <c r="C148" s="6">
        <v>140</v>
      </c>
      <c r="D148" s="29">
        <f t="shared" si="22"/>
        <v>15797</v>
      </c>
      <c r="E148" s="29">
        <f t="shared" si="27"/>
        <v>2211580</v>
      </c>
      <c r="F148" s="29">
        <f t="shared" si="23"/>
        <v>-631870</v>
      </c>
      <c r="G148" s="34">
        <f>+Inputs!$D$3</f>
        <v>0.37951000000000001</v>
      </c>
      <c r="H148" s="4"/>
      <c r="I148" s="27">
        <f t="shared" si="28"/>
        <v>2843450</v>
      </c>
      <c r="J148" s="4"/>
      <c r="K148" s="27">
        <f t="shared" si="24"/>
        <v>15797</v>
      </c>
      <c r="L148" s="27">
        <f t="shared" si="29"/>
        <v>2211580</v>
      </c>
      <c r="M148" s="27">
        <f t="shared" si="25"/>
        <v>5995.1194700000005</v>
      </c>
      <c r="N148" s="27">
        <f t="shared" si="26"/>
        <v>5995.1194700000005</v>
      </c>
      <c r="O148" s="27">
        <f t="shared" si="30"/>
        <v>-239800.983699998</v>
      </c>
      <c r="P148" s="27">
        <f t="shared" si="31"/>
        <v>239800.983699998</v>
      </c>
      <c r="Q148" s="8"/>
      <c r="R148" s="8"/>
      <c r="S148" s="8"/>
      <c r="T148" s="4"/>
    </row>
    <row r="149" spans="1:20">
      <c r="A149" s="31">
        <v>43678</v>
      </c>
      <c r="B149" s="4"/>
      <c r="C149" s="6">
        <v>141</v>
      </c>
      <c r="D149" s="29">
        <f t="shared" si="22"/>
        <v>15797</v>
      </c>
      <c r="E149" s="29">
        <f t="shared" si="27"/>
        <v>2227377</v>
      </c>
      <c r="F149" s="29">
        <f t="shared" si="23"/>
        <v>-616073</v>
      </c>
      <c r="G149" s="34">
        <f>+Inputs!$D$3</f>
        <v>0.37951000000000001</v>
      </c>
      <c r="H149" s="4"/>
      <c r="I149" s="27">
        <f t="shared" si="28"/>
        <v>2843450</v>
      </c>
      <c r="J149" s="4"/>
      <c r="K149" s="27">
        <f t="shared" si="24"/>
        <v>15797</v>
      </c>
      <c r="L149" s="27">
        <f t="shared" si="29"/>
        <v>2227377</v>
      </c>
      <c r="M149" s="27">
        <f t="shared" si="25"/>
        <v>5995.1194700000005</v>
      </c>
      <c r="N149" s="27">
        <f t="shared" si="26"/>
        <v>5995.1194700000005</v>
      </c>
      <c r="O149" s="27">
        <f t="shared" si="30"/>
        <v>-233805.864229998</v>
      </c>
      <c r="P149" s="27">
        <f t="shared" si="31"/>
        <v>233805.864229998</v>
      </c>
      <c r="Q149" s="8"/>
      <c r="R149" s="8"/>
      <c r="S149" s="8"/>
      <c r="T149" s="4"/>
    </row>
    <row r="150" spans="1:20">
      <c r="A150" s="31">
        <v>43709</v>
      </c>
      <c r="B150" s="4"/>
      <c r="C150" s="6">
        <v>142</v>
      </c>
      <c r="D150" s="29">
        <f t="shared" si="22"/>
        <v>15797</v>
      </c>
      <c r="E150" s="29">
        <f t="shared" si="27"/>
        <v>2243174</v>
      </c>
      <c r="F150" s="29">
        <f t="shared" si="23"/>
        <v>-600276</v>
      </c>
      <c r="G150" s="34">
        <f>+Inputs!$D$3</f>
        <v>0.37951000000000001</v>
      </c>
      <c r="H150" s="4"/>
      <c r="I150" s="27">
        <f t="shared" si="28"/>
        <v>2843450</v>
      </c>
      <c r="J150" s="4"/>
      <c r="K150" s="27">
        <f t="shared" si="24"/>
        <v>15797</v>
      </c>
      <c r="L150" s="27">
        <f t="shared" si="29"/>
        <v>2243174</v>
      </c>
      <c r="M150" s="27">
        <f t="shared" si="25"/>
        <v>5995.1194700000005</v>
      </c>
      <c r="N150" s="27">
        <f t="shared" si="26"/>
        <v>5995.1194700000005</v>
      </c>
      <c r="O150" s="27">
        <f t="shared" si="30"/>
        <v>-227810.74475999799</v>
      </c>
      <c r="P150" s="27">
        <f t="shared" si="31"/>
        <v>227810.74475999799</v>
      </c>
      <c r="Q150" s="8"/>
      <c r="R150" s="8"/>
      <c r="S150" s="8"/>
      <c r="T150" s="4"/>
    </row>
    <row r="151" spans="1:20">
      <c r="A151" s="31">
        <v>43739</v>
      </c>
      <c r="B151" s="4"/>
      <c r="C151" s="6">
        <v>143</v>
      </c>
      <c r="D151" s="29">
        <f t="shared" si="22"/>
        <v>15797</v>
      </c>
      <c r="E151" s="29">
        <f t="shared" si="27"/>
        <v>2258971</v>
      </c>
      <c r="F151" s="29">
        <f t="shared" si="23"/>
        <v>-584479</v>
      </c>
      <c r="G151" s="34">
        <f>+Inputs!$D$3</f>
        <v>0.37951000000000001</v>
      </c>
      <c r="H151" s="4"/>
      <c r="I151" s="27">
        <f t="shared" si="28"/>
        <v>2843450</v>
      </c>
      <c r="J151" s="4"/>
      <c r="K151" s="27">
        <f t="shared" si="24"/>
        <v>15797</v>
      </c>
      <c r="L151" s="27">
        <f t="shared" si="29"/>
        <v>2258971</v>
      </c>
      <c r="M151" s="27">
        <f t="shared" si="25"/>
        <v>5995.1194700000005</v>
      </c>
      <c r="N151" s="27">
        <f t="shared" si="26"/>
        <v>5995.1194700000005</v>
      </c>
      <c r="O151" s="27">
        <f t="shared" si="30"/>
        <v>-221815.62528999799</v>
      </c>
      <c r="P151" s="27">
        <f t="shared" si="31"/>
        <v>221815.62528999799</v>
      </c>
      <c r="Q151" s="8"/>
      <c r="R151" s="8"/>
      <c r="S151" s="8"/>
      <c r="T151" s="4"/>
    </row>
    <row r="152" spans="1:20">
      <c r="A152" s="31">
        <v>43770</v>
      </c>
      <c r="B152" s="4"/>
      <c r="C152" s="6">
        <v>144</v>
      </c>
      <c r="D152" s="29">
        <f t="shared" si="22"/>
        <v>15797</v>
      </c>
      <c r="E152" s="29">
        <f t="shared" si="27"/>
        <v>2274768</v>
      </c>
      <c r="F152" s="29">
        <f t="shared" si="23"/>
        <v>-568682</v>
      </c>
      <c r="G152" s="34">
        <f>+Inputs!$D$3</f>
        <v>0.37951000000000001</v>
      </c>
      <c r="H152" s="4"/>
      <c r="I152" s="27">
        <f t="shared" si="28"/>
        <v>2843450</v>
      </c>
      <c r="J152" s="4"/>
      <c r="K152" s="27">
        <f t="shared" si="24"/>
        <v>15797</v>
      </c>
      <c r="L152" s="27">
        <f t="shared" si="29"/>
        <v>2274768</v>
      </c>
      <c r="M152" s="27">
        <f t="shared" si="25"/>
        <v>5995.1194700000005</v>
      </c>
      <c r="N152" s="27">
        <f t="shared" si="26"/>
        <v>5995.1194700000005</v>
      </c>
      <c r="O152" s="27">
        <f t="shared" si="30"/>
        <v>-215820.50581999798</v>
      </c>
      <c r="P152" s="27">
        <f t="shared" si="31"/>
        <v>215820.50581999798</v>
      </c>
      <c r="Q152" s="8"/>
      <c r="R152" s="8"/>
      <c r="S152" s="8"/>
      <c r="T152" s="4"/>
    </row>
    <row r="153" spans="1:20">
      <c r="A153" s="31">
        <v>43800</v>
      </c>
      <c r="B153" s="4"/>
      <c r="C153" s="6">
        <v>145</v>
      </c>
      <c r="D153" s="29">
        <f t="shared" si="22"/>
        <v>15797</v>
      </c>
      <c r="E153" s="29">
        <f t="shared" si="27"/>
        <v>2290565</v>
      </c>
      <c r="F153" s="29">
        <f t="shared" si="23"/>
        <v>-552885</v>
      </c>
      <c r="G153" s="34">
        <f>+Inputs!$D$3</f>
        <v>0.37951000000000001</v>
      </c>
      <c r="H153" s="4"/>
      <c r="I153" s="27">
        <f t="shared" si="28"/>
        <v>2843450</v>
      </c>
      <c r="J153" s="4"/>
      <c r="K153" s="27">
        <f t="shared" si="24"/>
        <v>15797</v>
      </c>
      <c r="L153" s="27">
        <f t="shared" si="29"/>
        <v>2290565</v>
      </c>
      <c r="M153" s="27">
        <f t="shared" si="25"/>
        <v>5995.1194700000005</v>
      </c>
      <c r="N153" s="27">
        <f t="shared" si="26"/>
        <v>5995.1194700000005</v>
      </c>
      <c r="O153" s="27">
        <f t="shared" si="30"/>
        <v>-209825.38634999798</v>
      </c>
      <c r="P153" s="27">
        <f t="shared" si="31"/>
        <v>209825.38634999798</v>
      </c>
      <c r="Q153" s="8"/>
      <c r="R153" s="8"/>
      <c r="S153" s="8"/>
      <c r="T153" s="4"/>
    </row>
    <row r="154" spans="1:20">
      <c r="A154" s="31">
        <v>43831</v>
      </c>
      <c r="B154" s="4"/>
      <c r="C154" s="6">
        <v>146</v>
      </c>
      <c r="D154" s="29">
        <f t="shared" si="22"/>
        <v>15797</v>
      </c>
      <c r="E154" s="29">
        <f t="shared" si="27"/>
        <v>2306362</v>
      </c>
      <c r="F154" s="29">
        <f t="shared" si="23"/>
        <v>-537088</v>
      </c>
      <c r="G154" s="34">
        <f>+Inputs!$D$3</f>
        <v>0.37951000000000001</v>
      </c>
      <c r="H154" s="4"/>
      <c r="I154" s="27">
        <f t="shared" si="28"/>
        <v>2843450</v>
      </c>
      <c r="J154" s="4"/>
      <c r="K154" s="27">
        <f t="shared" si="24"/>
        <v>15797</v>
      </c>
      <c r="L154" s="27">
        <f t="shared" si="29"/>
        <v>2306362</v>
      </c>
      <c r="M154" s="27">
        <f t="shared" si="25"/>
        <v>5995.1194700000005</v>
      </c>
      <c r="N154" s="27">
        <f t="shared" si="26"/>
        <v>5995.1194700000005</v>
      </c>
      <c r="O154" s="27">
        <f t="shared" si="30"/>
        <v>-203830.26687999797</v>
      </c>
      <c r="P154" s="27">
        <f t="shared" si="31"/>
        <v>203830.26687999797</v>
      </c>
      <c r="Q154" s="8"/>
      <c r="R154" s="8"/>
      <c r="S154" s="8"/>
      <c r="T154" s="4"/>
    </row>
    <row r="155" spans="1:20">
      <c r="A155" s="31">
        <v>43862</v>
      </c>
      <c r="B155" s="4"/>
      <c r="C155" s="6">
        <v>147</v>
      </c>
      <c r="D155" s="29">
        <f t="shared" si="22"/>
        <v>15797</v>
      </c>
      <c r="E155" s="29">
        <f t="shared" si="27"/>
        <v>2322159</v>
      </c>
      <c r="F155" s="29">
        <f t="shared" si="23"/>
        <v>-521291</v>
      </c>
      <c r="G155" s="34">
        <f>+Inputs!$D$3</f>
        <v>0.37951000000000001</v>
      </c>
      <c r="H155" s="4"/>
      <c r="I155" s="27">
        <f t="shared" si="28"/>
        <v>2843450</v>
      </c>
      <c r="J155" s="4"/>
      <c r="K155" s="27">
        <f t="shared" si="24"/>
        <v>15797</v>
      </c>
      <c r="L155" s="27">
        <f t="shared" si="29"/>
        <v>2322159</v>
      </c>
      <c r="M155" s="27">
        <f t="shared" si="25"/>
        <v>5995.1194700000005</v>
      </c>
      <c r="N155" s="27">
        <f t="shared" si="26"/>
        <v>5995.1194700000005</v>
      </c>
      <c r="O155" s="27">
        <f t="shared" si="30"/>
        <v>-197835.14740999797</v>
      </c>
      <c r="P155" s="27">
        <f t="shared" si="31"/>
        <v>197835.14740999797</v>
      </c>
      <c r="Q155" s="8"/>
      <c r="R155" s="8"/>
      <c r="S155" s="8"/>
      <c r="T155" s="4"/>
    </row>
    <row r="156" spans="1:20">
      <c r="A156" s="31">
        <v>43891</v>
      </c>
      <c r="B156" s="4"/>
      <c r="C156" s="6">
        <v>148</v>
      </c>
      <c r="D156" s="29">
        <f t="shared" si="22"/>
        <v>15797</v>
      </c>
      <c r="E156" s="29">
        <f t="shared" si="27"/>
        <v>2337956</v>
      </c>
      <c r="F156" s="29">
        <f t="shared" si="23"/>
        <v>-505494</v>
      </c>
      <c r="G156" s="34">
        <f>+Inputs!$D$3</f>
        <v>0.37951000000000001</v>
      </c>
      <c r="H156" s="4"/>
      <c r="I156" s="27">
        <f t="shared" si="28"/>
        <v>2843450</v>
      </c>
      <c r="J156" s="4"/>
      <c r="K156" s="27">
        <f t="shared" si="24"/>
        <v>15797</v>
      </c>
      <c r="L156" s="27">
        <f t="shared" si="29"/>
        <v>2337956</v>
      </c>
      <c r="M156" s="27">
        <f t="shared" si="25"/>
        <v>5995.1194700000005</v>
      </c>
      <c r="N156" s="27">
        <f t="shared" si="26"/>
        <v>5995.1194700000005</v>
      </c>
      <c r="O156" s="27">
        <f t="shared" si="30"/>
        <v>-191840.02793999796</v>
      </c>
      <c r="P156" s="27">
        <f t="shared" si="31"/>
        <v>191840.02793999796</v>
      </c>
      <c r="Q156" s="8"/>
      <c r="R156" s="8"/>
      <c r="S156" s="8"/>
      <c r="T156" s="4"/>
    </row>
    <row r="157" spans="1:20">
      <c r="A157" s="31">
        <v>43922</v>
      </c>
      <c r="B157" s="4"/>
      <c r="C157" s="6">
        <v>149</v>
      </c>
      <c r="D157" s="29">
        <f t="shared" si="22"/>
        <v>15797</v>
      </c>
      <c r="E157" s="29">
        <f t="shared" si="27"/>
        <v>2353753</v>
      </c>
      <c r="F157" s="29">
        <f t="shared" si="23"/>
        <v>-489697</v>
      </c>
      <c r="G157" s="34">
        <f>+Inputs!$D$3</f>
        <v>0.37951000000000001</v>
      </c>
      <c r="H157" s="4"/>
      <c r="I157" s="27">
        <f t="shared" si="28"/>
        <v>2843450</v>
      </c>
      <c r="J157" s="4"/>
      <c r="K157" s="27">
        <f t="shared" si="24"/>
        <v>15797</v>
      </c>
      <c r="L157" s="27">
        <f t="shared" si="29"/>
        <v>2353753</v>
      </c>
      <c r="M157" s="27">
        <f t="shared" si="25"/>
        <v>5995.1194700000005</v>
      </c>
      <c r="N157" s="27">
        <f t="shared" si="26"/>
        <v>5995.1194700000005</v>
      </c>
      <c r="O157" s="27">
        <f t="shared" si="30"/>
        <v>-185844.90846999796</v>
      </c>
      <c r="P157" s="27">
        <f t="shared" si="31"/>
        <v>185844.90846999796</v>
      </c>
      <c r="Q157" s="8"/>
      <c r="R157" s="8"/>
      <c r="S157" s="8"/>
      <c r="T157" s="4"/>
    </row>
    <row r="158" spans="1:20">
      <c r="A158" s="31">
        <v>43952</v>
      </c>
      <c r="B158" s="4"/>
      <c r="C158" s="6">
        <v>150</v>
      </c>
      <c r="D158" s="29">
        <f t="shared" si="22"/>
        <v>15797</v>
      </c>
      <c r="E158" s="29">
        <f t="shared" si="27"/>
        <v>2369550</v>
      </c>
      <c r="F158" s="29">
        <f t="shared" si="23"/>
        <v>-473900</v>
      </c>
      <c r="G158" s="34">
        <f>+Inputs!$D$3</f>
        <v>0.37951000000000001</v>
      </c>
      <c r="H158" s="4"/>
      <c r="I158" s="27">
        <f t="shared" si="28"/>
        <v>2843450</v>
      </c>
      <c r="J158" s="4"/>
      <c r="K158" s="27">
        <f t="shared" si="24"/>
        <v>15797</v>
      </c>
      <c r="L158" s="27">
        <f t="shared" si="29"/>
        <v>2369550</v>
      </c>
      <c r="M158" s="27">
        <f t="shared" si="25"/>
        <v>5995.1194700000005</v>
      </c>
      <c r="N158" s="27">
        <f t="shared" si="26"/>
        <v>5995.1194700000005</v>
      </c>
      <c r="O158" s="27">
        <f t="shared" si="30"/>
        <v>-179849.78899999795</v>
      </c>
      <c r="P158" s="27">
        <f t="shared" si="31"/>
        <v>179849.78899999795</v>
      </c>
      <c r="Q158" s="8"/>
      <c r="R158" s="8"/>
      <c r="S158" s="8"/>
      <c r="T158" s="4"/>
    </row>
    <row r="159" spans="1:20">
      <c r="A159" s="31">
        <v>43983</v>
      </c>
      <c r="B159" s="4"/>
      <c r="C159" s="6">
        <v>151</v>
      </c>
      <c r="D159" s="29">
        <f t="shared" si="22"/>
        <v>15797</v>
      </c>
      <c r="E159" s="29">
        <f t="shared" si="27"/>
        <v>2385347</v>
      </c>
      <c r="F159" s="29">
        <f t="shared" si="23"/>
        <v>-458103</v>
      </c>
      <c r="G159" s="34">
        <f>+Inputs!$D$3</f>
        <v>0.37951000000000001</v>
      </c>
      <c r="H159" s="4"/>
      <c r="I159" s="27">
        <f t="shared" si="28"/>
        <v>2843450</v>
      </c>
      <c r="J159" s="4"/>
      <c r="K159" s="27">
        <f t="shared" si="24"/>
        <v>15797</v>
      </c>
      <c r="L159" s="27">
        <f t="shared" si="29"/>
        <v>2385347</v>
      </c>
      <c r="M159" s="27">
        <f t="shared" si="25"/>
        <v>5995.1194700000005</v>
      </c>
      <c r="N159" s="27">
        <f t="shared" si="26"/>
        <v>5995.1194700000005</v>
      </c>
      <c r="O159" s="27">
        <f t="shared" si="30"/>
        <v>-173854.66952999795</v>
      </c>
      <c r="P159" s="27">
        <f t="shared" si="31"/>
        <v>173854.66952999795</v>
      </c>
      <c r="Q159" s="8"/>
      <c r="R159" s="8"/>
      <c r="S159" s="8"/>
      <c r="T159" s="4"/>
    </row>
    <row r="160" spans="1:20">
      <c r="A160" s="31">
        <v>44013</v>
      </c>
      <c r="B160" s="4"/>
      <c r="C160" s="6">
        <v>152</v>
      </c>
      <c r="D160" s="29">
        <f t="shared" si="22"/>
        <v>15797</v>
      </c>
      <c r="E160" s="29">
        <f t="shared" si="27"/>
        <v>2401144</v>
      </c>
      <c r="F160" s="29">
        <f t="shared" si="23"/>
        <v>-442306</v>
      </c>
      <c r="G160" s="34">
        <f>+Inputs!$D$3</f>
        <v>0.37951000000000001</v>
      </c>
      <c r="H160" s="4"/>
      <c r="I160" s="27">
        <f t="shared" si="28"/>
        <v>2843450</v>
      </c>
      <c r="J160" s="4"/>
      <c r="K160" s="27">
        <f t="shared" si="24"/>
        <v>15797</v>
      </c>
      <c r="L160" s="27">
        <f t="shared" si="29"/>
        <v>2401144</v>
      </c>
      <c r="M160" s="27">
        <f t="shared" si="25"/>
        <v>5995.1194700000005</v>
      </c>
      <c r="N160" s="27">
        <f t="shared" si="26"/>
        <v>5995.1194700000005</v>
      </c>
      <c r="O160" s="27">
        <f t="shared" si="30"/>
        <v>-167859.55005999794</v>
      </c>
      <c r="P160" s="27">
        <f t="shared" si="31"/>
        <v>167859.55005999794</v>
      </c>
      <c r="Q160" s="8"/>
      <c r="R160" s="8"/>
      <c r="S160" s="8"/>
      <c r="T160" s="4"/>
    </row>
    <row r="161" spans="1:20">
      <c r="A161" s="31">
        <v>44044</v>
      </c>
      <c r="B161" s="4"/>
      <c r="C161" s="6">
        <v>153</v>
      </c>
      <c r="D161" s="29">
        <f t="shared" si="22"/>
        <v>15797</v>
      </c>
      <c r="E161" s="29">
        <f t="shared" si="27"/>
        <v>2416941</v>
      </c>
      <c r="F161" s="29">
        <f t="shared" si="23"/>
        <v>-426509</v>
      </c>
      <c r="G161" s="34">
        <f>+Inputs!$D$3</f>
        <v>0.37951000000000001</v>
      </c>
      <c r="H161" s="4"/>
      <c r="I161" s="27">
        <f t="shared" si="28"/>
        <v>2843450</v>
      </c>
      <c r="J161" s="4"/>
      <c r="K161" s="27">
        <f t="shared" si="24"/>
        <v>15797</v>
      </c>
      <c r="L161" s="27">
        <f t="shared" si="29"/>
        <v>2416941</v>
      </c>
      <c r="M161" s="27">
        <f t="shared" si="25"/>
        <v>5995.1194700000005</v>
      </c>
      <c r="N161" s="27">
        <f t="shared" si="26"/>
        <v>5995.1194700000005</v>
      </c>
      <c r="O161" s="27">
        <f t="shared" si="30"/>
        <v>-161864.43058999794</v>
      </c>
      <c r="P161" s="27">
        <f t="shared" si="31"/>
        <v>161864.43058999794</v>
      </c>
      <c r="Q161" s="8"/>
      <c r="R161" s="8"/>
      <c r="S161" s="8"/>
      <c r="T161" s="4"/>
    </row>
    <row r="162" spans="1:20">
      <c r="A162" s="31">
        <v>44075</v>
      </c>
      <c r="B162" s="4"/>
      <c r="C162" s="6">
        <v>154</v>
      </c>
      <c r="D162" s="29">
        <f t="shared" si="22"/>
        <v>15797</v>
      </c>
      <c r="E162" s="29">
        <f t="shared" si="27"/>
        <v>2432738</v>
      </c>
      <c r="F162" s="29">
        <f t="shared" si="23"/>
        <v>-410712</v>
      </c>
      <c r="G162" s="34">
        <f>+Inputs!$D$3</f>
        <v>0.37951000000000001</v>
      </c>
      <c r="H162" s="4"/>
      <c r="I162" s="27">
        <f t="shared" si="28"/>
        <v>2843450</v>
      </c>
      <c r="J162" s="4"/>
      <c r="K162" s="27">
        <f t="shared" si="24"/>
        <v>15797</v>
      </c>
      <c r="L162" s="27">
        <f t="shared" si="29"/>
        <v>2432738</v>
      </c>
      <c r="M162" s="27">
        <f t="shared" si="25"/>
        <v>5995.1194700000005</v>
      </c>
      <c r="N162" s="27">
        <f t="shared" si="26"/>
        <v>5995.1194700000005</v>
      </c>
      <c r="O162" s="27">
        <f t="shared" si="30"/>
        <v>-155869.31111999793</v>
      </c>
      <c r="P162" s="27">
        <f t="shared" si="31"/>
        <v>155869.31111999793</v>
      </c>
      <c r="Q162" s="8"/>
      <c r="R162" s="8"/>
      <c r="S162" s="8"/>
      <c r="T162" s="4"/>
    </row>
    <row r="163" spans="1:20">
      <c r="A163" s="31">
        <v>44105</v>
      </c>
      <c r="B163" s="4"/>
      <c r="C163" s="6">
        <v>155</v>
      </c>
      <c r="D163" s="29">
        <f t="shared" si="22"/>
        <v>15797</v>
      </c>
      <c r="E163" s="29">
        <f t="shared" si="27"/>
        <v>2448535</v>
      </c>
      <c r="F163" s="29">
        <f t="shared" si="23"/>
        <v>-394915</v>
      </c>
      <c r="G163" s="34">
        <f>+Inputs!$D$3</f>
        <v>0.37951000000000001</v>
      </c>
      <c r="H163" s="4"/>
      <c r="I163" s="27">
        <f t="shared" si="28"/>
        <v>2843450</v>
      </c>
      <c r="J163" s="4"/>
      <c r="K163" s="27">
        <f t="shared" si="24"/>
        <v>15797</v>
      </c>
      <c r="L163" s="27">
        <f t="shared" si="29"/>
        <v>2448535</v>
      </c>
      <c r="M163" s="27">
        <f t="shared" si="25"/>
        <v>5995.1194700000005</v>
      </c>
      <c r="N163" s="27">
        <f t="shared" si="26"/>
        <v>5995.1194700000005</v>
      </c>
      <c r="O163" s="27">
        <f t="shared" si="30"/>
        <v>-149874.19164999793</v>
      </c>
      <c r="P163" s="27">
        <f t="shared" si="31"/>
        <v>149874.19164999793</v>
      </c>
      <c r="Q163" s="8"/>
      <c r="R163" s="8"/>
      <c r="S163" s="8"/>
      <c r="T163" s="4"/>
    </row>
    <row r="164" spans="1:20">
      <c r="A164" s="31">
        <v>44136</v>
      </c>
      <c r="B164" s="4"/>
      <c r="C164" s="6">
        <v>156</v>
      </c>
      <c r="D164" s="29">
        <f t="shared" si="22"/>
        <v>15797</v>
      </c>
      <c r="E164" s="29">
        <f t="shared" si="27"/>
        <v>2464332</v>
      </c>
      <c r="F164" s="29">
        <f t="shared" si="23"/>
        <v>-379118</v>
      </c>
      <c r="G164" s="34">
        <f>+Inputs!$D$3</f>
        <v>0.37951000000000001</v>
      </c>
      <c r="H164" s="4"/>
      <c r="I164" s="27">
        <f t="shared" si="28"/>
        <v>2843450</v>
      </c>
      <c r="J164" s="4"/>
      <c r="K164" s="27">
        <f t="shared" si="24"/>
        <v>15797</v>
      </c>
      <c r="L164" s="27">
        <f t="shared" si="29"/>
        <v>2464332</v>
      </c>
      <c r="M164" s="27">
        <f t="shared" si="25"/>
        <v>5995.1194700000005</v>
      </c>
      <c r="N164" s="27">
        <f t="shared" si="26"/>
        <v>5995.1194700000005</v>
      </c>
      <c r="O164" s="27">
        <f t="shared" si="30"/>
        <v>-143879.07217999792</v>
      </c>
      <c r="P164" s="27">
        <f t="shared" si="31"/>
        <v>143879.07217999792</v>
      </c>
      <c r="Q164" s="8"/>
      <c r="R164" s="8"/>
      <c r="S164" s="8"/>
      <c r="T164" s="4"/>
    </row>
    <row r="165" spans="1:20">
      <c r="A165" s="31">
        <v>44166</v>
      </c>
      <c r="B165" s="4"/>
      <c r="C165" s="6">
        <v>157</v>
      </c>
      <c r="D165" s="29">
        <f t="shared" si="22"/>
        <v>15797</v>
      </c>
      <c r="E165" s="29">
        <f t="shared" si="27"/>
        <v>2480129</v>
      </c>
      <c r="F165" s="29">
        <f t="shared" si="23"/>
        <v>-363321</v>
      </c>
      <c r="G165" s="34">
        <f>+Inputs!$D$3</f>
        <v>0.37951000000000001</v>
      </c>
      <c r="H165" s="4"/>
      <c r="I165" s="27">
        <f t="shared" si="28"/>
        <v>2843450</v>
      </c>
      <c r="J165" s="4"/>
      <c r="K165" s="27">
        <f t="shared" si="24"/>
        <v>15797</v>
      </c>
      <c r="L165" s="27">
        <f t="shared" si="29"/>
        <v>2480129</v>
      </c>
      <c r="M165" s="27">
        <f t="shared" si="25"/>
        <v>5995.1194700000005</v>
      </c>
      <c r="N165" s="27">
        <f t="shared" si="26"/>
        <v>5995.1194700000005</v>
      </c>
      <c r="O165" s="27">
        <f t="shared" si="30"/>
        <v>-137883.95270999792</v>
      </c>
      <c r="P165" s="27">
        <f t="shared" si="31"/>
        <v>137883.95270999792</v>
      </c>
      <c r="Q165" s="8"/>
      <c r="R165" s="8"/>
      <c r="S165" s="8"/>
      <c r="T165" s="4"/>
    </row>
    <row r="166" spans="1:20">
      <c r="A166" s="31">
        <v>44197</v>
      </c>
      <c r="B166" s="4"/>
      <c r="C166" s="6">
        <v>158</v>
      </c>
      <c r="D166" s="29">
        <f t="shared" si="22"/>
        <v>15797</v>
      </c>
      <c r="E166" s="29">
        <f t="shared" si="27"/>
        <v>2495926</v>
      </c>
      <c r="F166" s="29">
        <f t="shared" si="23"/>
        <v>-347524</v>
      </c>
      <c r="G166" s="34">
        <f>+Inputs!$D$3</f>
        <v>0.37951000000000001</v>
      </c>
      <c r="H166" s="4"/>
      <c r="I166" s="27">
        <f t="shared" si="28"/>
        <v>2843450</v>
      </c>
      <c r="J166" s="4"/>
      <c r="K166" s="27">
        <f t="shared" si="24"/>
        <v>15797</v>
      </c>
      <c r="L166" s="27">
        <f t="shared" si="29"/>
        <v>2495926</v>
      </c>
      <c r="M166" s="27">
        <f t="shared" si="25"/>
        <v>5995.1194700000005</v>
      </c>
      <c r="N166" s="27">
        <f t="shared" si="26"/>
        <v>5995.1194700000005</v>
      </c>
      <c r="O166" s="27">
        <f t="shared" si="30"/>
        <v>-131888.83323999791</v>
      </c>
      <c r="P166" s="27">
        <f t="shared" si="31"/>
        <v>131888.83323999791</v>
      </c>
      <c r="Q166" s="8"/>
      <c r="R166" s="8"/>
      <c r="S166" s="8"/>
      <c r="T166" s="4"/>
    </row>
    <row r="167" spans="1:20">
      <c r="A167" s="31">
        <v>44228</v>
      </c>
      <c r="B167" s="4"/>
      <c r="C167" s="6">
        <v>159</v>
      </c>
      <c r="D167" s="29">
        <f t="shared" si="22"/>
        <v>15797</v>
      </c>
      <c r="E167" s="29">
        <f t="shared" si="27"/>
        <v>2511723</v>
      </c>
      <c r="F167" s="29">
        <f t="shared" si="23"/>
        <v>-331727</v>
      </c>
      <c r="G167" s="34">
        <f>+Inputs!$D$3</f>
        <v>0.37951000000000001</v>
      </c>
      <c r="H167" s="4"/>
      <c r="I167" s="27">
        <f t="shared" si="28"/>
        <v>2843450</v>
      </c>
      <c r="J167" s="4"/>
      <c r="K167" s="27">
        <f t="shared" si="24"/>
        <v>15797</v>
      </c>
      <c r="L167" s="27">
        <f t="shared" si="29"/>
        <v>2511723</v>
      </c>
      <c r="M167" s="27">
        <f t="shared" si="25"/>
        <v>5995.1194700000005</v>
      </c>
      <c r="N167" s="27">
        <f t="shared" si="26"/>
        <v>5995.1194700000005</v>
      </c>
      <c r="O167" s="27">
        <f t="shared" si="30"/>
        <v>-125893.71376999791</v>
      </c>
      <c r="P167" s="27">
        <f t="shared" si="31"/>
        <v>125893.71376999791</v>
      </c>
      <c r="Q167" s="8"/>
      <c r="R167" s="8"/>
      <c r="S167" s="8"/>
      <c r="T167" s="4"/>
    </row>
    <row r="168" spans="1:20">
      <c r="A168" s="31">
        <v>44256</v>
      </c>
      <c r="B168" s="4"/>
      <c r="C168" s="6">
        <v>160</v>
      </c>
      <c r="D168" s="29">
        <f t="shared" si="22"/>
        <v>15797</v>
      </c>
      <c r="E168" s="29">
        <f t="shared" si="27"/>
        <v>2527520</v>
      </c>
      <c r="F168" s="29">
        <f t="shared" si="23"/>
        <v>-315930</v>
      </c>
      <c r="G168" s="34">
        <f>+Inputs!$D$3</f>
        <v>0.37951000000000001</v>
      </c>
      <c r="H168" s="4"/>
      <c r="I168" s="27">
        <f t="shared" si="28"/>
        <v>2843450</v>
      </c>
      <c r="J168" s="4"/>
      <c r="K168" s="27">
        <f t="shared" si="24"/>
        <v>15797</v>
      </c>
      <c r="L168" s="27">
        <f t="shared" si="29"/>
        <v>2527520</v>
      </c>
      <c r="M168" s="27">
        <f t="shared" si="25"/>
        <v>5995.1194700000005</v>
      </c>
      <c r="N168" s="27">
        <f t="shared" si="26"/>
        <v>5995.1194700000005</v>
      </c>
      <c r="O168" s="27">
        <f t="shared" si="30"/>
        <v>-119898.5942999979</v>
      </c>
      <c r="P168" s="27">
        <f t="shared" si="31"/>
        <v>119898.5942999979</v>
      </c>
      <c r="Q168" s="8"/>
      <c r="R168" s="8"/>
      <c r="S168" s="8"/>
      <c r="T168" s="4"/>
    </row>
    <row r="169" spans="1:20">
      <c r="A169" s="31">
        <v>44287</v>
      </c>
      <c r="B169" s="4"/>
      <c r="C169" s="6">
        <v>161</v>
      </c>
      <c r="D169" s="29">
        <f t="shared" si="22"/>
        <v>15797</v>
      </c>
      <c r="E169" s="29">
        <f t="shared" si="27"/>
        <v>2543317</v>
      </c>
      <c r="F169" s="29">
        <f t="shared" si="23"/>
        <v>-300133</v>
      </c>
      <c r="G169" s="34">
        <f>+Inputs!$D$3</f>
        <v>0.37951000000000001</v>
      </c>
      <c r="H169" s="4"/>
      <c r="I169" s="27">
        <f t="shared" si="28"/>
        <v>2843450</v>
      </c>
      <c r="J169" s="4"/>
      <c r="K169" s="27">
        <f t="shared" si="24"/>
        <v>15797</v>
      </c>
      <c r="L169" s="27">
        <f t="shared" si="29"/>
        <v>2543317</v>
      </c>
      <c r="M169" s="27">
        <f t="shared" si="25"/>
        <v>5995.1194700000005</v>
      </c>
      <c r="N169" s="27">
        <f t="shared" si="26"/>
        <v>5995.1194700000005</v>
      </c>
      <c r="O169" s="27">
        <f t="shared" si="30"/>
        <v>-113903.4748299979</v>
      </c>
      <c r="P169" s="27">
        <f t="shared" si="31"/>
        <v>113903.4748299979</v>
      </c>
      <c r="Q169" s="8"/>
      <c r="R169" s="8"/>
      <c r="S169" s="8"/>
      <c r="T169" s="4"/>
    </row>
    <row r="170" spans="1:20">
      <c r="A170" s="31">
        <v>44317</v>
      </c>
      <c r="B170" s="4"/>
      <c r="C170" s="6">
        <v>162</v>
      </c>
      <c r="D170" s="29">
        <f t="shared" si="22"/>
        <v>15797</v>
      </c>
      <c r="E170" s="29">
        <f t="shared" si="27"/>
        <v>2559114</v>
      </c>
      <c r="F170" s="29">
        <f t="shared" si="23"/>
        <v>-284336</v>
      </c>
      <c r="G170" s="34">
        <f>+Inputs!$D$3</f>
        <v>0.37951000000000001</v>
      </c>
      <c r="H170" s="4"/>
      <c r="I170" s="27">
        <f t="shared" si="28"/>
        <v>2843450</v>
      </c>
      <c r="J170" s="4"/>
      <c r="K170" s="27">
        <f t="shared" si="24"/>
        <v>15797</v>
      </c>
      <c r="L170" s="27">
        <f t="shared" si="29"/>
        <v>2559114</v>
      </c>
      <c r="M170" s="27">
        <f t="shared" si="25"/>
        <v>5995.1194700000005</v>
      </c>
      <c r="N170" s="27">
        <f t="shared" si="26"/>
        <v>5995.1194700000005</v>
      </c>
      <c r="O170" s="27">
        <f t="shared" si="30"/>
        <v>-107908.35535999789</v>
      </c>
      <c r="P170" s="27">
        <f t="shared" si="31"/>
        <v>107908.35535999789</v>
      </c>
      <c r="Q170" s="8"/>
      <c r="R170" s="8"/>
      <c r="S170" s="8"/>
      <c r="T170" s="4"/>
    </row>
    <row r="171" spans="1:20">
      <c r="A171" s="31">
        <v>44348</v>
      </c>
      <c r="B171" s="4"/>
      <c r="C171" s="6">
        <v>163</v>
      </c>
      <c r="D171" s="29">
        <f t="shared" si="22"/>
        <v>15797</v>
      </c>
      <c r="E171" s="29">
        <f t="shared" si="27"/>
        <v>2574911</v>
      </c>
      <c r="F171" s="29">
        <f t="shared" si="23"/>
        <v>-268539</v>
      </c>
      <c r="G171" s="34">
        <f>+Inputs!$D$3</f>
        <v>0.37951000000000001</v>
      </c>
      <c r="H171" s="4"/>
      <c r="I171" s="27">
        <f t="shared" si="28"/>
        <v>2843450</v>
      </c>
      <c r="J171" s="4"/>
      <c r="K171" s="27">
        <f t="shared" si="24"/>
        <v>15797</v>
      </c>
      <c r="L171" s="27">
        <f t="shared" si="29"/>
        <v>2574911</v>
      </c>
      <c r="M171" s="27">
        <f t="shared" si="25"/>
        <v>5995.1194700000005</v>
      </c>
      <c r="N171" s="27">
        <f t="shared" si="26"/>
        <v>5995.1194700000005</v>
      </c>
      <c r="O171" s="27">
        <f t="shared" si="30"/>
        <v>-101913.23588999789</v>
      </c>
      <c r="P171" s="27">
        <f t="shared" si="31"/>
        <v>101913.23588999789</v>
      </c>
      <c r="Q171" s="8"/>
      <c r="R171" s="8"/>
      <c r="S171" s="8"/>
      <c r="T171" s="4"/>
    </row>
    <row r="172" spans="1:20">
      <c r="A172" s="31">
        <v>44378</v>
      </c>
      <c r="B172" s="4"/>
      <c r="C172" s="6">
        <v>164</v>
      </c>
      <c r="D172" s="29">
        <f t="shared" si="22"/>
        <v>15797</v>
      </c>
      <c r="E172" s="29">
        <f t="shared" si="27"/>
        <v>2590708</v>
      </c>
      <c r="F172" s="29">
        <f t="shared" si="23"/>
        <v>-252742</v>
      </c>
      <c r="G172" s="34">
        <f>+Inputs!$D$3</f>
        <v>0.37951000000000001</v>
      </c>
      <c r="H172" s="4"/>
      <c r="I172" s="27">
        <f t="shared" si="28"/>
        <v>2843450</v>
      </c>
      <c r="J172" s="4"/>
      <c r="K172" s="27">
        <f t="shared" si="24"/>
        <v>15797</v>
      </c>
      <c r="L172" s="27">
        <f t="shared" si="29"/>
        <v>2590708</v>
      </c>
      <c r="M172" s="27">
        <f t="shared" si="25"/>
        <v>5995.1194700000005</v>
      </c>
      <c r="N172" s="27">
        <f t="shared" si="26"/>
        <v>5995.1194700000005</v>
      </c>
      <c r="O172" s="27">
        <f t="shared" si="30"/>
        <v>-95918.116419997881</v>
      </c>
      <c r="P172" s="27">
        <f t="shared" si="31"/>
        <v>95918.116419997881</v>
      </c>
      <c r="Q172" s="8"/>
      <c r="R172" s="8"/>
      <c r="S172" s="8"/>
      <c r="T172" s="4"/>
    </row>
    <row r="173" spans="1:20">
      <c r="A173" s="31">
        <v>44409</v>
      </c>
      <c r="B173" s="4"/>
      <c r="C173" s="6">
        <v>165</v>
      </c>
      <c r="D173" s="29">
        <f t="shared" si="22"/>
        <v>15797</v>
      </c>
      <c r="E173" s="29">
        <f t="shared" si="27"/>
        <v>2606505</v>
      </c>
      <c r="F173" s="29">
        <f t="shared" si="23"/>
        <v>-236945</v>
      </c>
      <c r="G173" s="34">
        <f>+Inputs!$D$3</f>
        <v>0.37951000000000001</v>
      </c>
      <c r="H173" s="4"/>
      <c r="I173" s="27">
        <f t="shared" si="28"/>
        <v>2843450</v>
      </c>
      <c r="J173" s="4"/>
      <c r="K173" s="27">
        <f t="shared" si="24"/>
        <v>15797</v>
      </c>
      <c r="L173" s="27">
        <f t="shared" si="29"/>
        <v>2606505</v>
      </c>
      <c r="M173" s="27">
        <f t="shared" si="25"/>
        <v>5995.1194700000005</v>
      </c>
      <c r="N173" s="27">
        <f t="shared" si="26"/>
        <v>5995.1194700000005</v>
      </c>
      <c r="O173" s="27">
        <f t="shared" si="30"/>
        <v>-89922.996949997876</v>
      </c>
      <c r="P173" s="27">
        <f t="shared" si="31"/>
        <v>89922.996949997876</v>
      </c>
      <c r="Q173" s="8"/>
      <c r="R173" s="8"/>
      <c r="S173" s="8"/>
      <c r="T173" s="4"/>
    </row>
    <row r="174" spans="1:20">
      <c r="A174" s="31">
        <v>44440</v>
      </c>
      <c r="B174" s="4"/>
      <c r="C174" s="6">
        <v>166</v>
      </c>
      <c r="D174" s="29">
        <f t="shared" si="22"/>
        <v>15797</v>
      </c>
      <c r="E174" s="29">
        <f t="shared" si="27"/>
        <v>2622302</v>
      </c>
      <c r="F174" s="29">
        <f t="shared" si="23"/>
        <v>-221148</v>
      </c>
      <c r="G174" s="34">
        <f>+Inputs!$D$3</f>
        <v>0.37951000000000001</v>
      </c>
      <c r="H174" s="4"/>
      <c r="I174" s="27">
        <f t="shared" si="28"/>
        <v>2843450</v>
      </c>
      <c r="J174" s="4"/>
      <c r="K174" s="27">
        <f t="shared" si="24"/>
        <v>15797</v>
      </c>
      <c r="L174" s="27">
        <f t="shared" si="29"/>
        <v>2622302</v>
      </c>
      <c r="M174" s="27">
        <f t="shared" si="25"/>
        <v>5995.1194700000005</v>
      </c>
      <c r="N174" s="27">
        <f t="shared" si="26"/>
        <v>5995.1194700000005</v>
      </c>
      <c r="O174" s="27">
        <f t="shared" si="30"/>
        <v>-83927.877479997871</v>
      </c>
      <c r="P174" s="27">
        <f t="shared" si="31"/>
        <v>83927.877479997871</v>
      </c>
      <c r="Q174" s="8"/>
      <c r="R174" s="8"/>
      <c r="S174" s="8"/>
      <c r="T174" s="4"/>
    </row>
    <row r="175" spans="1:20">
      <c r="A175" s="31">
        <v>44470</v>
      </c>
      <c r="B175" s="4"/>
      <c r="C175" s="6">
        <v>167</v>
      </c>
      <c r="D175" s="29">
        <f t="shared" si="22"/>
        <v>15797</v>
      </c>
      <c r="E175" s="29">
        <f t="shared" si="27"/>
        <v>2638099</v>
      </c>
      <c r="F175" s="29">
        <f t="shared" si="23"/>
        <v>-205351</v>
      </c>
      <c r="G175" s="34">
        <f>+Inputs!$D$3</f>
        <v>0.37951000000000001</v>
      </c>
      <c r="H175" s="4"/>
      <c r="I175" s="27">
        <f t="shared" si="28"/>
        <v>2843450</v>
      </c>
      <c r="J175" s="4"/>
      <c r="K175" s="27">
        <f t="shared" si="24"/>
        <v>15797</v>
      </c>
      <c r="L175" s="27">
        <f t="shared" si="29"/>
        <v>2638099</v>
      </c>
      <c r="M175" s="27">
        <f t="shared" si="25"/>
        <v>5995.1194700000005</v>
      </c>
      <c r="N175" s="27">
        <f t="shared" si="26"/>
        <v>5995.1194700000005</v>
      </c>
      <c r="O175" s="27">
        <f t="shared" si="30"/>
        <v>-77932.758009997866</v>
      </c>
      <c r="P175" s="27">
        <f t="shared" si="31"/>
        <v>77932.758009997866</v>
      </c>
      <c r="Q175" s="8"/>
      <c r="R175" s="8"/>
      <c r="S175" s="8"/>
      <c r="T175" s="4"/>
    </row>
    <row r="176" spans="1:20">
      <c r="A176" s="31">
        <v>44501</v>
      </c>
      <c r="B176" s="4"/>
      <c r="C176" s="6">
        <v>168</v>
      </c>
      <c r="D176" s="29">
        <f t="shared" si="22"/>
        <v>15797</v>
      </c>
      <c r="E176" s="29">
        <f t="shared" si="27"/>
        <v>2653896</v>
      </c>
      <c r="F176" s="29">
        <f t="shared" si="23"/>
        <v>-189554</v>
      </c>
      <c r="G176" s="34">
        <f>+Inputs!$D$3</f>
        <v>0.37951000000000001</v>
      </c>
      <c r="H176" s="4"/>
      <c r="I176" s="27">
        <f t="shared" si="28"/>
        <v>2843450</v>
      </c>
      <c r="J176" s="4"/>
      <c r="K176" s="27">
        <f t="shared" si="24"/>
        <v>15797</v>
      </c>
      <c r="L176" s="27">
        <f t="shared" si="29"/>
        <v>2653896</v>
      </c>
      <c r="M176" s="27">
        <f t="shared" si="25"/>
        <v>5995.1194700000005</v>
      </c>
      <c r="N176" s="27">
        <f t="shared" si="26"/>
        <v>5995.1194700000005</v>
      </c>
      <c r="O176" s="27">
        <f t="shared" si="30"/>
        <v>-71937.638539997861</v>
      </c>
      <c r="P176" s="27">
        <f t="shared" si="31"/>
        <v>71937.638539997861</v>
      </c>
      <c r="Q176" s="8"/>
      <c r="R176" s="8"/>
      <c r="S176" s="8"/>
      <c r="T176" s="4"/>
    </row>
    <row r="177" spans="1:20">
      <c r="A177" s="31">
        <v>44531</v>
      </c>
      <c r="B177" s="4"/>
      <c r="C177" s="6">
        <v>169</v>
      </c>
      <c r="D177" s="29">
        <f t="shared" si="22"/>
        <v>15797</v>
      </c>
      <c r="E177" s="29">
        <f t="shared" si="27"/>
        <v>2669693</v>
      </c>
      <c r="F177" s="29">
        <f t="shared" si="23"/>
        <v>-173757</v>
      </c>
      <c r="G177" s="34">
        <f>+Inputs!$D$3</f>
        <v>0.37951000000000001</v>
      </c>
      <c r="H177" s="4"/>
      <c r="I177" s="27">
        <f t="shared" si="28"/>
        <v>2843450</v>
      </c>
      <c r="J177" s="4"/>
      <c r="K177" s="27">
        <f t="shared" si="24"/>
        <v>15797</v>
      </c>
      <c r="L177" s="27">
        <f t="shared" si="29"/>
        <v>2669693</v>
      </c>
      <c r="M177" s="27">
        <f t="shared" si="25"/>
        <v>5995.1194700000005</v>
      </c>
      <c r="N177" s="27">
        <f t="shared" si="26"/>
        <v>5995.1194700000005</v>
      </c>
      <c r="O177" s="27">
        <f t="shared" si="30"/>
        <v>-65942.519069997856</v>
      </c>
      <c r="P177" s="27">
        <f t="shared" si="31"/>
        <v>65942.519069997856</v>
      </c>
      <c r="Q177" s="8"/>
      <c r="R177" s="8"/>
      <c r="S177" s="8"/>
      <c r="T177" s="4"/>
    </row>
    <row r="178" spans="1:20">
      <c r="A178" s="31">
        <v>44562</v>
      </c>
      <c r="B178" s="4"/>
      <c r="C178" s="6">
        <v>170</v>
      </c>
      <c r="D178" s="29">
        <f t="shared" si="22"/>
        <v>15797</v>
      </c>
      <c r="E178" s="29">
        <f t="shared" si="27"/>
        <v>2685490</v>
      </c>
      <c r="F178" s="29">
        <f t="shared" si="23"/>
        <v>-157960</v>
      </c>
      <c r="G178" s="34">
        <f>+Inputs!$D$3</f>
        <v>0.37951000000000001</v>
      </c>
      <c r="H178" s="4"/>
      <c r="I178" s="27">
        <f t="shared" si="28"/>
        <v>2843450</v>
      </c>
      <c r="J178" s="4"/>
      <c r="K178" s="27">
        <f t="shared" si="24"/>
        <v>15797</v>
      </c>
      <c r="L178" s="27">
        <f t="shared" si="29"/>
        <v>2685490</v>
      </c>
      <c r="M178" s="27">
        <f t="shared" si="25"/>
        <v>5995.1194700000005</v>
      </c>
      <c r="N178" s="27">
        <f t="shared" si="26"/>
        <v>5995.1194700000005</v>
      </c>
      <c r="O178" s="27">
        <f t="shared" si="30"/>
        <v>-59947.399599997858</v>
      </c>
      <c r="P178" s="27">
        <f t="shared" si="31"/>
        <v>59947.399599997858</v>
      </c>
      <c r="Q178" s="8"/>
      <c r="R178" s="8"/>
      <c r="S178" s="8"/>
      <c r="T178" s="4"/>
    </row>
    <row r="179" spans="1:20">
      <c r="A179" s="31">
        <v>44593</v>
      </c>
      <c r="B179" s="4"/>
      <c r="C179" s="6">
        <v>171</v>
      </c>
      <c r="D179" s="29">
        <f t="shared" si="22"/>
        <v>15797</v>
      </c>
      <c r="E179" s="29">
        <f t="shared" si="27"/>
        <v>2701287</v>
      </c>
      <c r="F179" s="29">
        <f t="shared" si="23"/>
        <v>-142163</v>
      </c>
      <c r="G179" s="34">
        <f>+Inputs!$D$3</f>
        <v>0.37951000000000001</v>
      </c>
      <c r="H179" s="4"/>
      <c r="I179" s="27">
        <f t="shared" si="28"/>
        <v>2843450</v>
      </c>
      <c r="J179" s="4"/>
      <c r="K179" s="27">
        <f t="shared" si="24"/>
        <v>15797</v>
      </c>
      <c r="L179" s="27">
        <f t="shared" si="29"/>
        <v>2701287</v>
      </c>
      <c r="M179" s="27">
        <f t="shared" si="25"/>
        <v>5995.1194700000005</v>
      </c>
      <c r="N179" s="27">
        <f t="shared" si="26"/>
        <v>5995.1194700000005</v>
      </c>
      <c r="O179" s="27">
        <f t="shared" si="30"/>
        <v>-53952.28012999786</v>
      </c>
      <c r="P179" s="27">
        <f t="shared" si="31"/>
        <v>53952.28012999786</v>
      </c>
      <c r="Q179" s="8"/>
      <c r="R179" s="8"/>
      <c r="S179" s="8"/>
      <c r="T179" s="4"/>
    </row>
    <row r="180" spans="1:20">
      <c r="A180" s="31">
        <v>44621</v>
      </c>
      <c r="B180" s="4"/>
      <c r="C180" s="6">
        <v>172</v>
      </c>
      <c r="D180" s="29">
        <f t="shared" si="22"/>
        <v>15797</v>
      </c>
      <c r="E180" s="29">
        <f t="shared" si="27"/>
        <v>2717084</v>
      </c>
      <c r="F180" s="29">
        <f t="shared" si="23"/>
        <v>-126366</v>
      </c>
      <c r="G180" s="34">
        <f>+Inputs!$D$3</f>
        <v>0.37951000000000001</v>
      </c>
      <c r="H180" s="4"/>
      <c r="I180" s="27">
        <f t="shared" si="28"/>
        <v>2843450</v>
      </c>
      <c r="J180" s="4"/>
      <c r="K180" s="27">
        <f t="shared" si="24"/>
        <v>15797</v>
      </c>
      <c r="L180" s="27">
        <f t="shared" si="29"/>
        <v>2717084</v>
      </c>
      <c r="M180" s="27">
        <f t="shared" si="25"/>
        <v>5995.1194700000005</v>
      </c>
      <c r="N180" s="27">
        <f t="shared" si="26"/>
        <v>5995.1194700000005</v>
      </c>
      <c r="O180" s="27">
        <f t="shared" si="30"/>
        <v>-47957.160659997862</v>
      </c>
      <c r="P180" s="27">
        <f t="shared" si="31"/>
        <v>47957.160659997862</v>
      </c>
      <c r="Q180" s="8"/>
      <c r="R180" s="8"/>
      <c r="S180" s="8"/>
      <c r="T180" s="4"/>
    </row>
    <row r="181" spans="1:20">
      <c r="A181" s="31">
        <v>44652</v>
      </c>
      <c r="B181" s="4"/>
      <c r="C181" s="6">
        <v>173</v>
      </c>
      <c r="D181" s="29">
        <f t="shared" si="22"/>
        <v>15797</v>
      </c>
      <c r="E181" s="29">
        <f t="shared" si="27"/>
        <v>2732881</v>
      </c>
      <c r="F181" s="29">
        <f t="shared" si="23"/>
        <v>-110569</v>
      </c>
      <c r="G181" s="34">
        <f>+Inputs!$D$3</f>
        <v>0.37951000000000001</v>
      </c>
      <c r="H181" s="4"/>
      <c r="I181" s="27">
        <f t="shared" si="28"/>
        <v>2843450</v>
      </c>
      <c r="J181" s="4"/>
      <c r="K181" s="27">
        <f t="shared" si="24"/>
        <v>15797</v>
      </c>
      <c r="L181" s="27">
        <f t="shared" si="29"/>
        <v>2732881</v>
      </c>
      <c r="M181" s="27">
        <f t="shared" si="25"/>
        <v>5995.1194700000005</v>
      </c>
      <c r="N181" s="27">
        <f t="shared" si="26"/>
        <v>5995.1194700000005</v>
      </c>
      <c r="O181" s="27">
        <f t="shared" si="30"/>
        <v>-41962.041189997864</v>
      </c>
      <c r="P181" s="27">
        <f t="shared" si="31"/>
        <v>41962.041189997864</v>
      </c>
      <c r="Q181" s="8"/>
      <c r="R181" s="8"/>
      <c r="S181" s="8"/>
      <c r="T181" s="4"/>
    </row>
    <row r="182" spans="1:20">
      <c r="A182" s="31">
        <v>44682</v>
      </c>
      <c r="B182" s="4"/>
      <c r="C182" s="6">
        <v>174</v>
      </c>
      <c r="D182" s="29">
        <f t="shared" si="22"/>
        <v>15797</v>
      </c>
      <c r="E182" s="29">
        <f t="shared" si="27"/>
        <v>2748678</v>
      </c>
      <c r="F182" s="29">
        <f t="shared" si="23"/>
        <v>-94772</v>
      </c>
      <c r="G182" s="34">
        <f>+Inputs!$D$3</f>
        <v>0.37951000000000001</v>
      </c>
      <c r="H182" s="4"/>
      <c r="I182" s="27">
        <f t="shared" si="28"/>
        <v>2843450</v>
      </c>
      <c r="J182" s="4"/>
      <c r="K182" s="27">
        <f t="shared" si="24"/>
        <v>15797</v>
      </c>
      <c r="L182" s="27">
        <f t="shared" si="29"/>
        <v>2748678</v>
      </c>
      <c r="M182" s="27">
        <f t="shared" si="25"/>
        <v>5995.1194700000005</v>
      </c>
      <c r="N182" s="27">
        <f t="shared" si="26"/>
        <v>5995.1194700000005</v>
      </c>
      <c r="O182" s="27">
        <f t="shared" si="30"/>
        <v>-35966.921719997867</v>
      </c>
      <c r="P182" s="27">
        <f t="shared" si="31"/>
        <v>35966.921719997867</v>
      </c>
      <c r="Q182" s="8"/>
      <c r="R182" s="8"/>
      <c r="S182" s="8"/>
      <c r="T182" s="4"/>
    </row>
    <row r="183" spans="1:20">
      <c r="A183" s="31">
        <v>44713</v>
      </c>
      <c r="B183" s="4"/>
      <c r="C183" s="6">
        <v>175</v>
      </c>
      <c r="D183" s="29">
        <f t="shared" si="22"/>
        <v>15797</v>
      </c>
      <c r="E183" s="29">
        <f t="shared" si="27"/>
        <v>2764475</v>
      </c>
      <c r="F183" s="29">
        <f t="shared" si="23"/>
        <v>-78975</v>
      </c>
      <c r="G183" s="34">
        <f>+Inputs!$D$3</f>
        <v>0.37951000000000001</v>
      </c>
      <c r="H183" s="4"/>
      <c r="I183" s="27">
        <f t="shared" si="28"/>
        <v>2843450</v>
      </c>
      <c r="J183" s="4"/>
      <c r="K183" s="27">
        <f t="shared" si="24"/>
        <v>15797</v>
      </c>
      <c r="L183" s="27">
        <f t="shared" si="29"/>
        <v>2764475</v>
      </c>
      <c r="M183" s="27">
        <f t="shared" si="25"/>
        <v>5995.1194700000005</v>
      </c>
      <c r="N183" s="27">
        <f t="shared" si="26"/>
        <v>5995.1194700000005</v>
      </c>
      <c r="O183" s="27">
        <f t="shared" si="30"/>
        <v>-29971.802249997865</v>
      </c>
      <c r="P183" s="27">
        <f t="shared" si="31"/>
        <v>29971.802249997865</v>
      </c>
      <c r="Q183" s="8"/>
      <c r="R183" s="8"/>
      <c r="S183" s="8"/>
      <c r="T183" s="4"/>
    </row>
    <row r="184" spans="1:20">
      <c r="A184" s="31">
        <v>44743</v>
      </c>
      <c r="B184" s="4"/>
      <c r="C184" s="6">
        <v>176</v>
      </c>
      <c r="D184" s="29">
        <f t="shared" si="22"/>
        <v>15797</v>
      </c>
      <c r="E184" s="29">
        <f t="shared" si="27"/>
        <v>2780272</v>
      </c>
      <c r="F184" s="29">
        <f t="shared" si="23"/>
        <v>-63178</v>
      </c>
      <c r="G184" s="34">
        <f>+Inputs!$D$3</f>
        <v>0.37951000000000001</v>
      </c>
      <c r="H184" s="4"/>
      <c r="I184" s="27">
        <f t="shared" si="28"/>
        <v>2843450</v>
      </c>
      <c r="J184" s="4"/>
      <c r="K184" s="27">
        <f t="shared" si="24"/>
        <v>15797</v>
      </c>
      <c r="L184" s="27">
        <f t="shared" si="29"/>
        <v>2780272</v>
      </c>
      <c r="M184" s="27">
        <f t="shared" si="25"/>
        <v>5995.1194700000005</v>
      </c>
      <c r="N184" s="27">
        <f t="shared" si="26"/>
        <v>5995.1194700000005</v>
      </c>
      <c r="O184" s="27">
        <f t="shared" si="30"/>
        <v>-23976.682779997864</v>
      </c>
      <c r="P184" s="27">
        <f t="shared" si="31"/>
        <v>23976.682779997864</v>
      </c>
      <c r="Q184" s="8"/>
      <c r="R184" s="8"/>
      <c r="S184" s="8"/>
      <c r="T184" s="4"/>
    </row>
    <row r="185" spans="1:20">
      <c r="A185" s="31">
        <v>44774</v>
      </c>
      <c r="B185" s="4"/>
      <c r="C185" s="6">
        <v>177</v>
      </c>
      <c r="D185" s="29">
        <f t="shared" si="22"/>
        <v>15797</v>
      </c>
      <c r="E185" s="29">
        <f t="shared" si="27"/>
        <v>2796069</v>
      </c>
      <c r="F185" s="29">
        <f t="shared" si="23"/>
        <v>-47381</v>
      </c>
      <c r="G185" s="34">
        <f>+Inputs!$D$3</f>
        <v>0.37951000000000001</v>
      </c>
      <c r="H185" s="4"/>
      <c r="I185" s="27">
        <f t="shared" si="28"/>
        <v>2843450</v>
      </c>
      <c r="J185" s="4"/>
      <c r="K185" s="27">
        <f t="shared" si="24"/>
        <v>15797</v>
      </c>
      <c r="L185" s="27">
        <f t="shared" si="29"/>
        <v>2796069</v>
      </c>
      <c r="M185" s="27">
        <f t="shared" si="25"/>
        <v>5995.1194700000005</v>
      </c>
      <c r="N185" s="27">
        <f t="shared" si="26"/>
        <v>5995.1194700000005</v>
      </c>
      <c r="O185" s="27">
        <f t="shared" si="30"/>
        <v>-17981.563309997862</v>
      </c>
      <c r="P185" s="27">
        <f t="shared" si="31"/>
        <v>17981.563309997862</v>
      </c>
      <c r="Q185" s="8"/>
      <c r="R185" s="8"/>
      <c r="S185" s="8"/>
      <c r="T185" s="4"/>
    </row>
    <row r="186" spans="1:20">
      <c r="A186" s="31">
        <v>44805</v>
      </c>
      <c r="B186" s="4"/>
      <c r="C186" s="6">
        <v>178</v>
      </c>
      <c r="D186" s="29">
        <f t="shared" si="22"/>
        <v>15797</v>
      </c>
      <c r="E186" s="29">
        <f t="shared" si="27"/>
        <v>2811866</v>
      </c>
      <c r="F186" s="29">
        <f t="shared" si="23"/>
        <v>-31584</v>
      </c>
      <c r="G186" s="34">
        <f>+Inputs!$D$3</f>
        <v>0.37951000000000001</v>
      </c>
      <c r="H186" s="4"/>
      <c r="I186" s="27">
        <f t="shared" si="28"/>
        <v>2843450</v>
      </c>
      <c r="J186" s="4"/>
      <c r="K186" s="27">
        <f t="shared" si="24"/>
        <v>15797</v>
      </c>
      <c r="L186" s="27">
        <f t="shared" si="29"/>
        <v>2811866</v>
      </c>
      <c r="M186" s="27">
        <f t="shared" si="25"/>
        <v>5995.1194700000005</v>
      </c>
      <c r="N186" s="27">
        <f t="shared" si="26"/>
        <v>5995.1194700000005</v>
      </c>
      <c r="O186" s="27">
        <f t="shared" si="30"/>
        <v>-11986.443839997861</v>
      </c>
      <c r="P186" s="27">
        <f t="shared" si="31"/>
        <v>11986.443839997861</v>
      </c>
      <c r="Q186" s="8"/>
      <c r="R186" s="8"/>
      <c r="S186" s="8"/>
      <c r="T186" s="4"/>
    </row>
    <row r="187" spans="1:20">
      <c r="A187" s="31">
        <v>44835</v>
      </c>
      <c r="B187" s="4"/>
      <c r="C187" s="6">
        <v>179</v>
      </c>
      <c r="D187" s="29">
        <f t="shared" si="22"/>
        <v>15797</v>
      </c>
      <c r="E187" s="29">
        <f t="shared" si="27"/>
        <v>2827663</v>
      </c>
      <c r="F187" s="29">
        <f t="shared" si="23"/>
        <v>-15787</v>
      </c>
      <c r="G187" s="34">
        <f>+Inputs!$D$3</f>
        <v>0.37951000000000001</v>
      </c>
      <c r="H187" s="4"/>
      <c r="I187" s="27">
        <f t="shared" si="28"/>
        <v>2843450</v>
      </c>
      <c r="J187" s="4"/>
      <c r="K187" s="27">
        <f t="shared" si="24"/>
        <v>15797</v>
      </c>
      <c r="L187" s="27">
        <f t="shared" si="29"/>
        <v>2827663</v>
      </c>
      <c r="M187" s="27">
        <f t="shared" si="25"/>
        <v>5995.1194700000005</v>
      </c>
      <c r="N187" s="27">
        <f t="shared" si="26"/>
        <v>5995.1194700000005</v>
      </c>
      <c r="O187" s="27">
        <f t="shared" si="30"/>
        <v>-5991.3243699978602</v>
      </c>
      <c r="P187" s="27">
        <f t="shared" si="31"/>
        <v>5991.3243699978602</v>
      </c>
      <c r="Q187" s="8"/>
      <c r="R187" s="8"/>
      <c r="S187" s="8"/>
      <c r="T187" s="4"/>
    </row>
    <row r="188" spans="1:20">
      <c r="A188" s="31">
        <v>44866</v>
      </c>
      <c r="B188" s="4"/>
      <c r="C188" s="6">
        <v>180</v>
      </c>
      <c r="D188" s="29">
        <f>-F187</f>
        <v>15787</v>
      </c>
      <c r="E188" s="29">
        <f t="shared" si="27"/>
        <v>2843450</v>
      </c>
      <c r="F188" s="29">
        <f t="shared" si="23"/>
        <v>0</v>
      </c>
      <c r="G188" s="34">
        <f>+Inputs!$D$3</f>
        <v>0.37951000000000001</v>
      </c>
      <c r="H188" s="4"/>
      <c r="I188" s="27">
        <f t="shared" si="28"/>
        <v>2843450</v>
      </c>
      <c r="J188" s="4"/>
      <c r="K188" s="27">
        <f t="shared" si="24"/>
        <v>15787</v>
      </c>
      <c r="L188" s="27">
        <f t="shared" si="29"/>
        <v>2843450</v>
      </c>
      <c r="M188" s="27">
        <f t="shared" si="25"/>
        <v>5991.3243700000003</v>
      </c>
      <c r="N188" s="27">
        <f t="shared" si="26"/>
        <v>5991.3243700000003</v>
      </c>
      <c r="O188" s="27">
        <f t="shared" si="30"/>
        <v>2.1400410332717001E-9</v>
      </c>
      <c r="P188" s="27">
        <f t="shared" si="31"/>
        <v>-2.1400410332717001E-9</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-2843450</v>
      </c>
      <c r="C190" s="4"/>
      <c r="D190" s="33">
        <f>SUM(D9:D189)</f>
        <v>2843450</v>
      </c>
      <c r="E190" s="4"/>
      <c r="F190" s="4"/>
      <c r="G190" s="28"/>
      <c r="H190" s="33">
        <f>SUM(H9:H189)</f>
        <v>2843450</v>
      </c>
      <c r="I190" s="33"/>
      <c r="J190" s="33">
        <f>SUM(J9:J189)</f>
        <v>1079117.7095000001</v>
      </c>
      <c r="K190" s="33">
        <f>SUM(K9:K189)</f>
        <v>2843450</v>
      </c>
      <c r="L190" s="33"/>
      <c r="M190" s="33">
        <f>SUM(M9:M189)</f>
        <v>1079117.7095000022</v>
      </c>
      <c r="N190" s="33">
        <f>SUM(N9:N189)</f>
        <v>2.1400410332717001E-9</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 right="0" top="0.75" bottom="0.25" header="0.5" footer="0"/>
  <pageSetup scale="50" orientation="landscape" r:id="rId1"/>
  <headerFooter alignWithMargins="0">
    <oddFooter>&amp;C&amp;A</oddFooter>
  </headerFooter>
</worksheet>
</file>

<file path=xl/worksheets/sheet75.xml><?xml version="1.0" encoding="utf-8"?>
<worksheet xmlns="http://schemas.openxmlformats.org/spreadsheetml/2006/main" xmlns:r="http://schemas.openxmlformats.org/officeDocument/2006/relationships">
  <dimension ref="A1:AE192"/>
  <sheetViews>
    <sheetView topLeftCell="T1" zoomScale="70" zoomScaleNormal="70" workbookViewId="0">
      <selection activeCell="P28" sqref="P28"/>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14</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39539</v>
      </c>
      <c r="B9" s="151">
        <v>-1192027.3700000001</v>
      </c>
      <c r="C9" s="6">
        <v>1</v>
      </c>
      <c r="D9" s="29">
        <f t="shared" ref="D9:D72" si="0">ROUND(-(+$B$9/180)*1,0)</f>
        <v>6622</v>
      </c>
      <c r="E9" s="29">
        <f>+D9</f>
        <v>6622</v>
      </c>
      <c r="F9" s="29">
        <f t="shared" ref="F9:F72" si="1">$B$9+E9</f>
        <v>-1185405.3700000001</v>
      </c>
      <c r="G9" s="34">
        <f>+Inputs!$D$3</f>
        <v>0.37951000000000001</v>
      </c>
      <c r="H9" s="27">
        <f>-B9</f>
        <v>1192027.3700000001</v>
      </c>
      <c r="I9" s="27">
        <f>+H9</f>
        <v>1192027.3700000001</v>
      </c>
      <c r="J9" s="27">
        <f>H9*G9</f>
        <v>452386.30718870007</v>
      </c>
      <c r="K9" s="27">
        <f t="shared" ref="K9:K72" si="2">D9</f>
        <v>6622</v>
      </c>
      <c r="L9" s="27">
        <f>+K9</f>
        <v>6622</v>
      </c>
      <c r="M9" s="27">
        <f t="shared" ref="M9:M72" si="3">K9*G9</f>
        <v>2513.1152200000001</v>
      </c>
      <c r="N9" s="27">
        <f t="shared" ref="N9:N72" si="4">M9-J9</f>
        <v>-449873.19196870009</v>
      </c>
      <c r="O9" s="27">
        <f>+N9</f>
        <v>-449873.19196870009</v>
      </c>
      <c r="P9" s="27">
        <f>-SUM(N9)</f>
        <v>449873.19196870009</v>
      </c>
      <c r="Q9" s="38">
        <f>VLOOKUP(Q$8,$A$9:$P$188,5)</f>
        <v>139062</v>
      </c>
      <c r="R9" s="38">
        <f>VLOOKUP(R$8,$A$9:$P$188,5)</f>
        <v>218526</v>
      </c>
      <c r="S9" s="38">
        <f>+R9-Q9</f>
        <v>79464</v>
      </c>
      <c r="T9" s="35" t="s">
        <v>190</v>
      </c>
      <c r="U9" s="161">
        <f>-IF(TYPE(VLOOKUP(U8,$A$9:$P$188,6,FALSE))=16,0,VLOOKUP(U8,$A$9:$P$188,6,FALSE))</f>
        <v>1125807.3700000001</v>
      </c>
      <c r="V9" s="161">
        <f>-IF(TYPE(VLOOKUP(V8,$A$9:$P$188,6,FALSE))=16,0,VLOOKUP(V8,$A$9:$P$188,6,FALSE))</f>
        <v>1119185.3700000001</v>
      </c>
      <c r="W9" s="161">
        <f t="shared" ref="W9:AE9" si="5">-IF(TYPE(VLOOKUP(W8,$A$9:$P$188,6,FALSE))=16,0,VLOOKUP(W8,$A$9:$P$188,6,FALSE))</f>
        <v>1112563.3700000001</v>
      </c>
      <c r="X9" s="161">
        <f t="shared" si="5"/>
        <v>1105941.3700000001</v>
      </c>
      <c r="Y9" s="161">
        <f t="shared" si="5"/>
        <v>1099319.3700000001</v>
      </c>
      <c r="Z9" s="161">
        <f t="shared" si="5"/>
        <v>1092697.3700000001</v>
      </c>
      <c r="AA9" s="161">
        <f t="shared" si="5"/>
        <v>1086075.3700000001</v>
      </c>
      <c r="AB9" s="161">
        <f t="shared" si="5"/>
        <v>1079453.3700000001</v>
      </c>
      <c r="AC9" s="161">
        <f t="shared" si="5"/>
        <v>1072831.3700000001</v>
      </c>
      <c r="AD9" s="161">
        <f t="shared" si="5"/>
        <v>1066209.3700000001</v>
      </c>
      <c r="AE9" s="161">
        <f t="shared" si="5"/>
        <v>1059587.3700000001</v>
      </c>
    </row>
    <row r="10" spans="1:31">
      <c r="A10" s="31">
        <v>39569</v>
      </c>
      <c r="B10" s="151" t="s">
        <v>45</v>
      </c>
      <c r="C10" s="6">
        <v>2</v>
      </c>
      <c r="D10" s="29">
        <f t="shared" si="0"/>
        <v>6622</v>
      </c>
      <c r="E10" s="29">
        <f t="shared" ref="E10:E73" si="6">+E9+D10</f>
        <v>13244</v>
      </c>
      <c r="F10" s="29">
        <f t="shared" si="1"/>
        <v>-1178783.3700000001</v>
      </c>
      <c r="G10" s="34">
        <f>+Inputs!$D$3</f>
        <v>0.37951000000000001</v>
      </c>
      <c r="H10" s="2"/>
      <c r="I10" s="27">
        <f t="shared" ref="I10:I73" si="7">+I9+H10</f>
        <v>1192027.3700000001</v>
      </c>
      <c r="J10" s="27"/>
      <c r="K10" s="27">
        <f t="shared" si="2"/>
        <v>6622</v>
      </c>
      <c r="L10" s="27">
        <f t="shared" ref="L10:L73" si="8">+L9+K10</f>
        <v>13244</v>
      </c>
      <c r="M10" s="27">
        <f t="shared" si="3"/>
        <v>2513.1152200000001</v>
      </c>
      <c r="N10" s="27">
        <f t="shared" si="4"/>
        <v>2513.1152200000001</v>
      </c>
      <c r="O10" s="27">
        <f t="shared" ref="O10:O73" si="9">+O9+N10</f>
        <v>-447360.07674870011</v>
      </c>
      <c r="P10" s="27">
        <f t="shared" ref="P10:P73" si="10">P9-N10</f>
        <v>447360.07674870011</v>
      </c>
      <c r="Q10" s="38">
        <f>VLOOKUP(Q$8,$A$9:$P$188,15)</f>
        <v>-399610.88756870053</v>
      </c>
      <c r="R10" s="38">
        <f>VLOOKUP(R$8,$A$9:$P$188,15)</f>
        <v>-369453.5049287008</v>
      </c>
      <c r="S10" s="38">
        <f>+R10-Q10</f>
        <v>30157.382639999734</v>
      </c>
      <c r="T10" s="36" t="s">
        <v>69</v>
      </c>
    </row>
    <row r="11" spans="1:31">
      <c r="A11" s="31">
        <v>39600</v>
      </c>
      <c r="B11" s="5"/>
      <c r="C11" s="6">
        <v>3</v>
      </c>
      <c r="D11" s="29">
        <f t="shared" si="0"/>
        <v>6622</v>
      </c>
      <c r="E11" s="29">
        <f t="shared" si="6"/>
        <v>19866</v>
      </c>
      <c r="F11" s="29">
        <f t="shared" si="1"/>
        <v>-1172161.3700000001</v>
      </c>
      <c r="G11" s="34">
        <f>+Inputs!$D$3</f>
        <v>0.37951000000000001</v>
      </c>
      <c r="H11" s="2"/>
      <c r="I11" s="27">
        <f t="shared" si="7"/>
        <v>1192027.3700000001</v>
      </c>
      <c r="J11" s="27"/>
      <c r="K11" s="27">
        <f t="shared" si="2"/>
        <v>6622</v>
      </c>
      <c r="L11" s="27">
        <f t="shared" si="8"/>
        <v>19866</v>
      </c>
      <c r="M11" s="27">
        <f t="shared" si="3"/>
        <v>2513.1152200000001</v>
      </c>
      <c r="N11" s="27">
        <f t="shared" si="4"/>
        <v>2513.1152200000001</v>
      </c>
      <c r="O11" s="27">
        <f t="shared" si="9"/>
        <v>-444846.96152870014</v>
      </c>
      <c r="P11" s="27">
        <f t="shared" si="10"/>
        <v>444846.96152870014</v>
      </c>
      <c r="Q11" s="38">
        <f>+VLOOKUP(Q$8,$A$9:$P$188,16)</f>
        <v>399610.88756870053</v>
      </c>
      <c r="R11" s="38">
        <f>+VLOOKUP(R$8,$A$9:$P$188,16)</f>
        <v>369453.5049287008</v>
      </c>
      <c r="S11" s="38">
        <f>(+Q11+R11)/2</f>
        <v>384532.19624870067</v>
      </c>
      <c r="T11" s="36" t="s">
        <v>113</v>
      </c>
      <c r="U11" s="161">
        <f>IF(TYPE(VLOOKUP(U8,$A$9:$P$188,16,FALSE))=16,0,VLOOKUP(U8,$A$9:$P$188,16,FALSE))</f>
        <v>427255.15498870029</v>
      </c>
      <c r="V11" s="161">
        <f t="shared" ref="V11:AE11" si="11">IF(TYPE(VLOOKUP(V8,$A$9:$P$188,16,FALSE))=16,0,VLOOKUP(V8,$A$9:$P$188,16,FALSE))</f>
        <v>424742.03976870031</v>
      </c>
      <c r="W11" s="161">
        <f t="shared" si="11"/>
        <v>422228.92454870034</v>
      </c>
      <c r="X11" s="161">
        <f t="shared" si="11"/>
        <v>419715.80932870036</v>
      </c>
      <c r="Y11" s="161">
        <f t="shared" si="11"/>
        <v>417202.69410870038</v>
      </c>
      <c r="Z11" s="161">
        <f t="shared" si="11"/>
        <v>414689.5788887004</v>
      </c>
      <c r="AA11" s="161">
        <f t="shared" si="11"/>
        <v>412176.46366870042</v>
      </c>
      <c r="AB11" s="161">
        <f t="shared" si="11"/>
        <v>409663.34844870045</v>
      </c>
      <c r="AC11" s="161">
        <f t="shared" si="11"/>
        <v>407150.23322870047</v>
      </c>
      <c r="AD11" s="161">
        <f t="shared" si="11"/>
        <v>404637.11800870049</v>
      </c>
      <c r="AE11" s="161">
        <f t="shared" si="11"/>
        <v>402124.00278870051</v>
      </c>
    </row>
    <row r="12" spans="1:31">
      <c r="A12" s="31">
        <v>39630</v>
      </c>
      <c r="B12" s="3"/>
      <c r="C12" s="6">
        <v>4</v>
      </c>
      <c r="D12" s="29">
        <f t="shared" si="0"/>
        <v>6622</v>
      </c>
      <c r="E12" s="29">
        <f t="shared" si="6"/>
        <v>26488</v>
      </c>
      <c r="F12" s="29">
        <f t="shared" si="1"/>
        <v>-1165539.3700000001</v>
      </c>
      <c r="G12" s="34">
        <f>+Inputs!$D$3</f>
        <v>0.37951000000000001</v>
      </c>
      <c r="H12" s="2"/>
      <c r="I12" s="27">
        <f t="shared" si="7"/>
        <v>1192027.3700000001</v>
      </c>
      <c r="J12" s="27"/>
      <c r="K12" s="27">
        <f t="shared" si="2"/>
        <v>6622</v>
      </c>
      <c r="L12" s="27">
        <f t="shared" si="8"/>
        <v>26488</v>
      </c>
      <c r="M12" s="27">
        <f t="shared" si="3"/>
        <v>2513.1152200000001</v>
      </c>
      <c r="N12" s="27">
        <f t="shared" si="4"/>
        <v>2513.1152200000001</v>
      </c>
      <c r="O12" s="27">
        <f t="shared" si="9"/>
        <v>-442333.84630870016</v>
      </c>
      <c r="P12" s="27">
        <f t="shared" si="10"/>
        <v>442333.84630870016</v>
      </c>
      <c r="Q12" s="39"/>
      <c r="R12" s="40"/>
      <c r="S12" s="40"/>
      <c r="T12" s="36"/>
    </row>
    <row r="13" spans="1:31">
      <c r="A13" s="31">
        <v>39661</v>
      </c>
      <c r="B13" s="3"/>
      <c r="C13" s="6">
        <v>5</v>
      </c>
      <c r="D13" s="29">
        <f t="shared" si="0"/>
        <v>6622</v>
      </c>
      <c r="E13" s="29">
        <f t="shared" si="6"/>
        <v>33110</v>
      </c>
      <c r="F13" s="29">
        <f t="shared" si="1"/>
        <v>-1158917.3700000001</v>
      </c>
      <c r="G13" s="34">
        <f>+Inputs!$D$3</f>
        <v>0.37951000000000001</v>
      </c>
      <c r="H13" s="2"/>
      <c r="I13" s="27">
        <f t="shared" si="7"/>
        <v>1192027.3700000001</v>
      </c>
      <c r="J13" s="27"/>
      <c r="K13" s="27">
        <f t="shared" si="2"/>
        <v>6622</v>
      </c>
      <c r="L13" s="27">
        <f t="shared" si="8"/>
        <v>33110</v>
      </c>
      <c r="M13" s="27">
        <f t="shared" si="3"/>
        <v>2513.1152200000001</v>
      </c>
      <c r="N13" s="27">
        <f t="shared" si="4"/>
        <v>2513.1152200000001</v>
      </c>
      <c r="O13" s="27">
        <f t="shared" si="9"/>
        <v>-439820.73108870018</v>
      </c>
      <c r="P13" s="27">
        <f t="shared" si="10"/>
        <v>439820.73108870018</v>
      </c>
      <c r="Q13" s="38">
        <f>VLOOKUP(Q$8,$A$9:$P$188,9)</f>
        <v>1192027.3700000001</v>
      </c>
      <c r="R13" s="38">
        <f>VLOOKUP(R$8,$A$9:$P$188,9)</f>
        <v>1192027.3700000001</v>
      </c>
      <c r="S13" s="38">
        <f>+R13-Q13</f>
        <v>0</v>
      </c>
      <c r="T13" s="36" t="s">
        <v>191</v>
      </c>
    </row>
    <row r="14" spans="1:31">
      <c r="A14" s="31">
        <v>39692</v>
      </c>
      <c r="B14" s="3"/>
      <c r="C14" s="6">
        <v>6</v>
      </c>
      <c r="D14" s="29">
        <f t="shared" si="0"/>
        <v>6622</v>
      </c>
      <c r="E14" s="29">
        <f t="shared" si="6"/>
        <v>39732</v>
      </c>
      <c r="F14" s="29">
        <f t="shared" si="1"/>
        <v>-1152295.3700000001</v>
      </c>
      <c r="G14" s="34">
        <f>+Inputs!$D$3</f>
        <v>0.37951000000000001</v>
      </c>
      <c r="H14" s="2"/>
      <c r="I14" s="27">
        <f t="shared" si="7"/>
        <v>1192027.3700000001</v>
      </c>
      <c r="J14" s="27"/>
      <c r="K14" s="27">
        <f t="shared" si="2"/>
        <v>6622</v>
      </c>
      <c r="L14" s="27">
        <f t="shared" si="8"/>
        <v>39732</v>
      </c>
      <c r="M14" s="27">
        <f t="shared" si="3"/>
        <v>2513.1152200000001</v>
      </c>
      <c r="N14" s="27">
        <f t="shared" si="4"/>
        <v>2513.1152200000001</v>
      </c>
      <c r="O14" s="27">
        <f t="shared" si="9"/>
        <v>-437307.6158687002</v>
      </c>
      <c r="P14" s="27">
        <f t="shared" si="10"/>
        <v>437307.6158687002</v>
      </c>
      <c r="Q14" s="38">
        <f>VLOOKUP(Q$8,$A$9:$P$188,12)</f>
        <v>139062</v>
      </c>
      <c r="R14" s="38">
        <f>VLOOKUP(R$8,$A$9:$P$188,12)</f>
        <v>218526</v>
      </c>
      <c r="S14" s="38">
        <f>+R14-Q14</f>
        <v>79464</v>
      </c>
      <c r="T14" s="37" t="s">
        <v>192</v>
      </c>
    </row>
    <row r="15" spans="1:31">
      <c r="A15" s="31">
        <v>39722</v>
      </c>
      <c r="B15" s="3"/>
      <c r="C15" s="6">
        <v>7</v>
      </c>
      <c r="D15" s="29">
        <f t="shared" si="0"/>
        <v>6622</v>
      </c>
      <c r="E15" s="29">
        <f t="shared" si="6"/>
        <v>46354</v>
      </c>
      <c r="F15" s="29">
        <f t="shared" si="1"/>
        <v>-1145673.3700000001</v>
      </c>
      <c r="G15" s="34">
        <f>+Inputs!$D$3</f>
        <v>0.37951000000000001</v>
      </c>
      <c r="H15" s="2"/>
      <c r="I15" s="27">
        <f t="shared" si="7"/>
        <v>1192027.3700000001</v>
      </c>
      <c r="J15" s="27"/>
      <c r="K15" s="27">
        <f t="shared" si="2"/>
        <v>6622</v>
      </c>
      <c r="L15" s="27">
        <f t="shared" si="8"/>
        <v>46354</v>
      </c>
      <c r="M15" s="27">
        <f t="shared" si="3"/>
        <v>2513.1152200000001</v>
      </c>
      <c r="N15" s="27">
        <f t="shared" si="4"/>
        <v>2513.1152200000001</v>
      </c>
      <c r="O15" s="27">
        <f t="shared" si="9"/>
        <v>-434794.50064870022</v>
      </c>
      <c r="P15" s="27">
        <f t="shared" si="10"/>
        <v>434794.50064870022</v>
      </c>
      <c r="Q15" s="8"/>
      <c r="R15" s="8"/>
      <c r="S15" s="8"/>
      <c r="T15" s="108"/>
    </row>
    <row r="16" spans="1:31">
      <c r="A16" s="31">
        <v>39753</v>
      </c>
      <c r="B16" s="3"/>
      <c r="C16" s="6">
        <v>8</v>
      </c>
      <c r="D16" s="29">
        <f t="shared" si="0"/>
        <v>6622</v>
      </c>
      <c r="E16" s="29">
        <f t="shared" si="6"/>
        <v>52976</v>
      </c>
      <c r="F16" s="29">
        <f t="shared" si="1"/>
        <v>-1139051.3700000001</v>
      </c>
      <c r="G16" s="34">
        <f>+Inputs!$D$3</f>
        <v>0.37951000000000001</v>
      </c>
      <c r="H16" s="2"/>
      <c r="I16" s="27">
        <f t="shared" si="7"/>
        <v>1192027.3700000001</v>
      </c>
      <c r="J16" s="27"/>
      <c r="K16" s="27">
        <f t="shared" si="2"/>
        <v>6622</v>
      </c>
      <c r="L16" s="27">
        <f t="shared" si="8"/>
        <v>52976</v>
      </c>
      <c r="M16" s="27">
        <f t="shared" si="3"/>
        <v>2513.1152200000001</v>
      </c>
      <c r="N16" s="27">
        <f t="shared" si="4"/>
        <v>2513.1152200000001</v>
      </c>
      <c r="O16" s="27">
        <f t="shared" si="9"/>
        <v>-432281.38542870025</v>
      </c>
      <c r="P16" s="27">
        <f t="shared" si="10"/>
        <v>432281.38542870025</v>
      </c>
      <c r="Q16" s="8"/>
      <c r="R16" s="8"/>
      <c r="S16" s="8"/>
      <c r="T16" s="4"/>
    </row>
    <row r="17" spans="1:20">
      <c r="A17" s="31">
        <v>39783</v>
      </c>
      <c r="B17" s="3"/>
      <c r="C17" s="6">
        <v>9</v>
      </c>
      <c r="D17" s="29">
        <f t="shared" si="0"/>
        <v>6622</v>
      </c>
      <c r="E17" s="29">
        <f t="shared" si="6"/>
        <v>59598</v>
      </c>
      <c r="F17" s="29">
        <f t="shared" si="1"/>
        <v>-1132429.3700000001</v>
      </c>
      <c r="G17" s="34">
        <f>+Inputs!$D$3</f>
        <v>0.37951000000000001</v>
      </c>
      <c r="H17" s="2"/>
      <c r="I17" s="27">
        <f t="shared" si="7"/>
        <v>1192027.3700000001</v>
      </c>
      <c r="J17" s="27"/>
      <c r="K17" s="27">
        <f t="shared" si="2"/>
        <v>6622</v>
      </c>
      <c r="L17" s="27">
        <f t="shared" si="8"/>
        <v>59598</v>
      </c>
      <c r="M17" s="27">
        <f t="shared" si="3"/>
        <v>2513.1152200000001</v>
      </c>
      <c r="N17" s="27">
        <f t="shared" si="4"/>
        <v>2513.1152200000001</v>
      </c>
      <c r="O17" s="27">
        <f t="shared" si="9"/>
        <v>-429768.27020870027</v>
      </c>
      <c r="P17" s="27">
        <f t="shared" si="10"/>
        <v>429768.27020870027</v>
      </c>
      <c r="Q17" s="8"/>
      <c r="R17" s="8"/>
      <c r="S17" s="8"/>
      <c r="T17" s="4"/>
    </row>
    <row r="18" spans="1:20">
      <c r="A18" s="31">
        <v>39814</v>
      </c>
      <c r="B18" s="154"/>
      <c r="C18" s="155">
        <v>10</v>
      </c>
      <c r="D18" s="156">
        <f t="shared" si="0"/>
        <v>6622</v>
      </c>
      <c r="E18" s="156">
        <f t="shared" si="6"/>
        <v>66220</v>
      </c>
      <c r="F18" s="156">
        <f t="shared" si="1"/>
        <v>-1125807.3700000001</v>
      </c>
      <c r="G18" s="34">
        <f>+Inputs!$D$3</f>
        <v>0.37951000000000001</v>
      </c>
      <c r="H18" s="157"/>
      <c r="I18" s="158">
        <f t="shared" si="7"/>
        <v>1192027.3700000001</v>
      </c>
      <c r="J18" s="158"/>
      <c r="K18" s="158">
        <f t="shared" si="2"/>
        <v>6622</v>
      </c>
      <c r="L18" s="158">
        <f t="shared" si="8"/>
        <v>66220</v>
      </c>
      <c r="M18" s="158">
        <f t="shared" si="3"/>
        <v>2513.1152200000001</v>
      </c>
      <c r="N18" s="158">
        <f t="shared" si="4"/>
        <v>2513.1152200000001</v>
      </c>
      <c r="O18" s="158">
        <f t="shared" si="9"/>
        <v>-427255.15498870029</v>
      </c>
      <c r="P18" s="158">
        <f t="shared" si="10"/>
        <v>427255.15498870029</v>
      </c>
      <c r="Q18" s="8"/>
      <c r="R18" s="8"/>
      <c r="S18" s="8"/>
      <c r="T18" s="4"/>
    </row>
    <row r="19" spans="1:20">
      <c r="A19" s="31">
        <v>39845</v>
      </c>
      <c r="B19" s="154"/>
      <c r="C19" s="155">
        <v>11</v>
      </c>
      <c r="D19" s="156">
        <f t="shared" si="0"/>
        <v>6622</v>
      </c>
      <c r="E19" s="156">
        <f t="shared" si="6"/>
        <v>72842</v>
      </c>
      <c r="F19" s="156">
        <f t="shared" si="1"/>
        <v>-1119185.3700000001</v>
      </c>
      <c r="G19" s="34">
        <f>+Inputs!$D$3</f>
        <v>0.37951000000000001</v>
      </c>
      <c r="H19" s="157"/>
      <c r="I19" s="158">
        <f t="shared" si="7"/>
        <v>1192027.3700000001</v>
      </c>
      <c r="J19" s="158"/>
      <c r="K19" s="158">
        <f t="shared" si="2"/>
        <v>6622</v>
      </c>
      <c r="L19" s="158">
        <f t="shared" si="8"/>
        <v>72842</v>
      </c>
      <c r="M19" s="158">
        <f t="shared" si="3"/>
        <v>2513.1152200000001</v>
      </c>
      <c r="N19" s="158">
        <f t="shared" si="4"/>
        <v>2513.1152200000001</v>
      </c>
      <c r="O19" s="158">
        <f t="shared" si="9"/>
        <v>-424742.03976870031</v>
      </c>
      <c r="P19" s="158">
        <f t="shared" si="10"/>
        <v>424742.03976870031</v>
      </c>
      <c r="Q19" s="8"/>
      <c r="R19" s="8"/>
      <c r="S19" s="8"/>
      <c r="T19" s="4"/>
    </row>
    <row r="20" spans="1:20">
      <c r="A20" s="31">
        <v>39873</v>
      </c>
      <c r="B20" s="3"/>
      <c r="C20" s="6">
        <v>12</v>
      </c>
      <c r="D20" s="29">
        <f t="shared" si="0"/>
        <v>6622</v>
      </c>
      <c r="E20" s="29">
        <f t="shared" si="6"/>
        <v>79464</v>
      </c>
      <c r="F20" s="29">
        <f t="shared" si="1"/>
        <v>-1112563.3700000001</v>
      </c>
      <c r="G20" s="34">
        <f>+Inputs!$D$3</f>
        <v>0.37951000000000001</v>
      </c>
      <c r="H20" s="2"/>
      <c r="I20" s="27">
        <f t="shared" si="7"/>
        <v>1192027.3700000001</v>
      </c>
      <c r="J20" s="27"/>
      <c r="K20" s="27">
        <f t="shared" si="2"/>
        <v>6622</v>
      </c>
      <c r="L20" s="27">
        <f t="shared" si="8"/>
        <v>79464</v>
      </c>
      <c r="M20" s="27">
        <f t="shared" si="3"/>
        <v>2513.1152200000001</v>
      </c>
      <c r="N20" s="27">
        <f t="shared" si="4"/>
        <v>2513.1152200000001</v>
      </c>
      <c r="O20" s="27">
        <f t="shared" si="9"/>
        <v>-422228.92454870034</v>
      </c>
      <c r="P20" s="27">
        <f t="shared" si="10"/>
        <v>422228.92454870034</v>
      </c>
      <c r="Q20" s="8"/>
      <c r="R20" s="8"/>
      <c r="S20" s="8"/>
      <c r="T20" s="4"/>
    </row>
    <row r="21" spans="1:20">
      <c r="A21" s="31">
        <v>39904</v>
      </c>
      <c r="B21" s="3"/>
      <c r="C21" s="6">
        <v>13</v>
      </c>
      <c r="D21" s="29">
        <f t="shared" si="0"/>
        <v>6622</v>
      </c>
      <c r="E21" s="29">
        <f t="shared" si="6"/>
        <v>86086</v>
      </c>
      <c r="F21" s="29">
        <f t="shared" si="1"/>
        <v>-1105941.3700000001</v>
      </c>
      <c r="G21" s="34">
        <f>+Inputs!$D$3</f>
        <v>0.37951000000000001</v>
      </c>
      <c r="H21" s="2"/>
      <c r="I21" s="27">
        <f t="shared" si="7"/>
        <v>1192027.3700000001</v>
      </c>
      <c r="J21" s="27"/>
      <c r="K21" s="27">
        <f t="shared" si="2"/>
        <v>6622</v>
      </c>
      <c r="L21" s="27">
        <f t="shared" si="8"/>
        <v>86086</v>
      </c>
      <c r="M21" s="27">
        <f t="shared" si="3"/>
        <v>2513.1152200000001</v>
      </c>
      <c r="N21" s="27">
        <f t="shared" si="4"/>
        <v>2513.1152200000001</v>
      </c>
      <c r="O21" s="27">
        <f t="shared" si="9"/>
        <v>-419715.80932870036</v>
      </c>
      <c r="P21" s="27">
        <f t="shared" si="10"/>
        <v>419715.80932870036</v>
      </c>
      <c r="Q21" s="8"/>
      <c r="R21" s="8"/>
      <c r="S21" s="8"/>
      <c r="T21" s="4"/>
    </row>
    <row r="22" spans="1:20">
      <c r="A22" s="31">
        <v>39934</v>
      </c>
      <c r="B22" s="3"/>
      <c r="C22" s="6">
        <v>14</v>
      </c>
      <c r="D22" s="29">
        <f t="shared" si="0"/>
        <v>6622</v>
      </c>
      <c r="E22" s="29">
        <f t="shared" si="6"/>
        <v>92708</v>
      </c>
      <c r="F22" s="29">
        <f t="shared" si="1"/>
        <v>-1099319.3700000001</v>
      </c>
      <c r="G22" s="34">
        <f>+Inputs!$D$3</f>
        <v>0.37951000000000001</v>
      </c>
      <c r="H22" s="2"/>
      <c r="I22" s="27">
        <f t="shared" si="7"/>
        <v>1192027.3700000001</v>
      </c>
      <c r="J22" s="27"/>
      <c r="K22" s="27">
        <f t="shared" si="2"/>
        <v>6622</v>
      </c>
      <c r="L22" s="27">
        <f t="shared" si="8"/>
        <v>92708</v>
      </c>
      <c r="M22" s="27">
        <f t="shared" si="3"/>
        <v>2513.1152200000001</v>
      </c>
      <c r="N22" s="27">
        <f t="shared" si="4"/>
        <v>2513.1152200000001</v>
      </c>
      <c r="O22" s="27">
        <f t="shared" si="9"/>
        <v>-417202.69410870038</v>
      </c>
      <c r="P22" s="27">
        <f t="shared" si="10"/>
        <v>417202.69410870038</v>
      </c>
      <c r="Q22" s="8"/>
      <c r="R22" s="8"/>
      <c r="S22" s="8"/>
      <c r="T22" s="4"/>
    </row>
    <row r="23" spans="1:20">
      <c r="A23" s="31">
        <v>39965</v>
      </c>
      <c r="B23" s="3"/>
      <c r="C23" s="6">
        <v>15</v>
      </c>
      <c r="D23" s="29">
        <f t="shared" si="0"/>
        <v>6622</v>
      </c>
      <c r="E23" s="29">
        <f t="shared" si="6"/>
        <v>99330</v>
      </c>
      <c r="F23" s="29">
        <f t="shared" si="1"/>
        <v>-1092697.3700000001</v>
      </c>
      <c r="G23" s="34">
        <f>+Inputs!$D$3</f>
        <v>0.37951000000000001</v>
      </c>
      <c r="H23" s="2"/>
      <c r="I23" s="27">
        <f t="shared" si="7"/>
        <v>1192027.3700000001</v>
      </c>
      <c r="J23" s="27"/>
      <c r="K23" s="27">
        <f t="shared" si="2"/>
        <v>6622</v>
      </c>
      <c r="L23" s="27">
        <f t="shared" si="8"/>
        <v>99330</v>
      </c>
      <c r="M23" s="27">
        <f t="shared" si="3"/>
        <v>2513.1152200000001</v>
      </c>
      <c r="N23" s="27">
        <f t="shared" si="4"/>
        <v>2513.1152200000001</v>
      </c>
      <c r="O23" s="27">
        <f t="shared" si="9"/>
        <v>-414689.5788887004</v>
      </c>
      <c r="P23" s="27">
        <f t="shared" si="10"/>
        <v>414689.5788887004</v>
      </c>
      <c r="Q23" s="8"/>
      <c r="R23" s="8"/>
      <c r="S23" s="8"/>
      <c r="T23" s="4"/>
    </row>
    <row r="24" spans="1:20">
      <c r="A24" s="31">
        <v>39995</v>
      </c>
      <c r="B24" s="3"/>
      <c r="C24" s="6">
        <v>16</v>
      </c>
      <c r="D24" s="29">
        <f t="shared" si="0"/>
        <v>6622</v>
      </c>
      <c r="E24" s="29">
        <f t="shared" si="6"/>
        <v>105952</v>
      </c>
      <c r="F24" s="29">
        <f t="shared" si="1"/>
        <v>-1086075.3700000001</v>
      </c>
      <c r="G24" s="34">
        <f>+Inputs!$D$3</f>
        <v>0.37951000000000001</v>
      </c>
      <c r="H24" s="2"/>
      <c r="I24" s="27">
        <f t="shared" si="7"/>
        <v>1192027.3700000001</v>
      </c>
      <c r="J24" s="27"/>
      <c r="K24" s="27">
        <f t="shared" si="2"/>
        <v>6622</v>
      </c>
      <c r="L24" s="27">
        <f t="shared" si="8"/>
        <v>105952</v>
      </c>
      <c r="M24" s="27">
        <f t="shared" si="3"/>
        <v>2513.1152200000001</v>
      </c>
      <c r="N24" s="27">
        <f t="shared" si="4"/>
        <v>2513.1152200000001</v>
      </c>
      <c r="O24" s="27">
        <f t="shared" si="9"/>
        <v>-412176.46366870042</v>
      </c>
      <c r="P24" s="27">
        <f t="shared" si="10"/>
        <v>412176.46366870042</v>
      </c>
      <c r="Q24" s="8"/>
      <c r="R24" s="8"/>
      <c r="S24" s="8"/>
      <c r="T24" s="4"/>
    </row>
    <row r="25" spans="1:20">
      <c r="A25" s="31">
        <v>40026</v>
      </c>
      <c r="B25" s="3"/>
      <c r="C25" s="6">
        <v>17</v>
      </c>
      <c r="D25" s="29">
        <f t="shared" si="0"/>
        <v>6622</v>
      </c>
      <c r="E25" s="29">
        <f t="shared" si="6"/>
        <v>112574</v>
      </c>
      <c r="F25" s="29">
        <f t="shared" si="1"/>
        <v>-1079453.3700000001</v>
      </c>
      <c r="G25" s="34">
        <f>+Inputs!$D$3</f>
        <v>0.37951000000000001</v>
      </c>
      <c r="H25" s="2"/>
      <c r="I25" s="27">
        <f t="shared" si="7"/>
        <v>1192027.3700000001</v>
      </c>
      <c r="J25" s="27"/>
      <c r="K25" s="27">
        <f t="shared" si="2"/>
        <v>6622</v>
      </c>
      <c r="L25" s="27">
        <f t="shared" si="8"/>
        <v>112574</v>
      </c>
      <c r="M25" s="27">
        <f t="shared" si="3"/>
        <v>2513.1152200000001</v>
      </c>
      <c r="N25" s="27">
        <f t="shared" si="4"/>
        <v>2513.1152200000001</v>
      </c>
      <c r="O25" s="27">
        <f t="shared" si="9"/>
        <v>-409663.34844870045</v>
      </c>
      <c r="P25" s="27">
        <f t="shared" si="10"/>
        <v>409663.34844870045</v>
      </c>
      <c r="Q25" s="8"/>
      <c r="R25" s="8"/>
      <c r="S25" s="8"/>
      <c r="T25" s="4"/>
    </row>
    <row r="26" spans="1:20">
      <c r="A26" s="31">
        <v>40057</v>
      </c>
      <c r="B26" s="3"/>
      <c r="C26" s="6">
        <v>18</v>
      </c>
      <c r="D26" s="29">
        <f t="shared" si="0"/>
        <v>6622</v>
      </c>
      <c r="E26" s="29">
        <f t="shared" si="6"/>
        <v>119196</v>
      </c>
      <c r="F26" s="29">
        <f t="shared" si="1"/>
        <v>-1072831.3700000001</v>
      </c>
      <c r="G26" s="34">
        <f>+Inputs!$D$3</f>
        <v>0.37951000000000001</v>
      </c>
      <c r="H26" s="2"/>
      <c r="I26" s="27">
        <f t="shared" si="7"/>
        <v>1192027.3700000001</v>
      </c>
      <c r="J26" s="27"/>
      <c r="K26" s="27">
        <f t="shared" si="2"/>
        <v>6622</v>
      </c>
      <c r="L26" s="27">
        <f t="shared" si="8"/>
        <v>119196</v>
      </c>
      <c r="M26" s="27">
        <f t="shared" si="3"/>
        <v>2513.1152200000001</v>
      </c>
      <c r="N26" s="27">
        <f t="shared" si="4"/>
        <v>2513.1152200000001</v>
      </c>
      <c r="O26" s="27">
        <f t="shared" si="9"/>
        <v>-407150.23322870047</v>
      </c>
      <c r="P26" s="27">
        <f t="shared" si="10"/>
        <v>407150.23322870047</v>
      </c>
      <c r="Q26" s="8"/>
      <c r="R26" s="8"/>
      <c r="S26" s="8"/>
      <c r="T26" s="4"/>
    </row>
    <row r="27" spans="1:20">
      <c r="A27" s="31">
        <v>40087</v>
      </c>
      <c r="B27" s="3"/>
      <c r="C27" s="6">
        <v>19</v>
      </c>
      <c r="D27" s="29">
        <f t="shared" si="0"/>
        <v>6622</v>
      </c>
      <c r="E27" s="29">
        <f t="shared" si="6"/>
        <v>125818</v>
      </c>
      <c r="F27" s="29">
        <f t="shared" si="1"/>
        <v>-1066209.3700000001</v>
      </c>
      <c r="G27" s="34">
        <f>+Inputs!$D$3</f>
        <v>0.37951000000000001</v>
      </c>
      <c r="H27" s="2"/>
      <c r="I27" s="27">
        <f t="shared" si="7"/>
        <v>1192027.3700000001</v>
      </c>
      <c r="J27" s="27"/>
      <c r="K27" s="27">
        <f t="shared" si="2"/>
        <v>6622</v>
      </c>
      <c r="L27" s="27">
        <f t="shared" si="8"/>
        <v>125818</v>
      </c>
      <c r="M27" s="27">
        <f t="shared" si="3"/>
        <v>2513.1152200000001</v>
      </c>
      <c r="N27" s="27">
        <f t="shared" si="4"/>
        <v>2513.1152200000001</v>
      </c>
      <c r="O27" s="27">
        <f t="shared" si="9"/>
        <v>-404637.11800870049</v>
      </c>
      <c r="P27" s="27">
        <f t="shared" si="10"/>
        <v>404637.11800870049</v>
      </c>
      <c r="Q27" s="8"/>
      <c r="R27" s="8"/>
      <c r="S27" s="8"/>
      <c r="T27" s="4"/>
    </row>
    <row r="28" spans="1:20">
      <c r="A28" s="31">
        <v>40118</v>
      </c>
      <c r="B28" s="3"/>
      <c r="C28" s="6">
        <v>20</v>
      </c>
      <c r="D28" s="29">
        <f t="shared" si="0"/>
        <v>6622</v>
      </c>
      <c r="E28" s="29">
        <f t="shared" si="6"/>
        <v>132440</v>
      </c>
      <c r="F28" s="29">
        <f t="shared" si="1"/>
        <v>-1059587.3700000001</v>
      </c>
      <c r="G28" s="34">
        <f>+Inputs!$D$3</f>
        <v>0.37951000000000001</v>
      </c>
      <c r="H28" s="2"/>
      <c r="I28" s="27">
        <f t="shared" si="7"/>
        <v>1192027.3700000001</v>
      </c>
      <c r="J28" s="27"/>
      <c r="K28" s="27">
        <f t="shared" si="2"/>
        <v>6622</v>
      </c>
      <c r="L28" s="27">
        <f t="shared" si="8"/>
        <v>132440</v>
      </c>
      <c r="M28" s="27">
        <f t="shared" si="3"/>
        <v>2513.1152200000001</v>
      </c>
      <c r="N28" s="27">
        <f t="shared" si="4"/>
        <v>2513.1152200000001</v>
      </c>
      <c r="O28" s="27">
        <f t="shared" si="9"/>
        <v>-402124.00278870051</v>
      </c>
      <c r="P28" s="27">
        <f t="shared" si="10"/>
        <v>402124.00278870051</v>
      </c>
      <c r="Q28" s="8"/>
      <c r="R28" s="8"/>
      <c r="S28" s="8"/>
      <c r="T28" s="4"/>
    </row>
    <row r="29" spans="1:20">
      <c r="A29" s="31">
        <v>40148</v>
      </c>
      <c r="B29" s="3"/>
      <c r="C29" s="6">
        <v>21</v>
      </c>
      <c r="D29" s="29">
        <f t="shared" si="0"/>
        <v>6622</v>
      </c>
      <c r="E29" s="29">
        <f t="shared" si="6"/>
        <v>139062</v>
      </c>
      <c r="F29" s="29">
        <f t="shared" si="1"/>
        <v>-1052965.3700000001</v>
      </c>
      <c r="G29" s="34">
        <f>+Inputs!$D$3</f>
        <v>0.37951000000000001</v>
      </c>
      <c r="H29" s="2"/>
      <c r="I29" s="27">
        <f t="shared" si="7"/>
        <v>1192027.3700000001</v>
      </c>
      <c r="J29" s="27"/>
      <c r="K29" s="27">
        <f t="shared" si="2"/>
        <v>6622</v>
      </c>
      <c r="L29" s="27">
        <f t="shared" si="8"/>
        <v>139062</v>
      </c>
      <c r="M29" s="27">
        <f t="shared" si="3"/>
        <v>2513.1152200000001</v>
      </c>
      <c r="N29" s="27">
        <f t="shared" si="4"/>
        <v>2513.1152200000001</v>
      </c>
      <c r="O29" s="27">
        <f t="shared" si="9"/>
        <v>-399610.88756870053</v>
      </c>
      <c r="P29" s="27">
        <f t="shared" si="10"/>
        <v>399610.88756870053</v>
      </c>
      <c r="Q29" s="8"/>
      <c r="R29" s="8"/>
      <c r="S29" s="8"/>
      <c r="T29" s="4"/>
    </row>
    <row r="30" spans="1:20">
      <c r="A30" s="31">
        <v>40179</v>
      </c>
      <c r="B30" s="3"/>
      <c r="C30" s="6">
        <v>22</v>
      </c>
      <c r="D30" s="29">
        <f t="shared" si="0"/>
        <v>6622</v>
      </c>
      <c r="E30" s="29">
        <f t="shared" si="6"/>
        <v>145684</v>
      </c>
      <c r="F30" s="29">
        <f t="shared" si="1"/>
        <v>-1046343.3700000001</v>
      </c>
      <c r="G30" s="34">
        <f>+Inputs!$D$3</f>
        <v>0.37951000000000001</v>
      </c>
      <c r="H30" s="2"/>
      <c r="I30" s="27">
        <f t="shared" si="7"/>
        <v>1192027.3700000001</v>
      </c>
      <c r="J30" s="27"/>
      <c r="K30" s="27">
        <f t="shared" si="2"/>
        <v>6622</v>
      </c>
      <c r="L30" s="27">
        <f t="shared" si="8"/>
        <v>145684</v>
      </c>
      <c r="M30" s="27">
        <f t="shared" si="3"/>
        <v>2513.1152200000001</v>
      </c>
      <c r="N30" s="27">
        <f t="shared" si="4"/>
        <v>2513.1152200000001</v>
      </c>
      <c r="O30" s="27">
        <f t="shared" si="9"/>
        <v>-397097.77234870056</v>
      </c>
      <c r="P30" s="27">
        <f t="shared" si="10"/>
        <v>397097.77234870056</v>
      </c>
      <c r="Q30" s="8"/>
      <c r="R30" s="8"/>
      <c r="S30" s="8"/>
      <c r="T30" s="4"/>
    </row>
    <row r="31" spans="1:20">
      <c r="A31" s="31">
        <v>40210</v>
      </c>
      <c r="B31" s="3"/>
      <c r="C31" s="6">
        <v>23</v>
      </c>
      <c r="D31" s="29">
        <f t="shared" si="0"/>
        <v>6622</v>
      </c>
      <c r="E31" s="29">
        <f t="shared" si="6"/>
        <v>152306</v>
      </c>
      <c r="F31" s="29">
        <f t="shared" si="1"/>
        <v>-1039721.3700000001</v>
      </c>
      <c r="G31" s="34">
        <f>+Inputs!$D$3</f>
        <v>0.37951000000000001</v>
      </c>
      <c r="H31" s="2"/>
      <c r="I31" s="27">
        <f t="shared" si="7"/>
        <v>1192027.3700000001</v>
      </c>
      <c r="J31" s="27"/>
      <c r="K31" s="27">
        <f t="shared" si="2"/>
        <v>6622</v>
      </c>
      <c r="L31" s="27">
        <f t="shared" si="8"/>
        <v>152306</v>
      </c>
      <c r="M31" s="27">
        <f t="shared" si="3"/>
        <v>2513.1152200000001</v>
      </c>
      <c r="N31" s="27">
        <f t="shared" si="4"/>
        <v>2513.1152200000001</v>
      </c>
      <c r="O31" s="27">
        <f t="shared" si="9"/>
        <v>-394584.65712870058</v>
      </c>
      <c r="P31" s="27">
        <f t="shared" si="10"/>
        <v>394584.65712870058</v>
      </c>
      <c r="Q31" s="8"/>
      <c r="R31" s="8"/>
      <c r="S31" s="8"/>
      <c r="T31" s="4"/>
    </row>
    <row r="32" spans="1:20">
      <c r="A32" s="31">
        <v>40238</v>
      </c>
      <c r="B32" s="3"/>
      <c r="C32" s="6">
        <v>24</v>
      </c>
      <c r="D32" s="29">
        <f t="shared" si="0"/>
        <v>6622</v>
      </c>
      <c r="E32" s="29">
        <f t="shared" si="6"/>
        <v>158928</v>
      </c>
      <c r="F32" s="29">
        <f t="shared" si="1"/>
        <v>-1033099.3700000001</v>
      </c>
      <c r="G32" s="34">
        <f>+Inputs!$D$3</f>
        <v>0.37951000000000001</v>
      </c>
      <c r="H32" s="2"/>
      <c r="I32" s="27">
        <f t="shared" si="7"/>
        <v>1192027.3700000001</v>
      </c>
      <c r="J32" s="27"/>
      <c r="K32" s="27">
        <f t="shared" si="2"/>
        <v>6622</v>
      </c>
      <c r="L32" s="27">
        <f t="shared" si="8"/>
        <v>158928</v>
      </c>
      <c r="M32" s="27">
        <f t="shared" si="3"/>
        <v>2513.1152200000001</v>
      </c>
      <c r="N32" s="27">
        <f t="shared" si="4"/>
        <v>2513.1152200000001</v>
      </c>
      <c r="O32" s="27">
        <f t="shared" si="9"/>
        <v>-392071.5419087006</v>
      </c>
      <c r="P32" s="27">
        <f t="shared" si="10"/>
        <v>392071.5419087006</v>
      </c>
      <c r="Q32" s="8"/>
      <c r="R32" s="8"/>
      <c r="S32" s="8"/>
      <c r="T32" s="4"/>
    </row>
    <row r="33" spans="1:20">
      <c r="A33" s="31">
        <v>40269</v>
      </c>
      <c r="B33" s="3"/>
      <c r="C33" s="6">
        <v>25</v>
      </c>
      <c r="D33" s="29">
        <f t="shared" si="0"/>
        <v>6622</v>
      </c>
      <c r="E33" s="29">
        <f t="shared" si="6"/>
        <v>165550</v>
      </c>
      <c r="F33" s="29">
        <f t="shared" si="1"/>
        <v>-1026477.3700000001</v>
      </c>
      <c r="G33" s="34">
        <f>+Inputs!$D$3</f>
        <v>0.37951000000000001</v>
      </c>
      <c r="H33" s="2"/>
      <c r="I33" s="27">
        <f t="shared" si="7"/>
        <v>1192027.3700000001</v>
      </c>
      <c r="J33" s="27"/>
      <c r="K33" s="27">
        <f t="shared" si="2"/>
        <v>6622</v>
      </c>
      <c r="L33" s="27">
        <f t="shared" si="8"/>
        <v>165550</v>
      </c>
      <c r="M33" s="27">
        <f t="shared" si="3"/>
        <v>2513.1152200000001</v>
      </c>
      <c r="N33" s="27">
        <f t="shared" si="4"/>
        <v>2513.1152200000001</v>
      </c>
      <c r="O33" s="27">
        <f t="shared" si="9"/>
        <v>-389558.42668870062</v>
      </c>
      <c r="P33" s="27">
        <f t="shared" si="10"/>
        <v>389558.42668870062</v>
      </c>
      <c r="Q33" s="8"/>
      <c r="R33" s="8"/>
      <c r="S33" s="8"/>
      <c r="T33" s="4"/>
    </row>
    <row r="34" spans="1:20">
      <c r="A34" s="31">
        <v>40299</v>
      </c>
      <c r="B34" s="3"/>
      <c r="C34" s="6">
        <v>26</v>
      </c>
      <c r="D34" s="29">
        <f t="shared" si="0"/>
        <v>6622</v>
      </c>
      <c r="E34" s="29">
        <f t="shared" si="6"/>
        <v>172172</v>
      </c>
      <c r="F34" s="29">
        <f t="shared" si="1"/>
        <v>-1019855.3700000001</v>
      </c>
      <c r="G34" s="34">
        <f>+Inputs!$D$3</f>
        <v>0.37951000000000001</v>
      </c>
      <c r="H34" s="2"/>
      <c r="I34" s="27">
        <f t="shared" si="7"/>
        <v>1192027.3700000001</v>
      </c>
      <c r="J34" s="27"/>
      <c r="K34" s="27">
        <f t="shared" si="2"/>
        <v>6622</v>
      </c>
      <c r="L34" s="27">
        <f t="shared" si="8"/>
        <v>172172</v>
      </c>
      <c r="M34" s="27">
        <f t="shared" si="3"/>
        <v>2513.1152200000001</v>
      </c>
      <c r="N34" s="27">
        <f t="shared" si="4"/>
        <v>2513.1152200000001</v>
      </c>
      <c r="O34" s="27">
        <f t="shared" si="9"/>
        <v>-387045.31146870065</v>
      </c>
      <c r="P34" s="27">
        <f t="shared" si="10"/>
        <v>387045.31146870065</v>
      </c>
      <c r="Q34" s="8"/>
      <c r="R34" s="8"/>
      <c r="S34" s="8"/>
      <c r="T34" s="4"/>
    </row>
    <row r="35" spans="1:20">
      <c r="A35" s="31">
        <v>40330</v>
      </c>
      <c r="B35" s="3"/>
      <c r="C35" s="6">
        <v>27</v>
      </c>
      <c r="D35" s="29">
        <f t="shared" si="0"/>
        <v>6622</v>
      </c>
      <c r="E35" s="29">
        <f t="shared" si="6"/>
        <v>178794</v>
      </c>
      <c r="F35" s="29">
        <f t="shared" si="1"/>
        <v>-1013233.3700000001</v>
      </c>
      <c r="G35" s="34">
        <f>+Inputs!$D$3</f>
        <v>0.37951000000000001</v>
      </c>
      <c r="H35" s="2"/>
      <c r="I35" s="27">
        <f t="shared" si="7"/>
        <v>1192027.3700000001</v>
      </c>
      <c r="J35" s="27"/>
      <c r="K35" s="27">
        <f t="shared" si="2"/>
        <v>6622</v>
      </c>
      <c r="L35" s="27">
        <f t="shared" si="8"/>
        <v>178794</v>
      </c>
      <c r="M35" s="27">
        <f t="shared" si="3"/>
        <v>2513.1152200000001</v>
      </c>
      <c r="N35" s="27">
        <f t="shared" si="4"/>
        <v>2513.1152200000001</v>
      </c>
      <c r="O35" s="27">
        <f t="shared" si="9"/>
        <v>-384532.19624870067</v>
      </c>
      <c r="P35" s="27">
        <f t="shared" si="10"/>
        <v>384532.19624870067</v>
      </c>
      <c r="Q35" s="8"/>
      <c r="R35" s="8"/>
      <c r="S35" s="8"/>
      <c r="T35" s="4"/>
    </row>
    <row r="36" spans="1:20">
      <c r="A36" s="31">
        <v>40360</v>
      </c>
      <c r="B36" s="3"/>
      <c r="C36" s="6">
        <v>28</v>
      </c>
      <c r="D36" s="29">
        <f t="shared" si="0"/>
        <v>6622</v>
      </c>
      <c r="E36" s="29">
        <f t="shared" si="6"/>
        <v>185416</v>
      </c>
      <c r="F36" s="29">
        <f t="shared" si="1"/>
        <v>-1006611.3700000001</v>
      </c>
      <c r="G36" s="34">
        <f>+Inputs!$D$3</f>
        <v>0.37951000000000001</v>
      </c>
      <c r="H36" s="2"/>
      <c r="I36" s="27">
        <f t="shared" si="7"/>
        <v>1192027.3700000001</v>
      </c>
      <c r="J36" s="27"/>
      <c r="K36" s="27">
        <f t="shared" si="2"/>
        <v>6622</v>
      </c>
      <c r="L36" s="27">
        <f t="shared" si="8"/>
        <v>185416</v>
      </c>
      <c r="M36" s="27">
        <f t="shared" si="3"/>
        <v>2513.1152200000001</v>
      </c>
      <c r="N36" s="27">
        <f t="shared" si="4"/>
        <v>2513.1152200000001</v>
      </c>
      <c r="O36" s="27">
        <f t="shared" si="9"/>
        <v>-382019.08102870069</v>
      </c>
      <c r="P36" s="27">
        <f t="shared" si="10"/>
        <v>382019.08102870069</v>
      </c>
      <c r="Q36" s="8"/>
      <c r="R36" s="8"/>
      <c r="S36" s="8"/>
      <c r="T36" s="4"/>
    </row>
    <row r="37" spans="1:20">
      <c r="A37" s="31">
        <v>40391</v>
      </c>
      <c r="B37" s="3"/>
      <c r="C37" s="6">
        <v>29</v>
      </c>
      <c r="D37" s="29">
        <f t="shared" si="0"/>
        <v>6622</v>
      </c>
      <c r="E37" s="29">
        <f t="shared" si="6"/>
        <v>192038</v>
      </c>
      <c r="F37" s="29">
        <f t="shared" si="1"/>
        <v>-999989.37000000011</v>
      </c>
      <c r="G37" s="34">
        <f>+Inputs!$D$3</f>
        <v>0.37951000000000001</v>
      </c>
      <c r="H37" s="2"/>
      <c r="I37" s="27">
        <f t="shared" si="7"/>
        <v>1192027.3700000001</v>
      </c>
      <c r="J37" s="27"/>
      <c r="K37" s="27">
        <f t="shared" si="2"/>
        <v>6622</v>
      </c>
      <c r="L37" s="27">
        <f t="shared" si="8"/>
        <v>192038</v>
      </c>
      <c r="M37" s="27">
        <f t="shared" si="3"/>
        <v>2513.1152200000001</v>
      </c>
      <c r="N37" s="27">
        <f t="shared" si="4"/>
        <v>2513.1152200000001</v>
      </c>
      <c r="O37" s="27">
        <f t="shared" si="9"/>
        <v>-379505.96580870071</v>
      </c>
      <c r="P37" s="27">
        <f t="shared" si="10"/>
        <v>379505.96580870071</v>
      </c>
      <c r="Q37" s="8"/>
      <c r="R37" s="8"/>
      <c r="S37" s="8"/>
      <c r="T37" s="4"/>
    </row>
    <row r="38" spans="1:20">
      <c r="A38" s="31">
        <v>40422</v>
      </c>
      <c r="B38" s="3"/>
      <c r="C38" s="6">
        <v>30</v>
      </c>
      <c r="D38" s="29">
        <f t="shared" si="0"/>
        <v>6622</v>
      </c>
      <c r="E38" s="29">
        <f t="shared" si="6"/>
        <v>198660</v>
      </c>
      <c r="F38" s="29">
        <f t="shared" si="1"/>
        <v>-993367.37000000011</v>
      </c>
      <c r="G38" s="34">
        <f>+Inputs!$D$3</f>
        <v>0.37951000000000001</v>
      </c>
      <c r="H38" s="2"/>
      <c r="I38" s="27">
        <f t="shared" si="7"/>
        <v>1192027.3700000001</v>
      </c>
      <c r="J38" s="27"/>
      <c r="K38" s="27">
        <f t="shared" si="2"/>
        <v>6622</v>
      </c>
      <c r="L38" s="27">
        <f t="shared" si="8"/>
        <v>198660</v>
      </c>
      <c r="M38" s="27">
        <f t="shared" si="3"/>
        <v>2513.1152200000001</v>
      </c>
      <c r="N38" s="27">
        <f t="shared" si="4"/>
        <v>2513.1152200000001</v>
      </c>
      <c r="O38" s="27">
        <f t="shared" si="9"/>
        <v>-376992.85058870073</v>
      </c>
      <c r="P38" s="27">
        <f t="shared" si="10"/>
        <v>376992.85058870073</v>
      </c>
      <c r="Q38" s="8"/>
      <c r="R38" s="8"/>
      <c r="S38" s="8"/>
      <c r="T38" s="4"/>
    </row>
    <row r="39" spans="1:20">
      <c r="A39" s="31">
        <v>40452</v>
      </c>
      <c r="B39" s="2"/>
      <c r="C39" s="6">
        <v>31</v>
      </c>
      <c r="D39" s="29">
        <f t="shared" si="0"/>
        <v>6622</v>
      </c>
      <c r="E39" s="29">
        <f t="shared" si="6"/>
        <v>205282</v>
      </c>
      <c r="F39" s="29">
        <f t="shared" si="1"/>
        <v>-986745.37000000011</v>
      </c>
      <c r="G39" s="34">
        <f>+Inputs!$D$3</f>
        <v>0.37951000000000001</v>
      </c>
      <c r="H39" s="2"/>
      <c r="I39" s="27">
        <f t="shared" si="7"/>
        <v>1192027.3700000001</v>
      </c>
      <c r="J39" s="27"/>
      <c r="K39" s="27">
        <f t="shared" si="2"/>
        <v>6622</v>
      </c>
      <c r="L39" s="27">
        <f t="shared" si="8"/>
        <v>205282</v>
      </c>
      <c r="M39" s="27">
        <f t="shared" si="3"/>
        <v>2513.1152200000001</v>
      </c>
      <c r="N39" s="27">
        <f t="shared" si="4"/>
        <v>2513.1152200000001</v>
      </c>
      <c r="O39" s="27">
        <f t="shared" si="9"/>
        <v>-374479.73536870076</v>
      </c>
      <c r="P39" s="27">
        <f t="shared" si="10"/>
        <v>374479.73536870076</v>
      </c>
      <c r="Q39" s="8"/>
      <c r="R39" s="8"/>
      <c r="S39" s="8"/>
      <c r="T39" s="4"/>
    </row>
    <row r="40" spans="1:20">
      <c r="A40" s="31">
        <v>40483</v>
      </c>
      <c r="B40" s="2"/>
      <c r="C40" s="6">
        <v>32</v>
      </c>
      <c r="D40" s="29">
        <f t="shared" si="0"/>
        <v>6622</v>
      </c>
      <c r="E40" s="29">
        <f t="shared" si="6"/>
        <v>211904</v>
      </c>
      <c r="F40" s="29">
        <f t="shared" si="1"/>
        <v>-980123.37000000011</v>
      </c>
      <c r="G40" s="34">
        <f>+Inputs!$D$3</f>
        <v>0.37951000000000001</v>
      </c>
      <c r="H40" s="2"/>
      <c r="I40" s="27">
        <f t="shared" si="7"/>
        <v>1192027.3700000001</v>
      </c>
      <c r="J40" s="2"/>
      <c r="K40" s="27">
        <f t="shared" si="2"/>
        <v>6622</v>
      </c>
      <c r="L40" s="27">
        <f t="shared" si="8"/>
        <v>211904</v>
      </c>
      <c r="M40" s="27">
        <f t="shared" si="3"/>
        <v>2513.1152200000001</v>
      </c>
      <c r="N40" s="27">
        <f t="shared" si="4"/>
        <v>2513.1152200000001</v>
      </c>
      <c r="O40" s="27">
        <f t="shared" si="9"/>
        <v>-371966.62014870078</v>
      </c>
      <c r="P40" s="27">
        <f t="shared" si="10"/>
        <v>371966.62014870078</v>
      </c>
      <c r="Q40" s="8"/>
      <c r="R40" s="8"/>
      <c r="S40" s="8"/>
      <c r="T40" s="4"/>
    </row>
    <row r="41" spans="1:20">
      <c r="A41" s="31">
        <v>40513</v>
      </c>
      <c r="B41" s="4"/>
      <c r="C41" s="6">
        <v>33</v>
      </c>
      <c r="D41" s="29">
        <f t="shared" si="0"/>
        <v>6622</v>
      </c>
      <c r="E41" s="29">
        <f t="shared" si="6"/>
        <v>218526</v>
      </c>
      <c r="F41" s="29">
        <f t="shared" si="1"/>
        <v>-973501.37000000011</v>
      </c>
      <c r="G41" s="34">
        <f>+Inputs!$D$3</f>
        <v>0.37951000000000001</v>
      </c>
      <c r="H41" s="4"/>
      <c r="I41" s="27">
        <f t="shared" si="7"/>
        <v>1192027.3700000001</v>
      </c>
      <c r="J41" s="4"/>
      <c r="K41" s="27">
        <f t="shared" si="2"/>
        <v>6622</v>
      </c>
      <c r="L41" s="27">
        <f t="shared" si="8"/>
        <v>218526</v>
      </c>
      <c r="M41" s="27">
        <f t="shared" si="3"/>
        <v>2513.1152200000001</v>
      </c>
      <c r="N41" s="27">
        <f t="shared" si="4"/>
        <v>2513.1152200000001</v>
      </c>
      <c r="O41" s="27">
        <f t="shared" si="9"/>
        <v>-369453.5049287008</v>
      </c>
      <c r="P41" s="27">
        <f t="shared" si="10"/>
        <v>369453.5049287008</v>
      </c>
      <c r="Q41" s="8"/>
      <c r="R41" s="8"/>
      <c r="S41" s="8"/>
      <c r="T41" s="4"/>
    </row>
    <row r="42" spans="1:20">
      <c r="A42" s="31">
        <v>40544</v>
      </c>
      <c r="B42" s="4"/>
      <c r="C42" s="6">
        <v>34</v>
      </c>
      <c r="D42" s="29">
        <f t="shared" si="0"/>
        <v>6622</v>
      </c>
      <c r="E42" s="29">
        <f t="shared" si="6"/>
        <v>225148</v>
      </c>
      <c r="F42" s="29">
        <f t="shared" si="1"/>
        <v>-966879.37000000011</v>
      </c>
      <c r="G42" s="34">
        <f>+Inputs!$D$3</f>
        <v>0.37951000000000001</v>
      </c>
      <c r="H42" s="4"/>
      <c r="I42" s="27">
        <f t="shared" si="7"/>
        <v>1192027.3700000001</v>
      </c>
      <c r="J42" s="4"/>
      <c r="K42" s="27">
        <f t="shared" si="2"/>
        <v>6622</v>
      </c>
      <c r="L42" s="27">
        <f t="shared" si="8"/>
        <v>225148</v>
      </c>
      <c r="M42" s="27">
        <f t="shared" si="3"/>
        <v>2513.1152200000001</v>
      </c>
      <c r="N42" s="27">
        <f t="shared" si="4"/>
        <v>2513.1152200000001</v>
      </c>
      <c r="O42" s="27">
        <f t="shared" si="9"/>
        <v>-366940.38970870082</v>
      </c>
      <c r="P42" s="27">
        <f t="shared" si="10"/>
        <v>366940.38970870082</v>
      </c>
      <c r="Q42" s="8"/>
      <c r="R42" s="8"/>
      <c r="S42" s="8"/>
      <c r="T42" s="4"/>
    </row>
    <row r="43" spans="1:20">
      <c r="A43" s="31">
        <v>40575</v>
      </c>
      <c r="B43" s="4"/>
      <c r="C43" s="6">
        <v>35</v>
      </c>
      <c r="D43" s="29">
        <f t="shared" si="0"/>
        <v>6622</v>
      </c>
      <c r="E43" s="29">
        <f t="shared" si="6"/>
        <v>231770</v>
      </c>
      <c r="F43" s="29">
        <f t="shared" si="1"/>
        <v>-960257.37000000011</v>
      </c>
      <c r="G43" s="34">
        <f>+Inputs!$D$3</f>
        <v>0.37951000000000001</v>
      </c>
      <c r="H43" s="4"/>
      <c r="I43" s="27">
        <f t="shared" si="7"/>
        <v>1192027.3700000001</v>
      </c>
      <c r="J43" s="4"/>
      <c r="K43" s="27">
        <f t="shared" si="2"/>
        <v>6622</v>
      </c>
      <c r="L43" s="27">
        <f t="shared" si="8"/>
        <v>231770</v>
      </c>
      <c r="M43" s="27">
        <f t="shared" si="3"/>
        <v>2513.1152200000001</v>
      </c>
      <c r="N43" s="27">
        <f t="shared" si="4"/>
        <v>2513.1152200000001</v>
      </c>
      <c r="O43" s="27">
        <f t="shared" si="9"/>
        <v>-364427.27448870084</v>
      </c>
      <c r="P43" s="27">
        <f t="shared" si="10"/>
        <v>364427.27448870084</v>
      </c>
      <c r="Q43" s="8"/>
      <c r="R43" s="8"/>
      <c r="S43" s="8"/>
      <c r="T43" s="4"/>
    </row>
    <row r="44" spans="1:20">
      <c r="A44" s="31">
        <v>40603</v>
      </c>
      <c r="B44" s="4"/>
      <c r="C44" s="6">
        <v>36</v>
      </c>
      <c r="D44" s="29">
        <f t="shared" si="0"/>
        <v>6622</v>
      </c>
      <c r="E44" s="29">
        <f t="shared" si="6"/>
        <v>238392</v>
      </c>
      <c r="F44" s="29">
        <f t="shared" si="1"/>
        <v>-953635.37000000011</v>
      </c>
      <c r="G44" s="34">
        <f>+Inputs!$D$3</f>
        <v>0.37951000000000001</v>
      </c>
      <c r="H44" s="4"/>
      <c r="I44" s="27">
        <f t="shared" si="7"/>
        <v>1192027.3700000001</v>
      </c>
      <c r="J44" s="4"/>
      <c r="K44" s="27">
        <f t="shared" si="2"/>
        <v>6622</v>
      </c>
      <c r="L44" s="27">
        <f t="shared" si="8"/>
        <v>238392</v>
      </c>
      <c r="M44" s="27">
        <f t="shared" si="3"/>
        <v>2513.1152200000001</v>
      </c>
      <c r="N44" s="27">
        <f t="shared" si="4"/>
        <v>2513.1152200000001</v>
      </c>
      <c r="O44" s="27">
        <f t="shared" si="9"/>
        <v>-361914.15926870087</v>
      </c>
      <c r="P44" s="27">
        <f t="shared" si="10"/>
        <v>361914.15926870087</v>
      </c>
      <c r="Q44" s="8"/>
      <c r="R44" s="8"/>
      <c r="S44" s="8"/>
      <c r="T44" s="4"/>
    </row>
    <row r="45" spans="1:20">
      <c r="A45" s="31">
        <v>40634</v>
      </c>
      <c r="B45" s="4"/>
      <c r="C45" s="6">
        <v>37</v>
      </c>
      <c r="D45" s="29">
        <f t="shared" si="0"/>
        <v>6622</v>
      </c>
      <c r="E45" s="29">
        <f t="shared" si="6"/>
        <v>245014</v>
      </c>
      <c r="F45" s="29">
        <f t="shared" si="1"/>
        <v>-947013.37000000011</v>
      </c>
      <c r="G45" s="34">
        <f>+Inputs!$D$3</f>
        <v>0.37951000000000001</v>
      </c>
      <c r="H45" s="4"/>
      <c r="I45" s="27">
        <f t="shared" si="7"/>
        <v>1192027.3700000001</v>
      </c>
      <c r="J45" s="4"/>
      <c r="K45" s="27">
        <f t="shared" si="2"/>
        <v>6622</v>
      </c>
      <c r="L45" s="27">
        <f t="shared" si="8"/>
        <v>245014</v>
      </c>
      <c r="M45" s="27">
        <f t="shared" si="3"/>
        <v>2513.1152200000001</v>
      </c>
      <c r="N45" s="27">
        <f t="shared" si="4"/>
        <v>2513.1152200000001</v>
      </c>
      <c r="O45" s="27">
        <f t="shared" si="9"/>
        <v>-359401.04404870089</v>
      </c>
      <c r="P45" s="27">
        <f t="shared" si="10"/>
        <v>359401.04404870089</v>
      </c>
      <c r="Q45" s="8"/>
      <c r="R45" s="8"/>
      <c r="S45" s="8"/>
      <c r="T45" s="4"/>
    </row>
    <row r="46" spans="1:20">
      <c r="A46" s="31">
        <v>40664</v>
      </c>
      <c r="B46" s="4"/>
      <c r="C46" s="6">
        <v>38</v>
      </c>
      <c r="D46" s="29">
        <f t="shared" si="0"/>
        <v>6622</v>
      </c>
      <c r="E46" s="29">
        <f t="shared" si="6"/>
        <v>251636</v>
      </c>
      <c r="F46" s="29">
        <f t="shared" si="1"/>
        <v>-940391.37000000011</v>
      </c>
      <c r="G46" s="34">
        <f>+Inputs!$D$3</f>
        <v>0.37951000000000001</v>
      </c>
      <c r="H46" s="4"/>
      <c r="I46" s="27">
        <f t="shared" si="7"/>
        <v>1192027.3700000001</v>
      </c>
      <c r="J46" s="4"/>
      <c r="K46" s="27">
        <f t="shared" si="2"/>
        <v>6622</v>
      </c>
      <c r="L46" s="27">
        <f t="shared" si="8"/>
        <v>251636</v>
      </c>
      <c r="M46" s="27">
        <f t="shared" si="3"/>
        <v>2513.1152200000001</v>
      </c>
      <c r="N46" s="27">
        <f t="shared" si="4"/>
        <v>2513.1152200000001</v>
      </c>
      <c r="O46" s="27">
        <f t="shared" si="9"/>
        <v>-356887.92882870091</v>
      </c>
      <c r="P46" s="27">
        <f t="shared" si="10"/>
        <v>356887.92882870091</v>
      </c>
      <c r="Q46" s="8"/>
      <c r="R46" s="8"/>
      <c r="S46" s="8"/>
      <c r="T46" s="4"/>
    </row>
    <row r="47" spans="1:20">
      <c r="A47" s="31">
        <v>40695</v>
      </c>
      <c r="B47" s="4"/>
      <c r="C47" s="6">
        <v>39</v>
      </c>
      <c r="D47" s="29">
        <f t="shared" si="0"/>
        <v>6622</v>
      </c>
      <c r="E47" s="29">
        <f t="shared" si="6"/>
        <v>258258</v>
      </c>
      <c r="F47" s="29">
        <f t="shared" si="1"/>
        <v>-933769.37000000011</v>
      </c>
      <c r="G47" s="34">
        <f>+Inputs!$D$3</f>
        <v>0.37951000000000001</v>
      </c>
      <c r="H47" s="4"/>
      <c r="I47" s="27">
        <f t="shared" si="7"/>
        <v>1192027.3700000001</v>
      </c>
      <c r="J47" s="4"/>
      <c r="K47" s="27">
        <f t="shared" si="2"/>
        <v>6622</v>
      </c>
      <c r="L47" s="27">
        <f t="shared" si="8"/>
        <v>258258</v>
      </c>
      <c r="M47" s="27">
        <f t="shared" si="3"/>
        <v>2513.1152200000001</v>
      </c>
      <c r="N47" s="27">
        <f t="shared" si="4"/>
        <v>2513.1152200000001</v>
      </c>
      <c r="O47" s="27">
        <f t="shared" si="9"/>
        <v>-354374.81360870093</v>
      </c>
      <c r="P47" s="27">
        <f t="shared" si="10"/>
        <v>354374.81360870093</v>
      </c>
      <c r="Q47" s="8"/>
      <c r="R47" s="8"/>
      <c r="S47" s="8"/>
      <c r="T47" s="4"/>
    </row>
    <row r="48" spans="1:20">
      <c r="A48" s="31">
        <v>40725</v>
      </c>
      <c r="B48" s="4"/>
      <c r="C48" s="6">
        <v>40</v>
      </c>
      <c r="D48" s="29">
        <f t="shared" si="0"/>
        <v>6622</v>
      </c>
      <c r="E48" s="29">
        <f t="shared" si="6"/>
        <v>264880</v>
      </c>
      <c r="F48" s="29">
        <f t="shared" si="1"/>
        <v>-927147.37000000011</v>
      </c>
      <c r="G48" s="34">
        <f>+Inputs!$D$3</f>
        <v>0.37951000000000001</v>
      </c>
      <c r="H48" s="4"/>
      <c r="I48" s="27">
        <f t="shared" si="7"/>
        <v>1192027.3700000001</v>
      </c>
      <c r="J48" s="4"/>
      <c r="K48" s="27">
        <f t="shared" si="2"/>
        <v>6622</v>
      </c>
      <c r="L48" s="27">
        <f t="shared" si="8"/>
        <v>264880</v>
      </c>
      <c r="M48" s="27">
        <f t="shared" si="3"/>
        <v>2513.1152200000001</v>
      </c>
      <c r="N48" s="27">
        <f t="shared" si="4"/>
        <v>2513.1152200000001</v>
      </c>
      <c r="O48" s="27">
        <f t="shared" si="9"/>
        <v>-351861.69838870096</v>
      </c>
      <c r="P48" s="27">
        <f t="shared" si="10"/>
        <v>351861.69838870096</v>
      </c>
      <c r="Q48" s="8"/>
      <c r="R48" s="8"/>
      <c r="S48" s="8"/>
      <c r="T48" s="4"/>
    </row>
    <row r="49" spans="1:20">
      <c r="A49" s="31">
        <v>40756</v>
      </c>
      <c r="B49" s="4"/>
      <c r="C49" s="6">
        <v>41</v>
      </c>
      <c r="D49" s="29">
        <f t="shared" si="0"/>
        <v>6622</v>
      </c>
      <c r="E49" s="29">
        <f t="shared" si="6"/>
        <v>271502</v>
      </c>
      <c r="F49" s="29">
        <f t="shared" si="1"/>
        <v>-920525.37000000011</v>
      </c>
      <c r="G49" s="34">
        <f>+Inputs!$D$3</f>
        <v>0.37951000000000001</v>
      </c>
      <c r="H49" s="4"/>
      <c r="I49" s="27">
        <f t="shared" si="7"/>
        <v>1192027.3700000001</v>
      </c>
      <c r="J49" s="4"/>
      <c r="K49" s="27">
        <f t="shared" si="2"/>
        <v>6622</v>
      </c>
      <c r="L49" s="27">
        <f t="shared" si="8"/>
        <v>271502</v>
      </c>
      <c r="M49" s="27">
        <f t="shared" si="3"/>
        <v>2513.1152200000001</v>
      </c>
      <c r="N49" s="27">
        <f t="shared" si="4"/>
        <v>2513.1152200000001</v>
      </c>
      <c r="O49" s="27">
        <f t="shared" si="9"/>
        <v>-349348.58316870098</v>
      </c>
      <c r="P49" s="27">
        <f t="shared" si="10"/>
        <v>349348.58316870098</v>
      </c>
      <c r="Q49" s="8"/>
      <c r="R49" s="8"/>
      <c r="S49" s="8"/>
      <c r="T49" s="4"/>
    </row>
    <row r="50" spans="1:20">
      <c r="A50" s="31">
        <v>40787</v>
      </c>
      <c r="B50" s="4"/>
      <c r="C50" s="6">
        <v>42</v>
      </c>
      <c r="D50" s="29">
        <f t="shared" si="0"/>
        <v>6622</v>
      </c>
      <c r="E50" s="29">
        <f t="shared" si="6"/>
        <v>278124</v>
      </c>
      <c r="F50" s="29">
        <f t="shared" si="1"/>
        <v>-913903.37000000011</v>
      </c>
      <c r="G50" s="34">
        <f>+Inputs!$D$3</f>
        <v>0.37951000000000001</v>
      </c>
      <c r="H50" s="4"/>
      <c r="I50" s="27">
        <f t="shared" si="7"/>
        <v>1192027.3700000001</v>
      </c>
      <c r="J50" s="4"/>
      <c r="K50" s="27">
        <f t="shared" si="2"/>
        <v>6622</v>
      </c>
      <c r="L50" s="27">
        <f t="shared" si="8"/>
        <v>278124</v>
      </c>
      <c r="M50" s="27">
        <f t="shared" si="3"/>
        <v>2513.1152200000001</v>
      </c>
      <c r="N50" s="27">
        <f t="shared" si="4"/>
        <v>2513.1152200000001</v>
      </c>
      <c r="O50" s="27">
        <f t="shared" si="9"/>
        <v>-346835.467948701</v>
      </c>
      <c r="P50" s="27">
        <f t="shared" si="10"/>
        <v>346835.467948701</v>
      </c>
      <c r="Q50" s="8"/>
      <c r="R50" s="8"/>
      <c r="S50" s="8"/>
      <c r="T50" s="4"/>
    </row>
    <row r="51" spans="1:20">
      <c r="A51" s="31">
        <v>40817</v>
      </c>
      <c r="B51" s="4"/>
      <c r="C51" s="6">
        <v>43</v>
      </c>
      <c r="D51" s="29">
        <f t="shared" si="0"/>
        <v>6622</v>
      </c>
      <c r="E51" s="29">
        <f t="shared" si="6"/>
        <v>284746</v>
      </c>
      <c r="F51" s="29">
        <f t="shared" si="1"/>
        <v>-907281.37000000011</v>
      </c>
      <c r="G51" s="34">
        <f>+Inputs!$D$3</f>
        <v>0.37951000000000001</v>
      </c>
      <c r="H51" s="4"/>
      <c r="I51" s="27">
        <f t="shared" si="7"/>
        <v>1192027.3700000001</v>
      </c>
      <c r="J51" s="4"/>
      <c r="K51" s="27">
        <f t="shared" si="2"/>
        <v>6622</v>
      </c>
      <c r="L51" s="27">
        <f t="shared" si="8"/>
        <v>284746</v>
      </c>
      <c r="M51" s="27">
        <f t="shared" si="3"/>
        <v>2513.1152200000001</v>
      </c>
      <c r="N51" s="27">
        <f t="shared" si="4"/>
        <v>2513.1152200000001</v>
      </c>
      <c r="O51" s="27">
        <f t="shared" si="9"/>
        <v>-344322.35272870102</v>
      </c>
      <c r="P51" s="27">
        <f t="shared" si="10"/>
        <v>344322.35272870102</v>
      </c>
      <c r="Q51" s="8"/>
      <c r="R51" s="8"/>
      <c r="S51" s="8"/>
      <c r="T51" s="4"/>
    </row>
    <row r="52" spans="1:20">
      <c r="A52" s="31">
        <v>40848</v>
      </c>
      <c r="B52" s="4"/>
      <c r="C52" s="6">
        <v>44</v>
      </c>
      <c r="D52" s="29">
        <f t="shared" si="0"/>
        <v>6622</v>
      </c>
      <c r="E52" s="29">
        <f t="shared" si="6"/>
        <v>291368</v>
      </c>
      <c r="F52" s="29">
        <f t="shared" si="1"/>
        <v>-900659.37000000011</v>
      </c>
      <c r="G52" s="34">
        <f>+Inputs!$D$3</f>
        <v>0.37951000000000001</v>
      </c>
      <c r="H52" s="4"/>
      <c r="I52" s="27">
        <f t="shared" si="7"/>
        <v>1192027.3700000001</v>
      </c>
      <c r="J52" s="4"/>
      <c r="K52" s="27">
        <f t="shared" si="2"/>
        <v>6622</v>
      </c>
      <c r="L52" s="27">
        <f t="shared" si="8"/>
        <v>291368</v>
      </c>
      <c r="M52" s="27">
        <f t="shared" si="3"/>
        <v>2513.1152200000001</v>
      </c>
      <c r="N52" s="27">
        <f t="shared" si="4"/>
        <v>2513.1152200000001</v>
      </c>
      <c r="O52" s="27">
        <f t="shared" si="9"/>
        <v>-341809.23750870104</v>
      </c>
      <c r="P52" s="27">
        <f t="shared" si="10"/>
        <v>341809.23750870104</v>
      </c>
      <c r="Q52" s="8"/>
      <c r="R52" s="8"/>
      <c r="S52" s="8"/>
      <c r="T52" s="4"/>
    </row>
    <row r="53" spans="1:20">
      <c r="A53" s="31">
        <v>40878</v>
      </c>
      <c r="B53" s="4"/>
      <c r="C53" s="6">
        <v>45</v>
      </c>
      <c r="D53" s="29">
        <f t="shared" si="0"/>
        <v>6622</v>
      </c>
      <c r="E53" s="29">
        <f t="shared" si="6"/>
        <v>297990</v>
      </c>
      <c r="F53" s="29">
        <f t="shared" si="1"/>
        <v>-894037.37000000011</v>
      </c>
      <c r="G53" s="34">
        <f>+Inputs!$D$3</f>
        <v>0.37951000000000001</v>
      </c>
      <c r="H53" s="4"/>
      <c r="I53" s="27">
        <f t="shared" si="7"/>
        <v>1192027.3700000001</v>
      </c>
      <c r="J53" s="4"/>
      <c r="K53" s="27">
        <f t="shared" si="2"/>
        <v>6622</v>
      </c>
      <c r="L53" s="27">
        <f t="shared" si="8"/>
        <v>297990</v>
      </c>
      <c r="M53" s="27">
        <f t="shared" si="3"/>
        <v>2513.1152200000001</v>
      </c>
      <c r="N53" s="27">
        <f t="shared" si="4"/>
        <v>2513.1152200000001</v>
      </c>
      <c r="O53" s="27">
        <f t="shared" si="9"/>
        <v>-339296.12228870107</v>
      </c>
      <c r="P53" s="27">
        <f t="shared" si="10"/>
        <v>339296.12228870107</v>
      </c>
      <c r="Q53" s="8"/>
      <c r="R53" s="8"/>
      <c r="S53" s="8"/>
      <c r="T53" s="4"/>
    </row>
    <row r="54" spans="1:20">
      <c r="A54" s="31">
        <v>40909</v>
      </c>
      <c r="B54" s="4"/>
      <c r="C54" s="6">
        <v>46</v>
      </c>
      <c r="D54" s="29">
        <f t="shared" si="0"/>
        <v>6622</v>
      </c>
      <c r="E54" s="29">
        <f t="shared" si="6"/>
        <v>304612</v>
      </c>
      <c r="F54" s="29">
        <f t="shared" si="1"/>
        <v>-887415.37000000011</v>
      </c>
      <c r="G54" s="34">
        <f>+Inputs!$D$3</f>
        <v>0.37951000000000001</v>
      </c>
      <c r="H54" s="4"/>
      <c r="I54" s="27">
        <f t="shared" si="7"/>
        <v>1192027.3700000001</v>
      </c>
      <c r="J54" s="4"/>
      <c r="K54" s="27">
        <f t="shared" si="2"/>
        <v>6622</v>
      </c>
      <c r="L54" s="27">
        <f t="shared" si="8"/>
        <v>304612</v>
      </c>
      <c r="M54" s="27">
        <f t="shared" si="3"/>
        <v>2513.1152200000001</v>
      </c>
      <c r="N54" s="27">
        <f t="shared" si="4"/>
        <v>2513.1152200000001</v>
      </c>
      <c r="O54" s="27">
        <f t="shared" si="9"/>
        <v>-336783.00706870109</v>
      </c>
      <c r="P54" s="27">
        <f t="shared" si="10"/>
        <v>336783.00706870109</v>
      </c>
      <c r="Q54" s="8"/>
      <c r="R54" s="8"/>
      <c r="S54" s="8"/>
      <c r="T54" s="4"/>
    </row>
    <row r="55" spans="1:20">
      <c r="A55" s="31">
        <v>40940</v>
      </c>
      <c r="B55" s="4"/>
      <c r="C55" s="6">
        <v>47</v>
      </c>
      <c r="D55" s="29">
        <f t="shared" si="0"/>
        <v>6622</v>
      </c>
      <c r="E55" s="29">
        <f t="shared" si="6"/>
        <v>311234</v>
      </c>
      <c r="F55" s="29">
        <f t="shared" si="1"/>
        <v>-880793.37000000011</v>
      </c>
      <c r="G55" s="34">
        <f>+Inputs!$D$3</f>
        <v>0.37951000000000001</v>
      </c>
      <c r="H55" s="4"/>
      <c r="I55" s="27">
        <f t="shared" si="7"/>
        <v>1192027.3700000001</v>
      </c>
      <c r="J55" s="4"/>
      <c r="K55" s="27">
        <f t="shared" si="2"/>
        <v>6622</v>
      </c>
      <c r="L55" s="27">
        <f t="shared" si="8"/>
        <v>311234</v>
      </c>
      <c r="M55" s="27">
        <f t="shared" si="3"/>
        <v>2513.1152200000001</v>
      </c>
      <c r="N55" s="27">
        <f t="shared" si="4"/>
        <v>2513.1152200000001</v>
      </c>
      <c r="O55" s="27">
        <f t="shared" si="9"/>
        <v>-334269.89184870111</v>
      </c>
      <c r="P55" s="27">
        <f t="shared" si="10"/>
        <v>334269.89184870111</v>
      </c>
      <c r="Q55" s="8"/>
      <c r="R55" s="8"/>
      <c r="S55" s="8"/>
      <c r="T55" s="4"/>
    </row>
    <row r="56" spans="1:20">
      <c r="A56" s="31">
        <v>40969</v>
      </c>
      <c r="B56" s="4"/>
      <c r="C56" s="6">
        <v>48</v>
      </c>
      <c r="D56" s="29">
        <f t="shared" si="0"/>
        <v>6622</v>
      </c>
      <c r="E56" s="29">
        <f t="shared" si="6"/>
        <v>317856</v>
      </c>
      <c r="F56" s="29">
        <f t="shared" si="1"/>
        <v>-874171.37000000011</v>
      </c>
      <c r="G56" s="34">
        <f>+Inputs!$D$3</f>
        <v>0.37951000000000001</v>
      </c>
      <c r="H56" s="4"/>
      <c r="I56" s="27">
        <f t="shared" si="7"/>
        <v>1192027.3700000001</v>
      </c>
      <c r="J56" s="4"/>
      <c r="K56" s="27">
        <f t="shared" si="2"/>
        <v>6622</v>
      </c>
      <c r="L56" s="27">
        <f t="shared" si="8"/>
        <v>317856</v>
      </c>
      <c r="M56" s="27">
        <f t="shared" si="3"/>
        <v>2513.1152200000001</v>
      </c>
      <c r="N56" s="27">
        <f t="shared" si="4"/>
        <v>2513.1152200000001</v>
      </c>
      <c r="O56" s="27">
        <f t="shared" si="9"/>
        <v>-331756.77662870113</v>
      </c>
      <c r="P56" s="27">
        <f t="shared" si="10"/>
        <v>331756.77662870113</v>
      </c>
      <c r="Q56" s="8"/>
      <c r="R56" s="8"/>
      <c r="S56" s="8"/>
      <c r="T56" s="4"/>
    </row>
    <row r="57" spans="1:20">
      <c r="A57" s="31">
        <v>41000</v>
      </c>
      <c r="B57" s="4"/>
      <c r="C57" s="6">
        <v>49</v>
      </c>
      <c r="D57" s="29">
        <f t="shared" si="0"/>
        <v>6622</v>
      </c>
      <c r="E57" s="29">
        <f t="shared" si="6"/>
        <v>324478</v>
      </c>
      <c r="F57" s="29">
        <f t="shared" si="1"/>
        <v>-867549.37000000011</v>
      </c>
      <c r="G57" s="34">
        <f>+Inputs!$D$3</f>
        <v>0.37951000000000001</v>
      </c>
      <c r="H57" s="4"/>
      <c r="I57" s="27">
        <f t="shared" si="7"/>
        <v>1192027.3700000001</v>
      </c>
      <c r="J57" s="4"/>
      <c r="K57" s="27">
        <f t="shared" si="2"/>
        <v>6622</v>
      </c>
      <c r="L57" s="27">
        <f t="shared" si="8"/>
        <v>324478</v>
      </c>
      <c r="M57" s="27">
        <f t="shared" si="3"/>
        <v>2513.1152200000001</v>
      </c>
      <c r="N57" s="27">
        <f t="shared" si="4"/>
        <v>2513.1152200000001</v>
      </c>
      <c r="O57" s="27">
        <f t="shared" si="9"/>
        <v>-329243.66140870115</v>
      </c>
      <c r="P57" s="27">
        <f t="shared" si="10"/>
        <v>329243.66140870115</v>
      </c>
      <c r="Q57" s="8"/>
      <c r="R57" s="8"/>
      <c r="S57" s="8"/>
      <c r="T57" s="4"/>
    </row>
    <row r="58" spans="1:20">
      <c r="A58" s="31">
        <v>41030</v>
      </c>
      <c r="B58" s="4"/>
      <c r="C58" s="6">
        <v>50</v>
      </c>
      <c r="D58" s="29">
        <f t="shared" si="0"/>
        <v>6622</v>
      </c>
      <c r="E58" s="29">
        <f t="shared" si="6"/>
        <v>331100</v>
      </c>
      <c r="F58" s="29">
        <f t="shared" si="1"/>
        <v>-860927.37000000011</v>
      </c>
      <c r="G58" s="34">
        <f>+Inputs!$D$3</f>
        <v>0.37951000000000001</v>
      </c>
      <c r="H58" s="4"/>
      <c r="I58" s="27">
        <f t="shared" si="7"/>
        <v>1192027.3700000001</v>
      </c>
      <c r="J58" s="4"/>
      <c r="K58" s="27">
        <f t="shared" si="2"/>
        <v>6622</v>
      </c>
      <c r="L58" s="27">
        <f t="shared" si="8"/>
        <v>331100</v>
      </c>
      <c r="M58" s="27">
        <f t="shared" si="3"/>
        <v>2513.1152200000001</v>
      </c>
      <c r="N58" s="27">
        <f t="shared" si="4"/>
        <v>2513.1152200000001</v>
      </c>
      <c r="O58" s="27">
        <f t="shared" si="9"/>
        <v>-326730.54618870118</v>
      </c>
      <c r="P58" s="27">
        <f t="shared" si="10"/>
        <v>326730.54618870118</v>
      </c>
      <c r="Q58" s="8"/>
      <c r="R58" s="8"/>
      <c r="S58" s="8"/>
      <c r="T58" s="4"/>
    </row>
    <row r="59" spans="1:20">
      <c r="A59" s="31">
        <v>41061</v>
      </c>
      <c r="B59" s="4"/>
      <c r="C59" s="6">
        <v>51</v>
      </c>
      <c r="D59" s="29">
        <f t="shared" si="0"/>
        <v>6622</v>
      </c>
      <c r="E59" s="29">
        <f t="shared" si="6"/>
        <v>337722</v>
      </c>
      <c r="F59" s="29">
        <f t="shared" si="1"/>
        <v>-854305.37000000011</v>
      </c>
      <c r="G59" s="34">
        <f>+Inputs!$D$3</f>
        <v>0.37951000000000001</v>
      </c>
      <c r="H59" s="4"/>
      <c r="I59" s="27">
        <f t="shared" si="7"/>
        <v>1192027.3700000001</v>
      </c>
      <c r="J59" s="4"/>
      <c r="K59" s="27">
        <f t="shared" si="2"/>
        <v>6622</v>
      </c>
      <c r="L59" s="27">
        <f t="shared" si="8"/>
        <v>337722</v>
      </c>
      <c r="M59" s="27">
        <f t="shared" si="3"/>
        <v>2513.1152200000001</v>
      </c>
      <c r="N59" s="27">
        <f t="shared" si="4"/>
        <v>2513.1152200000001</v>
      </c>
      <c r="O59" s="27">
        <f t="shared" si="9"/>
        <v>-324217.4309687012</v>
      </c>
      <c r="P59" s="27">
        <f t="shared" si="10"/>
        <v>324217.4309687012</v>
      </c>
      <c r="Q59" s="8"/>
      <c r="R59" s="8"/>
      <c r="S59" s="8"/>
      <c r="T59" s="4"/>
    </row>
    <row r="60" spans="1:20">
      <c r="A60" s="31">
        <v>41091</v>
      </c>
      <c r="B60" s="4"/>
      <c r="C60" s="6">
        <v>52</v>
      </c>
      <c r="D60" s="29">
        <f t="shared" si="0"/>
        <v>6622</v>
      </c>
      <c r="E60" s="29">
        <f t="shared" si="6"/>
        <v>344344</v>
      </c>
      <c r="F60" s="29">
        <f t="shared" si="1"/>
        <v>-847683.37000000011</v>
      </c>
      <c r="G60" s="34">
        <f>+Inputs!$D$3</f>
        <v>0.37951000000000001</v>
      </c>
      <c r="H60" s="4"/>
      <c r="I60" s="27">
        <f t="shared" si="7"/>
        <v>1192027.3700000001</v>
      </c>
      <c r="J60" s="4"/>
      <c r="K60" s="27">
        <f t="shared" si="2"/>
        <v>6622</v>
      </c>
      <c r="L60" s="27">
        <f t="shared" si="8"/>
        <v>344344</v>
      </c>
      <c r="M60" s="27">
        <f t="shared" si="3"/>
        <v>2513.1152200000001</v>
      </c>
      <c r="N60" s="27">
        <f t="shared" si="4"/>
        <v>2513.1152200000001</v>
      </c>
      <c r="O60" s="27">
        <f t="shared" si="9"/>
        <v>-321704.31574870122</v>
      </c>
      <c r="P60" s="27">
        <f t="shared" si="10"/>
        <v>321704.31574870122</v>
      </c>
      <c r="Q60" s="8"/>
      <c r="R60" s="8"/>
      <c r="S60" s="8"/>
      <c r="T60" s="4"/>
    </row>
    <row r="61" spans="1:20">
      <c r="A61" s="31">
        <v>41122</v>
      </c>
      <c r="B61" s="4"/>
      <c r="C61" s="6">
        <v>53</v>
      </c>
      <c r="D61" s="29">
        <f t="shared" si="0"/>
        <v>6622</v>
      </c>
      <c r="E61" s="29">
        <f t="shared" si="6"/>
        <v>350966</v>
      </c>
      <c r="F61" s="29">
        <f t="shared" si="1"/>
        <v>-841061.37000000011</v>
      </c>
      <c r="G61" s="34">
        <f>+Inputs!$D$3</f>
        <v>0.37951000000000001</v>
      </c>
      <c r="H61" s="4"/>
      <c r="I61" s="27">
        <f t="shared" si="7"/>
        <v>1192027.3700000001</v>
      </c>
      <c r="J61" s="4"/>
      <c r="K61" s="27">
        <f t="shared" si="2"/>
        <v>6622</v>
      </c>
      <c r="L61" s="27">
        <f t="shared" si="8"/>
        <v>350966</v>
      </c>
      <c r="M61" s="27">
        <f t="shared" si="3"/>
        <v>2513.1152200000001</v>
      </c>
      <c r="N61" s="27">
        <f t="shared" si="4"/>
        <v>2513.1152200000001</v>
      </c>
      <c r="O61" s="27">
        <f t="shared" si="9"/>
        <v>-319191.20052870124</v>
      </c>
      <c r="P61" s="27">
        <f t="shared" si="10"/>
        <v>319191.20052870124</v>
      </c>
      <c r="Q61" s="8"/>
      <c r="R61" s="8"/>
      <c r="S61" s="8"/>
      <c r="T61" s="4"/>
    </row>
    <row r="62" spans="1:20">
      <c r="A62" s="31">
        <v>41153</v>
      </c>
      <c r="B62" s="4"/>
      <c r="C62" s="6">
        <v>54</v>
      </c>
      <c r="D62" s="29">
        <f t="shared" si="0"/>
        <v>6622</v>
      </c>
      <c r="E62" s="29">
        <f t="shared" si="6"/>
        <v>357588</v>
      </c>
      <c r="F62" s="29">
        <f t="shared" si="1"/>
        <v>-834439.37000000011</v>
      </c>
      <c r="G62" s="34">
        <f>+Inputs!$D$3</f>
        <v>0.37951000000000001</v>
      </c>
      <c r="H62" s="4"/>
      <c r="I62" s="27">
        <f t="shared" si="7"/>
        <v>1192027.3700000001</v>
      </c>
      <c r="J62" s="4"/>
      <c r="K62" s="27">
        <f t="shared" si="2"/>
        <v>6622</v>
      </c>
      <c r="L62" s="27">
        <f t="shared" si="8"/>
        <v>357588</v>
      </c>
      <c r="M62" s="27">
        <f t="shared" si="3"/>
        <v>2513.1152200000001</v>
      </c>
      <c r="N62" s="27">
        <f t="shared" si="4"/>
        <v>2513.1152200000001</v>
      </c>
      <c r="O62" s="27">
        <f t="shared" si="9"/>
        <v>-316678.08530870127</v>
      </c>
      <c r="P62" s="27">
        <f t="shared" si="10"/>
        <v>316678.08530870127</v>
      </c>
      <c r="Q62" s="8"/>
      <c r="R62" s="8"/>
      <c r="S62" s="8"/>
      <c r="T62" s="4"/>
    </row>
    <row r="63" spans="1:20">
      <c r="A63" s="31">
        <v>41183</v>
      </c>
      <c r="B63" s="4"/>
      <c r="C63" s="6">
        <v>55</v>
      </c>
      <c r="D63" s="29">
        <f t="shared" si="0"/>
        <v>6622</v>
      </c>
      <c r="E63" s="29">
        <f t="shared" si="6"/>
        <v>364210</v>
      </c>
      <c r="F63" s="29">
        <f t="shared" si="1"/>
        <v>-827817.37000000011</v>
      </c>
      <c r="G63" s="34">
        <f>+Inputs!$D$3</f>
        <v>0.37951000000000001</v>
      </c>
      <c r="H63" s="4"/>
      <c r="I63" s="27">
        <f t="shared" si="7"/>
        <v>1192027.3700000001</v>
      </c>
      <c r="J63" s="4"/>
      <c r="K63" s="27">
        <f t="shared" si="2"/>
        <v>6622</v>
      </c>
      <c r="L63" s="27">
        <f t="shared" si="8"/>
        <v>364210</v>
      </c>
      <c r="M63" s="27">
        <f t="shared" si="3"/>
        <v>2513.1152200000001</v>
      </c>
      <c r="N63" s="27">
        <f t="shared" si="4"/>
        <v>2513.1152200000001</v>
      </c>
      <c r="O63" s="27">
        <f t="shared" si="9"/>
        <v>-314164.97008870129</v>
      </c>
      <c r="P63" s="27">
        <f t="shared" si="10"/>
        <v>314164.97008870129</v>
      </c>
      <c r="Q63" s="8"/>
      <c r="R63" s="8"/>
      <c r="S63" s="8"/>
      <c r="T63" s="4"/>
    </row>
    <row r="64" spans="1:20">
      <c r="A64" s="31">
        <v>41214</v>
      </c>
      <c r="B64" s="4"/>
      <c r="C64" s="6">
        <v>56</v>
      </c>
      <c r="D64" s="29">
        <f t="shared" si="0"/>
        <v>6622</v>
      </c>
      <c r="E64" s="29">
        <f t="shared" si="6"/>
        <v>370832</v>
      </c>
      <c r="F64" s="29">
        <f t="shared" si="1"/>
        <v>-821195.37000000011</v>
      </c>
      <c r="G64" s="34">
        <f>+Inputs!$D$3</f>
        <v>0.37951000000000001</v>
      </c>
      <c r="H64" s="4"/>
      <c r="I64" s="27">
        <f t="shared" si="7"/>
        <v>1192027.3700000001</v>
      </c>
      <c r="J64" s="4"/>
      <c r="K64" s="27">
        <f t="shared" si="2"/>
        <v>6622</v>
      </c>
      <c r="L64" s="27">
        <f t="shared" si="8"/>
        <v>370832</v>
      </c>
      <c r="M64" s="27">
        <f t="shared" si="3"/>
        <v>2513.1152200000001</v>
      </c>
      <c r="N64" s="27">
        <f t="shared" si="4"/>
        <v>2513.1152200000001</v>
      </c>
      <c r="O64" s="27">
        <f t="shared" si="9"/>
        <v>-311651.85486870131</v>
      </c>
      <c r="P64" s="27">
        <f t="shared" si="10"/>
        <v>311651.85486870131</v>
      </c>
      <c r="Q64" s="8"/>
      <c r="R64" s="8"/>
      <c r="S64" s="8"/>
      <c r="T64" s="4"/>
    </row>
    <row r="65" spans="1:20">
      <c r="A65" s="31">
        <v>41244</v>
      </c>
      <c r="B65" s="4"/>
      <c r="C65" s="6">
        <v>57</v>
      </c>
      <c r="D65" s="29">
        <f t="shared" si="0"/>
        <v>6622</v>
      </c>
      <c r="E65" s="29">
        <f t="shared" si="6"/>
        <v>377454</v>
      </c>
      <c r="F65" s="29">
        <f t="shared" si="1"/>
        <v>-814573.37000000011</v>
      </c>
      <c r="G65" s="34">
        <f>+Inputs!$D$3</f>
        <v>0.37951000000000001</v>
      </c>
      <c r="H65" s="4"/>
      <c r="I65" s="27">
        <f t="shared" si="7"/>
        <v>1192027.3700000001</v>
      </c>
      <c r="J65" s="4"/>
      <c r="K65" s="27">
        <f t="shared" si="2"/>
        <v>6622</v>
      </c>
      <c r="L65" s="27">
        <f t="shared" si="8"/>
        <v>377454</v>
      </c>
      <c r="M65" s="27">
        <f t="shared" si="3"/>
        <v>2513.1152200000001</v>
      </c>
      <c r="N65" s="27">
        <f t="shared" si="4"/>
        <v>2513.1152200000001</v>
      </c>
      <c r="O65" s="27">
        <f t="shared" si="9"/>
        <v>-309138.73964870133</v>
      </c>
      <c r="P65" s="27">
        <f t="shared" si="10"/>
        <v>309138.73964870133</v>
      </c>
      <c r="Q65" s="8"/>
      <c r="R65" s="8"/>
      <c r="S65" s="8"/>
      <c r="T65" s="4"/>
    </row>
    <row r="66" spans="1:20">
      <c r="A66" s="31">
        <v>41275</v>
      </c>
      <c r="B66" s="4"/>
      <c r="C66" s="6">
        <v>58</v>
      </c>
      <c r="D66" s="29">
        <f t="shared" si="0"/>
        <v>6622</v>
      </c>
      <c r="E66" s="29">
        <f t="shared" si="6"/>
        <v>384076</v>
      </c>
      <c r="F66" s="29">
        <f t="shared" si="1"/>
        <v>-807951.37000000011</v>
      </c>
      <c r="G66" s="34">
        <f>+Inputs!$D$3</f>
        <v>0.37951000000000001</v>
      </c>
      <c r="H66" s="4"/>
      <c r="I66" s="27">
        <f t="shared" si="7"/>
        <v>1192027.3700000001</v>
      </c>
      <c r="J66" s="4"/>
      <c r="K66" s="27">
        <f t="shared" si="2"/>
        <v>6622</v>
      </c>
      <c r="L66" s="27">
        <f t="shared" si="8"/>
        <v>384076</v>
      </c>
      <c r="M66" s="27">
        <f t="shared" si="3"/>
        <v>2513.1152200000001</v>
      </c>
      <c r="N66" s="27">
        <f t="shared" si="4"/>
        <v>2513.1152200000001</v>
      </c>
      <c r="O66" s="27">
        <f t="shared" si="9"/>
        <v>-306625.62442870135</v>
      </c>
      <c r="P66" s="27">
        <f t="shared" si="10"/>
        <v>306625.62442870135</v>
      </c>
      <c r="Q66" s="8"/>
      <c r="R66" s="8"/>
      <c r="S66" s="8"/>
      <c r="T66" s="4"/>
    </row>
    <row r="67" spans="1:20">
      <c r="A67" s="31">
        <v>41306</v>
      </c>
      <c r="B67" s="4"/>
      <c r="C67" s="6">
        <v>59</v>
      </c>
      <c r="D67" s="29">
        <f t="shared" si="0"/>
        <v>6622</v>
      </c>
      <c r="E67" s="29">
        <f t="shared" si="6"/>
        <v>390698</v>
      </c>
      <c r="F67" s="29">
        <f t="shared" si="1"/>
        <v>-801329.37000000011</v>
      </c>
      <c r="G67" s="34">
        <f>+Inputs!$D$3</f>
        <v>0.37951000000000001</v>
      </c>
      <c r="H67" s="4"/>
      <c r="I67" s="27">
        <f t="shared" si="7"/>
        <v>1192027.3700000001</v>
      </c>
      <c r="J67" s="4"/>
      <c r="K67" s="27">
        <f t="shared" si="2"/>
        <v>6622</v>
      </c>
      <c r="L67" s="27">
        <f t="shared" si="8"/>
        <v>390698</v>
      </c>
      <c r="M67" s="27">
        <f t="shared" si="3"/>
        <v>2513.1152200000001</v>
      </c>
      <c r="N67" s="27">
        <f t="shared" si="4"/>
        <v>2513.1152200000001</v>
      </c>
      <c r="O67" s="27">
        <f t="shared" si="9"/>
        <v>-304112.50920870138</v>
      </c>
      <c r="P67" s="27">
        <f t="shared" si="10"/>
        <v>304112.50920870138</v>
      </c>
      <c r="Q67" s="8"/>
      <c r="R67" s="8"/>
      <c r="S67" s="8"/>
      <c r="T67" s="4"/>
    </row>
    <row r="68" spans="1:20">
      <c r="A68" s="31">
        <v>41334</v>
      </c>
      <c r="B68" s="4"/>
      <c r="C68" s="6">
        <v>60</v>
      </c>
      <c r="D68" s="29">
        <f t="shared" si="0"/>
        <v>6622</v>
      </c>
      <c r="E68" s="29">
        <f t="shared" si="6"/>
        <v>397320</v>
      </c>
      <c r="F68" s="29">
        <f t="shared" si="1"/>
        <v>-794707.37000000011</v>
      </c>
      <c r="G68" s="34">
        <f>+Inputs!$D$3</f>
        <v>0.37951000000000001</v>
      </c>
      <c r="H68" s="4"/>
      <c r="I68" s="27">
        <f t="shared" si="7"/>
        <v>1192027.3700000001</v>
      </c>
      <c r="J68" s="4"/>
      <c r="K68" s="27">
        <f t="shared" si="2"/>
        <v>6622</v>
      </c>
      <c r="L68" s="27">
        <f t="shared" si="8"/>
        <v>397320</v>
      </c>
      <c r="M68" s="27">
        <f t="shared" si="3"/>
        <v>2513.1152200000001</v>
      </c>
      <c r="N68" s="27">
        <f t="shared" si="4"/>
        <v>2513.1152200000001</v>
      </c>
      <c r="O68" s="27">
        <f t="shared" si="9"/>
        <v>-301599.3939887014</v>
      </c>
      <c r="P68" s="27">
        <f t="shared" si="10"/>
        <v>301599.3939887014</v>
      </c>
      <c r="Q68" s="8"/>
      <c r="R68" s="8"/>
      <c r="S68" s="8"/>
      <c r="T68" s="4"/>
    </row>
    <row r="69" spans="1:20">
      <c r="A69" s="31">
        <v>41365</v>
      </c>
      <c r="B69" s="4"/>
      <c r="C69" s="6">
        <v>61</v>
      </c>
      <c r="D69" s="29">
        <f t="shared" si="0"/>
        <v>6622</v>
      </c>
      <c r="E69" s="29">
        <f t="shared" si="6"/>
        <v>403942</v>
      </c>
      <c r="F69" s="29">
        <f t="shared" si="1"/>
        <v>-788085.37000000011</v>
      </c>
      <c r="G69" s="34">
        <f>+Inputs!$D$3</f>
        <v>0.37951000000000001</v>
      </c>
      <c r="H69" s="4"/>
      <c r="I69" s="27">
        <f t="shared" si="7"/>
        <v>1192027.3700000001</v>
      </c>
      <c r="J69" s="4"/>
      <c r="K69" s="27">
        <f t="shared" si="2"/>
        <v>6622</v>
      </c>
      <c r="L69" s="27">
        <f t="shared" si="8"/>
        <v>403942</v>
      </c>
      <c r="M69" s="27">
        <f t="shared" si="3"/>
        <v>2513.1152200000001</v>
      </c>
      <c r="N69" s="27">
        <f t="shared" si="4"/>
        <v>2513.1152200000001</v>
      </c>
      <c r="O69" s="27">
        <f t="shared" si="9"/>
        <v>-299086.27876870142</v>
      </c>
      <c r="P69" s="27">
        <f t="shared" si="10"/>
        <v>299086.27876870142</v>
      </c>
      <c r="Q69" s="8"/>
      <c r="R69" s="8"/>
      <c r="S69" s="8"/>
      <c r="T69" s="4"/>
    </row>
    <row r="70" spans="1:20">
      <c r="A70" s="31">
        <v>41395</v>
      </c>
      <c r="B70" s="4"/>
      <c r="C70" s="6">
        <v>62</v>
      </c>
      <c r="D70" s="29">
        <f t="shared" si="0"/>
        <v>6622</v>
      </c>
      <c r="E70" s="29">
        <f t="shared" si="6"/>
        <v>410564</v>
      </c>
      <c r="F70" s="29">
        <f t="shared" si="1"/>
        <v>-781463.37000000011</v>
      </c>
      <c r="G70" s="34">
        <f>+Inputs!$D$3</f>
        <v>0.37951000000000001</v>
      </c>
      <c r="H70" s="4"/>
      <c r="I70" s="27">
        <f t="shared" si="7"/>
        <v>1192027.3700000001</v>
      </c>
      <c r="J70" s="4"/>
      <c r="K70" s="27">
        <f t="shared" si="2"/>
        <v>6622</v>
      </c>
      <c r="L70" s="27">
        <f t="shared" si="8"/>
        <v>410564</v>
      </c>
      <c r="M70" s="27">
        <f t="shared" si="3"/>
        <v>2513.1152200000001</v>
      </c>
      <c r="N70" s="27">
        <f t="shared" si="4"/>
        <v>2513.1152200000001</v>
      </c>
      <c r="O70" s="27">
        <f t="shared" si="9"/>
        <v>-296573.16354870144</v>
      </c>
      <c r="P70" s="27">
        <f t="shared" si="10"/>
        <v>296573.16354870144</v>
      </c>
      <c r="Q70" s="8"/>
      <c r="R70" s="8"/>
      <c r="S70" s="8"/>
      <c r="T70" s="4"/>
    </row>
    <row r="71" spans="1:20">
      <c r="A71" s="31">
        <v>41426</v>
      </c>
      <c r="B71" s="4"/>
      <c r="C71" s="6">
        <v>63</v>
      </c>
      <c r="D71" s="29">
        <f t="shared" si="0"/>
        <v>6622</v>
      </c>
      <c r="E71" s="29">
        <f t="shared" si="6"/>
        <v>417186</v>
      </c>
      <c r="F71" s="29">
        <f t="shared" si="1"/>
        <v>-774841.37000000011</v>
      </c>
      <c r="G71" s="34">
        <f>+Inputs!$D$3</f>
        <v>0.37951000000000001</v>
      </c>
      <c r="H71" s="4"/>
      <c r="I71" s="27">
        <f t="shared" si="7"/>
        <v>1192027.3700000001</v>
      </c>
      <c r="J71" s="4"/>
      <c r="K71" s="27">
        <f t="shared" si="2"/>
        <v>6622</v>
      </c>
      <c r="L71" s="27">
        <f t="shared" si="8"/>
        <v>417186</v>
      </c>
      <c r="M71" s="27">
        <f t="shared" si="3"/>
        <v>2513.1152200000001</v>
      </c>
      <c r="N71" s="27">
        <f t="shared" si="4"/>
        <v>2513.1152200000001</v>
      </c>
      <c r="O71" s="27">
        <f t="shared" si="9"/>
        <v>-294060.04832870146</v>
      </c>
      <c r="P71" s="27">
        <f t="shared" si="10"/>
        <v>294060.04832870146</v>
      </c>
      <c r="Q71" s="8"/>
      <c r="R71" s="8"/>
      <c r="S71" s="8"/>
      <c r="T71" s="4"/>
    </row>
    <row r="72" spans="1:20">
      <c r="A72" s="31">
        <v>41456</v>
      </c>
      <c r="B72" s="4"/>
      <c r="C72" s="6">
        <v>64</v>
      </c>
      <c r="D72" s="29">
        <f t="shared" si="0"/>
        <v>6622</v>
      </c>
      <c r="E72" s="29">
        <f t="shared" si="6"/>
        <v>423808</v>
      </c>
      <c r="F72" s="29">
        <f t="shared" si="1"/>
        <v>-768219.37000000011</v>
      </c>
      <c r="G72" s="34">
        <f>+Inputs!$D$3</f>
        <v>0.37951000000000001</v>
      </c>
      <c r="H72" s="4"/>
      <c r="I72" s="27">
        <f t="shared" si="7"/>
        <v>1192027.3700000001</v>
      </c>
      <c r="J72" s="4"/>
      <c r="K72" s="27">
        <f t="shared" si="2"/>
        <v>6622</v>
      </c>
      <c r="L72" s="27">
        <f t="shared" si="8"/>
        <v>423808</v>
      </c>
      <c r="M72" s="27">
        <f t="shared" si="3"/>
        <v>2513.1152200000001</v>
      </c>
      <c r="N72" s="27">
        <f t="shared" si="4"/>
        <v>2513.1152200000001</v>
      </c>
      <c r="O72" s="27">
        <f t="shared" si="9"/>
        <v>-291546.93310870149</v>
      </c>
      <c r="P72" s="27">
        <f t="shared" si="10"/>
        <v>291546.93310870149</v>
      </c>
      <c r="Q72" s="8"/>
      <c r="R72" s="8"/>
      <c r="S72" s="8"/>
      <c r="T72" s="4"/>
    </row>
    <row r="73" spans="1:20">
      <c r="A73" s="31">
        <v>41487</v>
      </c>
      <c r="B73" s="4"/>
      <c r="C73" s="6">
        <v>65</v>
      </c>
      <c r="D73" s="29">
        <f t="shared" ref="D73:D136" si="12">ROUND(-(+$B$9/180)*1,0)</f>
        <v>6622</v>
      </c>
      <c r="E73" s="29">
        <f t="shared" si="6"/>
        <v>430430</v>
      </c>
      <c r="F73" s="29">
        <f t="shared" ref="F73:F136" si="13">$B$9+E73</f>
        <v>-761597.37000000011</v>
      </c>
      <c r="G73" s="34">
        <f>+Inputs!$D$3</f>
        <v>0.37951000000000001</v>
      </c>
      <c r="H73" s="4"/>
      <c r="I73" s="27">
        <f t="shared" si="7"/>
        <v>1192027.3700000001</v>
      </c>
      <c r="J73" s="4"/>
      <c r="K73" s="27">
        <f t="shared" ref="K73:K136" si="14">D73</f>
        <v>6622</v>
      </c>
      <c r="L73" s="27">
        <f t="shared" si="8"/>
        <v>430430</v>
      </c>
      <c r="M73" s="27">
        <f t="shared" ref="M73:M136" si="15">K73*G73</f>
        <v>2513.1152200000001</v>
      </c>
      <c r="N73" s="27">
        <f t="shared" ref="N73:N136" si="16">M73-J73</f>
        <v>2513.1152200000001</v>
      </c>
      <c r="O73" s="27">
        <f t="shared" si="9"/>
        <v>-289033.81788870151</v>
      </c>
      <c r="P73" s="27">
        <f t="shared" si="10"/>
        <v>289033.81788870151</v>
      </c>
      <c r="Q73" s="8"/>
      <c r="R73" s="8"/>
      <c r="S73" s="8"/>
      <c r="T73" s="4"/>
    </row>
    <row r="74" spans="1:20">
      <c r="A74" s="31">
        <v>41518</v>
      </c>
      <c r="B74" s="4"/>
      <c r="C74" s="6">
        <v>66</v>
      </c>
      <c r="D74" s="29">
        <f t="shared" si="12"/>
        <v>6622</v>
      </c>
      <c r="E74" s="29">
        <f t="shared" ref="E74:E137" si="17">+E73+D74</f>
        <v>437052</v>
      </c>
      <c r="F74" s="29">
        <f t="shared" si="13"/>
        <v>-754975.37000000011</v>
      </c>
      <c r="G74" s="34">
        <f>+Inputs!$D$3</f>
        <v>0.37951000000000001</v>
      </c>
      <c r="H74" s="4"/>
      <c r="I74" s="27">
        <f t="shared" ref="I74:I137" si="18">+I73+H74</f>
        <v>1192027.3700000001</v>
      </c>
      <c r="J74" s="4"/>
      <c r="K74" s="27">
        <f t="shared" si="14"/>
        <v>6622</v>
      </c>
      <c r="L74" s="27">
        <f t="shared" ref="L74:L137" si="19">+L73+K74</f>
        <v>437052</v>
      </c>
      <c r="M74" s="27">
        <f t="shared" si="15"/>
        <v>2513.1152200000001</v>
      </c>
      <c r="N74" s="27">
        <f t="shared" si="16"/>
        <v>2513.1152200000001</v>
      </c>
      <c r="O74" s="27">
        <f t="shared" ref="O74:O137" si="20">+O73+N74</f>
        <v>-286520.70266870153</v>
      </c>
      <c r="P74" s="27">
        <f t="shared" ref="P74:P137" si="21">P73-N74</f>
        <v>286520.70266870153</v>
      </c>
      <c r="Q74" s="8"/>
      <c r="R74" s="8"/>
      <c r="S74" s="8"/>
      <c r="T74" s="4"/>
    </row>
    <row r="75" spans="1:20">
      <c r="A75" s="31">
        <v>41548</v>
      </c>
      <c r="B75" s="4"/>
      <c r="C75" s="6">
        <v>67</v>
      </c>
      <c r="D75" s="29">
        <f t="shared" si="12"/>
        <v>6622</v>
      </c>
      <c r="E75" s="29">
        <f t="shared" si="17"/>
        <v>443674</v>
      </c>
      <c r="F75" s="29">
        <f t="shared" si="13"/>
        <v>-748353.37000000011</v>
      </c>
      <c r="G75" s="34">
        <f>+Inputs!$D$3</f>
        <v>0.37951000000000001</v>
      </c>
      <c r="H75" s="4"/>
      <c r="I75" s="27">
        <f t="shared" si="18"/>
        <v>1192027.3700000001</v>
      </c>
      <c r="J75" s="4"/>
      <c r="K75" s="27">
        <f t="shared" si="14"/>
        <v>6622</v>
      </c>
      <c r="L75" s="27">
        <f t="shared" si="19"/>
        <v>443674</v>
      </c>
      <c r="M75" s="27">
        <f t="shared" si="15"/>
        <v>2513.1152200000001</v>
      </c>
      <c r="N75" s="27">
        <f t="shared" si="16"/>
        <v>2513.1152200000001</v>
      </c>
      <c r="O75" s="27">
        <f t="shared" si="20"/>
        <v>-284007.58744870155</v>
      </c>
      <c r="P75" s="27">
        <f t="shared" si="21"/>
        <v>284007.58744870155</v>
      </c>
      <c r="Q75" s="8"/>
      <c r="R75" s="8"/>
      <c r="S75" s="8"/>
      <c r="T75" s="4"/>
    </row>
    <row r="76" spans="1:20">
      <c r="A76" s="31">
        <v>41579</v>
      </c>
      <c r="B76" s="4"/>
      <c r="C76" s="6">
        <v>68</v>
      </c>
      <c r="D76" s="29">
        <f t="shared" si="12"/>
        <v>6622</v>
      </c>
      <c r="E76" s="29">
        <f t="shared" si="17"/>
        <v>450296</v>
      </c>
      <c r="F76" s="29">
        <f t="shared" si="13"/>
        <v>-741731.37000000011</v>
      </c>
      <c r="G76" s="34">
        <f>+Inputs!$D$3</f>
        <v>0.37951000000000001</v>
      </c>
      <c r="H76" s="4"/>
      <c r="I76" s="27">
        <f t="shared" si="18"/>
        <v>1192027.3700000001</v>
      </c>
      <c r="J76" s="4"/>
      <c r="K76" s="27">
        <f t="shared" si="14"/>
        <v>6622</v>
      </c>
      <c r="L76" s="27">
        <f t="shared" si="19"/>
        <v>450296</v>
      </c>
      <c r="M76" s="27">
        <f t="shared" si="15"/>
        <v>2513.1152200000001</v>
      </c>
      <c r="N76" s="27">
        <f t="shared" si="16"/>
        <v>2513.1152200000001</v>
      </c>
      <c r="O76" s="27">
        <f t="shared" si="20"/>
        <v>-281494.47222870158</v>
      </c>
      <c r="P76" s="27">
        <f t="shared" si="21"/>
        <v>281494.47222870158</v>
      </c>
      <c r="Q76" s="8"/>
      <c r="R76" s="8"/>
      <c r="S76" s="8"/>
      <c r="T76" s="4"/>
    </row>
    <row r="77" spans="1:20">
      <c r="A77" s="31">
        <v>41609</v>
      </c>
      <c r="B77" s="4"/>
      <c r="C77" s="6">
        <v>69</v>
      </c>
      <c r="D77" s="29">
        <f t="shared" si="12"/>
        <v>6622</v>
      </c>
      <c r="E77" s="29">
        <f t="shared" si="17"/>
        <v>456918</v>
      </c>
      <c r="F77" s="29">
        <f t="shared" si="13"/>
        <v>-735109.37000000011</v>
      </c>
      <c r="G77" s="34">
        <f>+Inputs!$D$3</f>
        <v>0.37951000000000001</v>
      </c>
      <c r="H77" s="4"/>
      <c r="I77" s="27">
        <f t="shared" si="18"/>
        <v>1192027.3700000001</v>
      </c>
      <c r="J77" s="4"/>
      <c r="K77" s="27">
        <f t="shared" si="14"/>
        <v>6622</v>
      </c>
      <c r="L77" s="27">
        <f t="shared" si="19"/>
        <v>456918</v>
      </c>
      <c r="M77" s="27">
        <f t="shared" si="15"/>
        <v>2513.1152200000001</v>
      </c>
      <c r="N77" s="27">
        <f t="shared" si="16"/>
        <v>2513.1152200000001</v>
      </c>
      <c r="O77" s="27">
        <f t="shared" si="20"/>
        <v>-278981.3570087016</v>
      </c>
      <c r="P77" s="27">
        <f t="shared" si="21"/>
        <v>278981.3570087016</v>
      </c>
      <c r="Q77" s="8"/>
      <c r="R77" s="8"/>
      <c r="S77" s="8"/>
      <c r="T77" s="4"/>
    </row>
    <row r="78" spans="1:20">
      <c r="A78" s="31">
        <v>41640</v>
      </c>
      <c r="B78" s="4"/>
      <c r="C78" s="6">
        <v>70</v>
      </c>
      <c r="D78" s="29">
        <f t="shared" si="12"/>
        <v>6622</v>
      </c>
      <c r="E78" s="29">
        <f t="shared" si="17"/>
        <v>463540</v>
      </c>
      <c r="F78" s="29">
        <f t="shared" si="13"/>
        <v>-728487.37000000011</v>
      </c>
      <c r="G78" s="34">
        <f>+Inputs!$D$3</f>
        <v>0.37951000000000001</v>
      </c>
      <c r="H78" s="4"/>
      <c r="I78" s="27">
        <f t="shared" si="18"/>
        <v>1192027.3700000001</v>
      </c>
      <c r="J78" s="4"/>
      <c r="K78" s="27">
        <f t="shared" si="14"/>
        <v>6622</v>
      </c>
      <c r="L78" s="27">
        <f t="shared" si="19"/>
        <v>463540</v>
      </c>
      <c r="M78" s="27">
        <f t="shared" si="15"/>
        <v>2513.1152200000001</v>
      </c>
      <c r="N78" s="27">
        <f t="shared" si="16"/>
        <v>2513.1152200000001</v>
      </c>
      <c r="O78" s="27">
        <f t="shared" si="20"/>
        <v>-276468.24178870162</v>
      </c>
      <c r="P78" s="27">
        <f t="shared" si="21"/>
        <v>276468.24178870162</v>
      </c>
      <c r="Q78" s="8"/>
      <c r="R78" s="8"/>
      <c r="S78" s="8"/>
      <c r="T78" s="4"/>
    </row>
    <row r="79" spans="1:20">
      <c r="A79" s="31">
        <v>41671</v>
      </c>
      <c r="B79" s="4"/>
      <c r="C79" s="6">
        <v>71</v>
      </c>
      <c r="D79" s="29">
        <f t="shared" si="12"/>
        <v>6622</v>
      </c>
      <c r="E79" s="29">
        <f t="shared" si="17"/>
        <v>470162</v>
      </c>
      <c r="F79" s="29">
        <f t="shared" si="13"/>
        <v>-721865.37000000011</v>
      </c>
      <c r="G79" s="34">
        <f>+Inputs!$D$3</f>
        <v>0.37951000000000001</v>
      </c>
      <c r="H79" s="4"/>
      <c r="I79" s="27">
        <f t="shared" si="18"/>
        <v>1192027.3700000001</v>
      </c>
      <c r="J79" s="4"/>
      <c r="K79" s="27">
        <f t="shared" si="14"/>
        <v>6622</v>
      </c>
      <c r="L79" s="27">
        <f t="shared" si="19"/>
        <v>470162</v>
      </c>
      <c r="M79" s="27">
        <f t="shared" si="15"/>
        <v>2513.1152200000001</v>
      </c>
      <c r="N79" s="27">
        <f t="shared" si="16"/>
        <v>2513.1152200000001</v>
      </c>
      <c r="O79" s="27">
        <f t="shared" si="20"/>
        <v>-273955.12656870164</v>
      </c>
      <c r="P79" s="27">
        <f t="shared" si="21"/>
        <v>273955.12656870164</v>
      </c>
      <c r="Q79" s="8"/>
      <c r="R79" s="8"/>
      <c r="S79" s="8"/>
      <c r="T79" s="4"/>
    </row>
    <row r="80" spans="1:20">
      <c r="A80" s="31">
        <v>41699</v>
      </c>
      <c r="B80" s="4"/>
      <c r="C80" s="6">
        <v>72</v>
      </c>
      <c r="D80" s="29">
        <f t="shared" si="12"/>
        <v>6622</v>
      </c>
      <c r="E80" s="29">
        <f t="shared" si="17"/>
        <v>476784</v>
      </c>
      <c r="F80" s="29">
        <f t="shared" si="13"/>
        <v>-715243.37000000011</v>
      </c>
      <c r="G80" s="34">
        <f>+Inputs!$D$3</f>
        <v>0.37951000000000001</v>
      </c>
      <c r="H80" s="4"/>
      <c r="I80" s="27">
        <f t="shared" si="18"/>
        <v>1192027.3700000001</v>
      </c>
      <c r="J80" s="4"/>
      <c r="K80" s="27">
        <f t="shared" si="14"/>
        <v>6622</v>
      </c>
      <c r="L80" s="27">
        <f t="shared" si="19"/>
        <v>476784</v>
      </c>
      <c r="M80" s="27">
        <f t="shared" si="15"/>
        <v>2513.1152200000001</v>
      </c>
      <c r="N80" s="27">
        <f t="shared" si="16"/>
        <v>2513.1152200000001</v>
      </c>
      <c r="O80" s="27">
        <f t="shared" si="20"/>
        <v>-271442.01134870166</v>
      </c>
      <c r="P80" s="27">
        <f t="shared" si="21"/>
        <v>271442.01134870166</v>
      </c>
      <c r="Q80" s="8"/>
      <c r="R80" s="8"/>
      <c r="S80" s="8"/>
      <c r="T80" s="4"/>
    </row>
    <row r="81" spans="1:20">
      <c r="A81" s="31">
        <v>41730</v>
      </c>
      <c r="B81" s="4"/>
      <c r="C81" s="6">
        <v>73</v>
      </c>
      <c r="D81" s="29">
        <f t="shared" si="12"/>
        <v>6622</v>
      </c>
      <c r="E81" s="29">
        <f t="shared" si="17"/>
        <v>483406</v>
      </c>
      <c r="F81" s="29">
        <f t="shared" si="13"/>
        <v>-708621.37000000011</v>
      </c>
      <c r="G81" s="34">
        <f>+Inputs!$D$3</f>
        <v>0.37951000000000001</v>
      </c>
      <c r="H81" s="4"/>
      <c r="I81" s="27">
        <f t="shared" si="18"/>
        <v>1192027.3700000001</v>
      </c>
      <c r="J81" s="4"/>
      <c r="K81" s="27">
        <f t="shared" si="14"/>
        <v>6622</v>
      </c>
      <c r="L81" s="27">
        <f t="shared" si="19"/>
        <v>483406</v>
      </c>
      <c r="M81" s="27">
        <f t="shared" si="15"/>
        <v>2513.1152200000001</v>
      </c>
      <c r="N81" s="27">
        <f t="shared" si="16"/>
        <v>2513.1152200000001</v>
      </c>
      <c r="O81" s="27">
        <f t="shared" si="20"/>
        <v>-268928.89612870169</v>
      </c>
      <c r="P81" s="27">
        <f t="shared" si="21"/>
        <v>268928.89612870169</v>
      </c>
      <c r="Q81" s="8"/>
      <c r="R81" s="8"/>
      <c r="S81" s="8"/>
      <c r="T81" s="4"/>
    </row>
    <row r="82" spans="1:20">
      <c r="A82" s="31">
        <v>41760</v>
      </c>
      <c r="B82" s="4"/>
      <c r="C82" s="6">
        <v>74</v>
      </c>
      <c r="D82" s="29">
        <f t="shared" si="12"/>
        <v>6622</v>
      </c>
      <c r="E82" s="29">
        <f t="shared" si="17"/>
        <v>490028</v>
      </c>
      <c r="F82" s="29">
        <f t="shared" si="13"/>
        <v>-701999.37000000011</v>
      </c>
      <c r="G82" s="34">
        <f>+Inputs!$D$3</f>
        <v>0.37951000000000001</v>
      </c>
      <c r="H82" s="4"/>
      <c r="I82" s="27">
        <f t="shared" si="18"/>
        <v>1192027.3700000001</v>
      </c>
      <c r="J82" s="4"/>
      <c r="K82" s="27">
        <f t="shared" si="14"/>
        <v>6622</v>
      </c>
      <c r="L82" s="27">
        <f t="shared" si="19"/>
        <v>490028</v>
      </c>
      <c r="M82" s="27">
        <f t="shared" si="15"/>
        <v>2513.1152200000001</v>
      </c>
      <c r="N82" s="27">
        <f t="shared" si="16"/>
        <v>2513.1152200000001</v>
      </c>
      <c r="O82" s="27">
        <f t="shared" si="20"/>
        <v>-266415.78090870171</v>
      </c>
      <c r="P82" s="27">
        <f t="shared" si="21"/>
        <v>266415.78090870171</v>
      </c>
      <c r="Q82" s="8"/>
      <c r="R82" s="8"/>
      <c r="S82" s="8"/>
      <c r="T82" s="4"/>
    </row>
    <row r="83" spans="1:20">
      <c r="A83" s="31">
        <v>41791</v>
      </c>
      <c r="B83" s="4"/>
      <c r="C83" s="6">
        <v>75</v>
      </c>
      <c r="D83" s="29">
        <f t="shared" si="12"/>
        <v>6622</v>
      </c>
      <c r="E83" s="29">
        <f t="shared" si="17"/>
        <v>496650</v>
      </c>
      <c r="F83" s="29">
        <f t="shared" si="13"/>
        <v>-695377.37000000011</v>
      </c>
      <c r="G83" s="34">
        <f>+Inputs!$D$3</f>
        <v>0.37951000000000001</v>
      </c>
      <c r="H83" s="4"/>
      <c r="I83" s="27">
        <f t="shared" si="18"/>
        <v>1192027.3700000001</v>
      </c>
      <c r="J83" s="4"/>
      <c r="K83" s="27">
        <f t="shared" si="14"/>
        <v>6622</v>
      </c>
      <c r="L83" s="27">
        <f t="shared" si="19"/>
        <v>496650</v>
      </c>
      <c r="M83" s="27">
        <f t="shared" si="15"/>
        <v>2513.1152200000001</v>
      </c>
      <c r="N83" s="27">
        <f t="shared" si="16"/>
        <v>2513.1152200000001</v>
      </c>
      <c r="O83" s="27">
        <f t="shared" si="20"/>
        <v>-263902.66568870173</v>
      </c>
      <c r="P83" s="27">
        <f t="shared" si="21"/>
        <v>263902.66568870173</v>
      </c>
      <c r="Q83" s="8"/>
      <c r="R83" s="8"/>
      <c r="S83" s="8"/>
      <c r="T83" s="4"/>
    </row>
    <row r="84" spans="1:20">
      <c r="A84" s="31">
        <v>41821</v>
      </c>
      <c r="B84" s="4"/>
      <c r="C84" s="6">
        <v>76</v>
      </c>
      <c r="D84" s="29">
        <f t="shared" si="12"/>
        <v>6622</v>
      </c>
      <c r="E84" s="29">
        <f t="shared" si="17"/>
        <v>503272</v>
      </c>
      <c r="F84" s="29">
        <f t="shared" si="13"/>
        <v>-688755.37000000011</v>
      </c>
      <c r="G84" s="34">
        <f>+Inputs!$D$3</f>
        <v>0.37951000000000001</v>
      </c>
      <c r="H84" s="4"/>
      <c r="I84" s="27">
        <f t="shared" si="18"/>
        <v>1192027.3700000001</v>
      </c>
      <c r="J84" s="4"/>
      <c r="K84" s="27">
        <f t="shared" si="14"/>
        <v>6622</v>
      </c>
      <c r="L84" s="27">
        <f t="shared" si="19"/>
        <v>503272</v>
      </c>
      <c r="M84" s="27">
        <f t="shared" si="15"/>
        <v>2513.1152200000001</v>
      </c>
      <c r="N84" s="27">
        <f t="shared" si="16"/>
        <v>2513.1152200000001</v>
      </c>
      <c r="O84" s="27">
        <f t="shared" si="20"/>
        <v>-261389.55046870172</v>
      </c>
      <c r="P84" s="27">
        <f t="shared" si="21"/>
        <v>261389.55046870172</v>
      </c>
      <c r="Q84" s="8"/>
      <c r="R84" s="8"/>
      <c r="S84" s="8"/>
      <c r="T84" s="4"/>
    </row>
    <row r="85" spans="1:20">
      <c r="A85" s="31">
        <v>41852</v>
      </c>
      <c r="B85" s="4"/>
      <c r="C85" s="6">
        <v>77</v>
      </c>
      <c r="D85" s="29">
        <f t="shared" si="12"/>
        <v>6622</v>
      </c>
      <c r="E85" s="29">
        <f t="shared" si="17"/>
        <v>509894</v>
      </c>
      <c r="F85" s="29">
        <f t="shared" si="13"/>
        <v>-682133.37000000011</v>
      </c>
      <c r="G85" s="34">
        <f>+Inputs!$D$3</f>
        <v>0.37951000000000001</v>
      </c>
      <c r="H85" s="4"/>
      <c r="I85" s="27">
        <f t="shared" si="18"/>
        <v>1192027.3700000001</v>
      </c>
      <c r="J85" s="4"/>
      <c r="K85" s="27">
        <f t="shared" si="14"/>
        <v>6622</v>
      </c>
      <c r="L85" s="27">
        <f t="shared" si="19"/>
        <v>509894</v>
      </c>
      <c r="M85" s="27">
        <f t="shared" si="15"/>
        <v>2513.1152200000001</v>
      </c>
      <c r="N85" s="27">
        <f t="shared" si="16"/>
        <v>2513.1152200000001</v>
      </c>
      <c r="O85" s="27">
        <f t="shared" si="20"/>
        <v>-258876.43524870172</v>
      </c>
      <c r="P85" s="27">
        <f t="shared" si="21"/>
        <v>258876.43524870172</v>
      </c>
      <c r="Q85" s="8"/>
      <c r="R85" s="8"/>
      <c r="S85" s="8"/>
      <c r="T85" s="4"/>
    </row>
    <row r="86" spans="1:20">
      <c r="A86" s="31">
        <v>41883</v>
      </c>
      <c r="B86" s="4"/>
      <c r="C86" s="6">
        <v>78</v>
      </c>
      <c r="D86" s="29">
        <f t="shared" si="12"/>
        <v>6622</v>
      </c>
      <c r="E86" s="29">
        <f t="shared" si="17"/>
        <v>516516</v>
      </c>
      <c r="F86" s="29">
        <f t="shared" si="13"/>
        <v>-675511.37000000011</v>
      </c>
      <c r="G86" s="34">
        <f>+Inputs!$D$3</f>
        <v>0.37951000000000001</v>
      </c>
      <c r="H86" s="4"/>
      <c r="I86" s="27">
        <f t="shared" si="18"/>
        <v>1192027.3700000001</v>
      </c>
      <c r="J86" s="4"/>
      <c r="K86" s="27">
        <f t="shared" si="14"/>
        <v>6622</v>
      </c>
      <c r="L86" s="27">
        <f t="shared" si="19"/>
        <v>516516</v>
      </c>
      <c r="M86" s="27">
        <f t="shared" si="15"/>
        <v>2513.1152200000001</v>
      </c>
      <c r="N86" s="27">
        <f t="shared" si="16"/>
        <v>2513.1152200000001</v>
      </c>
      <c r="O86" s="27">
        <f t="shared" si="20"/>
        <v>-256363.32002870171</v>
      </c>
      <c r="P86" s="27">
        <f t="shared" si="21"/>
        <v>256363.32002870171</v>
      </c>
      <c r="Q86" s="8"/>
      <c r="R86" s="8"/>
      <c r="S86" s="8"/>
      <c r="T86" s="4"/>
    </row>
    <row r="87" spans="1:20">
      <c r="A87" s="31">
        <v>41913</v>
      </c>
      <c r="B87" s="4"/>
      <c r="C87" s="6">
        <v>79</v>
      </c>
      <c r="D87" s="29">
        <f t="shared" si="12"/>
        <v>6622</v>
      </c>
      <c r="E87" s="29">
        <f t="shared" si="17"/>
        <v>523138</v>
      </c>
      <c r="F87" s="29">
        <f t="shared" si="13"/>
        <v>-668889.37000000011</v>
      </c>
      <c r="G87" s="34">
        <f>+Inputs!$D$3</f>
        <v>0.37951000000000001</v>
      </c>
      <c r="H87" s="4"/>
      <c r="I87" s="27">
        <f t="shared" si="18"/>
        <v>1192027.3700000001</v>
      </c>
      <c r="J87" s="4"/>
      <c r="K87" s="27">
        <f t="shared" si="14"/>
        <v>6622</v>
      </c>
      <c r="L87" s="27">
        <f t="shared" si="19"/>
        <v>523138</v>
      </c>
      <c r="M87" s="27">
        <f t="shared" si="15"/>
        <v>2513.1152200000001</v>
      </c>
      <c r="N87" s="27">
        <f t="shared" si="16"/>
        <v>2513.1152200000001</v>
      </c>
      <c r="O87" s="27">
        <f t="shared" si="20"/>
        <v>-253850.2048087017</v>
      </c>
      <c r="P87" s="27">
        <f t="shared" si="21"/>
        <v>253850.2048087017</v>
      </c>
      <c r="Q87" s="8"/>
      <c r="R87" s="8"/>
      <c r="S87" s="8"/>
      <c r="T87" s="4"/>
    </row>
    <row r="88" spans="1:20">
      <c r="A88" s="31">
        <v>41944</v>
      </c>
      <c r="B88" s="4"/>
      <c r="C88" s="6">
        <v>80</v>
      </c>
      <c r="D88" s="29">
        <f t="shared" si="12"/>
        <v>6622</v>
      </c>
      <c r="E88" s="29">
        <f t="shared" si="17"/>
        <v>529760</v>
      </c>
      <c r="F88" s="29">
        <f t="shared" si="13"/>
        <v>-662267.37000000011</v>
      </c>
      <c r="G88" s="34">
        <f>+Inputs!$D$3</f>
        <v>0.37951000000000001</v>
      </c>
      <c r="H88" s="4"/>
      <c r="I88" s="27">
        <f t="shared" si="18"/>
        <v>1192027.3700000001</v>
      </c>
      <c r="J88" s="4"/>
      <c r="K88" s="27">
        <f t="shared" si="14"/>
        <v>6622</v>
      </c>
      <c r="L88" s="27">
        <f t="shared" si="19"/>
        <v>529760</v>
      </c>
      <c r="M88" s="27">
        <f t="shared" si="15"/>
        <v>2513.1152200000001</v>
      </c>
      <c r="N88" s="27">
        <f t="shared" si="16"/>
        <v>2513.1152200000001</v>
      </c>
      <c r="O88" s="27">
        <f t="shared" si="20"/>
        <v>-251337.0895887017</v>
      </c>
      <c r="P88" s="27">
        <f t="shared" si="21"/>
        <v>251337.0895887017</v>
      </c>
      <c r="Q88" s="8"/>
      <c r="R88" s="8"/>
      <c r="S88" s="8"/>
      <c r="T88" s="4"/>
    </row>
    <row r="89" spans="1:20">
      <c r="A89" s="31">
        <v>41974</v>
      </c>
      <c r="B89" s="4"/>
      <c r="C89" s="6">
        <v>81</v>
      </c>
      <c r="D89" s="29">
        <f t="shared" si="12"/>
        <v>6622</v>
      </c>
      <c r="E89" s="29">
        <f t="shared" si="17"/>
        <v>536382</v>
      </c>
      <c r="F89" s="29">
        <f t="shared" si="13"/>
        <v>-655645.37000000011</v>
      </c>
      <c r="G89" s="34">
        <f>+Inputs!$D$3</f>
        <v>0.37951000000000001</v>
      </c>
      <c r="H89" s="4"/>
      <c r="I89" s="27">
        <f t="shared" si="18"/>
        <v>1192027.3700000001</v>
      </c>
      <c r="J89" s="4"/>
      <c r="K89" s="27">
        <f t="shared" si="14"/>
        <v>6622</v>
      </c>
      <c r="L89" s="27">
        <f t="shared" si="19"/>
        <v>536382</v>
      </c>
      <c r="M89" s="27">
        <f t="shared" si="15"/>
        <v>2513.1152200000001</v>
      </c>
      <c r="N89" s="27">
        <f t="shared" si="16"/>
        <v>2513.1152200000001</v>
      </c>
      <c r="O89" s="27">
        <f t="shared" si="20"/>
        <v>-248823.97436870169</v>
      </c>
      <c r="P89" s="27">
        <f t="shared" si="21"/>
        <v>248823.97436870169</v>
      </c>
      <c r="Q89" s="8"/>
      <c r="R89" s="8"/>
      <c r="S89" s="8"/>
      <c r="T89" s="4"/>
    </row>
    <row r="90" spans="1:20">
      <c r="A90" s="31">
        <v>42005</v>
      </c>
      <c r="B90" s="4"/>
      <c r="C90" s="6">
        <v>82</v>
      </c>
      <c r="D90" s="29">
        <f t="shared" si="12"/>
        <v>6622</v>
      </c>
      <c r="E90" s="29">
        <f t="shared" si="17"/>
        <v>543004</v>
      </c>
      <c r="F90" s="29">
        <f t="shared" si="13"/>
        <v>-649023.37000000011</v>
      </c>
      <c r="G90" s="34">
        <f>+Inputs!$D$3</f>
        <v>0.37951000000000001</v>
      </c>
      <c r="H90" s="4"/>
      <c r="I90" s="27">
        <f t="shared" si="18"/>
        <v>1192027.3700000001</v>
      </c>
      <c r="J90" s="4"/>
      <c r="K90" s="27">
        <f t="shared" si="14"/>
        <v>6622</v>
      </c>
      <c r="L90" s="27">
        <f t="shared" si="19"/>
        <v>543004</v>
      </c>
      <c r="M90" s="27">
        <f t="shared" si="15"/>
        <v>2513.1152200000001</v>
      </c>
      <c r="N90" s="27">
        <f t="shared" si="16"/>
        <v>2513.1152200000001</v>
      </c>
      <c r="O90" s="27">
        <f t="shared" si="20"/>
        <v>-246310.85914870168</v>
      </c>
      <c r="P90" s="27">
        <f t="shared" si="21"/>
        <v>246310.85914870168</v>
      </c>
      <c r="Q90" s="8"/>
      <c r="R90" s="8"/>
      <c r="S90" s="8"/>
      <c r="T90" s="4"/>
    </row>
    <row r="91" spans="1:20">
      <c r="A91" s="31">
        <v>42036</v>
      </c>
      <c r="B91" s="4"/>
      <c r="C91" s="6">
        <v>83</v>
      </c>
      <c r="D91" s="29">
        <f t="shared" si="12"/>
        <v>6622</v>
      </c>
      <c r="E91" s="29">
        <f t="shared" si="17"/>
        <v>549626</v>
      </c>
      <c r="F91" s="29">
        <f t="shared" si="13"/>
        <v>-642401.37000000011</v>
      </c>
      <c r="G91" s="34">
        <f>+Inputs!$D$3</f>
        <v>0.37951000000000001</v>
      </c>
      <c r="H91" s="4"/>
      <c r="I91" s="27">
        <f t="shared" si="18"/>
        <v>1192027.3700000001</v>
      </c>
      <c r="J91" s="4"/>
      <c r="K91" s="27">
        <f t="shared" si="14"/>
        <v>6622</v>
      </c>
      <c r="L91" s="27">
        <f t="shared" si="19"/>
        <v>549626</v>
      </c>
      <c r="M91" s="27">
        <f t="shared" si="15"/>
        <v>2513.1152200000001</v>
      </c>
      <c r="N91" s="27">
        <f t="shared" si="16"/>
        <v>2513.1152200000001</v>
      </c>
      <c r="O91" s="27">
        <f t="shared" si="20"/>
        <v>-243797.74392870168</v>
      </c>
      <c r="P91" s="27">
        <f t="shared" si="21"/>
        <v>243797.74392870168</v>
      </c>
      <c r="Q91" s="8"/>
      <c r="R91" s="8"/>
      <c r="S91" s="8"/>
      <c r="T91" s="4"/>
    </row>
    <row r="92" spans="1:20">
      <c r="A92" s="31">
        <v>42064</v>
      </c>
      <c r="B92" s="4"/>
      <c r="C92" s="6">
        <v>84</v>
      </c>
      <c r="D92" s="29">
        <f t="shared" si="12"/>
        <v>6622</v>
      </c>
      <c r="E92" s="29">
        <f t="shared" si="17"/>
        <v>556248</v>
      </c>
      <c r="F92" s="29">
        <f t="shared" si="13"/>
        <v>-635779.37000000011</v>
      </c>
      <c r="G92" s="34">
        <f>+Inputs!$D$3</f>
        <v>0.37951000000000001</v>
      </c>
      <c r="H92" s="4"/>
      <c r="I92" s="27">
        <f t="shared" si="18"/>
        <v>1192027.3700000001</v>
      </c>
      <c r="J92" s="4"/>
      <c r="K92" s="27">
        <f t="shared" si="14"/>
        <v>6622</v>
      </c>
      <c r="L92" s="27">
        <f t="shared" si="19"/>
        <v>556248</v>
      </c>
      <c r="M92" s="27">
        <f t="shared" si="15"/>
        <v>2513.1152200000001</v>
      </c>
      <c r="N92" s="27">
        <f t="shared" si="16"/>
        <v>2513.1152200000001</v>
      </c>
      <c r="O92" s="27">
        <f t="shared" si="20"/>
        <v>-241284.62870870167</v>
      </c>
      <c r="P92" s="27">
        <f t="shared" si="21"/>
        <v>241284.62870870167</v>
      </c>
      <c r="Q92" s="8"/>
      <c r="R92" s="8"/>
      <c r="S92" s="8"/>
      <c r="T92" s="4"/>
    </row>
    <row r="93" spans="1:20">
      <c r="A93" s="31">
        <v>42095</v>
      </c>
      <c r="B93" s="4"/>
      <c r="C93" s="6">
        <v>85</v>
      </c>
      <c r="D93" s="29">
        <f t="shared" si="12"/>
        <v>6622</v>
      </c>
      <c r="E93" s="29">
        <f t="shared" si="17"/>
        <v>562870</v>
      </c>
      <c r="F93" s="29">
        <f t="shared" si="13"/>
        <v>-629157.37000000011</v>
      </c>
      <c r="G93" s="34">
        <f>+Inputs!$D$3</f>
        <v>0.37951000000000001</v>
      </c>
      <c r="H93" s="4"/>
      <c r="I93" s="27">
        <f t="shared" si="18"/>
        <v>1192027.3700000001</v>
      </c>
      <c r="J93" s="4"/>
      <c r="K93" s="27">
        <f t="shared" si="14"/>
        <v>6622</v>
      </c>
      <c r="L93" s="27">
        <f t="shared" si="19"/>
        <v>562870</v>
      </c>
      <c r="M93" s="27">
        <f t="shared" si="15"/>
        <v>2513.1152200000001</v>
      </c>
      <c r="N93" s="27">
        <f t="shared" si="16"/>
        <v>2513.1152200000001</v>
      </c>
      <c r="O93" s="27">
        <f t="shared" si="20"/>
        <v>-238771.51348870166</v>
      </c>
      <c r="P93" s="27">
        <f t="shared" si="21"/>
        <v>238771.51348870166</v>
      </c>
      <c r="Q93" s="8"/>
      <c r="R93" s="8"/>
      <c r="S93" s="8"/>
      <c r="T93" s="4"/>
    </row>
    <row r="94" spans="1:20">
      <c r="A94" s="31">
        <v>42125</v>
      </c>
      <c r="B94" s="4"/>
      <c r="C94" s="6">
        <v>86</v>
      </c>
      <c r="D94" s="29">
        <f t="shared" si="12"/>
        <v>6622</v>
      </c>
      <c r="E94" s="29">
        <f t="shared" si="17"/>
        <v>569492</v>
      </c>
      <c r="F94" s="29">
        <f t="shared" si="13"/>
        <v>-622535.37000000011</v>
      </c>
      <c r="G94" s="34">
        <f>+Inputs!$D$3</f>
        <v>0.37951000000000001</v>
      </c>
      <c r="H94" s="4"/>
      <c r="I94" s="27">
        <f t="shared" si="18"/>
        <v>1192027.3700000001</v>
      </c>
      <c r="J94" s="4"/>
      <c r="K94" s="27">
        <f t="shared" si="14"/>
        <v>6622</v>
      </c>
      <c r="L94" s="27">
        <f t="shared" si="19"/>
        <v>569492</v>
      </c>
      <c r="M94" s="27">
        <f t="shared" si="15"/>
        <v>2513.1152200000001</v>
      </c>
      <c r="N94" s="27">
        <f t="shared" si="16"/>
        <v>2513.1152200000001</v>
      </c>
      <c r="O94" s="27">
        <f t="shared" si="20"/>
        <v>-236258.39826870165</v>
      </c>
      <c r="P94" s="27">
        <f t="shared" si="21"/>
        <v>236258.39826870165</v>
      </c>
      <c r="Q94" s="8"/>
      <c r="R94" s="8"/>
      <c r="S94" s="8"/>
      <c r="T94" s="4"/>
    </row>
    <row r="95" spans="1:20">
      <c r="A95" s="31">
        <v>42156</v>
      </c>
      <c r="B95" s="4"/>
      <c r="C95" s="6">
        <v>87</v>
      </c>
      <c r="D95" s="29">
        <f t="shared" si="12"/>
        <v>6622</v>
      </c>
      <c r="E95" s="29">
        <f t="shared" si="17"/>
        <v>576114</v>
      </c>
      <c r="F95" s="29">
        <f t="shared" si="13"/>
        <v>-615913.37000000011</v>
      </c>
      <c r="G95" s="34">
        <f>+Inputs!$D$3</f>
        <v>0.37951000000000001</v>
      </c>
      <c r="H95" s="4"/>
      <c r="I95" s="27">
        <f t="shared" si="18"/>
        <v>1192027.3700000001</v>
      </c>
      <c r="J95" s="4"/>
      <c r="K95" s="27">
        <f t="shared" si="14"/>
        <v>6622</v>
      </c>
      <c r="L95" s="27">
        <f t="shared" si="19"/>
        <v>576114</v>
      </c>
      <c r="M95" s="27">
        <f t="shared" si="15"/>
        <v>2513.1152200000001</v>
      </c>
      <c r="N95" s="27">
        <f t="shared" si="16"/>
        <v>2513.1152200000001</v>
      </c>
      <c r="O95" s="27">
        <f t="shared" si="20"/>
        <v>-233745.28304870165</v>
      </c>
      <c r="P95" s="27">
        <f t="shared" si="21"/>
        <v>233745.28304870165</v>
      </c>
      <c r="Q95" s="8"/>
      <c r="R95" s="8"/>
      <c r="S95" s="8"/>
      <c r="T95" s="4"/>
    </row>
    <row r="96" spans="1:20">
      <c r="A96" s="31">
        <v>42186</v>
      </c>
      <c r="B96" s="4"/>
      <c r="C96" s="6">
        <v>88</v>
      </c>
      <c r="D96" s="29">
        <f t="shared" si="12"/>
        <v>6622</v>
      </c>
      <c r="E96" s="29">
        <f t="shared" si="17"/>
        <v>582736</v>
      </c>
      <c r="F96" s="29">
        <f t="shared" si="13"/>
        <v>-609291.37000000011</v>
      </c>
      <c r="G96" s="34">
        <f>+Inputs!$D$3</f>
        <v>0.37951000000000001</v>
      </c>
      <c r="H96" s="4"/>
      <c r="I96" s="27">
        <f t="shared" si="18"/>
        <v>1192027.3700000001</v>
      </c>
      <c r="J96" s="4"/>
      <c r="K96" s="27">
        <f t="shared" si="14"/>
        <v>6622</v>
      </c>
      <c r="L96" s="27">
        <f t="shared" si="19"/>
        <v>582736</v>
      </c>
      <c r="M96" s="27">
        <f t="shared" si="15"/>
        <v>2513.1152200000001</v>
      </c>
      <c r="N96" s="27">
        <f t="shared" si="16"/>
        <v>2513.1152200000001</v>
      </c>
      <c r="O96" s="27">
        <f t="shared" si="20"/>
        <v>-231232.16782870164</v>
      </c>
      <c r="P96" s="27">
        <f t="shared" si="21"/>
        <v>231232.16782870164</v>
      </c>
      <c r="Q96" s="8"/>
      <c r="R96" s="8"/>
      <c r="S96" s="8"/>
      <c r="T96" s="4"/>
    </row>
    <row r="97" spans="1:20">
      <c r="A97" s="31">
        <v>42217</v>
      </c>
      <c r="B97" s="4"/>
      <c r="C97" s="6">
        <v>89</v>
      </c>
      <c r="D97" s="29">
        <f t="shared" si="12"/>
        <v>6622</v>
      </c>
      <c r="E97" s="29">
        <f t="shared" si="17"/>
        <v>589358</v>
      </c>
      <c r="F97" s="29">
        <f t="shared" si="13"/>
        <v>-602669.37000000011</v>
      </c>
      <c r="G97" s="34">
        <f>+Inputs!$D$3</f>
        <v>0.37951000000000001</v>
      </c>
      <c r="H97" s="4"/>
      <c r="I97" s="27">
        <f t="shared" si="18"/>
        <v>1192027.3700000001</v>
      </c>
      <c r="J97" s="4"/>
      <c r="K97" s="27">
        <f t="shared" si="14"/>
        <v>6622</v>
      </c>
      <c r="L97" s="27">
        <f t="shared" si="19"/>
        <v>589358</v>
      </c>
      <c r="M97" s="27">
        <f t="shared" si="15"/>
        <v>2513.1152200000001</v>
      </c>
      <c r="N97" s="27">
        <f t="shared" si="16"/>
        <v>2513.1152200000001</v>
      </c>
      <c r="O97" s="27">
        <f t="shared" si="20"/>
        <v>-228719.05260870163</v>
      </c>
      <c r="P97" s="27">
        <f t="shared" si="21"/>
        <v>228719.05260870163</v>
      </c>
      <c r="Q97" s="8"/>
      <c r="R97" s="8"/>
      <c r="S97" s="8"/>
      <c r="T97" s="4"/>
    </row>
    <row r="98" spans="1:20">
      <c r="A98" s="31">
        <v>42248</v>
      </c>
      <c r="B98" s="4"/>
      <c r="C98" s="6">
        <v>90</v>
      </c>
      <c r="D98" s="29">
        <f t="shared" si="12"/>
        <v>6622</v>
      </c>
      <c r="E98" s="29">
        <f t="shared" si="17"/>
        <v>595980</v>
      </c>
      <c r="F98" s="29">
        <f t="shared" si="13"/>
        <v>-596047.37000000011</v>
      </c>
      <c r="G98" s="34">
        <f>+Inputs!$D$3</f>
        <v>0.37951000000000001</v>
      </c>
      <c r="H98" s="4"/>
      <c r="I98" s="27">
        <f t="shared" si="18"/>
        <v>1192027.3700000001</v>
      </c>
      <c r="J98" s="4"/>
      <c r="K98" s="27">
        <f t="shared" si="14"/>
        <v>6622</v>
      </c>
      <c r="L98" s="27">
        <f t="shared" si="19"/>
        <v>595980</v>
      </c>
      <c r="M98" s="27">
        <f t="shared" si="15"/>
        <v>2513.1152200000001</v>
      </c>
      <c r="N98" s="27">
        <f t="shared" si="16"/>
        <v>2513.1152200000001</v>
      </c>
      <c r="O98" s="27">
        <f t="shared" si="20"/>
        <v>-226205.93738870163</v>
      </c>
      <c r="P98" s="27">
        <f t="shared" si="21"/>
        <v>226205.93738870163</v>
      </c>
      <c r="Q98" s="8"/>
      <c r="R98" s="8"/>
      <c r="S98" s="8"/>
      <c r="T98" s="4"/>
    </row>
    <row r="99" spans="1:20">
      <c r="A99" s="31">
        <v>42278</v>
      </c>
      <c r="B99" s="4"/>
      <c r="C99" s="6">
        <v>91</v>
      </c>
      <c r="D99" s="29">
        <f t="shared" si="12"/>
        <v>6622</v>
      </c>
      <c r="E99" s="29">
        <f t="shared" si="17"/>
        <v>602602</v>
      </c>
      <c r="F99" s="29">
        <f t="shared" si="13"/>
        <v>-589425.37000000011</v>
      </c>
      <c r="G99" s="34">
        <f>+Inputs!$D$3</f>
        <v>0.37951000000000001</v>
      </c>
      <c r="H99" s="4"/>
      <c r="I99" s="27">
        <f t="shared" si="18"/>
        <v>1192027.3700000001</v>
      </c>
      <c r="J99" s="4"/>
      <c r="K99" s="27">
        <f t="shared" si="14"/>
        <v>6622</v>
      </c>
      <c r="L99" s="27">
        <f t="shared" si="19"/>
        <v>602602</v>
      </c>
      <c r="M99" s="27">
        <f t="shared" si="15"/>
        <v>2513.1152200000001</v>
      </c>
      <c r="N99" s="27">
        <f t="shared" si="16"/>
        <v>2513.1152200000001</v>
      </c>
      <c r="O99" s="27">
        <f t="shared" si="20"/>
        <v>-223692.82216870162</v>
      </c>
      <c r="P99" s="27">
        <f t="shared" si="21"/>
        <v>223692.82216870162</v>
      </c>
      <c r="Q99" s="8"/>
      <c r="R99" s="8"/>
      <c r="S99" s="8"/>
      <c r="T99" s="4"/>
    </row>
    <row r="100" spans="1:20">
      <c r="A100" s="31">
        <v>42309</v>
      </c>
      <c r="B100" s="4"/>
      <c r="C100" s="6">
        <v>92</v>
      </c>
      <c r="D100" s="29">
        <f t="shared" si="12"/>
        <v>6622</v>
      </c>
      <c r="E100" s="29">
        <f t="shared" si="17"/>
        <v>609224</v>
      </c>
      <c r="F100" s="29">
        <f t="shared" si="13"/>
        <v>-582803.37000000011</v>
      </c>
      <c r="G100" s="34">
        <f>+Inputs!$D$3</f>
        <v>0.37951000000000001</v>
      </c>
      <c r="H100" s="4"/>
      <c r="I100" s="27">
        <f t="shared" si="18"/>
        <v>1192027.3700000001</v>
      </c>
      <c r="J100" s="4"/>
      <c r="K100" s="27">
        <f t="shared" si="14"/>
        <v>6622</v>
      </c>
      <c r="L100" s="27">
        <f t="shared" si="19"/>
        <v>609224</v>
      </c>
      <c r="M100" s="27">
        <f t="shared" si="15"/>
        <v>2513.1152200000001</v>
      </c>
      <c r="N100" s="27">
        <f t="shared" si="16"/>
        <v>2513.1152200000001</v>
      </c>
      <c r="O100" s="27">
        <f t="shared" si="20"/>
        <v>-221179.70694870161</v>
      </c>
      <c r="P100" s="27">
        <f t="shared" si="21"/>
        <v>221179.70694870161</v>
      </c>
      <c r="Q100" s="8"/>
      <c r="R100" s="8"/>
      <c r="S100" s="8"/>
      <c r="T100" s="4"/>
    </row>
    <row r="101" spans="1:20">
      <c r="A101" s="31">
        <v>42339</v>
      </c>
      <c r="B101" s="4"/>
      <c r="C101" s="6">
        <v>93</v>
      </c>
      <c r="D101" s="29">
        <f t="shared" si="12"/>
        <v>6622</v>
      </c>
      <c r="E101" s="29">
        <f t="shared" si="17"/>
        <v>615846</v>
      </c>
      <c r="F101" s="29">
        <f t="shared" si="13"/>
        <v>-576181.37000000011</v>
      </c>
      <c r="G101" s="34">
        <f>+Inputs!$D$3</f>
        <v>0.37951000000000001</v>
      </c>
      <c r="H101" s="4"/>
      <c r="I101" s="27">
        <f t="shared" si="18"/>
        <v>1192027.3700000001</v>
      </c>
      <c r="J101" s="4"/>
      <c r="K101" s="27">
        <f t="shared" si="14"/>
        <v>6622</v>
      </c>
      <c r="L101" s="27">
        <f t="shared" si="19"/>
        <v>615846</v>
      </c>
      <c r="M101" s="27">
        <f t="shared" si="15"/>
        <v>2513.1152200000001</v>
      </c>
      <c r="N101" s="27">
        <f t="shared" si="16"/>
        <v>2513.1152200000001</v>
      </c>
      <c r="O101" s="27">
        <f t="shared" si="20"/>
        <v>-218666.59172870161</v>
      </c>
      <c r="P101" s="27">
        <f t="shared" si="21"/>
        <v>218666.59172870161</v>
      </c>
      <c r="Q101" s="8"/>
      <c r="R101" s="8"/>
      <c r="S101" s="8"/>
      <c r="T101" s="4"/>
    </row>
    <row r="102" spans="1:20">
      <c r="A102" s="31">
        <v>42370</v>
      </c>
      <c r="B102" s="4"/>
      <c r="C102" s="6">
        <v>94</v>
      </c>
      <c r="D102" s="29">
        <f t="shared" si="12"/>
        <v>6622</v>
      </c>
      <c r="E102" s="29">
        <f t="shared" si="17"/>
        <v>622468</v>
      </c>
      <c r="F102" s="29">
        <f t="shared" si="13"/>
        <v>-569559.37000000011</v>
      </c>
      <c r="G102" s="34">
        <f>+Inputs!$D$3</f>
        <v>0.37951000000000001</v>
      </c>
      <c r="H102" s="4"/>
      <c r="I102" s="27">
        <f t="shared" si="18"/>
        <v>1192027.3700000001</v>
      </c>
      <c r="J102" s="4"/>
      <c r="K102" s="27">
        <f t="shared" si="14"/>
        <v>6622</v>
      </c>
      <c r="L102" s="27">
        <f t="shared" si="19"/>
        <v>622468</v>
      </c>
      <c r="M102" s="27">
        <f t="shared" si="15"/>
        <v>2513.1152200000001</v>
      </c>
      <c r="N102" s="27">
        <f t="shared" si="16"/>
        <v>2513.1152200000001</v>
      </c>
      <c r="O102" s="27">
        <f t="shared" si="20"/>
        <v>-216153.4765087016</v>
      </c>
      <c r="P102" s="27">
        <f t="shared" si="21"/>
        <v>216153.4765087016</v>
      </c>
      <c r="Q102" s="8"/>
      <c r="R102" s="8"/>
      <c r="S102" s="8"/>
      <c r="T102" s="4"/>
    </row>
    <row r="103" spans="1:20">
      <c r="A103" s="31">
        <v>42401</v>
      </c>
      <c r="B103" s="4"/>
      <c r="C103" s="6">
        <v>95</v>
      </c>
      <c r="D103" s="29">
        <f t="shared" si="12"/>
        <v>6622</v>
      </c>
      <c r="E103" s="29">
        <f t="shared" si="17"/>
        <v>629090</v>
      </c>
      <c r="F103" s="29">
        <f t="shared" si="13"/>
        <v>-562937.37000000011</v>
      </c>
      <c r="G103" s="34">
        <f>+Inputs!$D$3</f>
        <v>0.37951000000000001</v>
      </c>
      <c r="H103" s="4"/>
      <c r="I103" s="27">
        <f t="shared" si="18"/>
        <v>1192027.3700000001</v>
      </c>
      <c r="J103" s="4"/>
      <c r="K103" s="27">
        <f t="shared" si="14"/>
        <v>6622</v>
      </c>
      <c r="L103" s="27">
        <f t="shared" si="19"/>
        <v>629090</v>
      </c>
      <c r="M103" s="27">
        <f t="shared" si="15"/>
        <v>2513.1152200000001</v>
      </c>
      <c r="N103" s="27">
        <f t="shared" si="16"/>
        <v>2513.1152200000001</v>
      </c>
      <c r="O103" s="27">
        <f t="shared" si="20"/>
        <v>-213640.36128870159</v>
      </c>
      <c r="P103" s="27">
        <f t="shared" si="21"/>
        <v>213640.36128870159</v>
      </c>
      <c r="Q103" s="8"/>
      <c r="R103" s="8"/>
      <c r="S103" s="8"/>
      <c r="T103" s="4"/>
    </row>
    <row r="104" spans="1:20">
      <c r="A104" s="31">
        <v>42430</v>
      </c>
      <c r="B104" s="4"/>
      <c r="C104" s="6">
        <v>96</v>
      </c>
      <c r="D104" s="29">
        <f t="shared" si="12"/>
        <v>6622</v>
      </c>
      <c r="E104" s="29">
        <f t="shared" si="17"/>
        <v>635712</v>
      </c>
      <c r="F104" s="29">
        <f t="shared" si="13"/>
        <v>-556315.37000000011</v>
      </c>
      <c r="G104" s="34">
        <f>+Inputs!$D$3</f>
        <v>0.37951000000000001</v>
      </c>
      <c r="H104" s="4"/>
      <c r="I104" s="27">
        <f t="shared" si="18"/>
        <v>1192027.3700000001</v>
      </c>
      <c r="J104" s="4"/>
      <c r="K104" s="27">
        <f t="shared" si="14"/>
        <v>6622</v>
      </c>
      <c r="L104" s="27">
        <f t="shared" si="19"/>
        <v>635712</v>
      </c>
      <c r="M104" s="27">
        <f t="shared" si="15"/>
        <v>2513.1152200000001</v>
      </c>
      <c r="N104" s="27">
        <f t="shared" si="16"/>
        <v>2513.1152200000001</v>
      </c>
      <c r="O104" s="27">
        <f t="shared" si="20"/>
        <v>-211127.24606870158</v>
      </c>
      <c r="P104" s="27">
        <f t="shared" si="21"/>
        <v>211127.24606870158</v>
      </c>
      <c r="Q104" s="8"/>
      <c r="R104" s="8"/>
      <c r="S104" s="8"/>
      <c r="T104" s="4"/>
    </row>
    <row r="105" spans="1:20">
      <c r="A105" s="31">
        <v>42461</v>
      </c>
      <c r="B105" s="4"/>
      <c r="C105" s="6">
        <v>97</v>
      </c>
      <c r="D105" s="29">
        <f t="shared" si="12"/>
        <v>6622</v>
      </c>
      <c r="E105" s="29">
        <f t="shared" si="17"/>
        <v>642334</v>
      </c>
      <c r="F105" s="29">
        <f t="shared" si="13"/>
        <v>-549693.37000000011</v>
      </c>
      <c r="G105" s="34">
        <f>+Inputs!$D$3</f>
        <v>0.37951000000000001</v>
      </c>
      <c r="H105" s="4"/>
      <c r="I105" s="27">
        <f t="shared" si="18"/>
        <v>1192027.3700000001</v>
      </c>
      <c r="J105" s="4"/>
      <c r="K105" s="27">
        <f t="shared" si="14"/>
        <v>6622</v>
      </c>
      <c r="L105" s="27">
        <f t="shared" si="19"/>
        <v>642334</v>
      </c>
      <c r="M105" s="27">
        <f t="shared" si="15"/>
        <v>2513.1152200000001</v>
      </c>
      <c r="N105" s="27">
        <f t="shared" si="16"/>
        <v>2513.1152200000001</v>
      </c>
      <c r="O105" s="27">
        <f t="shared" si="20"/>
        <v>-208614.13084870158</v>
      </c>
      <c r="P105" s="27">
        <f t="shared" si="21"/>
        <v>208614.13084870158</v>
      </c>
      <c r="Q105" s="8"/>
      <c r="R105" s="8"/>
      <c r="S105" s="8"/>
      <c r="T105" s="4"/>
    </row>
    <row r="106" spans="1:20">
      <c r="A106" s="31">
        <v>42491</v>
      </c>
      <c r="B106" s="4"/>
      <c r="C106" s="6">
        <v>98</v>
      </c>
      <c r="D106" s="29">
        <f t="shared" si="12"/>
        <v>6622</v>
      </c>
      <c r="E106" s="29">
        <f t="shared" si="17"/>
        <v>648956</v>
      </c>
      <c r="F106" s="29">
        <f t="shared" si="13"/>
        <v>-543071.37000000011</v>
      </c>
      <c r="G106" s="34">
        <f>+Inputs!$D$3</f>
        <v>0.37951000000000001</v>
      </c>
      <c r="H106" s="4"/>
      <c r="I106" s="27">
        <f t="shared" si="18"/>
        <v>1192027.3700000001</v>
      </c>
      <c r="J106" s="4"/>
      <c r="K106" s="27">
        <f t="shared" si="14"/>
        <v>6622</v>
      </c>
      <c r="L106" s="27">
        <f t="shared" si="19"/>
        <v>648956</v>
      </c>
      <c r="M106" s="27">
        <f t="shared" si="15"/>
        <v>2513.1152200000001</v>
      </c>
      <c r="N106" s="27">
        <f t="shared" si="16"/>
        <v>2513.1152200000001</v>
      </c>
      <c r="O106" s="27">
        <f t="shared" si="20"/>
        <v>-206101.01562870157</v>
      </c>
      <c r="P106" s="27">
        <f t="shared" si="21"/>
        <v>206101.01562870157</v>
      </c>
      <c r="Q106" s="8"/>
      <c r="R106" s="8"/>
      <c r="S106" s="8"/>
      <c r="T106" s="4"/>
    </row>
    <row r="107" spans="1:20">
      <c r="A107" s="31">
        <v>42522</v>
      </c>
      <c r="B107" s="4"/>
      <c r="C107" s="6">
        <v>99</v>
      </c>
      <c r="D107" s="29">
        <f t="shared" si="12"/>
        <v>6622</v>
      </c>
      <c r="E107" s="29">
        <f t="shared" si="17"/>
        <v>655578</v>
      </c>
      <c r="F107" s="29">
        <f t="shared" si="13"/>
        <v>-536449.37000000011</v>
      </c>
      <c r="G107" s="34">
        <f>+Inputs!$D$3</f>
        <v>0.37951000000000001</v>
      </c>
      <c r="H107" s="4"/>
      <c r="I107" s="27">
        <f t="shared" si="18"/>
        <v>1192027.3700000001</v>
      </c>
      <c r="J107" s="4"/>
      <c r="K107" s="27">
        <f t="shared" si="14"/>
        <v>6622</v>
      </c>
      <c r="L107" s="27">
        <f t="shared" si="19"/>
        <v>655578</v>
      </c>
      <c r="M107" s="27">
        <f t="shared" si="15"/>
        <v>2513.1152200000001</v>
      </c>
      <c r="N107" s="27">
        <f t="shared" si="16"/>
        <v>2513.1152200000001</v>
      </c>
      <c r="O107" s="27">
        <f t="shared" si="20"/>
        <v>-203587.90040870156</v>
      </c>
      <c r="P107" s="27">
        <f t="shared" si="21"/>
        <v>203587.90040870156</v>
      </c>
      <c r="Q107" s="8"/>
      <c r="R107" s="8"/>
      <c r="S107" s="8"/>
      <c r="T107" s="4"/>
    </row>
    <row r="108" spans="1:20">
      <c r="A108" s="31">
        <v>42552</v>
      </c>
      <c r="B108" s="4"/>
      <c r="C108" s="6">
        <v>100</v>
      </c>
      <c r="D108" s="29">
        <f t="shared" si="12"/>
        <v>6622</v>
      </c>
      <c r="E108" s="29">
        <f t="shared" si="17"/>
        <v>662200</v>
      </c>
      <c r="F108" s="29">
        <f t="shared" si="13"/>
        <v>-529827.37000000011</v>
      </c>
      <c r="G108" s="34">
        <f>+Inputs!$D$3</f>
        <v>0.37951000000000001</v>
      </c>
      <c r="H108" s="4"/>
      <c r="I108" s="27">
        <f t="shared" si="18"/>
        <v>1192027.3700000001</v>
      </c>
      <c r="J108" s="4"/>
      <c r="K108" s="27">
        <f t="shared" si="14"/>
        <v>6622</v>
      </c>
      <c r="L108" s="27">
        <f t="shared" si="19"/>
        <v>662200</v>
      </c>
      <c r="M108" s="27">
        <f t="shared" si="15"/>
        <v>2513.1152200000001</v>
      </c>
      <c r="N108" s="27">
        <f t="shared" si="16"/>
        <v>2513.1152200000001</v>
      </c>
      <c r="O108" s="27">
        <f t="shared" si="20"/>
        <v>-201074.78518870156</v>
      </c>
      <c r="P108" s="27">
        <f t="shared" si="21"/>
        <v>201074.78518870156</v>
      </c>
      <c r="Q108" s="8"/>
      <c r="R108" s="8"/>
      <c r="S108" s="8"/>
      <c r="T108" s="4"/>
    </row>
    <row r="109" spans="1:20">
      <c r="A109" s="31">
        <v>42583</v>
      </c>
      <c r="B109" s="4"/>
      <c r="C109" s="6">
        <v>101</v>
      </c>
      <c r="D109" s="29">
        <f t="shared" si="12"/>
        <v>6622</v>
      </c>
      <c r="E109" s="29">
        <f t="shared" si="17"/>
        <v>668822</v>
      </c>
      <c r="F109" s="29">
        <f t="shared" si="13"/>
        <v>-523205.37000000011</v>
      </c>
      <c r="G109" s="34">
        <f>+Inputs!$D$3</f>
        <v>0.37951000000000001</v>
      </c>
      <c r="H109" s="4"/>
      <c r="I109" s="27">
        <f t="shared" si="18"/>
        <v>1192027.3700000001</v>
      </c>
      <c r="J109" s="4"/>
      <c r="K109" s="27">
        <f t="shared" si="14"/>
        <v>6622</v>
      </c>
      <c r="L109" s="27">
        <f t="shared" si="19"/>
        <v>668822</v>
      </c>
      <c r="M109" s="27">
        <f t="shared" si="15"/>
        <v>2513.1152200000001</v>
      </c>
      <c r="N109" s="27">
        <f t="shared" si="16"/>
        <v>2513.1152200000001</v>
      </c>
      <c r="O109" s="27">
        <f t="shared" si="20"/>
        <v>-198561.66996870155</v>
      </c>
      <c r="P109" s="27">
        <f t="shared" si="21"/>
        <v>198561.66996870155</v>
      </c>
      <c r="Q109" s="8"/>
      <c r="R109" s="8"/>
      <c r="S109" s="8"/>
      <c r="T109" s="4"/>
    </row>
    <row r="110" spans="1:20">
      <c r="A110" s="31">
        <v>42614</v>
      </c>
      <c r="B110" s="4"/>
      <c r="C110" s="6">
        <v>102</v>
      </c>
      <c r="D110" s="29">
        <f t="shared" si="12"/>
        <v>6622</v>
      </c>
      <c r="E110" s="29">
        <f t="shared" si="17"/>
        <v>675444</v>
      </c>
      <c r="F110" s="29">
        <f t="shared" si="13"/>
        <v>-516583.37000000011</v>
      </c>
      <c r="G110" s="34">
        <f>+Inputs!$D$3</f>
        <v>0.37951000000000001</v>
      </c>
      <c r="H110" s="4"/>
      <c r="I110" s="27">
        <f t="shared" si="18"/>
        <v>1192027.3700000001</v>
      </c>
      <c r="J110" s="4"/>
      <c r="K110" s="27">
        <f t="shared" si="14"/>
        <v>6622</v>
      </c>
      <c r="L110" s="27">
        <f t="shared" si="19"/>
        <v>675444</v>
      </c>
      <c r="M110" s="27">
        <f t="shared" si="15"/>
        <v>2513.1152200000001</v>
      </c>
      <c r="N110" s="27">
        <f t="shared" si="16"/>
        <v>2513.1152200000001</v>
      </c>
      <c r="O110" s="27">
        <f t="shared" si="20"/>
        <v>-196048.55474870154</v>
      </c>
      <c r="P110" s="27">
        <f t="shared" si="21"/>
        <v>196048.55474870154</v>
      </c>
      <c r="Q110" s="8"/>
      <c r="R110" s="8"/>
      <c r="S110" s="8"/>
      <c r="T110" s="4"/>
    </row>
    <row r="111" spans="1:20">
      <c r="A111" s="31">
        <v>42644</v>
      </c>
      <c r="B111" s="4"/>
      <c r="C111" s="6">
        <v>103</v>
      </c>
      <c r="D111" s="29">
        <f t="shared" si="12"/>
        <v>6622</v>
      </c>
      <c r="E111" s="29">
        <f t="shared" si="17"/>
        <v>682066</v>
      </c>
      <c r="F111" s="29">
        <f t="shared" si="13"/>
        <v>-509961.37000000011</v>
      </c>
      <c r="G111" s="34">
        <f>+Inputs!$D$3</f>
        <v>0.37951000000000001</v>
      </c>
      <c r="H111" s="4"/>
      <c r="I111" s="27">
        <f t="shared" si="18"/>
        <v>1192027.3700000001</v>
      </c>
      <c r="J111" s="4"/>
      <c r="K111" s="27">
        <f t="shared" si="14"/>
        <v>6622</v>
      </c>
      <c r="L111" s="27">
        <f t="shared" si="19"/>
        <v>682066</v>
      </c>
      <c r="M111" s="27">
        <f t="shared" si="15"/>
        <v>2513.1152200000001</v>
      </c>
      <c r="N111" s="27">
        <f t="shared" si="16"/>
        <v>2513.1152200000001</v>
      </c>
      <c r="O111" s="27">
        <f t="shared" si="20"/>
        <v>-193535.43952870154</v>
      </c>
      <c r="P111" s="27">
        <f t="shared" si="21"/>
        <v>193535.43952870154</v>
      </c>
      <c r="Q111" s="8"/>
      <c r="R111" s="8"/>
      <c r="S111" s="8"/>
      <c r="T111" s="4"/>
    </row>
    <row r="112" spans="1:20">
      <c r="A112" s="31">
        <v>42675</v>
      </c>
      <c r="B112" s="4"/>
      <c r="C112" s="6">
        <v>104</v>
      </c>
      <c r="D112" s="29">
        <f t="shared" si="12"/>
        <v>6622</v>
      </c>
      <c r="E112" s="29">
        <f t="shared" si="17"/>
        <v>688688</v>
      </c>
      <c r="F112" s="29">
        <f t="shared" si="13"/>
        <v>-503339.37000000011</v>
      </c>
      <c r="G112" s="34">
        <f>+Inputs!$D$3</f>
        <v>0.37951000000000001</v>
      </c>
      <c r="H112" s="4"/>
      <c r="I112" s="27">
        <f t="shared" si="18"/>
        <v>1192027.3700000001</v>
      </c>
      <c r="J112" s="4"/>
      <c r="K112" s="27">
        <f t="shared" si="14"/>
        <v>6622</v>
      </c>
      <c r="L112" s="27">
        <f t="shared" si="19"/>
        <v>688688</v>
      </c>
      <c r="M112" s="27">
        <f t="shared" si="15"/>
        <v>2513.1152200000001</v>
      </c>
      <c r="N112" s="27">
        <f t="shared" si="16"/>
        <v>2513.1152200000001</v>
      </c>
      <c r="O112" s="27">
        <f t="shared" si="20"/>
        <v>-191022.32430870153</v>
      </c>
      <c r="P112" s="27">
        <f t="shared" si="21"/>
        <v>191022.32430870153</v>
      </c>
      <c r="Q112" s="8"/>
      <c r="R112" s="8"/>
      <c r="S112" s="8"/>
      <c r="T112" s="4"/>
    </row>
    <row r="113" spans="1:20">
      <c r="A113" s="31">
        <v>42705</v>
      </c>
      <c r="B113" s="4"/>
      <c r="C113" s="6">
        <v>105</v>
      </c>
      <c r="D113" s="29">
        <f t="shared" si="12"/>
        <v>6622</v>
      </c>
      <c r="E113" s="29">
        <f t="shared" si="17"/>
        <v>695310</v>
      </c>
      <c r="F113" s="29">
        <f t="shared" si="13"/>
        <v>-496717.37000000011</v>
      </c>
      <c r="G113" s="34">
        <f>+Inputs!$D$3</f>
        <v>0.37951000000000001</v>
      </c>
      <c r="H113" s="4"/>
      <c r="I113" s="27">
        <f t="shared" si="18"/>
        <v>1192027.3700000001</v>
      </c>
      <c r="J113" s="4"/>
      <c r="K113" s="27">
        <f t="shared" si="14"/>
        <v>6622</v>
      </c>
      <c r="L113" s="27">
        <f t="shared" si="19"/>
        <v>695310</v>
      </c>
      <c r="M113" s="27">
        <f t="shared" si="15"/>
        <v>2513.1152200000001</v>
      </c>
      <c r="N113" s="27">
        <f t="shared" si="16"/>
        <v>2513.1152200000001</v>
      </c>
      <c r="O113" s="27">
        <f t="shared" si="20"/>
        <v>-188509.20908870152</v>
      </c>
      <c r="P113" s="27">
        <f t="shared" si="21"/>
        <v>188509.20908870152</v>
      </c>
      <c r="Q113" s="8"/>
      <c r="R113" s="8"/>
      <c r="S113" s="8"/>
      <c r="T113" s="4"/>
    </row>
    <row r="114" spans="1:20">
      <c r="A114" s="31">
        <v>42736</v>
      </c>
      <c r="B114" s="4"/>
      <c r="C114" s="6">
        <v>106</v>
      </c>
      <c r="D114" s="29">
        <f t="shared" si="12"/>
        <v>6622</v>
      </c>
      <c r="E114" s="29">
        <f t="shared" si="17"/>
        <v>701932</v>
      </c>
      <c r="F114" s="29">
        <f t="shared" si="13"/>
        <v>-490095.37000000011</v>
      </c>
      <c r="G114" s="34">
        <f>+Inputs!$D$3</f>
        <v>0.37951000000000001</v>
      </c>
      <c r="H114" s="4"/>
      <c r="I114" s="27">
        <f t="shared" si="18"/>
        <v>1192027.3700000001</v>
      </c>
      <c r="J114" s="4"/>
      <c r="K114" s="27">
        <f t="shared" si="14"/>
        <v>6622</v>
      </c>
      <c r="L114" s="27">
        <f t="shared" si="19"/>
        <v>701932</v>
      </c>
      <c r="M114" s="27">
        <f t="shared" si="15"/>
        <v>2513.1152200000001</v>
      </c>
      <c r="N114" s="27">
        <f t="shared" si="16"/>
        <v>2513.1152200000001</v>
      </c>
      <c r="O114" s="27">
        <f t="shared" si="20"/>
        <v>-185996.09386870152</v>
      </c>
      <c r="P114" s="27">
        <f t="shared" si="21"/>
        <v>185996.09386870152</v>
      </c>
      <c r="Q114" s="8"/>
      <c r="R114" s="8"/>
      <c r="S114" s="8"/>
      <c r="T114" s="4"/>
    </row>
    <row r="115" spans="1:20">
      <c r="A115" s="31">
        <v>42767</v>
      </c>
      <c r="B115" s="4"/>
      <c r="C115" s="6">
        <v>107</v>
      </c>
      <c r="D115" s="29">
        <f t="shared" si="12"/>
        <v>6622</v>
      </c>
      <c r="E115" s="29">
        <f t="shared" si="17"/>
        <v>708554</v>
      </c>
      <c r="F115" s="29">
        <f t="shared" si="13"/>
        <v>-483473.37000000011</v>
      </c>
      <c r="G115" s="34">
        <f>+Inputs!$D$3</f>
        <v>0.37951000000000001</v>
      </c>
      <c r="H115" s="4"/>
      <c r="I115" s="27">
        <f t="shared" si="18"/>
        <v>1192027.3700000001</v>
      </c>
      <c r="J115" s="4"/>
      <c r="K115" s="27">
        <f t="shared" si="14"/>
        <v>6622</v>
      </c>
      <c r="L115" s="27">
        <f t="shared" si="19"/>
        <v>708554</v>
      </c>
      <c r="M115" s="27">
        <f t="shared" si="15"/>
        <v>2513.1152200000001</v>
      </c>
      <c r="N115" s="27">
        <f t="shared" si="16"/>
        <v>2513.1152200000001</v>
      </c>
      <c r="O115" s="27">
        <f t="shared" si="20"/>
        <v>-183482.97864870151</v>
      </c>
      <c r="P115" s="27">
        <f t="shared" si="21"/>
        <v>183482.97864870151</v>
      </c>
      <c r="Q115" s="8"/>
      <c r="R115" s="8"/>
      <c r="S115" s="8"/>
      <c r="T115" s="4"/>
    </row>
    <row r="116" spans="1:20">
      <c r="A116" s="31">
        <v>42795</v>
      </c>
      <c r="B116" s="4"/>
      <c r="C116" s="6">
        <v>108</v>
      </c>
      <c r="D116" s="29">
        <f t="shared" si="12"/>
        <v>6622</v>
      </c>
      <c r="E116" s="29">
        <f t="shared" si="17"/>
        <v>715176</v>
      </c>
      <c r="F116" s="29">
        <f t="shared" si="13"/>
        <v>-476851.37000000011</v>
      </c>
      <c r="G116" s="34">
        <f>+Inputs!$D$3</f>
        <v>0.37951000000000001</v>
      </c>
      <c r="H116" s="4"/>
      <c r="I116" s="27">
        <f t="shared" si="18"/>
        <v>1192027.3700000001</v>
      </c>
      <c r="J116" s="4"/>
      <c r="K116" s="27">
        <f t="shared" si="14"/>
        <v>6622</v>
      </c>
      <c r="L116" s="27">
        <f t="shared" si="19"/>
        <v>715176</v>
      </c>
      <c r="M116" s="27">
        <f t="shared" si="15"/>
        <v>2513.1152200000001</v>
      </c>
      <c r="N116" s="27">
        <f t="shared" si="16"/>
        <v>2513.1152200000001</v>
      </c>
      <c r="O116" s="27">
        <f t="shared" si="20"/>
        <v>-180969.8634287015</v>
      </c>
      <c r="P116" s="27">
        <f t="shared" si="21"/>
        <v>180969.8634287015</v>
      </c>
      <c r="Q116" s="8"/>
      <c r="R116" s="8"/>
      <c r="S116" s="8"/>
      <c r="T116" s="4"/>
    </row>
    <row r="117" spans="1:20">
      <c r="A117" s="31">
        <v>42826</v>
      </c>
      <c r="B117" s="4"/>
      <c r="C117" s="6">
        <v>109</v>
      </c>
      <c r="D117" s="29">
        <f t="shared" si="12"/>
        <v>6622</v>
      </c>
      <c r="E117" s="29">
        <f t="shared" si="17"/>
        <v>721798</v>
      </c>
      <c r="F117" s="29">
        <f t="shared" si="13"/>
        <v>-470229.37000000011</v>
      </c>
      <c r="G117" s="34">
        <f>+Inputs!$D$3</f>
        <v>0.37951000000000001</v>
      </c>
      <c r="H117" s="4"/>
      <c r="I117" s="27">
        <f t="shared" si="18"/>
        <v>1192027.3700000001</v>
      </c>
      <c r="J117" s="4"/>
      <c r="K117" s="27">
        <f t="shared" si="14"/>
        <v>6622</v>
      </c>
      <c r="L117" s="27">
        <f t="shared" si="19"/>
        <v>721798</v>
      </c>
      <c r="M117" s="27">
        <f t="shared" si="15"/>
        <v>2513.1152200000001</v>
      </c>
      <c r="N117" s="27">
        <f t="shared" si="16"/>
        <v>2513.1152200000001</v>
      </c>
      <c r="O117" s="27">
        <f t="shared" si="20"/>
        <v>-178456.74820870149</v>
      </c>
      <c r="P117" s="27">
        <f t="shared" si="21"/>
        <v>178456.74820870149</v>
      </c>
      <c r="Q117" s="8"/>
      <c r="R117" s="8"/>
      <c r="S117" s="8"/>
      <c r="T117" s="4"/>
    </row>
    <row r="118" spans="1:20">
      <c r="A118" s="31">
        <v>42856</v>
      </c>
      <c r="B118" s="4"/>
      <c r="C118" s="6">
        <v>110</v>
      </c>
      <c r="D118" s="29">
        <f t="shared" si="12"/>
        <v>6622</v>
      </c>
      <c r="E118" s="29">
        <f t="shared" si="17"/>
        <v>728420</v>
      </c>
      <c r="F118" s="29">
        <f t="shared" si="13"/>
        <v>-463607.37000000011</v>
      </c>
      <c r="G118" s="34">
        <f>+Inputs!$D$3</f>
        <v>0.37951000000000001</v>
      </c>
      <c r="H118" s="4"/>
      <c r="I118" s="27">
        <f t="shared" si="18"/>
        <v>1192027.3700000001</v>
      </c>
      <c r="J118" s="4"/>
      <c r="K118" s="27">
        <f t="shared" si="14"/>
        <v>6622</v>
      </c>
      <c r="L118" s="27">
        <f t="shared" si="19"/>
        <v>728420</v>
      </c>
      <c r="M118" s="27">
        <f t="shared" si="15"/>
        <v>2513.1152200000001</v>
      </c>
      <c r="N118" s="27">
        <f t="shared" si="16"/>
        <v>2513.1152200000001</v>
      </c>
      <c r="O118" s="27">
        <f t="shared" si="20"/>
        <v>-175943.63298870149</v>
      </c>
      <c r="P118" s="27">
        <f t="shared" si="21"/>
        <v>175943.63298870149</v>
      </c>
      <c r="Q118" s="8"/>
      <c r="R118" s="8"/>
      <c r="S118" s="8"/>
      <c r="T118" s="4"/>
    </row>
    <row r="119" spans="1:20">
      <c r="A119" s="31">
        <v>42887</v>
      </c>
      <c r="B119" s="4"/>
      <c r="C119" s="6">
        <v>111</v>
      </c>
      <c r="D119" s="29">
        <f t="shared" si="12"/>
        <v>6622</v>
      </c>
      <c r="E119" s="29">
        <f t="shared" si="17"/>
        <v>735042</v>
      </c>
      <c r="F119" s="29">
        <f t="shared" si="13"/>
        <v>-456985.37000000011</v>
      </c>
      <c r="G119" s="34">
        <f>+Inputs!$D$3</f>
        <v>0.37951000000000001</v>
      </c>
      <c r="H119" s="4"/>
      <c r="I119" s="27">
        <f t="shared" si="18"/>
        <v>1192027.3700000001</v>
      </c>
      <c r="J119" s="4"/>
      <c r="K119" s="27">
        <f t="shared" si="14"/>
        <v>6622</v>
      </c>
      <c r="L119" s="27">
        <f t="shared" si="19"/>
        <v>735042</v>
      </c>
      <c r="M119" s="27">
        <f t="shared" si="15"/>
        <v>2513.1152200000001</v>
      </c>
      <c r="N119" s="27">
        <f t="shared" si="16"/>
        <v>2513.1152200000001</v>
      </c>
      <c r="O119" s="27">
        <f t="shared" si="20"/>
        <v>-173430.51776870148</v>
      </c>
      <c r="P119" s="27">
        <f t="shared" si="21"/>
        <v>173430.51776870148</v>
      </c>
      <c r="Q119" s="8"/>
      <c r="R119" s="8"/>
      <c r="S119" s="8"/>
      <c r="T119" s="4"/>
    </row>
    <row r="120" spans="1:20">
      <c r="A120" s="31">
        <v>42917</v>
      </c>
      <c r="B120" s="4"/>
      <c r="C120" s="6">
        <v>112</v>
      </c>
      <c r="D120" s="29">
        <f t="shared" si="12"/>
        <v>6622</v>
      </c>
      <c r="E120" s="29">
        <f t="shared" si="17"/>
        <v>741664</v>
      </c>
      <c r="F120" s="29">
        <f t="shared" si="13"/>
        <v>-450363.37000000011</v>
      </c>
      <c r="G120" s="34">
        <f>+Inputs!$D$3</f>
        <v>0.37951000000000001</v>
      </c>
      <c r="H120" s="4"/>
      <c r="I120" s="27">
        <f t="shared" si="18"/>
        <v>1192027.3700000001</v>
      </c>
      <c r="J120" s="4"/>
      <c r="K120" s="27">
        <f t="shared" si="14"/>
        <v>6622</v>
      </c>
      <c r="L120" s="27">
        <f t="shared" si="19"/>
        <v>741664</v>
      </c>
      <c r="M120" s="27">
        <f t="shared" si="15"/>
        <v>2513.1152200000001</v>
      </c>
      <c r="N120" s="27">
        <f t="shared" si="16"/>
        <v>2513.1152200000001</v>
      </c>
      <c r="O120" s="27">
        <f t="shared" si="20"/>
        <v>-170917.40254870147</v>
      </c>
      <c r="P120" s="27">
        <f t="shared" si="21"/>
        <v>170917.40254870147</v>
      </c>
      <c r="Q120" s="8"/>
      <c r="R120" s="8"/>
      <c r="S120" s="8"/>
      <c r="T120" s="4"/>
    </row>
    <row r="121" spans="1:20">
      <c r="A121" s="31">
        <v>42948</v>
      </c>
      <c r="B121" s="4"/>
      <c r="C121" s="6">
        <v>113</v>
      </c>
      <c r="D121" s="29">
        <f t="shared" si="12"/>
        <v>6622</v>
      </c>
      <c r="E121" s="29">
        <f t="shared" si="17"/>
        <v>748286</v>
      </c>
      <c r="F121" s="29">
        <f t="shared" si="13"/>
        <v>-443741.37000000011</v>
      </c>
      <c r="G121" s="34">
        <f>+Inputs!$D$3</f>
        <v>0.37951000000000001</v>
      </c>
      <c r="H121" s="4"/>
      <c r="I121" s="27">
        <f t="shared" si="18"/>
        <v>1192027.3700000001</v>
      </c>
      <c r="J121" s="4"/>
      <c r="K121" s="27">
        <f t="shared" si="14"/>
        <v>6622</v>
      </c>
      <c r="L121" s="27">
        <f t="shared" si="19"/>
        <v>748286</v>
      </c>
      <c r="M121" s="27">
        <f t="shared" si="15"/>
        <v>2513.1152200000001</v>
      </c>
      <c r="N121" s="27">
        <f t="shared" si="16"/>
        <v>2513.1152200000001</v>
      </c>
      <c r="O121" s="27">
        <f t="shared" si="20"/>
        <v>-168404.28732870147</v>
      </c>
      <c r="P121" s="27">
        <f t="shared" si="21"/>
        <v>168404.28732870147</v>
      </c>
      <c r="Q121" s="8"/>
      <c r="R121" s="8"/>
      <c r="S121" s="8"/>
      <c r="T121" s="4"/>
    </row>
    <row r="122" spans="1:20">
      <c r="A122" s="31">
        <v>42979</v>
      </c>
      <c r="B122" s="4"/>
      <c r="C122" s="6">
        <v>114</v>
      </c>
      <c r="D122" s="29">
        <f t="shared" si="12"/>
        <v>6622</v>
      </c>
      <c r="E122" s="29">
        <f t="shared" si="17"/>
        <v>754908</v>
      </c>
      <c r="F122" s="29">
        <f t="shared" si="13"/>
        <v>-437119.37000000011</v>
      </c>
      <c r="G122" s="34">
        <f>+Inputs!$D$3</f>
        <v>0.37951000000000001</v>
      </c>
      <c r="H122" s="4"/>
      <c r="I122" s="27">
        <f t="shared" si="18"/>
        <v>1192027.3700000001</v>
      </c>
      <c r="J122" s="4"/>
      <c r="K122" s="27">
        <f t="shared" si="14"/>
        <v>6622</v>
      </c>
      <c r="L122" s="27">
        <f t="shared" si="19"/>
        <v>754908</v>
      </c>
      <c r="M122" s="27">
        <f t="shared" si="15"/>
        <v>2513.1152200000001</v>
      </c>
      <c r="N122" s="27">
        <f t="shared" si="16"/>
        <v>2513.1152200000001</v>
      </c>
      <c r="O122" s="27">
        <f t="shared" si="20"/>
        <v>-165891.17210870146</v>
      </c>
      <c r="P122" s="27">
        <f t="shared" si="21"/>
        <v>165891.17210870146</v>
      </c>
      <c r="Q122" s="8"/>
      <c r="R122" s="8"/>
      <c r="S122" s="8"/>
      <c r="T122" s="4"/>
    </row>
    <row r="123" spans="1:20">
      <c r="A123" s="31">
        <v>43009</v>
      </c>
      <c r="B123" s="4"/>
      <c r="C123" s="6">
        <v>115</v>
      </c>
      <c r="D123" s="29">
        <f t="shared" si="12"/>
        <v>6622</v>
      </c>
      <c r="E123" s="29">
        <f t="shared" si="17"/>
        <v>761530</v>
      </c>
      <c r="F123" s="29">
        <f t="shared" si="13"/>
        <v>-430497.37000000011</v>
      </c>
      <c r="G123" s="34">
        <f>+Inputs!$D$3</f>
        <v>0.37951000000000001</v>
      </c>
      <c r="H123" s="4"/>
      <c r="I123" s="27">
        <f t="shared" si="18"/>
        <v>1192027.3700000001</v>
      </c>
      <c r="J123" s="4"/>
      <c r="K123" s="27">
        <f t="shared" si="14"/>
        <v>6622</v>
      </c>
      <c r="L123" s="27">
        <f t="shared" si="19"/>
        <v>761530</v>
      </c>
      <c r="M123" s="27">
        <f t="shared" si="15"/>
        <v>2513.1152200000001</v>
      </c>
      <c r="N123" s="27">
        <f t="shared" si="16"/>
        <v>2513.1152200000001</v>
      </c>
      <c r="O123" s="27">
        <f t="shared" si="20"/>
        <v>-163378.05688870145</v>
      </c>
      <c r="P123" s="27">
        <f t="shared" si="21"/>
        <v>163378.05688870145</v>
      </c>
      <c r="Q123" s="8"/>
      <c r="R123" s="8"/>
      <c r="S123" s="8"/>
      <c r="T123" s="4"/>
    </row>
    <row r="124" spans="1:20">
      <c r="A124" s="31">
        <v>43040</v>
      </c>
      <c r="B124" s="4"/>
      <c r="C124" s="6">
        <v>116</v>
      </c>
      <c r="D124" s="29">
        <f t="shared" si="12"/>
        <v>6622</v>
      </c>
      <c r="E124" s="29">
        <f t="shared" si="17"/>
        <v>768152</v>
      </c>
      <c r="F124" s="29">
        <f t="shared" si="13"/>
        <v>-423875.37000000011</v>
      </c>
      <c r="G124" s="34">
        <f>+Inputs!$D$3</f>
        <v>0.37951000000000001</v>
      </c>
      <c r="H124" s="4"/>
      <c r="I124" s="27">
        <f t="shared" si="18"/>
        <v>1192027.3700000001</v>
      </c>
      <c r="J124" s="4"/>
      <c r="K124" s="27">
        <f t="shared" si="14"/>
        <v>6622</v>
      </c>
      <c r="L124" s="27">
        <f t="shared" si="19"/>
        <v>768152</v>
      </c>
      <c r="M124" s="27">
        <f t="shared" si="15"/>
        <v>2513.1152200000001</v>
      </c>
      <c r="N124" s="27">
        <f t="shared" si="16"/>
        <v>2513.1152200000001</v>
      </c>
      <c r="O124" s="27">
        <f t="shared" si="20"/>
        <v>-160864.94166870145</v>
      </c>
      <c r="P124" s="27">
        <f t="shared" si="21"/>
        <v>160864.94166870145</v>
      </c>
      <c r="Q124" s="8"/>
      <c r="R124" s="8"/>
      <c r="S124" s="8"/>
      <c r="T124" s="4"/>
    </row>
    <row r="125" spans="1:20">
      <c r="A125" s="31">
        <v>43070</v>
      </c>
      <c r="B125" s="4"/>
      <c r="C125" s="6">
        <v>117</v>
      </c>
      <c r="D125" s="29">
        <f t="shared" si="12"/>
        <v>6622</v>
      </c>
      <c r="E125" s="29">
        <f t="shared" si="17"/>
        <v>774774</v>
      </c>
      <c r="F125" s="29">
        <f t="shared" si="13"/>
        <v>-417253.37000000011</v>
      </c>
      <c r="G125" s="34">
        <f>+Inputs!$D$3</f>
        <v>0.37951000000000001</v>
      </c>
      <c r="H125" s="4"/>
      <c r="I125" s="27">
        <f t="shared" si="18"/>
        <v>1192027.3700000001</v>
      </c>
      <c r="J125" s="4"/>
      <c r="K125" s="27">
        <f t="shared" si="14"/>
        <v>6622</v>
      </c>
      <c r="L125" s="27">
        <f t="shared" si="19"/>
        <v>774774</v>
      </c>
      <c r="M125" s="27">
        <f t="shared" si="15"/>
        <v>2513.1152200000001</v>
      </c>
      <c r="N125" s="27">
        <f t="shared" si="16"/>
        <v>2513.1152200000001</v>
      </c>
      <c r="O125" s="27">
        <f t="shared" si="20"/>
        <v>-158351.82644870144</v>
      </c>
      <c r="P125" s="27">
        <f t="shared" si="21"/>
        <v>158351.82644870144</v>
      </c>
      <c r="Q125" s="8"/>
      <c r="R125" s="8"/>
      <c r="S125" s="8"/>
      <c r="T125" s="4"/>
    </row>
    <row r="126" spans="1:20">
      <c r="A126" s="31">
        <v>43101</v>
      </c>
      <c r="B126" s="4"/>
      <c r="C126" s="6">
        <v>118</v>
      </c>
      <c r="D126" s="29">
        <f t="shared" si="12"/>
        <v>6622</v>
      </c>
      <c r="E126" s="29">
        <f t="shared" si="17"/>
        <v>781396</v>
      </c>
      <c r="F126" s="29">
        <f t="shared" si="13"/>
        <v>-410631.37000000011</v>
      </c>
      <c r="G126" s="34">
        <f>+Inputs!$D$3</f>
        <v>0.37951000000000001</v>
      </c>
      <c r="H126" s="4"/>
      <c r="I126" s="27">
        <f t="shared" si="18"/>
        <v>1192027.3700000001</v>
      </c>
      <c r="J126" s="4"/>
      <c r="K126" s="27">
        <f t="shared" si="14"/>
        <v>6622</v>
      </c>
      <c r="L126" s="27">
        <f t="shared" si="19"/>
        <v>781396</v>
      </c>
      <c r="M126" s="27">
        <f t="shared" si="15"/>
        <v>2513.1152200000001</v>
      </c>
      <c r="N126" s="27">
        <f t="shared" si="16"/>
        <v>2513.1152200000001</v>
      </c>
      <c r="O126" s="27">
        <f t="shared" si="20"/>
        <v>-155838.71122870143</v>
      </c>
      <c r="P126" s="27">
        <f t="shared" si="21"/>
        <v>155838.71122870143</v>
      </c>
      <c r="Q126" s="8"/>
      <c r="R126" s="8"/>
      <c r="S126" s="8"/>
      <c r="T126" s="4"/>
    </row>
    <row r="127" spans="1:20">
      <c r="A127" s="31">
        <v>43132</v>
      </c>
      <c r="B127" s="4"/>
      <c r="C127" s="6">
        <v>119</v>
      </c>
      <c r="D127" s="29">
        <f t="shared" si="12"/>
        <v>6622</v>
      </c>
      <c r="E127" s="29">
        <f t="shared" si="17"/>
        <v>788018</v>
      </c>
      <c r="F127" s="29">
        <f t="shared" si="13"/>
        <v>-404009.37000000011</v>
      </c>
      <c r="G127" s="34">
        <f>+Inputs!$D$3</f>
        <v>0.37951000000000001</v>
      </c>
      <c r="H127" s="4"/>
      <c r="I127" s="27">
        <f t="shared" si="18"/>
        <v>1192027.3700000001</v>
      </c>
      <c r="J127" s="4"/>
      <c r="K127" s="27">
        <f t="shared" si="14"/>
        <v>6622</v>
      </c>
      <c r="L127" s="27">
        <f t="shared" si="19"/>
        <v>788018</v>
      </c>
      <c r="M127" s="27">
        <f t="shared" si="15"/>
        <v>2513.1152200000001</v>
      </c>
      <c r="N127" s="27">
        <f t="shared" si="16"/>
        <v>2513.1152200000001</v>
      </c>
      <c r="O127" s="27">
        <f t="shared" si="20"/>
        <v>-153325.59600870142</v>
      </c>
      <c r="P127" s="27">
        <f t="shared" si="21"/>
        <v>153325.59600870142</v>
      </c>
      <c r="Q127" s="8"/>
      <c r="R127" s="8"/>
      <c r="S127" s="8"/>
      <c r="T127" s="4"/>
    </row>
    <row r="128" spans="1:20">
      <c r="A128" s="31">
        <v>43160</v>
      </c>
      <c r="B128" s="4"/>
      <c r="C128" s="6">
        <v>120</v>
      </c>
      <c r="D128" s="29">
        <f t="shared" si="12"/>
        <v>6622</v>
      </c>
      <c r="E128" s="29">
        <f t="shared" si="17"/>
        <v>794640</v>
      </c>
      <c r="F128" s="29">
        <f t="shared" si="13"/>
        <v>-397387.37000000011</v>
      </c>
      <c r="G128" s="34">
        <f>+Inputs!$D$3</f>
        <v>0.37951000000000001</v>
      </c>
      <c r="H128" s="4"/>
      <c r="I128" s="27">
        <f t="shared" si="18"/>
        <v>1192027.3700000001</v>
      </c>
      <c r="J128" s="4"/>
      <c r="K128" s="27">
        <f t="shared" si="14"/>
        <v>6622</v>
      </c>
      <c r="L128" s="27">
        <f t="shared" si="19"/>
        <v>794640</v>
      </c>
      <c r="M128" s="27">
        <f t="shared" si="15"/>
        <v>2513.1152200000001</v>
      </c>
      <c r="N128" s="27">
        <f t="shared" si="16"/>
        <v>2513.1152200000001</v>
      </c>
      <c r="O128" s="27">
        <f t="shared" si="20"/>
        <v>-150812.48078870142</v>
      </c>
      <c r="P128" s="27">
        <f t="shared" si="21"/>
        <v>150812.48078870142</v>
      </c>
      <c r="Q128" s="8"/>
      <c r="R128" s="8"/>
      <c r="S128" s="8"/>
      <c r="T128" s="4"/>
    </row>
    <row r="129" spans="1:20">
      <c r="A129" s="31">
        <v>43191</v>
      </c>
      <c r="B129" s="4"/>
      <c r="C129" s="6">
        <v>121</v>
      </c>
      <c r="D129" s="29">
        <f t="shared" si="12"/>
        <v>6622</v>
      </c>
      <c r="E129" s="29">
        <f t="shared" si="17"/>
        <v>801262</v>
      </c>
      <c r="F129" s="29">
        <f t="shared" si="13"/>
        <v>-390765.37000000011</v>
      </c>
      <c r="G129" s="34">
        <f>+Inputs!$D$3</f>
        <v>0.37951000000000001</v>
      </c>
      <c r="H129" s="4"/>
      <c r="I129" s="27">
        <f t="shared" si="18"/>
        <v>1192027.3700000001</v>
      </c>
      <c r="J129" s="4"/>
      <c r="K129" s="27">
        <f t="shared" si="14"/>
        <v>6622</v>
      </c>
      <c r="L129" s="27">
        <f t="shared" si="19"/>
        <v>801262</v>
      </c>
      <c r="M129" s="27">
        <f t="shared" si="15"/>
        <v>2513.1152200000001</v>
      </c>
      <c r="N129" s="27">
        <f t="shared" si="16"/>
        <v>2513.1152200000001</v>
      </c>
      <c r="O129" s="27">
        <f t="shared" si="20"/>
        <v>-148299.36556870141</v>
      </c>
      <c r="P129" s="27">
        <f t="shared" si="21"/>
        <v>148299.36556870141</v>
      </c>
      <c r="Q129" s="8"/>
      <c r="R129" s="8"/>
      <c r="S129" s="8"/>
      <c r="T129" s="4"/>
    </row>
    <row r="130" spans="1:20">
      <c r="A130" s="31">
        <v>43221</v>
      </c>
      <c r="B130" s="4"/>
      <c r="C130" s="6">
        <v>122</v>
      </c>
      <c r="D130" s="29">
        <f t="shared" si="12"/>
        <v>6622</v>
      </c>
      <c r="E130" s="29">
        <f t="shared" si="17"/>
        <v>807884</v>
      </c>
      <c r="F130" s="29">
        <f t="shared" si="13"/>
        <v>-384143.37000000011</v>
      </c>
      <c r="G130" s="34">
        <f>+Inputs!$D$3</f>
        <v>0.37951000000000001</v>
      </c>
      <c r="H130" s="4"/>
      <c r="I130" s="27">
        <f t="shared" si="18"/>
        <v>1192027.3700000001</v>
      </c>
      <c r="J130" s="4"/>
      <c r="K130" s="27">
        <f t="shared" si="14"/>
        <v>6622</v>
      </c>
      <c r="L130" s="27">
        <f t="shared" si="19"/>
        <v>807884</v>
      </c>
      <c r="M130" s="27">
        <f t="shared" si="15"/>
        <v>2513.1152200000001</v>
      </c>
      <c r="N130" s="27">
        <f t="shared" si="16"/>
        <v>2513.1152200000001</v>
      </c>
      <c r="O130" s="27">
        <f t="shared" si="20"/>
        <v>-145786.2503487014</v>
      </c>
      <c r="P130" s="27">
        <f t="shared" si="21"/>
        <v>145786.2503487014</v>
      </c>
      <c r="Q130" s="8"/>
      <c r="R130" s="8"/>
      <c r="S130" s="8"/>
      <c r="T130" s="4"/>
    </row>
    <row r="131" spans="1:20">
      <c r="A131" s="31">
        <v>43252</v>
      </c>
      <c r="B131" s="4"/>
      <c r="C131" s="6">
        <v>123</v>
      </c>
      <c r="D131" s="29">
        <f t="shared" si="12"/>
        <v>6622</v>
      </c>
      <c r="E131" s="29">
        <f t="shared" si="17"/>
        <v>814506</v>
      </c>
      <c r="F131" s="29">
        <f t="shared" si="13"/>
        <v>-377521.37000000011</v>
      </c>
      <c r="G131" s="34">
        <f>+Inputs!$D$3</f>
        <v>0.37951000000000001</v>
      </c>
      <c r="H131" s="4"/>
      <c r="I131" s="27">
        <f t="shared" si="18"/>
        <v>1192027.3700000001</v>
      </c>
      <c r="J131" s="4"/>
      <c r="K131" s="27">
        <f t="shared" si="14"/>
        <v>6622</v>
      </c>
      <c r="L131" s="27">
        <f t="shared" si="19"/>
        <v>814506</v>
      </c>
      <c r="M131" s="27">
        <f t="shared" si="15"/>
        <v>2513.1152200000001</v>
      </c>
      <c r="N131" s="27">
        <f t="shared" si="16"/>
        <v>2513.1152200000001</v>
      </c>
      <c r="O131" s="27">
        <f t="shared" si="20"/>
        <v>-143273.1351287014</v>
      </c>
      <c r="P131" s="27">
        <f t="shared" si="21"/>
        <v>143273.1351287014</v>
      </c>
      <c r="Q131" s="8"/>
      <c r="R131" s="8"/>
      <c r="S131" s="8"/>
      <c r="T131" s="4"/>
    </row>
    <row r="132" spans="1:20">
      <c r="A132" s="31">
        <v>43282</v>
      </c>
      <c r="B132" s="4"/>
      <c r="C132" s="6">
        <v>124</v>
      </c>
      <c r="D132" s="29">
        <f t="shared" si="12"/>
        <v>6622</v>
      </c>
      <c r="E132" s="29">
        <f t="shared" si="17"/>
        <v>821128</v>
      </c>
      <c r="F132" s="29">
        <f t="shared" si="13"/>
        <v>-370899.37000000011</v>
      </c>
      <c r="G132" s="34">
        <f>+Inputs!$D$3</f>
        <v>0.37951000000000001</v>
      </c>
      <c r="H132" s="4"/>
      <c r="I132" s="27">
        <f t="shared" si="18"/>
        <v>1192027.3700000001</v>
      </c>
      <c r="J132" s="4"/>
      <c r="K132" s="27">
        <f t="shared" si="14"/>
        <v>6622</v>
      </c>
      <c r="L132" s="27">
        <f t="shared" si="19"/>
        <v>821128</v>
      </c>
      <c r="M132" s="27">
        <f t="shared" si="15"/>
        <v>2513.1152200000001</v>
      </c>
      <c r="N132" s="27">
        <f t="shared" si="16"/>
        <v>2513.1152200000001</v>
      </c>
      <c r="O132" s="27">
        <f t="shared" si="20"/>
        <v>-140760.01990870139</v>
      </c>
      <c r="P132" s="27">
        <f t="shared" si="21"/>
        <v>140760.01990870139</v>
      </c>
      <c r="Q132" s="8"/>
      <c r="R132" s="8"/>
      <c r="S132" s="8"/>
      <c r="T132" s="4"/>
    </row>
    <row r="133" spans="1:20">
      <c r="A133" s="31">
        <v>43313</v>
      </c>
      <c r="B133" s="4"/>
      <c r="C133" s="6">
        <v>125</v>
      </c>
      <c r="D133" s="29">
        <f t="shared" si="12"/>
        <v>6622</v>
      </c>
      <c r="E133" s="29">
        <f t="shared" si="17"/>
        <v>827750</v>
      </c>
      <c r="F133" s="29">
        <f t="shared" si="13"/>
        <v>-364277.37000000011</v>
      </c>
      <c r="G133" s="34">
        <f>+Inputs!$D$3</f>
        <v>0.37951000000000001</v>
      </c>
      <c r="H133" s="4"/>
      <c r="I133" s="27">
        <f t="shared" si="18"/>
        <v>1192027.3700000001</v>
      </c>
      <c r="J133" s="4"/>
      <c r="K133" s="27">
        <f t="shared" si="14"/>
        <v>6622</v>
      </c>
      <c r="L133" s="27">
        <f t="shared" si="19"/>
        <v>827750</v>
      </c>
      <c r="M133" s="27">
        <f t="shared" si="15"/>
        <v>2513.1152200000001</v>
      </c>
      <c r="N133" s="27">
        <f t="shared" si="16"/>
        <v>2513.1152200000001</v>
      </c>
      <c r="O133" s="27">
        <f t="shared" si="20"/>
        <v>-138246.90468870138</v>
      </c>
      <c r="P133" s="27">
        <f t="shared" si="21"/>
        <v>138246.90468870138</v>
      </c>
      <c r="Q133" s="8"/>
      <c r="R133" s="8"/>
      <c r="S133" s="8"/>
      <c r="T133" s="4"/>
    </row>
    <row r="134" spans="1:20">
      <c r="A134" s="31">
        <v>43344</v>
      </c>
      <c r="B134" s="4"/>
      <c r="C134" s="6">
        <v>126</v>
      </c>
      <c r="D134" s="29">
        <f t="shared" si="12"/>
        <v>6622</v>
      </c>
      <c r="E134" s="29">
        <f t="shared" si="17"/>
        <v>834372</v>
      </c>
      <c r="F134" s="29">
        <f t="shared" si="13"/>
        <v>-357655.37000000011</v>
      </c>
      <c r="G134" s="34">
        <f>+Inputs!$D$3</f>
        <v>0.37951000000000001</v>
      </c>
      <c r="H134" s="4"/>
      <c r="I134" s="27">
        <f t="shared" si="18"/>
        <v>1192027.3700000001</v>
      </c>
      <c r="J134" s="4"/>
      <c r="K134" s="27">
        <f t="shared" si="14"/>
        <v>6622</v>
      </c>
      <c r="L134" s="27">
        <f t="shared" si="19"/>
        <v>834372</v>
      </c>
      <c r="M134" s="27">
        <f t="shared" si="15"/>
        <v>2513.1152200000001</v>
      </c>
      <c r="N134" s="27">
        <f t="shared" si="16"/>
        <v>2513.1152200000001</v>
      </c>
      <c r="O134" s="27">
        <f t="shared" si="20"/>
        <v>-135733.78946870138</v>
      </c>
      <c r="P134" s="27">
        <f t="shared" si="21"/>
        <v>135733.78946870138</v>
      </c>
      <c r="Q134" s="8"/>
      <c r="R134" s="8"/>
      <c r="S134" s="8"/>
      <c r="T134" s="4"/>
    </row>
    <row r="135" spans="1:20">
      <c r="A135" s="31">
        <v>43374</v>
      </c>
      <c r="B135" s="4"/>
      <c r="C135" s="6">
        <v>127</v>
      </c>
      <c r="D135" s="29">
        <f t="shared" si="12"/>
        <v>6622</v>
      </c>
      <c r="E135" s="29">
        <f t="shared" si="17"/>
        <v>840994</v>
      </c>
      <c r="F135" s="29">
        <f t="shared" si="13"/>
        <v>-351033.37000000011</v>
      </c>
      <c r="G135" s="34">
        <f>+Inputs!$D$3</f>
        <v>0.37951000000000001</v>
      </c>
      <c r="H135" s="4"/>
      <c r="I135" s="27">
        <f t="shared" si="18"/>
        <v>1192027.3700000001</v>
      </c>
      <c r="J135" s="4"/>
      <c r="K135" s="27">
        <f t="shared" si="14"/>
        <v>6622</v>
      </c>
      <c r="L135" s="27">
        <f t="shared" si="19"/>
        <v>840994</v>
      </c>
      <c r="M135" s="27">
        <f t="shared" si="15"/>
        <v>2513.1152200000001</v>
      </c>
      <c r="N135" s="27">
        <f t="shared" si="16"/>
        <v>2513.1152200000001</v>
      </c>
      <c r="O135" s="27">
        <f t="shared" si="20"/>
        <v>-133220.67424870137</v>
      </c>
      <c r="P135" s="27">
        <f t="shared" si="21"/>
        <v>133220.67424870137</v>
      </c>
      <c r="Q135" s="8"/>
      <c r="R135" s="8"/>
      <c r="S135" s="8"/>
      <c r="T135" s="4"/>
    </row>
    <row r="136" spans="1:20">
      <c r="A136" s="31">
        <v>43405</v>
      </c>
      <c r="B136" s="4"/>
      <c r="C136" s="6">
        <v>128</v>
      </c>
      <c r="D136" s="29">
        <f t="shared" si="12"/>
        <v>6622</v>
      </c>
      <c r="E136" s="29">
        <f t="shared" si="17"/>
        <v>847616</v>
      </c>
      <c r="F136" s="29">
        <f t="shared" si="13"/>
        <v>-344411.37000000011</v>
      </c>
      <c r="G136" s="34">
        <f>+Inputs!$D$3</f>
        <v>0.37951000000000001</v>
      </c>
      <c r="H136" s="4"/>
      <c r="I136" s="27">
        <f t="shared" si="18"/>
        <v>1192027.3700000001</v>
      </c>
      <c r="J136" s="4"/>
      <c r="K136" s="27">
        <f t="shared" si="14"/>
        <v>6622</v>
      </c>
      <c r="L136" s="27">
        <f t="shared" si="19"/>
        <v>847616</v>
      </c>
      <c r="M136" s="27">
        <f t="shared" si="15"/>
        <v>2513.1152200000001</v>
      </c>
      <c r="N136" s="27">
        <f t="shared" si="16"/>
        <v>2513.1152200000001</v>
      </c>
      <c r="O136" s="27">
        <f t="shared" si="20"/>
        <v>-130707.55902870136</v>
      </c>
      <c r="P136" s="27">
        <f t="shared" si="21"/>
        <v>130707.55902870136</v>
      </c>
      <c r="Q136" s="8"/>
      <c r="R136" s="8"/>
      <c r="S136" s="8"/>
      <c r="T136" s="4"/>
    </row>
    <row r="137" spans="1:20">
      <c r="A137" s="31">
        <v>43435</v>
      </c>
      <c r="B137" s="4"/>
      <c r="C137" s="6">
        <v>129</v>
      </c>
      <c r="D137" s="29">
        <f t="shared" ref="D137:D187" si="22">ROUND(-(+$B$9/180)*1,0)</f>
        <v>6622</v>
      </c>
      <c r="E137" s="29">
        <f t="shared" si="17"/>
        <v>854238</v>
      </c>
      <c r="F137" s="29">
        <f t="shared" ref="F137:F188" si="23">$B$9+E137</f>
        <v>-337789.37000000011</v>
      </c>
      <c r="G137" s="34">
        <f>+Inputs!$D$3</f>
        <v>0.37951000000000001</v>
      </c>
      <c r="H137" s="4"/>
      <c r="I137" s="27">
        <f t="shared" si="18"/>
        <v>1192027.3700000001</v>
      </c>
      <c r="J137" s="4"/>
      <c r="K137" s="27">
        <f t="shared" ref="K137:K188" si="24">D137</f>
        <v>6622</v>
      </c>
      <c r="L137" s="27">
        <f t="shared" si="19"/>
        <v>854238</v>
      </c>
      <c r="M137" s="27">
        <f t="shared" ref="M137:M188" si="25">K137*G137</f>
        <v>2513.1152200000001</v>
      </c>
      <c r="N137" s="27">
        <f t="shared" ref="N137:N188" si="26">M137-J137</f>
        <v>2513.1152200000001</v>
      </c>
      <c r="O137" s="27">
        <f t="shared" si="20"/>
        <v>-128194.44380870136</v>
      </c>
      <c r="P137" s="27">
        <f t="shared" si="21"/>
        <v>128194.44380870136</v>
      </c>
      <c r="Q137" s="8"/>
      <c r="R137" s="8"/>
      <c r="S137" s="8"/>
      <c r="T137" s="4"/>
    </row>
    <row r="138" spans="1:20">
      <c r="A138" s="31">
        <v>43466</v>
      </c>
      <c r="B138" s="4"/>
      <c r="C138" s="6">
        <v>130</v>
      </c>
      <c r="D138" s="29">
        <f t="shared" si="22"/>
        <v>6622</v>
      </c>
      <c r="E138" s="29">
        <f t="shared" ref="E138:E188" si="27">+E137+D138</f>
        <v>860860</v>
      </c>
      <c r="F138" s="29">
        <f t="shared" si="23"/>
        <v>-331167.37000000011</v>
      </c>
      <c r="G138" s="34">
        <f>+Inputs!$D$3</f>
        <v>0.37951000000000001</v>
      </c>
      <c r="H138" s="4"/>
      <c r="I138" s="27">
        <f t="shared" ref="I138:I188" si="28">+I137+H138</f>
        <v>1192027.3700000001</v>
      </c>
      <c r="J138" s="4"/>
      <c r="K138" s="27">
        <f t="shared" si="24"/>
        <v>6622</v>
      </c>
      <c r="L138" s="27">
        <f t="shared" ref="L138:L188" si="29">+L137+K138</f>
        <v>860860</v>
      </c>
      <c r="M138" s="27">
        <f t="shared" si="25"/>
        <v>2513.1152200000001</v>
      </c>
      <c r="N138" s="27">
        <f t="shared" si="26"/>
        <v>2513.1152200000001</v>
      </c>
      <c r="O138" s="27">
        <f t="shared" ref="O138:O188" si="30">+O137+N138</f>
        <v>-125681.32858870135</v>
      </c>
      <c r="P138" s="27">
        <f t="shared" ref="P138:P188" si="31">P137-N138</f>
        <v>125681.32858870135</v>
      </c>
      <c r="Q138" s="8"/>
      <c r="R138" s="8"/>
      <c r="S138" s="8"/>
      <c r="T138" s="4"/>
    </row>
    <row r="139" spans="1:20">
      <c r="A139" s="31">
        <v>43497</v>
      </c>
      <c r="B139" s="4"/>
      <c r="C139" s="6">
        <v>131</v>
      </c>
      <c r="D139" s="29">
        <f t="shared" si="22"/>
        <v>6622</v>
      </c>
      <c r="E139" s="29">
        <f t="shared" si="27"/>
        <v>867482</v>
      </c>
      <c r="F139" s="29">
        <f t="shared" si="23"/>
        <v>-324545.37000000011</v>
      </c>
      <c r="G139" s="34">
        <f>+Inputs!$D$3</f>
        <v>0.37951000000000001</v>
      </c>
      <c r="H139" s="4"/>
      <c r="I139" s="27">
        <f t="shared" si="28"/>
        <v>1192027.3700000001</v>
      </c>
      <c r="J139" s="4"/>
      <c r="K139" s="27">
        <f t="shared" si="24"/>
        <v>6622</v>
      </c>
      <c r="L139" s="27">
        <f t="shared" si="29"/>
        <v>867482</v>
      </c>
      <c r="M139" s="27">
        <f t="shared" si="25"/>
        <v>2513.1152200000001</v>
      </c>
      <c r="N139" s="27">
        <f t="shared" si="26"/>
        <v>2513.1152200000001</v>
      </c>
      <c r="O139" s="27">
        <f t="shared" si="30"/>
        <v>-123168.21336870134</v>
      </c>
      <c r="P139" s="27">
        <f t="shared" si="31"/>
        <v>123168.21336870134</v>
      </c>
      <c r="Q139" s="8"/>
      <c r="R139" s="8"/>
      <c r="S139" s="8"/>
      <c r="T139" s="4"/>
    </row>
    <row r="140" spans="1:20">
      <c r="A140" s="31">
        <v>43525</v>
      </c>
      <c r="B140" s="4"/>
      <c r="C140" s="6">
        <v>132</v>
      </c>
      <c r="D140" s="29">
        <f t="shared" si="22"/>
        <v>6622</v>
      </c>
      <c r="E140" s="29">
        <f t="shared" si="27"/>
        <v>874104</v>
      </c>
      <c r="F140" s="29">
        <f t="shared" si="23"/>
        <v>-317923.37000000011</v>
      </c>
      <c r="G140" s="34">
        <f>+Inputs!$D$3</f>
        <v>0.37951000000000001</v>
      </c>
      <c r="H140" s="4"/>
      <c r="I140" s="27">
        <f t="shared" si="28"/>
        <v>1192027.3700000001</v>
      </c>
      <c r="J140" s="4"/>
      <c r="K140" s="27">
        <f t="shared" si="24"/>
        <v>6622</v>
      </c>
      <c r="L140" s="27">
        <f t="shared" si="29"/>
        <v>874104</v>
      </c>
      <c r="M140" s="27">
        <f t="shared" si="25"/>
        <v>2513.1152200000001</v>
      </c>
      <c r="N140" s="27">
        <f t="shared" si="26"/>
        <v>2513.1152200000001</v>
      </c>
      <c r="O140" s="27">
        <f t="shared" si="30"/>
        <v>-120655.09814870133</v>
      </c>
      <c r="P140" s="27">
        <f t="shared" si="31"/>
        <v>120655.09814870133</v>
      </c>
      <c r="Q140" s="8"/>
      <c r="R140" s="8"/>
      <c r="S140" s="8"/>
      <c r="T140" s="4"/>
    </row>
    <row r="141" spans="1:20">
      <c r="A141" s="31">
        <v>43556</v>
      </c>
      <c r="B141" s="4"/>
      <c r="C141" s="6">
        <v>133</v>
      </c>
      <c r="D141" s="29">
        <f t="shared" si="22"/>
        <v>6622</v>
      </c>
      <c r="E141" s="29">
        <f t="shared" si="27"/>
        <v>880726</v>
      </c>
      <c r="F141" s="29">
        <f t="shared" si="23"/>
        <v>-311301.37000000011</v>
      </c>
      <c r="G141" s="34">
        <f>+Inputs!$D$3</f>
        <v>0.37951000000000001</v>
      </c>
      <c r="H141" s="4"/>
      <c r="I141" s="27">
        <f t="shared" si="28"/>
        <v>1192027.3700000001</v>
      </c>
      <c r="J141" s="4"/>
      <c r="K141" s="27">
        <f t="shared" si="24"/>
        <v>6622</v>
      </c>
      <c r="L141" s="27">
        <f t="shared" si="29"/>
        <v>880726</v>
      </c>
      <c r="M141" s="27">
        <f t="shared" si="25"/>
        <v>2513.1152200000001</v>
      </c>
      <c r="N141" s="27">
        <f t="shared" si="26"/>
        <v>2513.1152200000001</v>
      </c>
      <c r="O141" s="27">
        <f t="shared" si="30"/>
        <v>-118141.98292870133</v>
      </c>
      <c r="P141" s="27">
        <f t="shared" si="31"/>
        <v>118141.98292870133</v>
      </c>
      <c r="Q141" s="8"/>
      <c r="R141" s="8"/>
      <c r="S141" s="8"/>
      <c r="T141" s="4"/>
    </row>
    <row r="142" spans="1:20">
      <c r="A142" s="31">
        <v>43586</v>
      </c>
      <c r="B142" s="4"/>
      <c r="C142" s="6">
        <v>134</v>
      </c>
      <c r="D142" s="29">
        <f t="shared" si="22"/>
        <v>6622</v>
      </c>
      <c r="E142" s="29">
        <f t="shared" si="27"/>
        <v>887348</v>
      </c>
      <c r="F142" s="29">
        <f t="shared" si="23"/>
        <v>-304679.37000000011</v>
      </c>
      <c r="G142" s="34">
        <f>+Inputs!$D$3</f>
        <v>0.37951000000000001</v>
      </c>
      <c r="H142" s="4"/>
      <c r="I142" s="27">
        <f t="shared" si="28"/>
        <v>1192027.3700000001</v>
      </c>
      <c r="J142" s="4"/>
      <c r="K142" s="27">
        <f t="shared" si="24"/>
        <v>6622</v>
      </c>
      <c r="L142" s="27">
        <f t="shared" si="29"/>
        <v>887348</v>
      </c>
      <c r="M142" s="27">
        <f t="shared" si="25"/>
        <v>2513.1152200000001</v>
      </c>
      <c r="N142" s="27">
        <f t="shared" si="26"/>
        <v>2513.1152200000001</v>
      </c>
      <c r="O142" s="27">
        <f t="shared" si="30"/>
        <v>-115628.86770870132</v>
      </c>
      <c r="P142" s="27">
        <f t="shared" si="31"/>
        <v>115628.86770870132</v>
      </c>
      <c r="Q142" s="8"/>
      <c r="R142" s="8"/>
      <c r="S142" s="8"/>
      <c r="T142" s="4"/>
    </row>
    <row r="143" spans="1:20">
      <c r="A143" s="31">
        <v>43617</v>
      </c>
      <c r="B143" s="4"/>
      <c r="C143" s="6">
        <v>135</v>
      </c>
      <c r="D143" s="29">
        <f t="shared" si="22"/>
        <v>6622</v>
      </c>
      <c r="E143" s="29">
        <f t="shared" si="27"/>
        <v>893970</v>
      </c>
      <c r="F143" s="29">
        <f t="shared" si="23"/>
        <v>-298057.37000000011</v>
      </c>
      <c r="G143" s="34">
        <f>+Inputs!$D$3</f>
        <v>0.37951000000000001</v>
      </c>
      <c r="H143" s="4"/>
      <c r="I143" s="27">
        <f t="shared" si="28"/>
        <v>1192027.3700000001</v>
      </c>
      <c r="J143" s="4"/>
      <c r="K143" s="27">
        <f t="shared" si="24"/>
        <v>6622</v>
      </c>
      <c r="L143" s="27">
        <f t="shared" si="29"/>
        <v>893970</v>
      </c>
      <c r="M143" s="27">
        <f t="shared" si="25"/>
        <v>2513.1152200000001</v>
      </c>
      <c r="N143" s="27">
        <f t="shared" si="26"/>
        <v>2513.1152200000001</v>
      </c>
      <c r="O143" s="27">
        <f t="shared" si="30"/>
        <v>-113115.75248870131</v>
      </c>
      <c r="P143" s="27">
        <f t="shared" si="31"/>
        <v>113115.75248870131</v>
      </c>
      <c r="Q143" s="8"/>
      <c r="R143" s="8"/>
      <c r="S143" s="8"/>
      <c r="T143" s="4"/>
    </row>
    <row r="144" spans="1:20">
      <c r="A144" s="31">
        <v>43647</v>
      </c>
      <c r="B144" s="4"/>
      <c r="C144" s="6">
        <v>136</v>
      </c>
      <c r="D144" s="29">
        <f t="shared" si="22"/>
        <v>6622</v>
      </c>
      <c r="E144" s="29">
        <f t="shared" si="27"/>
        <v>900592</v>
      </c>
      <c r="F144" s="29">
        <f t="shared" si="23"/>
        <v>-291435.37000000011</v>
      </c>
      <c r="G144" s="34">
        <f>+Inputs!$D$3</f>
        <v>0.37951000000000001</v>
      </c>
      <c r="H144" s="4"/>
      <c r="I144" s="27">
        <f t="shared" si="28"/>
        <v>1192027.3700000001</v>
      </c>
      <c r="J144" s="4"/>
      <c r="K144" s="27">
        <f t="shared" si="24"/>
        <v>6622</v>
      </c>
      <c r="L144" s="27">
        <f t="shared" si="29"/>
        <v>900592</v>
      </c>
      <c r="M144" s="27">
        <f t="shared" si="25"/>
        <v>2513.1152200000001</v>
      </c>
      <c r="N144" s="27">
        <f t="shared" si="26"/>
        <v>2513.1152200000001</v>
      </c>
      <c r="O144" s="27">
        <f t="shared" si="30"/>
        <v>-110602.63726870131</v>
      </c>
      <c r="P144" s="27">
        <f t="shared" si="31"/>
        <v>110602.63726870131</v>
      </c>
      <c r="Q144" s="8"/>
      <c r="R144" s="8"/>
      <c r="S144" s="8"/>
      <c r="T144" s="4"/>
    </row>
    <row r="145" spans="1:20">
      <c r="A145" s="31">
        <v>43678</v>
      </c>
      <c r="B145" s="4"/>
      <c r="C145" s="6">
        <v>137</v>
      </c>
      <c r="D145" s="29">
        <f t="shared" si="22"/>
        <v>6622</v>
      </c>
      <c r="E145" s="29">
        <f t="shared" si="27"/>
        <v>907214</v>
      </c>
      <c r="F145" s="29">
        <f t="shared" si="23"/>
        <v>-284813.37000000011</v>
      </c>
      <c r="G145" s="34">
        <f>+Inputs!$D$3</f>
        <v>0.37951000000000001</v>
      </c>
      <c r="H145" s="4"/>
      <c r="I145" s="27">
        <f t="shared" si="28"/>
        <v>1192027.3700000001</v>
      </c>
      <c r="J145" s="4"/>
      <c r="K145" s="27">
        <f t="shared" si="24"/>
        <v>6622</v>
      </c>
      <c r="L145" s="27">
        <f t="shared" si="29"/>
        <v>907214</v>
      </c>
      <c r="M145" s="27">
        <f t="shared" si="25"/>
        <v>2513.1152200000001</v>
      </c>
      <c r="N145" s="27">
        <f t="shared" si="26"/>
        <v>2513.1152200000001</v>
      </c>
      <c r="O145" s="27">
        <f t="shared" si="30"/>
        <v>-108089.5220487013</v>
      </c>
      <c r="P145" s="27">
        <f t="shared" si="31"/>
        <v>108089.5220487013</v>
      </c>
      <c r="Q145" s="8"/>
      <c r="R145" s="8"/>
      <c r="S145" s="8"/>
      <c r="T145" s="4"/>
    </row>
    <row r="146" spans="1:20">
      <c r="A146" s="31">
        <v>43709</v>
      </c>
      <c r="B146" s="4"/>
      <c r="C146" s="6">
        <v>138</v>
      </c>
      <c r="D146" s="29">
        <f t="shared" si="22"/>
        <v>6622</v>
      </c>
      <c r="E146" s="29">
        <f t="shared" si="27"/>
        <v>913836</v>
      </c>
      <c r="F146" s="29">
        <f t="shared" si="23"/>
        <v>-278191.37000000011</v>
      </c>
      <c r="G146" s="34">
        <f>+Inputs!$D$3</f>
        <v>0.37951000000000001</v>
      </c>
      <c r="H146" s="4"/>
      <c r="I146" s="27">
        <f t="shared" si="28"/>
        <v>1192027.3700000001</v>
      </c>
      <c r="J146" s="4"/>
      <c r="K146" s="27">
        <f t="shared" si="24"/>
        <v>6622</v>
      </c>
      <c r="L146" s="27">
        <f t="shared" si="29"/>
        <v>913836</v>
      </c>
      <c r="M146" s="27">
        <f t="shared" si="25"/>
        <v>2513.1152200000001</v>
      </c>
      <c r="N146" s="27">
        <f t="shared" si="26"/>
        <v>2513.1152200000001</v>
      </c>
      <c r="O146" s="27">
        <f t="shared" si="30"/>
        <v>-105576.40682870129</v>
      </c>
      <c r="P146" s="27">
        <f t="shared" si="31"/>
        <v>105576.40682870129</v>
      </c>
      <c r="Q146" s="8"/>
      <c r="R146" s="8"/>
      <c r="S146" s="8"/>
      <c r="T146" s="4"/>
    </row>
    <row r="147" spans="1:20">
      <c r="A147" s="31">
        <v>43739</v>
      </c>
      <c r="B147" s="4"/>
      <c r="C147" s="6">
        <v>139</v>
      </c>
      <c r="D147" s="29">
        <f t="shared" si="22"/>
        <v>6622</v>
      </c>
      <c r="E147" s="29">
        <f t="shared" si="27"/>
        <v>920458</v>
      </c>
      <c r="F147" s="29">
        <f t="shared" si="23"/>
        <v>-271569.37000000011</v>
      </c>
      <c r="G147" s="34">
        <f>+Inputs!$D$3</f>
        <v>0.37951000000000001</v>
      </c>
      <c r="H147" s="4"/>
      <c r="I147" s="27">
        <f t="shared" si="28"/>
        <v>1192027.3700000001</v>
      </c>
      <c r="J147" s="4"/>
      <c r="K147" s="27">
        <f t="shared" si="24"/>
        <v>6622</v>
      </c>
      <c r="L147" s="27">
        <f t="shared" si="29"/>
        <v>920458</v>
      </c>
      <c r="M147" s="27">
        <f t="shared" si="25"/>
        <v>2513.1152200000001</v>
      </c>
      <c r="N147" s="27">
        <f t="shared" si="26"/>
        <v>2513.1152200000001</v>
      </c>
      <c r="O147" s="27">
        <f t="shared" si="30"/>
        <v>-103063.29160870129</v>
      </c>
      <c r="P147" s="27">
        <f t="shared" si="31"/>
        <v>103063.29160870129</v>
      </c>
      <c r="Q147" s="8"/>
      <c r="R147" s="8"/>
      <c r="S147" s="8"/>
      <c r="T147" s="4"/>
    </row>
    <row r="148" spans="1:20">
      <c r="A148" s="31">
        <v>43770</v>
      </c>
      <c r="B148" s="4"/>
      <c r="C148" s="6">
        <v>140</v>
      </c>
      <c r="D148" s="29">
        <f t="shared" si="22"/>
        <v>6622</v>
      </c>
      <c r="E148" s="29">
        <f t="shared" si="27"/>
        <v>927080</v>
      </c>
      <c r="F148" s="29">
        <f t="shared" si="23"/>
        <v>-264947.37000000011</v>
      </c>
      <c r="G148" s="34">
        <f>+Inputs!$D$3</f>
        <v>0.37951000000000001</v>
      </c>
      <c r="H148" s="4"/>
      <c r="I148" s="27">
        <f t="shared" si="28"/>
        <v>1192027.3700000001</v>
      </c>
      <c r="J148" s="4"/>
      <c r="K148" s="27">
        <f t="shared" si="24"/>
        <v>6622</v>
      </c>
      <c r="L148" s="27">
        <f t="shared" si="29"/>
        <v>927080</v>
      </c>
      <c r="M148" s="27">
        <f t="shared" si="25"/>
        <v>2513.1152200000001</v>
      </c>
      <c r="N148" s="27">
        <f t="shared" si="26"/>
        <v>2513.1152200000001</v>
      </c>
      <c r="O148" s="27">
        <f t="shared" si="30"/>
        <v>-100550.17638870128</v>
      </c>
      <c r="P148" s="27">
        <f t="shared" si="31"/>
        <v>100550.17638870128</v>
      </c>
      <c r="Q148" s="8"/>
      <c r="R148" s="8"/>
      <c r="S148" s="8"/>
      <c r="T148" s="4"/>
    </row>
    <row r="149" spans="1:20">
      <c r="A149" s="31">
        <v>43800</v>
      </c>
      <c r="B149" s="4"/>
      <c r="C149" s="6">
        <v>141</v>
      </c>
      <c r="D149" s="29">
        <f t="shared" si="22"/>
        <v>6622</v>
      </c>
      <c r="E149" s="29">
        <f t="shared" si="27"/>
        <v>933702</v>
      </c>
      <c r="F149" s="29">
        <f t="shared" si="23"/>
        <v>-258325.37000000011</v>
      </c>
      <c r="G149" s="34">
        <f>+Inputs!$D$3</f>
        <v>0.37951000000000001</v>
      </c>
      <c r="H149" s="4"/>
      <c r="I149" s="27">
        <f t="shared" si="28"/>
        <v>1192027.3700000001</v>
      </c>
      <c r="J149" s="4"/>
      <c r="K149" s="27">
        <f t="shared" si="24"/>
        <v>6622</v>
      </c>
      <c r="L149" s="27">
        <f t="shared" si="29"/>
        <v>933702</v>
      </c>
      <c r="M149" s="27">
        <f t="shared" si="25"/>
        <v>2513.1152200000001</v>
      </c>
      <c r="N149" s="27">
        <f t="shared" si="26"/>
        <v>2513.1152200000001</v>
      </c>
      <c r="O149" s="27">
        <f t="shared" si="30"/>
        <v>-98037.061168701272</v>
      </c>
      <c r="P149" s="27">
        <f t="shared" si="31"/>
        <v>98037.061168701272</v>
      </c>
      <c r="Q149" s="8"/>
      <c r="R149" s="8"/>
      <c r="S149" s="8"/>
      <c r="T149" s="4"/>
    </row>
    <row r="150" spans="1:20">
      <c r="A150" s="31">
        <v>43831</v>
      </c>
      <c r="B150" s="4"/>
      <c r="C150" s="6">
        <v>142</v>
      </c>
      <c r="D150" s="29">
        <f t="shared" si="22"/>
        <v>6622</v>
      </c>
      <c r="E150" s="29">
        <f t="shared" si="27"/>
        <v>940324</v>
      </c>
      <c r="F150" s="29">
        <f t="shared" si="23"/>
        <v>-251703.37000000011</v>
      </c>
      <c r="G150" s="34">
        <f>+Inputs!$D$3</f>
        <v>0.37951000000000001</v>
      </c>
      <c r="H150" s="4"/>
      <c r="I150" s="27">
        <f t="shared" si="28"/>
        <v>1192027.3700000001</v>
      </c>
      <c r="J150" s="4"/>
      <c r="K150" s="27">
        <f t="shared" si="24"/>
        <v>6622</v>
      </c>
      <c r="L150" s="27">
        <f t="shared" si="29"/>
        <v>940324</v>
      </c>
      <c r="M150" s="27">
        <f t="shared" si="25"/>
        <v>2513.1152200000001</v>
      </c>
      <c r="N150" s="27">
        <f t="shared" si="26"/>
        <v>2513.1152200000001</v>
      </c>
      <c r="O150" s="27">
        <f t="shared" si="30"/>
        <v>-95523.945948701265</v>
      </c>
      <c r="P150" s="27">
        <f t="shared" si="31"/>
        <v>95523.945948701265</v>
      </c>
      <c r="Q150" s="8"/>
      <c r="R150" s="8"/>
      <c r="S150" s="8"/>
      <c r="T150" s="4"/>
    </row>
    <row r="151" spans="1:20">
      <c r="A151" s="31">
        <v>43862</v>
      </c>
      <c r="B151" s="4"/>
      <c r="C151" s="6">
        <v>143</v>
      </c>
      <c r="D151" s="29">
        <f t="shared" si="22"/>
        <v>6622</v>
      </c>
      <c r="E151" s="29">
        <f t="shared" si="27"/>
        <v>946946</v>
      </c>
      <c r="F151" s="29">
        <f t="shared" si="23"/>
        <v>-245081.37000000011</v>
      </c>
      <c r="G151" s="34">
        <f>+Inputs!$D$3</f>
        <v>0.37951000000000001</v>
      </c>
      <c r="H151" s="4"/>
      <c r="I151" s="27">
        <f t="shared" si="28"/>
        <v>1192027.3700000001</v>
      </c>
      <c r="J151" s="4"/>
      <c r="K151" s="27">
        <f t="shared" si="24"/>
        <v>6622</v>
      </c>
      <c r="L151" s="27">
        <f t="shared" si="29"/>
        <v>946946</v>
      </c>
      <c r="M151" s="27">
        <f t="shared" si="25"/>
        <v>2513.1152200000001</v>
      </c>
      <c r="N151" s="27">
        <f t="shared" si="26"/>
        <v>2513.1152200000001</v>
      </c>
      <c r="O151" s="27">
        <f t="shared" si="30"/>
        <v>-93010.830728701258</v>
      </c>
      <c r="P151" s="27">
        <f t="shared" si="31"/>
        <v>93010.830728701258</v>
      </c>
      <c r="Q151" s="8"/>
      <c r="R151" s="8"/>
      <c r="S151" s="8"/>
      <c r="T151" s="4"/>
    </row>
    <row r="152" spans="1:20">
      <c r="A152" s="31">
        <v>43891</v>
      </c>
      <c r="B152" s="4"/>
      <c r="C152" s="6">
        <v>144</v>
      </c>
      <c r="D152" s="29">
        <f t="shared" si="22"/>
        <v>6622</v>
      </c>
      <c r="E152" s="29">
        <f t="shared" si="27"/>
        <v>953568</v>
      </c>
      <c r="F152" s="29">
        <f t="shared" si="23"/>
        <v>-238459.37000000011</v>
      </c>
      <c r="G152" s="34">
        <f>+Inputs!$D$3</f>
        <v>0.37951000000000001</v>
      </c>
      <c r="H152" s="4"/>
      <c r="I152" s="27">
        <f t="shared" si="28"/>
        <v>1192027.3700000001</v>
      </c>
      <c r="J152" s="4"/>
      <c r="K152" s="27">
        <f t="shared" si="24"/>
        <v>6622</v>
      </c>
      <c r="L152" s="27">
        <f t="shared" si="29"/>
        <v>953568</v>
      </c>
      <c r="M152" s="27">
        <f t="shared" si="25"/>
        <v>2513.1152200000001</v>
      </c>
      <c r="N152" s="27">
        <f t="shared" si="26"/>
        <v>2513.1152200000001</v>
      </c>
      <c r="O152" s="27">
        <f t="shared" si="30"/>
        <v>-90497.715508701251</v>
      </c>
      <c r="P152" s="27">
        <f t="shared" si="31"/>
        <v>90497.715508701251</v>
      </c>
      <c r="Q152" s="8"/>
      <c r="R152" s="8"/>
      <c r="S152" s="8"/>
      <c r="T152" s="4"/>
    </row>
    <row r="153" spans="1:20">
      <c r="A153" s="31">
        <v>43922</v>
      </c>
      <c r="B153" s="4"/>
      <c r="C153" s="6">
        <v>145</v>
      </c>
      <c r="D153" s="29">
        <f t="shared" si="22"/>
        <v>6622</v>
      </c>
      <c r="E153" s="29">
        <f t="shared" si="27"/>
        <v>960190</v>
      </c>
      <c r="F153" s="29">
        <f t="shared" si="23"/>
        <v>-231837.37000000011</v>
      </c>
      <c r="G153" s="34">
        <f>+Inputs!$D$3</f>
        <v>0.37951000000000001</v>
      </c>
      <c r="H153" s="4"/>
      <c r="I153" s="27">
        <f t="shared" si="28"/>
        <v>1192027.3700000001</v>
      </c>
      <c r="J153" s="4"/>
      <c r="K153" s="27">
        <f t="shared" si="24"/>
        <v>6622</v>
      </c>
      <c r="L153" s="27">
        <f t="shared" si="29"/>
        <v>960190</v>
      </c>
      <c r="M153" s="27">
        <f t="shared" si="25"/>
        <v>2513.1152200000001</v>
      </c>
      <c r="N153" s="27">
        <f t="shared" si="26"/>
        <v>2513.1152200000001</v>
      </c>
      <c r="O153" s="27">
        <f t="shared" si="30"/>
        <v>-87984.600288701244</v>
      </c>
      <c r="P153" s="27">
        <f t="shared" si="31"/>
        <v>87984.600288701244</v>
      </c>
      <c r="Q153" s="8"/>
      <c r="R153" s="8"/>
      <c r="S153" s="8"/>
      <c r="T153" s="4"/>
    </row>
    <row r="154" spans="1:20">
      <c r="A154" s="31">
        <v>43952</v>
      </c>
      <c r="B154" s="4"/>
      <c r="C154" s="6">
        <v>146</v>
      </c>
      <c r="D154" s="29">
        <f t="shared" si="22"/>
        <v>6622</v>
      </c>
      <c r="E154" s="29">
        <f t="shared" si="27"/>
        <v>966812</v>
      </c>
      <c r="F154" s="29">
        <f t="shared" si="23"/>
        <v>-225215.37000000011</v>
      </c>
      <c r="G154" s="34">
        <f>+Inputs!$D$3</f>
        <v>0.37951000000000001</v>
      </c>
      <c r="H154" s="4"/>
      <c r="I154" s="27">
        <f t="shared" si="28"/>
        <v>1192027.3700000001</v>
      </c>
      <c r="J154" s="4"/>
      <c r="K154" s="27">
        <f t="shared" si="24"/>
        <v>6622</v>
      </c>
      <c r="L154" s="27">
        <f t="shared" si="29"/>
        <v>966812</v>
      </c>
      <c r="M154" s="27">
        <f t="shared" si="25"/>
        <v>2513.1152200000001</v>
      </c>
      <c r="N154" s="27">
        <f t="shared" si="26"/>
        <v>2513.1152200000001</v>
      </c>
      <c r="O154" s="27">
        <f t="shared" si="30"/>
        <v>-85471.485068701237</v>
      </c>
      <c r="P154" s="27">
        <f t="shared" si="31"/>
        <v>85471.485068701237</v>
      </c>
      <c r="Q154" s="8"/>
      <c r="R154" s="8"/>
      <c r="S154" s="8"/>
      <c r="T154" s="4"/>
    </row>
    <row r="155" spans="1:20">
      <c r="A155" s="31">
        <v>43983</v>
      </c>
      <c r="B155" s="4"/>
      <c r="C155" s="6">
        <v>147</v>
      </c>
      <c r="D155" s="29">
        <f t="shared" si="22"/>
        <v>6622</v>
      </c>
      <c r="E155" s="29">
        <f t="shared" si="27"/>
        <v>973434</v>
      </c>
      <c r="F155" s="29">
        <f t="shared" si="23"/>
        <v>-218593.37000000011</v>
      </c>
      <c r="G155" s="34">
        <f>+Inputs!$D$3</f>
        <v>0.37951000000000001</v>
      </c>
      <c r="H155" s="4"/>
      <c r="I155" s="27">
        <f t="shared" si="28"/>
        <v>1192027.3700000001</v>
      </c>
      <c r="J155" s="4"/>
      <c r="K155" s="27">
        <f t="shared" si="24"/>
        <v>6622</v>
      </c>
      <c r="L155" s="27">
        <f t="shared" si="29"/>
        <v>973434</v>
      </c>
      <c r="M155" s="27">
        <f t="shared" si="25"/>
        <v>2513.1152200000001</v>
      </c>
      <c r="N155" s="27">
        <f t="shared" si="26"/>
        <v>2513.1152200000001</v>
      </c>
      <c r="O155" s="27">
        <f t="shared" si="30"/>
        <v>-82958.36984870123</v>
      </c>
      <c r="P155" s="27">
        <f t="shared" si="31"/>
        <v>82958.36984870123</v>
      </c>
      <c r="Q155" s="8"/>
      <c r="R155" s="8"/>
      <c r="S155" s="8"/>
      <c r="T155" s="4"/>
    </row>
    <row r="156" spans="1:20">
      <c r="A156" s="31">
        <v>44013</v>
      </c>
      <c r="B156" s="4"/>
      <c r="C156" s="6">
        <v>148</v>
      </c>
      <c r="D156" s="29">
        <f t="shared" si="22"/>
        <v>6622</v>
      </c>
      <c r="E156" s="29">
        <f t="shared" si="27"/>
        <v>980056</v>
      </c>
      <c r="F156" s="29">
        <f t="shared" si="23"/>
        <v>-211971.37000000011</v>
      </c>
      <c r="G156" s="34">
        <f>+Inputs!$D$3</f>
        <v>0.37951000000000001</v>
      </c>
      <c r="H156" s="4"/>
      <c r="I156" s="27">
        <f t="shared" si="28"/>
        <v>1192027.3700000001</v>
      </c>
      <c r="J156" s="4"/>
      <c r="K156" s="27">
        <f t="shared" si="24"/>
        <v>6622</v>
      </c>
      <c r="L156" s="27">
        <f t="shared" si="29"/>
        <v>980056</v>
      </c>
      <c r="M156" s="27">
        <f t="shared" si="25"/>
        <v>2513.1152200000001</v>
      </c>
      <c r="N156" s="27">
        <f t="shared" si="26"/>
        <v>2513.1152200000001</v>
      </c>
      <c r="O156" s="27">
        <f t="shared" si="30"/>
        <v>-80445.254628701223</v>
      </c>
      <c r="P156" s="27">
        <f t="shared" si="31"/>
        <v>80445.254628701223</v>
      </c>
      <c r="Q156" s="8"/>
      <c r="R156" s="8"/>
      <c r="S156" s="8"/>
      <c r="T156" s="4"/>
    </row>
    <row r="157" spans="1:20">
      <c r="A157" s="31">
        <v>44044</v>
      </c>
      <c r="B157" s="4"/>
      <c r="C157" s="6">
        <v>149</v>
      </c>
      <c r="D157" s="29">
        <f t="shared" si="22"/>
        <v>6622</v>
      </c>
      <c r="E157" s="29">
        <f t="shared" si="27"/>
        <v>986678</v>
      </c>
      <c r="F157" s="29">
        <f t="shared" si="23"/>
        <v>-205349.37000000011</v>
      </c>
      <c r="G157" s="34">
        <f>+Inputs!$D$3</f>
        <v>0.37951000000000001</v>
      </c>
      <c r="H157" s="4"/>
      <c r="I157" s="27">
        <f t="shared" si="28"/>
        <v>1192027.3700000001</v>
      </c>
      <c r="J157" s="4"/>
      <c r="K157" s="27">
        <f t="shared" si="24"/>
        <v>6622</v>
      </c>
      <c r="L157" s="27">
        <f t="shared" si="29"/>
        <v>986678</v>
      </c>
      <c r="M157" s="27">
        <f t="shared" si="25"/>
        <v>2513.1152200000001</v>
      </c>
      <c r="N157" s="27">
        <f t="shared" si="26"/>
        <v>2513.1152200000001</v>
      </c>
      <c r="O157" s="27">
        <f t="shared" si="30"/>
        <v>-77932.139408701216</v>
      </c>
      <c r="P157" s="27">
        <f t="shared" si="31"/>
        <v>77932.139408701216</v>
      </c>
      <c r="Q157" s="8"/>
      <c r="R157" s="8"/>
      <c r="S157" s="8"/>
      <c r="T157" s="4"/>
    </row>
    <row r="158" spans="1:20">
      <c r="A158" s="31">
        <v>44075</v>
      </c>
      <c r="B158" s="4"/>
      <c r="C158" s="6">
        <v>150</v>
      </c>
      <c r="D158" s="29">
        <f t="shared" si="22"/>
        <v>6622</v>
      </c>
      <c r="E158" s="29">
        <f t="shared" si="27"/>
        <v>993300</v>
      </c>
      <c r="F158" s="29">
        <f t="shared" si="23"/>
        <v>-198727.37000000011</v>
      </c>
      <c r="G158" s="34">
        <f>+Inputs!$D$3</f>
        <v>0.37951000000000001</v>
      </c>
      <c r="H158" s="4"/>
      <c r="I158" s="27">
        <f t="shared" si="28"/>
        <v>1192027.3700000001</v>
      </c>
      <c r="J158" s="4"/>
      <c r="K158" s="27">
        <f t="shared" si="24"/>
        <v>6622</v>
      </c>
      <c r="L158" s="27">
        <f t="shared" si="29"/>
        <v>993300</v>
      </c>
      <c r="M158" s="27">
        <f t="shared" si="25"/>
        <v>2513.1152200000001</v>
      </c>
      <c r="N158" s="27">
        <f t="shared" si="26"/>
        <v>2513.1152200000001</v>
      </c>
      <c r="O158" s="27">
        <f t="shared" si="30"/>
        <v>-75419.024188701209</v>
      </c>
      <c r="P158" s="27">
        <f t="shared" si="31"/>
        <v>75419.024188701209</v>
      </c>
      <c r="Q158" s="8"/>
      <c r="R158" s="8"/>
      <c r="S158" s="8"/>
      <c r="T158" s="4"/>
    </row>
    <row r="159" spans="1:20">
      <c r="A159" s="31">
        <v>44105</v>
      </c>
      <c r="B159" s="4"/>
      <c r="C159" s="6">
        <v>151</v>
      </c>
      <c r="D159" s="29">
        <f t="shared" si="22"/>
        <v>6622</v>
      </c>
      <c r="E159" s="29">
        <f t="shared" si="27"/>
        <v>999922</v>
      </c>
      <c r="F159" s="29">
        <f t="shared" si="23"/>
        <v>-192105.37000000011</v>
      </c>
      <c r="G159" s="34">
        <f>+Inputs!$D$3</f>
        <v>0.37951000000000001</v>
      </c>
      <c r="H159" s="4"/>
      <c r="I159" s="27">
        <f t="shared" si="28"/>
        <v>1192027.3700000001</v>
      </c>
      <c r="J159" s="4"/>
      <c r="K159" s="27">
        <f t="shared" si="24"/>
        <v>6622</v>
      </c>
      <c r="L159" s="27">
        <f t="shared" si="29"/>
        <v>999922</v>
      </c>
      <c r="M159" s="27">
        <f t="shared" si="25"/>
        <v>2513.1152200000001</v>
      </c>
      <c r="N159" s="27">
        <f t="shared" si="26"/>
        <v>2513.1152200000001</v>
      </c>
      <c r="O159" s="27">
        <f t="shared" si="30"/>
        <v>-72905.908968701202</v>
      </c>
      <c r="P159" s="27">
        <f t="shared" si="31"/>
        <v>72905.908968701202</v>
      </c>
      <c r="Q159" s="8"/>
      <c r="R159" s="8"/>
      <c r="S159" s="8"/>
      <c r="T159" s="4"/>
    </row>
    <row r="160" spans="1:20">
      <c r="A160" s="31">
        <v>44136</v>
      </c>
      <c r="B160" s="4"/>
      <c r="C160" s="6">
        <v>152</v>
      </c>
      <c r="D160" s="29">
        <f t="shared" si="22"/>
        <v>6622</v>
      </c>
      <c r="E160" s="29">
        <f t="shared" si="27"/>
        <v>1006544</v>
      </c>
      <c r="F160" s="29">
        <f t="shared" si="23"/>
        <v>-185483.37000000011</v>
      </c>
      <c r="G160" s="34">
        <f>+Inputs!$D$3</f>
        <v>0.37951000000000001</v>
      </c>
      <c r="H160" s="4"/>
      <c r="I160" s="27">
        <f t="shared" si="28"/>
        <v>1192027.3700000001</v>
      </c>
      <c r="J160" s="4"/>
      <c r="K160" s="27">
        <f t="shared" si="24"/>
        <v>6622</v>
      </c>
      <c r="L160" s="27">
        <f t="shared" si="29"/>
        <v>1006544</v>
      </c>
      <c r="M160" s="27">
        <f t="shared" si="25"/>
        <v>2513.1152200000001</v>
      </c>
      <c r="N160" s="27">
        <f t="shared" si="26"/>
        <v>2513.1152200000001</v>
      </c>
      <c r="O160" s="27">
        <f t="shared" si="30"/>
        <v>-70392.793748701195</v>
      </c>
      <c r="P160" s="27">
        <f t="shared" si="31"/>
        <v>70392.793748701195</v>
      </c>
      <c r="Q160" s="8"/>
      <c r="R160" s="8"/>
      <c r="S160" s="8"/>
      <c r="T160" s="4"/>
    </row>
    <row r="161" spans="1:20">
      <c r="A161" s="31">
        <v>44166</v>
      </c>
      <c r="B161" s="4"/>
      <c r="C161" s="6">
        <v>153</v>
      </c>
      <c r="D161" s="29">
        <f t="shared" si="22"/>
        <v>6622</v>
      </c>
      <c r="E161" s="29">
        <f t="shared" si="27"/>
        <v>1013166</v>
      </c>
      <c r="F161" s="29">
        <f t="shared" si="23"/>
        <v>-178861.37000000011</v>
      </c>
      <c r="G161" s="34">
        <f>+Inputs!$D$3</f>
        <v>0.37951000000000001</v>
      </c>
      <c r="H161" s="4"/>
      <c r="I161" s="27">
        <f t="shared" si="28"/>
        <v>1192027.3700000001</v>
      </c>
      <c r="J161" s="4"/>
      <c r="K161" s="27">
        <f t="shared" si="24"/>
        <v>6622</v>
      </c>
      <c r="L161" s="27">
        <f t="shared" si="29"/>
        <v>1013166</v>
      </c>
      <c r="M161" s="27">
        <f t="shared" si="25"/>
        <v>2513.1152200000001</v>
      </c>
      <c r="N161" s="27">
        <f t="shared" si="26"/>
        <v>2513.1152200000001</v>
      </c>
      <c r="O161" s="27">
        <f t="shared" si="30"/>
        <v>-67879.678528701188</v>
      </c>
      <c r="P161" s="27">
        <f t="shared" si="31"/>
        <v>67879.678528701188</v>
      </c>
      <c r="Q161" s="8"/>
      <c r="R161" s="8"/>
      <c r="S161" s="8"/>
      <c r="T161" s="4"/>
    </row>
    <row r="162" spans="1:20">
      <c r="A162" s="31">
        <v>44197</v>
      </c>
      <c r="B162" s="4"/>
      <c r="C162" s="6">
        <v>154</v>
      </c>
      <c r="D162" s="29">
        <f t="shared" si="22"/>
        <v>6622</v>
      </c>
      <c r="E162" s="29">
        <f t="shared" si="27"/>
        <v>1019788</v>
      </c>
      <c r="F162" s="29">
        <f t="shared" si="23"/>
        <v>-172239.37000000011</v>
      </c>
      <c r="G162" s="34">
        <f>+Inputs!$D$3</f>
        <v>0.37951000000000001</v>
      </c>
      <c r="H162" s="4"/>
      <c r="I162" s="27">
        <f t="shared" si="28"/>
        <v>1192027.3700000001</v>
      </c>
      <c r="J162" s="4"/>
      <c r="K162" s="27">
        <f t="shared" si="24"/>
        <v>6622</v>
      </c>
      <c r="L162" s="27">
        <f t="shared" si="29"/>
        <v>1019788</v>
      </c>
      <c r="M162" s="27">
        <f t="shared" si="25"/>
        <v>2513.1152200000001</v>
      </c>
      <c r="N162" s="27">
        <f t="shared" si="26"/>
        <v>2513.1152200000001</v>
      </c>
      <c r="O162" s="27">
        <f t="shared" si="30"/>
        <v>-65366.563308701188</v>
      </c>
      <c r="P162" s="27">
        <f t="shared" si="31"/>
        <v>65366.563308701188</v>
      </c>
      <c r="Q162" s="8"/>
      <c r="R162" s="8"/>
      <c r="S162" s="8"/>
      <c r="T162" s="4"/>
    </row>
    <row r="163" spans="1:20">
      <c r="A163" s="31">
        <v>44228</v>
      </c>
      <c r="B163" s="4"/>
      <c r="C163" s="6">
        <v>155</v>
      </c>
      <c r="D163" s="29">
        <f t="shared" si="22"/>
        <v>6622</v>
      </c>
      <c r="E163" s="29">
        <f t="shared" si="27"/>
        <v>1026410</v>
      </c>
      <c r="F163" s="29">
        <f t="shared" si="23"/>
        <v>-165617.37000000011</v>
      </c>
      <c r="G163" s="34">
        <f>+Inputs!$D$3</f>
        <v>0.37951000000000001</v>
      </c>
      <c r="H163" s="4"/>
      <c r="I163" s="27">
        <f t="shared" si="28"/>
        <v>1192027.3700000001</v>
      </c>
      <c r="J163" s="4"/>
      <c r="K163" s="27">
        <f t="shared" si="24"/>
        <v>6622</v>
      </c>
      <c r="L163" s="27">
        <f t="shared" si="29"/>
        <v>1026410</v>
      </c>
      <c r="M163" s="27">
        <f t="shared" si="25"/>
        <v>2513.1152200000001</v>
      </c>
      <c r="N163" s="27">
        <f t="shared" si="26"/>
        <v>2513.1152200000001</v>
      </c>
      <c r="O163" s="27">
        <f t="shared" si="30"/>
        <v>-62853.448088701189</v>
      </c>
      <c r="P163" s="27">
        <f t="shared" si="31"/>
        <v>62853.448088701189</v>
      </c>
      <c r="Q163" s="8"/>
      <c r="R163" s="8"/>
      <c r="S163" s="8"/>
      <c r="T163" s="4"/>
    </row>
    <row r="164" spans="1:20">
      <c r="A164" s="31">
        <v>44256</v>
      </c>
      <c r="B164" s="4"/>
      <c r="C164" s="6">
        <v>156</v>
      </c>
      <c r="D164" s="29">
        <f t="shared" si="22"/>
        <v>6622</v>
      </c>
      <c r="E164" s="29">
        <f t="shared" si="27"/>
        <v>1033032</v>
      </c>
      <c r="F164" s="29">
        <f t="shared" si="23"/>
        <v>-158995.37000000011</v>
      </c>
      <c r="G164" s="34">
        <f>+Inputs!$D$3</f>
        <v>0.37951000000000001</v>
      </c>
      <c r="H164" s="4"/>
      <c r="I164" s="27">
        <f t="shared" si="28"/>
        <v>1192027.3700000001</v>
      </c>
      <c r="J164" s="4"/>
      <c r="K164" s="27">
        <f t="shared" si="24"/>
        <v>6622</v>
      </c>
      <c r="L164" s="27">
        <f t="shared" si="29"/>
        <v>1033032</v>
      </c>
      <c r="M164" s="27">
        <f t="shared" si="25"/>
        <v>2513.1152200000001</v>
      </c>
      <c r="N164" s="27">
        <f t="shared" si="26"/>
        <v>2513.1152200000001</v>
      </c>
      <c r="O164" s="27">
        <f t="shared" si="30"/>
        <v>-60340.332868701189</v>
      </c>
      <c r="P164" s="27">
        <f t="shared" si="31"/>
        <v>60340.332868701189</v>
      </c>
      <c r="Q164" s="8"/>
      <c r="R164" s="8"/>
      <c r="S164" s="8"/>
      <c r="T164" s="4"/>
    </row>
    <row r="165" spans="1:20">
      <c r="A165" s="31">
        <v>44287</v>
      </c>
      <c r="B165" s="4"/>
      <c r="C165" s="6">
        <v>157</v>
      </c>
      <c r="D165" s="29">
        <f t="shared" si="22"/>
        <v>6622</v>
      </c>
      <c r="E165" s="29">
        <f t="shared" si="27"/>
        <v>1039654</v>
      </c>
      <c r="F165" s="29">
        <f t="shared" si="23"/>
        <v>-152373.37000000011</v>
      </c>
      <c r="G165" s="34">
        <f>+Inputs!$D$3</f>
        <v>0.37951000000000001</v>
      </c>
      <c r="H165" s="4"/>
      <c r="I165" s="27">
        <f t="shared" si="28"/>
        <v>1192027.3700000001</v>
      </c>
      <c r="J165" s="4"/>
      <c r="K165" s="27">
        <f t="shared" si="24"/>
        <v>6622</v>
      </c>
      <c r="L165" s="27">
        <f t="shared" si="29"/>
        <v>1039654</v>
      </c>
      <c r="M165" s="27">
        <f t="shared" si="25"/>
        <v>2513.1152200000001</v>
      </c>
      <c r="N165" s="27">
        <f t="shared" si="26"/>
        <v>2513.1152200000001</v>
      </c>
      <c r="O165" s="27">
        <f t="shared" si="30"/>
        <v>-57827.217648701189</v>
      </c>
      <c r="P165" s="27">
        <f t="shared" si="31"/>
        <v>57827.217648701189</v>
      </c>
      <c r="Q165" s="8"/>
      <c r="R165" s="8"/>
      <c r="S165" s="8"/>
      <c r="T165" s="4"/>
    </row>
    <row r="166" spans="1:20">
      <c r="A166" s="31">
        <v>44317</v>
      </c>
      <c r="B166" s="4"/>
      <c r="C166" s="6">
        <v>158</v>
      </c>
      <c r="D166" s="29">
        <f t="shared" si="22"/>
        <v>6622</v>
      </c>
      <c r="E166" s="29">
        <f t="shared" si="27"/>
        <v>1046276</v>
      </c>
      <c r="F166" s="29">
        <f t="shared" si="23"/>
        <v>-145751.37000000011</v>
      </c>
      <c r="G166" s="34">
        <f>+Inputs!$D$3</f>
        <v>0.37951000000000001</v>
      </c>
      <c r="H166" s="4"/>
      <c r="I166" s="27">
        <f t="shared" si="28"/>
        <v>1192027.3700000001</v>
      </c>
      <c r="J166" s="4"/>
      <c r="K166" s="27">
        <f t="shared" si="24"/>
        <v>6622</v>
      </c>
      <c r="L166" s="27">
        <f t="shared" si="29"/>
        <v>1046276</v>
      </c>
      <c r="M166" s="27">
        <f t="shared" si="25"/>
        <v>2513.1152200000001</v>
      </c>
      <c r="N166" s="27">
        <f t="shared" si="26"/>
        <v>2513.1152200000001</v>
      </c>
      <c r="O166" s="27">
        <f t="shared" si="30"/>
        <v>-55314.10242870119</v>
      </c>
      <c r="P166" s="27">
        <f t="shared" si="31"/>
        <v>55314.10242870119</v>
      </c>
      <c r="Q166" s="8"/>
      <c r="R166" s="8"/>
      <c r="S166" s="8"/>
      <c r="T166" s="4"/>
    </row>
    <row r="167" spans="1:20">
      <c r="A167" s="31">
        <v>44348</v>
      </c>
      <c r="B167" s="4"/>
      <c r="C167" s="6">
        <v>159</v>
      </c>
      <c r="D167" s="29">
        <f t="shared" si="22"/>
        <v>6622</v>
      </c>
      <c r="E167" s="29">
        <f t="shared" si="27"/>
        <v>1052898</v>
      </c>
      <c r="F167" s="29">
        <f t="shared" si="23"/>
        <v>-139129.37000000011</v>
      </c>
      <c r="G167" s="34">
        <f>+Inputs!$D$3</f>
        <v>0.37951000000000001</v>
      </c>
      <c r="H167" s="4"/>
      <c r="I167" s="27">
        <f t="shared" si="28"/>
        <v>1192027.3700000001</v>
      </c>
      <c r="J167" s="4"/>
      <c r="K167" s="27">
        <f t="shared" si="24"/>
        <v>6622</v>
      </c>
      <c r="L167" s="27">
        <f t="shared" si="29"/>
        <v>1052898</v>
      </c>
      <c r="M167" s="27">
        <f t="shared" si="25"/>
        <v>2513.1152200000001</v>
      </c>
      <c r="N167" s="27">
        <f t="shared" si="26"/>
        <v>2513.1152200000001</v>
      </c>
      <c r="O167" s="27">
        <f t="shared" si="30"/>
        <v>-52800.98720870119</v>
      </c>
      <c r="P167" s="27">
        <f t="shared" si="31"/>
        <v>52800.98720870119</v>
      </c>
      <c r="Q167" s="8"/>
      <c r="R167" s="8"/>
      <c r="S167" s="8"/>
      <c r="T167" s="4"/>
    </row>
    <row r="168" spans="1:20">
      <c r="A168" s="31">
        <v>44378</v>
      </c>
      <c r="B168" s="4"/>
      <c r="C168" s="6">
        <v>160</v>
      </c>
      <c r="D168" s="29">
        <f t="shared" si="22"/>
        <v>6622</v>
      </c>
      <c r="E168" s="29">
        <f t="shared" si="27"/>
        <v>1059520</v>
      </c>
      <c r="F168" s="29">
        <f t="shared" si="23"/>
        <v>-132507.37000000011</v>
      </c>
      <c r="G168" s="34">
        <f>+Inputs!$D$3</f>
        <v>0.37951000000000001</v>
      </c>
      <c r="H168" s="4"/>
      <c r="I168" s="27">
        <f t="shared" si="28"/>
        <v>1192027.3700000001</v>
      </c>
      <c r="J168" s="4"/>
      <c r="K168" s="27">
        <f t="shared" si="24"/>
        <v>6622</v>
      </c>
      <c r="L168" s="27">
        <f t="shared" si="29"/>
        <v>1059520</v>
      </c>
      <c r="M168" s="27">
        <f t="shared" si="25"/>
        <v>2513.1152200000001</v>
      </c>
      <c r="N168" s="27">
        <f t="shared" si="26"/>
        <v>2513.1152200000001</v>
      </c>
      <c r="O168" s="27">
        <f t="shared" si="30"/>
        <v>-50287.87198870119</v>
      </c>
      <c r="P168" s="27">
        <f t="shared" si="31"/>
        <v>50287.87198870119</v>
      </c>
      <c r="Q168" s="8"/>
      <c r="R168" s="8"/>
      <c r="S168" s="8"/>
      <c r="T168" s="4"/>
    </row>
    <row r="169" spans="1:20">
      <c r="A169" s="31">
        <v>44409</v>
      </c>
      <c r="B169" s="4"/>
      <c r="C169" s="6">
        <v>161</v>
      </c>
      <c r="D169" s="29">
        <f t="shared" si="22"/>
        <v>6622</v>
      </c>
      <c r="E169" s="29">
        <f t="shared" si="27"/>
        <v>1066142</v>
      </c>
      <c r="F169" s="29">
        <f t="shared" si="23"/>
        <v>-125885.37000000011</v>
      </c>
      <c r="G169" s="34">
        <f>+Inputs!$D$3</f>
        <v>0.37951000000000001</v>
      </c>
      <c r="H169" s="4"/>
      <c r="I169" s="27">
        <f t="shared" si="28"/>
        <v>1192027.3700000001</v>
      </c>
      <c r="J169" s="4"/>
      <c r="K169" s="27">
        <f t="shared" si="24"/>
        <v>6622</v>
      </c>
      <c r="L169" s="27">
        <f t="shared" si="29"/>
        <v>1066142</v>
      </c>
      <c r="M169" s="27">
        <f t="shared" si="25"/>
        <v>2513.1152200000001</v>
      </c>
      <c r="N169" s="27">
        <f t="shared" si="26"/>
        <v>2513.1152200000001</v>
      </c>
      <c r="O169" s="27">
        <f t="shared" si="30"/>
        <v>-47774.756768701191</v>
      </c>
      <c r="P169" s="27">
        <f t="shared" si="31"/>
        <v>47774.756768701191</v>
      </c>
      <c r="Q169" s="8"/>
      <c r="R169" s="8"/>
      <c r="S169" s="8"/>
      <c r="T169" s="4"/>
    </row>
    <row r="170" spans="1:20">
      <c r="A170" s="31">
        <v>44440</v>
      </c>
      <c r="B170" s="4"/>
      <c r="C170" s="6">
        <v>162</v>
      </c>
      <c r="D170" s="29">
        <f t="shared" si="22"/>
        <v>6622</v>
      </c>
      <c r="E170" s="29">
        <f t="shared" si="27"/>
        <v>1072764</v>
      </c>
      <c r="F170" s="29">
        <f t="shared" si="23"/>
        <v>-119263.37000000011</v>
      </c>
      <c r="G170" s="34">
        <f>+Inputs!$D$3</f>
        <v>0.37951000000000001</v>
      </c>
      <c r="H170" s="4"/>
      <c r="I170" s="27">
        <f t="shared" si="28"/>
        <v>1192027.3700000001</v>
      </c>
      <c r="J170" s="4"/>
      <c r="K170" s="27">
        <f t="shared" si="24"/>
        <v>6622</v>
      </c>
      <c r="L170" s="27">
        <f t="shared" si="29"/>
        <v>1072764</v>
      </c>
      <c r="M170" s="27">
        <f t="shared" si="25"/>
        <v>2513.1152200000001</v>
      </c>
      <c r="N170" s="27">
        <f t="shared" si="26"/>
        <v>2513.1152200000001</v>
      </c>
      <c r="O170" s="27">
        <f t="shared" si="30"/>
        <v>-45261.641548701191</v>
      </c>
      <c r="P170" s="27">
        <f t="shared" si="31"/>
        <v>45261.641548701191</v>
      </c>
      <c r="Q170" s="8"/>
      <c r="R170" s="8"/>
      <c r="S170" s="8"/>
      <c r="T170" s="4"/>
    </row>
    <row r="171" spans="1:20">
      <c r="A171" s="31">
        <v>44470</v>
      </c>
      <c r="B171" s="4"/>
      <c r="C171" s="6">
        <v>163</v>
      </c>
      <c r="D171" s="29">
        <f t="shared" si="22"/>
        <v>6622</v>
      </c>
      <c r="E171" s="29">
        <f t="shared" si="27"/>
        <v>1079386</v>
      </c>
      <c r="F171" s="29">
        <f t="shared" si="23"/>
        <v>-112641.37000000011</v>
      </c>
      <c r="G171" s="34">
        <f>+Inputs!$D$3</f>
        <v>0.37951000000000001</v>
      </c>
      <c r="H171" s="4"/>
      <c r="I171" s="27">
        <f t="shared" si="28"/>
        <v>1192027.3700000001</v>
      </c>
      <c r="J171" s="4"/>
      <c r="K171" s="27">
        <f t="shared" si="24"/>
        <v>6622</v>
      </c>
      <c r="L171" s="27">
        <f t="shared" si="29"/>
        <v>1079386</v>
      </c>
      <c r="M171" s="27">
        <f t="shared" si="25"/>
        <v>2513.1152200000001</v>
      </c>
      <c r="N171" s="27">
        <f t="shared" si="26"/>
        <v>2513.1152200000001</v>
      </c>
      <c r="O171" s="27">
        <f t="shared" si="30"/>
        <v>-42748.526328701191</v>
      </c>
      <c r="P171" s="27">
        <f t="shared" si="31"/>
        <v>42748.526328701191</v>
      </c>
      <c r="Q171" s="8"/>
      <c r="R171" s="8"/>
      <c r="S171" s="8"/>
      <c r="T171" s="4"/>
    </row>
    <row r="172" spans="1:20">
      <c r="A172" s="31">
        <v>44501</v>
      </c>
      <c r="B172" s="4"/>
      <c r="C172" s="6">
        <v>164</v>
      </c>
      <c r="D172" s="29">
        <f t="shared" si="22"/>
        <v>6622</v>
      </c>
      <c r="E172" s="29">
        <f t="shared" si="27"/>
        <v>1086008</v>
      </c>
      <c r="F172" s="29">
        <f t="shared" si="23"/>
        <v>-106019.37000000011</v>
      </c>
      <c r="G172" s="34">
        <f>+Inputs!$D$3</f>
        <v>0.37951000000000001</v>
      </c>
      <c r="H172" s="4"/>
      <c r="I172" s="27">
        <f t="shared" si="28"/>
        <v>1192027.3700000001</v>
      </c>
      <c r="J172" s="4"/>
      <c r="K172" s="27">
        <f t="shared" si="24"/>
        <v>6622</v>
      </c>
      <c r="L172" s="27">
        <f t="shared" si="29"/>
        <v>1086008</v>
      </c>
      <c r="M172" s="27">
        <f t="shared" si="25"/>
        <v>2513.1152200000001</v>
      </c>
      <c r="N172" s="27">
        <f t="shared" si="26"/>
        <v>2513.1152200000001</v>
      </c>
      <c r="O172" s="27">
        <f t="shared" si="30"/>
        <v>-40235.411108701192</v>
      </c>
      <c r="P172" s="27">
        <f t="shared" si="31"/>
        <v>40235.411108701192</v>
      </c>
      <c r="Q172" s="8"/>
      <c r="R172" s="8"/>
      <c r="S172" s="8"/>
      <c r="T172" s="4"/>
    </row>
    <row r="173" spans="1:20">
      <c r="A173" s="31">
        <v>44531</v>
      </c>
      <c r="B173" s="4"/>
      <c r="C173" s="6">
        <v>165</v>
      </c>
      <c r="D173" s="29">
        <f t="shared" si="22"/>
        <v>6622</v>
      </c>
      <c r="E173" s="29">
        <f t="shared" si="27"/>
        <v>1092630</v>
      </c>
      <c r="F173" s="29">
        <f t="shared" si="23"/>
        <v>-99397.370000000112</v>
      </c>
      <c r="G173" s="34">
        <f>+Inputs!$D$3</f>
        <v>0.37951000000000001</v>
      </c>
      <c r="H173" s="4"/>
      <c r="I173" s="27">
        <f t="shared" si="28"/>
        <v>1192027.3700000001</v>
      </c>
      <c r="J173" s="4"/>
      <c r="K173" s="27">
        <f t="shared" si="24"/>
        <v>6622</v>
      </c>
      <c r="L173" s="27">
        <f t="shared" si="29"/>
        <v>1092630</v>
      </c>
      <c r="M173" s="27">
        <f t="shared" si="25"/>
        <v>2513.1152200000001</v>
      </c>
      <c r="N173" s="27">
        <f t="shared" si="26"/>
        <v>2513.1152200000001</v>
      </c>
      <c r="O173" s="27">
        <f t="shared" si="30"/>
        <v>-37722.295888701192</v>
      </c>
      <c r="P173" s="27">
        <f t="shared" si="31"/>
        <v>37722.295888701192</v>
      </c>
      <c r="Q173" s="8"/>
      <c r="R173" s="8"/>
      <c r="S173" s="8"/>
      <c r="T173" s="4"/>
    </row>
    <row r="174" spans="1:20">
      <c r="A174" s="31">
        <v>44562</v>
      </c>
      <c r="B174" s="4"/>
      <c r="C174" s="6">
        <v>166</v>
      </c>
      <c r="D174" s="29">
        <f t="shared" si="22"/>
        <v>6622</v>
      </c>
      <c r="E174" s="29">
        <f t="shared" si="27"/>
        <v>1099252</v>
      </c>
      <c r="F174" s="29">
        <f t="shared" si="23"/>
        <v>-92775.370000000112</v>
      </c>
      <c r="G174" s="34">
        <f>+Inputs!$D$3</f>
        <v>0.37951000000000001</v>
      </c>
      <c r="H174" s="4"/>
      <c r="I174" s="27">
        <f t="shared" si="28"/>
        <v>1192027.3700000001</v>
      </c>
      <c r="J174" s="4"/>
      <c r="K174" s="27">
        <f t="shared" si="24"/>
        <v>6622</v>
      </c>
      <c r="L174" s="27">
        <f t="shared" si="29"/>
        <v>1099252</v>
      </c>
      <c r="M174" s="27">
        <f t="shared" si="25"/>
        <v>2513.1152200000001</v>
      </c>
      <c r="N174" s="27">
        <f t="shared" si="26"/>
        <v>2513.1152200000001</v>
      </c>
      <c r="O174" s="27">
        <f t="shared" si="30"/>
        <v>-35209.180668701192</v>
      </c>
      <c r="P174" s="27">
        <f t="shared" si="31"/>
        <v>35209.180668701192</v>
      </c>
      <c r="Q174" s="8"/>
      <c r="R174" s="8"/>
      <c r="S174" s="8"/>
      <c r="T174" s="4"/>
    </row>
    <row r="175" spans="1:20">
      <c r="A175" s="31">
        <v>44593</v>
      </c>
      <c r="B175" s="4"/>
      <c r="C175" s="6">
        <v>167</v>
      </c>
      <c r="D175" s="29">
        <f t="shared" si="22"/>
        <v>6622</v>
      </c>
      <c r="E175" s="29">
        <f t="shared" si="27"/>
        <v>1105874</v>
      </c>
      <c r="F175" s="29">
        <f t="shared" si="23"/>
        <v>-86153.370000000112</v>
      </c>
      <c r="G175" s="34">
        <f>+Inputs!$D$3</f>
        <v>0.37951000000000001</v>
      </c>
      <c r="H175" s="4"/>
      <c r="I175" s="27">
        <f t="shared" si="28"/>
        <v>1192027.3700000001</v>
      </c>
      <c r="J175" s="4"/>
      <c r="K175" s="27">
        <f t="shared" si="24"/>
        <v>6622</v>
      </c>
      <c r="L175" s="27">
        <f t="shared" si="29"/>
        <v>1105874</v>
      </c>
      <c r="M175" s="27">
        <f t="shared" si="25"/>
        <v>2513.1152200000001</v>
      </c>
      <c r="N175" s="27">
        <f t="shared" si="26"/>
        <v>2513.1152200000001</v>
      </c>
      <c r="O175" s="27">
        <f t="shared" si="30"/>
        <v>-32696.065448701193</v>
      </c>
      <c r="P175" s="27">
        <f t="shared" si="31"/>
        <v>32696.065448701193</v>
      </c>
      <c r="Q175" s="8"/>
      <c r="R175" s="8"/>
      <c r="S175" s="8"/>
      <c r="T175" s="4"/>
    </row>
    <row r="176" spans="1:20">
      <c r="A176" s="31">
        <v>44621</v>
      </c>
      <c r="B176" s="4"/>
      <c r="C176" s="6">
        <v>168</v>
      </c>
      <c r="D176" s="29">
        <f t="shared" si="22"/>
        <v>6622</v>
      </c>
      <c r="E176" s="29">
        <f t="shared" si="27"/>
        <v>1112496</v>
      </c>
      <c r="F176" s="29">
        <f t="shared" si="23"/>
        <v>-79531.370000000112</v>
      </c>
      <c r="G176" s="34">
        <f>+Inputs!$D$3</f>
        <v>0.37951000000000001</v>
      </c>
      <c r="H176" s="4"/>
      <c r="I176" s="27">
        <f t="shared" si="28"/>
        <v>1192027.3700000001</v>
      </c>
      <c r="J176" s="4"/>
      <c r="K176" s="27">
        <f t="shared" si="24"/>
        <v>6622</v>
      </c>
      <c r="L176" s="27">
        <f t="shared" si="29"/>
        <v>1112496</v>
      </c>
      <c r="M176" s="27">
        <f t="shared" si="25"/>
        <v>2513.1152200000001</v>
      </c>
      <c r="N176" s="27">
        <f t="shared" si="26"/>
        <v>2513.1152200000001</v>
      </c>
      <c r="O176" s="27">
        <f t="shared" si="30"/>
        <v>-30182.950228701193</v>
      </c>
      <c r="P176" s="27">
        <f t="shared" si="31"/>
        <v>30182.950228701193</v>
      </c>
      <c r="Q176" s="8"/>
      <c r="R176" s="8"/>
      <c r="S176" s="8"/>
      <c r="T176" s="4"/>
    </row>
    <row r="177" spans="1:20">
      <c r="A177" s="31">
        <v>44652</v>
      </c>
      <c r="B177" s="4"/>
      <c r="C177" s="6">
        <v>169</v>
      </c>
      <c r="D177" s="29">
        <f t="shared" si="22"/>
        <v>6622</v>
      </c>
      <c r="E177" s="29">
        <f t="shared" si="27"/>
        <v>1119118</v>
      </c>
      <c r="F177" s="29">
        <f t="shared" si="23"/>
        <v>-72909.370000000112</v>
      </c>
      <c r="G177" s="34">
        <f>+Inputs!$D$3</f>
        <v>0.37951000000000001</v>
      </c>
      <c r="H177" s="4"/>
      <c r="I177" s="27">
        <f t="shared" si="28"/>
        <v>1192027.3700000001</v>
      </c>
      <c r="J177" s="4"/>
      <c r="K177" s="27">
        <f t="shared" si="24"/>
        <v>6622</v>
      </c>
      <c r="L177" s="27">
        <f t="shared" si="29"/>
        <v>1119118</v>
      </c>
      <c r="M177" s="27">
        <f t="shared" si="25"/>
        <v>2513.1152200000001</v>
      </c>
      <c r="N177" s="27">
        <f t="shared" si="26"/>
        <v>2513.1152200000001</v>
      </c>
      <c r="O177" s="27">
        <f t="shared" si="30"/>
        <v>-27669.835008701193</v>
      </c>
      <c r="P177" s="27">
        <f t="shared" si="31"/>
        <v>27669.835008701193</v>
      </c>
      <c r="Q177" s="8"/>
      <c r="R177" s="8"/>
      <c r="S177" s="8"/>
      <c r="T177" s="4"/>
    </row>
    <row r="178" spans="1:20">
      <c r="A178" s="31">
        <v>44682</v>
      </c>
      <c r="B178" s="4"/>
      <c r="C178" s="6">
        <v>170</v>
      </c>
      <c r="D178" s="29">
        <f t="shared" si="22"/>
        <v>6622</v>
      </c>
      <c r="E178" s="29">
        <f t="shared" si="27"/>
        <v>1125740</v>
      </c>
      <c r="F178" s="29">
        <f t="shared" si="23"/>
        <v>-66287.370000000112</v>
      </c>
      <c r="G178" s="34">
        <f>+Inputs!$D$3</f>
        <v>0.37951000000000001</v>
      </c>
      <c r="H178" s="4"/>
      <c r="I178" s="27">
        <f t="shared" si="28"/>
        <v>1192027.3700000001</v>
      </c>
      <c r="J178" s="4"/>
      <c r="K178" s="27">
        <f t="shared" si="24"/>
        <v>6622</v>
      </c>
      <c r="L178" s="27">
        <f t="shared" si="29"/>
        <v>1125740</v>
      </c>
      <c r="M178" s="27">
        <f t="shared" si="25"/>
        <v>2513.1152200000001</v>
      </c>
      <c r="N178" s="27">
        <f t="shared" si="26"/>
        <v>2513.1152200000001</v>
      </c>
      <c r="O178" s="27">
        <f t="shared" si="30"/>
        <v>-25156.719788701193</v>
      </c>
      <c r="P178" s="27">
        <f t="shared" si="31"/>
        <v>25156.719788701193</v>
      </c>
      <c r="Q178" s="8"/>
      <c r="R178" s="8"/>
      <c r="S178" s="8"/>
      <c r="T178" s="4"/>
    </row>
    <row r="179" spans="1:20">
      <c r="A179" s="31">
        <v>44713</v>
      </c>
      <c r="B179" s="4"/>
      <c r="C179" s="6">
        <v>171</v>
      </c>
      <c r="D179" s="29">
        <f t="shared" si="22"/>
        <v>6622</v>
      </c>
      <c r="E179" s="29">
        <f t="shared" si="27"/>
        <v>1132362</v>
      </c>
      <c r="F179" s="29">
        <f t="shared" si="23"/>
        <v>-59665.370000000112</v>
      </c>
      <c r="G179" s="34">
        <f>+Inputs!$D$3</f>
        <v>0.37951000000000001</v>
      </c>
      <c r="H179" s="4"/>
      <c r="I179" s="27">
        <f t="shared" si="28"/>
        <v>1192027.3700000001</v>
      </c>
      <c r="J179" s="4"/>
      <c r="K179" s="27">
        <f t="shared" si="24"/>
        <v>6622</v>
      </c>
      <c r="L179" s="27">
        <f t="shared" si="29"/>
        <v>1132362</v>
      </c>
      <c r="M179" s="27">
        <f t="shared" si="25"/>
        <v>2513.1152200000001</v>
      </c>
      <c r="N179" s="27">
        <f t="shared" si="26"/>
        <v>2513.1152200000001</v>
      </c>
      <c r="O179" s="27">
        <f t="shared" si="30"/>
        <v>-22643.604568701194</v>
      </c>
      <c r="P179" s="27">
        <f t="shared" si="31"/>
        <v>22643.604568701194</v>
      </c>
      <c r="Q179" s="8"/>
      <c r="R179" s="8"/>
      <c r="S179" s="8"/>
      <c r="T179" s="4"/>
    </row>
    <row r="180" spans="1:20">
      <c r="A180" s="31">
        <v>44743</v>
      </c>
      <c r="B180" s="4"/>
      <c r="C180" s="6">
        <v>172</v>
      </c>
      <c r="D180" s="29">
        <f t="shared" si="22"/>
        <v>6622</v>
      </c>
      <c r="E180" s="29">
        <f t="shared" si="27"/>
        <v>1138984</v>
      </c>
      <c r="F180" s="29">
        <f t="shared" si="23"/>
        <v>-53043.370000000112</v>
      </c>
      <c r="G180" s="34">
        <f>+Inputs!$D$3</f>
        <v>0.37951000000000001</v>
      </c>
      <c r="H180" s="4"/>
      <c r="I180" s="27">
        <f t="shared" si="28"/>
        <v>1192027.3700000001</v>
      </c>
      <c r="J180" s="4"/>
      <c r="K180" s="27">
        <f t="shared" si="24"/>
        <v>6622</v>
      </c>
      <c r="L180" s="27">
        <f t="shared" si="29"/>
        <v>1138984</v>
      </c>
      <c r="M180" s="27">
        <f t="shared" si="25"/>
        <v>2513.1152200000001</v>
      </c>
      <c r="N180" s="27">
        <f t="shared" si="26"/>
        <v>2513.1152200000001</v>
      </c>
      <c r="O180" s="27">
        <f t="shared" si="30"/>
        <v>-20130.489348701194</v>
      </c>
      <c r="P180" s="27">
        <f t="shared" si="31"/>
        <v>20130.489348701194</v>
      </c>
      <c r="Q180" s="8"/>
      <c r="R180" s="8"/>
      <c r="S180" s="8"/>
      <c r="T180" s="4"/>
    </row>
    <row r="181" spans="1:20">
      <c r="A181" s="31">
        <v>44774</v>
      </c>
      <c r="B181" s="4"/>
      <c r="C181" s="6">
        <v>173</v>
      </c>
      <c r="D181" s="29">
        <f t="shared" si="22"/>
        <v>6622</v>
      </c>
      <c r="E181" s="29">
        <f t="shared" si="27"/>
        <v>1145606</v>
      </c>
      <c r="F181" s="29">
        <f t="shared" si="23"/>
        <v>-46421.370000000112</v>
      </c>
      <c r="G181" s="34">
        <f>+Inputs!$D$3</f>
        <v>0.37951000000000001</v>
      </c>
      <c r="H181" s="4"/>
      <c r="I181" s="27">
        <f t="shared" si="28"/>
        <v>1192027.3700000001</v>
      </c>
      <c r="J181" s="4"/>
      <c r="K181" s="27">
        <f t="shared" si="24"/>
        <v>6622</v>
      </c>
      <c r="L181" s="27">
        <f t="shared" si="29"/>
        <v>1145606</v>
      </c>
      <c r="M181" s="27">
        <f t="shared" si="25"/>
        <v>2513.1152200000001</v>
      </c>
      <c r="N181" s="27">
        <f t="shared" si="26"/>
        <v>2513.1152200000001</v>
      </c>
      <c r="O181" s="27">
        <f t="shared" si="30"/>
        <v>-17617.374128701194</v>
      </c>
      <c r="P181" s="27">
        <f t="shared" si="31"/>
        <v>17617.374128701194</v>
      </c>
      <c r="Q181" s="8"/>
      <c r="R181" s="8"/>
      <c r="S181" s="8"/>
      <c r="T181" s="4"/>
    </row>
    <row r="182" spans="1:20">
      <c r="A182" s="31">
        <v>44805</v>
      </c>
      <c r="B182" s="4"/>
      <c r="C182" s="6">
        <v>174</v>
      </c>
      <c r="D182" s="29">
        <f t="shared" si="22"/>
        <v>6622</v>
      </c>
      <c r="E182" s="29">
        <f t="shared" si="27"/>
        <v>1152228</v>
      </c>
      <c r="F182" s="29">
        <f t="shared" si="23"/>
        <v>-39799.370000000112</v>
      </c>
      <c r="G182" s="34">
        <f>+Inputs!$D$3</f>
        <v>0.37951000000000001</v>
      </c>
      <c r="H182" s="4"/>
      <c r="I182" s="27">
        <f t="shared" si="28"/>
        <v>1192027.3700000001</v>
      </c>
      <c r="J182" s="4"/>
      <c r="K182" s="27">
        <f t="shared" si="24"/>
        <v>6622</v>
      </c>
      <c r="L182" s="27">
        <f t="shared" si="29"/>
        <v>1152228</v>
      </c>
      <c r="M182" s="27">
        <f t="shared" si="25"/>
        <v>2513.1152200000001</v>
      </c>
      <c r="N182" s="27">
        <f t="shared" si="26"/>
        <v>2513.1152200000001</v>
      </c>
      <c r="O182" s="27">
        <f t="shared" si="30"/>
        <v>-15104.258908701195</v>
      </c>
      <c r="P182" s="27">
        <f t="shared" si="31"/>
        <v>15104.258908701195</v>
      </c>
      <c r="Q182" s="8"/>
      <c r="R182" s="8"/>
      <c r="S182" s="8"/>
      <c r="T182" s="4"/>
    </row>
    <row r="183" spans="1:20">
      <c r="A183" s="31">
        <v>44835</v>
      </c>
      <c r="B183" s="4"/>
      <c r="C183" s="6">
        <v>175</v>
      </c>
      <c r="D183" s="29">
        <f t="shared" si="22"/>
        <v>6622</v>
      </c>
      <c r="E183" s="29">
        <f t="shared" si="27"/>
        <v>1158850</v>
      </c>
      <c r="F183" s="29">
        <f t="shared" si="23"/>
        <v>-33177.370000000112</v>
      </c>
      <c r="G183" s="34">
        <f>+Inputs!$D$3</f>
        <v>0.37951000000000001</v>
      </c>
      <c r="H183" s="4"/>
      <c r="I183" s="27">
        <f t="shared" si="28"/>
        <v>1192027.3700000001</v>
      </c>
      <c r="J183" s="4"/>
      <c r="K183" s="27">
        <f t="shared" si="24"/>
        <v>6622</v>
      </c>
      <c r="L183" s="27">
        <f t="shared" si="29"/>
        <v>1158850</v>
      </c>
      <c r="M183" s="27">
        <f t="shared" si="25"/>
        <v>2513.1152200000001</v>
      </c>
      <c r="N183" s="27">
        <f t="shared" si="26"/>
        <v>2513.1152200000001</v>
      </c>
      <c r="O183" s="27">
        <f t="shared" si="30"/>
        <v>-12591.143688701195</v>
      </c>
      <c r="P183" s="27">
        <f t="shared" si="31"/>
        <v>12591.143688701195</v>
      </c>
      <c r="Q183" s="8"/>
      <c r="R183" s="8"/>
      <c r="S183" s="8"/>
      <c r="T183" s="4"/>
    </row>
    <row r="184" spans="1:20">
      <c r="A184" s="31">
        <v>44866</v>
      </c>
      <c r="B184" s="4"/>
      <c r="C184" s="6">
        <v>176</v>
      </c>
      <c r="D184" s="29">
        <f t="shared" si="22"/>
        <v>6622</v>
      </c>
      <c r="E184" s="29">
        <f t="shared" si="27"/>
        <v>1165472</v>
      </c>
      <c r="F184" s="29">
        <f t="shared" si="23"/>
        <v>-26555.370000000112</v>
      </c>
      <c r="G184" s="34">
        <f>+Inputs!$D$3</f>
        <v>0.37951000000000001</v>
      </c>
      <c r="H184" s="4"/>
      <c r="I184" s="27">
        <f t="shared" si="28"/>
        <v>1192027.3700000001</v>
      </c>
      <c r="J184" s="4"/>
      <c r="K184" s="27">
        <f t="shared" si="24"/>
        <v>6622</v>
      </c>
      <c r="L184" s="27">
        <f t="shared" si="29"/>
        <v>1165472</v>
      </c>
      <c r="M184" s="27">
        <f t="shared" si="25"/>
        <v>2513.1152200000001</v>
      </c>
      <c r="N184" s="27">
        <f t="shared" si="26"/>
        <v>2513.1152200000001</v>
      </c>
      <c r="O184" s="27">
        <f t="shared" si="30"/>
        <v>-10078.028468701195</v>
      </c>
      <c r="P184" s="27">
        <f t="shared" si="31"/>
        <v>10078.028468701195</v>
      </c>
      <c r="Q184" s="8"/>
      <c r="R184" s="8"/>
      <c r="S184" s="8"/>
      <c r="T184" s="4"/>
    </row>
    <row r="185" spans="1:20">
      <c r="A185" s="31">
        <v>44896</v>
      </c>
      <c r="B185" s="4"/>
      <c r="C185" s="6">
        <v>177</v>
      </c>
      <c r="D185" s="29">
        <f t="shared" si="22"/>
        <v>6622</v>
      </c>
      <c r="E185" s="29">
        <f t="shared" si="27"/>
        <v>1172094</v>
      </c>
      <c r="F185" s="29">
        <f t="shared" si="23"/>
        <v>-19933.370000000112</v>
      </c>
      <c r="G185" s="34">
        <f>+Inputs!$D$3</f>
        <v>0.37951000000000001</v>
      </c>
      <c r="H185" s="4"/>
      <c r="I185" s="27">
        <f t="shared" si="28"/>
        <v>1192027.3700000001</v>
      </c>
      <c r="J185" s="4"/>
      <c r="K185" s="27">
        <f t="shared" si="24"/>
        <v>6622</v>
      </c>
      <c r="L185" s="27">
        <f t="shared" si="29"/>
        <v>1172094</v>
      </c>
      <c r="M185" s="27">
        <f t="shared" si="25"/>
        <v>2513.1152200000001</v>
      </c>
      <c r="N185" s="27">
        <f t="shared" si="26"/>
        <v>2513.1152200000001</v>
      </c>
      <c r="O185" s="27">
        <f t="shared" si="30"/>
        <v>-7564.9132487011957</v>
      </c>
      <c r="P185" s="27">
        <f t="shared" si="31"/>
        <v>7564.9132487011957</v>
      </c>
      <c r="Q185" s="8"/>
      <c r="R185" s="8"/>
      <c r="S185" s="8"/>
      <c r="T185" s="4"/>
    </row>
    <row r="186" spans="1:20">
      <c r="A186" s="31">
        <v>44927</v>
      </c>
      <c r="B186" s="4"/>
      <c r="C186" s="6">
        <v>178</v>
      </c>
      <c r="D186" s="29">
        <f t="shared" si="22"/>
        <v>6622</v>
      </c>
      <c r="E186" s="29">
        <f t="shared" si="27"/>
        <v>1178716</v>
      </c>
      <c r="F186" s="29">
        <f t="shared" si="23"/>
        <v>-13311.370000000112</v>
      </c>
      <c r="G186" s="34">
        <f>+Inputs!$D$3</f>
        <v>0.37951000000000001</v>
      </c>
      <c r="H186" s="4"/>
      <c r="I186" s="27">
        <f t="shared" si="28"/>
        <v>1192027.3700000001</v>
      </c>
      <c r="J186" s="4"/>
      <c r="K186" s="27">
        <f t="shared" si="24"/>
        <v>6622</v>
      </c>
      <c r="L186" s="27">
        <f t="shared" si="29"/>
        <v>1178716</v>
      </c>
      <c r="M186" s="27">
        <f t="shared" si="25"/>
        <v>2513.1152200000001</v>
      </c>
      <c r="N186" s="27">
        <f t="shared" si="26"/>
        <v>2513.1152200000001</v>
      </c>
      <c r="O186" s="27">
        <f t="shared" si="30"/>
        <v>-5051.798028701196</v>
      </c>
      <c r="P186" s="27">
        <f t="shared" si="31"/>
        <v>5051.798028701196</v>
      </c>
      <c r="Q186" s="8"/>
      <c r="R186" s="8"/>
      <c r="S186" s="8"/>
      <c r="T186" s="4"/>
    </row>
    <row r="187" spans="1:20">
      <c r="A187" s="31">
        <v>44958</v>
      </c>
      <c r="B187" s="4"/>
      <c r="C187" s="6">
        <v>179</v>
      </c>
      <c r="D187" s="29">
        <f t="shared" si="22"/>
        <v>6622</v>
      </c>
      <c r="E187" s="29">
        <f t="shared" si="27"/>
        <v>1185338</v>
      </c>
      <c r="F187" s="29">
        <f t="shared" si="23"/>
        <v>-6689.3700000001118</v>
      </c>
      <c r="G187" s="34">
        <f>+Inputs!$D$3</f>
        <v>0.37951000000000001</v>
      </c>
      <c r="H187" s="4"/>
      <c r="I187" s="27">
        <f t="shared" si="28"/>
        <v>1192027.3700000001</v>
      </c>
      <c r="J187" s="4"/>
      <c r="K187" s="27">
        <f t="shared" si="24"/>
        <v>6622</v>
      </c>
      <c r="L187" s="27">
        <f t="shared" si="29"/>
        <v>1185338</v>
      </c>
      <c r="M187" s="27">
        <f t="shared" si="25"/>
        <v>2513.1152200000001</v>
      </c>
      <c r="N187" s="27">
        <f t="shared" si="26"/>
        <v>2513.1152200000001</v>
      </c>
      <c r="O187" s="27">
        <f t="shared" si="30"/>
        <v>-2538.6828087011959</v>
      </c>
      <c r="P187" s="27">
        <f t="shared" si="31"/>
        <v>2538.6828087011959</v>
      </c>
      <c r="Q187" s="8"/>
      <c r="R187" s="8"/>
      <c r="S187" s="8"/>
      <c r="T187" s="4"/>
    </row>
    <row r="188" spans="1:20">
      <c r="A188" s="31">
        <v>44986</v>
      </c>
      <c r="B188" s="4"/>
      <c r="C188" s="6">
        <v>180</v>
      </c>
      <c r="D188" s="29">
        <f>-F187</f>
        <v>6689.3700000001118</v>
      </c>
      <c r="E188" s="29">
        <f t="shared" si="27"/>
        <v>1192027.3700000001</v>
      </c>
      <c r="F188" s="29">
        <f t="shared" si="23"/>
        <v>0</v>
      </c>
      <c r="G188" s="34">
        <f>+Inputs!$D$3</f>
        <v>0.37951000000000001</v>
      </c>
      <c r="H188" s="4"/>
      <c r="I188" s="27">
        <f t="shared" si="28"/>
        <v>1192027.3700000001</v>
      </c>
      <c r="J188" s="4"/>
      <c r="K188" s="27">
        <f t="shared" si="24"/>
        <v>6689.3700000001118</v>
      </c>
      <c r="L188" s="27">
        <f t="shared" si="29"/>
        <v>1192027.3700000001</v>
      </c>
      <c r="M188" s="27">
        <f t="shared" si="25"/>
        <v>2538.6828087000426</v>
      </c>
      <c r="N188" s="27">
        <f t="shared" si="26"/>
        <v>2538.6828087000426</v>
      </c>
      <c r="O188" s="27">
        <f t="shared" si="30"/>
        <v>-1.153239281848073E-9</v>
      </c>
      <c r="P188" s="27">
        <f t="shared" si="31"/>
        <v>1.153239281848073E-9</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-1192027.3700000001</v>
      </c>
      <c r="C190" s="4"/>
      <c r="D190" s="33">
        <f>SUM(D9:D189)</f>
        <v>1192027.3700000001</v>
      </c>
      <c r="E190" s="4"/>
      <c r="F190" s="4"/>
      <c r="G190" s="28"/>
      <c r="H190" s="33">
        <f>SUM(H9:H189)</f>
        <v>1192027.3700000001</v>
      </c>
      <c r="I190" s="33"/>
      <c r="J190" s="33">
        <f>SUM(J9:J189)</f>
        <v>452386.30718870007</v>
      </c>
      <c r="K190" s="33">
        <f>SUM(K9:K189)</f>
        <v>1192027.3700000001</v>
      </c>
      <c r="L190" s="33"/>
      <c r="M190" s="33">
        <f>SUM(M9:M189)</f>
        <v>452386.30718869891</v>
      </c>
      <c r="N190" s="33">
        <f>SUM(N9:N189)</f>
        <v>-1.153239281848073E-9</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 right="0" top="0.75" bottom="0.25" header="0.5" footer="0"/>
  <pageSetup scale="50" orientation="landscape" r:id="rId1"/>
  <headerFooter alignWithMargins="0">
    <oddFooter>&amp;C&amp;A</oddFooter>
  </headerFooter>
</worksheet>
</file>

<file path=xl/worksheets/sheet76.xml><?xml version="1.0" encoding="utf-8"?>
<worksheet xmlns="http://schemas.openxmlformats.org/spreadsheetml/2006/main" xmlns:r="http://schemas.openxmlformats.org/officeDocument/2006/relationships">
  <dimension ref="A1:AE192"/>
  <sheetViews>
    <sheetView topLeftCell="S1" zoomScale="70" zoomScaleNormal="70" workbookViewId="0">
      <selection activeCell="P22" sqref="P22"/>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208</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39722</v>
      </c>
      <c r="B9" s="151">
        <v>-149500</v>
      </c>
      <c r="C9" s="6">
        <v>1</v>
      </c>
      <c r="D9" s="29">
        <f t="shared" ref="D9:D72" si="0">ROUND(-(+$B$9/180)*1,0)</f>
        <v>831</v>
      </c>
      <c r="E9" s="29">
        <f>+D9</f>
        <v>831</v>
      </c>
      <c r="F9" s="29">
        <f t="shared" ref="F9:F72" si="1">$B$9+E9</f>
        <v>-148669</v>
      </c>
      <c r="G9" s="34">
        <f>+Inputs!$D$3</f>
        <v>0.37951000000000001</v>
      </c>
      <c r="H9" s="27">
        <f>-B9</f>
        <v>149500</v>
      </c>
      <c r="I9" s="27">
        <f>+H9</f>
        <v>149500</v>
      </c>
      <c r="J9" s="27">
        <f>H9*G9</f>
        <v>56736.745000000003</v>
      </c>
      <c r="K9" s="27">
        <f t="shared" ref="K9:K72" si="2">D9</f>
        <v>831</v>
      </c>
      <c r="L9" s="27">
        <f>+K9</f>
        <v>831</v>
      </c>
      <c r="M9" s="27">
        <f t="shared" ref="M9:M72" si="3">K9*G9</f>
        <v>315.37281000000002</v>
      </c>
      <c r="N9" s="27">
        <f t="shared" ref="N9:N72" si="4">M9-J9</f>
        <v>-56421.372190000002</v>
      </c>
      <c r="O9" s="27">
        <f>+N9</f>
        <v>-56421.372190000002</v>
      </c>
      <c r="P9" s="27">
        <f>-SUM(N9)</f>
        <v>56421.372190000002</v>
      </c>
      <c r="Q9" s="38">
        <f>VLOOKUP(Q$8,$A$9:$P$188,5)</f>
        <v>12465</v>
      </c>
      <c r="R9" s="38">
        <f>VLOOKUP(R$8,$A$9:$P$188,5)</f>
        <v>22437</v>
      </c>
      <c r="S9" s="38">
        <f>+R9-Q9</f>
        <v>9972</v>
      </c>
      <c r="T9" s="35" t="s">
        <v>190</v>
      </c>
      <c r="U9" s="161">
        <f>-IF(TYPE(VLOOKUP(U8,$A$9:$P$188,6,FALSE))=16,0,VLOOKUP(U8,$A$9:$P$188,6,FALSE))</f>
        <v>146176</v>
      </c>
      <c r="V9" s="161">
        <f>-IF(TYPE(VLOOKUP(V8,$A$9:$P$188,6,FALSE))=16,0,VLOOKUP(V8,$A$9:$P$188,6,FALSE))</f>
        <v>145345</v>
      </c>
      <c r="W9" s="161">
        <f t="shared" ref="W9:AE9" si="5">-IF(TYPE(VLOOKUP(W8,$A$9:$P$188,6,FALSE))=16,0,VLOOKUP(W8,$A$9:$P$188,6,FALSE))</f>
        <v>144514</v>
      </c>
      <c r="X9" s="161">
        <f t="shared" si="5"/>
        <v>143683</v>
      </c>
      <c r="Y9" s="161">
        <f t="shared" si="5"/>
        <v>142852</v>
      </c>
      <c r="Z9" s="161">
        <f t="shared" si="5"/>
        <v>142021</v>
      </c>
      <c r="AA9" s="161">
        <f t="shared" si="5"/>
        <v>141190</v>
      </c>
      <c r="AB9" s="161">
        <f t="shared" si="5"/>
        <v>140359</v>
      </c>
      <c r="AC9" s="161">
        <f t="shared" si="5"/>
        <v>139528</v>
      </c>
      <c r="AD9" s="161">
        <f t="shared" si="5"/>
        <v>138697</v>
      </c>
      <c r="AE9" s="161">
        <f t="shared" si="5"/>
        <v>137866</v>
      </c>
    </row>
    <row r="10" spans="1:31">
      <c r="A10" s="31">
        <v>39753</v>
      </c>
      <c r="B10" s="151" t="s">
        <v>45</v>
      </c>
      <c r="C10" s="6">
        <v>2</v>
      </c>
      <c r="D10" s="29">
        <f t="shared" si="0"/>
        <v>831</v>
      </c>
      <c r="E10" s="29">
        <f t="shared" ref="E10:E73" si="6">+E9+D10</f>
        <v>1662</v>
      </c>
      <c r="F10" s="29">
        <f t="shared" si="1"/>
        <v>-147838</v>
      </c>
      <c r="G10" s="34">
        <f>+Inputs!$D$3</f>
        <v>0.37951000000000001</v>
      </c>
      <c r="H10" s="2"/>
      <c r="I10" s="27">
        <f t="shared" ref="I10:I73" si="7">+I9+H10</f>
        <v>149500</v>
      </c>
      <c r="J10" s="27"/>
      <c r="K10" s="27">
        <f t="shared" si="2"/>
        <v>831</v>
      </c>
      <c r="L10" s="27">
        <f t="shared" ref="L10:L73" si="8">+L9+K10</f>
        <v>1662</v>
      </c>
      <c r="M10" s="27">
        <f t="shared" si="3"/>
        <v>315.37281000000002</v>
      </c>
      <c r="N10" s="27">
        <f t="shared" si="4"/>
        <v>315.37281000000002</v>
      </c>
      <c r="O10" s="27">
        <f t="shared" ref="O10:O73" si="9">+O9+N10</f>
        <v>-56105.999380000001</v>
      </c>
      <c r="P10" s="27">
        <f t="shared" ref="P10:P73" si="10">P9-N10</f>
        <v>56105.999380000001</v>
      </c>
      <c r="Q10" s="38">
        <f>VLOOKUP(Q$8,$A$9:$P$188,15)</f>
        <v>-52006.152849999991</v>
      </c>
      <c r="R10" s="38">
        <f>VLOOKUP(R$8,$A$9:$P$188,15)</f>
        <v>-48221.679129999982</v>
      </c>
      <c r="S10" s="38">
        <f>+R10-Q10</f>
        <v>3784.4737200000091</v>
      </c>
      <c r="T10" s="36" t="s">
        <v>69</v>
      </c>
    </row>
    <row r="11" spans="1:31">
      <c r="A11" s="31">
        <v>39783</v>
      </c>
      <c r="B11" s="5"/>
      <c r="C11" s="6">
        <v>3</v>
      </c>
      <c r="D11" s="29">
        <f t="shared" si="0"/>
        <v>831</v>
      </c>
      <c r="E11" s="29">
        <f t="shared" si="6"/>
        <v>2493</v>
      </c>
      <c r="F11" s="29">
        <f t="shared" si="1"/>
        <v>-147007</v>
      </c>
      <c r="G11" s="34">
        <f>+Inputs!$D$3</f>
        <v>0.37951000000000001</v>
      </c>
      <c r="H11" s="2"/>
      <c r="I11" s="27">
        <f t="shared" si="7"/>
        <v>149500</v>
      </c>
      <c r="J11" s="27"/>
      <c r="K11" s="27">
        <f t="shared" si="2"/>
        <v>831</v>
      </c>
      <c r="L11" s="27">
        <f t="shared" si="8"/>
        <v>2493</v>
      </c>
      <c r="M11" s="27">
        <f t="shared" si="3"/>
        <v>315.37281000000002</v>
      </c>
      <c r="N11" s="27">
        <f t="shared" si="4"/>
        <v>315.37281000000002</v>
      </c>
      <c r="O11" s="27">
        <f t="shared" si="9"/>
        <v>-55790.62657</v>
      </c>
      <c r="P11" s="27">
        <f t="shared" si="10"/>
        <v>55790.62657</v>
      </c>
      <c r="Q11" s="38">
        <f>+VLOOKUP(Q$8,$A$9:$P$188,16)</f>
        <v>52006.152849999991</v>
      </c>
      <c r="R11" s="38">
        <f>+VLOOKUP(R$8,$A$9:$P$188,16)</f>
        <v>48221.679129999982</v>
      </c>
      <c r="S11" s="38">
        <f>(+Q11+R11)/2</f>
        <v>50113.915989999987</v>
      </c>
      <c r="T11" s="36" t="s">
        <v>113</v>
      </c>
      <c r="U11" s="161">
        <f>IF(TYPE(VLOOKUP(U8,$A$9:$P$188,16,FALSE))=16,0,VLOOKUP(U8,$A$9:$P$188,16,FALSE))</f>
        <v>55475.25376</v>
      </c>
      <c r="V11" s="161">
        <f t="shared" ref="V11:AE11" si="11">IF(TYPE(VLOOKUP(V8,$A$9:$P$188,16,FALSE))=16,0,VLOOKUP(V8,$A$9:$P$188,16,FALSE))</f>
        <v>55159.880949999999</v>
      </c>
      <c r="W11" s="161">
        <f t="shared" si="11"/>
        <v>54844.508139999998</v>
      </c>
      <c r="X11" s="161">
        <f t="shared" si="11"/>
        <v>54529.135329999997</v>
      </c>
      <c r="Y11" s="161">
        <f t="shared" si="11"/>
        <v>54213.762519999997</v>
      </c>
      <c r="Z11" s="161">
        <f t="shared" si="11"/>
        <v>53898.389709999996</v>
      </c>
      <c r="AA11" s="161">
        <f t="shared" si="11"/>
        <v>53583.016899999995</v>
      </c>
      <c r="AB11" s="161">
        <f t="shared" si="11"/>
        <v>53267.644089999994</v>
      </c>
      <c r="AC11" s="161">
        <f t="shared" si="11"/>
        <v>52952.271279999994</v>
      </c>
      <c r="AD11" s="161">
        <f t="shared" si="11"/>
        <v>52636.898469999993</v>
      </c>
      <c r="AE11" s="161">
        <f t="shared" si="11"/>
        <v>52321.525659999992</v>
      </c>
    </row>
    <row r="12" spans="1:31">
      <c r="A12" s="31">
        <v>39814</v>
      </c>
      <c r="B12" s="3"/>
      <c r="C12" s="6">
        <v>4</v>
      </c>
      <c r="D12" s="29">
        <f t="shared" si="0"/>
        <v>831</v>
      </c>
      <c r="E12" s="29">
        <f t="shared" si="6"/>
        <v>3324</v>
      </c>
      <c r="F12" s="29">
        <f t="shared" si="1"/>
        <v>-146176</v>
      </c>
      <c r="G12" s="34">
        <f>+Inputs!$D$3</f>
        <v>0.37951000000000001</v>
      </c>
      <c r="H12" s="2"/>
      <c r="I12" s="27">
        <f t="shared" si="7"/>
        <v>149500</v>
      </c>
      <c r="J12" s="27"/>
      <c r="K12" s="27">
        <f t="shared" si="2"/>
        <v>831</v>
      </c>
      <c r="L12" s="27">
        <f t="shared" si="8"/>
        <v>3324</v>
      </c>
      <c r="M12" s="27">
        <f t="shared" si="3"/>
        <v>315.37281000000002</v>
      </c>
      <c r="N12" s="27">
        <f t="shared" si="4"/>
        <v>315.37281000000002</v>
      </c>
      <c r="O12" s="27">
        <f t="shared" si="9"/>
        <v>-55475.25376</v>
      </c>
      <c r="P12" s="27">
        <f t="shared" si="10"/>
        <v>55475.25376</v>
      </c>
      <c r="Q12" s="39"/>
      <c r="R12" s="40"/>
      <c r="S12" s="40"/>
      <c r="T12" s="36"/>
    </row>
    <row r="13" spans="1:31">
      <c r="A13" s="31">
        <v>39845</v>
      </c>
      <c r="B13" s="3"/>
      <c r="C13" s="6">
        <v>5</v>
      </c>
      <c r="D13" s="29">
        <f t="shared" si="0"/>
        <v>831</v>
      </c>
      <c r="E13" s="29">
        <f t="shared" si="6"/>
        <v>4155</v>
      </c>
      <c r="F13" s="29">
        <f t="shared" si="1"/>
        <v>-145345</v>
      </c>
      <c r="G13" s="34">
        <f>+Inputs!$D$3</f>
        <v>0.37951000000000001</v>
      </c>
      <c r="H13" s="2"/>
      <c r="I13" s="27">
        <f t="shared" si="7"/>
        <v>149500</v>
      </c>
      <c r="J13" s="27"/>
      <c r="K13" s="27">
        <f t="shared" si="2"/>
        <v>831</v>
      </c>
      <c r="L13" s="27">
        <f t="shared" si="8"/>
        <v>4155</v>
      </c>
      <c r="M13" s="27">
        <f t="shared" si="3"/>
        <v>315.37281000000002</v>
      </c>
      <c r="N13" s="27">
        <f t="shared" si="4"/>
        <v>315.37281000000002</v>
      </c>
      <c r="O13" s="27">
        <f t="shared" si="9"/>
        <v>-55159.880949999999</v>
      </c>
      <c r="P13" s="27">
        <f t="shared" si="10"/>
        <v>55159.880949999999</v>
      </c>
      <c r="Q13" s="38">
        <f>VLOOKUP(Q$8,$A$9:$P$188,9)</f>
        <v>149500</v>
      </c>
      <c r="R13" s="38">
        <f>VLOOKUP(R$8,$A$9:$P$188,9)</f>
        <v>149500</v>
      </c>
      <c r="S13" s="38">
        <f>+R13-Q13</f>
        <v>0</v>
      </c>
      <c r="T13" s="36" t="s">
        <v>191</v>
      </c>
    </row>
    <row r="14" spans="1:31">
      <c r="A14" s="31">
        <v>39873</v>
      </c>
      <c r="B14" s="3"/>
      <c r="C14" s="6">
        <v>6</v>
      </c>
      <c r="D14" s="29">
        <f t="shared" si="0"/>
        <v>831</v>
      </c>
      <c r="E14" s="29">
        <f t="shared" si="6"/>
        <v>4986</v>
      </c>
      <c r="F14" s="29">
        <f t="shared" si="1"/>
        <v>-144514</v>
      </c>
      <c r="G14" s="34">
        <f>+Inputs!$D$3</f>
        <v>0.37951000000000001</v>
      </c>
      <c r="H14" s="2"/>
      <c r="I14" s="27">
        <f t="shared" si="7"/>
        <v>149500</v>
      </c>
      <c r="J14" s="27"/>
      <c r="K14" s="27">
        <f t="shared" si="2"/>
        <v>831</v>
      </c>
      <c r="L14" s="27">
        <f t="shared" si="8"/>
        <v>4986</v>
      </c>
      <c r="M14" s="27">
        <f t="shared" si="3"/>
        <v>315.37281000000002</v>
      </c>
      <c r="N14" s="27">
        <f t="shared" si="4"/>
        <v>315.37281000000002</v>
      </c>
      <c r="O14" s="27">
        <f t="shared" si="9"/>
        <v>-54844.508139999998</v>
      </c>
      <c r="P14" s="27">
        <f t="shared" si="10"/>
        <v>54844.508139999998</v>
      </c>
      <c r="Q14" s="38">
        <f>VLOOKUP(Q$8,$A$9:$P$188,12)</f>
        <v>12465</v>
      </c>
      <c r="R14" s="38">
        <f>VLOOKUP(R$8,$A$9:$P$188,12)</f>
        <v>22437</v>
      </c>
      <c r="S14" s="38">
        <f>+R14-Q14</f>
        <v>9972</v>
      </c>
      <c r="T14" s="37" t="s">
        <v>192</v>
      </c>
    </row>
    <row r="15" spans="1:31">
      <c r="A15" s="31">
        <v>39904</v>
      </c>
      <c r="B15" s="3"/>
      <c r="C15" s="6">
        <v>7</v>
      </c>
      <c r="D15" s="29">
        <f t="shared" si="0"/>
        <v>831</v>
      </c>
      <c r="E15" s="29">
        <f t="shared" si="6"/>
        <v>5817</v>
      </c>
      <c r="F15" s="29">
        <f t="shared" si="1"/>
        <v>-143683</v>
      </c>
      <c r="G15" s="34">
        <f>+Inputs!$D$3</f>
        <v>0.37951000000000001</v>
      </c>
      <c r="H15" s="2"/>
      <c r="I15" s="27">
        <f t="shared" si="7"/>
        <v>149500</v>
      </c>
      <c r="J15" s="27"/>
      <c r="K15" s="27">
        <f t="shared" si="2"/>
        <v>831</v>
      </c>
      <c r="L15" s="27">
        <f t="shared" si="8"/>
        <v>5817</v>
      </c>
      <c r="M15" s="27">
        <f t="shared" si="3"/>
        <v>315.37281000000002</v>
      </c>
      <c r="N15" s="27">
        <f t="shared" si="4"/>
        <v>315.37281000000002</v>
      </c>
      <c r="O15" s="27">
        <f t="shared" si="9"/>
        <v>-54529.135329999997</v>
      </c>
      <c r="P15" s="27">
        <f t="shared" si="10"/>
        <v>54529.135329999997</v>
      </c>
      <c r="Q15" s="8"/>
      <c r="R15" s="8"/>
      <c r="S15" s="8"/>
      <c r="T15" s="108"/>
    </row>
    <row r="16" spans="1:31">
      <c r="A16" s="31">
        <v>39934</v>
      </c>
      <c r="B16" s="3"/>
      <c r="C16" s="6">
        <v>8</v>
      </c>
      <c r="D16" s="29">
        <f t="shared" si="0"/>
        <v>831</v>
      </c>
      <c r="E16" s="29">
        <f t="shared" si="6"/>
        <v>6648</v>
      </c>
      <c r="F16" s="29">
        <f t="shared" si="1"/>
        <v>-142852</v>
      </c>
      <c r="G16" s="34">
        <f>+Inputs!$D$3</f>
        <v>0.37951000000000001</v>
      </c>
      <c r="H16" s="2"/>
      <c r="I16" s="27">
        <f t="shared" si="7"/>
        <v>149500</v>
      </c>
      <c r="J16" s="27"/>
      <c r="K16" s="27">
        <f t="shared" si="2"/>
        <v>831</v>
      </c>
      <c r="L16" s="27">
        <f t="shared" si="8"/>
        <v>6648</v>
      </c>
      <c r="M16" s="27">
        <f t="shared" si="3"/>
        <v>315.37281000000002</v>
      </c>
      <c r="N16" s="27">
        <f t="shared" si="4"/>
        <v>315.37281000000002</v>
      </c>
      <c r="O16" s="27">
        <f t="shared" si="9"/>
        <v>-54213.762519999997</v>
      </c>
      <c r="P16" s="27">
        <f t="shared" si="10"/>
        <v>54213.762519999997</v>
      </c>
      <c r="Q16" s="8"/>
      <c r="R16" s="8"/>
      <c r="S16" s="8"/>
      <c r="T16" s="4"/>
    </row>
    <row r="17" spans="1:20">
      <c r="A17" s="31">
        <v>39965</v>
      </c>
      <c r="B17" s="3"/>
      <c r="C17" s="6">
        <v>9</v>
      </c>
      <c r="D17" s="29">
        <f t="shared" si="0"/>
        <v>831</v>
      </c>
      <c r="E17" s="29">
        <f t="shared" si="6"/>
        <v>7479</v>
      </c>
      <c r="F17" s="29">
        <f t="shared" si="1"/>
        <v>-142021</v>
      </c>
      <c r="G17" s="34">
        <f>+Inputs!$D$3</f>
        <v>0.37951000000000001</v>
      </c>
      <c r="H17" s="2"/>
      <c r="I17" s="27">
        <f t="shared" si="7"/>
        <v>149500</v>
      </c>
      <c r="J17" s="27"/>
      <c r="K17" s="27">
        <f t="shared" si="2"/>
        <v>831</v>
      </c>
      <c r="L17" s="27">
        <f t="shared" si="8"/>
        <v>7479</v>
      </c>
      <c r="M17" s="27">
        <f t="shared" si="3"/>
        <v>315.37281000000002</v>
      </c>
      <c r="N17" s="27">
        <f t="shared" si="4"/>
        <v>315.37281000000002</v>
      </c>
      <c r="O17" s="27">
        <f t="shared" si="9"/>
        <v>-53898.389709999996</v>
      </c>
      <c r="P17" s="27">
        <f t="shared" si="10"/>
        <v>53898.389709999996</v>
      </c>
      <c r="Q17" s="8"/>
      <c r="R17" s="8"/>
      <c r="S17" s="8"/>
      <c r="T17" s="4"/>
    </row>
    <row r="18" spans="1:20">
      <c r="A18" s="31">
        <v>39995</v>
      </c>
      <c r="B18" s="154"/>
      <c r="C18" s="155">
        <v>10</v>
      </c>
      <c r="D18" s="156">
        <f t="shared" si="0"/>
        <v>831</v>
      </c>
      <c r="E18" s="156">
        <f t="shared" si="6"/>
        <v>8310</v>
      </c>
      <c r="F18" s="156">
        <f t="shared" si="1"/>
        <v>-141190</v>
      </c>
      <c r="G18" s="34">
        <f>+Inputs!$D$3</f>
        <v>0.37951000000000001</v>
      </c>
      <c r="H18" s="157"/>
      <c r="I18" s="158">
        <f t="shared" si="7"/>
        <v>149500</v>
      </c>
      <c r="J18" s="158"/>
      <c r="K18" s="158">
        <f t="shared" si="2"/>
        <v>831</v>
      </c>
      <c r="L18" s="158">
        <f t="shared" si="8"/>
        <v>8310</v>
      </c>
      <c r="M18" s="158">
        <f t="shared" si="3"/>
        <v>315.37281000000002</v>
      </c>
      <c r="N18" s="158">
        <f t="shared" si="4"/>
        <v>315.37281000000002</v>
      </c>
      <c r="O18" s="158">
        <f t="shared" si="9"/>
        <v>-53583.016899999995</v>
      </c>
      <c r="P18" s="158">
        <f t="shared" si="10"/>
        <v>53583.016899999995</v>
      </c>
      <c r="Q18" s="8"/>
      <c r="R18" s="8"/>
      <c r="S18" s="8"/>
      <c r="T18" s="4"/>
    </row>
    <row r="19" spans="1:20">
      <c r="A19" s="31">
        <v>40026</v>
      </c>
      <c r="B19" s="154"/>
      <c r="C19" s="155">
        <v>11</v>
      </c>
      <c r="D19" s="156">
        <f t="shared" si="0"/>
        <v>831</v>
      </c>
      <c r="E19" s="156">
        <f t="shared" si="6"/>
        <v>9141</v>
      </c>
      <c r="F19" s="156">
        <f t="shared" si="1"/>
        <v>-140359</v>
      </c>
      <c r="G19" s="34">
        <f>+Inputs!$D$3</f>
        <v>0.37951000000000001</v>
      </c>
      <c r="H19" s="157"/>
      <c r="I19" s="158">
        <f t="shared" si="7"/>
        <v>149500</v>
      </c>
      <c r="J19" s="158"/>
      <c r="K19" s="158">
        <f t="shared" si="2"/>
        <v>831</v>
      </c>
      <c r="L19" s="158">
        <f t="shared" si="8"/>
        <v>9141</v>
      </c>
      <c r="M19" s="158">
        <f t="shared" si="3"/>
        <v>315.37281000000002</v>
      </c>
      <c r="N19" s="158">
        <f t="shared" si="4"/>
        <v>315.37281000000002</v>
      </c>
      <c r="O19" s="158">
        <f t="shared" si="9"/>
        <v>-53267.644089999994</v>
      </c>
      <c r="P19" s="158">
        <f t="shared" si="10"/>
        <v>53267.644089999994</v>
      </c>
      <c r="Q19" s="8"/>
      <c r="R19" s="8"/>
      <c r="S19" s="8"/>
      <c r="T19" s="4"/>
    </row>
    <row r="20" spans="1:20">
      <c r="A20" s="31">
        <v>40057</v>
      </c>
      <c r="B20" s="3"/>
      <c r="C20" s="6">
        <v>12</v>
      </c>
      <c r="D20" s="29">
        <f t="shared" si="0"/>
        <v>831</v>
      </c>
      <c r="E20" s="29">
        <f t="shared" si="6"/>
        <v>9972</v>
      </c>
      <c r="F20" s="29">
        <f t="shared" si="1"/>
        <v>-139528</v>
      </c>
      <c r="G20" s="34">
        <f>+Inputs!$D$3</f>
        <v>0.37951000000000001</v>
      </c>
      <c r="H20" s="2"/>
      <c r="I20" s="27">
        <f t="shared" si="7"/>
        <v>149500</v>
      </c>
      <c r="J20" s="27"/>
      <c r="K20" s="27">
        <f t="shared" si="2"/>
        <v>831</v>
      </c>
      <c r="L20" s="27">
        <f t="shared" si="8"/>
        <v>9972</v>
      </c>
      <c r="M20" s="27">
        <f t="shared" si="3"/>
        <v>315.37281000000002</v>
      </c>
      <c r="N20" s="27">
        <f t="shared" si="4"/>
        <v>315.37281000000002</v>
      </c>
      <c r="O20" s="27">
        <f t="shared" si="9"/>
        <v>-52952.271279999994</v>
      </c>
      <c r="P20" s="27">
        <f t="shared" si="10"/>
        <v>52952.271279999994</v>
      </c>
      <c r="Q20" s="8"/>
      <c r="R20" s="8"/>
      <c r="S20" s="8"/>
      <c r="T20" s="4"/>
    </row>
    <row r="21" spans="1:20">
      <c r="A21" s="31">
        <v>40087</v>
      </c>
      <c r="B21" s="3"/>
      <c r="C21" s="6">
        <v>13</v>
      </c>
      <c r="D21" s="29">
        <f t="shared" si="0"/>
        <v>831</v>
      </c>
      <c r="E21" s="29">
        <f t="shared" si="6"/>
        <v>10803</v>
      </c>
      <c r="F21" s="29">
        <f t="shared" si="1"/>
        <v>-138697</v>
      </c>
      <c r="G21" s="34">
        <f>+Inputs!$D$3</f>
        <v>0.37951000000000001</v>
      </c>
      <c r="H21" s="2"/>
      <c r="I21" s="27">
        <f t="shared" si="7"/>
        <v>149500</v>
      </c>
      <c r="J21" s="27"/>
      <c r="K21" s="27">
        <f t="shared" si="2"/>
        <v>831</v>
      </c>
      <c r="L21" s="27">
        <f t="shared" si="8"/>
        <v>10803</v>
      </c>
      <c r="M21" s="27">
        <f t="shared" si="3"/>
        <v>315.37281000000002</v>
      </c>
      <c r="N21" s="27">
        <f t="shared" si="4"/>
        <v>315.37281000000002</v>
      </c>
      <c r="O21" s="27">
        <f t="shared" si="9"/>
        <v>-52636.898469999993</v>
      </c>
      <c r="P21" s="27">
        <f t="shared" si="10"/>
        <v>52636.898469999993</v>
      </c>
      <c r="Q21" s="8"/>
      <c r="R21" s="8"/>
      <c r="S21" s="8"/>
      <c r="T21" s="4"/>
    </row>
    <row r="22" spans="1:20">
      <c r="A22" s="31">
        <v>40118</v>
      </c>
      <c r="B22" s="3"/>
      <c r="C22" s="6">
        <v>14</v>
      </c>
      <c r="D22" s="29">
        <f t="shared" si="0"/>
        <v>831</v>
      </c>
      <c r="E22" s="29">
        <f t="shared" si="6"/>
        <v>11634</v>
      </c>
      <c r="F22" s="29">
        <f t="shared" si="1"/>
        <v>-137866</v>
      </c>
      <c r="G22" s="34">
        <f>+Inputs!$D$3</f>
        <v>0.37951000000000001</v>
      </c>
      <c r="H22" s="2"/>
      <c r="I22" s="27">
        <f t="shared" si="7"/>
        <v>149500</v>
      </c>
      <c r="J22" s="27"/>
      <c r="K22" s="27">
        <f t="shared" si="2"/>
        <v>831</v>
      </c>
      <c r="L22" s="27">
        <f t="shared" si="8"/>
        <v>11634</v>
      </c>
      <c r="M22" s="27">
        <f t="shared" si="3"/>
        <v>315.37281000000002</v>
      </c>
      <c r="N22" s="27">
        <f t="shared" si="4"/>
        <v>315.37281000000002</v>
      </c>
      <c r="O22" s="27">
        <f t="shared" si="9"/>
        <v>-52321.525659999992</v>
      </c>
      <c r="P22" s="27">
        <f t="shared" si="10"/>
        <v>52321.525659999992</v>
      </c>
      <c r="Q22" s="8"/>
      <c r="R22" s="8"/>
      <c r="S22" s="8"/>
      <c r="T22" s="4"/>
    </row>
    <row r="23" spans="1:20">
      <c r="A23" s="31">
        <v>40148</v>
      </c>
      <c r="B23" s="3"/>
      <c r="C23" s="6">
        <v>15</v>
      </c>
      <c r="D23" s="29">
        <f t="shared" si="0"/>
        <v>831</v>
      </c>
      <c r="E23" s="29">
        <f t="shared" si="6"/>
        <v>12465</v>
      </c>
      <c r="F23" s="29">
        <f t="shared" si="1"/>
        <v>-137035</v>
      </c>
      <c r="G23" s="34">
        <f>+Inputs!$D$3</f>
        <v>0.37951000000000001</v>
      </c>
      <c r="H23" s="2"/>
      <c r="I23" s="27">
        <f t="shared" si="7"/>
        <v>149500</v>
      </c>
      <c r="J23" s="27"/>
      <c r="K23" s="27">
        <f t="shared" si="2"/>
        <v>831</v>
      </c>
      <c r="L23" s="27">
        <f t="shared" si="8"/>
        <v>12465</v>
      </c>
      <c r="M23" s="27">
        <f t="shared" si="3"/>
        <v>315.37281000000002</v>
      </c>
      <c r="N23" s="27">
        <f t="shared" si="4"/>
        <v>315.37281000000002</v>
      </c>
      <c r="O23" s="27">
        <f t="shared" si="9"/>
        <v>-52006.152849999991</v>
      </c>
      <c r="P23" s="27">
        <f t="shared" si="10"/>
        <v>52006.152849999991</v>
      </c>
      <c r="Q23" s="8"/>
      <c r="R23" s="8"/>
      <c r="S23" s="8"/>
      <c r="T23" s="4"/>
    </row>
    <row r="24" spans="1:20">
      <c r="A24" s="31">
        <v>40179</v>
      </c>
      <c r="B24" s="3"/>
      <c r="C24" s="6">
        <v>16</v>
      </c>
      <c r="D24" s="29">
        <f t="shared" si="0"/>
        <v>831</v>
      </c>
      <c r="E24" s="29">
        <f t="shared" si="6"/>
        <v>13296</v>
      </c>
      <c r="F24" s="29">
        <f t="shared" si="1"/>
        <v>-136204</v>
      </c>
      <c r="G24" s="34">
        <f>+Inputs!$D$3</f>
        <v>0.37951000000000001</v>
      </c>
      <c r="H24" s="2"/>
      <c r="I24" s="27">
        <f t="shared" si="7"/>
        <v>149500</v>
      </c>
      <c r="J24" s="27"/>
      <c r="K24" s="27">
        <f t="shared" si="2"/>
        <v>831</v>
      </c>
      <c r="L24" s="27">
        <f t="shared" si="8"/>
        <v>13296</v>
      </c>
      <c r="M24" s="27">
        <f t="shared" si="3"/>
        <v>315.37281000000002</v>
      </c>
      <c r="N24" s="27">
        <f t="shared" si="4"/>
        <v>315.37281000000002</v>
      </c>
      <c r="O24" s="27">
        <f t="shared" si="9"/>
        <v>-51690.780039999991</v>
      </c>
      <c r="P24" s="27">
        <f t="shared" si="10"/>
        <v>51690.780039999991</v>
      </c>
      <c r="Q24" s="8"/>
      <c r="R24" s="8"/>
      <c r="S24" s="8"/>
      <c r="T24" s="4"/>
    </row>
    <row r="25" spans="1:20">
      <c r="A25" s="31">
        <v>40210</v>
      </c>
      <c r="B25" s="3"/>
      <c r="C25" s="6">
        <v>17</v>
      </c>
      <c r="D25" s="29">
        <f t="shared" si="0"/>
        <v>831</v>
      </c>
      <c r="E25" s="29">
        <f t="shared" si="6"/>
        <v>14127</v>
      </c>
      <c r="F25" s="29">
        <f t="shared" si="1"/>
        <v>-135373</v>
      </c>
      <c r="G25" s="34">
        <f>+Inputs!$D$3</f>
        <v>0.37951000000000001</v>
      </c>
      <c r="H25" s="2"/>
      <c r="I25" s="27">
        <f t="shared" si="7"/>
        <v>149500</v>
      </c>
      <c r="J25" s="27"/>
      <c r="K25" s="27">
        <f t="shared" si="2"/>
        <v>831</v>
      </c>
      <c r="L25" s="27">
        <f t="shared" si="8"/>
        <v>14127</v>
      </c>
      <c r="M25" s="27">
        <f t="shared" si="3"/>
        <v>315.37281000000002</v>
      </c>
      <c r="N25" s="27">
        <f t="shared" si="4"/>
        <v>315.37281000000002</v>
      </c>
      <c r="O25" s="27">
        <f t="shared" si="9"/>
        <v>-51375.40722999999</v>
      </c>
      <c r="P25" s="27">
        <f t="shared" si="10"/>
        <v>51375.40722999999</v>
      </c>
      <c r="Q25" s="8"/>
      <c r="R25" s="8"/>
      <c r="S25" s="8"/>
      <c r="T25" s="4"/>
    </row>
    <row r="26" spans="1:20">
      <c r="A26" s="31">
        <v>40238</v>
      </c>
      <c r="B26" s="3"/>
      <c r="C26" s="6">
        <v>18</v>
      </c>
      <c r="D26" s="29">
        <f t="shared" si="0"/>
        <v>831</v>
      </c>
      <c r="E26" s="29">
        <f t="shared" si="6"/>
        <v>14958</v>
      </c>
      <c r="F26" s="29">
        <f t="shared" si="1"/>
        <v>-134542</v>
      </c>
      <c r="G26" s="34">
        <f>+Inputs!$D$3</f>
        <v>0.37951000000000001</v>
      </c>
      <c r="H26" s="2"/>
      <c r="I26" s="27">
        <f t="shared" si="7"/>
        <v>149500</v>
      </c>
      <c r="J26" s="27"/>
      <c r="K26" s="27">
        <f t="shared" si="2"/>
        <v>831</v>
      </c>
      <c r="L26" s="27">
        <f t="shared" si="8"/>
        <v>14958</v>
      </c>
      <c r="M26" s="27">
        <f t="shared" si="3"/>
        <v>315.37281000000002</v>
      </c>
      <c r="N26" s="27">
        <f t="shared" si="4"/>
        <v>315.37281000000002</v>
      </c>
      <c r="O26" s="27">
        <f t="shared" si="9"/>
        <v>-51060.034419999989</v>
      </c>
      <c r="P26" s="27">
        <f t="shared" si="10"/>
        <v>51060.034419999989</v>
      </c>
      <c r="Q26" s="8"/>
      <c r="R26" s="8"/>
      <c r="S26" s="8"/>
      <c r="T26" s="4"/>
    </row>
    <row r="27" spans="1:20">
      <c r="A27" s="31">
        <v>40269</v>
      </c>
      <c r="B27" s="3"/>
      <c r="C27" s="6">
        <v>19</v>
      </c>
      <c r="D27" s="29">
        <f t="shared" si="0"/>
        <v>831</v>
      </c>
      <c r="E27" s="29">
        <f t="shared" si="6"/>
        <v>15789</v>
      </c>
      <c r="F27" s="29">
        <f t="shared" si="1"/>
        <v>-133711</v>
      </c>
      <c r="G27" s="34">
        <f>+Inputs!$D$3</f>
        <v>0.37951000000000001</v>
      </c>
      <c r="H27" s="2"/>
      <c r="I27" s="27">
        <f t="shared" si="7"/>
        <v>149500</v>
      </c>
      <c r="J27" s="27"/>
      <c r="K27" s="27">
        <f t="shared" si="2"/>
        <v>831</v>
      </c>
      <c r="L27" s="27">
        <f t="shared" si="8"/>
        <v>15789</v>
      </c>
      <c r="M27" s="27">
        <f t="shared" si="3"/>
        <v>315.37281000000002</v>
      </c>
      <c r="N27" s="27">
        <f t="shared" si="4"/>
        <v>315.37281000000002</v>
      </c>
      <c r="O27" s="27">
        <f t="shared" si="9"/>
        <v>-50744.661609999988</v>
      </c>
      <c r="P27" s="27">
        <f t="shared" si="10"/>
        <v>50744.661609999988</v>
      </c>
      <c r="Q27" s="8"/>
      <c r="R27" s="8"/>
      <c r="S27" s="8"/>
      <c r="T27" s="4"/>
    </row>
    <row r="28" spans="1:20">
      <c r="A28" s="31">
        <v>40299</v>
      </c>
      <c r="B28" s="3"/>
      <c r="C28" s="6">
        <v>20</v>
      </c>
      <c r="D28" s="29">
        <f t="shared" si="0"/>
        <v>831</v>
      </c>
      <c r="E28" s="29">
        <f t="shared" si="6"/>
        <v>16620</v>
      </c>
      <c r="F28" s="29">
        <f t="shared" si="1"/>
        <v>-132880</v>
      </c>
      <c r="G28" s="34">
        <f>+Inputs!$D$3</f>
        <v>0.37951000000000001</v>
      </c>
      <c r="H28" s="2"/>
      <c r="I28" s="27">
        <f t="shared" si="7"/>
        <v>149500</v>
      </c>
      <c r="J28" s="27"/>
      <c r="K28" s="27">
        <f t="shared" si="2"/>
        <v>831</v>
      </c>
      <c r="L28" s="27">
        <f t="shared" si="8"/>
        <v>16620</v>
      </c>
      <c r="M28" s="27">
        <f t="shared" si="3"/>
        <v>315.37281000000002</v>
      </c>
      <c r="N28" s="27">
        <f t="shared" si="4"/>
        <v>315.37281000000002</v>
      </c>
      <c r="O28" s="27">
        <f t="shared" si="9"/>
        <v>-50429.288799999988</v>
      </c>
      <c r="P28" s="27">
        <f t="shared" si="10"/>
        <v>50429.288799999988</v>
      </c>
      <c r="Q28" s="8"/>
      <c r="R28" s="8"/>
      <c r="S28" s="8"/>
      <c r="T28" s="4"/>
    </row>
    <row r="29" spans="1:20">
      <c r="A29" s="31">
        <v>40330</v>
      </c>
      <c r="B29" s="3"/>
      <c r="C29" s="6">
        <v>21</v>
      </c>
      <c r="D29" s="29">
        <f t="shared" si="0"/>
        <v>831</v>
      </c>
      <c r="E29" s="29">
        <f t="shared" si="6"/>
        <v>17451</v>
      </c>
      <c r="F29" s="29">
        <f t="shared" si="1"/>
        <v>-132049</v>
      </c>
      <c r="G29" s="34">
        <f>+Inputs!$D$3</f>
        <v>0.37951000000000001</v>
      </c>
      <c r="H29" s="2"/>
      <c r="I29" s="27">
        <f t="shared" si="7"/>
        <v>149500</v>
      </c>
      <c r="J29" s="27"/>
      <c r="K29" s="27">
        <f t="shared" si="2"/>
        <v>831</v>
      </c>
      <c r="L29" s="27">
        <f t="shared" si="8"/>
        <v>17451</v>
      </c>
      <c r="M29" s="27">
        <f t="shared" si="3"/>
        <v>315.37281000000002</v>
      </c>
      <c r="N29" s="27">
        <f t="shared" si="4"/>
        <v>315.37281000000002</v>
      </c>
      <c r="O29" s="27">
        <f t="shared" si="9"/>
        <v>-50113.915989999987</v>
      </c>
      <c r="P29" s="27">
        <f t="shared" si="10"/>
        <v>50113.915989999987</v>
      </c>
      <c r="Q29" s="8"/>
      <c r="R29" s="8"/>
      <c r="S29" s="8"/>
      <c r="T29" s="4"/>
    </row>
    <row r="30" spans="1:20">
      <c r="A30" s="31">
        <v>40360</v>
      </c>
      <c r="B30" s="3"/>
      <c r="C30" s="6">
        <v>22</v>
      </c>
      <c r="D30" s="29">
        <f t="shared" si="0"/>
        <v>831</v>
      </c>
      <c r="E30" s="29">
        <f t="shared" si="6"/>
        <v>18282</v>
      </c>
      <c r="F30" s="29">
        <f t="shared" si="1"/>
        <v>-131218</v>
      </c>
      <c r="G30" s="34">
        <f>+Inputs!$D$3</f>
        <v>0.37951000000000001</v>
      </c>
      <c r="H30" s="2"/>
      <c r="I30" s="27">
        <f t="shared" si="7"/>
        <v>149500</v>
      </c>
      <c r="J30" s="27"/>
      <c r="K30" s="27">
        <f t="shared" si="2"/>
        <v>831</v>
      </c>
      <c r="L30" s="27">
        <f t="shared" si="8"/>
        <v>18282</v>
      </c>
      <c r="M30" s="27">
        <f t="shared" si="3"/>
        <v>315.37281000000002</v>
      </c>
      <c r="N30" s="27">
        <f t="shared" si="4"/>
        <v>315.37281000000002</v>
      </c>
      <c r="O30" s="27">
        <f t="shared" si="9"/>
        <v>-49798.543179999986</v>
      </c>
      <c r="P30" s="27">
        <f t="shared" si="10"/>
        <v>49798.543179999986</v>
      </c>
      <c r="Q30" s="8"/>
      <c r="R30" s="8"/>
      <c r="S30" s="8"/>
      <c r="T30" s="4"/>
    </row>
    <row r="31" spans="1:20">
      <c r="A31" s="31">
        <v>40391</v>
      </c>
      <c r="B31" s="3"/>
      <c r="C31" s="6">
        <v>23</v>
      </c>
      <c r="D31" s="29">
        <f t="shared" si="0"/>
        <v>831</v>
      </c>
      <c r="E31" s="29">
        <f t="shared" si="6"/>
        <v>19113</v>
      </c>
      <c r="F31" s="29">
        <f t="shared" si="1"/>
        <v>-130387</v>
      </c>
      <c r="G31" s="34">
        <f>+Inputs!$D$3</f>
        <v>0.37951000000000001</v>
      </c>
      <c r="H31" s="2"/>
      <c r="I31" s="27">
        <f t="shared" si="7"/>
        <v>149500</v>
      </c>
      <c r="J31" s="27"/>
      <c r="K31" s="27">
        <f t="shared" si="2"/>
        <v>831</v>
      </c>
      <c r="L31" s="27">
        <f t="shared" si="8"/>
        <v>19113</v>
      </c>
      <c r="M31" s="27">
        <f t="shared" si="3"/>
        <v>315.37281000000002</v>
      </c>
      <c r="N31" s="27">
        <f t="shared" si="4"/>
        <v>315.37281000000002</v>
      </c>
      <c r="O31" s="27">
        <f t="shared" si="9"/>
        <v>-49483.170369999985</v>
      </c>
      <c r="P31" s="27">
        <f t="shared" si="10"/>
        <v>49483.170369999985</v>
      </c>
      <c r="Q31" s="8"/>
      <c r="R31" s="8"/>
      <c r="S31" s="8"/>
      <c r="T31" s="4"/>
    </row>
    <row r="32" spans="1:20">
      <c r="A32" s="31">
        <v>40422</v>
      </c>
      <c r="B32" s="3"/>
      <c r="C32" s="6">
        <v>24</v>
      </c>
      <c r="D32" s="29">
        <f t="shared" si="0"/>
        <v>831</v>
      </c>
      <c r="E32" s="29">
        <f t="shared" si="6"/>
        <v>19944</v>
      </c>
      <c r="F32" s="29">
        <f t="shared" si="1"/>
        <v>-129556</v>
      </c>
      <c r="G32" s="34">
        <f>+Inputs!$D$3</f>
        <v>0.37951000000000001</v>
      </c>
      <c r="H32" s="2"/>
      <c r="I32" s="27">
        <f t="shared" si="7"/>
        <v>149500</v>
      </c>
      <c r="J32" s="27"/>
      <c r="K32" s="27">
        <f t="shared" si="2"/>
        <v>831</v>
      </c>
      <c r="L32" s="27">
        <f t="shared" si="8"/>
        <v>19944</v>
      </c>
      <c r="M32" s="27">
        <f t="shared" si="3"/>
        <v>315.37281000000002</v>
      </c>
      <c r="N32" s="27">
        <f t="shared" si="4"/>
        <v>315.37281000000002</v>
      </c>
      <c r="O32" s="27">
        <f t="shared" si="9"/>
        <v>-49167.797559999985</v>
      </c>
      <c r="P32" s="27">
        <f t="shared" si="10"/>
        <v>49167.797559999985</v>
      </c>
      <c r="Q32" s="8"/>
      <c r="R32" s="8"/>
      <c r="S32" s="8"/>
      <c r="T32" s="4"/>
    </row>
    <row r="33" spans="1:20">
      <c r="A33" s="31">
        <v>40452</v>
      </c>
      <c r="B33" s="3"/>
      <c r="C33" s="6">
        <v>25</v>
      </c>
      <c r="D33" s="29">
        <f t="shared" si="0"/>
        <v>831</v>
      </c>
      <c r="E33" s="29">
        <f t="shared" si="6"/>
        <v>20775</v>
      </c>
      <c r="F33" s="29">
        <f t="shared" si="1"/>
        <v>-128725</v>
      </c>
      <c r="G33" s="34">
        <f>+Inputs!$D$3</f>
        <v>0.37951000000000001</v>
      </c>
      <c r="H33" s="2"/>
      <c r="I33" s="27">
        <f t="shared" si="7"/>
        <v>149500</v>
      </c>
      <c r="J33" s="27"/>
      <c r="K33" s="27">
        <f t="shared" si="2"/>
        <v>831</v>
      </c>
      <c r="L33" s="27">
        <f t="shared" si="8"/>
        <v>20775</v>
      </c>
      <c r="M33" s="27">
        <f t="shared" si="3"/>
        <v>315.37281000000002</v>
      </c>
      <c r="N33" s="27">
        <f t="shared" si="4"/>
        <v>315.37281000000002</v>
      </c>
      <c r="O33" s="27">
        <f t="shared" si="9"/>
        <v>-48852.424749999984</v>
      </c>
      <c r="P33" s="27">
        <f t="shared" si="10"/>
        <v>48852.424749999984</v>
      </c>
      <c r="Q33" s="8"/>
      <c r="R33" s="8"/>
      <c r="S33" s="8"/>
      <c r="T33" s="4"/>
    </row>
    <row r="34" spans="1:20">
      <c r="A34" s="31">
        <v>40483</v>
      </c>
      <c r="B34" s="3"/>
      <c r="C34" s="6">
        <v>26</v>
      </c>
      <c r="D34" s="29">
        <f t="shared" si="0"/>
        <v>831</v>
      </c>
      <c r="E34" s="29">
        <f t="shared" si="6"/>
        <v>21606</v>
      </c>
      <c r="F34" s="29">
        <f t="shared" si="1"/>
        <v>-127894</v>
      </c>
      <c r="G34" s="34">
        <f>+Inputs!$D$3</f>
        <v>0.37951000000000001</v>
      </c>
      <c r="H34" s="2"/>
      <c r="I34" s="27">
        <f t="shared" si="7"/>
        <v>149500</v>
      </c>
      <c r="J34" s="27"/>
      <c r="K34" s="27">
        <f t="shared" si="2"/>
        <v>831</v>
      </c>
      <c r="L34" s="27">
        <f t="shared" si="8"/>
        <v>21606</v>
      </c>
      <c r="M34" s="27">
        <f t="shared" si="3"/>
        <v>315.37281000000002</v>
      </c>
      <c r="N34" s="27">
        <f t="shared" si="4"/>
        <v>315.37281000000002</v>
      </c>
      <c r="O34" s="27">
        <f t="shared" si="9"/>
        <v>-48537.051939999983</v>
      </c>
      <c r="P34" s="27">
        <f t="shared" si="10"/>
        <v>48537.051939999983</v>
      </c>
      <c r="Q34" s="8"/>
      <c r="R34" s="8"/>
      <c r="S34" s="8"/>
      <c r="T34" s="4"/>
    </row>
    <row r="35" spans="1:20">
      <c r="A35" s="31">
        <v>40513</v>
      </c>
      <c r="B35" s="3"/>
      <c r="C35" s="6">
        <v>27</v>
      </c>
      <c r="D35" s="29">
        <f t="shared" si="0"/>
        <v>831</v>
      </c>
      <c r="E35" s="29">
        <f t="shared" si="6"/>
        <v>22437</v>
      </c>
      <c r="F35" s="29">
        <f t="shared" si="1"/>
        <v>-127063</v>
      </c>
      <c r="G35" s="34">
        <f>+Inputs!$D$3</f>
        <v>0.37951000000000001</v>
      </c>
      <c r="H35" s="2"/>
      <c r="I35" s="27">
        <f t="shared" si="7"/>
        <v>149500</v>
      </c>
      <c r="J35" s="27"/>
      <c r="K35" s="27">
        <f t="shared" si="2"/>
        <v>831</v>
      </c>
      <c r="L35" s="27">
        <f t="shared" si="8"/>
        <v>22437</v>
      </c>
      <c r="M35" s="27">
        <f t="shared" si="3"/>
        <v>315.37281000000002</v>
      </c>
      <c r="N35" s="27">
        <f t="shared" si="4"/>
        <v>315.37281000000002</v>
      </c>
      <c r="O35" s="27">
        <f t="shared" si="9"/>
        <v>-48221.679129999982</v>
      </c>
      <c r="P35" s="27">
        <f t="shared" si="10"/>
        <v>48221.679129999982</v>
      </c>
      <c r="Q35" s="8"/>
      <c r="R35" s="8"/>
      <c r="S35" s="8"/>
      <c r="T35" s="4"/>
    </row>
    <row r="36" spans="1:20">
      <c r="A36" s="31">
        <v>40544</v>
      </c>
      <c r="B36" s="3"/>
      <c r="C36" s="6">
        <v>28</v>
      </c>
      <c r="D36" s="29">
        <f t="shared" si="0"/>
        <v>831</v>
      </c>
      <c r="E36" s="29">
        <f t="shared" si="6"/>
        <v>23268</v>
      </c>
      <c r="F36" s="29">
        <f t="shared" si="1"/>
        <v>-126232</v>
      </c>
      <c r="G36" s="34">
        <f>+Inputs!$D$3</f>
        <v>0.37951000000000001</v>
      </c>
      <c r="H36" s="2"/>
      <c r="I36" s="27">
        <f t="shared" si="7"/>
        <v>149500</v>
      </c>
      <c r="J36" s="27"/>
      <c r="K36" s="27">
        <f t="shared" si="2"/>
        <v>831</v>
      </c>
      <c r="L36" s="27">
        <f t="shared" si="8"/>
        <v>23268</v>
      </c>
      <c r="M36" s="27">
        <f t="shared" si="3"/>
        <v>315.37281000000002</v>
      </c>
      <c r="N36" s="27">
        <f t="shared" si="4"/>
        <v>315.37281000000002</v>
      </c>
      <c r="O36" s="27">
        <f t="shared" si="9"/>
        <v>-47906.306319999981</v>
      </c>
      <c r="P36" s="27">
        <f t="shared" si="10"/>
        <v>47906.306319999981</v>
      </c>
      <c r="Q36" s="8"/>
      <c r="R36" s="8"/>
      <c r="S36" s="8"/>
      <c r="T36" s="4"/>
    </row>
    <row r="37" spans="1:20">
      <c r="A37" s="31">
        <v>40575</v>
      </c>
      <c r="B37" s="3"/>
      <c r="C37" s="6">
        <v>29</v>
      </c>
      <c r="D37" s="29">
        <f t="shared" si="0"/>
        <v>831</v>
      </c>
      <c r="E37" s="29">
        <f t="shared" si="6"/>
        <v>24099</v>
      </c>
      <c r="F37" s="29">
        <f t="shared" si="1"/>
        <v>-125401</v>
      </c>
      <c r="G37" s="34">
        <f>+Inputs!$D$3</f>
        <v>0.37951000000000001</v>
      </c>
      <c r="H37" s="2"/>
      <c r="I37" s="27">
        <f t="shared" si="7"/>
        <v>149500</v>
      </c>
      <c r="J37" s="27"/>
      <c r="K37" s="27">
        <f t="shared" si="2"/>
        <v>831</v>
      </c>
      <c r="L37" s="27">
        <f t="shared" si="8"/>
        <v>24099</v>
      </c>
      <c r="M37" s="27">
        <f t="shared" si="3"/>
        <v>315.37281000000002</v>
      </c>
      <c r="N37" s="27">
        <f t="shared" si="4"/>
        <v>315.37281000000002</v>
      </c>
      <c r="O37" s="27">
        <f t="shared" si="9"/>
        <v>-47590.933509999981</v>
      </c>
      <c r="P37" s="27">
        <f t="shared" si="10"/>
        <v>47590.933509999981</v>
      </c>
      <c r="Q37" s="8"/>
      <c r="R37" s="8"/>
      <c r="S37" s="8"/>
      <c r="T37" s="4"/>
    </row>
    <row r="38" spans="1:20">
      <c r="A38" s="31">
        <v>40603</v>
      </c>
      <c r="B38" s="3"/>
      <c r="C38" s="6">
        <v>30</v>
      </c>
      <c r="D38" s="29">
        <f t="shared" si="0"/>
        <v>831</v>
      </c>
      <c r="E38" s="29">
        <f t="shared" si="6"/>
        <v>24930</v>
      </c>
      <c r="F38" s="29">
        <f t="shared" si="1"/>
        <v>-124570</v>
      </c>
      <c r="G38" s="34">
        <f>+Inputs!$D$3</f>
        <v>0.37951000000000001</v>
      </c>
      <c r="H38" s="2"/>
      <c r="I38" s="27">
        <f t="shared" si="7"/>
        <v>149500</v>
      </c>
      <c r="J38" s="27"/>
      <c r="K38" s="27">
        <f t="shared" si="2"/>
        <v>831</v>
      </c>
      <c r="L38" s="27">
        <f t="shared" si="8"/>
        <v>24930</v>
      </c>
      <c r="M38" s="27">
        <f t="shared" si="3"/>
        <v>315.37281000000002</v>
      </c>
      <c r="N38" s="27">
        <f t="shared" si="4"/>
        <v>315.37281000000002</v>
      </c>
      <c r="O38" s="27">
        <f t="shared" si="9"/>
        <v>-47275.56069999998</v>
      </c>
      <c r="P38" s="27">
        <f t="shared" si="10"/>
        <v>47275.56069999998</v>
      </c>
      <c r="Q38" s="8"/>
      <c r="R38" s="8"/>
      <c r="S38" s="8"/>
      <c r="T38" s="4"/>
    </row>
    <row r="39" spans="1:20">
      <c r="A39" s="31">
        <v>40634</v>
      </c>
      <c r="B39" s="2"/>
      <c r="C39" s="6">
        <v>31</v>
      </c>
      <c r="D39" s="29">
        <f t="shared" si="0"/>
        <v>831</v>
      </c>
      <c r="E39" s="29">
        <f t="shared" si="6"/>
        <v>25761</v>
      </c>
      <c r="F39" s="29">
        <f t="shared" si="1"/>
        <v>-123739</v>
      </c>
      <c r="G39" s="34">
        <f>+Inputs!$D$3</f>
        <v>0.37951000000000001</v>
      </c>
      <c r="H39" s="2"/>
      <c r="I39" s="27">
        <f t="shared" si="7"/>
        <v>149500</v>
      </c>
      <c r="J39" s="27"/>
      <c r="K39" s="27">
        <f t="shared" si="2"/>
        <v>831</v>
      </c>
      <c r="L39" s="27">
        <f t="shared" si="8"/>
        <v>25761</v>
      </c>
      <c r="M39" s="27">
        <f t="shared" si="3"/>
        <v>315.37281000000002</v>
      </c>
      <c r="N39" s="27">
        <f t="shared" si="4"/>
        <v>315.37281000000002</v>
      </c>
      <c r="O39" s="27">
        <f t="shared" si="9"/>
        <v>-46960.187889999979</v>
      </c>
      <c r="P39" s="27">
        <f t="shared" si="10"/>
        <v>46960.187889999979</v>
      </c>
      <c r="Q39" s="8"/>
      <c r="R39" s="8"/>
      <c r="S39" s="8"/>
      <c r="T39" s="4"/>
    </row>
    <row r="40" spans="1:20">
      <c r="A40" s="31">
        <v>40664</v>
      </c>
      <c r="B40" s="2"/>
      <c r="C40" s="6">
        <v>32</v>
      </c>
      <c r="D40" s="29">
        <f t="shared" si="0"/>
        <v>831</v>
      </c>
      <c r="E40" s="29">
        <f t="shared" si="6"/>
        <v>26592</v>
      </c>
      <c r="F40" s="29">
        <f t="shared" si="1"/>
        <v>-122908</v>
      </c>
      <c r="G40" s="34">
        <f>+Inputs!$D$3</f>
        <v>0.37951000000000001</v>
      </c>
      <c r="H40" s="2"/>
      <c r="I40" s="27">
        <f t="shared" si="7"/>
        <v>149500</v>
      </c>
      <c r="J40" s="2"/>
      <c r="K40" s="27">
        <f t="shared" si="2"/>
        <v>831</v>
      </c>
      <c r="L40" s="27">
        <f t="shared" si="8"/>
        <v>26592</v>
      </c>
      <c r="M40" s="27">
        <f t="shared" si="3"/>
        <v>315.37281000000002</v>
      </c>
      <c r="N40" s="27">
        <f t="shared" si="4"/>
        <v>315.37281000000002</v>
      </c>
      <c r="O40" s="27">
        <f t="shared" si="9"/>
        <v>-46644.815079999978</v>
      </c>
      <c r="P40" s="27">
        <f t="shared" si="10"/>
        <v>46644.815079999978</v>
      </c>
      <c r="Q40" s="8"/>
      <c r="R40" s="8"/>
      <c r="S40" s="8"/>
      <c r="T40" s="4"/>
    </row>
    <row r="41" spans="1:20">
      <c r="A41" s="31">
        <v>40695</v>
      </c>
      <c r="B41" s="4"/>
      <c r="C41" s="6">
        <v>33</v>
      </c>
      <c r="D41" s="29">
        <f t="shared" si="0"/>
        <v>831</v>
      </c>
      <c r="E41" s="29">
        <f t="shared" si="6"/>
        <v>27423</v>
      </c>
      <c r="F41" s="29">
        <f t="shared" si="1"/>
        <v>-122077</v>
      </c>
      <c r="G41" s="34">
        <f>+Inputs!$D$3</f>
        <v>0.37951000000000001</v>
      </c>
      <c r="H41" s="4"/>
      <c r="I41" s="27">
        <f t="shared" si="7"/>
        <v>149500</v>
      </c>
      <c r="J41" s="4"/>
      <c r="K41" s="27">
        <f t="shared" si="2"/>
        <v>831</v>
      </c>
      <c r="L41" s="27">
        <f t="shared" si="8"/>
        <v>27423</v>
      </c>
      <c r="M41" s="27">
        <f t="shared" si="3"/>
        <v>315.37281000000002</v>
      </c>
      <c r="N41" s="27">
        <f t="shared" si="4"/>
        <v>315.37281000000002</v>
      </c>
      <c r="O41" s="27">
        <f t="shared" si="9"/>
        <v>-46329.442269999978</v>
      </c>
      <c r="P41" s="27">
        <f t="shared" si="10"/>
        <v>46329.442269999978</v>
      </c>
      <c r="Q41" s="8"/>
      <c r="R41" s="8"/>
      <c r="S41" s="8"/>
      <c r="T41" s="4"/>
    </row>
    <row r="42" spans="1:20">
      <c r="A42" s="31">
        <v>40725</v>
      </c>
      <c r="B42" s="4"/>
      <c r="C42" s="6">
        <v>34</v>
      </c>
      <c r="D42" s="29">
        <f t="shared" si="0"/>
        <v>831</v>
      </c>
      <c r="E42" s="29">
        <f t="shared" si="6"/>
        <v>28254</v>
      </c>
      <c r="F42" s="29">
        <f t="shared" si="1"/>
        <v>-121246</v>
      </c>
      <c r="G42" s="34">
        <f>+Inputs!$D$3</f>
        <v>0.37951000000000001</v>
      </c>
      <c r="H42" s="4"/>
      <c r="I42" s="27">
        <f t="shared" si="7"/>
        <v>149500</v>
      </c>
      <c r="J42" s="4"/>
      <c r="K42" s="27">
        <f t="shared" si="2"/>
        <v>831</v>
      </c>
      <c r="L42" s="27">
        <f t="shared" si="8"/>
        <v>28254</v>
      </c>
      <c r="M42" s="27">
        <f t="shared" si="3"/>
        <v>315.37281000000002</v>
      </c>
      <c r="N42" s="27">
        <f t="shared" si="4"/>
        <v>315.37281000000002</v>
      </c>
      <c r="O42" s="27">
        <f t="shared" si="9"/>
        <v>-46014.069459999977</v>
      </c>
      <c r="P42" s="27">
        <f t="shared" si="10"/>
        <v>46014.069459999977</v>
      </c>
      <c r="Q42" s="8"/>
      <c r="R42" s="8"/>
      <c r="S42" s="8"/>
      <c r="T42" s="4"/>
    </row>
    <row r="43" spans="1:20">
      <c r="A43" s="31">
        <v>40756</v>
      </c>
      <c r="B43" s="4"/>
      <c r="C43" s="6">
        <v>35</v>
      </c>
      <c r="D43" s="29">
        <f t="shared" si="0"/>
        <v>831</v>
      </c>
      <c r="E43" s="29">
        <f t="shared" si="6"/>
        <v>29085</v>
      </c>
      <c r="F43" s="29">
        <f t="shared" si="1"/>
        <v>-120415</v>
      </c>
      <c r="G43" s="34">
        <f>+Inputs!$D$3</f>
        <v>0.37951000000000001</v>
      </c>
      <c r="H43" s="4"/>
      <c r="I43" s="27">
        <f t="shared" si="7"/>
        <v>149500</v>
      </c>
      <c r="J43" s="4"/>
      <c r="K43" s="27">
        <f t="shared" si="2"/>
        <v>831</v>
      </c>
      <c r="L43" s="27">
        <f t="shared" si="8"/>
        <v>29085</v>
      </c>
      <c r="M43" s="27">
        <f t="shared" si="3"/>
        <v>315.37281000000002</v>
      </c>
      <c r="N43" s="27">
        <f t="shared" si="4"/>
        <v>315.37281000000002</v>
      </c>
      <c r="O43" s="27">
        <f t="shared" si="9"/>
        <v>-45698.696649999976</v>
      </c>
      <c r="P43" s="27">
        <f t="shared" si="10"/>
        <v>45698.696649999976</v>
      </c>
      <c r="Q43" s="8"/>
      <c r="R43" s="8"/>
      <c r="S43" s="8"/>
      <c r="T43" s="4"/>
    </row>
    <row r="44" spans="1:20">
      <c r="A44" s="31">
        <v>40787</v>
      </c>
      <c r="B44" s="4"/>
      <c r="C44" s="6">
        <v>36</v>
      </c>
      <c r="D44" s="29">
        <f t="shared" si="0"/>
        <v>831</v>
      </c>
      <c r="E44" s="29">
        <f t="shared" si="6"/>
        <v>29916</v>
      </c>
      <c r="F44" s="29">
        <f t="shared" si="1"/>
        <v>-119584</v>
      </c>
      <c r="G44" s="34">
        <f>+Inputs!$D$3</f>
        <v>0.37951000000000001</v>
      </c>
      <c r="H44" s="4"/>
      <c r="I44" s="27">
        <f t="shared" si="7"/>
        <v>149500</v>
      </c>
      <c r="J44" s="4"/>
      <c r="K44" s="27">
        <f t="shared" si="2"/>
        <v>831</v>
      </c>
      <c r="L44" s="27">
        <f t="shared" si="8"/>
        <v>29916</v>
      </c>
      <c r="M44" s="27">
        <f t="shared" si="3"/>
        <v>315.37281000000002</v>
      </c>
      <c r="N44" s="27">
        <f t="shared" si="4"/>
        <v>315.37281000000002</v>
      </c>
      <c r="O44" s="27">
        <f t="shared" si="9"/>
        <v>-45383.323839999975</v>
      </c>
      <c r="P44" s="27">
        <f t="shared" si="10"/>
        <v>45383.323839999975</v>
      </c>
      <c r="Q44" s="8"/>
      <c r="R44" s="8"/>
      <c r="S44" s="8"/>
      <c r="T44" s="4"/>
    </row>
    <row r="45" spans="1:20">
      <c r="A45" s="31">
        <v>40817</v>
      </c>
      <c r="B45" s="4"/>
      <c r="C45" s="6">
        <v>37</v>
      </c>
      <c r="D45" s="29">
        <f t="shared" si="0"/>
        <v>831</v>
      </c>
      <c r="E45" s="29">
        <f t="shared" si="6"/>
        <v>30747</v>
      </c>
      <c r="F45" s="29">
        <f t="shared" si="1"/>
        <v>-118753</v>
      </c>
      <c r="G45" s="34">
        <f>+Inputs!$D$3</f>
        <v>0.37951000000000001</v>
      </c>
      <c r="H45" s="4"/>
      <c r="I45" s="27">
        <f t="shared" si="7"/>
        <v>149500</v>
      </c>
      <c r="J45" s="4"/>
      <c r="K45" s="27">
        <f t="shared" si="2"/>
        <v>831</v>
      </c>
      <c r="L45" s="27">
        <f t="shared" si="8"/>
        <v>30747</v>
      </c>
      <c r="M45" s="27">
        <f t="shared" si="3"/>
        <v>315.37281000000002</v>
      </c>
      <c r="N45" s="27">
        <f t="shared" si="4"/>
        <v>315.37281000000002</v>
      </c>
      <c r="O45" s="27">
        <f t="shared" si="9"/>
        <v>-45067.951029999975</v>
      </c>
      <c r="P45" s="27">
        <f t="shared" si="10"/>
        <v>45067.951029999975</v>
      </c>
      <c r="Q45" s="8"/>
      <c r="R45" s="8"/>
      <c r="S45" s="8"/>
      <c r="T45" s="4"/>
    </row>
    <row r="46" spans="1:20">
      <c r="A46" s="31">
        <v>40848</v>
      </c>
      <c r="B46" s="4"/>
      <c r="C46" s="6">
        <v>38</v>
      </c>
      <c r="D46" s="29">
        <f t="shared" si="0"/>
        <v>831</v>
      </c>
      <c r="E46" s="29">
        <f t="shared" si="6"/>
        <v>31578</v>
      </c>
      <c r="F46" s="29">
        <f t="shared" si="1"/>
        <v>-117922</v>
      </c>
      <c r="G46" s="34">
        <f>+Inputs!$D$3</f>
        <v>0.37951000000000001</v>
      </c>
      <c r="H46" s="4"/>
      <c r="I46" s="27">
        <f t="shared" si="7"/>
        <v>149500</v>
      </c>
      <c r="J46" s="4"/>
      <c r="K46" s="27">
        <f t="shared" si="2"/>
        <v>831</v>
      </c>
      <c r="L46" s="27">
        <f t="shared" si="8"/>
        <v>31578</v>
      </c>
      <c r="M46" s="27">
        <f t="shared" si="3"/>
        <v>315.37281000000002</v>
      </c>
      <c r="N46" s="27">
        <f t="shared" si="4"/>
        <v>315.37281000000002</v>
      </c>
      <c r="O46" s="27">
        <f t="shared" si="9"/>
        <v>-44752.578219999974</v>
      </c>
      <c r="P46" s="27">
        <f t="shared" si="10"/>
        <v>44752.578219999974</v>
      </c>
      <c r="Q46" s="8"/>
      <c r="R46" s="8"/>
      <c r="S46" s="8"/>
      <c r="T46" s="4"/>
    </row>
    <row r="47" spans="1:20">
      <c r="A47" s="31">
        <v>40878</v>
      </c>
      <c r="B47" s="4"/>
      <c r="C47" s="6">
        <v>39</v>
      </c>
      <c r="D47" s="29">
        <f t="shared" si="0"/>
        <v>831</v>
      </c>
      <c r="E47" s="29">
        <f t="shared" si="6"/>
        <v>32409</v>
      </c>
      <c r="F47" s="29">
        <f t="shared" si="1"/>
        <v>-117091</v>
      </c>
      <c r="G47" s="34">
        <f>+Inputs!$D$3</f>
        <v>0.37951000000000001</v>
      </c>
      <c r="H47" s="4"/>
      <c r="I47" s="27">
        <f t="shared" si="7"/>
        <v>149500</v>
      </c>
      <c r="J47" s="4"/>
      <c r="K47" s="27">
        <f t="shared" si="2"/>
        <v>831</v>
      </c>
      <c r="L47" s="27">
        <f t="shared" si="8"/>
        <v>32409</v>
      </c>
      <c r="M47" s="27">
        <f t="shared" si="3"/>
        <v>315.37281000000002</v>
      </c>
      <c r="N47" s="27">
        <f t="shared" si="4"/>
        <v>315.37281000000002</v>
      </c>
      <c r="O47" s="27">
        <f t="shared" si="9"/>
        <v>-44437.205409999973</v>
      </c>
      <c r="P47" s="27">
        <f t="shared" si="10"/>
        <v>44437.205409999973</v>
      </c>
      <c r="Q47" s="8"/>
      <c r="R47" s="8"/>
      <c r="S47" s="8"/>
      <c r="T47" s="4"/>
    </row>
    <row r="48" spans="1:20">
      <c r="A48" s="31">
        <v>40909</v>
      </c>
      <c r="B48" s="4"/>
      <c r="C48" s="6">
        <v>40</v>
      </c>
      <c r="D48" s="29">
        <f t="shared" si="0"/>
        <v>831</v>
      </c>
      <c r="E48" s="29">
        <f t="shared" si="6"/>
        <v>33240</v>
      </c>
      <c r="F48" s="29">
        <f t="shared" si="1"/>
        <v>-116260</v>
      </c>
      <c r="G48" s="34">
        <f>+Inputs!$D$3</f>
        <v>0.37951000000000001</v>
      </c>
      <c r="H48" s="4"/>
      <c r="I48" s="27">
        <f t="shared" si="7"/>
        <v>149500</v>
      </c>
      <c r="J48" s="4"/>
      <c r="K48" s="27">
        <f t="shared" si="2"/>
        <v>831</v>
      </c>
      <c r="L48" s="27">
        <f t="shared" si="8"/>
        <v>33240</v>
      </c>
      <c r="M48" s="27">
        <f t="shared" si="3"/>
        <v>315.37281000000002</v>
      </c>
      <c r="N48" s="27">
        <f t="shared" si="4"/>
        <v>315.37281000000002</v>
      </c>
      <c r="O48" s="27">
        <f t="shared" si="9"/>
        <v>-44121.832599999972</v>
      </c>
      <c r="P48" s="27">
        <f t="shared" si="10"/>
        <v>44121.832599999972</v>
      </c>
      <c r="Q48" s="8"/>
      <c r="R48" s="8"/>
      <c r="S48" s="8"/>
      <c r="T48" s="4"/>
    </row>
    <row r="49" spans="1:20">
      <c r="A49" s="31">
        <v>40940</v>
      </c>
      <c r="B49" s="4"/>
      <c r="C49" s="6">
        <v>41</v>
      </c>
      <c r="D49" s="29">
        <f t="shared" si="0"/>
        <v>831</v>
      </c>
      <c r="E49" s="29">
        <f t="shared" si="6"/>
        <v>34071</v>
      </c>
      <c r="F49" s="29">
        <f t="shared" si="1"/>
        <v>-115429</v>
      </c>
      <c r="G49" s="34">
        <f>+Inputs!$D$3</f>
        <v>0.37951000000000001</v>
      </c>
      <c r="H49" s="4"/>
      <c r="I49" s="27">
        <f t="shared" si="7"/>
        <v>149500</v>
      </c>
      <c r="J49" s="4"/>
      <c r="K49" s="27">
        <f t="shared" si="2"/>
        <v>831</v>
      </c>
      <c r="L49" s="27">
        <f t="shared" si="8"/>
        <v>34071</v>
      </c>
      <c r="M49" s="27">
        <f t="shared" si="3"/>
        <v>315.37281000000002</v>
      </c>
      <c r="N49" s="27">
        <f t="shared" si="4"/>
        <v>315.37281000000002</v>
      </c>
      <c r="O49" s="27">
        <f t="shared" si="9"/>
        <v>-43806.459789999972</v>
      </c>
      <c r="P49" s="27">
        <f t="shared" si="10"/>
        <v>43806.459789999972</v>
      </c>
      <c r="Q49" s="8"/>
      <c r="R49" s="8"/>
      <c r="S49" s="8"/>
      <c r="T49" s="4"/>
    </row>
    <row r="50" spans="1:20">
      <c r="A50" s="31">
        <v>40969</v>
      </c>
      <c r="B50" s="4"/>
      <c r="C50" s="6">
        <v>42</v>
      </c>
      <c r="D50" s="29">
        <f t="shared" si="0"/>
        <v>831</v>
      </c>
      <c r="E50" s="29">
        <f t="shared" si="6"/>
        <v>34902</v>
      </c>
      <c r="F50" s="29">
        <f t="shared" si="1"/>
        <v>-114598</v>
      </c>
      <c r="G50" s="34">
        <f>+Inputs!$D$3</f>
        <v>0.37951000000000001</v>
      </c>
      <c r="H50" s="4"/>
      <c r="I50" s="27">
        <f t="shared" si="7"/>
        <v>149500</v>
      </c>
      <c r="J50" s="4"/>
      <c r="K50" s="27">
        <f t="shared" si="2"/>
        <v>831</v>
      </c>
      <c r="L50" s="27">
        <f t="shared" si="8"/>
        <v>34902</v>
      </c>
      <c r="M50" s="27">
        <f t="shared" si="3"/>
        <v>315.37281000000002</v>
      </c>
      <c r="N50" s="27">
        <f t="shared" si="4"/>
        <v>315.37281000000002</v>
      </c>
      <c r="O50" s="27">
        <f t="shared" si="9"/>
        <v>-43491.086979999971</v>
      </c>
      <c r="P50" s="27">
        <f t="shared" si="10"/>
        <v>43491.086979999971</v>
      </c>
      <c r="Q50" s="8"/>
      <c r="R50" s="8"/>
      <c r="S50" s="8"/>
      <c r="T50" s="4"/>
    </row>
    <row r="51" spans="1:20">
      <c r="A51" s="31">
        <v>41000</v>
      </c>
      <c r="B51" s="4"/>
      <c r="C51" s="6">
        <v>43</v>
      </c>
      <c r="D51" s="29">
        <f t="shared" si="0"/>
        <v>831</v>
      </c>
      <c r="E51" s="29">
        <f t="shared" si="6"/>
        <v>35733</v>
      </c>
      <c r="F51" s="29">
        <f t="shared" si="1"/>
        <v>-113767</v>
      </c>
      <c r="G51" s="34">
        <f>+Inputs!$D$3</f>
        <v>0.37951000000000001</v>
      </c>
      <c r="H51" s="4"/>
      <c r="I51" s="27">
        <f t="shared" si="7"/>
        <v>149500</v>
      </c>
      <c r="J51" s="4"/>
      <c r="K51" s="27">
        <f t="shared" si="2"/>
        <v>831</v>
      </c>
      <c r="L51" s="27">
        <f t="shared" si="8"/>
        <v>35733</v>
      </c>
      <c r="M51" s="27">
        <f t="shared" si="3"/>
        <v>315.37281000000002</v>
      </c>
      <c r="N51" s="27">
        <f t="shared" si="4"/>
        <v>315.37281000000002</v>
      </c>
      <c r="O51" s="27">
        <f t="shared" si="9"/>
        <v>-43175.71416999997</v>
      </c>
      <c r="P51" s="27">
        <f t="shared" si="10"/>
        <v>43175.71416999997</v>
      </c>
      <c r="Q51" s="8"/>
      <c r="R51" s="8"/>
      <c r="S51" s="8"/>
      <c r="T51" s="4"/>
    </row>
    <row r="52" spans="1:20">
      <c r="A52" s="31">
        <v>41030</v>
      </c>
      <c r="B52" s="4"/>
      <c r="C52" s="6">
        <v>44</v>
      </c>
      <c r="D52" s="29">
        <f t="shared" si="0"/>
        <v>831</v>
      </c>
      <c r="E52" s="29">
        <f t="shared" si="6"/>
        <v>36564</v>
      </c>
      <c r="F52" s="29">
        <f t="shared" si="1"/>
        <v>-112936</v>
      </c>
      <c r="G52" s="34">
        <f>+Inputs!$D$3</f>
        <v>0.37951000000000001</v>
      </c>
      <c r="H52" s="4"/>
      <c r="I52" s="27">
        <f t="shared" si="7"/>
        <v>149500</v>
      </c>
      <c r="J52" s="4"/>
      <c r="K52" s="27">
        <f t="shared" si="2"/>
        <v>831</v>
      </c>
      <c r="L52" s="27">
        <f t="shared" si="8"/>
        <v>36564</v>
      </c>
      <c r="M52" s="27">
        <f t="shared" si="3"/>
        <v>315.37281000000002</v>
      </c>
      <c r="N52" s="27">
        <f t="shared" si="4"/>
        <v>315.37281000000002</v>
      </c>
      <c r="O52" s="27">
        <f t="shared" si="9"/>
        <v>-42860.341359999969</v>
      </c>
      <c r="P52" s="27">
        <f t="shared" si="10"/>
        <v>42860.341359999969</v>
      </c>
      <c r="Q52" s="8"/>
      <c r="R52" s="8"/>
      <c r="S52" s="8"/>
      <c r="T52" s="4"/>
    </row>
    <row r="53" spans="1:20">
      <c r="A53" s="31">
        <v>41061</v>
      </c>
      <c r="B53" s="4"/>
      <c r="C53" s="6">
        <v>45</v>
      </c>
      <c r="D53" s="29">
        <f t="shared" si="0"/>
        <v>831</v>
      </c>
      <c r="E53" s="29">
        <f t="shared" si="6"/>
        <v>37395</v>
      </c>
      <c r="F53" s="29">
        <f t="shared" si="1"/>
        <v>-112105</v>
      </c>
      <c r="G53" s="34">
        <f>+Inputs!$D$3</f>
        <v>0.37951000000000001</v>
      </c>
      <c r="H53" s="4"/>
      <c r="I53" s="27">
        <f t="shared" si="7"/>
        <v>149500</v>
      </c>
      <c r="J53" s="4"/>
      <c r="K53" s="27">
        <f t="shared" si="2"/>
        <v>831</v>
      </c>
      <c r="L53" s="27">
        <f t="shared" si="8"/>
        <v>37395</v>
      </c>
      <c r="M53" s="27">
        <f t="shared" si="3"/>
        <v>315.37281000000002</v>
      </c>
      <c r="N53" s="27">
        <f t="shared" si="4"/>
        <v>315.37281000000002</v>
      </c>
      <c r="O53" s="27">
        <f t="shared" si="9"/>
        <v>-42544.968549999969</v>
      </c>
      <c r="P53" s="27">
        <f t="shared" si="10"/>
        <v>42544.968549999969</v>
      </c>
      <c r="Q53" s="8"/>
      <c r="R53" s="8"/>
      <c r="S53" s="8"/>
      <c r="T53" s="4"/>
    </row>
    <row r="54" spans="1:20">
      <c r="A54" s="31">
        <v>41091</v>
      </c>
      <c r="B54" s="4"/>
      <c r="C54" s="6">
        <v>46</v>
      </c>
      <c r="D54" s="29">
        <f t="shared" si="0"/>
        <v>831</v>
      </c>
      <c r="E54" s="29">
        <f t="shared" si="6"/>
        <v>38226</v>
      </c>
      <c r="F54" s="29">
        <f t="shared" si="1"/>
        <v>-111274</v>
      </c>
      <c r="G54" s="34">
        <f>+Inputs!$D$3</f>
        <v>0.37951000000000001</v>
      </c>
      <c r="H54" s="4"/>
      <c r="I54" s="27">
        <f t="shared" si="7"/>
        <v>149500</v>
      </c>
      <c r="J54" s="4"/>
      <c r="K54" s="27">
        <f t="shared" si="2"/>
        <v>831</v>
      </c>
      <c r="L54" s="27">
        <f t="shared" si="8"/>
        <v>38226</v>
      </c>
      <c r="M54" s="27">
        <f t="shared" si="3"/>
        <v>315.37281000000002</v>
      </c>
      <c r="N54" s="27">
        <f t="shared" si="4"/>
        <v>315.37281000000002</v>
      </c>
      <c r="O54" s="27">
        <f t="shared" si="9"/>
        <v>-42229.595739999968</v>
      </c>
      <c r="P54" s="27">
        <f t="shared" si="10"/>
        <v>42229.595739999968</v>
      </c>
      <c r="Q54" s="8"/>
      <c r="R54" s="8"/>
      <c r="S54" s="8"/>
      <c r="T54" s="4"/>
    </row>
    <row r="55" spans="1:20">
      <c r="A55" s="31">
        <v>41122</v>
      </c>
      <c r="B55" s="4"/>
      <c r="C55" s="6">
        <v>47</v>
      </c>
      <c r="D55" s="29">
        <f t="shared" si="0"/>
        <v>831</v>
      </c>
      <c r="E55" s="29">
        <f t="shared" si="6"/>
        <v>39057</v>
      </c>
      <c r="F55" s="29">
        <f t="shared" si="1"/>
        <v>-110443</v>
      </c>
      <c r="G55" s="34">
        <f>+Inputs!$D$3</f>
        <v>0.37951000000000001</v>
      </c>
      <c r="H55" s="4"/>
      <c r="I55" s="27">
        <f t="shared" si="7"/>
        <v>149500</v>
      </c>
      <c r="J55" s="4"/>
      <c r="K55" s="27">
        <f t="shared" si="2"/>
        <v>831</v>
      </c>
      <c r="L55" s="27">
        <f t="shared" si="8"/>
        <v>39057</v>
      </c>
      <c r="M55" s="27">
        <f t="shared" si="3"/>
        <v>315.37281000000002</v>
      </c>
      <c r="N55" s="27">
        <f t="shared" si="4"/>
        <v>315.37281000000002</v>
      </c>
      <c r="O55" s="27">
        <f t="shared" si="9"/>
        <v>-41914.222929999967</v>
      </c>
      <c r="P55" s="27">
        <f t="shared" si="10"/>
        <v>41914.222929999967</v>
      </c>
      <c r="Q55" s="8"/>
      <c r="R55" s="8"/>
      <c r="S55" s="8"/>
      <c r="T55" s="4"/>
    </row>
    <row r="56" spans="1:20">
      <c r="A56" s="31">
        <v>41153</v>
      </c>
      <c r="B56" s="4"/>
      <c r="C56" s="6">
        <v>48</v>
      </c>
      <c r="D56" s="29">
        <f t="shared" si="0"/>
        <v>831</v>
      </c>
      <c r="E56" s="29">
        <f t="shared" si="6"/>
        <v>39888</v>
      </c>
      <c r="F56" s="29">
        <f t="shared" si="1"/>
        <v>-109612</v>
      </c>
      <c r="G56" s="34">
        <f>+Inputs!$D$3</f>
        <v>0.37951000000000001</v>
      </c>
      <c r="H56" s="4"/>
      <c r="I56" s="27">
        <f t="shared" si="7"/>
        <v>149500</v>
      </c>
      <c r="J56" s="4"/>
      <c r="K56" s="27">
        <f t="shared" si="2"/>
        <v>831</v>
      </c>
      <c r="L56" s="27">
        <f t="shared" si="8"/>
        <v>39888</v>
      </c>
      <c r="M56" s="27">
        <f t="shared" si="3"/>
        <v>315.37281000000002</v>
      </c>
      <c r="N56" s="27">
        <f t="shared" si="4"/>
        <v>315.37281000000002</v>
      </c>
      <c r="O56" s="27">
        <f t="shared" si="9"/>
        <v>-41598.850119999966</v>
      </c>
      <c r="P56" s="27">
        <f t="shared" si="10"/>
        <v>41598.850119999966</v>
      </c>
      <c r="Q56" s="8"/>
      <c r="R56" s="8"/>
      <c r="S56" s="8"/>
      <c r="T56" s="4"/>
    </row>
    <row r="57" spans="1:20">
      <c r="A57" s="31">
        <v>41183</v>
      </c>
      <c r="B57" s="4"/>
      <c r="C57" s="6">
        <v>49</v>
      </c>
      <c r="D57" s="29">
        <f t="shared" si="0"/>
        <v>831</v>
      </c>
      <c r="E57" s="29">
        <f t="shared" si="6"/>
        <v>40719</v>
      </c>
      <c r="F57" s="29">
        <f t="shared" si="1"/>
        <v>-108781</v>
      </c>
      <c r="G57" s="34">
        <f>+Inputs!$D$3</f>
        <v>0.37951000000000001</v>
      </c>
      <c r="H57" s="4"/>
      <c r="I57" s="27">
        <f t="shared" si="7"/>
        <v>149500</v>
      </c>
      <c r="J57" s="4"/>
      <c r="K57" s="27">
        <f t="shared" si="2"/>
        <v>831</v>
      </c>
      <c r="L57" s="27">
        <f t="shared" si="8"/>
        <v>40719</v>
      </c>
      <c r="M57" s="27">
        <f t="shared" si="3"/>
        <v>315.37281000000002</v>
      </c>
      <c r="N57" s="27">
        <f t="shared" si="4"/>
        <v>315.37281000000002</v>
      </c>
      <c r="O57" s="27">
        <f t="shared" si="9"/>
        <v>-41283.477309999966</v>
      </c>
      <c r="P57" s="27">
        <f t="shared" si="10"/>
        <v>41283.477309999966</v>
      </c>
      <c r="Q57" s="8"/>
      <c r="R57" s="8"/>
      <c r="S57" s="8"/>
      <c r="T57" s="4"/>
    </row>
    <row r="58" spans="1:20">
      <c r="A58" s="31">
        <v>41214</v>
      </c>
      <c r="B58" s="4"/>
      <c r="C58" s="6">
        <v>50</v>
      </c>
      <c r="D58" s="29">
        <f t="shared" si="0"/>
        <v>831</v>
      </c>
      <c r="E58" s="29">
        <f t="shared" si="6"/>
        <v>41550</v>
      </c>
      <c r="F58" s="29">
        <f t="shared" si="1"/>
        <v>-107950</v>
      </c>
      <c r="G58" s="34">
        <f>+Inputs!$D$3</f>
        <v>0.37951000000000001</v>
      </c>
      <c r="H58" s="4"/>
      <c r="I58" s="27">
        <f t="shared" si="7"/>
        <v>149500</v>
      </c>
      <c r="J58" s="4"/>
      <c r="K58" s="27">
        <f t="shared" si="2"/>
        <v>831</v>
      </c>
      <c r="L58" s="27">
        <f t="shared" si="8"/>
        <v>41550</v>
      </c>
      <c r="M58" s="27">
        <f t="shared" si="3"/>
        <v>315.37281000000002</v>
      </c>
      <c r="N58" s="27">
        <f t="shared" si="4"/>
        <v>315.37281000000002</v>
      </c>
      <c r="O58" s="27">
        <f t="shared" si="9"/>
        <v>-40968.104499999965</v>
      </c>
      <c r="P58" s="27">
        <f t="shared" si="10"/>
        <v>40968.104499999965</v>
      </c>
      <c r="Q58" s="8"/>
      <c r="R58" s="8"/>
      <c r="S58" s="8"/>
      <c r="T58" s="4"/>
    </row>
    <row r="59" spans="1:20">
      <c r="A59" s="31">
        <v>41244</v>
      </c>
      <c r="B59" s="4"/>
      <c r="C59" s="6">
        <v>51</v>
      </c>
      <c r="D59" s="29">
        <f t="shared" si="0"/>
        <v>831</v>
      </c>
      <c r="E59" s="29">
        <f t="shared" si="6"/>
        <v>42381</v>
      </c>
      <c r="F59" s="29">
        <f t="shared" si="1"/>
        <v>-107119</v>
      </c>
      <c r="G59" s="34">
        <f>+Inputs!$D$3</f>
        <v>0.37951000000000001</v>
      </c>
      <c r="H59" s="4"/>
      <c r="I59" s="27">
        <f t="shared" si="7"/>
        <v>149500</v>
      </c>
      <c r="J59" s="4"/>
      <c r="K59" s="27">
        <f t="shared" si="2"/>
        <v>831</v>
      </c>
      <c r="L59" s="27">
        <f t="shared" si="8"/>
        <v>42381</v>
      </c>
      <c r="M59" s="27">
        <f t="shared" si="3"/>
        <v>315.37281000000002</v>
      </c>
      <c r="N59" s="27">
        <f t="shared" si="4"/>
        <v>315.37281000000002</v>
      </c>
      <c r="O59" s="27">
        <f t="shared" si="9"/>
        <v>-40652.731689999964</v>
      </c>
      <c r="P59" s="27">
        <f t="shared" si="10"/>
        <v>40652.731689999964</v>
      </c>
      <c r="Q59" s="8"/>
      <c r="R59" s="8"/>
      <c r="S59" s="8"/>
      <c r="T59" s="4"/>
    </row>
    <row r="60" spans="1:20">
      <c r="A60" s="31">
        <v>41275</v>
      </c>
      <c r="B60" s="4"/>
      <c r="C60" s="6">
        <v>52</v>
      </c>
      <c r="D60" s="29">
        <f t="shared" si="0"/>
        <v>831</v>
      </c>
      <c r="E60" s="29">
        <f t="shared" si="6"/>
        <v>43212</v>
      </c>
      <c r="F60" s="29">
        <f t="shared" si="1"/>
        <v>-106288</v>
      </c>
      <c r="G60" s="34">
        <f>+Inputs!$D$3</f>
        <v>0.37951000000000001</v>
      </c>
      <c r="H60" s="4"/>
      <c r="I60" s="27">
        <f t="shared" si="7"/>
        <v>149500</v>
      </c>
      <c r="J60" s="4"/>
      <c r="K60" s="27">
        <f t="shared" si="2"/>
        <v>831</v>
      </c>
      <c r="L60" s="27">
        <f t="shared" si="8"/>
        <v>43212</v>
      </c>
      <c r="M60" s="27">
        <f t="shared" si="3"/>
        <v>315.37281000000002</v>
      </c>
      <c r="N60" s="27">
        <f t="shared" si="4"/>
        <v>315.37281000000002</v>
      </c>
      <c r="O60" s="27">
        <f t="shared" si="9"/>
        <v>-40337.358879999963</v>
      </c>
      <c r="P60" s="27">
        <f t="shared" si="10"/>
        <v>40337.358879999963</v>
      </c>
      <c r="Q60" s="8"/>
      <c r="R60" s="8"/>
      <c r="S60" s="8"/>
      <c r="T60" s="4"/>
    </row>
    <row r="61" spans="1:20">
      <c r="A61" s="31">
        <v>41306</v>
      </c>
      <c r="B61" s="4"/>
      <c r="C61" s="6">
        <v>53</v>
      </c>
      <c r="D61" s="29">
        <f t="shared" si="0"/>
        <v>831</v>
      </c>
      <c r="E61" s="29">
        <f t="shared" si="6"/>
        <v>44043</v>
      </c>
      <c r="F61" s="29">
        <f t="shared" si="1"/>
        <v>-105457</v>
      </c>
      <c r="G61" s="34">
        <f>+Inputs!$D$3</f>
        <v>0.37951000000000001</v>
      </c>
      <c r="H61" s="4"/>
      <c r="I61" s="27">
        <f t="shared" si="7"/>
        <v>149500</v>
      </c>
      <c r="J61" s="4"/>
      <c r="K61" s="27">
        <f t="shared" si="2"/>
        <v>831</v>
      </c>
      <c r="L61" s="27">
        <f t="shared" si="8"/>
        <v>44043</v>
      </c>
      <c r="M61" s="27">
        <f t="shared" si="3"/>
        <v>315.37281000000002</v>
      </c>
      <c r="N61" s="27">
        <f t="shared" si="4"/>
        <v>315.37281000000002</v>
      </c>
      <c r="O61" s="27">
        <f t="shared" si="9"/>
        <v>-40021.986069999963</v>
      </c>
      <c r="P61" s="27">
        <f t="shared" si="10"/>
        <v>40021.986069999963</v>
      </c>
      <c r="Q61" s="8"/>
      <c r="R61" s="8"/>
      <c r="S61" s="8"/>
      <c r="T61" s="4"/>
    </row>
    <row r="62" spans="1:20">
      <c r="A62" s="31">
        <v>41334</v>
      </c>
      <c r="B62" s="4"/>
      <c r="C62" s="6">
        <v>54</v>
      </c>
      <c r="D62" s="29">
        <f t="shared" si="0"/>
        <v>831</v>
      </c>
      <c r="E62" s="29">
        <f t="shared" si="6"/>
        <v>44874</v>
      </c>
      <c r="F62" s="29">
        <f t="shared" si="1"/>
        <v>-104626</v>
      </c>
      <c r="G62" s="34">
        <f>+Inputs!$D$3</f>
        <v>0.37951000000000001</v>
      </c>
      <c r="H62" s="4"/>
      <c r="I62" s="27">
        <f t="shared" si="7"/>
        <v>149500</v>
      </c>
      <c r="J62" s="4"/>
      <c r="K62" s="27">
        <f t="shared" si="2"/>
        <v>831</v>
      </c>
      <c r="L62" s="27">
        <f t="shared" si="8"/>
        <v>44874</v>
      </c>
      <c r="M62" s="27">
        <f t="shared" si="3"/>
        <v>315.37281000000002</v>
      </c>
      <c r="N62" s="27">
        <f t="shared" si="4"/>
        <v>315.37281000000002</v>
      </c>
      <c r="O62" s="27">
        <f t="shared" si="9"/>
        <v>-39706.613259999962</v>
      </c>
      <c r="P62" s="27">
        <f t="shared" si="10"/>
        <v>39706.613259999962</v>
      </c>
      <c r="Q62" s="8"/>
      <c r="R62" s="8"/>
      <c r="S62" s="8"/>
      <c r="T62" s="4"/>
    </row>
    <row r="63" spans="1:20">
      <c r="A63" s="31">
        <v>41365</v>
      </c>
      <c r="B63" s="4"/>
      <c r="C63" s="6">
        <v>55</v>
      </c>
      <c r="D63" s="29">
        <f t="shared" si="0"/>
        <v>831</v>
      </c>
      <c r="E63" s="29">
        <f t="shared" si="6"/>
        <v>45705</v>
      </c>
      <c r="F63" s="29">
        <f t="shared" si="1"/>
        <v>-103795</v>
      </c>
      <c r="G63" s="34">
        <f>+Inputs!$D$3</f>
        <v>0.37951000000000001</v>
      </c>
      <c r="H63" s="4"/>
      <c r="I63" s="27">
        <f t="shared" si="7"/>
        <v>149500</v>
      </c>
      <c r="J63" s="4"/>
      <c r="K63" s="27">
        <f t="shared" si="2"/>
        <v>831</v>
      </c>
      <c r="L63" s="27">
        <f t="shared" si="8"/>
        <v>45705</v>
      </c>
      <c r="M63" s="27">
        <f t="shared" si="3"/>
        <v>315.37281000000002</v>
      </c>
      <c r="N63" s="27">
        <f t="shared" si="4"/>
        <v>315.37281000000002</v>
      </c>
      <c r="O63" s="27">
        <f t="shared" si="9"/>
        <v>-39391.240449999961</v>
      </c>
      <c r="P63" s="27">
        <f t="shared" si="10"/>
        <v>39391.240449999961</v>
      </c>
      <c r="Q63" s="8"/>
      <c r="R63" s="8"/>
      <c r="S63" s="8"/>
      <c r="T63" s="4"/>
    </row>
    <row r="64" spans="1:20">
      <c r="A64" s="31">
        <v>41395</v>
      </c>
      <c r="B64" s="4"/>
      <c r="C64" s="6">
        <v>56</v>
      </c>
      <c r="D64" s="29">
        <f t="shared" si="0"/>
        <v>831</v>
      </c>
      <c r="E64" s="29">
        <f t="shared" si="6"/>
        <v>46536</v>
      </c>
      <c r="F64" s="29">
        <f t="shared" si="1"/>
        <v>-102964</v>
      </c>
      <c r="G64" s="34">
        <f>+Inputs!$D$3</f>
        <v>0.37951000000000001</v>
      </c>
      <c r="H64" s="4"/>
      <c r="I64" s="27">
        <f t="shared" si="7"/>
        <v>149500</v>
      </c>
      <c r="J64" s="4"/>
      <c r="K64" s="27">
        <f t="shared" si="2"/>
        <v>831</v>
      </c>
      <c r="L64" s="27">
        <f t="shared" si="8"/>
        <v>46536</v>
      </c>
      <c r="M64" s="27">
        <f t="shared" si="3"/>
        <v>315.37281000000002</v>
      </c>
      <c r="N64" s="27">
        <f t="shared" si="4"/>
        <v>315.37281000000002</v>
      </c>
      <c r="O64" s="27">
        <f t="shared" si="9"/>
        <v>-39075.86763999996</v>
      </c>
      <c r="P64" s="27">
        <f t="shared" si="10"/>
        <v>39075.86763999996</v>
      </c>
      <c r="Q64" s="8"/>
      <c r="R64" s="8"/>
      <c r="S64" s="8"/>
      <c r="T64" s="4"/>
    </row>
    <row r="65" spans="1:20">
      <c r="A65" s="31">
        <v>41426</v>
      </c>
      <c r="B65" s="4"/>
      <c r="C65" s="6">
        <v>57</v>
      </c>
      <c r="D65" s="29">
        <f t="shared" si="0"/>
        <v>831</v>
      </c>
      <c r="E65" s="29">
        <f t="shared" si="6"/>
        <v>47367</v>
      </c>
      <c r="F65" s="29">
        <f t="shared" si="1"/>
        <v>-102133</v>
      </c>
      <c r="G65" s="34">
        <f>+Inputs!$D$3</f>
        <v>0.37951000000000001</v>
      </c>
      <c r="H65" s="4"/>
      <c r="I65" s="27">
        <f t="shared" si="7"/>
        <v>149500</v>
      </c>
      <c r="J65" s="4"/>
      <c r="K65" s="27">
        <f t="shared" si="2"/>
        <v>831</v>
      </c>
      <c r="L65" s="27">
        <f t="shared" si="8"/>
        <v>47367</v>
      </c>
      <c r="M65" s="27">
        <f t="shared" si="3"/>
        <v>315.37281000000002</v>
      </c>
      <c r="N65" s="27">
        <f t="shared" si="4"/>
        <v>315.37281000000002</v>
      </c>
      <c r="O65" s="27">
        <f t="shared" si="9"/>
        <v>-38760.49482999996</v>
      </c>
      <c r="P65" s="27">
        <f t="shared" si="10"/>
        <v>38760.49482999996</v>
      </c>
      <c r="Q65" s="8"/>
      <c r="R65" s="8"/>
      <c r="S65" s="8"/>
      <c r="T65" s="4"/>
    </row>
    <row r="66" spans="1:20">
      <c r="A66" s="31">
        <v>41456</v>
      </c>
      <c r="B66" s="4"/>
      <c r="C66" s="6">
        <v>58</v>
      </c>
      <c r="D66" s="29">
        <f t="shared" si="0"/>
        <v>831</v>
      </c>
      <c r="E66" s="29">
        <f t="shared" si="6"/>
        <v>48198</v>
      </c>
      <c r="F66" s="29">
        <f t="shared" si="1"/>
        <v>-101302</v>
      </c>
      <c r="G66" s="34">
        <f>+Inputs!$D$3</f>
        <v>0.37951000000000001</v>
      </c>
      <c r="H66" s="4"/>
      <c r="I66" s="27">
        <f t="shared" si="7"/>
        <v>149500</v>
      </c>
      <c r="J66" s="4"/>
      <c r="K66" s="27">
        <f t="shared" si="2"/>
        <v>831</v>
      </c>
      <c r="L66" s="27">
        <f t="shared" si="8"/>
        <v>48198</v>
      </c>
      <c r="M66" s="27">
        <f t="shared" si="3"/>
        <v>315.37281000000002</v>
      </c>
      <c r="N66" s="27">
        <f t="shared" si="4"/>
        <v>315.37281000000002</v>
      </c>
      <c r="O66" s="27">
        <f t="shared" si="9"/>
        <v>-38445.122019999959</v>
      </c>
      <c r="P66" s="27">
        <f t="shared" si="10"/>
        <v>38445.122019999959</v>
      </c>
      <c r="Q66" s="8"/>
      <c r="R66" s="8"/>
      <c r="S66" s="8"/>
      <c r="T66" s="4"/>
    </row>
    <row r="67" spans="1:20">
      <c r="A67" s="31">
        <v>41487</v>
      </c>
      <c r="B67" s="4"/>
      <c r="C67" s="6">
        <v>59</v>
      </c>
      <c r="D67" s="29">
        <f t="shared" si="0"/>
        <v>831</v>
      </c>
      <c r="E67" s="29">
        <f t="shared" si="6"/>
        <v>49029</v>
      </c>
      <c r="F67" s="29">
        <f t="shared" si="1"/>
        <v>-100471</v>
      </c>
      <c r="G67" s="34">
        <f>+Inputs!$D$3</f>
        <v>0.37951000000000001</v>
      </c>
      <c r="H67" s="4"/>
      <c r="I67" s="27">
        <f t="shared" si="7"/>
        <v>149500</v>
      </c>
      <c r="J67" s="4"/>
      <c r="K67" s="27">
        <f t="shared" si="2"/>
        <v>831</v>
      </c>
      <c r="L67" s="27">
        <f t="shared" si="8"/>
        <v>49029</v>
      </c>
      <c r="M67" s="27">
        <f t="shared" si="3"/>
        <v>315.37281000000002</v>
      </c>
      <c r="N67" s="27">
        <f t="shared" si="4"/>
        <v>315.37281000000002</v>
      </c>
      <c r="O67" s="27">
        <f t="shared" si="9"/>
        <v>-38129.749209999958</v>
      </c>
      <c r="P67" s="27">
        <f t="shared" si="10"/>
        <v>38129.749209999958</v>
      </c>
      <c r="Q67" s="8"/>
      <c r="R67" s="8"/>
      <c r="S67" s="8"/>
      <c r="T67" s="4"/>
    </row>
    <row r="68" spans="1:20">
      <c r="A68" s="31">
        <v>41518</v>
      </c>
      <c r="B68" s="4"/>
      <c r="C68" s="6">
        <v>60</v>
      </c>
      <c r="D68" s="29">
        <f t="shared" si="0"/>
        <v>831</v>
      </c>
      <c r="E68" s="29">
        <f t="shared" si="6"/>
        <v>49860</v>
      </c>
      <c r="F68" s="29">
        <f t="shared" si="1"/>
        <v>-99640</v>
      </c>
      <c r="G68" s="34">
        <f>+Inputs!$D$3</f>
        <v>0.37951000000000001</v>
      </c>
      <c r="H68" s="4"/>
      <c r="I68" s="27">
        <f t="shared" si="7"/>
        <v>149500</v>
      </c>
      <c r="J68" s="4"/>
      <c r="K68" s="27">
        <f t="shared" si="2"/>
        <v>831</v>
      </c>
      <c r="L68" s="27">
        <f t="shared" si="8"/>
        <v>49860</v>
      </c>
      <c r="M68" s="27">
        <f t="shared" si="3"/>
        <v>315.37281000000002</v>
      </c>
      <c r="N68" s="27">
        <f t="shared" si="4"/>
        <v>315.37281000000002</v>
      </c>
      <c r="O68" s="27">
        <f t="shared" si="9"/>
        <v>-37814.376399999957</v>
      </c>
      <c r="P68" s="27">
        <f t="shared" si="10"/>
        <v>37814.376399999957</v>
      </c>
      <c r="Q68" s="8"/>
      <c r="R68" s="8"/>
      <c r="S68" s="8"/>
      <c r="T68" s="4"/>
    </row>
    <row r="69" spans="1:20">
      <c r="A69" s="31">
        <v>41548</v>
      </c>
      <c r="B69" s="4"/>
      <c r="C69" s="6">
        <v>61</v>
      </c>
      <c r="D69" s="29">
        <f t="shared" si="0"/>
        <v>831</v>
      </c>
      <c r="E69" s="29">
        <f t="shared" si="6"/>
        <v>50691</v>
      </c>
      <c r="F69" s="29">
        <f t="shared" si="1"/>
        <v>-98809</v>
      </c>
      <c r="G69" s="34">
        <f>+Inputs!$D$3</f>
        <v>0.37951000000000001</v>
      </c>
      <c r="H69" s="4"/>
      <c r="I69" s="27">
        <f t="shared" si="7"/>
        <v>149500</v>
      </c>
      <c r="J69" s="4"/>
      <c r="K69" s="27">
        <f t="shared" si="2"/>
        <v>831</v>
      </c>
      <c r="L69" s="27">
        <f t="shared" si="8"/>
        <v>50691</v>
      </c>
      <c r="M69" s="27">
        <f t="shared" si="3"/>
        <v>315.37281000000002</v>
      </c>
      <c r="N69" s="27">
        <f t="shared" si="4"/>
        <v>315.37281000000002</v>
      </c>
      <c r="O69" s="27">
        <f t="shared" si="9"/>
        <v>-37499.003589999957</v>
      </c>
      <c r="P69" s="27">
        <f t="shared" si="10"/>
        <v>37499.003589999957</v>
      </c>
      <c r="Q69" s="8"/>
      <c r="R69" s="8"/>
      <c r="S69" s="8"/>
      <c r="T69" s="4"/>
    </row>
    <row r="70" spans="1:20">
      <c r="A70" s="31">
        <v>41579</v>
      </c>
      <c r="B70" s="4"/>
      <c r="C70" s="6">
        <v>62</v>
      </c>
      <c r="D70" s="29">
        <f t="shared" si="0"/>
        <v>831</v>
      </c>
      <c r="E70" s="29">
        <f t="shared" si="6"/>
        <v>51522</v>
      </c>
      <c r="F70" s="29">
        <f t="shared" si="1"/>
        <v>-97978</v>
      </c>
      <c r="G70" s="34">
        <f>+Inputs!$D$3</f>
        <v>0.37951000000000001</v>
      </c>
      <c r="H70" s="4"/>
      <c r="I70" s="27">
        <f t="shared" si="7"/>
        <v>149500</v>
      </c>
      <c r="J70" s="4"/>
      <c r="K70" s="27">
        <f t="shared" si="2"/>
        <v>831</v>
      </c>
      <c r="L70" s="27">
        <f t="shared" si="8"/>
        <v>51522</v>
      </c>
      <c r="M70" s="27">
        <f t="shared" si="3"/>
        <v>315.37281000000002</v>
      </c>
      <c r="N70" s="27">
        <f t="shared" si="4"/>
        <v>315.37281000000002</v>
      </c>
      <c r="O70" s="27">
        <f t="shared" si="9"/>
        <v>-37183.630779999956</v>
      </c>
      <c r="P70" s="27">
        <f t="shared" si="10"/>
        <v>37183.630779999956</v>
      </c>
      <c r="Q70" s="8"/>
      <c r="R70" s="8"/>
      <c r="S70" s="8"/>
      <c r="T70" s="4"/>
    </row>
    <row r="71" spans="1:20">
      <c r="A71" s="31">
        <v>41609</v>
      </c>
      <c r="B71" s="4"/>
      <c r="C71" s="6">
        <v>63</v>
      </c>
      <c r="D71" s="29">
        <f t="shared" si="0"/>
        <v>831</v>
      </c>
      <c r="E71" s="29">
        <f t="shared" si="6"/>
        <v>52353</v>
      </c>
      <c r="F71" s="29">
        <f t="shared" si="1"/>
        <v>-97147</v>
      </c>
      <c r="G71" s="34">
        <f>+Inputs!$D$3</f>
        <v>0.37951000000000001</v>
      </c>
      <c r="H71" s="4"/>
      <c r="I71" s="27">
        <f t="shared" si="7"/>
        <v>149500</v>
      </c>
      <c r="J71" s="4"/>
      <c r="K71" s="27">
        <f t="shared" si="2"/>
        <v>831</v>
      </c>
      <c r="L71" s="27">
        <f t="shared" si="8"/>
        <v>52353</v>
      </c>
      <c r="M71" s="27">
        <f t="shared" si="3"/>
        <v>315.37281000000002</v>
      </c>
      <c r="N71" s="27">
        <f t="shared" si="4"/>
        <v>315.37281000000002</v>
      </c>
      <c r="O71" s="27">
        <f t="shared" si="9"/>
        <v>-36868.257969999955</v>
      </c>
      <c r="P71" s="27">
        <f t="shared" si="10"/>
        <v>36868.257969999955</v>
      </c>
      <c r="Q71" s="8"/>
      <c r="R71" s="8"/>
      <c r="S71" s="8"/>
      <c r="T71" s="4"/>
    </row>
    <row r="72" spans="1:20">
      <c r="A72" s="31">
        <v>41640</v>
      </c>
      <c r="B72" s="4"/>
      <c r="C72" s="6">
        <v>64</v>
      </c>
      <c r="D72" s="29">
        <f t="shared" si="0"/>
        <v>831</v>
      </c>
      <c r="E72" s="29">
        <f t="shared" si="6"/>
        <v>53184</v>
      </c>
      <c r="F72" s="29">
        <f t="shared" si="1"/>
        <v>-96316</v>
      </c>
      <c r="G72" s="34">
        <f>+Inputs!$D$3</f>
        <v>0.37951000000000001</v>
      </c>
      <c r="H72" s="4"/>
      <c r="I72" s="27">
        <f t="shared" si="7"/>
        <v>149500</v>
      </c>
      <c r="J72" s="4"/>
      <c r="K72" s="27">
        <f t="shared" si="2"/>
        <v>831</v>
      </c>
      <c r="L72" s="27">
        <f t="shared" si="8"/>
        <v>53184</v>
      </c>
      <c r="M72" s="27">
        <f t="shared" si="3"/>
        <v>315.37281000000002</v>
      </c>
      <c r="N72" s="27">
        <f t="shared" si="4"/>
        <v>315.37281000000002</v>
      </c>
      <c r="O72" s="27">
        <f t="shared" si="9"/>
        <v>-36552.885159999954</v>
      </c>
      <c r="P72" s="27">
        <f t="shared" si="10"/>
        <v>36552.885159999954</v>
      </c>
      <c r="Q72" s="8"/>
      <c r="R72" s="8"/>
      <c r="S72" s="8"/>
      <c r="T72" s="4"/>
    </row>
    <row r="73" spans="1:20">
      <c r="A73" s="31">
        <v>41671</v>
      </c>
      <c r="B73" s="4"/>
      <c r="C73" s="6">
        <v>65</v>
      </c>
      <c r="D73" s="29">
        <f t="shared" ref="D73:D136" si="12">ROUND(-(+$B$9/180)*1,0)</f>
        <v>831</v>
      </c>
      <c r="E73" s="29">
        <f t="shared" si="6"/>
        <v>54015</v>
      </c>
      <c r="F73" s="29">
        <f t="shared" ref="F73:F136" si="13">$B$9+E73</f>
        <v>-95485</v>
      </c>
      <c r="G73" s="34">
        <f>+Inputs!$D$3</f>
        <v>0.37951000000000001</v>
      </c>
      <c r="H73" s="4"/>
      <c r="I73" s="27">
        <f t="shared" si="7"/>
        <v>149500</v>
      </c>
      <c r="J73" s="4"/>
      <c r="K73" s="27">
        <f t="shared" ref="K73:K136" si="14">D73</f>
        <v>831</v>
      </c>
      <c r="L73" s="27">
        <f t="shared" si="8"/>
        <v>54015</v>
      </c>
      <c r="M73" s="27">
        <f t="shared" ref="M73:M136" si="15">K73*G73</f>
        <v>315.37281000000002</v>
      </c>
      <c r="N73" s="27">
        <f t="shared" ref="N73:N136" si="16">M73-J73</f>
        <v>315.37281000000002</v>
      </c>
      <c r="O73" s="27">
        <f t="shared" si="9"/>
        <v>-36237.512349999954</v>
      </c>
      <c r="P73" s="27">
        <f t="shared" si="10"/>
        <v>36237.512349999954</v>
      </c>
      <c r="Q73" s="8"/>
      <c r="R73" s="8"/>
      <c r="S73" s="8"/>
      <c r="T73" s="4"/>
    </row>
    <row r="74" spans="1:20">
      <c r="A74" s="31">
        <v>41699</v>
      </c>
      <c r="B74" s="4"/>
      <c r="C74" s="6">
        <v>66</v>
      </c>
      <c r="D74" s="29">
        <f t="shared" si="12"/>
        <v>831</v>
      </c>
      <c r="E74" s="29">
        <f t="shared" ref="E74:E137" si="17">+E73+D74</f>
        <v>54846</v>
      </c>
      <c r="F74" s="29">
        <f t="shared" si="13"/>
        <v>-94654</v>
      </c>
      <c r="G74" s="34">
        <f>+Inputs!$D$3</f>
        <v>0.37951000000000001</v>
      </c>
      <c r="H74" s="4"/>
      <c r="I74" s="27">
        <f t="shared" ref="I74:I137" si="18">+I73+H74</f>
        <v>149500</v>
      </c>
      <c r="J74" s="4"/>
      <c r="K74" s="27">
        <f t="shared" si="14"/>
        <v>831</v>
      </c>
      <c r="L74" s="27">
        <f t="shared" ref="L74:L137" si="19">+L73+K74</f>
        <v>54846</v>
      </c>
      <c r="M74" s="27">
        <f t="shared" si="15"/>
        <v>315.37281000000002</v>
      </c>
      <c r="N74" s="27">
        <f t="shared" si="16"/>
        <v>315.37281000000002</v>
      </c>
      <c r="O74" s="27">
        <f t="shared" ref="O74:O137" si="20">+O73+N74</f>
        <v>-35922.139539999953</v>
      </c>
      <c r="P74" s="27">
        <f t="shared" ref="P74:P137" si="21">P73-N74</f>
        <v>35922.139539999953</v>
      </c>
      <c r="Q74" s="8"/>
      <c r="R74" s="8"/>
      <c r="S74" s="8"/>
      <c r="T74" s="4"/>
    </row>
    <row r="75" spans="1:20">
      <c r="A75" s="31">
        <v>41730</v>
      </c>
      <c r="B75" s="4"/>
      <c r="C75" s="6">
        <v>67</v>
      </c>
      <c r="D75" s="29">
        <f t="shared" si="12"/>
        <v>831</v>
      </c>
      <c r="E75" s="29">
        <f t="shared" si="17"/>
        <v>55677</v>
      </c>
      <c r="F75" s="29">
        <f t="shared" si="13"/>
        <v>-93823</v>
      </c>
      <c r="G75" s="34">
        <f>+Inputs!$D$3</f>
        <v>0.37951000000000001</v>
      </c>
      <c r="H75" s="4"/>
      <c r="I75" s="27">
        <f t="shared" si="18"/>
        <v>149500</v>
      </c>
      <c r="J75" s="4"/>
      <c r="K75" s="27">
        <f t="shared" si="14"/>
        <v>831</v>
      </c>
      <c r="L75" s="27">
        <f t="shared" si="19"/>
        <v>55677</v>
      </c>
      <c r="M75" s="27">
        <f t="shared" si="15"/>
        <v>315.37281000000002</v>
      </c>
      <c r="N75" s="27">
        <f t="shared" si="16"/>
        <v>315.37281000000002</v>
      </c>
      <c r="O75" s="27">
        <f t="shared" si="20"/>
        <v>-35606.766729999952</v>
      </c>
      <c r="P75" s="27">
        <f t="shared" si="21"/>
        <v>35606.766729999952</v>
      </c>
      <c r="Q75" s="8"/>
      <c r="R75" s="8"/>
      <c r="S75" s="8"/>
      <c r="T75" s="4"/>
    </row>
    <row r="76" spans="1:20">
      <c r="A76" s="31">
        <v>41760</v>
      </c>
      <c r="B76" s="4"/>
      <c r="C76" s="6">
        <v>68</v>
      </c>
      <c r="D76" s="29">
        <f t="shared" si="12"/>
        <v>831</v>
      </c>
      <c r="E76" s="29">
        <f t="shared" si="17"/>
        <v>56508</v>
      </c>
      <c r="F76" s="29">
        <f t="shared" si="13"/>
        <v>-92992</v>
      </c>
      <c r="G76" s="34">
        <f>+Inputs!$D$3</f>
        <v>0.37951000000000001</v>
      </c>
      <c r="H76" s="4"/>
      <c r="I76" s="27">
        <f t="shared" si="18"/>
        <v>149500</v>
      </c>
      <c r="J76" s="4"/>
      <c r="K76" s="27">
        <f t="shared" si="14"/>
        <v>831</v>
      </c>
      <c r="L76" s="27">
        <f t="shared" si="19"/>
        <v>56508</v>
      </c>
      <c r="M76" s="27">
        <f t="shared" si="15"/>
        <v>315.37281000000002</v>
      </c>
      <c r="N76" s="27">
        <f t="shared" si="16"/>
        <v>315.37281000000002</v>
      </c>
      <c r="O76" s="27">
        <f t="shared" si="20"/>
        <v>-35291.393919999951</v>
      </c>
      <c r="P76" s="27">
        <f t="shared" si="21"/>
        <v>35291.393919999951</v>
      </c>
      <c r="Q76" s="8"/>
      <c r="R76" s="8"/>
      <c r="S76" s="8"/>
      <c r="T76" s="4"/>
    </row>
    <row r="77" spans="1:20">
      <c r="A77" s="31">
        <v>41791</v>
      </c>
      <c r="B77" s="4"/>
      <c r="C77" s="6">
        <v>69</v>
      </c>
      <c r="D77" s="29">
        <f t="shared" si="12"/>
        <v>831</v>
      </c>
      <c r="E77" s="29">
        <f t="shared" si="17"/>
        <v>57339</v>
      </c>
      <c r="F77" s="29">
        <f t="shared" si="13"/>
        <v>-92161</v>
      </c>
      <c r="G77" s="34">
        <f>+Inputs!$D$3</f>
        <v>0.37951000000000001</v>
      </c>
      <c r="H77" s="4"/>
      <c r="I77" s="27">
        <f t="shared" si="18"/>
        <v>149500</v>
      </c>
      <c r="J77" s="4"/>
      <c r="K77" s="27">
        <f t="shared" si="14"/>
        <v>831</v>
      </c>
      <c r="L77" s="27">
        <f t="shared" si="19"/>
        <v>57339</v>
      </c>
      <c r="M77" s="27">
        <f t="shared" si="15"/>
        <v>315.37281000000002</v>
      </c>
      <c r="N77" s="27">
        <f t="shared" si="16"/>
        <v>315.37281000000002</v>
      </c>
      <c r="O77" s="27">
        <f t="shared" si="20"/>
        <v>-34976.021109999951</v>
      </c>
      <c r="P77" s="27">
        <f t="shared" si="21"/>
        <v>34976.021109999951</v>
      </c>
      <c r="Q77" s="8"/>
      <c r="R77" s="8"/>
      <c r="S77" s="8"/>
      <c r="T77" s="4"/>
    </row>
    <row r="78" spans="1:20">
      <c r="A78" s="31">
        <v>41821</v>
      </c>
      <c r="B78" s="4"/>
      <c r="C78" s="6">
        <v>70</v>
      </c>
      <c r="D78" s="29">
        <f t="shared" si="12"/>
        <v>831</v>
      </c>
      <c r="E78" s="29">
        <f t="shared" si="17"/>
        <v>58170</v>
      </c>
      <c r="F78" s="29">
        <f t="shared" si="13"/>
        <v>-91330</v>
      </c>
      <c r="G78" s="34">
        <f>+Inputs!$D$3</f>
        <v>0.37951000000000001</v>
      </c>
      <c r="H78" s="4"/>
      <c r="I78" s="27">
        <f t="shared" si="18"/>
        <v>149500</v>
      </c>
      <c r="J78" s="4"/>
      <c r="K78" s="27">
        <f t="shared" si="14"/>
        <v>831</v>
      </c>
      <c r="L78" s="27">
        <f t="shared" si="19"/>
        <v>58170</v>
      </c>
      <c r="M78" s="27">
        <f t="shared" si="15"/>
        <v>315.37281000000002</v>
      </c>
      <c r="N78" s="27">
        <f t="shared" si="16"/>
        <v>315.37281000000002</v>
      </c>
      <c r="O78" s="27">
        <f t="shared" si="20"/>
        <v>-34660.64829999995</v>
      </c>
      <c r="P78" s="27">
        <f t="shared" si="21"/>
        <v>34660.64829999995</v>
      </c>
      <c r="Q78" s="8"/>
      <c r="R78" s="8"/>
      <c r="S78" s="8"/>
      <c r="T78" s="4"/>
    </row>
    <row r="79" spans="1:20">
      <c r="A79" s="31">
        <v>41852</v>
      </c>
      <c r="B79" s="4"/>
      <c r="C79" s="6">
        <v>71</v>
      </c>
      <c r="D79" s="29">
        <f t="shared" si="12"/>
        <v>831</v>
      </c>
      <c r="E79" s="29">
        <f t="shared" si="17"/>
        <v>59001</v>
      </c>
      <c r="F79" s="29">
        <f t="shared" si="13"/>
        <v>-90499</v>
      </c>
      <c r="G79" s="34">
        <f>+Inputs!$D$3</f>
        <v>0.37951000000000001</v>
      </c>
      <c r="H79" s="4"/>
      <c r="I79" s="27">
        <f t="shared" si="18"/>
        <v>149500</v>
      </c>
      <c r="J79" s="4"/>
      <c r="K79" s="27">
        <f t="shared" si="14"/>
        <v>831</v>
      </c>
      <c r="L79" s="27">
        <f t="shared" si="19"/>
        <v>59001</v>
      </c>
      <c r="M79" s="27">
        <f t="shared" si="15"/>
        <v>315.37281000000002</v>
      </c>
      <c r="N79" s="27">
        <f t="shared" si="16"/>
        <v>315.37281000000002</v>
      </c>
      <c r="O79" s="27">
        <f t="shared" si="20"/>
        <v>-34345.275489999949</v>
      </c>
      <c r="P79" s="27">
        <f t="shared" si="21"/>
        <v>34345.275489999949</v>
      </c>
      <c r="Q79" s="8"/>
      <c r="R79" s="8"/>
      <c r="S79" s="8"/>
      <c r="T79" s="4"/>
    </row>
    <row r="80" spans="1:20">
      <c r="A80" s="31">
        <v>41883</v>
      </c>
      <c r="B80" s="4"/>
      <c r="C80" s="6">
        <v>72</v>
      </c>
      <c r="D80" s="29">
        <f t="shared" si="12"/>
        <v>831</v>
      </c>
      <c r="E80" s="29">
        <f t="shared" si="17"/>
        <v>59832</v>
      </c>
      <c r="F80" s="29">
        <f t="shared" si="13"/>
        <v>-89668</v>
      </c>
      <c r="G80" s="34">
        <f>+Inputs!$D$3</f>
        <v>0.37951000000000001</v>
      </c>
      <c r="H80" s="4"/>
      <c r="I80" s="27">
        <f t="shared" si="18"/>
        <v>149500</v>
      </c>
      <c r="J80" s="4"/>
      <c r="K80" s="27">
        <f t="shared" si="14"/>
        <v>831</v>
      </c>
      <c r="L80" s="27">
        <f t="shared" si="19"/>
        <v>59832</v>
      </c>
      <c r="M80" s="27">
        <f t="shared" si="15"/>
        <v>315.37281000000002</v>
      </c>
      <c r="N80" s="27">
        <f t="shared" si="16"/>
        <v>315.37281000000002</v>
      </c>
      <c r="O80" s="27">
        <f t="shared" si="20"/>
        <v>-34029.902679999948</v>
      </c>
      <c r="P80" s="27">
        <f t="shared" si="21"/>
        <v>34029.902679999948</v>
      </c>
      <c r="Q80" s="8"/>
      <c r="R80" s="8"/>
      <c r="S80" s="8"/>
      <c r="T80" s="4"/>
    </row>
    <row r="81" spans="1:20">
      <c r="A81" s="31">
        <v>41913</v>
      </c>
      <c r="B81" s="4"/>
      <c r="C81" s="6">
        <v>73</v>
      </c>
      <c r="D81" s="29">
        <f t="shared" si="12"/>
        <v>831</v>
      </c>
      <c r="E81" s="29">
        <f t="shared" si="17"/>
        <v>60663</v>
      </c>
      <c r="F81" s="29">
        <f t="shared" si="13"/>
        <v>-88837</v>
      </c>
      <c r="G81" s="34">
        <f>+Inputs!$D$3</f>
        <v>0.37951000000000001</v>
      </c>
      <c r="H81" s="4"/>
      <c r="I81" s="27">
        <f t="shared" si="18"/>
        <v>149500</v>
      </c>
      <c r="J81" s="4"/>
      <c r="K81" s="27">
        <f t="shared" si="14"/>
        <v>831</v>
      </c>
      <c r="L81" s="27">
        <f t="shared" si="19"/>
        <v>60663</v>
      </c>
      <c r="M81" s="27">
        <f t="shared" si="15"/>
        <v>315.37281000000002</v>
      </c>
      <c r="N81" s="27">
        <f t="shared" si="16"/>
        <v>315.37281000000002</v>
      </c>
      <c r="O81" s="27">
        <f t="shared" si="20"/>
        <v>-33714.529869999948</v>
      </c>
      <c r="P81" s="27">
        <f t="shared" si="21"/>
        <v>33714.529869999948</v>
      </c>
      <c r="Q81" s="8"/>
      <c r="R81" s="8"/>
      <c r="S81" s="8"/>
      <c r="T81" s="4"/>
    </row>
    <row r="82" spans="1:20">
      <c r="A82" s="31">
        <v>41944</v>
      </c>
      <c r="B82" s="4"/>
      <c r="C82" s="6">
        <v>74</v>
      </c>
      <c r="D82" s="29">
        <f t="shared" si="12"/>
        <v>831</v>
      </c>
      <c r="E82" s="29">
        <f t="shared" si="17"/>
        <v>61494</v>
      </c>
      <c r="F82" s="29">
        <f t="shared" si="13"/>
        <v>-88006</v>
      </c>
      <c r="G82" s="34">
        <f>+Inputs!$D$3</f>
        <v>0.37951000000000001</v>
      </c>
      <c r="H82" s="4"/>
      <c r="I82" s="27">
        <f t="shared" si="18"/>
        <v>149500</v>
      </c>
      <c r="J82" s="4"/>
      <c r="K82" s="27">
        <f t="shared" si="14"/>
        <v>831</v>
      </c>
      <c r="L82" s="27">
        <f t="shared" si="19"/>
        <v>61494</v>
      </c>
      <c r="M82" s="27">
        <f t="shared" si="15"/>
        <v>315.37281000000002</v>
      </c>
      <c r="N82" s="27">
        <f t="shared" si="16"/>
        <v>315.37281000000002</v>
      </c>
      <c r="O82" s="27">
        <f t="shared" si="20"/>
        <v>-33399.157059999947</v>
      </c>
      <c r="P82" s="27">
        <f t="shared" si="21"/>
        <v>33399.157059999947</v>
      </c>
      <c r="Q82" s="8"/>
      <c r="R82" s="8"/>
      <c r="S82" s="8"/>
      <c r="T82" s="4"/>
    </row>
    <row r="83" spans="1:20">
      <c r="A83" s="31">
        <v>41974</v>
      </c>
      <c r="B83" s="4"/>
      <c r="C83" s="6">
        <v>75</v>
      </c>
      <c r="D83" s="29">
        <f t="shared" si="12"/>
        <v>831</v>
      </c>
      <c r="E83" s="29">
        <f t="shared" si="17"/>
        <v>62325</v>
      </c>
      <c r="F83" s="29">
        <f t="shared" si="13"/>
        <v>-87175</v>
      </c>
      <c r="G83" s="34">
        <f>+Inputs!$D$3</f>
        <v>0.37951000000000001</v>
      </c>
      <c r="H83" s="4"/>
      <c r="I83" s="27">
        <f t="shared" si="18"/>
        <v>149500</v>
      </c>
      <c r="J83" s="4"/>
      <c r="K83" s="27">
        <f t="shared" si="14"/>
        <v>831</v>
      </c>
      <c r="L83" s="27">
        <f t="shared" si="19"/>
        <v>62325</v>
      </c>
      <c r="M83" s="27">
        <f t="shared" si="15"/>
        <v>315.37281000000002</v>
      </c>
      <c r="N83" s="27">
        <f t="shared" si="16"/>
        <v>315.37281000000002</v>
      </c>
      <c r="O83" s="27">
        <f t="shared" si="20"/>
        <v>-33083.784249999946</v>
      </c>
      <c r="P83" s="27">
        <f t="shared" si="21"/>
        <v>33083.784249999946</v>
      </c>
      <c r="Q83" s="8"/>
      <c r="R83" s="8"/>
      <c r="S83" s="8"/>
      <c r="T83" s="4"/>
    </row>
    <row r="84" spans="1:20">
      <c r="A84" s="31">
        <v>42005</v>
      </c>
      <c r="B84" s="4"/>
      <c r="C84" s="6">
        <v>76</v>
      </c>
      <c r="D84" s="29">
        <f t="shared" si="12"/>
        <v>831</v>
      </c>
      <c r="E84" s="29">
        <f t="shared" si="17"/>
        <v>63156</v>
      </c>
      <c r="F84" s="29">
        <f t="shared" si="13"/>
        <v>-86344</v>
      </c>
      <c r="G84" s="34">
        <f>+Inputs!$D$3</f>
        <v>0.37951000000000001</v>
      </c>
      <c r="H84" s="4"/>
      <c r="I84" s="27">
        <f t="shared" si="18"/>
        <v>149500</v>
      </c>
      <c r="J84" s="4"/>
      <c r="K84" s="27">
        <f t="shared" si="14"/>
        <v>831</v>
      </c>
      <c r="L84" s="27">
        <f t="shared" si="19"/>
        <v>63156</v>
      </c>
      <c r="M84" s="27">
        <f t="shared" si="15"/>
        <v>315.37281000000002</v>
      </c>
      <c r="N84" s="27">
        <f t="shared" si="16"/>
        <v>315.37281000000002</v>
      </c>
      <c r="O84" s="27">
        <f t="shared" si="20"/>
        <v>-32768.411439999945</v>
      </c>
      <c r="P84" s="27">
        <f t="shared" si="21"/>
        <v>32768.411439999945</v>
      </c>
      <c r="Q84" s="8"/>
      <c r="R84" s="8"/>
      <c r="S84" s="8"/>
      <c r="T84" s="4"/>
    </row>
    <row r="85" spans="1:20">
      <c r="A85" s="31">
        <v>42036</v>
      </c>
      <c r="B85" s="4"/>
      <c r="C85" s="6">
        <v>77</v>
      </c>
      <c r="D85" s="29">
        <f t="shared" si="12"/>
        <v>831</v>
      </c>
      <c r="E85" s="29">
        <f t="shared" si="17"/>
        <v>63987</v>
      </c>
      <c r="F85" s="29">
        <f t="shared" si="13"/>
        <v>-85513</v>
      </c>
      <c r="G85" s="34">
        <f>+Inputs!$D$3</f>
        <v>0.37951000000000001</v>
      </c>
      <c r="H85" s="4"/>
      <c r="I85" s="27">
        <f t="shared" si="18"/>
        <v>149500</v>
      </c>
      <c r="J85" s="4"/>
      <c r="K85" s="27">
        <f t="shared" si="14"/>
        <v>831</v>
      </c>
      <c r="L85" s="27">
        <f t="shared" si="19"/>
        <v>63987</v>
      </c>
      <c r="M85" s="27">
        <f t="shared" si="15"/>
        <v>315.37281000000002</v>
      </c>
      <c r="N85" s="27">
        <f t="shared" si="16"/>
        <v>315.37281000000002</v>
      </c>
      <c r="O85" s="27">
        <f t="shared" si="20"/>
        <v>-32453.038629999945</v>
      </c>
      <c r="P85" s="27">
        <f t="shared" si="21"/>
        <v>32453.038629999945</v>
      </c>
      <c r="Q85" s="8"/>
      <c r="R85" s="8"/>
      <c r="S85" s="8"/>
      <c r="T85" s="4"/>
    </row>
    <row r="86" spans="1:20">
      <c r="A86" s="31">
        <v>42064</v>
      </c>
      <c r="B86" s="4"/>
      <c r="C86" s="6">
        <v>78</v>
      </c>
      <c r="D86" s="29">
        <f t="shared" si="12"/>
        <v>831</v>
      </c>
      <c r="E86" s="29">
        <f t="shared" si="17"/>
        <v>64818</v>
      </c>
      <c r="F86" s="29">
        <f t="shared" si="13"/>
        <v>-84682</v>
      </c>
      <c r="G86" s="34">
        <f>+Inputs!$D$3</f>
        <v>0.37951000000000001</v>
      </c>
      <c r="H86" s="4"/>
      <c r="I86" s="27">
        <f t="shared" si="18"/>
        <v>149500</v>
      </c>
      <c r="J86" s="4"/>
      <c r="K86" s="27">
        <f t="shared" si="14"/>
        <v>831</v>
      </c>
      <c r="L86" s="27">
        <f t="shared" si="19"/>
        <v>64818</v>
      </c>
      <c r="M86" s="27">
        <f t="shared" si="15"/>
        <v>315.37281000000002</v>
      </c>
      <c r="N86" s="27">
        <f t="shared" si="16"/>
        <v>315.37281000000002</v>
      </c>
      <c r="O86" s="27">
        <f t="shared" si="20"/>
        <v>-32137.665819999944</v>
      </c>
      <c r="P86" s="27">
        <f t="shared" si="21"/>
        <v>32137.665819999944</v>
      </c>
      <c r="Q86" s="8"/>
      <c r="R86" s="8"/>
      <c r="S86" s="8"/>
      <c r="T86" s="4"/>
    </row>
    <row r="87" spans="1:20">
      <c r="A87" s="31">
        <v>42095</v>
      </c>
      <c r="B87" s="4"/>
      <c r="C87" s="6">
        <v>79</v>
      </c>
      <c r="D87" s="29">
        <f t="shared" si="12"/>
        <v>831</v>
      </c>
      <c r="E87" s="29">
        <f t="shared" si="17"/>
        <v>65649</v>
      </c>
      <c r="F87" s="29">
        <f t="shared" si="13"/>
        <v>-83851</v>
      </c>
      <c r="G87" s="34">
        <f>+Inputs!$D$3</f>
        <v>0.37951000000000001</v>
      </c>
      <c r="H87" s="4"/>
      <c r="I87" s="27">
        <f t="shared" si="18"/>
        <v>149500</v>
      </c>
      <c r="J87" s="4"/>
      <c r="K87" s="27">
        <f t="shared" si="14"/>
        <v>831</v>
      </c>
      <c r="L87" s="27">
        <f t="shared" si="19"/>
        <v>65649</v>
      </c>
      <c r="M87" s="27">
        <f t="shared" si="15"/>
        <v>315.37281000000002</v>
      </c>
      <c r="N87" s="27">
        <f t="shared" si="16"/>
        <v>315.37281000000002</v>
      </c>
      <c r="O87" s="27">
        <f t="shared" si="20"/>
        <v>-31822.293009999943</v>
      </c>
      <c r="P87" s="27">
        <f t="shared" si="21"/>
        <v>31822.293009999943</v>
      </c>
      <c r="Q87" s="8"/>
      <c r="R87" s="8"/>
      <c r="S87" s="8"/>
      <c r="T87" s="4"/>
    </row>
    <row r="88" spans="1:20">
      <c r="A88" s="31">
        <v>42125</v>
      </c>
      <c r="B88" s="4"/>
      <c r="C88" s="6">
        <v>80</v>
      </c>
      <c r="D88" s="29">
        <f t="shared" si="12"/>
        <v>831</v>
      </c>
      <c r="E88" s="29">
        <f t="shared" si="17"/>
        <v>66480</v>
      </c>
      <c r="F88" s="29">
        <f t="shared" si="13"/>
        <v>-83020</v>
      </c>
      <c r="G88" s="34">
        <f>+Inputs!$D$3</f>
        <v>0.37951000000000001</v>
      </c>
      <c r="H88" s="4"/>
      <c r="I88" s="27">
        <f t="shared" si="18"/>
        <v>149500</v>
      </c>
      <c r="J88" s="4"/>
      <c r="K88" s="27">
        <f t="shared" si="14"/>
        <v>831</v>
      </c>
      <c r="L88" s="27">
        <f t="shared" si="19"/>
        <v>66480</v>
      </c>
      <c r="M88" s="27">
        <f t="shared" si="15"/>
        <v>315.37281000000002</v>
      </c>
      <c r="N88" s="27">
        <f t="shared" si="16"/>
        <v>315.37281000000002</v>
      </c>
      <c r="O88" s="27">
        <f t="shared" si="20"/>
        <v>-31506.920199999942</v>
      </c>
      <c r="P88" s="27">
        <f t="shared" si="21"/>
        <v>31506.920199999942</v>
      </c>
      <c r="Q88" s="8"/>
      <c r="R88" s="8"/>
      <c r="S88" s="8"/>
      <c r="T88" s="4"/>
    </row>
    <row r="89" spans="1:20">
      <c r="A89" s="31">
        <v>42156</v>
      </c>
      <c r="B89" s="4"/>
      <c r="C89" s="6">
        <v>81</v>
      </c>
      <c r="D89" s="29">
        <f t="shared" si="12"/>
        <v>831</v>
      </c>
      <c r="E89" s="29">
        <f t="shared" si="17"/>
        <v>67311</v>
      </c>
      <c r="F89" s="29">
        <f t="shared" si="13"/>
        <v>-82189</v>
      </c>
      <c r="G89" s="34">
        <f>+Inputs!$D$3</f>
        <v>0.37951000000000001</v>
      </c>
      <c r="H89" s="4"/>
      <c r="I89" s="27">
        <f t="shared" si="18"/>
        <v>149500</v>
      </c>
      <c r="J89" s="4"/>
      <c r="K89" s="27">
        <f t="shared" si="14"/>
        <v>831</v>
      </c>
      <c r="L89" s="27">
        <f t="shared" si="19"/>
        <v>67311</v>
      </c>
      <c r="M89" s="27">
        <f t="shared" si="15"/>
        <v>315.37281000000002</v>
      </c>
      <c r="N89" s="27">
        <f t="shared" si="16"/>
        <v>315.37281000000002</v>
      </c>
      <c r="O89" s="27">
        <f t="shared" si="20"/>
        <v>-31191.547389999942</v>
      </c>
      <c r="P89" s="27">
        <f t="shared" si="21"/>
        <v>31191.547389999942</v>
      </c>
      <c r="Q89" s="8"/>
      <c r="R89" s="8"/>
      <c r="S89" s="8"/>
      <c r="T89" s="4"/>
    </row>
    <row r="90" spans="1:20">
      <c r="A90" s="31">
        <v>42186</v>
      </c>
      <c r="B90" s="4"/>
      <c r="C90" s="6">
        <v>82</v>
      </c>
      <c r="D90" s="29">
        <f t="shared" si="12"/>
        <v>831</v>
      </c>
      <c r="E90" s="29">
        <f t="shared" si="17"/>
        <v>68142</v>
      </c>
      <c r="F90" s="29">
        <f t="shared" si="13"/>
        <v>-81358</v>
      </c>
      <c r="G90" s="34">
        <f>+Inputs!$D$3</f>
        <v>0.37951000000000001</v>
      </c>
      <c r="H90" s="4"/>
      <c r="I90" s="27">
        <f t="shared" si="18"/>
        <v>149500</v>
      </c>
      <c r="J90" s="4"/>
      <c r="K90" s="27">
        <f t="shared" si="14"/>
        <v>831</v>
      </c>
      <c r="L90" s="27">
        <f t="shared" si="19"/>
        <v>68142</v>
      </c>
      <c r="M90" s="27">
        <f t="shared" si="15"/>
        <v>315.37281000000002</v>
      </c>
      <c r="N90" s="27">
        <f t="shared" si="16"/>
        <v>315.37281000000002</v>
      </c>
      <c r="O90" s="27">
        <f t="shared" si="20"/>
        <v>-30876.174579999941</v>
      </c>
      <c r="P90" s="27">
        <f t="shared" si="21"/>
        <v>30876.174579999941</v>
      </c>
      <c r="Q90" s="8"/>
      <c r="R90" s="8"/>
      <c r="S90" s="8"/>
      <c r="T90" s="4"/>
    </row>
    <row r="91" spans="1:20">
      <c r="A91" s="31">
        <v>42217</v>
      </c>
      <c r="B91" s="4"/>
      <c r="C91" s="6">
        <v>83</v>
      </c>
      <c r="D91" s="29">
        <f t="shared" si="12"/>
        <v>831</v>
      </c>
      <c r="E91" s="29">
        <f t="shared" si="17"/>
        <v>68973</v>
      </c>
      <c r="F91" s="29">
        <f t="shared" si="13"/>
        <v>-80527</v>
      </c>
      <c r="G91" s="34">
        <f>+Inputs!$D$3</f>
        <v>0.37951000000000001</v>
      </c>
      <c r="H91" s="4"/>
      <c r="I91" s="27">
        <f t="shared" si="18"/>
        <v>149500</v>
      </c>
      <c r="J91" s="4"/>
      <c r="K91" s="27">
        <f t="shared" si="14"/>
        <v>831</v>
      </c>
      <c r="L91" s="27">
        <f t="shared" si="19"/>
        <v>68973</v>
      </c>
      <c r="M91" s="27">
        <f t="shared" si="15"/>
        <v>315.37281000000002</v>
      </c>
      <c r="N91" s="27">
        <f t="shared" si="16"/>
        <v>315.37281000000002</v>
      </c>
      <c r="O91" s="27">
        <f t="shared" si="20"/>
        <v>-30560.80176999994</v>
      </c>
      <c r="P91" s="27">
        <f t="shared" si="21"/>
        <v>30560.80176999994</v>
      </c>
      <c r="Q91" s="8"/>
      <c r="R91" s="8"/>
      <c r="S91" s="8"/>
      <c r="T91" s="4"/>
    </row>
    <row r="92" spans="1:20">
      <c r="A92" s="31">
        <v>42248</v>
      </c>
      <c r="B92" s="4"/>
      <c r="C92" s="6">
        <v>84</v>
      </c>
      <c r="D92" s="29">
        <f t="shared" si="12"/>
        <v>831</v>
      </c>
      <c r="E92" s="29">
        <f t="shared" si="17"/>
        <v>69804</v>
      </c>
      <c r="F92" s="29">
        <f t="shared" si="13"/>
        <v>-79696</v>
      </c>
      <c r="G92" s="34">
        <f>+Inputs!$D$3</f>
        <v>0.37951000000000001</v>
      </c>
      <c r="H92" s="4"/>
      <c r="I92" s="27">
        <f t="shared" si="18"/>
        <v>149500</v>
      </c>
      <c r="J92" s="4"/>
      <c r="K92" s="27">
        <f t="shared" si="14"/>
        <v>831</v>
      </c>
      <c r="L92" s="27">
        <f t="shared" si="19"/>
        <v>69804</v>
      </c>
      <c r="M92" s="27">
        <f t="shared" si="15"/>
        <v>315.37281000000002</v>
      </c>
      <c r="N92" s="27">
        <f t="shared" si="16"/>
        <v>315.37281000000002</v>
      </c>
      <c r="O92" s="27">
        <f t="shared" si="20"/>
        <v>-30245.428959999939</v>
      </c>
      <c r="P92" s="27">
        <f t="shared" si="21"/>
        <v>30245.428959999939</v>
      </c>
      <c r="Q92" s="8"/>
      <c r="R92" s="8"/>
      <c r="S92" s="8"/>
      <c r="T92" s="4"/>
    </row>
    <row r="93" spans="1:20">
      <c r="A93" s="31">
        <v>42278</v>
      </c>
      <c r="B93" s="4"/>
      <c r="C93" s="6">
        <v>85</v>
      </c>
      <c r="D93" s="29">
        <f t="shared" si="12"/>
        <v>831</v>
      </c>
      <c r="E93" s="29">
        <f t="shared" si="17"/>
        <v>70635</v>
      </c>
      <c r="F93" s="29">
        <f t="shared" si="13"/>
        <v>-78865</v>
      </c>
      <c r="G93" s="34">
        <f>+Inputs!$D$3</f>
        <v>0.37951000000000001</v>
      </c>
      <c r="H93" s="4"/>
      <c r="I93" s="27">
        <f t="shared" si="18"/>
        <v>149500</v>
      </c>
      <c r="J93" s="4"/>
      <c r="K93" s="27">
        <f t="shared" si="14"/>
        <v>831</v>
      </c>
      <c r="L93" s="27">
        <f t="shared" si="19"/>
        <v>70635</v>
      </c>
      <c r="M93" s="27">
        <f t="shared" si="15"/>
        <v>315.37281000000002</v>
      </c>
      <c r="N93" s="27">
        <f t="shared" si="16"/>
        <v>315.37281000000002</v>
      </c>
      <c r="O93" s="27">
        <f t="shared" si="20"/>
        <v>-29930.056149999938</v>
      </c>
      <c r="P93" s="27">
        <f t="shared" si="21"/>
        <v>29930.056149999938</v>
      </c>
      <c r="Q93" s="8"/>
      <c r="R93" s="8"/>
      <c r="S93" s="8"/>
      <c r="T93" s="4"/>
    </row>
    <row r="94" spans="1:20">
      <c r="A94" s="31">
        <v>42309</v>
      </c>
      <c r="B94" s="4"/>
      <c r="C94" s="6">
        <v>86</v>
      </c>
      <c r="D94" s="29">
        <f t="shared" si="12"/>
        <v>831</v>
      </c>
      <c r="E94" s="29">
        <f t="shared" si="17"/>
        <v>71466</v>
      </c>
      <c r="F94" s="29">
        <f t="shared" si="13"/>
        <v>-78034</v>
      </c>
      <c r="G94" s="34">
        <f>+Inputs!$D$3</f>
        <v>0.37951000000000001</v>
      </c>
      <c r="H94" s="4"/>
      <c r="I94" s="27">
        <f t="shared" si="18"/>
        <v>149500</v>
      </c>
      <c r="J94" s="4"/>
      <c r="K94" s="27">
        <f t="shared" si="14"/>
        <v>831</v>
      </c>
      <c r="L94" s="27">
        <f t="shared" si="19"/>
        <v>71466</v>
      </c>
      <c r="M94" s="27">
        <f t="shared" si="15"/>
        <v>315.37281000000002</v>
      </c>
      <c r="N94" s="27">
        <f t="shared" si="16"/>
        <v>315.37281000000002</v>
      </c>
      <c r="O94" s="27">
        <f t="shared" si="20"/>
        <v>-29614.683339999938</v>
      </c>
      <c r="P94" s="27">
        <f t="shared" si="21"/>
        <v>29614.683339999938</v>
      </c>
      <c r="Q94" s="8"/>
      <c r="R94" s="8"/>
      <c r="S94" s="8"/>
      <c r="T94" s="4"/>
    </row>
    <row r="95" spans="1:20">
      <c r="A95" s="31">
        <v>42339</v>
      </c>
      <c r="B95" s="4"/>
      <c r="C95" s="6">
        <v>87</v>
      </c>
      <c r="D95" s="29">
        <f t="shared" si="12"/>
        <v>831</v>
      </c>
      <c r="E95" s="29">
        <f t="shared" si="17"/>
        <v>72297</v>
      </c>
      <c r="F95" s="29">
        <f t="shared" si="13"/>
        <v>-77203</v>
      </c>
      <c r="G95" s="34">
        <f>+Inputs!$D$3</f>
        <v>0.37951000000000001</v>
      </c>
      <c r="H95" s="4"/>
      <c r="I95" s="27">
        <f t="shared" si="18"/>
        <v>149500</v>
      </c>
      <c r="J95" s="4"/>
      <c r="K95" s="27">
        <f t="shared" si="14"/>
        <v>831</v>
      </c>
      <c r="L95" s="27">
        <f t="shared" si="19"/>
        <v>72297</v>
      </c>
      <c r="M95" s="27">
        <f t="shared" si="15"/>
        <v>315.37281000000002</v>
      </c>
      <c r="N95" s="27">
        <f t="shared" si="16"/>
        <v>315.37281000000002</v>
      </c>
      <c r="O95" s="27">
        <f t="shared" si="20"/>
        <v>-29299.310529999937</v>
      </c>
      <c r="P95" s="27">
        <f t="shared" si="21"/>
        <v>29299.310529999937</v>
      </c>
      <c r="Q95" s="8"/>
      <c r="R95" s="8"/>
      <c r="S95" s="8"/>
      <c r="T95" s="4"/>
    </row>
    <row r="96" spans="1:20">
      <c r="A96" s="31">
        <v>42370</v>
      </c>
      <c r="B96" s="4"/>
      <c r="C96" s="6">
        <v>88</v>
      </c>
      <c r="D96" s="29">
        <f t="shared" si="12"/>
        <v>831</v>
      </c>
      <c r="E96" s="29">
        <f t="shared" si="17"/>
        <v>73128</v>
      </c>
      <c r="F96" s="29">
        <f t="shared" si="13"/>
        <v>-76372</v>
      </c>
      <c r="G96" s="34">
        <f>+Inputs!$D$3</f>
        <v>0.37951000000000001</v>
      </c>
      <c r="H96" s="4"/>
      <c r="I96" s="27">
        <f t="shared" si="18"/>
        <v>149500</v>
      </c>
      <c r="J96" s="4"/>
      <c r="K96" s="27">
        <f t="shared" si="14"/>
        <v>831</v>
      </c>
      <c r="L96" s="27">
        <f t="shared" si="19"/>
        <v>73128</v>
      </c>
      <c r="M96" s="27">
        <f t="shared" si="15"/>
        <v>315.37281000000002</v>
      </c>
      <c r="N96" s="27">
        <f t="shared" si="16"/>
        <v>315.37281000000002</v>
      </c>
      <c r="O96" s="27">
        <f t="shared" si="20"/>
        <v>-28983.937719999936</v>
      </c>
      <c r="P96" s="27">
        <f t="shared" si="21"/>
        <v>28983.937719999936</v>
      </c>
      <c r="Q96" s="8"/>
      <c r="R96" s="8"/>
      <c r="S96" s="8"/>
      <c r="T96" s="4"/>
    </row>
    <row r="97" spans="1:20">
      <c r="A97" s="31">
        <v>42401</v>
      </c>
      <c r="B97" s="4"/>
      <c r="C97" s="6">
        <v>89</v>
      </c>
      <c r="D97" s="29">
        <f t="shared" si="12"/>
        <v>831</v>
      </c>
      <c r="E97" s="29">
        <f t="shared" si="17"/>
        <v>73959</v>
      </c>
      <c r="F97" s="29">
        <f t="shared" si="13"/>
        <v>-75541</v>
      </c>
      <c r="G97" s="34">
        <f>+Inputs!$D$3</f>
        <v>0.37951000000000001</v>
      </c>
      <c r="H97" s="4"/>
      <c r="I97" s="27">
        <f t="shared" si="18"/>
        <v>149500</v>
      </c>
      <c r="J97" s="4"/>
      <c r="K97" s="27">
        <f t="shared" si="14"/>
        <v>831</v>
      </c>
      <c r="L97" s="27">
        <f t="shared" si="19"/>
        <v>73959</v>
      </c>
      <c r="M97" s="27">
        <f t="shared" si="15"/>
        <v>315.37281000000002</v>
      </c>
      <c r="N97" s="27">
        <f t="shared" si="16"/>
        <v>315.37281000000002</v>
      </c>
      <c r="O97" s="27">
        <f t="shared" si="20"/>
        <v>-28668.564909999935</v>
      </c>
      <c r="P97" s="27">
        <f t="shared" si="21"/>
        <v>28668.564909999935</v>
      </c>
      <c r="Q97" s="8"/>
      <c r="R97" s="8"/>
      <c r="S97" s="8"/>
      <c r="T97" s="4"/>
    </row>
    <row r="98" spans="1:20">
      <c r="A98" s="31">
        <v>42430</v>
      </c>
      <c r="B98" s="4"/>
      <c r="C98" s="6">
        <v>90</v>
      </c>
      <c r="D98" s="29">
        <f t="shared" si="12"/>
        <v>831</v>
      </c>
      <c r="E98" s="29">
        <f t="shared" si="17"/>
        <v>74790</v>
      </c>
      <c r="F98" s="29">
        <f t="shared" si="13"/>
        <v>-74710</v>
      </c>
      <c r="G98" s="34">
        <f>+Inputs!$D$3</f>
        <v>0.37951000000000001</v>
      </c>
      <c r="H98" s="4"/>
      <c r="I98" s="27">
        <f t="shared" si="18"/>
        <v>149500</v>
      </c>
      <c r="J98" s="4"/>
      <c r="K98" s="27">
        <f t="shared" si="14"/>
        <v>831</v>
      </c>
      <c r="L98" s="27">
        <f t="shared" si="19"/>
        <v>74790</v>
      </c>
      <c r="M98" s="27">
        <f t="shared" si="15"/>
        <v>315.37281000000002</v>
      </c>
      <c r="N98" s="27">
        <f t="shared" si="16"/>
        <v>315.37281000000002</v>
      </c>
      <c r="O98" s="27">
        <f t="shared" si="20"/>
        <v>-28353.192099999935</v>
      </c>
      <c r="P98" s="27">
        <f t="shared" si="21"/>
        <v>28353.192099999935</v>
      </c>
      <c r="Q98" s="8"/>
      <c r="R98" s="8"/>
      <c r="S98" s="8"/>
      <c r="T98" s="4"/>
    </row>
    <row r="99" spans="1:20">
      <c r="A99" s="31">
        <v>42461</v>
      </c>
      <c r="B99" s="4"/>
      <c r="C99" s="6">
        <v>91</v>
      </c>
      <c r="D99" s="29">
        <f t="shared" si="12"/>
        <v>831</v>
      </c>
      <c r="E99" s="29">
        <f t="shared" si="17"/>
        <v>75621</v>
      </c>
      <c r="F99" s="29">
        <f t="shared" si="13"/>
        <v>-73879</v>
      </c>
      <c r="G99" s="34">
        <f>+Inputs!$D$3</f>
        <v>0.37951000000000001</v>
      </c>
      <c r="H99" s="4"/>
      <c r="I99" s="27">
        <f t="shared" si="18"/>
        <v>149500</v>
      </c>
      <c r="J99" s="4"/>
      <c r="K99" s="27">
        <f t="shared" si="14"/>
        <v>831</v>
      </c>
      <c r="L99" s="27">
        <f t="shared" si="19"/>
        <v>75621</v>
      </c>
      <c r="M99" s="27">
        <f t="shared" si="15"/>
        <v>315.37281000000002</v>
      </c>
      <c r="N99" s="27">
        <f t="shared" si="16"/>
        <v>315.37281000000002</v>
      </c>
      <c r="O99" s="27">
        <f t="shared" si="20"/>
        <v>-28037.819289999934</v>
      </c>
      <c r="P99" s="27">
        <f t="shared" si="21"/>
        <v>28037.819289999934</v>
      </c>
      <c r="Q99" s="8"/>
      <c r="R99" s="8"/>
      <c r="S99" s="8"/>
      <c r="T99" s="4"/>
    </row>
    <row r="100" spans="1:20">
      <c r="A100" s="31">
        <v>42491</v>
      </c>
      <c r="B100" s="4"/>
      <c r="C100" s="6">
        <v>92</v>
      </c>
      <c r="D100" s="29">
        <f t="shared" si="12"/>
        <v>831</v>
      </c>
      <c r="E100" s="29">
        <f t="shared" si="17"/>
        <v>76452</v>
      </c>
      <c r="F100" s="29">
        <f t="shared" si="13"/>
        <v>-73048</v>
      </c>
      <c r="G100" s="34">
        <f>+Inputs!$D$3</f>
        <v>0.37951000000000001</v>
      </c>
      <c r="H100" s="4"/>
      <c r="I100" s="27">
        <f t="shared" si="18"/>
        <v>149500</v>
      </c>
      <c r="J100" s="4"/>
      <c r="K100" s="27">
        <f t="shared" si="14"/>
        <v>831</v>
      </c>
      <c r="L100" s="27">
        <f t="shared" si="19"/>
        <v>76452</v>
      </c>
      <c r="M100" s="27">
        <f t="shared" si="15"/>
        <v>315.37281000000002</v>
      </c>
      <c r="N100" s="27">
        <f t="shared" si="16"/>
        <v>315.37281000000002</v>
      </c>
      <c r="O100" s="27">
        <f t="shared" si="20"/>
        <v>-27722.446479999933</v>
      </c>
      <c r="P100" s="27">
        <f t="shared" si="21"/>
        <v>27722.446479999933</v>
      </c>
      <c r="Q100" s="8"/>
      <c r="R100" s="8"/>
      <c r="S100" s="8"/>
      <c r="T100" s="4"/>
    </row>
    <row r="101" spans="1:20">
      <c r="A101" s="31">
        <v>42522</v>
      </c>
      <c r="B101" s="4"/>
      <c r="C101" s="6">
        <v>93</v>
      </c>
      <c r="D101" s="29">
        <f t="shared" si="12"/>
        <v>831</v>
      </c>
      <c r="E101" s="29">
        <f t="shared" si="17"/>
        <v>77283</v>
      </c>
      <c r="F101" s="29">
        <f t="shared" si="13"/>
        <v>-72217</v>
      </c>
      <c r="G101" s="34">
        <f>+Inputs!$D$3</f>
        <v>0.37951000000000001</v>
      </c>
      <c r="H101" s="4"/>
      <c r="I101" s="27">
        <f t="shared" si="18"/>
        <v>149500</v>
      </c>
      <c r="J101" s="4"/>
      <c r="K101" s="27">
        <f t="shared" si="14"/>
        <v>831</v>
      </c>
      <c r="L101" s="27">
        <f t="shared" si="19"/>
        <v>77283</v>
      </c>
      <c r="M101" s="27">
        <f t="shared" si="15"/>
        <v>315.37281000000002</v>
      </c>
      <c r="N101" s="27">
        <f t="shared" si="16"/>
        <v>315.37281000000002</v>
      </c>
      <c r="O101" s="27">
        <f t="shared" si="20"/>
        <v>-27407.073669999932</v>
      </c>
      <c r="P101" s="27">
        <f t="shared" si="21"/>
        <v>27407.073669999932</v>
      </c>
      <c r="Q101" s="8"/>
      <c r="R101" s="8"/>
      <c r="S101" s="8"/>
      <c r="T101" s="4"/>
    </row>
    <row r="102" spans="1:20">
      <c r="A102" s="31">
        <v>42552</v>
      </c>
      <c r="B102" s="4"/>
      <c r="C102" s="6">
        <v>94</v>
      </c>
      <c r="D102" s="29">
        <f t="shared" si="12"/>
        <v>831</v>
      </c>
      <c r="E102" s="29">
        <f t="shared" si="17"/>
        <v>78114</v>
      </c>
      <c r="F102" s="29">
        <f t="shared" si="13"/>
        <v>-71386</v>
      </c>
      <c r="G102" s="34">
        <f>+Inputs!$D$3</f>
        <v>0.37951000000000001</v>
      </c>
      <c r="H102" s="4"/>
      <c r="I102" s="27">
        <f t="shared" si="18"/>
        <v>149500</v>
      </c>
      <c r="J102" s="4"/>
      <c r="K102" s="27">
        <f t="shared" si="14"/>
        <v>831</v>
      </c>
      <c r="L102" s="27">
        <f t="shared" si="19"/>
        <v>78114</v>
      </c>
      <c r="M102" s="27">
        <f t="shared" si="15"/>
        <v>315.37281000000002</v>
      </c>
      <c r="N102" s="27">
        <f t="shared" si="16"/>
        <v>315.37281000000002</v>
      </c>
      <c r="O102" s="27">
        <f t="shared" si="20"/>
        <v>-27091.700859999932</v>
      </c>
      <c r="P102" s="27">
        <f t="shared" si="21"/>
        <v>27091.700859999932</v>
      </c>
      <c r="Q102" s="8"/>
      <c r="R102" s="8"/>
      <c r="S102" s="8"/>
      <c r="T102" s="4"/>
    </row>
    <row r="103" spans="1:20">
      <c r="A103" s="31">
        <v>42583</v>
      </c>
      <c r="B103" s="4"/>
      <c r="C103" s="6">
        <v>95</v>
      </c>
      <c r="D103" s="29">
        <f t="shared" si="12"/>
        <v>831</v>
      </c>
      <c r="E103" s="29">
        <f t="shared" si="17"/>
        <v>78945</v>
      </c>
      <c r="F103" s="29">
        <f t="shared" si="13"/>
        <v>-70555</v>
      </c>
      <c r="G103" s="34">
        <f>+Inputs!$D$3</f>
        <v>0.37951000000000001</v>
      </c>
      <c r="H103" s="4"/>
      <c r="I103" s="27">
        <f t="shared" si="18"/>
        <v>149500</v>
      </c>
      <c r="J103" s="4"/>
      <c r="K103" s="27">
        <f t="shared" si="14"/>
        <v>831</v>
      </c>
      <c r="L103" s="27">
        <f t="shared" si="19"/>
        <v>78945</v>
      </c>
      <c r="M103" s="27">
        <f t="shared" si="15"/>
        <v>315.37281000000002</v>
      </c>
      <c r="N103" s="27">
        <f t="shared" si="16"/>
        <v>315.37281000000002</v>
      </c>
      <c r="O103" s="27">
        <f t="shared" si="20"/>
        <v>-26776.328049999931</v>
      </c>
      <c r="P103" s="27">
        <f t="shared" si="21"/>
        <v>26776.328049999931</v>
      </c>
      <c r="Q103" s="8"/>
      <c r="R103" s="8"/>
      <c r="S103" s="8"/>
      <c r="T103" s="4"/>
    </row>
    <row r="104" spans="1:20">
      <c r="A104" s="31">
        <v>42614</v>
      </c>
      <c r="B104" s="4"/>
      <c r="C104" s="6">
        <v>96</v>
      </c>
      <c r="D104" s="29">
        <f t="shared" si="12"/>
        <v>831</v>
      </c>
      <c r="E104" s="29">
        <f t="shared" si="17"/>
        <v>79776</v>
      </c>
      <c r="F104" s="29">
        <f t="shared" si="13"/>
        <v>-69724</v>
      </c>
      <c r="G104" s="34">
        <f>+Inputs!$D$3</f>
        <v>0.37951000000000001</v>
      </c>
      <c r="H104" s="4"/>
      <c r="I104" s="27">
        <f t="shared" si="18"/>
        <v>149500</v>
      </c>
      <c r="J104" s="4"/>
      <c r="K104" s="27">
        <f t="shared" si="14"/>
        <v>831</v>
      </c>
      <c r="L104" s="27">
        <f t="shared" si="19"/>
        <v>79776</v>
      </c>
      <c r="M104" s="27">
        <f t="shared" si="15"/>
        <v>315.37281000000002</v>
      </c>
      <c r="N104" s="27">
        <f t="shared" si="16"/>
        <v>315.37281000000002</v>
      </c>
      <c r="O104" s="27">
        <f t="shared" si="20"/>
        <v>-26460.95523999993</v>
      </c>
      <c r="P104" s="27">
        <f t="shared" si="21"/>
        <v>26460.95523999993</v>
      </c>
      <c r="Q104" s="8"/>
      <c r="R104" s="8"/>
      <c r="S104" s="8"/>
      <c r="T104" s="4"/>
    </row>
    <row r="105" spans="1:20">
      <c r="A105" s="31">
        <v>42644</v>
      </c>
      <c r="B105" s="4"/>
      <c r="C105" s="6">
        <v>97</v>
      </c>
      <c r="D105" s="29">
        <f t="shared" si="12"/>
        <v>831</v>
      </c>
      <c r="E105" s="29">
        <f t="shared" si="17"/>
        <v>80607</v>
      </c>
      <c r="F105" s="29">
        <f t="shared" si="13"/>
        <v>-68893</v>
      </c>
      <c r="G105" s="34">
        <f>+Inputs!$D$3</f>
        <v>0.37951000000000001</v>
      </c>
      <c r="H105" s="4"/>
      <c r="I105" s="27">
        <f t="shared" si="18"/>
        <v>149500</v>
      </c>
      <c r="J105" s="4"/>
      <c r="K105" s="27">
        <f t="shared" si="14"/>
        <v>831</v>
      </c>
      <c r="L105" s="27">
        <f t="shared" si="19"/>
        <v>80607</v>
      </c>
      <c r="M105" s="27">
        <f t="shared" si="15"/>
        <v>315.37281000000002</v>
      </c>
      <c r="N105" s="27">
        <f t="shared" si="16"/>
        <v>315.37281000000002</v>
      </c>
      <c r="O105" s="27">
        <f t="shared" si="20"/>
        <v>-26145.582429999929</v>
      </c>
      <c r="P105" s="27">
        <f t="shared" si="21"/>
        <v>26145.582429999929</v>
      </c>
      <c r="Q105" s="8"/>
      <c r="R105" s="8"/>
      <c r="S105" s="8"/>
      <c r="T105" s="4"/>
    </row>
    <row r="106" spans="1:20">
      <c r="A106" s="31">
        <v>42675</v>
      </c>
      <c r="B106" s="4"/>
      <c r="C106" s="6">
        <v>98</v>
      </c>
      <c r="D106" s="29">
        <f t="shared" si="12"/>
        <v>831</v>
      </c>
      <c r="E106" s="29">
        <f t="shared" si="17"/>
        <v>81438</v>
      </c>
      <c r="F106" s="29">
        <f t="shared" si="13"/>
        <v>-68062</v>
      </c>
      <c r="G106" s="34">
        <f>+Inputs!$D$3</f>
        <v>0.37951000000000001</v>
      </c>
      <c r="H106" s="4"/>
      <c r="I106" s="27">
        <f t="shared" si="18"/>
        <v>149500</v>
      </c>
      <c r="J106" s="4"/>
      <c r="K106" s="27">
        <f t="shared" si="14"/>
        <v>831</v>
      </c>
      <c r="L106" s="27">
        <f t="shared" si="19"/>
        <v>81438</v>
      </c>
      <c r="M106" s="27">
        <f t="shared" si="15"/>
        <v>315.37281000000002</v>
      </c>
      <c r="N106" s="27">
        <f t="shared" si="16"/>
        <v>315.37281000000002</v>
      </c>
      <c r="O106" s="27">
        <f t="shared" si="20"/>
        <v>-25830.209619999929</v>
      </c>
      <c r="P106" s="27">
        <f t="shared" si="21"/>
        <v>25830.209619999929</v>
      </c>
      <c r="Q106" s="8"/>
      <c r="R106" s="8"/>
      <c r="S106" s="8"/>
      <c r="T106" s="4"/>
    </row>
    <row r="107" spans="1:20">
      <c r="A107" s="31">
        <v>42705</v>
      </c>
      <c r="B107" s="4"/>
      <c r="C107" s="6">
        <v>99</v>
      </c>
      <c r="D107" s="29">
        <f t="shared" si="12"/>
        <v>831</v>
      </c>
      <c r="E107" s="29">
        <f t="shared" si="17"/>
        <v>82269</v>
      </c>
      <c r="F107" s="29">
        <f t="shared" si="13"/>
        <v>-67231</v>
      </c>
      <c r="G107" s="34">
        <f>+Inputs!$D$3</f>
        <v>0.37951000000000001</v>
      </c>
      <c r="H107" s="4"/>
      <c r="I107" s="27">
        <f t="shared" si="18"/>
        <v>149500</v>
      </c>
      <c r="J107" s="4"/>
      <c r="K107" s="27">
        <f t="shared" si="14"/>
        <v>831</v>
      </c>
      <c r="L107" s="27">
        <f t="shared" si="19"/>
        <v>82269</v>
      </c>
      <c r="M107" s="27">
        <f t="shared" si="15"/>
        <v>315.37281000000002</v>
      </c>
      <c r="N107" s="27">
        <f t="shared" si="16"/>
        <v>315.37281000000002</v>
      </c>
      <c r="O107" s="27">
        <f t="shared" si="20"/>
        <v>-25514.836809999928</v>
      </c>
      <c r="P107" s="27">
        <f t="shared" si="21"/>
        <v>25514.836809999928</v>
      </c>
      <c r="Q107" s="8"/>
      <c r="R107" s="8"/>
      <c r="S107" s="8"/>
      <c r="T107" s="4"/>
    </row>
    <row r="108" spans="1:20">
      <c r="A108" s="31">
        <v>42736</v>
      </c>
      <c r="B108" s="4"/>
      <c r="C108" s="6">
        <v>100</v>
      </c>
      <c r="D108" s="29">
        <f t="shared" si="12"/>
        <v>831</v>
      </c>
      <c r="E108" s="29">
        <f t="shared" si="17"/>
        <v>83100</v>
      </c>
      <c r="F108" s="29">
        <f t="shared" si="13"/>
        <v>-66400</v>
      </c>
      <c r="G108" s="34">
        <f>+Inputs!$D$3</f>
        <v>0.37951000000000001</v>
      </c>
      <c r="H108" s="4"/>
      <c r="I108" s="27">
        <f t="shared" si="18"/>
        <v>149500</v>
      </c>
      <c r="J108" s="4"/>
      <c r="K108" s="27">
        <f t="shared" si="14"/>
        <v>831</v>
      </c>
      <c r="L108" s="27">
        <f t="shared" si="19"/>
        <v>83100</v>
      </c>
      <c r="M108" s="27">
        <f t="shared" si="15"/>
        <v>315.37281000000002</v>
      </c>
      <c r="N108" s="27">
        <f t="shared" si="16"/>
        <v>315.37281000000002</v>
      </c>
      <c r="O108" s="27">
        <f t="shared" si="20"/>
        <v>-25199.463999999927</v>
      </c>
      <c r="P108" s="27">
        <f t="shared" si="21"/>
        <v>25199.463999999927</v>
      </c>
      <c r="Q108" s="8"/>
      <c r="R108" s="8"/>
      <c r="S108" s="8"/>
      <c r="T108" s="4"/>
    </row>
    <row r="109" spans="1:20">
      <c r="A109" s="31">
        <v>42767</v>
      </c>
      <c r="B109" s="4"/>
      <c r="C109" s="6">
        <v>101</v>
      </c>
      <c r="D109" s="29">
        <f t="shared" si="12"/>
        <v>831</v>
      </c>
      <c r="E109" s="29">
        <f t="shared" si="17"/>
        <v>83931</v>
      </c>
      <c r="F109" s="29">
        <f t="shared" si="13"/>
        <v>-65569</v>
      </c>
      <c r="G109" s="34">
        <f>+Inputs!$D$3</f>
        <v>0.37951000000000001</v>
      </c>
      <c r="H109" s="4"/>
      <c r="I109" s="27">
        <f t="shared" si="18"/>
        <v>149500</v>
      </c>
      <c r="J109" s="4"/>
      <c r="K109" s="27">
        <f t="shared" si="14"/>
        <v>831</v>
      </c>
      <c r="L109" s="27">
        <f t="shared" si="19"/>
        <v>83931</v>
      </c>
      <c r="M109" s="27">
        <f t="shared" si="15"/>
        <v>315.37281000000002</v>
      </c>
      <c r="N109" s="27">
        <f t="shared" si="16"/>
        <v>315.37281000000002</v>
      </c>
      <c r="O109" s="27">
        <f t="shared" si="20"/>
        <v>-24884.091189999926</v>
      </c>
      <c r="P109" s="27">
        <f t="shared" si="21"/>
        <v>24884.091189999926</v>
      </c>
      <c r="Q109" s="8"/>
      <c r="R109" s="8"/>
      <c r="S109" s="8"/>
      <c r="T109" s="4"/>
    </row>
    <row r="110" spans="1:20">
      <c r="A110" s="31">
        <v>42795</v>
      </c>
      <c r="B110" s="4"/>
      <c r="C110" s="6">
        <v>102</v>
      </c>
      <c r="D110" s="29">
        <f t="shared" si="12"/>
        <v>831</v>
      </c>
      <c r="E110" s="29">
        <f t="shared" si="17"/>
        <v>84762</v>
      </c>
      <c r="F110" s="29">
        <f t="shared" si="13"/>
        <v>-64738</v>
      </c>
      <c r="G110" s="34">
        <f>+Inputs!$D$3</f>
        <v>0.37951000000000001</v>
      </c>
      <c r="H110" s="4"/>
      <c r="I110" s="27">
        <f t="shared" si="18"/>
        <v>149500</v>
      </c>
      <c r="J110" s="4"/>
      <c r="K110" s="27">
        <f t="shared" si="14"/>
        <v>831</v>
      </c>
      <c r="L110" s="27">
        <f t="shared" si="19"/>
        <v>84762</v>
      </c>
      <c r="M110" s="27">
        <f t="shared" si="15"/>
        <v>315.37281000000002</v>
      </c>
      <c r="N110" s="27">
        <f t="shared" si="16"/>
        <v>315.37281000000002</v>
      </c>
      <c r="O110" s="27">
        <f t="shared" si="20"/>
        <v>-24568.718379999926</v>
      </c>
      <c r="P110" s="27">
        <f t="shared" si="21"/>
        <v>24568.718379999926</v>
      </c>
      <c r="Q110" s="8"/>
      <c r="R110" s="8"/>
      <c r="S110" s="8"/>
      <c r="T110" s="4"/>
    </row>
    <row r="111" spans="1:20">
      <c r="A111" s="31">
        <v>42826</v>
      </c>
      <c r="B111" s="4"/>
      <c r="C111" s="6">
        <v>103</v>
      </c>
      <c r="D111" s="29">
        <f t="shared" si="12"/>
        <v>831</v>
      </c>
      <c r="E111" s="29">
        <f t="shared" si="17"/>
        <v>85593</v>
      </c>
      <c r="F111" s="29">
        <f t="shared" si="13"/>
        <v>-63907</v>
      </c>
      <c r="G111" s="34">
        <f>+Inputs!$D$3</f>
        <v>0.37951000000000001</v>
      </c>
      <c r="H111" s="4"/>
      <c r="I111" s="27">
        <f t="shared" si="18"/>
        <v>149500</v>
      </c>
      <c r="J111" s="4"/>
      <c r="K111" s="27">
        <f t="shared" si="14"/>
        <v>831</v>
      </c>
      <c r="L111" s="27">
        <f t="shared" si="19"/>
        <v>85593</v>
      </c>
      <c r="M111" s="27">
        <f t="shared" si="15"/>
        <v>315.37281000000002</v>
      </c>
      <c r="N111" s="27">
        <f t="shared" si="16"/>
        <v>315.37281000000002</v>
      </c>
      <c r="O111" s="27">
        <f t="shared" si="20"/>
        <v>-24253.345569999925</v>
      </c>
      <c r="P111" s="27">
        <f t="shared" si="21"/>
        <v>24253.345569999925</v>
      </c>
      <c r="Q111" s="8"/>
      <c r="R111" s="8"/>
      <c r="S111" s="8"/>
      <c r="T111" s="4"/>
    </row>
    <row r="112" spans="1:20">
      <c r="A112" s="31">
        <v>42856</v>
      </c>
      <c r="B112" s="4"/>
      <c r="C112" s="6">
        <v>104</v>
      </c>
      <c r="D112" s="29">
        <f t="shared" si="12"/>
        <v>831</v>
      </c>
      <c r="E112" s="29">
        <f t="shared" si="17"/>
        <v>86424</v>
      </c>
      <c r="F112" s="29">
        <f t="shared" si="13"/>
        <v>-63076</v>
      </c>
      <c r="G112" s="34">
        <f>+Inputs!$D$3</f>
        <v>0.37951000000000001</v>
      </c>
      <c r="H112" s="4"/>
      <c r="I112" s="27">
        <f t="shared" si="18"/>
        <v>149500</v>
      </c>
      <c r="J112" s="4"/>
      <c r="K112" s="27">
        <f t="shared" si="14"/>
        <v>831</v>
      </c>
      <c r="L112" s="27">
        <f t="shared" si="19"/>
        <v>86424</v>
      </c>
      <c r="M112" s="27">
        <f t="shared" si="15"/>
        <v>315.37281000000002</v>
      </c>
      <c r="N112" s="27">
        <f t="shared" si="16"/>
        <v>315.37281000000002</v>
      </c>
      <c r="O112" s="27">
        <f t="shared" si="20"/>
        <v>-23937.972759999924</v>
      </c>
      <c r="P112" s="27">
        <f t="shared" si="21"/>
        <v>23937.972759999924</v>
      </c>
      <c r="Q112" s="8"/>
      <c r="R112" s="8"/>
      <c r="S112" s="8"/>
      <c r="T112" s="4"/>
    </row>
    <row r="113" spans="1:20">
      <c r="A113" s="31">
        <v>42887</v>
      </c>
      <c r="B113" s="4"/>
      <c r="C113" s="6">
        <v>105</v>
      </c>
      <c r="D113" s="29">
        <f t="shared" si="12"/>
        <v>831</v>
      </c>
      <c r="E113" s="29">
        <f t="shared" si="17"/>
        <v>87255</v>
      </c>
      <c r="F113" s="29">
        <f t="shared" si="13"/>
        <v>-62245</v>
      </c>
      <c r="G113" s="34">
        <f>+Inputs!$D$3</f>
        <v>0.37951000000000001</v>
      </c>
      <c r="H113" s="4"/>
      <c r="I113" s="27">
        <f t="shared" si="18"/>
        <v>149500</v>
      </c>
      <c r="J113" s="4"/>
      <c r="K113" s="27">
        <f t="shared" si="14"/>
        <v>831</v>
      </c>
      <c r="L113" s="27">
        <f t="shared" si="19"/>
        <v>87255</v>
      </c>
      <c r="M113" s="27">
        <f t="shared" si="15"/>
        <v>315.37281000000002</v>
      </c>
      <c r="N113" s="27">
        <f t="shared" si="16"/>
        <v>315.37281000000002</v>
      </c>
      <c r="O113" s="27">
        <f t="shared" si="20"/>
        <v>-23622.599949999923</v>
      </c>
      <c r="P113" s="27">
        <f t="shared" si="21"/>
        <v>23622.599949999923</v>
      </c>
      <c r="Q113" s="8"/>
      <c r="R113" s="8"/>
      <c r="S113" s="8"/>
      <c r="T113" s="4"/>
    </row>
    <row r="114" spans="1:20">
      <c r="A114" s="31">
        <v>42917</v>
      </c>
      <c r="B114" s="4"/>
      <c r="C114" s="6">
        <v>106</v>
      </c>
      <c r="D114" s="29">
        <f t="shared" si="12"/>
        <v>831</v>
      </c>
      <c r="E114" s="29">
        <f t="shared" si="17"/>
        <v>88086</v>
      </c>
      <c r="F114" s="29">
        <f t="shared" si="13"/>
        <v>-61414</v>
      </c>
      <c r="G114" s="34">
        <f>+Inputs!$D$3</f>
        <v>0.37951000000000001</v>
      </c>
      <c r="H114" s="4"/>
      <c r="I114" s="27">
        <f t="shared" si="18"/>
        <v>149500</v>
      </c>
      <c r="J114" s="4"/>
      <c r="K114" s="27">
        <f t="shared" si="14"/>
        <v>831</v>
      </c>
      <c r="L114" s="27">
        <f t="shared" si="19"/>
        <v>88086</v>
      </c>
      <c r="M114" s="27">
        <f t="shared" si="15"/>
        <v>315.37281000000002</v>
      </c>
      <c r="N114" s="27">
        <f t="shared" si="16"/>
        <v>315.37281000000002</v>
      </c>
      <c r="O114" s="27">
        <f t="shared" si="20"/>
        <v>-23307.227139999923</v>
      </c>
      <c r="P114" s="27">
        <f t="shared" si="21"/>
        <v>23307.227139999923</v>
      </c>
      <c r="Q114" s="8"/>
      <c r="R114" s="8"/>
      <c r="S114" s="8"/>
      <c r="T114" s="4"/>
    </row>
    <row r="115" spans="1:20">
      <c r="A115" s="31">
        <v>42948</v>
      </c>
      <c r="B115" s="4"/>
      <c r="C115" s="6">
        <v>107</v>
      </c>
      <c r="D115" s="29">
        <f t="shared" si="12"/>
        <v>831</v>
      </c>
      <c r="E115" s="29">
        <f t="shared" si="17"/>
        <v>88917</v>
      </c>
      <c r="F115" s="29">
        <f t="shared" si="13"/>
        <v>-60583</v>
      </c>
      <c r="G115" s="34">
        <f>+Inputs!$D$3</f>
        <v>0.37951000000000001</v>
      </c>
      <c r="H115" s="4"/>
      <c r="I115" s="27">
        <f t="shared" si="18"/>
        <v>149500</v>
      </c>
      <c r="J115" s="4"/>
      <c r="K115" s="27">
        <f t="shared" si="14"/>
        <v>831</v>
      </c>
      <c r="L115" s="27">
        <f t="shared" si="19"/>
        <v>88917</v>
      </c>
      <c r="M115" s="27">
        <f t="shared" si="15"/>
        <v>315.37281000000002</v>
      </c>
      <c r="N115" s="27">
        <f t="shared" si="16"/>
        <v>315.37281000000002</v>
      </c>
      <c r="O115" s="27">
        <f t="shared" si="20"/>
        <v>-22991.854329999922</v>
      </c>
      <c r="P115" s="27">
        <f t="shared" si="21"/>
        <v>22991.854329999922</v>
      </c>
      <c r="Q115" s="8"/>
      <c r="R115" s="8"/>
      <c r="S115" s="8"/>
      <c r="T115" s="4"/>
    </row>
    <row r="116" spans="1:20">
      <c r="A116" s="31">
        <v>42979</v>
      </c>
      <c r="B116" s="4"/>
      <c r="C116" s="6">
        <v>108</v>
      </c>
      <c r="D116" s="29">
        <f t="shared" si="12"/>
        <v>831</v>
      </c>
      <c r="E116" s="29">
        <f t="shared" si="17"/>
        <v>89748</v>
      </c>
      <c r="F116" s="29">
        <f t="shared" si="13"/>
        <v>-59752</v>
      </c>
      <c r="G116" s="34">
        <f>+Inputs!$D$3</f>
        <v>0.37951000000000001</v>
      </c>
      <c r="H116" s="4"/>
      <c r="I116" s="27">
        <f t="shared" si="18"/>
        <v>149500</v>
      </c>
      <c r="J116" s="4"/>
      <c r="K116" s="27">
        <f t="shared" si="14"/>
        <v>831</v>
      </c>
      <c r="L116" s="27">
        <f t="shared" si="19"/>
        <v>89748</v>
      </c>
      <c r="M116" s="27">
        <f t="shared" si="15"/>
        <v>315.37281000000002</v>
      </c>
      <c r="N116" s="27">
        <f t="shared" si="16"/>
        <v>315.37281000000002</v>
      </c>
      <c r="O116" s="27">
        <f t="shared" si="20"/>
        <v>-22676.481519999921</v>
      </c>
      <c r="P116" s="27">
        <f t="shared" si="21"/>
        <v>22676.481519999921</v>
      </c>
      <c r="Q116" s="8"/>
      <c r="R116" s="8"/>
      <c r="S116" s="8"/>
      <c r="T116" s="4"/>
    </row>
    <row r="117" spans="1:20">
      <c r="A117" s="31">
        <v>43009</v>
      </c>
      <c r="B117" s="4"/>
      <c r="C117" s="6">
        <v>109</v>
      </c>
      <c r="D117" s="29">
        <f t="shared" si="12"/>
        <v>831</v>
      </c>
      <c r="E117" s="29">
        <f t="shared" si="17"/>
        <v>90579</v>
      </c>
      <c r="F117" s="29">
        <f t="shared" si="13"/>
        <v>-58921</v>
      </c>
      <c r="G117" s="34">
        <f>+Inputs!$D$3</f>
        <v>0.37951000000000001</v>
      </c>
      <c r="H117" s="4"/>
      <c r="I117" s="27">
        <f t="shared" si="18"/>
        <v>149500</v>
      </c>
      <c r="J117" s="4"/>
      <c r="K117" s="27">
        <f t="shared" si="14"/>
        <v>831</v>
      </c>
      <c r="L117" s="27">
        <f t="shared" si="19"/>
        <v>90579</v>
      </c>
      <c r="M117" s="27">
        <f t="shared" si="15"/>
        <v>315.37281000000002</v>
      </c>
      <c r="N117" s="27">
        <f t="shared" si="16"/>
        <v>315.37281000000002</v>
      </c>
      <c r="O117" s="27">
        <f t="shared" si="20"/>
        <v>-22361.10870999992</v>
      </c>
      <c r="P117" s="27">
        <f t="shared" si="21"/>
        <v>22361.10870999992</v>
      </c>
      <c r="Q117" s="8"/>
      <c r="R117" s="8"/>
      <c r="S117" s="8"/>
      <c r="T117" s="4"/>
    </row>
    <row r="118" spans="1:20">
      <c r="A118" s="31">
        <v>43040</v>
      </c>
      <c r="B118" s="4"/>
      <c r="C118" s="6">
        <v>110</v>
      </c>
      <c r="D118" s="29">
        <f t="shared" si="12"/>
        <v>831</v>
      </c>
      <c r="E118" s="29">
        <f t="shared" si="17"/>
        <v>91410</v>
      </c>
      <c r="F118" s="29">
        <f t="shared" si="13"/>
        <v>-58090</v>
      </c>
      <c r="G118" s="34">
        <f>+Inputs!$D$3</f>
        <v>0.37951000000000001</v>
      </c>
      <c r="H118" s="4"/>
      <c r="I118" s="27">
        <f t="shared" si="18"/>
        <v>149500</v>
      </c>
      <c r="J118" s="4"/>
      <c r="K118" s="27">
        <f t="shared" si="14"/>
        <v>831</v>
      </c>
      <c r="L118" s="27">
        <f t="shared" si="19"/>
        <v>91410</v>
      </c>
      <c r="M118" s="27">
        <f t="shared" si="15"/>
        <v>315.37281000000002</v>
      </c>
      <c r="N118" s="27">
        <f t="shared" si="16"/>
        <v>315.37281000000002</v>
      </c>
      <c r="O118" s="27">
        <f t="shared" si="20"/>
        <v>-22045.73589999992</v>
      </c>
      <c r="P118" s="27">
        <f t="shared" si="21"/>
        <v>22045.73589999992</v>
      </c>
      <c r="Q118" s="8"/>
      <c r="R118" s="8"/>
      <c r="S118" s="8"/>
      <c r="T118" s="4"/>
    </row>
    <row r="119" spans="1:20">
      <c r="A119" s="31">
        <v>43070</v>
      </c>
      <c r="B119" s="4"/>
      <c r="C119" s="6">
        <v>111</v>
      </c>
      <c r="D119" s="29">
        <f t="shared" si="12"/>
        <v>831</v>
      </c>
      <c r="E119" s="29">
        <f t="shared" si="17"/>
        <v>92241</v>
      </c>
      <c r="F119" s="29">
        <f t="shared" si="13"/>
        <v>-57259</v>
      </c>
      <c r="G119" s="34">
        <f>+Inputs!$D$3</f>
        <v>0.37951000000000001</v>
      </c>
      <c r="H119" s="4"/>
      <c r="I119" s="27">
        <f t="shared" si="18"/>
        <v>149500</v>
      </c>
      <c r="J119" s="4"/>
      <c r="K119" s="27">
        <f t="shared" si="14"/>
        <v>831</v>
      </c>
      <c r="L119" s="27">
        <f t="shared" si="19"/>
        <v>92241</v>
      </c>
      <c r="M119" s="27">
        <f t="shared" si="15"/>
        <v>315.37281000000002</v>
      </c>
      <c r="N119" s="27">
        <f t="shared" si="16"/>
        <v>315.37281000000002</v>
      </c>
      <c r="O119" s="27">
        <f t="shared" si="20"/>
        <v>-21730.363089999919</v>
      </c>
      <c r="P119" s="27">
        <f t="shared" si="21"/>
        <v>21730.363089999919</v>
      </c>
      <c r="Q119" s="8"/>
      <c r="R119" s="8"/>
      <c r="S119" s="8"/>
      <c r="T119" s="4"/>
    </row>
    <row r="120" spans="1:20">
      <c r="A120" s="31">
        <v>43101</v>
      </c>
      <c r="B120" s="4"/>
      <c r="C120" s="6">
        <v>112</v>
      </c>
      <c r="D120" s="29">
        <f t="shared" si="12"/>
        <v>831</v>
      </c>
      <c r="E120" s="29">
        <f t="shared" si="17"/>
        <v>93072</v>
      </c>
      <c r="F120" s="29">
        <f t="shared" si="13"/>
        <v>-56428</v>
      </c>
      <c r="G120" s="34">
        <f>+Inputs!$D$3</f>
        <v>0.37951000000000001</v>
      </c>
      <c r="H120" s="4"/>
      <c r="I120" s="27">
        <f t="shared" si="18"/>
        <v>149500</v>
      </c>
      <c r="J120" s="4"/>
      <c r="K120" s="27">
        <f t="shared" si="14"/>
        <v>831</v>
      </c>
      <c r="L120" s="27">
        <f t="shared" si="19"/>
        <v>93072</v>
      </c>
      <c r="M120" s="27">
        <f t="shared" si="15"/>
        <v>315.37281000000002</v>
      </c>
      <c r="N120" s="27">
        <f t="shared" si="16"/>
        <v>315.37281000000002</v>
      </c>
      <c r="O120" s="27">
        <f t="shared" si="20"/>
        <v>-21414.990279999918</v>
      </c>
      <c r="P120" s="27">
        <f t="shared" si="21"/>
        <v>21414.990279999918</v>
      </c>
      <c r="Q120" s="8"/>
      <c r="R120" s="8"/>
      <c r="S120" s="8"/>
      <c r="T120" s="4"/>
    </row>
    <row r="121" spans="1:20">
      <c r="A121" s="31">
        <v>43132</v>
      </c>
      <c r="B121" s="4"/>
      <c r="C121" s="6">
        <v>113</v>
      </c>
      <c r="D121" s="29">
        <f t="shared" si="12"/>
        <v>831</v>
      </c>
      <c r="E121" s="29">
        <f t="shared" si="17"/>
        <v>93903</v>
      </c>
      <c r="F121" s="29">
        <f t="shared" si="13"/>
        <v>-55597</v>
      </c>
      <c r="G121" s="34">
        <f>+Inputs!$D$3</f>
        <v>0.37951000000000001</v>
      </c>
      <c r="H121" s="4"/>
      <c r="I121" s="27">
        <f t="shared" si="18"/>
        <v>149500</v>
      </c>
      <c r="J121" s="4"/>
      <c r="K121" s="27">
        <f t="shared" si="14"/>
        <v>831</v>
      </c>
      <c r="L121" s="27">
        <f t="shared" si="19"/>
        <v>93903</v>
      </c>
      <c r="M121" s="27">
        <f t="shared" si="15"/>
        <v>315.37281000000002</v>
      </c>
      <c r="N121" s="27">
        <f t="shared" si="16"/>
        <v>315.37281000000002</v>
      </c>
      <c r="O121" s="27">
        <f t="shared" si="20"/>
        <v>-21099.617469999917</v>
      </c>
      <c r="P121" s="27">
        <f t="shared" si="21"/>
        <v>21099.617469999917</v>
      </c>
      <c r="Q121" s="8"/>
      <c r="R121" s="8"/>
      <c r="S121" s="8"/>
      <c r="T121" s="4"/>
    </row>
    <row r="122" spans="1:20">
      <c r="A122" s="31">
        <v>43160</v>
      </c>
      <c r="B122" s="4"/>
      <c r="C122" s="6">
        <v>114</v>
      </c>
      <c r="D122" s="29">
        <f t="shared" si="12"/>
        <v>831</v>
      </c>
      <c r="E122" s="29">
        <f t="shared" si="17"/>
        <v>94734</v>
      </c>
      <c r="F122" s="29">
        <f t="shared" si="13"/>
        <v>-54766</v>
      </c>
      <c r="G122" s="34">
        <f>+Inputs!$D$3</f>
        <v>0.37951000000000001</v>
      </c>
      <c r="H122" s="4"/>
      <c r="I122" s="27">
        <f t="shared" si="18"/>
        <v>149500</v>
      </c>
      <c r="J122" s="4"/>
      <c r="K122" s="27">
        <f t="shared" si="14"/>
        <v>831</v>
      </c>
      <c r="L122" s="27">
        <f t="shared" si="19"/>
        <v>94734</v>
      </c>
      <c r="M122" s="27">
        <f t="shared" si="15"/>
        <v>315.37281000000002</v>
      </c>
      <c r="N122" s="27">
        <f t="shared" si="16"/>
        <v>315.37281000000002</v>
      </c>
      <c r="O122" s="27">
        <f t="shared" si="20"/>
        <v>-20784.244659999917</v>
      </c>
      <c r="P122" s="27">
        <f t="shared" si="21"/>
        <v>20784.244659999917</v>
      </c>
      <c r="Q122" s="8"/>
      <c r="R122" s="8"/>
      <c r="S122" s="8"/>
      <c r="T122" s="4"/>
    </row>
    <row r="123" spans="1:20">
      <c r="A123" s="31">
        <v>43191</v>
      </c>
      <c r="B123" s="4"/>
      <c r="C123" s="6">
        <v>115</v>
      </c>
      <c r="D123" s="29">
        <f t="shared" si="12"/>
        <v>831</v>
      </c>
      <c r="E123" s="29">
        <f t="shared" si="17"/>
        <v>95565</v>
      </c>
      <c r="F123" s="29">
        <f t="shared" si="13"/>
        <v>-53935</v>
      </c>
      <c r="G123" s="34">
        <f>+Inputs!$D$3</f>
        <v>0.37951000000000001</v>
      </c>
      <c r="H123" s="4"/>
      <c r="I123" s="27">
        <f t="shared" si="18"/>
        <v>149500</v>
      </c>
      <c r="J123" s="4"/>
      <c r="K123" s="27">
        <f t="shared" si="14"/>
        <v>831</v>
      </c>
      <c r="L123" s="27">
        <f t="shared" si="19"/>
        <v>95565</v>
      </c>
      <c r="M123" s="27">
        <f t="shared" si="15"/>
        <v>315.37281000000002</v>
      </c>
      <c r="N123" s="27">
        <f t="shared" si="16"/>
        <v>315.37281000000002</v>
      </c>
      <c r="O123" s="27">
        <f t="shared" si="20"/>
        <v>-20468.871849999916</v>
      </c>
      <c r="P123" s="27">
        <f t="shared" si="21"/>
        <v>20468.871849999916</v>
      </c>
      <c r="Q123" s="8"/>
      <c r="R123" s="8"/>
      <c r="S123" s="8"/>
      <c r="T123" s="4"/>
    </row>
    <row r="124" spans="1:20">
      <c r="A124" s="31">
        <v>43221</v>
      </c>
      <c r="B124" s="4"/>
      <c r="C124" s="6">
        <v>116</v>
      </c>
      <c r="D124" s="29">
        <f t="shared" si="12"/>
        <v>831</v>
      </c>
      <c r="E124" s="29">
        <f t="shared" si="17"/>
        <v>96396</v>
      </c>
      <c r="F124" s="29">
        <f t="shared" si="13"/>
        <v>-53104</v>
      </c>
      <c r="G124" s="34">
        <f>+Inputs!$D$3</f>
        <v>0.37951000000000001</v>
      </c>
      <c r="H124" s="4"/>
      <c r="I124" s="27">
        <f t="shared" si="18"/>
        <v>149500</v>
      </c>
      <c r="J124" s="4"/>
      <c r="K124" s="27">
        <f t="shared" si="14"/>
        <v>831</v>
      </c>
      <c r="L124" s="27">
        <f t="shared" si="19"/>
        <v>96396</v>
      </c>
      <c r="M124" s="27">
        <f t="shared" si="15"/>
        <v>315.37281000000002</v>
      </c>
      <c r="N124" s="27">
        <f t="shared" si="16"/>
        <v>315.37281000000002</v>
      </c>
      <c r="O124" s="27">
        <f t="shared" si="20"/>
        <v>-20153.499039999915</v>
      </c>
      <c r="P124" s="27">
        <f t="shared" si="21"/>
        <v>20153.499039999915</v>
      </c>
      <c r="Q124" s="8"/>
      <c r="R124" s="8"/>
      <c r="S124" s="8"/>
      <c r="T124" s="4"/>
    </row>
    <row r="125" spans="1:20">
      <c r="A125" s="31">
        <v>43252</v>
      </c>
      <c r="B125" s="4"/>
      <c r="C125" s="6">
        <v>117</v>
      </c>
      <c r="D125" s="29">
        <f t="shared" si="12"/>
        <v>831</v>
      </c>
      <c r="E125" s="29">
        <f t="shared" si="17"/>
        <v>97227</v>
      </c>
      <c r="F125" s="29">
        <f t="shared" si="13"/>
        <v>-52273</v>
      </c>
      <c r="G125" s="34">
        <f>+Inputs!$D$3</f>
        <v>0.37951000000000001</v>
      </c>
      <c r="H125" s="4"/>
      <c r="I125" s="27">
        <f t="shared" si="18"/>
        <v>149500</v>
      </c>
      <c r="J125" s="4"/>
      <c r="K125" s="27">
        <f t="shared" si="14"/>
        <v>831</v>
      </c>
      <c r="L125" s="27">
        <f t="shared" si="19"/>
        <v>97227</v>
      </c>
      <c r="M125" s="27">
        <f t="shared" si="15"/>
        <v>315.37281000000002</v>
      </c>
      <c r="N125" s="27">
        <f t="shared" si="16"/>
        <v>315.37281000000002</v>
      </c>
      <c r="O125" s="27">
        <f t="shared" si="20"/>
        <v>-19838.126229999914</v>
      </c>
      <c r="P125" s="27">
        <f t="shared" si="21"/>
        <v>19838.126229999914</v>
      </c>
      <c r="Q125" s="8"/>
      <c r="R125" s="8"/>
      <c r="S125" s="8"/>
      <c r="T125" s="4"/>
    </row>
    <row r="126" spans="1:20">
      <c r="A126" s="31">
        <v>43282</v>
      </c>
      <c r="B126" s="4"/>
      <c r="C126" s="6">
        <v>118</v>
      </c>
      <c r="D126" s="29">
        <f t="shared" si="12"/>
        <v>831</v>
      </c>
      <c r="E126" s="29">
        <f t="shared" si="17"/>
        <v>98058</v>
      </c>
      <c r="F126" s="29">
        <f t="shared" si="13"/>
        <v>-51442</v>
      </c>
      <c r="G126" s="34">
        <f>+Inputs!$D$3</f>
        <v>0.37951000000000001</v>
      </c>
      <c r="H126" s="4"/>
      <c r="I126" s="27">
        <f t="shared" si="18"/>
        <v>149500</v>
      </c>
      <c r="J126" s="4"/>
      <c r="K126" s="27">
        <f t="shared" si="14"/>
        <v>831</v>
      </c>
      <c r="L126" s="27">
        <f t="shared" si="19"/>
        <v>98058</v>
      </c>
      <c r="M126" s="27">
        <f t="shared" si="15"/>
        <v>315.37281000000002</v>
      </c>
      <c r="N126" s="27">
        <f t="shared" si="16"/>
        <v>315.37281000000002</v>
      </c>
      <c r="O126" s="27">
        <f t="shared" si="20"/>
        <v>-19522.753419999914</v>
      </c>
      <c r="P126" s="27">
        <f t="shared" si="21"/>
        <v>19522.753419999914</v>
      </c>
      <c r="Q126" s="8"/>
      <c r="R126" s="8"/>
      <c r="S126" s="8"/>
      <c r="T126" s="4"/>
    </row>
    <row r="127" spans="1:20">
      <c r="A127" s="31">
        <v>43313</v>
      </c>
      <c r="B127" s="4"/>
      <c r="C127" s="6">
        <v>119</v>
      </c>
      <c r="D127" s="29">
        <f t="shared" si="12"/>
        <v>831</v>
      </c>
      <c r="E127" s="29">
        <f t="shared" si="17"/>
        <v>98889</v>
      </c>
      <c r="F127" s="29">
        <f t="shared" si="13"/>
        <v>-50611</v>
      </c>
      <c r="G127" s="34">
        <f>+Inputs!$D$3</f>
        <v>0.37951000000000001</v>
      </c>
      <c r="H127" s="4"/>
      <c r="I127" s="27">
        <f t="shared" si="18"/>
        <v>149500</v>
      </c>
      <c r="J127" s="4"/>
      <c r="K127" s="27">
        <f t="shared" si="14"/>
        <v>831</v>
      </c>
      <c r="L127" s="27">
        <f t="shared" si="19"/>
        <v>98889</v>
      </c>
      <c r="M127" s="27">
        <f t="shared" si="15"/>
        <v>315.37281000000002</v>
      </c>
      <c r="N127" s="27">
        <f t="shared" si="16"/>
        <v>315.37281000000002</v>
      </c>
      <c r="O127" s="27">
        <f t="shared" si="20"/>
        <v>-19207.380609999913</v>
      </c>
      <c r="P127" s="27">
        <f t="shared" si="21"/>
        <v>19207.380609999913</v>
      </c>
      <c r="Q127" s="8"/>
      <c r="R127" s="8"/>
      <c r="S127" s="8"/>
      <c r="T127" s="4"/>
    </row>
    <row r="128" spans="1:20">
      <c r="A128" s="31">
        <v>43344</v>
      </c>
      <c r="B128" s="4"/>
      <c r="C128" s="6">
        <v>120</v>
      </c>
      <c r="D128" s="29">
        <f t="shared" si="12"/>
        <v>831</v>
      </c>
      <c r="E128" s="29">
        <f t="shared" si="17"/>
        <v>99720</v>
      </c>
      <c r="F128" s="29">
        <f t="shared" si="13"/>
        <v>-49780</v>
      </c>
      <c r="G128" s="34">
        <f>+Inputs!$D$3</f>
        <v>0.37951000000000001</v>
      </c>
      <c r="H128" s="4"/>
      <c r="I128" s="27">
        <f t="shared" si="18"/>
        <v>149500</v>
      </c>
      <c r="J128" s="4"/>
      <c r="K128" s="27">
        <f t="shared" si="14"/>
        <v>831</v>
      </c>
      <c r="L128" s="27">
        <f t="shared" si="19"/>
        <v>99720</v>
      </c>
      <c r="M128" s="27">
        <f t="shared" si="15"/>
        <v>315.37281000000002</v>
      </c>
      <c r="N128" s="27">
        <f t="shared" si="16"/>
        <v>315.37281000000002</v>
      </c>
      <c r="O128" s="27">
        <f t="shared" si="20"/>
        <v>-18892.007799999912</v>
      </c>
      <c r="P128" s="27">
        <f t="shared" si="21"/>
        <v>18892.007799999912</v>
      </c>
      <c r="Q128" s="8"/>
      <c r="R128" s="8"/>
      <c r="S128" s="8"/>
      <c r="T128" s="4"/>
    </row>
    <row r="129" spans="1:20">
      <c r="A129" s="31">
        <v>43374</v>
      </c>
      <c r="B129" s="4"/>
      <c r="C129" s="6">
        <v>121</v>
      </c>
      <c r="D129" s="29">
        <f t="shared" si="12"/>
        <v>831</v>
      </c>
      <c r="E129" s="29">
        <f t="shared" si="17"/>
        <v>100551</v>
      </c>
      <c r="F129" s="29">
        <f t="shared" si="13"/>
        <v>-48949</v>
      </c>
      <c r="G129" s="34">
        <f>+Inputs!$D$3</f>
        <v>0.37951000000000001</v>
      </c>
      <c r="H129" s="4"/>
      <c r="I129" s="27">
        <f t="shared" si="18"/>
        <v>149500</v>
      </c>
      <c r="J129" s="4"/>
      <c r="K129" s="27">
        <f t="shared" si="14"/>
        <v>831</v>
      </c>
      <c r="L129" s="27">
        <f t="shared" si="19"/>
        <v>100551</v>
      </c>
      <c r="M129" s="27">
        <f t="shared" si="15"/>
        <v>315.37281000000002</v>
      </c>
      <c r="N129" s="27">
        <f t="shared" si="16"/>
        <v>315.37281000000002</v>
      </c>
      <c r="O129" s="27">
        <f t="shared" si="20"/>
        <v>-18576.634989999911</v>
      </c>
      <c r="P129" s="27">
        <f t="shared" si="21"/>
        <v>18576.634989999911</v>
      </c>
      <c r="Q129" s="8"/>
      <c r="R129" s="8"/>
      <c r="S129" s="8"/>
      <c r="T129" s="4"/>
    </row>
    <row r="130" spans="1:20">
      <c r="A130" s="31">
        <v>43405</v>
      </c>
      <c r="B130" s="4"/>
      <c r="C130" s="6">
        <v>122</v>
      </c>
      <c r="D130" s="29">
        <f t="shared" si="12"/>
        <v>831</v>
      </c>
      <c r="E130" s="29">
        <f t="shared" si="17"/>
        <v>101382</v>
      </c>
      <c r="F130" s="29">
        <f t="shared" si="13"/>
        <v>-48118</v>
      </c>
      <c r="G130" s="34">
        <f>+Inputs!$D$3</f>
        <v>0.37951000000000001</v>
      </c>
      <c r="H130" s="4"/>
      <c r="I130" s="27">
        <f t="shared" si="18"/>
        <v>149500</v>
      </c>
      <c r="J130" s="4"/>
      <c r="K130" s="27">
        <f t="shared" si="14"/>
        <v>831</v>
      </c>
      <c r="L130" s="27">
        <f t="shared" si="19"/>
        <v>101382</v>
      </c>
      <c r="M130" s="27">
        <f t="shared" si="15"/>
        <v>315.37281000000002</v>
      </c>
      <c r="N130" s="27">
        <f t="shared" si="16"/>
        <v>315.37281000000002</v>
      </c>
      <c r="O130" s="27">
        <f t="shared" si="20"/>
        <v>-18261.262179999911</v>
      </c>
      <c r="P130" s="27">
        <f t="shared" si="21"/>
        <v>18261.262179999911</v>
      </c>
      <c r="Q130" s="8"/>
      <c r="R130" s="8"/>
      <c r="S130" s="8"/>
      <c r="T130" s="4"/>
    </row>
    <row r="131" spans="1:20">
      <c r="A131" s="31">
        <v>43435</v>
      </c>
      <c r="B131" s="4"/>
      <c r="C131" s="6">
        <v>123</v>
      </c>
      <c r="D131" s="29">
        <f t="shared" si="12"/>
        <v>831</v>
      </c>
      <c r="E131" s="29">
        <f t="shared" si="17"/>
        <v>102213</v>
      </c>
      <c r="F131" s="29">
        <f t="shared" si="13"/>
        <v>-47287</v>
      </c>
      <c r="G131" s="34">
        <f>+Inputs!$D$3</f>
        <v>0.37951000000000001</v>
      </c>
      <c r="H131" s="4"/>
      <c r="I131" s="27">
        <f t="shared" si="18"/>
        <v>149500</v>
      </c>
      <c r="J131" s="4"/>
      <c r="K131" s="27">
        <f t="shared" si="14"/>
        <v>831</v>
      </c>
      <c r="L131" s="27">
        <f t="shared" si="19"/>
        <v>102213</v>
      </c>
      <c r="M131" s="27">
        <f t="shared" si="15"/>
        <v>315.37281000000002</v>
      </c>
      <c r="N131" s="27">
        <f t="shared" si="16"/>
        <v>315.37281000000002</v>
      </c>
      <c r="O131" s="27">
        <f t="shared" si="20"/>
        <v>-17945.88936999991</v>
      </c>
      <c r="P131" s="27">
        <f t="shared" si="21"/>
        <v>17945.88936999991</v>
      </c>
      <c r="Q131" s="8"/>
      <c r="R131" s="8"/>
      <c r="S131" s="8"/>
      <c r="T131" s="4"/>
    </row>
    <row r="132" spans="1:20">
      <c r="A132" s="31">
        <v>43466</v>
      </c>
      <c r="B132" s="4"/>
      <c r="C132" s="6">
        <v>124</v>
      </c>
      <c r="D132" s="29">
        <f t="shared" si="12"/>
        <v>831</v>
      </c>
      <c r="E132" s="29">
        <f t="shared" si="17"/>
        <v>103044</v>
      </c>
      <c r="F132" s="29">
        <f t="shared" si="13"/>
        <v>-46456</v>
      </c>
      <c r="G132" s="34">
        <f>+Inputs!$D$3</f>
        <v>0.37951000000000001</v>
      </c>
      <c r="H132" s="4"/>
      <c r="I132" s="27">
        <f t="shared" si="18"/>
        <v>149500</v>
      </c>
      <c r="J132" s="4"/>
      <c r="K132" s="27">
        <f t="shared" si="14"/>
        <v>831</v>
      </c>
      <c r="L132" s="27">
        <f t="shared" si="19"/>
        <v>103044</v>
      </c>
      <c r="M132" s="27">
        <f t="shared" si="15"/>
        <v>315.37281000000002</v>
      </c>
      <c r="N132" s="27">
        <f t="shared" si="16"/>
        <v>315.37281000000002</v>
      </c>
      <c r="O132" s="27">
        <f t="shared" si="20"/>
        <v>-17630.516559999909</v>
      </c>
      <c r="P132" s="27">
        <f t="shared" si="21"/>
        <v>17630.516559999909</v>
      </c>
      <c r="Q132" s="8"/>
      <c r="R132" s="8"/>
      <c r="S132" s="8"/>
      <c r="T132" s="4"/>
    </row>
    <row r="133" spans="1:20">
      <c r="A133" s="31">
        <v>43497</v>
      </c>
      <c r="B133" s="4"/>
      <c r="C133" s="6">
        <v>125</v>
      </c>
      <c r="D133" s="29">
        <f t="shared" si="12"/>
        <v>831</v>
      </c>
      <c r="E133" s="29">
        <f t="shared" si="17"/>
        <v>103875</v>
      </c>
      <c r="F133" s="29">
        <f t="shared" si="13"/>
        <v>-45625</v>
      </c>
      <c r="G133" s="34">
        <f>+Inputs!$D$3</f>
        <v>0.37951000000000001</v>
      </c>
      <c r="H133" s="4"/>
      <c r="I133" s="27">
        <f t="shared" si="18"/>
        <v>149500</v>
      </c>
      <c r="J133" s="4"/>
      <c r="K133" s="27">
        <f t="shared" si="14"/>
        <v>831</v>
      </c>
      <c r="L133" s="27">
        <f t="shared" si="19"/>
        <v>103875</v>
      </c>
      <c r="M133" s="27">
        <f t="shared" si="15"/>
        <v>315.37281000000002</v>
      </c>
      <c r="N133" s="27">
        <f t="shared" si="16"/>
        <v>315.37281000000002</v>
      </c>
      <c r="O133" s="27">
        <f t="shared" si="20"/>
        <v>-17315.143749999908</v>
      </c>
      <c r="P133" s="27">
        <f t="shared" si="21"/>
        <v>17315.143749999908</v>
      </c>
      <c r="Q133" s="8"/>
      <c r="R133" s="8"/>
      <c r="S133" s="8"/>
      <c r="T133" s="4"/>
    </row>
    <row r="134" spans="1:20">
      <c r="A134" s="31">
        <v>43525</v>
      </c>
      <c r="B134" s="4"/>
      <c r="C134" s="6">
        <v>126</v>
      </c>
      <c r="D134" s="29">
        <f t="shared" si="12"/>
        <v>831</v>
      </c>
      <c r="E134" s="29">
        <f t="shared" si="17"/>
        <v>104706</v>
      </c>
      <c r="F134" s="29">
        <f t="shared" si="13"/>
        <v>-44794</v>
      </c>
      <c r="G134" s="34">
        <f>+Inputs!$D$3</f>
        <v>0.37951000000000001</v>
      </c>
      <c r="H134" s="4"/>
      <c r="I134" s="27">
        <f t="shared" si="18"/>
        <v>149500</v>
      </c>
      <c r="J134" s="4"/>
      <c r="K134" s="27">
        <f t="shared" si="14"/>
        <v>831</v>
      </c>
      <c r="L134" s="27">
        <f t="shared" si="19"/>
        <v>104706</v>
      </c>
      <c r="M134" s="27">
        <f t="shared" si="15"/>
        <v>315.37281000000002</v>
      </c>
      <c r="N134" s="27">
        <f t="shared" si="16"/>
        <v>315.37281000000002</v>
      </c>
      <c r="O134" s="27">
        <f t="shared" si="20"/>
        <v>-16999.770939999908</v>
      </c>
      <c r="P134" s="27">
        <f t="shared" si="21"/>
        <v>16999.770939999908</v>
      </c>
      <c r="Q134" s="8"/>
      <c r="R134" s="8"/>
      <c r="S134" s="8"/>
      <c r="T134" s="4"/>
    </row>
    <row r="135" spans="1:20">
      <c r="A135" s="31">
        <v>43556</v>
      </c>
      <c r="B135" s="4"/>
      <c r="C135" s="6">
        <v>127</v>
      </c>
      <c r="D135" s="29">
        <f t="shared" si="12"/>
        <v>831</v>
      </c>
      <c r="E135" s="29">
        <f t="shared" si="17"/>
        <v>105537</v>
      </c>
      <c r="F135" s="29">
        <f t="shared" si="13"/>
        <v>-43963</v>
      </c>
      <c r="G135" s="34">
        <f>+Inputs!$D$3</f>
        <v>0.37951000000000001</v>
      </c>
      <c r="H135" s="4"/>
      <c r="I135" s="27">
        <f t="shared" si="18"/>
        <v>149500</v>
      </c>
      <c r="J135" s="4"/>
      <c r="K135" s="27">
        <f t="shared" si="14"/>
        <v>831</v>
      </c>
      <c r="L135" s="27">
        <f t="shared" si="19"/>
        <v>105537</v>
      </c>
      <c r="M135" s="27">
        <f t="shared" si="15"/>
        <v>315.37281000000002</v>
      </c>
      <c r="N135" s="27">
        <f t="shared" si="16"/>
        <v>315.37281000000002</v>
      </c>
      <c r="O135" s="27">
        <f t="shared" si="20"/>
        <v>-16684.398129999907</v>
      </c>
      <c r="P135" s="27">
        <f t="shared" si="21"/>
        <v>16684.398129999907</v>
      </c>
      <c r="Q135" s="8"/>
      <c r="R135" s="8"/>
      <c r="S135" s="8"/>
      <c r="T135" s="4"/>
    </row>
    <row r="136" spans="1:20">
      <c r="A136" s="31">
        <v>43586</v>
      </c>
      <c r="B136" s="4"/>
      <c r="C136" s="6">
        <v>128</v>
      </c>
      <c r="D136" s="29">
        <f t="shared" si="12"/>
        <v>831</v>
      </c>
      <c r="E136" s="29">
        <f t="shared" si="17"/>
        <v>106368</v>
      </c>
      <c r="F136" s="29">
        <f t="shared" si="13"/>
        <v>-43132</v>
      </c>
      <c r="G136" s="34">
        <f>+Inputs!$D$3</f>
        <v>0.37951000000000001</v>
      </c>
      <c r="H136" s="4"/>
      <c r="I136" s="27">
        <f t="shared" si="18"/>
        <v>149500</v>
      </c>
      <c r="J136" s="4"/>
      <c r="K136" s="27">
        <f t="shared" si="14"/>
        <v>831</v>
      </c>
      <c r="L136" s="27">
        <f t="shared" si="19"/>
        <v>106368</v>
      </c>
      <c r="M136" s="27">
        <f t="shared" si="15"/>
        <v>315.37281000000002</v>
      </c>
      <c r="N136" s="27">
        <f t="shared" si="16"/>
        <v>315.37281000000002</v>
      </c>
      <c r="O136" s="27">
        <f t="shared" si="20"/>
        <v>-16369.025319999906</v>
      </c>
      <c r="P136" s="27">
        <f t="shared" si="21"/>
        <v>16369.025319999906</v>
      </c>
      <c r="Q136" s="8"/>
      <c r="R136" s="8"/>
      <c r="S136" s="8"/>
      <c r="T136" s="4"/>
    </row>
    <row r="137" spans="1:20">
      <c r="A137" s="31">
        <v>43617</v>
      </c>
      <c r="B137" s="4"/>
      <c r="C137" s="6">
        <v>129</v>
      </c>
      <c r="D137" s="29">
        <f t="shared" ref="D137:D187" si="22">ROUND(-(+$B$9/180)*1,0)</f>
        <v>831</v>
      </c>
      <c r="E137" s="29">
        <f t="shared" si="17"/>
        <v>107199</v>
      </c>
      <c r="F137" s="29">
        <f t="shared" ref="F137:F188" si="23">$B$9+E137</f>
        <v>-42301</v>
      </c>
      <c r="G137" s="34">
        <f>+Inputs!$D$3</f>
        <v>0.37951000000000001</v>
      </c>
      <c r="H137" s="4"/>
      <c r="I137" s="27">
        <f t="shared" si="18"/>
        <v>149500</v>
      </c>
      <c r="J137" s="4"/>
      <c r="K137" s="27">
        <f t="shared" ref="K137:K188" si="24">D137</f>
        <v>831</v>
      </c>
      <c r="L137" s="27">
        <f t="shared" si="19"/>
        <v>107199</v>
      </c>
      <c r="M137" s="27">
        <f t="shared" ref="M137:M188" si="25">K137*G137</f>
        <v>315.37281000000002</v>
      </c>
      <c r="N137" s="27">
        <f t="shared" ref="N137:N188" si="26">M137-J137</f>
        <v>315.37281000000002</v>
      </c>
      <c r="O137" s="27">
        <f t="shared" si="20"/>
        <v>-16053.652509999905</v>
      </c>
      <c r="P137" s="27">
        <f t="shared" si="21"/>
        <v>16053.652509999905</v>
      </c>
      <c r="Q137" s="8"/>
      <c r="R137" s="8"/>
      <c r="S137" s="8"/>
      <c r="T137" s="4"/>
    </row>
    <row r="138" spans="1:20">
      <c r="A138" s="31">
        <v>43647</v>
      </c>
      <c r="B138" s="4"/>
      <c r="C138" s="6">
        <v>130</v>
      </c>
      <c r="D138" s="29">
        <f t="shared" si="22"/>
        <v>831</v>
      </c>
      <c r="E138" s="29">
        <f t="shared" ref="E138:E188" si="27">+E137+D138</f>
        <v>108030</v>
      </c>
      <c r="F138" s="29">
        <f t="shared" si="23"/>
        <v>-41470</v>
      </c>
      <c r="G138" s="34">
        <f>+Inputs!$D$3</f>
        <v>0.37951000000000001</v>
      </c>
      <c r="H138" s="4"/>
      <c r="I138" s="27">
        <f t="shared" ref="I138:I188" si="28">+I137+H138</f>
        <v>149500</v>
      </c>
      <c r="J138" s="4"/>
      <c r="K138" s="27">
        <f t="shared" si="24"/>
        <v>831</v>
      </c>
      <c r="L138" s="27">
        <f t="shared" ref="L138:L188" si="29">+L137+K138</f>
        <v>108030</v>
      </c>
      <c r="M138" s="27">
        <f t="shared" si="25"/>
        <v>315.37281000000002</v>
      </c>
      <c r="N138" s="27">
        <f t="shared" si="26"/>
        <v>315.37281000000002</v>
      </c>
      <c r="O138" s="27">
        <f t="shared" ref="O138:O188" si="30">+O137+N138</f>
        <v>-15738.279699999905</v>
      </c>
      <c r="P138" s="27">
        <f t="shared" ref="P138:P188" si="31">P137-N138</f>
        <v>15738.279699999905</v>
      </c>
      <c r="Q138" s="8"/>
      <c r="R138" s="8"/>
      <c r="S138" s="8"/>
      <c r="T138" s="4"/>
    </row>
    <row r="139" spans="1:20">
      <c r="A139" s="31">
        <v>43678</v>
      </c>
      <c r="B139" s="4"/>
      <c r="C139" s="6">
        <v>131</v>
      </c>
      <c r="D139" s="29">
        <f t="shared" si="22"/>
        <v>831</v>
      </c>
      <c r="E139" s="29">
        <f t="shared" si="27"/>
        <v>108861</v>
      </c>
      <c r="F139" s="29">
        <f t="shared" si="23"/>
        <v>-40639</v>
      </c>
      <c r="G139" s="34">
        <f>+Inputs!$D$3</f>
        <v>0.37951000000000001</v>
      </c>
      <c r="H139" s="4"/>
      <c r="I139" s="27">
        <f t="shared" si="28"/>
        <v>149500</v>
      </c>
      <c r="J139" s="4"/>
      <c r="K139" s="27">
        <f t="shared" si="24"/>
        <v>831</v>
      </c>
      <c r="L139" s="27">
        <f t="shared" si="29"/>
        <v>108861</v>
      </c>
      <c r="M139" s="27">
        <f t="shared" si="25"/>
        <v>315.37281000000002</v>
      </c>
      <c r="N139" s="27">
        <f t="shared" si="26"/>
        <v>315.37281000000002</v>
      </c>
      <c r="O139" s="27">
        <f t="shared" si="30"/>
        <v>-15422.906889999904</v>
      </c>
      <c r="P139" s="27">
        <f t="shared" si="31"/>
        <v>15422.906889999904</v>
      </c>
      <c r="Q139" s="8"/>
      <c r="R139" s="8"/>
      <c r="S139" s="8"/>
      <c r="T139" s="4"/>
    </row>
    <row r="140" spans="1:20">
      <c r="A140" s="31">
        <v>43709</v>
      </c>
      <c r="B140" s="4"/>
      <c r="C140" s="6">
        <v>132</v>
      </c>
      <c r="D140" s="29">
        <f t="shared" si="22"/>
        <v>831</v>
      </c>
      <c r="E140" s="29">
        <f t="shared" si="27"/>
        <v>109692</v>
      </c>
      <c r="F140" s="29">
        <f t="shared" si="23"/>
        <v>-39808</v>
      </c>
      <c r="G140" s="34">
        <f>+Inputs!$D$3</f>
        <v>0.37951000000000001</v>
      </c>
      <c r="H140" s="4"/>
      <c r="I140" s="27">
        <f t="shared" si="28"/>
        <v>149500</v>
      </c>
      <c r="J140" s="4"/>
      <c r="K140" s="27">
        <f t="shared" si="24"/>
        <v>831</v>
      </c>
      <c r="L140" s="27">
        <f t="shared" si="29"/>
        <v>109692</v>
      </c>
      <c r="M140" s="27">
        <f t="shared" si="25"/>
        <v>315.37281000000002</v>
      </c>
      <c r="N140" s="27">
        <f t="shared" si="26"/>
        <v>315.37281000000002</v>
      </c>
      <c r="O140" s="27">
        <f t="shared" si="30"/>
        <v>-15107.534079999903</v>
      </c>
      <c r="P140" s="27">
        <f t="shared" si="31"/>
        <v>15107.534079999903</v>
      </c>
      <c r="Q140" s="8"/>
      <c r="R140" s="8"/>
      <c r="S140" s="8"/>
      <c r="T140" s="4"/>
    </row>
    <row r="141" spans="1:20">
      <c r="A141" s="31">
        <v>43739</v>
      </c>
      <c r="B141" s="4"/>
      <c r="C141" s="6">
        <v>133</v>
      </c>
      <c r="D141" s="29">
        <f t="shared" si="22"/>
        <v>831</v>
      </c>
      <c r="E141" s="29">
        <f t="shared" si="27"/>
        <v>110523</v>
      </c>
      <c r="F141" s="29">
        <f t="shared" si="23"/>
        <v>-38977</v>
      </c>
      <c r="G141" s="34">
        <f>+Inputs!$D$3</f>
        <v>0.37951000000000001</v>
      </c>
      <c r="H141" s="4"/>
      <c r="I141" s="27">
        <f t="shared" si="28"/>
        <v>149500</v>
      </c>
      <c r="J141" s="4"/>
      <c r="K141" s="27">
        <f t="shared" si="24"/>
        <v>831</v>
      </c>
      <c r="L141" s="27">
        <f t="shared" si="29"/>
        <v>110523</v>
      </c>
      <c r="M141" s="27">
        <f t="shared" si="25"/>
        <v>315.37281000000002</v>
      </c>
      <c r="N141" s="27">
        <f t="shared" si="26"/>
        <v>315.37281000000002</v>
      </c>
      <c r="O141" s="27">
        <f t="shared" si="30"/>
        <v>-14792.161269999902</v>
      </c>
      <c r="P141" s="27">
        <f t="shared" si="31"/>
        <v>14792.161269999902</v>
      </c>
      <c r="Q141" s="8"/>
      <c r="R141" s="8"/>
      <c r="S141" s="8"/>
      <c r="T141" s="4"/>
    </row>
    <row r="142" spans="1:20">
      <c r="A142" s="31">
        <v>43770</v>
      </c>
      <c r="B142" s="4"/>
      <c r="C142" s="6">
        <v>134</v>
      </c>
      <c r="D142" s="29">
        <f t="shared" si="22"/>
        <v>831</v>
      </c>
      <c r="E142" s="29">
        <f t="shared" si="27"/>
        <v>111354</v>
      </c>
      <c r="F142" s="29">
        <f t="shared" si="23"/>
        <v>-38146</v>
      </c>
      <c r="G142" s="34">
        <f>+Inputs!$D$3</f>
        <v>0.37951000000000001</v>
      </c>
      <c r="H142" s="4"/>
      <c r="I142" s="27">
        <f t="shared" si="28"/>
        <v>149500</v>
      </c>
      <c r="J142" s="4"/>
      <c r="K142" s="27">
        <f t="shared" si="24"/>
        <v>831</v>
      </c>
      <c r="L142" s="27">
        <f t="shared" si="29"/>
        <v>111354</v>
      </c>
      <c r="M142" s="27">
        <f t="shared" si="25"/>
        <v>315.37281000000002</v>
      </c>
      <c r="N142" s="27">
        <f t="shared" si="26"/>
        <v>315.37281000000002</v>
      </c>
      <c r="O142" s="27">
        <f t="shared" si="30"/>
        <v>-14476.788459999902</v>
      </c>
      <c r="P142" s="27">
        <f t="shared" si="31"/>
        <v>14476.788459999902</v>
      </c>
      <c r="Q142" s="8"/>
      <c r="R142" s="8"/>
      <c r="S142" s="8"/>
      <c r="T142" s="4"/>
    </row>
    <row r="143" spans="1:20">
      <c r="A143" s="31">
        <v>43800</v>
      </c>
      <c r="B143" s="4"/>
      <c r="C143" s="6">
        <v>135</v>
      </c>
      <c r="D143" s="29">
        <f t="shared" si="22"/>
        <v>831</v>
      </c>
      <c r="E143" s="29">
        <f t="shared" si="27"/>
        <v>112185</v>
      </c>
      <c r="F143" s="29">
        <f t="shared" si="23"/>
        <v>-37315</v>
      </c>
      <c r="G143" s="34">
        <f>+Inputs!$D$3</f>
        <v>0.37951000000000001</v>
      </c>
      <c r="H143" s="4"/>
      <c r="I143" s="27">
        <f t="shared" si="28"/>
        <v>149500</v>
      </c>
      <c r="J143" s="4"/>
      <c r="K143" s="27">
        <f t="shared" si="24"/>
        <v>831</v>
      </c>
      <c r="L143" s="27">
        <f t="shared" si="29"/>
        <v>112185</v>
      </c>
      <c r="M143" s="27">
        <f t="shared" si="25"/>
        <v>315.37281000000002</v>
      </c>
      <c r="N143" s="27">
        <f t="shared" si="26"/>
        <v>315.37281000000002</v>
      </c>
      <c r="O143" s="27">
        <f t="shared" si="30"/>
        <v>-14161.415649999901</v>
      </c>
      <c r="P143" s="27">
        <f t="shared" si="31"/>
        <v>14161.415649999901</v>
      </c>
      <c r="Q143" s="8"/>
      <c r="R143" s="8"/>
      <c r="S143" s="8"/>
      <c r="T143" s="4"/>
    </row>
    <row r="144" spans="1:20">
      <c r="A144" s="31">
        <v>43831</v>
      </c>
      <c r="B144" s="4"/>
      <c r="C144" s="6">
        <v>136</v>
      </c>
      <c r="D144" s="29">
        <f t="shared" si="22"/>
        <v>831</v>
      </c>
      <c r="E144" s="29">
        <f t="shared" si="27"/>
        <v>113016</v>
      </c>
      <c r="F144" s="29">
        <f t="shared" si="23"/>
        <v>-36484</v>
      </c>
      <c r="G144" s="34">
        <f>+Inputs!$D$3</f>
        <v>0.37951000000000001</v>
      </c>
      <c r="H144" s="4"/>
      <c r="I144" s="27">
        <f t="shared" si="28"/>
        <v>149500</v>
      </c>
      <c r="J144" s="4"/>
      <c r="K144" s="27">
        <f t="shared" si="24"/>
        <v>831</v>
      </c>
      <c r="L144" s="27">
        <f t="shared" si="29"/>
        <v>113016</v>
      </c>
      <c r="M144" s="27">
        <f t="shared" si="25"/>
        <v>315.37281000000002</v>
      </c>
      <c r="N144" s="27">
        <f t="shared" si="26"/>
        <v>315.37281000000002</v>
      </c>
      <c r="O144" s="27">
        <f t="shared" si="30"/>
        <v>-13846.0428399999</v>
      </c>
      <c r="P144" s="27">
        <f t="shared" si="31"/>
        <v>13846.0428399999</v>
      </c>
      <c r="Q144" s="8"/>
      <c r="R144" s="8"/>
      <c r="S144" s="8"/>
      <c r="T144" s="4"/>
    </row>
    <row r="145" spans="1:20">
      <c r="A145" s="31">
        <v>43862</v>
      </c>
      <c r="B145" s="4"/>
      <c r="C145" s="6">
        <v>137</v>
      </c>
      <c r="D145" s="29">
        <f t="shared" si="22"/>
        <v>831</v>
      </c>
      <c r="E145" s="29">
        <f t="shared" si="27"/>
        <v>113847</v>
      </c>
      <c r="F145" s="29">
        <f t="shared" si="23"/>
        <v>-35653</v>
      </c>
      <c r="G145" s="34">
        <f>+Inputs!$D$3</f>
        <v>0.37951000000000001</v>
      </c>
      <c r="H145" s="4"/>
      <c r="I145" s="27">
        <f t="shared" si="28"/>
        <v>149500</v>
      </c>
      <c r="J145" s="4"/>
      <c r="K145" s="27">
        <f t="shared" si="24"/>
        <v>831</v>
      </c>
      <c r="L145" s="27">
        <f t="shared" si="29"/>
        <v>113847</v>
      </c>
      <c r="M145" s="27">
        <f t="shared" si="25"/>
        <v>315.37281000000002</v>
      </c>
      <c r="N145" s="27">
        <f t="shared" si="26"/>
        <v>315.37281000000002</v>
      </c>
      <c r="O145" s="27">
        <f t="shared" si="30"/>
        <v>-13530.670029999899</v>
      </c>
      <c r="P145" s="27">
        <f t="shared" si="31"/>
        <v>13530.670029999899</v>
      </c>
      <c r="Q145" s="8"/>
      <c r="R145" s="8"/>
      <c r="S145" s="8"/>
      <c r="T145" s="4"/>
    </row>
    <row r="146" spans="1:20">
      <c r="A146" s="31">
        <v>43891</v>
      </c>
      <c r="B146" s="4"/>
      <c r="C146" s="6">
        <v>138</v>
      </c>
      <c r="D146" s="29">
        <f t="shared" si="22"/>
        <v>831</v>
      </c>
      <c r="E146" s="29">
        <f t="shared" si="27"/>
        <v>114678</v>
      </c>
      <c r="F146" s="29">
        <f t="shared" si="23"/>
        <v>-34822</v>
      </c>
      <c r="G146" s="34">
        <f>+Inputs!$D$3</f>
        <v>0.37951000000000001</v>
      </c>
      <c r="H146" s="4"/>
      <c r="I146" s="27">
        <f t="shared" si="28"/>
        <v>149500</v>
      </c>
      <c r="J146" s="4"/>
      <c r="K146" s="27">
        <f t="shared" si="24"/>
        <v>831</v>
      </c>
      <c r="L146" s="27">
        <f t="shared" si="29"/>
        <v>114678</v>
      </c>
      <c r="M146" s="27">
        <f t="shared" si="25"/>
        <v>315.37281000000002</v>
      </c>
      <c r="N146" s="27">
        <f t="shared" si="26"/>
        <v>315.37281000000002</v>
      </c>
      <c r="O146" s="27">
        <f t="shared" si="30"/>
        <v>-13215.297219999899</v>
      </c>
      <c r="P146" s="27">
        <f t="shared" si="31"/>
        <v>13215.297219999899</v>
      </c>
      <c r="Q146" s="8"/>
      <c r="R146" s="8"/>
      <c r="S146" s="8"/>
      <c r="T146" s="4"/>
    </row>
    <row r="147" spans="1:20">
      <c r="A147" s="31">
        <v>43922</v>
      </c>
      <c r="B147" s="4"/>
      <c r="C147" s="6">
        <v>139</v>
      </c>
      <c r="D147" s="29">
        <f t="shared" si="22"/>
        <v>831</v>
      </c>
      <c r="E147" s="29">
        <f t="shared" si="27"/>
        <v>115509</v>
      </c>
      <c r="F147" s="29">
        <f t="shared" si="23"/>
        <v>-33991</v>
      </c>
      <c r="G147" s="34">
        <f>+Inputs!$D$3</f>
        <v>0.37951000000000001</v>
      </c>
      <c r="H147" s="4"/>
      <c r="I147" s="27">
        <f t="shared" si="28"/>
        <v>149500</v>
      </c>
      <c r="J147" s="4"/>
      <c r="K147" s="27">
        <f t="shared" si="24"/>
        <v>831</v>
      </c>
      <c r="L147" s="27">
        <f t="shared" si="29"/>
        <v>115509</v>
      </c>
      <c r="M147" s="27">
        <f t="shared" si="25"/>
        <v>315.37281000000002</v>
      </c>
      <c r="N147" s="27">
        <f t="shared" si="26"/>
        <v>315.37281000000002</v>
      </c>
      <c r="O147" s="27">
        <f t="shared" si="30"/>
        <v>-12899.924409999898</v>
      </c>
      <c r="P147" s="27">
        <f t="shared" si="31"/>
        <v>12899.924409999898</v>
      </c>
      <c r="Q147" s="8"/>
      <c r="R147" s="8"/>
      <c r="S147" s="8"/>
      <c r="T147" s="4"/>
    </row>
    <row r="148" spans="1:20">
      <c r="A148" s="31">
        <v>43952</v>
      </c>
      <c r="B148" s="4"/>
      <c r="C148" s="6">
        <v>140</v>
      </c>
      <c r="D148" s="29">
        <f t="shared" si="22"/>
        <v>831</v>
      </c>
      <c r="E148" s="29">
        <f t="shared" si="27"/>
        <v>116340</v>
      </c>
      <c r="F148" s="29">
        <f t="shared" si="23"/>
        <v>-33160</v>
      </c>
      <c r="G148" s="34">
        <f>+Inputs!$D$3</f>
        <v>0.37951000000000001</v>
      </c>
      <c r="H148" s="4"/>
      <c r="I148" s="27">
        <f t="shared" si="28"/>
        <v>149500</v>
      </c>
      <c r="J148" s="4"/>
      <c r="K148" s="27">
        <f t="shared" si="24"/>
        <v>831</v>
      </c>
      <c r="L148" s="27">
        <f t="shared" si="29"/>
        <v>116340</v>
      </c>
      <c r="M148" s="27">
        <f t="shared" si="25"/>
        <v>315.37281000000002</v>
      </c>
      <c r="N148" s="27">
        <f t="shared" si="26"/>
        <v>315.37281000000002</v>
      </c>
      <c r="O148" s="27">
        <f t="shared" si="30"/>
        <v>-12584.551599999897</v>
      </c>
      <c r="P148" s="27">
        <f t="shared" si="31"/>
        <v>12584.551599999897</v>
      </c>
      <c r="Q148" s="8"/>
      <c r="R148" s="8"/>
      <c r="S148" s="8"/>
      <c r="T148" s="4"/>
    </row>
    <row r="149" spans="1:20">
      <c r="A149" s="31">
        <v>43983</v>
      </c>
      <c r="B149" s="4"/>
      <c r="C149" s="6">
        <v>141</v>
      </c>
      <c r="D149" s="29">
        <f t="shared" si="22"/>
        <v>831</v>
      </c>
      <c r="E149" s="29">
        <f t="shared" si="27"/>
        <v>117171</v>
      </c>
      <c r="F149" s="29">
        <f t="shared" si="23"/>
        <v>-32329</v>
      </c>
      <c r="G149" s="34">
        <f>+Inputs!$D$3</f>
        <v>0.37951000000000001</v>
      </c>
      <c r="H149" s="4"/>
      <c r="I149" s="27">
        <f t="shared" si="28"/>
        <v>149500</v>
      </c>
      <c r="J149" s="4"/>
      <c r="K149" s="27">
        <f t="shared" si="24"/>
        <v>831</v>
      </c>
      <c r="L149" s="27">
        <f t="shared" si="29"/>
        <v>117171</v>
      </c>
      <c r="M149" s="27">
        <f t="shared" si="25"/>
        <v>315.37281000000002</v>
      </c>
      <c r="N149" s="27">
        <f t="shared" si="26"/>
        <v>315.37281000000002</v>
      </c>
      <c r="O149" s="27">
        <f t="shared" si="30"/>
        <v>-12269.178789999896</v>
      </c>
      <c r="P149" s="27">
        <f t="shared" si="31"/>
        <v>12269.178789999896</v>
      </c>
      <c r="Q149" s="8"/>
      <c r="R149" s="8"/>
      <c r="S149" s="8"/>
      <c r="T149" s="4"/>
    </row>
    <row r="150" spans="1:20">
      <c r="A150" s="31">
        <v>44013</v>
      </c>
      <c r="B150" s="4"/>
      <c r="C150" s="6">
        <v>142</v>
      </c>
      <c r="D150" s="29">
        <f t="shared" si="22"/>
        <v>831</v>
      </c>
      <c r="E150" s="29">
        <f t="shared" si="27"/>
        <v>118002</v>
      </c>
      <c r="F150" s="29">
        <f t="shared" si="23"/>
        <v>-31498</v>
      </c>
      <c r="G150" s="34">
        <f>+Inputs!$D$3</f>
        <v>0.37951000000000001</v>
      </c>
      <c r="H150" s="4"/>
      <c r="I150" s="27">
        <f t="shared" si="28"/>
        <v>149500</v>
      </c>
      <c r="J150" s="4"/>
      <c r="K150" s="27">
        <f t="shared" si="24"/>
        <v>831</v>
      </c>
      <c r="L150" s="27">
        <f t="shared" si="29"/>
        <v>118002</v>
      </c>
      <c r="M150" s="27">
        <f t="shared" si="25"/>
        <v>315.37281000000002</v>
      </c>
      <c r="N150" s="27">
        <f t="shared" si="26"/>
        <v>315.37281000000002</v>
      </c>
      <c r="O150" s="27">
        <f t="shared" si="30"/>
        <v>-11953.805979999895</v>
      </c>
      <c r="P150" s="27">
        <f t="shared" si="31"/>
        <v>11953.805979999895</v>
      </c>
      <c r="Q150" s="8"/>
      <c r="R150" s="8"/>
      <c r="S150" s="8"/>
      <c r="T150" s="4"/>
    </row>
    <row r="151" spans="1:20">
      <c r="A151" s="31">
        <v>44044</v>
      </c>
      <c r="B151" s="4"/>
      <c r="C151" s="6">
        <v>143</v>
      </c>
      <c r="D151" s="29">
        <f t="shared" si="22"/>
        <v>831</v>
      </c>
      <c r="E151" s="29">
        <f t="shared" si="27"/>
        <v>118833</v>
      </c>
      <c r="F151" s="29">
        <f t="shared" si="23"/>
        <v>-30667</v>
      </c>
      <c r="G151" s="34">
        <f>+Inputs!$D$3</f>
        <v>0.37951000000000001</v>
      </c>
      <c r="H151" s="4"/>
      <c r="I151" s="27">
        <f t="shared" si="28"/>
        <v>149500</v>
      </c>
      <c r="J151" s="4"/>
      <c r="K151" s="27">
        <f t="shared" si="24"/>
        <v>831</v>
      </c>
      <c r="L151" s="27">
        <f t="shared" si="29"/>
        <v>118833</v>
      </c>
      <c r="M151" s="27">
        <f t="shared" si="25"/>
        <v>315.37281000000002</v>
      </c>
      <c r="N151" s="27">
        <f t="shared" si="26"/>
        <v>315.37281000000002</v>
      </c>
      <c r="O151" s="27">
        <f t="shared" si="30"/>
        <v>-11638.433169999895</v>
      </c>
      <c r="P151" s="27">
        <f t="shared" si="31"/>
        <v>11638.433169999895</v>
      </c>
      <c r="Q151" s="8"/>
      <c r="R151" s="8"/>
      <c r="S151" s="8"/>
      <c r="T151" s="4"/>
    </row>
    <row r="152" spans="1:20">
      <c r="A152" s="31">
        <v>44075</v>
      </c>
      <c r="B152" s="4"/>
      <c r="C152" s="6">
        <v>144</v>
      </c>
      <c r="D152" s="29">
        <f t="shared" si="22"/>
        <v>831</v>
      </c>
      <c r="E152" s="29">
        <f t="shared" si="27"/>
        <v>119664</v>
      </c>
      <c r="F152" s="29">
        <f t="shared" si="23"/>
        <v>-29836</v>
      </c>
      <c r="G152" s="34">
        <f>+Inputs!$D$3</f>
        <v>0.37951000000000001</v>
      </c>
      <c r="H152" s="4"/>
      <c r="I152" s="27">
        <f t="shared" si="28"/>
        <v>149500</v>
      </c>
      <c r="J152" s="4"/>
      <c r="K152" s="27">
        <f t="shared" si="24"/>
        <v>831</v>
      </c>
      <c r="L152" s="27">
        <f t="shared" si="29"/>
        <v>119664</v>
      </c>
      <c r="M152" s="27">
        <f t="shared" si="25"/>
        <v>315.37281000000002</v>
      </c>
      <c r="N152" s="27">
        <f t="shared" si="26"/>
        <v>315.37281000000002</v>
      </c>
      <c r="O152" s="27">
        <f t="shared" si="30"/>
        <v>-11323.060359999894</v>
      </c>
      <c r="P152" s="27">
        <f t="shared" si="31"/>
        <v>11323.060359999894</v>
      </c>
      <c r="Q152" s="8"/>
      <c r="R152" s="8"/>
      <c r="S152" s="8"/>
      <c r="T152" s="4"/>
    </row>
    <row r="153" spans="1:20">
      <c r="A153" s="31">
        <v>44105</v>
      </c>
      <c r="B153" s="4"/>
      <c r="C153" s="6">
        <v>145</v>
      </c>
      <c r="D153" s="29">
        <f t="shared" si="22"/>
        <v>831</v>
      </c>
      <c r="E153" s="29">
        <f t="shared" si="27"/>
        <v>120495</v>
      </c>
      <c r="F153" s="29">
        <f t="shared" si="23"/>
        <v>-29005</v>
      </c>
      <c r="G153" s="34">
        <f>+Inputs!$D$3</f>
        <v>0.37951000000000001</v>
      </c>
      <c r="H153" s="4"/>
      <c r="I153" s="27">
        <f t="shared" si="28"/>
        <v>149500</v>
      </c>
      <c r="J153" s="4"/>
      <c r="K153" s="27">
        <f t="shared" si="24"/>
        <v>831</v>
      </c>
      <c r="L153" s="27">
        <f t="shared" si="29"/>
        <v>120495</v>
      </c>
      <c r="M153" s="27">
        <f t="shared" si="25"/>
        <v>315.37281000000002</v>
      </c>
      <c r="N153" s="27">
        <f t="shared" si="26"/>
        <v>315.37281000000002</v>
      </c>
      <c r="O153" s="27">
        <f t="shared" si="30"/>
        <v>-11007.687549999893</v>
      </c>
      <c r="P153" s="27">
        <f t="shared" si="31"/>
        <v>11007.687549999893</v>
      </c>
      <c r="Q153" s="8"/>
      <c r="R153" s="8"/>
      <c r="S153" s="8"/>
      <c r="T153" s="4"/>
    </row>
    <row r="154" spans="1:20">
      <c r="A154" s="31">
        <v>44136</v>
      </c>
      <c r="B154" s="4"/>
      <c r="C154" s="6">
        <v>146</v>
      </c>
      <c r="D154" s="29">
        <f t="shared" si="22"/>
        <v>831</v>
      </c>
      <c r="E154" s="29">
        <f t="shared" si="27"/>
        <v>121326</v>
      </c>
      <c r="F154" s="29">
        <f t="shared" si="23"/>
        <v>-28174</v>
      </c>
      <c r="G154" s="34">
        <f>+Inputs!$D$3</f>
        <v>0.37951000000000001</v>
      </c>
      <c r="H154" s="4"/>
      <c r="I154" s="27">
        <f t="shared" si="28"/>
        <v>149500</v>
      </c>
      <c r="J154" s="4"/>
      <c r="K154" s="27">
        <f t="shared" si="24"/>
        <v>831</v>
      </c>
      <c r="L154" s="27">
        <f t="shared" si="29"/>
        <v>121326</v>
      </c>
      <c r="M154" s="27">
        <f t="shared" si="25"/>
        <v>315.37281000000002</v>
      </c>
      <c r="N154" s="27">
        <f t="shared" si="26"/>
        <v>315.37281000000002</v>
      </c>
      <c r="O154" s="27">
        <f t="shared" si="30"/>
        <v>-10692.314739999892</v>
      </c>
      <c r="P154" s="27">
        <f t="shared" si="31"/>
        <v>10692.314739999892</v>
      </c>
      <c r="Q154" s="8"/>
      <c r="R154" s="8"/>
      <c r="S154" s="8"/>
      <c r="T154" s="4"/>
    </row>
    <row r="155" spans="1:20">
      <c r="A155" s="31">
        <v>44166</v>
      </c>
      <c r="B155" s="4"/>
      <c r="C155" s="6">
        <v>147</v>
      </c>
      <c r="D155" s="29">
        <f t="shared" si="22"/>
        <v>831</v>
      </c>
      <c r="E155" s="29">
        <f t="shared" si="27"/>
        <v>122157</v>
      </c>
      <c r="F155" s="29">
        <f t="shared" si="23"/>
        <v>-27343</v>
      </c>
      <c r="G155" s="34">
        <f>+Inputs!$D$3</f>
        <v>0.37951000000000001</v>
      </c>
      <c r="H155" s="4"/>
      <c r="I155" s="27">
        <f t="shared" si="28"/>
        <v>149500</v>
      </c>
      <c r="J155" s="4"/>
      <c r="K155" s="27">
        <f t="shared" si="24"/>
        <v>831</v>
      </c>
      <c r="L155" s="27">
        <f t="shared" si="29"/>
        <v>122157</v>
      </c>
      <c r="M155" s="27">
        <f t="shared" si="25"/>
        <v>315.37281000000002</v>
      </c>
      <c r="N155" s="27">
        <f t="shared" si="26"/>
        <v>315.37281000000002</v>
      </c>
      <c r="O155" s="27">
        <f t="shared" si="30"/>
        <v>-10376.941929999892</v>
      </c>
      <c r="P155" s="27">
        <f t="shared" si="31"/>
        <v>10376.941929999892</v>
      </c>
      <c r="Q155" s="8"/>
      <c r="R155" s="8"/>
      <c r="S155" s="8"/>
      <c r="T155" s="4"/>
    </row>
    <row r="156" spans="1:20">
      <c r="A156" s="31">
        <v>44197</v>
      </c>
      <c r="B156" s="4"/>
      <c r="C156" s="6">
        <v>148</v>
      </c>
      <c r="D156" s="29">
        <f t="shared" si="22"/>
        <v>831</v>
      </c>
      <c r="E156" s="29">
        <f t="shared" si="27"/>
        <v>122988</v>
      </c>
      <c r="F156" s="29">
        <f t="shared" si="23"/>
        <v>-26512</v>
      </c>
      <c r="G156" s="34">
        <f>+Inputs!$D$3</f>
        <v>0.37951000000000001</v>
      </c>
      <c r="H156" s="4"/>
      <c r="I156" s="27">
        <f t="shared" si="28"/>
        <v>149500</v>
      </c>
      <c r="J156" s="4"/>
      <c r="K156" s="27">
        <f t="shared" si="24"/>
        <v>831</v>
      </c>
      <c r="L156" s="27">
        <f t="shared" si="29"/>
        <v>122988</v>
      </c>
      <c r="M156" s="27">
        <f t="shared" si="25"/>
        <v>315.37281000000002</v>
      </c>
      <c r="N156" s="27">
        <f t="shared" si="26"/>
        <v>315.37281000000002</v>
      </c>
      <c r="O156" s="27">
        <f t="shared" si="30"/>
        <v>-10061.569119999891</v>
      </c>
      <c r="P156" s="27">
        <f t="shared" si="31"/>
        <v>10061.569119999891</v>
      </c>
      <c r="Q156" s="8"/>
      <c r="R156" s="8"/>
      <c r="S156" s="8"/>
      <c r="T156" s="4"/>
    </row>
    <row r="157" spans="1:20">
      <c r="A157" s="31">
        <v>44228</v>
      </c>
      <c r="B157" s="4"/>
      <c r="C157" s="6">
        <v>149</v>
      </c>
      <c r="D157" s="29">
        <f t="shared" si="22"/>
        <v>831</v>
      </c>
      <c r="E157" s="29">
        <f t="shared" si="27"/>
        <v>123819</v>
      </c>
      <c r="F157" s="29">
        <f t="shared" si="23"/>
        <v>-25681</v>
      </c>
      <c r="G157" s="34">
        <f>+Inputs!$D$3</f>
        <v>0.37951000000000001</v>
      </c>
      <c r="H157" s="4"/>
      <c r="I157" s="27">
        <f t="shared" si="28"/>
        <v>149500</v>
      </c>
      <c r="J157" s="4"/>
      <c r="K157" s="27">
        <f t="shared" si="24"/>
        <v>831</v>
      </c>
      <c r="L157" s="27">
        <f t="shared" si="29"/>
        <v>123819</v>
      </c>
      <c r="M157" s="27">
        <f t="shared" si="25"/>
        <v>315.37281000000002</v>
      </c>
      <c r="N157" s="27">
        <f t="shared" si="26"/>
        <v>315.37281000000002</v>
      </c>
      <c r="O157" s="27">
        <f t="shared" si="30"/>
        <v>-9746.1963099998902</v>
      </c>
      <c r="P157" s="27">
        <f t="shared" si="31"/>
        <v>9746.1963099998902</v>
      </c>
      <c r="Q157" s="8"/>
      <c r="R157" s="8"/>
      <c r="S157" s="8"/>
      <c r="T157" s="4"/>
    </row>
    <row r="158" spans="1:20">
      <c r="A158" s="31">
        <v>44256</v>
      </c>
      <c r="B158" s="4"/>
      <c r="C158" s="6">
        <v>150</v>
      </c>
      <c r="D158" s="29">
        <f t="shared" si="22"/>
        <v>831</v>
      </c>
      <c r="E158" s="29">
        <f t="shared" si="27"/>
        <v>124650</v>
      </c>
      <c r="F158" s="29">
        <f t="shared" si="23"/>
        <v>-24850</v>
      </c>
      <c r="G158" s="34">
        <f>+Inputs!$D$3</f>
        <v>0.37951000000000001</v>
      </c>
      <c r="H158" s="4"/>
      <c r="I158" s="27">
        <f t="shared" si="28"/>
        <v>149500</v>
      </c>
      <c r="J158" s="4"/>
      <c r="K158" s="27">
        <f t="shared" si="24"/>
        <v>831</v>
      </c>
      <c r="L158" s="27">
        <f t="shared" si="29"/>
        <v>124650</v>
      </c>
      <c r="M158" s="27">
        <f t="shared" si="25"/>
        <v>315.37281000000002</v>
      </c>
      <c r="N158" s="27">
        <f t="shared" si="26"/>
        <v>315.37281000000002</v>
      </c>
      <c r="O158" s="27">
        <f t="shared" si="30"/>
        <v>-9430.8234999998895</v>
      </c>
      <c r="P158" s="27">
        <f t="shared" si="31"/>
        <v>9430.8234999998895</v>
      </c>
      <c r="Q158" s="8"/>
      <c r="R158" s="8"/>
      <c r="S158" s="8"/>
      <c r="T158" s="4"/>
    </row>
    <row r="159" spans="1:20">
      <c r="A159" s="31">
        <v>44287</v>
      </c>
      <c r="B159" s="4"/>
      <c r="C159" s="6">
        <v>151</v>
      </c>
      <c r="D159" s="29">
        <f t="shared" si="22"/>
        <v>831</v>
      </c>
      <c r="E159" s="29">
        <f t="shared" si="27"/>
        <v>125481</v>
      </c>
      <c r="F159" s="29">
        <f t="shared" si="23"/>
        <v>-24019</v>
      </c>
      <c r="G159" s="34">
        <f>+Inputs!$D$3</f>
        <v>0.37951000000000001</v>
      </c>
      <c r="H159" s="4"/>
      <c r="I159" s="27">
        <f t="shared" si="28"/>
        <v>149500</v>
      </c>
      <c r="J159" s="4"/>
      <c r="K159" s="27">
        <f t="shared" si="24"/>
        <v>831</v>
      </c>
      <c r="L159" s="27">
        <f t="shared" si="29"/>
        <v>125481</v>
      </c>
      <c r="M159" s="27">
        <f t="shared" si="25"/>
        <v>315.37281000000002</v>
      </c>
      <c r="N159" s="27">
        <f t="shared" si="26"/>
        <v>315.37281000000002</v>
      </c>
      <c r="O159" s="27">
        <f t="shared" si="30"/>
        <v>-9115.4506899998887</v>
      </c>
      <c r="P159" s="27">
        <f t="shared" si="31"/>
        <v>9115.4506899998887</v>
      </c>
      <c r="Q159" s="8"/>
      <c r="R159" s="8"/>
      <c r="S159" s="8"/>
      <c r="T159" s="4"/>
    </row>
    <row r="160" spans="1:20">
      <c r="A160" s="31">
        <v>44317</v>
      </c>
      <c r="B160" s="4"/>
      <c r="C160" s="6">
        <v>152</v>
      </c>
      <c r="D160" s="29">
        <f t="shared" si="22"/>
        <v>831</v>
      </c>
      <c r="E160" s="29">
        <f t="shared" si="27"/>
        <v>126312</v>
      </c>
      <c r="F160" s="29">
        <f t="shared" si="23"/>
        <v>-23188</v>
      </c>
      <c r="G160" s="34">
        <f>+Inputs!$D$3</f>
        <v>0.37951000000000001</v>
      </c>
      <c r="H160" s="4"/>
      <c r="I160" s="27">
        <f t="shared" si="28"/>
        <v>149500</v>
      </c>
      <c r="J160" s="4"/>
      <c r="K160" s="27">
        <f t="shared" si="24"/>
        <v>831</v>
      </c>
      <c r="L160" s="27">
        <f t="shared" si="29"/>
        <v>126312</v>
      </c>
      <c r="M160" s="27">
        <f t="shared" si="25"/>
        <v>315.37281000000002</v>
      </c>
      <c r="N160" s="27">
        <f t="shared" si="26"/>
        <v>315.37281000000002</v>
      </c>
      <c r="O160" s="27">
        <f t="shared" si="30"/>
        <v>-8800.077879999888</v>
      </c>
      <c r="P160" s="27">
        <f t="shared" si="31"/>
        <v>8800.077879999888</v>
      </c>
      <c r="Q160" s="8"/>
      <c r="R160" s="8"/>
      <c r="S160" s="8"/>
      <c r="T160" s="4"/>
    </row>
    <row r="161" spans="1:20">
      <c r="A161" s="31">
        <v>44348</v>
      </c>
      <c r="B161" s="4"/>
      <c r="C161" s="6">
        <v>153</v>
      </c>
      <c r="D161" s="29">
        <f t="shared" si="22"/>
        <v>831</v>
      </c>
      <c r="E161" s="29">
        <f t="shared" si="27"/>
        <v>127143</v>
      </c>
      <c r="F161" s="29">
        <f t="shared" si="23"/>
        <v>-22357</v>
      </c>
      <c r="G161" s="34">
        <f>+Inputs!$D$3</f>
        <v>0.37951000000000001</v>
      </c>
      <c r="H161" s="4"/>
      <c r="I161" s="27">
        <f t="shared" si="28"/>
        <v>149500</v>
      </c>
      <c r="J161" s="4"/>
      <c r="K161" s="27">
        <f t="shared" si="24"/>
        <v>831</v>
      </c>
      <c r="L161" s="27">
        <f t="shared" si="29"/>
        <v>127143</v>
      </c>
      <c r="M161" s="27">
        <f t="shared" si="25"/>
        <v>315.37281000000002</v>
      </c>
      <c r="N161" s="27">
        <f t="shared" si="26"/>
        <v>315.37281000000002</v>
      </c>
      <c r="O161" s="27">
        <f t="shared" si="30"/>
        <v>-8484.7050699998872</v>
      </c>
      <c r="P161" s="27">
        <f t="shared" si="31"/>
        <v>8484.7050699998872</v>
      </c>
      <c r="Q161" s="8"/>
      <c r="R161" s="8"/>
      <c r="S161" s="8"/>
      <c r="T161" s="4"/>
    </row>
    <row r="162" spans="1:20">
      <c r="A162" s="31">
        <v>44378</v>
      </c>
      <c r="B162" s="4"/>
      <c r="C162" s="6">
        <v>154</v>
      </c>
      <c r="D162" s="29">
        <f t="shared" si="22"/>
        <v>831</v>
      </c>
      <c r="E162" s="29">
        <f t="shared" si="27"/>
        <v>127974</v>
      </c>
      <c r="F162" s="29">
        <f t="shared" si="23"/>
        <v>-21526</v>
      </c>
      <c r="G162" s="34">
        <f>+Inputs!$D$3</f>
        <v>0.37951000000000001</v>
      </c>
      <c r="H162" s="4"/>
      <c r="I162" s="27">
        <f t="shared" si="28"/>
        <v>149500</v>
      </c>
      <c r="J162" s="4"/>
      <c r="K162" s="27">
        <f t="shared" si="24"/>
        <v>831</v>
      </c>
      <c r="L162" s="27">
        <f t="shared" si="29"/>
        <v>127974</v>
      </c>
      <c r="M162" s="27">
        <f t="shared" si="25"/>
        <v>315.37281000000002</v>
      </c>
      <c r="N162" s="27">
        <f t="shared" si="26"/>
        <v>315.37281000000002</v>
      </c>
      <c r="O162" s="27">
        <f t="shared" si="30"/>
        <v>-8169.3322599998874</v>
      </c>
      <c r="P162" s="27">
        <f t="shared" si="31"/>
        <v>8169.3322599998874</v>
      </c>
      <c r="Q162" s="8"/>
      <c r="R162" s="8"/>
      <c r="S162" s="8"/>
      <c r="T162" s="4"/>
    </row>
    <row r="163" spans="1:20">
      <c r="A163" s="31">
        <v>44409</v>
      </c>
      <c r="B163" s="4"/>
      <c r="C163" s="6">
        <v>155</v>
      </c>
      <c r="D163" s="29">
        <f t="shared" si="22"/>
        <v>831</v>
      </c>
      <c r="E163" s="29">
        <f t="shared" si="27"/>
        <v>128805</v>
      </c>
      <c r="F163" s="29">
        <f t="shared" si="23"/>
        <v>-20695</v>
      </c>
      <c r="G163" s="34">
        <f>+Inputs!$D$3</f>
        <v>0.37951000000000001</v>
      </c>
      <c r="H163" s="4"/>
      <c r="I163" s="27">
        <f t="shared" si="28"/>
        <v>149500</v>
      </c>
      <c r="J163" s="4"/>
      <c r="K163" s="27">
        <f t="shared" si="24"/>
        <v>831</v>
      </c>
      <c r="L163" s="27">
        <f t="shared" si="29"/>
        <v>128805</v>
      </c>
      <c r="M163" s="27">
        <f t="shared" si="25"/>
        <v>315.37281000000002</v>
      </c>
      <c r="N163" s="27">
        <f t="shared" si="26"/>
        <v>315.37281000000002</v>
      </c>
      <c r="O163" s="27">
        <f t="shared" si="30"/>
        <v>-7853.9594499998875</v>
      </c>
      <c r="P163" s="27">
        <f t="shared" si="31"/>
        <v>7853.9594499998875</v>
      </c>
      <c r="Q163" s="8"/>
      <c r="R163" s="8"/>
      <c r="S163" s="8"/>
      <c r="T163" s="4"/>
    </row>
    <row r="164" spans="1:20">
      <c r="A164" s="31">
        <v>44440</v>
      </c>
      <c r="B164" s="4"/>
      <c r="C164" s="6">
        <v>156</v>
      </c>
      <c r="D164" s="29">
        <f t="shared" si="22"/>
        <v>831</v>
      </c>
      <c r="E164" s="29">
        <f t="shared" si="27"/>
        <v>129636</v>
      </c>
      <c r="F164" s="29">
        <f t="shared" si="23"/>
        <v>-19864</v>
      </c>
      <c r="G164" s="34">
        <f>+Inputs!$D$3</f>
        <v>0.37951000000000001</v>
      </c>
      <c r="H164" s="4"/>
      <c r="I164" s="27">
        <f t="shared" si="28"/>
        <v>149500</v>
      </c>
      <c r="J164" s="4"/>
      <c r="K164" s="27">
        <f t="shared" si="24"/>
        <v>831</v>
      </c>
      <c r="L164" s="27">
        <f t="shared" si="29"/>
        <v>129636</v>
      </c>
      <c r="M164" s="27">
        <f t="shared" si="25"/>
        <v>315.37281000000002</v>
      </c>
      <c r="N164" s="27">
        <f t="shared" si="26"/>
        <v>315.37281000000002</v>
      </c>
      <c r="O164" s="27">
        <f t="shared" si="30"/>
        <v>-7538.5866399998877</v>
      </c>
      <c r="P164" s="27">
        <f t="shared" si="31"/>
        <v>7538.5866399998877</v>
      </c>
      <c r="Q164" s="8"/>
      <c r="R164" s="8"/>
      <c r="S164" s="8"/>
      <c r="T164" s="4"/>
    </row>
    <row r="165" spans="1:20">
      <c r="A165" s="31">
        <v>44470</v>
      </c>
      <c r="B165" s="4"/>
      <c r="C165" s="6">
        <v>157</v>
      </c>
      <c r="D165" s="29">
        <f t="shared" si="22"/>
        <v>831</v>
      </c>
      <c r="E165" s="29">
        <f t="shared" si="27"/>
        <v>130467</v>
      </c>
      <c r="F165" s="29">
        <f t="shared" si="23"/>
        <v>-19033</v>
      </c>
      <c r="G165" s="34">
        <f>+Inputs!$D$3</f>
        <v>0.37951000000000001</v>
      </c>
      <c r="H165" s="4"/>
      <c r="I165" s="27">
        <f t="shared" si="28"/>
        <v>149500</v>
      </c>
      <c r="J165" s="4"/>
      <c r="K165" s="27">
        <f t="shared" si="24"/>
        <v>831</v>
      </c>
      <c r="L165" s="27">
        <f t="shared" si="29"/>
        <v>130467</v>
      </c>
      <c r="M165" s="27">
        <f t="shared" si="25"/>
        <v>315.37281000000002</v>
      </c>
      <c r="N165" s="27">
        <f t="shared" si="26"/>
        <v>315.37281000000002</v>
      </c>
      <c r="O165" s="27">
        <f t="shared" si="30"/>
        <v>-7223.2138299998878</v>
      </c>
      <c r="P165" s="27">
        <f t="shared" si="31"/>
        <v>7223.2138299998878</v>
      </c>
      <c r="Q165" s="8"/>
      <c r="R165" s="8"/>
      <c r="S165" s="8"/>
      <c r="T165" s="4"/>
    </row>
    <row r="166" spans="1:20">
      <c r="A166" s="31">
        <v>44501</v>
      </c>
      <c r="B166" s="4"/>
      <c r="C166" s="6">
        <v>158</v>
      </c>
      <c r="D166" s="29">
        <f t="shared" si="22"/>
        <v>831</v>
      </c>
      <c r="E166" s="29">
        <f t="shared" si="27"/>
        <v>131298</v>
      </c>
      <c r="F166" s="29">
        <f t="shared" si="23"/>
        <v>-18202</v>
      </c>
      <c r="G166" s="34">
        <f>+Inputs!$D$3</f>
        <v>0.37951000000000001</v>
      </c>
      <c r="H166" s="4"/>
      <c r="I166" s="27">
        <f t="shared" si="28"/>
        <v>149500</v>
      </c>
      <c r="J166" s="4"/>
      <c r="K166" s="27">
        <f t="shared" si="24"/>
        <v>831</v>
      </c>
      <c r="L166" s="27">
        <f t="shared" si="29"/>
        <v>131298</v>
      </c>
      <c r="M166" s="27">
        <f t="shared" si="25"/>
        <v>315.37281000000002</v>
      </c>
      <c r="N166" s="27">
        <f t="shared" si="26"/>
        <v>315.37281000000002</v>
      </c>
      <c r="O166" s="27">
        <f t="shared" si="30"/>
        <v>-6907.841019999888</v>
      </c>
      <c r="P166" s="27">
        <f t="shared" si="31"/>
        <v>6907.841019999888</v>
      </c>
      <c r="Q166" s="8"/>
      <c r="R166" s="8"/>
      <c r="S166" s="8"/>
      <c r="T166" s="4"/>
    </row>
    <row r="167" spans="1:20">
      <c r="A167" s="31">
        <v>44531</v>
      </c>
      <c r="B167" s="4"/>
      <c r="C167" s="6">
        <v>159</v>
      </c>
      <c r="D167" s="29">
        <f t="shared" si="22"/>
        <v>831</v>
      </c>
      <c r="E167" s="29">
        <f t="shared" si="27"/>
        <v>132129</v>
      </c>
      <c r="F167" s="29">
        <f t="shared" si="23"/>
        <v>-17371</v>
      </c>
      <c r="G167" s="34">
        <f>+Inputs!$D$3</f>
        <v>0.37951000000000001</v>
      </c>
      <c r="H167" s="4"/>
      <c r="I167" s="27">
        <f t="shared" si="28"/>
        <v>149500</v>
      </c>
      <c r="J167" s="4"/>
      <c r="K167" s="27">
        <f t="shared" si="24"/>
        <v>831</v>
      </c>
      <c r="L167" s="27">
        <f t="shared" si="29"/>
        <v>132129</v>
      </c>
      <c r="M167" s="27">
        <f t="shared" si="25"/>
        <v>315.37281000000002</v>
      </c>
      <c r="N167" s="27">
        <f t="shared" si="26"/>
        <v>315.37281000000002</v>
      </c>
      <c r="O167" s="27">
        <f t="shared" si="30"/>
        <v>-6592.4682099998881</v>
      </c>
      <c r="P167" s="27">
        <f t="shared" si="31"/>
        <v>6592.4682099998881</v>
      </c>
      <c r="Q167" s="8"/>
      <c r="R167" s="8"/>
      <c r="S167" s="8"/>
      <c r="T167" s="4"/>
    </row>
    <row r="168" spans="1:20">
      <c r="A168" s="31">
        <v>44562</v>
      </c>
      <c r="B168" s="4"/>
      <c r="C168" s="6">
        <v>160</v>
      </c>
      <c r="D168" s="29">
        <f t="shared" si="22"/>
        <v>831</v>
      </c>
      <c r="E168" s="29">
        <f t="shared" si="27"/>
        <v>132960</v>
      </c>
      <c r="F168" s="29">
        <f t="shared" si="23"/>
        <v>-16540</v>
      </c>
      <c r="G168" s="34">
        <f>+Inputs!$D$3</f>
        <v>0.37951000000000001</v>
      </c>
      <c r="H168" s="4"/>
      <c r="I168" s="27">
        <f t="shared" si="28"/>
        <v>149500</v>
      </c>
      <c r="J168" s="4"/>
      <c r="K168" s="27">
        <f t="shared" si="24"/>
        <v>831</v>
      </c>
      <c r="L168" s="27">
        <f t="shared" si="29"/>
        <v>132960</v>
      </c>
      <c r="M168" s="27">
        <f t="shared" si="25"/>
        <v>315.37281000000002</v>
      </c>
      <c r="N168" s="27">
        <f t="shared" si="26"/>
        <v>315.37281000000002</v>
      </c>
      <c r="O168" s="27">
        <f t="shared" si="30"/>
        <v>-6277.0953999998883</v>
      </c>
      <c r="P168" s="27">
        <f t="shared" si="31"/>
        <v>6277.0953999998883</v>
      </c>
      <c r="Q168" s="8"/>
      <c r="R168" s="8"/>
      <c r="S168" s="8"/>
      <c r="T168" s="4"/>
    </row>
    <row r="169" spans="1:20">
      <c r="A169" s="31">
        <v>44593</v>
      </c>
      <c r="B169" s="4"/>
      <c r="C169" s="6">
        <v>161</v>
      </c>
      <c r="D169" s="29">
        <f t="shared" si="22"/>
        <v>831</v>
      </c>
      <c r="E169" s="29">
        <f t="shared" si="27"/>
        <v>133791</v>
      </c>
      <c r="F169" s="29">
        <f t="shared" si="23"/>
        <v>-15709</v>
      </c>
      <c r="G169" s="34">
        <f>+Inputs!$D$3</f>
        <v>0.37951000000000001</v>
      </c>
      <c r="H169" s="4"/>
      <c r="I169" s="27">
        <f t="shared" si="28"/>
        <v>149500</v>
      </c>
      <c r="J169" s="4"/>
      <c r="K169" s="27">
        <f t="shared" si="24"/>
        <v>831</v>
      </c>
      <c r="L169" s="27">
        <f t="shared" si="29"/>
        <v>133791</v>
      </c>
      <c r="M169" s="27">
        <f t="shared" si="25"/>
        <v>315.37281000000002</v>
      </c>
      <c r="N169" s="27">
        <f t="shared" si="26"/>
        <v>315.37281000000002</v>
      </c>
      <c r="O169" s="27">
        <f t="shared" si="30"/>
        <v>-5961.7225899998884</v>
      </c>
      <c r="P169" s="27">
        <f t="shared" si="31"/>
        <v>5961.7225899998884</v>
      </c>
      <c r="Q169" s="8"/>
      <c r="R169" s="8"/>
      <c r="S169" s="8"/>
      <c r="T169" s="4"/>
    </row>
    <row r="170" spans="1:20">
      <c r="A170" s="31">
        <v>44621</v>
      </c>
      <c r="B170" s="4"/>
      <c r="C170" s="6">
        <v>162</v>
      </c>
      <c r="D170" s="29">
        <f t="shared" si="22"/>
        <v>831</v>
      </c>
      <c r="E170" s="29">
        <f t="shared" si="27"/>
        <v>134622</v>
      </c>
      <c r="F170" s="29">
        <f t="shared" si="23"/>
        <v>-14878</v>
      </c>
      <c r="G170" s="34">
        <f>+Inputs!$D$3</f>
        <v>0.37951000000000001</v>
      </c>
      <c r="H170" s="4"/>
      <c r="I170" s="27">
        <f t="shared" si="28"/>
        <v>149500</v>
      </c>
      <c r="J170" s="4"/>
      <c r="K170" s="27">
        <f t="shared" si="24"/>
        <v>831</v>
      </c>
      <c r="L170" s="27">
        <f t="shared" si="29"/>
        <v>134622</v>
      </c>
      <c r="M170" s="27">
        <f t="shared" si="25"/>
        <v>315.37281000000002</v>
      </c>
      <c r="N170" s="27">
        <f t="shared" si="26"/>
        <v>315.37281000000002</v>
      </c>
      <c r="O170" s="27">
        <f t="shared" si="30"/>
        <v>-5646.3497799998886</v>
      </c>
      <c r="P170" s="27">
        <f t="shared" si="31"/>
        <v>5646.3497799998886</v>
      </c>
      <c r="Q170" s="8"/>
      <c r="R170" s="8"/>
      <c r="S170" s="8"/>
      <c r="T170" s="4"/>
    </row>
    <row r="171" spans="1:20">
      <c r="A171" s="31">
        <v>44652</v>
      </c>
      <c r="B171" s="4"/>
      <c r="C171" s="6">
        <v>163</v>
      </c>
      <c r="D171" s="29">
        <f t="shared" si="22"/>
        <v>831</v>
      </c>
      <c r="E171" s="29">
        <f t="shared" si="27"/>
        <v>135453</v>
      </c>
      <c r="F171" s="29">
        <f t="shared" si="23"/>
        <v>-14047</v>
      </c>
      <c r="G171" s="34">
        <f>+Inputs!$D$3</f>
        <v>0.37951000000000001</v>
      </c>
      <c r="H171" s="4"/>
      <c r="I171" s="27">
        <f t="shared" si="28"/>
        <v>149500</v>
      </c>
      <c r="J171" s="4"/>
      <c r="K171" s="27">
        <f t="shared" si="24"/>
        <v>831</v>
      </c>
      <c r="L171" s="27">
        <f t="shared" si="29"/>
        <v>135453</v>
      </c>
      <c r="M171" s="27">
        <f t="shared" si="25"/>
        <v>315.37281000000002</v>
      </c>
      <c r="N171" s="27">
        <f t="shared" si="26"/>
        <v>315.37281000000002</v>
      </c>
      <c r="O171" s="27">
        <f t="shared" si="30"/>
        <v>-5330.9769699998888</v>
      </c>
      <c r="P171" s="27">
        <f t="shared" si="31"/>
        <v>5330.9769699998888</v>
      </c>
      <c r="Q171" s="8"/>
      <c r="R171" s="8"/>
      <c r="S171" s="8"/>
      <c r="T171" s="4"/>
    </row>
    <row r="172" spans="1:20">
      <c r="A172" s="31">
        <v>44682</v>
      </c>
      <c r="B172" s="4"/>
      <c r="C172" s="6">
        <v>164</v>
      </c>
      <c r="D172" s="29">
        <f t="shared" si="22"/>
        <v>831</v>
      </c>
      <c r="E172" s="29">
        <f t="shared" si="27"/>
        <v>136284</v>
      </c>
      <c r="F172" s="29">
        <f t="shared" si="23"/>
        <v>-13216</v>
      </c>
      <c r="G172" s="34">
        <f>+Inputs!$D$3</f>
        <v>0.37951000000000001</v>
      </c>
      <c r="H172" s="4"/>
      <c r="I172" s="27">
        <f t="shared" si="28"/>
        <v>149500</v>
      </c>
      <c r="J172" s="4"/>
      <c r="K172" s="27">
        <f t="shared" si="24"/>
        <v>831</v>
      </c>
      <c r="L172" s="27">
        <f t="shared" si="29"/>
        <v>136284</v>
      </c>
      <c r="M172" s="27">
        <f t="shared" si="25"/>
        <v>315.37281000000002</v>
      </c>
      <c r="N172" s="27">
        <f t="shared" si="26"/>
        <v>315.37281000000002</v>
      </c>
      <c r="O172" s="27">
        <f t="shared" si="30"/>
        <v>-5015.6041599998889</v>
      </c>
      <c r="P172" s="27">
        <f t="shared" si="31"/>
        <v>5015.6041599998889</v>
      </c>
      <c r="Q172" s="8"/>
      <c r="R172" s="8"/>
      <c r="S172" s="8"/>
      <c r="T172" s="4"/>
    </row>
    <row r="173" spans="1:20">
      <c r="A173" s="31">
        <v>44713</v>
      </c>
      <c r="B173" s="4"/>
      <c r="C173" s="6">
        <v>165</v>
      </c>
      <c r="D173" s="29">
        <f t="shared" si="22"/>
        <v>831</v>
      </c>
      <c r="E173" s="29">
        <f t="shared" si="27"/>
        <v>137115</v>
      </c>
      <c r="F173" s="29">
        <f t="shared" si="23"/>
        <v>-12385</v>
      </c>
      <c r="G173" s="34">
        <f>+Inputs!$D$3</f>
        <v>0.37951000000000001</v>
      </c>
      <c r="H173" s="4"/>
      <c r="I173" s="27">
        <f t="shared" si="28"/>
        <v>149500</v>
      </c>
      <c r="J173" s="4"/>
      <c r="K173" s="27">
        <f t="shared" si="24"/>
        <v>831</v>
      </c>
      <c r="L173" s="27">
        <f t="shared" si="29"/>
        <v>137115</v>
      </c>
      <c r="M173" s="27">
        <f t="shared" si="25"/>
        <v>315.37281000000002</v>
      </c>
      <c r="N173" s="27">
        <f t="shared" si="26"/>
        <v>315.37281000000002</v>
      </c>
      <c r="O173" s="27">
        <f t="shared" si="30"/>
        <v>-4700.2313499998891</v>
      </c>
      <c r="P173" s="27">
        <f t="shared" si="31"/>
        <v>4700.2313499998891</v>
      </c>
      <c r="Q173" s="8"/>
      <c r="R173" s="8"/>
      <c r="S173" s="8"/>
      <c r="T173" s="4"/>
    </row>
    <row r="174" spans="1:20">
      <c r="A174" s="31">
        <v>44743</v>
      </c>
      <c r="B174" s="4"/>
      <c r="C174" s="6">
        <v>166</v>
      </c>
      <c r="D174" s="29">
        <f t="shared" si="22"/>
        <v>831</v>
      </c>
      <c r="E174" s="29">
        <f t="shared" si="27"/>
        <v>137946</v>
      </c>
      <c r="F174" s="29">
        <f t="shared" si="23"/>
        <v>-11554</v>
      </c>
      <c r="G174" s="34">
        <f>+Inputs!$D$3</f>
        <v>0.37951000000000001</v>
      </c>
      <c r="H174" s="4"/>
      <c r="I174" s="27">
        <f t="shared" si="28"/>
        <v>149500</v>
      </c>
      <c r="J174" s="4"/>
      <c r="K174" s="27">
        <f t="shared" si="24"/>
        <v>831</v>
      </c>
      <c r="L174" s="27">
        <f t="shared" si="29"/>
        <v>137946</v>
      </c>
      <c r="M174" s="27">
        <f t="shared" si="25"/>
        <v>315.37281000000002</v>
      </c>
      <c r="N174" s="27">
        <f t="shared" si="26"/>
        <v>315.37281000000002</v>
      </c>
      <c r="O174" s="27">
        <f t="shared" si="30"/>
        <v>-4384.8585399998892</v>
      </c>
      <c r="P174" s="27">
        <f t="shared" si="31"/>
        <v>4384.8585399998892</v>
      </c>
      <c r="Q174" s="8"/>
      <c r="R174" s="8"/>
      <c r="S174" s="8"/>
      <c r="T174" s="4"/>
    </row>
    <row r="175" spans="1:20">
      <c r="A175" s="31">
        <v>44774</v>
      </c>
      <c r="B175" s="4"/>
      <c r="C175" s="6">
        <v>167</v>
      </c>
      <c r="D175" s="29">
        <f t="shared" si="22"/>
        <v>831</v>
      </c>
      <c r="E175" s="29">
        <f t="shared" si="27"/>
        <v>138777</v>
      </c>
      <c r="F175" s="29">
        <f t="shared" si="23"/>
        <v>-10723</v>
      </c>
      <c r="G175" s="34">
        <f>+Inputs!$D$3</f>
        <v>0.37951000000000001</v>
      </c>
      <c r="H175" s="4"/>
      <c r="I175" s="27">
        <f t="shared" si="28"/>
        <v>149500</v>
      </c>
      <c r="J175" s="4"/>
      <c r="K175" s="27">
        <f t="shared" si="24"/>
        <v>831</v>
      </c>
      <c r="L175" s="27">
        <f t="shared" si="29"/>
        <v>138777</v>
      </c>
      <c r="M175" s="27">
        <f t="shared" si="25"/>
        <v>315.37281000000002</v>
      </c>
      <c r="N175" s="27">
        <f t="shared" si="26"/>
        <v>315.37281000000002</v>
      </c>
      <c r="O175" s="27">
        <f t="shared" si="30"/>
        <v>-4069.4857299998894</v>
      </c>
      <c r="P175" s="27">
        <f t="shared" si="31"/>
        <v>4069.4857299998894</v>
      </c>
      <c r="Q175" s="8"/>
      <c r="R175" s="8"/>
      <c r="S175" s="8"/>
      <c r="T175" s="4"/>
    </row>
    <row r="176" spans="1:20">
      <c r="A176" s="31">
        <v>44805</v>
      </c>
      <c r="B176" s="4"/>
      <c r="C176" s="6">
        <v>168</v>
      </c>
      <c r="D176" s="29">
        <f t="shared" si="22"/>
        <v>831</v>
      </c>
      <c r="E176" s="29">
        <f t="shared" si="27"/>
        <v>139608</v>
      </c>
      <c r="F176" s="29">
        <f t="shared" si="23"/>
        <v>-9892</v>
      </c>
      <c r="G176" s="34">
        <f>+Inputs!$D$3</f>
        <v>0.37951000000000001</v>
      </c>
      <c r="H176" s="4"/>
      <c r="I176" s="27">
        <f t="shared" si="28"/>
        <v>149500</v>
      </c>
      <c r="J176" s="4"/>
      <c r="K176" s="27">
        <f t="shared" si="24"/>
        <v>831</v>
      </c>
      <c r="L176" s="27">
        <f t="shared" si="29"/>
        <v>139608</v>
      </c>
      <c r="M176" s="27">
        <f t="shared" si="25"/>
        <v>315.37281000000002</v>
      </c>
      <c r="N176" s="27">
        <f t="shared" si="26"/>
        <v>315.37281000000002</v>
      </c>
      <c r="O176" s="27">
        <f t="shared" si="30"/>
        <v>-3754.1129199998895</v>
      </c>
      <c r="P176" s="27">
        <f t="shared" si="31"/>
        <v>3754.1129199998895</v>
      </c>
      <c r="Q176" s="8"/>
      <c r="R176" s="8"/>
      <c r="S176" s="8"/>
      <c r="T176" s="4"/>
    </row>
    <row r="177" spans="1:20">
      <c r="A177" s="31">
        <v>44835</v>
      </c>
      <c r="B177" s="4"/>
      <c r="C177" s="6">
        <v>169</v>
      </c>
      <c r="D177" s="29">
        <f t="shared" si="22"/>
        <v>831</v>
      </c>
      <c r="E177" s="29">
        <f t="shared" si="27"/>
        <v>140439</v>
      </c>
      <c r="F177" s="29">
        <f t="shared" si="23"/>
        <v>-9061</v>
      </c>
      <c r="G177" s="34">
        <f>+Inputs!$D$3</f>
        <v>0.37951000000000001</v>
      </c>
      <c r="H177" s="4"/>
      <c r="I177" s="27">
        <f t="shared" si="28"/>
        <v>149500</v>
      </c>
      <c r="J177" s="4"/>
      <c r="K177" s="27">
        <f t="shared" si="24"/>
        <v>831</v>
      </c>
      <c r="L177" s="27">
        <f t="shared" si="29"/>
        <v>140439</v>
      </c>
      <c r="M177" s="27">
        <f t="shared" si="25"/>
        <v>315.37281000000002</v>
      </c>
      <c r="N177" s="27">
        <f t="shared" si="26"/>
        <v>315.37281000000002</v>
      </c>
      <c r="O177" s="27">
        <f t="shared" si="30"/>
        <v>-3438.7401099998897</v>
      </c>
      <c r="P177" s="27">
        <f t="shared" si="31"/>
        <v>3438.7401099998897</v>
      </c>
      <c r="Q177" s="8"/>
      <c r="R177" s="8"/>
      <c r="S177" s="8"/>
      <c r="T177" s="4"/>
    </row>
    <row r="178" spans="1:20">
      <c r="A178" s="31">
        <v>44866</v>
      </c>
      <c r="B178" s="4"/>
      <c r="C178" s="6">
        <v>170</v>
      </c>
      <c r="D178" s="29">
        <f t="shared" si="22"/>
        <v>831</v>
      </c>
      <c r="E178" s="29">
        <f t="shared" si="27"/>
        <v>141270</v>
      </c>
      <c r="F178" s="29">
        <f t="shared" si="23"/>
        <v>-8230</v>
      </c>
      <c r="G178" s="34">
        <f>+Inputs!$D$3</f>
        <v>0.37951000000000001</v>
      </c>
      <c r="H178" s="4"/>
      <c r="I178" s="27">
        <f t="shared" si="28"/>
        <v>149500</v>
      </c>
      <c r="J178" s="4"/>
      <c r="K178" s="27">
        <f t="shared" si="24"/>
        <v>831</v>
      </c>
      <c r="L178" s="27">
        <f t="shared" si="29"/>
        <v>141270</v>
      </c>
      <c r="M178" s="27">
        <f t="shared" si="25"/>
        <v>315.37281000000002</v>
      </c>
      <c r="N178" s="27">
        <f t="shared" si="26"/>
        <v>315.37281000000002</v>
      </c>
      <c r="O178" s="27">
        <f t="shared" si="30"/>
        <v>-3123.3672999998898</v>
      </c>
      <c r="P178" s="27">
        <f t="shared" si="31"/>
        <v>3123.3672999998898</v>
      </c>
      <c r="Q178" s="8"/>
      <c r="R178" s="8"/>
      <c r="S178" s="8"/>
      <c r="T178" s="4"/>
    </row>
    <row r="179" spans="1:20">
      <c r="A179" s="31">
        <v>44896</v>
      </c>
      <c r="B179" s="4"/>
      <c r="C179" s="6">
        <v>171</v>
      </c>
      <c r="D179" s="29">
        <f t="shared" si="22"/>
        <v>831</v>
      </c>
      <c r="E179" s="29">
        <f t="shared" si="27"/>
        <v>142101</v>
      </c>
      <c r="F179" s="29">
        <f t="shared" si="23"/>
        <v>-7399</v>
      </c>
      <c r="G179" s="34">
        <f>+Inputs!$D$3</f>
        <v>0.37951000000000001</v>
      </c>
      <c r="H179" s="4"/>
      <c r="I179" s="27">
        <f t="shared" si="28"/>
        <v>149500</v>
      </c>
      <c r="J179" s="4"/>
      <c r="K179" s="27">
        <f t="shared" si="24"/>
        <v>831</v>
      </c>
      <c r="L179" s="27">
        <f t="shared" si="29"/>
        <v>142101</v>
      </c>
      <c r="M179" s="27">
        <f t="shared" si="25"/>
        <v>315.37281000000002</v>
      </c>
      <c r="N179" s="27">
        <f t="shared" si="26"/>
        <v>315.37281000000002</v>
      </c>
      <c r="O179" s="27">
        <f t="shared" si="30"/>
        <v>-2807.99448999989</v>
      </c>
      <c r="P179" s="27">
        <f t="shared" si="31"/>
        <v>2807.99448999989</v>
      </c>
      <c r="Q179" s="8"/>
      <c r="R179" s="8"/>
      <c r="S179" s="8"/>
      <c r="T179" s="4"/>
    </row>
    <row r="180" spans="1:20">
      <c r="A180" s="31">
        <v>44927</v>
      </c>
      <c r="B180" s="4"/>
      <c r="C180" s="6">
        <v>172</v>
      </c>
      <c r="D180" s="29">
        <f t="shared" si="22"/>
        <v>831</v>
      </c>
      <c r="E180" s="29">
        <f t="shared" si="27"/>
        <v>142932</v>
      </c>
      <c r="F180" s="29">
        <f t="shared" si="23"/>
        <v>-6568</v>
      </c>
      <c r="G180" s="34">
        <f>+Inputs!$D$3</f>
        <v>0.37951000000000001</v>
      </c>
      <c r="H180" s="4"/>
      <c r="I180" s="27">
        <f t="shared" si="28"/>
        <v>149500</v>
      </c>
      <c r="J180" s="4"/>
      <c r="K180" s="27">
        <f t="shared" si="24"/>
        <v>831</v>
      </c>
      <c r="L180" s="27">
        <f t="shared" si="29"/>
        <v>142932</v>
      </c>
      <c r="M180" s="27">
        <f t="shared" si="25"/>
        <v>315.37281000000002</v>
      </c>
      <c r="N180" s="27">
        <f t="shared" si="26"/>
        <v>315.37281000000002</v>
      </c>
      <c r="O180" s="27">
        <f t="shared" si="30"/>
        <v>-2492.6216799998901</v>
      </c>
      <c r="P180" s="27">
        <f t="shared" si="31"/>
        <v>2492.6216799998901</v>
      </c>
      <c r="Q180" s="8"/>
      <c r="R180" s="8"/>
      <c r="S180" s="8"/>
      <c r="T180" s="4"/>
    </row>
    <row r="181" spans="1:20">
      <c r="A181" s="31">
        <v>44958</v>
      </c>
      <c r="B181" s="4"/>
      <c r="C181" s="6">
        <v>173</v>
      </c>
      <c r="D181" s="29">
        <f t="shared" si="22"/>
        <v>831</v>
      </c>
      <c r="E181" s="29">
        <f t="shared" si="27"/>
        <v>143763</v>
      </c>
      <c r="F181" s="29">
        <f t="shared" si="23"/>
        <v>-5737</v>
      </c>
      <c r="G181" s="34">
        <f>+Inputs!$D$3</f>
        <v>0.37951000000000001</v>
      </c>
      <c r="H181" s="4"/>
      <c r="I181" s="27">
        <f t="shared" si="28"/>
        <v>149500</v>
      </c>
      <c r="J181" s="4"/>
      <c r="K181" s="27">
        <f t="shared" si="24"/>
        <v>831</v>
      </c>
      <c r="L181" s="27">
        <f t="shared" si="29"/>
        <v>143763</v>
      </c>
      <c r="M181" s="27">
        <f t="shared" si="25"/>
        <v>315.37281000000002</v>
      </c>
      <c r="N181" s="27">
        <f t="shared" si="26"/>
        <v>315.37281000000002</v>
      </c>
      <c r="O181" s="27">
        <f t="shared" si="30"/>
        <v>-2177.2488699998903</v>
      </c>
      <c r="P181" s="27">
        <f t="shared" si="31"/>
        <v>2177.2488699998903</v>
      </c>
      <c r="Q181" s="8"/>
      <c r="R181" s="8"/>
      <c r="S181" s="8"/>
      <c r="T181" s="4"/>
    </row>
    <row r="182" spans="1:20">
      <c r="A182" s="31">
        <v>44986</v>
      </c>
      <c r="B182" s="4"/>
      <c r="C182" s="6">
        <v>174</v>
      </c>
      <c r="D182" s="29">
        <f t="shared" si="22"/>
        <v>831</v>
      </c>
      <c r="E182" s="29">
        <f t="shared" si="27"/>
        <v>144594</v>
      </c>
      <c r="F182" s="29">
        <f t="shared" si="23"/>
        <v>-4906</v>
      </c>
      <c r="G182" s="34">
        <f>+Inputs!$D$3</f>
        <v>0.37951000000000001</v>
      </c>
      <c r="H182" s="4"/>
      <c r="I182" s="27">
        <f t="shared" si="28"/>
        <v>149500</v>
      </c>
      <c r="J182" s="4"/>
      <c r="K182" s="27">
        <f t="shared" si="24"/>
        <v>831</v>
      </c>
      <c r="L182" s="27">
        <f t="shared" si="29"/>
        <v>144594</v>
      </c>
      <c r="M182" s="27">
        <f t="shared" si="25"/>
        <v>315.37281000000002</v>
      </c>
      <c r="N182" s="27">
        <f t="shared" si="26"/>
        <v>315.37281000000002</v>
      </c>
      <c r="O182" s="27">
        <f t="shared" si="30"/>
        <v>-1861.8760599998902</v>
      </c>
      <c r="P182" s="27">
        <f t="shared" si="31"/>
        <v>1861.8760599998902</v>
      </c>
      <c r="Q182" s="8"/>
      <c r="R182" s="8"/>
      <c r="S182" s="8"/>
      <c r="T182" s="4"/>
    </row>
    <row r="183" spans="1:20">
      <c r="A183" s="31">
        <v>45017</v>
      </c>
      <c r="B183" s="4"/>
      <c r="C183" s="6">
        <v>175</v>
      </c>
      <c r="D183" s="29">
        <f t="shared" si="22"/>
        <v>831</v>
      </c>
      <c r="E183" s="29">
        <f t="shared" si="27"/>
        <v>145425</v>
      </c>
      <c r="F183" s="29">
        <f t="shared" si="23"/>
        <v>-4075</v>
      </c>
      <c r="G183" s="34">
        <f>+Inputs!$D$3</f>
        <v>0.37951000000000001</v>
      </c>
      <c r="H183" s="4"/>
      <c r="I183" s="27">
        <f t="shared" si="28"/>
        <v>149500</v>
      </c>
      <c r="J183" s="4"/>
      <c r="K183" s="27">
        <f t="shared" si="24"/>
        <v>831</v>
      </c>
      <c r="L183" s="27">
        <f t="shared" si="29"/>
        <v>145425</v>
      </c>
      <c r="M183" s="27">
        <f t="shared" si="25"/>
        <v>315.37281000000002</v>
      </c>
      <c r="N183" s="27">
        <f t="shared" si="26"/>
        <v>315.37281000000002</v>
      </c>
      <c r="O183" s="27">
        <f t="shared" si="30"/>
        <v>-1546.5032499998902</v>
      </c>
      <c r="P183" s="27">
        <f t="shared" si="31"/>
        <v>1546.5032499998902</v>
      </c>
      <c r="Q183" s="8"/>
      <c r="R183" s="8"/>
      <c r="S183" s="8"/>
      <c r="T183" s="4"/>
    </row>
    <row r="184" spans="1:20">
      <c r="A184" s="31">
        <v>45047</v>
      </c>
      <c r="B184" s="4"/>
      <c r="C184" s="6">
        <v>176</v>
      </c>
      <c r="D184" s="29">
        <f t="shared" si="22"/>
        <v>831</v>
      </c>
      <c r="E184" s="29">
        <f t="shared" si="27"/>
        <v>146256</v>
      </c>
      <c r="F184" s="29">
        <f t="shared" si="23"/>
        <v>-3244</v>
      </c>
      <c r="G184" s="34">
        <f>+Inputs!$D$3</f>
        <v>0.37951000000000001</v>
      </c>
      <c r="H184" s="4"/>
      <c r="I184" s="27">
        <f t="shared" si="28"/>
        <v>149500</v>
      </c>
      <c r="J184" s="4"/>
      <c r="K184" s="27">
        <f t="shared" si="24"/>
        <v>831</v>
      </c>
      <c r="L184" s="27">
        <f t="shared" si="29"/>
        <v>146256</v>
      </c>
      <c r="M184" s="27">
        <f t="shared" si="25"/>
        <v>315.37281000000002</v>
      </c>
      <c r="N184" s="27">
        <f t="shared" si="26"/>
        <v>315.37281000000002</v>
      </c>
      <c r="O184" s="27">
        <f t="shared" si="30"/>
        <v>-1231.1304399998901</v>
      </c>
      <c r="P184" s="27">
        <f t="shared" si="31"/>
        <v>1231.1304399998901</v>
      </c>
      <c r="Q184" s="8"/>
      <c r="R184" s="8"/>
      <c r="S184" s="8"/>
      <c r="T184" s="4"/>
    </row>
    <row r="185" spans="1:20">
      <c r="A185" s="31">
        <v>45078</v>
      </c>
      <c r="B185" s="4"/>
      <c r="C185" s="6">
        <v>177</v>
      </c>
      <c r="D185" s="29">
        <f t="shared" si="22"/>
        <v>831</v>
      </c>
      <c r="E185" s="29">
        <f t="shared" si="27"/>
        <v>147087</v>
      </c>
      <c r="F185" s="29">
        <f t="shared" si="23"/>
        <v>-2413</v>
      </c>
      <c r="G185" s="34">
        <f>+Inputs!$D$3</f>
        <v>0.37951000000000001</v>
      </c>
      <c r="H185" s="4"/>
      <c r="I185" s="27">
        <f t="shared" si="28"/>
        <v>149500</v>
      </c>
      <c r="J185" s="4"/>
      <c r="K185" s="27">
        <f t="shared" si="24"/>
        <v>831</v>
      </c>
      <c r="L185" s="27">
        <f t="shared" si="29"/>
        <v>147087</v>
      </c>
      <c r="M185" s="27">
        <f t="shared" si="25"/>
        <v>315.37281000000002</v>
      </c>
      <c r="N185" s="27">
        <f t="shared" si="26"/>
        <v>315.37281000000002</v>
      </c>
      <c r="O185" s="27">
        <f t="shared" si="30"/>
        <v>-915.75762999989001</v>
      </c>
      <c r="P185" s="27">
        <f t="shared" si="31"/>
        <v>915.75762999989001</v>
      </c>
      <c r="Q185" s="8"/>
      <c r="R185" s="8"/>
      <c r="S185" s="8"/>
      <c r="T185" s="4"/>
    </row>
    <row r="186" spans="1:20">
      <c r="A186" s="31">
        <v>45108</v>
      </c>
      <c r="B186" s="4"/>
      <c r="C186" s="6">
        <v>178</v>
      </c>
      <c r="D186" s="29">
        <f t="shared" si="22"/>
        <v>831</v>
      </c>
      <c r="E186" s="29">
        <f t="shared" si="27"/>
        <v>147918</v>
      </c>
      <c r="F186" s="29">
        <f t="shared" si="23"/>
        <v>-1582</v>
      </c>
      <c r="G186" s="34">
        <f>+Inputs!$D$3</f>
        <v>0.37951000000000001</v>
      </c>
      <c r="H186" s="4"/>
      <c r="I186" s="27">
        <f t="shared" si="28"/>
        <v>149500</v>
      </c>
      <c r="J186" s="4"/>
      <c r="K186" s="27">
        <f t="shared" si="24"/>
        <v>831</v>
      </c>
      <c r="L186" s="27">
        <f t="shared" si="29"/>
        <v>147918</v>
      </c>
      <c r="M186" s="27">
        <f t="shared" si="25"/>
        <v>315.37281000000002</v>
      </c>
      <c r="N186" s="27">
        <f t="shared" si="26"/>
        <v>315.37281000000002</v>
      </c>
      <c r="O186" s="27">
        <f t="shared" si="30"/>
        <v>-600.38481999988994</v>
      </c>
      <c r="P186" s="27">
        <f t="shared" si="31"/>
        <v>600.38481999988994</v>
      </c>
      <c r="Q186" s="8"/>
      <c r="R186" s="8"/>
      <c r="S186" s="8"/>
      <c r="T186" s="4"/>
    </row>
    <row r="187" spans="1:20">
      <c r="A187" s="31">
        <v>45139</v>
      </c>
      <c r="B187" s="4"/>
      <c r="C187" s="6">
        <v>179</v>
      </c>
      <c r="D187" s="29">
        <f t="shared" si="22"/>
        <v>831</v>
      </c>
      <c r="E187" s="29">
        <f t="shared" si="27"/>
        <v>148749</v>
      </c>
      <c r="F187" s="29">
        <f t="shared" si="23"/>
        <v>-751</v>
      </c>
      <c r="G187" s="34">
        <f>+Inputs!$D$3</f>
        <v>0.37951000000000001</v>
      </c>
      <c r="H187" s="4"/>
      <c r="I187" s="27">
        <f t="shared" si="28"/>
        <v>149500</v>
      </c>
      <c r="J187" s="4"/>
      <c r="K187" s="27">
        <f t="shared" si="24"/>
        <v>831</v>
      </c>
      <c r="L187" s="27">
        <f t="shared" si="29"/>
        <v>148749</v>
      </c>
      <c r="M187" s="27">
        <f t="shared" si="25"/>
        <v>315.37281000000002</v>
      </c>
      <c r="N187" s="27">
        <f t="shared" si="26"/>
        <v>315.37281000000002</v>
      </c>
      <c r="O187" s="27">
        <f t="shared" si="30"/>
        <v>-285.01200999988993</v>
      </c>
      <c r="P187" s="27">
        <f t="shared" si="31"/>
        <v>285.01200999988993</v>
      </c>
      <c r="Q187" s="8"/>
      <c r="R187" s="8"/>
      <c r="S187" s="8"/>
      <c r="T187" s="4"/>
    </row>
    <row r="188" spans="1:20">
      <c r="A188" s="31">
        <v>45170</v>
      </c>
      <c r="B188" s="4"/>
      <c r="C188" s="6">
        <v>180</v>
      </c>
      <c r="D188" s="29">
        <f>-F187</f>
        <v>751</v>
      </c>
      <c r="E188" s="29">
        <f t="shared" si="27"/>
        <v>149500</v>
      </c>
      <c r="F188" s="29">
        <f t="shared" si="23"/>
        <v>0</v>
      </c>
      <c r="G188" s="34">
        <f>+Inputs!$D$3</f>
        <v>0.37951000000000001</v>
      </c>
      <c r="H188" s="4"/>
      <c r="I188" s="27">
        <f t="shared" si="28"/>
        <v>149500</v>
      </c>
      <c r="J188" s="4"/>
      <c r="K188" s="27">
        <f t="shared" si="24"/>
        <v>751</v>
      </c>
      <c r="L188" s="27">
        <f t="shared" si="29"/>
        <v>149500</v>
      </c>
      <c r="M188" s="27">
        <f t="shared" si="25"/>
        <v>285.01201000000003</v>
      </c>
      <c r="N188" s="27">
        <f t="shared" si="26"/>
        <v>285.01201000000003</v>
      </c>
      <c r="O188" s="27">
        <f t="shared" si="30"/>
        <v>1.1010570233338512E-10</v>
      </c>
      <c r="P188" s="27">
        <f t="shared" si="31"/>
        <v>-1.1010570233338512E-10</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-149500</v>
      </c>
      <c r="C190" s="4"/>
      <c r="D190" s="33">
        <f>SUM(D9:D189)</f>
        <v>149500</v>
      </c>
      <c r="E190" s="4"/>
      <c r="F190" s="4"/>
      <c r="G190" s="28"/>
      <c r="H190" s="33">
        <f>SUM(H9:H189)</f>
        <v>149500</v>
      </c>
      <c r="I190" s="33"/>
      <c r="J190" s="33">
        <f>SUM(J9:J189)</f>
        <v>56736.745000000003</v>
      </c>
      <c r="K190" s="33">
        <f>SUM(K9:K189)</f>
        <v>149500</v>
      </c>
      <c r="L190" s="33"/>
      <c r="M190" s="33">
        <f>SUM(M9:M189)</f>
        <v>56736.745000000112</v>
      </c>
      <c r="N190" s="33">
        <f>SUM(N9:N189)</f>
        <v>1.1010570233338512E-10</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dimension ref="A1:AE192"/>
  <sheetViews>
    <sheetView topLeftCell="T1" zoomScale="70" zoomScaleNormal="70" workbookViewId="0">
      <selection activeCell="P21" sqref="P21"/>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210</v>
      </c>
      <c r="B4" s="84" t="s">
        <v>209</v>
      </c>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39753</v>
      </c>
      <c r="B9" s="151">
        <f>-142000-149500-199500-194500-189500-179500-164500-174500</f>
        <v>-1393500</v>
      </c>
      <c r="C9" s="6">
        <v>1</v>
      </c>
      <c r="D9" s="29">
        <f t="shared" ref="D9:D72" si="0">ROUND(-(+$B$9/180)*1,0)</f>
        <v>7742</v>
      </c>
      <c r="E9" s="29">
        <f>+D9</f>
        <v>7742</v>
      </c>
      <c r="F9" s="29">
        <f t="shared" ref="F9:F72" si="1">$B$9+E9</f>
        <v>-1385758</v>
      </c>
      <c r="G9" s="34">
        <f>+Inputs!$D$3</f>
        <v>0.37951000000000001</v>
      </c>
      <c r="H9" s="27">
        <f>-B9</f>
        <v>1393500</v>
      </c>
      <c r="I9" s="27">
        <f>+H9</f>
        <v>1393500</v>
      </c>
      <c r="J9" s="27">
        <f>H9*G9</f>
        <v>528847.18500000006</v>
      </c>
      <c r="K9" s="27">
        <f t="shared" ref="K9:K72" si="2">D9</f>
        <v>7742</v>
      </c>
      <c r="L9" s="27">
        <f>+K9</f>
        <v>7742</v>
      </c>
      <c r="M9" s="27">
        <f t="shared" ref="M9:M72" si="3">K9*G9</f>
        <v>2938.16642</v>
      </c>
      <c r="N9" s="27">
        <f t="shared" ref="N9:N72" si="4">M9-J9</f>
        <v>-525909.01858000003</v>
      </c>
      <c r="O9" s="27">
        <f>+N9</f>
        <v>-525909.01858000003</v>
      </c>
      <c r="P9" s="27">
        <f>-SUM(N9)</f>
        <v>525909.01858000003</v>
      </c>
      <c r="Q9" s="38">
        <f>VLOOKUP(Q$8,$A$9:$P$188,5)</f>
        <v>108388</v>
      </c>
      <c r="R9" s="38">
        <f>VLOOKUP(R$8,$A$9:$P$188,5)</f>
        <v>201292</v>
      </c>
      <c r="S9" s="38">
        <f>+R9-Q9</f>
        <v>92904</v>
      </c>
      <c r="T9" s="35" t="s">
        <v>190</v>
      </c>
      <c r="U9" s="161">
        <f>-IF(TYPE(VLOOKUP(U8,$A$9:$P$188,6,FALSE))=16,0,VLOOKUP(U8,$A$9:$P$188,6,FALSE))</f>
        <v>1370274</v>
      </c>
      <c r="V9" s="161">
        <f>-IF(TYPE(VLOOKUP(V8,$A$9:$P$188,6,FALSE))=16,0,VLOOKUP(V8,$A$9:$P$188,6,FALSE))</f>
        <v>1362532</v>
      </c>
      <c r="W9" s="161">
        <f t="shared" ref="W9:AE9" si="5">-IF(TYPE(VLOOKUP(W8,$A$9:$P$188,6,FALSE))=16,0,VLOOKUP(W8,$A$9:$P$188,6,FALSE))</f>
        <v>1354790</v>
      </c>
      <c r="X9" s="161">
        <f t="shared" si="5"/>
        <v>1347048</v>
      </c>
      <c r="Y9" s="161">
        <f t="shared" si="5"/>
        <v>1339306</v>
      </c>
      <c r="Z9" s="161">
        <f t="shared" si="5"/>
        <v>1331564</v>
      </c>
      <c r="AA9" s="161">
        <f t="shared" si="5"/>
        <v>1323822</v>
      </c>
      <c r="AB9" s="161">
        <f t="shared" si="5"/>
        <v>1316080</v>
      </c>
      <c r="AC9" s="161">
        <f t="shared" si="5"/>
        <v>1308338</v>
      </c>
      <c r="AD9" s="161">
        <f t="shared" si="5"/>
        <v>1300596</v>
      </c>
      <c r="AE9" s="161">
        <f t="shared" si="5"/>
        <v>1292854</v>
      </c>
    </row>
    <row r="10" spans="1:31">
      <c r="A10" s="31">
        <v>39783</v>
      </c>
      <c r="B10" s="151" t="s">
        <v>45</v>
      </c>
      <c r="C10" s="6">
        <v>2</v>
      </c>
      <c r="D10" s="29">
        <f t="shared" si="0"/>
        <v>7742</v>
      </c>
      <c r="E10" s="29">
        <f t="shared" ref="E10:E73" si="6">+E9+D10</f>
        <v>15484</v>
      </c>
      <c r="F10" s="29">
        <f t="shared" si="1"/>
        <v>-1378016</v>
      </c>
      <c r="G10" s="34">
        <f>+Inputs!$D$3</f>
        <v>0.37951000000000001</v>
      </c>
      <c r="H10" s="2"/>
      <c r="I10" s="27">
        <f t="shared" ref="I10:I73" si="7">+I9+H10</f>
        <v>1393500</v>
      </c>
      <c r="J10" s="27"/>
      <c r="K10" s="27">
        <f t="shared" si="2"/>
        <v>7742</v>
      </c>
      <c r="L10" s="27">
        <f t="shared" ref="L10:L73" si="8">+L9+K10</f>
        <v>15484</v>
      </c>
      <c r="M10" s="27">
        <f t="shared" si="3"/>
        <v>2938.16642</v>
      </c>
      <c r="N10" s="27">
        <f t="shared" si="4"/>
        <v>2938.16642</v>
      </c>
      <c r="O10" s="27">
        <f t="shared" ref="O10:O73" si="9">+O9+N10</f>
        <v>-522970.85216000001</v>
      </c>
      <c r="P10" s="27">
        <f t="shared" ref="P10:P73" si="10">P9-N10</f>
        <v>522970.85216000001</v>
      </c>
      <c r="Q10" s="38">
        <f>VLOOKUP(Q$8,$A$9:$P$188,15)</f>
        <v>-487712.85511999973</v>
      </c>
      <c r="R10" s="38">
        <f>VLOOKUP(R$8,$A$9:$P$188,15)</f>
        <v>-452454.85807999945</v>
      </c>
      <c r="S10" s="38">
        <f>+R10-Q10</f>
        <v>35257.997040000279</v>
      </c>
      <c r="T10" s="36" t="s">
        <v>69</v>
      </c>
    </row>
    <row r="11" spans="1:31">
      <c r="A11" s="31">
        <v>39814</v>
      </c>
      <c r="B11" s="5"/>
      <c r="C11" s="6">
        <v>3</v>
      </c>
      <c r="D11" s="29">
        <f t="shared" si="0"/>
        <v>7742</v>
      </c>
      <c r="E11" s="29">
        <f t="shared" si="6"/>
        <v>23226</v>
      </c>
      <c r="F11" s="29">
        <f t="shared" si="1"/>
        <v>-1370274</v>
      </c>
      <c r="G11" s="34">
        <f>+Inputs!$D$3</f>
        <v>0.37951000000000001</v>
      </c>
      <c r="H11" s="2"/>
      <c r="I11" s="27">
        <f t="shared" si="7"/>
        <v>1393500</v>
      </c>
      <c r="J11" s="27"/>
      <c r="K11" s="27">
        <f t="shared" si="2"/>
        <v>7742</v>
      </c>
      <c r="L11" s="27">
        <f t="shared" si="8"/>
        <v>23226</v>
      </c>
      <c r="M11" s="27">
        <f t="shared" si="3"/>
        <v>2938.16642</v>
      </c>
      <c r="N11" s="27">
        <f t="shared" si="4"/>
        <v>2938.16642</v>
      </c>
      <c r="O11" s="27">
        <f t="shared" si="9"/>
        <v>-520032.68573999999</v>
      </c>
      <c r="P11" s="27">
        <f t="shared" si="10"/>
        <v>520032.68573999999</v>
      </c>
      <c r="Q11" s="38">
        <f>+VLOOKUP(Q$8,$A$9:$P$188,16)</f>
        <v>487712.85511999973</v>
      </c>
      <c r="R11" s="38">
        <f>+VLOOKUP(R$8,$A$9:$P$188,16)</f>
        <v>452454.85807999945</v>
      </c>
      <c r="S11" s="38">
        <f>(+Q11+R11)/2</f>
        <v>470083.85659999959</v>
      </c>
      <c r="T11" s="36" t="s">
        <v>113</v>
      </c>
      <c r="U11" s="161">
        <f>IF(TYPE(VLOOKUP(U8,$A$9:$P$188,16,FALSE))=16,0,VLOOKUP(U8,$A$9:$P$188,16,FALSE))</f>
        <v>520032.68573999999</v>
      </c>
      <c r="V11" s="161">
        <f t="shared" ref="V11:AE11" si="11">IF(TYPE(VLOOKUP(V8,$A$9:$P$188,16,FALSE))=16,0,VLOOKUP(V8,$A$9:$P$188,16,FALSE))</f>
        <v>517094.51931999996</v>
      </c>
      <c r="W11" s="161">
        <f t="shared" si="11"/>
        <v>514156.35289999994</v>
      </c>
      <c r="X11" s="161">
        <f t="shared" si="11"/>
        <v>511218.18647999992</v>
      </c>
      <c r="Y11" s="161">
        <f t="shared" si="11"/>
        <v>508280.02005999989</v>
      </c>
      <c r="Z11" s="161">
        <f t="shared" si="11"/>
        <v>505341.85363999987</v>
      </c>
      <c r="AA11" s="161">
        <f t="shared" si="11"/>
        <v>502403.68721999985</v>
      </c>
      <c r="AB11" s="161">
        <f t="shared" si="11"/>
        <v>499465.52079999982</v>
      </c>
      <c r="AC11" s="161">
        <f t="shared" si="11"/>
        <v>496527.3543799998</v>
      </c>
      <c r="AD11" s="161">
        <f t="shared" si="11"/>
        <v>493589.18795999978</v>
      </c>
      <c r="AE11" s="161">
        <f t="shared" si="11"/>
        <v>490651.02153999975</v>
      </c>
    </row>
    <row r="12" spans="1:31">
      <c r="A12" s="31">
        <v>39845</v>
      </c>
      <c r="B12" s="3"/>
      <c r="C12" s="6">
        <v>4</v>
      </c>
      <c r="D12" s="29">
        <f t="shared" si="0"/>
        <v>7742</v>
      </c>
      <c r="E12" s="29">
        <f t="shared" si="6"/>
        <v>30968</v>
      </c>
      <c r="F12" s="29">
        <f t="shared" si="1"/>
        <v>-1362532</v>
      </c>
      <c r="G12" s="34">
        <f>+Inputs!$D$3</f>
        <v>0.37951000000000001</v>
      </c>
      <c r="H12" s="2"/>
      <c r="I12" s="27">
        <f t="shared" si="7"/>
        <v>1393500</v>
      </c>
      <c r="J12" s="27"/>
      <c r="K12" s="27">
        <f t="shared" si="2"/>
        <v>7742</v>
      </c>
      <c r="L12" s="27">
        <f t="shared" si="8"/>
        <v>30968</v>
      </c>
      <c r="M12" s="27">
        <f t="shared" si="3"/>
        <v>2938.16642</v>
      </c>
      <c r="N12" s="27">
        <f t="shared" si="4"/>
        <v>2938.16642</v>
      </c>
      <c r="O12" s="27">
        <f t="shared" si="9"/>
        <v>-517094.51931999996</v>
      </c>
      <c r="P12" s="27">
        <f t="shared" si="10"/>
        <v>517094.51931999996</v>
      </c>
      <c r="Q12" s="39"/>
      <c r="R12" s="40"/>
      <c r="S12" s="40"/>
      <c r="T12" s="36"/>
    </row>
    <row r="13" spans="1:31">
      <c r="A13" s="31">
        <v>39873</v>
      </c>
      <c r="B13" s="3"/>
      <c r="C13" s="6">
        <v>5</v>
      </c>
      <c r="D13" s="29">
        <f t="shared" si="0"/>
        <v>7742</v>
      </c>
      <c r="E13" s="29">
        <f t="shared" si="6"/>
        <v>38710</v>
      </c>
      <c r="F13" s="29">
        <f t="shared" si="1"/>
        <v>-1354790</v>
      </c>
      <c r="G13" s="34">
        <f>+Inputs!$D$3</f>
        <v>0.37951000000000001</v>
      </c>
      <c r="H13" s="2"/>
      <c r="I13" s="27">
        <f t="shared" si="7"/>
        <v>1393500</v>
      </c>
      <c r="J13" s="27"/>
      <c r="K13" s="27">
        <f t="shared" si="2"/>
        <v>7742</v>
      </c>
      <c r="L13" s="27">
        <f t="shared" si="8"/>
        <v>38710</v>
      </c>
      <c r="M13" s="27">
        <f t="shared" si="3"/>
        <v>2938.16642</v>
      </c>
      <c r="N13" s="27">
        <f t="shared" si="4"/>
        <v>2938.16642</v>
      </c>
      <c r="O13" s="27">
        <f t="shared" si="9"/>
        <v>-514156.35289999994</v>
      </c>
      <c r="P13" s="27">
        <f t="shared" si="10"/>
        <v>514156.35289999994</v>
      </c>
      <c r="Q13" s="38">
        <f>VLOOKUP(Q$8,$A$9:$P$188,9)</f>
        <v>1393500</v>
      </c>
      <c r="R13" s="38">
        <f>VLOOKUP(R$8,$A$9:$P$188,9)</f>
        <v>1393500</v>
      </c>
      <c r="S13" s="38">
        <f>+R13-Q13</f>
        <v>0</v>
      </c>
      <c r="T13" s="36" t="s">
        <v>191</v>
      </c>
    </row>
    <row r="14" spans="1:31">
      <c r="A14" s="31">
        <v>39904</v>
      </c>
      <c r="B14" s="3"/>
      <c r="C14" s="6">
        <v>6</v>
      </c>
      <c r="D14" s="29">
        <f t="shared" si="0"/>
        <v>7742</v>
      </c>
      <c r="E14" s="29">
        <f t="shared" si="6"/>
        <v>46452</v>
      </c>
      <c r="F14" s="29">
        <f t="shared" si="1"/>
        <v>-1347048</v>
      </c>
      <c r="G14" s="34">
        <f>+Inputs!$D$3</f>
        <v>0.37951000000000001</v>
      </c>
      <c r="H14" s="2"/>
      <c r="I14" s="27">
        <f t="shared" si="7"/>
        <v>1393500</v>
      </c>
      <c r="J14" s="27"/>
      <c r="K14" s="27">
        <f t="shared" si="2"/>
        <v>7742</v>
      </c>
      <c r="L14" s="27">
        <f t="shared" si="8"/>
        <v>46452</v>
      </c>
      <c r="M14" s="27">
        <f t="shared" si="3"/>
        <v>2938.16642</v>
      </c>
      <c r="N14" s="27">
        <f t="shared" si="4"/>
        <v>2938.16642</v>
      </c>
      <c r="O14" s="27">
        <f t="shared" si="9"/>
        <v>-511218.18647999992</v>
      </c>
      <c r="P14" s="27">
        <f t="shared" si="10"/>
        <v>511218.18647999992</v>
      </c>
      <c r="Q14" s="38">
        <f>VLOOKUP(Q$8,$A$9:$P$188,12)</f>
        <v>108388</v>
      </c>
      <c r="R14" s="38">
        <f>VLOOKUP(R$8,$A$9:$P$188,12)</f>
        <v>201292</v>
      </c>
      <c r="S14" s="38">
        <f>+R14-Q14</f>
        <v>92904</v>
      </c>
      <c r="T14" s="37" t="s">
        <v>192</v>
      </c>
    </row>
    <row r="15" spans="1:31">
      <c r="A15" s="31">
        <v>39934</v>
      </c>
      <c r="B15" s="3"/>
      <c r="C15" s="6">
        <v>7</v>
      </c>
      <c r="D15" s="29">
        <f t="shared" si="0"/>
        <v>7742</v>
      </c>
      <c r="E15" s="29">
        <f t="shared" si="6"/>
        <v>54194</v>
      </c>
      <c r="F15" s="29">
        <f t="shared" si="1"/>
        <v>-1339306</v>
      </c>
      <c r="G15" s="34">
        <f>+Inputs!$D$3</f>
        <v>0.37951000000000001</v>
      </c>
      <c r="H15" s="2"/>
      <c r="I15" s="27">
        <f t="shared" si="7"/>
        <v>1393500</v>
      </c>
      <c r="J15" s="27"/>
      <c r="K15" s="27">
        <f t="shared" si="2"/>
        <v>7742</v>
      </c>
      <c r="L15" s="27">
        <f t="shared" si="8"/>
        <v>54194</v>
      </c>
      <c r="M15" s="27">
        <f t="shared" si="3"/>
        <v>2938.16642</v>
      </c>
      <c r="N15" s="27">
        <f t="shared" si="4"/>
        <v>2938.16642</v>
      </c>
      <c r="O15" s="27">
        <f t="shared" si="9"/>
        <v>-508280.02005999989</v>
      </c>
      <c r="P15" s="27">
        <f t="shared" si="10"/>
        <v>508280.02005999989</v>
      </c>
      <c r="Q15" s="8"/>
      <c r="R15" s="8"/>
      <c r="S15" s="8"/>
      <c r="T15" s="108"/>
    </row>
    <row r="16" spans="1:31">
      <c r="A16" s="31">
        <v>39965</v>
      </c>
      <c r="B16" s="3"/>
      <c r="C16" s="6">
        <v>8</v>
      </c>
      <c r="D16" s="29">
        <f t="shared" si="0"/>
        <v>7742</v>
      </c>
      <c r="E16" s="29">
        <f t="shared" si="6"/>
        <v>61936</v>
      </c>
      <c r="F16" s="29">
        <f t="shared" si="1"/>
        <v>-1331564</v>
      </c>
      <c r="G16" s="34">
        <f>+Inputs!$D$3</f>
        <v>0.37951000000000001</v>
      </c>
      <c r="H16" s="2"/>
      <c r="I16" s="27">
        <f t="shared" si="7"/>
        <v>1393500</v>
      </c>
      <c r="J16" s="27"/>
      <c r="K16" s="27">
        <f t="shared" si="2"/>
        <v>7742</v>
      </c>
      <c r="L16" s="27">
        <f t="shared" si="8"/>
        <v>61936</v>
      </c>
      <c r="M16" s="27">
        <f t="shared" si="3"/>
        <v>2938.16642</v>
      </c>
      <c r="N16" s="27">
        <f t="shared" si="4"/>
        <v>2938.16642</v>
      </c>
      <c r="O16" s="27">
        <f t="shared" si="9"/>
        <v>-505341.85363999987</v>
      </c>
      <c r="P16" s="27">
        <f t="shared" si="10"/>
        <v>505341.85363999987</v>
      </c>
      <c r="Q16" s="8"/>
      <c r="R16" s="8"/>
      <c r="S16" s="8"/>
      <c r="T16" s="4"/>
    </row>
    <row r="17" spans="1:20">
      <c r="A17" s="31">
        <v>39995</v>
      </c>
      <c r="B17" s="3"/>
      <c r="C17" s="6">
        <v>9</v>
      </c>
      <c r="D17" s="29">
        <f t="shared" si="0"/>
        <v>7742</v>
      </c>
      <c r="E17" s="29">
        <f t="shared" si="6"/>
        <v>69678</v>
      </c>
      <c r="F17" s="29">
        <f t="shared" si="1"/>
        <v>-1323822</v>
      </c>
      <c r="G17" s="34">
        <f>+Inputs!$D$3</f>
        <v>0.37951000000000001</v>
      </c>
      <c r="H17" s="2"/>
      <c r="I17" s="27">
        <f t="shared" si="7"/>
        <v>1393500</v>
      </c>
      <c r="J17" s="27"/>
      <c r="K17" s="27">
        <f t="shared" si="2"/>
        <v>7742</v>
      </c>
      <c r="L17" s="27">
        <f t="shared" si="8"/>
        <v>69678</v>
      </c>
      <c r="M17" s="27">
        <f t="shared" si="3"/>
        <v>2938.16642</v>
      </c>
      <c r="N17" s="27">
        <f t="shared" si="4"/>
        <v>2938.16642</v>
      </c>
      <c r="O17" s="27">
        <f t="shared" si="9"/>
        <v>-502403.68721999985</v>
      </c>
      <c r="P17" s="27">
        <f t="shared" si="10"/>
        <v>502403.68721999985</v>
      </c>
      <c r="Q17" s="8"/>
      <c r="R17" s="8"/>
      <c r="S17" s="8"/>
      <c r="T17" s="4"/>
    </row>
    <row r="18" spans="1:20">
      <c r="A18" s="31">
        <v>40026</v>
      </c>
      <c r="B18" s="154"/>
      <c r="C18" s="155">
        <v>10</v>
      </c>
      <c r="D18" s="156">
        <f t="shared" si="0"/>
        <v>7742</v>
      </c>
      <c r="E18" s="156">
        <f t="shared" si="6"/>
        <v>77420</v>
      </c>
      <c r="F18" s="156">
        <f t="shared" si="1"/>
        <v>-1316080</v>
      </c>
      <c r="G18" s="34">
        <f>+Inputs!$D$3</f>
        <v>0.37951000000000001</v>
      </c>
      <c r="H18" s="157"/>
      <c r="I18" s="158">
        <f t="shared" si="7"/>
        <v>1393500</v>
      </c>
      <c r="J18" s="158"/>
      <c r="K18" s="158">
        <f t="shared" si="2"/>
        <v>7742</v>
      </c>
      <c r="L18" s="158">
        <f t="shared" si="8"/>
        <v>77420</v>
      </c>
      <c r="M18" s="158">
        <f t="shared" si="3"/>
        <v>2938.16642</v>
      </c>
      <c r="N18" s="158">
        <f t="shared" si="4"/>
        <v>2938.16642</v>
      </c>
      <c r="O18" s="158">
        <f t="shared" si="9"/>
        <v>-499465.52079999982</v>
      </c>
      <c r="P18" s="158">
        <f t="shared" si="10"/>
        <v>499465.52079999982</v>
      </c>
      <c r="Q18" s="8"/>
      <c r="R18" s="8"/>
      <c r="S18" s="8"/>
      <c r="T18" s="4"/>
    </row>
    <row r="19" spans="1:20">
      <c r="A19" s="31">
        <v>40057</v>
      </c>
      <c r="B19" s="154"/>
      <c r="C19" s="155">
        <v>11</v>
      </c>
      <c r="D19" s="156">
        <f t="shared" si="0"/>
        <v>7742</v>
      </c>
      <c r="E19" s="156">
        <f t="shared" si="6"/>
        <v>85162</v>
      </c>
      <c r="F19" s="156">
        <f t="shared" si="1"/>
        <v>-1308338</v>
      </c>
      <c r="G19" s="34">
        <f>+Inputs!$D$3</f>
        <v>0.37951000000000001</v>
      </c>
      <c r="H19" s="157"/>
      <c r="I19" s="158">
        <f t="shared" si="7"/>
        <v>1393500</v>
      </c>
      <c r="J19" s="158"/>
      <c r="K19" s="158">
        <f t="shared" si="2"/>
        <v>7742</v>
      </c>
      <c r="L19" s="158">
        <f t="shared" si="8"/>
        <v>85162</v>
      </c>
      <c r="M19" s="158">
        <f t="shared" si="3"/>
        <v>2938.16642</v>
      </c>
      <c r="N19" s="158">
        <f t="shared" si="4"/>
        <v>2938.16642</v>
      </c>
      <c r="O19" s="158">
        <f t="shared" si="9"/>
        <v>-496527.3543799998</v>
      </c>
      <c r="P19" s="158">
        <f t="shared" si="10"/>
        <v>496527.3543799998</v>
      </c>
      <c r="Q19" s="8"/>
      <c r="R19" s="8"/>
      <c r="S19" s="8"/>
      <c r="T19" s="4"/>
    </row>
    <row r="20" spans="1:20">
      <c r="A20" s="31">
        <v>40087</v>
      </c>
      <c r="B20" s="3"/>
      <c r="C20" s="6">
        <v>12</v>
      </c>
      <c r="D20" s="29">
        <f t="shared" si="0"/>
        <v>7742</v>
      </c>
      <c r="E20" s="29">
        <f t="shared" si="6"/>
        <v>92904</v>
      </c>
      <c r="F20" s="29">
        <f t="shared" si="1"/>
        <v>-1300596</v>
      </c>
      <c r="G20" s="34">
        <f>+Inputs!$D$3</f>
        <v>0.37951000000000001</v>
      </c>
      <c r="H20" s="2"/>
      <c r="I20" s="27">
        <f t="shared" si="7"/>
        <v>1393500</v>
      </c>
      <c r="J20" s="27"/>
      <c r="K20" s="27">
        <f t="shared" si="2"/>
        <v>7742</v>
      </c>
      <c r="L20" s="27">
        <f t="shared" si="8"/>
        <v>92904</v>
      </c>
      <c r="M20" s="27">
        <f t="shared" si="3"/>
        <v>2938.16642</v>
      </c>
      <c r="N20" s="27">
        <f t="shared" si="4"/>
        <v>2938.16642</v>
      </c>
      <c r="O20" s="27">
        <f t="shared" si="9"/>
        <v>-493589.18795999978</v>
      </c>
      <c r="P20" s="27">
        <f t="shared" si="10"/>
        <v>493589.18795999978</v>
      </c>
      <c r="Q20" s="8"/>
      <c r="R20" s="8"/>
      <c r="S20" s="8"/>
      <c r="T20" s="4"/>
    </row>
    <row r="21" spans="1:20">
      <c r="A21" s="31">
        <v>40118</v>
      </c>
      <c r="B21" s="3"/>
      <c r="C21" s="6">
        <v>13</v>
      </c>
      <c r="D21" s="29">
        <f t="shared" si="0"/>
        <v>7742</v>
      </c>
      <c r="E21" s="29">
        <f t="shared" si="6"/>
        <v>100646</v>
      </c>
      <c r="F21" s="29">
        <f t="shared" si="1"/>
        <v>-1292854</v>
      </c>
      <c r="G21" s="34">
        <f>+Inputs!$D$3</f>
        <v>0.37951000000000001</v>
      </c>
      <c r="H21" s="2"/>
      <c r="I21" s="27">
        <f t="shared" si="7"/>
        <v>1393500</v>
      </c>
      <c r="J21" s="27"/>
      <c r="K21" s="27">
        <f t="shared" si="2"/>
        <v>7742</v>
      </c>
      <c r="L21" s="27">
        <f t="shared" si="8"/>
        <v>100646</v>
      </c>
      <c r="M21" s="27">
        <f t="shared" si="3"/>
        <v>2938.16642</v>
      </c>
      <c r="N21" s="27">
        <f t="shared" si="4"/>
        <v>2938.16642</v>
      </c>
      <c r="O21" s="27">
        <f t="shared" si="9"/>
        <v>-490651.02153999975</v>
      </c>
      <c r="P21" s="27">
        <f t="shared" si="10"/>
        <v>490651.02153999975</v>
      </c>
      <c r="Q21" s="8"/>
      <c r="R21" s="8"/>
      <c r="S21" s="8"/>
      <c r="T21" s="4"/>
    </row>
    <row r="22" spans="1:20">
      <c r="A22" s="31">
        <v>40148</v>
      </c>
      <c r="B22" s="3"/>
      <c r="C22" s="6">
        <v>14</v>
      </c>
      <c r="D22" s="29">
        <f t="shared" si="0"/>
        <v>7742</v>
      </c>
      <c r="E22" s="29">
        <f t="shared" si="6"/>
        <v>108388</v>
      </c>
      <c r="F22" s="29">
        <f t="shared" si="1"/>
        <v>-1285112</v>
      </c>
      <c r="G22" s="34">
        <f>+Inputs!$D$3</f>
        <v>0.37951000000000001</v>
      </c>
      <c r="H22" s="2"/>
      <c r="I22" s="27">
        <f t="shared" si="7"/>
        <v>1393500</v>
      </c>
      <c r="J22" s="27"/>
      <c r="K22" s="27">
        <f t="shared" si="2"/>
        <v>7742</v>
      </c>
      <c r="L22" s="27">
        <f t="shared" si="8"/>
        <v>108388</v>
      </c>
      <c r="M22" s="27">
        <f t="shared" si="3"/>
        <v>2938.16642</v>
      </c>
      <c r="N22" s="27">
        <f t="shared" si="4"/>
        <v>2938.16642</v>
      </c>
      <c r="O22" s="27">
        <f t="shared" si="9"/>
        <v>-487712.85511999973</v>
      </c>
      <c r="P22" s="27">
        <f t="shared" si="10"/>
        <v>487712.85511999973</v>
      </c>
      <c r="Q22" s="8"/>
      <c r="R22" s="8"/>
      <c r="S22" s="8"/>
      <c r="T22" s="4"/>
    </row>
    <row r="23" spans="1:20">
      <c r="A23" s="31">
        <v>40179</v>
      </c>
      <c r="B23" s="3"/>
      <c r="C23" s="6">
        <v>15</v>
      </c>
      <c r="D23" s="29">
        <f t="shared" si="0"/>
        <v>7742</v>
      </c>
      <c r="E23" s="29">
        <f t="shared" si="6"/>
        <v>116130</v>
      </c>
      <c r="F23" s="29">
        <f t="shared" si="1"/>
        <v>-1277370</v>
      </c>
      <c r="G23" s="34">
        <f>+Inputs!$D$3</f>
        <v>0.37951000000000001</v>
      </c>
      <c r="H23" s="2"/>
      <c r="I23" s="27">
        <f t="shared" si="7"/>
        <v>1393500</v>
      </c>
      <c r="J23" s="27"/>
      <c r="K23" s="27">
        <f t="shared" si="2"/>
        <v>7742</v>
      </c>
      <c r="L23" s="27">
        <f t="shared" si="8"/>
        <v>116130</v>
      </c>
      <c r="M23" s="27">
        <f t="shared" si="3"/>
        <v>2938.16642</v>
      </c>
      <c r="N23" s="27">
        <f t="shared" si="4"/>
        <v>2938.16642</v>
      </c>
      <c r="O23" s="27">
        <f t="shared" si="9"/>
        <v>-484774.68869999971</v>
      </c>
      <c r="P23" s="27">
        <f t="shared" si="10"/>
        <v>484774.68869999971</v>
      </c>
      <c r="Q23" s="8"/>
      <c r="R23" s="8"/>
      <c r="S23" s="8"/>
      <c r="T23" s="4"/>
    </row>
    <row r="24" spans="1:20">
      <c r="A24" s="31">
        <v>40210</v>
      </c>
      <c r="B24" s="3"/>
      <c r="C24" s="6">
        <v>16</v>
      </c>
      <c r="D24" s="29">
        <f t="shared" si="0"/>
        <v>7742</v>
      </c>
      <c r="E24" s="29">
        <f t="shared" si="6"/>
        <v>123872</v>
      </c>
      <c r="F24" s="29">
        <f t="shared" si="1"/>
        <v>-1269628</v>
      </c>
      <c r="G24" s="34">
        <f>+Inputs!$D$3</f>
        <v>0.37951000000000001</v>
      </c>
      <c r="H24" s="2"/>
      <c r="I24" s="27">
        <f t="shared" si="7"/>
        <v>1393500</v>
      </c>
      <c r="J24" s="27"/>
      <c r="K24" s="27">
        <f t="shared" si="2"/>
        <v>7742</v>
      </c>
      <c r="L24" s="27">
        <f t="shared" si="8"/>
        <v>123872</v>
      </c>
      <c r="M24" s="27">
        <f t="shared" si="3"/>
        <v>2938.16642</v>
      </c>
      <c r="N24" s="27">
        <f t="shared" si="4"/>
        <v>2938.16642</v>
      </c>
      <c r="O24" s="27">
        <f t="shared" si="9"/>
        <v>-481836.52227999968</v>
      </c>
      <c r="P24" s="27">
        <f t="shared" si="10"/>
        <v>481836.52227999968</v>
      </c>
      <c r="Q24" s="8"/>
      <c r="R24" s="8"/>
      <c r="S24" s="8"/>
      <c r="T24" s="4"/>
    </row>
    <row r="25" spans="1:20">
      <c r="A25" s="31">
        <v>40238</v>
      </c>
      <c r="B25" s="3"/>
      <c r="C25" s="6">
        <v>17</v>
      </c>
      <c r="D25" s="29">
        <f t="shared" si="0"/>
        <v>7742</v>
      </c>
      <c r="E25" s="29">
        <f t="shared" si="6"/>
        <v>131614</v>
      </c>
      <c r="F25" s="29">
        <f t="shared" si="1"/>
        <v>-1261886</v>
      </c>
      <c r="G25" s="34">
        <f>+Inputs!$D$3</f>
        <v>0.37951000000000001</v>
      </c>
      <c r="H25" s="2"/>
      <c r="I25" s="27">
        <f t="shared" si="7"/>
        <v>1393500</v>
      </c>
      <c r="J25" s="27"/>
      <c r="K25" s="27">
        <f t="shared" si="2"/>
        <v>7742</v>
      </c>
      <c r="L25" s="27">
        <f t="shared" si="8"/>
        <v>131614</v>
      </c>
      <c r="M25" s="27">
        <f t="shared" si="3"/>
        <v>2938.16642</v>
      </c>
      <c r="N25" s="27">
        <f t="shared" si="4"/>
        <v>2938.16642</v>
      </c>
      <c r="O25" s="27">
        <f t="shared" si="9"/>
        <v>-478898.35585999966</v>
      </c>
      <c r="P25" s="27">
        <f t="shared" si="10"/>
        <v>478898.35585999966</v>
      </c>
      <c r="Q25" s="8"/>
      <c r="R25" s="8"/>
      <c r="S25" s="8"/>
      <c r="T25" s="4"/>
    </row>
    <row r="26" spans="1:20">
      <c r="A26" s="31">
        <v>40269</v>
      </c>
      <c r="B26" s="3"/>
      <c r="C26" s="6">
        <v>18</v>
      </c>
      <c r="D26" s="29">
        <f t="shared" si="0"/>
        <v>7742</v>
      </c>
      <c r="E26" s="29">
        <f t="shared" si="6"/>
        <v>139356</v>
      </c>
      <c r="F26" s="29">
        <f t="shared" si="1"/>
        <v>-1254144</v>
      </c>
      <c r="G26" s="34">
        <f>+Inputs!$D$3</f>
        <v>0.37951000000000001</v>
      </c>
      <c r="H26" s="2"/>
      <c r="I26" s="27">
        <f t="shared" si="7"/>
        <v>1393500</v>
      </c>
      <c r="J26" s="27"/>
      <c r="K26" s="27">
        <f t="shared" si="2"/>
        <v>7742</v>
      </c>
      <c r="L26" s="27">
        <f t="shared" si="8"/>
        <v>139356</v>
      </c>
      <c r="M26" s="27">
        <f t="shared" si="3"/>
        <v>2938.16642</v>
      </c>
      <c r="N26" s="27">
        <f t="shared" si="4"/>
        <v>2938.16642</v>
      </c>
      <c r="O26" s="27">
        <f t="shared" si="9"/>
        <v>-475960.18943999964</v>
      </c>
      <c r="P26" s="27">
        <f t="shared" si="10"/>
        <v>475960.18943999964</v>
      </c>
      <c r="Q26" s="8"/>
      <c r="R26" s="8"/>
      <c r="S26" s="8"/>
      <c r="T26" s="4"/>
    </row>
    <row r="27" spans="1:20">
      <c r="A27" s="31">
        <v>40299</v>
      </c>
      <c r="B27" s="3"/>
      <c r="C27" s="6">
        <v>19</v>
      </c>
      <c r="D27" s="29">
        <f t="shared" si="0"/>
        <v>7742</v>
      </c>
      <c r="E27" s="29">
        <f t="shared" si="6"/>
        <v>147098</v>
      </c>
      <c r="F27" s="29">
        <f t="shared" si="1"/>
        <v>-1246402</v>
      </c>
      <c r="G27" s="34">
        <f>+Inputs!$D$3</f>
        <v>0.37951000000000001</v>
      </c>
      <c r="H27" s="2"/>
      <c r="I27" s="27">
        <f t="shared" si="7"/>
        <v>1393500</v>
      </c>
      <c r="J27" s="27"/>
      <c r="K27" s="27">
        <f t="shared" si="2"/>
        <v>7742</v>
      </c>
      <c r="L27" s="27">
        <f t="shared" si="8"/>
        <v>147098</v>
      </c>
      <c r="M27" s="27">
        <f t="shared" si="3"/>
        <v>2938.16642</v>
      </c>
      <c r="N27" s="27">
        <f t="shared" si="4"/>
        <v>2938.16642</v>
      </c>
      <c r="O27" s="27">
        <f t="shared" si="9"/>
        <v>-473022.02301999961</v>
      </c>
      <c r="P27" s="27">
        <f t="shared" si="10"/>
        <v>473022.02301999961</v>
      </c>
      <c r="Q27" s="8"/>
      <c r="R27" s="8"/>
      <c r="S27" s="8"/>
      <c r="T27" s="4"/>
    </row>
    <row r="28" spans="1:20">
      <c r="A28" s="31">
        <v>40330</v>
      </c>
      <c r="B28" s="3"/>
      <c r="C28" s="6">
        <v>20</v>
      </c>
      <c r="D28" s="29">
        <f t="shared" si="0"/>
        <v>7742</v>
      </c>
      <c r="E28" s="29">
        <f t="shared" si="6"/>
        <v>154840</v>
      </c>
      <c r="F28" s="29">
        <f t="shared" si="1"/>
        <v>-1238660</v>
      </c>
      <c r="G28" s="34">
        <f>+Inputs!$D$3</f>
        <v>0.37951000000000001</v>
      </c>
      <c r="H28" s="2"/>
      <c r="I28" s="27">
        <f t="shared" si="7"/>
        <v>1393500</v>
      </c>
      <c r="J28" s="27"/>
      <c r="K28" s="27">
        <f t="shared" si="2"/>
        <v>7742</v>
      </c>
      <c r="L28" s="27">
        <f t="shared" si="8"/>
        <v>154840</v>
      </c>
      <c r="M28" s="27">
        <f t="shared" si="3"/>
        <v>2938.16642</v>
      </c>
      <c r="N28" s="27">
        <f t="shared" si="4"/>
        <v>2938.16642</v>
      </c>
      <c r="O28" s="27">
        <f t="shared" si="9"/>
        <v>-470083.85659999959</v>
      </c>
      <c r="P28" s="27">
        <f t="shared" si="10"/>
        <v>470083.85659999959</v>
      </c>
      <c r="Q28" s="8"/>
      <c r="R28" s="8"/>
      <c r="S28" s="8"/>
      <c r="T28" s="4"/>
    </row>
    <row r="29" spans="1:20">
      <c r="A29" s="31">
        <v>40360</v>
      </c>
      <c r="B29" s="3"/>
      <c r="C29" s="6">
        <v>21</v>
      </c>
      <c r="D29" s="29">
        <f t="shared" si="0"/>
        <v>7742</v>
      </c>
      <c r="E29" s="29">
        <f t="shared" si="6"/>
        <v>162582</v>
      </c>
      <c r="F29" s="29">
        <f t="shared" si="1"/>
        <v>-1230918</v>
      </c>
      <c r="G29" s="34">
        <f>+Inputs!$D$3</f>
        <v>0.37951000000000001</v>
      </c>
      <c r="H29" s="2"/>
      <c r="I29" s="27">
        <f t="shared" si="7"/>
        <v>1393500</v>
      </c>
      <c r="J29" s="27"/>
      <c r="K29" s="27">
        <f t="shared" si="2"/>
        <v>7742</v>
      </c>
      <c r="L29" s="27">
        <f t="shared" si="8"/>
        <v>162582</v>
      </c>
      <c r="M29" s="27">
        <f t="shared" si="3"/>
        <v>2938.16642</v>
      </c>
      <c r="N29" s="27">
        <f t="shared" si="4"/>
        <v>2938.16642</v>
      </c>
      <c r="O29" s="27">
        <f t="shared" si="9"/>
        <v>-467145.69017999957</v>
      </c>
      <c r="P29" s="27">
        <f t="shared" si="10"/>
        <v>467145.69017999957</v>
      </c>
      <c r="Q29" s="8"/>
      <c r="R29" s="8"/>
      <c r="S29" s="8"/>
      <c r="T29" s="4"/>
    </row>
    <row r="30" spans="1:20">
      <c r="A30" s="31">
        <v>40391</v>
      </c>
      <c r="B30" s="3"/>
      <c r="C30" s="6">
        <v>22</v>
      </c>
      <c r="D30" s="29">
        <f t="shared" si="0"/>
        <v>7742</v>
      </c>
      <c r="E30" s="29">
        <f t="shared" si="6"/>
        <v>170324</v>
      </c>
      <c r="F30" s="29">
        <f t="shared" si="1"/>
        <v>-1223176</v>
      </c>
      <c r="G30" s="34">
        <f>+Inputs!$D$3</f>
        <v>0.37951000000000001</v>
      </c>
      <c r="H30" s="2"/>
      <c r="I30" s="27">
        <f t="shared" si="7"/>
        <v>1393500</v>
      </c>
      <c r="J30" s="27"/>
      <c r="K30" s="27">
        <f t="shared" si="2"/>
        <v>7742</v>
      </c>
      <c r="L30" s="27">
        <f t="shared" si="8"/>
        <v>170324</v>
      </c>
      <c r="M30" s="27">
        <f t="shared" si="3"/>
        <v>2938.16642</v>
      </c>
      <c r="N30" s="27">
        <f t="shared" si="4"/>
        <v>2938.16642</v>
      </c>
      <c r="O30" s="27">
        <f t="shared" si="9"/>
        <v>-464207.52375999955</v>
      </c>
      <c r="P30" s="27">
        <f t="shared" si="10"/>
        <v>464207.52375999955</v>
      </c>
      <c r="Q30" s="8"/>
      <c r="R30" s="8"/>
      <c r="S30" s="8"/>
      <c r="T30" s="4"/>
    </row>
    <row r="31" spans="1:20">
      <c r="A31" s="31">
        <v>40422</v>
      </c>
      <c r="B31" s="3"/>
      <c r="C31" s="6">
        <v>23</v>
      </c>
      <c r="D31" s="29">
        <f t="shared" si="0"/>
        <v>7742</v>
      </c>
      <c r="E31" s="29">
        <f t="shared" si="6"/>
        <v>178066</v>
      </c>
      <c r="F31" s="29">
        <f t="shared" si="1"/>
        <v>-1215434</v>
      </c>
      <c r="G31" s="34">
        <f>+Inputs!$D$3</f>
        <v>0.37951000000000001</v>
      </c>
      <c r="H31" s="2"/>
      <c r="I31" s="27">
        <f t="shared" si="7"/>
        <v>1393500</v>
      </c>
      <c r="J31" s="27"/>
      <c r="K31" s="27">
        <f t="shared" si="2"/>
        <v>7742</v>
      </c>
      <c r="L31" s="27">
        <f t="shared" si="8"/>
        <v>178066</v>
      </c>
      <c r="M31" s="27">
        <f t="shared" si="3"/>
        <v>2938.16642</v>
      </c>
      <c r="N31" s="27">
        <f t="shared" si="4"/>
        <v>2938.16642</v>
      </c>
      <c r="O31" s="27">
        <f t="shared" si="9"/>
        <v>-461269.35733999952</v>
      </c>
      <c r="P31" s="27">
        <f t="shared" si="10"/>
        <v>461269.35733999952</v>
      </c>
      <c r="Q31" s="8"/>
      <c r="R31" s="8"/>
      <c r="S31" s="8"/>
      <c r="T31" s="4"/>
    </row>
    <row r="32" spans="1:20">
      <c r="A32" s="31">
        <v>40452</v>
      </c>
      <c r="B32" s="3"/>
      <c r="C32" s="6">
        <v>24</v>
      </c>
      <c r="D32" s="29">
        <f t="shared" si="0"/>
        <v>7742</v>
      </c>
      <c r="E32" s="29">
        <f t="shared" si="6"/>
        <v>185808</v>
      </c>
      <c r="F32" s="29">
        <f t="shared" si="1"/>
        <v>-1207692</v>
      </c>
      <c r="G32" s="34">
        <f>+Inputs!$D$3</f>
        <v>0.37951000000000001</v>
      </c>
      <c r="H32" s="2"/>
      <c r="I32" s="27">
        <f t="shared" si="7"/>
        <v>1393500</v>
      </c>
      <c r="J32" s="27"/>
      <c r="K32" s="27">
        <f t="shared" si="2"/>
        <v>7742</v>
      </c>
      <c r="L32" s="27">
        <f t="shared" si="8"/>
        <v>185808</v>
      </c>
      <c r="M32" s="27">
        <f t="shared" si="3"/>
        <v>2938.16642</v>
      </c>
      <c r="N32" s="27">
        <f t="shared" si="4"/>
        <v>2938.16642</v>
      </c>
      <c r="O32" s="27">
        <f t="shared" si="9"/>
        <v>-458331.1909199995</v>
      </c>
      <c r="P32" s="27">
        <f t="shared" si="10"/>
        <v>458331.1909199995</v>
      </c>
      <c r="Q32" s="8"/>
      <c r="R32" s="8"/>
      <c r="S32" s="8"/>
      <c r="T32" s="4"/>
    </row>
    <row r="33" spans="1:20">
      <c r="A33" s="31">
        <v>40483</v>
      </c>
      <c r="B33" s="3"/>
      <c r="C33" s="6">
        <v>25</v>
      </c>
      <c r="D33" s="29">
        <f t="shared" si="0"/>
        <v>7742</v>
      </c>
      <c r="E33" s="29">
        <f t="shared" si="6"/>
        <v>193550</v>
      </c>
      <c r="F33" s="29">
        <f t="shared" si="1"/>
        <v>-1199950</v>
      </c>
      <c r="G33" s="34">
        <f>+Inputs!$D$3</f>
        <v>0.37951000000000001</v>
      </c>
      <c r="H33" s="2"/>
      <c r="I33" s="27">
        <f t="shared" si="7"/>
        <v>1393500</v>
      </c>
      <c r="J33" s="27"/>
      <c r="K33" s="27">
        <f t="shared" si="2"/>
        <v>7742</v>
      </c>
      <c r="L33" s="27">
        <f t="shared" si="8"/>
        <v>193550</v>
      </c>
      <c r="M33" s="27">
        <f t="shared" si="3"/>
        <v>2938.16642</v>
      </c>
      <c r="N33" s="27">
        <f t="shared" si="4"/>
        <v>2938.16642</v>
      </c>
      <c r="O33" s="27">
        <f t="shared" si="9"/>
        <v>-455393.02449999948</v>
      </c>
      <c r="P33" s="27">
        <f t="shared" si="10"/>
        <v>455393.02449999948</v>
      </c>
      <c r="Q33" s="8"/>
      <c r="R33" s="8"/>
      <c r="S33" s="8"/>
      <c r="T33" s="4"/>
    </row>
    <row r="34" spans="1:20">
      <c r="A34" s="31">
        <v>40513</v>
      </c>
      <c r="B34" s="3"/>
      <c r="C34" s="6">
        <v>26</v>
      </c>
      <c r="D34" s="29">
        <f t="shared" si="0"/>
        <v>7742</v>
      </c>
      <c r="E34" s="29">
        <f t="shared" si="6"/>
        <v>201292</v>
      </c>
      <c r="F34" s="29">
        <f t="shared" si="1"/>
        <v>-1192208</v>
      </c>
      <c r="G34" s="34">
        <f>+Inputs!$D$3</f>
        <v>0.37951000000000001</v>
      </c>
      <c r="H34" s="2"/>
      <c r="I34" s="27">
        <f t="shared" si="7"/>
        <v>1393500</v>
      </c>
      <c r="J34" s="27"/>
      <c r="K34" s="27">
        <f t="shared" si="2"/>
        <v>7742</v>
      </c>
      <c r="L34" s="27">
        <f t="shared" si="8"/>
        <v>201292</v>
      </c>
      <c r="M34" s="27">
        <f t="shared" si="3"/>
        <v>2938.16642</v>
      </c>
      <c r="N34" s="27">
        <f t="shared" si="4"/>
        <v>2938.16642</v>
      </c>
      <c r="O34" s="27">
        <f t="shared" si="9"/>
        <v>-452454.85807999945</v>
      </c>
      <c r="P34" s="27">
        <f t="shared" si="10"/>
        <v>452454.85807999945</v>
      </c>
      <c r="Q34" s="8"/>
      <c r="R34" s="8"/>
      <c r="S34" s="8"/>
      <c r="T34" s="4"/>
    </row>
    <row r="35" spans="1:20">
      <c r="A35" s="31">
        <v>40544</v>
      </c>
      <c r="B35" s="3"/>
      <c r="C35" s="6">
        <v>27</v>
      </c>
      <c r="D35" s="29">
        <f t="shared" si="0"/>
        <v>7742</v>
      </c>
      <c r="E35" s="29">
        <f t="shared" si="6"/>
        <v>209034</v>
      </c>
      <c r="F35" s="29">
        <f t="shared" si="1"/>
        <v>-1184466</v>
      </c>
      <c r="G35" s="34">
        <f>+Inputs!$D$3</f>
        <v>0.37951000000000001</v>
      </c>
      <c r="H35" s="2"/>
      <c r="I35" s="27">
        <f t="shared" si="7"/>
        <v>1393500</v>
      </c>
      <c r="J35" s="27"/>
      <c r="K35" s="27">
        <f t="shared" si="2"/>
        <v>7742</v>
      </c>
      <c r="L35" s="27">
        <f t="shared" si="8"/>
        <v>209034</v>
      </c>
      <c r="M35" s="27">
        <f t="shared" si="3"/>
        <v>2938.16642</v>
      </c>
      <c r="N35" s="27">
        <f t="shared" si="4"/>
        <v>2938.16642</v>
      </c>
      <c r="O35" s="27">
        <f t="shared" si="9"/>
        <v>-449516.69165999943</v>
      </c>
      <c r="P35" s="27">
        <f t="shared" si="10"/>
        <v>449516.69165999943</v>
      </c>
      <c r="Q35" s="8"/>
      <c r="R35" s="8"/>
      <c r="S35" s="8"/>
      <c r="T35" s="4"/>
    </row>
    <row r="36" spans="1:20">
      <c r="A36" s="31">
        <v>40575</v>
      </c>
      <c r="B36" s="3"/>
      <c r="C36" s="6">
        <v>28</v>
      </c>
      <c r="D36" s="29">
        <f t="shared" si="0"/>
        <v>7742</v>
      </c>
      <c r="E36" s="29">
        <f t="shared" si="6"/>
        <v>216776</v>
      </c>
      <c r="F36" s="29">
        <f t="shared" si="1"/>
        <v>-1176724</v>
      </c>
      <c r="G36" s="34">
        <f>+Inputs!$D$3</f>
        <v>0.37951000000000001</v>
      </c>
      <c r="H36" s="2"/>
      <c r="I36" s="27">
        <f t="shared" si="7"/>
        <v>1393500</v>
      </c>
      <c r="J36" s="27"/>
      <c r="K36" s="27">
        <f t="shared" si="2"/>
        <v>7742</v>
      </c>
      <c r="L36" s="27">
        <f t="shared" si="8"/>
        <v>216776</v>
      </c>
      <c r="M36" s="27">
        <f t="shared" si="3"/>
        <v>2938.16642</v>
      </c>
      <c r="N36" s="27">
        <f t="shared" si="4"/>
        <v>2938.16642</v>
      </c>
      <c r="O36" s="27">
        <f t="shared" si="9"/>
        <v>-446578.52523999941</v>
      </c>
      <c r="P36" s="27">
        <f t="shared" si="10"/>
        <v>446578.52523999941</v>
      </c>
      <c r="Q36" s="8"/>
      <c r="R36" s="8"/>
      <c r="S36" s="8"/>
      <c r="T36" s="4"/>
    </row>
    <row r="37" spans="1:20">
      <c r="A37" s="31">
        <v>40603</v>
      </c>
      <c r="B37" s="3"/>
      <c r="C37" s="6">
        <v>29</v>
      </c>
      <c r="D37" s="29">
        <f t="shared" si="0"/>
        <v>7742</v>
      </c>
      <c r="E37" s="29">
        <f t="shared" si="6"/>
        <v>224518</v>
      </c>
      <c r="F37" s="29">
        <f t="shared" si="1"/>
        <v>-1168982</v>
      </c>
      <c r="G37" s="34">
        <f>+Inputs!$D$3</f>
        <v>0.37951000000000001</v>
      </c>
      <c r="H37" s="2"/>
      <c r="I37" s="27">
        <f t="shared" si="7"/>
        <v>1393500</v>
      </c>
      <c r="J37" s="27"/>
      <c r="K37" s="27">
        <f t="shared" si="2"/>
        <v>7742</v>
      </c>
      <c r="L37" s="27">
        <f t="shared" si="8"/>
        <v>224518</v>
      </c>
      <c r="M37" s="27">
        <f t="shared" si="3"/>
        <v>2938.16642</v>
      </c>
      <c r="N37" s="27">
        <f t="shared" si="4"/>
        <v>2938.16642</v>
      </c>
      <c r="O37" s="27">
        <f t="shared" si="9"/>
        <v>-443640.35881999938</v>
      </c>
      <c r="P37" s="27">
        <f t="shared" si="10"/>
        <v>443640.35881999938</v>
      </c>
      <c r="Q37" s="8"/>
      <c r="R37" s="8"/>
      <c r="S37" s="8"/>
      <c r="T37" s="4"/>
    </row>
    <row r="38" spans="1:20">
      <c r="A38" s="31">
        <v>40634</v>
      </c>
      <c r="B38" s="3"/>
      <c r="C38" s="6">
        <v>30</v>
      </c>
      <c r="D38" s="29">
        <f t="shared" si="0"/>
        <v>7742</v>
      </c>
      <c r="E38" s="29">
        <f t="shared" si="6"/>
        <v>232260</v>
      </c>
      <c r="F38" s="29">
        <f t="shared" si="1"/>
        <v>-1161240</v>
      </c>
      <c r="G38" s="34">
        <f>+Inputs!$D$3</f>
        <v>0.37951000000000001</v>
      </c>
      <c r="H38" s="2"/>
      <c r="I38" s="27">
        <f t="shared" si="7"/>
        <v>1393500</v>
      </c>
      <c r="J38" s="27"/>
      <c r="K38" s="27">
        <f t="shared" si="2"/>
        <v>7742</v>
      </c>
      <c r="L38" s="27">
        <f t="shared" si="8"/>
        <v>232260</v>
      </c>
      <c r="M38" s="27">
        <f t="shared" si="3"/>
        <v>2938.16642</v>
      </c>
      <c r="N38" s="27">
        <f t="shared" si="4"/>
        <v>2938.16642</v>
      </c>
      <c r="O38" s="27">
        <f t="shared" si="9"/>
        <v>-440702.19239999936</v>
      </c>
      <c r="P38" s="27">
        <f t="shared" si="10"/>
        <v>440702.19239999936</v>
      </c>
      <c r="Q38" s="8"/>
      <c r="R38" s="8"/>
      <c r="S38" s="8"/>
      <c r="T38" s="4"/>
    </row>
    <row r="39" spans="1:20">
      <c r="A39" s="31">
        <v>40664</v>
      </c>
      <c r="B39" s="2"/>
      <c r="C39" s="6">
        <v>31</v>
      </c>
      <c r="D39" s="29">
        <f t="shared" si="0"/>
        <v>7742</v>
      </c>
      <c r="E39" s="29">
        <f t="shared" si="6"/>
        <v>240002</v>
      </c>
      <c r="F39" s="29">
        <f t="shared" si="1"/>
        <v>-1153498</v>
      </c>
      <c r="G39" s="34">
        <f>+Inputs!$D$3</f>
        <v>0.37951000000000001</v>
      </c>
      <c r="H39" s="2"/>
      <c r="I39" s="27">
        <f t="shared" si="7"/>
        <v>1393500</v>
      </c>
      <c r="J39" s="27"/>
      <c r="K39" s="27">
        <f t="shared" si="2"/>
        <v>7742</v>
      </c>
      <c r="L39" s="27">
        <f t="shared" si="8"/>
        <v>240002</v>
      </c>
      <c r="M39" s="27">
        <f t="shared" si="3"/>
        <v>2938.16642</v>
      </c>
      <c r="N39" s="27">
        <f t="shared" si="4"/>
        <v>2938.16642</v>
      </c>
      <c r="O39" s="27">
        <f t="shared" si="9"/>
        <v>-437764.02597999934</v>
      </c>
      <c r="P39" s="27">
        <f t="shared" si="10"/>
        <v>437764.02597999934</v>
      </c>
      <c r="Q39" s="8"/>
      <c r="R39" s="8"/>
      <c r="S39" s="8"/>
      <c r="T39" s="4"/>
    </row>
    <row r="40" spans="1:20">
      <c r="A40" s="31">
        <v>40695</v>
      </c>
      <c r="B40" s="2"/>
      <c r="C40" s="6">
        <v>32</v>
      </c>
      <c r="D40" s="29">
        <f t="shared" si="0"/>
        <v>7742</v>
      </c>
      <c r="E40" s="29">
        <f t="shared" si="6"/>
        <v>247744</v>
      </c>
      <c r="F40" s="29">
        <f t="shared" si="1"/>
        <v>-1145756</v>
      </c>
      <c r="G40" s="34">
        <f>+Inputs!$D$3</f>
        <v>0.37951000000000001</v>
      </c>
      <c r="H40" s="2"/>
      <c r="I40" s="27">
        <f t="shared" si="7"/>
        <v>1393500</v>
      </c>
      <c r="J40" s="2"/>
      <c r="K40" s="27">
        <f t="shared" si="2"/>
        <v>7742</v>
      </c>
      <c r="L40" s="27">
        <f t="shared" si="8"/>
        <v>247744</v>
      </c>
      <c r="M40" s="27">
        <f t="shared" si="3"/>
        <v>2938.16642</v>
      </c>
      <c r="N40" s="27">
        <f t="shared" si="4"/>
        <v>2938.16642</v>
      </c>
      <c r="O40" s="27">
        <f t="shared" si="9"/>
        <v>-434825.85955999931</v>
      </c>
      <c r="P40" s="27">
        <f t="shared" si="10"/>
        <v>434825.85955999931</v>
      </c>
      <c r="Q40" s="8"/>
      <c r="R40" s="8"/>
      <c r="S40" s="8"/>
      <c r="T40" s="4"/>
    </row>
    <row r="41" spans="1:20">
      <c r="A41" s="31">
        <v>40725</v>
      </c>
      <c r="B41" s="4"/>
      <c r="C41" s="6">
        <v>33</v>
      </c>
      <c r="D41" s="29">
        <f t="shared" si="0"/>
        <v>7742</v>
      </c>
      <c r="E41" s="29">
        <f t="shared" si="6"/>
        <v>255486</v>
      </c>
      <c r="F41" s="29">
        <f t="shared" si="1"/>
        <v>-1138014</v>
      </c>
      <c r="G41" s="34">
        <f>+Inputs!$D$3</f>
        <v>0.37951000000000001</v>
      </c>
      <c r="H41" s="4"/>
      <c r="I41" s="27">
        <f t="shared" si="7"/>
        <v>1393500</v>
      </c>
      <c r="J41" s="4"/>
      <c r="K41" s="27">
        <f t="shared" si="2"/>
        <v>7742</v>
      </c>
      <c r="L41" s="27">
        <f t="shared" si="8"/>
        <v>255486</v>
      </c>
      <c r="M41" s="27">
        <f t="shared" si="3"/>
        <v>2938.16642</v>
      </c>
      <c r="N41" s="27">
        <f t="shared" si="4"/>
        <v>2938.16642</v>
      </c>
      <c r="O41" s="27">
        <f t="shared" si="9"/>
        <v>-431887.69313999929</v>
      </c>
      <c r="P41" s="27">
        <f t="shared" si="10"/>
        <v>431887.69313999929</v>
      </c>
      <c r="Q41" s="8"/>
      <c r="R41" s="8"/>
      <c r="S41" s="8"/>
      <c r="T41" s="4"/>
    </row>
    <row r="42" spans="1:20">
      <c r="A42" s="31">
        <v>40756</v>
      </c>
      <c r="B42" s="4"/>
      <c r="C42" s="6">
        <v>34</v>
      </c>
      <c r="D42" s="29">
        <f t="shared" si="0"/>
        <v>7742</v>
      </c>
      <c r="E42" s="29">
        <f t="shared" si="6"/>
        <v>263228</v>
      </c>
      <c r="F42" s="29">
        <f t="shared" si="1"/>
        <v>-1130272</v>
      </c>
      <c r="G42" s="34">
        <f>+Inputs!$D$3</f>
        <v>0.37951000000000001</v>
      </c>
      <c r="H42" s="4"/>
      <c r="I42" s="27">
        <f t="shared" si="7"/>
        <v>1393500</v>
      </c>
      <c r="J42" s="4"/>
      <c r="K42" s="27">
        <f t="shared" si="2"/>
        <v>7742</v>
      </c>
      <c r="L42" s="27">
        <f t="shared" si="8"/>
        <v>263228</v>
      </c>
      <c r="M42" s="27">
        <f t="shared" si="3"/>
        <v>2938.16642</v>
      </c>
      <c r="N42" s="27">
        <f t="shared" si="4"/>
        <v>2938.16642</v>
      </c>
      <c r="O42" s="27">
        <f t="shared" si="9"/>
        <v>-428949.52671999927</v>
      </c>
      <c r="P42" s="27">
        <f t="shared" si="10"/>
        <v>428949.52671999927</v>
      </c>
      <c r="Q42" s="8"/>
      <c r="R42" s="8"/>
      <c r="S42" s="8"/>
      <c r="T42" s="4"/>
    </row>
    <row r="43" spans="1:20">
      <c r="A43" s="31">
        <v>40787</v>
      </c>
      <c r="B43" s="4"/>
      <c r="C43" s="6">
        <v>35</v>
      </c>
      <c r="D43" s="29">
        <f t="shared" si="0"/>
        <v>7742</v>
      </c>
      <c r="E43" s="29">
        <f t="shared" si="6"/>
        <v>270970</v>
      </c>
      <c r="F43" s="29">
        <f t="shared" si="1"/>
        <v>-1122530</v>
      </c>
      <c r="G43" s="34">
        <f>+Inputs!$D$3</f>
        <v>0.37951000000000001</v>
      </c>
      <c r="H43" s="4"/>
      <c r="I43" s="27">
        <f t="shared" si="7"/>
        <v>1393500</v>
      </c>
      <c r="J43" s="4"/>
      <c r="K43" s="27">
        <f t="shared" si="2"/>
        <v>7742</v>
      </c>
      <c r="L43" s="27">
        <f t="shared" si="8"/>
        <v>270970</v>
      </c>
      <c r="M43" s="27">
        <f t="shared" si="3"/>
        <v>2938.16642</v>
      </c>
      <c r="N43" s="27">
        <f t="shared" si="4"/>
        <v>2938.16642</v>
      </c>
      <c r="O43" s="27">
        <f t="shared" si="9"/>
        <v>-426011.36029999924</v>
      </c>
      <c r="P43" s="27">
        <f t="shared" si="10"/>
        <v>426011.36029999924</v>
      </c>
      <c r="Q43" s="8"/>
      <c r="R43" s="8"/>
      <c r="S43" s="8"/>
      <c r="T43" s="4"/>
    </row>
    <row r="44" spans="1:20">
      <c r="A44" s="31">
        <v>40817</v>
      </c>
      <c r="B44" s="4"/>
      <c r="C44" s="6">
        <v>36</v>
      </c>
      <c r="D44" s="29">
        <f t="shared" si="0"/>
        <v>7742</v>
      </c>
      <c r="E44" s="29">
        <f t="shared" si="6"/>
        <v>278712</v>
      </c>
      <c r="F44" s="29">
        <f t="shared" si="1"/>
        <v>-1114788</v>
      </c>
      <c r="G44" s="34">
        <f>+Inputs!$D$3</f>
        <v>0.37951000000000001</v>
      </c>
      <c r="H44" s="4"/>
      <c r="I44" s="27">
        <f t="shared" si="7"/>
        <v>1393500</v>
      </c>
      <c r="J44" s="4"/>
      <c r="K44" s="27">
        <f t="shared" si="2"/>
        <v>7742</v>
      </c>
      <c r="L44" s="27">
        <f t="shared" si="8"/>
        <v>278712</v>
      </c>
      <c r="M44" s="27">
        <f t="shared" si="3"/>
        <v>2938.16642</v>
      </c>
      <c r="N44" s="27">
        <f t="shared" si="4"/>
        <v>2938.16642</v>
      </c>
      <c r="O44" s="27">
        <f t="shared" si="9"/>
        <v>-423073.19387999922</v>
      </c>
      <c r="P44" s="27">
        <f t="shared" si="10"/>
        <v>423073.19387999922</v>
      </c>
      <c r="Q44" s="8"/>
      <c r="R44" s="8"/>
      <c r="S44" s="8"/>
      <c r="T44" s="4"/>
    </row>
    <row r="45" spans="1:20">
      <c r="A45" s="31">
        <v>40848</v>
      </c>
      <c r="B45" s="4"/>
      <c r="C45" s="6">
        <v>37</v>
      </c>
      <c r="D45" s="29">
        <f t="shared" si="0"/>
        <v>7742</v>
      </c>
      <c r="E45" s="29">
        <f t="shared" si="6"/>
        <v>286454</v>
      </c>
      <c r="F45" s="29">
        <f t="shared" si="1"/>
        <v>-1107046</v>
      </c>
      <c r="G45" s="34">
        <f>+Inputs!$D$3</f>
        <v>0.37951000000000001</v>
      </c>
      <c r="H45" s="4"/>
      <c r="I45" s="27">
        <f t="shared" si="7"/>
        <v>1393500</v>
      </c>
      <c r="J45" s="4"/>
      <c r="K45" s="27">
        <f t="shared" si="2"/>
        <v>7742</v>
      </c>
      <c r="L45" s="27">
        <f t="shared" si="8"/>
        <v>286454</v>
      </c>
      <c r="M45" s="27">
        <f t="shared" si="3"/>
        <v>2938.16642</v>
      </c>
      <c r="N45" s="27">
        <f t="shared" si="4"/>
        <v>2938.16642</v>
      </c>
      <c r="O45" s="27">
        <f t="shared" si="9"/>
        <v>-420135.0274599992</v>
      </c>
      <c r="P45" s="27">
        <f t="shared" si="10"/>
        <v>420135.0274599992</v>
      </c>
      <c r="Q45" s="8"/>
      <c r="R45" s="8"/>
      <c r="S45" s="8"/>
      <c r="T45" s="4"/>
    </row>
    <row r="46" spans="1:20">
      <c r="A46" s="31">
        <v>40878</v>
      </c>
      <c r="B46" s="4"/>
      <c r="C46" s="6">
        <v>38</v>
      </c>
      <c r="D46" s="29">
        <f t="shared" si="0"/>
        <v>7742</v>
      </c>
      <c r="E46" s="29">
        <f t="shared" si="6"/>
        <v>294196</v>
      </c>
      <c r="F46" s="29">
        <f t="shared" si="1"/>
        <v>-1099304</v>
      </c>
      <c r="G46" s="34">
        <f>+Inputs!$D$3</f>
        <v>0.37951000000000001</v>
      </c>
      <c r="H46" s="4"/>
      <c r="I46" s="27">
        <f t="shared" si="7"/>
        <v>1393500</v>
      </c>
      <c r="J46" s="4"/>
      <c r="K46" s="27">
        <f t="shared" si="2"/>
        <v>7742</v>
      </c>
      <c r="L46" s="27">
        <f t="shared" si="8"/>
        <v>294196</v>
      </c>
      <c r="M46" s="27">
        <f t="shared" si="3"/>
        <v>2938.16642</v>
      </c>
      <c r="N46" s="27">
        <f t="shared" si="4"/>
        <v>2938.16642</v>
      </c>
      <c r="O46" s="27">
        <f t="shared" si="9"/>
        <v>-417196.86103999917</v>
      </c>
      <c r="P46" s="27">
        <f t="shared" si="10"/>
        <v>417196.86103999917</v>
      </c>
      <c r="Q46" s="8"/>
      <c r="R46" s="8"/>
      <c r="S46" s="8"/>
      <c r="T46" s="4"/>
    </row>
    <row r="47" spans="1:20">
      <c r="A47" s="31">
        <v>40909</v>
      </c>
      <c r="B47" s="4"/>
      <c r="C47" s="6">
        <v>39</v>
      </c>
      <c r="D47" s="29">
        <f t="shared" si="0"/>
        <v>7742</v>
      </c>
      <c r="E47" s="29">
        <f t="shared" si="6"/>
        <v>301938</v>
      </c>
      <c r="F47" s="29">
        <f t="shared" si="1"/>
        <v>-1091562</v>
      </c>
      <c r="G47" s="34">
        <f>+Inputs!$D$3</f>
        <v>0.37951000000000001</v>
      </c>
      <c r="H47" s="4"/>
      <c r="I47" s="27">
        <f t="shared" si="7"/>
        <v>1393500</v>
      </c>
      <c r="J47" s="4"/>
      <c r="K47" s="27">
        <f t="shared" si="2"/>
        <v>7742</v>
      </c>
      <c r="L47" s="27">
        <f t="shared" si="8"/>
        <v>301938</v>
      </c>
      <c r="M47" s="27">
        <f t="shared" si="3"/>
        <v>2938.16642</v>
      </c>
      <c r="N47" s="27">
        <f t="shared" si="4"/>
        <v>2938.16642</v>
      </c>
      <c r="O47" s="27">
        <f t="shared" si="9"/>
        <v>-414258.69461999915</v>
      </c>
      <c r="P47" s="27">
        <f t="shared" si="10"/>
        <v>414258.69461999915</v>
      </c>
      <c r="Q47" s="8"/>
      <c r="R47" s="8"/>
      <c r="S47" s="8"/>
      <c r="T47" s="4"/>
    </row>
    <row r="48" spans="1:20">
      <c r="A48" s="31">
        <v>40940</v>
      </c>
      <c r="B48" s="4"/>
      <c r="C48" s="6">
        <v>40</v>
      </c>
      <c r="D48" s="29">
        <f t="shared" si="0"/>
        <v>7742</v>
      </c>
      <c r="E48" s="29">
        <f t="shared" si="6"/>
        <v>309680</v>
      </c>
      <c r="F48" s="29">
        <f t="shared" si="1"/>
        <v>-1083820</v>
      </c>
      <c r="G48" s="34">
        <f>+Inputs!$D$3</f>
        <v>0.37951000000000001</v>
      </c>
      <c r="H48" s="4"/>
      <c r="I48" s="27">
        <f t="shared" si="7"/>
        <v>1393500</v>
      </c>
      <c r="J48" s="4"/>
      <c r="K48" s="27">
        <f t="shared" si="2"/>
        <v>7742</v>
      </c>
      <c r="L48" s="27">
        <f t="shared" si="8"/>
        <v>309680</v>
      </c>
      <c r="M48" s="27">
        <f t="shared" si="3"/>
        <v>2938.16642</v>
      </c>
      <c r="N48" s="27">
        <f t="shared" si="4"/>
        <v>2938.16642</v>
      </c>
      <c r="O48" s="27">
        <f t="shared" si="9"/>
        <v>-411320.52819999913</v>
      </c>
      <c r="P48" s="27">
        <f t="shared" si="10"/>
        <v>411320.52819999913</v>
      </c>
      <c r="Q48" s="8"/>
      <c r="R48" s="8"/>
      <c r="S48" s="8"/>
      <c r="T48" s="4"/>
    </row>
    <row r="49" spans="1:20">
      <c r="A49" s="31">
        <v>40969</v>
      </c>
      <c r="B49" s="4"/>
      <c r="C49" s="6">
        <v>41</v>
      </c>
      <c r="D49" s="29">
        <f t="shared" si="0"/>
        <v>7742</v>
      </c>
      <c r="E49" s="29">
        <f t="shared" si="6"/>
        <v>317422</v>
      </c>
      <c r="F49" s="29">
        <f t="shared" si="1"/>
        <v>-1076078</v>
      </c>
      <c r="G49" s="34">
        <f>+Inputs!$D$3</f>
        <v>0.37951000000000001</v>
      </c>
      <c r="H49" s="4"/>
      <c r="I49" s="27">
        <f t="shared" si="7"/>
        <v>1393500</v>
      </c>
      <c r="J49" s="4"/>
      <c r="K49" s="27">
        <f t="shared" si="2"/>
        <v>7742</v>
      </c>
      <c r="L49" s="27">
        <f t="shared" si="8"/>
        <v>317422</v>
      </c>
      <c r="M49" s="27">
        <f t="shared" si="3"/>
        <v>2938.16642</v>
      </c>
      <c r="N49" s="27">
        <f t="shared" si="4"/>
        <v>2938.16642</v>
      </c>
      <c r="O49" s="27">
        <f t="shared" si="9"/>
        <v>-408382.3617799991</v>
      </c>
      <c r="P49" s="27">
        <f t="shared" si="10"/>
        <v>408382.3617799991</v>
      </c>
      <c r="Q49" s="8"/>
      <c r="R49" s="8"/>
      <c r="S49" s="8"/>
      <c r="T49" s="4"/>
    </row>
    <row r="50" spans="1:20">
      <c r="A50" s="31">
        <v>41000</v>
      </c>
      <c r="B50" s="4"/>
      <c r="C50" s="6">
        <v>42</v>
      </c>
      <c r="D50" s="29">
        <f t="shared" si="0"/>
        <v>7742</v>
      </c>
      <c r="E50" s="29">
        <f t="shared" si="6"/>
        <v>325164</v>
      </c>
      <c r="F50" s="29">
        <f t="shared" si="1"/>
        <v>-1068336</v>
      </c>
      <c r="G50" s="34">
        <f>+Inputs!$D$3</f>
        <v>0.37951000000000001</v>
      </c>
      <c r="H50" s="4"/>
      <c r="I50" s="27">
        <f t="shared" si="7"/>
        <v>1393500</v>
      </c>
      <c r="J50" s="4"/>
      <c r="K50" s="27">
        <f t="shared" si="2"/>
        <v>7742</v>
      </c>
      <c r="L50" s="27">
        <f t="shared" si="8"/>
        <v>325164</v>
      </c>
      <c r="M50" s="27">
        <f t="shared" si="3"/>
        <v>2938.16642</v>
      </c>
      <c r="N50" s="27">
        <f t="shared" si="4"/>
        <v>2938.16642</v>
      </c>
      <c r="O50" s="27">
        <f t="shared" si="9"/>
        <v>-405444.19535999908</v>
      </c>
      <c r="P50" s="27">
        <f t="shared" si="10"/>
        <v>405444.19535999908</v>
      </c>
      <c r="Q50" s="8"/>
      <c r="R50" s="8"/>
      <c r="S50" s="8"/>
      <c r="T50" s="4"/>
    </row>
    <row r="51" spans="1:20">
      <c r="A51" s="31">
        <v>41030</v>
      </c>
      <c r="B51" s="4"/>
      <c r="C51" s="6">
        <v>43</v>
      </c>
      <c r="D51" s="29">
        <f t="shared" si="0"/>
        <v>7742</v>
      </c>
      <c r="E51" s="29">
        <f t="shared" si="6"/>
        <v>332906</v>
      </c>
      <c r="F51" s="29">
        <f t="shared" si="1"/>
        <v>-1060594</v>
      </c>
      <c r="G51" s="34">
        <f>+Inputs!$D$3</f>
        <v>0.37951000000000001</v>
      </c>
      <c r="H51" s="4"/>
      <c r="I51" s="27">
        <f t="shared" si="7"/>
        <v>1393500</v>
      </c>
      <c r="J51" s="4"/>
      <c r="K51" s="27">
        <f t="shared" si="2"/>
        <v>7742</v>
      </c>
      <c r="L51" s="27">
        <f t="shared" si="8"/>
        <v>332906</v>
      </c>
      <c r="M51" s="27">
        <f t="shared" si="3"/>
        <v>2938.16642</v>
      </c>
      <c r="N51" s="27">
        <f t="shared" si="4"/>
        <v>2938.16642</v>
      </c>
      <c r="O51" s="27">
        <f t="shared" si="9"/>
        <v>-402506.02893999906</v>
      </c>
      <c r="P51" s="27">
        <f t="shared" si="10"/>
        <v>402506.02893999906</v>
      </c>
      <c r="Q51" s="8"/>
      <c r="R51" s="8"/>
      <c r="S51" s="8"/>
      <c r="T51" s="4"/>
    </row>
    <row r="52" spans="1:20">
      <c r="A52" s="31">
        <v>41061</v>
      </c>
      <c r="B52" s="4"/>
      <c r="C52" s="6">
        <v>44</v>
      </c>
      <c r="D52" s="29">
        <f t="shared" si="0"/>
        <v>7742</v>
      </c>
      <c r="E52" s="29">
        <f t="shared" si="6"/>
        <v>340648</v>
      </c>
      <c r="F52" s="29">
        <f t="shared" si="1"/>
        <v>-1052852</v>
      </c>
      <c r="G52" s="34">
        <f>+Inputs!$D$3</f>
        <v>0.37951000000000001</v>
      </c>
      <c r="H52" s="4"/>
      <c r="I52" s="27">
        <f t="shared" si="7"/>
        <v>1393500</v>
      </c>
      <c r="J52" s="4"/>
      <c r="K52" s="27">
        <f t="shared" si="2"/>
        <v>7742</v>
      </c>
      <c r="L52" s="27">
        <f t="shared" si="8"/>
        <v>340648</v>
      </c>
      <c r="M52" s="27">
        <f t="shared" si="3"/>
        <v>2938.16642</v>
      </c>
      <c r="N52" s="27">
        <f t="shared" si="4"/>
        <v>2938.16642</v>
      </c>
      <c r="O52" s="27">
        <f t="shared" si="9"/>
        <v>-399567.86251999903</v>
      </c>
      <c r="P52" s="27">
        <f t="shared" si="10"/>
        <v>399567.86251999903</v>
      </c>
      <c r="Q52" s="8"/>
      <c r="R52" s="8"/>
      <c r="S52" s="8"/>
      <c r="T52" s="4"/>
    </row>
    <row r="53" spans="1:20">
      <c r="A53" s="31">
        <v>41091</v>
      </c>
      <c r="B53" s="4"/>
      <c r="C53" s="6">
        <v>45</v>
      </c>
      <c r="D53" s="29">
        <f t="shared" si="0"/>
        <v>7742</v>
      </c>
      <c r="E53" s="29">
        <f t="shared" si="6"/>
        <v>348390</v>
      </c>
      <c r="F53" s="29">
        <f t="shared" si="1"/>
        <v>-1045110</v>
      </c>
      <c r="G53" s="34">
        <f>+Inputs!$D$3</f>
        <v>0.37951000000000001</v>
      </c>
      <c r="H53" s="4"/>
      <c r="I53" s="27">
        <f t="shared" si="7"/>
        <v>1393500</v>
      </c>
      <c r="J53" s="4"/>
      <c r="K53" s="27">
        <f t="shared" si="2"/>
        <v>7742</v>
      </c>
      <c r="L53" s="27">
        <f t="shared" si="8"/>
        <v>348390</v>
      </c>
      <c r="M53" s="27">
        <f t="shared" si="3"/>
        <v>2938.16642</v>
      </c>
      <c r="N53" s="27">
        <f t="shared" si="4"/>
        <v>2938.16642</v>
      </c>
      <c r="O53" s="27">
        <f t="shared" si="9"/>
        <v>-396629.69609999901</v>
      </c>
      <c r="P53" s="27">
        <f t="shared" si="10"/>
        <v>396629.69609999901</v>
      </c>
      <c r="Q53" s="8"/>
      <c r="R53" s="8"/>
      <c r="S53" s="8"/>
      <c r="T53" s="4"/>
    </row>
    <row r="54" spans="1:20">
      <c r="A54" s="31">
        <v>41122</v>
      </c>
      <c r="B54" s="4"/>
      <c r="C54" s="6">
        <v>46</v>
      </c>
      <c r="D54" s="29">
        <f t="shared" si="0"/>
        <v>7742</v>
      </c>
      <c r="E54" s="29">
        <f t="shared" si="6"/>
        <v>356132</v>
      </c>
      <c r="F54" s="29">
        <f t="shared" si="1"/>
        <v>-1037368</v>
      </c>
      <c r="G54" s="34">
        <f>+Inputs!$D$3</f>
        <v>0.37951000000000001</v>
      </c>
      <c r="H54" s="4"/>
      <c r="I54" s="27">
        <f t="shared" si="7"/>
        <v>1393500</v>
      </c>
      <c r="J54" s="4"/>
      <c r="K54" s="27">
        <f t="shared" si="2"/>
        <v>7742</v>
      </c>
      <c r="L54" s="27">
        <f t="shared" si="8"/>
        <v>356132</v>
      </c>
      <c r="M54" s="27">
        <f t="shared" si="3"/>
        <v>2938.16642</v>
      </c>
      <c r="N54" s="27">
        <f t="shared" si="4"/>
        <v>2938.16642</v>
      </c>
      <c r="O54" s="27">
        <f t="shared" si="9"/>
        <v>-393691.52967999899</v>
      </c>
      <c r="P54" s="27">
        <f t="shared" si="10"/>
        <v>393691.52967999899</v>
      </c>
      <c r="Q54" s="8"/>
      <c r="R54" s="8"/>
      <c r="S54" s="8"/>
      <c r="T54" s="4"/>
    </row>
    <row r="55" spans="1:20">
      <c r="A55" s="31">
        <v>41153</v>
      </c>
      <c r="B55" s="4"/>
      <c r="C55" s="6">
        <v>47</v>
      </c>
      <c r="D55" s="29">
        <f t="shared" si="0"/>
        <v>7742</v>
      </c>
      <c r="E55" s="29">
        <f t="shared" si="6"/>
        <v>363874</v>
      </c>
      <c r="F55" s="29">
        <f t="shared" si="1"/>
        <v>-1029626</v>
      </c>
      <c r="G55" s="34">
        <f>+Inputs!$D$3</f>
        <v>0.37951000000000001</v>
      </c>
      <c r="H55" s="4"/>
      <c r="I55" s="27">
        <f t="shared" si="7"/>
        <v>1393500</v>
      </c>
      <c r="J55" s="4"/>
      <c r="K55" s="27">
        <f t="shared" si="2"/>
        <v>7742</v>
      </c>
      <c r="L55" s="27">
        <f t="shared" si="8"/>
        <v>363874</v>
      </c>
      <c r="M55" s="27">
        <f t="shared" si="3"/>
        <v>2938.16642</v>
      </c>
      <c r="N55" s="27">
        <f t="shared" si="4"/>
        <v>2938.16642</v>
      </c>
      <c r="O55" s="27">
        <f t="shared" si="9"/>
        <v>-390753.36325999897</v>
      </c>
      <c r="P55" s="27">
        <f t="shared" si="10"/>
        <v>390753.36325999897</v>
      </c>
      <c r="Q55" s="8"/>
      <c r="R55" s="8"/>
      <c r="S55" s="8"/>
      <c r="T55" s="4"/>
    </row>
    <row r="56" spans="1:20">
      <c r="A56" s="31">
        <v>41183</v>
      </c>
      <c r="B56" s="4"/>
      <c r="C56" s="6">
        <v>48</v>
      </c>
      <c r="D56" s="29">
        <f t="shared" si="0"/>
        <v>7742</v>
      </c>
      <c r="E56" s="29">
        <f t="shared" si="6"/>
        <v>371616</v>
      </c>
      <c r="F56" s="29">
        <f t="shared" si="1"/>
        <v>-1021884</v>
      </c>
      <c r="G56" s="34">
        <f>+Inputs!$D$3</f>
        <v>0.37951000000000001</v>
      </c>
      <c r="H56" s="4"/>
      <c r="I56" s="27">
        <f t="shared" si="7"/>
        <v>1393500</v>
      </c>
      <c r="J56" s="4"/>
      <c r="K56" s="27">
        <f t="shared" si="2"/>
        <v>7742</v>
      </c>
      <c r="L56" s="27">
        <f t="shared" si="8"/>
        <v>371616</v>
      </c>
      <c r="M56" s="27">
        <f t="shared" si="3"/>
        <v>2938.16642</v>
      </c>
      <c r="N56" s="27">
        <f t="shared" si="4"/>
        <v>2938.16642</v>
      </c>
      <c r="O56" s="27">
        <f t="shared" si="9"/>
        <v>-387815.19683999894</v>
      </c>
      <c r="P56" s="27">
        <f t="shared" si="10"/>
        <v>387815.19683999894</v>
      </c>
      <c r="Q56" s="8"/>
      <c r="R56" s="8"/>
      <c r="S56" s="8"/>
      <c r="T56" s="4"/>
    </row>
    <row r="57" spans="1:20">
      <c r="A57" s="31">
        <v>41214</v>
      </c>
      <c r="B57" s="4"/>
      <c r="C57" s="6">
        <v>49</v>
      </c>
      <c r="D57" s="29">
        <f t="shared" si="0"/>
        <v>7742</v>
      </c>
      <c r="E57" s="29">
        <f t="shared" si="6"/>
        <v>379358</v>
      </c>
      <c r="F57" s="29">
        <f t="shared" si="1"/>
        <v>-1014142</v>
      </c>
      <c r="G57" s="34">
        <f>+Inputs!$D$3</f>
        <v>0.37951000000000001</v>
      </c>
      <c r="H57" s="4"/>
      <c r="I57" s="27">
        <f t="shared" si="7"/>
        <v>1393500</v>
      </c>
      <c r="J57" s="4"/>
      <c r="K57" s="27">
        <f t="shared" si="2"/>
        <v>7742</v>
      </c>
      <c r="L57" s="27">
        <f t="shared" si="8"/>
        <v>379358</v>
      </c>
      <c r="M57" s="27">
        <f t="shared" si="3"/>
        <v>2938.16642</v>
      </c>
      <c r="N57" s="27">
        <f t="shared" si="4"/>
        <v>2938.16642</v>
      </c>
      <c r="O57" s="27">
        <f t="shared" si="9"/>
        <v>-384877.03041999892</v>
      </c>
      <c r="P57" s="27">
        <f t="shared" si="10"/>
        <v>384877.03041999892</v>
      </c>
      <c r="Q57" s="8"/>
      <c r="R57" s="8"/>
      <c r="S57" s="8"/>
      <c r="T57" s="4"/>
    </row>
    <row r="58" spans="1:20">
      <c r="A58" s="31">
        <v>41244</v>
      </c>
      <c r="B58" s="4"/>
      <c r="C58" s="6">
        <v>50</v>
      </c>
      <c r="D58" s="29">
        <f t="shared" si="0"/>
        <v>7742</v>
      </c>
      <c r="E58" s="29">
        <f t="shared" si="6"/>
        <v>387100</v>
      </c>
      <c r="F58" s="29">
        <f t="shared" si="1"/>
        <v>-1006400</v>
      </c>
      <c r="G58" s="34">
        <f>+Inputs!$D$3</f>
        <v>0.37951000000000001</v>
      </c>
      <c r="H58" s="4"/>
      <c r="I58" s="27">
        <f t="shared" si="7"/>
        <v>1393500</v>
      </c>
      <c r="J58" s="4"/>
      <c r="K58" s="27">
        <f t="shared" si="2"/>
        <v>7742</v>
      </c>
      <c r="L58" s="27">
        <f t="shared" si="8"/>
        <v>387100</v>
      </c>
      <c r="M58" s="27">
        <f t="shared" si="3"/>
        <v>2938.16642</v>
      </c>
      <c r="N58" s="27">
        <f t="shared" si="4"/>
        <v>2938.16642</v>
      </c>
      <c r="O58" s="27">
        <f t="shared" si="9"/>
        <v>-381938.8639999989</v>
      </c>
      <c r="P58" s="27">
        <f t="shared" si="10"/>
        <v>381938.8639999989</v>
      </c>
      <c r="Q58" s="8"/>
      <c r="R58" s="8"/>
      <c r="S58" s="8"/>
      <c r="T58" s="4"/>
    </row>
    <row r="59" spans="1:20">
      <c r="A59" s="31">
        <v>41275</v>
      </c>
      <c r="B59" s="4"/>
      <c r="C59" s="6">
        <v>51</v>
      </c>
      <c r="D59" s="29">
        <f t="shared" si="0"/>
        <v>7742</v>
      </c>
      <c r="E59" s="29">
        <f t="shared" si="6"/>
        <v>394842</v>
      </c>
      <c r="F59" s="29">
        <f t="shared" si="1"/>
        <v>-998658</v>
      </c>
      <c r="G59" s="34">
        <f>+Inputs!$D$3</f>
        <v>0.37951000000000001</v>
      </c>
      <c r="H59" s="4"/>
      <c r="I59" s="27">
        <f t="shared" si="7"/>
        <v>1393500</v>
      </c>
      <c r="J59" s="4"/>
      <c r="K59" s="27">
        <f t="shared" si="2"/>
        <v>7742</v>
      </c>
      <c r="L59" s="27">
        <f t="shared" si="8"/>
        <v>394842</v>
      </c>
      <c r="M59" s="27">
        <f t="shared" si="3"/>
        <v>2938.16642</v>
      </c>
      <c r="N59" s="27">
        <f t="shared" si="4"/>
        <v>2938.16642</v>
      </c>
      <c r="O59" s="27">
        <f t="shared" si="9"/>
        <v>-379000.69757999887</v>
      </c>
      <c r="P59" s="27">
        <f t="shared" si="10"/>
        <v>379000.69757999887</v>
      </c>
      <c r="Q59" s="8"/>
      <c r="R59" s="8"/>
      <c r="S59" s="8"/>
      <c r="T59" s="4"/>
    </row>
    <row r="60" spans="1:20">
      <c r="A60" s="31">
        <v>41306</v>
      </c>
      <c r="B60" s="4"/>
      <c r="C60" s="6">
        <v>52</v>
      </c>
      <c r="D60" s="29">
        <f t="shared" si="0"/>
        <v>7742</v>
      </c>
      <c r="E60" s="29">
        <f t="shared" si="6"/>
        <v>402584</v>
      </c>
      <c r="F60" s="29">
        <f t="shared" si="1"/>
        <v>-990916</v>
      </c>
      <c r="G60" s="34">
        <f>+Inputs!$D$3</f>
        <v>0.37951000000000001</v>
      </c>
      <c r="H60" s="4"/>
      <c r="I60" s="27">
        <f t="shared" si="7"/>
        <v>1393500</v>
      </c>
      <c r="J60" s="4"/>
      <c r="K60" s="27">
        <f t="shared" si="2"/>
        <v>7742</v>
      </c>
      <c r="L60" s="27">
        <f t="shared" si="8"/>
        <v>402584</v>
      </c>
      <c r="M60" s="27">
        <f t="shared" si="3"/>
        <v>2938.16642</v>
      </c>
      <c r="N60" s="27">
        <f t="shared" si="4"/>
        <v>2938.16642</v>
      </c>
      <c r="O60" s="27">
        <f t="shared" si="9"/>
        <v>-376062.53115999885</v>
      </c>
      <c r="P60" s="27">
        <f t="shared" si="10"/>
        <v>376062.53115999885</v>
      </c>
      <c r="Q60" s="8"/>
      <c r="R60" s="8"/>
      <c r="S60" s="8"/>
      <c r="T60" s="4"/>
    </row>
    <row r="61" spans="1:20">
      <c r="A61" s="31">
        <v>41334</v>
      </c>
      <c r="B61" s="4"/>
      <c r="C61" s="6">
        <v>53</v>
      </c>
      <c r="D61" s="29">
        <f t="shared" si="0"/>
        <v>7742</v>
      </c>
      <c r="E61" s="29">
        <f t="shared" si="6"/>
        <v>410326</v>
      </c>
      <c r="F61" s="29">
        <f t="shared" si="1"/>
        <v>-983174</v>
      </c>
      <c r="G61" s="34">
        <f>+Inputs!$D$3</f>
        <v>0.37951000000000001</v>
      </c>
      <c r="H61" s="4"/>
      <c r="I61" s="27">
        <f t="shared" si="7"/>
        <v>1393500</v>
      </c>
      <c r="J61" s="4"/>
      <c r="K61" s="27">
        <f t="shared" si="2"/>
        <v>7742</v>
      </c>
      <c r="L61" s="27">
        <f t="shared" si="8"/>
        <v>410326</v>
      </c>
      <c r="M61" s="27">
        <f t="shared" si="3"/>
        <v>2938.16642</v>
      </c>
      <c r="N61" s="27">
        <f t="shared" si="4"/>
        <v>2938.16642</v>
      </c>
      <c r="O61" s="27">
        <f t="shared" si="9"/>
        <v>-373124.36473999883</v>
      </c>
      <c r="P61" s="27">
        <f t="shared" si="10"/>
        <v>373124.36473999883</v>
      </c>
      <c r="Q61" s="8"/>
      <c r="R61" s="8"/>
      <c r="S61" s="8"/>
      <c r="T61" s="4"/>
    </row>
    <row r="62" spans="1:20">
      <c r="A62" s="31">
        <v>41365</v>
      </c>
      <c r="B62" s="4"/>
      <c r="C62" s="6">
        <v>54</v>
      </c>
      <c r="D62" s="29">
        <f t="shared" si="0"/>
        <v>7742</v>
      </c>
      <c r="E62" s="29">
        <f t="shared" si="6"/>
        <v>418068</v>
      </c>
      <c r="F62" s="29">
        <f t="shared" si="1"/>
        <v>-975432</v>
      </c>
      <c r="G62" s="34">
        <f>+Inputs!$D$3</f>
        <v>0.37951000000000001</v>
      </c>
      <c r="H62" s="4"/>
      <c r="I62" s="27">
        <f t="shared" si="7"/>
        <v>1393500</v>
      </c>
      <c r="J62" s="4"/>
      <c r="K62" s="27">
        <f t="shared" si="2"/>
        <v>7742</v>
      </c>
      <c r="L62" s="27">
        <f t="shared" si="8"/>
        <v>418068</v>
      </c>
      <c r="M62" s="27">
        <f t="shared" si="3"/>
        <v>2938.16642</v>
      </c>
      <c r="N62" s="27">
        <f t="shared" si="4"/>
        <v>2938.16642</v>
      </c>
      <c r="O62" s="27">
        <f t="shared" si="9"/>
        <v>-370186.1983199988</v>
      </c>
      <c r="P62" s="27">
        <f t="shared" si="10"/>
        <v>370186.1983199988</v>
      </c>
      <c r="Q62" s="8"/>
      <c r="R62" s="8"/>
      <c r="S62" s="8"/>
      <c r="T62" s="4"/>
    </row>
    <row r="63" spans="1:20">
      <c r="A63" s="31">
        <v>41395</v>
      </c>
      <c r="B63" s="4"/>
      <c r="C63" s="6">
        <v>55</v>
      </c>
      <c r="D63" s="29">
        <f t="shared" si="0"/>
        <v>7742</v>
      </c>
      <c r="E63" s="29">
        <f t="shared" si="6"/>
        <v>425810</v>
      </c>
      <c r="F63" s="29">
        <f t="shared" si="1"/>
        <v>-967690</v>
      </c>
      <c r="G63" s="34">
        <f>+Inputs!$D$3</f>
        <v>0.37951000000000001</v>
      </c>
      <c r="H63" s="4"/>
      <c r="I63" s="27">
        <f t="shared" si="7"/>
        <v>1393500</v>
      </c>
      <c r="J63" s="4"/>
      <c r="K63" s="27">
        <f t="shared" si="2"/>
        <v>7742</v>
      </c>
      <c r="L63" s="27">
        <f t="shared" si="8"/>
        <v>425810</v>
      </c>
      <c r="M63" s="27">
        <f t="shared" si="3"/>
        <v>2938.16642</v>
      </c>
      <c r="N63" s="27">
        <f t="shared" si="4"/>
        <v>2938.16642</v>
      </c>
      <c r="O63" s="27">
        <f t="shared" si="9"/>
        <v>-367248.03189999878</v>
      </c>
      <c r="P63" s="27">
        <f t="shared" si="10"/>
        <v>367248.03189999878</v>
      </c>
      <c r="Q63" s="8"/>
      <c r="R63" s="8"/>
      <c r="S63" s="8"/>
      <c r="T63" s="4"/>
    </row>
    <row r="64" spans="1:20">
      <c r="A64" s="31">
        <v>41426</v>
      </c>
      <c r="B64" s="4"/>
      <c r="C64" s="6">
        <v>56</v>
      </c>
      <c r="D64" s="29">
        <f t="shared" si="0"/>
        <v>7742</v>
      </c>
      <c r="E64" s="29">
        <f t="shared" si="6"/>
        <v>433552</v>
      </c>
      <c r="F64" s="29">
        <f t="shared" si="1"/>
        <v>-959948</v>
      </c>
      <c r="G64" s="34">
        <f>+Inputs!$D$3</f>
        <v>0.37951000000000001</v>
      </c>
      <c r="H64" s="4"/>
      <c r="I64" s="27">
        <f t="shared" si="7"/>
        <v>1393500</v>
      </c>
      <c r="J64" s="4"/>
      <c r="K64" s="27">
        <f t="shared" si="2"/>
        <v>7742</v>
      </c>
      <c r="L64" s="27">
        <f t="shared" si="8"/>
        <v>433552</v>
      </c>
      <c r="M64" s="27">
        <f t="shared" si="3"/>
        <v>2938.16642</v>
      </c>
      <c r="N64" s="27">
        <f t="shared" si="4"/>
        <v>2938.16642</v>
      </c>
      <c r="O64" s="27">
        <f t="shared" si="9"/>
        <v>-364309.86547999876</v>
      </c>
      <c r="P64" s="27">
        <f t="shared" si="10"/>
        <v>364309.86547999876</v>
      </c>
      <c r="Q64" s="8"/>
      <c r="R64" s="8"/>
      <c r="S64" s="8"/>
      <c r="T64" s="4"/>
    </row>
    <row r="65" spans="1:20">
      <c r="A65" s="31">
        <v>41456</v>
      </c>
      <c r="B65" s="4"/>
      <c r="C65" s="6">
        <v>57</v>
      </c>
      <c r="D65" s="29">
        <f t="shared" si="0"/>
        <v>7742</v>
      </c>
      <c r="E65" s="29">
        <f t="shared" si="6"/>
        <v>441294</v>
      </c>
      <c r="F65" s="29">
        <f t="shared" si="1"/>
        <v>-952206</v>
      </c>
      <c r="G65" s="34">
        <f>+Inputs!$D$3</f>
        <v>0.37951000000000001</v>
      </c>
      <c r="H65" s="4"/>
      <c r="I65" s="27">
        <f t="shared" si="7"/>
        <v>1393500</v>
      </c>
      <c r="J65" s="4"/>
      <c r="K65" s="27">
        <f t="shared" si="2"/>
        <v>7742</v>
      </c>
      <c r="L65" s="27">
        <f t="shared" si="8"/>
        <v>441294</v>
      </c>
      <c r="M65" s="27">
        <f t="shared" si="3"/>
        <v>2938.16642</v>
      </c>
      <c r="N65" s="27">
        <f t="shared" si="4"/>
        <v>2938.16642</v>
      </c>
      <c r="O65" s="27">
        <f t="shared" si="9"/>
        <v>-361371.69905999873</v>
      </c>
      <c r="P65" s="27">
        <f t="shared" si="10"/>
        <v>361371.69905999873</v>
      </c>
      <c r="Q65" s="8"/>
      <c r="R65" s="8"/>
      <c r="S65" s="8"/>
      <c r="T65" s="4"/>
    </row>
    <row r="66" spans="1:20">
      <c r="A66" s="31">
        <v>41487</v>
      </c>
      <c r="B66" s="4"/>
      <c r="C66" s="6">
        <v>58</v>
      </c>
      <c r="D66" s="29">
        <f t="shared" si="0"/>
        <v>7742</v>
      </c>
      <c r="E66" s="29">
        <f t="shared" si="6"/>
        <v>449036</v>
      </c>
      <c r="F66" s="29">
        <f t="shared" si="1"/>
        <v>-944464</v>
      </c>
      <c r="G66" s="34">
        <f>+Inputs!$D$3</f>
        <v>0.37951000000000001</v>
      </c>
      <c r="H66" s="4"/>
      <c r="I66" s="27">
        <f t="shared" si="7"/>
        <v>1393500</v>
      </c>
      <c r="J66" s="4"/>
      <c r="K66" s="27">
        <f t="shared" si="2"/>
        <v>7742</v>
      </c>
      <c r="L66" s="27">
        <f t="shared" si="8"/>
        <v>449036</v>
      </c>
      <c r="M66" s="27">
        <f t="shared" si="3"/>
        <v>2938.16642</v>
      </c>
      <c r="N66" s="27">
        <f t="shared" si="4"/>
        <v>2938.16642</v>
      </c>
      <c r="O66" s="27">
        <f t="shared" si="9"/>
        <v>-358433.53263999871</v>
      </c>
      <c r="P66" s="27">
        <f t="shared" si="10"/>
        <v>358433.53263999871</v>
      </c>
      <c r="Q66" s="8"/>
      <c r="R66" s="8"/>
      <c r="S66" s="8"/>
      <c r="T66" s="4"/>
    </row>
    <row r="67" spans="1:20">
      <c r="A67" s="31">
        <v>41518</v>
      </c>
      <c r="B67" s="4"/>
      <c r="C67" s="6">
        <v>59</v>
      </c>
      <c r="D67" s="29">
        <f t="shared" si="0"/>
        <v>7742</v>
      </c>
      <c r="E67" s="29">
        <f t="shared" si="6"/>
        <v>456778</v>
      </c>
      <c r="F67" s="29">
        <f t="shared" si="1"/>
        <v>-936722</v>
      </c>
      <c r="G67" s="34">
        <f>+Inputs!$D$3</f>
        <v>0.37951000000000001</v>
      </c>
      <c r="H67" s="4"/>
      <c r="I67" s="27">
        <f t="shared" si="7"/>
        <v>1393500</v>
      </c>
      <c r="J67" s="4"/>
      <c r="K67" s="27">
        <f t="shared" si="2"/>
        <v>7742</v>
      </c>
      <c r="L67" s="27">
        <f t="shared" si="8"/>
        <v>456778</v>
      </c>
      <c r="M67" s="27">
        <f t="shared" si="3"/>
        <v>2938.16642</v>
      </c>
      <c r="N67" s="27">
        <f t="shared" si="4"/>
        <v>2938.16642</v>
      </c>
      <c r="O67" s="27">
        <f t="shared" si="9"/>
        <v>-355495.36621999869</v>
      </c>
      <c r="P67" s="27">
        <f t="shared" si="10"/>
        <v>355495.36621999869</v>
      </c>
      <c r="Q67" s="8"/>
      <c r="R67" s="8"/>
      <c r="S67" s="8"/>
      <c r="T67" s="4"/>
    </row>
    <row r="68" spans="1:20">
      <c r="A68" s="31">
        <v>41548</v>
      </c>
      <c r="B68" s="4"/>
      <c r="C68" s="6">
        <v>60</v>
      </c>
      <c r="D68" s="29">
        <f t="shared" si="0"/>
        <v>7742</v>
      </c>
      <c r="E68" s="29">
        <f t="shared" si="6"/>
        <v>464520</v>
      </c>
      <c r="F68" s="29">
        <f t="shared" si="1"/>
        <v>-928980</v>
      </c>
      <c r="G68" s="34">
        <f>+Inputs!$D$3</f>
        <v>0.37951000000000001</v>
      </c>
      <c r="H68" s="4"/>
      <c r="I68" s="27">
        <f t="shared" si="7"/>
        <v>1393500</v>
      </c>
      <c r="J68" s="4"/>
      <c r="K68" s="27">
        <f t="shared" si="2"/>
        <v>7742</v>
      </c>
      <c r="L68" s="27">
        <f t="shared" si="8"/>
        <v>464520</v>
      </c>
      <c r="M68" s="27">
        <f t="shared" si="3"/>
        <v>2938.16642</v>
      </c>
      <c r="N68" s="27">
        <f t="shared" si="4"/>
        <v>2938.16642</v>
      </c>
      <c r="O68" s="27">
        <f t="shared" si="9"/>
        <v>-352557.19979999866</v>
      </c>
      <c r="P68" s="27">
        <f t="shared" si="10"/>
        <v>352557.19979999866</v>
      </c>
      <c r="Q68" s="8"/>
      <c r="R68" s="8"/>
      <c r="S68" s="8"/>
      <c r="T68" s="4"/>
    </row>
    <row r="69" spans="1:20">
      <c r="A69" s="31">
        <v>41579</v>
      </c>
      <c r="B69" s="4"/>
      <c r="C69" s="6">
        <v>61</v>
      </c>
      <c r="D69" s="29">
        <f t="shared" si="0"/>
        <v>7742</v>
      </c>
      <c r="E69" s="29">
        <f t="shared" si="6"/>
        <v>472262</v>
      </c>
      <c r="F69" s="29">
        <f t="shared" si="1"/>
        <v>-921238</v>
      </c>
      <c r="G69" s="34">
        <f>+Inputs!$D$3</f>
        <v>0.37951000000000001</v>
      </c>
      <c r="H69" s="4"/>
      <c r="I69" s="27">
        <f t="shared" si="7"/>
        <v>1393500</v>
      </c>
      <c r="J69" s="4"/>
      <c r="K69" s="27">
        <f t="shared" si="2"/>
        <v>7742</v>
      </c>
      <c r="L69" s="27">
        <f t="shared" si="8"/>
        <v>472262</v>
      </c>
      <c r="M69" s="27">
        <f t="shared" si="3"/>
        <v>2938.16642</v>
      </c>
      <c r="N69" s="27">
        <f t="shared" si="4"/>
        <v>2938.16642</v>
      </c>
      <c r="O69" s="27">
        <f t="shared" si="9"/>
        <v>-349619.03337999864</v>
      </c>
      <c r="P69" s="27">
        <f t="shared" si="10"/>
        <v>349619.03337999864</v>
      </c>
      <c r="Q69" s="8"/>
      <c r="R69" s="8"/>
      <c r="S69" s="8"/>
      <c r="T69" s="4"/>
    </row>
    <row r="70" spans="1:20">
      <c r="A70" s="31">
        <v>41609</v>
      </c>
      <c r="B70" s="4"/>
      <c r="C70" s="6">
        <v>62</v>
      </c>
      <c r="D70" s="29">
        <f t="shared" si="0"/>
        <v>7742</v>
      </c>
      <c r="E70" s="29">
        <f t="shared" si="6"/>
        <v>480004</v>
      </c>
      <c r="F70" s="29">
        <f t="shared" si="1"/>
        <v>-913496</v>
      </c>
      <c r="G70" s="34">
        <f>+Inputs!$D$3</f>
        <v>0.37951000000000001</v>
      </c>
      <c r="H70" s="4"/>
      <c r="I70" s="27">
        <f t="shared" si="7"/>
        <v>1393500</v>
      </c>
      <c r="J70" s="4"/>
      <c r="K70" s="27">
        <f t="shared" si="2"/>
        <v>7742</v>
      </c>
      <c r="L70" s="27">
        <f t="shared" si="8"/>
        <v>480004</v>
      </c>
      <c r="M70" s="27">
        <f t="shared" si="3"/>
        <v>2938.16642</v>
      </c>
      <c r="N70" s="27">
        <f t="shared" si="4"/>
        <v>2938.16642</v>
      </c>
      <c r="O70" s="27">
        <f t="shared" si="9"/>
        <v>-346680.86695999862</v>
      </c>
      <c r="P70" s="27">
        <f t="shared" si="10"/>
        <v>346680.86695999862</v>
      </c>
      <c r="Q70" s="8"/>
      <c r="R70" s="8"/>
      <c r="S70" s="8"/>
      <c r="T70" s="4"/>
    </row>
    <row r="71" spans="1:20">
      <c r="A71" s="31">
        <v>41640</v>
      </c>
      <c r="B71" s="4"/>
      <c r="C71" s="6">
        <v>63</v>
      </c>
      <c r="D71" s="29">
        <f t="shared" si="0"/>
        <v>7742</v>
      </c>
      <c r="E71" s="29">
        <f t="shared" si="6"/>
        <v>487746</v>
      </c>
      <c r="F71" s="29">
        <f t="shared" si="1"/>
        <v>-905754</v>
      </c>
      <c r="G71" s="34">
        <f>+Inputs!$D$3</f>
        <v>0.37951000000000001</v>
      </c>
      <c r="H71" s="4"/>
      <c r="I71" s="27">
        <f t="shared" si="7"/>
        <v>1393500</v>
      </c>
      <c r="J71" s="4"/>
      <c r="K71" s="27">
        <f t="shared" si="2"/>
        <v>7742</v>
      </c>
      <c r="L71" s="27">
        <f t="shared" si="8"/>
        <v>487746</v>
      </c>
      <c r="M71" s="27">
        <f t="shared" si="3"/>
        <v>2938.16642</v>
      </c>
      <c r="N71" s="27">
        <f t="shared" si="4"/>
        <v>2938.16642</v>
      </c>
      <c r="O71" s="27">
        <f t="shared" si="9"/>
        <v>-343742.70053999859</v>
      </c>
      <c r="P71" s="27">
        <f t="shared" si="10"/>
        <v>343742.70053999859</v>
      </c>
      <c r="Q71" s="8"/>
      <c r="R71" s="8"/>
      <c r="S71" s="8"/>
      <c r="T71" s="4"/>
    </row>
    <row r="72" spans="1:20">
      <c r="A72" s="31">
        <v>41671</v>
      </c>
      <c r="B72" s="4"/>
      <c r="C72" s="6">
        <v>64</v>
      </c>
      <c r="D72" s="29">
        <f t="shared" si="0"/>
        <v>7742</v>
      </c>
      <c r="E72" s="29">
        <f t="shared" si="6"/>
        <v>495488</v>
      </c>
      <c r="F72" s="29">
        <f t="shared" si="1"/>
        <v>-898012</v>
      </c>
      <c r="G72" s="34">
        <f>+Inputs!$D$3</f>
        <v>0.37951000000000001</v>
      </c>
      <c r="H72" s="4"/>
      <c r="I72" s="27">
        <f t="shared" si="7"/>
        <v>1393500</v>
      </c>
      <c r="J72" s="4"/>
      <c r="K72" s="27">
        <f t="shared" si="2"/>
        <v>7742</v>
      </c>
      <c r="L72" s="27">
        <f t="shared" si="8"/>
        <v>495488</v>
      </c>
      <c r="M72" s="27">
        <f t="shared" si="3"/>
        <v>2938.16642</v>
      </c>
      <c r="N72" s="27">
        <f t="shared" si="4"/>
        <v>2938.16642</v>
      </c>
      <c r="O72" s="27">
        <f t="shared" si="9"/>
        <v>-340804.53411999857</v>
      </c>
      <c r="P72" s="27">
        <f t="shared" si="10"/>
        <v>340804.53411999857</v>
      </c>
      <c r="Q72" s="8"/>
      <c r="R72" s="8"/>
      <c r="S72" s="8"/>
      <c r="T72" s="4"/>
    </row>
    <row r="73" spans="1:20">
      <c r="A73" s="31">
        <v>41699</v>
      </c>
      <c r="B73" s="4"/>
      <c r="C73" s="6">
        <v>65</v>
      </c>
      <c r="D73" s="29">
        <f t="shared" ref="D73:D136" si="12">ROUND(-(+$B$9/180)*1,0)</f>
        <v>7742</v>
      </c>
      <c r="E73" s="29">
        <f t="shared" si="6"/>
        <v>503230</v>
      </c>
      <c r="F73" s="29">
        <f t="shared" ref="F73:F136" si="13">$B$9+E73</f>
        <v>-890270</v>
      </c>
      <c r="G73" s="34">
        <f>+Inputs!$D$3</f>
        <v>0.37951000000000001</v>
      </c>
      <c r="H73" s="4"/>
      <c r="I73" s="27">
        <f t="shared" si="7"/>
        <v>1393500</v>
      </c>
      <c r="J73" s="4"/>
      <c r="K73" s="27">
        <f t="shared" ref="K73:K136" si="14">D73</f>
        <v>7742</v>
      </c>
      <c r="L73" s="27">
        <f t="shared" si="8"/>
        <v>503230</v>
      </c>
      <c r="M73" s="27">
        <f t="shared" ref="M73:M136" si="15">K73*G73</f>
        <v>2938.16642</v>
      </c>
      <c r="N73" s="27">
        <f t="shared" ref="N73:N136" si="16">M73-J73</f>
        <v>2938.16642</v>
      </c>
      <c r="O73" s="27">
        <f t="shared" si="9"/>
        <v>-337866.36769999855</v>
      </c>
      <c r="P73" s="27">
        <f t="shared" si="10"/>
        <v>337866.36769999855</v>
      </c>
      <c r="Q73" s="8"/>
      <c r="R73" s="8"/>
      <c r="S73" s="8"/>
      <c r="T73" s="4"/>
    </row>
    <row r="74" spans="1:20">
      <c r="A74" s="31">
        <v>41730</v>
      </c>
      <c r="B74" s="4"/>
      <c r="C74" s="6">
        <v>66</v>
      </c>
      <c r="D74" s="29">
        <f t="shared" si="12"/>
        <v>7742</v>
      </c>
      <c r="E74" s="29">
        <f t="shared" ref="E74:E137" si="17">+E73+D74</f>
        <v>510972</v>
      </c>
      <c r="F74" s="29">
        <f t="shared" si="13"/>
        <v>-882528</v>
      </c>
      <c r="G74" s="34">
        <f>+Inputs!$D$3</f>
        <v>0.37951000000000001</v>
      </c>
      <c r="H74" s="4"/>
      <c r="I74" s="27">
        <f t="shared" ref="I74:I137" si="18">+I73+H74</f>
        <v>1393500</v>
      </c>
      <c r="J74" s="4"/>
      <c r="K74" s="27">
        <f t="shared" si="14"/>
        <v>7742</v>
      </c>
      <c r="L74" s="27">
        <f t="shared" ref="L74:L137" si="19">+L73+K74</f>
        <v>510972</v>
      </c>
      <c r="M74" s="27">
        <f t="shared" si="15"/>
        <v>2938.16642</v>
      </c>
      <c r="N74" s="27">
        <f t="shared" si="16"/>
        <v>2938.16642</v>
      </c>
      <c r="O74" s="27">
        <f t="shared" ref="O74:O137" si="20">+O73+N74</f>
        <v>-334928.20127999852</v>
      </c>
      <c r="P74" s="27">
        <f t="shared" ref="P74:P137" si="21">P73-N74</f>
        <v>334928.20127999852</v>
      </c>
      <c r="Q74" s="8"/>
      <c r="R74" s="8"/>
      <c r="S74" s="8"/>
      <c r="T74" s="4"/>
    </row>
    <row r="75" spans="1:20">
      <c r="A75" s="31">
        <v>41760</v>
      </c>
      <c r="B75" s="4"/>
      <c r="C75" s="6">
        <v>67</v>
      </c>
      <c r="D75" s="29">
        <f t="shared" si="12"/>
        <v>7742</v>
      </c>
      <c r="E75" s="29">
        <f t="shared" si="17"/>
        <v>518714</v>
      </c>
      <c r="F75" s="29">
        <f t="shared" si="13"/>
        <v>-874786</v>
      </c>
      <c r="G75" s="34">
        <f>+Inputs!$D$3</f>
        <v>0.37951000000000001</v>
      </c>
      <c r="H75" s="4"/>
      <c r="I75" s="27">
        <f t="shared" si="18"/>
        <v>1393500</v>
      </c>
      <c r="J75" s="4"/>
      <c r="K75" s="27">
        <f t="shared" si="14"/>
        <v>7742</v>
      </c>
      <c r="L75" s="27">
        <f t="shared" si="19"/>
        <v>518714</v>
      </c>
      <c r="M75" s="27">
        <f t="shared" si="15"/>
        <v>2938.16642</v>
      </c>
      <c r="N75" s="27">
        <f t="shared" si="16"/>
        <v>2938.16642</v>
      </c>
      <c r="O75" s="27">
        <f t="shared" si="20"/>
        <v>-331990.0348599985</v>
      </c>
      <c r="P75" s="27">
        <f t="shared" si="21"/>
        <v>331990.0348599985</v>
      </c>
      <c r="Q75" s="8"/>
      <c r="R75" s="8"/>
      <c r="S75" s="8"/>
      <c r="T75" s="4"/>
    </row>
    <row r="76" spans="1:20">
      <c r="A76" s="31">
        <v>41791</v>
      </c>
      <c r="B76" s="4"/>
      <c r="C76" s="6">
        <v>68</v>
      </c>
      <c r="D76" s="29">
        <f t="shared" si="12"/>
        <v>7742</v>
      </c>
      <c r="E76" s="29">
        <f t="shared" si="17"/>
        <v>526456</v>
      </c>
      <c r="F76" s="29">
        <f t="shared" si="13"/>
        <v>-867044</v>
      </c>
      <c r="G76" s="34">
        <f>+Inputs!$D$3</f>
        <v>0.37951000000000001</v>
      </c>
      <c r="H76" s="4"/>
      <c r="I76" s="27">
        <f t="shared" si="18"/>
        <v>1393500</v>
      </c>
      <c r="J76" s="4"/>
      <c r="K76" s="27">
        <f t="shared" si="14"/>
        <v>7742</v>
      </c>
      <c r="L76" s="27">
        <f t="shared" si="19"/>
        <v>526456</v>
      </c>
      <c r="M76" s="27">
        <f t="shared" si="15"/>
        <v>2938.16642</v>
      </c>
      <c r="N76" s="27">
        <f t="shared" si="16"/>
        <v>2938.16642</v>
      </c>
      <c r="O76" s="27">
        <f t="shared" si="20"/>
        <v>-329051.86843999848</v>
      </c>
      <c r="P76" s="27">
        <f t="shared" si="21"/>
        <v>329051.86843999848</v>
      </c>
      <c r="Q76" s="8"/>
      <c r="R76" s="8"/>
      <c r="S76" s="8"/>
      <c r="T76" s="4"/>
    </row>
    <row r="77" spans="1:20">
      <c r="A77" s="31">
        <v>41821</v>
      </c>
      <c r="B77" s="4"/>
      <c r="C77" s="6">
        <v>69</v>
      </c>
      <c r="D77" s="29">
        <f t="shared" si="12"/>
        <v>7742</v>
      </c>
      <c r="E77" s="29">
        <f t="shared" si="17"/>
        <v>534198</v>
      </c>
      <c r="F77" s="29">
        <f t="shared" si="13"/>
        <v>-859302</v>
      </c>
      <c r="G77" s="34">
        <f>+Inputs!$D$3</f>
        <v>0.37951000000000001</v>
      </c>
      <c r="H77" s="4"/>
      <c r="I77" s="27">
        <f t="shared" si="18"/>
        <v>1393500</v>
      </c>
      <c r="J77" s="4"/>
      <c r="K77" s="27">
        <f t="shared" si="14"/>
        <v>7742</v>
      </c>
      <c r="L77" s="27">
        <f t="shared" si="19"/>
        <v>534198</v>
      </c>
      <c r="M77" s="27">
        <f t="shared" si="15"/>
        <v>2938.16642</v>
      </c>
      <c r="N77" s="27">
        <f t="shared" si="16"/>
        <v>2938.16642</v>
      </c>
      <c r="O77" s="27">
        <f t="shared" si="20"/>
        <v>-326113.70201999845</v>
      </c>
      <c r="P77" s="27">
        <f t="shared" si="21"/>
        <v>326113.70201999845</v>
      </c>
      <c r="Q77" s="8"/>
      <c r="R77" s="8"/>
      <c r="S77" s="8"/>
      <c r="T77" s="4"/>
    </row>
    <row r="78" spans="1:20">
      <c r="A78" s="31">
        <v>41852</v>
      </c>
      <c r="B78" s="4"/>
      <c r="C78" s="6">
        <v>70</v>
      </c>
      <c r="D78" s="29">
        <f t="shared" si="12"/>
        <v>7742</v>
      </c>
      <c r="E78" s="29">
        <f t="shared" si="17"/>
        <v>541940</v>
      </c>
      <c r="F78" s="29">
        <f t="shared" si="13"/>
        <v>-851560</v>
      </c>
      <c r="G78" s="34">
        <f>+Inputs!$D$3</f>
        <v>0.37951000000000001</v>
      </c>
      <c r="H78" s="4"/>
      <c r="I78" s="27">
        <f t="shared" si="18"/>
        <v>1393500</v>
      </c>
      <c r="J78" s="4"/>
      <c r="K78" s="27">
        <f t="shared" si="14"/>
        <v>7742</v>
      </c>
      <c r="L78" s="27">
        <f t="shared" si="19"/>
        <v>541940</v>
      </c>
      <c r="M78" s="27">
        <f t="shared" si="15"/>
        <v>2938.16642</v>
      </c>
      <c r="N78" s="27">
        <f t="shared" si="16"/>
        <v>2938.16642</v>
      </c>
      <c r="O78" s="27">
        <f t="shared" si="20"/>
        <v>-323175.53559999843</v>
      </c>
      <c r="P78" s="27">
        <f t="shared" si="21"/>
        <v>323175.53559999843</v>
      </c>
      <c r="Q78" s="8"/>
      <c r="R78" s="8"/>
      <c r="S78" s="8"/>
      <c r="T78" s="4"/>
    </row>
    <row r="79" spans="1:20">
      <c r="A79" s="31">
        <v>41883</v>
      </c>
      <c r="B79" s="4"/>
      <c r="C79" s="6">
        <v>71</v>
      </c>
      <c r="D79" s="29">
        <f t="shared" si="12"/>
        <v>7742</v>
      </c>
      <c r="E79" s="29">
        <f t="shared" si="17"/>
        <v>549682</v>
      </c>
      <c r="F79" s="29">
        <f t="shared" si="13"/>
        <v>-843818</v>
      </c>
      <c r="G79" s="34">
        <f>+Inputs!$D$3</f>
        <v>0.37951000000000001</v>
      </c>
      <c r="H79" s="4"/>
      <c r="I79" s="27">
        <f t="shared" si="18"/>
        <v>1393500</v>
      </c>
      <c r="J79" s="4"/>
      <c r="K79" s="27">
        <f t="shared" si="14"/>
        <v>7742</v>
      </c>
      <c r="L79" s="27">
        <f t="shared" si="19"/>
        <v>549682</v>
      </c>
      <c r="M79" s="27">
        <f t="shared" si="15"/>
        <v>2938.16642</v>
      </c>
      <c r="N79" s="27">
        <f t="shared" si="16"/>
        <v>2938.16642</v>
      </c>
      <c r="O79" s="27">
        <f t="shared" si="20"/>
        <v>-320237.36917999841</v>
      </c>
      <c r="P79" s="27">
        <f t="shared" si="21"/>
        <v>320237.36917999841</v>
      </c>
      <c r="Q79" s="8"/>
      <c r="R79" s="8"/>
      <c r="S79" s="8"/>
      <c r="T79" s="4"/>
    </row>
    <row r="80" spans="1:20">
      <c r="A80" s="31">
        <v>41913</v>
      </c>
      <c r="B80" s="4"/>
      <c r="C80" s="6">
        <v>72</v>
      </c>
      <c r="D80" s="29">
        <f t="shared" si="12"/>
        <v>7742</v>
      </c>
      <c r="E80" s="29">
        <f t="shared" si="17"/>
        <v>557424</v>
      </c>
      <c r="F80" s="29">
        <f t="shared" si="13"/>
        <v>-836076</v>
      </c>
      <c r="G80" s="34">
        <f>+Inputs!$D$3</f>
        <v>0.37951000000000001</v>
      </c>
      <c r="H80" s="4"/>
      <c r="I80" s="27">
        <f t="shared" si="18"/>
        <v>1393500</v>
      </c>
      <c r="J80" s="4"/>
      <c r="K80" s="27">
        <f t="shared" si="14"/>
        <v>7742</v>
      </c>
      <c r="L80" s="27">
        <f t="shared" si="19"/>
        <v>557424</v>
      </c>
      <c r="M80" s="27">
        <f t="shared" si="15"/>
        <v>2938.16642</v>
      </c>
      <c r="N80" s="27">
        <f t="shared" si="16"/>
        <v>2938.16642</v>
      </c>
      <c r="O80" s="27">
        <f t="shared" si="20"/>
        <v>-317299.20275999838</v>
      </c>
      <c r="P80" s="27">
        <f t="shared" si="21"/>
        <v>317299.20275999838</v>
      </c>
      <c r="Q80" s="8"/>
      <c r="R80" s="8"/>
      <c r="S80" s="8"/>
      <c r="T80" s="4"/>
    </row>
    <row r="81" spans="1:20">
      <c r="A81" s="31">
        <v>41944</v>
      </c>
      <c r="B81" s="4"/>
      <c r="C81" s="6">
        <v>73</v>
      </c>
      <c r="D81" s="29">
        <f t="shared" si="12"/>
        <v>7742</v>
      </c>
      <c r="E81" s="29">
        <f t="shared" si="17"/>
        <v>565166</v>
      </c>
      <c r="F81" s="29">
        <f t="shared" si="13"/>
        <v>-828334</v>
      </c>
      <c r="G81" s="34">
        <f>+Inputs!$D$3</f>
        <v>0.37951000000000001</v>
      </c>
      <c r="H81" s="4"/>
      <c r="I81" s="27">
        <f t="shared" si="18"/>
        <v>1393500</v>
      </c>
      <c r="J81" s="4"/>
      <c r="K81" s="27">
        <f t="shared" si="14"/>
        <v>7742</v>
      </c>
      <c r="L81" s="27">
        <f t="shared" si="19"/>
        <v>565166</v>
      </c>
      <c r="M81" s="27">
        <f t="shared" si="15"/>
        <v>2938.16642</v>
      </c>
      <c r="N81" s="27">
        <f t="shared" si="16"/>
        <v>2938.16642</v>
      </c>
      <c r="O81" s="27">
        <f t="shared" si="20"/>
        <v>-314361.03633999836</v>
      </c>
      <c r="P81" s="27">
        <f t="shared" si="21"/>
        <v>314361.03633999836</v>
      </c>
      <c r="Q81" s="8"/>
      <c r="R81" s="8"/>
      <c r="S81" s="8"/>
      <c r="T81" s="4"/>
    </row>
    <row r="82" spans="1:20">
      <c r="A82" s="31">
        <v>41974</v>
      </c>
      <c r="B82" s="4"/>
      <c r="C82" s="6">
        <v>74</v>
      </c>
      <c r="D82" s="29">
        <f t="shared" si="12"/>
        <v>7742</v>
      </c>
      <c r="E82" s="29">
        <f t="shared" si="17"/>
        <v>572908</v>
      </c>
      <c r="F82" s="29">
        <f t="shared" si="13"/>
        <v>-820592</v>
      </c>
      <c r="G82" s="34">
        <f>+Inputs!$D$3</f>
        <v>0.37951000000000001</v>
      </c>
      <c r="H82" s="4"/>
      <c r="I82" s="27">
        <f t="shared" si="18"/>
        <v>1393500</v>
      </c>
      <c r="J82" s="4"/>
      <c r="K82" s="27">
        <f t="shared" si="14"/>
        <v>7742</v>
      </c>
      <c r="L82" s="27">
        <f t="shared" si="19"/>
        <v>572908</v>
      </c>
      <c r="M82" s="27">
        <f t="shared" si="15"/>
        <v>2938.16642</v>
      </c>
      <c r="N82" s="27">
        <f t="shared" si="16"/>
        <v>2938.16642</v>
      </c>
      <c r="O82" s="27">
        <f t="shared" si="20"/>
        <v>-311422.86991999834</v>
      </c>
      <c r="P82" s="27">
        <f t="shared" si="21"/>
        <v>311422.86991999834</v>
      </c>
      <c r="Q82" s="8"/>
      <c r="R82" s="8"/>
      <c r="S82" s="8"/>
      <c r="T82" s="4"/>
    </row>
    <row r="83" spans="1:20">
      <c r="A83" s="31">
        <v>42005</v>
      </c>
      <c r="B83" s="4"/>
      <c r="C83" s="6">
        <v>75</v>
      </c>
      <c r="D83" s="29">
        <f t="shared" si="12"/>
        <v>7742</v>
      </c>
      <c r="E83" s="29">
        <f t="shared" si="17"/>
        <v>580650</v>
      </c>
      <c r="F83" s="29">
        <f t="shared" si="13"/>
        <v>-812850</v>
      </c>
      <c r="G83" s="34">
        <f>+Inputs!$D$3</f>
        <v>0.37951000000000001</v>
      </c>
      <c r="H83" s="4"/>
      <c r="I83" s="27">
        <f t="shared" si="18"/>
        <v>1393500</v>
      </c>
      <c r="J83" s="4"/>
      <c r="K83" s="27">
        <f t="shared" si="14"/>
        <v>7742</v>
      </c>
      <c r="L83" s="27">
        <f t="shared" si="19"/>
        <v>580650</v>
      </c>
      <c r="M83" s="27">
        <f t="shared" si="15"/>
        <v>2938.16642</v>
      </c>
      <c r="N83" s="27">
        <f t="shared" si="16"/>
        <v>2938.16642</v>
      </c>
      <c r="O83" s="27">
        <f t="shared" si="20"/>
        <v>-308484.70349999832</v>
      </c>
      <c r="P83" s="27">
        <f t="shared" si="21"/>
        <v>308484.70349999832</v>
      </c>
      <c r="Q83" s="8"/>
      <c r="R83" s="8"/>
      <c r="S83" s="8"/>
      <c r="T83" s="4"/>
    </row>
    <row r="84" spans="1:20">
      <c r="A84" s="31">
        <v>42036</v>
      </c>
      <c r="B84" s="4"/>
      <c r="C84" s="6">
        <v>76</v>
      </c>
      <c r="D84" s="29">
        <f t="shared" si="12"/>
        <v>7742</v>
      </c>
      <c r="E84" s="29">
        <f t="shared" si="17"/>
        <v>588392</v>
      </c>
      <c r="F84" s="29">
        <f t="shared" si="13"/>
        <v>-805108</v>
      </c>
      <c r="G84" s="34">
        <f>+Inputs!$D$3</f>
        <v>0.37951000000000001</v>
      </c>
      <c r="H84" s="4"/>
      <c r="I84" s="27">
        <f t="shared" si="18"/>
        <v>1393500</v>
      </c>
      <c r="J84" s="4"/>
      <c r="K84" s="27">
        <f t="shared" si="14"/>
        <v>7742</v>
      </c>
      <c r="L84" s="27">
        <f t="shared" si="19"/>
        <v>588392</v>
      </c>
      <c r="M84" s="27">
        <f t="shared" si="15"/>
        <v>2938.16642</v>
      </c>
      <c r="N84" s="27">
        <f t="shared" si="16"/>
        <v>2938.16642</v>
      </c>
      <c r="O84" s="27">
        <f t="shared" si="20"/>
        <v>-305546.53707999829</v>
      </c>
      <c r="P84" s="27">
        <f t="shared" si="21"/>
        <v>305546.53707999829</v>
      </c>
      <c r="Q84" s="8"/>
      <c r="R84" s="8"/>
      <c r="S84" s="8"/>
      <c r="T84" s="4"/>
    </row>
    <row r="85" spans="1:20">
      <c r="A85" s="31">
        <v>42064</v>
      </c>
      <c r="B85" s="4"/>
      <c r="C85" s="6">
        <v>77</v>
      </c>
      <c r="D85" s="29">
        <f t="shared" si="12"/>
        <v>7742</v>
      </c>
      <c r="E85" s="29">
        <f t="shared" si="17"/>
        <v>596134</v>
      </c>
      <c r="F85" s="29">
        <f t="shared" si="13"/>
        <v>-797366</v>
      </c>
      <c r="G85" s="34">
        <f>+Inputs!$D$3</f>
        <v>0.37951000000000001</v>
      </c>
      <c r="H85" s="4"/>
      <c r="I85" s="27">
        <f t="shared" si="18"/>
        <v>1393500</v>
      </c>
      <c r="J85" s="4"/>
      <c r="K85" s="27">
        <f t="shared" si="14"/>
        <v>7742</v>
      </c>
      <c r="L85" s="27">
        <f t="shared" si="19"/>
        <v>596134</v>
      </c>
      <c r="M85" s="27">
        <f t="shared" si="15"/>
        <v>2938.16642</v>
      </c>
      <c r="N85" s="27">
        <f t="shared" si="16"/>
        <v>2938.16642</v>
      </c>
      <c r="O85" s="27">
        <f t="shared" si="20"/>
        <v>-302608.37065999827</v>
      </c>
      <c r="P85" s="27">
        <f t="shared" si="21"/>
        <v>302608.37065999827</v>
      </c>
      <c r="Q85" s="8"/>
      <c r="R85" s="8"/>
      <c r="S85" s="8"/>
      <c r="T85" s="4"/>
    </row>
    <row r="86" spans="1:20">
      <c r="A86" s="31">
        <v>42095</v>
      </c>
      <c r="B86" s="4"/>
      <c r="C86" s="6">
        <v>78</v>
      </c>
      <c r="D86" s="29">
        <f t="shared" si="12"/>
        <v>7742</v>
      </c>
      <c r="E86" s="29">
        <f t="shared" si="17"/>
        <v>603876</v>
      </c>
      <c r="F86" s="29">
        <f t="shared" si="13"/>
        <v>-789624</v>
      </c>
      <c r="G86" s="34">
        <f>+Inputs!$D$3</f>
        <v>0.37951000000000001</v>
      </c>
      <c r="H86" s="4"/>
      <c r="I86" s="27">
        <f t="shared" si="18"/>
        <v>1393500</v>
      </c>
      <c r="J86" s="4"/>
      <c r="K86" s="27">
        <f t="shared" si="14"/>
        <v>7742</v>
      </c>
      <c r="L86" s="27">
        <f t="shared" si="19"/>
        <v>603876</v>
      </c>
      <c r="M86" s="27">
        <f t="shared" si="15"/>
        <v>2938.16642</v>
      </c>
      <c r="N86" s="27">
        <f t="shared" si="16"/>
        <v>2938.16642</v>
      </c>
      <c r="O86" s="27">
        <f t="shared" si="20"/>
        <v>-299670.20423999825</v>
      </c>
      <c r="P86" s="27">
        <f t="shared" si="21"/>
        <v>299670.20423999825</v>
      </c>
      <c r="Q86" s="8"/>
      <c r="R86" s="8"/>
      <c r="S86" s="8"/>
      <c r="T86" s="4"/>
    </row>
    <row r="87" spans="1:20">
      <c r="A87" s="31">
        <v>42125</v>
      </c>
      <c r="B87" s="4"/>
      <c r="C87" s="6">
        <v>79</v>
      </c>
      <c r="D87" s="29">
        <f t="shared" si="12"/>
        <v>7742</v>
      </c>
      <c r="E87" s="29">
        <f t="shared" si="17"/>
        <v>611618</v>
      </c>
      <c r="F87" s="29">
        <f t="shared" si="13"/>
        <v>-781882</v>
      </c>
      <c r="G87" s="34">
        <f>+Inputs!$D$3</f>
        <v>0.37951000000000001</v>
      </c>
      <c r="H87" s="4"/>
      <c r="I87" s="27">
        <f t="shared" si="18"/>
        <v>1393500</v>
      </c>
      <c r="J87" s="4"/>
      <c r="K87" s="27">
        <f t="shared" si="14"/>
        <v>7742</v>
      </c>
      <c r="L87" s="27">
        <f t="shared" si="19"/>
        <v>611618</v>
      </c>
      <c r="M87" s="27">
        <f t="shared" si="15"/>
        <v>2938.16642</v>
      </c>
      <c r="N87" s="27">
        <f t="shared" si="16"/>
        <v>2938.16642</v>
      </c>
      <c r="O87" s="27">
        <f t="shared" si="20"/>
        <v>-296732.03781999822</v>
      </c>
      <c r="P87" s="27">
        <f t="shared" si="21"/>
        <v>296732.03781999822</v>
      </c>
      <c r="Q87" s="8"/>
      <c r="R87" s="8"/>
      <c r="S87" s="8"/>
      <c r="T87" s="4"/>
    </row>
    <row r="88" spans="1:20">
      <c r="A88" s="31">
        <v>42156</v>
      </c>
      <c r="B88" s="4"/>
      <c r="C88" s="6">
        <v>80</v>
      </c>
      <c r="D88" s="29">
        <f t="shared" si="12"/>
        <v>7742</v>
      </c>
      <c r="E88" s="29">
        <f t="shared" si="17"/>
        <v>619360</v>
      </c>
      <c r="F88" s="29">
        <f t="shared" si="13"/>
        <v>-774140</v>
      </c>
      <c r="G88" s="34">
        <f>+Inputs!$D$3</f>
        <v>0.37951000000000001</v>
      </c>
      <c r="H88" s="4"/>
      <c r="I88" s="27">
        <f t="shared" si="18"/>
        <v>1393500</v>
      </c>
      <c r="J88" s="4"/>
      <c r="K88" s="27">
        <f t="shared" si="14"/>
        <v>7742</v>
      </c>
      <c r="L88" s="27">
        <f t="shared" si="19"/>
        <v>619360</v>
      </c>
      <c r="M88" s="27">
        <f t="shared" si="15"/>
        <v>2938.16642</v>
      </c>
      <c r="N88" s="27">
        <f t="shared" si="16"/>
        <v>2938.16642</v>
      </c>
      <c r="O88" s="27">
        <f t="shared" si="20"/>
        <v>-293793.8713999982</v>
      </c>
      <c r="P88" s="27">
        <f t="shared" si="21"/>
        <v>293793.8713999982</v>
      </c>
      <c r="Q88" s="8"/>
      <c r="R88" s="8"/>
      <c r="S88" s="8"/>
      <c r="T88" s="4"/>
    </row>
    <row r="89" spans="1:20">
      <c r="A89" s="31">
        <v>42186</v>
      </c>
      <c r="B89" s="4"/>
      <c r="C89" s="6">
        <v>81</v>
      </c>
      <c r="D89" s="29">
        <f t="shared" si="12"/>
        <v>7742</v>
      </c>
      <c r="E89" s="29">
        <f t="shared" si="17"/>
        <v>627102</v>
      </c>
      <c r="F89" s="29">
        <f t="shared" si="13"/>
        <v>-766398</v>
      </c>
      <c r="G89" s="34">
        <f>+Inputs!$D$3</f>
        <v>0.37951000000000001</v>
      </c>
      <c r="H89" s="4"/>
      <c r="I89" s="27">
        <f t="shared" si="18"/>
        <v>1393500</v>
      </c>
      <c r="J89" s="4"/>
      <c r="K89" s="27">
        <f t="shared" si="14"/>
        <v>7742</v>
      </c>
      <c r="L89" s="27">
        <f t="shared" si="19"/>
        <v>627102</v>
      </c>
      <c r="M89" s="27">
        <f t="shared" si="15"/>
        <v>2938.16642</v>
      </c>
      <c r="N89" s="27">
        <f t="shared" si="16"/>
        <v>2938.16642</v>
      </c>
      <c r="O89" s="27">
        <f t="shared" si="20"/>
        <v>-290855.70497999818</v>
      </c>
      <c r="P89" s="27">
        <f t="shared" si="21"/>
        <v>290855.70497999818</v>
      </c>
      <c r="Q89" s="8"/>
      <c r="R89" s="8"/>
      <c r="S89" s="8"/>
      <c r="T89" s="4"/>
    </row>
    <row r="90" spans="1:20">
      <c r="A90" s="31">
        <v>42217</v>
      </c>
      <c r="B90" s="4"/>
      <c r="C90" s="6">
        <v>82</v>
      </c>
      <c r="D90" s="29">
        <f t="shared" si="12"/>
        <v>7742</v>
      </c>
      <c r="E90" s="29">
        <f t="shared" si="17"/>
        <v>634844</v>
      </c>
      <c r="F90" s="29">
        <f t="shared" si="13"/>
        <v>-758656</v>
      </c>
      <c r="G90" s="34">
        <f>+Inputs!$D$3</f>
        <v>0.37951000000000001</v>
      </c>
      <c r="H90" s="4"/>
      <c r="I90" s="27">
        <f t="shared" si="18"/>
        <v>1393500</v>
      </c>
      <c r="J90" s="4"/>
      <c r="K90" s="27">
        <f t="shared" si="14"/>
        <v>7742</v>
      </c>
      <c r="L90" s="27">
        <f t="shared" si="19"/>
        <v>634844</v>
      </c>
      <c r="M90" s="27">
        <f t="shared" si="15"/>
        <v>2938.16642</v>
      </c>
      <c r="N90" s="27">
        <f t="shared" si="16"/>
        <v>2938.16642</v>
      </c>
      <c r="O90" s="27">
        <f t="shared" si="20"/>
        <v>-287917.53855999815</v>
      </c>
      <c r="P90" s="27">
        <f t="shared" si="21"/>
        <v>287917.53855999815</v>
      </c>
      <c r="Q90" s="8"/>
      <c r="R90" s="8"/>
      <c r="S90" s="8"/>
      <c r="T90" s="4"/>
    </row>
    <row r="91" spans="1:20">
      <c r="A91" s="31">
        <v>42248</v>
      </c>
      <c r="B91" s="4"/>
      <c r="C91" s="6">
        <v>83</v>
      </c>
      <c r="D91" s="29">
        <f t="shared" si="12"/>
        <v>7742</v>
      </c>
      <c r="E91" s="29">
        <f t="shared" si="17"/>
        <v>642586</v>
      </c>
      <c r="F91" s="29">
        <f t="shared" si="13"/>
        <v>-750914</v>
      </c>
      <c r="G91" s="34">
        <f>+Inputs!$D$3</f>
        <v>0.37951000000000001</v>
      </c>
      <c r="H91" s="4"/>
      <c r="I91" s="27">
        <f t="shared" si="18"/>
        <v>1393500</v>
      </c>
      <c r="J91" s="4"/>
      <c r="K91" s="27">
        <f t="shared" si="14"/>
        <v>7742</v>
      </c>
      <c r="L91" s="27">
        <f t="shared" si="19"/>
        <v>642586</v>
      </c>
      <c r="M91" s="27">
        <f t="shared" si="15"/>
        <v>2938.16642</v>
      </c>
      <c r="N91" s="27">
        <f t="shared" si="16"/>
        <v>2938.16642</v>
      </c>
      <c r="O91" s="27">
        <f t="shared" si="20"/>
        <v>-284979.37213999813</v>
      </c>
      <c r="P91" s="27">
        <f t="shared" si="21"/>
        <v>284979.37213999813</v>
      </c>
      <c r="Q91" s="8"/>
      <c r="R91" s="8"/>
      <c r="S91" s="8"/>
      <c r="T91" s="4"/>
    </row>
    <row r="92" spans="1:20">
      <c r="A92" s="31">
        <v>42278</v>
      </c>
      <c r="B92" s="4"/>
      <c r="C92" s="6">
        <v>84</v>
      </c>
      <c r="D92" s="29">
        <f t="shared" si="12"/>
        <v>7742</v>
      </c>
      <c r="E92" s="29">
        <f t="shared" si="17"/>
        <v>650328</v>
      </c>
      <c r="F92" s="29">
        <f t="shared" si="13"/>
        <v>-743172</v>
      </c>
      <c r="G92" s="34">
        <f>+Inputs!$D$3</f>
        <v>0.37951000000000001</v>
      </c>
      <c r="H92" s="4"/>
      <c r="I92" s="27">
        <f t="shared" si="18"/>
        <v>1393500</v>
      </c>
      <c r="J92" s="4"/>
      <c r="K92" s="27">
        <f t="shared" si="14"/>
        <v>7742</v>
      </c>
      <c r="L92" s="27">
        <f t="shared" si="19"/>
        <v>650328</v>
      </c>
      <c r="M92" s="27">
        <f t="shared" si="15"/>
        <v>2938.16642</v>
      </c>
      <c r="N92" s="27">
        <f t="shared" si="16"/>
        <v>2938.16642</v>
      </c>
      <c r="O92" s="27">
        <f t="shared" si="20"/>
        <v>-282041.20571999811</v>
      </c>
      <c r="P92" s="27">
        <f t="shared" si="21"/>
        <v>282041.20571999811</v>
      </c>
      <c r="Q92" s="8"/>
      <c r="R92" s="8"/>
      <c r="S92" s="8"/>
      <c r="T92" s="4"/>
    </row>
    <row r="93" spans="1:20">
      <c r="A93" s="31">
        <v>42309</v>
      </c>
      <c r="B93" s="4"/>
      <c r="C93" s="6">
        <v>85</v>
      </c>
      <c r="D93" s="29">
        <f t="shared" si="12"/>
        <v>7742</v>
      </c>
      <c r="E93" s="29">
        <f t="shared" si="17"/>
        <v>658070</v>
      </c>
      <c r="F93" s="29">
        <f t="shared" si="13"/>
        <v>-735430</v>
      </c>
      <c r="G93" s="34">
        <f>+Inputs!$D$3</f>
        <v>0.37951000000000001</v>
      </c>
      <c r="H93" s="4"/>
      <c r="I93" s="27">
        <f t="shared" si="18"/>
        <v>1393500</v>
      </c>
      <c r="J93" s="4"/>
      <c r="K93" s="27">
        <f t="shared" si="14"/>
        <v>7742</v>
      </c>
      <c r="L93" s="27">
        <f t="shared" si="19"/>
        <v>658070</v>
      </c>
      <c r="M93" s="27">
        <f t="shared" si="15"/>
        <v>2938.16642</v>
      </c>
      <c r="N93" s="27">
        <f t="shared" si="16"/>
        <v>2938.16642</v>
      </c>
      <c r="O93" s="27">
        <f t="shared" si="20"/>
        <v>-279103.03929999808</v>
      </c>
      <c r="P93" s="27">
        <f t="shared" si="21"/>
        <v>279103.03929999808</v>
      </c>
      <c r="Q93" s="8"/>
      <c r="R93" s="8"/>
      <c r="S93" s="8"/>
      <c r="T93" s="4"/>
    </row>
    <row r="94" spans="1:20">
      <c r="A94" s="31">
        <v>42339</v>
      </c>
      <c r="B94" s="4"/>
      <c r="C94" s="6">
        <v>86</v>
      </c>
      <c r="D94" s="29">
        <f t="shared" si="12"/>
        <v>7742</v>
      </c>
      <c r="E94" s="29">
        <f t="shared" si="17"/>
        <v>665812</v>
      </c>
      <c r="F94" s="29">
        <f t="shared" si="13"/>
        <v>-727688</v>
      </c>
      <c r="G94" s="34">
        <f>+Inputs!$D$3</f>
        <v>0.37951000000000001</v>
      </c>
      <c r="H94" s="4"/>
      <c r="I94" s="27">
        <f t="shared" si="18"/>
        <v>1393500</v>
      </c>
      <c r="J94" s="4"/>
      <c r="K94" s="27">
        <f t="shared" si="14"/>
        <v>7742</v>
      </c>
      <c r="L94" s="27">
        <f t="shared" si="19"/>
        <v>665812</v>
      </c>
      <c r="M94" s="27">
        <f t="shared" si="15"/>
        <v>2938.16642</v>
      </c>
      <c r="N94" s="27">
        <f t="shared" si="16"/>
        <v>2938.16642</v>
      </c>
      <c r="O94" s="27">
        <f t="shared" si="20"/>
        <v>-276164.87287999806</v>
      </c>
      <c r="P94" s="27">
        <f t="shared" si="21"/>
        <v>276164.87287999806</v>
      </c>
      <c r="Q94" s="8"/>
      <c r="R94" s="8"/>
      <c r="S94" s="8"/>
      <c r="T94" s="4"/>
    </row>
    <row r="95" spans="1:20">
      <c r="A95" s="31">
        <v>42370</v>
      </c>
      <c r="B95" s="4"/>
      <c r="C95" s="6">
        <v>87</v>
      </c>
      <c r="D95" s="29">
        <f t="shared" si="12"/>
        <v>7742</v>
      </c>
      <c r="E95" s="29">
        <f t="shared" si="17"/>
        <v>673554</v>
      </c>
      <c r="F95" s="29">
        <f t="shared" si="13"/>
        <v>-719946</v>
      </c>
      <c r="G95" s="34">
        <f>+Inputs!$D$3</f>
        <v>0.37951000000000001</v>
      </c>
      <c r="H95" s="4"/>
      <c r="I95" s="27">
        <f t="shared" si="18"/>
        <v>1393500</v>
      </c>
      <c r="J95" s="4"/>
      <c r="K95" s="27">
        <f t="shared" si="14"/>
        <v>7742</v>
      </c>
      <c r="L95" s="27">
        <f t="shared" si="19"/>
        <v>673554</v>
      </c>
      <c r="M95" s="27">
        <f t="shared" si="15"/>
        <v>2938.16642</v>
      </c>
      <c r="N95" s="27">
        <f t="shared" si="16"/>
        <v>2938.16642</v>
      </c>
      <c r="O95" s="27">
        <f t="shared" si="20"/>
        <v>-273226.70645999804</v>
      </c>
      <c r="P95" s="27">
        <f t="shared" si="21"/>
        <v>273226.70645999804</v>
      </c>
      <c r="Q95" s="8"/>
      <c r="R95" s="8"/>
      <c r="S95" s="8"/>
      <c r="T95" s="4"/>
    </row>
    <row r="96" spans="1:20">
      <c r="A96" s="31">
        <v>42401</v>
      </c>
      <c r="B96" s="4"/>
      <c r="C96" s="6">
        <v>88</v>
      </c>
      <c r="D96" s="29">
        <f t="shared" si="12"/>
        <v>7742</v>
      </c>
      <c r="E96" s="29">
        <f t="shared" si="17"/>
        <v>681296</v>
      </c>
      <c r="F96" s="29">
        <f t="shared" si="13"/>
        <v>-712204</v>
      </c>
      <c r="G96" s="34">
        <f>+Inputs!$D$3</f>
        <v>0.37951000000000001</v>
      </c>
      <c r="H96" s="4"/>
      <c r="I96" s="27">
        <f t="shared" si="18"/>
        <v>1393500</v>
      </c>
      <c r="J96" s="4"/>
      <c r="K96" s="27">
        <f t="shared" si="14"/>
        <v>7742</v>
      </c>
      <c r="L96" s="27">
        <f t="shared" si="19"/>
        <v>681296</v>
      </c>
      <c r="M96" s="27">
        <f t="shared" si="15"/>
        <v>2938.16642</v>
      </c>
      <c r="N96" s="27">
        <f t="shared" si="16"/>
        <v>2938.16642</v>
      </c>
      <c r="O96" s="27">
        <f t="shared" si="20"/>
        <v>-270288.54003999801</v>
      </c>
      <c r="P96" s="27">
        <f t="shared" si="21"/>
        <v>270288.54003999801</v>
      </c>
      <c r="Q96" s="8"/>
      <c r="R96" s="8"/>
      <c r="S96" s="8"/>
      <c r="T96" s="4"/>
    </row>
    <row r="97" spans="1:20">
      <c r="A97" s="31">
        <v>42430</v>
      </c>
      <c r="B97" s="4"/>
      <c r="C97" s="6">
        <v>89</v>
      </c>
      <c r="D97" s="29">
        <f t="shared" si="12"/>
        <v>7742</v>
      </c>
      <c r="E97" s="29">
        <f t="shared" si="17"/>
        <v>689038</v>
      </c>
      <c r="F97" s="29">
        <f t="shared" si="13"/>
        <v>-704462</v>
      </c>
      <c r="G97" s="34">
        <f>+Inputs!$D$3</f>
        <v>0.37951000000000001</v>
      </c>
      <c r="H97" s="4"/>
      <c r="I97" s="27">
        <f t="shared" si="18"/>
        <v>1393500</v>
      </c>
      <c r="J97" s="4"/>
      <c r="K97" s="27">
        <f t="shared" si="14"/>
        <v>7742</v>
      </c>
      <c r="L97" s="27">
        <f t="shared" si="19"/>
        <v>689038</v>
      </c>
      <c r="M97" s="27">
        <f t="shared" si="15"/>
        <v>2938.16642</v>
      </c>
      <c r="N97" s="27">
        <f t="shared" si="16"/>
        <v>2938.16642</v>
      </c>
      <c r="O97" s="27">
        <f t="shared" si="20"/>
        <v>-267350.37361999799</v>
      </c>
      <c r="P97" s="27">
        <f t="shared" si="21"/>
        <v>267350.37361999799</v>
      </c>
      <c r="Q97" s="8"/>
      <c r="R97" s="8"/>
      <c r="S97" s="8"/>
      <c r="T97" s="4"/>
    </row>
    <row r="98" spans="1:20">
      <c r="A98" s="31">
        <v>42461</v>
      </c>
      <c r="B98" s="4"/>
      <c r="C98" s="6">
        <v>90</v>
      </c>
      <c r="D98" s="29">
        <f t="shared" si="12"/>
        <v>7742</v>
      </c>
      <c r="E98" s="29">
        <f t="shared" si="17"/>
        <v>696780</v>
      </c>
      <c r="F98" s="29">
        <f t="shared" si="13"/>
        <v>-696720</v>
      </c>
      <c r="G98" s="34">
        <f>+Inputs!$D$3</f>
        <v>0.37951000000000001</v>
      </c>
      <c r="H98" s="4"/>
      <c r="I98" s="27">
        <f t="shared" si="18"/>
        <v>1393500</v>
      </c>
      <c r="J98" s="4"/>
      <c r="K98" s="27">
        <f t="shared" si="14"/>
        <v>7742</v>
      </c>
      <c r="L98" s="27">
        <f t="shared" si="19"/>
        <v>696780</v>
      </c>
      <c r="M98" s="27">
        <f t="shared" si="15"/>
        <v>2938.16642</v>
      </c>
      <c r="N98" s="27">
        <f t="shared" si="16"/>
        <v>2938.16642</v>
      </c>
      <c r="O98" s="27">
        <f t="shared" si="20"/>
        <v>-264412.20719999797</v>
      </c>
      <c r="P98" s="27">
        <f t="shared" si="21"/>
        <v>264412.20719999797</v>
      </c>
      <c r="Q98" s="8"/>
      <c r="R98" s="8"/>
      <c r="S98" s="8"/>
      <c r="T98" s="4"/>
    </row>
    <row r="99" spans="1:20">
      <c r="A99" s="31">
        <v>42491</v>
      </c>
      <c r="B99" s="4"/>
      <c r="C99" s="6">
        <v>91</v>
      </c>
      <c r="D99" s="29">
        <f t="shared" si="12"/>
        <v>7742</v>
      </c>
      <c r="E99" s="29">
        <f t="shared" si="17"/>
        <v>704522</v>
      </c>
      <c r="F99" s="29">
        <f t="shared" si="13"/>
        <v>-688978</v>
      </c>
      <c r="G99" s="34">
        <f>+Inputs!$D$3</f>
        <v>0.37951000000000001</v>
      </c>
      <c r="H99" s="4"/>
      <c r="I99" s="27">
        <f t="shared" si="18"/>
        <v>1393500</v>
      </c>
      <c r="J99" s="4"/>
      <c r="K99" s="27">
        <f t="shared" si="14"/>
        <v>7742</v>
      </c>
      <c r="L99" s="27">
        <f t="shared" si="19"/>
        <v>704522</v>
      </c>
      <c r="M99" s="27">
        <f t="shared" si="15"/>
        <v>2938.16642</v>
      </c>
      <c r="N99" s="27">
        <f t="shared" si="16"/>
        <v>2938.16642</v>
      </c>
      <c r="O99" s="27">
        <f t="shared" si="20"/>
        <v>-261474.04077999797</v>
      </c>
      <c r="P99" s="27">
        <f t="shared" si="21"/>
        <v>261474.04077999797</v>
      </c>
      <c r="Q99" s="8"/>
      <c r="R99" s="8"/>
      <c r="S99" s="8"/>
      <c r="T99" s="4"/>
    </row>
    <row r="100" spans="1:20">
      <c r="A100" s="31">
        <v>42522</v>
      </c>
      <c r="B100" s="4"/>
      <c r="C100" s="6">
        <v>92</v>
      </c>
      <c r="D100" s="29">
        <f t="shared" si="12"/>
        <v>7742</v>
      </c>
      <c r="E100" s="29">
        <f t="shared" si="17"/>
        <v>712264</v>
      </c>
      <c r="F100" s="29">
        <f t="shared" si="13"/>
        <v>-681236</v>
      </c>
      <c r="G100" s="34">
        <f>+Inputs!$D$3</f>
        <v>0.37951000000000001</v>
      </c>
      <c r="H100" s="4"/>
      <c r="I100" s="27">
        <f t="shared" si="18"/>
        <v>1393500</v>
      </c>
      <c r="J100" s="4"/>
      <c r="K100" s="27">
        <f t="shared" si="14"/>
        <v>7742</v>
      </c>
      <c r="L100" s="27">
        <f t="shared" si="19"/>
        <v>712264</v>
      </c>
      <c r="M100" s="27">
        <f t="shared" si="15"/>
        <v>2938.16642</v>
      </c>
      <c r="N100" s="27">
        <f t="shared" si="16"/>
        <v>2938.16642</v>
      </c>
      <c r="O100" s="27">
        <f t="shared" si="20"/>
        <v>-258535.87435999798</v>
      </c>
      <c r="P100" s="27">
        <f t="shared" si="21"/>
        <v>258535.87435999798</v>
      </c>
      <c r="Q100" s="8"/>
      <c r="R100" s="8"/>
      <c r="S100" s="8"/>
      <c r="T100" s="4"/>
    </row>
    <row r="101" spans="1:20">
      <c r="A101" s="31">
        <v>42552</v>
      </c>
      <c r="B101" s="4"/>
      <c r="C101" s="6">
        <v>93</v>
      </c>
      <c r="D101" s="29">
        <f t="shared" si="12"/>
        <v>7742</v>
      </c>
      <c r="E101" s="29">
        <f t="shared" si="17"/>
        <v>720006</v>
      </c>
      <c r="F101" s="29">
        <f t="shared" si="13"/>
        <v>-673494</v>
      </c>
      <c r="G101" s="34">
        <f>+Inputs!$D$3</f>
        <v>0.37951000000000001</v>
      </c>
      <c r="H101" s="4"/>
      <c r="I101" s="27">
        <f t="shared" si="18"/>
        <v>1393500</v>
      </c>
      <c r="J101" s="4"/>
      <c r="K101" s="27">
        <f t="shared" si="14"/>
        <v>7742</v>
      </c>
      <c r="L101" s="27">
        <f t="shared" si="19"/>
        <v>720006</v>
      </c>
      <c r="M101" s="27">
        <f t="shared" si="15"/>
        <v>2938.16642</v>
      </c>
      <c r="N101" s="27">
        <f t="shared" si="16"/>
        <v>2938.16642</v>
      </c>
      <c r="O101" s="27">
        <f t="shared" si="20"/>
        <v>-255597.70793999798</v>
      </c>
      <c r="P101" s="27">
        <f t="shared" si="21"/>
        <v>255597.70793999798</v>
      </c>
      <c r="Q101" s="8"/>
      <c r="R101" s="8"/>
      <c r="S101" s="8"/>
      <c r="T101" s="4"/>
    </row>
    <row r="102" spans="1:20">
      <c r="A102" s="31">
        <v>42583</v>
      </c>
      <c r="B102" s="4"/>
      <c r="C102" s="6">
        <v>94</v>
      </c>
      <c r="D102" s="29">
        <f t="shared" si="12"/>
        <v>7742</v>
      </c>
      <c r="E102" s="29">
        <f t="shared" si="17"/>
        <v>727748</v>
      </c>
      <c r="F102" s="29">
        <f t="shared" si="13"/>
        <v>-665752</v>
      </c>
      <c r="G102" s="34">
        <f>+Inputs!$D$3</f>
        <v>0.37951000000000001</v>
      </c>
      <c r="H102" s="4"/>
      <c r="I102" s="27">
        <f t="shared" si="18"/>
        <v>1393500</v>
      </c>
      <c r="J102" s="4"/>
      <c r="K102" s="27">
        <f t="shared" si="14"/>
        <v>7742</v>
      </c>
      <c r="L102" s="27">
        <f t="shared" si="19"/>
        <v>727748</v>
      </c>
      <c r="M102" s="27">
        <f t="shared" si="15"/>
        <v>2938.16642</v>
      </c>
      <c r="N102" s="27">
        <f t="shared" si="16"/>
        <v>2938.16642</v>
      </c>
      <c r="O102" s="27">
        <f t="shared" si="20"/>
        <v>-252659.54151999799</v>
      </c>
      <c r="P102" s="27">
        <f t="shared" si="21"/>
        <v>252659.54151999799</v>
      </c>
      <c r="Q102" s="8"/>
      <c r="R102" s="8"/>
      <c r="S102" s="8"/>
      <c r="T102" s="4"/>
    </row>
    <row r="103" spans="1:20">
      <c r="A103" s="31">
        <v>42614</v>
      </c>
      <c r="B103" s="4"/>
      <c r="C103" s="6">
        <v>95</v>
      </c>
      <c r="D103" s="29">
        <f t="shared" si="12"/>
        <v>7742</v>
      </c>
      <c r="E103" s="29">
        <f t="shared" si="17"/>
        <v>735490</v>
      </c>
      <c r="F103" s="29">
        <f t="shared" si="13"/>
        <v>-658010</v>
      </c>
      <c r="G103" s="34">
        <f>+Inputs!$D$3</f>
        <v>0.37951000000000001</v>
      </c>
      <c r="H103" s="4"/>
      <c r="I103" s="27">
        <f t="shared" si="18"/>
        <v>1393500</v>
      </c>
      <c r="J103" s="4"/>
      <c r="K103" s="27">
        <f t="shared" si="14"/>
        <v>7742</v>
      </c>
      <c r="L103" s="27">
        <f t="shared" si="19"/>
        <v>735490</v>
      </c>
      <c r="M103" s="27">
        <f t="shared" si="15"/>
        <v>2938.16642</v>
      </c>
      <c r="N103" s="27">
        <f t="shared" si="16"/>
        <v>2938.16642</v>
      </c>
      <c r="O103" s="27">
        <f t="shared" si="20"/>
        <v>-249721.375099998</v>
      </c>
      <c r="P103" s="27">
        <f t="shared" si="21"/>
        <v>249721.375099998</v>
      </c>
      <c r="Q103" s="8"/>
      <c r="R103" s="8"/>
      <c r="S103" s="8"/>
      <c r="T103" s="4"/>
    </row>
    <row r="104" spans="1:20">
      <c r="A104" s="31">
        <v>42644</v>
      </c>
      <c r="B104" s="4"/>
      <c r="C104" s="6">
        <v>96</v>
      </c>
      <c r="D104" s="29">
        <f t="shared" si="12"/>
        <v>7742</v>
      </c>
      <c r="E104" s="29">
        <f t="shared" si="17"/>
        <v>743232</v>
      </c>
      <c r="F104" s="29">
        <f t="shared" si="13"/>
        <v>-650268</v>
      </c>
      <c r="G104" s="34">
        <f>+Inputs!$D$3</f>
        <v>0.37951000000000001</v>
      </c>
      <c r="H104" s="4"/>
      <c r="I104" s="27">
        <f t="shared" si="18"/>
        <v>1393500</v>
      </c>
      <c r="J104" s="4"/>
      <c r="K104" s="27">
        <f t="shared" si="14"/>
        <v>7742</v>
      </c>
      <c r="L104" s="27">
        <f t="shared" si="19"/>
        <v>743232</v>
      </c>
      <c r="M104" s="27">
        <f t="shared" si="15"/>
        <v>2938.16642</v>
      </c>
      <c r="N104" s="27">
        <f t="shared" si="16"/>
        <v>2938.16642</v>
      </c>
      <c r="O104" s="27">
        <f t="shared" si="20"/>
        <v>-246783.208679998</v>
      </c>
      <c r="P104" s="27">
        <f t="shared" si="21"/>
        <v>246783.208679998</v>
      </c>
      <c r="Q104" s="8"/>
      <c r="R104" s="8"/>
      <c r="S104" s="8"/>
      <c r="T104" s="4"/>
    </row>
    <row r="105" spans="1:20">
      <c r="A105" s="31">
        <v>42675</v>
      </c>
      <c r="B105" s="4"/>
      <c r="C105" s="6">
        <v>97</v>
      </c>
      <c r="D105" s="29">
        <f t="shared" si="12"/>
        <v>7742</v>
      </c>
      <c r="E105" s="29">
        <f t="shared" si="17"/>
        <v>750974</v>
      </c>
      <c r="F105" s="29">
        <f t="shared" si="13"/>
        <v>-642526</v>
      </c>
      <c r="G105" s="34">
        <f>+Inputs!$D$3</f>
        <v>0.37951000000000001</v>
      </c>
      <c r="H105" s="4"/>
      <c r="I105" s="27">
        <f t="shared" si="18"/>
        <v>1393500</v>
      </c>
      <c r="J105" s="4"/>
      <c r="K105" s="27">
        <f t="shared" si="14"/>
        <v>7742</v>
      </c>
      <c r="L105" s="27">
        <f t="shared" si="19"/>
        <v>750974</v>
      </c>
      <c r="M105" s="27">
        <f t="shared" si="15"/>
        <v>2938.16642</v>
      </c>
      <c r="N105" s="27">
        <f t="shared" si="16"/>
        <v>2938.16642</v>
      </c>
      <c r="O105" s="27">
        <f t="shared" si="20"/>
        <v>-243845.04225999801</v>
      </c>
      <c r="P105" s="27">
        <f t="shared" si="21"/>
        <v>243845.04225999801</v>
      </c>
      <c r="Q105" s="8"/>
      <c r="R105" s="8"/>
      <c r="S105" s="8"/>
      <c r="T105" s="4"/>
    </row>
    <row r="106" spans="1:20">
      <c r="A106" s="31">
        <v>42705</v>
      </c>
      <c r="B106" s="4"/>
      <c r="C106" s="6">
        <v>98</v>
      </c>
      <c r="D106" s="29">
        <f t="shared" si="12"/>
        <v>7742</v>
      </c>
      <c r="E106" s="29">
        <f t="shared" si="17"/>
        <v>758716</v>
      </c>
      <c r="F106" s="29">
        <f t="shared" si="13"/>
        <v>-634784</v>
      </c>
      <c r="G106" s="34">
        <f>+Inputs!$D$3</f>
        <v>0.37951000000000001</v>
      </c>
      <c r="H106" s="4"/>
      <c r="I106" s="27">
        <f t="shared" si="18"/>
        <v>1393500</v>
      </c>
      <c r="J106" s="4"/>
      <c r="K106" s="27">
        <f t="shared" si="14"/>
        <v>7742</v>
      </c>
      <c r="L106" s="27">
        <f t="shared" si="19"/>
        <v>758716</v>
      </c>
      <c r="M106" s="27">
        <f t="shared" si="15"/>
        <v>2938.16642</v>
      </c>
      <c r="N106" s="27">
        <f t="shared" si="16"/>
        <v>2938.16642</v>
      </c>
      <c r="O106" s="27">
        <f t="shared" si="20"/>
        <v>-240906.87583999801</v>
      </c>
      <c r="P106" s="27">
        <f t="shared" si="21"/>
        <v>240906.87583999801</v>
      </c>
      <c r="Q106" s="8"/>
      <c r="R106" s="8"/>
      <c r="S106" s="8"/>
      <c r="T106" s="4"/>
    </row>
    <row r="107" spans="1:20">
      <c r="A107" s="31">
        <v>42736</v>
      </c>
      <c r="B107" s="4"/>
      <c r="C107" s="6">
        <v>99</v>
      </c>
      <c r="D107" s="29">
        <f t="shared" si="12"/>
        <v>7742</v>
      </c>
      <c r="E107" s="29">
        <f t="shared" si="17"/>
        <v>766458</v>
      </c>
      <c r="F107" s="29">
        <f t="shared" si="13"/>
        <v>-627042</v>
      </c>
      <c r="G107" s="34">
        <f>+Inputs!$D$3</f>
        <v>0.37951000000000001</v>
      </c>
      <c r="H107" s="4"/>
      <c r="I107" s="27">
        <f t="shared" si="18"/>
        <v>1393500</v>
      </c>
      <c r="J107" s="4"/>
      <c r="K107" s="27">
        <f t="shared" si="14"/>
        <v>7742</v>
      </c>
      <c r="L107" s="27">
        <f t="shared" si="19"/>
        <v>766458</v>
      </c>
      <c r="M107" s="27">
        <f t="shared" si="15"/>
        <v>2938.16642</v>
      </c>
      <c r="N107" s="27">
        <f t="shared" si="16"/>
        <v>2938.16642</v>
      </c>
      <c r="O107" s="27">
        <f t="shared" si="20"/>
        <v>-237968.70941999802</v>
      </c>
      <c r="P107" s="27">
        <f t="shared" si="21"/>
        <v>237968.70941999802</v>
      </c>
      <c r="Q107" s="8"/>
      <c r="R107" s="8"/>
      <c r="S107" s="8"/>
      <c r="T107" s="4"/>
    </row>
    <row r="108" spans="1:20">
      <c r="A108" s="31">
        <v>42767</v>
      </c>
      <c r="B108" s="4"/>
      <c r="C108" s="6">
        <v>100</v>
      </c>
      <c r="D108" s="29">
        <f t="shared" si="12"/>
        <v>7742</v>
      </c>
      <c r="E108" s="29">
        <f t="shared" si="17"/>
        <v>774200</v>
      </c>
      <c r="F108" s="29">
        <f t="shared" si="13"/>
        <v>-619300</v>
      </c>
      <c r="G108" s="34">
        <f>+Inputs!$D$3</f>
        <v>0.37951000000000001</v>
      </c>
      <c r="H108" s="4"/>
      <c r="I108" s="27">
        <f t="shared" si="18"/>
        <v>1393500</v>
      </c>
      <c r="J108" s="4"/>
      <c r="K108" s="27">
        <f t="shared" si="14"/>
        <v>7742</v>
      </c>
      <c r="L108" s="27">
        <f t="shared" si="19"/>
        <v>774200</v>
      </c>
      <c r="M108" s="27">
        <f t="shared" si="15"/>
        <v>2938.16642</v>
      </c>
      <c r="N108" s="27">
        <f t="shared" si="16"/>
        <v>2938.16642</v>
      </c>
      <c r="O108" s="27">
        <f t="shared" si="20"/>
        <v>-235030.54299999803</v>
      </c>
      <c r="P108" s="27">
        <f t="shared" si="21"/>
        <v>235030.54299999803</v>
      </c>
      <c r="Q108" s="8"/>
      <c r="R108" s="8"/>
      <c r="S108" s="8"/>
      <c r="T108" s="4"/>
    </row>
    <row r="109" spans="1:20">
      <c r="A109" s="31">
        <v>42795</v>
      </c>
      <c r="B109" s="4"/>
      <c r="C109" s="6">
        <v>101</v>
      </c>
      <c r="D109" s="29">
        <f t="shared" si="12"/>
        <v>7742</v>
      </c>
      <c r="E109" s="29">
        <f t="shared" si="17"/>
        <v>781942</v>
      </c>
      <c r="F109" s="29">
        <f t="shared" si="13"/>
        <v>-611558</v>
      </c>
      <c r="G109" s="34">
        <f>+Inputs!$D$3</f>
        <v>0.37951000000000001</v>
      </c>
      <c r="H109" s="4"/>
      <c r="I109" s="27">
        <f t="shared" si="18"/>
        <v>1393500</v>
      </c>
      <c r="J109" s="4"/>
      <c r="K109" s="27">
        <f t="shared" si="14"/>
        <v>7742</v>
      </c>
      <c r="L109" s="27">
        <f t="shared" si="19"/>
        <v>781942</v>
      </c>
      <c r="M109" s="27">
        <f t="shared" si="15"/>
        <v>2938.16642</v>
      </c>
      <c r="N109" s="27">
        <f t="shared" si="16"/>
        <v>2938.16642</v>
      </c>
      <c r="O109" s="27">
        <f t="shared" si="20"/>
        <v>-232092.37657999803</v>
      </c>
      <c r="P109" s="27">
        <f t="shared" si="21"/>
        <v>232092.37657999803</v>
      </c>
      <c r="Q109" s="8"/>
      <c r="R109" s="8"/>
      <c r="S109" s="8"/>
      <c r="T109" s="4"/>
    </row>
    <row r="110" spans="1:20">
      <c r="A110" s="31">
        <v>42826</v>
      </c>
      <c r="B110" s="4"/>
      <c r="C110" s="6">
        <v>102</v>
      </c>
      <c r="D110" s="29">
        <f t="shared" si="12"/>
        <v>7742</v>
      </c>
      <c r="E110" s="29">
        <f t="shared" si="17"/>
        <v>789684</v>
      </c>
      <c r="F110" s="29">
        <f t="shared" si="13"/>
        <v>-603816</v>
      </c>
      <c r="G110" s="34">
        <f>+Inputs!$D$3</f>
        <v>0.37951000000000001</v>
      </c>
      <c r="H110" s="4"/>
      <c r="I110" s="27">
        <f t="shared" si="18"/>
        <v>1393500</v>
      </c>
      <c r="J110" s="4"/>
      <c r="K110" s="27">
        <f t="shared" si="14"/>
        <v>7742</v>
      </c>
      <c r="L110" s="27">
        <f t="shared" si="19"/>
        <v>789684</v>
      </c>
      <c r="M110" s="27">
        <f t="shared" si="15"/>
        <v>2938.16642</v>
      </c>
      <c r="N110" s="27">
        <f t="shared" si="16"/>
        <v>2938.16642</v>
      </c>
      <c r="O110" s="27">
        <f t="shared" si="20"/>
        <v>-229154.21015999804</v>
      </c>
      <c r="P110" s="27">
        <f t="shared" si="21"/>
        <v>229154.21015999804</v>
      </c>
      <c r="Q110" s="8"/>
      <c r="R110" s="8"/>
      <c r="S110" s="8"/>
      <c r="T110" s="4"/>
    </row>
    <row r="111" spans="1:20">
      <c r="A111" s="31">
        <v>42856</v>
      </c>
      <c r="B111" s="4"/>
      <c r="C111" s="6">
        <v>103</v>
      </c>
      <c r="D111" s="29">
        <f t="shared" si="12"/>
        <v>7742</v>
      </c>
      <c r="E111" s="29">
        <f t="shared" si="17"/>
        <v>797426</v>
      </c>
      <c r="F111" s="29">
        <f t="shared" si="13"/>
        <v>-596074</v>
      </c>
      <c r="G111" s="34">
        <f>+Inputs!$D$3</f>
        <v>0.37951000000000001</v>
      </c>
      <c r="H111" s="4"/>
      <c r="I111" s="27">
        <f t="shared" si="18"/>
        <v>1393500</v>
      </c>
      <c r="J111" s="4"/>
      <c r="K111" s="27">
        <f t="shared" si="14"/>
        <v>7742</v>
      </c>
      <c r="L111" s="27">
        <f t="shared" si="19"/>
        <v>797426</v>
      </c>
      <c r="M111" s="27">
        <f t="shared" si="15"/>
        <v>2938.16642</v>
      </c>
      <c r="N111" s="27">
        <f t="shared" si="16"/>
        <v>2938.16642</v>
      </c>
      <c r="O111" s="27">
        <f t="shared" si="20"/>
        <v>-226216.04373999804</v>
      </c>
      <c r="P111" s="27">
        <f t="shared" si="21"/>
        <v>226216.04373999804</v>
      </c>
      <c r="Q111" s="8"/>
      <c r="R111" s="8"/>
      <c r="S111" s="8"/>
      <c r="T111" s="4"/>
    </row>
    <row r="112" spans="1:20">
      <c r="A112" s="31">
        <v>42887</v>
      </c>
      <c r="B112" s="4"/>
      <c r="C112" s="6">
        <v>104</v>
      </c>
      <c r="D112" s="29">
        <f t="shared" si="12"/>
        <v>7742</v>
      </c>
      <c r="E112" s="29">
        <f t="shared" si="17"/>
        <v>805168</v>
      </c>
      <c r="F112" s="29">
        <f t="shared" si="13"/>
        <v>-588332</v>
      </c>
      <c r="G112" s="34">
        <f>+Inputs!$D$3</f>
        <v>0.37951000000000001</v>
      </c>
      <c r="H112" s="4"/>
      <c r="I112" s="27">
        <f t="shared" si="18"/>
        <v>1393500</v>
      </c>
      <c r="J112" s="4"/>
      <c r="K112" s="27">
        <f t="shared" si="14"/>
        <v>7742</v>
      </c>
      <c r="L112" s="27">
        <f t="shared" si="19"/>
        <v>805168</v>
      </c>
      <c r="M112" s="27">
        <f t="shared" si="15"/>
        <v>2938.16642</v>
      </c>
      <c r="N112" s="27">
        <f t="shared" si="16"/>
        <v>2938.16642</v>
      </c>
      <c r="O112" s="27">
        <f t="shared" si="20"/>
        <v>-223277.87731999805</v>
      </c>
      <c r="P112" s="27">
        <f t="shared" si="21"/>
        <v>223277.87731999805</v>
      </c>
      <c r="Q112" s="8"/>
      <c r="R112" s="8"/>
      <c r="S112" s="8"/>
      <c r="T112" s="4"/>
    </row>
    <row r="113" spans="1:20">
      <c r="A113" s="31">
        <v>42917</v>
      </c>
      <c r="B113" s="4"/>
      <c r="C113" s="6">
        <v>105</v>
      </c>
      <c r="D113" s="29">
        <f t="shared" si="12"/>
        <v>7742</v>
      </c>
      <c r="E113" s="29">
        <f t="shared" si="17"/>
        <v>812910</v>
      </c>
      <c r="F113" s="29">
        <f t="shared" si="13"/>
        <v>-580590</v>
      </c>
      <c r="G113" s="34">
        <f>+Inputs!$D$3</f>
        <v>0.37951000000000001</v>
      </c>
      <c r="H113" s="4"/>
      <c r="I113" s="27">
        <f t="shared" si="18"/>
        <v>1393500</v>
      </c>
      <c r="J113" s="4"/>
      <c r="K113" s="27">
        <f t="shared" si="14"/>
        <v>7742</v>
      </c>
      <c r="L113" s="27">
        <f t="shared" si="19"/>
        <v>812910</v>
      </c>
      <c r="M113" s="27">
        <f t="shared" si="15"/>
        <v>2938.16642</v>
      </c>
      <c r="N113" s="27">
        <f t="shared" si="16"/>
        <v>2938.16642</v>
      </c>
      <c r="O113" s="27">
        <f t="shared" si="20"/>
        <v>-220339.71089999806</v>
      </c>
      <c r="P113" s="27">
        <f t="shared" si="21"/>
        <v>220339.71089999806</v>
      </c>
      <c r="Q113" s="8"/>
      <c r="R113" s="8"/>
      <c r="S113" s="8"/>
      <c r="T113" s="4"/>
    </row>
    <row r="114" spans="1:20">
      <c r="A114" s="31">
        <v>42948</v>
      </c>
      <c r="B114" s="4"/>
      <c r="C114" s="6">
        <v>106</v>
      </c>
      <c r="D114" s="29">
        <f t="shared" si="12"/>
        <v>7742</v>
      </c>
      <c r="E114" s="29">
        <f t="shared" si="17"/>
        <v>820652</v>
      </c>
      <c r="F114" s="29">
        <f t="shared" si="13"/>
        <v>-572848</v>
      </c>
      <c r="G114" s="34">
        <f>+Inputs!$D$3</f>
        <v>0.37951000000000001</v>
      </c>
      <c r="H114" s="4"/>
      <c r="I114" s="27">
        <f t="shared" si="18"/>
        <v>1393500</v>
      </c>
      <c r="J114" s="4"/>
      <c r="K114" s="27">
        <f t="shared" si="14"/>
        <v>7742</v>
      </c>
      <c r="L114" s="27">
        <f t="shared" si="19"/>
        <v>820652</v>
      </c>
      <c r="M114" s="27">
        <f t="shared" si="15"/>
        <v>2938.16642</v>
      </c>
      <c r="N114" s="27">
        <f t="shared" si="16"/>
        <v>2938.16642</v>
      </c>
      <c r="O114" s="27">
        <f t="shared" si="20"/>
        <v>-217401.54447999806</v>
      </c>
      <c r="P114" s="27">
        <f t="shared" si="21"/>
        <v>217401.54447999806</v>
      </c>
      <c r="Q114" s="8"/>
      <c r="R114" s="8"/>
      <c r="S114" s="8"/>
      <c r="T114" s="4"/>
    </row>
    <row r="115" spans="1:20">
      <c r="A115" s="31">
        <v>42979</v>
      </c>
      <c r="B115" s="4"/>
      <c r="C115" s="6">
        <v>107</v>
      </c>
      <c r="D115" s="29">
        <f t="shared" si="12"/>
        <v>7742</v>
      </c>
      <c r="E115" s="29">
        <f t="shared" si="17"/>
        <v>828394</v>
      </c>
      <c r="F115" s="29">
        <f t="shared" si="13"/>
        <v>-565106</v>
      </c>
      <c r="G115" s="34">
        <f>+Inputs!$D$3</f>
        <v>0.37951000000000001</v>
      </c>
      <c r="H115" s="4"/>
      <c r="I115" s="27">
        <f t="shared" si="18"/>
        <v>1393500</v>
      </c>
      <c r="J115" s="4"/>
      <c r="K115" s="27">
        <f t="shared" si="14"/>
        <v>7742</v>
      </c>
      <c r="L115" s="27">
        <f t="shared" si="19"/>
        <v>828394</v>
      </c>
      <c r="M115" s="27">
        <f t="shared" si="15"/>
        <v>2938.16642</v>
      </c>
      <c r="N115" s="27">
        <f t="shared" si="16"/>
        <v>2938.16642</v>
      </c>
      <c r="O115" s="27">
        <f t="shared" si="20"/>
        <v>-214463.37805999807</v>
      </c>
      <c r="P115" s="27">
        <f t="shared" si="21"/>
        <v>214463.37805999807</v>
      </c>
      <c r="Q115" s="8"/>
      <c r="R115" s="8"/>
      <c r="S115" s="8"/>
      <c r="T115" s="4"/>
    </row>
    <row r="116" spans="1:20">
      <c r="A116" s="31">
        <v>43009</v>
      </c>
      <c r="B116" s="4"/>
      <c r="C116" s="6">
        <v>108</v>
      </c>
      <c r="D116" s="29">
        <f t="shared" si="12"/>
        <v>7742</v>
      </c>
      <c r="E116" s="29">
        <f t="shared" si="17"/>
        <v>836136</v>
      </c>
      <c r="F116" s="29">
        <f t="shared" si="13"/>
        <v>-557364</v>
      </c>
      <c r="G116" s="34">
        <f>+Inputs!$D$3</f>
        <v>0.37951000000000001</v>
      </c>
      <c r="H116" s="4"/>
      <c r="I116" s="27">
        <f t="shared" si="18"/>
        <v>1393500</v>
      </c>
      <c r="J116" s="4"/>
      <c r="K116" s="27">
        <f t="shared" si="14"/>
        <v>7742</v>
      </c>
      <c r="L116" s="27">
        <f t="shared" si="19"/>
        <v>836136</v>
      </c>
      <c r="M116" s="27">
        <f t="shared" si="15"/>
        <v>2938.16642</v>
      </c>
      <c r="N116" s="27">
        <f t="shared" si="16"/>
        <v>2938.16642</v>
      </c>
      <c r="O116" s="27">
        <f t="shared" si="20"/>
        <v>-211525.21163999807</v>
      </c>
      <c r="P116" s="27">
        <f t="shared" si="21"/>
        <v>211525.21163999807</v>
      </c>
      <c r="Q116" s="8"/>
      <c r="R116" s="8"/>
      <c r="S116" s="8"/>
      <c r="T116" s="4"/>
    </row>
    <row r="117" spans="1:20">
      <c r="A117" s="31">
        <v>43040</v>
      </c>
      <c r="B117" s="4"/>
      <c r="C117" s="6">
        <v>109</v>
      </c>
      <c r="D117" s="29">
        <f t="shared" si="12"/>
        <v>7742</v>
      </c>
      <c r="E117" s="29">
        <f t="shared" si="17"/>
        <v>843878</v>
      </c>
      <c r="F117" s="29">
        <f t="shared" si="13"/>
        <v>-549622</v>
      </c>
      <c r="G117" s="34">
        <f>+Inputs!$D$3</f>
        <v>0.37951000000000001</v>
      </c>
      <c r="H117" s="4"/>
      <c r="I117" s="27">
        <f t="shared" si="18"/>
        <v>1393500</v>
      </c>
      <c r="J117" s="4"/>
      <c r="K117" s="27">
        <f t="shared" si="14"/>
        <v>7742</v>
      </c>
      <c r="L117" s="27">
        <f t="shared" si="19"/>
        <v>843878</v>
      </c>
      <c r="M117" s="27">
        <f t="shared" si="15"/>
        <v>2938.16642</v>
      </c>
      <c r="N117" s="27">
        <f t="shared" si="16"/>
        <v>2938.16642</v>
      </c>
      <c r="O117" s="27">
        <f t="shared" si="20"/>
        <v>-208587.04521999808</v>
      </c>
      <c r="P117" s="27">
        <f t="shared" si="21"/>
        <v>208587.04521999808</v>
      </c>
      <c r="Q117" s="8"/>
      <c r="R117" s="8"/>
      <c r="S117" s="8"/>
      <c r="T117" s="4"/>
    </row>
    <row r="118" spans="1:20">
      <c r="A118" s="31">
        <v>43070</v>
      </c>
      <c r="B118" s="4"/>
      <c r="C118" s="6">
        <v>110</v>
      </c>
      <c r="D118" s="29">
        <f t="shared" si="12"/>
        <v>7742</v>
      </c>
      <c r="E118" s="29">
        <f t="shared" si="17"/>
        <v>851620</v>
      </c>
      <c r="F118" s="29">
        <f t="shared" si="13"/>
        <v>-541880</v>
      </c>
      <c r="G118" s="34">
        <f>+Inputs!$D$3</f>
        <v>0.37951000000000001</v>
      </c>
      <c r="H118" s="4"/>
      <c r="I118" s="27">
        <f t="shared" si="18"/>
        <v>1393500</v>
      </c>
      <c r="J118" s="4"/>
      <c r="K118" s="27">
        <f t="shared" si="14"/>
        <v>7742</v>
      </c>
      <c r="L118" s="27">
        <f t="shared" si="19"/>
        <v>851620</v>
      </c>
      <c r="M118" s="27">
        <f t="shared" si="15"/>
        <v>2938.16642</v>
      </c>
      <c r="N118" s="27">
        <f t="shared" si="16"/>
        <v>2938.16642</v>
      </c>
      <c r="O118" s="27">
        <f t="shared" si="20"/>
        <v>-205648.87879999809</v>
      </c>
      <c r="P118" s="27">
        <f t="shared" si="21"/>
        <v>205648.87879999809</v>
      </c>
      <c r="Q118" s="8"/>
      <c r="R118" s="8"/>
      <c r="S118" s="8"/>
      <c r="T118" s="4"/>
    </row>
    <row r="119" spans="1:20">
      <c r="A119" s="31">
        <v>43101</v>
      </c>
      <c r="B119" s="4"/>
      <c r="C119" s="6">
        <v>111</v>
      </c>
      <c r="D119" s="29">
        <f t="shared" si="12"/>
        <v>7742</v>
      </c>
      <c r="E119" s="29">
        <f t="shared" si="17"/>
        <v>859362</v>
      </c>
      <c r="F119" s="29">
        <f t="shared" si="13"/>
        <v>-534138</v>
      </c>
      <c r="G119" s="34">
        <f>+Inputs!$D$3</f>
        <v>0.37951000000000001</v>
      </c>
      <c r="H119" s="4"/>
      <c r="I119" s="27">
        <f t="shared" si="18"/>
        <v>1393500</v>
      </c>
      <c r="J119" s="4"/>
      <c r="K119" s="27">
        <f t="shared" si="14"/>
        <v>7742</v>
      </c>
      <c r="L119" s="27">
        <f t="shared" si="19"/>
        <v>859362</v>
      </c>
      <c r="M119" s="27">
        <f t="shared" si="15"/>
        <v>2938.16642</v>
      </c>
      <c r="N119" s="27">
        <f t="shared" si="16"/>
        <v>2938.16642</v>
      </c>
      <c r="O119" s="27">
        <f t="shared" si="20"/>
        <v>-202710.71237999809</v>
      </c>
      <c r="P119" s="27">
        <f t="shared" si="21"/>
        <v>202710.71237999809</v>
      </c>
      <c r="Q119" s="8"/>
      <c r="R119" s="8"/>
      <c r="S119" s="8"/>
      <c r="T119" s="4"/>
    </row>
    <row r="120" spans="1:20">
      <c r="A120" s="31">
        <v>43132</v>
      </c>
      <c r="B120" s="4"/>
      <c r="C120" s="6">
        <v>112</v>
      </c>
      <c r="D120" s="29">
        <f t="shared" si="12"/>
        <v>7742</v>
      </c>
      <c r="E120" s="29">
        <f t="shared" si="17"/>
        <v>867104</v>
      </c>
      <c r="F120" s="29">
        <f t="shared" si="13"/>
        <v>-526396</v>
      </c>
      <c r="G120" s="34">
        <f>+Inputs!$D$3</f>
        <v>0.37951000000000001</v>
      </c>
      <c r="H120" s="4"/>
      <c r="I120" s="27">
        <f t="shared" si="18"/>
        <v>1393500</v>
      </c>
      <c r="J120" s="4"/>
      <c r="K120" s="27">
        <f t="shared" si="14"/>
        <v>7742</v>
      </c>
      <c r="L120" s="27">
        <f t="shared" si="19"/>
        <v>867104</v>
      </c>
      <c r="M120" s="27">
        <f t="shared" si="15"/>
        <v>2938.16642</v>
      </c>
      <c r="N120" s="27">
        <f t="shared" si="16"/>
        <v>2938.16642</v>
      </c>
      <c r="O120" s="27">
        <f t="shared" si="20"/>
        <v>-199772.5459599981</v>
      </c>
      <c r="P120" s="27">
        <f t="shared" si="21"/>
        <v>199772.5459599981</v>
      </c>
      <c r="Q120" s="8"/>
      <c r="R120" s="8"/>
      <c r="S120" s="8"/>
      <c r="T120" s="4"/>
    </row>
    <row r="121" spans="1:20">
      <c r="A121" s="31">
        <v>43160</v>
      </c>
      <c r="B121" s="4"/>
      <c r="C121" s="6">
        <v>113</v>
      </c>
      <c r="D121" s="29">
        <f t="shared" si="12"/>
        <v>7742</v>
      </c>
      <c r="E121" s="29">
        <f t="shared" si="17"/>
        <v>874846</v>
      </c>
      <c r="F121" s="29">
        <f t="shared" si="13"/>
        <v>-518654</v>
      </c>
      <c r="G121" s="34">
        <f>+Inputs!$D$3</f>
        <v>0.37951000000000001</v>
      </c>
      <c r="H121" s="4"/>
      <c r="I121" s="27">
        <f t="shared" si="18"/>
        <v>1393500</v>
      </c>
      <c r="J121" s="4"/>
      <c r="K121" s="27">
        <f t="shared" si="14"/>
        <v>7742</v>
      </c>
      <c r="L121" s="27">
        <f t="shared" si="19"/>
        <v>874846</v>
      </c>
      <c r="M121" s="27">
        <f t="shared" si="15"/>
        <v>2938.16642</v>
      </c>
      <c r="N121" s="27">
        <f t="shared" si="16"/>
        <v>2938.16642</v>
      </c>
      <c r="O121" s="27">
        <f t="shared" si="20"/>
        <v>-196834.3795399981</v>
      </c>
      <c r="P121" s="27">
        <f t="shared" si="21"/>
        <v>196834.3795399981</v>
      </c>
      <c r="Q121" s="8"/>
      <c r="R121" s="8"/>
      <c r="S121" s="8"/>
      <c r="T121" s="4"/>
    </row>
    <row r="122" spans="1:20">
      <c r="A122" s="31">
        <v>43191</v>
      </c>
      <c r="B122" s="4"/>
      <c r="C122" s="6">
        <v>114</v>
      </c>
      <c r="D122" s="29">
        <f t="shared" si="12"/>
        <v>7742</v>
      </c>
      <c r="E122" s="29">
        <f t="shared" si="17"/>
        <v>882588</v>
      </c>
      <c r="F122" s="29">
        <f t="shared" si="13"/>
        <v>-510912</v>
      </c>
      <c r="G122" s="34">
        <f>+Inputs!$D$3</f>
        <v>0.37951000000000001</v>
      </c>
      <c r="H122" s="4"/>
      <c r="I122" s="27">
        <f t="shared" si="18"/>
        <v>1393500</v>
      </c>
      <c r="J122" s="4"/>
      <c r="K122" s="27">
        <f t="shared" si="14"/>
        <v>7742</v>
      </c>
      <c r="L122" s="27">
        <f t="shared" si="19"/>
        <v>882588</v>
      </c>
      <c r="M122" s="27">
        <f t="shared" si="15"/>
        <v>2938.16642</v>
      </c>
      <c r="N122" s="27">
        <f t="shared" si="16"/>
        <v>2938.16642</v>
      </c>
      <c r="O122" s="27">
        <f t="shared" si="20"/>
        <v>-193896.21311999811</v>
      </c>
      <c r="P122" s="27">
        <f t="shared" si="21"/>
        <v>193896.21311999811</v>
      </c>
      <c r="Q122" s="8"/>
      <c r="R122" s="8"/>
      <c r="S122" s="8"/>
      <c r="T122" s="4"/>
    </row>
    <row r="123" spans="1:20">
      <c r="A123" s="31">
        <v>43221</v>
      </c>
      <c r="B123" s="4"/>
      <c r="C123" s="6">
        <v>115</v>
      </c>
      <c r="D123" s="29">
        <f t="shared" si="12"/>
        <v>7742</v>
      </c>
      <c r="E123" s="29">
        <f t="shared" si="17"/>
        <v>890330</v>
      </c>
      <c r="F123" s="29">
        <f t="shared" si="13"/>
        <v>-503170</v>
      </c>
      <c r="G123" s="34">
        <f>+Inputs!$D$3</f>
        <v>0.37951000000000001</v>
      </c>
      <c r="H123" s="4"/>
      <c r="I123" s="27">
        <f t="shared" si="18"/>
        <v>1393500</v>
      </c>
      <c r="J123" s="4"/>
      <c r="K123" s="27">
        <f t="shared" si="14"/>
        <v>7742</v>
      </c>
      <c r="L123" s="27">
        <f t="shared" si="19"/>
        <v>890330</v>
      </c>
      <c r="M123" s="27">
        <f t="shared" si="15"/>
        <v>2938.16642</v>
      </c>
      <c r="N123" s="27">
        <f t="shared" si="16"/>
        <v>2938.16642</v>
      </c>
      <c r="O123" s="27">
        <f t="shared" si="20"/>
        <v>-190958.04669999811</v>
      </c>
      <c r="P123" s="27">
        <f t="shared" si="21"/>
        <v>190958.04669999811</v>
      </c>
      <c r="Q123" s="8"/>
      <c r="R123" s="8"/>
      <c r="S123" s="8"/>
      <c r="T123" s="4"/>
    </row>
    <row r="124" spans="1:20">
      <c r="A124" s="31">
        <v>43252</v>
      </c>
      <c r="B124" s="4"/>
      <c r="C124" s="6">
        <v>116</v>
      </c>
      <c r="D124" s="29">
        <f t="shared" si="12"/>
        <v>7742</v>
      </c>
      <c r="E124" s="29">
        <f t="shared" si="17"/>
        <v>898072</v>
      </c>
      <c r="F124" s="29">
        <f t="shared" si="13"/>
        <v>-495428</v>
      </c>
      <c r="G124" s="34">
        <f>+Inputs!$D$3</f>
        <v>0.37951000000000001</v>
      </c>
      <c r="H124" s="4"/>
      <c r="I124" s="27">
        <f t="shared" si="18"/>
        <v>1393500</v>
      </c>
      <c r="J124" s="4"/>
      <c r="K124" s="27">
        <f t="shared" si="14"/>
        <v>7742</v>
      </c>
      <c r="L124" s="27">
        <f t="shared" si="19"/>
        <v>898072</v>
      </c>
      <c r="M124" s="27">
        <f t="shared" si="15"/>
        <v>2938.16642</v>
      </c>
      <c r="N124" s="27">
        <f t="shared" si="16"/>
        <v>2938.16642</v>
      </c>
      <c r="O124" s="27">
        <f t="shared" si="20"/>
        <v>-188019.88027999812</v>
      </c>
      <c r="P124" s="27">
        <f t="shared" si="21"/>
        <v>188019.88027999812</v>
      </c>
      <c r="Q124" s="8"/>
      <c r="R124" s="8"/>
      <c r="S124" s="8"/>
      <c r="T124" s="4"/>
    </row>
    <row r="125" spans="1:20">
      <c r="A125" s="31">
        <v>43282</v>
      </c>
      <c r="B125" s="4"/>
      <c r="C125" s="6">
        <v>117</v>
      </c>
      <c r="D125" s="29">
        <f t="shared" si="12"/>
        <v>7742</v>
      </c>
      <c r="E125" s="29">
        <f t="shared" si="17"/>
        <v>905814</v>
      </c>
      <c r="F125" s="29">
        <f t="shared" si="13"/>
        <v>-487686</v>
      </c>
      <c r="G125" s="34">
        <f>+Inputs!$D$3</f>
        <v>0.37951000000000001</v>
      </c>
      <c r="H125" s="4"/>
      <c r="I125" s="27">
        <f t="shared" si="18"/>
        <v>1393500</v>
      </c>
      <c r="J125" s="4"/>
      <c r="K125" s="27">
        <f t="shared" si="14"/>
        <v>7742</v>
      </c>
      <c r="L125" s="27">
        <f t="shared" si="19"/>
        <v>905814</v>
      </c>
      <c r="M125" s="27">
        <f t="shared" si="15"/>
        <v>2938.16642</v>
      </c>
      <c r="N125" s="27">
        <f t="shared" si="16"/>
        <v>2938.16642</v>
      </c>
      <c r="O125" s="27">
        <f t="shared" si="20"/>
        <v>-185081.71385999813</v>
      </c>
      <c r="P125" s="27">
        <f t="shared" si="21"/>
        <v>185081.71385999813</v>
      </c>
      <c r="Q125" s="8"/>
      <c r="R125" s="8"/>
      <c r="S125" s="8"/>
      <c r="T125" s="4"/>
    </row>
    <row r="126" spans="1:20">
      <c r="A126" s="31">
        <v>43313</v>
      </c>
      <c r="B126" s="4"/>
      <c r="C126" s="6">
        <v>118</v>
      </c>
      <c r="D126" s="29">
        <f t="shared" si="12"/>
        <v>7742</v>
      </c>
      <c r="E126" s="29">
        <f t="shared" si="17"/>
        <v>913556</v>
      </c>
      <c r="F126" s="29">
        <f t="shared" si="13"/>
        <v>-479944</v>
      </c>
      <c r="G126" s="34">
        <f>+Inputs!$D$3</f>
        <v>0.37951000000000001</v>
      </c>
      <c r="H126" s="4"/>
      <c r="I126" s="27">
        <f t="shared" si="18"/>
        <v>1393500</v>
      </c>
      <c r="J126" s="4"/>
      <c r="K126" s="27">
        <f t="shared" si="14"/>
        <v>7742</v>
      </c>
      <c r="L126" s="27">
        <f t="shared" si="19"/>
        <v>913556</v>
      </c>
      <c r="M126" s="27">
        <f t="shared" si="15"/>
        <v>2938.16642</v>
      </c>
      <c r="N126" s="27">
        <f t="shared" si="16"/>
        <v>2938.16642</v>
      </c>
      <c r="O126" s="27">
        <f t="shared" si="20"/>
        <v>-182143.54743999813</v>
      </c>
      <c r="P126" s="27">
        <f t="shared" si="21"/>
        <v>182143.54743999813</v>
      </c>
      <c r="Q126" s="8"/>
      <c r="R126" s="8"/>
      <c r="S126" s="8"/>
      <c r="T126" s="4"/>
    </row>
    <row r="127" spans="1:20">
      <c r="A127" s="31">
        <v>43344</v>
      </c>
      <c r="B127" s="4"/>
      <c r="C127" s="6">
        <v>119</v>
      </c>
      <c r="D127" s="29">
        <f t="shared" si="12"/>
        <v>7742</v>
      </c>
      <c r="E127" s="29">
        <f t="shared" si="17"/>
        <v>921298</v>
      </c>
      <c r="F127" s="29">
        <f t="shared" si="13"/>
        <v>-472202</v>
      </c>
      <c r="G127" s="34">
        <f>+Inputs!$D$3</f>
        <v>0.37951000000000001</v>
      </c>
      <c r="H127" s="4"/>
      <c r="I127" s="27">
        <f t="shared" si="18"/>
        <v>1393500</v>
      </c>
      <c r="J127" s="4"/>
      <c r="K127" s="27">
        <f t="shared" si="14"/>
        <v>7742</v>
      </c>
      <c r="L127" s="27">
        <f t="shared" si="19"/>
        <v>921298</v>
      </c>
      <c r="M127" s="27">
        <f t="shared" si="15"/>
        <v>2938.16642</v>
      </c>
      <c r="N127" s="27">
        <f t="shared" si="16"/>
        <v>2938.16642</v>
      </c>
      <c r="O127" s="27">
        <f t="shared" si="20"/>
        <v>-179205.38101999814</v>
      </c>
      <c r="P127" s="27">
        <f t="shared" si="21"/>
        <v>179205.38101999814</v>
      </c>
      <c r="Q127" s="8"/>
      <c r="R127" s="8"/>
      <c r="S127" s="8"/>
      <c r="T127" s="4"/>
    </row>
    <row r="128" spans="1:20">
      <c r="A128" s="31">
        <v>43374</v>
      </c>
      <c r="B128" s="4"/>
      <c r="C128" s="6">
        <v>120</v>
      </c>
      <c r="D128" s="29">
        <f t="shared" si="12"/>
        <v>7742</v>
      </c>
      <c r="E128" s="29">
        <f t="shared" si="17"/>
        <v>929040</v>
      </c>
      <c r="F128" s="29">
        <f t="shared" si="13"/>
        <v>-464460</v>
      </c>
      <c r="G128" s="34">
        <f>+Inputs!$D$3</f>
        <v>0.37951000000000001</v>
      </c>
      <c r="H128" s="4"/>
      <c r="I128" s="27">
        <f t="shared" si="18"/>
        <v>1393500</v>
      </c>
      <c r="J128" s="4"/>
      <c r="K128" s="27">
        <f t="shared" si="14"/>
        <v>7742</v>
      </c>
      <c r="L128" s="27">
        <f t="shared" si="19"/>
        <v>929040</v>
      </c>
      <c r="M128" s="27">
        <f t="shared" si="15"/>
        <v>2938.16642</v>
      </c>
      <c r="N128" s="27">
        <f t="shared" si="16"/>
        <v>2938.16642</v>
      </c>
      <c r="O128" s="27">
        <f t="shared" si="20"/>
        <v>-176267.21459999814</v>
      </c>
      <c r="P128" s="27">
        <f t="shared" si="21"/>
        <v>176267.21459999814</v>
      </c>
      <c r="Q128" s="8"/>
      <c r="R128" s="8"/>
      <c r="S128" s="8"/>
      <c r="T128" s="4"/>
    </row>
    <row r="129" spans="1:20">
      <c r="A129" s="31">
        <v>43405</v>
      </c>
      <c r="B129" s="4"/>
      <c r="C129" s="6">
        <v>121</v>
      </c>
      <c r="D129" s="29">
        <f t="shared" si="12"/>
        <v>7742</v>
      </c>
      <c r="E129" s="29">
        <f t="shared" si="17"/>
        <v>936782</v>
      </c>
      <c r="F129" s="29">
        <f t="shared" si="13"/>
        <v>-456718</v>
      </c>
      <c r="G129" s="34">
        <f>+Inputs!$D$3</f>
        <v>0.37951000000000001</v>
      </c>
      <c r="H129" s="4"/>
      <c r="I129" s="27">
        <f t="shared" si="18"/>
        <v>1393500</v>
      </c>
      <c r="J129" s="4"/>
      <c r="K129" s="27">
        <f t="shared" si="14"/>
        <v>7742</v>
      </c>
      <c r="L129" s="27">
        <f t="shared" si="19"/>
        <v>936782</v>
      </c>
      <c r="M129" s="27">
        <f t="shared" si="15"/>
        <v>2938.16642</v>
      </c>
      <c r="N129" s="27">
        <f t="shared" si="16"/>
        <v>2938.16642</v>
      </c>
      <c r="O129" s="27">
        <f t="shared" si="20"/>
        <v>-173329.04817999815</v>
      </c>
      <c r="P129" s="27">
        <f t="shared" si="21"/>
        <v>173329.04817999815</v>
      </c>
      <c r="Q129" s="8"/>
      <c r="R129" s="8"/>
      <c r="S129" s="8"/>
      <c r="T129" s="4"/>
    </row>
    <row r="130" spans="1:20">
      <c r="A130" s="31">
        <v>43435</v>
      </c>
      <c r="B130" s="4"/>
      <c r="C130" s="6">
        <v>122</v>
      </c>
      <c r="D130" s="29">
        <f t="shared" si="12"/>
        <v>7742</v>
      </c>
      <c r="E130" s="29">
        <f t="shared" si="17"/>
        <v>944524</v>
      </c>
      <c r="F130" s="29">
        <f t="shared" si="13"/>
        <v>-448976</v>
      </c>
      <c r="G130" s="34">
        <f>+Inputs!$D$3</f>
        <v>0.37951000000000001</v>
      </c>
      <c r="H130" s="4"/>
      <c r="I130" s="27">
        <f t="shared" si="18"/>
        <v>1393500</v>
      </c>
      <c r="J130" s="4"/>
      <c r="K130" s="27">
        <f t="shared" si="14"/>
        <v>7742</v>
      </c>
      <c r="L130" s="27">
        <f t="shared" si="19"/>
        <v>944524</v>
      </c>
      <c r="M130" s="27">
        <f t="shared" si="15"/>
        <v>2938.16642</v>
      </c>
      <c r="N130" s="27">
        <f t="shared" si="16"/>
        <v>2938.16642</v>
      </c>
      <c r="O130" s="27">
        <f t="shared" si="20"/>
        <v>-170390.88175999816</v>
      </c>
      <c r="P130" s="27">
        <f t="shared" si="21"/>
        <v>170390.88175999816</v>
      </c>
      <c r="Q130" s="8"/>
      <c r="R130" s="8"/>
      <c r="S130" s="8"/>
      <c r="T130" s="4"/>
    </row>
    <row r="131" spans="1:20">
      <c r="A131" s="31">
        <v>43466</v>
      </c>
      <c r="B131" s="4"/>
      <c r="C131" s="6">
        <v>123</v>
      </c>
      <c r="D131" s="29">
        <f t="shared" si="12"/>
        <v>7742</v>
      </c>
      <c r="E131" s="29">
        <f t="shared" si="17"/>
        <v>952266</v>
      </c>
      <c r="F131" s="29">
        <f t="shared" si="13"/>
        <v>-441234</v>
      </c>
      <c r="G131" s="34">
        <f>+Inputs!$D$3</f>
        <v>0.37951000000000001</v>
      </c>
      <c r="H131" s="4"/>
      <c r="I131" s="27">
        <f t="shared" si="18"/>
        <v>1393500</v>
      </c>
      <c r="J131" s="4"/>
      <c r="K131" s="27">
        <f t="shared" si="14"/>
        <v>7742</v>
      </c>
      <c r="L131" s="27">
        <f t="shared" si="19"/>
        <v>952266</v>
      </c>
      <c r="M131" s="27">
        <f t="shared" si="15"/>
        <v>2938.16642</v>
      </c>
      <c r="N131" s="27">
        <f t="shared" si="16"/>
        <v>2938.16642</v>
      </c>
      <c r="O131" s="27">
        <f t="shared" si="20"/>
        <v>-167452.71533999816</v>
      </c>
      <c r="P131" s="27">
        <f t="shared" si="21"/>
        <v>167452.71533999816</v>
      </c>
      <c r="Q131" s="8"/>
      <c r="R131" s="8"/>
      <c r="S131" s="8"/>
      <c r="T131" s="4"/>
    </row>
    <row r="132" spans="1:20">
      <c r="A132" s="31">
        <v>43497</v>
      </c>
      <c r="B132" s="4"/>
      <c r="C132" s="6">
        <v>124</v>
      </c>
      <c r="D132" s="29">
        <f t="shared" si="12"/>
        <v>7742</v>
      </c>
      <c r="E132" s="29">
        <f t="shared" si="17"/>
        <v>960008</v>
      </c>
      <c r="F132" s="29">
        <f t="shared" si="13"/>
        <v>-433492</v>
      </c>
      <c r="G132" s="34">
        <f>+Inputs!$D$3</f>
        <v>0.37951000000000001</v>
      </c>
      <c r="H132" s="4"/>
      <c r="I132" s="27">
        <f t="shared" si="18"/>
        <v>1393500</v>
      </c>
      <c r="J132" s="4"/>
      <c r="K132" s="27">
        <f t="shared" si="14"/>
        <v>7742</v>
      </c>
      <c r="L132" s="27">
        <f t="shared" si="19"/>
        <v>960008</v>
      </c>
      <c r="M132" s="27">
        <f t="shared" si="15"/>
        <v>2938.16642</v>
      </c>
      <c r="N132" s="27">
        <f t="shared" si="16"/>
        <v>2938.16642</v>
      </c>
      <c r="O132" s="27">
        <f t="shared" si="20"/>
        <v>-164514.54891999817</v>
      </c>
      <c r="P132" s="27">
        <f t="shared" si="21"/>
        <v>164514.54891999817</v>
      </c>
      <c r="Q132" s="8"/>
      <c r="R132" s="8"/>
      <c r="S132" s="8"/>
      <c r="T132" s="4"/>
    </row>
    <row r="133" spans="1:20">
      <c r="A133" s="31">
        <v>43525</v>
      </c>
      <c r="B133" s="4"/>
      <c r="C133" s="6">
        <v>125</v>
      </c>
      <c r="D133" s="29">
        <f t="shared" si="12"/>
        <v>7742</v>
      </c>
      <c r="E133" s="29">
        <f t="shared" si="17"/>
        <v>967750</v>
      </c>
      <c r="F133" s="29">
        <f t="shared" si="13"/>
        <v>-425750</v>
      </c>
      <c r="G133" s="34">
        <f>+Inputs!$D$3</f>
        <v>0.37951000000000001</v>
      </c>
      <c r="H133" s="4"/>
      <c r="I133" s="27">
        <f t="shared" si="18"/>
        <v>1393500</v>
      </c>
      <c r="J133" s="4"/>
      <c r="K133" s="27">
        <f t="shared" si="14"/>
        <v>7742</v>
      </c>
      <c r="L133" s="27">
        <f t="shared" si="19"/>
        <v>967750</v>
      </c>
      <c r="M133" s="27">
        <f t="shared" si="15"/>
        <v>2938.16642</v>
      </c>
      <c r="N133" s="27">
        <f t="shared" si="16"/>
        <v>2938.16642</v>
      </c>
      <c r="O133" s="27">
        <f t="shared" si="20"/>
        <v>-161576.38249999817</v>
      </c>
      <c r="P133" s="27">
        <f t="shared" si="21"/>
        <v>161576.38249999817</v>
      </c>
      <c r="Q133" s="8"/>
      <c r="R133" s="8"/>
      <c r="S133" s="8"/>
      <c r="T133" s="4"/>
    </row>
    <row r="134" spans="1:20">
      <c r="A134" s="31">
        <v>43556</v>
      </c>
      <c r="B134" s="4"/>
      <c r="C134" s="6">
        <v>126</v>
      </c>
      <c r="D134" s="29">
        <f t="shared" si="12"/>
        <v>7742</v>
      </c>
      <c r="E134" s="29">
        <f t="shared" si="17"/>
        <v>975492</v>
      </c>
      <c r="F134" s="29">
        <f t="shared" si="13"/>
        <v>-418008</v>
      </c>
      <c r="G134" s="34">
        <f>+Inputs!$D$3</f>
        <v>0.37951000000000001</v>
      </c>
      <c r="H134" s="4"/>
      <c r="I134" s="27">
        <f t="shared" si="18"/>
        <v>1393500</v>
      </c>
      <c r="J134" s="4"/>
      <c r="K134" s="27">
        <f t="shared" si="14"/>
        <v>7742</v>
      </c>
      <c r="L134" s="27">
        <f t="shared" si="19"/>
        <v>975492</v>
      </c>
      <c r="M134" s="27">
        <f t="shared" si="15"/>
        <v>2938.16642</v>
      </c>
      <c r="N134" s="27">
        <f t="shared" si="16"/>
        <v>2938.16642</v>
      </c>
      <c r="O134" s="27">
        <f t="shared" si="20"/>
        <v>-158638.21607999818</v>
      </c>
      <c r="P134" s="27">
        <f t="shared" si="21"/>
        <v>158638.21607999818</v>
      </c>
      <c r="Q134" s="8"/>
      <c r="R134" s="8"/>
      <c r="S134" s="8"/>
      <c r="T134" s="4"/>
    </row>
    <row r="135" spans="1:20">
      <c r="A135" s="31">
        <v>43586</v>
      </c>
      <c r="B135" s="4"/>
      <c r="C135" s="6">
        <v>127</v>
      </c>
      <c r="D135" s="29">
        <f t="shared" si="12"/>
        <v>7742</v>
      </c>
      <c r="E135" s="29">
        <f t="shared" si="17"/>
        <v>983234</v>
      </c>
      <c r="F135" s="29">
        <f t="shared" si="13"/>
        <v>-410266</v>
      </c>
      <c r="G135" s="34">
        <f>+Inputs!$D$3</f>
        <v>0.37951000000000001</v>
      </c>
      <c r="H135" s="4"/>
      <c r="I135" s="27">
        <f t="shared" si="18"/>
        <v>1393500</v>
      </c>
      <c r="J135" s="4"/>
      <c r="K135" s="27">
        <f t="shared" si="14"/>
        <v>7742</v>
      </c>
      <c r="L135" s="27">
        <f t="shared" si="19"/>
        <v>983234</v>
      </c>
      <c r="M135" s="27">
        <f t="shared" si="15"/>
        <v>2938.16642</v>
      </c>
      <c r="N135" s="27">
        <f t="shared" si="16"/>
        <v>2938.16642</v>
      </c>
      <c r="O135" s="27">
        <f t="shared" si="20"/>
        <v>-155700.04965999819</v>
      </c>
      <c r="P135" s="27">
        <f t="shared" si="21"/>
        <v>155700.04965999819</v>
      </c>
      <c r="Q135" s="8"/>
      <c r="R135" s="8"/>
      <c r="S135" s="8"/>
      <c r="T135" s="4"/>
    </row>
    <row r="136" spans="1:20">
      <c r="A136" s="31">
        <v>43617</v>
      </c>
      <c r="B136" s="4"/>
      <c r="C136" s="6">
        <v>128</v>
      </c>
      <c r="D136" s="29">
        <f t="shared" si="12"/>
        <v>7742</v>
      </c>
      <c r="E136" s="29">
        <f t="shared" si="17"/>
        <v>990976</v>
      </c>
      <c r="F136" s="29">
        <f t="shared" si="13"/>
        <v>-402524</v>
      </c>
      <c r="G136" s="34">
        <f>+Inputs!$D$3</f>
        <v>0.37951000000000001</v>
      </c>
      <c r="H136" s="4"/>
      <c r="I136" s="27">
        <f t="shared" si="18"/>
        <v>1393500</v>
      </c>
      <c r="J136" s="4"/>
      <c r="K136" s="27">
        <f t="shared" si="14"/>
        <v>7742</v>
      </c>
      <c r="L136" s="27">
        <f t="shared" si="19"/>
        <v>990976</v>
      </c>
      <c r="M136" s="27">
        <f t="shared" si="15"/>
        <v>2938.16642</v>
      </c>
      <c r="N136" s="27">
        <f t="shared" si="16"/>
        <v>2938.16642</v>
      </c>
      <c r="O136" s="27">
        <f t="shared" si="20"/>
        <v>-152761.88323999819</v>
      </c>
      <c r="P136" s="27">
        <f t="shared" si="21"/>
        <v>152761.88323999819</v>
      </c>
      <c r="Q136" s="8"/>
      <c r="R136" s="8"/>
      <c r="S136" s="8"/>
      <c r="T136" s="4"/>
    </row>
    <row r="137" spans="1:20">
      <c r="A137" s="31">
        <v>43647</v>
      </c>
      <c r="B137" s="4"/>
      <c r="C137" s="6">
        <v>129</v>
      </c>
      <c r="D137" s="29">
        <f t="shared" ref="D137:D187" si="22">ROUND(-(+$B$9/180)*1,0)</f>
        <v>7742</v>
      </c>
      <c r="E137" s="29">
        <f t="shared" si="17"/>
        <v>998718</v>
      </c>
      <c r="F137" s="29">
        <f t="shared" ref="F137:F188" si="23">$B$9+E137</f>
        <v>-394782</v>
      </c>
      <c r="G137" s="34">
        <f>+Inputs!$D$3</f>
        <v>0.37951000000000001</v>
      </c>
      <c r="H137" s="4"/>
      <c r="I137" s="27">
        <f t="shared" si="18"/>
        <v>1393500</v>
      </c>
      <c r="J137" s="4"/>
      <c r="K137" s="27">
        <f t="shared" ref="K137:K188" si="24">D137</f>
        <v>7742</v>
      </c>
      <c r="L137" s="27">
        <f t="shared" si="19"/>
        <v>998718</v>
      </c>
      <c r="M137" s="27">
        <f t="shared" ref="M137:M188" si="25">K137*G137</f>
        <v>2938.16642</v>
      </c>
      <c r="N137" s="27">
        <f t="shared" ref="N137:N188" si="26">M137-J137</f>
        <v>2938.16642</v>
      </c>
      <c r="O137" s="27">
        <f t="shared" si="20"/>
        <v>-149823.7168199982</v>
      </c>
      <c r="P137" s="27">
        <f t="shared" si="21"/>
        <v>149823.7168199982</v>
      </c>
      <c r="Q137" s="8"/>
      <c r="R137" s="8"/>
      <c r="S137" s="8"/>
      <c r="T137" s="4"/>
    </row>
    <row r="138" spans="1:20">
      <c r="A138" s="31">
        <v>43678</v>
      </c>
      <c r="B138" s="4"/>
      <c r="C138" s="6">
        <v>130</v>
      </c>
      <c r="D138" s="29">
        <f t="shared" si="22"/>
        <v>7742</v>
      </c>
      <c r="E138" s="29">
        <f t="shared" ref="E138:E188" si="27">+E137+D138</f>
        <v>1006460</v>
      </c>
      <c r="F138" s="29">
        <f t="shared" si="23"/>
        <v>-387040</v>
      </c>
      <c r="G138" s="34">
        <f>+Inputs!$D$3</f>
        <v>0.37951000000000001</v>
      </c>
      <c r="H138" s="4"/>
      <c r="I138" s="27">
        <f t="shared" ref="I138:I188" si="28">+I137+H138</f>
        <v>1393500</v>
      </c>
      <c r="J138" s="4"/>
      <c r="K138" s="27">
        <f t="shared" si="24"/>
        <v>7742</v>
      </c>
      <c r="L138" s="27">
        <f t="shared" ref="L138:L188" si="29">+L137+K138</f>
        <v>1006460</v>
      </c>
      <c r="M138" s="27">
        <f t="shared" si="25"/>
        <v>2938.16642</v>
      </c>
      <c r="N138" s="27">
        <f t="shared" si="26"/>
        <v>2938.16642</v>
      </c>
      <c r="O138" s="27">
        <f t="shared" ref="O138:O188" si="30">+O137+N138</f>
        <v>-146885.5503999982</v>
      </c>
      <c r="P138" s="27">
        <f t="shared" ref="P138:P188" si="31">P137-N138</f>
        <v>146885.5503999982</v>
      </c>
      <c r="Q138" s="8"/>
      <c r="R138" s="8"/>
      <c r="S138" s="8"/>
      <c r="T138" s="4"/>
    </row>
    <row r="139" spans="1:20">
      <c r="A139" s="31">
        <v>43709</v>
      </c>
      <c r="B139" s="4"/>
      <c r="C139" s="6">
        <v>131</v>
      </c>
      <c r="D139" s="29">
        <f t="shared" si="22"/>
        <v>7742</v>
      </c>
      <c r="E139" s="29">
        <f t="shared" si="27"/>
        <v>1014202</v>
      </c>
      <c r="F139" s="29">
        <f t="shared" si="23"/>
        <v>-379298</v>
      </c>
      <c r="G139" s="34">
        <f>+Inputs!$D$3</f>
        <v>0.37951000000000001</v>
      </c>
      <c r="H139" s="4"/>
      <c r="I139" s="27">
        <f t="shared" si="28"/>
        <v>1393500</v>
      </c>
      <c r="J139" s="4"/>
      <c r="K139" s="27">
        <f t="shared" si="24"/>
        <v>7742</v>
      </c>
      <c r="L139" s="27">
        <f t="shared" si="29"/>
        <v>1014202</v>
      </c>
      <c r="M139" s="27">
        <f t="shared" si="25"/>
        <v>2938.16642</v>
      </c>
      <c r="N139" s="27">
        <f t="shared" si="26"/>
        <v>2938.16642</v>
      </c>
      <c r="O139" s="27">
        <f t="shared" si="30"/>
        <v>-143947.38397999821</v>
      </c>
      <c r="P139" s="27">
        <f t="shared" si="31"/>
        <v>143947.38397999821</v>
      </c>
      <c r="Q139" s="8"/>
      <c r="R139" s="8"/>
      <c r="S139" s="8"/>
      <c r="T139" s="4"/>
    </row>
    <row r="140" spans="1:20">
      <c r="A140" s="31">
        <v>43739</v>
      </c>
      <c r="B140" s="4"/>
      <c r="C140" s="6">
        <v>132</v>
      </c>
      <c r="D140" s="29">
        <f t="shared" si="22"/>
        <v>7742</v>
      </c>
      <c r="E140" s="29">
        <f t="shared" si="27"/>
        <v>1021944</v>
      </c>
      <c r="F140" s="29">
        <f t="shared" si="23"/>
        <v>-371556</v>
      </c>
      <c r="G140" s="34">
        <f>+Inputs!$D$3</f>
        <v>0.37951000000000001</v>
      </c>
      <c r="H140" s="4"/>
      <c r="I140" s="27">
        <f t="shared" si="28"/>
        <v>1393500</v>
      </c>
      <c r="J140" s="4"/>
      <c r="K140" s="27">
        <f t="shared" si="24"/>
        <v>7742</v>
      </c>
      <c r="L140" s="27">
        <f t="shared" si="29"/>
        <v>1021944</v>
      </c>
      <c r="M140" s="27">
        <f t="shared" si="25"/>
        <v>2938.16642</v>
      </c>
      <c r="N140" s="27">
        <f t="shared" si="26"/>
        <v>2938.16642</v>
      </c>
      <c r="O140" s="27">
        <f t="shared" si="30"/>
        <v>-141009.21755999821</v>
      </c>
      <c r="P140" s="27">
        <f t="shared" si="31"/>
        <v>141009.21755999821</v>
      </c>
      <c r="Q140" s="8"/>
      <c r="R140" s="8"/>
      <c r="S140" s="8"/>
      <c r="T140" s="4"/>
    </row>
    <row r="141" spans="1:20">
      <c r="A141" s="31">
        <v>43770</v>
      </c>
      <c r="B141" s="4"/>
      <c r="C141" s="6">
        <v>133</v>
      </c>
      <c r="D141" s="29">
        <f t="shared" si="22"/>
        <v>7742</v>
      </c>
      <c r="E141" s="29">
        <f t="shared" si="27"/>
        <v>1029686</v>
      </c>
      <c r="F141" s="29">
        <f t="shared" si="23"/>
        <v>-363814</v>
      </c>
      <c r="G141" s="34">
        <f>+Inputs!$D$3</f>
        <v>0.37951000000000001</v>
      </c>
      <c r="H141" s="4"/>
      <c r="I141" s="27">
        <f t="shared" si="28"/>
        <v>1393500</v>
      </c>
      <c r="J141" s="4"/>
      <c r="K141" s="27">
        <f t="shared" si="24"/>
        <v>7742</v>
      </c>
      <c r="L141" s="27">
        <f t="shared" si="29"/>
        <v>1029686</v>
      </c>
      <c r="M141" s="27">
        <f t="shared" si="25"/>
        <v>2938.16642</v>
      </c>
      <c r="N141" s="27">
        <f t="shared" si="26"/>
        <v>2938.16642</v>
      </c>
      <c r="O141" s="27">
        <f t="shared" si="30"/>
        <v>-138071.05113999822</v>
      </c>
      <c r="P141" s="27">
        <f t="shared" si="31"/>
        <v>138071.05113999822</v>
      </c>
      <c r="Q141" s="8"/>
      <c r="R141" s="8"/>
      <c r="S141" s="8"/>
      <c r="T141" s="4"/>
    </row>
    <row r="142" spans="1:20">
      <c r="A142" s="31">
        <v>43800</v>
      </c>
      <c r="B142" s="4"/>
      <c r="C142" s="6">
        <v>134</v>
      </c>
      <c r="D142" s="29">
        <f t="shared" si="22"/>
        <v>7742</v>
      </c>
      <c r="E142" s="29">
        <f t="shared" si="27"/>
        <v>1037428</v>
      </c>
      <c r="F142" s="29">
        <f t="shared" si="23"/>
        <v>-356072</v>
      </c>
      <c r="G142" s="34">
        <f>+Inputs!$D$3</f>
        <v>0.37951000000000001</v>
      </c>
      <c r="H142" s="4"/>
      <c r="I142" s="27">
        <f t="shared" si="28"/>
        <v>1393500</v>
      </c>
      <c r="J142" s="4"/>
      <c r="K142" s="27">
        <f t="shared" si="24"/>
        <v>7742</v>
      </c>
      <c r="L142" s="27">
        <f t="shared" si="29"/>
        <v>1037428</v>
      </c>
      <c r="M142" s="27">
        <f t="shared" si="25"/>
        <v>2938.16642</v>
      </c>
      <c r="N142" s="27">
        <f t="shared" si="26"/>
        <v>2938.16642</v>
      </c>
      <c r="O142" s="27">
        <f t="shared" si="30"/>
        <v>-135132.88471999823</v>
      </c>
      <c r="P142" s="27">
        <f t="shared" si="31"/>
        <v>135132.88471999823</v>
      </c>
      <c r="Q142" s="8"/>
      <c r="R142" s="8"/>
      <c r="S142" s="8"/>
      <c r="T142" s="4"/>
    </row>
    <row r="143" spans="1:20">
      <c r="A143" s="31">
        <v>43831</v>
      </c>
      <c r="B143" s="4"/>
      <c r="C143" s="6">
        <v>135</v>
      </c>
      <c r="D143" s="29">
        <f t="shared" si="22"/>
        <v>7742</v>
      </c>
      <c r="E143" s="29">
        <f t="shared" si="27"/>
        <v>1045170</v>
      </c>
      <c r="F143" s="29">
        <f t="shared" si="23"/>
        <v>-348330</v>
      </c>
      <c r="G143" s="34">
        <f>+Inputs!$D$3</f>
        <v>0.37951000000000001</v>
      </c>
      <c r="H143" s="4"/>
      <c r="I143" s="27">
        <f t="shared" si="28"/>
        <v>1393500</v>
      </c>
      <c r="J143" s="4"/>
      <c r="K143" s="27">
        <f t="shared" si="24"/>
        <v>7742</v>
      </c>
      <c r="L143" s="27">
        <f t="shared" si="29"/>
        <v>1045170</v>
      </c>
      <c r="M143" s="27">
        <f t="shared" si="25"/>
        <v>2938.16642</v>
      </c>
      <c r="N143" s="27">
        <f t="shared" si="26"/>
        <v>2938.16642</v>
      </c>
      <c r="O143" s="27">
        <f t="shared" si="30"/>
        <v>-132194.71829999823</v>
      </c>
      <c r="P143" s="27">
        <f t="shared" si="31"/>
        <v>132194.71829999823</v>
      </c>
      <c r="Q143" s="8"/>
      <c r="R143" s="8"/>
      <c r="S143" s="8"/>
      <c r="T143" s="4"/>
    </row>
    <row r="144" spans="1:20">
      <c r="A144" s="31">
        <v>43862</v>
      </c>
      <c r="B144" s="4"/>
      <c r="C144" s="6">
        <v>136</v>
      </c>
      <c r="D144" s="29">
        <f t="shared" si="22"/>
        <v>7742</v>
      </c>
      <c r="E144" s="29">
        <f t="shared" si="27"/>
        <v>1052912</v>
      </c>
      <c r="F144" s="29">
        <f t="shared" si="23"/>
        <v>-340588</v>
      </c>
      <c r="G144" s="34">
        <f>+Inputs!$D$3</f>
        <v>0.37951000000000001</v>
      </c>
      <c r="H144" s="4"/>
      <c r="I144" s="27">
        <f t="shared" si="28"/>
        <v>1393500</v>
      </c>
      <c r="J144" s="4"/>
      <c r="K144" s="27">
        <f t="shared" si="24"/>
        <v>7742</v>
      </c>
      <c r="L144" s="27">
        <f t="shared" si="29"/>
        <v>1052912</v>
      </c>
      <c r="M144" s="27">
        <f t="shared" si="25"/>
        <v>2938.16642</v>
      </c>
      <c r="N144" s="27">
        <f t="shared" si="26"/>
        <v>2938.16642</v>
      </c>
      <c r="O144" s="27">
        <f t="shared" si="30"/>
        <v>-129256.55187999824</v>
      </c>
      <c r="P144" s="27">
        <f t="shared" si="31"/>
        <v>129256.55187999824</v>
      </c>
      <c r="Q144" s="8"/>
      <c r="R144" s="8"/>
      <c r="S144" s="8"/>
      <c r="T144" s="4"/>
    </row>
    <row r="145" spans="1:20">
      <c r="A145" s="31">
        <v>43891</v>
      </c>
      <c r="B145" s="4"/>
      <c r="C145" s="6">
        <v>137</v>
      </c>
      <c r="D145" s="29">
        <f t="shared" si="22"/>
        <v>7742</v>
      </c>
      <c r="E145" s="29">
        <f t="shared" si="27"/>
        <v>1060654</v>
      </c>
      <c r="F145" s="29">
        <f t="shared" si="23"/>
        <v>-332846</v>
      </c>
      <c r="G145" s="34">
        <f>+Inputs!$D$3</f>
        <v>0.37951000000000001</v>
      </c>
      <c r="H145" s="4"/>
      <c r="I145" s="27">
        <f t="shared" si="28"/>
        <v>1393500</v>
      </c>
      <c r="J145" s="4"/>
      <c r="K145" s="27">
        <f t="shared" si="24"/>
        <v>7742</v>
      </c>
      <c r="L145" s="27">
        <f t="shared" si="29"/>
        <v>1060654</v>
      </c>
      <c r="M145" s="27">
        <f t="shared" si="25"/>
        <v>2938.16642</v>
      </c>
      <c r="N145" s="27">
        <f t="shared" si="26"/>
        <v>2938.16642</v>
      </c>
      <c r="O145" s="27">
        <f t="shared" si="30"/>
        <v>-126318.38545999824</v>
      </c>
      <c r="P145" s="27">
        <f t="shared" si="31"/>
        <v>126318.38545999824</v>
      </c>
      <c r="Q145" s="8"/>
      <c r="R145" s="8"/>
      <c r="S145" s="8"/>
      <c r="T145" s="4"/>
    </row>
    <row r="146" spans="1:20">
      <c r="A146" s="31">
        <v>43922</v>
      </c>
      <c r="B146" s="4"/>
      <c r="C146" s="6">
        <v>138</v>
      </c>
      <c r="D146" s="29">
        <f t="shared" si="22"/>
        <v>7742</v>
      </c>
      <c r="E146" s="29">
        <f t="shared" si="27"/>
        <v>1068396</v>
      </c>
      <c r="F146" s="29">
        <f t="shared" si="23"/>
        <v>-325104</v>
      </c>
      <c r="G146" s="34">
        <f>+Inputs!$D$3</f>
        <v>0.37951000000000001</v>
      </c>
      <c r="H146" s="4"/>
      <c r="I146" s="27">
        <f t="shared" si="28"/>
        <v>1393500</v>
      </c>
      <c r="J146" s="4"/>
      <c r="K146" s="27">
        <f t="shared" si="24"/>
        <v>7742</v>
      </c>
      <c r="L146" s="27">
        <f t="shared" si="29"/>
        <v>1068396</v>
      </c>
      <c r="M146" s="27">
        <f t="shared" si="25"/>
        <v>2938.16642</v>
      </c>
      <c r="N146" s="27">
        <f t="shared" si="26"/>
        <v>2938.16642</v>
      </c>
      <c r="O146" s="27">
        <f t="shared" si="30"/>
        <v>-123380.21903999825</v>
      </c>
      <c r="P146" s="27">
        <f t="shared" si="31"/>
        <v>123380.21903999825</v>
      </c>
      <c r="Q146" s="8"/>
      <c r="R146" s="8"/>
      <c r="S146" s="8"/>
      <c r="T146" s="4"/>
    </row>
    <row r="147" spans="1:20">
      <c r="A147" s="31">
        <v>43952</v>
      </c>
      <c r="B147" s="4"/>
      <c r="C147" s="6">
        <v>139</v>
      </c>
      <c r="D147" s="29">
        <f t="shared" si="22"/>
        <v>7742</v>
      </c>
      <c r="E147" s="29">
        <f t="shared" si="27"/>
        <v>1076138</v>
      </c>
      <c r="F147" s="29">
        <f t="shared" si="23"/>
        <v>-317362</v>
      </c>
      <c r="G147" s="34">
        <f>+Inputs!$D$3</f>
        <v>0.37951000000000001</v>
      </c>
      <c r="H147" s="4"/>
      <c r="I147" s="27">
        <f t="shared" si="28"/>
        <v>1393500</v>
      </c>
      <c r="J147" s="4"/>
      <c r="K147" s="27">
        <f t="shared" si="24"/>
        <v>7742</v>
      </c>
      <c r="L147" s="27">
        <f t="shared" si="29"/>
        <v>1076138</v>
      </c>
      <c r="M147" s="27">
        <f t="shared" si="25"/>
        <v>2938.16642</v>
      </c>
      <c r="N147" s="27">
        <f t="shared" si="26"/>
        <v>2938.16642</v>
      </c>
      <c r="O147" s="27">
        <f t="shared" si="30"/>
        <v>-120442.05261999826</v>
      </c>
      <c r="P147" s="27">
        <f t="shared" si="31"/>
        <v>120442.05261999826</v>
      </c>
      <c r="Q147" s="8"/>
      <c r="R147" s="8"/>
      <c r="S147" s="8"/>
      <c r="T147" s="4"/>
    </row>
    <row r="148" spans="1:20">
      <c r="A148" s="31">
        <v>43983</v>
      </c>
      <c r="B148" s="4"/>
      <c r="C148" s="6">
        <v>140</v>
      </c>
      <c r="D148" s="29">
        <f t="shared" si="22"/>
        <v>7742</v>
      </c>
      <c r="E148" s="29">
        <f t="shared" si="27"/>
        <v>1083880</v>
      </c>
      <c r="F148" s="29">
        <f t="shared" si="23"/>
        <v>-309620</v>
      </c>
      <c r="G148" s="34">
        <f>+Inputs!$D$3</f>
        <v>0.37951000000000001</v>
      </c>
      <c r="H148" s="4"/>
      <c r="I148" s="27">
        <f t="shared" si="28"/>
        <v>1393500</v>
      </c>
      <c r="J148" s="4"/>
      <c r="K148" s="27">
        <f t="shared" si="24"/>
        <v>7742</v>
      </c>
      <c r="L148" s="27">
        <f t="shared" si="29"/>
        <v>1083880</v>
      </c>
      <c r="M148" s="27">
        <f t="shared" si="25"/>
        <v>2938.16642</v>
      </c>
      <c r="N148" s="27">
        <f t="shared" si="26"/>
        <v>2938.16642</v>
      </c>
      <c r="O148" s="27">
        <f t="shared" si="30"/>
        <v>-117503.88619999826</v>
      </c>
      <c r="P148" s="27">
        <f t="shared" si="31"/>
        <v>117503.88619999826</v>
      </c>
      <c r="Q148" s="8"/>
      <c r="R148" s="8"/>
      <c r="S148" s="8"/>
      <c r="T148" s="4"/>
    </row>
    <row r="149" spans="1:20">
      <c r="A149" s="31">
        <v>44013</v>
      </c>
      <c r="B149" s="4"/>
      <c r="C149" s="6">
        <v>141</v>
      </c>
      <c r="D149" s="29">
        <f t="shared" si="22"/>
        <v>7742</v>
      </c>
      <c r="E149" s="29">
        <f t="shared" si="27"/>
        <v>1091622</v>
      </c>
      <c r="F149" s="29">
        <f t="shared" si="23"/>
        <v>-301878</v>
      </c>
      <c r="G149" s="34">
        <f>+Inputs!$D$3</f>
        <v>0.37951000000000001</v>
      </c>
      <c r="H149" s="4"/>
      <c r="I149" s="27">
        <f t="shared" si="28"/>
        <v>1393500</v>
      </c>
      <c r="J149" s="4"/>
      <c r="K149" s="27">
        <f t="shared" si="24"/>
        <v>7742</v>
      </c>
      <c r="L149" s="27">
        <f t="shared" si="29"/>
        <v>1091622</v>
      </c>
      <c r="M149" s="27">
        <f t="shared" si="25"/>
        <v>2938.16642</v>
      </c>
      <c r="N149" s="27">
        <f t="shared" si="26"/>
        <v>2938.16642</v>
      </c>
      <c r="O149" s="27">
        <f t="shared" si="30"/>
        <v>-114565.71977999827</v>
      </c>
      <c r="P149" s="27">
        <f t="shared" si="31"/>
        <v>114565.71977999827</v>
      </c>
      <c r="Q149" s="8"/>
      <c r="R149" s="8"/>
      <c r="S149" s="8"/>
      <c r="T149" s="4"/>
    </row>
    <row r="150" spans="1:20">
      <c r="A150" s="31">
        <v>44044</v>
      </c>
      <c r="B150" s="4"/>
      <c r="C150" s="6">
        <v>142</v>
      </c>
      <c r="D150" s="29">
        <f t="shared" si="22"/>
        <v>7742</v>
      </c>
      <c r="E150" s="29">
        <f t="shared" si="27"/>
        <v>1099364</v>
      </c>
      <c r="F150" s="29">
        <f t="shared" si="23"/>
        <v>-294136</v>
      </c>
      <c r="G150" s="34">
        <f>+Inputs!$D$3</f>
        <v>0.37951000000000001</v>
      </c>
      <c r="H150" s="4"/>
      <c r="I150" s="27">
        <f t="shared" si="28"/>
        <v>1393500</v>
      </c>
      <c r="J150" s="4"/>
      <c r="K150" s="27">
        <f t="shared" si="24"/>
        <v>7742</v>
      </c>
      <c r="L150" s="27">
        <f t="shared" si="29"/>
        <v>1099364</v>
      </c>
      <c r="M150" s="27">
        <f t="shared" si="25"/>
        <v>2938.16642</v>
      </c>
      <c r="N150" s="27">
        <f t="shared" si="26"/>
        <v>2938.16642</v>
      </c>
      <c r="O150" s="27">
        <f t="shared" si="30"/>
        <v>-111627.55335999827</v>
      </c>
      <c r="P150" s="27">
        <f t="shared" si="31"/>
        <v>111627.55335999827</v>
      </c>
      <c r="Q150" s="8"/>
      <c r="R150" s="8"/>
      <c r="S150" s="8"/>
      <c r="T150" s="4"/>
    </row>
    <row r="151" spans="1:20">
      <c r="A151" s="31">
        <v>44075</v>
      </c>
      <c r="B151" s="4"/>
      <c r="C151" s="6">
        <v>143</v>
      </c>
      <c r="D151" s="29">
        <f t="shared" si="22"/>
        <v>7742</v>
      </c>
      <c r="E151" s="29">
        <f t="shared" si="27"/>
        <v>1107106</v>
      </c>
      <c r="F151" s="29">
        <f t="shared" si="23"/>
        <v>-286394</v>
      </c>
      <c r="G151" s="34">
        <f>+Inputs!$D$3</f>
        <v>0.37951000000000001</v>
      </c>
      <c r="H151" s="4"/>
      <c r="I151" s="27">
        <f t="shared" si="28"/>
        <v>1393500</v>
      </c>
      <c r="J151" s="4"/>
      <c r="K151" s="27">
        <f t="shared" si="24"/>
        <v>7742</v>
      </c>
      <c r="L151" s="27">
        <f t="shared" si="29"/>
        <v>1107106</v>
      </c>
      <c r="M151" s="27">
        <f t="shared" si="25"/>
        <v>2938.16642</v>
      </c>
      <c r="N151" s="27">
        <f t="shared" si="26"/>
        <v>2938.16642</v>
      </c>
      <c r="O151" s="27">
        <f t="shared" si="30"/>
        <v>-108689.38693999828</v>
      </c>
      <c r="P151" s="27">
        <f t="shared" si="31"/>
        <v>108689.38693999828</v>
      </c>
      <c r="Q151" s="8"/>
      <c r="R151" s="8"/>
      <c r="S151" s="8"/>
      <c r="T151" s="4"/>
    </row>
    <row r="152" spans="1:20">
      <c r="A152" s="31">
        <v>44105</v>
      </c>
      <c r="B152" s="4"/>
      <c r="C152" s="6">
        <v>144</v>
      </c>
      <c r="D152" s="29">
        <f t="shared" si="22"/>
        <v>7742</v>
      </c>
      <c r="E152" s="29">
        <f t="shared" si="27"/>
        <v>1114848</v>
      </c>
      <c r="F152" s="29">
        <f t="shared" si="23"/>
        <v>-278652</v>
      </c>
      <c r="G152" s="34">
        <f>+Inputs!$D$3</f>
        <v>0.37951000000000001</v>
      </c>
      <c r="H152" s="4"/>
      <c r="I152" s="27">
        <f t="shared" si="28"/>
        <v>1393500</v>
      </c>
      <c r="J152" s="4"/>
      <c r="K152" s="27">
        <f t="shared" si="24"/>
        <v>7742</v>
      </c>
      <c r="L152" s="27">
        <f t="shared" si="29"/>
        <v>1114848</v>
      </c>
      <c r="M152" s="27">
        <f t="shared" si="25"/>
        <v>2938.16642</v>
      </c>
      <c r="N152" s="27">
        <f t="shared" si="26"/>
        <v>2938.16642</v>
      </c>
      <c r="O152" s="27">
        <f t="shared" si="30"/>
        <v>-105751.22051999829</v>
      </c>
      <c r="P152" s="27">
        <f t="shared" si="31"/>
        <v>105751.22051999829</v>
      </c>
      <c r="Q152" s="8"/>
      <c r="R152" s="8"/>
      <c r="S152" s="8"/>
      <c r="T152" s="4"/>
    </row>
    <row r="153" spans="1:20">
      <c r="A153" s="31">
        <v>44136</v>
      </c>
      <c r="B153" s="4"/>
      <c r="C153" s="6">
        <v>145</v>
      </c>
      <c r="D153" s="29">
        <f t="shared" si="22"/>
        <v>7742</v>
      </c>
      <c r="E153" s="29">
        <f t="shared" si="27"/>
        <v>1122590</v>
      </c>
      <c r="F153" s="29">
        <f t="shared" si="23"/>
        <v>-270910</v>
      </c>
      <c r="G153" s="34">
        <f>+Inputs!$D$3</f>
        <v>0.37951000000000001</v>
      </c>
      <c r="H153" s="4"/>
      <c r="I153" s="27">
        <f t="shared" si="28"/>
        <v>1393500</v>
      </c>
      <c r="J153" s="4"/>
      <c r="K153" s="27">
        <f t="shared" si="24"/>
        <v>7742</v>
      </c>
      <c r="L153" s="27">
        <f t="shared" si="29"/>
        <v>1122590</v>
      </c>
      <c r="M153" s="27">
        <f t="shared" si="25"/>
        <v>2938.16642</v>
      </c>
      <c r="N153" s="27">
        <f t="shared" si="26"/>
        <v>2938.16642</v>
      </c>
      <c r="O153" s="27">
        <f t="shared" si="30"/>
        <v>-102813.05409999829</v>
      </c>
      <c r="P153" s="27">
        <f t="shared" si="31"/>
        <v>102813.05409999829</v>
      </c>
      <c r="Q153" s="8"/>
      <c r="R153" s="8"/>
      <c r="S153" s="8"/>
      <c r="T153" s="4"/>
    </row>
    <row r="154" spans="1:20">
      <c r="A154" s="31">
        <v>44166</v>
      </c>
      <c r="B154" s="4"/>
      <c r="C154" s="6">
        <v>146</v>
      </c>
      <c r="D154" s="29">
        <f t="shared" si="22"/>
        <v>7742</v>
      </c>
      <c r="E154" s="29">
        <f t="shared" si="27"/>
        <v>1130332</v>
      </c>
      <c r="F154" s="29">
        <f t="shared" si="23"/>
        <v>-263168</v>
      </c>
      <c r="G154" s="34">
        <f>+Inputs!$D$3</f>
        <v>0.37951000000000001</v>
      </c>
      <c r="H154" s="4"/>
      <c r="I154" s="27">
        <f t="shared" si="28"/>
        <v>1393500</v>
      </c>
      <c r="J154" s="4"/>
      <c r="K154" s="27">
        <f t="shared" si="24"/>
        <v>7742</v>
      </c>
      <c r="L154" s="27">
        <f t="shared" si="29"/>
        <v>1130332</v>
      </c>
      <c r="M154" s="27">
        <f t="shared" si="25"/>
        <v>2938.16642</v>
      </c>
      <c r="N154" s="27">
        <f t="shared" si="26"/>
        <v>2938.16642</v>
      </c>
      <c r="O154" s="27">
        <f t="shared" si="30"/>
        <v>-99874.887679998297</v>
      </c>
      <c r="P154" s="27">
        <f t="shared" si="31"/>
        <v>99874.887679998297</v>
      </c>
      <c r="Q154" s="8"/>
      <c r="R154" s="8"/>
      <c r="S154" s="8"/>
      <c r="T154" s="4"/>
    </row>
    <row r="155" spans="1:20">
      <c r="A155" s="31">
        <v>44197</v>
      </c>
      <c r="B155" s="4"/>
      <c r="C155" s="6">
        <v>147</v>
      </c>
      <c r="D155" s="29">
        <f t="shared" si="22"/>
        <v>7742</v>
      </c>
      <c r="E155" s="29">
        <f t="shared" si="27"/>
        <v>1138074</v>
      </c>
      <c r="F155" s="29">
        <f t="shared" si="23"/>
        <v>-255426</v>
      </c>
      <c r="G155" s="34">
        <f>+Inputs!$D$3</f>
        <v>0.37951000000000001</v>
      </c>
      <c r="H155" s="4"/>
      <c r="I155" s="27">
        <f t="shared" si="28"/>
        <v>1393500</v>
      </c>
      <c r="J155" s="4"/>
      <c r="K155" s="27">
        <f t="shared" si="24"/>
        <v>7742</v>
      </c>
      <c r="L155" s="27">
        <f t="shared" si="29"/>
        <v>1138074</v>
      </c>
      <c r="M155" s="27">
        <f t="shared" si="25"/>
        <v>2938.16642</v>
      </c>
      <c r="N155" s="27">
        <f t="shared" si="26"/>
        <v>2938.16642</v>
      </c>
      <c r="O155" s="27">
        <f t="shared" si="30"/>
        <v>-96936.721259998303</v>
      </c>
      <c r="P155" s="27">
        <f t="shared" si="31"/>
        <v>96936.721259998303</v>
      </c>
      <c r="Q155" s="8"/>
      <c r="R155" s="8"/>
      <c r="S155" s="8"/>
      <c r="T155" s="4"/>
    </row>
    <row r="156" spans="1:20">
      <c r="A156" s="31">
        <v>44228</v>
      </c>
      <c r="B156" s="4"/>
      <c r="C156" s="6">
        <v>148</v>
      </c>
      <c r="D156" s="29">
        <f t="shared" si="22"/>
        <v>7742</v>
      </c>
      <c r="E156" s="29">
        <f t="shared" si="27"/>
        <v>1145816</v>
      </c>
      <c r="F156" s="29">
        <f t="shared" si="23"/>
        <v>-247684</v>
      </c>
      <c r="G156" s="34">
        <f>+Inputs!$D$3</f>
        <v>0.37951000000000001</v>
      </c>
      <c r="H156" s="4"/>
      <c r="I156" s="27">
        <f t="shared" si="28"/>
        <v>1393500</v>
      </c>
      <c r="J156" s="4"/>
      <c r="K156" s="27">
        <f t="shared" si="24"/>
        <v>7742</v>
      </c>
      <c r="L156" s="27">
        <f t="shared" si="29"/>
        <v>1145816</v>
      </c>
      <c r="M156" s="27">
        <f t="shared" si="25"/>
        <v>2938.16642</v>
      </c>
      <c r="N156" s="27">
        <f t="shared" si="26"/>
        <v>2938.16642</v>
      </c>
      <c r="O156" s="27">
        <f t="shared" si="30"/>
        <v>-93998.554839998309</v>
      </c>
      <c r="P156" s="27">
        <f t="shared" si="31"/>
        <v>93998.554839998309</v>
      </c>
      <c r="Q156" s="8"/>
      <c r="R156" s="8"/>
      <c r="S156" s="8"/>
      <c r="T156" s="4"/>
    </row>
    <row r="157" spans="1:20">
      <c r="A157" s="31">
        <v>44256</v>
      </c>
      <c r="B157" s="4"/>
      <c r="C157" s="6">
        <v>149</v>
      </c>
      <c r="D157" s="29">
        <f t="shared" si="22"/>
        <v>7742</v>
      </c>
      <c r="E157" s="29">
        <f t="shared" si="27"/>
        <v>1153558</v>
      </c>
      <c r="F157" s="29">
        <f t="shared" si="23"/>
        <v>-239942</v>
      </c>
      <c r="G157" s="34">
        <f>+Inputs!$D$3</f>
        <v>0.37951000000000001</v>
      </c>
      <c r="H157" s="4"/>
      <c r="I157" s="27">
        <f t="shared" si="28"/>
        <v>1393500</v>
      </c>
      <c r="J157" s="4"/>
      <c r="K157" s="27">
        <f t="shared" si="24"/>
        <v>7742</v>
      </c>
      <c r="L157" s="27">
        <f t="shared" si="29"/>
        <v>1153558</v>
      </c>
      <c r="M157" s="27">
        <f t="shared" si="25"/>
        <v>2938.16642</v>
      </c>
      <c r="N157" s="27">
        <f t="shared" si="26"/>
        <v>2938.16642</v>
      </c>
      <c r="O157" s="27">
        <f t="shared" si="30"/>
        <v>-91060.388419998315</v>
      </c>
      <c r="P157" s="27">
        <f t="shared" si="31"/>
        <v>91060.388419998315</v>
      </c>
      <c r="Q157" s="8"/>
      <c r="R157" s="8"/>
      <c r="S157" s="8"/>
      <c r="T157" s="4"/>
    </row>
    <row r="158" spans="1:20">
      <c r="A158" s="31">
        <v>44287</v>
      </c>
      <c r="B158" s="4"/>
      <c r="C158" s="6">
        <v>150</v>
      </c>
      <c r="D158" s="29">
        <f t="shared" si="22"/>
        <v>7742</v>
      </c>
      <c r="E158" s="29">
        <f t="shared" si="27"/>
        <v>1161300</v>
      </c>
      <c r="F158" s="29">
        <f t="shared" si="23"/>
        <v>-232200</v>
      </c>
      <c r="G158" s="34">
        <f>+Inputs!$D$3</f>
        <v>0.37951000000000001</v>
      </c>
      <c r="H158" s="4"/>
      <c r="I158" s="27">
        <f t="shared" si="28"/>
        <v>1393500</v>
      </c>
      <c r="J158" s="4"/>
      <c r="K158" s="27">
        <f t="shared" si="24"/>
        <v>7742</v>
      </c>
      <c r="L158" s="27">
        <f t="shared" si="29"/>
        <v>1161300</v>
      </c>
      <c r="M158" s="27">
        <f t="shared" si="25"/>
        <v>2938.16642</v>
      </c>
      <c r="N158" s="27">
        <f t="shared" si="26"/>
        <v>2938.16642</v>
      </c>
      <c r="O158" s="27">
        <f t="shared" si="30"/>
        <v>-88122.221999998321</v>
      </c>
      <c r="P158" s="27">
        <f t="shared" si="31"/>
        <v>88122.221999998321</v>
      </c>
      <c r="Q158" s="8"/>
      <c r="R158" s="8"/>
      <c r="S158" s="8"/>
      <c r="T158" s="4"/>
    </row>
    <row r="159" spans="1:20">
      <c r="A159" s="31">
        <v>44317</v>
      </c>
      <c r="B159" s="4"/>
      <c r="C159" s="6">
        <v>151</v>
      </c>
      <c r="D159" s="29">
        <f t="shared" si="22"/>
        <v>7742</v>
      </c>
      <c r="E159" s="29">
        <f t="shared" si="27"/>
        <v>1169042</v>
      </c>
      <c r="F159" s="29">
        <f t="shared" si="23"/>
        <v>-224458</v>
      </c>
      <c r="G159" s="34">
        <f>+Inputs!$D$3</f>
        <v>0.37951000000000001</v>
      </c>
      <c r="H159" s="4"/>
      <c r="I159" s="27">
        <f t="shared" si="28"/>
        <v>1393500</v>
      </c>
      <c r="J159" s="4"/>
      <c r="K159" s="27">
        <f t="shared" si="24"/>
        <v>7742</v>
      </c>
      <c r="L159" s="27">
        <f t="shared" si="29"/>
        <v>1169042</v>
      </c>
      <c r="M159" s="27">
        <f t="shared" si="25"/>
        <v>2938.16642</v>
      </c>
      <c r="N159" s="27">
        <f t="shared" si="26"/>
        <v>2938.16642</v>
      </c>
      <c r="O159" s="27">
        <f t="shared" si="30"/>
        <v>-85184.055579998327</v>
      </c>
      <c r="P159" s="27">
        <f t="shared" si="31"/>
        <v>85184.055579998327</v>
      </c>
      <c r="Q159" s="8"/>
      <c r="R159" s="8"/>
      <c r="S159" s="8"/>
      <c r="T159" s="4"/>
    </row>
    <row r="160" spans="1:20">
      <c r="A160" s="31">
        <v>44348</v>
      </c>
      <c r="B160" s="4"/>
      <c r="C160" s="6">
        <v>152</v>
      </c>
      <c r="D160" s="29">
        <f t="shared" si="22"/>
        <v>7742</v>
      </c>
      <c r="E160" s="29">
        <f t="shared" si="27"/>
        <v>1176784</v>
      </c>
      <c r="F160" s="29">
        <f t="shared" si="23"/>
        <v>-216716</v>
      </c>
      <c r="G160" s="34">
        <f>+Inputs!$D$3</f>
        <v>0.37951000000000001</v>
      </c>
      <c r="H160" s="4"/>
      <c r="I160" s="27">
        <f t="shared" si="28"/>
        <v>1393500</v>
      </c>
      <c r="J160" s="4"/>
      <c r="K160" s="27">
        <f t="shared" si="24"/>
        <v>7742</v>
      </c>
      <c r="L160" s="27">
        <f t="shared" si="29"/>
        <v>1176784</v>
      </c>
      <c r="M160" s="27">
        <f t="shared" si="25"/>
        <v>2938.16642</v>
      </c>
      <c r="N160" s="27">
        <f t="shared" si="26"/>
        <v>2938.16642</v>
      </c>
      <c r="O160" s="27">
        <f t="shared" si="30"/>
        <v>-82245.889159998333</v>
      </c>
      <c r="P160" s="27">
        <f t="shared" si="31"/>
        <v>82245.889159998333</v>
      </c>
      <c r="Q160" s="8"/>
      <c r="R160" s="8"/>
      <c r="S160" s="8"/>
      <c r="T160" s="4"/>
    </row>
    <row r="161" spans="1:20">
      <c r="A161" s="31">
        <v>44378</v>
      </c>
      <c r="B161" s="4"/>
      <c r="C161" s="6">
        <v>153</v>
      </c>
      <c r="D161" s="29">
        <f t="shared" si="22"/>
        <v>7742</v>
      </c>
      <c r="E161" s="29">
        <f t="shared" si="27"/>
        <v>1184526</v>
      </c>
      <c r="F161" s="29">
        <f t="shared" si="23"/>
        <v>-208974</v>
      </c>
      <c r="G161" s="34">
        <f>+Inputs!$D$3</f>
        <v>0.37951000000000001</v>
      </c>
      <c r="H161" s="4"/>
      <c r="I161" s="27">
        <f t="shared" si="28"/>
        <v>1393500</v>
      </c>
      <c r="J161" s="4"/>
      <c r="K161" s="27">
        <f t="shared" si="24"/>
        <v>7742</v>
      </c>
      <c r="L161" s="27">
        <f t="shared" si="29"/>
        <v>1184526</v>
      </c>
      <c r="M161" s="27">
        <f t="shared" si="25"/>
        <v>2938.16642</v>
      </c>
      <c r="N161" s="27">
        <f t="shared" si="26"/>
        <v>2938.16642</v>
      </c>
      <c r="O161" s="27">
        <f t="shared" si="30"/>
        <v>-79307.722739998339</v>
      </c>
      <c r="P161" s="27">
        <f t="shared" si="31"/>
        <v>79307.722739998339</v>
      </c>
      <c r="Q161" s="8"/>
      <c r="R161" s="8"/>
      <c r="S161" s="8"/>
      <c r="T161" s="4"/>
    </row>
    <row r="162" spans="1:20">
      <c r="A162" s="31">
        <v>44409</v>
      </c>
      <c r="B162" s="4"/>
      <c r="C162" s="6">
        <v>154</v>
      </c>
      <c r="D162" s="29">
        <f t="shared" si="22"/>
        <v>7742</v>
      </c>
      <c r="E162" s="29">
        <f t="shared" si="27"/>
        <v>1192268</v>
      </c>
      <c r="F162" s="29">
        <f t="shared" si="23"/>
        <v>-201232</v>
      </c>
      <c r="G162" s="34">
        <f>+Inputs!$D$3</f>
        <v>0.37951000000000001</v>
      </c>
      <c r="H162" s="4"/>
      <c r="I162" s="27">
        <f t="shared" si="28"/>
        <v>1393500</v>
      </c>
      <c r="J162" s="4"/>
      <c r="K162" s="27">
        <f t="shared" si="24"/>
        <v>7742</v>
      </c>
      <c r="L162" s="27">
        <f t="shared" si="29"/>
        <v>1192268</v>
      </c>
      <c r="M162" s="27">
        <f t="shared" si="25"/>
        <v>2938.16642</v>
      </c>
      <c r="N162" s="27">
        <f t="shared" si="26"/>
        <v>2938.16642</v>
      </c>
      <c r="O162" s="27">
        <f t="shared" si="30"/>
        <v>-76369.556319998344</v>
      </c>
      <c r="P162" s="27">
        <f t="shared" si="31"/>
        <v>76369.556319998344</v>
      </c>
      <c r="Q162" s="8"/>
      <c r="R162" s="8"/>
      <c r="S162" s="8"/>
      <c r="T162" s="4"/>
    </row>
    <row r="163" spans="1:20">
      <c r="A163" s="31">
        <v>44440</v>
      </c>
      <c r="B163" s="4"/>
      <c r="C163" s="6">
        <v>155</v>
      </c>
      <c r="D163" s="29">
        <f t="shared" si="22"/>
        <v>7742</v>
      </c>
      <c r="E163" s="29">
        <f t="shared" si="27"/>
        <v>1200010</v>
      </c>
      <c r="F163" s="29">
        <f t="shared" si="23"/>
        <v>-193490</v>
      </c>
      <c r="G163" s="34">
        <f>+Inputs!$D$3</f>
        <v>0.37951000000000001</v>
      </c>
      <c r="H163" s="4"/>
      <c r="I163" s="27">
        <f t="shared" si="28"/>
        <v>1393500</v>
      </c>
      <c r="J163" s="4"/>
      <c r="K163" s="27">
        <f t="shared" si="24"/>
        <v>7742</v>
      </c>
      <c r="L163" s="27">
        <f t="shared" si="29"/>
        <v>1200010</v>
      </c>
      <c r="M163" s="27">
        <f t="shared" si="25"/>
        <v>2938.16642</v>
      </c>
      <c r="N163" s="27">
        <f t="shared" si="26"/>
        <v>2938.16642</v>
      </c>
      <c r="O163" s="27">
        <f t="shared" si="30"/>
        <v>-73431.38989999835</v>
      </c>
      <c r="P163" s="27">
        <f t="shared" si="31"/>
        <v>73431.38989999835</v>
      </c>
      <c r="Q163" s="8"/>
      <c r="R163" s="8"/>
      <c r="S163" s="8"/>
      <c r="T163" s="4"/>
    </row>
    <row r="164" spans="1:20">
      <c r="A164" s="31">
        <v>44470</v>
      </c>
      <c r="B164" s="4"/>
      <c r="C164" s="6">
        <v>156</v>
      </c>
      <c r="D164" s="29">
        <f t="shared" si="22"/>
        <v>7742</v>
      </c>
      <c r="E164" s="29">
        <f t="shared" si="27"/>
        <v>1207752</v>
      </c>
      <c r="F164" s="29">
        <f t="shared" si="23"/>
        <v>-185748</v>
      </c>
      <c r="G164" s="34">
        <f>+Inputs!$D$3</f>
        <v>0.37951000000000001</v>
      </c>
      <c r="H164" s="4"/>
      <c r="I164" s="27">
        <f t="shared" si="28"/>
        <v>1393500</v>
      </c>
      <c r="J164" s="4"/>
      <c r="K164" s="27">
        <f t="shared" si="24"/>
        <v>7742</v>
      </c>
      <c r="L164" s="27">
        <f t="shared" si="29"/>
        <v>1207752</v>
      </c>
      <c r="M164" s="27">
        <f t="shared" si="25"/>
        <v>2938.16642</v>
      </c>
      <c r="N164" s="27">
        <f t="shared" si="26"/>
        <v>2938.16642</v>
      </c>
      <c r="O164" s="27">
        <f t="shared" si="30"/>
        <v>-70493.223479998356</v>
      </c>
      <c r="P164" s="27">
        <f t="shared" si="31"/>
        <v>70493.223479998356</v>
      </c>
      <c r="Q164" s="8"/>
      <c r="R164" s="8"/>
      <c r="S164" s="8"/>
      <c r="T164" s="4"/>
    </row>
    <row r="165" spans="1:20">
      <c r="A165" s="31">
        <v>44501</v>
      </c>
      <c r="B165" s="4"/>
      <c r="C165" s="6">
        <v>157</v>
      </c>
      <c r="D165" s="29">
        <f t="shared" si="22"/>
        <v>7742</v>
      </c>
      <c r="E165" s="29">
        <f t="shared" si="27"/>
        <v>1215494</v>
      </c>
      <c r="F165" s="29">
        <f t="shared" si="23"/>
        <v>-178006</v>
      </c>
      <c r="G165" s="34">
        <f>+Inputs!$D$3</f>
        <v>0.37951000000000001</v>
      </c>
      <c r="H165" s="4"/>
      <c r="I165" s="27">
        <f t="shared" si="28"/>
        <v>1393500</v>
      </c>
      <c r="J165" s="4"/>
      <c r="K165" s="27">
        <f t="shared" si="24"/>
        <v>7742</v>
      </c>
      <c r="L165" s="27">
        <f t="shared" si="29"/>
        <v>1215494</v>
      </c>
      <c r="M165" s="27">
        <f t="shared" si="25"/>
        <v>2938.16642</v>
      </c>
      <c r="N165" s="27">
        <f t="shared" si="26"/>
        <v>2938.16642</v>
      </c>
      <c r="O165" s="27">
        <f t="shared" si="30"/>
        <v>-67555.057059998362</v>
      </c>
      <c r="P165" s="27">
        <f t="shared" si="31"/>
        <v>67555.057059998362</v>
      </c>
      <c r="Q165" s="8"/>
      <c r="R165" s="8"/>
      <c r="S165" s="8"/>
      <c r="T165" s="4"/>
    </row>
    <row r="166" spans="1:20">
      <c r="A166" s="31">
        <v>44531</v>
      </c>
      <c r="B166" s="4"/>
      <c r="C166" s="6">
        <v>158</v>
      </c>
      <c r="D166" s="29">
        <f t="shared" si="22"/>
        <v>7742</v>
      </c>
      <c r="E166" s="29">
        <f t="shared" si="27"/>
        <v>1223236</v>
      </c>
      <c r="F166" s="29">
        <f t="shared" si="23"/>
        <v>-170264</v>
      </c>
      <c r="G166" s="34">
        <f>+Inputs!$D$3</f>
        <v>0.37951000000000001</v>
      </c>
      <c r="H166" s="4"/>
      <c r="I166" s="27">
        <f t="shared" si="28"/>
        <v>1393500</v>
      </c>
      <c r="J166" s="4"/>
      <c r="K166" s="27">
        <f t="shared" si="24"/>
        <v>7742</v>
      </c>
      <c r="L166" s="27">
        <f t="shared" si="29"/>
        <v>1223236</v>
      </c>
      <c r="M166" s="27">
        <f t="shared" si="25"/>
        <v>2938.16642</v>
      </c>
      <c r="N166" s="27">
        <f t="shared" si="26"/>
        <v>2938.16642</v>
      </c>
      <c r="O166" s="27">
        <f t="shared" si="30"/>
        <v>-64616.890639998361</v>
      </c>
      <c r="P166" s="27">
        <f t="shared" si="31"/>
        <v>64616.890639998361</v>
      </c>
      <c r="Q166" s="8"/>
      <c r="R166" s="8"/>
      <c r="S166" s="8"/>
      <c r="T166" s="4"/>
    </row>
    <row r="167" spans="1:20">
      <c r="A167" s="31">
        <v>44562</v>
      </c>
      <c r="B167" s="4"/>
      <c r="C167" s="6">
        <v>159</v>
      </c>
      <c r="D167" s="29">
        <f t="shared" si="22"/>
        <v>7742</v>
      </c>
      <c r="E167" s="29">
        <f t="shared" si="27"/>
        <v>1230978</v>
      </c>
      <c r="F167" s="29">
        <f t="shared" si="23"/>
        <v>-162522</v>
      </c>
      <c r="G167" s="34">
        <f>+Inputs!$D$3</f>
        <v>0.37951000000000001</v>
      </c>
      <c r="H167" s="4"/>
      <c r="I167" s="27">
        <f t="shared" si="28"/>
        <v>1393500</v>
      </c>
      <c r="J167" s="4"/>
      <c r="K167" s="27">
        <f t="shared" si="24"/>
        <v>7742</v>
      </c>
      <c r="L167" s="27">
        <f t="shared" si="29"/>
        <v>1230978</v>
      </c>
      <c r="M167" s="27">
        <f t="shared" si="25"/>
        <v>2938.16642</v>
      </c>
      <c r="N167" s="27">
        <f t="shared" si="26"/>
        <v>2938.16642</v>
      </c>
      <c r="O167" s="27">
        <f t="shared" si="30"/>
        <v>-61678.724219998359</v>
      </c>
      <c r="P167" s="27">
        <f t="shared" si="31"/>
        <v>61678.724219998359</v>
      </c>
      <c r="Q167" s="8"/>
      <c r="R167" s="8"/>
      <c r="S167" s="8"/>
      <c r="T167" s="4"/>
    </row>
    <row r="168" spans="1:20">
      <c r="A168" s="31">
        <v>44593</v>
      </c>
      <c r="B168" s="4"/>
      <c r="C168" s="6">
        <v>160</v>
      </c>
      <c r="D168" s="29">
        <f t="shared" si="22"/>
        <v>7742</v>
      </c>
      <c r="E168" s="29">
        <f t="shared" si="27"/>
        <v>1238720</v>
      </c>
      <c r="F168" s="29">
        <f t="shared" si="23"/>
        <v>-154780</v>
      </c>
      <c r="G168" s="34">
        <f>+Inputs!$D$3</f>
        <v>0.37951000000000001</v>
      </c>
      <c r="H168" s="4"/>
      <c r="I168" s="27">
        <f t="shared" si="28"/>
        <v>1393500</v>
      </c>
      <c r="J168" s="4"/>
      <c r="K168" s="27">
        <f t="shared" si="24"/>
        <v>7742</v>
      </c>
      <c r="L168" s="27">
        <f t="shared" si="29"/>
        <v>1238720</v>
      </c>
      <c r="M168" s="27">
        <f t="shared" si="25"/>
        <v>2938.16642</v>
      </c>
      <c r="N168" s="27">
        <f t="shared" si="26"/>
        <v>2938.16642</v>
      </c>
      <c r="O168" s="27">
        <f t="shared" si="30"/>
        <v>-58740.557799998358</v>
      </c>
      <c r="P168" s="27">
        <f t="shared" si="31"/>
        <v>58740.557799998358</v>
      </c>
      <c r="Q168" s="8"/>
      <c r="R168" s="8"/>
      <c r="S168" s="8"/>
      <c r="T168" s="4"/>
    </row>
    <row r="169" spans="1:20">
      <c r="A169" s="31">
        <v>44621</v>
      </c>
      <c r="B169" s="4"/>
      <c r="C169" s="6">
        <v>161</v>
      </c>
      <c r="D169" s="29">
        <f t="shared" si="22"/>
        <v>7742</v>
      </c>
      <c r="E169" s="29">
        <f t="shared" si="27"/>
        <v>1246462</v>
      </c>
      <c r="F169" s="29">
        <f t="shared" si="23"/>
        <v>-147038</v>
      </c>
      <c r="G169" s="34">
        <f>+Inputs!$D$3</f>
        <v>0.37951000000000001</v>
      </c>
      <c r="H169" s="4"/>
      <c r="I169" s="27">
        <f t="shared" si="28"/>
        <v>1393500</v>
      </c>
      <c r="J169" s="4"/>
      <c r="K169" s="27">
        <f t="shared" si="24"/>
        <v>7742</v>
      </c>
      <c r="L169" s="27">
        <f t="shared" si="29"/>
        <v>1246462</v>
      </c>
      <c r="M169" s="27">
        <f t="shared" si="25"/>
        <v>2938.16642</v>
      </c>
      <c r="N169" s="27">
        <f t="shared" si="26"/>
        <v>2938.16642</v>
      </c>
      <c r="O169" s="27">
        <f t="shared" si="30"/>
        <v>-55802.391379998357</v>
      </c>
      <c r="P169" s="27">
        <f t="shared" si="31"/>
        <v>55802.391379998357</v>
      </c>
      <c r="Q169" s="8"/>
      <c r="R169" s="8"/>
      <c r="S169" s="8"/>
      <c r="T169" s="4"/>
    </row>
    <row r="170" spans="1:20">
      <c r="A170" s="31">
        <v>44652</v>
      </c>
      <c r="B170" s="4"/>
      <c r="C170" s="6">
        <v>162</v>
      </c>
      <c r="D170" s="29">
        <f t="shared" si="22"/>
        <v>7742</v>
      </c>
      <c r="E170" s="29">
        <f t="shared" si="27"/>
        <v>1254204</v>
      </c>
      <c r="F170" s="29">
        <f t="shared" si="23"/>
        <v>-139296</v>
      </c>
      <c r="G170" s="34">
        <f>+Inputs!$D$3</f>
        <v>0.37951000000000001</v>
      </c>
      <c r="H170" s="4"/>
      <c r="I170" s="27">
        <f t="shared" si="28"/>
        <v>1393500</v>
      </c>
      <c r="J170" s="4"/>
      <c r="K170" s="27">
        <f t="shared" si="24"/>
        <v>7742</v>
      </c>
      <c r="L170" s="27">
        <f t="shared" si="29"/>
        <v>1254204</v>
      </c>
      <c r="M170" s="27">
        <f t="shared" si="25"/>
        <v>2938.16642</v>
      </c>
      <c r="N170" s="27">
        <f t="shared" si="26"/>
        <v>2938.16642</v>
      </c>
      <c r="O170" s="27">
        <f t="shared" si="30"/>
        <v>-52864.224959998355</v>
      </c>
      <c r="P170" s="27">
        <f t="shared" si="31"/>
        <v>52864.224959998355</v>
      </c>
      <c r="Q170" s="8"/>
      <c r="R170" s="8"/>
      <c r="S170" s="8"/>
      <c r="T170" s="4"/>
    </row>
    <row r="171" spans="1:20">
      <c r="A171" s="31">
        <v>44682</v>
      </c>
      <c r="B171" s="4"/>
      <c r="C171" s="6">
        <v>163</v>
      </c>
      <c r="D171" s="29">
        <f t="shared" si="22"/>
        <v>7742</v>
      </c>
      <c r="E171" s="29">
        <f t="shared" si="27"/>
        <v>1261946</v>
      </c>
      <c r="F171" s="29">
        <f t="shared" si="23"/>
        <v>-131554</v>
      </c>
      <c r="G171" s="34">
        <f>+Inputs!$D$3</f>
        <v>0.37951000000000001</v>
      </c>
      <c r="H171" s="4"/>
      <c r="I171" s="27">
        <f t="shared" si="28"/>
        <v>1393500</v>
      </c>
      <c r="J171" s="4"/>
      <c r="K171" s="27">
        <f t="shared" si="24"/>
        <v>7742</v>
      </c>
      <c r="L171" s="27">
        <f t="shared" si="29"/>
        <v>1261946</v>
      </c>
      <c r="M171" s="27">
        <f t="shared" si="25"/>
        <v>2938.16642</v>
      </c>
      <c r="N171" s="27">
        <f t="shared" si="26"/>
        <v>2938.16642</v>
      </c>
      <c r="O171" s="27">
        <f t="shared" si="30"/>
        <v>-49926.058539998354</v>
      </c>
      <c r="P171" s="27">
        <f t="shared" si="31"/>
        <v>49926.058539998354</v>
      </c>
      <c r="Q171" s="8"/>
      <c r="R171" s="8"/>
      <c r="S171" s="8"/>
      <c r="T171" s="4"/>
    </row>
    <row r="172" spans="1:20">
      <c r="A172" s="31">
        <v>44713</v>
      </c>
      <c r="B172" s="4"/>
      <c r="C172" s="6">
        <v>164</v>
      </c>
      <c r="D172" s="29">
        <f t="shared" si="22"/>
        <v>7742</v>
      </c>
      <c r="E172" s="29">
        <f t="shared" si="27"/>
        <v>1269688</v>
      </c>
      <c r="F172" s="29">
        <f t="shared" si="23"/>
        <v>-123812</v>
      </c>
      <c r="G172" s="34">
        <f>+Inputs!$D$3</f>
        <v>0.37951000000000001</v>
      </c>
      <c r="H172" s="4"/>
      <c r="I172" s="27">
        <f t="shared" si="28"/>
        <v>1393500</v>
      </c>
      <c r="J172" s="4"/>
      <c r="K172" s="27">
        <f t="shared" si="24"/>
        <v>7742</v>
      </c>
      <c r="L172" s="27">
        <f t="shared" si="29"/>
        <v>1269688</v>
      </c>
      <c r="M172" s="27">
        <f t="shared" si="25"/>
        <v>2938.16642</v>
      </c>
      <c r="N172" s="27">
        <f t="shared" si="26"/>
        <v>2938.16642</v>
      </c>
      <c r="O172" s="27">
        <f t="shared" si="30"/>
        <v>-46987.892119998352</v>
      </c>
      <c r="P172" s="27">
        <f t="shared" si="31"/>
        <v>46987.892119998352</v>
      </c>
      <c r="Q172" s="8"/>
      <c r="R172" s="8"/>
      <c r="S172" s="8"/>
      <c r="T172" s="4"/>
    </row>
    <row r="173" spans="1:20">
      <c r="A173" s="31">
        <v>44743</v>
      </c>
      <c r="B173" s="4"/>
      <c r="C173" s="6">
        <v>165</v>
      </c>
      <c r="D173" s="29">
        <f t="shared" si="22"/>
        <v>7742</v>
      </c>
      <c r="E173" s="29">
        <f t="shared" si="27"/>
        <v>1277430</v>
      </c>
      <c r="F173" s="29">
        <f t="shared" si="23"/>
        <v>-116070</v>
      </c>
      <c r="G173" s="34">
        <f>+Inputs!$D$3</f>
        <v>0.37951000000000001</v>
      </c>
      <c r="H173" s="4"/>
      <c r="I173" s="27">
        <f t="shared" si="28"/>
        <v>1393500</v>
      </c>
      <c r="J173" s="4"/>
      <c r="K173" s="27">
        <f t="shared" si="24"/>
        <v>7742</v>
      </c>
      <c r="L173" s="27">
        <f t="shared" si="29"/>
        <v>1277430</v>
      </c>
      <c r="M173" s="27">
        <f t="shared" si="25"/>
        <v>2938.16642</v>
      </c>
      <c r="N173" s="27">
        <f t="shared" si="26"/>
        <v>2938.16642</v>
      </c>
      <c r="O173" s="27">
        <f t="shared" si="30"/>
        <v>-44049.725699998351</v>
      </c>
      <c r="P173" s="27">
        <f t="shared" si="31"/>
        <v>44049.725699998351</v>
      </c>
      <c r="Q173" s="8"/>
      <c r="R173" s="8"/>
      <c r="S173" s="8"/>
      <c r="T173" s="4"/>
    </row>
    <row r="174" spans="1:20">
      <c r="A174" s="31">
        <v>44774</v>
      </c>
      <c r="B174" s="4"/>
      <c r="C174" s="6">
        <v>166</v>
      </c>
      <c r="D174" s="29">
        <f t="shared" si="22"/>
        <v>7742</v>
      </c>
      <c r="E174" s="29">
        <f t="shared" si="27"/>
        <v>1285172</v>
      </c>
      <c r="F174" s="29">
        <f t="shared" si="23"/>
        <v>-108328</v>
      </c>
      <c r="G174" s="34">
        <f>+Inputs!$D$3</f>
        <v>0.37951000000000001</v>
      </c>
      <c r="H174" s="4"/>
      <c r="I174" s="27">
        <f t="shared" si="28"/>
        <v>1393500</v>
      </c>
      <c r="J174" s="4"/>
      <c r="K174" s="27">
        <f t="shared" si="24"/>
        <v>7742</v>
      </c>
      <c r="L174" s="27">
        <f t="shared" si="29"/>
        <v>1285172</v>
      </c>
      <c r="M174" s="27">
        <f t="shared" si="25"/>
        <v>2938.16642</v>
      </c>
      <c r="N174" s="27">
        <f t="shared" si="26"/>
        <v>2938.16642</v>
      </c>
      <c r="O174" s="27">
        <f t="shared" si="30"/>
        <v>-41111.55927999835</v>
      </c>
      <c r="P174" s="27">
        <f t="shared" si="31"/>
        <v>41111.55927999835</v>
      </c>
      <c r="Q174" s="8"/>
      <c r="R174" s="8"/>
      <c r="S174" s="8"/>
      <c r="T174" s="4"/>
    </row>
    <row r="175" spans="1:20">
      <c r="A175" s="31">
        <v>44805</v>
      </c>
      <c r="B175" s="4"/>
      <c r="C175" s="6">
        <v>167</v>
      </c>
      <c r="D175" s="29">
        <f t="shared" si="22"/>
        <v>7742</v>
      </c>
      <c r="E175" s="29">
        <f t="shared" si="27"/>
        <v>1292914</v>
      </c>
      <c r="F175" s="29">
        <f t="shared" si="23"/>
        <v>-100586</v>
      </c>
      <c r="G175" s="34">
        <f>+Inputs!$D$3</f>
        <v>0.37951000000000001</v>
      </c>
      <c r="H175" s="4"/>
      <c r="I175" s="27">
        <f t="shared" si="28"/>
        <v>1393500</v>
      </c>
      <c r="J175" s="4"/>
      <c r="K175" s="27">
        <f t="shared" si="24"/>
        <v>7742</v>
      </c>
      <c r="L175" s="27">
        <f t="shared" si="29"/>
        <v>1292914</v>
      </c>
      <c r="M175" s="27">
        <f t="shared" si="25"/>
        <v>2938.16642</v>
      </c>
      <c r="N175" s="27">
        <f t="shared" si="26"/>
        <v>2938.16642</v>
      </c>
      <c r="O175" s="27">
        <f t="shared" si="30"/>
        <v>-38173.392859998348</v>
      </c>
      <c r="P175" s="27">
        <f t="shared" si="31"/>
        <v>38173.392859998348</v>
      </c>
      <c r="Q175" s="8"/>
      <c r="R175" s="8"/>
      <c r="S175" s="8"/>
      <c r="T175" s="4"/>
    </row>
    <row r="176" spans="1:20">
      <c r="A176" s="31">
        <v>44835</v>
      </c>
      <c r="B176" s="4"/>
      <c r="C176" s="6">
        <v>168</v>
      </c>
      <c r="D176" s="29">
        <f t="shared" si="22"/>
        <v>7742</v>
      </c>
      <c r="E176" s="29">
        <f t="shared" si="27"/>
        <v>1300656</v>
      </c>
      <c r="F176" s="29">
        <f t="shared" si="23"/>
        <v>-92844</v>
      </c>
      <c r="G176" s="34">
        <f>+Inputs!$D$3</f>
        <v>0.37951000000000001</v>
      </c>
      <c r="H176" s="4"/>
      <c r="I176" s="27">
        <f t="shared" si="28"/>
        <v>1393500</v>
      </c>
      <c r="J176" s="4"/>
      <c r="K176" s="27">
        <f t="shared" si="24"/>
        <v>7742</v>
      </c>
      <c r="L176" s="27">
        <f t="shared" si="29"/>
        <v>1300656</v>
      </c>
      <c r="M176" s="27">
        <f t="shared" si="25"/>
        <v>2938.16642</v>
      </c>
      <c r="N176" s="27">
        <f t="shared" si="26"/>
        <v>2938.16642</v>
      </c>
      <c r="O176" s="27">
        <f t="shared" si="30"/>
        <v>-35235.226439998347</v>
      </c>
      <c r="P176" s="27">
        <f t="shared" si="31"/>
        <v>35235.226439998347</v>
      </c>
      <c r="Q176" s="8"/>
      <c r="R176" s="8"/>
      <c r="S176" s="8"/>
      <c r="T176" s="4"/>
    </row>
    <row r="177" spans="1:20">
      <c r="A177" s="31">
        <v>44866</v>
      </c>
      <c r="B177" s="4"/>
      <c r="C177" s="6">
        <v>169</v>
      </c>
      <c r="D177" s="29">
        <f t="shared" si="22"/>
        <v>7742</v>
      </c>
      <c r="E177" s="29">
        <f t="shared" si="27"/>
        <v>1308398</v>
      </c>
      <c r="F177" s="29">
        <f t="shared" si="23"/>
        <v>-85102</v>
      </c>
      <c r="G177" s="34">
        <f>+Inputs!$D$3</f>
        <v>0.37951000000000001</v>
      </c>
      <c r="H177" s="4"/>
      <c r="I177" s="27">
        <f t="shared" si="28"/>
        <v>1393500</v>
      </c>
      <c r="J177" s="4"/>
      <c r="K177" s="27">
        <f t="shared" si="24"/>
        <v>7742</v>
      </c>
      <c r="L177" s="27">
        <f t="shared" si="29"/>
        <v>1308398</v>
      </c>
      <c r="M177" s="27">
        <f t="shared" si="25"/>
        <v>2938.16642</v>
      </c>
      <c r="N177" s="27">
        <f t="shared" si="26"/>
        <v>2938.16642</v>
      </c>
      <c r="O177" s="27">
        <f t="shared" si="30"/>
        <v>-32297.060019998346</v>
      </c>
      <c r="P177" s="27">
        <f t="shared" si="31"/>
        <v>32297.060019998346</v>
      </c>
      <c r="Q177" s="8"/>
      <c r="R177" s="8"/>
      <c r="S177" s="8"/>
      <c r="T177" s="4"/>
    </row>
    <row r="178" spans="1:20">
      <c r="A178" s="31">
        <v>44896</v>
      </c>
      <c r="B178" s="4"/>
      <c r="C178" s="6">
        <v>170</v>
      </c>
      <c r="D178" s="29">
        <f t="shared" si="22"/>
        <v>7742</v>
      </c>
      <c r="E178" s="29">
        <f t="shared" si="27"/>
        <v>1316140</v>
      </c>
      <c r="F178" s="29">
        <f t="shared" si="23"/>
        <v>-77360</v>
      </c>
      <c r="G178" s="34">
        <f>+Inputs!$D$3</f>
        <v>0.37951000000000001</v>
      </c>
      <c r="H178" s="4"/>
      <c r="I178" s="27">
        <f t="shared" si="28"/>
        <v>1393500</v>
      </c>
      <c r="J178" s="4"/>
      <c r="K178" s="27">
        <f t="shared" si="24"/>
        <v>7742</v>
      </c>
      <c r="L178" s="27">
        <f t="shared" si="29"/>
        <v>1316140</v>
      </c>
      <c r="M178" s="27">
        <f t="shared" si="25"/>
        <v>2938.16642</v>
      </c>
      <c r="N178" s="27">
        <f t="shared" si="26"/>
        <v>2938.16642</v>
      </c>
      <c r="O178" s="27">
        <f t="shared" si="30"/>
        <v>-29358.893599998344</v>
      </c>
      <c r="P178" s="27">
        <f t="shared" si="31"/>
        <v>29358.893599998344</v>
      </c>
      <c r="Q178" s="8"/>
      <c r="R178" s="8"/>
      <c r="S178" s="8"/>
      <c r="T178" s="4"/>
    </row>
    <row r="179" spans="1:20">
      <c r="A179" s="31">
        <v>44927</v>
      </c>
      <c r="B179" s="4"/>
      <c r="C179" s="6">
        <v>171</v>
      </c>
      <c r="D179" s="29">
        <f t="shared" si="22"/>
        <v>7742</v>
      </c>
      <c r="E179" s="29">
        <f t="shared" si="27"/>
        <v>1323882</v>
      </c>
      <c r="F179" s="29">
        <f t="shared" si="23"/>
        <v>-69618</v>
      </c>
      <c r="G179" s="34">
        <f>+Inputs!$D$3</f>
        <v>0.37951000000000001</v>
      </c>
      <c r="H179" s="4"/>
      <c r="I179" s="27">
        <f t="shared" si="28"/>
        <v>1393500</v>
      </c>
      <c r="J179" s="4"/>
      <c r="K179" s="27">
        <f t="shared" si="24"/>
        <v>7742</v>
      </c>
      <c r="L179" s="27">
        <f t="shared" si="29"/>
        <v>1323882</v>
      </c>
      <c r="M179" s="27">
        <f t="shared" si="25"/>
        <v>2938.16642</v>
      </c>
      <c r="N179" s="27">
        <f t="shared" si="26"/>
        <v>2938.16642</v>
      </c>
      <c r="O179" s="27">
        <f t="shared" si="30"/>
        <v>-26420.727179998343</v>
      </c>
      <c r="P179" s="27">
        <f t="shared" si="31"/>
        <v>26420.727179998343</v>
      </c>
      <c r="Q179" s="8"/>
      <c r="R179" s="8"/>
      <c r="S179" s="8"/>
      <c r="T179" s="4"/>
    </row>
    <row r="180" spans="1:20">
      <c r="A180" s="31">
        <v>44958</v>
      </c>
      <c r="B180" s="4"/>
      <c r="C180" s="6">
        <v>172</v>
      </c>
      <c r="D180" s="29">
        <f t="shared" si="22"/>
        <v>7742</v>
      </c>
      <c r="E180" s="29">
        <f t="shared" si="27"/>
        <v>1331624</v>
      </c>
      <c r="F180" s="29">
        <f t="shared" si="23"/>
        <v>-61876</v>
      </c>
      <c r="G180" s="34">
        <f>+Inputs!$D$3</f>
        <v>0.37951000000000001</v>
      </c>
      <c r="H180" s="4"/>
      <c r="I180" s="27">
        <f t="shared" si="28"/>
        <v>1393500</v>
      </c>
      <c r="J180" s="4"/>
      <c r="K180" s="27">
        <f t="shared" si="24"/>
        <v>7742</v>
      </c>
      <c r="L180" s="27">
        <f t="shared" si="29"/>
        <v>1331624</v>
      </c>
      <c r="M180" s="27">
        <f t="shared" si="25"/>
        <v>2938.16642</v>
      </c>
      <c r="N180" s="27">
        <f t="shared" si="26"/>
        <v>2938.16642</v>
      </c>
      <c r="O180" s="27">
        <f t="shared" si="30"/>
        <v>-23482.560759998341</v>
      </c>
      <c r="P180" s="27">
        <f t="shared" si="31"/>
        <v>23482.560759998341</v>
      </c>
      <c r="Q180" s="8"/>
      <c r="R180" s="8"/>
      <c r="S180" s="8"/>
      <c r="T180" s="4"/>
    </row>
    <row r="181" spans="1:20">
      <c r="A181" s="31">
        <v>44986</v>
      </c>
      <c r="B181" s="4"/>
      <c r="C181" s="6">
        <v>173</v>
      </c>
      <c r="D181" s="29">
        <f t="shared" si="22"/>
        <v>7742</v>
      </c>
      <c r="E181" s="29">
        <f t="shared" si="27"/>
        <v>1339366</v>
      </c>
      <c r="F181" s="29">
        <f t="shared" si="23"/>
        <v>-54134</v>
      </c>
      <c r="G181" s="34">
        <f>+Inputs!$D$3</f>
        <v>0.37951000000000001</v>
      </c>
      <c r="H181" s="4"/>
      <c r="I181" s="27">
        <f t="shared" si="28"/>
        <v>1393500</v>
      </c>
      <c r="J181" s="4"/>
      <c r="K181" s="27">
        <f t="shared" si="24"/>
        <v>7742</v>
      </c>
      <c r="L181" s="27">
        <f t="shared" si="29"/>
        <v>1339366</v>
      </c>
      <c r="M181" s="27">
        <f t="shared" si="25"/>
        <v>2938.16642</v>
      </c>
      <c r="N181" s="27">
        <f t="shared" si="26"/>
        <v>2938.16642</v>
      </c>
      <c r="O181" s="27">
        <f t="shared" si="30"/>
        <v>-20544.39433999834</v>
      </c>
      <c r="P181" s="27">
        <f t="shared" si="31"/>
        <v>20544.39433999834</v>
      </c>
      <c r="Q181" s="8"/>
      <c r="R181" s="8"/>
      <c r="S181" s="8"/>
      <c r="T181" s="4"/>
    </row>
    <row r="182" spans="1:20">
      <c r="A182" s="31">
        <v>45017</v>
      </c>
      <c r="B182" s="4"/>
      <c r="C182" s="6">
        <v>174</v>
      </c>
      <c r="D182" s="29">
        <f t="shared" si="22"/>
        <v>7742</v>
      </c>
      <c r="E182" s="29">
        <f t="shared" si="27"/>
        <v>1347108</v>
      </c>
      <c r="F182" s="29">
        <f t="shared" si="23"/>
        <v>-46392</v>
      </c>
      <c r="G182" s="34">
        <f>+Inputs!$D$3</f>
        <v>0.37951000000000001</v>
      </c>
      <c r="H182" s="4"/>
      <c r="I182" s="27">
        <f t="shared" si="28"/>
        <v>1393500</v>
      </c>
      <c r="J182" s="4"/>
      <c r="K182" s="27">
        <f t="shared" si="24"/>
        <v>7742</v>
      </c>
      <c r="L182" s="27">
        <f t="shared" si="29"/>
        <v>1347108</v>
      </c>
      <c r="M182" s="27">
        <f t="shared" si="25"/>
        <v>2938.16642</v>
      </c>
      <c r="N182" s="27">
        <f t="shared" si="26"/>
        <v>2938.16642</v>
      </c>
      <c r="O182" s="27">
        <f t="shared" si="30"/>
        <v>-17606.227919998339</v>
      </c>
      <c r="P182" s="27">
        <f t="shared" si="31"/>
        <v>17606.227919998339</v>
      </c>
      <c r="Q182" s="8"/>
      <c r="R182" s="8"/>
      <c r="S182" s="8"/>
      <c r="T182" s="4"/>
    </row>
    <row r="183" spans="1:20">
      <c r="A183" s="31">
        <v>45047</v>
      </c>
      <c r="B183" s="4"/>
      <c r="C183" s="6">
        <v>175</v>
      </c>
      <c r="D183" s="29">
        <f t="shared" si="22"/>
        <v>7742</v>
      </c>
      <c r="E183" s="29">
        <f t="shared" si="27"/>
        <v>1354850</v>
      </c>
      <c r="F183" s="29">
        <f t="shared" si="23"/>
        <v>-38650</v>
      </c>
      <c r="G183" s="34">
        <f>+Inputs!$D$3</f>
        <v>0.37951000000000001</v>
      </c>
      <c r="H183" s="4"/>
      <c r="I183" s="27">
        <f t="shared" si="28"/>
        <v>1393500</v>
      </c>
      <c r="J183" s="4"/>
      <c r="K183" s="27">
        <f t="shared" si="24"/>
        <v>7742</v>
      </c>
      <c r="L183" s="27">
        <f t="shared" si="29"/>
        <v>1354850</v>
      </c>
      <c r="M183" s="27">
        <f t="shared" si="25"/>
        <v>2938.16642</v>
      </c>
      <c r="N183" s="27">
        <f t="shared" si="26"/>
        <v>2938.16642</v>
      </c>
      <c r="O183" s="27">
        <f t="shared" si="30"/>
        <v>-14668.061499998339</v>
      </c>
      <c r="P183" s="27">
        <f t="shared" si="31"/>
        <v>14668.061499998339</v>
      </c>
      <c r="Q183" s="8"/>
      <c r="R183" s="8"/>
      <c r="S183" s="8"/>
      <c r="T183" s="4"/>
    </row>
    <row r="184" spans="1:20">
      <c r="A184" s="31">
        <v>45078</v>
      </c>
      <c r="B184" s="4"/>
      <c r="C184" s="6">
        <v>176</v>
      </c>
      <c r="D184" s="29">
        <f t="shared" si="22"/>
        <v>7742</v>
      </c>
      <c r="E184" s="29">
        <f t="shared" si="27"/>
        <v>1362592</v>
      </c>
      <c r="F184" s="29">
        <f t="shared" si="23"/>
        <v>-30908</v>
      </c>
      <c r="G184" s="34">
        <f>+Inputs!$D$3</f>
        <v>0.37951000000000001</v>
      </c>
      <c r="H184" s="4"/>
      <c r="I184" s="27">
        <f t="shared" si="28"/>
        <v>1393500</v>
      </c>
      <c r="J184" s="4"/>
      <c r="K184" s="27">
        <f t="shared" si="24"/>
        <v>7742</v>
      </c>
      <c r="L184" s="27">
        <f t="shared" si="29"/>
        <v>1362592</v>
      </c>
      <c r="M184" s="27">
        <f t="shared" si="25"/>
        <v>2938.16642</v>
      </c>
      <c r="N184" s="27">
        <f t="shared" si="26"/>
        <v>2938.16642</v>
      </c>
      <c r="O184" s="27">
        <f t="shared" si="30"/>
        <v>-11729.895079998339</v>
      </c>
      <c r="P184" s="27">
        <f t="shared" si="31"/>
        <v>11729.895079998339</v>
      </c>
      <c r="Q184" s="8"/>
      <c r="R184" s="8"/>
      <c r="S184" s="8"/>
      <c r="T184" s="4"/>
    </row>
    <row r="185" spans="1:20">
      <c r="A185" s="31">
        <v>45108</v>
      </c>
      <c r="B185" s="4"/>
      <c r="C185" s="6">
        <v>177</v>
      </c>
      <c r="D185" s="29">
        <f t="shared" si="22"/>
        <v>7742</v>
      </c>
      <c r="E185" s="29">
        <f t="shared" si="27"/>
        <v>1370334</v>
      </c>
      <c r="F185" s="29">
        <f t="shared" si="23"/>
        <v>-23166</v>
      </c>
      <c r="G185" s="34">
        <f>+Inputs!$D$3</f>
        <v>0.37951000000000001</v>
      </c>
      <c r="H185" s="4"/>
      <c r="I185" s="27">
        <f t="shared" si="28"/>
        <v>1393500</v>
      </c>
      <c r="J185" s="4"/>
      <c r="K185" s="27">
        <f t="shared" si="24"/>
        <v>7742</v>
      </c>
      <c r="L185" s="27">
        <f t="shared" si="29"/>
        <v>1370334</v>
      </c>
      <c r="M185" s="27">
        <f t="shared" si="25"/>
        <v>2938.16642</v>
      </c>
      <c r="N185" s="27">
        <f t="shared" si="26"/>
        <v>2938.16642</v>
      </c>
      <c r="O185" s="27">
        <f t="shared" si="30"/>
        <v>-8791.7286599983399</v>
      </c>
      <c r="P185" s="27">
        <f t="shared" si="31"/>
        <v>8791.7286599983399</v>
      </c>
      <c r="Q185" s="8"/>
      <c r="R185" s="8"/>
      <c r="S185" s="8"/>
      <c r="T185" s="4"/>
    </row>
    <row r="186" spans="1:20">
      <c r="A186" s="31">
        <v>45139</v>
      </c>
      <c r="B186" s="4"/>
      <c r="C186" s="6">
        <v>178</v>
      </c>
      <c r="D186" s="29">
        <f t="shared" si="22"/>
        <v>7742</v>
      </c>
      <c r="E186" s="29">
        <f t="shared" si="27"/>
        <v>1378076</v>
      </c>
      <c r="F186" s="29">
        <f t="shared" si="23"/>
        <v>-15424</v>
      </c>
      <c r="G186" s="34">
        <f>+Inputs!$D$3</f>
        <v>0.37951000000000001</v>
      </c>
      <c r="H186" s="4"/>
      <c r="I186" s="27">
        <f t="shared" si="28"/>
        <v>1393500</v>
      </c>
      <c r="J186" s="4"/>
      <c r="K186" s="27">
        <f t="shared" si="24"/>
        <v>7742</v>
      </c>
      <c r="L186" s="27">
        <f t="shared" si="29"/>
        <v>1378076</v>
      </c>
      <c r="M186" s="27">
        <f t="shared" si="25"/>
        <v>2938.16642</v>
      </c>
      <c r="N186" s="27">
        <f t="shared" si="26"/>
        <v>2938.16642</v>
      </c>
      <c r="O186" s="27">
        <f t="shared" si="30"/>
        <v>-5853.5622399983404</v>
      </c>
      <c r="P186" s="27">
        <f t="shared" si="31"/>
        <v>5853.5622399983404</v>
      </c>
      <c r="Q186" s="8"/>
      <c r="R186" s="8"/>
      <c r="S186" s="8"/>
      <c r="T186" s="4"/>
    </row>
    <row r="187" spans="1:20">
      <c r="A187" s="31">
        <v>45170</v>
      </c>
      <c r="B187" s="4"/>
      <c r="C187" s="6">
        <v>179</v>
      </c>
      <c r="D187" s="29">
        <f t="shared" si="22"/>
        <v>7742</v>
      </c>
      <c r="E187" s="29">
        <f t="shared" si="27"/>
        <v>1385818</v>
      </c>
      <c r="F187" s="29">
        <f t="shared" si="23"/>
        <v>-7682</v>
      </c>
      <c r="G187" s="34">
        <f>+Inputs!$D$3</f>
        <v>0.37951000000000001</v>
      </c>
      <c r="H187" s="4"/>
      <c r="I187" s="27">
        <f t="shared" si="28"/>
        <v>1393500</v>
      </c>
      <c r="J187" s="4"/>
      <c r="K187" s="27">
        <f t="shared" si="24"/>
        <v>7742</v>
      </c>
      <c r="L187" s="27">
        <f t="shared" si="29"/>
        <v>1385818</v>
      </c>
      <c r="M187" s="27">
        <f t="shared" si="25"/>
        <v>2938.16642</v>
      </c>
      <c r="N187" s="27">
        <f t="shared" si="26"/>
        <v>2938.16642</v>
      </c>
      <c r="O187" s="27">
        <f t="shared" si="30"/>
        <v>-2915.3958199983404</v>
      </c>
      <c r="P187" s="27">
        <f t="shared" si="31"/>
        <v>2915.3958199983404</v>
      </c>
      <c r="Q187" s="8"/>
      <c r="R187" s="8"/>
      <c r="S187" s="8"/>
      <c r="T187" s="4"/>
    </row>
    <row r="188" spans="1:20">
      <c r="A188" s="31">
        <v>45200</v>
      </c>
      <c r="B188" s="4"/>
      <c r="C188" s="6">
        <v>180</v>
      </c>
      <c r="D188" s="29">
        <f>-F187</f>
        <v>7682</v>
      </c>
      <c r="E188" s="29">
        <f t="shared" si="27"/>
        <v>1393500</v>
      </c>
      <c r="F188" s="29">
        <f t="shared" si="23"/>
        <v>0</v>
      </c>
      <c r="G188" s="34">
        <f>+Inputs!$D$3</f>
        <v>0.37951000000000001</v>
      </c>
      <c r="H188" s="4"/>
      <c r="I188" s="27">
        <f t="shared" si="28"/>
        <v>1393500</v>
      </c>
      <c r="J188" s="4"/>
      <c r="K188" s="27">
        <f t="shared" si="24"/>
        <v>7682</v>
      </c>
      <c r="L188" s="27">
        <f t="shared" si="29"/>
        <v>1393500</v>
      </c>
      <c r="M188" s="27">
        <f t="shared" si="25"/>
        <v>2915.3958200000002</v>
      </c>
      <c r="N188" s="27">
        <f t="shared" si="26"/>
        <v>2915.3958200000002</v>
      </c>
      <c r="O188" s="27">
        <f t="shared" si="30"/>
        <v>1.659827830735594E-9</v>
      </c>
      <c r="P188" s="27">
        <f t="shared" si="31"/>
        <v>-1.659827830735594E-9</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-1393500</v>
      </c>
      <c r="C190" s="4"/>
      <c r="D190" s="33">
        <f>SUM(D9:D189)</f>
        <v>1393500</v>
      </c>
      <c r="E190" s="4"/>
      <c r="F190" s="4"/>
      <c r="G190" s="28"/>
      <c r="H190" s="33">
        <f>SUM(H9:H189)</f>
        <v>1393500</v>
      </c>
      <c r="I190" s="33"/>
      <c r="J190" s="33">
        <f>SUM(J9:J189)</f>
        <v>528847.18500000006</v>
      </c>
      <c r="K190" s="33">
        <f>SUM(K9:K189)</f>
        <v>1393500</v>
      </c>
      <c r="L190" s="33"/>
      <c r="M190" s="33">
        <f>SUM(M9:M189)</f>
        <v>528847.18500000169</v>
      </c>
      <c r="N190" s="33">
        <f>SUM(N9:N189)</f>
        <v>1.659827830735594E-9</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dimension ref="A1:AE192"/>
  <sheetViews>
    <sheetView topLeftCell="R1" zoomScale="70" zoomScaleNormal="70" workbookViewId="0">
      <selection activeCell="P20" sqref="P20"/>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211</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39783</v>
      </c>
      <c r="B9" s="151">
        <v>-2154000</v>
      </c>
      <c r="C9" s="6">
        <v>1</v>
      </c>
      <c r="D9" s="29">
        <f t="shared" ref="D9:D72" si="0">ROUND(-(+$B$9/180)*1,0)</f>
        <v>11967</v>
      </c>
      <c r="E9" s="29">
        <f>+D9</f>
        <v>11967</v>
      </c>
      <c r="F9" s="29">
        <f t="shared" ref="F9:F72" si="1">$B$9+E9</f>
        <v>-2142033</v>
      </c>
      <c r="G9" s="34">
        <f>+Inputs!$D$3</f>
        <v>0.37951000000000001</v>
      </c>
      <c r="H9" s="27">
        <f>-B9</f>
        <v>2154000</v>
      </c>
      <c r="I9" s="27">
        <f>+H9</f>
        <v>2154000</v>
      </c>
      <c r="J9" s="27">
        <f>H9*G9</f>
        <v>817464.54</v>
      </c>
      <c r="K9" s="27">
        <f t="shared" ref="K9:K72" si="2">D9</f>
        <v>11967</v>
      </c>
      <c r="L9" s="27">
        <f>+K9</f>
        <v>11967</v>
      </c>
      <c r="M9" s="27">
        <f t="shared" ref="M9:M72" si="3">K9*G9</f>
        <v>4541.5961699999998</v>
      </c>
      <c r="N9" s="27">
        <f t="shared" ref="N9:N72" si="4">M9-J9</f>
        <v>-812922.94383</v>
      </c>
      <c r="O9" s="27">
        <f>+N9</f>
        <v>-812922.94383</v>
      </c>
      <c r="P9" s="27">
        <f>-SUM(N9)</f>
        <v>812922.94383</v>
      </c>
      <c r="Q9" s="38">
        <f>VLOOKUP(Q$8,$A$9:$P$188,5)</f>
        <v>155571</v>
      </c>
      <c r="R9" s="38">
        <f>VLOOKUP(R$8,$A$9:$P$188,5)</f>
        <v>299175</v>
      </c>
      <c r="S9" s="38">
        <f>+R9-Q9</f>
        <v>143604</v>
      </c>
      <c r="T9" s="35" t="s">
        <v>190</v>
      </c>
      <c r="U9" s="161">
        <f>-IF(TYPE(VLOOKUP(U8,$A$9:$P$188,6,FALSE))=16,0,VLOOKUP(U8,$A$9:$P$188,6,FALSE))</f>
        <v>2130066</v>
      </c>
      <c r="V9" s="161">
        <f>-IF(TYPE(VLOOKUP(V8,$A$9:$P$188,6,FALSE))=16,0,VLOOKUP(V8,$A$9:$P$188,6,FALSE))</f>
        <v>2118099</v>
      </c>
      <c r="W9" s="161">
        <f t="shared" ref="W9:AE9" si="5">-IF(TYPE(VLOOKUP(W8,$A$9:$P$188,6,FALSE))=16,0,VLOOKUP(W8,$A$9:$P$188,6,FALSE))</f>
        <v>2106132</v>
      </c>
      <c r="X9" s="161">
        <f t="shared" si="5"/>
        <v>2094165</v>
      </c>
      <c r="Y9" s="161">
        <f t="shared" si="5"/>
        <v>2082198</v>
      </c>
      <c r="Z9" s="161">
        <f t="shared" si="5"/>
        <v>2070231</v>
      </c>
      <c r="AA9" s="161">
        <f t="shared" si="5"/>
        <v>2058264</v>
      </c>
      <c r="AB9" s="161">
        <f t="shared" si="5"/>
        <v>2046297</v>
      </c>
      <c r="AC9" s="161">
        <f t="shared" si="5"/>
        <v>2034330</v>
      </c>
      <c r="AD9" s="161">
        <f t="shared" si="5"/>
        <v>2022363</v>
      </c>
      <c r="AE9" s="161">
        <f t="shared" si="5"/>
        <v>2010396</v>
      </c>
    </row>
    <row r="10" spans="1:31">
      <c r="A10" s="31">
        <v>39814</v>
      </c>
      <c r="B10" s="151" t="s">
        <v>45</v>
      </c>
      <c r="C10" s="6">
        <v>2</v>
      </c>
      <c r="D10" s="29">
        <f t="shared" si="0"/>
        <v>11967</v>
      </c>
      <c r="E10" s="29">
        <f t="shared" ref="E10:E73" si="6">+E9+D10</f>
        <v>23934</v>
      </c>
      <c r="F10" s="29">
        <f t="shared" si="1"/>
        <v>-2130066</v>
      </c>
      <c r="G10" s="34">
        <f>+Inputs!$D$3</f>
        <v>0.37951000000000001</v>
      </c>
      <c r="H10" s="2"/>
      <c r="I10" s="27">
        <f t="shared" ref="I10:I73" si="7">+I9+H10</f>
        <v>2154000</v>
      </c>
      <c r="J10" s="27"/>
      <c r="K10" s="27">
        <f t="shared" si="2"/>
        <v>11967</v>
      </c>
      <c r="L10" s="27">
        <f t="shared" ref="L10:L73" si="8">+L9+K10</f>
        <v>23934</v>
      </c>
      <c r="M10" s="27">
        <f t="shared" si="3"/>
        <v>4541.5961699999998</v>
      </c>
      <c r="N10" s="27">
        <f t="shared" si="4"/>
        <v>4541.5961699999998</v>
      </c>
      <c r="O10" s="27">
        <f t="shared" ref="O10:O73" si="9">+O9+N10</f>
        <v>-808381.34765999997</v>
      </c>
      <c r="P10" s="27">
        <f t="shared" ref="P10:P73" si="10">P9-N10</f>
        <v>808381.34765999997</v>
      </c>
      <c r="Q10" s="38">
        <f>VLOOKUP(Q$8,$A$9:$P$188,15)</f>
        <v>-758423.7897899996</v>
      </c>
      <c r="R10" s="38">
        <f>VLOOKUP(R$8,$A$9:$P$188,15)</f>
        <v>-703924.6357499992</v>
      </c>
      <c r="S10" s="38">
        <f>+R10-Q10</f>
        <v>54499.154040000401</v>
      </c>
      <c r="T10" s="36" t="s">
        <v>69</v>
      </c>
    </row>
    <row r="11" spans="1:31">
      <c r="A11" s="31">
        <v>39845</v>
      </c>
      <c r="B11" s="5"/>
      <c r="C11" s="6">
        <v>3</v>
      </c>
      <c r="D11" s="29">
        <f t="shared" si="0"/>
        <v>11967</v>
      </c>
      <c r="E11" s="29">
        <f t="shared" si="6"/>
        <v>35901</v>
      </c>
      <c r="F11" s="29">
        <f t="shared" si="1"/>
        <v>-2118099</v>
      </c>
      <c r="G11" s="34">
        <f>+Inputs!$D$3</f>
        <v>0.37951000000000001</v>
      </c>
      <c r="H11" s="2"/>
      <c r="I11" s="27">
        <f t="shared" si="7"/>
        <v>2154000</v>
      </c>
      <c r="J11" s="27"/>
      <c r="K11" s="27">
        <f t="shared" si="2"/>
        <v>11967</v>
      </c>
      <c r="L11" s="27">
        <f t="shared" si="8"/>
        <v>35901</v>
      </c>
      <c r="M11" s="27">
        <f t="shared" si="3"/>
        <v>4541.5961699999998</v>
      </c>
      <c r="N11" s="27">
        <f t="shared" si="4"/>
        <v>4541.5961699999998</v>
      </c>
      <c r="O11" s="27">
        <f t="shared" si="9"/>
        <v>-803839.75148999994</v>
      </c>
      <c r="P11" s="27">
        <f t="shared" si="10"/>
        <v>803839.75148999994</v>
      </c>
      <c r="Q11" s="38">
        <f>+VLOOKUP(Q$8,$A$9:$P$188,16)</f>
        <v>758423.7897899996</v>
      </c>
      <c r="R11" s="38">
        <f>+VLOOKUP(R$8,$A$9:$P$188,16)</f>
        <v>703924.6357499992</v>
      </c>
      <c r="S11" s="38">
        <f>(+Q11+R11)/2</f>
        <v>731174.2127699994</v>
      </c>
      <c r="T11" s="36" t="s">
        <v>113</v>
      </c>
      <c r="U11" s="161">
        <f>IF(TYPE(VLOOKUP(U8,$A$9:$P$188,16,FALSE))=16,0,VLOOKUP(U8,$A$9:$P$188,16,FALSE))</f>
        <v>808381.34765999997</v>
      </c>
      <c r="V11" s="161">
        <f t="shared" ref="V11:AE11" si="11">IF(TYPE(VLOOKUP(V8,$A$9:$P$188,16,FALSE))=16,0,VLOOKUP(V8,$A$9:$P$188,16,FALSE))</f>
        <v>803839.75148999994</v>
      </c>
      <c r="W11" s="161">
        <f t="shared" si="11"/>
        <v>799298.1553199999</v>
      </c>
      <c r="X11" s="161">
        <f t="shared" si="11"/>
        <v>794756.55914999987</v>
      </c>
      <c r="Y11" s="161">
        <f t="shared" si="11"/>
        <v>790214.96297999984</v>
      </c>
      <c r="Z11" s="161">
        <f t="shared" si="11"/>
        <v>785673.3668099998</v>
      </c>
      <c r="AA11" s="161">
        <f t="shared" si="11"/>
        <v>781131.77063999977</v>
      </c>
      <c r="AB11" s="161">
        <f t="shared" si="11"/>
        <v>776590.17446999974</v>
      </c>
      <c r="AC11" s="161">
        <f t="shared" si="11"/>
        <v>772048.5782999997</v>
      </c>
      <c r="AD11" s="161">
        <f t="shared" si="11"/>
        <v>767506.98212999967</v>
      </c>
      <c r="AE11" s="161">
        <f t="shared" si="11"/>
        <v>762965.38595999964</v>
      </c>
    </row>
    <row r="12" spans="1:31">
      <c r="A12" s="31">
        <v>39873</v>
      </c>
      <c r="B12" s="3"/>
      <c r="C12" s="6">
        <v>4</v>
      </c>
      <c r="D12" s="29">
        <f t="shared" si="0"/>
        <v>11967</v>
      </c>
      <c r="E12" s="29">
        <f t="shared" si="6"/>
        <v>47868</v>
      </c>
      <c r="F12" s="29">
        <f t="shared" si="1"/>
        <v>-2106132</v>
      </c>
      <c r="G12" s="34">
        <f>+Inputs!$D$3</f>
        <v>0.37951000000000001</v>
      </c>
      <c r="H12" s="2"/>
      <c r="I12" s="27">
        <f t="shared" si="7"/>
        <v>2154000</v>
      </c>
      <c r="J12" s="27"/>
      <c r="K12" s="27">
        <f t="shared" si="2"/>
        <v>11967</v>
      </c>
      <c r="L12" s="27">
        <f t="shared" si="8"/>
        <v>47868</v>
      </c>
      <c r="M12" s="27">
        <f t="shared" si="3"/>
        <v>4541.5961699999998</v>
      </c>
      <c r="N12" s="27">
        <f t="shared" si="4"/>
        <v>4541.5961699999998</v>
      </c>
      <c r="O12" s="27">
        <f t="shared" si="9"/>
        <v>-799298.1553199999</v>
      </c>
      <c r="P12" s="27">
        <f t="shared" si="10"/>
        <v>799298.1553199999</v>
      </c>
      <c r="Q12" s="39"/>
      <c r="R12" s="40"/>
      <c r="S12" s="40"/>
      <c r="T12" s="36"/>
    </row>
    <row r="13" spans="1:31">
      <c r="A13" s="31">
        <v>39904</v>
      </c>
      <c r="B13" s="3"/>
      <c r="C13" s="6">
        <v>5</v>
      </c>
      <c r="D13" s="29">
        <f t="shared" si="0"/>
        <v>11967</v>
      </c>
      <c r="E13" s="29">
        <f t="shared" si="6"/>
        <v>59835</v>
      </c>
      <c r="F13" s="29">
        <f t="shared" si="1"/>
        <v>-2094165</v>
      </c>
      <c r="G13" s="34">
        <f>+Inputs!$D$3</f>
        <v>0.37951000000000001</v>
      </c>
      <c r="H13" s="2"/>
      <c r="I13" s="27">
        <f t="shared" si="7"/>
        <v>2154000</v>
      </c>
      <c r="J13" s="27"/>
      <c r="K13" s="27">
        <f t="shared" si="2"/>
        <v>11967</v>
      </c>
      <c r="L13" s="27">
        <f t="shared" si="8"/>
        <v>59835</v>
      </c>
      <c r="M13" s="27">
        <f t="shared" si="3"/>
        <v>4541.5961699999998</v>
      </c>
      <c r="N13" s="27">
        <f t="shared" si="4"/>
        <v>4541.5961699999998</v>
      </c>
      <c r="O13" s="27">
        <f t="shared" si="9"/>
        <v>-794756.55914999987</v>
      </c>
      <c r="P13" s="27">
        <f t="shared" si="10"/>
        <v>794756.55914999987</v>
      </c>
      <c r="Q13" s="38">
        <f>VLOOKUP(Q$8,$A$9:$P$188,9)</f>
        <v>2154000</v>
      </c>
      <c r="R13" s="38">
        <f>VLOOKUP(R$8,$A$9:$P$188,9)</f>
        <v>2154000</v>
      </c>
      <c r="S13" s="38">
        <f>+R13-Q13</f>
        <v>0</v>
      </c>
      <c r="T13" s="36" t="s">
        <v>191</v>
      </c>
    </row>
    <row r="14" spans="1:31">
      <c r="A14" s="31">
        <v>39934</v>
      </c>
      <c r="B14" s="3"/>
      <c r="C14" s="6">
        <v>6</v>
      </c>
      <c r="D14" s="29">
        <f t="shared" si="0"/>
        <v>11967</v>
      </c>
      <c r="E14" s="29">
        <f t="shared" si="6"/>
        <v>71802</v>
      </c>
      <c r="F14" s="29">
        <f t="shared" si="1"/>
        <v>-2082198</v>
      </c>
      <c r="G14" s="34">
        <f>+Inputs!$D$3</f>
        <v>0.37951000000000001</v>
      </c>
      <c r="H14" s="2"/>
      <c r="I14" s="27">
        <f t="shared" si="7"/>
        <v>2154000</v>
      </c>
      <c r="J14" s="27"/>
      <c r="K14" s="27">
        <f t="shared" si="2"/>
        <v>11967</v>
      </c>
      <c r="L14" s="27">
        <f t="shared" si="8"/>
        <v>71802</v>
      </c>
      <c r="M14" s="27">
        <f t="shared" si="3"/>
        <v>4541.5961699999998</v>
      </c>
      <c r="N14" s="27">
        <f t="shared" si="4"/>
        <v>4541.5961699999998</v>
      </c>
      <c r="O14" s="27">
        <f t="shared" si="9"/>
        <v>-790214.96297999984</v>
      </c>
      <c r="P14" s="27">
        <f t="shared" si="10"/>
        <v>790214.96297999984</v>
      </c>
      <c r="Q14" s="38">
        <f>VLOOKUP(Q$8,$A$9:$P$188,12)</f>
        <v>155571</v>
      </c>
      <c r="R14" s="38">
        <f>VLOOKUP(R$8,$A$9:$P$188,12)</f>
        <v>299175</v>
      </c>
      <c r="S14" s="38">
        <f>+R14-Q14</f>
        <v>143604</v>
      </c>
      <c r="T14" s="37" t="s">
        <v>192</v>
      </c>
    </row>
    <row r="15" spans="1:31">
      <c r="A15" s="31">
        <v>39965</v>
      </c>
      <c r="B15" s="3"/>
      <c r="C15" s="6">
        <v>7</v>
      </c>
      <c r="D15" s="29">
        <f t="shared" si="0"/>
        <v>11967</v>
      </c>
      <c r="E15" s="29">
        <f t="shared" si="6"/>
        <v>83769</v>
      </c>
      <c r="F15" s="29">
        <f t="shared" si="1"/>
        <v>-2070231</v>
      </c>
      <c r="G15" s="34">
        <f>+Inputs!$D$3</f>
        <v>0.37951000000000001</v>
      </c>
      <c r="H15" s="2"/>
      <c r="I15" s="27">
        <f t="shared" si="7"/>
        <v>2154000</v>
      </c>
      <c r="J15" s="27"/>
      <c r="K15" s="27">
        <f t="shared" si="2"/>
        <v>11967</v>
      </c>
      <c r="L15" s="27">
        <f t="shared" si="8"/>
        <v>83769</v>
      </c>
      <c r="M15" s="27">
        <f t="shared" si="3"/>
        <v>4541.5961699999998</v>
      </c>
      <c r="N15" s="27">
        <f t="shared" si="4"/>
        <v>4541.5961699999998</v>
      </c>
      <c r="O15" s="27">
        <f t="shared" si="9"/>
        <v>-785673.3668099998</v>
      </c>
      <c r="P15" s="27">
        <f t="shared" si="10"/>
        <v>785673.3668099998</v>
      </c>
      <c r="Q15" s="8"/>
      <c r="R15" s="8"/>
      <c r="S15" s="8"/>
      <c r="T15" s="108"/>
    </row>
    <row r="16" spans="1:31">
      <c r="A16" s="31">
        <v>39995</v>
      </c>
      <c r="B16" s="3"/>
      <c r="C16" s="6">
        <v>8</v>
      </c>
      <c r="D16" s="29">
        <f t="shared" si="0"/>
        <v>11967</v>
      </c>
      <c r="E16" s="29">
        <f t="shared" si="6"/>
        <v>95736</v>
      </c>
      <c r="F16" s="29">
        <f t="shared" si="1"/>
        <v>-2058264</v>
      </c>
      <c r="G16" s="34">
        <f>+Inputs!$D$3</f>
        <v>0.37951000000000001</v>
      </c>
      <c r="H16" s="2"/>
      <c r="I16" s="27">
        <f t="shared" si="7"/>
        <v>2154000</v>
      </c>
      <c r="J16" s="27"/>
      <c r="K16" s="27">
        <f t="shared" si="2"/>
        <v>11967</v>
      </c>
      <c r="L16" s="27">
        <f t="shared" si="8"/>
        <v>95736</v>
      </c>
      <c r="M16" s="27">
        <f t="shared" si="3"/>
        <v>4541.5961699999998</v>
      </c>
      <c r="N16" s="27">
        <f t="shared" si="4"/>
        <v>4541.5961699999998</v>
      </c>
      <c r="O16" s="27">
        <f t="shared" si="9"/>
        <v>-781131.77063999977</v>
      </c>
      <c r="P16" s="27">
        <f t="shared" si="10"/>
        <v>781131.77063999977</v>
      </c>
      <c r="Q16" s="8"/>
      <c r="R16" s="8"/>
      <c r="S16" s="8"/>
      <c r="T16" s="4"/>
    </row>
    <row r="17" spans="1:20">
      <c r="A17" s="31">
        <v>40026</v>
      </c>
      <c r="B17" s="3"/>
      <c r="C17" s="6">
        <v>9</v>
      </c>
      <c r="D17" s="29">
        <f t="shared" si="0"/>
        <v>11967</v>
      </c>
      <c r="E17" s="29">
        <f t="shared" si="6"/>
        <v>107703</v>
      </c>
      <c r="F17" s="29">
        <f t="shared" si="1"/>
        <v>-2046297</v>
      </c>
      <c r="G17" s="34">
        <f>+Inputs!$D$3</f>
        <v>0.37951000000000001</v>
      </c>
      <c r="H17" s="2"/>
      <c r="I17" s="27">
        <f t="shared" si="7"/>
        <v>2154000</v>
      </c>
      <c r="J17" s="27"/>
      <c r="K17" s="27">
        <f t="shared" si="2"/>
        <v>11967</v>
      </c>
      <c r="L17" s="27">
        <f t="shared" si="8"/>
        <v>107703</v>
      </c>
      <c r="M17" s="27">
        <f t="shared" si="3"/>
        <v>4541.5961699999998</v>
      </c>
      <c r="N17" s="27">
        <f t="shared" si="4"/>
        <v>4541.5961699999998</v>
      </c>
      <c r="O17" s="27">
        <f t="shared" si="9"/>
        <v>-776590.17446999974</v>
      </c>
      <c r="P17" s="27">
        <f t="shared" si="10"/>
        <v>776590.17446999974</v>
      </c>
      <c r="Q17" s="8"/>
      <c r="R17" s="8"/>
      <c r="S17" s="8"/>
      <c r="T17" s="4"/>
    </row>
    <row r="18" spans="1:20">
      <c r="A18" s="31">
        <v>40057</v>
      </c>
      <c r="B18" s="154"/>
      <c r="C18" s="155">
        <v>10</v>
      </c>
      <c r="D18" s="156">
        <f t="shared" si="0"/>
        <v>11967</v>
      </c>
      <c r="E18" s="156">
        <f t="shared" si="6"/>
        <v>119670</v>
      </c>
      <c r="F18" s="156">
        <f t="shared" si="1"/>
        <v>-2034330</v>
      </c>
      <c r="G18" s="34">
        <f>+Inputs!$D$3</f>
        <v>0.37951000000000001</v>
      </c>
      <c r="H18" s="157"/>
      <c r="I18" s="158">
        <f t="shared" si="7"/>
        <v>2154000</v>
      </c>
      <c r="J18" s="158"/>
      <c r="K18" s="158">
        <f t="shared" si="2"/>
        <v>11967</v>
      </c>
      <c r="L18" s="158">
        <f t="shared" si="8"/>
        <v>119670</v>
      </c>
      <c r="M18" s="158">
        <f t="shared" si="3"/>
        <v>4541.5961699999998</v>
      </c>
      <c r="N18" s="158">
        <f t="shared" si="4"/>
        <v>4541.5961699999998</v>
      </c>
      <c r="O18" s="158">
        <f t="shared" si="9"/>
        <v>-772048.5782999997</v>
      </c>
      <c r="P18" s="158">
        <f t="shared" si="10"/>
        <v>772048.5782999997</v>
      </c>
      <c r="Q18" s="8"/>
      <c r="R18" s="8"/>
      <c r="S18" s="8"/>
      <c r="T18" s="4"/>
    </row>
    <row r="19" spans="1:20">
      <c r="A19" s="31">
        <v>40087</v>
      </c>
      <c r="B19" s="154"/>
      <c r="C19" s="155">
        <v>11</v>
      </c>
      <c r="D19" s="156">
        <f t="shared" si="0"/>
        <v>11967</v>
      </c>
      <c r="E19" s="156">
        <f t="shared" si="6"/>
        <v>131637</v>
      </c>
      <c r="F19" s="156">
        <f t="shared" si="1"/>
        <v>-2022363</v>
      </c>
      <c r="G19" s="34">
        <f>+Inputs!$D$3</f>
        <v>0.37951000000000001</v>
      </c>
      <c r="H19" s="157"/>
      <c r="I19" s="158">
        <f t="shared" si="7"/>
        <v>2154000</v>
      </c>
      <c r="J19" s="158"/>
      <c r="K19" s="158">
        <f t="shared" si="2"/>
        <v>11967</v>
      </c>
      <c r="L19" s="158">
        <f t="shared" si="8"/>
        <v>131637</v>
      </c>
      <c r="M19" s="158">
        <f t="shared" si="3"/>
        <v>4541.5961699999998</v>
      </c>
      <c r="N19" s="158">
        <f t="shared" si="4"/>
        <v>4541.5961699999998</v>
      </c>
      <c r="O19" s="158">
        <f t="shared" si="9"/>
        <v>-767506.98212999967</v>
      </c>
      <c r="P19" s="158">
        <f t="shared" si="10"/>
        <v>767506.98212999967</v>
      </c>
      <c r="Q19" s="8"/>
      <c r="R19" s="8"/>
      <c r="S19" s="8"/>
      <c r="T19" s="4"/>
    </row>
    <row r="20" spans="1:20">
      <c r="A20" s="31">
        <v>40118</v>
      </c>
      <c r="B20" s="3"/>
      <c r="C20" s="6">
        <v>12</v>
      </c>
      <c r="D20" s="29">
        <f t="shared" si="0"/>
        <v>11967</v>
      </c>
      <c r="E20" s="29">
        <f t="shared" si="6"/>
        <v>143604</v>
      </c>
      <c r="F20" s="29">
        <f t="shared" si="1"/>
        <v>-2010396</v>
      </c>
      <c r="G20" s="34">
        <f>+Inputs!$D$3</f>
        <v>0.37951000000000001</v>
      </c>
      <c r="H20" s="2"/>
      <c r="I20" s="27">
        <f t="shared" si="7"/>
        <v>2154000</v>
      </c>
      <c r="J20" s="27"/>
      <c r="K20" s="27">
        <f t="shared" si="2"/>
        <v>11967</v>
      </c>
      <c r="L20" s="27">
        <f t="shared" si="8"/>
        <v>143604</v>
      </c>
      <c r="M20" s="27">
        <f t="shared" si="3"/>
        <v>4541.5961699999998</v>
      </c>
      <c r="N20" s="27">
        <f t="shared" si="4"/>
        <v>4541.5961699999998</v>
      </c>
      <c r="O20" s="27">
        <f t="shared" si="9"/>
        <v>-762965.38595999964</v>
      </c>
      <c r="P20" s="27">
        <f t="shared" si="10"/>
        <v>762965.38595999964</v>
      </c>
      <c r="Q20" s="8"/>
      <c r="R20" s="8"/>
      <c r="S20" s="8"/>
      <c r="T20" s="4"/>
    </row>
    <row r="21" spans="1:20">
      <c r="A21" s="31">
        <v>40148</v>
      </c>
      <c r="B21" s="3"/>
      <c r="C21" s="6">
        <v>13</v>
      </c>
      <c r="D21" s="29">
        <f t="shared" si="0"/>
        <v>11967</v>
      </c>
      <c r="E21" s="29">
        <f t="shared" si="6"/>
        <v>155571</v>
      </c>
      <c r="F21" s="29">
        <f t="shared" si="1"/>
        <v>-1998429</v>
      </c>
      <c r="G21" s="34">
        <f>+Inputs!$D$3</f>
        <v>0.37951000000000001</v>
      </c>
      <c r="H21" s="2"/>
      <c r="I21" s="27">
        <f t="shared" si="7"/>
        <v>2154000</v>
      </c>
      <c r="J21" s="27"/>
      <c r="K21" s="27">
        <f t="shared" si="2"/>
        <v>11967</v>
      </c>
      <c r="L21" s="27">
        <f t="shared" si="8"/>
        <v>155571</v>
      </c>
      <c r="M21" s="27">
        <f t="shared" si="3"/>
        <v>4541.5961699999998</v>
      </c>
      <c r="N21" s="27">
        <f t="shared" si="4"/>
        <v>4541.5961699999998</v>
      </c>
      <c r="O21" s="27">
        <f t="shared" si="9"/>
        <v>-758423.7897899996</v>
      </c>
      <c r="P21" s="27">
        <f t="shared" si="10"/>
        <v>758423.7897899996</v>
      </c>
      <c r="Q21" s="8"/>
      <c r="R21" s="8"/>
      <c r="S21" s="8"/>
      <c r="T21" s="4"/>
    </row>
    <row r="22" spans="1:20">
      <c r="A22" s="31">
        <v>40179</v>
      </c>
      <c r="B22" s="3"/>
      <c r="C22" s="6">
        <v>14</v>
      </c>
      <c r="D22" s="29">
        <f t="shared" si="0"/>
        <v>11967</v>
      </c>
      <c r="E22" s="29">
        <f t="shared" si="6"/>
        <v>167538</v>
      </c>
      <c r="F22" s="29">
        <f t="shared" si="1"/>
        <v>-1986462</v>
      </c>
      <c r="G22" s="34">
        <f>+Inputs!$D$3</f>
        <v>0.37951000000000001</v>
      </c>
      <c r="H22" s="2"/>
      <c r="I22" s="27">
        <f t="shared" si="7"/>
        <v>2154000</v>
      </c>
      <c r="J22" s="27"/>
      <c r="K22" s="27">
        <f t="shared" si="2"/>
        <v>11967</v>
      </c>
      <c r="L22" s="27">
        <f t="shared" si="8"/>
        <v>167538</v>
      </c>
      <c r="M22" s="27">
        <f t="shared" si="3"/>
        <v>4541.5961699999998</v>
      </c>
      <c r="N22" s="27">
        <f t="shared" si="4"/>
        <v>4541.5961699999998</v>
      </c>
      <c r="O22" s="27">
        <f t="shared" si="9"/>
        <v>-753882.19361999957</v>
      </c>
      <c r="P22" s="27">
        <f t="shared" si="10"/>
        <v>753882.19361999957</v>
      </c>
      <c r="Q22" s="8"/>
      <c r="R22" s="8"/>
      <c r="S22" s="8"/>
      <c r="T22" s="4"/>
    </row>
    <row r="23" spans="1:20">
      <c r="A23" s="31">
        <v>40210</v>
      </c>
      <c r="B23" s="3"/>
      <c r="C23" s="6">
        <v>15</v>
      </c>
      <c r="D23" s="29">
        <f t="shared" si="0"/>
        <v>11967</v>
      </c>
      <c r="E23" s="29">
        <f t="shared" si="6"/>
        <v>179505</v>
      </c>
      <c r="F23" s="29">
        <f t="shared" si="1"/>
        <v>-1974495</v>
      </c>
      <c r="G23" s="34">
        <f>+Inputs!$D$3</f>
        <v>0.37951000000000001</v>
      </c>
      <c r="H23" s="2"/>
      <c r="I23" s="27">
        <f t="shared" si="7"/>
        <v>2154000</v>
      </c>
      <c r="J23" s="27"/>
      <c r="K23" s="27">
        <f t="shared" si="2"/>
        <v>11967</v>
      </c>
      <c r="L23" s="27">
        <f t="shared" si="8"/>
        <v>179505</v>
      </c>
      <c r="M23" s="27">
        <f t="shared" si="3"/>
        <v>4541.5961699999998</v>
      </c>
      <c r="N23" s="27">
        <f t="shared" si="4"/>
        <v>4541.5961699999998</v>
      </c>
      <c r="O23" s="27">
        <f t="shared" si="9"/>
        <v>-749340.59744999954</v>
      </c>
      <c r="P23" s="27">
        <f t="shared" si="10"/>
        <v>749340.59744999954</v>
      </c>
      <c r="Q23" s="8"/>
      <c r="R23" s="8"/>
      <c r="S23" s="8"/>
      <c r="T23" s="4"/>
    </row>
    <row r="24" spans="1:20">
      <c r="A24" s="31">
        <v>40238</v>
      </c>
      <c r="B24" s="3"/>
      <c r="C24" s="6">
        <v>16</v>
      </c>
      <c r="D24" s="29">
        <f t="shared" si="0"/>
        <v>11967</v>
      </c>
      <c r="E24" s="29">
        <f t="shared" si="6"/>
        <v>191472</v>
      </c>
      <c r="F24" s="29">
        <f t="shared" si="1"/>
        <v>-1962528</v>
      </c>
      <c r="G24" s="34">
        <f>+Inputs!$D$3</f>
        <v>0.37951000000000001</v>
      </c>
      <c r="H24" s="2"/>
      <c r="I24" s="27">
        <f t="shared" si="7"/>
        <v>2154000</v>
      </c>
      <c r="J24" s="27"/>
      <c r="K24" s="27">
        <f t="shared" si="2"/>
        <v>11967</v>
      </c>
      <c r="L24" s="27">
        <f t="shared" si="8"/>
        <v>191472</v>
      </c>
      <c r="M24" s="27">
        <f t="shared" si="3"/>
        <v>4541.5961699999998</v>
      </c>
      <c r="N24" s="27">
        <f t="shared" si="4"/>
        <v>4541.5961699999998</v>
      </c>
      <c r="O24" s="27">
        <f t="shared" si="9"/>
        <v>-744799.0012799995</v>
      </c>
      <c r="P24" s="27">
        <f t="shared" si="10"/>
        <v>744799.0012799995</v>
      </c>
      <c r="Q24" s="8"/>
      <c r="R24" s="8"/>
      <c r="S24" s="8"/>
      <c r="T24" s="4"/>
    </row>
    <row r="25" spans="1:20">
      <c r="A25" s="31">
        <v>40269</v>
      </c>
      <c r="B25" s="3"/>
      <c r="C25" s="6">
        <v>17</v>
      </c>
      <c r="D25" s="29">
        <f t="shared" si="0"/>
        <v>11967</v>
      </c>
      <c r="E25" s="29">
        <f t="shared" si="6"/>
        <v>203439</v>
      </c>
      <c r="F25" s="29">
        <f t="shared" si="1"/>
        <v>-1950561</v>
      </c>
      <c r="G25" s="34">
        <f>+Inputs!$D$3</f>
        <v>0.37951000000000001</v>
      </c>
      <c r="H25" s="2"/>
      <c r="I25" s="27">
        <f t="shared" si="7"/>
        <v>2154000</v>
      </c>
      <c r="J25" s="27"/>
      <c r="K25" s="27">
        <f t="shared" si="2"/>
        <v>11967</v>
      </c>
      <c r="L25" s="27">
        <f t="shared" si="8"/>
        <v>203439</v>
      </c>
      <c r="M25" s="27">
        <f t="shared" si="3"/>
        <v>4541.5961699999998</v>
      </c>
      <c r="N25" s="27">
        <f t="shared" si="4"/>
        <v>4541.5961699999998</v>
      </c>
      <c r="O25" s="27">
        <f t="shared" si="9"/>
        <v>-740257.40510999947</v>
      </c>
      <c r="P25" s="27">
        <f t="shared" si="10"/>
        <v>740257.40510999947</v>
      </c>
      <c r="Q25" s="8"/>
      <c r="R25" s="8"/>
      <c r="S25" s="8"/>
      <c r="T25" s="4"/>
    </row>
    <row r="26" spans="1:20">
      <c r="A26" s="31">
        <v>40299</v>
      </c>
      <c r="B26" s="3"/>
      <c r="C26" s="6">
        <v>18</v>
      </c>
      <c r="D26" s="29">
        <f t="shared" si="0"/>
        <v>11967</v>
      </c>
      <c r="E26" s="29">
        <f t="shared" si="6"/>
        <v>215406</v>
      </c>
      <c r="F26" s="29">
        <f t="shared" si="1"/>
        <v>-1938594</v>
      </c>
      <c r="G26" s="34">
        <f>+Inputs!$D$3</f>
        <v>0.37951000000000001</v>
      </c>
      <c r="H26" s="2"/>
      <c r="I26" s="27">
        <f t="shared" si="7"/>
        <v>2154000</v>
      </c>
      <c r="J26" s="27"/>
      <c r="K26" s="27">
        <f t="shared" si="2"/>
        <v>11967</v>
      </c>
      <c r="L26" s="27">
        <f t="shared" si="8"/>
        <v>215406</v>
      </c>
      <c r="M26" s="27">
        <f t="shared" si="3"/>
        <v>4541.5961699999998</v>
      </c>
      <c r="N26" s="27">
        <f t="shared" si="4"/>
        <v>4541.5961699999998</v>
      </c>
      <c r="O26" s="27">
        <f t="shared" si="9"/>
        <v>-735715.80893999944</v>
      </c>
      <c r="P26" s="27">
        <f t="shared" si="10"/>
        <v>735715.80893999944</v>
      </c>
      <c r="Q26" s="8"/>
      <c r="R26" s="8"/>
      <c r="S26" s="8"/>
      <c r="T26" s="4"/>
    </row>
    <row r="27" spans="1:20">
      <c r="A27" s="31">
        <v>40330</v>
      </c>
      <c r="B27" s="3"/>
      <c r="C27" s="6">
        <v>19</v>
      </c>
      <c r="D27" s="29">
        <f t="shared" si="0"/>
        <v>11967</v>
      </c>
      <c r="E27" s="29">
        <f t="shared" si="6"/>
        <v>227373</v>
      </c>
      <c r="F27" s="29">
        <f t="shared" si="1"/>
        <v>-1926627</v>
      </c>
      <c r="G27" s="34">
        <f>+Inputs!$D$3</f>
        <v>0.37951000000000001</v>
      </c>
      <c r="H27" s="2"/>
      <c r="I27" s="27">
        <f t="shared" si="7"/>
        <v>2154000</v>
      </c>
      <c r="J27" s="27"/>
      <c r="K27" s="27">
        <f t="shared" si="2"/>
        <v>11967</v>
      </c>
      <c r="L27" s="27">
        <f t="shared" si="8"/>
        <v>227373</v>
      </c>
      <c r="M27" s="27">
        <f t="shared" si="3"/>
        <v>4541.5961699999998</v>
      </c>
      <c r="N27" s="27">
        <f t="shared" si="4"/>
        <v>4541.5961699999998</v>
      </c>
      <c r="O27" s="27">
        <f t="shared" si="9"/>
        <v>-731174.2127699994</v>
      </c>
      <c r="P27" s="27">
        <f t="shared" si="10"/>
        <v>731174.2127699994</v>
      </c>
      <c r="Q27" s="8"/>
      <c r="R27" s="8"/>
      <c r="S27" s="8"/>
      <c r="T27" s="4"/>
    </row>
    <row r="28" spans="1:20">
      <c r="A28" s="31">
        <v>40360</v>
      </c>
      <c r="B28" s="3"/>
      <c r="C28" s="6">
        <v>20</v>
      </c>
      <c r="D28" s="29">
        <f t="shared" si="0"/>
        <v>11967</v>
      </c>
      <c r="E28" s="29">
        <f t="shared" si="6"/>
        <v>239340</v>
      </c>
      <c r="F28" s="29">
        <f t="shared" si="1"/>
        <v>-1914660</v>
      </c>
      <c r="G28" s="34">
        <f>+Inputs!$D$3</f>
        <v>0.37951000000000001</v>
      </c>
      <c r="H28" s="2"/>
      <c r="I28" s="27">
        <f t="shared" si="7"/>
        <v>2154000</v>
      </c>
      <c r="J28" s="27"/>
      <c r="K28" s="27">
        <f t="shared" si="2"/>
        <v>11967</v>
      </c>
      <c r="L28" s="27">
        <f t="shared" si="8"/>
        <v>239340</v>
      </c>
      <c r="M28" s="27">
        <f t="shared" si="3"/>
        <v>4541.5961699999998</v>
      </c>
      <c r="N28" s="27">
        <f t="shared" si="4"/>
        <v>4541.5961699999998</v>
      </c>
      <c r="O28" s="27">
        <f t="shared" si="9"/>
        <v>-726632.61659999937</v>
      </c>
      <c r="P28" s="27">
        <f t="shared" si="10"/>
        <v>726632.61659999937</v>
      </c>
      <c r="Q28" s="8"/>
      <c r="R28" s="8"/>
      <c r="S28" s="8"/>
      <c r="T28" s="4"/>
    </row>
    <row r="29" spans="1:20">
      <c r="A29" s="31">
        <v>40391</v>
      </c>
      <c r="B29" s="3"/>
      <c r="C29" s="6">
        <v>21</v>
      </c>
      <c r="D29" s="29">
        <f t="shared" si="0"/>
        <v>11967</v>
      </c>
      <c r="E29" s="29">
        <f t="shared" si="6"/>
        <v>251307</v>
      </c>
      <c r="F29" s="29">
        <f t="shared" si="1"/>
        <v>-1902693</v>
      </c>
      <c r="G29" s="34">
        <f>+Inputs!$D$3</f>
        <v>0.37951000000000001</v>
      </c>
      <c r="H29" s="2"/>
      <c r="I29" s="27">
        <f t="shared" si="7"/>
        <v>2154000</v>
      </c>
      <c r="J29" s="27"/>
      <c r="K29" s="27">
        <f t="shared" si="2"/>
        <v>11967</v>
      </c>
      <c r="L29" s="27">
        <f t="shared" si="8"/>
        <v>251307</v>
      </c>
      <c r="M29" s="27">
        <f t="shared" si="3"/>
        <v>4541.5961699999998</v>
      </c>
      <c r="N29" s="27">
        <f t="shared" si="4"/>
        <v>4541.5961699999998</v>
      </c>
      <c r="O29" s="27">
        <f t="shared" si="9"/>
        <v>-722091.02042999933</v>
      </c>
      <c r="P29" s="27">
        <f t="shared" si="10"/>
        <v>722091.02042999933</v>
      </c>
      <c r="Q29" s="8"/>
      <c r="R29" s="8"/>
      <c r="S29" s="8"/>
      <c r="T29" s="4"/>
    </row>
    <row r="30" spans="1:20">
      <c r="A30" s="31">
        <v>40422</v>
      </c>
      <c r="B30" s="3"/>
      <c r="C30" s="6">
        <v>22</v>
      </c>
      <c r="D30" s="29">
        <f t="shared" si="0"/>
        <v>11967</v>
      </c>
      <c r="E30" s="29">
        <f t="shared" si="6"/>
        <v>263274</v>
      </c>
      <c r="F30" s="29">
        <f t="shared" si="1"/>
        <v>-1890726</v>
      </c>
      <c r="G30" s="34">
        <f>+Inputs!$D$3</f>
        <v>0.37951000000000001</v>
      </c>
      <c r="H30" s="2"/>
      <c r="I30" s="27">
        <f t="shared" si="7"/>
        <v>2154000</v>
      </c>
      <c r="J30" s="27"/>
      <c r="K30" s="27">
        <f t="shared" si="2"/>
        <v>11967</v>
      </c>
      <c r="L30" s="27">
        <f t="shared" si="8"/>
        <v>263274</v>
      </c>
      <c r="M30" s="27">
        <f t="shared" si="3"/>
        <v>4541.5961699999998</v>
      </c>
      <c r="N30" s="27">
        <f t="shared" si="4"/>
        <v>4541.5961699999998</v>
      </c>
      <c r="O30" s="27">
        <f t="shared" si="9"/>
        <v>-717549.4242599993</v>
      </c>
      <c r="P30" s="27">
        <f t="shared" si="10"/>
        <v>717549.4242599993</v>
      </c>
      <c r="Q30" s="8"/>
      <c r="R30" s="8"/>
      <c r="S30" s="8"/>
      <c r="T30" s="4"/>
    </row>
    <row r="31" spans="1:20">
      <c r="A31" s="31">
        <v>40452</v>
      </c>
      <c r="B31" s="3"/>
      <c r="C31" s="6">
        <v>23</v>
      </c>
      <c r="D31" s="29">
        <f t="shared" si="0"/>
        <v>11967</v>
      </c>
      <c r="E31" s="29">
        <f t="shared" si="6"/>
        <v>275241</v>
      </c>
      <c r="F31" s="29">
        <f t="shared" si="1"/>
        <v>-1878759</v>
      </c>
      <c r="G31" s="34">
        <f>+Inputs!$D$3</f>
        <v>0.37951000000000001</v>
      </c>
      <c r="H31" s="2"/>
      <c r="I31" s="27">
        <f t="shared" si="7"/>
        <v>2154000</v>
      </c>
      <c r="J31" s="27"/>
      <c r="K31" s="27">
        <f t="shared" si="2"/>
        <v>11967</v>
      </c>
      <c r="L31" s="27">
        <f t="shared" si="8"/>
        <v>275241</v>
      </c>
      <c r="M31" s="27">
        <f t="shared" si="3"/>
        <v>4541.5961699999998</v>
      </c>
      <c r="N31" s="27">
        <f t="shared" si="4"/>
        <v>4541.5961699999998</v>
      </c>
      <c r="O31" s="27">
        <f t="shared" si="9"/>
        <v>-713007.82808999927</v>
      </c>
      <c r="P31" s="27">
        <f t="shared" si="10"/>
        <v>713007.82808999927</v>
      </c>
      <c r="Q31" s="8"/>
      <c r="R31" s="8"/>
      <c r="S31" s="8"/>
      <c r="T31" s="4"/>
    </row>
    <row r="32" spans="1:20">
      <c r="A32" s="31">
        <v>40483</v>
      </c>
      <c r="B32" s="3"/>
      <c r="C32" s="6">
        <v>24</v>
      </c>
      <c r="D32" s="29">
        <f t="shared" si="0"/>
        <v>11967</v>
      </c>
      <c r="E32" s="29">
        <f t="shared" si="6"/>
        <v>287208</v>
      </c>
      <c r="F32" s="29">
        <f t="shared" si="1"/>
        <v>-1866792</v>
      </c>
      <c r="G32" s="34">
        <f>+Inputs!$D$3</f>
        <v>0.37951000000000001</v>
      </c>
      <c r="H32" s="2"/>
      <c r="I32" s="27">
        <f t="shared" si="7"/>
        <v>2154000</v>
      </c>
      <c r="J32" s="27"/>
      <c r="K32" s="27">
        <f t="shared" si="2"/>
        <v>11967</v>
      </c>
      <c r="L32" s="27">
        <f t="shared" si="8"/>
        <v>287208</v>
      </c>
      <c r="M32" s="27">
        <f t="shared" si="3"/>
        <v>4541.5961699999998</v>
      </c>
      <c r="N32" s="27">
        <f t="shared" si="4"/>
        <v>4541.5961699999998</v>
      </c>
      <c r="O32" s="27">
        <f t="shared" si="9"/>
        <v>-708466.23191999923</v>
      </c>
      <c r="P32" s="27">
        <f t="shared" si="10"/>
        <v>708466.23191999923</v>
      </c>
      <c r="Q32" s="8"/>
      <c r="R32" s="8"/>
      <c r="S32" s="8"/>
      <c r="T32" s="4"/>
    </row>
    <row r="33" spans="1:20">
      <c r="A33" s="31">
        <v>40513</v>
      </c>
      <c r="B33" s="3"/>
      <c r="C33" s="6">
        <v>25</v>
      </c>
      <c r="D33" s="29">
        <f t="shared" si="0"/>
        <v>11967</v>
      </c>
      <c r="E33" s="29">
        <f t="shared" si="6"/>
        <v>299175</v>
      </c>
      <c r="F33" s="29">
        <f t="shared" si="1"/>
        <v>-1854825</v>
      </c>
      <c r="G33" s="34">
        <f>+Inputs!$D$3</f>
        <v>0.37951000000000001</v>
      </c>
      <c r="H33" s="2"/>
      <c r="I33" s="27">
        <f t="shared" si="7"/>
        <v>2154000</v>
      </c>
      <c r="J33" s="27"/>
      <c r="K33" s="27">
        <f t="shared" si="2"/>
        <v>11967</v>
      </c>
      <c r="L33" s="27">
        <f t="shared" si="8"/>
        <v>299175</v>
      </c>
      <c r="M33" s="27">
        <f t="shared" si="3"/>
        <v>4541.5961699999998</v>
      </c>
      <c r="N33" s="27">
        <f t="shared" si="4"/>
        <v>4541.5961699999998</v>
      </c>
      <c r="O33" s="27">
        <f t="shared" si="9"/>
        <v>-703924.6357499992</v>
      </c>
      <c r="P33" s="27">
        <f t="shared" si="10"/>
        <v>703924.6357499992</v>
      </c>
      <c r="Q33" s="8"/>
      <c r="R33" s="8"/>
      <c r="S33" s="8"/>
      <c r="T33" s="4"/>
    </row>
    <row r="34" spans="1:20">
      <c r="A34" s="31">
        <v>40544</v>
      </c>
      <c r="B34" s="3"/>
      <c r="C34" s="6">
        <v>26</v>
      </c>
      <c r="D34" s="29">
        <f t="shared" si="0"/>
        <v>11967</v>
      </c>
      <c r="E34" s="29">
        <f t="shared" si="6"/>
        <v>311142</v>
      </c>
      <c r="F34" s="29">
        <f t="shared" si="1"/>
        <v>-1842858</v>
      </c>
      <c r="G34" s="34">
        <f>+Inputs!$D$3</f>
        <v>0.37951000000000001</v>
      </c>
      <c r="H34" s="2"/>
      <c r="I34" s="27">
        <f t="shared" si="7"/>
        <v>2154000</v>
      </c>
      <c r="J34" s="27"/>
      <c r="K34" s="27">
        <f t="shared" si="2"/>
        <v>11967</v>
      </c>
      <c r="L34" s="27">
        <f t="shared" si="8"/>
        <v>311142</v>
      </c>
      <c r="M34" s="27">
        <f t="shared" si="3"/>
        <v>4541.5961699999998</v>
      </c>
      <c r="N34" s="27">
        <f t="shared" si="4"/>
        <v>4541.5961699999998</v>
      </c>
      <c r="O34" s="27">
        <f t="shared" si="9"/>
        <v>-699383.03957999917</v>
      </c>
      <c r="P34" s="27">
        <f t="shared" si="10"/>
        <v>699383.03957999917</v>
      </c>
      <c r="Q34" s="8"/>
      <c r="R34" s="8"/>
      <c r="S34" s="8"/>
      <c r="T34" s="4"/>
    </row>
    <row r="35" spans="1:20">
      <c r="A35" s="31">
        <v>40575</v>
      </c>
      <c r="B35" s="3"/>
      <c r="C35" s="6">
        <v>27</v>
      </c>
      <c r="D35" s="29">
        <f t="shared" si="0"/>
        <v>11967</v>
      </c>
      <c r="E35" s="29">
        <f t="shared" si="6"/>
        <v>323109</v>
      </c>
      <c r="F35" s="29">
        <f t="shared" si="1"/>
        <v>-1830891</v>
      </c>
      <c r="G35" s="34">
        <f>+Inputs!$D$3</f>
        <v>0.37951000000000001</v>
      </c>
      <c r="H35" s="2"/>
      <c r="I35" s="27">
        <f t="shared" si="7"/>
        <v>2154000</v>
      </c>
      <c r="J35" s="27"/>
      <c r="K35" s="27">
        <f t="shared" si="2"/>
        <v>11967</v>
      </c>
      <c r="L35" s="27">
        <f t="shared" si="8"/>
        <v>323109</v>
      </c>
      <c r="M35" s="27">
        <f t="shared" si="3"/>
        <v>4541.5961699999998</v>
      </c>
      <c r="N35" s="27">
        <f t="shared" si="4"/>
        <v>4541.5961699999998</v>
      </c>
      <c r="O35" s="27">
        <f t="shared" si="9"/>
        <v>-694841.44340999913</v>
      </c>
      <c r="P35" s="27">
        <f t="shared" si="10"/>
        <v>694841.44340999913</v>
      </c>
      <c r="Q35" s="8"/>
      <c r="R35" s="8"/>
      <c r="S35" s="8"/>
      <c r="T35" s="4"/>
    </row>
    <row r="36" spans="1:20">
      <c r="A36" s="31">
        <v>40603</v>
      </c>
      <c r="B36" s="3"/>
      <c r="C36" s="6">
        <v>28</v>
      </c>
      <c r="D36" s="29">
        <f t="shared" si="0"/>
        <v>11967</v>
      </c>
      <c r="E36" s="29">
        <f t="shared" si="6"/>
        <v>335076</v>
      </c>
      <c r="F36" s="29">
        <f t="shared" si="1"/>
        <v>-1818924</v>
      </c>
      <c r="G36" s="34">
        <f>+Inputs!$D$3</f>
        <v>0.37951000000000001</v>
      </c>
      <c r="H36" s="2"/>
      <c r="I36" s="27">
        <f t="shared" si="7"/>
        <v>2154000</v>
      </c>
      <c r="J36" s="27"/>
      <c r="K36" s="27">
        <f t="shared" si="2"/>
        <v>11967</v>
      </c>
      <c r="L36" s="27">
        <f t="shared" si="8"/>
        <v>335076</v>
      </c>
      <c r="M36" s="27">
        <f t="shared" si="3"/>
        <v>4541.5961699999998</v>
      </c>
      <c r="N36" s="27">
        <f t="shared" si="4"/>
        <v>4541.5961699999998</v>
      </c>
      <c r="O36" s="27">
        <f t="shared" si="9"/>
        <v>-690299.8472399991</v>
      </c>
      <c r="P36" s="27">
        <f t="shared" si="10"/>
        <v>690299.8472399991</v>
      </c>
      <c r="Q36" s="8"/>
      <c r="R36" s="8"/>
      <c r="S36" s="8"/>
      <c r="T36" s="4"/>
    </row>
    <row r="37" spans="1:20">
      <c r="A37" s="31">
        <v>40634</v>
      </c>
      <c r="B37" s="3"/>
      <c r="C37" s="6">
        <v>29</v>
      </c>
      <c r="D37" s="29">
        <f t="shared" si="0"/>
        <v>11967</v>
      </c>
      <c r="E37" s="29">
        <f t="shared" si="6"/>
        <v>347043</v>
      </c>
      <c r="F37" s="29">
        <f t="shared" si="1"/>
        <v>-1806957</v>
      </c>
      <c r="G37" s="34">
        <f>+Inputs!$D$3</f>
        <v>0.37951000000000001</v>
      </c>
      <c r="H37" s="2"/>
      <c r="I37" s="27">
        <f t="shared" si="7"/>
        <v>2154000</v>
      </c>
      <c r="J37" s="27"/>
      <c r="K37" s="27">
        <f t="shared" si="2"/>
        <v>11967</v>
      </c>
      <c r="L37" s="27">
        <f t="shared" si="8"/>
        <v>347043</v>
      </c>
      <c r="M37" s="27">
        <f t="shared" si="3"/>
        <v>4541.5961699999998</v>
      </c>
      <c r="N37" s="27">
        <f t="shared" si="4"/>
        <v>4541.5961699999998</v>
      </c>
      <c r="O37" s="27">
        <f t="shared" si="9"/>
        <v>-685758.25106999907</v>
      </c>
      <c r="P37" s="27">
        <f t="shared" si="10"/>
        <v>685758.25106999907</v>
      </c>
      <c r="Q37" s="8"/>
      <c r="R37" s="8"/>
      <c r="S37" s="8"/>
      <c r="T37" s="4"/>
    </row>
    <row r="38" spans="1:20">
      <c r="A38" s="31">
        <v>40664</v>
      </c>
      <c r="B38" s="3"/>
      <c r="C38" s="6">
        <v>30</v>
      </c>
      <c r="D38" s="29">
        <f t="shared" si="0"/>
        <v>11967</v>
      </c>
      <c r="E38" s="29">
        <f t="shared" si="6"/>
        <v>359010</v>
      </c>
      <c r="F38" s="29">
        <f t="shared" si="1"/>
        <v>-1794990</v>
      </c>
      <c r="G38" s="34">
        <f>+Inputs!$D$3</f>
        <v>0.37951000000000001</v>
      </c>
      <c r="H38" s="2"/>
      <c r="I38" s="27">
        <f t="shared" si="7"/>
        <v>2154000</v>
      </c>
      <c r="J38" s="27"/>
      <c r="K38" s="27">
        <f t="shared" si="2"/>
        <v>11967</v>
      </c>
      <c r="L38" s="27">
        <f t="shared" si="8"/>
        <v>359010</v>
      </c>
      <c r="M38" s="27">
        <f t="shared" si="3"/>
        <v>4541.5961699999998</v>
      </c>
      <c r="N38" s="27">
        <f t="shared" si="4"/>
        <v>4541.5961699999998</v>
      </c>
      <c r="O38" s="27">
        <f t="shared" si="9"/>
        <v>-681216.65489999903</v>
      </c>
      <c r="P38" s="27">
        <f t="shared" si="10"/>
        <v>681216.65489999903</v>
      </c>
      <c r="Q38" s="8"/>
      <c r="R38" s="8"/>
      <c r="S38" s="8"/>
      <c r="T38" s="4"/>
    </row>
    <row r="39" spans="1:20">
      <c r="A39" s="31">
        <v>40695</v>
      </c>
      <c r="B39" s="2"/>
      <c r="C39" s="6">
        <v>31</v>
      </c>
      <c r="D39" s="29">
        <f t="shared" si="0"/>
        <v>11967</v>
      </c>
      <c r="E39" s="29">
        <f t="shared" si="6"/>
        <v>370977</v>
      </c>
      <c r="F39" s="29">
        <f t="shared" si="1"/>
        <v>-1783023</v>
      </c>
      <c r="G39" s="34">
        <f>+Inputs!$D$3</f>
        <v>0.37951000000000001</v>
      </c>
      <c r="H39" s="2"/>
      <c r="I39" s="27">
        <f t="shared" si="7"/>
        <v>2154000</v>
      </c>
      <c r="J39" s="27"/>
      <c r="K39" s="27">
        <f t="shared" si="2"/>
        <v>11967</v>
      </c>
      <c r="L39" s="27">
        <f t="shared" si="8"/>
        <v>370977</v>
      </c>
      <c r="M39" s="27">
        <f t="shared" si="3"/>
        <v>4541.5961699999998</v>
      </c>
      <c r="N39" s="27">
        <f t="shared" si="4"/>
        <v>4541.5961699999998</v>
      </c>
      <c r="O39" s="27">
        <f t="shared" si="9"/>
        <v>-676675.058729999</v>
      </c>
      <c r="P39" s="27">
        <f t="shared" si="10"/>
        <v>676675.058729999</v>
      </c>
      <c r="Q39" s="8"/>
      <c r="R39" s="8"/>
      <c r="S39" s="8"/>
      <c r="T39" s="4"/>
    </row>
    <row r="40" spans="1:20">
      <c r="A40" s="31">
        <v>40725</v>
      </c>
      <c r="B40" s="2"/>
      <c r="C40" s="6">
        <v>32</v>
      </c>
      <c r="D40" s="29">
        <f t="shared" si="0"/>
        <v>11967</v>
      </c>
      <c r="E40" s="29">
        <f t="shared" si="6"/>
        <v>382944</v>
      </c>
      <c r="F40" s="29">
        <f t="shared" si="1"/>
        <v>-1771056</v>
      </c>
      <c r="G40" s="34">
        <f>+Inputs!$D$3</f>
        <v>0.37951000000000001</v>
      </c>
      <c r="H40" s="2"/>
      <c r="I40" s="27">
        <f t="shared" si="7"/>
        <v>2154000</v>
      </c>
      <c r="J40" s="2"/>
      <c r="K40" s="27">
        <f t="shared" si="2"/>
        <v>11967</v>
      </c>
      <c r="L40" s="27">
        <f t="shared" si="8"/>
        <v>382944</v>
      </c>
      <c r="M40" s="27">
        <f t="shared" si="3"/>
        <v>4541.5961699999998</v>
      </c>
      <c r="N40" s="27">
        <f t="shared" si="4"/>
        <v>4541.5961699999998</v>
      </c>
      <c r="O40" s="27">
        <f t="shared" si="9"/>
        <v>-672133.46255999897</v>
      </c>
      <c r="P40" s="27">
        <f t="shared" si="10"/>
        <v>672133.46255999897</v>
      </c>
      <c r="Q40" s="8"/>
      <c r="R40" s="8"/>
      <c r="S40" s="8"/>
      <c r="T40" s="4"/>
    </row>
    <row r="41" spans="1:20">
      <c r="A41" s="31">
        <v>40756</v>
      </c>
      <c r="B41" s="4"/>
      <c r="C41" s="6">
        <v>33</v>
      </c>
      <c r="D41" s="29">
        <f t="shared" si="0"/>
        <v>11967</v>
      </c>
      <c r="E41" s="29">
        <f t="shared" si="6"/>
        <v>394911</v>
      </c>
      <c r="F41" s="29">
        <f t="shared" si="1"/>
        <v>-1759089</v>
      </c>
      <c r="G41" s="34">
        <f>+Inputs!$D$3</f>
        <v>0.37951000000000001</v>
      </c>
      <c r="H41" s="4"/>
      <c r="I41" s="27">
        <f t="shared" si="7"/>
        <v>2154000</v>
      </c>
      <c r="J41" s="4"/>
      <c r="K41" s="27">
        <f t="shared" si="2"/>
        <v>11967</v>
      </c>
      <c r="L41" s="27">
        <f t="shared" si="8"/>
        <v>394911</v>
      </c>
      <c r="M41" s="27">
        <f t="shared" si="3"/>
        <v>4541.5961699999998</v>
      </c>
      <c r="N41" s="27">
        <f t="shared" si="4"/>
        <v>4541.5961699999998</v>
      </c>
      <c r="O41" s="27">
        <f t="shared" si="9"/>
        <v>-667591.86638999893</v>
      </c>
      <c r="P41" s="27">
        <f t="shared" si="10"/>
        <v>667591.86638999893</v>
      </c>
      <c r="Q41" s="8"/>
      <c r="R41" s="8"/>
      <c r="S41" s="8"/>
      <c r="T41" s="4"/>
    </row>
    <row r="42" spans="1:20">
      <c r="A42" s="31">
        <v>40787</v>
      </c>
      <c r="B42" s="4"/>
      <c r="C42" s="6">
        <v>34</v>
      </c>
      <c r="D42" s="29">
        <f t="shared" si="0"/>
        <v>11967</v>
      </c>
      <c r="E42" s="29">
        <f t="shared" si="6"/>
        <v>406878</v>
      </c>
      <c r="F42" s="29">
        <f t="shared" si="1"/>
        <v>-1747122</v>
      </c>
      <c r="G42" s="34">
        <f>+Inputs!$D$3</f>
        <v>0.37951000000000001</v>
      </c>
      <c r="H42" s="4"/>
      <c r="I42" s="27">
        <f t="shared" si="7"/>
        <v>2154000</v>
      </c>
      <c r="J42" s="4"/>
      <c r="K42" s="27">
        <f t="shared" si="2"/>
        <v>11967</v>
      </c>
      <c r="L42" s="27">
        <f t="shared" si="8"/>
        <v>406878</v>
      </c>
      <c r="M42" s="27">
        <f t="shared" si="3"/>
        <v>4541.5961699999998</v>
      </c>
      <c r="N42" s="27">
        <f t="shared" si="4"/>
        <v>4541.5961699999998</v>
      </c>
      <c r="O42" s="27">
        <f t="shared" si="9"/>
        <v>-663050.2702199989</v>
      </c>
      <c r="P42" s="27">
        <f t="shared" si="10"/>
        <v>663050.2702199989</v>
      </c>
      <c r="Q42" s="8"/>
      <c r="R42" s="8"/>
      <c r="S42" s="8"/>
      <c r="T42" s="4"/>
    </row>
    <row r="43" spans="1:20">
      <c r="A43" s="31">
        <v>40817</v>
      </c>
      <c r="B43" s="4"/>
      <c r="C43" s="6">
        <v>35</v>
      </c>
      <c r="D43" s="29">
        <f t="shared" si="0"/>
        <v>11967</v>
      </c>
      <c r="E43" s="29">
        <f t="shared" si="6"/>
        <v>418845</v>
      </c>
      <c r="F43" s="29">
        <f t="shared" si="1"/>
        <v>-1735155</v>
      </c>
      <c r="G43" s="34">
        <f>+Inputs!$D$3</f>
        <v>0.37951000000000001</v>
      </c>
      <c r="H43" s="4"/>
      <c r="I43" s="27">
        <f t="shared" si="7"/>
        <v>2154000</v>
      </c>
      <c r="J43" s="4"/>
      <c r="K43" s="27">
        <f t="shared" si="2"/>
        <v>11967</v>
      </c>
      <c r="L43" s="27">
        <f t="shared" si="8"/>
        <v>418845</v>
      </c>
      <c r="M43" s="27">
        <f t="shared" si="3"/>
        <v>4541.5961699999998</v>
      </c>
      <c r="N43" s="27">
        <f t="shared" si="4"/>
        <v>4541.5961699999998</v>
      </c>
      <c r="O43" s="27">
        <f t="shared" si="9"/>
        <v>-658508.67404999887</v>
      </c>
      <c r="P43" s="27">
        <f t="shared" si="10"/>
        <v>658508.67404999887</v>
      </c>
      <c r="Q43" s="8"/>
      <c r="R43" s="8"/>
      <c r="S43" s="8"/>
      <c r="T43" s="4"/>
    </row>
    <row r="44" spans="1:20">
      <c r="A44" s="31">
        <v>40848</v>
      </c>
      <c r="B44" s="4"/>
      <c r="C44" s="6">
        <v>36</v>
      </c>
      <c r="D44" s="29">
        <f t="shared" si="0"/>
        <v>11967</v>
      </c>
      <c r="E44" s="29">
        <f t="shared" si="6"/>
        <v>430812</v>
      </c>
      <c r="F44" s="29">
        <f t="shared" si="1"/>
        <v>-1723188</v>
      </c>
      <c r="G44" s="34">
        <f>+Inputs!$D$3</f>
        <v>0.37951000000000001</v>
      </c>
      <c r="H44" s="4"/>
      <c r="I44" s="27">
        <f t="shared" si="7"/>
        <v>2154000</v>
      </c>
      <c r="J44" s="4"/>
      <c r="K44" s="27">
        <f t="shared" si="2"/>
        <v>11967</v>
      </c>
      <c r="L44" s="27">
        <f t="shared" si="8"/>
        <v>430812</v>
      </c>
      <c r="M44" s="27">
        <f t="shared" si="3"/>
        <v>4541.5961699999998</v>
      </c>
      <c r="N44" s="27">
        <f t="shared" si="4"/>
        <v>4541.5961699999998</v>
      </c>
      <c r="O44" s="27">
        <f t="shared" si="9"/>
        <v>-653967.07787999883</v>
      </c>
      <c r="P44" s="27">
        <f t="shared" si="10"/>
        <v>653967.07787999883</v>
      </c>
      <c r="Q44" s="8"/>
      <c r="R44" s="8"/>
      <c r="S44" s="8"/>
      <c r="T44" s="4"/>
    </row>
    <row r="45" spans="1:20">
      <c r="A45" s="31">
        <v>40878</v>
      </c>
      <c r="B45" s="4"/>
      <c r="C45" s="6">
        <v>37</v>
      </c>
      <c r="D45" s="29">
        <f t="shared" si="0"/>
        <v>11967</v>
      </c>
      <c r="E45" s="29">
        <f t="shared" si="6"/>
        <v>442779</v>
      </c>
      <c r="F45" s="29">
        <f t="shared" si="1"/>
        <v>-1711221</v>
      </c>
      <c r="G45" s="34">
        <f>+Inputs!$D$3</f>
        <v>0.37951000000000001</v>
      </c>
      <c r="H45" s="4"/>
      <c r="I45" s="27">
        <f t="shared" si="7"/>
        <v>2154000</v>
      </c>
      <c r="J45" s="4"/>
      <c r="K45" s="27">
        <f t="shared" si="2"/>
        <v>11967</v>
      </c>
      <c r="L45" s="27">
        <f t="shared" si="8"/>
        <v>442779</v>
      </c>
      <c r="M45" s="27">
        <f t="shared" si="3"/>
        <v>4541.5961699999998</v>
      </c>
      <c r="N45" s="27">
        <f t="shared" si="4"/>
        <v>4541.5961699999998</v>
      </c>
      <c r="O45" s="27">
        <f t="shared" si="9"/>
        <v>-649425.4817099988</v>
      </c>
      <c r="P45" s="27">
        <f t="shared" si="10"/>
        <v>649425.4817099988</v>
      </c>
      <c r="Q45" s="8"/>
      <c r="R45" s="8"/>
      <c r="S45" s="8"/>
      <c r="T45" s="4"/>
    </row>
    <row r="46" spans="1:20">
      <c r="A46" s="31">
        <v>40909</v>
      </c>
      <c r="B46" s="4"/>
      <c r="C46" s="6">
        <v>38</v>
      </c>
      <c r="D46" s="29">
        <f t="shared" si="0"/>
        <v>11967</v>
      </c>
      <c r="E46" s="29">
        <f t="shared" si="6"/>
        <v>454746</v>
      </c>
      <c r="F46" s="29">
        <f t="shared" si="1"/>
        <v>-1699254</v>
      </c>
      <c r="G46" s="34">
        <f>+Inputs!$D$3</f>
        <v>0.37951000000000001</v>
      </c>
      <c r="H46" s="4"/>
      <c r="I46" s="27">
        <f t="shared" si="7"/>
        <v>2154000</v>
      </c>
      <c r="J46" s="4"/>
      <c r="K46" s="27">
        <f t="shared" si="2"/>
        <v>11967</v>
      </c>
      <c r="L46" s="27">
        <f t="shared" si="8"/>
        <v>454746</v>
      </c>
      <c r="M46" s="27">
        <f t="shared" si="3"/>
        <v>4541.5961699999998</v>
      </c>
      <c r="N46" s="27">
        <f t="shared" si="4"/>
        <v>4541.5961699999998</v>
      </c>
      <c r="O46" s="27">
        <f t="shared" si="9"/>
        <v>-644883.88553999877</v>
      </c>
      <c r="P46" s="27">
        <f t="shared" si="10"/>
        <v>644883.88553999877</v>
      </c>
      <c r="Q46" s="8"/>
      <c r="R46" s="8"/>
      <c r="S46" s="8"/>
      <c r="T46" s="4"/>
    </row>
    <row r="47" spans="1:20">
      <c r="A47" s="31">
        <v>40940</v>
      </c>
      <c r="B47" s="4"/>
      <c r="C47" s="6">
        <v>39</v>
      </c>
      <c r="D47" s="29">
        <f t="shared" si="0"/>
        <v>11967</v>
      </c>
      <c r="E47" s="29">
        <f t="shared" si="6"/>
        <v>466713</v>
      </c>
      <c r="F47" s="29">
        <f t="shared" si="1"/>
        <v>-1687287</v>
      </c>
      <c r="G47" s="34">
        <f>+Inputs!$D$3</f>
        <v>0.37951000000000001</v>
      </c>
      <c r="H47" s="4"/>
      <c r="I47" s="27">
        <f t="shared" si="7"/>
        <v>2154000</v>
      </c>
      <c r="J47" s="4"/>
      <c r="K47" s="27">
        <f t="shared" si="2"/>
        <v>11967</v>
      </c>
      <c r="L47" s="27">
        <f t="shared" si="8"/>
        <v>466713</v>
      </c>
      <c r="M47" s="27">
        <f t="shared" si="3"/>
        <v>4541.5961699999998</v>
      </c>
      <c r="N47" s="27">
        <f t="shared" si="4"/>
        <v>4541.5961699999998</v>
      </c>
      <c r="O47" s="27">
        <f t="shared" si="9"/>
        <v>-640342.28936999873</v>
      </c>
      <c r="P47" s="27">
        <f t="shared" si="10"/>
        <v>640342.28936999873</v>
      </c>
      <c r="Q47" s="8"/>
      <c r="R47" s="8"/>
      <c r="S47" s="8"/>
      <c r="T47" s="4"/>
    </row>
    <row r="48" spans="1:20">
      <c r="A48" s="31">
        <v>40969</v>
      </c>
      <c r="B48" s="4"/>
      <c r="C48" s="6">
        <v>40</v>
      </c>
      <c r="D48" s="29">
        <f t="shared" si="0"/>
        <v>11967</v>
      </c>
      <c r="E48" s="29">
        <f t="shared" si="6"/>
        <v>478680</v>
      </c>
      <c r="F48" s="29">
        <f t="shared" si="1"/>
        <v>-1675320</v>
      </c>
      <c r="G48" s="34">
        <f>+Inputs!$D$3</f>
        <v>0.37951000000000001</v>
      </c>
      <c r="H48" s="4"/>
      <c r="I48" s="27">
        <f t="shared" si="7"/>
        <v>2154000</v>
      </c>
      <c r="J48" s="4"/>
      <c r="K48" s="27">
        <f t="shared" si="2"/>
        <v>11967</v>
      </c>
      <c r="L48" s="27">
        <f t="shared" si="8"/>
        <v>478680</v>
      </c>
      <c r="M48" s="27">
        <f t="shared" si="3"/>
        <v>4541.5961699999998</v>
      </c>
      <c r="N48" s="27">
        <f t="shared" si="4"/>
        <v>4541.5961699999998</v>
      </c>
      <c r="O48" s="27">
        <f t="shared" si="9"/>
        <v>-635800.6931999987</v>
      </c>
      <c r="P48" s="27">
        <f t="shared" si="10"/>
        <v>635800.6931999987</v>
      </c>
      <c r="Q48" s="8"/>
      <c r="R48" s="8"/>
      <c r="S48" s="8"/>
      <c r="T48" s="4"/>
    </row>
    <row r="49" spans="1:20">
      <c r="A49" s="31">
        <v>41000</v>
      </c>
      <c r="B49" s="4"/>
      <c r="C49" s="6">
        <v>41</v>
      </c>
      <c r="D49" s="29">
        <f t="shared" si="0"/>
        <v>11967</v>
      </c>
      <c r="E49" s="29">
        <f t="shared" si="6"/>
        <v>490647</v>
      </c>
      <c r="F49" s="29">
        <f t="shared" si="1"/>
        <v>-1663353</v>
      </c>
      <c r="G49" s="34">
        <f>+Inputs!$D$3</f>
        <v>0.37951000000000001</v>
      </c>
      <c r="H49" s="4"/>
      <c r="I49" s="27">
        <f t="shared" si="7"/>
        <v>2154000</v>
      </c>
      <c r="J49" s="4"/>
      <c r="K49" s="27">
        <f t="shared" si="2"/>
        <v>11967</v>
      </c>
      <c r="L49" s="27">
        <f t="shared" si="8"/>
        <v>490647</v>
      </c>
      <c r="M49" s="27">
        <f t="shared" si="3"/>
        <v>4541.5961699999998</v>
      </c>
      <c r="N49" s="27">
        <f t="shared" si="4"/>
        <v>4541.5961699999998</v>
      </c>
      <c r="O49" s="27">
        <f t="shared" si="9"/>
        <v>-631259.09702999867</v>
      </c>
      <c r="P49" s="27">
        <f t="shared" si="10"/>
        <v>631259.09702999867</v>
      </c>
      <c r="Q49" s="8"/>
      <c r="R49" s="8"/>
      <c r="S49" s="8"/>
      <c r="T49" s="4"/>
    </row>
    <row r="50" spans="1:20">
      <c r="A50" s="31">
        <v>41030</v>
      </c>
      <c r="B50" s="4"/>
      <c r="C50" s="6">
        <v>42</v>
      </c>
      <c r="D50" s="29">
        <f t="shared" si="0"/>
        <v>11967</v>
      </c>
      <c r="E50" s="29">
        <f t="shared" si="6"/>
        <v>502614</v>
      </c>
      <c r="F50" s="29">
        <f t="shared" si="1"/>
        <v>-1651386</v>
      </c>
      <c r="G50" s="34">
        <f>+Inputs!$D$3</f>
        <v>0.37951000000000001</v>
      </c>
      <c r="H50" s="4"/>
      <c r="I50" s="27">
        <f t="shared" si="7"/>
        <v>2154000</v>
      </c>
      <c r="J50" s="4"/>
      <c r="K50" s="27">
        <f t="shared" si="2"/>
        <v>11967</v>
      </c>
      <c r="L50" s="27">
        <f t="shared" si="8"/>
        <v>502614</v>
      </c>
      <c r="M50" s="27">
        <f t="shared" si="3"/>
        <v>4541.5961699999998</v>
      </c>
      <c r="N50" s="27">
        <f t="shared" si="4"/>
        <v>4541.5961699999998</v>
      </c>
      <c r="O50" s="27">
        <f t="shared" si="9"/>
        <v>-626717.50085999863</v>
      </c>
      <c r="P50" s="27">
        <f t="shared" si="10"/>
        <v>626717.50085999863</v>
      </c>
      <c r="Q50" s="8"/>
      <c r="R50" s="8"/>
      <c r="S50" s="8"/>
      <c r="T50" s="4"/>
    </row>
    <row r="51" spans="1:20">
      <c r="A51" s="31">
        <v>41061</v>
      </c>
      <c r="B51" s="4"/>
      <c r="C51" s="6">
        <v>43</v>
      </c>
      <c r="D51" s="29">
        <f t="shared" si="0"/>
        <v>11967</v>
      </c>
      <c r="E51" s="29">
        <f t="shared" si="6"/>
        <v>514581</v>
      </c>
      <c r="F51" s="29">
        <f t="shared" si="1"/>
        <v>-1639419</v>
      </c>
      <c r="G51" s="34">
        <f>+Inputs!$D$3</f>
        <v>0.37951000000000001</v>
      </c>
      <c r="H51" s="4"/>
      <c r="I51" s="27">
        <f t="shared" si="7"/>
        <v>2154000</v>
      </c>
      <c r="J51" s="4"/>
      <c r="K51" s="27">
        <f t="shared" si="2"/>
        <v>11967</v>
      </c>
      <c r="L51" s="27">
        <f t="shared" si="8"/>
        <v>514581</v>
      </c>
      <c r="M51" s="27">
        <f t="shared" si="3"/>
        <v>4541.5961699999998</v>
      </c>
      <c r="N51" s="27">
        <f t="shared" si="4"/>
        <v>4541.5961699999998</v>
      </c>
      <c r="O51" s="27">
        <f t="shared" si="9"/>
        <v>-622175.9046899986</v>
      </c>
      <c r="P51" s="27">
        <f t="shared" si="10"/>
        <v>622175.9046899986</v>
      </c>
      <c r="Q51" s="8"/>
      <c r="R51" s="8"/>
      <c r="S51" s="8"/>
      <c r="T51" s="4"/>
    </row>
    <row r="52" spans="1:20">
      <c r="A52" s="31">
        <v>41091</v>
      </c>
      <c r="B52" s="4"/>
      <c r="C52" s="6">
        <v>44</v>
      </c>
      <c r="D52" s="29">
        <f t="shared" si="0"/>
        <v>11967</v>
      </c>
      <c r="E52" s="29">
        <f t="shared" si="6"/>
        <v>526548</v>
      </c>
      <c r="F52" s="29">
        <f t="shared" si="1"/>
        <v>-1627452</v>
      </c>
      <c r="G52" s="34">
        <f>+Inputs!$D$3</f>
        <v>0.37951000000000001</v>
      </c>
      <c r="H52" s="4"/>
      <c r="I52" s="27">
        <f t="shared" si="7"/>
        <v>2154000</v>
      </c>
      <c r="J52" s="4"/>
      <c r="K52" s="27">
        <f t="shared" si="2"/>
        <v>11967</v>
      </c>
      <c r="L52" s="27">
        <f t="shared" si="8"/>
        <v>526548</v>
      </c>
      <c r="M52" s="27">
        <f t="shared" si="3"/>
        <v>4541.5961699999998</v>
      </c>
      <c r="N52" s="27">
        <f t="shared" si="4"/>
        <v>4541.5961699999998</v>
      </c>
      <c r="O52" s="27">
        <f t="shared" si="9"/>
        <v>-617634.30851999857</v>
      </c>
      <c r="P52" s="27">
        <f t="shared" si="10"/>
        <v>617634.30851999857</v>
      </c>
      <c r="Q52" s="8"/>
      <c r="R52" s="8"/>
      <c r="S52" s="8"/>
      <c r="T52" s="4"/>
    </row>
    <row r="53" spans="1:20">
      <c r="A53" s="31">
        <v>41122</v>
      </c>
      <c r="B53" s="4"/>
      <c r="C53" s="6">
        <v>45</v>
      </c>
      <c r="D53" s="29">
        <f t="shared" si="0"/>
        <v>11967</v>
      </c>
      <c r="E53" s="29">
        <f t="shared" si="6"/>
        <v>538515</v>
      </c>
      <c r="F53" s="29">
        <f t="shared" si="1"/>
        <v>-1615485</v>
      </c>
      <c r="G53" s="34">
        <f>+Inputs!$D$3</f>
        <v>0.37951000000000001</v>
      </c>
      <c r="H53" s="4"/>
      <c r="I53" s="27">
        <f t="shared" si="7"/>
        <v>2154000</v>
      </c>
      <c r="J53" s="4"/>
      <c r="K53" s="27">
        <f t="shared" si="2"/>
        <v>11967</v>
      </c>
      <c r="L53" s="27">
        <f t="shared" si="8"/>
        <v>538515</v>
      </c>
      <c r="M53" s="27">
        <f t="shared" si="3"/>
        <v>4541.5961699999998</v>
      </c>
      <c r="N53" s="27">
        <f t="shared" si="4"/>
        <v>4541.5961699999998</v>
      </c>
      <c r="O53" s="27">
        <f t="shared" si="9"/>
        <v>-613092.71234999853</v>
      </c>
      <c r="P53" s="27">
        <f t="shared" si="10"/>
        <v>613092.71234999853</v>
      </c>
      <c r="Q53" s="8"/>
      <c r="R53" s="8"/>
      <c r="S53" s="8"/>
      <c r="T53" s="4"/>
    </row>
    <row r="54" spans="1:20">
      <c r="A54" s="31">
        <v>41153</v>
      </c>
      <c r="B54" s="4"/>
      <c r="C54" s="6">
        <v>46</v>
      </c>
      <c r="D54" s="29">
        <f t="shared" si="0"/>
        <v>11967</v>
      </c>
      <c r="E54" s="29">
        <f t="shared" si="6"/>
        <v>550482</v>
      </c>
      <c r="F54" s="29">
        <f t="shared" si="1"/>
        <v>-1603518</v>
      </c>
      <c r="G54" s="34">
        <f>+Inputs!$D$3</f>
        <v>0.37951000000000001</v>
      </c>
      <c r="H54" s="4"/>
      <c r="I54" s="27">
        <f t="shared" si="7"/>
        <v>2154000</v>
      </c>
      <c r="J54" s="4"/>
      <c r="K54" s="27">
        <f t="shared" si="2"/>
        <v>11967</v>
      </c>
      <c r="L54" s="27">
        <f t="shared" si="8"/>
        <v>550482</v>
      </c>
      <c r="M54" s="27">
        <f t="shared" si="3"/>
        <v>4541.5961699999998</v>
      </c>
      <c r="N54" s="27">
        <f t="shared" si="4"/>
        <v>4541.5961699999998</v>
      </c>
      <c r="O54" s="27">
        <f t="shared" si="9"/>
        <v>-608551.1161799985</v>
      </c>
      <c r="P54" s="27">
        <f t="shared" si="10"/>
        <v>608551.1161799985</v>
      </c>
      <c r="Q54" s="8"/>
      <c r="R54" s="8"/>
      <c r="S54" s="8"/>
      <c r="T54" s="4"/>
    </row>
    <row r="55" spans="1:20">
      <c r="A55" s="31">
        <v>41183</v>
      </c>
      <c r="B55" s="4"/>
      <c r="C55" s="6">
        <v>47</v>
      </c>
      <c r="D55" s="29">
        <f t="shared" si="0"/>
        <v>11967</v>
      </c>
      <c r="E55" s="29">
        <f t="shared" si="6"/>
        <v>562449</v>
      </c>
      <c r="F55" s="29">
        <f t="shared" si="1"/>
        <v>-1591551</v>
      </c>
      <c r="G55" s="34">
        <f>+Inputs!$D$3</f>
        <v>0.37951000000000001</v>
      </c>
      <c r="H55" s="4"/>
      <c r="I55" s="27">
        <f t="shared" si="7"/>
        <v>2154000</v>
      </c>
      <c r="J55" s="4"/>
      <c r="K55" s="27">
        <f t="shared" si="2"/>
        <v>11967</v>
      </c>
      <c r="L55" s="27">
        <f t="shared" si="8"/>
        <v>562449</v>
      </c>
      <c r="M55" s="27">
        <f t="shared" si="3"/>
        <v>4541.5961699999998</v>
      </c>
      <c r="N55" s="27">
        <f t="shared" si="4"/>
        <v>4541.5961699999998</v>
      </c>
      <c r="O55" s="27">
        <f t="shared" si="9"/>
        <v>-604009.52000999846</v>
      </c>
      <c r="P55" s="27">
        <f t="shared" si="10"/>
        <v>604009.52000999846</v>
      </c>
      <c r="Q55" s="8"/>
      <c r="R55" s="8"/>
      <c r="S55" s="8"/>
      <c r="T55" s="4"/>
    </row>
    <row r="56" spans="1:20">
      <c r="A56" s="31">
        <v>41214</v>
      </c>
      <c r="B56" s="4"/>
      <c r="C56" s="6">
        <v>48</v>
      </c>
      <c r="D56" s="29">
        <f t="shared" si="0"/>
        <v>11967</v>
      </c>
      <c r="E56" s="29">
        <f t="shared" si="6"/>
        <v>574416</v>
      </c>
      <c r="F56" s="29">
        <f t="shared" si="1"/>
        <v>-1579584</v>
      </c>
      <c r="G56" s="34">
        <f>+Inputs!$D$3</f>
        <v>0.37951000000000001</v>
      </c>
      <c r="H56" s="4"/>
      <c r="I56" s="27">
        <f t="shared" si="7"/>
        <v>2154000</v>
      </c>
      <c r="J56" s="4"/>
      <c r="K56" s="27">
        <f t="shared" si="2"/>
        <v>11967</v>
      </c>
      <c r="L56" s="27">
        <f t="shared" si="8"/>
        <v>574416</v>
      </c>
      <c r="M56" s="27">
        <f t="shared" si="3"/>
        <v>4541.5961699999998</v>
      </c>
      <c r="N56" s="27">
        <f t="shared" si="4"/>
        <v>4541.5961699999998</v>
      </c>
      <c r="O56" s="27">
        <f t="shared" si="9"/>
        <v>-599467.92383999843</v>
      </c>
      <c r="P56" s="27">
        <f t="shared" si="10"/>
        <v>599467.92383999843</v>
      </c>
      <c r="Q56" s="8"/>
      <c r="R56" s="8"/>
      <c r="S56" s="8"/>
      <c r="T56" s="4"/>
    </row>
    <row r="57" spans="1:20">
      <c r="A57" s="31">
        <v>41244</v>
      </c>
      <c r="B57" s="4"/>
      <c r="C57" s="6">
        <v>49</v>
      </c>
      <c r="D57" s="29">
        <f t="shared" si="0"/>
        <v>11967</v>
      </c>
      <c r="E57" s="29">
        <f t="shared" si="6"/>
        <v>586383</v>
      </c>
      <c r="F57" s="29">
        <f t="shared" si="1"/>
        <v>-1567617</v>
      </c>
      <c r="G57" s="34">
        <f>+Inputs!$D$3</f>
        <v>0.37951000000000001</v>
      </c>
      <c r="H57" s="4"/>
      <c r="I57" s="27">
        <f t="shared" si="7"/>
        <v>2154000</v>
      </c>
      <c r="J57" s="4"/>
      <c r="K57" s="27">
        <f t="shared" si="2"/>
        <v>11967</v>
      </c>
      <c r="L57" s="27">
        <f t="shared" si="8"/>
        <v>586383</v>
      </c>
      <c r="M57" s="27">
        <f t="shared" si="3"/>
        <v>4541.5961699999998</v>
      </c>
      <c r="N57" s="27">
        <f t="shared" si="4"/>
        <v>4541.5961699999998</v>
      </c>
      <c r="O57" s="27">
        <f t="shared" si="9"/>
        <v>-594926.3276699984</v>
      </c>
      <c r="P57" s="27">
        <f t="shared" si="10"/>
        <v>594926.3276699984</v>
      </c>
      <c r="Q57" s="8"/>
      <c r="R57" s="8"/>
      <c r="S57" s="8"/>
      <c r="T57" s="4"/>
    </row>
    <row r="58" spans="1:20">
      <c r="A58" s="31">
        <v>41275</v>
      </c>
      <c r="B58" s="4"/>
      <c r="C58" s="6">
        <v>50</v>
      </c>
      <c r="D58" s="29">
        <f t="shared" si="0"/>
        <v>11967</v>
      </c>
      <c r="E58" s="29">
        <f t="shared" si="6"/>
        <v>598350</v>
      </c>
      <c r="F58" s="29">
        <f t="shared" si="1"/>
        <v>-1555650</v>
      </c>
      <c r="G58" s="34">
        <f>+Inputs!$D$3</f>
        <v>0.37951000000000001</v>
      </c>
      <c r="H58" s="4"/>
      <c r="I58" s="27">
        <f t="shared" si="7"/>
        <v>2154000</v>
      </c>
      <c r="J58" s="4"/>
      <c r="K58" s="27">
        <f t="shared" si="2"/>
        <v>11967</v>
      </c>
      <c r="L58" s="27">
        <f t="shared" si="8"/>
        <v>598350</v>
      </c>
      <c r="M58" s="27">
        <f t="shared" si="3"/>
        <v>4541.5961699999998</v>
      </c>
      <c r="N58" s="27">
        <f t="shared" si="4"/>
        <v>4541.5961699999998</v>
      </c>
      <c r="O58" s="27">
        <f t="shared" si="9"/>
        <v>-590384.73149999836</v>
      </c>
      <c r="P58" s="27">
        <f t="shared" si="10"/>
        <v>590384.73149999836</v>
      </c>
      <c r="Q58" s="8"/>
      <c r="R58" s="8"/>
      <c r="S58" s="8"/>
      <c r="T58" s="4"/>
    </row>
    <row r="59" spans="1:20">
      <c r="A59" s="31">
        <v>41306</v>
      </c>
      <c r="B59" s="4"/>
      <c r="C59" s="6">
        <v>51</v>
      </c>
      <c r="D59" s="29">
        <f t="shared" si="0"/>
        <v>11967</v>
      </c>
      <c r="E59" s="29">
        <f t="shared" si="6"/>
        <v>610317</v>
      </c>
      <c r="F59" s="29">
        <f t="shared" si="1"/>
        <v>-1543683</v>
      </c>
      <c r="G59" s="34">
        <f>+Inputs!$D$3</f>
        <v>0.37951000000000001</v>
      </c>
      <c r="H59" s="4"/>
      <c r="I59" s="27">
        <f t="shared" si="7"/>
        <v>2154000</v>
      </c>
      <c r="J59" s="4"/>
      <c r="K59" s="27">
        <f t="shared" si="2"/>
        <v>11967</v>
      </c>
      <c r="L59" s="27">
        <f t="shared" si="8"/>
        <v>610317</v>
      </c>
      <c r="M59" s="27">
        <f t="shared" si="3"/>
        <v>4541.5961699999998</v>
      </c>
      <c r="N59" s="27">
        <f t="shared" si="4"/>
        <v>4541.5961699999998</v>
      </c>
      <c r="O59" s="27">
        <f t="shared" si="9"/>
        <v>-585843.13532999833</v>
      </c>
      <c r="P59" s="27">
        <f t="shared" si="10"/>
        <v>585843.13532999833</v>
      </c>
      <c r="Q59" s="8"/>
      <c r="R59" s="8"/>
      <c r="S59" s="8"/>
      <c r="T59" s="4"/>
    </row>
    <row r="60" spans="1:20">
      <c r="A60" s="31">
        <v>41334</v>
      </c>
      <c r="B60" s="4"/>
      <c r="C60" s="6">
        <v>52</v>
      </c>
      <c r="D60" s="29">
        <f t="shared" si="0"/>
        <v>11967</v>
      </c>
      <c r="E60" s="29">
        <f t="shared" si="6"/>
        <v>622284</v>
      </c>
      <c r="F60" s="29">
        <f t="shared" si="1"/>
        <v>-1531716</v>
      </c>
      <c r="G60" s="34">
        <f>+Inputs!$D$3</f>
        <v>0.37951000000000001</v>
      </c>
      <c r="H60" s="4"/>
      <c r="I60" s="27">
        <f t="shared" si="7"/>
        <v>2154000</v>
      </c>
      <c r="J60" s="4"/>
      <c r="K60" s="27">
        <f t="shared" si="2"/>
        <v>11967</v>
      </c>
      <c r="L60" s="27">
        <f t="shared" si="8"/>
        <v>622284</v>
      </c>
      <c r="M60" s="27">
        <f t="shared" si="3"/>
        <v>4541.5961699999998</v>
      </c>
      <c r="N60" s="27">
        <f t="shared" si="4"/>
        <v>4541.5961699999998</v>
      </c>
      <c r="O60" s="27">
        <f t="shared" si="9"/>
        <v>-581301.5391599983</v>
      </c>
      <c r="P60" s="27">
        <f t="shared" si="10"/>
        <v>581301.5391599983</v>
      </c>
      <c r="Q60" s="8"/>
      <c r="R60" s="8"/>
      <c r="S60" s="8"/>
      <c r="T60" s="4"/>
    </row>
    <row r="61" spans="1:20">
      <c r="A61" s="31">
        <v>41365</v>
      </c>
      <c r="B61" s="4"/>
      <c r="C61" s="6">
        <v>53</v>
      </c>
      <c r="D61" s="29">
        <f t="shared" si="0"/>
        <v>11967</v>
      </c>
      <c r="E61" s="29">
        <f t="shared" si="6"/>
        <v>634251</v>
      </c>
      <c r="F61" s="29">
        <f t="shared" si="1"/>
        <v>-1519749</v>
      </c>
      <c r="G61" s="34">
        <f>+Inputs!$D$3</f>
        <v>0.37951000000000001</v>
      </c>
      <c r="H61" s="4"/>
      <c r="I61" s="27">
        <f t="shared" si="7"/>
        <v>2154000</v>
      </c>
      <c r="J61" s="4"/>
      <c r="K61" s="27">
        <f t="shared" si="2"/>
        <v>11967</v>
      </c>
      <c r="L61" s="27">
        <f t="shared" si="8"/>
        <v>634251</v>
      </c>
      <c r="M61" s="27">
        <f t="shared" si="3"/>
        <v>4541.5961699999998</v>
      </c>
      <c r="N61" s="27">
        <f t="shared" si="4"/>
        <v>4541.5961699999998</v>
      </c>
      <c r="O61" s="27">
        <f t="shared" si="9"/>
        <v>-576759.94298999826</v>
      </c>
      <c r="P61" s="27">
        <f t="shared" si="10"/>
        <v>576759.94298999826</v>
      </c>
      <c r="Q61" s="8"/>
      <c r="R61" s="8"/>
      <c r="S61" s="8"/>
      <c r="T61" s="4"/>
    </row>
    <row r="62" spans="1:20">
      <c r="A62" s="31">
        <v>41395</v>
      </c>
      <c r="B62" s="4"/>
      <c r="C62" s="6">
        <v>54</v>
      </c>
      <c r="D62" s="29">
        <f t="shared" si="0"/>
        <v>11967</v>
      </c>
      <c r="E62" s="29">
        <f t="shared" si="6"/>
        <v>646218</v>
      </c>
      <c r="F62" s="29">
        <f t="shared" si="1"/>
        <v>-1507782</v>
      </c>
      <c r="G62" s="34">
        <f>+Inputs!$D$3</f>
        <v>0.37951000000000001</v>
      </c>
      <c r="H62" s="4"/>
      <c r="I62" s="27">
        <f t="shared" si="7"/>
        <v>2154000</v>
      </c>
      <c r="J62" s="4"/>
      <c r="K62" s="27">
        <f t="shared" si="2"/>
        <v>11967</v>
      </c>
      <c r="L62" s="27">
        <f t="shared" si="8"/>
        <v>646218</v>
      </c>
      <c r="M62" s="27">
        <f t="shared" si="3"/>
        <v>4541.5961699999998</v>
      </c>
      <c r="N62" s="27">
        <f t="shared" si="4"/>
        <v>4541.5961699999998</v>
      </c>
      <c r="O62" s="27">
        <f t="shared" si="9"/>
        <v>-572218.34681999823</v>
      </c>
      <c r="P62" s="27">
        <f t="shared" si="10"/>
        <v>572218.34681999823</v>
      </c>
      <c r="Q62" s="8"/>
      <c r="R62" s="8"/>
      <c r="S62" s="8"/>
      <c r="T62" s="4"/>
    </row>
    <row r="63" spans="1:20">
      <c r="A63" s="31">
        <v>41426</v>
      </c>
      <c r="B63" s="4"/>
      <c r="C63" s="6">
        <v>55</v>
      </c>
      <c r="D63" s="29">
        <f t="shared" si="0"/>
        <v>11967</v>
      </c>
      <c r="E63" s="29">
        <f t="shared" si="6"/>
        <v>658185</v>
      </c>
      <c r="F63" s="29">
        <f t="shared" si="1"/>
        <v>-1495815</v>
      </c>
      <c r="G63" s="34">
        <f>+Inputs!$D$3</f>
        <v>0.37951000000000001</v>
      </c>
      <c r="H63" s="4"/>
      <c r="I63" s="27">
        <f t="shared" si="7"/>
        <v>2154000</v>
      </c>
      <c r="J63" s="4"/>
      <c r="K63" s="27">
        <f t="shared" si="2"/>
        <v>11967</v>
      </c>
      <c r="L63" s="27">
        <f t="shared" si="8"/>
        <v>658185</v>
      </c>
      <c r="M63" s="27">
        <f t="shared" si="3"/>
        <v>4541.5961699999998</v>
      </c>
      <c r="N63" s="27">
        <f t="shared" si="4"/>
        <v>4541.5961699999998</v>
      </c>
      <c r="O63" s="27">
        <f t="shared" si="9"/>
        <v>-567676.7506499982</v>
      </c>
      <c r="P63" s="27">
        <f t="shared" si="10"/>
        <v>567676.7506499982</v>
      </c>
      <c r="Q63" s="8"/>
      <c r="R63" s="8"/>
      <c r="S63" s="8"/>
      <c r="T63" s="4"/>
    </row>
    <row r="64" spans="1:20">
      <c r="A64" s="31">
        <v>41456</v>
      </c>
      <c r="B64" s="4"/>
      <c r="C64" s="6">
        <v>56</v>
      </c>
      <c r="D64" s="29">
        <f t="shared" si="0"/>
        <v>11967</v>
      </c>
      <c r="E64" s="29">
        <f t="shared" si="6"/>
        <v>670152</v>
      </c>
      <c r="F64" s="29">
        <f t="shared" si="1"/>
        <v>-1483848</v>
      </c>
      <c r="G64" s="34">
        <f>+Inputs!$D$3</f>
        <v>0.37951000000000001</v>
      </c>
      <c r="H64" s="4"/>
      <c r="I64" s="27">
        <f t="shared" si="7"/>
        <v>2154000</v>
      </c>
      <c r="J64" s="4"/>
      <c r="K64" s="27">
        <f t="shared" si="2"/>
        <v>11967</v>
      </c>
      <c r="L64" s="27">
        <f t="shared" si="8"/>
        <v>670152</v>
      </c>
      <c r="M64" s="27">
        <f t="shared" si="3"/>
        <v>4541.5961699999998</v>
      </c>
      <c r="N64" s="27">
        <f t="shared" si="4"/>
        <v>4541.5961699999998</v>
      </c>
      <c r="O64" s="27">
        <f t="shared" si="9"/>
        <v>-563135.15447999816</v>
      </c>
      <c r="P64" s="27">
        <f t="shared" si="10"/>
        <v>563135.15447999816</v>
      </c>
      <c r="Q64" s="8"/>
      <c r="R64" s="8"/>
      <c r="S64" s="8"/>
      <c r="T64" s="4"/>
    </row>
    <row r="65" spans="1:20">
      <c r="A65" s="31">
        <v>41487</v>
      </c>
      <c r="B65" s="4"/>
      <c r="C65" s="6">
        <v>57</v>
      </c>
      <c r="D65" s="29">
        <f t="shared" si="0"/>
        <v>11967</v>
      </c>
      <c r="E65" s="29">
        <f t="shared" si="6"/>
        <v>682119</v>
      </c>
      <c r="F65" s="29">
        <f t="shared" si="1"/>
        <v>-1471881</v>
      </c>
      <c r="G65" s="34">
        <f>+Inputs!$D$3</f>
        <v>0.37951000000000001</v>
      </c>
      <c r="H65" s="4"/>
      <c r="I65" s="27">
        <f t="shared" si="7"/>
        <v>2154000</v>
      </c>
      <c r="J65" s="4"/>
      <c r="K65" s="27">
        <f t="shared" si="2"/>
        <v>11967</v>
      </c>
      <c r="L65" s="27">
        <f t="shared" si="8"/>
        <v>682119</v>
      </c>
      <c r="M65" s="27">
        <f t="shared" si="3"/>
        <v>4541.5961699999998</v>
      </c>
      <c r="N65" s="27">
        <f t="shared" si="4"/>
        <v>4541.5961699999998</v>
      </c>
      <c r="O65" s="27">
        <f t="shared" si="9"/>
        <v>-558593.55830999813</v>
      </c>
      <c r="P65" s="27">
        <f t="shared" si="10"/>
        <v>558593.55830999813</v>
      </c>
      <c r="Q65" s="8"/>
      <c r="R65" s="8"/>
      <c r="S65" s="8"/>
      <c r="T65" s="4"/>
    </row>
    <row r="66" spans="1:20">
      <c r="A66" s="31">
        <v>41518</v>
      </c>
      <c r="B66" s="4"/>
      <c r="C66" s="6">
        <v>58</v>
      </c>
      <c r="D66" s="29">
        <f t="shared" si="0"/>
        <v>11967</v>
      </c>
      <c r="E66" s="29">
        <f t="shared" si="6"/>
        <v>694086</v>
      </c>
      <c r="F66" s="29">
        <f t="shared" si="1"/>
        <v>-1459914</v>
      </c>
      <c r="G66" s="34">
        <f>+Inputs!$D$3</f>
        <v>0.37951000000000001</v>
      </c>
      <c r="H66" s="4"/>
      <c r="I66" s="27">
        <f t="shared" si="7"/>
        <v>2154000</v>
      </c>
      <c r="J66" s="4"/>
      <c r="K66" s="27">
        <f t="shared" si="2"/>
        <v>11967</v>
      </c>
      <c r="L66" s="27">
        <f t="shared" si="8"/>
        <v>694086</v>
      </c>
      <c r="M66" s="27">
        <f t="shared" si="3"/>
        <v>4541.5961699999998</v>
      </c>
      <c r="N66" s="27">
        <f t="shared" si="4"/>
        <v>4541.5961699999998</v>
      </c>
      <c r="O66" s="27">
        <f t="shared" si="9"/>
        <v>-554051.9621399981</v>
      </c>
      <c r="P66" s="27">
        <f t="shared" si="10"/>
        <v>554051.9621399981</v>
      </c>
      <c r="Q66" s="8"/>
      <c r="R66" s="8"/>
      <c r="S66" s="8"/>
      <c r="T66" s="4"/>
    </row>
    <row r="67" spans="1:20">
      <c r="A67" s="31">
        <v>41548</v>
      </c>
      <c r="B67" s="4"/>
      <c r="C67" s="6">
        <v>59</v>
      </c>
      <c r="D67" s="29">
        <f t="shared" si="0"/>
        <v>11967</v>
      </c>
      <c r="E67" s="29">
        <f t="shared" si="6"/>
        <v>706053</v>
      </c>
      <c r="F67" s="29">
        <f t="shared" si="1"/>
        <v>-1447947</v>
      </c>
      <c r="G67" s="34">
        <f>+Inputs!$D$3</f>
        <v>0.37951000000000001</v>
      </c>
      <c r="H67" s="4"/>
      <c r="I67" s="27">
        <f t="shared" si="7"/>
        <v>2154000</v>
      </c>
      <c r="J67" s="4"/>
      <c r="K67" s="27">
        <f t="shared" si="2"/>
        <v>11967</v>
      </c>
      <c r="L67" s="27">
        <f t="shared" si="8"/>
        <v>706053</v>
      </c>
      <c r="M67" s="27">
        <f t="shared" si="3"/>
        <v>4541.5961699999998</v>
      </c>
      <c r="N67" s="27">
        <f t="shared" si="4"/>
        <v>4541.5961699999998</v>
      </c>
      <c r="O67" s="27">
        <f t="shared" si="9"/>
        <v>-549510.36596999806</v>
      </c>
      <c r="P67" s="27">
        <f t="shared" si="10"/>
        <v>549510.36596999806</v>
      </c>
      <c r="Q67" s="8"/>
      <c r="R67" s="8"/>
      <c r="S67" s="8"/>
      <c r="T67" s="4"/>
    </row>
    <row r="68" spans="1:20">
      <c r="A68" s="31">
        <v>41579</v>
      </c>
      <c r="B68" s="4"/>
      <c r="C68" s="6">
        <v>60</v>
      </c>
      <c r="D68" s="29">
        <f t="shared" si="0"/>
        <v>11967</v>
      </c>
      <c r="E68" s="29">
        <f t="shared" si="6"/>
        <v>718020</v>
      </c>
      <c r="F68" s="29">
        <f t="shared" si="1"/>
        <v>-1435980</v>
      </c>
      <c r="G68" s="34">
        <f>+Inputs!$D$3</f>
        <v>0.37951000000000001</v>
      </c>
      <c r="H68" s="4"/>
      <c r="I68" s="27">
        <f t="shared" si="7"/>
        <v>2154000</v>
      </c>
      <c r="J68" s="4"/>
      <c r="K68" s="27">
        <f t="shared" si="2"/>
        <v>11967</v>
      </c>
      <c r="L68" s="27">
        <f t="shared" si="8"/>
        <v>718020</v>
      </c>
      <c r="M68" s="27">
        <f t="shared" si="3"/>
        <v>4541.5961699999998</v>
      </c>
      <c r="N68" s="27">
        <f t="shared" si="4"/>
        <v>4541.5961699999998</v>
      </c>
      <c r="O68" s="27">
        <f t="shared" si="9"/>
        <v>-544968.76979999803</v>
      </c>
      <c r="P68" s="27">
        <f t="shared" si="10"/>
        <v>544968.76979999803</v>
      </c>
      <c r="Q68" s="8"/>
      <c r="R68" s="8"/>
      <c r="S68" s="8"/>
      <c r="T68" s="4"/>
    </row>
    <row r="69" spans="1:20">
      <c r="A69" s="31">
        <v>41609</v>
      </c>
      <c r="B69" s="4"/>
      <c r="C69" s="6">
        <v>61</v>
      </c>
      <c r="D69" s="29">
        <f t="shared" si="0"/>
        <v>11967</v>
      </c>
      <c r="E69" s="29">
        <f t="shared" si="6"/>
        <v>729987</v>
      </c>
      <c r="F69" s="29">
        <f t="shared" si="1"/>
        <v>-1424013</v>
      </c>
      <c r="G69" s="34">
        <f>+Inputs!$D$3</f>
        <v>0.37951000000000001</v>
      </c>
      <c r="H69" s="4"/>
      <c r="I69" s="27">
        <f t="shared" si="7"/>
        <v>2154000</v>
      </c>
      <c r="J69" s="4"/>
      <c r="K69" s="27">
        <f t="shared" si="2"/>
        <v>11967</v>
      </c>
      <c r="L69" s="27">
        <f t="shared" si="8"/>
        <v>729987</v>
      </c>
      <c r="M69" s="27">
        <f t="shared" si="3"/>
        <v>4541.5961699999998</v>
      </c>
      <c r="N69" s="27">
        <f t="shared" si="4"/>
        <v>4541.5961699999998</v>
      </c>
      <c r="O69" s="27">
        <f t="shared" si="9"/>
        <v>-540427.173629998</v>
      </c>
      <c r="P69" s="27">
        <f t="shared" si="10"/>
        <v>540427.173629998</v>
      </c>
      <c r="Q69" s="8"/>
      <c r="R69" s="8"/>
      <c r="S69" s="8"/>
      <c r="T69" s="4"/>
    </row>
    <row r="70" spans="1:20">
      <c r="A70" s="31">
        <v>41640</v>
      </c>
      <c r="B70" s="4"/>
      <c r="C70" s="6">
        <v>62</v>
      </c>
      <c r="D70" s="29">
        <f t="shared" si="0"/>
        <v>11967</v>
      </c>
      <c r="E70" s="29">
        <f t="shared" si="6"/>
        <v>741954</v>
      </c>
      <c r="F70" s="29">
        <f t="shared" si="1"/>
        <v>-1412046</v>
      </c>
      <c r="G70" s="34">
        <f>+Inputs!$D$3</f>
        <v>0.37951000000000001</v>
      </c>
      <c r="H70" s="4"/>
      <c r="I70" s="27">
        <f t="shared" si="7"/>
        <v>2154000</v>
      </c>
      <c r="J70" s="4"/>
      <c r="K70" s="27">
        <f t="shared" si="2"/>
        <v>11967</v>
      </c>
      <c r="L70" s="27">
        <f t="shared" si="8"/>
        <v>741954</v>
      </c>
      <c r="M70" s="27">
        <f t="shared" si="3"/>
        <v>4541.5961699999998</v>
      </c>
      <c r="N70" s="27">
        <f t="shared" si="4"/>
        <v>4541.5961699999998</v>
      </c>
      <c r="O70" s="27">
        <f t="shared" si="9"/>
        <v>-535885.57745999796</v>
      </c>
      <c r="P70" s="27">
        <f t="shared" si="10"/>
        <v>535885.57745999796</v>
      </c>
      <c r="Q70" s="8"/>
      <c r="R70" s="8"/>
      <c r="S70" s="8"/>
      <c r="T70" s="4"/>
    </row>
    <row r="71" spans="1:20">
      <c r="A71" s="31">
        <v>41671</v>
      </c>
      <c r="B71" s="4"/>
      <c r="C71" s="6">
        <v>63</v>
      </c>
      <c r="D71" s="29">
        <f t="shared" si="0"/>
        <v>11967</v>
      </c>
      <c r="E71" s="29">
        <f t="shared" si="6"/>
        <v>753921</v>
      </c>
      <c r="F71" s="29">
        <f t="shared" si="1"/>
        <v>-1400079</v>
      </c>
      <c r="G71" s="34">
        <f>+Inputs!$D$3</f>
        <v>0.37951000000000001</v>
      </c>
      <c r="H71" s="4"/>
      <c r="I71" s="27">
        <f t="shared" si="7"/>
        <v>2154000</v>
      </c>
      <c r="J71" s="4"/>
      <c r="K71" s="27">
        <f t="shared" si="2"/>
        <v>11967</v>
      </c>
      <c r="L71" s="27">
        <f t="shared" si="8"/>
        <v>753921</v>
      </c>
      <c r="M71" s="27">
        <f t="shared" si="3"/>
        <v>4541.5961699999998</v>
      </c>
      <c r="N71" s="27">
        <f t="shared" si="4"/>
        <v>4541.5961699999998</v>
      </c>
      <c r="O71" s="27">
        <f t="shared" si="9"/>
        <v>-531343.98128999793</v>
      </c>
      <c r="P71" s="27">
        <f t="shared" si="10"/>
        <v>531343.98128999793</v>
      </c>
      <c r="Q71" s="8"/>
      <c r="R71" s="8"/>
      <c r="S71" s="8"/>
      <c r="T71" s="4"/>
    </row>
    <row r="72" spans="1:20">
      <c r="A72" s="31">
        <v>41699</v>
      </c>
      <c r="B72" s="4"/>
      <c r="C72" s="6">
        <v>64</v>
      </c>
      <c r="D72" s="29">
        <f t="shared" si="0"/>
        <v>11967</v>
      </c>
      <c r="E72" s="29">
        <f t="shared" si="6"/>
        <v>765888</v>
      </c>
      <c r="F72" s="29">
        <f t="shared" si="1"/>
        <v>-1388112</v>
      </c>
      <c r="G72" s="34">
        <f>+Inputs!$D$3</f>
        <v>0.37951000000000001</v>
      </c>
      <c r="H72" s="4"/>
      <c r="I72" s="27">
        <f t="shared" si="7"/>
        <v>2154000</v>
      </c>
      <c r="J72" s="4"/>
      <c r="K72" s="27">
        <f t="shared" si="2"/>
        <v>11967</v>
      </c>
      <c r="L72" s="27">
        <f t="shared" si="8"/>
        <v>765888</v>
      </c>
      <c r="M72" s="27">
        <f t="shared" si="3"/>
        <v>4541.5961699999998</v>
      </c>
      <c r="N72" s="27">
        <f t="shared" si="4"/>
        <v>4541.5961699999998</v>
      </c>
      <c r="O72" s="27">
        <f t="shared" si="9"/>
        <v>-526802.3851199979</v>
      </c>
      <c r="P72" s="27">
        <f t="shared" si="10"/>
        <v>526802.3851199979</v>
      </c>
      <c r="Q72" s="8"/>
      <c r="R72" s="8"/>
      <c r="S72" s="8"/>
      <c r="T72" s="4"/>
    </row>
    <row r="73" spans="1:20">
      <c r="A73" s="31">
        <v>41730</v>
      </c>
      <c r="B73" s="4"/>
      <c r="C73" s="6">
        <v>65</v>
      </c>
      <c r="D73" s="29">
        <f t="shared" ref="D73:D136" si="12">ROUND(-(+$B$9/180)*1,0)</f>
        <v>11967</v>
      </c>
      <c r="E73" s="29">
        <f t="shared" si="6"/>
        <v>777855</v>
      </c>
      <c r="F73" s="29">
        <f t="shared" ref="F73:F136" si="13">$B$9+E73</f>
        <v>-1376145</v>
      </c>
      <c r="G73" s="34">
        <f>+Inputs!$D$3</f>
        <v>0.37951000000000001</v>
      </c>
      <c r="H73" s="4"/>
      <c r="I73" s="27">
        <f t="shared" si="7"/>
        <v>2154000</v>
      </c>
      <c r="J73" s="4"/>
      <c r="K73" s="27">
        <f t="shared" ref="K73:K136" si="14">D73</f>
        <v>11967</v>
      </c>
      <c r="L73" s="27">
        <f t="shared" si="8"/>
        <v>777855</v>
      </c>
      <c r="M73" s="27">
        <f t="shared" ref="M73:M136" si="15">K73*G73</f>
        <v>4541.5961699999998</v>
      </c>
      <c r="N73" s="27">
        <f t="shared" ref="N73:N136" si="16">M73-J73</f>
        <v>4541.5961699999998</v>
      </c>
      <c r="O73" s="27">
        <f t="shared" si="9"/>
        <v>-522260.78894999792</v>
      </c>
      <c r="P73" s="27">
        <f t="shared" si="10"/>
        <v>522260.78894999792</v>
      </c>
      <c r="Q73" s="8"/>
      <c r="R73" s="8"/>
      <c r="S73" s="8"/>
      <c r="T73" s="4"/>
    </row>
    <row r="74" spans="1:20">
      <c r="A74" s="31">
        <v>41760</v>
      </c>
      <c r="B74" s="4"/>
      <c r="C74" s="6">
        <v>66</v>
      </c>
      <c r="D74" s="29">
        <f t="shared" si="12"/>
        <v>11967</v>
      </c>
      <c r="E74" s="29">
        <f t="shared" ref="E74:E137" si="17">+E73+D74</f>
        <v>789822</v>
      </c>
      <c r="F74" s="29">
        <f t="shared" si="13"/>
        <v>-1364178</v>
      </c>
      <c r="G74" s="34">
        <f>+Inputs!$D$3</f>
        <v>0.37951000000000001</v>
      </c>
      <c r="H74" s="4"/>
      <c r="I74" s="27">
        <f t="shared" ref="I74:I137" si="18">+I73+H74</f>
        <v>2154000</v>
      </c>
      <c r="J74" s="4"/>
      <c r="K74" s="27">
        <f t="shared" si="14"/>
        <v>11967</v>
      </c>
      <c r="L74" s="27">
        <f t="shared" ref="L74:L137" si="19">+L73+K74</f>
        <v>789822</v>
      </c>
      <c r="M74" s="27">
        <f t="shared" si="15"/>
        <v>4541.5961699999998</v>
      </c>
      <c r="N74" s="27">
        <f t="shared" si="16"/>
        <v>4541.5961699999998</v>
      </c>
      <c r="O74" s="27">
        <f t="shared" ref="O74:O137" si="20">+O73+N74</f>
        <v>-517719.19277999795</v>
      </c>
      <c r="P74" s="27">
        <f t="shared" ref="P74:P137" si="21">P73-N74</f>
        <v>517719.19277999795</v>
      </c>
      <c r="Q74" s="8"/>
      <c r="R74" s="8"/>
      <c r="S74" s="8"/>
      <c r="T74" s="4"/>
    </row>
    <row r="75" spans="1:20">
      <c r="A75" s="31">
        <v>41791</v>
      </c>
      <c r="B75" s="4"/>
      <c r="C75" s="6">
        <v>67</v>
      </c>
      <c r="D75" s="29">
        <f t="shared" si="12"/>
        <v>11967</v>
      </c>
      <c r="E75" s="29">
        <f t="shared" si="17"/>
        <v>801789</v>
      </c>
      <c r="F75" s="29">
        <f t="shared" si="13"/>
        <v>-1352211</v>
      </c>
      <c r="G75" s="34">
        <f>+Inputs!$D$3</f>
        <v>0.37951000000000001</v>
      </c>
      <c r="H75" s="4"/>
      <c r="I75" s="27">
        <f t="shared" si="18"/>
        <v>2154000</v>
      </c>
      <c r="J75" s="4"/>
      <c r="K75" s="27">
        <f t="shared" si="14"/>
        <v>11967</v>
      </c>
      <c r="L75" s="27">
        <f t="shared" si="19"/>
        <v>801789</v>
      </c>
      <c r="M75" s="27">
        <f t="shared" si="15"/>
        <v>4541.5961699999998</v>
      </c>
      <c r="N75" s="27">
        <f t="shared" si="16"/>
        <v>4541.5961699999998</v>
      </c>
      <c r="O75" s="27">
        <f t="shared" si="20"/>
        <v>-513177.59660999797</v>
      </c>
      <c r="P75" s="27">
        <f t="shared" si="21"/>
        <v>513177.59660999797</v>
      </c>
      <c r="Q75" s="8"/>
      <c r="R75" s="8"/>
      <c r="S75" s="8"/>
      <c r="T75" s="4"/>
    </row>
    <row r="76" spans="1:20">
      <c r="A76" s="31">
        <v>41821</v>
      </c>
      <c r="B76" s="4"/>
      <c r="C76" s="6">
        <v>68</v>
      </c>
      <c r="D76" s="29">
        <f t="shared" si="12"/>
        <v>11967</v>
      </c>
      <c r="E76" s="29">
        <f t="shared" si="17"/>
        <v>813756</v>
      </c>
      <c r="F76" s="29">
        <f t="shared" si="13"/>
        <v>-1340244</v>
      </c>
      <c r="G76" s="34">
        <f>+Inputs!$D$3</f>
        <v>0.37951000000000001</v>
      </c>
      <c r="H76" s="4"/>
      <c r="I76" s="27">
        <f t="shared" si="18"/>
        <v>2154000</v>
      </c>
      <c r="J76" s="4"/>
      <c r="K76" s="27">
        <f t="shared" si="14"/>
        <v>11967</v>
      </c>
      <c r="L76" s="27">
        <f t="shared" si="19"/>
        <v>813756</v>
      </c>
      <c r="M76" s="27">
        <f t="shared" si="15"/>
        <v>4541.5961699999998</v>
      </c>
      <c r="N76" s="27">
        <f t="shared" si="16"/>
        <v>4541.5961699999998</v>
      </c>
      <c r="O76" s="27">
        <f t="shared" si="20"/>
        <v>-508636.000439998</v>
      </c>
      <c r="P76" s="27">
        <f t="shared" si="21"/>
        <v>508636.000439998</v>
      </c>
      <c r="Q76" s="8"/>
      <c r="R76" s="8"/>
      <c r="S76" s="8"/>
      <c r="T76" s="4"/>
    </row>
    <row r="77" spans="1:20">
      <c r="A77" s="31">
        <v>41852</v>
      </c>
      <c r="B77" s="4"/>
      <c r="C77" s="6">
        <v>69</v>
      </c>
      <c r="D77" s="29">
        <f t="shared" si="12"/>
        <v>11967</v>
      </c>
      <c r="E77" s="29">
        <f t="shared" si="17"/>
        <v>825723</v>
      </c>
      <c r="F77" s="29">
        <f t="shared" si="13"/>
        <v>-1328277</v>
      </c>
      <c r="G77" s="34">
        <f>+Inputs!$D$3</f>
        <v>0.37951000000000001</v>
      </c>
      <c r="H77" s="4"/>
      <c r="I77" s="27">
        <f t="shared" si="18"/>
        <v>2154000</v>
      </c>
      <c r="J77" s="4"/>
      <c r="K77" s="27">
        <f t="shared" si="14"/>
        <v>11967</v>
      </c>
      <c r="L77" s="27">
        <f t="shared" si="19"/>
        <v>825723</v>
      </c>
      <c r="M77" s="27">
        <f t="shared" si="15"/>
        <v>4541.5961699999998</v>
      </c>
      <c r="N77" s="27">
        <f t="shared" si="16"/>
        <v>4541.5961699999998</v>
      </c>
      <c r="O77" s="27">
        <f t="shared" si="20"/>
        <v>-504094.40426999802</v>
      </c>
      <c r="P77" s="27">
        <f t="shared" si="21"/>
        <v>504094.40426999802</v>
      </c>
      <c r="Q77" s="8"/>
      <c r="R77" s="8"/>
      <c r="S77" s="8"/>
      <c r="T77" s="4"/>
    </row>
    <row r="78" spans="1:20">
      <c r="A78" s="31">
        <v>41883</v>
      </c>
      <c r="B78" s="4"/>
      <c r="C78" s="6">
        <v>70</v>
      </c>
      <c r="D78" s="29">
        <f t="shared" si="12"/>
        <v>11967</v>
      </c>
      <c r="E78" s="29">
        <f t="shared" si="17"/>
        <v>837690</v>
      </c>
      <c r="F78" s="29">
        <f t="shared" si="13"/>
        <v>-1316310</v>
      </c>
      <c r="G78" s="34">
        <f>+Inputs!$D$3</f>
        <v>0.37951000000000001</v>
      </c>
      <c r="H78" s="4"/>
      <c r="I78" s="27">
        <f t="shared" si="18"/>
        <v>2154000</v>
      </c>
      <c r="J78" s="4"/>
      <c r="K78" s="27">
        <f t="shared" si="14"/>
        <v>11967</v>
      </c>
      <c r="L78" s="27">
        <f t="shared" si="19"/>
        <v>837690</v>
      </c>
      <c r="M78" s="27">
        <f t="shared" si="15"/>
        <v>4541.5961699999998</v>
      </c>
      <c r="N78" s="27">
        <f t="shared" si="16"/>
        <v>4541.5961699999998</v>
      </c>
      <c r="O78" s="27">
        <f t="shared" si="20"/>
        <v>-499552.80809999804</v>
      </c>
      <c r="P78" s="27">
        <f t="shared" si="21"/>
        <v>499552.80809999804</v>
      </c>
      <c r="Q78" s="8"/>
      <c r="R78" s="8"/>
      <c r="S78" s="8"/>
      <c r="T78" s="4"/>
    </row>
    <row r="79" spans="1:20">
      <c r="A79" s="31">
        <v>41913</v>
      </c>
      <c r="B79" s="4"/>
      <c r="C79" s="6">
        <v>71</v>
      </c>
      <c r="D79" s="29">
        <f t="shared" si="12"/>
        <v>11967</v>
      </c>
      <c r="E79" s="29">
        <f t="shared" si="17"/>
        <v>849657</v>
      </c>
      <c r="F79" s="29">
        <f t="shared" si="13"/>
        <v>-1304343</v>
      </c>
      <c r="G79" s="34">
        <f>+Inputs!$D$3</f>
        <v>0.37951000000000001</v>
      </c>
      <c r="H79" s="4"/>
      <c r="I79" s="27">
        <f t="shared" si="18"/>
        <v>2154000</v>
      </c>
      <c r="J79" s="4"/>
      <c r="K79" s="27">
        <f t="shared" si="14"/>
        <v>11967</v>
      </c>
      <c r="L79" s="27">
        <f t="shared" si="19"/>
        <v>849657</v>
      </c>
      <c r="M79" s="27">
        <f t="shared" si="15"/>
        <v>4541.5961699999998</v>
      </c>
      <c r="N79" s="27">
        <f t="shared" si="16"/>
        <v>4541.5961699999998</v>
      </c>
      <c r="O79" s="27">
        <f t="shared" si="20"/>
        <v>-495011.21192999807</v>
      </c>
      <c r="P79" s="27">
        <f t="shared" si="21"/>
        <v>495011.21192999807</v>
      </c>
      <c r="Q79" s="8"/>
      <c r="R79" s="8"/>
      <c r="S79" s="8"/>
      <c r="T79" s="4"/>
    </row>
    <row r="80" spans="1:20">
      <c r="A80" s="31">
        <v>41944</v>
      </c>
      <c r="B80" s="4"/>
      <c r="C80" s="6">
        <v>72</v>
      </c>
      <c r="D80" s="29">
        <f t="shared" si="12"/>
        <v>11967</v>
      </c>
      <c r="E80" s="29">
        <f t="shared" si="17"/>
        <v>861624</v>
      </c>
      <c r="F80" s="29">
        <f t="shared" si="13"/>
        <v>-1292376</v>
      </c>
      <c r="G80" s="34">
        <f>+Inputs!$D$3</f>
        <v>0.37951000000000001</v>
      </c>
      <c r="H80" s="4"/>
      <c r="I80" s="27">
        <f t="shared" si="18"/>
        <v>2154000</v>
      </c>
      <c r="J80" s="4"/>
      <c r="K80" s="27">
        <f t="shared" si="14"/>
        <v>11967</v>
      </c>
      <c r="L80" s="27">
        <f t="shared" si="19"/>
        <v>861624</v>
      </c>
      <c r="M80" s="27">
        <f t="shared" si="15"/>
        <v>4541.5961699999998</v>
      </c>
      <c r="N80" s="27">
        <f t="shared" si="16"/>
        <v>4541.5961699999998</v>
      </c>
      <c r="O80" s="27">
        <f t="shared" si="20"/>
        <v>-490469.61575999809</v>
      </c>
      <c r="P80" s="27">
        <f t="shared" si="21"/>
        <v>490469.61575999809</v>
      </c>
      <c r="Q80" s="8"/>
      <c r="R80" s="8"/>
      <c r="S80" s="8"/>
      <c r="T80" s="4"/>
    </row>
    <row r="81" spans="1:20">
      <c r="A81" s="31">
        <v>41974</v>
      </c>
      <c r="B81" s="4"/>
      <c r="C81" s="6">
        <v>73</v>
      </c>
      <c r="D81" s="29">
        <f t="shared" si="12"/>
        <v>11967</v>
      </c>
      <c r="E81" s="29">
        <f t="shared" si="17"/>
        <v>873591</v>
      </c>
      <c r="F81" s="29">
        <f t="shared" si="13"/>
        <v>-1280409</v>
      </c>
      <c r="G81" s="34">
        <f>+Inputs!$D$3</f>
        <v>0.37951000000000001</v>
      </c>
      <c r="H81" s="4"/>
      <c r="I81" s="27">
        <f t="shared" si="18"/>
        <v>2154000</v>
      </c>
      <c r="J81" s="4"/>
      <c r="K81" s="27">
        <f t="shared" si="14"/>
        <v>11967</v>
      </c>
      <c r="L81" s="27">
        <f t="shared" si="19"/>
        <v>873591</v>
      </c>
      <c r="M81" s="27">
        <f t="shared" si="15"/>
        <v>4541.5961699999998</v>
      </c>
      <c r="N81" s="27">
        <f t="shared" si="16"/>
        <v>4541.5961699999998</v>
      </c>
      <c r="O81" s="27">
        <f t="shared" si="20"/>
        <v>-485928.01958999812</v>
      </c>
      <c r="P81" s="27">
        <f t="shared" si="21"/>
        <v>485928.01958999812</v>
      </c>
      <c r="Q81" s="8"/>
      <c r="R81" s="8"/>
      <c r="S81" s="8"/>
      <c r="T81" s="4"/>
    </row>
    <row r="82" spans="1:20">
      <c r="A82" s="31">
        <v>42005</v>
      </c>
      <c r="B82" s="4"/>
      <c r="C82" s="6">
        <v>74</v>
      </c>
      <c r="D82" s="29">
        <f t="shared" si="12"/>
        <v>11967</v>
      </c>
      <c r="E82" s="29">
        <f t="shared" si="17"/>
        <v>885558</v>
      </c>
      <c r="F82" s="29">
        <f t="shared" si="13"/>
        <v>-1268442</v>
      </c>
      <c r="G82" s="34">
        <f>+Inputs!$D$3</f>
        <v>0.37951000000000001</v>
      </c>
      <c r="H82" s="4"/>
      <c r="I82" s="27">
        <f t="shared" si="18"/>
        <v>2154000</v>
      </c>
      <c r="J82" s="4"/>
      <c r="K82" s="27">
        <f t="shared" si="14"/>
        <v>11967</v>
      </c>
      <c r="L82" s="27">
        <f t="shared" si="19"/>
        <v>885558</v>
      </c>
      <c r="M82" s="27">
        <f t="shared" si="15"/>
        <v>4541.5961699999998</v>
      </c>
      <c r="N82" s="27">
        <f t="shared" si="16"/>
        <v>4541.5961699999998</v>
      </c>
      <c r="O82" s="27">
        <f t="shared" si="20"/>
        <v>-481386.42341999814</v>
      </c>
      <c r="P82" s="27">
        <f t="shared" si="21"/>
        <v>481386.42341999814</v>
      </c>
      <c r="Q82" s="8"/>
      <c r="R82" s="8"/>
      <c r="S82" s="8"/>
      <c r="T82" s="4"/>
    </row>
    <row r="83" spans="1:20">
      <c r="A83" s="31">
        <v>42036</v>
      </c>
      <c r="B83" s="4"/>
      <c r="C83" s="6">
        <v>75</v>
      </c>
      <c r="D83" s="29">
        <f t="shared" si="12"/>
        <v>11967</v>
      </c>
      <c r="E83" s="29">
        <f t="shared" si="17"/>
        <v>897525</v>
      </c>
      <c r="F83" s="29">
        <f t="shared" si="13"/>
        <v>-1256475</v>
      </c>
      <c r="G83" s="34">
        <f>+Inputs!$D$3</f>
        <v>0.37951000000000001</v>
      </c>
      <c r="H83" s="4"/>
      <c r="I83" s="27">
        <f t="shared" si="18"/>
        <v>2154000</v>
      </c>
      <c r="J83" s="4"/>
      <c r="K83" s="27">
        <f t="shared" si="14"/>
        <v>11967</v>
      </c>
      <c r="L83" s="27">
        <f t="shared" si="19"/>
        <v>897525</v>
      </c>
      <c r="M83" s="27">
        <f t="shared" si="15"/>
        <v>4541.5961699999998</v>
      </c>
      <c r="N83" s="27">
        <f t="shared" si="16"/>
        <v>4541.5961699999998</v>
      </c>
      <c r="O83" s="27">
        <f t="shared" si="20"/>
        <v>-476844.82724999817</v>
      </c>
      <c r="P83" s="27">
        <f t="shared" si="21"/>
        <v>476844.82724999817</v>
      </c>
      <c r="Q83" s="8"/>
      <c r="R83" s="8"/>
      <c r="S83" s="8"/>
      <c r="T83" s="4"/>
    </row>
    <row r="84" spans="1:20">
      <c r="A84" s="31">
        <v>42064</v>
      </c>
      <c r="B84" s="4"/>
      <c r="C84" s="6">
        <v>76</v>
      </c>
      <c r="D84" s="29">
        <f t="shared" si="12"/>
        <v>11967</v>
      </c>
      <c r="E84" s="29">
        <f t="shared" si="17"/>
        <v>909492</v>
      </c>
      <c r="F84" s="29">
        <f t="shared" si="13"/>
        <v>-1244508</v>
      </c>
      <c r="G84" s="34">
        <f>+Inputs!$D$3</f>
        <v>0.37951000000000001</v>
      </c>
      <c r="H84" s="4"/>
      <c r="I84" s="27">
        <f t="shared" si="18"/>
        <v>2154000</v>
      </c>
      <c r="J84" s="4"/>
      <c r="K84" s="27">
        <f t="shared" si="14"/>
        <v>11967</v>
      </c>
      <c r="L84" s="27">
        <f t="shared" si="19"/>
        <v>909492</v>
      </c>
      <c r="M84" s="27">
        <f t="shared" si="15"/>
        <v>4541.5961699999998</v>
      </c>
      <c r="N84" s="27">
        <f t="shared" si="16"/>
        <v>4541.5961699999998</v>
      </c>
      <c r="O84" s="27">
        <f t="shared" si="20"/>
        <v>-472303.23107999819</v>
      </c>
      <c r="P84" s="27">
        <f t="shared" si="21"/>
        <v>472303.23107999819</v>
      </c>
      <c r="Q84" s="8"/>
      <c r="R84" s="8"/>
      <c r="S84" s="8"/>
      <c r="T84" s="4"/>
    </row>
    <row r="85" spans="1:20">
      <c r="A85" s="31">
        <v>42095</v>
      </c>
      <c r="B85" s="4"/>
      <c r="C85" s="6">
        <v>77</v>
      </c>
      <c r="D85" s="29">
        <f t="shared" si="12"/>
        <v>11967</v>
      </c>
      <c r="E85" s="29">
        <f t="shared" si="17"/>
        <v>921459</v>
      </c>
      <c r="F85" s="29">
        <f t="shared" si="13"/>
        <v>-1232541</v>
      </c>
      <c r="G85" s="34">
        <f>+Inputs!$D$3</f>
        <v>0.37951000000000001</v>
      </c>
      <c r="H85" s="4"/>
      <c r="I85" s="27">
        <f t="shared" si="18"/>
        <v>2154000</v>
      </c>
      <c r="J85" s="4"/>
      <c r="K85" s="27">
        <f t="shared" si="14"/>
        <v>11967</v>
      </c>
      <c r="L85" s="27">
        <f t="shared" si="19"/>
        <v>921459</v>
      </c>
      <c r="M85" s="27">
        <f t="shared" si="15"/>
        <v>4541.5961699999998</v>
      </c>
      <c r="N85" s="27">
        <f t="shared" si="16"/>
        <v>4541.5961699999998</v>
      </c>
      <c r="O85" s="27">
        <f t="shared" si="20"/>
        <v>-467761.63490999822</v>
      </c>
      <c r="P85" s="27">
        <f t="shared" si="21"/>
        <v>467761.63490999822</v>
      </c>
      <c r="Q85" s="8"/>
      <c r="R85" s="8"/>
      <c r="S85" s="8"/>
      <c r="T85" s="4"/>
    </row>
    <row r="86" spans="1:20">
      <c r="A86" s="31">
        <v>42125</v>
      </c>
      <c r="B86" s="4"/>
      <c r="C86" s="6">
        <v>78</v>
      </c>
      <c r="D86" s="29">
        <f t="shared" si="12"/>
        <v>11967</v>
      </c>
      <c r="E86" s="29">
        <f t="shared" si="17"/>
        <v>933426</v>
      </c>
      <c r="F86" s="29">
        <f t="shared" si="13"/>
        <v>-1220574</v>
      </c>
      <c r="G86" s="34">
        <f>+Inputs!$D$3</f>
        <v>0.37951000000000001</v>
      </c>
      <c r="H86" s="4"/>
      <c r="I86" s="27">
        <f t="shared" si="18"/>
        <v>2154000</v>
      </c>
      <c r="J86" s="4"/>
      <c r="K86" s="27">
        <f t="shared" si="14"/>
        <v>11967</v>
      </c>
      <c r="L86" s="27">
        <f t="shared" si="19"/>
        <v>933426</v>
      </c>
      <c r="M86" s="27">
        <f t="shared" si="15"/>
        <v>4541.5961699999998</v>
      </c>
      <c r="N86" s="27">
        <f t="shared" si="16"/>
        <v>4541.5961699999998</v>
      </c>
      <c r="O86" s="27">
        <f t="shared" si="20"/>
        <v>-463220.03873999824</v>
      </c>
      <c r="P86" s="27">
        <f t="shared" si="21"/>
        <v>463220.03873999824</v>
      </c>
      <c r="Q86" s="8"/>
      <c r="R86" s="8"/>
      <c r="S86" s="8"/>
      <c r="T86" s="4"/>
    </row>
    <row r="87" spans="1:20">
      <c r="A87" s="31">
        <v>42156</v>
      </c>
      <c r="B87" s="4"/>
      <c r="C87" s="6">
        <v>79</v>
      </c>
      <c r="D87" s="29">
        <f t="shared" si="12"/>
        <v>11967</v>
      </c>
      <c r="E87" s="29">
        <f t="shared" si="17"/>
        <v>945393</v>
      </c>
      <c r="F87" s="29">
        <f t="shared" si="13"/>
        <v>-1208607</v>
      </c>
      <c r="G87" s="34">
        <f>+Inputs!$D$3</f>
        <v>0.37951000000000001</v>
      </c>
      <c r="H87" s="4"/>
      <c r="I87" s="27">
        <f t="shared" si="18"/>
        <v>2154000</v>
      </c>
      <c r="J87" s="4"/>
      <c r="K87" s="27">
        <f t="shared" si="14"/>
        <v>11967</v>
      </c>
      <c r="L87" s="27">
        <f t="shared" si="19"/>
        <v>945393</v>
      </c>
      <c r="M87" s="27">
        <f t="shared" si="15"/>
        <v>4541.5961699999998</v>
      </c>
      <c r="N87" s="27">
        <f t="shared" si="16"/>
        <v>4541.5961699999998</v>
      </c>
      <c r="O87" s="27">
        <f t="shared" si="20"/>
        <v>-458678.44256999827</v>
      </c>
      <c r="P87" s="27">
        <f t="shared" si="21"/>
        <v>458678.44256999827</v>
      </c>
      <c r="Q87" s="8"/>
      <c r="R87" s="8"/>
      <c r="S87" s="8"/>
      <c r="T87" s="4"/>
    </row>
    <row r="88" spans="1:20">
      <c r="A88" s="31">
        <v>42186</v>
      </c>
      <c r="B88" s="4"/>
      <c r="C88" s="6">
        <v>80</v>
      </c>
      <c r="D88" s="29">
        <f t="shared" si="12"/>
        <v>11967</v>
      </c>
      <c r="E88" s="29">
        <f t="shared" si="17"/>
        <v>957360</v>
      </c>
      <c r="F88" s="29">
        <f t="shared" si="13"/>
        <v>-1196640</v>
      </c>
      <c r="G88" s="34">
        <f>+Inputs!$D$3</f>
        <v>0.37951000000000001</v>
      </c>
      <c r="H88" s="4"/>
      <c r="I88" s="27">
        <f t="shared" si="18"/>
        <v>2154000</v>
      </c>
      <c r="J88" s="4"/>
      <c r="K88" s="27">
        <f t="shared" si="14"/>
        <v>11967</v>
      </c>
      <c r="L88" s="27">
        <f t="shared" si="19"/>
        <v>957360</v>
      </c>
      <c r="M88" s="27">
        <f t="shared" si="15"/>
        <v>4541.5961699999998</v>
      </c>
      <c r="N88" s="27">
        <f t="shared" si="16"/>
        <v>4541.5961699999998</v>
      </c>
      <c r="O88" s="27">
        <f t="shared" si="20"/>
        <v>-454136.84639999829</v>
      </c>
      <c r="P88" s="27">
        <f t="shared" si="21"/>
        <v>454136.84639999829</v>
      </c>
      <c r="Q88" s="8"/>
      <c r="R88" s="8"/>
      <c r="S88" s="8"/>
      <c r="T88" s="4"/>
    </row>
    <row r="89" spans="1:20">
      <c r="A89" s="31">
        <v>42217</v>
      </c>
      <c r="B89" s="4"/>
      <c r="C89" s="6">
        <v>81</v>
      </c>
      <c r="D89" s="29">
        <f t="shared" si="12"/>
        <v>11967</v>
      </c>
      <c r="E89" s="29">
        <f t="shared" si="17"/>
        <v>969327</v>
      </c>
      <c r="F89" s="29">
        <f t="shared" si="13"/>
        <v>-1184673</v>
      </c>
      <c r="G89" s="34">
        <f>+Inputs!$D$3</f>
        <v>0.37951000000000001</v>
      </c>
      <c r="H89" s="4"/>
      <c r="I89" s="27">
        <f t="shared" si="18"/>
        <v>2154000</v>
      </c>
      <c r="J89" s="4"/>
      <c r="K89" s="27">
        <f t="shared" si="14"/>
        <v>11967</v>
      </c>
      <c r="L89" s="27">
        <f t="shared" si="19"/>
        <v>969327</v>
      </c>
      <c r="M89" s="27">
        <f t="shared" si="15"/>
        <v>4541.5961699999998</v>
      </c>
      <c r="N89" s="27">
        <f t="shared" si="16"/>
        <v>4541.5961699999998</v>
      </c>
      <c r="O89" s="27">
        <f t="shared" si="20"/>
        <v>-449595.25022999832</v>
      </c>
      <c r="P89" s="27">
        <f t="shared" si="21"/>
        <v>449595.25022999832</v>
      </c>
      <c r="Q89" s="8"/>
      <c r="R89" s="8"/>
      <c r="S89" s="8"/>
      <c r="T89" s="4"/>
    </row>
    <row r="90" spans="1:20">
      <c r="A90" s="31">
        <v>42248</v>
      </c>
      <c r="B90" s="4"/>
      <c r="C90" s="6">
        <v>82</v>
      </c>
      <c r="D90" s="29">
        <f t="shared" si="12"/>
        <v>11967</v>
      </c>
      <c r="E90" s="29">
        <f t="shared" si="17"/>
        <v>981294</v>
      </c>
      <c r="F90" s="29">
        <f t="shared" si="13"/>
        <v>-1172706</v>
      </c>
      <c r="G90" s="34">
        <f>+Inputs!$D$3</f>
        <v>0.37951000000000001</v>
      </c>
      <c r="H90" s="4"/>
      <c r="I90" s="27">
        <f t="shared" si="18"/>
        <v>2154000</v>
      </c>
      <c r="J90" s="4"/>
      <c r="K90" s="27">
        <f t="shared" si="14"/>
        <v>11967</v>
      </c>
      <c r="L90" s="27">
        <f t="shared" si="19"/>
        <v>981294</v>
      </c>
      <c r="M90" s="27">
        <f t="shared" si="15"/>
        <v>4541.5961699999998</v>
      </c>
      <c r="N90" s="27">
        <f t="shared" si="16"/>
        <v>4541.5961699999998</v>
      </c>
      <c r="O90" s="27">
        <f t="shared" si="20"/>
        <v>-445053.65405999834</v>
      </c>
      <c r="P90" s="27">
        <f t="shared" si="21"/>
        <v>445053.65405999834</v>
      </c>
      <c r="Q90" s="8"/>
      <c r="R90" s="8"/>
      <c r="S90" s="8"/>
      <c r="T90" s="4"/>
    </row>
    <row r="91" spans="1:20">
      <c r="A91" s="31">
        <v>42278</v>
      </c>
      <c r="B91" s="4"/>
      <c r="C91" s="6">
        <v>83</v>
      </c>
      <c r="D91" s="29">
        <f t="shared" si="12"/>
        <v>11967</v>
      </c>
      <c r="E91" s="29">
        <f t="shared" si="17"/>
        <v>993261</v>
      </c>
      <c r="F91" s="29">
        <f t="shared" si="13"/>
        <v>-1160739</v>
      </c>
      <c r="G91" s="34">
        <f>+Inputs!$D$3</f>
        <v>0.37951000000000001</v>
      </c>
      <c r="H91" s="4"/>
      <c r="I91" s="27">
        <f t="shared" si="18"/>
        <v>2154000</v>
      </c>
      <c r="J91" s="4"/>
      <c r="K91" s="27">
        <f t="shared" si="14"/>
        <v>11967</v>
      </c>
      <c r="L91" s="27">
        <f t="shared" si="19"/>
        <v>993261</v>
      </c>
      <c r="M91" s="27">
        <f t="shared" si="15"/>
        <v>4541.5961699999998</v>
      </c>
      <c r="N91" s="27">
        <f t="shared" si="16"/>
        <v>4541.5961699999998</v>
      </c>
      <c r="O91" s="27">
        <f t="shared" si="20"/>
        <v>-440512.05788999837</v>
      </c>
      <c r="P91" s="27">
        <f t="shared" si="21"/>
        <v>440512.05788999837</v>
      </c>
      <c r="Q91" s="8"/>
      <c r="R91" s="8"/>
      <c r="S91" s="8"/>
      <c r="T91" s="4"/>
    </row>
    <row r="92" spans="1:20">
      <c r="A92" s="31">
        <v>42309</v>
      </c>
      <c r="B92" s="4"/>
      <c r="C92" s="6">
        <v>84</v>
      </c>
      <c r="D92" s="29">
        <f t="shared" si="12"/>
        <v>11967</v>
      </c>
      <c r="E92" s="29">
        <f t="shared" si="17"/>
        <v>1005228</v>
      </c>
      <c r="F92" s="29">
        <f t="shared" si="13"/>
        <v>-1148772</v>
      </c>
      <c r="G92" s="34">
        <f>+Inputs!$D$3</f>
        <v>0.37951000000000001</v>
      </c>
      <c r="H92" s="4"/>
      <c r="I92" s="27">
        <f t="shared" si="18"/>
        <v>2154000</v>
      </c>
      <c r="J92" s="4"/>
      <c r="K92" s="27">
        <f t="shared" si="14"/>
        <v>11967</v>
      </c>
      <c r="L92" s="27">
        <f t="shared" si="19"/>
        <v>1005228</v>
      </c>
      <c r="M92" s="27">
        <f t="shared" si="15"/>
        <v>4541.5961699999998</v>
      </c>
      <c r="N92" s="27">
        <f t="shared" si="16"/>
        <v>4541.5961699999998</v>
      </c>
      <c r="O92" s="27">
        <f t="shared" si="20"/>
        <v>-435970.46171999839</v>
      </c>
      <c r="P92" s="27">
        <f t="shared" si="21"/>
        <v>435970.46171999839</v>
      </c>
      <c r="Q92" s="8"/>
      <c r="R92" s="8"/>
      <c r="S92" s="8"/>
      <c r="T92" s="4"/>
    </row>
    <row r="93" spans="1:20">
      <c r="A93" s="31">
        <v>42339</v>
      </c>
      <c r="B93" s="4"/>
      <c r="C93" s="6">
        <v>85</v>
      </c>
      <c r="D93" s="29">
        <f t="shared" si="12"/>
        <v>11967</v>
      </c>
      <c r="E93" s="29">
        <f t="shared" si="17"/>
        <v>1017195</v>
      </c>
      <c r="F93" s="29">
        <f t="shared" si="13"/>
        <v>-1136805</v>
      </c>
      <c r="G93" s="34">
        <f>+Inputs!$D$3</f>
        <v>0.37951000000000001</v>
      </c>
      <c r="H93" s="4"/>
      <c r="I93" s="27">
        <f t="shared" si="18"/>
        <v>2154000</v>
      </c>
      <c r="J93" s="4"/>
      <c r="K93" s="27">
        <f t="shared" si="14"/>
        <v>11967</v>
      </c>
      <c r="L93" s="27">
        <f t="shared" si="19"/>
        <v>1017195</v>
      </c>
      <c r="M93" s="27">
        <f t="shared" si="15"/>
        <v>4541.5961699999998</v>
      </c>
      <c r="N93" s="27">
        <f t="shared" si="16"/>
        <v>4541.5961699999998</v>
      </c>
      <c r="O93" s="27">
        <f t="shared" si="20"/>
        <v>-431428.86554999842</v>
      </c>
      <c r="P93" s="27">
        <f t="shared" si="21"/>
        <v>431428.86554999842</v>
      </c>
      <c r="Q93" s="8"/>
      <c r="R93" s="8"/>
      <c r="S93" s="8"/>
      <c r="T93" s="4"/>
    </row>
    <row r="94" spans="1:20">
      <c r="A94" s="31">
        <v>42370</v>
      </c>
      <c r="B94" s="4"/>
      <c r="C94" s="6">
        <v>86</v>
      </c>
      <c r="D94" s="29">
        <f t="shared" si="12"/>
        <v>11967</v>
      </c>
      <c r="E94" s="29">
        <f t="shared" si="17"/>
        <v>1029162</v>
      </c>
      <c r="F94" s="29">
        <f t="shared" si="13"/>
        <v>-1124838</v>
      </c>
      <c r="G94" s="34">
        <f>+Inputs!$D$3</f>
        <v>0.37951000000000001</v>
      </c>
      <c r="H94" s="4"/>
      <c r="I94" s="27">
        <f t="shared" si="18"/>
        <v>2154000</v>
      </c>
      <c r="J94" s="4"/>
      <c r="K94" s="27">
        <f t="shared" si="14"/>
        <v>11967</v>
      </c>
      <c r="L94" s="27">
        <f t="shared" si="19"/>
        <v>1029162</v>
      </c>
      <c r="M94" s="27">
        <f t="shared" si="15"/>
        <v>4541.5961699999998</v>
      </c>
      <c r="N94" s="27">
        <f t="shared" si="16"/>
        <v>4541.5961699999998</v>
      </c>
      <c r="O94" s="27">
        <f t="shared" si="20"/>
        <v>-426887.26937999844</v>
      </c>
      <c r="P94" s="27">
        <f t="shared" si="21"/>
        <v>426887.26937999844</v>
      </c>
      <c r="Q94" s="8"/>
      <c r="R94" s="8"/>
      <c r="S94" s="8"/>
      <c r="T94" s="4"/>
    </row>
    <row r="95" spans="1:20">
      <c r="A95" s="31">
        <v>42401</v>
      </c>
      <c r="B95" s="4"/>
      <c r="C95" s="6">
        <v>87</v>
      </c>
      <c r="D95" s="29">
        <f t="shared" si="12"/>
        <v>11967</v>
      </c>
      <c r="E95" s="29">
        <f t="shared" si="17"/>
        <v>1041129</v>
      </c>
      <c r="F95" s="29">
        <f t="shared" si="13"/>
        <v>-1112871</v>
      </c>
      <c r="G95" s="34">
        <f>+Inputs!$D$3</f>
        <v>0.37951000000000001</v>
      </c>
      <c r="H95" s="4"/>
      <c r="I95" s="27">
        <f t="shared" si="18"/>
        <v>2154000</v>
      </c>
      <c r="J95" s="4"/>
      <c r="K95" s="27">
        <f t="shared" si="14"/>
        <v>11967</v>
      </c>
      <c r="L95" s="27">
        <f t="shared" si="19"/>
        <v>1041129</v>
      </c>
      <c r="M95" s="27">
        <f t="shared" si="15"/>
        <v>4541.5961699999998</v>
      </c>
      <c r="N95" s="27">
        <f t="shared" si="16"/>
        <v>4541.5961699999998</v>
      </c>
      <c r="O95" s="27">
        <f t="shared" si="20"/>
        <v>-422345.67320999847</v>
      </c>
      <c r="P95" s="27">
        <f t="shared" si="21"/>
        <v>422345.67320999847</v>
      </c>
      <c r="Q95" s="8"/>
      <c r="R95" s="8"/>
      <c r="S95" s="8"/>
      <c r="T95" s="4"/>
    </row>
    <row r="96" spans="1:20">
      <c r="A96" s="31">
        <v>42430</v>
      </c>
      <c r="B96" s="4"/>
      <c r="C96" s="6">
        <v>88</v>
      </c>
      <c r="D96" s="29">
        <f t="shared" si="12"/>
        <v>11967</v>
      </c>
      <c r="E96" s="29">
        <f t="shared" si="17"/>
        <v>1053096</v>
      </c>
      <c r="F96" s="29">
        <f t="shared" si="13"/>
        <v>-1100904</v>
      </c>
      <c r="G96" s="34">
        <f>+Inputs!$D$3</f>
        <v>0.37951000000000001</v>
      </c>
      <c r="H96" s="4"/>
      <c r="I96" s="27">
        <f t="shared" si="18"/>
        <v>2154000</v>
      </c>
      <c r="J96" s="4"/>
      <c r="K96" s="27">
        <f t="shared" si="14"/>
        <v>11967</v>
      </c>
      <c r="L96" s="27">
        <f t="shared" si="19"/>
        <v>1053096</v>
      </c>
      <c r="M96" s="27">
        <f t="shared" si="15"/>
        <v>4541.5961699999998</v>
      </c>
      <c r="N96" s="27">
        <f t="shared" si="16"/>
        <v>4541.5961699999998</v>
      </c>
      <c r="O96" s="27">
        <f t="shared" si="20"/>
        <v>-417804.07703999849</v>
      </c>
      <c r="P96" s="27">
        <f t="shared" si="21"/>
        <v>417804.07703999849</v>
      </c>
      <c r="Q96" s="8"/>
      <c r="R96" s="8"/>
      <c r="S96" s="8"/>
      <c r="T96" s="4"/>
    </row>
    <row r="97" spans="1:20">
      <c r="A97" s="31">
        <v>42461</v>
      </c>
      <c r="B97" s="4"/>
      <c r="C97" s="6">
        <v>89</v>
      </c>
      <c r="D97" s="29">
        <f t="shared" si="12"/>
        <v>11967</v>
      </c>
      <c r="E97" s="29">
        <f t="shared" si="17"/>
        <v>1065063</v>
      </c>
      <c r="F97" s="29">
        <f t="shared" si="13"/>
        <v>-1088937</v>
      </c>
      <c r="G97" s="34">
        <f>+Inputs!$D$3</f>
        <v>0.37951000000000001</v>
      </c>
      <c r="H97" s="4"/>
      <c r="I97" s="27">
        <f t="shared" si="18"/>
        <v>2154000</v>
      </c>
      <c r="J97" s="4"/>
      <c r="K97" s="27">
        <f t="shared" si="14"/>
        <v>11967</v>
      </c>
      <c r="L97" s="27">
        <f t="shared" si="19"/>
        <v>1065063</v>
      </c>
      <c r="M97" s="27">
        <f t="shared" si="15"/>
        <v>4541.5961699999998</v>
      </c>
      <c r="N97" s="27">
        <f t="shared" si="16"/>
        <v>4541.5961699999998</v>
      </c>
      <c r="O97" s="27">
        <f t="shared" si="20"/>
        <v>-413262.48086999852</v>
      </c>
      <c r="P97" s="27">
        <f t="shared" si="21"/>
        <v>413262.48086999852</v>
      </c>
      <c r="Q97" s="8"/>
      <c r="R97" s="8"/>
      <c r="S97" s="8"/>
      <c r="T97" s="4"/>
    </row>
    <row r="98" spans="1:20">
      <c r="A98" s="31">
        <v>42491</v>
      </c>
      <c r="B98" s="4"/>
      <c r="C98" s="6">
        <v>90</v>
      </c>
      <c r="D98" s="29">
        <f t="shared" si="12"/>
        <v>11967</v>
      </c>
      <c r="E98" s="29">
        <f t="shared" si="17"/>
        <v>1077030</v>
      </c>
      <c r="F98" s="29">
        <f t="shared" si="13"/>
        <v>-1076970</v>
      </c>
      <c r="G98" s="34">
        <f>+Inputs!$D$3</f>
        <v>0.37951000000000001</v>
      </c>
      <c r="H98" s="4"/>
      <c r="I98" s="27">
        <f t="shared" si="18"/>
        <v>2154000</v>
      </c>
      <c r="J98" s="4"/>
      <c r="K98" s="27">
        <f t="shared" si="14"/>
        <v>11967</v>
      </c>
      <c r="L98" s="27">
        <f t="shared" si="19"/>
        <v>1077030</v>
      </c>
      <c r="M98" s="27">
        <f t="shared" si="15"/>
        <v>4541.5961699999998</v>
      </c>
      <c r="N98" s="27">
        <f t="shared" si="16"/>
        <v>4541.5961699999998</v>
      </c>
      <c r="O98" s="27">
        <f t="shared" si="20"/>
        <v>-408720.88469999854</v>
      </c>
      <c r="P98" s="27">
        <f t="shared" si="21"/>
        <v>408720.88469999854</v>
      </c>
      <c r="Q98" s="8"/>
      <c r="R98" s="8"/>
      <c r="S98" s="8"/>
      <c r="T98" s="4"/>
    </row>
    <row r="99" spans="1:20">
      <c r="A99" s="31">
        <v>42522</v>
      </c>
      <c r="B99" s="4"/>
      <c r="C99" s="6">
        <v>91</v>
      </c>
      <c r="D99" s="29">
        <f t="shared" si="12"/>
        <v>11967</v>
      </c>
      <c r="E99" s="29">
        <f t="shared" si="17"/>
        <v>1088997</v>
      </c>
      <c r="F99" s="29">
        <f t="shared" si="13"/>
        <v>-1065003</v>
      </c>
      <c r="G99" s="34">
        <f>+Inputs!$D$3</f>
        <v>0.37951000000000001</v>
      </c>
      <c r="H99" s="4"/>
      <c r="I99" s="27">
        <f t="shared" si="18"/>
        <v>2154000</v>
      </c>
      <c r="J99" s="4"/>
      <c r="K99" s="27">
        <f t="shared" si="14"/>
        <v>11967</v>
      </c>
      <c r="L99" s="27">
        <f t="shared" si="19"/>
        <v>1088997</v>
      </c>
      <c r="M99" s="27">
        <f t="shared" si="15"/>
        <v>4541.5961699999998</v>
      </c>
      <c r="N99" s="27">
        <f t="shared" si="16"/>
        <v>4541.5961699999998</v>
      </c>
      <c r="O99" s="27">
        <f t="shared" si="20"/>
        <v>-404179.28852999856</v>
      </c>
      <c r="P99" s="27">
        <f t="shared" si="21"/>
        <v>404179.28852999856</v>
      </c>
      <c r="Q99" s="8"/>
      <c r="R99" s="8"/>
      <c r="S99" s="8"/>
      <c r="T99" s="4"/>
    </row>
    <row r="100" spans="1:20">
      <c r="A100" s="31">
        <v>42552</v>
      </c>
      <c r="B100" s="4"/>
      <c r="C100" s="6">
        <v>92</v>
      </c>
      <c r="D100" s="29">
        <f t="shared" si="12"/>
        <v>11967</v>
      </c>
      <c r="E100" s="29">
        <f t="shared" si="17"/>
        <v>1100964</v>
      </c>
      <c r="F100" s="29">
        <f t="shared" si="13"/>
        <v>-1053036</v>
      </c>
      <c r="G100" s="34">
        <f>+Inputs!$D$3</f>
        <v>0.37951000000000001</v>
      </c>
      <c r="H100" s="4"/>
      <c r="I100" s="27">
        <f t="shared" si="18"/>
        <v>2154000</v>
      </c>
      <c r="J100" s="4"/>
      <c r="K100" s="27">
        <f t="shared" si="14"/>
        <v>11967</v>
      </c>
      <c r="L100" s="27">
        <f t="shared" si="19"/>
        <v>1100964</v>
      </c>
      <c r="M100" s="27">
        <f t="shared" si="15"/>
        <v>4541.5961699999998</v>
      </c>
      <c r="N100" s="27">
        <f t="shared" si="16"/>
        <v>4541.5961699999998</v>
      </c>
      <c r="O100" s="27">
        <f t="shared" si="20"/>
        <v>-399637.69235999859</v>
      </c>
      <c r="P100" s="27">
        <f t="shared" si="21"/>
        <v>399637.69235999859</v>
      </c>
      <c r="Q100" s="8"/>
      <c r="R100" s="8"/>
      <c r="S100" s="8"/>
      <c r="T100" s="4"/>
    </row>
    <row r="101" spans="1:20">
      <c r="A101" s="31">
        <v>42583</v>
      </c>
      <c r="B101" s="4"/>
      <c r="C101" s="6">
        <v>93</v>
      </c>
      <c r="D101" s="29">
        <f t="shared" si="12"/>
        <v>11967</v>
      </c>
      <c r="E101" s="29">
        <f t="shared" si="17"/>
        <v>1112931</v>
      </c>
      <c r="F101" s="29">
        <f t="shared" si="13"/>
        <v>-1041069</v>
      </c>
      <c r="G101" s="34">
        <f>+Inputs!$D$3</f>
        <v>0.37951000000000001</v>
      </c>
      <c r="H101" s="4"/>
      <c r="I101" s="27">
        <f t="shared" si="18"/>
        <v>2154000</v>
      </c>
      <c r="J101" s="4"/>
      <c r="K101" s="27">
        <f t="shared" si="14"/>
        <v>11967</v>
      </c>
      <c r="L101" s="27">
        <f t="shared" si="19"/>
        <v>1112931</v>
      </c>
      <c r="M101" s="27">
        <f t="shared" si="15"/>
        <v>4541.5961699999998</v>
      </c>
      <c r="N101" s="27">
        <f t="shared" si="16"/>
        <v>4541.5961699999998</v>
      </c>
      <c r="O101" s="27">
        <f t="shared" si="20"/>
        <v>-395096.09618999861</v>
      </c>
      <c r="P101" s="27">
        <f t="shared" si="21"/>
        <v>395096.09618999861</v>
      </c>
      <c r="Q101" s="8"/>
      <c r="R101" s="8"/>
      <c r="S101" s="8"/>
      <c r="T101" s="4"/>
    </row>
    <row r="102" spans="1:20">
      <c r="A102" s="31">
        <v>42614</v>
      </c>
      <c r="B102" s="4"/>
      <c r="C102" s="6">
        <v>94</v>
      </c>
      <c r="D102" s="29">
        <f t="shared" si="12"/>
        <v>11967</v>
      </c>
      <c r="E102" s="29">
        <f t="shared" si="17"/>
        <v>1124898</v>
      </c>
      <c r="F102" s="29">
        <f t="shared" si="13"/>
        <v>-1029102</v>
      </c>
      <c r="G102" s="34">
        <f>+Inputs!$D$3</f>
        <v>0.37951000000000001</v>
      </c>
      <c r="H102" s="4"/>
      <c r="I102" s="27">
        <f t="shared" si="18"/>
        <v>2154000</v>
      </c>
      <c r="J102" s="4"/>
      <c r="K102" s="27">
        <f t="shared" si="14"/>
        <v>11967</v>
      </c>
      <c r="L102" s="27">
        <f t="shared" si="19"/>
        <v>1124898</v>
      </c>
      <c r="M102" s="27">
        <f t="shared" si="15"/>
        <v>4541.5961699999998</v>
      </c>
      <c r="N102" s="27">
        <f t="shared" si="16"/>
        <v>4541.5961699999998</v>
      </c>
      <c r="O102" s="27">
        <f t="shared" si="20"/>
        <v>-390554.50001999864</v>
      </c>
      <c r="P102" s="27">
        <f t="shared" si="21"/>
        <v>390554.50001999864</v>
      </c>
      <c r="Q102" s="8"/>
      <c r="R102" s="8"/>
      <c r="S102" s="8"/>
      <c r="T102" s="4"/>
    </row>
    <row r="103" spans="1:20">
      <c r="A103" s="31">
        <v>42644</v>
      </c>
      <c r="B103" s="4"/>
      <c r="C103" s="6">
        <v>95</v>
      </c>
      <c r="D103" s="29">
        <f t="shared" si="12"/>
        <v>11967</v>
      </c>
      <c r="E103" s="29">
        <f t="shared" si="17"/>
        <v>1136865</v>
      </c>
      <c r="F103" s="29">
        <f t="shared" si="13"/>
        <v>-1017135</v>
      </c>
      <c r="G103" s="34">
        <f>+Inputs!$D$3</f>
        <v>0.37951000000000001</v>
      </c>
      <c r="H103" s="4"/>
      <c r="I103" s="27">
        <f t="shared" si="18"/>
        <v>2154000</v>
      </c>
      <c r="J103" s="4"/>
      <c r="K103" s="27">
        <f t="shared" si="14"/>
        <v>11967</v>
      </c>
      <c r="L103" s="27">
        <f t="shared" si="19"/>
        <v>1136865</v>
      </c>
      <c r="M103" s="27">
        <f t="shared" si="15"/>
        <v>4541.5961699999998</v>
      </c>
      <c r="N103" s="27">
        <f t="shared" si="16"/>
        <v>4541.5961699999998</v>
      </c>
      <c r="O103" s="27">
        <f t="shared" si="20"/>
        <v>-386012.90384999866</v>
      </c>
      <c r="P103" s="27">
        <f t="shared" si="21"/>
        <v>386012.90384999866</v>
      </c>
      <c r="Q103" s="8"/>
      <c r="R103" s="8"/>
      <c r="S103" s="8"/>
      <c r="T103" s="4"/>
    </row>
    <row r="104" spans="1:20">
      <c r="A104" s="31">
        <v>42675</v>
      </c>
      <c r="B104" s="4"/>
      <c r="C104" s="6">
        <v>96</v>
      </c>
      <c r="D104" s="29">
        <f t="shared" si="12"/>
        <v>11967</v>
      </c>
      <c r="E104" s="29">
        <f t="shared" si="17"/>
        <v>1148832</v>
      </c>
      <c r="F104" s="29">
        <f t="shared" si="13"/>
        <v>-1005168</v>
      </c>
      <c r="G104" s="34">
        <f>+Inputs!$D$3</f>
        <v>0.37951000000000001</v>
      </c>
      <c r="H104" s="4"/>
      <c r="I104" s="27">
        <f t="shared" si="18"/>
        <v>2154000</v>
      </c>
      <c r="J104" s="4"/>
      <c r="K104" s="27">
        <f t="shared" si="14"/>
        <v>11967</v>
      </c>
      <c r="L104" s="27">
        <f t="shared" si="19"/>
        <v>1148832</v>
      </c>
      <c r="M104" s="27">
        <f t="shared" si="15"/>
        <v>4541.5961699999998</v>
      </c>
      <c r="N104" s="27">
        <f t="shared" si="16"/>
        <v>4541.5961699999998</v>
      </c>
      <c r="O104" s="27">
        <f t="shared" si="20"/>
        <v>-381471.30767999869</v>
      </c>
      <c r="P104" s="27">
        <f t="shared" si="21"/>
        <v>381471.30767999869</v>
      </c>
      <c r="Q104" s="8"/>
      <c r="R104" s="8"/>
      <c r="S104" s="8"/>
      <c r="T104" s="4"/>
    </row>
    <row r="105" spans="1:20">
      <c r="A105" s="31">
        <v>42705</v>
      </c>
      <c r="B105" s="4"/>
      <c r="C105" s="6">
        <v>97</v>
      </c>
      <c r="D105" s="29">
        <f t="shared" si="12"/>
        <v>11967</v>
      </c>
      <c r="E105" s="29">
        <f t="shared" si="17"/>
        <v>1160799</v>
      </c>
      <c r="F105" s="29">
        <f t="shared" si="13"/>
        <v>-993201</v>
      </c>
      <c r="G105" s="34">
        <f>+Inputs!$D$3</f>
        <v>0.37951000000000001</v>
      </c>
      <c r="H105" s="4"/>
      <c r="I105" s="27">
        <f t="shared" si="18"/>
        <v>2154000</v>
      </c>
      <c r="J105" s="4"/>
      <c r="K105" s="27">
        <f t="shared" si="14"/>
        <v>11967</v>
      </c>
      <c r="L105" s="27">
        <f t="shared" si="19"/>
        <v>1160799</v>
      </c>
      <c r="M105" s="27">
        <f t="shared" si="15"/>
        <v>4541.5961699999998</v>
      </c>
      <c r="N105" s="27">
        <f t="shared" si="16"/>
        <v>4541.5961699999998</v>
      </c>
      <c r="O105" s="27">
        <f t="shared" si="20"/>
        <v>-376929.71150999871</v>
      </c>
      <c r="P105" s="27">
        <f t="shared" si="21"/>
        <v>376929.71150999871</v>
      </c>
      <c r="Q105" s="8"/>
      <c r="R105" s="8"/>
      <c r="S105" s="8"/>
      <c r="T105" s="4"/>
    </row>
    <row r="106" spans="1:20">
      <c r="A106" s="31">
        <v>42736</v>
      </c>
      <c r="B106" s="4"/>
      <c r="C106" s="6">
        <v>98</v>
      </c>
      <c r="D106" s="29">
        <f t="shared" si="12"/>
        <v>11967</v>
      </c>
      <c r="E106" s="29">
        <f t="shared" si="17"/>
        <v>1172766</v>
      </c>
      <c r="F106" s="29">
        <f t="shared" si="13"/>
        <v>-981234</v>
      </c>
      <c r="G106" s="34">
        <f>+Inputs!$D$3</f>
        <v>0.37951000000000001</v>
      </c>
      <c r="H106" s="4"/>
      <c r="I106" s="27">
        <f t="shared" si="18"/>
        <v>2154000</v>
      </c>
      <c r="J106" s="4"/>
      <c r="K106" s="27">
        <f t="shared" si="14"/>
        <v>11967</v>
      </c>
      <c r="L106" s="27">
        <f t="shared" si="19"/>
        <v>1172766</v>
      </c>
      <c r="M106" s="27">
        <f t="shared" si="15"/>
        <v>4541.5961699999998</v>
      </c>
      <c r="N106" s="27">
        <f t="shared" si="16"/>
        <v>4541.5961699999998</v>
      </c>
      <c r="O106" s="27">
        <f t="shared" si="20"/>
        <v>-372388.11533999874</v>
      </c>
      <c r="P106" s="27">
        <f t="shared" si="21"/>
        <v>372388.11533999874</v>
      </c>
      <c r="Q106" s="8"/>
      <c r="R106" s="8"/>
      <c r="S106" s="8"/>
      <c r="T106" s="4"/>
    </row>
    <row r="107" spans="1:20">
      <c r="A107" s="31">
        <v>42767</v>
      </c>
      <c r="B107" s="4"/>
      <c r="C107" s="6">
        <v>99</v>
      </c>
      <c r="D107" s="29">
        <f t="shared" si="12"/>
        <v>11967</v>
      </c>
      <c r="E107" s="29">
        <f t="shared" si="17"/>
        <v>1184733</v>
      </c>
      <c r="F107" s="29">
        <f t="shared" si="13"/>
        <v>-969267</v>
      </c>
      <c r="G107" s="34">
        <f>+Inputs!$D$3</f>
        <v>0.37951000000000001</v>
      </c>
      <c r="H107" s="4"/>
      <c r="I107" s="27">
        <f t="shared" si="18"/>
        <v>2154000</v>
      </c>
      <c r="J107" s="4"/>
      <c r="K107" s="27">
        <f t="shared" si="14"/>
        <v>11967</v>
      </c>
      <c r="L107" s="27">
        <f t="shared" si="19"/>
        <v>1184733</v>
      </c>
      <c r="M107" s="27">
        <f t="shared" si="15"/>
        <v>4541.5961699999998</v>
      </c>
      <c r="N107" s="27">
        <f t="shared" si="16"/>
        <v>4541.5961699999998</v>
      </c>
      <c r="O107" s="27">
        <f t="shared" si="20"/>
        <v>-367846.51916999876</v>
      </c>
      <c r="P107" s="27">
        <f t="shared" si="21"/>
        <v>367846.51916999876</v>
      </c>
      <c r="Q107" s="8"/>
      <c r="R107" s="8"/>
      <c r="S107" s="8"/>
      <c r="T107" s="4"/>
    </row>
    <row r="108" spans="1:20">
      <c r="A108" s="31">
        <v>42795</v>
      </c>
      <c r="B108" s="4"/>
      <c r="C108" s="6">
        <v>100</v>
      </c>
      <c r="D108" s="29">
        <f t="shared" si="12"/>
        <v>11967</v>
      </c>
      <c r="E108" s="29">
        <f t="shared" si="17"/>
        <v>1196700</v>
      </c>
      <c r="F108" s="29">
        <f t="shared" si="13"/>
        <v>-957300</v>
      </c>
      <c r="G108" s="34">
        <f>+Inputs!$D$3</f>
        <v>0.37951000000000001</v>
      </c>
      <c r="H108" s="4"/>
      <c r="I108" s="27">
        <f t="shared" si="18"/>
        <v>2154000</v>
      </c>
      <c r="J108" s="4"/>
      <c r="K108" s="27">
        <f t="shared" si="14"/>
        <v>11967</v>
      </c>
      <c r="L108" s="27">
        <f t="shared" si="19"/>
        <v>1196700</v>
      </c>
      <c r="M108" s="27">
        <f t="shared" si="15"/>
        <v>4541.5961699999998</v>
      </c>
      <c r="N108" s="27">
        <f t="shared" si="16"/>
        <v>4541.5961699999998</v>
      </c>
      <c r="O108" s="27">
        <f t="shared" si="20"/>
        <v>-363304.92299999879</v>
      </c>
      <c r="P108" s="27">
        <f t="shared" si="21"/>
        <v>363304.92299999879</v>
      </c>
      <c r="Q108" s="8"/>
      <c r="R108" s="8"/>
      <c r="S108" s="8"/>
      <c r="T108" s="4"/>
    </row>
    <row r="109" spans="1:20">
      <c r="A109" s="31">
        <v>42826</v>
      </c>
      <c r="B109" s="4"/>
      <c r="C109" s="6">
        <v>101</v>
      </c>
      <c r="D109" s="29">
        <f t="shared" si="12"/>
        <v>11967</v>
      </c>
      <c r="E109" s="29">
        <f t="shared" si="17"/>
        <v>1208667</v>
      </c>
      <c r="F109" s="29">
        <f t="shared" si="13"/>
        <v>-945333</v>
      </c>
      <c r="G109" s="34">
        <f>+Inputs!$D$3</f>
        <v>0.37951000000000001</v>
      </c>
      <c r="H109" s="4"/>
      <c r="I109" s="27">
        <f t="shared" si="18"/>
        <v>2154000</v>
      </c>
      <c r="J109" s="4"/>
      <c r="K109" s="27">
        <f t="shared" si="14"/>
        <v>11967</v>
      </c>
      <c r="L109" s="27">
        <f t="shared" si="19"/>
        <v>1208667</v>
      </c>
      <c r="M109" s="27">
        <f t="shared" si="15"/>
        <v>4541.5961699999998</v>
      </c>
      <c r="N109" s="27">
        <f t="shared" si="16"/>
        <v>4541.5961699999998</v>
      </c>
      <c r="O109" s="27">
        <f t="shared" si="20"/>
        <v>-358763.32682999881</v>
      </c>
      <c r="P109" s="27">
        <f t="shared" si="21"/>
        <v>358763.32682999881</v>
      </c>
      <c r="Q109" s="8"/>
      <c r="R109" s="8"/>
      <c r="S109" s="8"/>
      <c r="T109" s="4"/>
    </row>
    <row r="110" spans="1:20">
      <c r="A110" s="31">
        <v>42856</v>
      </c>
      <c r="B110" s="4"/>
      <c r="C110" s="6">
        <v>102</v>
      </c>
      <c r="D110" s="29">
        <f t="shared" si="12"/>
        <v>11967</v>
      </c>
      <c r="E110" s="29">
        <f t="shared" si="17"/>
        <v>1220634</v>
      </c>
      <c r="F110" s="29">
        <f t="shared" si="13"/>
        <v>-933366</v>
      </c>
      <c r="G110" s="34">
        <f>+Inputs!$D$3</f>
        <v>0.37951000000000001</v>
      </c>
      <c r="H110" s="4"/>
      <c r="I110" s="27">
        <f t="shared" si="18"/>
        <v>2154000</v>
      </c>
      <c r="J110" s="4"/>
      <c r="K110" s="27">
        <f t="shared" si="14"/>
        <v>11967</v>
      </c>
      <c r="L110" s="27">
        <f t="shared" si="19"/>
        <v>1220634</v>
      </c>
      <c r="M110" s="27">
        <f t="shared" si="15"/>
        <v>4541.5961699999998</v>
      </c>
      <c r="N110" s="27">
        <f t="shared" si="16"/>
        <v>4541.5961699999998</v>
      </c>
      <c r="O110" s="27">
        <f t="shared" si="20"/>
        <v>-354221.73065999884</v>
      </c>
      <c r="P110" s="27">
        <f t="shared" si="21"/>
        <v>354221.73065999884</v>
      </c>
      <c r="Q110" s="8"/>
      <c r="R110" s="8"/>
      <c r="S110" s="8"/>
      <c r="T110" s="4"/>
    </row>
    <row r="111" spans="1:20">
      <c r="A111" s="31">
        <v>42887</v>
      </c>
      <c r="B111" s="4"/>
      <c r="C111" s="6">
        <v>103</v>
      </c>
      <c r="D111" s="29">
        <f t="shared" si="12"/>
        <v>11967</v>
      </c>
      <c r="E111" s="29">
        <f t="shared" si="17"/>
        <v>1232601</v>
      </c>
      <c r="F111" s="29">
        <f t="shared" si="13"/>
        <v>-921399</v>
      </c>
      <c r="G111" s="34">
        <f>+Inputs!$D$3</f>
        <v>0.37951000000000001</v>
      </c>
      <c r="H111" s="4"/>
      <c r="I111" s="27">
        <f t="shared" si="18"/>
        <v>2154000</v>
      </c>
      <c r="J111" s="4"/>
      <c r="K111" s="27">
        <f t="shared" si="14"/>
        <v>11967</v>
      </c>
      <c r="L111" s="27">
        <f t="shared" si="19"/>
        <v>1232601</v>
      </c>
      <c r="M111" s="27">
        <f t="shared" si="15"/>
        <v>4541.5961699999998</v>
      </c>
      <c r="N111" s="27">
        <f t="shared" si="16"/>
        <v>4541.5961699999998</v>
      </c>
      <c r="O111" s="27">
        <f t="shared" si="20"/>
        <v>-349680.13448999886</v>
      </c>
      <c r="P111" s="27">
        <f t="shared" si="21"/>
        <v>349680.13448999886</v>
      </c>
      <c r="Q111" s="8"/>
      <c r="R111" s="8"/>
      <c r="S111" s="8"/>
      <c r="T111" s="4"/>
    </row>
    <row r="112" spans="1:20">
      <c r="A112" s="31">
        <v>42917</v>
      </c>
      <c r="B112" s="4"/>
      <c r="C112" s="6">
        <v>104</v>
      </c>
      <c r="D112" s="29">
        <f t="shared" si="12"/>
        <v>11967</v>
      </c>
      <c r="E112" s="29">
        <f t="shared" si="17"/>
        <v>1244568</v>
      </c>
      <c r="F112" s="29">
        <f t="shared" si="13"/>
        <v>-909432</v>
      </c>
      <c r="G112" s="34">
        <f>+Inputs!$D$3</f>
        <v>0.37951000000000001</v>
      </c>
      <c r="H112" s="4"/>
      <c r="I112" s="27">
        <f t="shared" si="18"/>
        <v>2154000</v>
      </c>
      <c r="J112" s="4"/>
      <c r="K112" s="27">
        <f t="shared" si="14"/>
        <v>11967</v>
      </c>
      <c r="L112" s="27">
        <f t="shared" si="19"/>
        <v>1244568</v>
      </c>
      <c r="M112" s="27">
        <f t="shared" si="15"/>
        <v>4541.5961699999998</v>
      </c>
      <c r="N112" s="27">
        <f t="shared" si="16"/>
        <v>4541.5961699999998</v>
      </c>
      <c r="O112" s="27">
        <f t="shared" si="20"/>
        <v>-345138.53831999889</v>
      </c>
      <c r="P112" s="27">
        <f t="shared" si="21"/>
        <v>345138.53831999889</v>
      </c>
      <c r="Q112" s="8"/>
      <c r="R112" s="8"/>
      <c r="S112" s="8"/>
      <c r="T112" s="4"/>
    </row>
    <row r="113" spans="1:20">
      <c r="A113" s="31">
        <v>42948</v>
      </c>
      <c r="B113" s="4"/>
      <c r="C113" s="6">
        <v>105</v>
      </c>
      <c r="D113" s="29">
        <f t="shared" si="12"/>
        <v>11967</v>
      </c>
      <c r="E113" s="29">
        <f t="shared" si="17"/>
        <v>1256535</v>
      </c>
      <c r="F113" s="29">
        <f t="shared" si="13"/>
        <v>-897465</v>
      </c>
      <c r="G113" s="34">
        <f>+Inputs!$D$3</f>
        <v>0.37951000000000001</v>
      </c>
      <c r="H113" s="4"/>
      <c r="I113" s="27">
        <f t="shared" si="18"/>
        <v>2154000</v>
      </c>
      <c r="J113" s="4"/>
      <c r="K113" s="27">
        <f t="shared" si="14"/>
        <v>11967</v>
      </c>
      <c r="L113" s="27">
        <f t="shared" si="19"/>
        <v>1256535</v>
      </c>
      <c r="M113" s="27">
        <f t="shared" si="15"/>
        <v>4541.5961699999998</v>
      </c>
      <c r="N113" s="27">
        <f t="shared" si="16"/>
        <v>4541.5961699999998</v>
      </c>
      <c r="O113" s="27">
        <f t="shared" si="20"/>
        <v>-340596.94214999891</v>
      </c>
      <c r="P113" s="27">
        <f t="shared" si="21"/>
        <v>340596.94214999891</v>
      </c>
      <c r="Q113" s="8"/>
      <c r="R113" s="8"/>
      <c r="S113" s="8"/>
      <c r="T113" s="4"/>
    </row>
    <row r="114" spans="1:20">
      <c r="A114" s="31">
        <v>42979</v>
      </c>
      <c r="B114" s="4"/>
      <c r="C114" s="6">
        <v>106</v>
      </c>
      <c r="D114" s="29">
        <f t="shared" si="12"/>
        <v>11967</v>
      </c>
      <c r="E114" s="29">
        <f t="shared" si="17"/>
        <v>1268502</v>
      </c>
      <c r="F114" s="29">
        <f t="shared" si="13"/>
        <v>-885498</v>
      </c>
      <c r="G114" s="34">
        <f>+Inputs!$D$3</f>
        <v>0.37951000000000001</v>
      </c>
      <c r="H114" s="4"/>
      <c r="I114" s="27">
        <f t="shared" si="18"/>
        <v>2154000</v>
      </c>
      <c r="J114" s="4"/>
      <c r="K114" s="27">
        <f t="shared" si="14"/>
        <v>11967</v>
      </c>
      <c r="L114" s="27">
        <f t="shared" si="19"/>
        <v>1268502</v>
      </c>
      <c r="M114" s="27">
        <f t="shared" si="15"/>
        <v>4541.5961699999998</v>
      </c>
      <c r="N114" s="27">
        <f t="shared" si="16"/>
        <v>4541.5961699999998</v>
      </c>
      <c r="O114" s="27">
        <f t="shared" si="20"/>
        <v>-336055.34597999894</v>
      </c>
      <c r="P114" s="27">
        <f t="shared" si="21"/>
        <v>336055.34597999894</v>
      </c>
      <c r="Q114" s="8"/>
      <c r="R114" s="8"/>
      <c r="S114" s="8"/>
      <c r="T114" s="4"/>
    </row>
    <row r="115" spans="1:20">
      <c r="A115" s="31">
        <v>43009</v>
      </c>
      <c r="B115" s="4"/>
      <c r="C115" s="6">
        <v>107</v>
      </c>
      <c r="D115" s="29">
        <f t="shared" si="12"/>
        <v>11967</v>
      </c>
      <c r="E115" s="29">
        <f t="shared" si="17"/>
        <v>1280469</v>
      </c>
      <c r="F115" s="29">
        <f t="shared" si="13"/>
        <v>-873531</v>
      </c>
      <c r="G115" s="34">
        <f>+Inputs!$D$3</f>
        <v>0.37951000000000001</v>
      </c>
      <c r="H115" s="4"/>
      <c r="I115" s="27">
        <f t="shared" si="18"/>
        <v>2154000</v>
      </c>
      <c r="J115" s="4"/>
      <c r="K115" s="27">
        <f t="shared" si="14"/>
        <v>11967</v>
      </c>
      <c r="L115" s="27">
        <f t="shared" si="19"/>
        <v>1280469</v>
      </c>
      <c r="M115" s="27">
        <f t="shared" si="15"/>
        <v>4541.5961699999998</v>
      </c>
      <c r="N115" s="27">
        <f t="shared" si="16"/>
        <v>4541.5961699999998</v>
      </c>
      <c r="O115" s="27">
        <f t="shared" si="20"/>
        <v>-331513.74980999896</v>
      </c>
      <c r="P115" s="27">
        <f t="shared" si="21"/>
        <v>331513.74980999896</v>
      </c>
      <c r="Q115" s="8"/>
      <c r="R115" s="8"/>
      <c r="S115" s="8"/>
      <c r="T115" s="4"/>
    </row>
    <row r="116" spans="1:20">
      <c r="A116" s="31">
        <v>43040</v>
      </c>
      <c r="B116" s="4"/>
      <c r="C116" s="6">
        <v>108</v>
      </c>
      <c r="D116" s="29">
        <f t="shared" si="12"/>
        <v>11967</v>
      </c>
      <c r="E116" s="29">
        <f t="shared" si="17"/>
        <v>1292436</v>
      </c>
      <c r="F116" s="29">
        <f t="shared" si="13"/>
        <v>-861564</v>
      </c>
      <c r="G116" s="34">
        <f>+Inputs!$D$3</f>
        <v>0.37951000000000001</v>
      </c>
      <c r="H116" s="4"/>
      <c r="I116" s="27">
        <f t="shared" si="18"/>
        <v>2154000</v>
      </c>
      <c r="J116" s="4"/>
      <c r="K116" s="27">
        <f t="shared" si="14"/>
        <v>11967</v>
      </c>
      <c r="L116" s="27">
        <f t="shared" si="19"/>
        <v>1292436</v>
      </c>
      <c r="M116" s="27">
        <f t="shared" si="15"/>
        <v>4541.5961699999998</v>
      </c>
      <c r="N116" s="27">
        <f t="shared" si="16"/>
        <v>4541.5961699999998</v>
      </c>
      <c r="O116" s="27">
        <f t="shared" si="20"/>
        <v>-326972.15363999899</v>
      </c>
      <c r="P116" s="27">
        <f t="shared" si="21"/>
        <v>326972.15363999899</v>
      </c>
      <c r="Q116" s="8"/>
      <c r="R116" s="8"/>
      <c r="S116" s="8"/>
      <c r="T116" s="4"/>
    </row>
    <row r="117" spans="1:20">
      <c r="A117" s="31">
        <v>43070</v>
      </c>
      <c r="B117" s="4"/>
      <c r="C117" s="6">
        <v>109</v>
      </c>
      <c r="D117" s="29">
        <f t="shared" si="12"/>
        <v>11967</v>
      </c>
      <c r="E117" s="29">
        <f t="shared" si="17"/>
        <v>1304403</v>
      </c>
      <c r="F117" s="29">
        <f t="shared" si="13"/>
        <v>-849597</v>
      </c>
      <c r="G117" s="34">
        <f>+Inputs!$D$3</f>
        <v>0.37951000000000001</v>
      </c>
      <c r="H117" s="4"/>
      <c r="I117" s="27">
        <f t="shared" si="18"/>
        <v>2154000</v>
      </c>
      <c r="J117" s="4"/>
      <c r="K117" s="27">
        <f t="shared" si="14"/>
        <v>11967</v>
      </c>
      <c r="L117" s="27">
        <f t="shared" si="19"/>
        <v>1304403</v>
      </c>
      <c r="M117" s="27">
        <f t="shared" si="15"/>
        <v>4541.5961699999998</v>
      </c>
      <c r="N117" s="27">
        <f t="shared" si="16"/>
        <v>4541.5961699999998</v>
      </c>
      <c r="O117" s="27">
        <f t="shared" si="20"/>
        <v>-322430.55746999901</v>
      </c>
      <c r="P117" s="27">
        <f t="shared" si="21"/>
        <v>322430.55746999901</v>
      </c>
      <c r="Q117" s="8"/>
      <c r="R117" s="8"/>
      <c r="S117" s="8"/>
      <c r="T117" s="4"/>
    </row>
    <row r="118" spans="1:20">
      <c r="A118" s="31">
        <v>43101</v>
      </c>
      <c r="B118" s="4"/>
      <c r="C118" s="6">
        <v>110</v>
      </c>
      <c r="D118" s="29">
        <f t="shared" si="12"/>
        <v>11967</v>
      </c>
      <c r="E118" s="29">
        <f t="shared" si="17"/>
        <v>1316370</v>
      </c>
      <c r="F118" s="29">
        <f t="shared" si="13"/>
        <v>-837630</v>
      </c>
      <c r="G118" s="34">
        <f>+Inputs!$D$3</f>
        <v>0.37951000000000001</v>
      </c>
      <c r="H118" s="4"/>
      <c r="I118" s="27">
        <f t="shared" si="18"/>
        <v>2154000</v>
      </c>
      <c r="J118" s="4"/>
      <c r="K118" s="27">
        <f t="shared" si="14"/>
        <v>11967</v>
      </c>
      <c r="L118" s="27">
        <f t="shared" si="19"/>
        <v>1316370</v>
      </c>
      <c r="M118" s="27">
        <f t="shared" si="15"/>
        <v>4541.5961699999998</v>
      </c>
      <c r="N118" s="27">
        <f t="shared" si="16"/>
        <v>4541.5961699999998</v>
      </c>
      <c r="O118" s="27">
        <f t="shared" si="20"/>
        <v>-317888.96129999903</v>
      </c>
      <c r="P118" s="27">
        <f t="shared" si="21"/>
        <v>317888.96129999903</v>
      </c>
      <c r="Q118" s="8"/>
      <c r="R118" s="8"/>
      <c r="S118" s="8"/>
      <c r="T118" s="4"/>
    </row>
    <row r="119" spans="1:20">
      <c r="A119" s="31">
        <v>43132</v>
      </c>
      <c r="B119" s="4"/>
      <c r="C119" s="6">
        <v>111</v>
      </c>
      <c r="D119" s="29">
        <f t="shared" si="12"/>
        <v>11967</v>
      </c>
      <c r="E119" s="29">
        <f t="shared" si="17"/>
        <v>1328337</v>
      </c>
      <c r="F119" s="29">
        <f t="shared" si="13"/>
        <v>-825663</v>
      </c>
      <c r="G119" s="34">
        <f>+Inputs!$D$3</f>
        <v>0.37951000000000001</v>
      </c>
      <c r="H119" s="4"/>
      <c r="I119" s="27">
        <f t="shared" si="18"/>
        <v>2154000</v>
      </c>
      <c r="J119" s="4"/>
      <c r="K119" s="27">
        <f t="shared" si="14"/>
        <v>11967</v>
      </c>
      <c r="L119" s="27">
        <f t="shared" si="19"/>
        <v>1328337</v>
      </c>
      <c r="M119" s="27">
        <f t="shared" si="15"/>
        <v>4541.5961699999998</v>
      </c>
      <c r="N119" s="27">
        <f t="shared" si="16"/>
        <v>4541.5961699999998</v>
      </c>
      <c r="O119" s="27">
        <f t="shared" si="20"/>
        <v>-313347.36512999906</v>
      </c>
      <c r="P119" s="27">
        <f t="shared" si="21"/>
        <v>313347.36512999906</v>
      </c>
      <c r="Q119" s="8"/>
      <c r="R119" s="8"/>
      <c r="S119" s="8"/>
      <c r="T119" s="4"/>
    </row>
    <row r="120" spans="1:20">
      <c r="A120" s="31">
        <v>43160</v>
      </c>
      <c r="B120" s="4"/>
      <c r="C120" s="6">
        <v>112</v>
      </c>
      <c r="D120" s="29">
        <f t="shared" si="12"/>
        <v>11967</v>
      </c>
      <c r="E120" s="29">
        <f t="shared" si="17"/>
        <v>1340304</v>
      </c>
      <c r="F120" s="29">
        <f t="shared" si="13"/>
        <v>-813696</v>
      </c>
      <c r="G120" s="34">
        <f>+Inputs!$D$3</f>
        <v>0.37951000000000001</v>
      </c>
      <c r="H120" s="4"/>
      <c r="I120" s="27">
        <f t="shared" si="18"/>
        <v>2154000</v>
      </c>
      <c r="J120" s="4"/>
      <c r="K120" s="27">
        <f t="shared" si="14"/>
        <v>11967</v>
      </c>
      <c r="L120" s="27">
        <f t="shared" si="19"/>
        <v>1340304</v>
      </c>
      <c r="M120" s="27">
        <f t="shared" si="15"/>
        <v>4541.5961699999998</v>
      </c>
      <c r="N120" s="27">
        <f t="shared" si="16"/>
        <v>4541.5961699999998</v>
      </c>
      <c r="O120" s="27">
        <f t="shared" si="20"/>
        <v>-308805.76895999908</v>
      </c>
      <c r="P120" s="27">
        <f t="shared" si="21"/>
        <v>308805.76895999908</v>
      </c>
      <c r="Q120" s="8"/>
      <c r="R120" s="8"/>
      <c r="S120" s="8"/>
      <c r="T120" s="4"/>
    </row>
    <row r="121" spans="1:20">
      <c r="A121" s="31">
        <v>43191</v>
      </c>
      <c r="B121" s="4"/>
      <c r="C121" s="6">
        <v>113</v>
      </c>
      <c r="D121" s="29">
        <f t="shared" si="12"/>
        <v>11967</v>
      </c>
      <c r="E121" s="29">
        <f t="shared" si="17"/>
        <v>1352271</v>
      </c>
      <c r="F121" s="29">
        <f t="shared" si="13"/>
        <v>-801729</v>
      </c>
      <c r="G121" s="34">
        <f>+Inputs!$D$3</f>
        <v>0.37951000000000001</v>
      </c>
      <c r="H121" s="4"/>
      <c r="I121" s="27">
        <f t="shared" si="18"/>
        <v>2154000</v>
      </c>
      <c r="J121" s="4"/>
      <c r="K121" s="27">
        <f t="shared" si="14"/>
        <v>11967</v>
      </c>
      <c r="L121" s="27">
        <f t="shared" si="19"/>
        <v>1352271</v>
      </c>
      <c r="M121" s="27">
        <f t="shared" si="15"/>
        <v>4541.5961699999998</v>
      </c>
      <c r="N121" s="27">
        <f t="shared" si="16"/>
        <v>4541.5961699999998</v>
      </c>
      <c r="O121" s="27">
        <f t="shared" si="20"/>
        <v>-304264.17278999911</v>
      </c>
      <c r="P121" s="27">
        <f t="shared" si="21"/>
        <v>304264.17278999911</v>
      </c>
      <c r="Q121" s="8"/>
      <c r="R121" s="8"/>
      <c r="S121" s="8"/>
      <c r="T121" s="4"/>
    </row>
    <row r="122" spans="1:20">
      <c r="A122" s="31">
        <v>43221</v>
      </c>
      <c r="B122" s="4"/>
      <c r="C122" s="6">
        <v>114</v>
      </c>
      <c r="D122" s="29">
        <f t="shared" si="12"/>
        <v>11967</v>
      </c>
      <c r="E122" s="29">
        <f t="shared" si="17"/>
        <v>1364238</v>
      </c>
      <c r="F122" s="29">
        <f t="shared" si="13"/>
        <v>-789762</v>
      </c>
      <c r="G122" s="34">
        <f>+Inputs!$D$3</f>
        <v>0.37951000000000001</v>
      </c>
      <c r="H122" s="4"/>
      <c r="I122" s="27">
        <f t="shared" si="18"/>
        <v>2154000</v>
      </c>
      <c r="J122" s="4"/>
      <c r="K122" s="27">
        <f t="shared" si="14"/>
        <v>11967</v>
      </c>
      <c r="L122" s="27">
        <f t="shared" si="19"/>
        <v>1364238</v>
      </c>
      <c r="M122" s="27">
        <f t="shared" si="15"/>
        <v>4541.5961699999998</v>
      </c>
      <c r="N122" s="27">
        <f t="shared" si="16"/>
        <v>4541.5961699999998</v>
      </c>
      <c r="O122" s="27">
        <f t="shared" si="20"/>
        <v>-299722.57661999913</v>
      </c>
      <c r="P122" s="27">
        <f t="shared" si="21"/>
        <v>299722.57661999913</v>
      </c>
      <c r="Q122" s="8"/>
      <c r="R122" s="8"/>
      <c r="S122" s="8"/>
      <c r="T122" s="4"/>
    </row>
    <row r="123" spans="1:20">
      <c r="A123" s="31">
        <v>43252</v>
      </c>
      <c r="B123" s="4"/>
      <c r="C123" s="6">
        <v>115</v>
      </c>
      <c r="D123" s="29">
        <f t="shared" si="12"/>
        <v>11967</v>
      </c>
      <c r="E123" s="29">
        <f t="shared" si="17"/>
        <v>1376205</v>
      </c>
      <c r="F123" s="29">
        <f t="shared" si="13"/>
        <v>-777795</v>
      </c>
      <c r="G123" s="34">
        <f>+Inputs!$D$3</f>
        <v>0.37951000000000001</v>
      </c>
      <c r="H123" s="4"/>
      <c r="I123" s="27">
        <f t="shared" si="18"/>
        <v>2154000</v>
      </c>
      <c r="J123" s="4"/>
      <c r="K123" s="27">
        <f t="shared" si="14"/>
        <v>11967</v>
      </c>
      <c r="L123" s="27">
        <f t="shared" si="19"/>
        <v>1376205</v>
      </c>
      <c r="M123" s="27">
        <f t="shared" si="15"/>
        <v>4541.5961699999998</v>
      </c>
      <c r="N123" s="27">
        <f t="shared" si="16"/>
        <v>4541.5961699999998</v>
      </c>
      <c r="O123" s="27">
        <f t="shared" si="20"/>
        <v>-295180.98044999916</v>
      </c>
      <c r="P123" s="27">
        <f t="shared" si="21"/>
        <v>295180.98044999916</v>
      </c>
      <c r="Q123" s="8"/>
      <c r="R123" s="8"/>
      <c r="S123" s="8"/>
      <c r="T123" s="4"/>
    </row>
    <row r="124" spans="1:20">
      <c r="A124" s="31">
        <v>43282</v>
      </c>
      <c r="B124" s="4"/>
      <c r="C124" s="6">
        <v>116</v>
      </c>
      <c r="D124" s="29">
        <f t="shared" si="12"/>
        <v>11967</v>
      </c>
      <c r="E124" s="29">
        <f t="shared" si="17"/>
        <v>1388172</v>
      </c>
      <c r="F124" s="29">
        <f t="shared" si="13"/>
        <v>-765828</v>
      </c>
      <c r="G124" s="34">
        <f>+Inputs!$D$3</f>
        <v>0.37951000000000001</v>
      </c>
      <c r="H124" s="4"/>
      <c r="I124" s="27">
        <f t="shared" si="18"/>
        <v>2154000</v>
      </c>
      <c r="J124" s="4"/>
      <c r="K124" s="27">
        <f t="shared" si="14"/>
        <v>11967</v>
      </c>
      <c r="L124" s="27">
        <f t="shared" si="19"/>
        <v>1388172</v>
      </c>
      <c r="M124" s="27">
        <f t="shared" si="15"/>
        <v>4541.5961699999998</v>
      </c>
      <c r="N124" s="27">
        <f t="shared" si="16"/>
        <v>4541.5961699999998</v>
      </c>
      <c r="O124" s="27">
        <f t="shared" si="20"/>
        <v>-290639.38427999918</v>
      </c>
      <c r="P124" s="27">
        <f t="shared" si="21"/>
        <v>290639.38427999918</v>
      </c>
      <c r="Q124" s="8"/>
      <c r="R124" s="8"/>
      <c r="S124" s="8"/>
      <c r="T124" s="4"/>
    </row>
    <row r="125" spans="1:20">
      <c r="A125" s="31">
        <v>43313</v>
      </c>
      <c r="B125" s="4"/>
      <c r="C125" s="6">
        <v>117</v>
      </c>
      <c r="D125" s="29">
        <f t="shared" si="12"/>
        <v>11967</v>
      </c>
      <c r="E125" s="29">
        <f t="shared" si="17"/>
        <v>1400139</v>
      </c>
      <c r="F125" s="29">
        <f t="shared" si="13"/>
        <v>-753861</v>
      </c>
      <c r="G125" s="34">
        <f>+Inputs!$D$3</f>
        <v>0.37951000000000001</v>
      </c>
      <c r="H125" s="4"/>
      <c r="I125" s="27">
        <f t="shared" si="18"/>
        <v>2154000</v>
      </c>
      <c r="J125" s="4"/>
      <c r="K125" s="27">
        <f t="shared" si="14"/>
        <v>11967</v>
      </c>
      <c r="L125" s="27">
        <f t="shared" si="19"/>
        <v>1400139</v>
      </c>
      <c r="M125" s="27">
        <f t="shared" si="15"/>
        <v>4541.5961699999998</v>
      </c>
      <c r="N125" s="27">
        <f t="shared" si="16"/>
        <v>4541.5961699999998</v>
      </c>
      <c r="O125" s="27">
        <f t="shared" si="20"/>
        <v>-286097.78810999921</v>
      </c>
      <c r="P125" s="27">
        <f t="shared" si="21"/>
        <v>286097.78810999921</v>
      </c>
      <c r="Q125" s="8"/>
      <c r="R125" s="8"/>
      <c r="S125" s="8"/>
      <c r="T125" s="4"/>
    </row>
    <row r="126" spans="1:20">
      <c r="A126" s="31">
        <v>43344</v>
      </c>
      <c r="B126" s="4"/>
      <c r="C126" s="6">
        <v>118</v>
      </c>
      <c r="D126" s="29">
        <f t="shared" si="12"/>
        <v>11967</v>
      </c>
      <c r="E126" s="29">
        <f t="shared" si="17"/>
        <v>1412106</v>
      </c>
      <c r="F126" s="29">
        <f t="shared" si="13"/>
        <v>-741894</v>
      </c>
      <c r="G126" s="34">
        <f>+Inputs!$D$3</f>
        <v>0.37951000000000001</v>
      </c>
      <c r="H126" s="4"/>
      <c r="I126" s="27">
        <f t="shared" si="18"/>
        <v>2154000</v>
      </c>
      <c r="J126" s="4"/>
      <c r="K126" s="27">
        <f t="shared" si="14"/>
        <v>11967</v>
      </c>
      <c r="L126" s="27">
        <f t="shared" si="19"/>
        <v>1412106</v>
      </c>
      <c r="M126" s="27">
        <f t="shared" si="15"/>
        <v>4541.5961699999998</v>
      </c>
      <c r="N126" s="27">
        <f t="shared" si="16"/>
        <v>4541.5961699999998</v>
      </c>
      <c r="O126" s="27">
        <f t="shared" si="20"/>
        <v>-281556.19193999923</v>
      </c>
      <c r="P126" s="27">
        <f t="shared" si="21"/>
        <v>281556.19193999923</v>
      </c>
      <c r="Q126" s="8"/>
      <c r="R126" s="8"/>
      <c r="S126" s="8"/>
      <c r="T126" s="4"/>
    </row>
    <row r="127" spans="1:20">
      <c r="A127" s="31">
        <v>43374</v>
      </c>
      <c r="B127" s="4"/>
      <c r="C127" s="6">
        <v>119</v>
      </c>
      <c r="D127" s="29">
        <f t="shared" si="12"/>
        <v>11967</v>
      </c>
      <c r="E127" s="29">
        <f t="shared" si="17"/>
        <v>1424073</v>
      </c>
      <c r="F127" s="29">
        <f t="shared" si="13"/>
        <v>-729927</v>
      </c>
      <c r="G127" s="34">
        <f>+Inputs!$D$3</f>
        <v>0.37951000000000001</v>
      </c>
      <c r="H127" s="4"/>
      <c r="I127" s="27">
        <f t="shared" si="18"/>
        <v>2154000</v>
      </c>
      <c r="J127" s="4"/>
      <c r="K127" s="27">
        <f t="shared" si="14"/>
        <v>11967</v>
      </c>
      <c r="L127" s="27">
        <f t="shared" si="19"/>
        <v>1424073</v>
      </c>
      <c r="M127" s="27">
        <f t="shared" si="15"/>
        <v>4541.5961699999998</v>
      </c>
      <c r="N127" s="27">
        <f t="shared" si="16"/>
        <v>4541.5961699999998</v>
      </c>
      <c r="O127" s="27">
        <f t="shared" si="20"/>
        <v>-277014.59576999926</v>
      </c>
      <c r="P127" s="27">
        <f t="shared" si="21"/>
        <v>277014.59576999926</v>
      </c>
      <c r="Q127" s="8"/>
      <c r="R127" s="8"/>
      <c r="S127" s="8"/>
      <c r="T127" s="4"/>
    </row>
    <row r="128" spans="1:20">
      <c r="A128" s="31">
        <v>43405</v>
      </c>
      <c r="B128" s="4"/>
      <c r="C128" s="6">
        <v>120</v>
      </c>
      <c r="D128" s="29">
        <f t="shared" si="12"/>
        <v>11967</v>
      </c>
      <c r="E128" s="29">
        <f t="shared" si="17"/>
        <v>1436040</v>
      </c>
      <c r="F128" s="29">
        <f t="shared" si="13"/>
        <v>-717960</v>
      </c>
      <c r="G128" s="34">
        <f>+Inputs!$D$3</f>
        <v>0.37951000000000001</v>
      </c>
      <c r="H128" s="4"/>
      <c r="I128" s="27">
        <f t="shared" si="18"/>
        <v>2154000</v>
      </c>
      <c r="J128" s="4"/>
      <c r="K128" s="27">
        <f t="shared" si="14"/>
        <v>11967</v>
      </c>
      <c r="L128" s="27">
        <f t="shared" si="19"/>
        <v>1436040</v>
      </c>
      <c r="M128" s="27">
        <f t="shared" si="15"/>
        <v>4541.5961699999998</v>
      </c>
      <c r="N128" s="27">
        <f t="shared" si="16"/>
        <v>4541.5961699999998</v>
      </c>
      <c r="O128" s="27">
        <f t="shared" si="20"/>
        <v>-272472.99959999928</v>
      </c>
      <c r="P128" s="27">
        <f t="shared" si="21"/>
        <v>272472.99959999928</v>
      </c>
      <c r="Q128" s="8"/>
      <c r="R128" s="8"/>
      <c r="S128" s="8"/>
      <c r="T128" s="4"/>
    </row>
    <row r="129" spans="1:20">
      <c r="A129" s="31">
        <v>43435</v>
      </c>
      <c r="B129" s="4"/>
      <c r="C129" s="6">
        <v>121</v>
      </c>
      <c r="D129" s="29">
        <f t="shared" si="12"/>
        <v>11967</v>
      </c>
      <c r="E129" s="29">
        <f t="shared" si="17"/>
        <v>1448007</v>
      </c>
      <c r="F129" s="29">
        <f t="shared" si="13"/>
        <v>-705993</v>
      </c>
      <c r="G129" s="34">
        <f>+Inputs!$D$3</f>
        <v>0.37951000000000001</v>
      </c>
      <c r="H129" s="4"/>
      <c r="I129" s="27">
        <f t="shared" si="18"/>
        <v>2154000</v>
      </c>
      <c r="J129" s="4"/>
      <c r="K129" s="27">
        <f t="shared" si="14"/>
        <v>11967</v>
      </c>
      <c r="L129" s="27">
        <f t="shared" si="19"/>
        <v>1448007</v>
      </c>
      <c r="M129" s="27">
        <f t="shared" si="15"/>
        <v>4541.5961699999998</v>
      </c>
      <c r="N129" s="27">
        <f t="shared" si="16"/>
        <v>4541.5961699999998</v>
      </c>
      <c r="O129" s="27">
        <f t="shared" si="20"/>
        <v>-267931.40342999931</v>
      </c>
      <c r="P129" s="27">
        <f t="shared" si="21"/>
        <v>267931.40342999931</v>
      </c>
      <c r="Q129" s="8"/>
      <c r="R129" s="8"/>
      <c r="S129" s="8"/>
      <c r="T129" s="4"/>
    </row>
    <row r="130" spans="1:20">
      <c r="A130" s="31">
        <v>43466</v>
      </c>
      <c r="B130" s="4"/>
      <c r="C130" s="6">
        <v>122</v>
      </c>
      <c r="D130" s="29">
        <f t="shared" si="12"/>
        <v>11967</v>
      </c>
      <c r="E130" s="29">
        <f t="shared" si="17"/>
        <v>1459974</v>
      </c>
      <c r="F130" s="29">
        <f t="shared" si="13"/>
        <v>-694026</v>
      </c>
      <c r="G130" s="34">
        <f>+Inputs!$D$3</f>
        <v>0.37951000000000001</v>
      </c>
      <c r="H130" s="4"/>
      <c r="I130" s="27">
        <f t="shared" si="18"/>
        <v>2154000</v>
      </c>
      <c r="J130" s="4"/>
      <c r="K130" s="27">
        <f t="shared" si="14"/>
        <v>11967</v>
      </c>
      <c r="L130" s="27">
        <f t="shared" si="19"/>
        <v>1459974</v>
      </c>
      <c r="M130" s="27">
        <f t="shared" si="15"/>
        <v>4541.5961699999998</v>
      </c>
      <c r="N130" s="27">
        <f t="shared" si="16"/>
        <v>4541.5961699999998</v>
      </c>
      <c r="O130" s="27">
        <f t="shared" si="20"/>
        <v>-263389.80725999933</v>
      </c>
      <c r="P130" s="27">
        <f t="shared" si="21"/>
        <v>263389.80725999933</v>
      </c>
      <c r="Q130" s="8"/>
      <c r="R130" s="8"/>
      <c r="S130" s="8"/>
      <c r="T130" s="4"/>
    </row>
    <row r="131" spans="1:20">
      <c r="A131" s="31">
        <v>43497</v>
      </c>
      <c r="B131" s="4"/>
      <c r="C131" s="6">
        <v>123</v>
      </c>
      <c r="D131" s="29">
        <f t="shared" si="12"/>
        <v>11967</v>
      </c>
      <c r="E131" s="29">
        <f t="shared" si="17"/>
        <v>1471941</v>
      </c>
      <c r="F131" s="29">
        <f t="shared" si="13"/>
        <v>-682059</v>
      </c>
      <c r="G131" s="34">
        <f>+Inputs!$D$3</f>
        <v>0.37951000000000001</v>
      </c>
      <c r="H131" s="4"/>
      <c r="I131" s="27">
        <f t="shared" si="18"/>
        <v>2154000</v>
      </c>
      <c r="J131" s="4"/>
      <c r="K131" s="27">
        <f t="shared" si="14"/>
        <v>11967</v>
      </c>
      <c r="L131" s="27">
        <f t="shared" si="19"/>
        <v>1471941</v>
      </c>
      <c r="M131" s="27">
        <f t="shared" si="15"/>
        <v>4541.5961699999998</v>
      </c>
      <c r="N131" s="27">
        <f t="shared" si="16"/>
        <v>4541.5961699999998</v>
      </c>
      <c r="O131" s="27">
        <f t="shared" si="20"/>
        <v>-258848.21108999933</v>
      </c>
      <c r="P131" s="27">
        <f t="shared" si="21"/>
        <v>258848.21108999933</v>
      </c>
      <c r="Q131" s="8"/>
      <c r="R131" s="8"/>
      <c r="S131" s="8"/>
      <c r="T131" s="4"/>
    </row>
    <row r="132" spans="1:20">
      <c r="A132" s="31">
        <v>43525</v>
      </c>
      <c r="B132" s="4"/>
      <c r="C132" s="6">
        <v>124</v>
      </c>
      <c r="D132" s="29">
        <f t="shared" si="12"/>
        <v>11967</v>
      </c>
      <c r="E132" s="29">
        <f t="shared" si="17"/>
        <v>1483908</v>
      </c>
      <c r="F132" s="29">
        <f t="shared" si="13"/>
        <v>-670092</v>
      </c>
      <c r="G132" s="34">
        <f>+Inputs!$D$3</f>
        <v>0.37951000000000001</v>
      </c>
      <c r="H132" s="4"/>
      <c r="I132" s="27">
        <f t="shared" si="18"/>
        <v>2154000</v>
      </c>
      <c r="J132" s="4"/>
      <c r="K132" s="27">
        <f t="shared" si="14"/>
        <v>11967</v>
      </c>
      <c r="L132" s="27">
        <f t="shared" si="19"/>
        <v>1483908</v>
      </c>
      <c r="M132" s="27">
        <f t="shared" si="15"/>
        <v>4541.5961699999998</v>
      </c>
      <c r="N132" s="27">
        <f t="shared" si="16"/>
        <v>4541.5961699999998</v>
      </c>
      <c r="O132" s="27">
        <f t="shared" si="20"/>
        <v>-254306.61491999932</v>
      </c>
      <c r="P132" s="27">
        <f t="shared" si="21"/>
        <v>254306.61491999932</v>
      </c>
      <c r="Q132" s="8"/>
      <c r="R132" s="8"/>
      <c r="S132" s="8"/>
      <c r="T132" s="4"/>
    </row>
    <row r="133" spans="1:20">
      <c r="A133" s="31">
        <v>43556</v>
      </c>
      <c r="B133" s="4"/>
      <c r="C133" s="6">
        <v>125</v>
      </c>
      <c r="D133" s="29">
        <f t="shared" si="12"/>
        <v>11967</v>
      </c>
      <c r="E133" s="29">
        <f t="shared" si="17"/>
        <v>1495875</v>
      </c>
      <c r="F133" s="29">
        <f t="shared" si="13"/>
        <v>-658125</v>
      </c>
      <c r="G133" s="34">
        <f>+Inputs!$D$3</f>
        <v>0.37951000000000001</v>
      </c>
      <c r="H133" s="4"/>
      <c r="I133" s="27">
        <f t="shared" si="18"/>
        <v>2154000</v>
      </c>
      <c r="J133" s="4"/>
      <c r="K133" s="27">
        <f t="shared" si="14"/>
        <v>11967</v>
      </c>
      <c r="L133" s="27">
        <f t="shared" si="19"/>
        <v>1495875</v>
      </c>
      <c r="M133" s="27">
        <f t="shared" si="15"/>
        <v>4541.5961699999998</v>
      </c>
      <c r="N133" s="27">
        <f t="shared" si="16"/>
        <v>4541.5961699999998</v>
      </c>
      <c r="O133" s="27">
        <f t="shared" si="20"/>
        <v>-249765.01874999932</v>
      </c>
      <c r="P133" s="27">
        <f t="shared" si="21"/>
        <v>249765.01874999932</v>
      </c>
      <c r="Q133" s="8"/>
      <c r="R133" s="8"/>
      <c r="S133" s="8"/>
      <c r="T133" s="4"/>
    </row>
    <row r="134" spans="1:20">
      <c r="A134" s="31">
        <v>43586</v>
      </c>
      <c r="B134" s="4"/>
      <c r="C134" s="6">
        <v>126</v>
      </c>
      <c r="D134" s="29">
        <f t="shared" si="12"/>
        <v>11967</v>
      </c>
      <c r="E134" s="29">
        <f t="shared" si="17"/>
        <v>1507842</v>
      </c>
      <c r="F134" s="29">
        <f t="shared" si="13"/>
        <v>-646158</v>
      </c>
      <c r="G134" s="34">
        <f>+Inputs!$D$3</f>
        <v>0.37951000000000001</v>
      </c>
      <c r="H134" s="4"/>
      <c r="I134" s="27">
        <f t="shared" si="18"/>
        <v>2154000</v>
      </c>
      <c r="J134" s="4"/>
      <c r="K134" s="27">
        <f t="shared" si="14"/>
        <v>11967</v>
      </c>
      <c r="L134" s="27">
        <f t="shared" si="19"/>
        <v>1507842</v>
      </c>
      <c r="M134" s="27">
        <f t="shared" si="15"/>
        <v>4541.5961699999998</v>
      </c>
      <c r="N134" s="27">
        <f t="shared" si="16"/>
        <v>4541.5961699999998</v>
      </c>
      <c r="O134" s="27">
        <f t="shared" si="20"/>
        <v>-245223.42257999931</v>
      </c>
      <c r="P134" s="27">
        <f t="shared" si="21"/>
        <v>245223.42257999931</v>
      </c>
      <c r="Q134" s="8"/>
      <c r="R134" s="8"/>
      <c r="S134" s="8"/>
      <c r="T134" s="4"/>
    </row>
    <row r="135" spans="1:20">
      <c r="A135" s="31">
        <v>43617</v>
      </c>
      <c r="B135" s="4"/>
      <c r="C135" s="6">
        <v>127</v>
      </c>
      <c r="D135" s="29">
        <f t="shared" si="12"/>
        <v>11967</v>
      </c>
      <c r="E135" s="29">
        <f t="shared" si="17"/>
        <v>1519809</v>
      </c>
      <c r="F135" s="29">
        <f t="shared" si="13"/>
        <v>-634191</v>
      </c>
      <c r="G135" s="34">
        <f>+Inputs!$D$3</f>
        <v>0.37951000000000001</v>
      </c>
      <c r="H135" s="4"/>
      <c r="I135" s="27">
        <f t="shared" si="18"/>
        <v>2154000</v>
      </c>
      <c r="J135" s="4"/>
      <c r="K135" s="27">
        <f t="shared" si="14"/>
        <v>11967</v>
      </c>
      <c r="L135" s="27">
        <f t="shared" si="19"/>
        <v>1519809</v>
      </c>
      <c r="M135" s="27">
        <f t="shared" si="15"/>
        <v>4541.5961699999998</v>
      </c>
      <c r="N135" s="27">
        <f t="shared" si="16"/>
        <v>4541.5961699999998</v>
      </c>
      <c r="O135" s="27">
        <f t="shared" si="20"/>
        <v>-240681.82640999931</v>
      </c>
      <c r="P135" s="27">
        <f t="shared" si="21"/>
        <v>240681.82640999931</v>
      </c>
      <c r="Q135" s="8"/>
      <c r="R135" s="8"/>
      <c r="S135" s="8"/>
      <c r="T135" s="4"/>
    </row>
    <row r="136" spans="1:20">
      <c r="A136" s="31">
        <v>43647</v>
      </c>
      <c r="B136" s="4"/>
      <c r="C136" s="6">
        <v>128</v>
      </c>
      <c r="D136" s="29">
        <f t="shared" si="12"/>
        <v>11967</v>
      </c>
      <c r="E136" s="29">
        <f t="shared" si="17"/>
        <v>1531776</v>
      </c>
      <c r="F136" s="29">
        <f t="shared" si="13"/>
        <v>-622224</v>
      </c>
      <c r="G136" s="34">
        <f>+Inputs!$D$3</f>
        <v>0.37951000000000001</v>
      </c>
      <c r="H136" s="4"/>
      <c r="I136" s="27">
        <f t="shared" si="18"/>
        <v>2154000</v>
      </c>
      <c r="J136" s="4"/>
      <c r="K136" s="27">
        <f t="shared" si="14"/>
        <v>11967</v>
      </c>
      <c r="L136" s="27">
        <f t="shared" si="19"/>
        <v>1531776</v>
      </c>
      <c r="M136" s="27">
        <f t="shared" si="15"/>
        <v>4541.5961699999998</v>
      </c>
      <c r="N136" s="27">
        <f t="shared" si="16"/>
        <v>4541.5961699999998</v>
      </c>
      <c r="O136" s="27">
        <f t="shared" si="20"/>
        <v>-236140.23023999931</v>
      </c>
      <c r="P136" s="27">
        <f t="shared" si="21"/>
        <v>236140.23023999931</v>
      </c>
      <c r="Q136" s="8"/>
      <c r="R136" s="8"/>
      <c r="S136" s="8"/>
      <c r="T136" s="4"/>
    </row>
    <row r="137" spans="1:20">
      <c r="A137" s="31">
        <v>43678</v>
      </c>
      <c r="B137" s="4"/>
      <c r="C137" s="6">
        <v>129</v>
      </c>
      <c r="D137" s="29">
        <f t="shared" ref="D137:D187" si="22">ROUND(-(+$B$9/180)*1,0)</f>
        <v>11967</v>
      </c>
      <c r="E137" s="29">
        <f t="shared" si="17"/>
        <v>1543743</v>
      </c>
      <c r="F137" s="29">
        <f t="shared" ref="F137:F188" si="23">$B$9+E137</f>
        <v>-610257</v>
      </c>
      <c r="G137" s="34">
        <f>+Inputs!$D$3</f>
        <v>0.37951000000000001</v>
      </c>
      <c r="H137" s="4"/>
      <c r="I137" s="27">
        <f t="shared" si="18"/>
        <v>2154000</v>
      </c>
      <c r="J137" s="4"/>
      <c r="K137" s="27">
        <f t="shared" ref="K137:K188" si="24">D137</f>
        <v>11967</v>
      </c>
      <c r="L137" s="27">
        <f t="shared" si="19"/>
        <v>1543743</v>
      </c>
      <c r="M137" s="27">
        <f t="shared" ref="M137:M188" si="25">K137*G137</f>
        <v>4541.5961699999998</v>
      </c>
      <c r="N137" s="27">
        <f t="shared" ref="N137:N188" si="26">M137-J137</f>
        <v>4541.5961699999998</v>
      </c>
      <c r="O137" s="27">
        <f t="shared" si="20"/>
        <v>-231598.6340699993</v>
      </c>
      <c r="P137" s="27">
        <f t="shared" si="21"/>
        <v>231598.6340699993</v>
      </c>
      <c r="Q137" s="8"/>
      <c r="R137" s="8"/>
      <c r="S137" s="8"/>
      <c r="T137" s="4"/>
    </row>
    <row r="138" spans="1:20">
      <c r="A138" s="31">
        <v>43709</v>
      </c>
      <c r="B138" s="4"/>
      <c r="C138" s="6">
        <v>130</v>
      </c>
      <c r="D138" s="29">
        <f t="shared" si="22"/>
        <v>11967</v>
      </c>
      <c r="E138" s="29">
        <f t="shared" ref="E138:E188" si="27">+E137+D138</f>
        <v>1555710</v>
      </c>
      <c r="F138" s="29">
        <f t="shared" si="23"/>
        <v>-598290</v>
      </c>
      <c r="G138" s="34">
        <f>+Inputs!$D$3</f>
        <v>0.37951000000000001</v>
      </c>
      <c r="H138" s="4"/>
      <c r="I138" s="27">
        <f t="shared" ref="I138:I188" si="28">+I137+H138</f>
        <v>2154000</v>
      </c>
      <c r="J138" s="4"/>
      <c r="K138" s="27">
        <f t="shared" si="24"/>
        <v>11967</v>
      </c>
      <c r="L138" s="27">
        <f t="shared" ref="L138:L188" si="29">+L137+K138</f>
        <v>1555710</v>
      </c>
      <c r="M138" s="27">
        <f t="shared" si="25"/>
        <v>4541.5961699999998</v>
      </c>
      <c r="N138" s="27">
        <f t="shared" si="26"/>
        <v>4541.5961699999998</v>
      </c>
      <c r="O138" s="27">
        <f t="shared" ref="O138:O188" si="30">+O137+N138</f>
        <v>-227057.0378999993</v>
      </c>
      <c r="P138" s="27">
        <f t="shared" ref="P138:P188" si="31">P137-N138</f>
        <v>227057.0378999993</v>
      </c>
      <c r="Q138" s="8"/>
      <c r="R138" s="8"/>
      <c r="S138" s="8"/>
      <c r="T138" s="4"/>
    </row>
    <row r="139" spans="1:20">
      <c r="A139" s="31">
        <v>43739</v>
      </c>
      <c r="B139" s="4"/>
      <c r="C139" s="6">
        <v>131</v>
      </c>
      <c r="D139" s="29">
        <f t="shared" si="22"/>
        <v>11967</v>
      </c>
      <c r="E139" s="29">
        <f t="shared" si="27"/>
        <v>1567677</v>
      </c>
      <c r="F139" s="29">
        <f t="shared" si="23"/>
        <v>-586323</v>
      </c>
      <c r="G139" s="34">
        <f>+Inputs!$D$3</f>
        <v>0.37951000000000001</v>
      </c>
      <c r="H139" s="4"/>
      <c r="I139" s="27">
        <f t="shared" si="28"/>
        <v>2154000</v>
      </c>
      <c r="J139" s="4"/>
      <c r="K139" s="27">
        <f t="shared" si="24"/>
        <v>11967</v>
      </c>
      <c r="L139" s="27">
        <f t="shared" si="29"/>
        <v>1567677</v>
      </c>
      <c r="M139" s="27">
        <f t="shared" si="25"/>
        <v>4541.5961699999998</v>
      </c>
      <c r="N139" s="27">
        <f t="shared" si="26"/>
        <v>4541.5961699999998</v>
      </c>
      <c r="O139" s="27">
        <f t="shared" si="30"/>
        <v>-222515.44172999929</v>
      </c>
      <c r="P139" s="27">
        <f t="shared" si="31"/>
        <v>222515.44172999929</v>
      </c>
      <c r="Q139" s="8"/>
      <c r="R139" s="8"/>
      <c r="S139" s="8"/>
      <c r="T139" s="4"/>
    </row>
    <row r="140" spans="1:20">
      <c r="A140" s="31">
        <v>43770</v>
      </c>
      <c r="B140" s="4"/>
      <c r="C140" s="6">
        <v>132</v>
      </c>
      <c r="D140" s="29">
        <f t="shared" si="22"/>
        <v>11967</v>
      </c>
      <c r="E140" s="29">
        <f t="shared" si="27"/>
        <v>1579644</v>
      </c>
      <c r="F140" s="29">
        <f t="shared" si="23"/>
        <v>-574356</v>
      </c>
      <c r="G140" s="34">
        <f>+Inputs!$D$3</f>
        <v>0.37951000000000001</v>
      </c>
      <c r="H140" s="4"/>
      <c r="I140" s="27">
        <f t="shared" si="28"/>
        <v>2154000</v>
      </c>
      <c r="J140" s="4"/>
      <c r="K140" s="27">
        <f t="shared" si="24"/>
        <v>11967</v>
      </c>
      <c r="L140" s="27">
        <f t="shared" si="29"/>
        <v>1579644</v>
      </c>
      <c r="M140" s="27">
        <f t="shared" si="25"/>
        <v>4541.5961699999998</v>
      </c>
      <c r="N140" s="27">
        <f t="shared" si="26"/>
        <v>4541.5961699999998</v>
      </c>
      <c r="O140" s="27">
        <f t="shared" si="30"/>
        <v>-217973.84555999929</v>
      </c>
      <c r="P140" s="27">
        <f t="shared" si="31"/>
        <v>217973.84555999929</v>
      </c>
      <c r="Q140" s="8"/>
      <c r="R140" s="8"/>
      <c r="S140" s="8"/>
      <c r="T140" s="4"/>
    </row>
    <row r="141" spans="1:20">
      <c r="A141" s="31">
        <v>43800</v>
      </c>
      <c r="B141" s="4"/>
      <c r="C141" s="6">
        <v>133</v>
      </c>
      <c r="D141" s="29">
        <f t="shared" si="22"/>
        <v>11967</v>
      </c>
      <c r="E141" s="29">
        <f t="shared" si="27"/>
        <v>1591611</v>
      </c>
      <c r="F141" s="29">
        <f t="shared" si="23"/>
        <v>-562389</v>
      </c>
      <c r="G141" s="34">
        <f>+Inputs!$D$3</f>
        <v>0.37951000000000001</v>
      </c>
      <c r="H141" s="4"/>
      <c r="I141" s="27">
        <f t="shared" si="28"/>
        <v>2154000</v>
      </c>
      <c r="J141" s="4"/>
      <c r="K141" s="27">
        <f t="shared" si="24"/>
        <v>11967</v>
      </c>
      <c r="L141" s="27">
        <f t="shared" si="29"/>
        <v>1591611</v>
      </c>
      <c r="M141" s="27">
        <f t="shared" si="25"/>
        <v>4541.5961699999998</v>
      </c>
      <c r="N141" s="27">
        <f t="shared" si="26"/>
        <v>4541.5961699999998</v>
      </c>
      <c r="O141" s="27">
        <f t="shared" si="30"/>
        <v>-213432.24938999928</v>
      </c>
      <c r="P141" s="27">
        <f t="shared" si="31"/>
        <v>213432.24938999928</v>
      </c>
      <c r="Q141" s="8"/>
      <c r="R141" s="8"/>
      <c r="S141" s="8"/>
      <c r="T141" s="4"/>
    </row>
    <row r="142" spans="1:20">
      <c r="A142" s="31">
        <v>43831</v>
      </c>
      <c r="B142" s="4"/>
      <c r="C142" s="6">
        <v>134</v>
      </c>
      <c r="D142" s="29">
        <f t="shared" si="22"/>
        <v>11967</v>
      </c>
      <c r="E142" s="29">
        <f t="shared" si="27"/>
        <v>1603578</v>
      </c>
      <c r="F142" s="29">
        <f t="shared" si="23"/>
        <v>-550422</v>
      </c>
      <c r="G142" s="34">
        <f>+Inputs!$D$3</f>
        <v>0.37951000000000001</v>
      </c>
      <c r="H142" s="4"/>
      <c r="I142" s="27">
        <f t="shared" si="28"/>
        <v>2154000</v>
      </c>
      <c r="J142" s="4"/>
      <c r="K142" s="27">
        <f t="shared" si="24"/>
        <v>11967</v>
      </c>
      <c r="L142" s="27">
        <f t="shared" si="29"/>
        <v>1603578</v>
      </c>
      <c r="M142" s="27">
        <f t="shared" si="25"/>
        <v>4541.5961699999998</v>
      </c>
      <c r="N142" s="27">
        <f t="shared" si="26"/>
        <v>4541.5961699999998</v>
      </c>
      <c r="O142" s="27">
        <f t="shared" si="30"/>
        <v>-208890.65321999928</v>
      </c>
      <c r="P142" s="27">
        <f t="shared" si="31"/>
        <v>208890.65321999928</v>
      </c>
      <c r="Q142" s="8"/>
      <c r="R142" s="8"/>
      <c r="S142" s="8"/>
      <c r="T142" s="4"/>
    </row>
    <row r="143" spans="1:20">
      <c r="A143" s="31">
        <v>43862</v>
      </c>
      <c r="B143" s="4"/>
      <c r="C143" s="6">
        <v>135</v>
      </c>
      <c r="D143" s="29">
        <f t="shared" si="22"/>
        <v>11967</v>
      </c>
      <c r="E143" s="29">
        <f t="shared" si="27"/>
        <v>1615545</v>
      </c>
      <c r="F143" s="29">
        <f t="shared" si="23"/>
        <v>-538455</v>
      </c>
      <c r="G143" s="34">
        <f>+Inputs!$D$3</f>
        <v>0.37951000000000001</v>
      </c>
      <c r="H143" s="4"/>
      <c r="I143" s="27">
        <f t="shared" si="28"/>
        <v>2154000</v>
      </c>
      <c r="J143" s="4"/>
      <c r="K143" s="27">
        <f t="shared" si="24"/>
        <v>11967</v>
      </c>
      <c r="L143" s="27">
        <f t="shared" si="29"/>
        <v>1615545</v>
      </c>
      <c r="M143" s="27">
        <f t="shared" si="25"/>
        <v>4541.5961699999998</v>
      </c>
      <c r="N143" s="27">
        <f t="shared" si="26"/>
        <v>4541.5961699999998</v>
      </c>
      <c r="O143" s="27">
        <f t="shared" si="30"/>
        <v>-204349.05704999928</v>
      </c>
      <c r="P143" s="27">
        <f t="shared" si="31"/>
        <v>204349.05704999928</v>
      </c>
      <c r="Q143" s="8"/>
      <c r="R143" s="8"/>
      <c r="S143" s="8"/>
      <c r="T143" s="4"/>
    </row>
    <row r="144" spans="1:20">
      <c r="A144" s="31">
        <v>43891</v>
      </c>
      <c r="B144" s="4"/>
      <c r="C144" s="6">
        <v>136</v>
      </c>
      <c r="D144" s="29">
        <f t="shared" si="22"/>
        <v>11967</v>
      </c>
      <c r="E144" s="29">
        <f t="shared" si="27"/>
        <v>1627512</v>
      </c>
      <c r="F144" s="29">
        <f t="shared" si="23"/>
        <v>-526488</v>
      </c>
      <c r="G144" s="34">
        <f>+Inputs!$D$3</f>
        <v>0.37951000000000001</v>
      </c>
      <c r="H144" s="4"/>
      <c r="I144" s="27">
        <f t="shared" si="28"/>
        <v>2154000</v>
      </c>
      <c r="J144" s="4"/>
      <c r="K144" s="27">
        <f t="shared" si="24"/>
        <v>11967</v>
      </c>
      <c r="L144" s="27">
        <f t="shared" si="29"/>
        <v>1627512</v>
      </c>
      <c r="M144" s="27">
        <f t="shared" si="25"/>
        <v>4541.5961699999998</v>
      </c>
      <c r="N144" s="27">
        <f t="shared" si="26"/>
        <v>4541.5961699999998</v>
      </c>
      <c r="O144" s="27">
        <f t="shared" si="30"/>
        <v>-199807.46087999927</v>
      </c>
      <c r="P144" s="27">
        <f t="shared" si="31"/>
        <v>199807.46087999927</v>
      </c>
      <c r="Q144" s="8"/>
      <c r="R144" s="8"/>
      <c r="S144" s="8"/>
      <c r="T144" s="4"/>
    </row>
    <row r="145" spans="1:20">
      <c r="A145" s="31">
        <v>43922</v>
      </c>
      <c r="B145" s="4"/>
      <c r="C145" s="6">
        <v>137</v>
      </c>
      <c r="D145" s="29">
        <f t="shared" si="22"/>
        <v>11967</v>
      </c>
      <c r="E145" s="29">
        <f t="shared" si="27"/>
        <v>1639479</v>
      </c>
      <c r="F145" s="29">
        <f t="shared" si="23"/>
        <v>-514521</v>
      </c>
      <c r="G145" s="34">
        <f>+Inputs!$D$3</f>
        <v>0.37951000000000001</v>
      </c>
      <c r="H145" s="4"/>
      <c r="I145" s="27">
        <f t="shared" si="28"/>
        <v>2154000</v>
      </c>
      <c r="J145" s="4"/>
      <c r="K145" s="27">
        <f t="shared" si="24"/>
        <v>11967</v>
      </c>
      <c r="L145" s="27">
        <f t="shared" si="29"/>
        <v>1639479</v>
      </c>
      <c r="M145" s="27">
        <f t="shared" si="25"/>
        <v>4541.5961699999998</v>
      </c>
      <c r="N145" s="27">
        <f t="shared" si="26"/>
        <v>4541.5961699999998</v>
      </c>
      <c r="O145" s="27">
        <f t="shared" si="30"/>
        <v>-195265.86470999927</v>
      </c>
      <c r="P145" s="27">
        <f t="shared" si="31"/>
        <v>195265.86470999927</v>
      </c>
      <c r="Q145" s="8"/>
      <c r="R145" s="8"/>
      <c r="S145" s="8"/>
      <c r="T145" s="4"/>
    </row>
    <row r="146" spans="1:20">
      <c r="A146" s="31">
        <v>43952</v>
      </c>
      <c r="B146" s="4"/>
      <c r="C146" s="6">
        <v>138</v>
      </c>
      <c r="D146" s="29">
        <f t="shared" si="22"/>
        <v>11967</v>
      </c>
      <c r="E146" s="29">
        <f t="shared" si="27"/>
        <v>1651446</v>
      </c>
      <c r="F146" s="29">
        <f t="shared" si="23"/>
        <v>-502554</v>
      </c>
      <c r="G146" s="34">
        <f>+Inputs!$D$3</f>
        <v>0.37951000000000001</v>
      </c>
      <c r="H146" s="4"/>
      <c r="I146" s="27">
        <f t="shared" si="28"/>
        <v>2154000</v>
      </c>
      <c r="J146" s="4"/>
      <c r="K146" s="27">
        <f t="shared" si="24"/>
        <v>11967</v>
      </c>
      <c r="L146" s="27">
        <f t="shared" si="29"/>
        <v>1651446</v>
      </c>
      <c r="M146" s="27">
        <f t="shared" si="25"/>
        <v>4541.5961699999998</v>
      </c>
      <c r="N146" s="27">
        <f t="shared" si="26"/>
        <v>4541.5961699999998</v>
      </c>
      <c r="O146" s="27">
        <f t="shared" si="30"/>
        <v>-190724.26853999926</v>
      </c>
      <c r="P146" s="27">
        <f t="shared" si="31"/>
        <v>190724.26853999926</v>
      </c>
      <c r="Q146" s="8"/>
      <c r="R146" s="8"/>
      <c r="S146" s="8"/>
      <c r="T146" s="4"/>
    </row>
    <row r="147" spans="1:20">
      <c r="A147" s="31">
        <v>43983</v>
      </c>
      <c r="B147" s="4"/>
      <c r="C147" s="6">
        <v>139</v>
      </c>
      <c r="D147" s="29">
        <f t="shared" si="22"/>
        <v>11967</v>
      </c>
      <c r="E147" s="29">
        <f t="shared" si="27"/>
        <v>1663413</v>
      </c>
      <c r="F147" s="29">
        <f t="shared" si="23"/>
        <v>-490587</v>
      </c>
      <c r="G147" s="34">
        <f>+Inputs!$D$3</f>
        <v>0.37951000000000001</v>
      </c>
      <c r="H147" s="4"/>
      <c r="I147" s="27">
        <f t="shared" si="28"/>
        <v>2154000</v>
      </c>
      <c r="J147" s="4"/>
      <c r="K147" s="27">
        <f t="shared" si="24"/>
        <v>11967</v>
      </c>
      <c r="L147" s="27">
        <f t="shared" si="29"/>
        <v>1663413</v>
      </c>
      <c r="M147" s="27">
        <f t="shared" si="25"/>
        <v>4541.5961699999998</v>
      </c>
      <c r="N147" s="27">
        <f t="shared" si="26"/>
        <v>4541.5961699999998</v>
      </c>
      <c r="O147" s="27">
        <f t="shared" si="30"/>
        <v>-186182.67236999926</v>
      </c>
      <c r="P147" s="27">
        <f t="shared" si="31"/>
        <v>186182.67236999926</v>
      </c>
      <c r="Q147" s="8"/>
      <c r="R147" s="8"/>
      <c r="S147" s="8"/>
      <c r="T147" s="4"/>
    </row>
    <row r="148" spans="1:20">
      <c r="A148" s="31">
        <v>44013</v>
      </c>
      <c r="B148" s="4"/>
      <c r="C148" s="6">
        <v>140</v>
      </c>
      <c r="D148" s="29">
        <f t="shared" si="22"/>
        <v>11967</v>
      </c>
      <c r="E148" s="29">
        <f t="shared" si="27"/>
        <v>1675380</v>
      </c>
      <c r="F148" s="29">
        <f t="shared" si="23"/>
        <v>-478620</v>
      </c>
      <c r="G148" s="34">
        <f>+Inputs!$D$3</f>
        <v>0.37951000000000001</v>
      </c>
      <c r="H148" s="4"/>
      <c r="I148" s="27">
        <f t="shared" si="28"/>
        <v>2154000</v>
      </c>
      <c r="J148" s="4"/>
      <c r="K148" s="27">
        <f t="shared" si="24"/>
        <v>11967</v>
      </c>
      <c r="L148" s="27">
        <f t="shared" si="29"/>
        <v>1675380</v>
      </c>
      <c r="M148" s="27">
        <f t="shared" si="25"/>
        <v>4541.5961699999998</v>
      </c>
      <c r="N148" s="27">
        <f t="shared" si="26"/>
        <v>4541.5961699999998</v>
      </c>
      <c r="O148" s="27">
        <f t="shared" si="30"/>
        <v>-181641.07619999925</v>
      </c>
      <c r="P148" s="27">
        <f t="shared" si="31"/>
        <v>181641.07619999925</v>
      </c>
      <c r="Q148" s="8"/>
      <c r="R148" s="8"/>
      <c r="S148" s="8"/>
      <c r="T148" s="4"/>
    </row>
    <row r="149" spans="1:20">
      <c r="A149" s="31">
        <v>44044</v>
      </c>
      <c r="B149" s="4"/>
      <c r="C149" s="6">
        <v>141</v>
      </c>
      <c r="D149" s="29">
        <f t="shared" si="22"/>
        <v>11967</v>
      </c>
      <c r="E149" s="29">
        <f t="shared" si="27"/>
        <v>1687347</v>
      </c>
      <c r="F149" s="29">
        <f t="shared" si="23"/>
        <v>-466653</v>
      </c>
      <c r="G149" s="34">
        <f>+Inputs!$D$3</f>
        <v>0.37951000000000001</v>
      </c>
      <c r="H149" s="4"/>
      <c r="I149" s="27">
        <f t="shared" si="28"/>
        <v>2154000</v>
      </c>
      <c r="J149" s="4"/>
      <c r="K149" s="27">
        <f t="shared" si="24"/>
        <v>11967</v>
      </c>
      <c r="L149" s="27">
        <f t="shared" si="29"/>
        <v>1687347</v>
      </c>
      <c r="M149" s="27">
        <f t="shared" si="25"/>
        <v>4541.5961699999998</v>
      </c>
      <c r="N149" s="27">
        <f t="shared" si="26"/>
        <v>4541.5961699999998</v>
      </c>
      <c r="O149" s="27">
        <f t="shared" si="30"/>
        <v>-177099.48002999925</v>
      </c>
      <c r="P149" s="27">
        <f t="shared" si="31"/>
        <v>177099.48002999925</v>
      </c>
      <c r="Q149" s="8"/>
      <c r="R149" s="8"/>
      <c r="S149" s="8"/>
      <c r="T149" s="4"/>
    </row>
    <row r="150" spans="1:20">
      <c r="A150" s="31">
        <v>44075</v>
      </c>
      <c r="B150" s="4"/>
      <c r="C150" s="6">
        <v>142</v>
      </c>
      <c r="D150" s="29">
        <f t="shared" si="22"/>
        <v>11967</v>
      </c>
      <c r="E150" s="29">
        <f t="shared" si="27"/>
        <v>1699314</v>
      </c>
      <c r="F150" s="29">
        <f t="shared" si="23"/>
        <v>-454686</v>
      </c>
      <c r="G150" s="34">
        <f>+Inputs!$D$3</f>
        <v>0.37951000000000001</v>
      </c>
      <c r="H150" s="4"/>
      <c r="I150" s="27">
        <f t="shared" si="28"/>
        <v>2154000</v>
      </c>
      <c r="J150" s="4"/>
      <c r="K150" s="27">
        <f t="shared" si="24"/>
        <v>11967</v>
      </c>
      <c r="L150" s="27">
        <f t="shared" si="29"/>
        <v>1699314</v>
      </c>
      <c r="M150" s="27">
        <f t="shared" si="25"/>
        <v>4541.5961699999998</v>
      </c>
      <c r="N150" s="27">
        <f t="shared" si="26"/>
        <v>4541.5961699999998</v>
      </c>
      <c r="O150" s="27">
        <f t="shared" si="30"/>
        <v>-172557.88385999925</v>
      </c>
      <c r="P150" s="27">
        <f t="shared" si="31"/>
        <v>172557.88385999925</v>
      </c>
      <c r="Q150" s="8"/>
      <c r="R150" s="8"/>
      <c r="S150" s="8"/>
      <c r="T150" s="4"/>
    </row>
    <row r="151" spans="1:20">
      <c r="A151" s="31">
        <v>44105</v>
      </c>
      <c r="B151" s="4"/>
      <c r="C151" s="6">
        <v>143</v>
      </c>
      <c r="D151" s="29">
        <f t="shared" si="22"/>
        <v>11967</v>
      </c>
      <c r="E151" s="29">
        <f t="shared" si="27"/>
        <v>1711281</v>
      </c>
      <c r="F151" s="29">
        <f t="shared" si="23"/>
        <v>-442719</v>
      </c>
      <c r="G151" s="34">
        <f>+Inputs!$D$3</f>
        <v>0.37951000000000001</v>
      </c>
      <c r="H151" s="4"/>
      <c r="I151" s="27">
        <f t="shared" si="28"/>
        <v>2154000</v>
      </c>
      <c r="J151" s="4"/>
      <c r="K151" s="27">
        <f t="shared" si="24"/>
        <v>11967</v>
      </c>
      <c r="L151" s="27">
        <f t="shared" si="29"/>
        <v>1711281</v>
      </c>
      <c r="M151" s="27">
        <f t="shared" si="25"/>
        <v>4541.5961699999998</v>
      </c>
      <c r="N151" s="27">
        <f t="shared" si="26"/>
        <v>4541.5961699999998</v>
      </c>
      <c r="O151" s="27">
        <f t="shared" si="30"/>
        <v>-168016.28768999924</v>
      </c>
      <c r="P151" s="27">
        <f t="shared" si="31"/>
        <v>168016.28768999924</v>
      </c>
      <c r="Q151" s="8"/>
      <c r="R151" s="8"/>
      <c r="S151" s="8"/>
      <c r="T151" s="4"/>
    </row>
    <row r="152" spans="1:20">
      <c r="A152" s="31">
        <v>44136</v>
      </c>
      <c r="B152" s="4"/>
      <c r="C152" s="6">
        <v>144</v>
      </c>
      <c r="D152" s="29">
        <f t="shared" si="22"/>
        <v>11967</v>
      </c>
      <c r="E152" s="29">
        <f t="shared" si="27"/>
        <v>1723248</v>
      </c>
      <c r="F152" s="29">
        <f t="shared" si="23"/>
        <v>-430752</v>
      </c>
      <c r="G152" s="34">
        <f>+Inputs!$D$3</f>
        <v>0.37951000000000001</v>
      </c>
      <c r="H152" s="4"/>
      <c r="I152" s="27">
        <f t="shared" si="28"/>
        <v>2154000</v>
      </c>
      <c r="J152" s="4"/>
      <c r="K152" s="27">
        <f t="shared" si="24"/>
        <v>11967</v>
      </c>
      <c r="L152" s="27">
        <f t="shared" si="29"/>
        <v>1723248</v>
      </c>
      <c r="M152" s="27">
        <f t="shared" si="25"/>
        <v>4541.5961699999998</v>
      </c>
      <c r="N152" s="27">
        <f t="shared" si="26"/>
        <v>4541.5961699999998</v>
      </c>
      <c r="O152" s="27">
        <f t="shared" si="30"/>
        <v>-163474.69151999924</v>
      </c>
      <c r="P152" s="27">
        <f t="shared" si="31"/>
        <v>163474.69151999924</v>
      </c>
      <c r="Q152" s="8"/>
      <c r="R152" s="8"/>
      <c r="S152" s="8"/>
      <c r="T152" s="4"/>
    </row>
    <row r="153" spans="1:20">
      <c r="A153" s="31">
        <v>44166</v>
      </c>
      <c r="B153" s="4"/>
      <c r="C153" s="6">
        <v>145</v>
      </c>
      <c r="D153" s="29">
        <f t="shared" si="22"/>
        <v>11967</v>
      </c>
      <c r="E153" s="29">
        <f t="shared" si="27"/>
        <v>1735215</v>
      </c>
      <c r="F153" s="29">
        <f t="shared" si="23"/>
        <v>-418785</v>
      </c>
      <c r="G153" s="34">
        <f>+Inputs!$D$3</f>
        <v>0.37951000000000001</v>
      </c>
      <c r="H153" s="4"/>
      <c r="I153" s="27">
        <f t="shared" si="28"/>
        <v>2154000</v>
      </c>
      <c r="J153" s="4"/>
      <c r="K153" s="27">
        <f t="shared" si="24"/>
        <v>11967</v>
      </c>
      <c r="L153" s="27">
        <f t="shared" si="29"/>
        <v>1735215</v>
      </c>
      <c r="M153" s="27">
        <f t="shared" si="25"/>
        <v>4541.5961699999998</v>
      </c>
      <c r="N153" s="27">
        <f t="shared" si="26"/>
        <v>4541.5961699999998</v>
      </c>
      <c r="O153" s="27">
        <f t="shared" si="30"/>
        <v>-158933.09534999923</v>
      </c>
      <c r="P153" s="27">
        <f t="shared" si="31"/>
        <v>158933.09534999923</v>
      </c>
      <c r="Q153" s="8"/>
      <c r="R153" s="8"/>
      <c r="S153" s="8"/>
      <c r="T153" s="4"/>
    </row>
    <row r="154" spans="1:20">
      <c r="A154" s="31">
        <v>44197</v>
      </c>
      <c r="B154" s="4"/>
      <c r="C154" s="6">
        <v>146</v>
      </c>
      <c r="D154" s="29">
        <f t="shared" si="22"/>
        <v>11967</v>
      </c>
      <c r="E154" s="29">
        <f t="shared" si="27"/>
        <v>1747182</v>
      </c>
      <c r="F154" s="29">
        <f t="shared" si="23"/>
        <v>-406818</v>
      </c>
      <c r="G154" s="34">
        <f>+Inputs!$D$3</f>
        <v>0.37951000000000001</v>
      </c>
      <c r="H154" s="4"/>
      <c r="I154" s="27">
        <f t="shared" si="28"/>
        <v>2154000</v>
      </c>
      <c r="J154" s="4"/>
      <c r="K154" s="27">
        <f t="shared" si="24"/>
        <v>11967</v>
      </c>
      <c r="L154" s="27">
        <f t="shared" si="29"/>
        <v>1747182</v>
      </c>
      <c r="M154" s="27">
        <f t="shared" si="25"/>
        <v>4541.5961699999998</v>
      </c>
      <c r="N154" s="27">
        <f t="shared" si="26"/>
        <v>4541.5961699999998</v>
      </c>
      <c r="O154" s="27">
        <f t="shared" si="30"/>
        <v>-154391.49917999923</v>
      </c>
      <c r="P154" s="27">
        <f t="shared" si="31"/>
        <v>154391.49917999923</v>
      </c>
      <c r="Q154" s="8"/>
      <c r="R154" s="8"/>
      <c r="S154" s="8"/>
      <c r="T154" s="4"/>
    </row>
    <row r="155" spans="1:20">
      <c r="A155" s="31">
        <v>44228</v>
      </c>
      <c r="B155" s="4"/>
      <c r="C155" s="6">
        <v>147</v>
      </c>
      <c r="D155" s="29">
        <f t="shared" si="22"/>
        <v>11967</v>
      </c>
      <c r="E155" s="29">
        <f t="shared" si="27"/>
        <v>1759149</v>
      </c>
      <c r="F155" s="29">
        <f t="shared" si="23"/>
        <v>-394851</v>
      </c>
      <c r="G155" s="34">
        <f>+Inputs!$D$3</f>
        <v>0.37951000000000001</v>
      </c>
      <c r="H155" s="4"/>
      <c r="I155" s="27">
        <f t="shared" si="28"/>
        <v>2154000</v>
      </c>
      <c r="J155" s="4"/>
      <c r="K155" s="27">
        <f t="shared" si="24"/>
        <v>11967</v>
      </c>
      <c r="L155" s="27">
        <f t="shared" si="29"/>
        <v>1759149</v>
      </c>
      <c r="M155" s="27">
        <f t="shared" si="25"/>
        <v>4541.5961699999998</v>
      </c>
      <c r="N155" s="27">
        <f t="shared" si="26"/>
        <v>4541.5961699999998</v>
      </c>
      <c r="O155" s="27">
        <f t="shared" si="30"/>
        <v>-149849.90300999922</v>
      </c>
      <c r="P155" s="27">
        <f t="shared" si="31"/>
        <v>149849.90300999922</v>
      </c>
      <c r="Q155" s="8"/>
      <c r="R155" s="8"/>
      <c r="S155" s="8"/>
      <c r="T155" s="4"/>
    </row>
    <row r="156" spans="1:20">
      <c r="A156" s="31">
        <v>44256</v>
      </c>
      <c r="B156" s="4"/>
      <c r="C156" s="6">
        <v>148</v>
      </c>
      <c r="D156" s="29">
        <f t="shared" si="22"/>
        <v>11967</v>
      </c>
      <c r="E156" s="29">
        <f t="shared" si="27"/>
        <v>1771116</v>
      </c>
      <c r="F156" s="29">
        <f t="shared" si="23"/>
        <v>-382884</v>
      </c>
      <c r="G156" s="34">
        <f>+Inputs!$D$3</f>
        <v>0.37951000000000001</v>
      </c>
      <c r="H156" s="4"/>
      <c r="I156" s="27">
        <f t="shared" si="28"/>
        <v>2154000</v>
      </c>
      <c r="J156" s="4"/>
      <c r="K156" s="27">
        <f t="shared" si="24"/>
        <v>11967</v>
      </c>
      <c r="L156" s="27">
        <f t="shared" si="29"/>
        <v>1771116</v>
      </c>
      <c r="M156" s="27">
        <f t="shared" si="25"/>
        <v>4541.5961699999998</v>
      </c>
      <c r="N156" s="27">
        <f t="shared" si="26"/>
        <v>4541.5961699999998</v>
      </c>
      <c r="O156" s="27">
        <f t="shared" si="30"/>
        <v>-145308.30683999922</v>
      </c>
      <c r="P156" s="27">
        <f t="shared" si="31"/>
        <v>145308.30683999922</v>
      </c>
      <c r="Q156" s="8"/>
      <c r="R156" s="8"/>
      <c r="S156" s="8"/>
      <c r="T156" s="4"/>
    </row>
    <row r="157" spans="1:20">
      <c r="A157" s="31">
        <v>44287</v>
      </c>
      <c r="B157" s="4"/>
      <c r="C157" s="6">
        <v>149</v>
      </c>
      <c r="D157" s="29">
        <f t="shared" si="22"/>
        <v>11967</v>
      </c>
      <c r="E157" s="29">
        <f t="shared" si="27"/>
        <v>1783083</v>
      </c>
      <c r="F157" s="29">
        <f t="shared" si="23"/>
        <v>-370917</v>
      </c>
      <c r="G157" s="34">
        <f>+Inputs!$D$3</f>
        <v>0.37951000000000001</v>
      </c>
      <c r="H157" s="4"/>
      <c r="I157" s="27">
        <f t="shared" si="28"/>
        <v>2154000</v>
      </c>
      <c r="J157" s="4"/>
      <c r="K157" s="27">
        <f t="shared" si="24"/>
        <v>11967</v>
      </c>
      <c r="L157" s="27">
        <f t="shared" si="29"/>
        <v>1783083</v>
      </c>
      <c r="M157" s="27">
        <f t="shared" si="25"/>
        <v>4541.5961699999998</v>
      </c>
      <c r="N157" s="27">
        <f t="shared" si="26"/>
        <v>4541.5961699999998</v>
      </c>
      <c r="O157" s="27">
        <f t="shared" si="30"/>
        <v>-140766.71066999921</v>
      </c>
      <c r="P157" s="27">
        <f t="shared" si="31"/>
        <v>140766.71066999921</v>
      </c>
      <c r="Q157" s="8"/>
      <c r="R157" s="8"/>
      <c r="S157" s="8"/>
      <c r="T157" s="4"/>
    </row>
    <row r="158" spans="1:20">
      <c r="A158" s="31">
        <v>44317</v>
      </c>
      <c r="B158" s="4"/>
      <c r="C158" s="6">
        <v>150</v>
      </c>
      <c r="D158" s="29">
        <f t="shared" si="22"/>
        <v>11967</v>
      </c>
      <c r="E158" s="29">
        <f t="shared" si="27"/>
        <v>1795050</v>
      </c>
      <c r="F158" s="29">
        <f t="shared" si="23"/>
        <v>-358950</v>
      </c>
      <c r="G158" s="34">
        <f>+Inputs!$D$3</f>
        <v>0.37951000000000001</v>
      </c>
      <c r="H158" s="4"/>
      <c r="I158" s="27">
        <f t="shared" si="28"/>
        <v>2154000</v>
      </c>
      <c r="J158" s="4"/>
      <c r="K158" s="27">
        <f t="shared" si="24"/>
        <v>11967</v>
      </c>
      <c r="L158" s="27">
        <f t="shared" si="29"/>
        <v>1795050</v>
      </c>
      <c r="M158" s="27">
        <f t="shared" si="25"/>
        <v>4541.5961699999998</v>
      </c>
      <c r="N158" s="27">
        <f t="shared" si="26"/>
        <v>4541.5961699999998</v>
      </c>
      <c r="O158" s="27">
        <f t="shared" si="30"/>
        <v>-136225.11449999921</v>
      </c>
      <c r="P158" s="27">
        <f t="shared" si="31"/>
        <v>136225.11449999921</v>
      </c>
      <c r="Q158" s="8"/>
      <c r="R158" s="8"/>
      <c r="S158" s="8"/>
      <c r="T158" s="4"/>
    </row>
    <row r="159" spans="1:20">
      <c r="A159" s="31">
        <v>44348</v>
      </c>
      <c r="B159" s="4"/>
      <c r="C159" s="6">
        <v>151</v>
      </c>
      <c r="D159" s="29">
        <f t="shared" si="22"/>
        <v>11967</v>
      </c>
      <c r="E159" s="29">
        <f t="shared" si="27"/>
        <v>1807017</v>
      </c>
      <c r="F159" s="29">
        <f t="shared" si="23"/>
        <v>-346983</v>
      </c>
      <c r="G159" s="34">
        <f>+Inputs!$D$3</f>
        <v>0.37951000000000001</v>
      </c>
      <c r="H159" s="4"/>
      <c r="I159" s="27">
        <f t="shared" si="28"/>
        <v>2154000</v>
      </c>
      <c r="J159" s="4"/>
      <c r="K159" s="27">
        <f t="shared" si="24"/>
        <v>11967</v>
      </c>
      <c r="L159" s="27">
        <f t="shared" si="29"/>
        <v>1807017</v>
      </c>
      <c r="M159" s="27">
        <f t="shared" si="25"/>
        <v>4541.5961699999998</v>
      </c>
      <c r="N159" s="27">
        <f t="shared" si="26"/>
        <v>4541.5961699999998</v>
      </c>
      <c r="O159" s="27">
        <f t="shared" si="30"/>
        <v>-131683.51832999921</v>
      </c>
      <c r="P159" s="27">
        <f t="shared" si="31"/>
        <v>131683.51832999921</v>
      </c>
      <c r="Q159" s="8"/>
      <c r="R159" s="8"/>
      <c r="S159" s="8"/>
      <c r="T159" s="4"/>
    </row>
    <row r="160" spans="1:20">
      <c r="A160" s="31">
        <v>44378</v>
      </c>
      <c r="B160" s="4"/>
      <c r="C160" s="6">
        <v>152</v>
      </c>
      <c r="D160" s="29">
        <f t="shared" si="22"/>
        <v>11967</v>
      </c>
      <c r="E160" s="29">
        <f t="shared" si="27"/>
        <v>1818984</v>
      </c>
      <c r="F160" s="29">
        <f t="shared" si="23"/>
        <v>-335016</v>
      </c>
      <c r="G160" s="34">
        <f>+Inputs!$D$3</f>
        <v>0.37951000000000001</v>
      </c>
      <c r="H160" s="4"/>
      <c r="I160" s="27">
        <f t="shared" si="28"/>
        <v>2154000</v>
      </c>
      <c r="J160" s="4"/>
      <c r="K160" s="27">
        <f t="shared" si="24"/>
        <v>11967</v>
      </c>
      <c r="L160" s="27">
        <f t="shared" si="29"/>
        <v>1818984</v>
      </c>
      <c r="M160" s="27">
        <f t="shared" si="25"/>
        <v>4541.5961699999998</v>
      </c>
      <c r="N160" s="27">
        <f t="shared" si="26"/>
        <v>4541.5961699999998</v>
      </c>
      <c r="O160" s="27">
        <f t="shared" si="30"/>
        <v>-127141.9221599992</v>
      </c>
      <c r="P160" s="27">
        <f t="shared" si="31"/>
        <v>127141.9221599992</v>
      </c>
      <c r="Q160" s="8"/>
      <c r="R160" s="8"/>
      <c r="S160" s="8"/>
      <c r="T160" s="4"/>
    </row>
    <row r="161" spans="1:20">
      <c r="A161" s="31">
        <v>44409</v>
      </c>
      <c r="B161" s="4"/>
      <c r="C161" s="6">
        <v>153</v>
      </c>
      <c r="D161" s="29">
        <f t="shared" si="22"/>
        <v>11967</v>
      </c>
      <c r="E161" s="29">
        <f t="shared" si="27"/>
        <v>1830951</v>
      </c>
      <c r="F161" s="29">
        <f t="shared" si="23"/>
        <v>-323049</v>
      </c>
      <c r="G161" s="34">
        <f>+Inputs!$D$3</f>
        <v>0.37951000000000001</v>
      </c>
      <c r="H161" s="4"/>
      <c r="I161" s="27">
        <f t="shared" si="28"/>
        <v>2154000</v>
      </c>
      <c r="J161" s="4"/>
      <c r="K161" s="27">
        <f t="shared" si="24"/>
        <v>11967</v>
      </c>
      <c r="L161" s="27">
        <f t="shared" si="29"/>
        <v>1830951</v>
      </c>
      <c r="M161" s="27">
        <f t="shared" si="25"/>
        <v>4541.5961699999998</v>
      </c>
      <c r="N161" s="27">
        <f t="shared" si="26"/>
        <v>4541.5961699999998</v>
      </c>
      <c r="O161" s="27">
        <f t="shared" si="30"/>
        <v>-122600.3259899992</v>
      </c>
      <c r="P161" s="27">
        <f t="shared" si="31"/>
        <v>122600.3259899992</v>
      </c>
      <c r="Q161" s="8"/>
      <c r="R161" s="8"/>
      <c r="S161" s="8"/>
      <c r="T161" s="4"/>
    </row>
    <row r="162" spans="1:20">
      <c r="A162" s="31">
        <v>44440</v>
      </c>
      <c r="B162" s="4"/>
      <c r="C162" s="6">
        <v>154</v>
      </c>
      <c r="D162" s="29">
        <f t="shared" si="22"/>
        <v>11967</v>
      </c>
      <c r="E162" s="29">
        <f t="shared" si="27"/>
        <v>1842918</v>
      </c>
      <c r="F162" s="29">
        <f t="shared" si="23"/>
        <v>-311082</v>
      </c>
      <c r="G162" s="34">
        <f>+Inputs!$D$3</f>
        <v>0.37951000000000001</v>
      </c>
      <c r="H162" s="4"/>
      <c r="I162" s="27">
        <f t="shared" si="28"/>
        <v>2154000</v>
      </c>
      <c r="J162" s="4"/>
      <c r="K162" s="27">
        <f t="shared" si="24"/>
        <v>11967</v>
      </c>
      <c r="L162" s="27">
        <f t="shared" si="29"/>
        <v>1842918</v>
      </c>
      <c r="M162" s="27">
        <f t="shared" si="25"/>
        <v>4541.5961699999998</v>
      </c>
      <c r="N162" s="27">
        <f t="shared" si="26"/>
        <v>4541.5961699999998</v>
      </c>
      <c r="O162" s="27">
        <f t="shared" si="30"/>
        <v>-118058.72981999919</v>
      </c>
      <c r="P162" s="27">
        <f t="shared" si="31"/>
        <v>118058.72981999919</v>
      </c>
      <c r="Q162" s="8"/>
      <c r="R162" s="8"/>
      <c r="S162" s="8"/>
      <c r="T162" s="4"/>
    </row>
    <row r="163" spans="1:20">
      <c r="A163" s="31">
        <v>44470</v>
      </c>
      <c r="B163" s="4"/>
      <c r="C163" s="6">
        <v>155</v>
      </c>
      <c r="D163" s="29">
        <f t="shared" si="22"/>
        <v>11967</v>
      </c>
      <c r="E163" s="29">
        <f t="shared" si="27"/>
        <v>1854885</v>
      </c>
      <c r="F163" s="29">
        <f t="shared" si="23"/>
        <v>-299115</v>
      </c>
      <c r="G163" s="34">
        <f>+Inputs!$D$3</f>
        <v>0.37951000000000001</v>
      </c>
      <c r="H163" s="4"/>
      <c r="I163" s="27">
        <f t="shared" si="28"/>
        <v>2154000</v>
      </c>
      <c r="J163" s="4"/>
      <c r="K163" s="27">
        <f t="shared" si="24"/>
        <v>11967</v>
      </c>
      <c r="L163" s="27">
        <f t="shared" si="29"/>
        <v>1854885</v>
      </c>
      <c r="M163" s="27">
        <f t="shared" si="25"/>
        <v>4541.5961699999998</v>
      </c>
      <c r="N163" s="27">
        <f t="shared" si="26"/>
        <v>4541.5961699999998</v>
      </c>
      <c r="O163" s="27">
        <f t="shared" si="30"/>
        <v>-113517.13364999919</v>
      </c>
      <c r="P163" s="27">
        <f t="shared" si="31"/>
        <v>113517.13364999919</v>
      </c>
      <c r="Q163" s="8"/>
      <c r="R163" s="8"/>
      <c r="S163" s="8"/>
      <c r="T163" s="4"/>
    </row>
    <row r="164" spans="1:20">
      <c r="A164" s="31">
        <v>44501</v>
      </c>
      <c r="B164" s="4"/>
      <c r="C164" s="6">
        <v>156</v>
      </c>
      <c r="D164" s="29">
        <f t="shared" si="22"/>
        <v>11967</v>
      </c>
      <c r="E164" s="29">
        <f t="shared" si="27"/>
        <v>1866852</v>
      </c>
      <c r="F164" s="29">
        <f t="shared" si="23"/>
        <v>-287148</v>
      </c>
      <c r="G164" s="34">
        <f>+Inputs!$D$3</f>
        <v>0.37951000000000001</v>
      </c>
      <c r="H164" s="4"/>
      <c r="I164" s="27">
        <f t="shared" si="28"/>
        <v>2154000</v>
      </c>
      <c r="J164" s="4"/>
      <c r="K164" s="27">
        <f t="shared" si="24"/>
        <v>11967</v>
      </c>
      <c r="L164" s="27">
        <f t="shared" si="29"/>
        <v>1866852</v>
      </c>
      <c r="M164" s="27">
        <f t="shared" si="25"/>
        <v>4541.5961699999998</v>
      </c>
      <c r="N164" s="27">
        <f t="shared" si="26"/>
        <v>4541.5961699999998</v>
      </c>
      <c r="O164" s="27">
        <f t="shared" si="30"/>
        <v>-108975.53747999918</v>
      </c>
      <c r="P164" s="27">
        <f t="shared" si="31"/>
        <v>108975.53747999918</v>
      </c>
      <c r="Q164" s="8"/>
      <c r="R164" s="8"/>
      <c r="S164" s="8"/>
      <c r="T164" s="4"/>
    </row>
    <row r="165" spans="1:20">
      <c r="A165" s="31">
        <v>44531</v>
      </c>
      <c r="B165" s="4"/>
      <c r="C165" s="6">
        <v>157</v>
      </c>
      <c r="D165" s="29">
        <f t="shared" si="22"/>
        <v>11967</v>
      </c>
      <c r="E165" s="29">
        <f t="shared" si="27"/>
        <v>1878819</v>
      </c>
      <c r="F165" s="29">
        <f t="shared" si="23"/>
        <v>-275181</v>
      </c>
      <c r="G165" s="34">
        <f>+Inputs!$D$3</f>
        <v>0.37951000000000001</v>
      </c>
      <c r="H165" s="4"/>
      <c r="I165" s="27">
        <f t="shared" si="28"/>
        <v>2154000</v>
      </c>
      <c r="J165" s="4"/>
      <c r="K165" s="27">
        <f t="shared" si="24"/>
        <v>11967</v>
      </c>
      <c r="L165" s="27">
        <f t="shared" si="29"/>
        <v>1878819</v>
      </c>
      <c r="M165" s="27">
        <f t="shared" si="25"/>
        <v>4541.5961699999998</v>
      </c>
      <c r="N165" s="27">
        <f t="shared" si="26"/>
        <v>4541.5961699999998</v>
      </c>
      <c r="O165" s="27">
        <f t="shared" si="30"/>
        <v>-104433.94130999918</v>
      </c>
      <c r="P165" s="27">
        <f t="shared" si="31"/>
        <v>104433.94130999918</v>
      </c>
      <c r="Q165" s="8"/>
      <c r="R165" s="8"/>
      <c r="S165" s="8"/>
      <c r="T165" s="4"/>
    </row>
    <row r="166" spans="1:20">
      <c r="A166" s="31">
        <v>44562</v>
      </c>
      <c r="B166" s="4"/>
      <c r="C166" s="6">
        <v>158</v>
      </c>
      <c r="D166" s="29">
        <f t="shared" si="22"/>
        <v>11967</v>
      </c>
      <c r="E166" s="29">
        <f t="shared" si="27"/>
        <v>1890786</v>
      </c>
      <c r="F166" s="29">
        <f t="shared" si="23"/>
        <v>-263214</v>
      </c>
      <c r="G166" s="34">
        <f>+Inputs!$D$3</f>
        <v>0.37951000000000001</v>
      </c>
      <c r="H166" s="4"/>
      <c r="I166" s="27">
        <f t="shared" si="28"/>
        <v>2154000</v>
      </c>
      <c r="J166" s="4"/>
      <c r="K166" s="27">
        <f t="shared" si="24"/>
        <v>11967</v>
      </c>
      <c r="L166" s="27">
        <f t="shared" si="29"/>
        <v>1890786</v>
      </c>
      <c r="M166" s="27">
        <f t="shared" si="25"/>
        <v>4541.5961699999998</v>
      </c>
      <c r="N166" s="27">
        <f t="shared" si="26"/>
        <v>4541.5961699999998</v>
      </c>
      <c r="O166" s="27">
        <f t="shared" si="30"/>
        <v>-99892.345139999175</v>
      </c>
      <c r="P166" s="27">
        <f t="shared" si="31"/>
        <v>99892.345139999175</v>
      </c>
      <c r="Q166" s="8"/>
      <c r="R166" s="8"/>
      <c r="S166" s="8"/>
      <c r="T166" s="4"/>
    </row>
    <row r="167" spans="1:20">
      <c r="A167" s="31">
        <v>44593</v>
      </c>
      <c r="B167" s="4"/>
      <c r="C167" s="6">
        <v>159</v>
      </c>
      <c r="D167" s="29">
        <f t="shared" si="22"/>
        <v>11967</v>
      </c>
      <c r="E167" s="29">
        <f t="shared" si="27"/>
        <v>1902753</v>
      </c>
      <c r="F167" s="29">
        <f t="shared" si="23"/>
        <v>-251247</v>
      </c>
      <c r="G167" s="34">
        <f>+Inputs!$D$3</f>
        <v>0.37951000000000001</v>
      </c>
      <c r="H167" s="4"/>
      <c r="I167" s="27">
        <f t="shared" si="28"/>
        <v>2154000</v>
      </c>
      <c r="J167" s="4"/>
      <c r="K167" s="27">
        <f t="shared" si="24"/>
        <v>11967</v>
      </c>
      <c r="L167" s="27">
        <f t="shared" si="29"/>
        <v>1902753</v>
      </c>
      <c r="M167" s="27">
        <f t="shared" si="25"/>
        <v>4541.5961699999998</v>
      </c>
      <c r="N167" s="27">
        <f t="shared" si="26"/>
        <v>4541.5961699999998</v>
      </c>
      <c r="O167" s="27">
        <f t="shared" si="30"/>
        <v>-95350.748969999171</v>
      </c>
      <c r="P167" s="27">
        <f t="shared" si="31"/>
        <v>95350.748969999171</v>
      </c>
      <c r="Q167" s="8"/>
      <c r="R167" s="8"/>
      <c r="S167" s="8"/>
      <c r="T167" s="4"/>
    </row>
    <row r="168" spans="1:20">
      <c r="A168" s="31">
        <v>44621</v>
      </c>
      <c r="B168" s="4"/>
      <c r="C168" s="6">
        <v>160</v>
      </c>
      <c r="D168" s="29">
        <f t="shared" si="22"/>
        <v>11967</v>
      </c>
      <c r="E168" s="29">
        <f t="shared" si="27"/>
        <v>1914720</v>
      </c>
      <c r="F168" s="29">
        <f t="shared" si="23"/>
        <v>-239280</v>
      </c>
      <c r="G168" s="34">
        <f>+Inputs!$D$3</f>
        <v>0.37951000000000001</v>
      </c>
      <c r="H168" s="4"/>
      <c r="I168" s="27">
        <f t="shared" si="28"/>
        <v>2154000</v>
      </c>
      <c r="J168" s="4"/>
      <c r="K168" s="27">
        <f t="shared" si="24"/>
        <v>11967</v>
      </c>
      <c r="L168" s="27">
        <f t="shared" si="29"/>
        <v>1914720</v>
      </c>
      <c r="M168" s="27">
        <f t="shared" si="25"/>
        <v>4541.5961699999998</v>
      </c>
      <c r="N168" s="27">
        <f t="shared" si="26"/>
        <v>4541.5961699999998</v>
      </c>
      <c r="O168" s="27">
        <f t="shared" si="30"/>
        <v>-90809.152799999167</v>
      </c>
      <c r="P168" s="27">
        <f t="shared" si="31"/>
        <v>90809.152799999167</v>
      </c>
      <c r="Q168" s="8"/>
      <c r="R168" s="8"/>
      <c r="S168" s="8"/>
      <c r="T168" s="4"/>
    </row>
    <row r="169" spans="1:20">
      <c r="A169" s="31">
        <v>44652</v>
      </c>
      <c r="B169" s="4"/>
      <c r="C169" s="6">
        <v>161</v>
      </c>
      <c r="D169" s="29">
        <f t="shared" si="22"/>
        <v>11967</v>
      </c>
      <c r="E169" s="29">
        <f t="shared" si="27"/>
        <v>1926687</v>
      </c>
      <c r="F169" s="29">
        <f t="shared" si="23"/>
        <v>-227313</v>
      </c>
      <c r="G169" s="34">
        <f>+Inputs!$D$3</f>
        <v>0.37951000000000001</v>
      </c>
      <c r="H169" s="4"/>
      <c r="I169" s="27">
        <f t="shared" si="28"/>
        <v>2154000</v>
      </c>
      <c r="J169" s="4"/>
      <c r="K169" s="27">
        <f t="shared" si="24"/>
        <v>11967</v>
      </c>
      <c r="L169" s="27">
        <f t="shared" si="29"/>
        <v>1926687</v>
      </c>
      <c r="M169" s="27">
        <f t="shared" si="25"/>
        <v>4541.5961699999998</v>
      </c>
      <c r="N169" s="27">
        <f t="shared" si="26"/>
        <v>4541.5961699999998</v>
      </c>
      <c r="O169" s="27">
        <f t="shared" si="30"/>
        <v>-86267.556629999162</v>
      </c>
      <c r="P169" s="27">
        <f t="shared" si="31"/>
        <v>86267.556629999162</v>
      </c>
      <c r="Q169" s="8"/>
      <c r="R169" s="8"/>
      <c r="S169" s="8"/>
      <c r="T169" s="4"/>
    </row>
    <row r="170" spans="1:20">
      <c r="A170" s="31">
        <v>44682</v>
      </c>
      <c r="B170" s="4"/>
      <c r="C170" s="6">
        <v>162</v>
      </c>
      <c r="D170" s="29">
        <f t="shared" si="22"/>
        <v>11967</v>
      </c>
      <c r="E170" s="29">
        <f t="shared" si="27"/>
        <v>1938654</v>
      </c>
      <c r="F170" s="29">
        <f t="shared" si="23"/>
        <v>-215346</v>
      </c>
      <c r="G170" s="34">
        <f>+Inputs!$D$3</f>
        <v>0.37951000000000001</v>
      </c>
      <c r="H170" s="4"/>
      <c r="I170" s="27">
        <f t="shared" si="28"/>
        <v>2154000</v>
      </c>
      <c r="J170" s="4"/>
      <c r="K170" s="27">
        <f t="shared" si="24"/>
        <v>11967</v>
      </c>
      <c r="L170" s="27">
        <f t="shared" si="29"/>
        <v>1938654</v>
      </c>
      <c r="M170" s="27">
        <f t="shared" si="25"/>
        <v>4541.5961699999998</v>
      </c>
      <c r="N170" s="27">
        <f t="shared" si="26"/>
        <v>4541.5961699999998</v>
      </c>
      <c r="O170" s="27">
        <f t="shared" si="30"/>
        <v>-81725.960459999158</v>
      </c>
      <c r="P170" s="27">
        <f t="shared" si="31"/>
        <v>81725.960459999158</v>
      </c>
      <c r="Q170" s="8"/>
      <c r="R170" s="8"/>
      <c r="S170" s="8"/>
      <c r="T170" s="4"/>
    </row>
    <row r="171" spans="1:20">
      <c r="A171" s="31">
        <v>44713</v>
      </c>
      <c r="B171" s="4"/>
      <c r="C171" s="6">
        <v>163</v>
      </c>
      <c r="D171" s="29">
        <f t="shared" si="22"/>
        <v>11967</v>
      </c>
      <c r="E171" s="29">
        <f t="shared" si="27"/>
        <v>1950621</v>
      </c>
      <c r="F171" s="29">
        <f t="shared" si="23"/>
        <v>-203379</v>
      </c>
      <c r="G171" s="34">
        <f>+Inputs!$D$3</f>
        <v>0.37951000000000001</v>
      </c>
      <c r="H171" s="4"/>
      <c r="I171" s="27">
        <f t="shared" si="28"/>
        <v>2154000</v>
      </c>
      <c r="J171" s="4"/>
      <c r="K171" s="27">
        <f t="shared" si="24"/>
        <v>11967</v>
      </c>
      <c r="L171" s="27">
        <f t="shared" si="29"/>
        <v>1950621</v>
      </c>
      <c r="M171" s="27">
        <f t="shared" si="25"/>
        <v>4541.5961699999998</v>
      </c>
      <c r="N171" s="27">
        <f t="shared" si="26"/>
        <v>4541.5961699999998</v>
      </c>
      <c r="O171" s="27">
        <f t="shared" si="30"/>
        <v>-77184.364289999154</v>
      </c>
      <c r="P171" s="27">
        <f t="shared" si="31"/>
        <v>77184.364289999154</v>
      </c>
      <c r="Q171" s="8"/>
      <c r="R171" s="8"/>
      <c r="S171" s="8"/>
      <c r="T171" s="4"/>
    </row>
    <row r="172" spans="1:20">
      <c r="A172" s="31">
        <v>44743</v>
      </c>
      <c r="B172" s="4"/>
      <c r="C172" s="6">
        <v>164</v>
      </c>
      <c r="D172" s="29">
        <f t="shared" si="22"/>
        <v>11967</v>
      </c>
      <c r="E172" s="29">
        <f t="shared" si="27"/>
        <v>1962588</v>
      </c>
      <c r="F172" s="29">
        <f t="shared" si="23"/>
        <v>-191412</v>
      </c>
      <c r="G172" s="34">
        <f>+Inputs!$D$3</f>
        <v>0.37951000000000001</v>
      </c>
      <c r="H172" s="4"/>
      <c r="I172" s="27">
        <f t="shared" si="28"/>
        <v>2154000</v>
      </c>
      <c r="J172" s="4"/>
      <c r="K172" s="27">
        <f t="shared" si="24"/>
        <v>11967</v>
      </c>
      <c r="L172" s="27">
        <f t="shared" si="29"/>
        <v>1962588</v>
      </c>
      <c r="M172" s="27">
        <f t="shared" si="25"/>
        <v>4541.5961699999998</v>
      </c>
      <c r="N172" s="27">
        <f t="shared" si="26"/>
        <v>4541.5961699999998</v>
      </c>
      <c r="O172" s="27">
        <f t="shared" si="30"/>
        <v>-72642.768119999149</v>
      </c>
      <c r="P172" s="27">
        <f t="shared" si="31"/>
        <v>72642.768119999149</v>
      </c>
      <c r="Q172" s="8"/>
      <c r="R172" s="8"/>
      <c r="S172" s="8"/>
      <c r="T172" s="4"/>
    </row>
    <row r="173" spans="1:20">
      <c r="A173" s="31">
        <v>44774</v>
      </c>
      <c r="B173" s="4"/>
      <c r="C173" s="6">
        <v>165</v>
      </c>
      <c r="D173" s="29">
        <f t="shared" si="22"/>
        <v>11967</v>
      </c>
      <c r="E173" s="29">
        <f t="shared" si="27"/>
        <v>1974555</v>
      </c>
      <c r="F173" s="29">
        <f t="shared" si="23"/>
        <v>-179445</v>
      </c>
      <c r="G173" s="34">
        <f>+Inputs!$D$3</f>
        <v>0.37951000000000001</v>
      </c>
      <c r="H173" s="4"/>
      <c r="I173" s="27">
        <f t="shared" si="28"/>
        <v>2154000</v>
      </c>
      <c r="J173" s="4"/>
      <c r="K173" s="27">
        <f t="shared" si="24"/>
        <v>11967</v>
      </c>
      <c r="L173" s="27">
        <f t="shared" si="29"/>
        <v>1974555</v>
      </c>
      <c r="M173" s="27">
        <f t="shared" si="25"/>
        <v>4541.5961699999998</v>
      </c>
      <c r="N173" s="27">
        <f t="shared" si="26"/>
        <v>4541.5961699999998</v>
      </c>
      <c r="O173" s="27">
        <f t="shared" si="30"/>
        <v>-68101.171949999145</v>
      </c>
      <c r="P173" s="27">
        <f t="shared" si="31"/>
        <v>68101.171949999145</v>
      </c>
      <c r="Q173" s="8"/>
      <c r="R173" s="8"/>
      <c r="S173" s="8"/>
      <c r="T173" s="4"/>
    </row>
    <row r="174" spans="1:20">
      <c r="A174" s="31">
        <v>44805</v>
      </c>
      <c r="B174" s="4"/>
      <c r="C174" s="6">
        <v>166</v>
      </c>
      <c r="D174" s="29">
        <f t="shared" si="22"/>
        <v>11967</v>
      </c>
      <c r="E174" s="29">
        <f t="shared" si="27"/>
        <v>1986522</v>
      </c>
      <c r="F174" s="29">
        <f t="shared" si="23"/>
        <v>-167478</v>
      </c>
      <c r="G174" s="34">
        <f>+Inputs!$D$3</f>
        <v>0.37951000000000001</v>
      </c>
      <c r="H174" s="4"/>
      <c r="I174" s="27">
        <f t="shared" si="28"/>
        <v>2154000</v>
      </c>
      <c r="J174" s="4"/>
      <c r="K174" s="27">
        <f t="shared" si="24"/>
        <v>11967</v>
      </c>
      <c r="L174" s="27">
        <f t="shared" si="29"/>
        <v>1986522</v>
      </c>
      <c r="M174" s="27">
        <f t="shared" si="25"/>
        <v>4541.5961699999998</v>
      </c>
      <c r="N174" s="27">
        <f t="shared" si="26"/>
        <v>4541.5961699999998</v>
      </c>
      <c r="O174" s="27">
        <f t="shared" si="30"/>
        <v>-63559.575779999148</v>
      </c>
      <c r="P174" s="27">
        <f t="shared" si="31"/>
        <v>63559.575779999148</v>
      </c>
      <c r="Q174" s="8"/>
      <c r="R174" s="8"/>
      <c r="S174" s="8"/>
      <c r="T174" s="4"/>
    </row>
    <row r="175" spans="1:20">
      <c r="A175" s="31">
        <v>44835</v>
      </c>
      <c r="B175" s="4"/>
      <c r="C175" s="6">
        <v>167</v>
      </c>
      <c r="D175" s="29">
        <f t="shared" si="22"/>
        <v>11967</v>
      </c>
      <c r="E175" s="29">
        <f t="shared" si="27"/>
        <v>1998489</v>
      </c>
      <c r="F175" s="29">
        <f t="shared" si="23"/>
        <v>-155511</v>
      </c>
      <c r="G175" s="34">
        <f>+Inputs!$D$3</f>
        <v>0.37951000000000001</v>
      </c>
      <c r="H175" s="4"/>
      <c r="I175" s="27">
        <f t="shared" si="28"/>
        <v>2154000</v>
      </c>
      <c r="J175" s="4"/>
      <c r="K175" s="27">
        <f t="shared" si="24"/>
        <v>11967</v>
      </c>
      <c r="L175" s="27">
        <f t="shared" si="29"/>
        <v>1998489</v>
      </c>
      <c r="M175" s="27">
        <f t="shared" si="25"/>
        <v>4541.5961699999998</v>
      </c>
      <c r="N175" s="27">
        <f t="shared" si="26"/>
        <v>4541.5961699999998</v>
      </c>
      <c r="O175" s="27">
        <f t="shared" si="30"/>
        <v>-59017.979609999151</v>
      </c>
      <c r="P175" s="27">
        <f t="shared" si="31"/>
        <v>59017.979609999151</v>
      </c>
      <c r="Q175" s="8"/>
      <c r="R175" s="8"/>
      <c r="S175" s="8"/>
      <c r="T175" s="4"/>
    </row>
    <row r="176" spans="1:20">
      <c r="A176" s="31">
        <v>44866</v>
      </c>
      <c r="B176" s="4"/>
      <c r="C176" s="6">
        <v>168</v>
      </c>
      <c r="D176" s="29">
        <f t="shared" si="22"/>
        <v>11967</v>
      </c>
      <c r="E176" s="29">
        <f t="shared" si="27"/>
        <v>2010456</v>
      </c>
      <c r="F176" s="29">
        <f t="shared" si="23"/>
        <v>-143544</v>
      </c>
      <c r="G176" s="34">
        <f>+Inputs!$D$3</f>
        <v>0.37951000000000001</v>
      </c>
      <c r="H176" s="4"/>
      <c r="I176" s="27">
        <f t="shared" si="28"/>
        <v>2154000</v>
      </c>
      <c r="J176" s="4"/>
      <c r="K176" s="27">
        <f t="shared" si="24"/>
        <v>11967</v>
      </c>
      <c r="L176" s="27">
        <f t="shared" si="29"/>
        <v>2010456</v>
      </c>
      <c r="M176" s="27">
        <f t="shared" si="25"/>
        <v>4541.5961699999998</v>
      </c>
      <c r="N176" s="27">
        <f t="shared" si="26"/>
        <v>4541.5961699999998</v>
      </c>
      <c r="O176" s="27">
        <f t="shared" si="30"/>
        <v>-54476.383439999154</v>
      </c>
      <c r="P176" s="27">
        <f t="shared" si="31"/>
        <v>54476.383439999154</v>
      </c>
      <c r="Q176" s="8"/>
      <c r="R176" s="8"/>
      <c r="S176" s="8"/>
      <c r="T176" s="4"/>
    </row>
    <row r="177" spans="1:20">
      <c r="A177" s="31">
        <v>44896</v>
      </c>
      <c r="B177" s="4"/>
      <c r="C177" s="6">
        <v>169</v>
      </c>
      <c r="D177" s="29">
        <f t="shared" si="22"/>
        <v>11967</v>
      </c>
      <c r="E177" s="29">
        <f t="shared" si="27"/>
        <v>2022423</v>
      </c>
      <c r="F177" s="29">
        <f t="shared" si="23"/>
        <v>-131577</v>
      </c>
      <c r="G177" s="34">
        <f>+Inputs!$D$3</f>
        <v>0.37951000000000001</v>
      </c>
      <c r="H177" s="4"/>
      <c r="I177" s="27">
        <f t="shared" si="28"/>
        <v>2154000</v>
      </c>
      <c r="J177" s="4"/>
      <c r="K177" s="27">
        <f t="shared" si="24"/>
        <v>11967</v>
      </c>
      <c r="L177" s="27">
        <f t="shared" si="29"/>
        <v>2022423</v>
      </c>
      <c r="M177" s="27">
        <f t="shared" si="25"/>
        <v>4541.5961699999998</v>
      </c>
      <c r="N177" s="27">
        <f t="shared" si="26"/>
        <v>4541.5961699999998</v>
      </c>
      <c r="O177" s="27">
        <f t="shared" si="30"/>
        <v>-49934.787269999157</v>
      </c>
      <c r="P177" s="27">
        <f t="shared" si="31"/>
        <v>49934.787269999157</v>
      </c>
      <c r="Q177" s="8"/>
      <c r="R177" s="8"/>
      <c r="S177" s="8"/>
      <c r="T177" s="4"/>
    </row>
    <row r="178" spans="1:20">
      <c r="A178" s="31">
        <v>44927</v>
      </c>
      <c r="B178" s="4"/>
      <c r="C178" s="6">
        <v>170</v>
      </c>
      <c r="D178" s="29">
        <f t="shared" si="22"/>
        <v>11967</v>
      </c>
      <c r="E178" s="29">
        <f t="shared" si="27"/>
        <v>2034390</v>
      </c>
      <c r="F178" s="29">
        <f t="shared" si="23"/>
        <v>-119610</v>
      </c>
      <c r="G178" s="34">
        <f>+Inputs!$D$3</f>
        <v>0.37951000000000001</v>
      </c>
      <c r="H178" s="4"/>
      <c r="I178" s="27">
        <f t="shared" si="28"/>
        <v>2154000</v>
      </c>
      <c r="J178" s="4"/>
      <c r="K178" s="27">
        <f t="shared" si="24"/>
        <v>11967</v>
      </c>
      <c r="L178" s="27">
        <f t="shared" si="29"/>
        <v>2034390</v>
      </c>
      <c r="M178" s="27">
        <f t="shared" si="25"/>
        <v>4541.5961699999998</v>
      </c>
      <c r="N178" s="27">
        <f t="shared" si="26"/>
        <v>4541.5961699999998</v>
      </c>
      <c r="O178" s="27">
        <f t="shared" si="30"/>
        <v>-45393.19109999916</v>
      </c>
      <c r="P178" s="27">
        <f t="shared" si="31"/>
        <v>45393.19109999916</v>
      </c>
      <c r="Q178" s="8"/>
      <c r="R178" s="8"/>
      <c r="S178" s="8"/>
      <c r="T178" s="4"/>
    </row>
    <row r="179" spans="1:20">
      <c r="A179" s="31">
        <v>44958</v>
      </c>
      <c r="B179" s="4"/>
      <c r="C179" s="6">
        <v>171</v>
      </c>
      <c r="D179" s="29">
        <f t="shared" si="22"/>
        <v>11967</v>
      </c>
      <c r="E179" s="29">
        <f t="shared" si="27"/>
        <v>2046357</v>
      </c>
      <c r="F179" s="29">
        <f t="shared" si="23"/>
        <v>-107643</v>
      </c>
      <c r="G179" s="34">
        <f>+Inputs!$D$3</f>
        <v>0.37951000000000001</v>
      </c>
      <c r="H179" s="4"/>
      <c r="I179" s="27">
        <f t="shared" si="28"/>
        <v>2154000</v>
      </c>
      <c r="J179" s="4"/>
      <c r="K179" s="27">
        <f t="shared" si="24"/>
        <v>11967</v>
      </c>
      <c r="L179" s="27">
        <f t="shared" si="29"/>
        <v>2046357</v>
      </c>
      <c r="M179" s="27">
        <f t="shared" si="25"/>
        <v>4541.5961699999998</v>
      </c>
      <c r="N179" s="27">
        <f t="shared" si="26"/>
        <v>4541.5961699999998</v>
      </c>
      <c r="O179" s="27">
        <f t="shared" si="30"/>
        <v>-40851.594929999163</v>
      </c>
      <c r="P179" s="27">
        <f t="shared" si="31"/>
        <v>40851.594929999163</v>
      </c>
      <c r="Q179" s="8"/>
      <c r="R179" s="8"/>
      <c r="S179" s="8"/>
      <c r="T179" s="4"/>
    </row>
    <row r="180" spans="1:20">
      <c r="A180" s="31">
        <v>44986</v>
      </c>
      <c r="B180" s="4"/>
      <c r="C180" s="6">
        <v>172</v>
      </c>
      <c r="D180" s="29">
        <f t="shared" si="22"/>
        <v>11967</v>
      </c>
      <c r="E180" s="29">
        <f t="shared" si="27"/>
        <v>2058324</v>
      </c>
      <c r="F180" s="29">
        <f t="shared" si="23"/>
        <v>-95676</v>
      </c>
      <c r="G180" s="34">
        <f>+Inputs!$D$3</f>
        <v>0.37951000000000001</v>
      </c>
      <c r="H180" s="4"/>
      <c r="I180" s="27">
        <f t="shared" si="28"/>
        <v>2154000</v>
      </c>
      <c r="J180" s="4"/>
      <c r="K180" s="27">
        <f t="shared" si="24"/>
        <v>11967</v>
      </c>
      <c r="L180" s="27">
        <f t="shared" si="29"/>
        <v>2058324</v>
      </c>
      <c r="M180" s="27">
        <f t="shared" si="25"/>
        <v>4541.5961699999998</v>
      </c>
      <c r="N180" s="27">
        <f t="shared" si="26"/>
        <v>4541.5961699999998</v>
      </c>
      <c r="O180" s="27">
        <f t="shared" si="30"/>
        <v>-36309.998759999165</v>
      </c>
      <c r="P180" s="27">
        <f t="shared" si="31"/>
        <v>36309.998759999165</v>
      </c>
      <c r="Q180" s="8"/>
      <c r="R180" s="8"/>
      <c r="S180" s="8"/>
      <c r="T180" s="4"/>
    </row>
    <row r="181" spans="1:20">
      <c r="A181" s="31">
        <v>45017</v>
      </c>
      <c r="B181" s="4"/>
      <c r="C181" s="6">
        <v>173</v>
      </c>
      <c r="D181" s="29">
        <f t="shared" si="22"/>
        <v>11967</v>
      </c>
      <c r="E181" s="29">
        <f t="shared" si="27"/>
        <v>2070291</v>
      </c>
      <c r="F181" s="29">
        <f t="shared" si="23"/>
        <v>-83709</v>
      </c>
      <c r="G181" s="34">
        <f>+Inputs!$D$3</f>
        <v>0.37951000000000001</v>
      </c>
      <c r="H181" s="4"/>
      <c r="I181" s="27">
        <f t="shared" si="28"/>
        <v>2154000</v>
      </c>
      <c r="J181" s="4"/>
      <c r="K181" s="27">
        <f t="shared" si="24"/>
        <v>11967</v>
      </c>
      <c r="L181" s="27">
        <f t="shared" si="29"/>
        <v>2070291</v>
      </c>
      <c r="M181" s="27">
        <f t="shared" si="25"/>
        <v>4541.5961699999998</v>
      </c>
      <c r="N181" s="27">
        <f t="shared" si="26"/>
        <v>4541.5961699999998</v>
      </c>
      <c r="O181" s="27">
        <f t="shared" si="30"/>
        <v>-31768.402589999165</v>
      </c>
      <c r="P181" s="27">
        <f t="shared" si="31"/>
        <v>31768.402589999165</v>
      </c>
      <c r="Q181" s="8"/>
      <c r="R181" s="8"/>
      <c r="S181" s="8"/>
      <c r="T181" s="4"/>
    </row>
    <row r="182" spans="1:20">
      <c r="A182" s="31">
        <v>45047</v>
      </c>
      <c r="B182" s="4"/>
      <c r="C182" s="6">
        <v>174</v>
      </c>
      <c r="D182" s="29">
        <f t="shared" si="22"/>
        <v>11967</v>
      </c>
      <c r="E182" s="29">
        <f t="shared" si="27"/>
        <v>2082258</v>
      </c>
      <c r="F182" s="29">
        <f t="shared" si="23"/>
        <v>-71742</v>
      </c>
      <c r="G182" s="34">
        <f>+Inputs!$D$3</f>
        <v>0.37951000000000001</v>
      </c>
      <c r="H182" s="4"/>
      <c r="I182" s="27">
        <f t="shared" si="28"/>
        <v>2154000</v>
      </c>
      <c r="J182" s="4"/>
      <c r="K182" s="27">
        <f t="shared" si="24"/>
        <v>11967</v>
      </c>
      <c r="L182" s="27">
        <f t="shared" si="29"/>
        <v>2082258</v>
      </c>
      <c r="M182" s="27">
        <f t="shared" si="25"/>
        <v>4541.5961699999998</v>
      </c>
      <c r="N182" s="27">
        <f t="shared" si="26"/>
        <v>4541.5961699999998</v>
      </c>
      <c r="O182" s="27">
        <f t="shared" si="30"/>
        <v>-27226.806419999164</v>
      </c>
      <c r="P182" s="27">
        <f t="shared" si="31"/>
        <v>27226.806419999164</v>
      </c>
      <c r="Q182" s="8"/>
      <c r="R182" s="8"/>
      <c r="S182" s="8"/>
      <c r="T182" s="4"/>
    </row>
    <row r="183" spans="1:20">
      <c r="A183" s="31">
        <v>45078</v>
      </c>
      <c r="B183" s="4"/>
      <c r="C183" s="6">
        <v>175</v>
      </c>
      <c r="D183" s="29">
        <f t="shared" si="22"/>
        <v>11967</v>
      </c>
      <c r="E183" s="29">
        <f t="shared" si="27"/>
        <v>2094225</v>
      </c>
      <c r="F183" s="29">
        <f t="shared" si="23"/>
        <v>-59775</v>
      </c>
      <c r="G183" s="34">
        <f>+Inputs!$D$3</f>
        <v>0.37951000000000001</v>
      </c>
      <c r="H183" s="4"/>
      <c r="I183" s="27">
        <f t="shared" si="28"/>
        <v>2154000</v>
      </c>
      <c r="J183" s="4"/>
      <c r="K183" s="27">
        <f t="shared" si="24"/>
        <v>11967</v>
      </c>
      <c r="L183" s="27">
        <f t="shared" si="29"/>
        <v>2094225</v>
      </c>
      <c r="M183" s="27">
        <f t="shared" si="25"/>
        <v>4541.5961699999998</v>
      </c>
      <c r="N183" s="27">
        <f t="shared" si="26"/>
        <v>4541.5961699999998</v>
      </c>
      <c r="O183" s="27">
        <f t="shared" si="30"/>
        <v>-22685.210249999163</v>
      </c>
      <c r="P183" s="27">
        <f t="shared" si="31"/>
        <v>22685.210249999163</v>
      </c>
      <c r="Q183" s="8"/>
      <c r="R183" s="8"/>
      <c r="S183" s="8"/>
      <c r="T183" s="4"/>
    </row>
    <row r="184" spans="1:20">
      <c r="A184" s="31">
        <v>45108</v>
      </c>
      <c r="B184" s="4"/>
      <c r="C184" s="6">
        <v>176</v>
      </c>
      <c r="D184" s="29">
        <f t="shared" si="22"/>
        <v>11967</v>
      </c>
      <c r="E184" s="29">
        <f t="shared" si="27"/>
        <v>2106192</v>
      </c>
      <c r="F184" s="29">
        <f t="shared" si="23"/>
        <v>-47808</v>
      </c>
      <c r="G184" s="34">
        <f>+Inputs!$D$3</f>
        <v>0.37951000000000001</v>
      </c>
      <c r="H184" s="4"/>
      <c r="I184" s="27">
        <f t="shared" si="28"/>
        <v>2154000</v>
      </c>
      <c r="J184" s="4"/>
      <c r="K184" s="27">
        <f t="shared" si="24"/>
        <v>11967</v>
      </c>
      <c r="L184" s="27">
        <f t="shared" si="29"/>
        <v>2106192</v>
      </c>
      <c r="M184" s="27">
        <f t="shared" si="25"/>
        <v>4541.5961699999998</v>
      </c>
      <c r="N184" s="27">
        <f t="shared" si="26"/>
        <v>4541.5961699999998</v>
      </c>
      <c r="O184" s="27">
        <f t="shared" si="30"/>
        <v>-18143.614079999163</v>
      </c>
      <c r="P184" s="27">
        <f t="shared" si="31"/>
        <v>18143.614079999163</v>
      </c>
      <c r="Q184" s="8"/>
      <c r="R184" s="8"/>
      <c r="S184" s="8"/>
      <c r="T184" s="4"/>
    </row>
    <row r="185" spans="1:20">
      <c r="A185" s="31">
        <v>45139</v>
      </c>
      <c r="B185" s="4"/>
      <c r="C185" s="6">
        <v>177</v>
      </c>
      <c r="D185" s="29">
        <f t="shared" si="22"/>
        <v>11967</v>
      </c>
      <c r="E185" s="29">
        <f t="shared" si="27"/>
        <v>2118159</v>
      </c>
      <c r="F185" s="29">
        <f t="shared" si="23"/>
        <v>-35841</v>
      </c>
      <c r="G185" s="34">
        <f>+Inputs!$D$3</f>
        <v>0.37951000000000001</v>
      </c>
      <c r="H185" s="4"/>
      <c r="I185" s="27">
        <f t="shared" si="28"/>
        <v>2154000</v>
      </c>
      <c r="J185" s="4"/>
      <c r="K185" s="27">
        <f t="shared" si="24"/>
        <v>11967</v>
      </c>
      <c r="L185" s="27">
        <f t="shared" si="29"/>
        <v>2118159</v>
      </c>
      <c r="M185" s="27">
        <f t="shared" si="25"/>
        <v>4541.5961699999998</v>
      </c>
      <c r="N185" s="27">
        <f t="shared" si="26"/>
        <v>4541.5961699999998</v>
      </c>
      <c r="O185" s="27">
        <f t="shared" si="30"/>
        <v>-13602.017909999162</v>
      </c>
      <c r="P185" s="27">
        <f t="shared" si="31"/>
        <v>13602.017909999162</v>
      </c>
      <c r="Q185" s="8"/>
      <c r="R185" s="8"/>
      <c r="S185" s="8"/>
      <c r="T185" s="4"/>
    </row>
    <row r="186" spans="1:20">
      <c r="A186" s="31">
        <v>45170</v>
      </c>
      <c r="B186" s="4"/>
      <c r="C186" s="6">
        <v>178</v>
      </c>
      <c r="D186" s="29">
        <f t="shared" si="22"/>
        <v>11967</v>
      </c>
      <c r="E186" s="29">
        <f t="shared" si="27"/>
        <v>2130126</v>
      </c>
      <c r="F186" s="29">
        <f t="shared" si="23"/>
        <v>-23874</v>
      </c>
      <c r="G186" s="34">
        <f>+Inputs!$D$3</f>
        <v>0.37951000000000001</v>
      </c>
      <c r="H186" s="4"/>
      <c r="I186" s="27">
        <f t="shared" si="28"/>
        <v>2154000</v>
      </c>
      <c r="J186" s="4"/>
      <c r="K186" s="27">
        <f t="shared" si="24"/>
        <v>11967</v>
      </c>
      <c r="L186" s="27">
        <f t="shared" si="29"/>
        <v>2130126</v>
      </c>
      <c r="M186" s="27">
        <f t="shared" si="25"/>
        <v>4541.5961699999998</v>
      </c>
      <c r="N186" s="27">
        <f t="shared" si="26"/>
        <v>4541.5961699999998</v>
      </c>
      <c r="O186" s="27">
        <f t="shared" si="30"/>
        <v>-9060.4217399991612</v>
      </c>
      <c r="P186" s="27">
        <f t="shared" si="31"/>
        <v>9060.4217399991612</v>
      </c>
      <c r="Q186" s="8"/>
      <c r="R186" s="8"/>
      <c r="S186" s="8"/>
      <c r="T186" s="4"/>
    </row>
    <row r="187" spans="1:20">
      <c r="A187" s="31">
        <v>45200</v>
      </c>
      <c r="B187" s="4"/>
      <c r="C187" s="6">
        <v>179</v>
      </c>
      <c r="D187" s="29">
        <f t="shared" si="22"/>
        <v>11967</v>
      </c>
      <c r="E187" s="29">
        <f t="shared" si="27"/>
        <v>2142093</v>
      </c>
      <c r="F187" s="29">
        <f t="shared" si="23"/>
        <v>-11907</v>
      </c>
      <c r="G187" s="34">
        <f>+Inputs!$D$3</f>
        <v>0.37951000000000001</v>
      </c>
      <c r="H187" s="4"/>
      <c r="I187" s="27">
        <f t="shared" si="28"/>
        <v>2154000</v>
      </c>
      <c r="J187" s="4"/>
      <c r="K187" s="27">
        <f t="shared" si="24"/>
        <v>11967</v>
      </c>
      <c r="L187" s="27">
        <f t="shared" si="29"/>
        <v>2142093</v>
      </c>
      <c r="M187" s="27">
        <f t="shared" si="25"/>
        <v>4541.5961699999998</v>
      </c>
      <c r="N187" s="27">
        <f t="shared" si="26"/>
        <v>4541.5961699999998</v>
      </c>
      <c r="O187" s="27">
        <f t="shared" si="30"/>
        <v>-4518.8255699991614</v>
      </c>
      <c r="P187" s="27">
        <f t="shared" si="31"/>
        <v>4518.8255699991614</v>
      </c>
      <c r="Q187" s="8"/>
      <c r="R187" s="8"/>
      <c r="S187" s="8"/>
      <c r="T187" s="4"/>
    </row>
    <row r="188" spans="1:20">
      <c r="A188" s="31">
        <v>45231</v>
      </c>
      <c r="B188" s="4"/>
      <c r="C188" s="6">
        <v>180</v>
      </c>
      <c r="D188" s="29">
        <f>-F187</f>
        <v>11907</v>
      </c>
      <c r="E188" s="29">
        <f t="shared" si="27"/>
        <v>2154000</v>
      </c>
      <c r="F188" s="29">
        <f t="shared" si="23"/>
        <v>0</v>
      </c>
      <c r="G188" s="34">
        <f>+Inputs!$D$3</f>
        <v>0.37951000000000001</v>
      </c>
      <c r="H188" s="4"/>
      <c r="I188" s="27">
        <f t="shared" si="28"/>
        <v>2154000</v>
      </c>
      <c r="J188" s="4"/>
      <c r="K188" s="27">
        <f t="shared" si="24"/>
        <v>11907</v>
      </c>
      <c r="L188" s="27">
        <f t="shared" si="29"/>
        <v>2154000</v>
      </c>
      <c r="M188" s="27">
        <f t="shared" si="25"/>
        <v>4518.82557</v>
      </c>
      <c r="N188" s="27">
        <f t="shared" si="26"/>
        <v>4518.82557</v>
      </c>
      <c r="O188" s="27">
        <f t="shared" si="30"/>
        <v>8.3855411503463984E-10</v>
      </c>
      <c r="P188" s="27">
        <f t="shared" si="31"/>
        <v>-8.3855411503463984E-10</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-2154000</v>
      </c>
      <c r="C190" s="4"/>
      <c r="D190" s="33">
        <f>SUM(D9:D189)</f>
        <v>2154000</v>
      </c>
      <c r="E190" s="4"/>
      <c r="F190" s="4"/>
      <c r="G190" s="28"/>
      <c r="H190" s="33">
        <f>SUM(H9:H189)</f>
        <v>2154000</v>
      </c>
      <c r="I190" s="33"/>
      <c r="J190" s="33">
        <f>SUM(J9:J189)</f>
        <v>817464.54</v>
      </c>
      <c r="K190" s="33">
        <f>SUM(K9:K189)</f>
        <v>2154000</v>
      </c>
      <c r="L190" s="33"/>
      <c r="M190" s="33">
        <f>SUM(M9:M189)</f>
        <v>817464.54000000085</v>
      </c>
      <c r="N190" s="33">
        <f>SUM(N9:N189)</f>
        <v>8.3855411503463984E-10</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dimension ref="A1:AE192"/>
  <sheetViews>
    <sheetView topLeftCell="U1" zoomScale="75" workbookViewId="0">
      <selection activeCell="P19" sqref="P19"/>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215</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39814</v>
      </c>
      <c r="B9" s="151">
        <v>-194500</v>
      </c>
      <c r="C9" s="6">
        <v>1</v>
      </c>
      <c r="D9" s="29">
        <f t="shared" ref="D9:D72" si="0">ROUND(-(+$B$9/180)*1,0)</f>
        <v>1081</v>
      </c>
      <c r="E9" s="29">
        <f>+D9</f>
        <v>1081</v>
      </c>
      <c r="F9" s="29">
        <f t="shared" ref="F9:F72" si="1">$B$9+E9</f>
        <v>-193419</v>
      </c>
      <c r="G9" s="34">
        <f>+Inputs!$D$3</f>
        <v>0.37951000000000001</v>
      </c>
      <c r="H9" s="27">
        <f>-B9</f>
        <v>194500</v>
      </c>
      <c r="I9" s="27">
        <f>+H9</f>
        <v>194500</v>
      </c>
      <c r="J9" s="27">
        <f>H9*G9</f>
        <v>73814.695000000007</v>
      </c>
      <c r="K9" s="27">
        <f t="shared" ref="K9:K72" si="2">D9</f>
        <v>1081</v>
      </c>
      <c r="L9" s="27">
        <f>+K9</f>
        <v>1081</v>
      </c>
      <c r="M9" s="27">
        <f t="shared" ref="M9:M72" si="3">K9*G9</f>
        <v>410.25031000000001</v>
      </c>
      <c r="N9" s="27">
        <f t="shared" ref="N9:N72" si="4">M9-J9</f>
        <v>-73404.444690000004</v>
      </c>
      <c r="O9" s="27">
        <f>+N9</f>
        <v>-73404.444690000004</v>
      </c>
      <c r="P9" s="27">
        <f>-SUM(N9)</f>
        <v>73404.444690000004</v>
      </c>
      <c r="Q9" s="38">
        <f>VLOOKUP(Q$8,$A$9:$P$188,5)</f>
        <v>12972</v>
      </c>
      <c r="R9" s="38">
        <f>VLOOKUP(R$8,$A$9:$P$188,5)</f>
        <v>25944</v>
      </c>
      <c r="S9" s="38">
        <f>+R9-Q9</f>
        <v>12972</v>
      </c>
      <c r="T9" s="35" t="s">
        <v>190</v>
      </c>
      <c r="U9" s="161">
        <f>-IF(TYPE(VLOOKUP(U8,$A$9:$P$188,6,FALSE))=16,0,VLOOKUP(U8,$A$9:$P$188,6,FALSE))</f>
        <v>193419</v>
      </c>
      <c r="V9" s="161">
        <f>-IF(TYPE(VLOOKUP(V8,$A$9:$P$188,6,FALSE))=16,0,VLOOKUP(V8,$A$9:$P$188,6,FALSE))</f>
        <v>192338</v>
      </c>
      <c r="W9" s="161">
        <f t="shared" ref="W9:AE9" si="5">-IF(TYPE(VLOOKUP(W8,$A$9:$P$188,6,FALSE))=16,0,VLOOKUP(W8,$A$9:$P$188,6,FALSE))</f>
        <v>191257</v>
      </c>
      <c r="X9" s="161">
        <f t="shared" si="5"/>
        <v>190176</v>
      </c>
      <c r="Y9" s="161">
        <f t="shared" si="5"/>
        <v>189095</v>
      </c>
      <c r="Z9" s="161">
        <f t="shared" si="5"/>
        <v>188014</v>
      </c>
      <c r="AA9" s="161">
        <f t="shared" si="5"/>
        <v>186933</v>
      </c>
      <c r="AB9" s="161">
        <f t="shared" si="5"/>
        <v>185852</v>
      </c>
      <c r="AC9" s="161">
        <f t="shared" si="5"/>
        <v>184771</v>
      </c>
      <c r="AD9" s="161">
        <f t="shared" si="5"/>
        <v>183690</v>
      </c>
      <c r="AE9" s="161">
        <f t="shared" si="5"/>
        <v>182609</v>
      </c>
    </row>
    <row r="10" spans="1:31">
      <c r="A10" s="31">
        <v>39845</v>
      </c>
      <c r="B10" s="151" t="s">
        <v>45</v>
      </c>
      <c r="C10" s="6">
        <v>2</v>
      </c>
      <c r="D10" s="29">
        <f t="shared" si="0"/>
        <v>1081</v>
      </c>
      <c r="E10" s="29">
        <f t="shared" ref="E10:E73" si="6">+E9+D10</f>
        <v>2162</v>
      </c>
      <c r="F10" s="29">
        <f t="shared" si="1"/>
        <v>-192338</v>
      </c>
      <c r="G10" s="34">
        <f>+Inputs!$D$3</f>
        <v>0.37951000000000001</v>
      </c>
      <c r="H10" s="2"/>
      <c r="I10" s="27">
        <f t="shared" ref="I10:I73" si="7">+I9+H10</f>
        <v>194500</v>
      </c>
      <c r="J10" s="27"/>
      <c r="K10" s="27">
        <f t="shared" si="2"/>
        <v>1081</v>
      </c>
      <c r="L10" s="27">
        <f t="shared" ref="L10:L73" si="8">+L9+K10</f>
        <v>2162</v>
      </c>
      <c r="M10" s="27">
        <f t="shared" si="3"/>
        <v>410.25031000000001</v>
      </c>
      <c r="N10" s="27">
        <f t="shared" si="4"/>
        <v>410.25031000000001</v>
      </c>
      <c r="O10" s="27">
        <f t="shared" ref="O10:O73" si="9">+O9+N10</f>
        <v>-72994.194380000001</v>
      </c>
      <c r="P10" s="27">
        <f t="shared" ref="P10:P73" si="10">P9-N10</f>
        <v>72994.194380000001</v>
      </c>
      <c r="Q10" s="38">
        <f>VLOOKUP(Q$8,$A$9:$P$188,15)</f>
        <v>-68891.69127999997</v>
      </c>
      <c r="R10" s="38">
        <f>VLOOKUP(R$8,$A$9:$P$188,15)</f>
        <v>-63968.687559999933</v>
      </c>
      <c r="S10" s="38">
        <f>+R10-Q10</f>
        <v>4923.003720000037</v>
      </c>
      <c r="T10" s="36" t="s">
        <v>69</v>
      </c>
    </row>
    <row r="11" spans="1:31">
      <c r="A11" s="31">
        <v>39873</v>
      </c>
      <c r="B11" s="5"/>
      <c r="C11" s="6">
        <v>3</v>
      </c>
      <c r="D11" s="29">
        <f t="shared" si="0"/>
        <v>1081</v>
      </c>
      <c r="E11" s="29">
        <f t="shared" si="6"/>
        <v>3243</v>
      </c>
      <c r="F11" s="29">
        <f t="shared" si="1"/>
        <v>-191257</v>
      </c>
      <c r="G11" s="34">
        <f>+Inputs!$D$3</f>
        <v>0.37951000000000001</v>
      </c>
      <c r="H11" s="2"/>
      <c r="I11" s="27">
        <f t="shared" si="7"/>
        <v>194500</v>
      </c>
      <c r="J11" s="27"/>
      <c r="K11" s="27">
        <f t="shared" si="2"/>
        <v>1081</v>
      </c>
      <c r="L11" s="27">
        <f t="shared" si="8"/>
        <v>3243</v>
      </c>
      <c r="M11" s="27">
        <f t="shared" si="3"/>
        <v>410.25031000000001</v>
      </c>
      <c r="N11" s="27">
        <f t="shared" si="4"/>
        <v>410.25031000000001</v>
      </c>
      <c r="O11" s="27">
        <f t="shared" si="9"/>
        <v>-72583.944069999998</v>
      </c>
      <c r="P11" s="27">
        <f t="shared" si="10"/>
        <v>72583.944069999998</v>
      </c>
      <c r="Q11" s="38">
        <f>+VLOOKUP(Q$8,$A$9:$P$188,16)</f>
        <v>68891.69127999997</v>
      </c>
      <c r="R11" s="38">
        <f>+VLOOKUP(R$8,$A$9:$P$188,16)</f>
        <v>63968.687559999933</v>
      </c>
      <c r="S11" s="38">
        <f>(+Q11+R11)/2</f>
        <v>66430.189419999951</v>
      </c>
      <c r="T11" s="36" t="s">
        <v>113</v>
      </c>
      <c r="U11" s="161">
        <f>IF(TYPE(VLOOKUP(U8,$A$9:$P$188,16,FALSE))=16,0,VLOOKUP(U8,$A$9:$P$188,16,FALSE))</f>
        <v>73404.444690000004</v>
      </c>
      <c r="V11" s="161">
        <f t="shared" ref="V11:AE11" si="11">IF(TYPE(VLOOKUP(V8,$A$9:$P$188,16,FALSE))=16,0,VLOOKUP(V8,$A$9:$P$188,16,FALSE))</f>
        <v>72994.194380000001</v>
      </c>
      <c r="W11" s="161">
        <f t="shared" si="11"/>
        <v>72583.944069999998</v>
      </c>
      <c r="X11" s="161">
        <f t="shared" si="11"/>
        <v>72173.693759999995</v>
      </c>
      <c r="Y11" s="161">
        <f t="shared" si="11"/>
        <v>71763.443449999992</v>
      </c>
      <c r="Z11" s="161">
        <f t="shared" si="11"/>
        <v>71353.193139999988</v>
      </c>
      <c r="AA11" s="161">
        <f t="shared" si="11"/>
        <v>70942.942829999985</v>
      </c>
      <c r="AB11" s="161">
        <f t="shared" si="11"/>
        <v>70532.692519999982</v>
      </c>
      <c r="AC11" s="161">
        <f t="shared" si="11"/>
        <v>70122.442209999979</v>
      </c>
      <c r="AD11" s="161">
        <f t="shared" si="11"/>
        <v>69712.191899999976</v>
      </c>
      <c r="AE11" s="161">
        <f t="shared" si="11"/>
        <v>69301.941589999973</v>
      </c>
    </row>
    <row r="12" spans="1:31">
      <c r="A12" s="31">
        <v>39904</v>
      </c>
      <c r="B12" s="3"/>
      <c r="C12" s="6">
        <v>4</v>
      </c>
      <c r="D12" s="29">
        <f t="shared" si="0"/>
        <v>1081</v>
      </c>
      <c r="E12" s="29">
        <f t="shared" si="6"/>
        <v>4324</v>
      </c>
      <c r="F12" s="29">
        <f t="shared" si="1"/>
        <v>-190176</v>
      </c>
      <c r="G12" s="34">
        <f>+Inputs!$D$3</f>
        <v>0.37951000000000001</v>
      </c>
      <c r="H12" s="2"/>
      <c r="I12" s="27">
        <f t="shared" si="7"/>
        <v>194500</v>
      </c>
      <c r="J12" s="27"/>
      <c r="K12" s="27">
        <f t="shared" si="2"/>
        <v>1081</v>
      </c>
      <c r="L12" s="27">
        <f t="shared" si="8"/>
        <v>4324</v>
      </c>
      <c r="M12" s="27">
        <f t="shared" si="3"/>
        <v>410.25031000000001</v>
      </c>
      <c r="N12" s="27">
        <f t="shared" si="4"/>
        <v>410.25031000000001</v>
      </c>
      <c r="O12" s="27">
        <f t="shared" si="9"/>
        <v>-72173.693759999995</v>
      </c>
      <c r="P12" s="27">
        <f t="shared" si="10"/>
        <v>72173.693759999995</v>
      </c>
      <c r="Q12" s="39"/>
      <c r="R12" s="40"/>
      <c r="S12" s="40"/>
      <c r="T12" s="36"/>
    </row>
    <row r="13" spans="1:31">
      <c r="A13" s="31">
        <v>39934</v>
      </c>
      <c r="B13" s="3"/>
      <c r="C13" s="6">
        <v>5</v>
      </c>
      <c r="D13" s="29">
        <f t="shared" si="0"/>
        <v>1081</v>
      </c>
      <c r="E13" s="29">
        <f t="shared" si="6"/>
        <v>5405</v>
      </c>
      <c r="F13" s="29">
        <f t="shared" si="1"/>
        <v>-189095</v>
      </c>
      <c r="G13" s="34">
        <f>+Inputs!$D$3</f>
        <v>0.37951000000000001</v>
      </c>
      <c r="H13" s="2"/>
      <c r="I13" s="27">
        <f t="shared" si="7"/>
        <v>194500</v>
      </c>
      <c r="J13" s="27"/>
      <c r="K13" s="27">
        <f t="shared" si="2"/>
        <v>1081</v>
      </c>
      <c r="L13" s="27">
        <f t="shared" si="8"/>
        <v>5405</v>
      </c>
      <c r="M13" s="27">
        <f t="shared" si="3"/>
        <v>410.25031000000001</v>
      </c>
      <c r="N13" s="27">
        <f t="shared" si="4"/>
        <v>410.25031000000001</v>
      </c>
      <c r="O13" s="27">
        <f t="shared" si="9"/>
        <v>-71763.443449999992</v>
      </c>
      <c r="P13" s="27">
        <f t="shared" si="10"/>
        <v>71763.443449999992</v>
      </c>
      <c r="Q13" s="38">
        <f>VLOOKUP(Q$8,$A$9:$P$188,9)</f>
        <v>194500</v>
      </c>
      <c r="R13" s="38">
        <f>VLOOKUP(R$8,$A$9:$P$188,9)</f>
        <v>194500</v>
      </c>
      <c r="S13" s="38">
        <f>+R13-Q13</f>
        <v>0</v>
      </c>
      <c r="T13" s="36" t="s">
        <v>191</v>
      </c>
    </row>
    <row r="14" spans="1:31">
      <c r="A14" s="31">
        <v>39965</v>
      </c>
      <c r="B14" s="3"/>
      <c r="C14" s="6">
        <v>6</v>
      </c>
      <c r="D14" s="29">
        <f t="shared" si="0"/>
        <v>1081</v>
      </c>
      <c r="E14" s="29">
        <f t="shared" si="6"/>
        <v>6486</v>
      </c>
      <c r="F14" s="29">
        <f t="shared" si="1"/>
        <v>-188014</v>
      </c>
      <c r="G14" s="34">
        <f>+Inputs!$D$3</f>
        <v>0.37951000000000001</v>
      </c>
      <c r="H14" s="2"/>
      <c r="I14" s="27">
        <f t="shared" si="7"/>
        <v>194500</v>
      </c>
      <c r="J14" s="27"/>
      <c r="K14" s="27">
        <f t="shared" si="2"/>
        <v>1081</v>
      </c>
      <c r="L14" s="27">
        <f t="shared" si="8"/>
        <v>6486</v>
      </c>
      <c r="M14" s="27">
        <f t="shared" si="3"/>
        <v>410.25031000000001</v>
      </c>
      <c r="N14" s="27">
        <f t="shared" si="4"/>
        <v>410.25031000000001</v>
      </c>
      <c r="O14" s="27">
        <f t="shared" si="9"/>
        <v>-71353.193139999988</v>
      </c>
      <c r="P14" s="27">
        <f t="shared" si="10"/>
        <v>71353.193139999988</v>
      </c>
      <c r="Q14" s="38">
        <f>VLOOKUP(Q$8,$A$9:$P$188,12)</f>
        <v>12972</v>
      </c>
      <c r="R14" s="38">
        <f>VLOOKUP(R$8,$A$9:$P$188,12)</f>
        <v>25944</v>
      </c>
      <c r="S14" s="38">
        <f>+R14-Q14</f>
        <v>12972</v>
      </c>
      <c r="T14" s="37" t="s">
        <v>192</v>
      </c>
    </row>
    <row r="15" spans="1:31">
      <c r="A15" s="31">
        <v>39995</v>
      </c>
      <c r="B15" s="3"/>
      <c r="C15" s="6">
        <v>7</v>
      </c>
      <c r="D15" s="29">
        <f t="shared" si="0"/>
        <v>1081</v>
      </c>
      <c r="E15" s="29">
        <f t="shared" si="6"/>
        <v>7567</v>
      </c>
      <c r="F15" s="29">
        <f t="shared" si="1"/>
        <v>-186933</v>
      </c>
      <c r="G15" s="34">
        <f>+Inputs!$D$3</f>
        <v>0.37951000000000001</v>
      </c>
      <c r="H15" s="2"/>
      <c r="I15" s="27">
        <f t="shared" si="7"/>
        <v>194500</v>
      </c>
      <c r="J15" s="27"/>
      <c r="K15" s="27">
        <f t="shared" si="2"/>
        <v>1081</v>
      </c>
      <c r="L15" s="27">
        <f t="shared" si="8"/>
        <v>7567</v>
      </c>
      <c r="M15" s="27">
        <f t="shared" si="3"/>
        <v>410.25031000000001</v>
      </c>
      <c r="N15" s="27">
        <f t="shared" si="4"/>
        <v>410.25031000000001</v>
      </c>
      <c r="O15" s="27">
        <f t="shared" si="9"/>
        <v>-70942.942829999985</v>
      </c>
      <c r="P15" s="27">
        <f t="shared" si="10"/>
        <v>70942.942829999985</v>
      </c>
      <c r="Q15" s="8"/>
      <c r="R15" s="8"/>
      <c r="S15" s="8"/>
      <c r="T15" s="108"/>
    </row>
    <row r="16" spans="1:31">
      <c r="A16" s="31">
        <v>40026</v>
      </c>
      <c r="B16" s="3"/>
      <c r="C16" s="6">
        <v>8</v>
      </c>
      <c r="D16" s="29">
        <f t="shared" si="0"/>
        <v>1081</v>
      </c>
      <c r="E16" s="29">
        <f t="shared" si="6"/>
        <v>8648</v>
      </c>
      <c r="F16" s="29">
        <f t="shared" si="1"/>
        <v>-185852</v>
      </c>
      <c r="G16" s="34">
        <f>+Inputs!$D$3</f>
        <v>0.37951000000000001</v>
      </c>
      <c r="H16" s="2"/>
      <c r="I16" s="27">
        <f t="shared" si="7"/>
        <v>194500</v>
      </c>
      <c r="J16" s="27"/>
      <c r="K16" s="27">
        <f t="shared" si="2"/>
        <v>1081</v>
      </c>
      <c r="L16" s="27">
        <f t="shared" si="8"/>
        <v>8648</v>
      </c>
      <c r="M16" s="27">
        <f t="shared" si="3"/>
        <v>410.25031000000001</v>
      </c>
      <c r="N16" s="27">
        <f t="shared" si="4"/>
        <v>410.25031000000001</v>
      </c>
      <c r="O16" s="27">
        <f t="shared" si="9"/>
        <v>-70532.692519999982</v>
      </c>
      <c r="P16" s="27">
        <f t="shared" si="10"/>
        <v>70532.692519999982</v>
      </c>
      <c r="Q16" s="8"/>
      <c r="R16" s="8"/>
      <c r="S16" s="8"/>
      <c r="T16" s="4"/>
    </row>
    <row r="17" spans="1:20">
      <c r="A17" s="31">
        <v>40057</v>
      </c>
      <c r="B17" s="3"/>
      <c r="C17" s="6">
        <v>9</v>
      </c>
      <c r="D17" s="29">
        <f t="shared" si="0"/>
        <v>1081</v>
      </c>
      <c r="E17" s="29">
        <f t="shared" si="6"/>
        <v>9729</v>
      </c>
      <c r="F17" s="29">
        <f t="shared" si="1"/>
        <v>-184771</v>
      </c>
      <c r="G17" s="34">
        <f>+Inputs!$D$3</f>
        <v>0.37951000000000001</v>
      </c>
      <c r="H17" s="2"/>
      <c r="I17" s="27">
        <f t="shared" si="7"/>
        <v>194500</v>
      </c>
      <c r="J17" s="27"/>
      <c r="K17" s="27">
        <f t="shared" si="2"/>
        <v>1081</v>
      </c>
      <c r="L17" s="27">
        <f t="shared" si="8"/>
        <v>9729</v>
      </c>
      <c r="M17" s="27">
        <f t="shared" si="3"/>
        <v>410.25031000000001</v>
      </c>
      <c r="N17" s="27">
        <f t="shared" si="4"/>
        <v>410.25031000000001</v>
      </c>
      <c r="O17" s="27">
        <f t="shared" si="9"/>
        <v>-70122.442209999979</v>
      </c>
      <c r="P17" s="27">
        <f t="shared" si="10"/>
        <v>70122.442209999979</v>
      </c>
      <c r="Q17" s="8"/>
      <c r="R17" s="8"/>
      <c r="S17" s="8"/>
      <c r="T17" s="4"/>
    </row>
    <row r="18" spans="1:20">
      <c r="A18" s="31">
        <v>40087</v>
      </c>
      <c r="B18" s="154"/>
      <c r="C18" s="155">
        <v>10</v>
      </c>
      <c r="D18" s="156">
        <f t="shared" si="0"/>
        <v>1081</v>
      </c>
      <c r="E18" s="156">
        <f t="shared" si="6"/>
        <v>10810</v>
      </c>
      <c r="F18" s="156">
        <f t="shared" si="1"/>
        <v>-183690</v>
      </c>
      <c r="G18" s="34">
        <f>+Inputs!$D$3</f>
        <v>0.37951000000000001</v>
      </c>
      <c r="H18" s="157"/>
      <c r="I18" s="158">
        <f t="shared" si="7"/>
        <v>194500</v>
      </c>
      <c r="J18" s="158"/>
      <c r="K18" s="158">
        <f t="shared" si="2"/>
        <v>1081</v>
      </c>
      <c r="L18" s="158">
        <f t="shared" si="8"/>
        <v>10810</v>
      </c>
      <c r="M18" s="158">
        <f t="shared" si="3"/>
        <v>410.25031000000001</v>
      </c>
      <c r="N18" s="158">
        <f t="shared" si="4"/>
        <v>410.25031000000001</v>
      </c>
      <c r="O18" s="158">
        <f t="shared" si="9"/>
        <v>-69712.191899999976</v>
      </c>
      <c r="P18" s="158">
        <f t="shared" si="10"/>
        <v>69712.191899999976</v>
      </c>
      <c r="Q18" s="8"/>
      <c r="R18" s="8"/>
      <c r="S18" s="8"/>
      <c r="T18" s="4"/>
    </row>
    <row r="19" spans="1:20">
      <c r="A19" s="31">
        <v>40118</v>
      </c>
      <c r="B19" s="154"/>
      <c r="C19" s="155">
        <v>11</v>
      </c>
      <c r="D19" s="156">
        <f t="shared" si="0"/>
        <v>1081</v>
      </c>
      <c r="E19" s="156">
        <f t="shared" si="6"/>
        <v>11891</v>
      </c>
      <c r="F19" s="156">
        <f t="shared" si="1"/>
        <v>-182609</v>
      </c>
      <c r="G19" s="34">
        <f>+Inputs!$D$3</f>
        <v>0.37951000000000001</v>
      </c>
      <c r="H19" s="157"/>
      <c r="I19" s="158">
        <f t="shared" si="7"/>
        <v>194500</v>
      </c>
      <c r="J19" s="158"/>
      <c r="K19" s="158">
        <f t="shared" si="2"/>
        <v>1081</v>
      </c>
      <c r="L19" s="158">
        <f t="shared" si="8"/>
        <v>11891</v>
      </c>
      <c r="M19" s="158">
        <f t="shared" si="3"/>
        <v>410.25031000000001</v>
      </c>
      <c r="N19" s="158">
        <f t="shared" si="4"/>
        <v>410.25031000000001</v>
      </c>
      <c r="O19" s="158">
        <f t="shared" si="9"/>
        <v>-69301.941589999973</v>
      </c>
      <c r="P19" s="158">
        <f t="shared" si="10"/>
        <v>69301.941589999973</v>
      </c>
      <c r="Q19" s="8"/>
      <c r="R19" s="8"/>
      <c r="S19" s="8"/>
      <c r="T19" s="4"/>
    </row>
    <row r="20" spans="1:20">
      <c r="A20" s="31">
        <v>40148</v>
      </c>
      <c r="B20" s="3"/>
      <c r="C20" s="6">
        <v>12</v>
      </c>
      <c r="D20" s="29">
        <f t="shared" si="0"/>
        <v>1081</v>
      </c>
      <c r="E20" s="29">
        <f t="shared" si="6"/>
        <v>12972</v>
      </c>
      <c r="F20" s="29">
        <f t="shared" si="1"/>
        <v>-181528</v>
      </c>
      <c r="G20" s="34">
        <f>+Inputs!$D$3</f>
        <v>0.37951000000000001</v>
      </c>
      <c r="H20" s="2"/>
      <c r="I20" s="27">
        <f t="shared" si="7"/>
        <v>194500</v>
      </c>
      <c r="J20" s="27"/>
      <c r="K20" s="27">
        <f t="shared" si="2"/>
        <v>1081</v>
      </c>
      <c r="L20" s="27">
        <f t="shared" si="8"/>
        <v>12972</v>
      </c>
      <c r="M20" s="27">
        <f t="shared" si="3"/>
        <v>410.25031000000001</v>
      </c>
      <c r="N20" s="27">
        <f t="shared" si="4"/>
        <v>410.25031000000001</v>
      </c>
      <c r="O20" s="27">
        <f t="shared" si="9"/>
        <v>-68891.69127999997</v>
      </c>
      <c r="P20" s="27">
        <f t="shared" si="10"/>
        <v>68891.69127999997</v>
      </c>
      <c r="Q20" s="8"/>
      <c r="R20" s="8"/>
      <c r="S20" s="8"/>
      <c r="T20" s="4"/>
    </row>
    <row r="21" spans="1:20">
      <c r="A21" s="31">
        <v>40179</v>
      </c>
      <c r="B21" s="3"/>
      <c r="C21" s="6">
        <v>13</v>
      </c>
      <c r="D21" s="29">
        <f t="shared" si="0"/>
        <v>1081</v>
      </c>
      <c r="E21" s="29">
        <f t="shared" si="6"/>
        <v>14053</v>
      </c>
      <c r="F21" s="29">
        <f t="shared" si="1"/>
        <v>-180447</v>
      </c>
      <c r="G21" s="34">
        <f>+Inputs!$D$3</f>
        <v>0.37951000000000001</v>
      </c>
      <c r="H21" s="2"/>
      <c r="I21" s="27">
        <f t="shared" si="7"/>
        <v>194500</v>
      </c>
      <c r="J21" s="27"/>
      <c r="K21" s="27">
        <f t="shared" si="2"/>
        <v>1081</v>
      </c>
      <c r="L21" s="27">
        <f t="shared" si="8"/>
        <v>14053</v>
      </c>
      <c r="M21" s="27">
        <f t="shared" si="3"/>
        <v>410.25031000000001</v>
      </c>
      <c r="N21" s="27">
        <f t="shared" si="4"/>
        <v>410.25031000000001</v>
      </c>
      <c r="O21" s="27">
        <f t="shared" si="9"/>
        <v>-68481.440969999967</v>
      </c>
      <c r="P21" s="27">
        <f t="shared" si="10"/>
        <v>68481.440969999967</v>
      </c>
      <c r="Q21" s="8"/>
      <c r="R21" s="8"/>
      <c r="S21" s="8"/>
      <c r="T21" s="4"/>
    </row>
    <row r="22" spans="1:20">
      <c r="A22" s="31">
        <v>40210</v>
      </c>
      <c r="B22" s="3"/>
      <c r="C22" s="6">
        <v>14</v>
      </c>
      <c r="D22" s="29">
        <f t="shared" si="0"/>
        <v>1081</v>
      </c>
      <c r="E22" s="29">
        <f t="shared" si="6"/>
        <v>15134</v>
      </c>
      <c r="F22" s="29">
        <f t="shared" si="1"/>
        <v>-179366</v>
      </c>
      <c r="G22" s="34">
        <f>+Inputs!$D$3</f>
        <v>0.37951000000000001</v>
      </c>
      <c r="H22" s="2"/>
      <c r="I22" s="27">
        <f t="shared" si="7"/>
        <v>194500</v>
      </c>
      <c r="J22" s="27"/>
      <c r="K22" s="27">
        <f t="shared" si="2"/>
        <v>1081</v>
      </c>
      <c r="L22" s="27">
        <f t="shared" si="8"/>
        <v>15134</v>
      </c>
      <c r="M22" s="27">
        <f t="shared" si="3"/>
        <v>410.25031000000001</v>
      </c>
      <c r="N22" s="27">
        <f t="shared" si="4"/>
        <v>410.25031000000001</v>
      </c>
      <c r="O22" s="27">
        <f t="shared" si="9"/>
        <v>-68071.190659999964</v>
      </c>
      <c r="P22" s="27">
        <f t="shared" si="10"/>
        <v>68071.190659999964</v>
      </c>
      <c r="Q22" s="8"/>
      <c r="R22" s="8"/>
      <c r="S22" s="8"/>
      <c r="T22" s="4"/>
    </row>
    <row r="23" spans="1:20">
      <c r="A23" s="31">
        <v>40238</v>
      </c>
      <c r="B23" s="3"/>
      <c r="C23" s="6">
        <v>15</v>
      </c>
      <c r="D23" s="29">
        <f t="shared" si="0"/>
        <v>1081</v>
      </c>
      <c r="E23" s="29">
        <f t="shared" si="6"/>
        <v>16215</v>
      </c>
      <c r="F23" s="29">
        <f t="shared" si="1"/>
        <v>-178285</v>
      </c>
      <c r="G23" s="34">
        <f>+Inputs!$D$3</f>
        <v>0.37951000000000001</v>
      </c>
      <c r="H23" s="2"/>
      <c r="I23" s="27">
        <f t="shared" si="7"/>
        <v>194500</v>
      </c>
      <c r="J23" s="27"/>
      <c r="K23" s="27">
        <f t="shared" si="2"/>
        <v>1081</v>
      </c>
      <c r="L23" s="27">
        <f t="shared" si="8"/>
        <v>16215</v>
      </c>
      <c r="M23" s="27">
        <f t="shared" si="3"/>
        <v>410.25031000000001</v>
      </c>
      <c r="N23" s="27">
        <f t="shared" si="4"/>
        <v>410.25031000000001</v>
      </c>
      <c r="O23" s="27">
        <f t="shared" si="9"/>
        <v>-67660.940349999961</v>
      </c>
      <c r="P23" s="27">
        <f t="shared" si="10"/>
        <v>67660.940349999961</v>
      </c>
      <c r="Q23" s="8"/>
      <c r="R23" s="8"/>
      <c r="S23" s="8"/>
      <c r="T23" s="4"/>
    </row>
    <row r="24" spans="1:20">
      <c r="A24" s="31">
        <v>40269</v>
      </c>
      <c r="B24" s="3"/>
      <c r="C24" s="6">
        <v>16</v>
      </c>
      <c r="D24" s="29">
        <f t="shared" si="0"/>
        <v>1081</v>
      </c>
      <c r="E24" s="29">
        <f t="shared" si="6"/>
        <v>17296</v>
      </c>
      <c r="F24" s="29">
        <f t="shared" si="1"/>
        <v>-177204</v>
      </c>
      <c r="G24" s="34">
        <f>+Inputs!$D$3</f>
        <v>0.37951000000000001</v>
      </c>
      <c r="H24" s="2"/>
      <c r="I24" s="27">
        <f t="shared" si="7"/>
        <v>194500</v>
      </c>
      <c r="J24" s="27"/>
      <c r="K24" s="27">
        <f t="shared" si="2"/>
        <v>1081</v>
      </c>
      <c r="L24" s="27">
        <f t="shared" si="8"/>
        <v>17296</v>
      </c>
      <c r="M24" s="27">
        <f t="shared" si="3"/>
        <v>410.25031000000001</v>
      </c>
      <c r="N24" s="27">
        <f t="shared" si="4"/>
        <v>410.25031000000001</v>
      </c>
      <c r="O24" s="27">
        <f t="shared" si="9"/>
        <v>-67250.690039999958</v>
      </c>
      <c r="P24" s="27">
        <f t="shared" si="10"/>
        <v>67250.690039999958</v>
      </c>
      <c r="Q24" s="8"/>
      <c r="R24" s="8"/>
      <c r="S24" s="8"/>
      <c r="T24" s="4"/>
    </row>
    <row r="25" spans="1:20">
      <c r="A25" s="31">
        <v>40299</v>
      </c>
      <c r="B25" s="3"/>
      <c r="C25" s="6">
        <v>17</v>
      </c>
      <c r="D25" s="29">
        <f t="shared" si="0"/>
        <v>1081</v>
      </c>
      <c r="E25" s="29">
        <f t="shared" si="6"/>
        <v>18377</v>
      </c>
      <c r="F25" s="29">
        <f t="shared" si="1"/>
        <v>-176123</v>
      </c>
      <c r="G25" s="34">
        <f>+Inputs!$D$3</f>
        <v>0.37951000000000001</v>
      </c>
      <c r="H25" s="2"/>
      <c r="I25" s="27">
        <f t="shared" si="7"/>
        <v>194500</v>
      </c>
      <c r="J25" s="27"/>
      <c r="K25" s="27">
        <f t="shared" si="2"/>
        <v>1081</v>
      </c>
      <c r="L25" s="27">
        <f t="shared" si="8"/>
        <v>18377</v>
      </c>
      <c r="M25" s="27">
        <f t="shared" si="3"/>
        <v>410.25031000000001</v>
      </c>
      <c r="N25" s="27">
        <f t="shared" si="4"/>
        <v>410.25031000000001</v>
      </c>
      <c r="O25" s="27">
        <f t="shared" si="9"/>
        <v>-66840.439729999955</v>
      </c>
      <c r="P25" s="27">
        <f t="shared" si="10"/>
        <v>66840.439729999955</v>
      </c>
      <c r="Q25" s="8"/>
      <c r="R25" s="8"/>
      <c r="S25" s="8"/>
      <c r="T25" s="4"/>
    </row>
    <row r="26" spans="1:20">
      <c r="A26" s="31">
        <v>40330</v>
      </c>
      <c r="B26" s="3"/>
      <c r="C26" s="6">
        <v>18</v>
      </c>
      <c r="D26" s="29">
        <f t="shared" si="0"/>
        <v>1081</v>
      </c>
      <c r="E26" s="29">
        <f t="shared" si="6"/>
        <v>19458</v>
      </c>
      <c r="F26" s="29">
        <f t="shared" si="1"/>
        <v>-175042</v>
      </c>
      <c r="G26" s="34">
        <f>+Inputs!$D$3</f>
        <v>0.37951000000000001</v>
      </c>
      <c r="H26" s="2"/>
      <c r="I26" s="27">
        <f t="shared" si="7"/>
        <v>194500</v>
      </c>
      <c r="J26" s="27"/>
      <c r="K26" s="27">
        <f t="shared" si="2"/>
        <v>1081</v>
      </c>
      <c r="L26" s="27">
        <f t="shared" si="8"/>
        <v>19458</v>
      </c>
      <c r="M26" s="27">
        <f t="shared" si="3"/>
        <v>410.25031000000001</v>
      </c>
      <c r="N26" s="27">
        <f t="shared" si="4"/>
        <v>410.25031000000001</v>
      </c>
      <c r="O26" s="27">
        <f t="shared" si="9"/>
        <v>-66430.189419999951</v>
      </c>
      <c r="P26" s="27">
        <f t="shared" si="10"/>
        <v>66430.189419999951</v>
      </c>
      <c r="Q26" s="8"/>
      <c r="R26" s="8"/>
      <c r="S26" s="8"/>
      <c r="T26" s="4"/>
    </row>
    <row r="27" spans="1:20">
      <c r="A27" s="31">
        <v>40360</v>
      </c>
      <c r="B27" s="3"/>
      <c r="C27" s="6">
        <v>19</v>
      </c>
      <c r="D27" s="29">
        <f t="shared" si="0"/>
        <v>1081</v>
      </c>
      <c r="E27" s="29">
        <f t="shared" si="6"/>
        <v>20539</v>
      </c>
      <c r="F27" s="29">
        <f t="shared" si="1"/>
        <v>-173961</v>
      </c>
      <c r="G27" s="34">
        <f>+Inputs!$D$3</f>
        <v>0.37951000000000001</v>
      </c>
      <c r="H27" s="2"/>
      <c r="I27" s="27">
        <f t="shared" si="7"/>
        <v>194500</v>
      </c>
      <c r="J27" s="27"/>
      <c r="K27" s="27">
        <f t="shared" si="2"/>
        <v>1081</v>
      </c>
      <c r="L27" s="27">
        <f t="shared" si="8"/>
        <v>20539</v>
      </c>
      <c r="M27" s="27">
        <f t="shared" si="3"/>
        <v>410.25031000000001</v>
      </c>
      <c r="N27" s="27">
        <f t="shared" si="4"/>
        <v>410.25031000000001</v>
      </c>
      <c r="O27" s="27">
        <f t="shared" si="9"/>
        <v>-66019.939109999948</v>
      </c>
      <c r="P27" s="27">
        <f t="shared" si="10"/>
        <v>66019.939109999948</v>
      </c>
      <c r="Q27" s="8"/>
      <c r="R27" s="8"/>
      <c r="S27" s="8"/>
      <c r="T27" s="4"/>
    </row>
    <row r="28" spans="1:20">
      <c r="A28" s="31">
        <v>40391</v>
      </c>
      <c r="B28" s="3"/>
      <c r="C28" s="6">
        <v>20</v>
      </c>
      <c r="D28" s="29">
        <f t="shared" si="0"/>
        <v>1081</v>
      </c>
      <c r="E28" s="29">
        <f t="shared" si="6"/>
        <v>21620</v>
      </c>
      <c r="F28" s="29">
        <f t="shared" si="1"/>
        <v>-172880</v>
      </c>
      <c r="G28" s="34">
        <f>+Inputs!$D$3</f>
        <v>0.37951000000000001</v>
      </c>
      <c r="H28" s="2"/>
      <c r="I28" s="27">
        <f t="shared" si="7"/>
        <v>194500</v>
      </c>
      <c r="J28" s="27"/>
      <c r="K28" s="27">
        <f t="shared" si="2"/>
        <v>1081</v>
      </c>
      <c r="L28" s="27">
        <f t="shared" si="8"/>
        <v>21620</v>
      </c>
      <c r="M28" s="27">
        <f t="shared" si="3"/>
        <v>410.25031000000001</v>
      </c>
      <c r="N28" s="27">
        <f t="shared" si="4"/>
        <v>410.25031000000001</v>
      </c>
      <c r="O28" s="27">
        <f t="shared" si="9"/>
        <v>-65609.688799999945</v>
      </c>
      <c r="P28" s="27">
        <f t="shared" si="10"/>
        <v>65609.688799999945</v>
      </c>
      <c r="Q28" s="8"/>
      <c r="R28" s="8"/>
      <c r="S28" s="8"/>
      <c r="T28" s="4"/>
    </row>
    <row r="29" spans="1:20">
      <c r="A29" s="31">
        <v>40422</v>
      </c>
      <c r="B29" s="3"/>
      <c r="C29" s="6">
        <v>21</v>
      </c>
      <c r="D29" s="29">
        <f t="shared" si="0"/>
        <v>1081</v>
      </c>
      <c r="E29" s="29">
        <f t="shared" si="6"/>
        <v>22701</v>
      </c>
      <c r="F29" s="29">
        <f t="shared" si="1"/>
        <v>-171799</v>
      </c>
      <c r="G29" s="34">
        <f>+Inputs!$D$3</f>
        <v>0.37951000000000001</v>
      </c>
      <c r="H29" s="2"/>
      <c r="I29" s="27">
        <f t="shared" si="7"/>
        <v>194500</v>
      </c>
      <c r="J29" s="27"/>
      <c r="K29" s="27">
        <f t="shared" si="2"/>
        <v>1081</v>
      </c>
      <c r="L29" s="27">
        <f t="shared" si="8"/>
        <v>22701</v>
      </c>
      <c r="M29" s="27">
        <f t="shared" si="3"/>
        <v>410.25031000000001</v>
      </c>
      <c r="N29" s="27">
        <f t="shared" si="4"/>
        <v>410.25031000000001</v>
      </c>
      <c r="O29" s="27">
        <f t="shared" si="9"/>
        <v>-65199.438489999942</v>
      </c>
      <c r="P29" s="27">
        <f t="shared" si="10"/>
        <v>65199.438489999942</v>
      </c>
      <c r="Q29" s="8"/>
      <c r="R29" s="8"/>
      <c r="S29" s="8"/>
      <c r="T29" s="4"/>
    </row>
    <row r="30" spans="1:20">
      <c r="A30" s="31">
        <v>40452</v>
      </c>
      <c r="B30" s="3"/>
      <c r="C30" s="6">
        <v>22</v>
      </c>
      <c r="D30" s="29">
        <f t="shared" si="0"/>
        <v>1081</v>
      </c>
      <c r="E30" s="29">
        <f t="shared" si="6"/>
        <v>23782</v>
      </c>
      <c r="F30" s="29">
        <f t="shared" si="1"/>
        <v>-170718</v>
      </c>
      <c r="G30" s="34">
        <f>+Inputs!$D$3</f>
        <v>0.37951000000000001</v>
      </c>
      <c r="H30" s="2"/>
      <c r="I30" s="27">
        <f t="shared" si="7"/>
        <v>194500</v>
      </c>
      <c r="J30" s="27"/>
      <c r="K30" s="27">
        <f t="shared" si="2"/>
        <v>1081</v>
      </c>
      <c r="L30" s="27">
        <f t="shared" si="8"/>
        <v>23782</v>
      </c>
      <c r="M30" s="27">
        <f t="shared" si="3"/>
        <v>410.25031000000001</v>
      </c>
      <c r="N30" s="27">
        <f t="shared" si="4"/>
        <v>410.25031000000001</v>
      </c>
      <c r="O30" s="27">
        <f t="shared" si="9"/>
        <v>-64789.188179999939</v>
      </c>
      <c r="P30" s="27">
        <f t="shared" si="10"/>
        <v>64789.188179999939</v>
      </c>
      <c r="Q30" s="8"/>
      <c r="R30" s="8"/>
      <c r="S30" s="8"/>
      <c r="T30" s="4"/>
    </row>
    <row r="31" spans="1:20">
      <c r="A31" s="31">
        <v>40483</v>
      </c>
      <c r="B31" s="3"/>
      <c r="C31" s="6">
        <v>23</v>
      </c>
      <c r="D31" s="29">
        <f t="shared" si="0"/>
        <v>1081</v>
      </c>
      <c r="E31" s="29">
        <f t="shared" si="6"/>
        <v>24863</v>
      </c>
      <c r="F31" s="29">
        <f t="shared" si="1"/>
        <v>-169637</v>
      </c>
      <c r="G31" s="34">
        <f>+Inputs!$D$3</f>
        <v>0.37951000000000001</v>
      </c>
      <c r="H31" s="2"/>
      <c r="I31" s="27">
        <f t="shared" si="7"/>
        <v>194500</v>
      </c>
      <c r="J31" s="27"/>
      <c r="K31" s="27">
        <f t="shared" si="2"/>
        <v>1081</v>
      </c>
      <c r="L31" s="27">
        <f t="shared" si="8"/>
        <v>24863</v>
      </c>
      <c r="M31" s="27">
        <f t="shared" si="3"/>
        <v>410.25031000000001</v>
      </c>
      <c r="N31" s="27">
        <f t="shared" si="4"/>
        <v>410.25031000000001</v>
      </c>
      <c r="O31" s="27">
        <f t="shared" si="9"/>
        <v>-64378.937869999936</v>
      </c>
      <c r="P31" s="27">
        <f t="shared" si="10"/>
        <v>64378.937869999936</v>
      </c>
      <c r="Q31" s="8"/>
      <c r="R31" s="8"/>
      <c r="S31" s="8"/>
      <c r="T31" s="4"/>
    </row>
    <row r="32" spans="1:20">
      <c r="A32" s="31">
        <v>40513</v>
      </c>
      <c r="B32" s="3"/>
      <c r="C32" s="6">
        <v>24</v>
      </c>
      <c r="D32" s="29">
        <f t="shared" si="0"/>
        <v>1081</v>
      </c>
      <c r="E32" s="29">
        <f t="shared" si="6"/>
        <v>25944</v>
      </c>
      <c r="F32" s="29">
        <f t="shared" si="1"/>
        <v>-168556</v>
      </c>
      <c r="G32" s="34">
        <f>+Inputs!$D$3</f>
        <v>0.37951000000000001</v>
      </c>
      <c r="H32" s="2"/>
      <c r="I32" s="27">
        <f t="shared" si="7"/>
        <v>194500</v>
      </c>
      <c r="J32" s="27"/>
      <c r="K32" s="27">
        <f t="shared" si="2"/>
        <v>1081</v>
      </c>
      <c r="L32" s="27">
        <f t="shared" si="8"/>
        <v>25944</v>
      </c>
      <c r="M32" s="27">
        <f t="shared" si="3"/>
        <v>410.25031000000001</v>
      </c>
      <c r="N32" s="27">
        <f t="shared" si="4"/>
        <v>410.25031000000001</v>
      </c>
      <c r="O32" s="27">
        <f t="shared" si="9"/>
        <v>-63968.687559999933</v>
      </c>
      <c r="P32" s="27">
        <f t="shared" si="10"/>
        <v>63968.687559999933</v>
      </c>
      <c r="Q32" s="8"/>
      <c r="R32" s="8"/>
      <c r="S32" s="8"/>
      <c r="T32" s="4"/>
    </row>
    <row r="33" spans="1:20">
      <c r="A33" s="31">
        <v>40544</v>
      </c>
      <c r="B33" s="3"/>
      <c r="C33" s="6">
        <v>25</v>
      </c>
      <c r="D33" s="29">
        <f t="shared" si="0"/>
        <v>1081</v>
      </c>
      <c r="E33" s="29">
        <f t="shared" si="6"/>
        <v>27025</v>
      </c>
      <c r="F33" s="29">
        <f t="shared" si="1"/>
        <v>-167475</v>
      </c>
      <c r="G33" s="34">
        <f>+Inputs!$D$3</f>
        <v>0.37951000000000001</v>
      </c>
      <c r="H33" s="2"/>
      <c r="I33" s="27">
        <f t="shared" si="7"/>
        <v>194500</v>
      </c>
      <c r="J33" s="27"/>
      <c r="K33" s="27">
        <f t="shared" si="2"/>
        <v>1081</v>
      </c>
      <c r="L33" s="27">
        <f t="shared" si="8"/>
        <v>27025</v>
      </c>
      <c r="M33" s="27">
        <f t="shared" si="3"/>
        <v>410.25031000000001</v>
      </c>
      <c r="N33" s="27">
        <f t="shared" si="4"/>
        <v>410.25031000000001</v>
      </c>
      <c r="O33" s="27">
        <f t="shared" si="9"/>
        <v>-63558.43724999993</v>
      </c>
      <c r="P33" s="27">
        <f t="shared" si="10"/>
        <v>63558.43724999993</v>
      </c>
      <c r="Q33" s="8"/>
      <c r="R33" s="8"/>
      <c r="S33" s="8"/>
      <c r="T33" s="4"/>
    </row>
    <row r="34" spans="1:20">
      <c r="A34" s="31">
        <v>40575</v>
      </c>
      <c r="B34" s="3"/>
      <c r="C34" s="6">
        <v>26</v>
      </c>
      <c r="D34" s="29">
        <f t="shared" si="0"/>
        <v>1081</v>
      </c>
      <c r="E34" s="29">
        <f t="shared" si="6"/>
        <v>28106</v>
      </c>
      <c r="F34" s="29">
        <f t="shared" si="1"/>
        <v>-166394</v>
      </c>
      <c r="G34" s="34">
        <f>+Inputs!$D$3</f>
        <v>0.37951000000000001</v>
      </c>
      <c r="H34" s="2"/>
      <c r="I34" s="27">
        <f t="shared" si="7"/>
        <v>194500</v>
      </c>
      <c r="J34" s="27"/>
      <c r="K34" s="27">
        <f t="shared" si="2"/>
        <v>1081</v>
      </c>
      <c r="L34" s="27">
        <f t="shared" si="8"/>
        <v>28106</v>
      </c>
      <c r="M34" s="27">
        <f t="shared" si="3"/>
        <v>410.25031000000001</v>
      </c>
      <c r="N34" s="27">
        <f t="shared" si="4"/>
        <v>410.25031000000001</v>
      </c>
      <c r="O34" s="27">
        <f t="shared" si="9"/>
        <v>-63148.186939999927</v>
      </c>
      <c r="P34" s="27">
        <f t="shared" si="10"/>
        <v>63148.186939999927</v>
      </c>
      <c r="Q34" s="8"/>
      <c r="R34" s="8"/>
      <c r="S34" s="8"/>
      <c r="T34" s="4"/>
    </row>
    <row r="35" spans="1:20">
      <c r="A35" s="31">
        <v>40603</v>
      </c>
      <c r="B35" s="3"/>
      <c r="C35" s="6">
        <v>27</v>
      </c>
      <c r="D35" s="29">
        <f t="shared" si="0"/>
        <v>1081</v>
      </c>
      <c r="E35" s="29">
        <f t="shared" si="6"/>
        <v>29187</v>
      </c>
      <c r="F35" s="29">
        <f t="shared" si="1"/>
        <v>-165313</v>
      </c>
      <c r="G35" s="34">
        <f>+Inputs!$D$3</f>
        <v>0.37951000000000001</v>
      </c>
      <c r="H35" s="2"/>
      <c r="I35" s="27">
        <f t="shared" si="7"/>
        <v>194500</v>
      </c>
      <c r="J35" s="27"/>
      <c r="K35" s="27">
        <f t="shared" si="2"/>
        <v>1081</v>
      </c>
      <c r="L35" s="27">
        <f t="shared" si="8"/>
        <v>29187</v>
      </c>
      <c r="M35" s="27">
        <f t="shared" si="3"/>
        <v>410.25031000000001</v>
      </c>
      <c r="N35" s="27">
        <f t="shared" si="4"/>
        <v>410.25031000000001</v>
      </c>
      <c r="O35" s="27">
        <f t="shared" si="9"/>
        <v>-62737.936629999924</v>
      </c>
      <c r="P35" s="27">
        <f t="shared" si="10"/>
        <v>62737.936629999924</v>
      </c>
      <c r="Q35" s="8"/>
      <c r="R35" s="8"/>
      <c r="S35" s="8"/>
      <c r="T35" s="4"/>
    </row>
    <row r="36" spans="1:20">
      <c r="A36" s="31">
        <v>40634</v>
      </c>
      <c r="B36" s="3"/>
      <c r="C36" s="6">
        <v>28</v>
      </c>
      <c r="D36" s="29">
        <f t="shared" si="0"/>
        <v>1081</v>
      </c>
      <c r="E36" s="29">
        <f t="shared" si="6"/>
        <v>30268</v>
      </c>
      <c r="F36" s="29">
        <f t="shared" si="1"/>
        <v>-164232</v>
      </c>
      <c r="G36" s="34">
        <f>+Inputs!$D$3</f>
        <v>0.37951000000000001</v>
      </c>
      <c r="H36" s="2"/>
      <c r="I36" s="27">
        <f t="shared" si="7"/>
        <v>194500</v>
      </c>
      <c r="J36" s="27"/>
      <c r="K36" s="27">
        <f t="shared" si="2"/>
        <v>1081</v>
      </c>
      <c r="L36" s="27">
        <f t="shared" si="8"/>
        <v>30268</v>
      </c>
      <c r="M36" s="27">
        <f t="shared" si="3"/>
        <v>410.25031000000001</v>
      </c>
      <c r="N36" s="27">
        <f t="shared" si="4"/>
        <v>410.25031000000001</v>
      </c>
      <c r="O36" s="27">
        <f t="shared" si="9"/>
        <v>-62327.686319999921</v>
      </c>
      <c r="P36" s="27">
        <f t="shared" si="10"/>
        <v>62327.686319999921</v>
      </c>
      <c r="Q36" s="8"/>
      <c r="R36" s="8"/>
      <c r="S36" s="8"/>
      <c r="T36" s="4"/>
    </row>
    <row r="37" spans="1:20">
      <c r="A37" s="31">
        <v>40664</v>
      </c>
      <c r="B37" s="3"/>
      <c r="C37" s="6">
        <v>29</v>
      </c>
      <c r="D37" s="29">
        <f t="shared" si="0"/>
        <v>1081</v>
      </c>
      <c r="E37" s="29">
        <f t="shared" si="6"/>
        <v>31349</v>
      </c>
      <c r="F37" s="29">
        <f t="shared" si="1"/>
        <v>-163151</v>
      </c>
      <c r="G37" s="34">
        <f>+Inputs!$D$3</f>
        <v>0.37951000000000001</v>
      </c>
      <c r="H37" s="2"/>
      <c r="I37" s="27">
        <f t="shared" si="7"/>
        <v>194500</v>
      </c>
      <c r="J37" s="27"/>
      <c r="K37" s="27">
        <f t="shared" si="2"/>
        <v>1081</v>
      </c>
      <c r="L37" s="27">
        <f t="shared" si="8"/>
        <v>31349</v>
      </c>
      <c r="M37" s="27">
        <f t="shared" si="3"/>
        <v>410.25031000000001</v>
      </c>
      <c r="N37" s="27">
        <f t="shared" si="4"/>
        <v>410.25031000000001</v>
      </c>
      <c r="O37" s="27">
        <f t="shared" si="9"/>
        <v>-61917.436009999918</v>
      </c>
      <c r="P37" s="27">
        <f t="shared" si="10"/>
        <v>61917.436009999918</v>
      </c>
      <c r="Q37" s="8"/>
      <c r="R37" s="8"/>
      <c r="S37" s="8"/>
      <c r="T37" s="4"/>
    </row>
    <row r="38" spans="1:20">
      <c r="A38" s="31">
        <v>40695</v>
      </c>
      <c r="B38" s="3"/>
      <c r="C38" s="6">
        <v>30</v>
      </c>
      <c r="D38" s="29">
        <f t="shared" si="0"/>
        <v>1081</v>
      </c>
      <c r="E38" s="29">
        <f t="shared" si="6"/>
        <v>32430</v>
      </c>
      <c r="F38" s="29">
        <f t="shared" si="1"/>
        <v>-162070</v>
      </c>
      <c r="G38" s="34">
        <f>+Inputs!$D$3</f>
        <v>0.37951000000000001</v>
      </c>
      <c r="H38" s="2"/>
      <c r="I38" s="27">
        <f t="shared" si="7"/>
        <v>194500</v>
      </c>
      <c r="J38" s="27"/>
      <c r="K38" s="27">
        <f t="shared" si="2"/>
        <v>1081</v>
      </c>
      <c r="L38" s="27">
        <f t="shared" si="8"/>
        <v>32430</v>
      </c>
      <c r="M38" s="27">
        <f t="shared" si="3"/>
        <v>410.25031000000001</v>
      </c>
      <c r="N38" s="27">
        <f t="shared" si="4"/>
        <v>410.25031000000001</v>
      </c>
      <c r="O38" s="27">
        <f t="shared" si="9"/>
        <v>-61507.185699999915</v>
      </c>
      <c r="P38" s="27">
        <f t="shared" si="10"/>
        <v>61507.185699999915</v>
      </c>
      <c r="Q38" s="8"/>
      <c r="R38" s="8"/>
      <c r="S38" s="8"/>
      <c r="T38" s="4"/>
    </row>
    <row r="39" spans="1:20">
      <c r="A39" s="31">
        <v>40725</v>
      </c>
      <c r="B39" s="2"/>
      <c r="C39" s="6">
        <v>31</v>
      </c>
      <c r="D39" s="29">
        <f t="shared" si="0"/>
        <v>1081</v>
      </c>
      <c r="E39" s="29">
        <f t="shared" si="6"/>
        <v>33511</v>
      </c>
      <c r="F39" s="29">
        <f t="shared" si="1"/>
        <v>-160989</v>
      </c>
      <c r="G39" s="34">
        <f>+Inputs!$D$3</f>
        <v>0.37951000000000001</v>
      </c>
      <c r="H39" s="2"/>
      <c r="I39" s="27">
        <f t="shared" si="7"/>
        <v>194500</v>
      </c>
      <c r="J39" s="27"/>
      <c r="K39" s="27">
        <f t="shared" si="2"/>
        <v>1081</v>
      </c>
      <c r="L39" s="27">
        <f t="shared" si="8"/>
        <v>33511</v>
      </c>
      <c r="M39" s="27">
        <f t="shared" si="3"/>
        <v>410.25031000000001</v>
      </c>
      <c r="N39" s="27">
        <f t="shared" si="4"/>
        <v>410.25031000000001</v>
      </c>
      <c r="O39" s="27">
        <f t="shared" si="9"/>
        <v>-61096.935389999911</v>
      </c>
      <c r="P39" s="27">
        <f t="shared" si="10"/>
        <v>61096.935389999911</v>
      </c>
      <c r="Q39" s="8"/>
      <c r="R39" s="8"/>
      <c r="S39" s="8"/>
      <c r="T39" s="4"/>
    </row>
    <row r="40" spans="1:20">
      <c r="A40" s="31">
        <v>40756</v>
      </c>
      <c r="B40" s="2"/>
      <c r="C40" s="6">
        <v>32</v>
      </c>
      <c r="D40" s="29">
        <f t="shared" si="0"/>
        <v>1081</v>
      </c>
      <c r="E40" s="29">
        <f t="shared" si="6"/>
        <v>34592</v>
      </c>
      <c r="F40" s="29">
        <f t="shared" si="1"/>
        <v>-159908</v>
      </c>
      <c r="G40" s="34">
        <f>+Inputs!$D$3</f>
        <v>0.37951000000000001</v>
      </c>
      <c r="H40" s="2"/>
      <c r="I40" s="27">
        <f t="shared" si="7"/>
        <v>194500</v>
      </c>
      <c r="J40" s="2"/>
      <c r="K40" s="27">
        <f t="shared" si="2"/>
        <v>1081</v>
      </c>
      <c r="L40" s="27">
        <f t="shared" si="8"/>
        <v>34592</v>
      </c>
      <c r="M40" s="27">
        <f t="shared" si="3"/>
        <v>410.25031000000001</v>
      </c>
      <c r="N40" s="27">
        <f t="shared" si="4"/>
        <v>410.25031000000001</v>
      </c>
      <c r="O40" s="27">
        <f t="shared" si="9"/>
        <v>-60686.685079999908</v>
      </c>
      <c r="P40" s="27">
        <f t="shared" si="10"/>
        <v>60686.685079999908</v>
      </c>
      <c r="Q40" s="8"/>
      <c r="R40" s="8"/>
      <c r="S40" s="8"/>
      <c r="T40" s="4"/>
    </row>
    <row r="41" spans="1:20">
      <c r="A41" s="31">
        <v>40787</v>
      </c>
      <c r="B41" s="4"/>
      <c r="C41" s="6">
        <v>33</v>
      </c>
      <c r="D41" s="29">
        <f t="shared" si="0"/>
        <v>1081</v>
      </c>
      <c r="E41" s="29">
        <f t="shared" si="6"/>
        <v>35673</v>
      </c>
      <c r="F41" s="29">
        <f t="shared" si="1"/>
        <v>-158827</v>
      </c>
      <c r="G41" s="34">
        <f>+Inputs!$D$3</f>
        <v>0.37951000000000001</v>
      </c>
      <c r="H41" s="4"/>
      <c r="I41" s="27">
        <f t="shared" si="7"/>
        <v>194500</v>
      </c>
      <c r="J41" s="4"/>
      <c r="K41" s="27">
        <f t="shared" si="2"/>
        <v>1081</v>
      </c>
      <c r="L41" s="27">
        <f t="shared" si="8"/>
        <v>35673</v>
      </c>
      <c r="M41" s="27">
        <f t="shared" si="3"/>
        <v>410.25031000000001</v>
      </c>
      <c r="N41" s="27">
        <f t="shared" si="4"/>
        <v>410.25031000000001</v>
      </c>
      <c r="O41" s="27">
        <f t="shared" si="9"/>
        <v>-60276.434769999905</v>
      </c>
      <c r="P41" s="27">
        <f t="shared" si="10"/>
        <v>60276.434769999905</v>
      </c>
      <c r="Q41" s="8"/>
      <c r="R41" s="8"/>
      <c r="S41" s="8"/>
      <c r="T41" s="4"/>
    </row>
    <row r="42" spans="1:20">
      <c r="A42" s="31">
        <v>40817</v>
      </c>
      <c r="B42" s="4"/>
      <c r="C42" s="6">
        <v>34</v>
      </c>
      <c r="D42" s="29">
        <f t="shared" si="0"/>
        <v>1081</v>
      </c>
      <c r="E42" s="29">
        <f t="shared" si="6"/>
        <v>36754</v>
      </c>
      <c r="F42" s="29">
        <f t="shared" si="1"/>
        <v>-157746</v>
      </c>
      <c r="G42" s="34">
        <f>+Inputs!$D$3</f>
        <v>0.37951000000000001</v>
      </c>
      <c r="H42" s="4"/>
      <c r="I42" s="27">
        <f t="shared" si="7"/>
        <v>194500</v>
      </c>
      <c r="J42" s="4"/>
      <c r="K42" s="27">
        <f t="shared" si="2"/>
        <v>1081</v>
      </c>
      <c r="L42" s="27">
        <f t="shared" si="8"/>
        <v>36754</v>
      </c>
      <c r="M42" s="27">
        <f t="shared" si="3"/>
        <v>410.25031000000001</v>
      </c>
      <c r="N42" s="27">
        <f t="shared" si="4"/>
        <v>410.25031000000001</v>
      </c>
      <c r="O42" s="27">
        <f t="shared" si="9"/>
        <v>-59866.184459999902</v>
      </c>
      <c r="P42" s="27">
        <f t="shared" si="10"/>
        <v>59866.184459999902</v>
      </c>
      <c r="Q42" s="8"/>
      <c r="R42" s="8"/>
      <c r="S42" s="8"/>
      <c r="T42" s="4"/>
    </row>
    <row r="43" spans="1:20">
      <c r="A43" s="31">
        <v>40848</v>
      </c>
      <c r="B43" s="4"/>
      <c r="C43" s="6">
        <v>35</v>
      </c>
      <c r="D43" s="29">
        <f t="shared" si="0"/>
        <v>1081</v>
      </c>
      <c r="E43" s="29">
        <f t="shared" si="6"/>
        <v>37835</v>
      </c>
      <c r="F43" s="29">
        <f t="shared" si="1"/>
        <v>-156665</v>
      </c>
      <c r="G43" s="34">
        <f>+Inputs!$D$3</f>
        <v>0.37951000000000001</v>
      </c>
      <c r="H43" s="4"/>
      <c r="I43" s="27">
        <f t="shared" si="7"/>
        <v>194500</v>
      </c>
      <c r="J43" s="4"/>
      <c r="K43" s="27">
        <f t="shared" si="2"/>
        <v>1081</v>
      </c>
      <c r="L43" s="27">
        <f t="shared" si="8"/>
        <v>37835</v>
      </c>
      <c r="M43" s="27">
        <f t="shared" si="3"/>
        <v>410.25031000000001</v>
      </c>
      <c r="N43" s="27">
        <f t="shared" si="4"/>
        <v>410.25031000000001</v>
      </c>
      <c r="O43" s="27">
        <f t="shared" si="9"/>
        <v>-59455.934149999899</v>
      </c>
      <c r="P43" s="27">
        <f t="shared" si="10"/>
        <v>59455.934149999899</v>
      </c>
      <c r="Q43" s="8"/>
      <c r="R43" s="8"/>
      <c r="S43" s="8"/>
      <c r="T43" s="4"/>
    </row>
    <row r="44" spans="1:20">
      <c r="A44" s="31">
        <v>40878</v>
      </c>
      <c r="B44" s="4"/>
      <c r="C44" s="6">
        <v>36</v>
      </c>
      <c r="D44" s="29">
        <f t="shared" si="0"/>
        <v>1081</v>
      </c>
      <c r="E44" s="29">
        <f t="shared" si="6"/>
        <v>38916</v>
      </c>
      <c r="F44" s="29">
        <f t="shared" si="1"/>
        <v>-155584</v>
      </c>
      <c r="G44" s="34">
        <f>+Inputs!$D$3</f>
        <v>0.37951000000000001</v>
      </c>
      <c r="H44" s="4"/>
      <c r="I44" s="27">
        <f t="shared" si="7"/>
        <v>194500</v>
      </c>
      <c r="J44" s="4"/>
      <c r="K44" s="27">
        <f t="shared" si="2"/>
        <v>1081</v>
      </c>
      <c r="L44" s="27">
        <f t="shared" si="8"/>
        <v>38916</v>
      </c>
      <c r="M44" s="27">
        <f t="shared" si="3"/>
        <v>410.25031000000001</v>
      </c>
      <c r="N44" s="27">
        <f t="shared" si="4"/>
        <v>410.25031000000001</v>
      </c>
      <c r="O44" s="27">
        <f t="shared" si="9"/>
        <v>-59045.683839999896</v>
      </c>
      <c r="P44" s="27">
        <f t="shared" si="10"/>
        <v>59045.683839999896</v>
      </c>
      <c r="Q44" s="8"/>
      <c r="R44" s="8"/>
      <c r="S44" s="8"/>
      <c r="T44" s="4"/>
    </row>
    <row r="45" spans="1:20">
      <c r="A45" s="31">
        <v>40909</v>
      </c>
      <c r="B45" s="4"/>
      <c r="C45" s="6">
        <v>37</v>
      </c>
      <c r="D45" s="29">
        <f t="shared" si="0"/>
        <v>1081</v>
      </c>
      <c r="E45" s="29">
        <f t="shared" si="6"/>
        <v>39997</v>
      </c>
      <c r="F45" s="29">
        <f t="shared" si="1"/>
        <v>-154503</v>
      </c>
      <c r="G45" s="34">
        <f>+Inputs!$D$3</f>
        <v>0.37951000000000001</v>
      </c>
      <c r="H45" s="4"/>
      <c r="I45" s="27">
        <f t="shared" si="7"/>
        <v>194500</v>
      </c>
      <c r="J45" s="4"/>
      <c r="K45" s="27">
        <f t="shared" si="2"/>
        <v>1081</v>
      </c>
      <c r="L45" s="27">
        <f t="shared" si="8"/>
        <v>39997</v>
      </c>
      <c r="M45" s="27">
        <f t="shared" si="3"/>
        <v>410.25031000000001</v>
      </c>
      <c r="N45" s="27">
        <f t="shared" si="4"/>
        <v>410.25031000000001</v>
      </c>
      <c r="O45" s="27">
        <f t="shared" si="9"/>
        <v>-58635.433529999893</v>
      </c>
      <c r="P45" s="27">
        <f t="shared" si="10"/>
        <v>58635.433529999893</v>
      </c>
      <c r="Q45" s="8"/>
      <c r="R45" s="8"/>
      <c r="S45" s="8"/>
      <c r="T45" s="4"/>
    </row>
    <row r="46" spans="1:20">
      <c r="A46" s="31">
        <v>40940</v>
      </c>
      <c r="B46" s="4"/>
      <c r="C46" s="6">
        <v>38</v>
      </c>
      <c r="D46" s="29">
        <f t="shared" si="0"/>
        <v>1081</v>
      </c>
      <c r="E46" s="29">
        <f t="shared" si="6"/>
        <v>41078</v>
      </c>
      <c r="F46" s="29">
        <f t="shared" si="1"/>
        <v>-153422</v>
      </c>
      <c r="G46" s="34">
        <f>+Inputs!$D$3</f>
        <v>0.37951000000000001</v>
      </c>
      <c r="H46" s="4"/>
      <c r="I46" s="27">
        <f t="shared" si="7"/>
        <v>194500</v>
      </c>
      <c r="J46" s="4"/>
      <c r="K46" s="27">
        <f t="shared" si="2"/>
        <v>1081</v>
      </c>
      <c r="L46" s="27">
        <f t="shared" si="8"/>
        <v>41078</v>
      </c>
      <c r="M46" s="27">
        <f t="shared" si="3"/>
        <v>410.25031000000001</v>
      </c>
      <c r="N46" s="27">
        <f t="shared" si="4"/>
        <v>410.25031000000001</v>
      </c>
      <c r="O46" s="27">
        <f t="shared" si="9"/>
        <v>-58225.18321999989</v>
      </c>
      <c r="P46" s="27">
        <f t="shared" si="10"/>
        <v>58225.18321999989</v>
      </c>
      <c r="Q46" s="8"/>
      <c r="R46" s="8"/>
      <c r="S46" s="8"/>
      <c r="T46" s="4"/>
    </row>
    <row r="47" spans="1:20">
      <c r="A47" s="31">
        <v>40969</v>
      </c>
      <c r="B47" s="4"/>
      <c r="C47" s="6">
        <v>39</v>
      </c>
      <c r="D47" s="29">
        <f t="shared" si="0"/>
        <v>1081</v>
      </c>
      <c r="E47" s="29">
        <f t="shared" si="6"/>
        <v>42159</v>
      </c>
      <c r="F47" s="29">
        <f t="shared" si="1"/>
        <v>-152341</v>
      </c>
      <c r="G47" s="34">
        <f>+Inputs!$D$3</f>
        <v>0.37951000000000001</v>
      </c>
      <c r="H47" s="4"/>
      <c r="I47" s="27">
        <f t="shared" si="7"/>
        <v>194500</v>
      </c>
      <c r="J47" s="4"/>
      <c r="K47" s="27">
        <f t="shared" si="2"/>
        <v>1081</v>
      </c>
      <c r="L47" s="27">
        <f t="shared" si="8"/>
        <v>42159</v>
      </c>
      <c r="M47" s="27">
        <f t="shared" si="3"/>
        <v>410.25031000000001</v>
      </c>
      <c r="N47" s="27">
        <f t="shared" si="4"/>
        <v>410.25031000000001</v>
      </c>
      <c r="O47" s="27">
        <f t="shared" si="9"/>
        <v>-57814.932909999887</v>
      </c>
      <c r="P47" s="27">
        <f t="shared" si="10"/>
        <v>57814.932909999887</v>
      </c>
      <c r="Q47" s="8"/>
      <c r="R47" s="8"/>
      <c r="S47" s="8"/>
      <c r="T47" s="4"/>
    </row>
    <row r="48" spans="1:20">
      <c r="A48" s="31">
        <v>41000</v>
      </c>
      <c r="B48" s="4"/>
      <c r="C48" s="6">
        <v>40</v>
      </c>
      <c r="D48" s="29">
        <f t="shared" si="0"/>
        <v>1081</v>
      </c>
      <c r="E48" s="29">
        <f t="shared" si="6"/>
        <v>43240</v>
      </c>
      <c r="F48" s="29">
        <f t="shared" si="1"/>
        <v>-151260</v>
      </c>
      <c r="G48" s="34">
        <f>+Inputs!$D$3</f>
        <v>0.37951000000000001</v>
      </c>
      <c r="H48" s="4"/>
      <c r="I48" s="27">
        <f t="shared" si="7"/>
        <v>194500</v>
      </c>
      <c r="J48" s="4"/>
      <c r="K48" s="27">
        <f t="shared" si="2"/>
        <v>1081</v>
      </c>
      <c r="L48" s="27">
        <f t="shared" si="8"/>
        <v>43240</v>
      </c>
      <c r="M48" s="27">
        <f t="shared" si="3"/>
        <v>410.25031000000001</v>
      </c>
      <c r="N48" s="27">
        <f t="shared" si="4"/>
        <v>410.25031000000001</v>
      </c>
      <c r="O48" s="27">
        <f t="shared" si="9"/>
        <v>-57404.682599999884</v>
      </c>
      <c r="P48" s="27">
        <f t="shared" si="10"/>
        <v>57404.682599999884</v>
      </c>
      <c r="Q48" s="8"/>
      <c r="R48" s="8"/>
      <c r="S48" s="8"/>
      <c r="T48" s="4"/>
    </row>
    <row r="49" spans="1:20">
      <c r="A49" s="31">
        <v>41030</v>
      </c>
      <c r="B49" s="4"/>
      <c r="C49" s="6">
        <v>41</v>
      </c>
      <c r="D49" s="29">
        <f t="shared" si="0"/>
        <v>1081</v>
      </c>
      <c r="E49" s="29">
        <f t="shared" si="6"/>
        <v>44321</v>
      </c>
      <c r="F49" s="29">
        <f t="shared" si="1"/>
        <v>-150179</v>
      </c>
      <c r="G49" s="34">
        <f>+Inputs!$D$3</f>
        <v>0.37951000000000001</v>
      </c>
      <c r="H49" s="4"/>
      <c r="I49" s="27">
        <f t="shared" si="7"/>
        <v>194500</v>
      </c>
      <c r="J49" s="4"/>
      <c r="K49" s="27">
        <f t="shared" si="2"/>
        <v>1081</v>
      </c>
      <c r="L49" s="27">
        <f t="shared" si="8"/>
        <v>44321</v>
      </c>
      <c r="M49" s="27">
        <f t="shared" si="3"/>
        <v>410.25031000000001</v>
      </c>
      <c r="N49" s="27">
        <f t="shared" si="4"/>
        <v>410.25031000000001</v>
      </c>
      <c r="O49" s="27">
        <f t="shared" si="9"/>
        <v>-56994.432289999881</v>
      </c>
      <c r="P49" s="27">
        <f t="shared" si="10"/>
        <v>56994.432289999881</v>
      </c>
      <c r="Q49" s="8"/>
      <c r="R49" s="8"/>
      <c r="S49" s="8"/>
      <c r="T49" s="4"/>
    </row>
    <row r="50" spans="1:20">
      <c r="A50" s="31">
        <v>41061</v>
      </c>
      <c r="B50" s="4"/>
      <c r="C50" s="6">
        <v>42</v>
      </c>
      <c r="D50" s="29">
        <f t="shared" si="0"/>
        <v>1081</v>
      </c>
      <c r="E50" s="29">
        <f t="shared" si="6"/>
        <v>45402</v>
      </c>
      <c r="F50" s="29">
        <f t="shared" si="1"/>
        <v>-149098</v>
      </c>
      <c r="G50" s="34">
        <f>+Inputs!$D$3</f>
        <v>0.37951000000000001</v>
      </c>
      <c r="H50" s="4"/>
      <c r="I50" s="27">
        <f t="shared" si="7"/>
        <v>194500</v>
      </c>
      <c r="J50" s="4"/>
      <c r="K50" s="27">
        <f t="shared" si="2"/>
        <v>1081</v>
      </c>
      <c r="L50" s="27">
        <f t="shared" si="8"/>
        <v>45402</v>
      </c>
      <c r="M50" s="27">
        <f t="shared" si="3"/>
        <v>410.25031000000001</v>
      </c>
      <c r="N50" s="27">
        <f t="shared" si="4"/>
        <v>410.25031000000001</v>
      </c>
      <c r="O50" s="27">
        <f t="shared" si="9"/>
        <v>-56584.181979999878</v>
      </c>
      <c r="P50" s="27">
        <f t="shared" si="10"/>
        <v>56584.181979999878</v>
      </c>
      <c r="Q50" s="8"/>
      <c r="R50" s="8"/>
      <c r="S50" s="8"/>
      <c r="T50" s="4"/>
    </row>
    <row r="51" spans="1:20">
      <c r="A51" s="31">
        <v>41091</v>
      </c>
      <c r="B51" s="4"/>
      <c r="C51" s="6">
        <v>43</v>
      </c>
      <c r="D51" s="29">
        <f t="shared" si="0"/>
        <v>1081</v>
      </c>
      <c r="E51" s="29">
        <f t="shared" si="6"/>
        <v>46483</v>
      </c>
      <c r="F51" s="29">
        <f t="shared" si="1"/>
        <v>-148017</v>
      </c>
      <c r="G51" s="34">
        <f>+Inputs!$D$3</f>
        <v>0.37951000000000001</v>
      </c>
      <c r="H51" s="4"/>
      <c r="I51" s="27">
        <f t="shared" si="7"/>
        <v>194500</v>
      </c>
      <c r="J51" s="4"/>
      <c r="K51" s="27">
        <f t="shared" si="2"/>
        <v>1081</v>
      </c>
      <c r="L51" s="27">
        <f t="shared" si="8"/>
        <v>46483</v>
      </c>
      <c r="M51" s="27">
        <f t="shared" si="3"/>
        <v>410.25031000000001</v>
      </c>
      <c r="N51" s="27">
        <f t="shared" si="4"/>
        <v>410.25031000000001</v>
      </c>
      <c r="O51" s="27">
        <f t="shared" si="9"/>
        <v>-56173.931669999874</v>
      </c>
      <c r="P51" s="27">
        <f t="shared" si="10"/>
        <v>56173.931669999874</v>
      </c>
      <c r="Q51" s="8"/>
      <c r="R51" s="8"/>
      <c r="S51" s="8"/>
      <c r="T51" s="4"/>
    </row>
    <row r="52" spans="1:20">
      <c r="A52" s="31">
        <v>41122</v>
      </c>
      <c r="B52" s="4"/>
      <c r="C52" s="6">
        <v>44</v>
      </c>
      <c r="D52" s="29">
        <f t="shared" si="0"/>
        <v>1081</v>
      </c>
      <c r="E52" s="29">
        <f t="shared" si="6"/>
        <v>47564</v>
      </c>
      <c r="F52" s="29">
        <f t="shared" si="1"/>
        <v>-146936</v>
      </c>
      <c r="G52" s="34">
        <f>+Inputs!$D$3</f>
        <v>0.37951000000000001</v>
      </c>
      <c r="H52" s="4"/>
      <c r="I52" s="27">
        <f t="shared" si="7"/>
        <v>194500</v>
      </c>
      <c r="J52" s="4"/>
      <c r="K52" s="27">
        <f t="shared" si="2"/>
        <v>1081</v>
      </c>
      <c r="L52" s="27">
        <f t="shared" si="8"/>
        <v>47564</v>
      </c>
      <c r="M52" s="27">
        <f t="shared" si="3"/>
        <v>410.25031000000001</v>
      </c>
      <c r="N52" s="27">
        <f t="shared" si="4"/>
        <v>410.25031000000001</v>
      </c>
      <c r="O52" s="27">
        <f t="shared" si="9"/>
        <v>-55763.681359999871</v>
      </c>
      <c r="P52" s="27">
        <f t="shared" si="10"/>
        <v>55763.681359999871</v>
      </c>
      <c r="Q52" s="8"/>
      <c r="R52" s="8"/>
      <c r="S52" s="8"/>
      <c r="T52" s="4"/>
    </row>
    <row r="53" spans="1:20">
      <c r="A53" s="31">
        <v>41153</v>
      </c>
      <c r="B53" s="4"/>
      <c r="C53" s="6">
        <v>45</v>
      </c>
      <c r="D53" s="29">
        <f t="shared" si="0"/>
        <v>1081</v>
      </c>
      <c r="E53" s="29">
        <f t="shared" si="6"/>
        <v>48645</v>
      </c>
      <c r="F53" s="29">
        <f t="shared" si="1"/>
        <v>-145855</v>
      </c>
      <c r="G53" s="34">
        <f>+Inputs!$D$3</f>
        <v>0.37951000000000001</v>
      </c>
      <c r="H53" s="4"/>
      <c r="I53" s="27">
        <f t="shared" si="7"/>
        <v>194500</v>
      </c>
      <c r="J53" s="4"/>
      <c r="K53" s="27">
        <f t="shared" si="2"/>
        <v>1081</v>
      </c>
      <c r="L53" s="27">
        <f t="shared" si="8"/>
        <v>48645</v>
      </c>
      <c r="M53" s="27">
        <f t="shared" si="3"/>
        <v>410.25031000000001</v>
      </c>
      <c r="N53" s="27">
        <f t="shared" si="4"/>
        <v>410.25031000000001</v>
      </c>
      <c r="O53" s="27">
        <f t="shared" si="9"/>
        <v>-55353.431049999868</v>
      </c>
      <c r="P53" s="27">
        <f t="shared" si="10"/>
        <v>55353.431049999868</v>
      </c>
      <c r="Q53" s="8"/>
      <c r="R53" s="8"/>
      <c r="S53" s="8"/>
      <c r="T53" s="4"/>
    </row>
    <row r="54" spans="1:20">
      <c r="A54" s="31">
        <v>41183</v>
      </c>
      <c r="B54" s="4"/>
      <c r="C54" s="6">
        <v>46</v>
      </c>
      <c r="D54" s="29">
        <f t="shared" si="0"/>
        <v>1081</v>
      </c>
      <c r="E54" s="29">
        <f t="shared" si="6"/>
        <v>49726</v>
      </c>
      <c r="F54" s="29">
        <f t="shared" si="1"/>
        <v>-144774</v>
      </c>
      <c r="G54" s="34">
        <f>+Inputs!$D$3</f>
        <v>0.37951000000000001</v>
      </c>
      <c r="H54" s="4"/>
      <c r="I54" s="27">
        <f t="shared" si="7"/>
        <v>194500</v>
      </c>
      <c r="J54" s="4"/>
      <c r="K54" s="27">
        <f t="shared" si="2"/>
        <v>1081</v>
      </c>
      <c r="L54" s="27">
        <f t="shared" si="8"/>
        <v>49726</v>
      </c>
      <c r="M54" s="27">
        <f t="shared" si="3"/>
        <v>410.25031000000001</v>
      </c>
      <c r="N54" s="27">
        <f t="shared" si="4"/>
        <v>410.25031000000001</v>
      </c>
      <c r="O54" s="27">
        <f t="shared" si="9"/>
        <v>-54943.180739999865</v>
      </c>
      <c r="P54" s="27">
        <f t="shared" si="10"/>
        <v>54943.180739999865</v>
      </c>
      <c r="Q54" s="8"/>
      <c r="R54" s="8"/>
      <c r="S54" s="8"/>
      <c r="T54" s="4"/>
    </row>
    <row r="55" spans="1:20">
      <c r="A55" s="31">
        <v>41214</v>
      </c>
      <c r="B55" s="4"/>
      <c r="C55" s="6">
        <v>47</v>
      </c>
      <c r="D55" s="29">
        <f t="shared" si="0"/>
        <v>1081</v>
      </c>
      <c r="E55" s="29">
        <f t="shared" si="6"/>
        <v>50807</v>
      </c>
      <c r="F55" s="29">
        <f t="shared" si="1"/>
        <v>-143693</v>
      </c>
      <c r="G55" s="34">
        <f>+Inputs!$D$3</f>
        <v>0.37951000000000001</v>
      </c>
      <c r="H55" s="4"/>
      <c r="I55" s="27">
        <f t="shared" si="7"/>
        <v>194500</v>
      </c>
      <c r="J55" s="4"/>
      <c r="K55" s="27">
        <f t="shared" si="2"/>
        <v>1081</v>
      </c>
      <c r="L55" s="27">
        <f t="shared" si="8"/>
        <v>50807</v>
      </c>
      <c r="M55" s="27">
        <f t="shared" si="3"/>
        <v>410.25031000000001</v>
      </c>
      <c r="N55" s="27">
        <f t="shared" si="4"/>
        <v>410.25031000000001</v>
      </c>
      <c r="O55" s="27">
        <f t="shared" si="9"/>
        <v>-54532.930429999862</v>
      </c>
      <c r="P55" s="27">
        <f t="shared" si="10"/>
        <v>54532.930429999862</v>
      </c>
      <c r="Q55" s="8"/>
      <c r="R55" s="8"/>
      <c r="S55" s="8"/>
      <c r="T55" s="4"/>
    </row>
    <row r="56" spans="1:20">
      <c r="A56" s="31">
        <v>41244</v>
      </c>
      <c r="B56" s="4"/>
      <c r="C56" s="6">
        <v>48</v>
      </c>
      <c r="D56" s="29">
        <f t="shared" si="0"/>
        <v>1081</v>
      </c>
      <c r="E56" s="29">
        <f t="shared" si="6"/>
        <v>51888</v>
      </c>
      <c r="F56" s="29">
        <f t="shared" si="1"/>
        <v>-142612</v>
      </c>
      <c r="G56" s="34">
        <f>+Inputs!$D$3</f>
        <v>0.37951000000000001</v>
      </c>
      <c r="H56" s="4"/>
      <c r="I56" s="27">
        <f t="shared" si="7"/>
        <v>194500</v>
      </c>
      <c r="J56" s="4"/>
      <c r="K56" s="27">
        <f t="shared" si="2"/>
        <v>1081</v>
      </c>
      <c r="L56" s="27">
        <f t="shared" si="8"/>
        <v>51888</v>
      </c>
      <c r="M56" s="27">
        <f t="shared" si="3"/>
        <v>410.25031000000001</v>
      </c>
      <c r="N56" s="27">
        <f t="shared" si="4"/>
        <v>410.25031000000001</v>
      </c>
      <c r="O56" s="27">
        <f t="shared" si="9"/>
        <v>-54122.680119999859</v>
      </c>
      <c r="P56" s="27">
        <f t="shared" si="10"/>
        <v>54122.680119999859</v>
      </c>
      <c r="Q56" s="8"/>
      <c r="R56" s="8"/>
      <c r="S56" s="8"/>
      <c r="T56" s="4"/>
    </row>
    <row r="57" spans="1:20">
      <c r="A57" s="31">
        <v>41275</v>
      </c>
      <c r="B57" s="4"/>
      <c r="C57" s="6">
        <v>49</v>
      </c>
      <c r="D57" s="29">
        <f t="shared" si="0"/>
        <v>1081</v>
      </c>
      <c r="E57" s="29">
        <f t="shared" si="6"/>
        <v>52969</v>
      </c>
      <c r="F57" s="29">
        <f t="shared" si="1"/>
        <v>-141531</v>
      </c>
      <c r="G57" s="34">
        <f>+Inputs!$D$3</f>
        <v>0.37951000000000001</v>
      </c>
      <c r="H57" s="4"/>
      <c r="I57" s="27">
        <f t="shared" si="7"/>
        <v>194500</v>
      </c>
      <c r="J57" s="4"/>
      <c r="K57" s="27">
        <f t="shared" si="2"/>
        <v>1081</v>
      </c>
      <c r="L57" s="27">
        <f t="shared" si="8"/>
        <v>52969</v>
      </c>
      <c r="M57" s="27">
        <f t="shared" si="3"/>
        <v>410.25031000000001</v>
      </c>
      <c r="N57" s="27">
        <f t="shared" si="4"/>
        <v>410.25031000000001</v>
      </c>
      <c r="O57" s="27">
        <f t="shared" si="9"/>
        <v>-53712.429809999856</v>
      </c>
      <c r="P57" s="27">
        <f t="shared" si="10"/>
        <v>53712.429809999856</v>
      </c>
      <c r="Q57" s="8"/>
      <c r="R57" s="8"/>
      <c r="S57" s="8"/>
      <c r="T57" s="4"/>
    </row>
    <row r="58" spans="1:20">
      <c r="A58" s="31">
        <v>41306</v>
      </c>
      <c r="B58" s="4"/>
      <c r="C58" s="6">
        <v>50</v>
      </c>
      <c r="D58" s="29">
        <f t="shared" si="0"/>
        <v>1081</v>
      </c>
      <c r="E58" s="29">
        <f t="shared" si="6"/>
        <v>54050</v>
      </c>
      <c r="F58" s="29">
        <f t="shared" si="1"/>
        <v>-140450</v>
      </c>
      <c r="G58" s="34">
        <f>+Inputs!$D$3</f>
        <v>0.37951000000000001</v>
      </c>
      <c r="H58" s="4"/>
      <c r="I58" s="27">
        <f t="shared" si="7"/>
        <v>194500</v>
      </c>
      <c r="J58" s="4"/>
      <c r="K58" s="27">
        <f t="shared" si="2"/>
        <v>1081</v>
      </c>
      <c r="L58" s="27">
        <f t="shared" si="8"/>
        <v>54050</v>
      </c>
      <c r="M58" s="27">
        <f t="shared" si="3"/>
        <v>410.25031000000001</v>
      </c>
      <c r="N58" s="27">
        <f t="shared" si="4"/>
        <v>410.25031000000001</v>
      </c>
      <c r="O58" s="27">
        <f t="shared" si="9"/>
        <v>-53302.179499999853</v>
      </c>
      <c r="P58" s="27">
        <f t="shared" si="10"/>
        <v>53302.179499999853</v>
      </c>
      <c r="Q58" s="8"/>
      <c r="R58" s="8"/>
      <c r="S58" s="8"/>
      <c r="T58" s="4"/>
    </row>
    <row r="59" spans="1:20">
      <c r="A59" s="31">
        <v>41334</v>
      </c>
      <c r="B59" s="4"/>
      <c r="C59" s="6">
        <v>51</v>
      </c>
      <c r="D59" s="29">
        <f t="shared" si="0"/>
        <v>1081</v>
      </c>
      <c r="E59" s="29">
        <f t="shared" si="6"/>
        <v>55131</v>
      </c>
      <c r="F59" s="29">
        <f t="shared" si="1"/>
        <v>-139369</v>
      </c>
      <c r="G59" s="34">
        <f>+Inputs!$D$3</f>
        <v>0.37951000000000001</v>
      </c>
      <c r="H59" s="4"/>
      <c r="I59" s="27">
        <f t="shared" si="7"/>
        <v>194500</v>
      </c>
      <c r="J59" s="4"/>
      <c r="K59" s="27">
        <f t="shared" si="2"/>
        <v>1081</v>
      </c>
      <c r="L59" s="27">
        <f t="shared" si="8"/>
        <v>55131</v>
      </c>
      <c r="M59" s="27">
        <f t="shared" si="3"/>
        <v>410.25031000000001</v>
      </c>
      <c r="N59" s="27">
        <f t="shared" si="4"/>
        <v>410.25031000000001</v>
      </c>
      <c r="O59" s="27">
        <f t="shared" si="9"/>
        <v>-52891.92918999985</v>
      </c>
      <c r="P59" s="27">
        <f t="shared" si="10"/>
        <v>52891.92918999985</v>
      </c>
      <c r="Q59" s="8"/>
      <c r="R59" s="8"/>
      <c r="S59" s="8"/>
      <c r="T59" s="4"/>
    </row>
    <row r="60" spans="1:20">
      <c r="A60" s="31">
        <v>41365</v>
      </c>
      <c r="B60" s="4"/>
      <c r="C60" s="6">
        <v>52</v>
      </c>
      <c r="D60" s="29">
        <f t="shared" si="0"/>
        <v>1081</v>
      </c>
      <c r="E60" s="29">
        <f t="shared" si="6"/>
        <v>56212</v>
      </c>
      <c r="F60" s="29">
        <f t="shared" si="1"/>
        <v>-138288</v>
      </c>
      <c r="G60" s="34">
        <f>+Inputs!$D$3</f>
        <v>0.37951000000000001</v>
      </c>
      <c r="H60" s="4"/>
      <c r="I60" s="27">
        <f t="shared" si="7"/>
        <v>194500</v>
      </c>
      <c r="J60" s="4"/>
      <c r="K60" s="27">
        <f t="shared" si="2"/>
        <v>1081</v>
      </c>
      <c r="L60" s="27">
        <f t="shared" si="8"/>
        <v>56212</v>
      </c>
      <c r="M60" s="27">
        <f t="shared" si="3"/>
        <v>410.25031000000001</v>
      </c>
      <c r="N60" s="27">
        <f t="shared" si="4"/>
        <v>410.25031000000001</v>
      </c>
      <c r="O60" s="27">
        <f t="shared" si="9"/>
        <v>-52481.678879999847</v>
      </c>
      <c r="P60" s="27">
        <f t="shared" si="10"/>
        <v>52481.678879999847</v>
      </c>
      <c r="Q60" s="8"/>
      <c r="R60" s="8"/>
      <c r="S60" s="8"/>
      <c r="T60" s="4"/>
    </row>
    <row r="61" spans="1:20">
      <c r="A61" s="31">
        <v>41395</v>
      </c>
      <c r="B61" s="4"/>
      <c r="C61" s="6">
        <v>53</v>
      </c>
      <c r="D61" s="29">
        <f t="shared" si="0"/>
        <v>1081</v>
      </c>
      <c r="E61" s="29">
        <f t="shared" si="6"/>
        <v>57293</v>
      </c>
      <c r="F61" s="29">
        <f t="shared" si="1"/>
        <v>-137207</v>
      </c>
      <c r="G61" s="34">
        <f>+Inputs!$D$3</f>
        <v>0.37951000000000001</v>
      </c>
      <c r="H61" s="4"/>
      <c r="I61" s="27">
        <f t="shared" si="7"/>
        <v>194500</v>
      </c>
      <c r="J61" s="4"/>
      <c r="K61" s="27">
        <f t="shared" si="2"/>
        <v>1081</v>
      </c>
      <c r="L61" s="27">
        <f t="shared" si="8"/>
        <v>57293</v>
      </c>
      <c r="M61" s="27">
        <f t="shared" si="3"/>
        <v>410.25031000000001</v>
      </c>
      <c r="N61" s="27">
        <f t="shared" si="4"/>
        <v>410.25031000000001</v>
      </c>
      <c r="O61" s="27">
        <f t="shared" si="9"/>
        <v>-52071.428569999844</v>
      </c>
      <c r="P61" s="27">
        <f t="shared" si="10"/>
        <v>52071.428569999844</v>
      </c>
      <c r="Q61" s="8"/>
      <c r="R61" s="8"/>
      <c r="S61" s="8"/>
      <c r="T61" s="4"/>
    </row>
    <row r="62" spans="1:20">
      <c r="A62" s="31">
        <v>41426</v>
      </c>
      <c r="B62" s="4"/>
      <c r="C62" s="6">
        <v>54</v>
      </c>
      <c r="D62" s="29">
        <f t="shared" si="0"/>
        <v>1081</v>
      </c>
      <c r="E62" s="29">
        <f t="shared" si="6"/>
        <v>58374</v>
      </c>
      <c r="F62" s="29">
        <f t="shared" si="1"/>
        <v>-136126</v>
      </c>
      <c r="G62" s="34">
        <f>+Inputs!$D$3</f>
        <v>0.37951000000000001</v>
      </c>
      <c r="H62" s="4"/>
      <c r="I62" s="27">
        <f t="shared" si="7"/>
        <v>194500</v>
      </c>
      <c r="J62" s="4"/>
      <c r="K62" s="27">
        <f t="shared" si="2"/>
        <v>1081</v>
      </c>
      <c r="L62" s="27">
        <f t="shared" si="8"/>
        <v>58374</v>
      </c>
      <c r="M62" s="27">
        <f t="shared" si="3"/>
        <v>410.25031000000001</v>
      </c>
      <c r="N62" s="27">
        <f t="shared" si="4"/>
        <v>410.25031000000001</v>
      </c>
      <c r="O62" s="27">
        <f t="shared" si="9"/>
        <v>-51661.178259999841</v>
      </c>
      <c r="P62" s="27">
        <f t="shared" si="10"/>
        <v>51661.178259999841</v>
      </c>
      <c r="Q62" s="8"/>
      <c r="R62" s="8"/>
      <c r="S62" s="8"/>
      <c r="T62" s="4"/>
    </row>
    <row r="63" spans="1:20">
      <c r="A63" s="31">
        <v>41456</v>
      </c>
      <c r="B63" s="4"/>
      <c r="C63" s="6">
        <v>55</v>
      </c>
      <c r="D63" s="29">
        <f t="shared" si="0"/>
        <v>1081</v>
      </c>
      <c r="E63" s="29">
        <f t="shared" si="6"/>
        <v>59455</v>
      </c>
      <c r="F63" s="29">
        <f t="shared" si="1"/>
        <v>-135045</v>
      </c>
      <c r="G63" s="34">
        <f>+Inputs!$D$3</f>
        <v>0.37951000000000001</v>
      </c>
      <c r="H63" s="4"/>
      <c r="I63" s="27">
        <f t="shared" si="7"/>
        <v>194500</v>
      </c>
      <c r="J63" s="4"/>
      <c r="K63" s="27">
        <f t="shared" si="2"/>
        <v>1081</v>
      </c>
      <c r="L63" s="27">
        <f t="shared" si="8"/>
        <v>59455</v>
      </c>
      <c r="M63" s="27">
        <f t="shared" si="3"/>
        <v>410.25031000000001</v>
      </c>
      <c r="N63" s="27">
        <f t="shared" si="4"/>
        <v>410.25031000000001</v>
      </c>
      <c r="O63" s="27">
        <f t="shared" si="9"/>
        <v>-51250.927949999837</v>
      </c>
      <c r="P63" s="27">
        <f t="shared" si="10"/>
        <v>51250.927949999837</v>
      </c>
      <c r="Q63" s="8"/>
      <c r="R63" s="8"/>
      <c r="S63" s="8"/>
      <c r="T63" s="4"/>
    </row>
    <row r="64" spans="1:20">
      <c r="A64" s="31">
        <v>41487</v>
      </c>
      <c r="B64" s="4"/>
      <c r="C64" s="6">
        <v>56</v>
      </c>
      <c r="D64" s="29">
        <f t="shared" si="0"/>
        <v>1081</v>
      </c>
      <c r="E64" s="29">
        <f t="shared" si="6"/>
        <v>60536</v>
      </c>
      <c r="F64" s="29">
        <f t="shared" si="1"/>
        <v>-133964</v>
      </c>
      <c r="G64" s="34">
        <f>+Inputs!$D$3</f>
        <v>0.37951000000000001</v>
      </c>
      <c r="H64" s="4"/>
      <c r="I64" s="27">
        <f t="shared" si="7"/>
        <v>194500</v>
      </c>
      <c r="J64" s="4"/>
      <c r="K64" s="27">
        <f t="shared" si="2"/>
        <v>1081</v>
      </c>
      <c r="L64" s="27">
        <f t="shared" si="8"/>
        <v>60536</v>
      </c>
      <c r="M64" s="27">
        <f t="shared" si="3"/>
        <v>410.25031000000001</v>
      </c>
      <c r="N64" s="27">
        <f t="shared" si="4"/>
        <v>410.25031000000001</v>
      </c>
      <c r="O64" s="27">
        <f t="shared" si="9"/>
        <v>-50840.677639999834</v>
      </c>
      <c r="P64" s="27">
        <f t="shared" si="10"/>
        <v>50840.677639999834</v>
      </c>
      <c r="Q64" s="8"/>
      <c r="R64" s="8"/>
      <c r="S64" s="8"/>
      <c r="T64" s="4"/>
    </row>
    <row r="65" spans="1:20">
      <c r="A65" s="31">
        <v>41518</v>
      </c>
      <c r="B65" s="4"/>
      <c r="C65" s="6">
        <v>57</v>
      </c>
      <c r="D65" s="29">
        <f t="shared" si="0"/>
        <v>1081</v>
      </c>
      <c r="E65" s="29">
        <f t="shared" si="6"/>
        <v>61617</v>
      </c>
      <c r="F65" s="29">
        <f t="shared" si="1"/>
        <v>-132883</v>
      </c>
      <c r="G65" s="34">
        <f>+Inputs!$D$3</f>
        <v>0.37951000000000001</v>
      </c>
      <c r="H65" s="4"/>
      <c r="I65" s="27">
        <f t="shared" si="7"/>
        <v>194500</v>
      </c>
      <c r="J65" s="4"/>
      <c r="K65" s="27">
        <f t="shared" si="2"/>
        <v>1081</v>
      </c>
      <c r="L65" s="27">
        <f t="shared" si="8"/>
        <v>61617</v>
      </c>
      <c r="M65" s="27">
        <f t="shared" si="3"/>
        <v>410.25031000000001</v>
      </c>
      <c r="N65" s="27">
        <f t="shared" si="4"/>
        <v>410.25031000000001</v>
      </c>
      <c r="O65" s="27">
        <f t="shared" si="9"/>
        <v>-50430.427329999831</v>
      </c>
      <c r="P65" s="27">
        <f t="shared" si="10"/>
        <v>50430.427329999831</v>
      </c>
      <c r="Q65" s="8"/>
      <c r="R65" s="8"/>
      <c r="S65" s="8"/>
      <c r="T65" s="4"/>
    </row>
    <row r="66" spans="1:20">
      <c r="A66" s="31">
        <v>41548</v>
      </c>
      <c r="B66" s="4"/>
      <c r="C66" s="6">
        <v>58</v>
      </c>
      <c r="D66" s="29">
        <f t="shared" si="0"/>
        <v>1081</v>
      </c>
      <c r="E66" s="29">
        <f t="shared" si="6"/>
        <v>62698</v>
      </c>
      <c r="F66" s="29">
        <f t="shared" si="1"/>
        <v>-131802</v>
      </c>
      <c r="G66" s="34">
        <f>+Inputs!$D$3</f>
        <v>0.37951000000000001</v>
      </c>
      <c r="H66" s="4"/>
      <c r="I66" s="27">
        <f t="shared" si="7"/>
        <v>194500</v>
      </c>
      <c r="J66" s="4"/>
      <c r="K66" s="27">
        <f t="shared" si="2"/>
        <v>1081</v>
      </c>
      <c r="L66" s="27">
        <f t="shared" si="8"/>
        <v>62698</v>
      </c>
      <c r="M66" s="27">
        <f t="shared" si="3"/>
        <v>410.25031000000001</v>
      </c>
      <c r="N66" s="27">
        <f t="shared" si="4"/>
        <v>410.25031000000001</v>
      </c>
      <c r="O66" s="27">
        <f t="shared" si="9"/>
        <v>-50020.177019999828</v>
      </c>
      <c r="P66" s="27">
        <f t="shared" si="10"/>
        <v>50020.177019999828</v>
      </c>
      <c r="Q66" s="8"/>
      <c r="R66" s="8"/>
      <c r="S66" s="8"/>
      <c r="T66" s="4"/>
    </row>
    <row r="67" spans="1:20">
      <c r="A67" s="31">
        <v>41579</v>
      </c>
      <c r="B67" s="4"/>
      <c r="C67" s="6">
        <v>59</v>
      </c>
      <c r="D67" s="29">
        <f t="shared" si="0"/>
        <v>1081</v>
      </c>
      <c r="E67" s="29">
        <f t="shared" si="6"/>
        <v>63779</v>
      </c>
      <c r="F67" s="29">
        <f t="shared" si="1"/>
        <v>-130721</v>
      </c>
      <c r="G67" s="34">
        <f>+Inputs!$D$3</f>
        <v>0.37951000000000001</v>
      </c>
      <c r="H67" s="4"/>
      <c r="I67" s="27">
        <f t="shared" si="7"/>
        <v>194500</v>
      </c>
      <c r="J67" s="4"/>
      <c r="K67" s="27">
        <f t="shared" si="2"/>
        <v>1081</v>
      </c>
      <c r="L67" s="27">
        <f t="shared" si="8"/>
        <v>63779</v>
      </c>
      <c r="M67" s="27">
        <f t="shared" si="3"/>
        <v>410.25031000000001</v>
      </c>
      <c r="N67" s="27">
        <f t="shared" si="4"/>
        <v>410.25031000000001</v>
      </c>
      <c r="O67" s="27">
        <f t="shared" si="9"/>
        <v>-49609.926709999825</v>
      </c>
      <c r="P67" s="27">
        <f t="shared" si="10"/>
        <v>49609.926709999825</v>
      </c>
      <c r="Q67" s="8"/>
      <c r="R67" s="8"/>
      <c r="S67" s="8"/>
      <c r="T67" s="4"/>
    </row>
    <row r="68" spans="1:20">
      <c r="A68" s="31">
        <v>41609</v>
      </c>
      <c r="B68" s="4"/>
      <c r="C68" s="6">
        <v>60</v>
      </c>
      <c r="D68" s="29">
        <f t="shared" si="0"/>
        <v>1081</v>
      </c>
      <c r="E68" s="29">
        <f t="shared" si="6"/>
        <v>64860</v>
      </c>
      <c r="F68" s="29">
        <f t="shared" si="1"/>
        <v>-129640</v>
      </c>
      <c r="G68" s="34">
        <f>+Inputs!$D$3</f>
        <v>0.37951000000000001</v>
      </c>
      <c r="H68" s="4"/>
      <c r="I68" s="27">
        <f t="shared" si="7"/>
        <v>194500</v>
      </c>
      <c r="J68" s="4"/>
      <c r="K68" s="27">
        <f t="shared" si="2"/>
        <v>1081</v>
      </c>
      <c r="L68" s="27">
        <f t="shared" si="8"/>
        <v>64860</v>
      </c>
      <c r="M68" s="27">
        <f t="shared" si="3"/>
        <v>410.25031000000001</v>
      </c>
      <c r="N68" s="27">
        <f t="shared" si="4"/>
        <v>410.25031000000001</v>
      </c>
      <c r="O68" s="27">
        <f t="shared" si="9"/>
        <v>-49199.676399999822</v>
      </c>
      <c r="P68" s="27">
        <f t="shared" si="10"/>
        <v>49199.676399999822</v>
      </c>
      <c r="Q68" s="8"/>
      <c r="R68" s="8"/>
      <c r="S68" s="8"/>
      <c r="T68" s="4"/>
    </row>
    <row r="69" spans="1:20">
      <c r="A69" s="31">
        <v>41640</v>
      </c>
      <c r="B69" s="4"/>
      <c r="C69" s="6">
        <v>61</v>
      </c>
      <c r="D69" s="29">
        <f t="shared" si="0"/>
        <v>1081</v>
      </c>
      <c r="E69" s="29">
        <f t="shared" si="6"/>
        <v>65941</v>
      </c>
      <c r="F69" s="29">
        <f t="shared" si="1"/>
        <v>-128559</v>
      </c>
      <c r="G69" s="34">
        <f>+Inputs!$D$3</f>
        <v>0.37951000000000001</v>
      </c>
      <c r="H69" s="4"/>
      <c r="I69" s="27">
        <f t="shared" si="7"/>
        <v>194500</v>
      </c>
      <c r="J69" s="4"/>
      <c r="K69" s="27">
        <f t="shared" si="2"/>
        <v>1081</v>
      </c>
      <c r="L69" s="27">
        <f t="shared" si="8"/>
        <v>65941</v>
      </c>
      <c r="M69" s="27">
        <f t="shared" si="3"/>
        <v>410.25031000000001</v>
      </c>
      <c r="N69" s="27">
        <f t="shared" si="4"/>
        <v>410.25031000000001</v>
      </c>
      <c r="O69" s="27">
        <f t="shared" si="9"/>
        <v>-48789.426089999819</v>
      </c>
      <c r="P69" s="27">
        <f t="shared" si="10"/>
        <v>48789.426089999819</v>
      </c>
      <c r="Q69" s="8"/>
      <c r="R69" s="8"/>
      <c r="S69" s="8"/>
      <c r="T69" s="4"/>
    </row>
    <row r="70" spans="1:20">
      <c r="A70" s="31">
        <v>41671</v>
      </c>
      <c r="B70" s="4"/>
      <c r="C70" s="6">
        <v>62</v>
      </c>
      <c r="D70" s="29">
        <f t="shared" si="0"/>
        <v>1081</v>
      </c>
      <c r="E70" s="29">
        <f t="shared" si="6"/>
        <v>67022</v>
      </c>
      <c r="F70" s="29">
        <f t="shared" si="1"/>
        <v>-127478</v>
      </c>
      <c r="G70" s="34">
        <f>+Inputs!$D$3</f>
        <v>0.37951000000000001</v>
      </c>
      <c r="H70" s="4"/>
      <c r="I70" s="27">
        <f t="shared" si="7"/>
        <v>194500</v>
      </c>
      <c r="J70" s="4"/>
      <c r="K70" s="27">
        <f t="shared" si="2"/>
        <v>1081</v>
      </c>
      <c r="L70" s="27">
        <f t="shared" si="8"/>
        <v>67022</v>
      </c>
      <c r="M70" s="27">
        <f t="shared" si="3"/>
        <v>410.25031000000001</v>
      </c>
      <c r="N70" s="27">
        <f t="shared" si="4"/>
        <v>410.25031000000001</v>
      </c>
      <c r="O70" s="27">
        <f t="shared" si="9"/>
        <v>-48379.175779999816</v>
      </c>
      <c r="P70" s="27">
        <f t="shared" si="10"/>
        <v>48379.175779999816</v>
      </c>
      <c r="Q70" s="8"/>
      <c r="R70" s="8"/>
      <c r="S70" s="8"/>
      <c r="T70" s="4"/>
    </row>
    <row r="71" spans="1:20">
      <c r="A71" s="31">
        <v>41699</v>
      </c>
      <c r="B71" s="4"/>
      <c r="C71" s="6">
        <v>63</v>
      </c>
      <c r="D71" s="29">
        <f t="shared" si="0"/>
        <v>1081</v>
      </c>
      <c r="E71" s="29">
        <f t="shared" si="6"/>
        <v>68103</v>
      </c>
      <c r="F71" s="29">
        <f t="shared" si="1"/>
        <v>-126397</v>
      </c>
      <c r="G71" s="34">
        <f>+Inputs!$D$3</f>
        <v>0.37951000000000001</v>
      </c>
      <c r="H71" s="4"/>
      <c r="I71" s="27">
        <f t="shared" si="7"/>
        <v>194500</v>
      </c>
      <c r="J71" s="4"/>
      <c r="K71" s="27">
        <f t="shared" si="2"/>
        <v>1081</v>
      </c>
      <c r="L71" s="27">
        <f t="shared" si="8"/>
        <v>68103</v>
      </c>
      <c r="M71" s="27">
        <f t="shared" si="3"/>
        <v>410.25031000000001</v>
      </c>
      <c r="N71" s="27">
        <f t="shared" si="4"/>
        <v>410.25031000000001</v>
      </c>
      <c r="O71" s="27">
        <f t="shared" si="9"/>
        <v>-47968.925469999813</v>
      </c>
      <c r="P71" s="27">
        <f t="shared" si="10"/>
        <v>47968.925469999813</v>
      </c>
      <c r="Q71" s="8"/>
      <c r="R71" s="8"/>
      <c r="S71" s="8"/>
      <c r="T71" s="4"/>
    </row>
    <row r="72" spans="1:20">
      <c r="A72" s="31">
        <v>41730</v>
      </c>
      <c r="B72" s="4"/>
      <c r="C72" s="6">
        <v>64</v>
      </c>
      <c r="D72" s="29">
        <f t="shared" si="0"/>
        <v>1081</v>
      </c>
      <c r="E72" s="29">
        <f t="shared" si="6"/>
        <v>69184</v>
      </c>
      <c r="F72" s="29">
        <f t="shared" si="1"/>
        <v>-125316</v>
      </c>
      <c r="G72" s="34">
        <f>+Inputs!$D$3</f>
        <v>0.37951000000000001</v>
      </c>
      <c r="H72" s="4"/>
      <c r="I72" s="27">
        <f t="shared" si="7"/>
        <v>194500</v>
      </c>
      <c r="J72" s="4"/>
      <c r="K72" s="27">
        <f t="shared" si="2"/>
        <v>1081</v>
      </c>
      <c r="L72" s="27">
        <f t="shared" si="8"/>
        <v>69184</v>
      </c>
      <c r="M72" s="27">
        <f t="shared" si="3"/>
        <v>410.25031000000001</v>
      </c>
      <c r="N72" s="27">
        <f t="shared" si="4"/>
        <v>410.25031000000001</v>
      </c>
      <c r="O72" s="27">
        <f t="shared" si="9"/>
        <v>-47558.67515999981</v>
      </c>
      <c r="P72" s="27">
        <f t="shared" si="10"/>
        <v>47558.67515999981</v>
      </c>
      <c r="Q72" s="8"/>
      <c r="R72" s="8"/>
      <c r="S72" s="8"/>
      <c r="T72" s="4"/>
    </row>
    <row r="73" spans="1:20">
      <c r="A73" s="31">
        <v>41760</v>
      </c>
      <c r="B73" s="4"/>
      <c r="C73" s="6">
        <v>65</v>
      </c>
      <c r="D73" s="29">
        <f t="shared" ref="D73:D136" si="12">ROUND(-(+$B$9/180)*1,0)</f>
        <v>1081</v>
      </c>
      <c r="E73" s="29">
        <f t="shared" si="6"/>
        <v>70265</v>
      </c>
      <c r="F73" s="29">
        <f t="shared" ref="F73:F136" si="13">$B$9+E73</f>
        <v>-124235</v>
      </c>
      <c r="G73" s="34">
        <f>+Inputs!$D$3</f>
        <v>0.37951000000000001</v>
      </c>
      <c r="H73" s="4"/>
      <c r="I73" s="27">
        <f t="shared" si="7"/>
        <v>194500</v>
      </c>
      <c r="J73" s="4"/>
      <c r="K73" s="27">
        <f t="shared" ref="K73:K136" si="14">D73</f>
        <v>1081</v>
      </c>
      <c r="L73" s="27">
        <f t="shared" si="8"/>
        <v>70265</v>
      </c>
      <c r="M73" s="27">
        <f t="shared" ref="M73:M136" si="15">K73*G73</f>
        <v>410.25031000000001</v>
      </c>
      <c r="N73" s="27">
        <f t="shared" ref="N73:N136" si="16">M73-J73</f>
        <v>410.25031000000001</v>
      </c>
      <c r="O73" s="27">
        <f t="shared" si="9"/>
        <v>-47148.424849999807</v>
      </c>
      <c r="P73" s="27">
        <f t="shared" si="10"/>
        <v>47148.424849999807</v>
      </c>
      <c r="Q73" s="8"/>
      <c r="R73" s="8"/>
      <c r="S73" s="8"/>
      <c r="T73" s="4"/>
    </row>
    <row r="74" spans="1:20">
      <c r="A74" s="31">
        <v>41791</v>
      </c>
      <c r="B74" s="4"/>
      <c r="C74" s="6">
        <v>66</v>
      </c>
      <c r="D74" s="29">
        <f t="shared" si="12"/>
        <v>1081</v>
      </c>
      <c r="E74" s="29">
        <f t="shared" ref="E74:E137" si="17">+E73+D74</f>
        <v>71346</v>
      </c>
      <c r="F74" s="29">
        <f t="shared" si="13"/>
        <v>-123154</v>
      </c>
      <c r="G74" s="34">
        <f>+Inputs!$D$3</f>
        <v>0.37951000000000001</v>
      </c>
      <c r="H74" s="4"/>
      <c r="I74" s="27">
        <f t="shared" ref="I74:I137" si="18">+I73+H74</f>
        <v>194500</v>
      </c>
      <c r="J74" s="4"/>
      <c r="K74" s="27">
        <f t="shared" si="14"/>
        <v>1081</v>
      </c>
      <c r="L74" s="27">
        <f t="shared" ref="L74:L137" si="19">+L73+K74</f>
        <v>71346</v>
      </c>
      <c r="M74" s="27">
        <f t="shared" si="15"/>
        <v>410.25031000000001</v>
      </c>
      <c r="N74" s="27">
        <f t="shared" si="16"/>
        <v>410.25031000000001</v>
      </c>
      <c r="O74" s="27">
        <f t="shared" ref="O74:O137" si="20">+O73+N74</f>
        <v>-46738.174539999804</v>
      </c>
      <c r="P74" s="27">
        <f t="shared" ref="P74:P137" si="21">P73-N74</f>
        <v>46738.174539999804</v>
      </c>
      <c r="Q74" s="8"/>
      <c r="R74" s="8"/>
      <c r="S74" s="8"/>
      <c r="T74" s="4"/>
    </row>
    <row r="75" spans="1:20">
      <c r="A75" s="31">
        <v>41821</v>
      </c>
      <c r="B75" s="4"/>
      <c r="C75" s="6">
        <v>67</v>
      </c>
      <c r="D75" s="29">
        <f t="shared" si="12"/>
        <v>1081</v>
      </c>
      <c r="E75" s="29">
        <f t="shared" si="17"/>
        <v>72427</v>
      </c>
      <c r="F75" s="29">
        <f t="shared" si="13"/>
        <v>-122073</v>
      </c>
      <c r="G75" s="34">
        <f>+Inputs!$D$3</f>
        <v>0.37951000000000001</v>
      </c>
      <c r="H75" s="4"/>
      <c r="I75" s="27">
        <f t="shared" si="18"/>
        <v>194500</v>
      </c>
      <c r="J75" s="4"/>
      <c r="K75" s="27">
        <f t="shared" si="14"/>
        <v>1081</v>
      </c>
      <c r="L75" s="27">
        <f t="shared" si="19"/>
        <v>72427</v>
      </c>
      <c r="M75" s="27">
        <f t="shared" si="15"/>
        <v>410.25031000000001</v>
      </c>
      <c r="N75" s="27">
        <f t="shared" si="16"/>
        <v>410.25031000000001</v>
      </c>
      <c r="O75" s="27">
        <f t="shared" si="20"/>
        <v>-46327.9242299998</v>
      </c>
      <c r="P75" s="27">
        <f t="shared" si="21"/>
        <v>46327.9242299998</v>
      </c>
      <c r="Q75" s="8"/>
      <c r="R75" s="8"/>
      <c r="S75" s="8"/>
      <c r="T75" s="4"/>
    </row>
    <row r="76" spans="1:20">
      <c r="A76" s="31">
        <v>41852</v>
      </c>
      <c r="B76" s="4"/>
      <c r="C76" s="6">
        <v>68</v>
      </c>
      <c r="D76" s="29">
        <f t="shared" si="12"/>
        <v>1081</v>
      </c>
      <c r="E76" s="29">
        <f t="shared" si="17"/>
        <v>73508</v>
      </c>
      <c r="F76" s="29">
        <f t="shared" si="13"/>
        <v>-120992</v>
      </c>
      <c r="G76" s="34">
        <f>+Inputs!$D$3</f>
        <v>0.37951000000000001</v>
      </c>
      <c r="H76" s="4"/>
      <c r="I76" s="27">
        <f t="shared" si="18"/>
        <v>194500</v>
      </c>
      <c r="J76" s="4"/>
      <c r="K76" s="27">
        <f t="shared" si="14"/>
        <v>1081</v>
      </c>
      <c r="L76" s="27">
        <f t="shared" si="19"/>
        <v>73508</v>
      </c>
      <c r="M76" s="27">
        <f t="shared" si="15"/>
        <v>410.25031000000001</v>
      </c>
      <c r="N76" s="27">
        <f t="shared" si="16"/>
        <v>410.25031000000001</v>
      </c>
      <c r="O76" s="27">
        <f t="shared" si="20"/>
        <v>-45917.673919999797</v>
      </c>
      <c r="P76" s="27">
        <f t="shared" si="21"/>
        <v>45917.673919999797</v>
      </c>
      <c r="Q76" s="8"/>
      <c r="R76" s="8"/>
      <c r="S76" s="8"/>
      <c r="T76" s="4"/>
    </row>
    <row r="77" spans="1:20">
      <c r="A77" s="31">
        <v>41883</v>
      </c>
      <c r="B77" s="4"/>
      <c r="C77" s="6">
        <v>69</v>
      </c>
      <c r="D77" s="29">
        <f t="shared" si="12"/>
        <v>1081</v>
      </c>
      <c r="E77" s="29">
        <f t="shared" si="17"/>
        <v>74589</v>
      </c>
      <c r="F77" s="29">
        <f t="shared" si="13"/>
        <v>-119911</v>
      </c>
      <c r="G77" s="34">
        <f>+Inputs!$D$3</f>
        <v>0.37951000000000001</v>
      </c>
      <c r="H77" s="4"/>
      <c r="I77" s="27">
        <f t="shared" si="18"/>
        <v>194500</v>
      </c>
      <c r="J77" s="4"/>
      <c r="K77" s="27">
        <f t="shared" si="14"/>
        <v>1081</v>
      </c>
      <c r="L77" s="27">
        <f t="shared" si="19"/>
        <v>74589</v>
      </c>
      <c r="M77" s="27">
        <f t="shared" si="15"/>
        <v>410.25031000000001</v>
      </c>
      <c r="N77" s="27">
        <f t="shared" si="16"/>
        <v>410.25031000000001</v>
      </c>
      <c r="O77" s="27">
        <f t="shared" si="20"/>
        <v>-45507.423609999794</v>
      </c>
      <c r="P77" s="27">
        <f t="shared" si="21"/>
        <v>45507.423609999794</v>
      </c>
      <c r="Q77" s="8"/>
      <c r="R77" s="8"/>
      <c r="S77" s="8"/>
      <c r="T77" s="4"/>
    </row>
    <row r="78" spans="1:20">
      <c r="A78" s="31">
        <v>41913</v>
      </c>
      <c r="B78" s="4"/>
      <c r="C78" s="6">
        <v>70</v>
      </c>
      <c r="D78" s="29">
        <f t="shared" si="12"/>
        <v>1081</v>
      </c>
      <c r="E78" s="29">
        <f t="shared" si="17"/>
        <v>75670</v>
      </c>
      <c r="F78" s="29">
        <f t="shared" si="13"/>
        <v>-118830</v>
      </c>
      <c r="G78" s="34">
        <f>+Inputs!$D$3</f>
        <v>0.37951000000000001</v>
      </c>
      <c r="H78" s="4"/>
      <c r="I78" s="27">
        <f t="shared" si="18"/>
        <v>194500</v>
      </c>
      <c r="J78" s="4"/>
      <c r="K78" s="27">
        <f t="shared" si="14"/>
        <v>1081</v>
      </c>
      <c r="L78" s="27">
        <f t="shared" si="19"/>
        <v>75670</v>
      </c>
      <c r="M78" s="27">
        <f t="shared" si="15"/>
        <v>410.25031000000001</v>
      </c>
      <c r="N78" s="27">
        <f t="shared" si="16"/>
        <v>410.25031000000001</v>
      </c>
      <c r="O78" s="27">
        <f t="shared" si="20"/>
        <v>-45097.173299999791</v>
      </c>
      <c r="P78" s="27">
        <f t="shared" si="21"/>
        <v>45097.173299999791</v>
      </c>
      <c r="Q78" s="8"/>
      <c r="R78" s="8"/>
      <c r="S78" s="8"/>
      <c r="T78" s="4"/>
    </row>
    <row r="79" spans="1:20">
      <c r="A79" s="31">
        <v>41944</v>
      </c>
      <c r="B79" s="4"/>
      <c r="C79" s="6">
        <v>71</v>
      </c>
      <c r="D79" s="29">
        <f t="shared" si="12"/>
        <v>1081</v>
      </c>
      <c r="E79" s="29">
        <f t="shared" si="17"/>
        <v>76751</v>
      </c>
      <c r="F79" s="29">
        <f t="shared" si="13"/>
        <v>-117749</v>
      </c>
      <c r="G79" s="34">
        <f>+Inputs!$D$3</f>
        <v>0.37951000000000001</v>
      </c>
      <c r="H79" s="4"/>
      <c r="I79" s="27">
        <f t="shared" si="18"/>
        <v>194500</v>
      </c>
      <c r="J79" s="4"/>
      <c r="K79" s="27">
        <f t="shared" si="14"/>
        <v>1081</v>
      </c>
      <c r="L79" s="27">
        <f t="shared" si="19"/>
        <v>76751</v>
      </c>
      <c r="M79" s="27">
        <f t="shared" si="15"/>
        <v>410.25031000000001</v>
      </c>
      <c r="N79" s="27">
        <f t="shared" si="16"/>
        <v>410.25031000000001</v>
      </c>
      <c r="O79" s="27">
        <f t="shared" si="20"/>
        <v>-44686.922989999788</v>
      </c>
      <c r="P79" s="27">
        <f t="shared" si="21"/>
        <v>44686.922989999788</v>
      </c>
      <c r="Q79" s="8"/>
      <c r="R79" s="8"/>
      <c r="S79" s="8"/>
      <c r="T79" s="4"/>
    </row>
    <row r="80" spans="1:20">
      <c r="A80" s="31">
        <v>41974</v>
      </c>
      <c r="B80" s="4"/>
      <c r="C80" s="6">
        <v>72</v>
      </c>
      <c r="D80" s="29">
        <f t="shared" si="12"/>
        <v>1081</v>
      </c>
      <c r="E80" s="29">
        <f t="shared" si="17"/>
        <v>77832</v>
      </c>
      <c r="F80" s="29">
        <f t="shared" si="13"/>
        <v>-116668</v>
      </c>
      <c r="G80" s="34">
        <f>+Inputs!$D$3</f>
        <v>0.37951000000000001</v>
      </c>
      <c r="H80" s="4"/>
      <c r="I80" s="27">
        <f t="shared" si="18"/>
        <v>194500</v>
      </c>
      <c r="J80" s="4"/>
      <c r="K80" s="27">
        <f t="shared" si="14"/>
        <v>1081</v>
      </c>
      <c r="L80" s="27">
        <f t="shared" si="19"/>
        <v>77832</v>
      </c>
      <c r="M80" s="27">
        <f t="shared" si="15"/>
        <v>410.25031000000001</v>
      </c>
      <c r="N80" s="27">
        <f t="shared" si="16"/>
        <v>410.25031000000001</v>
      </c>
      <c r="O80" s="27">
        <f t="shared" si="20"/>
        <v>-44276.672679999785</v>
      </c>
      <c r="P80" s="27">
        <f t="shared" si="21"/>
        <v>44276.672679999785</v>
      </c>
      <c r="Q80" s="8"/>
      <c r="R80" s="8"/>
      <c r="S80" s="8"/>
      <c r="T80" s="4"/>
    </row>
    <row r="81" spans="1:20">
      <c r="A81" s="31">
        <v>42005</v>
      </c>
      <c r="B81" s="4"/>
      <c r="C81" s="6">
        <v>73</v>
      </c>
      <c r="D81" s="29">
        <f t="shared" si="12"/>
        <v>1081</v>
      </c>
      <c r="E81" s="29">
        <f t="shared" si="17"/>
        <v>78913</v>
      </c>
      <c r="F81" s="29">
        <f t="shared" si="13"/>
        <v>-115587</v>
      </c>
      <c r="G81" s="34">
        <f>+Inputs!$D$3</f>
        <v>0.37951000000000001</v>
      </c>
      <c r="H81" s="4"/>
      <c r="I81" s="27">
        <f t="shared" si="18"/>
        <v>194500</v>
      </c>
      <c r="J81" s="4"/>
      <c r="K81" s="27">
        <f t="shared" si="14"/>
        <v>1081</v>
      </c>
      <c r="L81" s="27">
        <f t="shared" si="19"/>
        <v>78913</v>
      </c>
      <c r="M81" s="27">
        <f t="shared" si="15"/>
        <v>410.25031000000001</v>
      </c>
      <c r="N81" s="27">
        <f t="shared" si="16"/>
        <v>410.25031000000001</v>
      </c>
      <c r="O81" s="27">
        <f t="shared" si="20"/>
        <v>-43866.422369999782</v>
      </c>
      <c r="P81" s="27">
        <f t="shared" si="21"/>
        <v>43866.422369999782</v>
      </c>
      <c r="Q81" s="8"/>
      <c r="R81" s="8"/>
      <c r="S81" s="8"/>
      <c r="T81" s="4"/>
    </row>
    <row r="82" spans="1:20">
      <c r="A82" s="31">
        <v>42036</v>
      </c>
      <c r="B82" s="4"/>
      <c r="C82" s="6">
        <v>74</v>
      </c>
      <c r="D82" s="29">
        <f t="shared" si="12"/>
        <v>1081</v>
      </c>
      <c r="E82" s="29">
        <f t="shared" si="17"/>
        <v>79994</v>
      </c>
      <c r="F82" s="29">
        <f t="shared" si="13"/>
        <v>-114506</v>
      </c>
      <c r="G82" s="34">
        <f>+Inputs!$D$3</f>
        <v>0.37951000000000001</v>
      </c>
      <c r="H82" s="4"/>
      <c r="I82" s="27">
        <f t="shared" si="18"/>
        <v>194500</v>
      </c>
      <c r="J82" s="4"/>
      <c r="K82" s="27">
        <f t="shared" si="14"/>
        <v>1081</v>
      </c>
      <c r="L82" s="27">
        <f t="shared" si="19"/>
        <v>79994</v>
      </c>
      <c r="M82" s="27">
        <f t="shared" si="15"/>
        <v>410.25031000000001</v>
      </c>
      <c r="N82" s="27">
        <f t="shared" si="16"/>
        <v>410.25031000000001</v>
      </c>
      <c r="O82" s="27">
        <f t="shared" si="20"/>
        <v>-43456.172059999779</v>
      </c>
      <c r="P82" s="27">
        <f t="shared" si="21"/>
        <v>43456.172059999779</v>
      </c>
      <c r="Q82" s="8"/>
      <c r="R82" s="8"/>
      <c r="S82" s="8"/>
      <c r="T82" s="4"/>
    </row>
    <row r="83" spans="1:20">
      <c r="A83" s="31">
        <v>42064</v>
      </c>
      <c r="B83" s="4"/>
      <c r="C83" s="6">
        <v>75</v>
      </c>
      <c r="D83" s="29">
        <f t="shared" si="12"/>
        <v>1081</v>
      </c>
      <c r="E83" s="29">
        <f t="shared" si="17"/>
        <v>81075</v>
      </c>
      <c r="F83" s="29">
        <f t="shared" si="13"/>
        <v>-113425</v>
      </c>
      <c r="G83" s="34">
        <f>+Inputs!$D$3</f>
        <v>0.37951000000000001</v>
      </c>
      <c r="H83" s="4"/>
      <c r="I83" s="27">
        <f t="shared" si="18"/>
        <v>194500</v>
      </c>
      <c r="J83" s="4"/>
      <c r="K83" s="27">
        <f t="shared" si="14"/>
        <v>1081</v>
      </c>
      <c r="L83" s="27">
        <f t="shared" si="19"/>
        <v>81075</v>
      </c>
      <c r="M83" s="27">
        <f t="shared" si="15"/>
        <v>410.25031000000001</v>
      </c>
      <c r="N83" s="27">
        <f t="shared" si="16"/>
        <v>410.25031000000001</v>
      </c>
      <c r="O83" s="27">
        <f t="shared" si="20"/>
        <v>-43045.921749999776</v>
      </c>
      <c r="P83" s="27">
        <f t="shared" si="21"/>
        <v>43045.921749999776</v>
      </c>
      <c r="Q83" s="8"/>
      <c r="R83" s="8"/>
      <c r="S83" s="8"/>
      <c r="T83" s="4"/>
    </row>
    <row r="84" spans="1:20">
      <c r="A84" s="31">
        <v>42095</v>
      </c>
      <c r="B84" s="4"/>
      <c r="C84" s="6">
        <v>76</v>
      </c>
      <c r="D84" s="29">
        <f t="shared" si="12"/>
        <v>1081</v>
      </c>
      <c r="E84" s="29">
        <f t="shared" si="17"/>
        <v>82156</v>
      </c>
      <c r="F84" s="29">
        <f t="shared" si="13"/>
        <v>-112344</v>
      </c>
      <c r="G84" s="34">
        <f>+Inputs!$D$3</f>
        <v>0.37951000000000001</v>
      </c>
      <c r="H84" s="4"/>
      <c r="I84" s="27">
        <f t="shared" si="18"/>
        <v>194500</v>
      </c>
      <c r="J84" s="4"/>
      <c r="K84" s="27">
        <f t="shared" si="14"/>
        <v>1081</v>
      </c>
      <c r="L84" s="27">
        <f t="shared" si="19"/>
        <v>82156</v>
      </c>
      <c r="M84" s="27">
        <f t="shared" si="15"/>
        <v>410.25031000000001</v>
      </c>
      <c r="N84" s="27">
        <f t="shared" si="16"/>
        <v>410.25031000000001</v>
      </c>
      <c r="O84" s="27">
        <f t="shared" si="20"/>
        <v>-42635.671439999773</v>
      </c>
      <c r="P84" s="27">
        <f t="shared" si="21"/>
        <v>42635.671439999773</v>
      </c>
      <c r="Q84" s="8"/>
      <c r="R84" s="8"/>
      <c r="S84" s="8"/>
      <c r="T84" s="4"/>
    </row>
    <row r="85" spans="1:20">
      <c r="A85" s="31">
        <v>42125</v>
      </c>
      <c r="B85" s="4"/>
      <c r="C85" s="6">
        <v>77</v>
      </c>
      <c r="D85" s="29">
        <f t="shared" si="12"/>
        <v>1081</v>
      </c>
      <c r="E85" s="29">
        <f t="shared" si="17"/>
        <v>83237</v>
      </c>
      <c r="F85" s="29">
        <f t="shared" si="13"/>
        <v>-111263</v>
      </c>
      <c r="G85" s="34">
        <f>+Inputs!$D$3</f>
        <v>0.37951000000000001</v>
      </c>
      <c r="H85" s="4"/>
      <c r="I85" s="27">
        <f t="shared" si="18"/>
        <v>194500</v>
      </c>
      <c r="J85" s="4"/>
      <c r="K85" s="27">
        <f t="shared" si="14"/>
        <v>1081</v>
      </c>
      <c r="L85" s="27">
        <f t="shared" si="19"/>
        <v>83237</v>
      </c>
      <c r="M85" s="27">
        <f t="shared" si="15"/>
        <v>410.25031000000001</v>
      </c>
      <c r="N85" s="27">
        <f t="shared" si="16"/>
        <v>410.25031000000001</v>
      </c>
      <c r="O85" s="27">
        <f t="shared" si="20"/>
        <v>-42225.42112999977</v>
      </c>
      <c r="P85" s="27">
        <f t="shared" si="21"/>
        <v>42225.42112999977</v>
      </c>
      <c r="Q85" s="8"/>
      <c r="R85" s="8"/>
      <c r="S85" s="8"/>
      <c r="T85" s="4"/>
    </row>
    <row r="86" spans="1:20">
      <c r="A86" s="31">
        <v>42156</v>
      </c>
      <c r="B86" s="4"/>
      <c r="C86" s="6">
        <v>78</v>
      </c>
      <c r="D86" s="29">
        <f t="shared" si="12"/>
        <v>1081</v>
      </c>
      <c r="E86" s="29">
        <f t="shared" si="17"/>
        <v>84318</v>
      </c>
      <c r="F86" s="29">
        <f t="shared" si="13"/>
        <v>-110182</v>
      </c>
      <c r="G86" s="34">
        <f>+Inputs!$D$3</f>
        <v>0.37951000000000001</v>
      </c>
      <c r="H86" s="4"/>
      <c r="I86" s="27">
        <f t="shared" si="18"/>
        <v>194500</v>
      </c>
      <c r="J86" s="4"/>
      <c r="K86" s="27">
        <f t="shared" si="14"/>
        <v>1081</v>
      </c>
      <c r="L86" s="27">
        <f t="shared" si="19"/>
        <v>84318</v>
      </c>
      <c r="M86" s="27">
        <f t="shared" si="15"/>
        <v>410.25031000000001</v>
      </c>
      <c r="N86" s="27">
        <f t="shared" si="16"/>
        <v>410.25031000000001</v>
      </c>
      <c r="O86" s="27">
        <f t="shared" si="20"/>
        <v>-41815.170819999767</v>
      </c>
      <c r="P86" s="27">
        <f t="shared" si="21"/>
        <v>41815.170819999767</v>
      </c>
      <c r="Q86" s="8"/>
      <c r="R86" s="8"/>
      <c r="S86" s="8"/>
      <c r="T86" s="4"/>
    </row>
    <row r="87" spans="1:20">
      <c r="A87" s="31">
        <v>42186</v>
      </c>
      <c r="B87" s="4"/>
      <c r="C87" s="6">
        <v>79</v>
      </c>
      <c r="D87" s="29">
        <f t="shared" si="12"/>
        <v>1081</v>
      </c>
      <c r="E87" s="29">
        <f t="shared" si="17"/>
        <v>85399</v>
      </c>
      <c r="F87" s="29">
        <f t="shared" si="13"/>
        <v>-109101</v>
      </c>
      <c r="G87" s="34">
        <f>+Inputs!$D$3</f>
        <v>0.37951000000000001</v>
      </c>
      <c r="H87" s="4"/>
      <c r="I87" s="27">
        <f t="shared" si="18"/>
        <v>194500</v>
      </c>
      <c r="J87" s="4"/>
      <c r="K87" s="27">
        <f t="shared" si="14"/>
        <v>1081</v>
      </c>
      <c r="L87" s="27">
        <f t="shared" si="19"/>
        <v>85399</v>
      </c>
      <c r="M87" s="27">
        <f t="shared" si="15"/>
        <v>410.25031000000001</v>
      </c>
      <c r="N87" s="27">
        <f t="shared" si="16"/>
        <v>410.25031000000001</v>
      </c>
      <c r="O87" s="27">
        <f t="shared" si="20"/>
        <v>-41404.920509999763</v>
      </c>
      <c r="P87" s="27">
        <f t="shared" si="21"/>
        <v>41404.920509999763</v>
      </c>
      <c r="Q87" s="8"/>
      <c r="R87" s="8"/>
      <c r="S87" s="8"/>
      <c r="T87" s="4"/>
    </row>
    <row r="88" spans="1:20">
      <c r="A88" s="31">
        <v>42217</v>
      </c>
      <c r="B88" s="4"/>
      <c r="C88" s="6">
        <v>80</v>
      </c>
      <c r="D88" s="29">
        <f t="shared" si="12"/>
        <v>1081</v>
      </c>
      <c r="E88" s="29">
        <f t="shared" si="17"/>
        <v>86480</v>
      </c>
      <c r="F88" s="29">
        <f t="shared" si="13"/>
        <v>-108020</v>
      </c>
      <c r="G88" s="34">
        <f>+Inputs!$D$3</f>
        <v>0.37951000000000001</v>
      </c>
      <c r="H88" s="4"/>
      <c r="I88" s="27">
        <f t="shared" si="18"/>
        <v>194500</v>
      </c>
      <c r="J88" s="4"/>
      <c r="K88" s="27">
        <f t="shared" si="14"/>
        <v>1081</v>
      </c>
      <c r="L88" s="27">
        <f t="shared" si="19"/>
        <v>86480</v>
      </c>
      <c r="M88" s="27">
        <f t="shared" si="15"/>
        <v>410.25031000000001</v>
      </c>
      <c r="N88" s="27">
        <f t="shared" si="16"/>
        <v>410.25031000000001</v>
      </c>
      <c r="O88" s="27">
        <f t="shared" si="20"/>
        <v>-40994.67019999976</v>
      </c>
      <c r="P88" s="27">
        <f t="shared" si="21"/>
        <v>40994.67019999976</v>
      </c>
      <c r="Q88" s="8"/>
      <c r="R88" s="8"/>
      <c r="S88" s="8"/>
      <c r="T88" s="4"/>
    </row>
    <row r="89" spans="1:20">
      <c r="A89" s="31">
        <v>42248</v>
      </c>
      <c r="B89" s="4"/>
      <c r="C89" s="6">
        <v>81</v>
      </c>
      <c r="D89" s="29">
        <f t="shared" si="12"/>
        <v>1081</v>
      </c>
      <c r="E89" s="29">
        <f t="shared" si="17"/>
        <v>87561</v>
      </c>
      <c r="F89" s="29">
        <f t="shared" si="13"/>
        <v>-106939</v>
      </c>
      <c r="G89" s="34">
        <f>+Inputs!$D$3</f>
        <v>0.37951000000000001</v>
      </c>
      <c r="H89" s="4"/>
      <c r="I89" s="27">
        <f t="shared" si="18"/>
        <v>194500</v>
      </c>
      <c r="J89" s="4"/>
      <c r="K89" s="27">
        <f t="shared" si="14"/>
        <v>1081</v>
      </c>
      <c r="L89" s="27">
        <f t="shared" si="19"/>
        <v>87561</v>
      </c>
      <c r="M89" s="27">
        <f t="shared" si="15"/>
        <v>410.25031000000001</v>
      </c>
      <c r="N89" s="27">
        <f t="shared" si="16"/>
        <v>410.25031000000001</v>
      </c>
      <c r="O89" s="27">
        <f t="shared" si="20"/>
        <v>-40584.419889999757</v>
      </c>
      <c r="P89" s="27">
        <f t="shared" si="21"/>
        <v>40584.419889999757</v>
      </c>
      <c r="Q89" s="8"/>
      <c r="R89" s="8"/>
      <c r="S89" s="8"/>
      <c r="T89" s="4"/>
    </row>
    <row r="90" spans="1:20">
      <c r="A90" s="31">
        <v>42278</v>
      </c>
      <c r="B90" s="4"/>
      <c r="C90" s="6">
        <v>82</v>
      </c>
      <c r="D90" s="29">
        <f t="shared" si="12"/>
        <v>1081</v>
      </c>
      <c r="E90" s="29">
        <f t="shared" si="17"/>
        <v>88642</v>
      </c>
      <c r="F90" s="29">
        <f t="shared" si="13"/>
        <v>-105858</v>
      </c>
      <c r="G90" s="34">
        <f>+Inputs!$D$3</f>
        <v>0.37951000000000001</v>
      </c>
      <c r="H90" s="4"/>
      <c r="I90" s="27">
        <f t="shared" si="18"/>
        <v>194500</v>
      </c>
      <c r="J90" s="4"/>
      <c r="K90" s="27">
        <f t="shared" si="14"/>
        <v>1081</v>
      </c>
      <c r="L90" s="27">
        <f t="shared" si="19"/>
        <v>88642</v>
      </c>
      <c r="M90" s="27">
        <f t="shared" si="15"/>
        <v>410.25031000000001</v>
      </c>
      <c r="N90" s="27">
        <f t="shared" si="16"/>
        <v>410.25031000000001</v>
      </c>
      <c r="O90" s="27">
        <f t="shared" si="20"/>
        <v>-40174.169579999754</v>
      </c>
      <c r="P90" s="27">
        <f t="shared" si="21"/>
        <v>40174.169579999754</v>
      </c>
      <c r="Q90" s="8"/>
      <c r="R90" s="8"/>
      <c r="S90" s="8"/>
      <c r="T90" s="4"/>
    </row>
    <row r="91" spans="1:20">
      <c r="A91" s="31">
        <v>42309</v>
      </c>
      <c r="B91" s="4"/>
      <c r="C91" s="6">
        <v>83</v>
      </c>
      <c r="D91" s="29">
        <f t="shared" si="12"/>
        <v>1081</v>
      </c>
      <c r="E91" s="29">
        <f t="shared" si="17"/>
        <v>89723</v>
      </c>
      <c r="F91" s="29">
        <f t="shared" si="13"/>
        <v>-104777</v>
      </c>
      <c r="G91" s="34">
        <f>+Inputs!$D$3</f>
        <v>0.37951000000000001</v>
      </c>
      <c r="H91" s="4"/>
      <c r="I91" s="27">
        <f t="shared" si="18"/>
        <v>194500</v>
      </c>
      <c r="J91" s="4"/>
      <c r="K91" s="27">
        <f t="shared" si="14"/>
        <v>1081</v>
      </c>
      <c r="L91" s="27">
        <f t="shared" si="19"/>
        <v>89723</v>
      </c>
      <c r="M91" s="27">
        <f t="shared" si="15"/>
        <v>410.25031000000001</v>
      </c>
      <c r="N91" s="27">
        <f t="shared" si="16"/>
        <v>410.25031000000001</v>
      </c>
      <c r="O91" s="27">
        <f t="shared" si="20"/>
        <v>-39763.919269999751</v>
      </c>
      <c r="P91" s="27">
        <f t="shared" si="21"/>
        <v>39763.919269999751</v>
      </c>
      <c r="Q91" s="8"/>
      <c r="R91" s="8"/>
      <c r="S91" s="8"/>
      <c r="T91" s="4"/>
    </row>
    <row r="92" spans="1:20">
      <c r="A92" s="31">
        <v>42339</v>
      </c>
      <c r="B92" s="4"/>
      <c r="C92" s="6">
        <v>84</v>
      </c>
      <c r="D92" s="29">
        <f t="shared" si="12"/>
        <v>1081</v>
      </c>
      <c r="E92" s="29">
        <f t="shared" si="17"/>
        <v>90804</v>
      </c>
      <c r="F92" s="29">
        <f t="shared" si="13"/>
        <v>-103696</v>
      </c>
      <c r="G92" s="34">
        <f>+Inputs!$D$3</f>
        <v>0.37951000000000001</v>
      </c>
      <c r="H92" s="4"/>
      <c r="I92" s="27">
        <f t="shared" si="18"/>
        <v>194500</v>
      </c>
      <c r="J92" s="4"/>
      <c r="K92" s="27">
        <f t="shared" si="14"/>
        <v>1081</v>
      </c>
      <c r="L92" s="27">
        <f t="shared" si="19"/>
        <v>90804</v>
      </c>
      <c r="M92" s="27">
        <f t="shared" si="15"/>
        <v>410.25031000000001</v>
      </c>
      <c r="N92" s="27">
        <f t="shared" si="16"/>
        <v>410.25031000000001</v>
      </c>
      <c r="O92" s="27">
        <f t="shared" si="20"/>
        <v>-39353.668959999748</v>
      </c>
      <c r="P92" s="27">
        <f t="shared" si="21"/>
        <v>39353.668959999748</v>
      </c>
      <c r="Q92" s="8"/>
      <c r="R92" s="8"/>
      <c r="S92" s="8"/>
      <c r="T92" s="4"/>
    </row>
    <row r="93" spans="1:20">
      <c r="A93" s="31">
        <v>42370</v>
      </c>
      <c r="B93" s="4"/>
      <c r="C93" s="6">
        <v>85</v>
      </c>
      <c r="D93" s="29">
        <f t="shared" si="12"/>
        <v>1081</v>
      </c>
      <c r="E93" s="29">
        <f t="shared" si="17"/>
        <v>91885</v>
      </c>
      <c r="F93" s="29">
        <f t="shared" si="13"/>
        <v>-102615</v>
      </c>
      <c r="G93" s="34">
        <f>+Inputs!$D$3</f>
        <v>0.37951000000000001</v>
      </c>
      <c r="H93" s="4"/>
      <c r="I93" s="27">
        <f t="shared" si="18"/>
        <v>194500</v>
      </c>
      <c r="J93" s="4"/>
      <c r="K93" s="27">
        <f t="shared" si="14"/>
        <v>1081</v>
      </c>
      <c r="L93" s="27">
        <f t="shared" si="19"/>
        <v>91885</v>
      </c>
      <c r="M93" s="27">
        <f t="shared" si="15"/>
        <v>410.25031000000001</v>
      </c>
      <c r="N93" s="27">
        <f t="shared" si="16"/>
        <v>410.25031000000001</v>
      </c>
      <c r="O93" s="27">
        <f t="shared" si="20"/>
        <v>-38943.418649999745</v>
      </c>
      <c r="P93" s="27">
        <f t="shared" si="21"/>
        <v>38943.418649999745</v>
      </c>
      <c r="Q93" s="8"/>
      <c r="R93" s="8"/>
      <c r="S93" s="8"/>
      <c r="T93" s="4"/>
    </row>
    <row r="94" spans="1:20">
      <c r="A94" s="31">
        <v>42401</v>
      </c>
      <c r="B94" s="4"/>
      <c r="C94" s="6">
        <v>86</v>
      </c>
      <c r="D94" s="29">
        <f t="shared" si="12"/>
        <v>1081</v>
      </c>
      <c r="E94" s="29">
        <f t="shared" si="17"/>
        <v>92966</v>
      </c>
      <c r="F94" s="29">
        <f t="shared" si="13"/>
        <v>-101534</v>
      </c>
      <c r="G94" s="34">
        <f>+Inputs!$D$3</f>
        <v>0.37951000000000001</v>
      </c>
      <c r="H94" s="4"/>
      <c r="I94" s="27">
        <f t="shared" si="18"/>
        <v>194500</v>
      </c>
      <c r="J94" s="4"/>
      <c r="K94" s="27">
        <f t="shared" si="14"/>
        <v>1081</v>
      </c>
      <c r="L94" s="27">
        <f t="shared" si="19"/>
        <v>92966</v>
      </c>
      <c r="M94" s="27">
        <f t="shared" si="15"/>
        <v>410.25031000000001</v>
      </c>
      <c r="N94" s="27">
        <f t="shared" si="16"/>
        <v>410.25031000000001</v>
      </c>
      <c r="O94" s="27">
        <f t="shared" si="20"/>
        <v>-38533.168339999742</v>
      </c>
      <c r="P94" s="27">
        <f t="shared" si="21"/>
        <v>38533.168339999742</v>
      </c>
      <c r="Q94" s="8"/>
      <c r="R94" s="8"/>
      <c r="S94" s="8"/>
      <c r="T94" s="4"/>
    </row>
    <row r="95" spans="1:20">
      <c r="A95" s="31">
        <v>42430</v>
      </c>
      <c r="B95" s="4"/>
      <c r="C95" s="6">
        <v>87</v>
      </c>
      <c r="D95" s="29">
        <f t="shared" si="12"/>
        <v>1081</v>
      </c>
      <c r="E95" s="29">
        <f t="shared" si="17"/>
        <v>94047</v>
      </c>
      <c r="F95" s="29">
        <f t="shared" si="13"/>
        <v>-100453</v>
      </c>
      <c r="G95" s="34">
        <f>+Inputs!$D$3</f>
        <v>0.37951000000000001</v>
      </c>
      <c r="H95" s="4"/>
      <c r="I95" s="27">
        <f t="shared" si="18"/>
        <v>194500</v>
      </c>
      <c r="J95" s="4"/>
      <c r="K95" s="27">
        <f t="shared" si="14"/>
        <v>1081</v>
      </c>
      <c r="L95" s="27">
        <f t="shared" si="19"/>
        <v>94047</v>
      </c>
      <c r="M95" s="27">
        <f t="shared" si="15"/>
        <v>410.25031000000001</v>
      </c>
      <c r="N95" s="27">
        <f t="shared" si="16"/>
        <v>410.25031000000001</v>
      </c>
      <c r="O95" s="27">
        <f t="shared" si="20"/>
        <v>-38122.918029999739</v>
      </c>
      <c r="P95" s="27">
        <f t="shared" si="21"/>
        <v>38122.918029999739</v>
      </c>
      <c r="Q95" s="8"/>
      <c r="R95" s="8"/>
      <c r="S95" s="8"/>
      <c r="T95" s="4"/>
    </row>
    <row r="96" spans="1:20">
      <c r="A96" s="31">
        <v>42461</v>
      </c>
      <c r="B96" s="4"/>
      <c r="C96" s="6">
        <v>88</v>
      </c>
      <c r="D96" s="29">
        <f t="shared" si="12"/>
        <v>1081</v>
      </c>
      <c r="E96" s="29">
        <f t="shared" si="17"/>
        <v>95128</v>
      </c>
      <c r="F96" s="29">
        <f t="shared" si="13"/>
        <v>-99372</v>
      </c>
      <c r="G96" s="34">
        <f>+Inputs!$D$3</f>
        <v>0.37951000000000001</v>
      </c>
      <c r="H96" s="4"/>
      <c r="I96" s="27">
        <f t="shared" si="18"/>
        <v>194500</v>
      </c>
      <c r="J96" s="4"/>
      <c r="K96" s="27">
        <f t="shared" si="14"/>
        <v>1081</v>
      </c>
      <c r="L96" s="27">
        <f t="shared" si="19"/>
        <v>95128</v>
      </c>
      <c r="M96" s="27">
        <f t="shared" si="15"/>
        <v>410.25031000000001</v>
      </c>
      <c r="N96" s="27">
        <f t="shared" si="16"/>
        <v>410.25031000000001</v>
      </c>
      <c r="O96" s="27">
        <f t="shared" si="20"/>
        <v>-37712.667719999736</v>
      </c>
      <c r="P96" s="27">
        <f t="shared" si="21"/>
        <v>37712.667719999736</v>
      </c>
      <c r="Q96" s="8"/>
      <c r="R96" s="8"/>
      <c r="S96" s="8"/>
      <c r="T96" s="4"/>
    </row>
    <row r="97" spans="1:20">
      <c r="A97" s="31">
        <v>42491</v>
      </c>
      <c r="B97" s="4"/>
      <c r="C97" s="6">
        <v>89</v>
      </c>
      <c r="D97" s="29">
        <f t="shared" si="12"/>
        <v>1081</v>
      </c>
      <c r="E97" s="29">
        <f t="shared" si="17"/>
        <v>96209</v>
      </c>
      <c r="F97" s="29">
        <f t="shared" si="13"/>
        <v>-98291</v>
      </c>
      <c r="G97" s="34">
        <f>+Inputs!$D$3</f>
        <v>0.37951000000000001</v>
      </c>
      <c r="H97" s="4"/>
      <c r="I97" s="27">
        <f t="shared" si="18"/>
        <v>194500</v>
      </c>
      <c r="J97" s="4"/>
      <c r="K97" s="27">
        <f t="shared" si="14"/>
        <v>1081</v>
      </c>
      <c r="L97" s="27">
        <f t="shared" si="19"/>
        <v>96209</v>
      </c>
      <c r="M97" s="27">
        <f t="shared" si="15"/>
        <v>410.25031000000001</v>
      </c>
      <c r="N97" s="27">
        <f t="shared" si="16"/>
        <v>410.25031000000001</v>
      </c>
      <c r="O97" s="27">
        <f t="shared" si="20"/>
        <v>-37302.417409999733</v>
      </c>
      <c r="P97" s="27">
        <f t="shared" si="21"/>
        <v>37302.417409999733</v>
      </c>
      <c r="Q97" s="8"/>
      <c r="R97" s="8"/>
      <c r="S97" s="8"/>
      <c r="T97" s="4"/>
    </row>
    <row r="98" spans="1:20">
      <c r="A98" s="31">
        <v>42522</v>
      </c>
      <c r="B98" s="4"/>
      <c r="C98" s="6">
        <v>90</v>
      </c>
      <c r="D98" s="29">
        <f t="shared" si="12"/>
        <v>1081</v>
      </c>
      <c r="E98" s="29">
        <f t="shared" si="17"/>
        <v>97290</v>
      </c>
      <c r="F98" s="29">
        <f t="shared" si="13"/>
        <v>-97210</v>
      </c>
      <c r="G98" s="34">
        <f>+Inputs!$D$3</f>
        <v>0.37951000000000001</v>
      </c>
      <c r="H98" s="4"/>
      <c r="I98" s="27">
        <f t="shared" si="18"/>
        <v>194500</v>
      </c>
      <c r="J98" s="4"/>
      <c r="K98" s="27">
        <f t="shared" si="14"/>
        <v>1081</v>
      </c>
      <c r="L98" s="27">
        <f t="shared" si="19"/>
        <v>97290</v>
      </c>
      <c r="M98" s="27">
        <f t="shared" si="15"/>
        <v>410.25031000000001</v>
      </c>
      <c r="N98" s="27">
        <f t="shared" si="16"/>
        <v>410.25031000000001</v>
      </c>
      <c r="O98" s="27">
        <f t="shared" si="20"/>
        <v>-36892.16709999973</v>
      </c>
      <c r="P98" s="27">
        <f t="shared" si="21"/>
        <v>36892.16709999973</v>
      </c>
      <c r="Q98" s="8"/>
      <c r="R98" s="8"/>
      <c r="S98" s="8"/>
      <c r="T98" s="4"/>
    </row>
    <row r="99" spans="1:20">
      <c r="A99" s="31">
        <v>42552</v>
      </c>
      <c r="B99" s="4"/>
      <c r="C99" s="6">
        <v>91</v>
      </c>
      <c r="D99" s="29">
        <f t="shared" si="12"/>
        <v>1081</v>
      </c>
      <c r="E99" s="29">
        <f t="shared" si="17"/>
        <v>98371</v>
      </c>
      <c r="F99" s="29">
        <f t="shared" si="13"/>
        <v>-96129</v>
      </c>
      <c r="G99" s="34">
        <f>+Inputs!$D$3</f>
        <v>0.37951000000000001</v>
      </c>
      <c r="H99" s="4"/>
      <c r="I99" s="27">
        <f t="shared" si="18"/>
        <v>194500</v>
      </c>
      <c r="J99" s="4"/>
      <c r="K99" s="27">
        <f t="shared" si="14"/>
        <v>1081</v>
      </c>
      <c r="L99" s="27">
        <f t="shared" si="19"/>
        <v>98371</v>
      </c>
      <c r="M99" s="27">
        <f t="shared" si="15"/>
        <v>410.25031000000001</v>
      </c>
      <c r="N99" s="27">
        <f t="shared" si="16"/>
        <v>410.25031000000001</v>
      </c>
      <c r="O99" s="27">
        <f t="shared" si="20"/>
        <v>-36481.916789999726</v>
      </c>
      <c r="P99" s="27">
        <f t="shared" si="21"/>
        <v>36481.916789999726</v>
      </c>
      <c r="Q99" s="8"/>
      <c r="R99" s="8"/>
      <c r="S99" s="8"/>
      <c r="T99" s="4"/>
    </row>
    <row r="100" spans="1:20">
      <c r="A100" s="31">
        <v>42583</v>
      </c>
      <c r="B100" s="4"/>
      <c r="C100" s="6">
        <v>92</v>
      </c>
      <c r="D100" s="29">
        <f t="shared" si="12"/>
        <v>1081</v>
      </c>
      <c r="E100" s="29">
        <f t="shared" si="17"/>
        <v>99452</v>
      </c>
      <c r="F100" s="29">
        <f t="shared" si="13"/>
        <v>-95048</v>
      </c>
      <c r="G100" s="34">
        <f>+Inputs!$D$3</f>
        <v>0.37951000000000001</v>
      </c>
      <c r="H100" s="4"/>
      <c r="I100" s="27">
        <f t="shared" si="18"/>
        <v>194500</v>
      </c>
      <c r="J100" s="4"/>
      <c r="K100" s="27">
        <f t="shared" si="14"/>
        <v>1081</v>
      </c>
      <c r="L100" s="27">
        <f t="shared" si="19"/>
        <v>99452</v>
      </c>
      <c r="M100" s="27">
        <f t="shared" si="15"/>
        <v>410.25031000000001</v>
      </c>
      <c r="N100" s="27">
        <f t="shared" si="16"/>
        <v>410.25031000000001</v>
      </c>
      <c r="O100" s="27">
        <f t="shared" si="20"/>
        <v>-36071.666479999723</v>
      </c>
      <c r="P100" s="27">
        <f t="shared" si="21"/>
        <v>36071.666479999723</v>
      </c>
      <c r="Q100" s="8"/>
      <c r="R100" s="8"/>
      <c r="S100" s="8"/>
      <c r="T100" s="4"/>
    </row>
    <row r="101" spans="1:20">
      <c r="A101" s="31">
        <v>42614</v>
      </c>
      <c r="B101" s="4"/>
      <c r="C101" s="6">
        <v>93</v>
      </c>
      <c r="D101" s="29">
        <f t="shared" si="12"/>
        <v>1081</v>
      </c>
      <c r="E101" s="29">
        <f t="shared" si="17"/>
        <v>100533</v>
      </c>
      <c r="F101" s="29">
        <f t="shared" si="13"/>
        <v>-93967</v>
      </c>
      <c r="G101" s="34">
        <f>+Inputs!$D$3</f>
        <v>0.37951000000000001</v>
      </c>
      <c r="H101" s="4"/>
      <c r="I101" s="27">
        <f t="shared" si="18"/>
        <v>194500</v>
      </c>
      <c r="J101" s="4"/>
      <c r="K101" s="27">
        <f t="shared" si="14"/>
        <v>1081</v>
      </c>
      <c r="L101" s="27">
        <f t="shared" si="19"/>
        <v>100533</v>
      </c>
      <c r="M101" s="27">
        <f t="shared" si="15"/>
        <v>410.25031000000001</v>
      </c>
      <c r="N101" s="27">
        <f t="shared" si="16"/>
        <v>410.25031000000001</v>
      </c>
      <c r="O101" s="27">
        <f t="shared" si="20"/>
        <v>-35661.41616999972</v>
      </c>
      <c r="P101" s="27">
        <f t="shared" si="21"/>
        <v>35661.41616999972</v>
      </c>
      <c r="Q101" s="8"/>
      <c r="R101" s="8"/>
      <c r="S101" s="8"/>
      <c r="T101" s="4"/>
    </row>
    <row r="102" spans="1:20">
      <c r="A102" s="31">
        <v>42644</v>
      </c>
      <c r="B102" s="4"/>
      <c r="C102" s="6">
        <v>94</v>
      </c>
      <c r="D102" s="29">
        <f t="shared" si="12"/>
        <v>1081</v>
      </c>
      <c r="E102" s="29">
        <f t="shared" si="17"/>
        <v>101614</v>
      </c>
      <c r="F102" s="29">
        <f t="shared" si="13"/>
        <v>-92886</v>
      </c>
      <c r="G102" s="34">
        <f>+Inputs!$D$3</f>
        <v>0.37951000000000001</v>
      </c>
      <c r="H102" s="4"/>
      <c r="I102" s="27">
        <f t="shared" si="18"/>
        <v>194500</v>
      </c>
      <c r="J102" s="4"/>
      <c r="K102" s="27">
        <f t="shared" si="14"/>
        <v>1081</v>
      </c>
      <c r="L102" s="27">
        <f t="shared" si="19"/>
        <v>101614</v>
      </c>
      <c r="M102" s="27">
        <f t="shared" si="15"/>
        <v>410.25031000000001</v>
      </c>
      <c r="N102" s="27">
        <f t="shared" si="16"/>
        <v>410.25031000000001</v>
      </c>
      <c r="O102" s="27">
        <f t="shared" si="20"/>
        <v>-35251.165859999717</v>
      </c>
      <c r="P102" s="27">
        <f t="shared" si="21"/>
        <v>35251.165859999717</v>
      </c>
      <c r="Q102" s="8"/>
      <c r="R102" s="8"/>
      <c r="S102" s="8"/>
      <c r="T102" s="4"/>
    </row>
    <row r="103" spans="1:20">
      <c r="A103" s="31">
        <v>42675</v>
      </c>
      <c r="B103" s="4"/>
      <c r="C103" s="6">
        <v>95</v>
      </c>
      <c r="D103" s="29">
        <f t="shared" si="12"/>
        <v>1081</v>
      </c>
      <c r="E103" s="29">
        <f t="shared" si="17"/>
        <v>102695</v>
      </c>
      <c r="F103" s="29">
        <f t="shared" si="13"/>
        <v>-91805</v>
      </c>
      <c r="G103" s="34">
        <f>+Inputs!$D$3</f>
        <v>0.37951000000000001</v>
      </c>
      <c r="H103" s="4"/>
      <c r="I103" s="27">
        <f t="shared" si="18"/>
        <v>194500</v>
      </c>
      <c r="J103" s="4"/>
      <c r="K103" s="27">
        <f t="shared" si="14"/>
        <v>1081</v>
      </c>
      <c r="L103" s="27">
        <f t="shared" si="19"/>
        <v>102695</v>
      </c>
      <c r="M103" s="27">
        <f t="shared" si="15"/>
        <v>410.25031000000001</v>
      </c>
      <c r="N103" s="27">
        <f t="shared" si="16"/>
        <v>410.25031000000001</v>
      </c>
      <c r="O103" s="27">
        <f t="shared" si="20"/>
        <v>-34840.915549999714</v>
      </c>
      <c r="P103" s="27">
        <f t="shared" si="21"/>
        <v>34840.915549999714</v>
      </c>
      <c r="Q103" s="8"/>
      <c r="R103" s="8"/>
      <c r="S103" s="8"/>
      <c r="T103" s="4"/>
    </row>
    <row r="104" spans="1:20">
      <c r="A104" s="31">
        <v>42705</v>
      </c>
      <c r="B104" s="4"/>
      <c r="C104" s="6">
        <v>96</v>
      </c>
      <c r="D104" s="29">
        <f t="shared" si="12"/>
        <v>1081</v>
      </c>
      <c r="E104" s="29">
        <f t="shared" si="17"/>
        <v>103776</v>
      </c>
      <c r="F104" s="29">
        <f t="shared" si="13"/>
        <v>-90724</v>
      </c>
      <c r="G104" s="34">
        <f>+Inputs!$D$3</f>
        <v>0.37951000000000001</v>
      </c>
      <c r="H104" s="4"/>
      <c r="I104" s="27">
        <f t="shared" si="18"/>
        <v>194500</v>
      </c>
      <c r="J104" s="4"/>
      <c r="K104" s="27">
        <f t="shared" si="14"/>
        <v>1081</v>
      </c>
      <c r="L104" s="27">
        <f t="shared" si="19"/>
        <v>103776</v>
      </c>
      <c r="M104" s="27">
        <f t="shared" si="15"/>
        <v>410.25031000000001</v>
      </c>
      <c r="N104" s="27">
        <f t="shared" si="16"/>
        <v>410.25031000000001</v>
      </c>
      <c r="O104" s="27">
        <f t="shared" si="20"/>
        <v>-34430.665239999711</v>
      </c>
      <c r="P104" s="27">
        <f t="shared" si="21"/>
        <v>34430.665239999711</v>
      </c>
      <c r="Q104" s="8"/>
      <c r="R104" s="8"/>
      <c r="S104" s="8"/>
      <c r="T104" s="4"/>
    </row>
    <row r="105" spans="1:20">
      <c r="A105" s="31">
        <v>42736</v>
      </c>
      <c r="B105" s="4"/>
      <c r="C105" s="6">
        <v>97</v>
      </c>
      <c r="D105" s="29">
        <f t="shared" si="12"/>
        <v>1081</v>
      </c>
      <c r="E105" s="29">
        <f t="shared" si="17"/>
        <v>104857</v>
      </c>
      <c r="F105" s="29">
        <f t="shared" si="13"/>
        <v>-89643</v>
      </c>
      <c r="G105" s="34">
        <f>+Inputs!$D$3</f>
        <v>0.37951000000000001</v>
      </c>
      <c r="H105" s="4"/>
      <c r="I105" s="27">
        <f t="shared" si="18"/>
        <v>194500</v>
      </c>
      <c r="J105" s="4"/>
      <c r="K105" s="27">
        <f t="shared" si="14"/>
        <v>1081</v>
      </c>
      <c r="L105" s="27">
        <f t="shared" si="19"/>
        <v>104857</v>
      </c>
      <c r="M105" s="27">
        <f t="shared" si="15"/>
        <v>410.25031000000001</v>
      </c>
      <c r="N105" s="27">
        <f t="shared" si="16"/>
        <v>410.25031000000001</v>
      </c>
      <c r="O105" s="27">
        <f t="shared" si="20"/>
        <v>-34020.414929999708</v>
      </c>
      <c r="P105" s="27">
        <f t="shared" si="21"/>
        <v>34020.414929999708</v>
      </c>
      <c r="Q105" s="8"/>
      <c r="R105" s="8"/>
      <c r="S105" s="8"/>
      <c r="T105" s="4"/>
    </row>
    <row r="106" spans="1:20">
      <c r="A106" s="31">
        <v>42767</v>
      </c>
      <c r="B106" s="4"/>
      <c r="C106" s="6">
        <v>98</v>
      </c>
      <c r="D106" s="29">
        <f t="shared" si="12"/>
        <v>1081</v>
      </c>
      <c r="E106" s="29">
        <f t="shared" si="17"/>
        <v>105938</v>
      </c>
      <c r="F106" s="29">
        <f t="shared" si="13"/>
        <v>-88562</v>
      </c>
      <c r="G106" s="34">
        <f>+Inputs!$D$3</f>
        <v>0.37951000000000001</v>
      </c>
      <c r="H106" s="4"/>
      <c r="I106" s="27">
        <f t="shared" si="18"/>
        <v>194500</v>
      </c>
      <c r="J106" s="4"/>
      <c r="K106" s="27">
        <f t="shared" si="14"/>
        <v>1081</v>
      </c>
      <c r="L106" s="27">
        <f t="shared" si="19"/>
        <v>105938</v>
      </c>
      <c r="M106" s="27">
        <f t="shared" si="15"/>
        <v>410.25031000000001</v>
      </c>
      <c r="N106" s="27">
        <f t="shared" si="16"/>
        <v>410.25031000000001</v>
      </c>
      <c r="O106" s="27">
        <f t="shared" si="20"/>
        <v>-33610.164619999705</v>
      </c>
      <c r="P106" s="27">
        <f t="shared" si="21"/>
        <v>33610.164619999705</v>
      </c>
      <c r="Q106" s="8"/>
      <c r="R106" s="8"/>
      <c r="S106" s="8"/>
      <c r="T106" s="4"/>
    </row>
    <row r="107" spans="1:20">
      <c r="A107" s="31">
        <v>42795</v>
      </c>
      <c r="B107" s="4"/>
      <c r="C107" s="6">
        <v>99</v>
      </c>
      <c r="D107" s="29">
        <f t="shared" si="12"/>
        <v>1081</v>
      </c>
      <c r="E107" s="29">
        <f t="shared" si="17"/>
        <v>107019</v>
      </c>
      <c r="F107" s="29">
        <f t="shared" si="13"/>
        <v>-87481</v>
      </c>
      <c r="G107" s="34">
        <f>+Inputs!$D$3</f>
        <v>0.37951000000000001</v>
      </c>
      <c r="H107" s="4"/>
      <c r="I107" s="27">
        <f t="shared" si="18"/>
        <v>194500</v>
      </c>
      <c r="J107" s="4"/>
      <c r="K107" s="27">
        <f t="shared" si="14"/>
        <v>1081</v>
      </c>
      <c r="L107" s="27">
        <f t="shared" si="19"/>
        <v>107019</v>
      </c>
      <c r="M107" s="27">
        <f t="shared" si="15"/>
        <v>410.25031000000001</v>
      </c>
      <c r="N107" s="27">
        <f t="shared" si="16"/>
        <v>410.25031000000001</v>
      </c>
      <c r="O107" s="27">
        <f t="shared" si="20"/>
        <v>-33199.914309999702</v>
      </c>
      <c r="P107" s="27">
        <f t="shared" si="21"/>
        <v>33199.914309999702</v>
      </c>
      <c r="Q107" s="8"/>
      <c r="R107" s="8"/>
      <c r="S107" s="8"/>
      <c r="T107" s="4"/>
    </row>
    <row r="108" spans="1:20">
      <c r="A108" s="31">
        <v>42826</v>
      </c>
      <c r="B108" s="4"/>
      <c r="C108" s="6">
        <v>100</v>
      </c>
      <c r="D108" s="29">
        <f t="shared" si="12"/>
        <v>1081</v>
      </c>
      <c r="E108" s="29">
        <f t="shared" si="17"/>
        <v>108100</v>
      </c>
      <c r="F108" s="29">
        <f t="shared" si="13"/>
        <v>-86400</v>
      </c>
      <c r="G108" s="34">
        <f>+Inputs!$D$3</f>
        <v>0.37951000000000001</v>
      </c>
      <c r="H108" s="4"/>
      <c r="I108" s="27">
        <f t="shared" si="18"/>
        <v>194500</v>
      </c>
      <c r="J108" s="4"/>
      <c r="K108" s="27">
        <f t="shared" si="14"/>
        <v>1081</v>
      </c>
      <c r="L108" s="27">
        <f t="shared" si="19"/>
        <v>108100</v>
      </c>
      <c r="M108" s="27">
        <f t="shared" si="15"/>
        <v>410.25031000000001</v>
      </c>
      <c r="N108" s="27">
        <f t="shared" si="16"/>
        <v>410.25031000000001</v>
      </c>
      <c r="O108" s="27">
        <f t="shared" si="20"/>
        <v>-32789.663999999699</v>
      </c>
      <c r="P108" s="27">
        <f t="shared" si="21"/>
        <v>32789.663999999699</v>
      </c>
      <c r="Q108" s="8"/>
      <c r="R108" s="8"/>
      <c r="S108" s="8"/>
      <c r="T108" s="4"/>
    </row>
    <row r="109" spans="1:20">
      <c r="A109" s="31">
        <v>42856</v>
      </c>
      <c r="B109" s="4"/>
      <c r="C109" s="6">
        <v>101</v>
      </c>
      <c r="D109" s="29">
        <f t="shared" si="12"/>
        <v>1081</v>
      </c>
      <c r="E109" s="29">
        <f t="shared" si="17"/>
        <v>109181</v>
      </c>
      <c r="F109" s="29">
        <f t="shared" si="13"/>
        <v>-85319</v>
      </c>
      <c r="G109" s="34">
        <f>+Inputs!$D$3</f>
        <v>0.37951000000000001</v>
      </c>
      <c r="H109" s="4"/>
      <c r="I109" s="27">
        <f t="shared" si="18"/>
        <v>194500</v>
      </c>
      <c r="J109" s="4"/>
      <c r="K109" s="27">
        <f t="shared" si="14"/>
        <v>1081</v>
      </c>
      <c r="L109" s="27">
        <f t="shared" si="19"/>
        <v>109181</v>
      </c>
      <c r="M109" s="27">
        <f t="shared" si="15"/>
        <v>410.25031000000001</v>
      </c>
      <c r="N109" s="27">
        <f t="shared" si="16"/>
        <v>410.25031000000001</v>
      </c>
      <c r="O109" s="27">
        <f t="shared" si="20"/>
        <v>-32379.413689999699</v>
      </c>
      <c r="P109" s="27">
        <f t="shared" si="21"/>
        <v>32379.413689999699</v>
      </c>
      <c r="Q109" s="8"/>
      <c r="R109" s="8"/>
      <c r="S109" s="8"/>
      <c r="T109" s="4"/>
    </row>
    <row r="110" spans="1:20">
      <c r="A110" s="31">
        <v>42887</v>
      </c>
      <c r="B110" s="4"/>
      <c r="C110" s="6">
        <v>102</v>
      </c>
      <c r="D110" s="29">
        <f t="shared" si="12"/>
        <v>1081</v>
      </c>
      <c r="E110" s="29">
        <f t="shared" si="17"/>
        <v>110262</v>
      </c>
      <c r="F110" s="29">
        <f t="shared" si="13"/>
        <v>-84238</v>
      </c>
      <c r="G110" s="34">
        <f>+Inputs!$D$3</f>
        <v>0.37951000000000001</v>
      </c>
      <c r="H110" s="4"/>
      <c r="I110" s="27">
        <f t="shared" si="18"/>
        <v>194500</v>
      </c>
      <c r="J110" s="4"/>
      <c r="K110" s="27">
        <f t="shared" si="14"/>
        <v>1081</v>
      </c>
      <c r="L110" s="27">
        <f t="shared" si="19"/>
        <v>110262</v>
      </c>
      <c r="M110" s="27">
        <f t="shared" si="15"/>
        <v>410.25031000000001</v>
      </c>
      <c r="N110" s="27">
        <f t="shared" si="16"/>
        <v>410.25031000000001</v>
      </c>
      <c r="O110" s="27">
        <f t="shared" si="20"/>
        <v>-31969.1633799997</v>
      </c>
      <c r="P110" s="27">
        <f t="shared" si="21"/>
        <v>31969.1633799997</v>
      </c>
      <c r="Q110" s="8"/>
      <c r="R110" s="8"/>
      <c r="S110" s="8"/>
      <c r="T110" s="4"/>
    </row>
    <row r="111" spans="1:20">
      <c r="A111" s="31">
        <v>42917</v>
      </c>
      <c r="B111" s="4"/>
      <c r="C111" s="6">
        <v>103</v>
      </c>
      <c r="D111" s="29">
        <f t="shared" si="12"/>
        <v>1081</v>
      </c>
      <c r="E111" s="29">
        <f t="shared" si="17"/>
        <v>111343</v>
      </c>
      <c r="F111" s="29">
        <f t="shared" si="13"/>
        <v>-83157</v>
      </c>
      <c r="G111" s="34">
        <f>+Inputs!$D$3</f>
        <v>0.37951000000000001</v>
      </c>
      <c r="H111" s="4"/>
      <c r="I111" s="27">
        <f t="shared" si="18"/>
        <v>194500</v>
      </c>
      <c r="J111" s="4"/>
      <c r="K111" s="27">
        <f t="shared" si="14"/>
        <v>1081</v>
      </c>
      <c r="L111" s="27">
        <f t="shared" si="19"/>
        <v>111343</v>
      </c>
      <c r="M111" s="27">
        <f t="shared" si="15"/>
        <v>410.25031000000001</v>
      </c>
      <c r="N111" s="27">
        <f t="shared" si="16"/>
        <v>410.25031000000001</v>
      </c>
      <c r="O111" s="27">
        <f t="shared" si="20"/>
        <v>-31558.9130699997</v>
      </c>
      <c r="P111" s="27">
        <f t="shared" si="21"/>
        <v>31558.9130699997</v>
      </c>
      <c r="Q111" s="8"/>
      <c r="R111" s="8"/>
      <c r="S111" s="8"/>
      <c r="T111" s="4"/>
    </row>
    <row r="112" spans="1:20">
      <c r="A112" s="31">
        <v>42948</v>
      </c>
      <c r="B112" s="4"/>
      <c r="C112" s="6">
        <v>104</v>
      </c>
      <c r="D112" s="29">
        <f t="shared" si="12"/>
        <v>1081</v>
      </c>
      <c r="E112" s="29">
        <f t="shared" si="17"/>
        <v>112424</v>
      </c>
      <c r="F112" s="29">
        <f t="shared" si="13"/>
        <v>-82076</v>
      </c>
      <c r="G112" s="34">
        <f>+Inputs!$D$3</f>
        <v>0.37951000000000001</v>
      </c>
      <c r="H112" s="4"/>
      <c r="I112" s="27">
        <f t="shared" si="18"/>
        <v>194500</v>
      </c>
      <c r="J112" s="4"/>
      <c r="K112" s="27">
        <f t="shared" si="14"/>
        <v>1081</v>
      </c>
      <c r="L112" s="27">
        <f t="shared" si="19"/>
        <v>112424</v>
      </c>
      <c r="M112" s="27">
        <f t="shared" si="15"/>
        <v>410.25031000000001</v>
      </c>
      <c r="N112" s="27">
        <f t="shared" si="16"/>
        <v>410.25031000000001</v>
      </c>
      <c r="O112" s="27">
        <f t="shared" si="20"/>
        <v>-31148.662759999701</v>
      </c>
      <c r="P112" s="27">
        <f t="shared" si="21"/>
        <v>31148.662759999701</v>
      </c>
      <c r="Q112" s="8"/>
      <c r="R112" s="8"/>
      <c r="S112" s="8"/>
      <c r="T112" s="4"/>
    </row>
    <row r="113" spans="1:20">
      <c r="A113" s="31">
        <v>42979</v>
      </c>
      <c r="B113" s="4"/>
      <c r="C113" s="6">
        <v>105</v>
      </c>
      <c r="D113" s="29">
        <f t="shared" si="12"/>
        <v>1081</v>
      </c>
      <c r="E113" s="29">
        <f t="shared" si="17"/>
        <v>113505</v>
      </c>
      <c r="F113" s="29">
        <f t="shared" si="13"/>
        <v>-80995</v>
      </c>
      <c r="G113" s="34">
        <f>+Inputs!$D$3</f>
        <v>0.37951000000000001</v>
      </c>
      <c r="H113" s="4"/>
      <c r="I113" s="27">
        <f t="shared" si="18"/>
        <v>194500</v>
      </c>
      <c r="J113" s="4"/>
      <c r="K113" s="27">
        <f t="shared" si="14"/>
        <v>1081</v>
      </c>
      <c r="L113" s="27">
        <f t="shared" si="19"/>
        <v>113505</v>
      </c>
      <c r="M113" s="27">
        <f t="shared" si="15"/>
        <v>410.25031000000001</v>
      </c>
      <c r="N113" s="27">
        <f t="shared" si="16"/>
        <v>410.25031000000001</v>
      </c>
      <c r="O113" s="27">
        <f t="shared" si="20"/>
        <v>-30738.412449999701</v>
      </c>
      <c r="P113" s="27">
        <f t="shared" si="21"/>
        <v>30738.412449999701</v>
      </c>
      <c r="Q113" s="8"/>
      <c r="R113" s="8"/>
      <c r="S113" s="8"/>
      <c r="T113" s="4"/>
    </row>
    <row r="114" spans="1:20">
      <c r="A114" s="31">
        <v>43009</v>
      </c>
      <c r="B114" s="4"/>
      <c r="C114" s="6">
        <v>106</v>
      </c>
      <c r="D114" s="29">
        <f t="shared" si="12"/>
        <v>1081</v>
      </c>
      <c r="E114" s="29">
        <f t="shared" si="17"/>
        <v>114586</v>
      </c>
      <c r="F114" s="29">
        <f t="shared" si="13"/>
        <v>-79914</v>
      </c>
      <c r="G114" s="34">
        <f>+Inputs!$D$3</f>
        <v>0.37951000000000001</v>
      </c>
      <c r="H114" s="4"/>
      <c r="I114" s="27">
        <f t="shared" si="18"/>
        <v>194500</v>
      </c>
      <c r="J114" s="4"/>
      <c r="K114" s="27">
        <f t="shared" si="14"/>
        <v>1081</v>
      </c>
      <c r="L114" s="27">
        <f t="shared" si="19"/>
        <v>114586</v>
      </c>
      <c r="M114" s="27">
        <f t="shared" si="15"/>
        <v>410.25031000000001</v>
      </c>
      <c r="N114" s="27">
        <f t="shared" si="16"/>
        <v>410.25031000000001</v>
      </c>
      <c r="O114" s="27">
        <f t="shared" si="20"/>
        <v>-30328.162139999702</v>
      </c>
      <c r="P114" s="27">
        <f t="shared" si="21"/>
        <v>30328.162139999702</v>
      </c>
      <c r="Q114" s="8"/>
      <c r="R114" s="8"/>
      <c r="S114" s="8"/>
      <c r="T114" s="4"/>
    </row>
    <row r="115" spans="1:20">
      <c r="A115" s="31">
        <v>43040</v>
      </c>
      <c r="B115" s="4"/>
      <c r="C115" s="6">
        <v>107</v>
      </c>
      <c r="D115" s="29">
        <f t="shared" si="12"/>
        <v>1081</v>
      </c>
      <c r="E115" s="29">
        <f t="shared" si="17"/>
        <v>115667</v>
      </c>
      <c r="F115" s="29">
        <f t="shared" si="13"/>
        <v>-78833</v>
      </c>
      <c r="G115" s="34">
        <f>+Inputs!$D$3</f>
        <v>0.37951000000000001</v>
      </c>
      <c r="H115" s="4"/>
      <c r="I115" s="27">
        <f t="shared" si="18"/>
        <v>194500</v>
      </c>
      <c r="J115" s="4"/>
      <c r="K115" s="27">
        <f t="shared" si="14"/>
        <v>1081</v>
      </c>
      <c r="L115" s="27">
        <f t="shared" si="19"/>
        <v>115667</v>
      </c>
      <c r="M115" s="27">
        <f t="shared" si="15"/>
        <v>410.25031000000001</v>
      </c>
      <c r="N115" s="27">
        <f t="shared" si="16"/>
        <v>410.25031000000001</v>
      </c>
      <c r="O115" s="27">
        <f t="shared" si="20"/>
        <v>-29917.911829999703</v>
      </c>
      <c r="P115" s="27">
        <f t="shared" si="21"/>
        <v>29917.911829999703</v>
      </c>
      <c r="Q115" s="8"/>
      <c r="R115" s="8"/>
      <c r="S115" s="8"/>
      <c r="T115" s="4"/>
    </row>
    <row r="116" spans="1:20">
      <c r="A116" s="31">
        <v>43070</v>
      </c>
      <c r="B116" s="4"/>
      <c r="C116" s="6">
        <v>108</v>
      </c>
      <c r="D116" s="29">
        <f t="shared" si="12"/>
        <v>1081</v>
      </c>
      <c r="E116" s="29">
        <f t="shared" si="17"/>
        <v>116748</v>
      </c>
      <c r="F116" s="29">
        <f t="shared" si="13"/>
        <v>-77752</v>
      </c>
      <c r="G116" s="34">
        <f>+Inputs!$D$3</f>
        <v>0.37951000000000001</v>
      </c>
      <c r="H116" s="4"/>
      <c r="I116" s="27">
        <f t="shared" si="18"/>
        <v>194500</v>
      </c>
      <c r="J116" s="4"/>
      <c r="K116" s="27">
        <f t="shared" si="14"/>
        <v>1081</v>
      </c>
      <c r="L116" s="27">
        <f t="shared" si="19"/>
        <v>116748</v>
      </c>
      <c r="M116" s="27">
        <f t="shared" si="15"/>
        <v>410.25031000000001</v>
      </c>
      <c r="N116" s="27">
        <f t="shared" si="16"/>
        <v>410.25031000000001</v>
      </c>
      <c r="O116" s="27">
        <f t="shared" si="20"/>
        <v>-29507.661519999703</v>
      </c>
      <c r="P116" s="27">
        <f t="shared" si="21"/>
        <v>29507.661519999703</v>
      </c>
      <c r="Q116" s="8"/>
      <c r="R116" s="8"/>
      <c r="S116" s="8"/>
      <c r="T116" s="4"/>
    </row>
    <row r="117" spans="1:20">
      <c r="A117" s="31">
        <v>43101</v>
      </c>
      <c r="B117" s="4"/>
      <c r="C117" s="6">
        <v>109</v>
      </c>
      <c r="D117" s="29">
        <f t="shared" si="12"/>
        <v>1081</v>
      </c>
      <c r="E117" s="29">
        <f t="shared" si="17"/>
        <v>117829</v>
      </c>
      <c r="F117" s="29">
        <f t="shared" si="13"/>
        <v>-76671</v>
      </c>
      <c r="G117" s="34">
        <f>+Inputs!$D$3</f>
        <v>0.37951000000000001</v>
      </c>
      <c r="H117" s="4"/>
      <c r="I117" s="27">
        <f t="shared" si="18"/>
        <v>194500</v>
      </c>
      <c r="J117" s="4"/>
      <c r="K117" s="27">
        <f t="shared" si="14"/>
        <v>1081</v>
      </c>
      <c r="L117" s="27">
        <f t="shared" si="19"/>
        <v>117829</v>
      </c>
      <c r="M117" s="27">
        <f t="shared" si="15"/>
        <v>410.25031000000001</v>
      </c>
      <c r="N117" s="27">
        <f t="shared" si="16"/>
        <v>410.25031000000001</v>
      </c>
      <c r="O117" s="27">
        <f t="shared" si="20"/>
        <v>-29097.411209999704</v>
      </c>
      <c r="P117" s="27">
        <f t="shared" si="21"/>
        <v>29097.411209999704</v>
      </c>
      <c r="Q117" s="8"/>
      <c r="R117" s="8"/>
      <c r="S117" s="8"/>
      <c r="T117" s="4"/>
    </row>
    <row r="118" spans="1:20">
      <c r="A118" s="31">
        <v>43132</v>
      </c>
      <c r="B118" s="4"/>
      <c r="C118" s="6">
        <v>110</v>
      </c>
      <c r="D118" s="29">
        <f t="shared" si="12"/>
        <v>1081</v>
      </c>
      <c r="E118" s="29">
        <f t="shared" si="17"/>
        <v>118910</v>
      </c>
      <c r="F118" s="29">
        <f t="shared" si="13"/>
        <v>-75590</v>
      </c>
      <c r="G118" s="34">
        <f>+Inputs!$D$3</f>
        <v>0.37951000000000001</v>
      </c>
      <c r="H118" s="4"/>
      <c r="I118" s="27">
        <f t="shared" si="18"/>
        <v>194500</v>
      </c>
      <c r="J118" s="4"/>
      <c r="K118" s="27">
        <f t="shared" si="14"/>
        <v>1081</v>
      </c>
      <c r="L118" s="27">
        <f t="shared" si="19"/>
        <v>118910</v>
      </c>
      <c r="M118" s="27">
        <f t="shared" si="15"/>
        <v>410.25031000000001</v>
      </c>
      <c r="N118" s="27">
        <f t="shared" si="16"/>
        <v>410.25031000000001</v>
      </c>
      <c r="O118" s="27">
        <f t="shared" si="20"/>
        <v>-28687.160899999704</v>
      </c>
      <c r="P118" s="27">
        <f t="shared" si="21"/>
        <v>28687.160899999704</v>
      </c>
      <c r="Q118" s="8"/>
      <c r="R118" s="8"/>
      <c r="S118" s="8"/>
      <c r="T118" s="4"/>
    </row>
    <row r="119" spans="1:20">
      <c r="A119" s="31">
        <v>43160</v>
      </c>
      <c r="B119" s="4"/>
      <c r="C119" s="6">
        <v>111</v>
      </c>
      <c r="D119" s="29">
        <f t="shared" si="12"/>
        <v>1081</v>
      </c>
      <c r="E119" s="29">
        <f t="shared" si="17"/>
        <v>119991</v>
      </c>
      <c r="F119" s="29">
        <f t="shared" si="13"/>
        <v>-74509</v>
      </c>
      <c r="G119" s="34">
        <f>+Inputs!$D$3</f>
        <v>0.37951000000000001</v>
      </c>
      <c r="H119" s="4"/>
      <c r="I119" s="27">
        <f t="shared" si="18"/>
        <v>194500</v>
      </c>
      <c r="J119" s="4"/>
      <c r="K119" s="27">
        <f t="shared" si="14"/>
        <v>1081</v>
      </c>
      <c r="L119" s="27">
        <f t="shared" si="19"/>
        <v>119991</v>
      </c>
      <c r="M119" s="27">
        <f t="shared" si="15"/>
        <v>410.25031000000001</v>
      </c>
      <c r="N119" s="27">
        <f t="shared" si="16"/>
        <v>410.25031000000001</v>
      </c>
      <c r="O119" s="27">
        <f t="shared" si="20"/>
        <v>-28276.910589999705</v>
      </c>
      <c r="P119" s="27">
        <f t="shared" si="21"/>
        <v>28276.910589999705</v>
      </c>
      <c r="Q119" s="8"/>
      <c r="R119" s="8"/>
      <c r="S119" s="8"/>
      <c r="T119" s="4"/>
    </row>
    <row r="120" spans="1:20">
      <c r="A120" s="31">
        <v>43191</v>
      </c>
      <c r="B120" s="4"/>
      <c r="C120" s="6">
        <v>112</v>
      </c>
      <c r="D120" s="29">
        <f t="shared" si="12"/>
        <v>1081</v>
      </c>
      <c r="E120" s="29">
        <f t="shared" si="17"/>
        <v>121072</v>
      </c>
      <c r="F120" s="29">
        <f t="shared" si="13"/>
        <v>-73428</v>
      </c>
      <c r="G120" s="34">
        <f>+Inputs!$D$3</f>
        <v>0.37951000000000001</v>
      </c>
      <c r="H120" s="4"/>
      <c r="I120" s="27">
        <f t="shared" si="18"/>
        <v>194500</v>
      </c>
      <c r="J120" s="4"/>
      <c r="K120" s="27">
        <f t="shared" si="14"/>
        <v>1081</v>
      </c>
      <c r="L120" s="27">
        <f t="shared" si="19"/>
        <v>121072</v>
      </c>
      <c r="M120" s="27">
        <f t="shared" si="15"/>
        <v>410.25031000000001</v>
      </c>
      <c r="N120" s="27">
        <f t="shared" si="16"/>
        <v>410.25031000000001</v>
      </c>
      <c r="O120" s="27">
        <f t="shared" si="20"/>
        <v>-27866.660279999705</v>
      </c>
      <c r="P120" s="27">
        <f t="shared" si="21"/>
        <v>27866.660279999705</v>
      </c>
      <c r="Q120" s="8"/>
      <c r="R120" s="8"/>
      <c r="S120" s="8"/>
      <c r="T120" s="4"/>
    </row>
    <row r="121" spans="1:20">
      <c r="A121" s="31">
        <v>43221</v>
      </c>
      <c r="B121" s="4"/>
      <c r="C121" s="6">
        <v>113</v>
      </c>
      <c r="D121" s="29">
        <f t="shared" si="12"/>
        <v>1081</v>
      </c>
      <c r="E121" s="29">
        <f t="shared" si="17"/>
        <v>122153</v>
      </c>
      <c r="F121" s="29">
        <f t="shared" si="13"/>
        <v>-72347</v>
      </c>
      <c r="G121" s="34">
        <f>+Inputs!$D$3</f>
        <v>0.37951000000000001</v>
      </c>
      <c r="H121" s="4"/>
      <c r="I121" s="27">
        <f t="shared" si="18"/>
        <v>194500</v>
      </c>
      <c r="J121" s="4"/>
      <c r="K121" s="27">
        <f t="shared" si="14"/>
        <v>1081</v>
      </c>
      <c r="L121" s="27">
        <f t="shared" si="19"/>
        <v>122153</v>
      </c>
      <c r="M121" s="27">
        <f t="shared" si="15"/>
        <v>410.25031000000001</v>
      </c>
      <c r="N121" s="27">
        <f t="shared" si="16"/>
        <v>410.25031000000001</v>
      </c>
      <c r="O121" s="27">
        <f t="shared" si="20"/>
        <v>-27456.409969999706</v>
      </c>
      <c r="P121" s="27">
        <f t="shared" si="21"/>
        <v>27456.409969999706</v>
      </c>
      <c r="Q121" s="8"/>
      <c r="R121" s="8"/>
      <c r="S121" s="8"/>
      <c r="T121" s="4"/>
    </row>
    <row r="122" spans="1:20">
      <c r="A122" s="31">
        <v>43252</v>
      </c>
      <c r="B122" s="4"/>
      <c r="C122" s="6">
        <v>114</v>
      </c>
      <c r="D122" s="29">
        <f t="shared" si="12"/>
        <v>1081</v>
      </c>
      <c r="E122" s="29">
        <f t="shared" si="17"/>
        <v>123234</v>
      </c>
      <c r="F122" s="29">
        <f t="shared" si="13"/>
        <v>-71266</v>
      </c>
      <c r="G122" s="34">
        <f>+Inputs!$D$3</f>
        <v>0.37951000000000001</v>
      </c>
      <c r="H122" s="4"/>
      <c r="I122" s="27">
        <f t="shared" si="18"/>
        <v>194500</v>
      </c>
      <c r="J122" s="4"/>
      <c r="K122" s="27">
        <f t="shared" si="14"/>
        <v>1081</v>
      </c>
      <c r="L122" s="27">
        <f t="shared" si="19"/>
        <v>123234</v>
      </c>
      <c r="M122" s="27">
        <f t="shared" si="15"/>
        <v>410.25031000000001</v>
      </c>
      <c r="N122" s="27">
        <f t="shared" si="16"/>
        <v>410.25031000000001</v>
      </c>
      <c r="O122" s="27">
        <f t="shared" si="20"/>
        <v>-27046.159659999706</v>
      </c>
      <c r="P122" s="27">
        <f t="shared" si="21"/>
        <v>27046.159659999706</v>
      </c>
      <c r="Q122" s="8"/>
      <c r="R122" s="8"/>
      <c r="S122" s="8"/>
      <c r="T122" s="4"/>
    </row>
    <row r="123" spans="1:20">
      <c r="A123" s="31">
        <v>43282</v>
      </c>
      <c r="B123" s="4"/>
      <c r="C123" s="6">
        <v>115</v>
      </c>
      <c r="D123" s="29">
        <f t="shared" si="12"/>
        <v>1081</v>
      </c>
      <c r="E123" s="29">
        <f t="shared" si="17"/>
        <v>124315</v>
      </c>
      <c r="F123" s="29">
        <f t="shared" si="13"/>
        <v>-70185</v>
      </c>
      <c r="G123" s="34">
        <f>+Inputs!$D$3</f>
        <v>0.37951000000000001</v>
      </c>
      <c r="H123" s="4"/>
      <c r="I123" s="27">
        <f t="shared" si="18"/>
        <v>194500</v>
      </c>
      <c r="J123" s="4"/>
      <c r="K123" s="27">
        <f t="shared" si="14"/>
        <v>1081</v>
      </c>
      <c r="L123" s="27">
        <f t="shared" si="19"/>
        <v>124315</v>
      </c>
      <c r="M123" s="27">
        <f t="shared" si="15"/>
        <v>410.25031000000001</v>
      </c>
      <c r="N123" s="27">
        <f t="shared" si="16"/>
        <v>410.25031000000001</v>
      </c>
      <c r="O123" s="27">
        <f t="shared" si="20"/>
        <v>-26635.909349999707</v>
      </c>
      <c r="P123" s="27">
        <f t="shared" si="21"/>
        <v>26635.909349999707</v>
      </c>
      <c r="Q123" s="8"/>
      <c r="R123" s="8"/>
      <c r="S123" s="8"/>
      <c r="T123" s="4"/>
    </row>
    <row r="124" spans="1:20">
      <c r="A124" s="31">
        <v>43313</v>
      </c>
      <c r="B124" s="4"/>
      <c r="C124" s="6">
        <v>116</v>
      </c>
      <c r="D124" s="29">
        <f t="shared" si="12"/>
        <v>1081</v>
      </c>
      <c r="E124" s="29">
        <f t="shared" si="17"/>
        <v>125396</v>
      </c>
      <c r="F124" s="29">
        <f t="shared" si="13"/>
        <v>-69104</v>
      </c>
      <c r="G124" s="34">
        <f>+Inputs!$D$3</f>
        <v>0.37951000000000001</v>
      </c>
      <c r="H124" s="4"/>
      <c r="I124" s="27">
        <f t="shared" si="18"/>
        <v>194500</v>
      </c>
      <c r="J124" s="4"/>
      <c r="K124" s="27">
        <f t="shared" si="14"/>
        <v>1081</v>
      </c>
      <c r="L124" s="27">
        <f t="shared" si="19"/>
        <v>125396</v>
      </c>
      <c r="M124" s="27">
        <f t="shared" si="15"/>
        <v>410.25031000000001</v>
      </c>
      <c r="N124" s="27">
        <f t="shared" si="16"/>
        <v>410.25031000000001</v>
      </c>
      <c r="O124" s="27">
        <f t="shared" si="20"/>
        <v>-26225.659039999708</v>
      </c>
      <c r="P124" s="27">
        <f t="shared" si="21"/>
        <v>26225.659039999708</v>
      </c>
      <c r="Q124" s="8"/>
      <c r="R124" s="8"/>
      <c r="S124" s="8"/>
      <c r="T124" s="4"/>
    </row>
    <row r="125" spans="1:20">
      <c r="A125" s="31">
        <v>43344</v>
      </c>
      <c r="B125" s="4"/>
      <c r="C125" s="6">
        <v>117</v>
      </c>
      <c r="D125" s="29">
        <f t="shared" si="12"/>
        <v>1081</v>
      </c>
      <c r="E125" s="29">
        <f t="shared" si="17"/>
        <v>126477</v>
      </c>
      <c r="F125" s="29">
        <f t="shared" si="13"/>
        <v>-68023</v>
      </c>
      <c r="G125" s="34">
        <f>+Inputs!$D$3</f>
        <v>0.37951000000000001</v>
      </c>
      <c r="H125" s="4"/>
      <c r="I125" s="27">
        <f t="shared" si="18"/>
        <v>194500</v>
      </c>
      <c r="J125" s="4"/>
      <c r="K125" s="27">
        <f t="shared" si="14"/>
        <v>1081</v>
      </c>
      <c r="L125" s="27">
        <f t="shared" si="19"/>
        <v>126477</v>
      </c>
      <c r="M125" s="27">
        <f t="shared" si="15"/>
        <v>410.25031000000001</v>
      </c>
      <c r="N125" s="27">
        <f t="shared" si="16"/>
        <v>410.25031000000001</v>
      </c>
      <c r="O125" s="27">
        <f t="shared" si="20"/>
        <v>-25815.408729999708</v>
      </c>
      <c r="P125" s="27">
        <f t="shared" si="21"/>
        <v>25815.408729999708</v>
      </c>
      <c r="Q125" s="8"/>
      <c r="R125" s="8"/>
      <c r="S125" s="8"/>
      <c r="T125" s="4"/>
    </row>
    <row r="126" spans="1:20">
      <c r="A126" s="31">
        <v>43374</v>
      </c>
      <c r="B126" s="4"/>
      <c r="C126" s="6">
        <v>118</v>
      </c>
      <c r="D126" s="29">
        <f t="shared" si="12"/>
        <v>1081</v>
      </c>
      <c r="E126" s="29">
        <f t="shared" si="17"/>
        <v>127558</v>
      </c>
      <c r="F126" s="29">
        <f t="shared" si="13"/>
        <v>-66942</v>
      </c>
      <c r="G126" s="34">
        <f>+Inputs!$D$3</f>
        <v>0.37951000000000001</v>
      </c>
      <c r="H126" s="4"/>
      <c r="I126" s="27">
        <f t="shared" si="18"/>
        <v>194500</v>
      </c>
      <c r="J126" s="4"/>
      <c r="K126" s="27">
        <f t="shared" si="14"/>
        <v>1081</v>
      </c>
      <c r="L126" s="27">
        <f t="shared" si="19"/>
        <v>127558</v>
      </c>
      <c r="M126" s="27">
        <f t="shared" si="15"/>
        <v>410.25031000000001</v>
      </c>
      <c r="N126" s="27">
        <f t="shared" si="16"/>
        <v>410.25031000000001</v>
      </c>
      <c r="O126" s="27">
        <f t="shared" si="20"/>
        <v>-25405.158419999709</v>
      </c>
      <c r="P126" s="27">
        <f t="shared" si="21"/>
        <v>25405.158419999709</v>
      </c>
      <c r="Q126" s="8"/>
      <c r="R126" s="8"/>
      <c r="S126" s="8"/>
      <c r="T126" s="4"/>
    </row>
    <row r="127" spans="1:20">
      <c r="A127" s="31">
        <v>43405</v>
      </c>
      <c r="B127" s="4"/>
      <c r="C127" s="6">
        <v>119</v>
      </c>
      <c r="D127" s="29">
        <f t="shared" si="12"/>
        <v>1081</v>
      </c>
      <c r="E127" s="29">
        <f t="shared" si="17"/>
        <v>128639</v>
      </c>
      <c r="F127" s="29">
        <f t="shared" si="13"/>
        <v>-65861</v>
      </c>
      <c r="G127" s="34">
        <f>+Inputs!$D$3</f>
        <v>0.37951000000000001</v>
      </c>
      <c r="H127" s="4"/>
      <c r="I127" s="27">
        <f t="shared" si="18"/>
        <v>194500</v>
      </c>
      <c r="J127" s="4"/>
      <c r="K127" s="27">
        <f t="shared" si="14"/>
        <v>1081</v>
      </c>
      <c r="L127" s="27">
        <f t="shared" si="19"/>
        <v>128639</v>
      </c>
      <c r="M127" s="27">
        <f t="shared" si="15"/>
        <v>410.25031000000001</v>
      </c>
      <c r="N127" s="27">
        <f t="shared" si="16"/>
        <v>410.25031000000001</v>
      </c>
      <c r="O127" s="27">
        <f t="shared" si="20"/>
        <v>-24994.908109999709</v>
      </c>
      <c r="P127" s="27">
        <f t="shared" si="21"/>
        <v>24994.908109999709</v>
      </c>
      <c r="Q127" s="8"/>
      <c r="R127" s="8"/>
      <c r="S127" s="8"/>
      <c r="T127" s="4"/>
    </row>
    <row r="128" spans="1:20">
      <c r="A128" s="31">
        <v>43435</v>
      </c>
      <c r="B128" s="4"/>
      <c r="C128" s="6">
        <v>120</v>
      </c>
      <c r="D128" s="29">
        <f t="shared" si="12"/>
        <v>1081</v>
      </c>
      <c r="E128" s="29">
        <f t="shared" si="17"/>
        <v>129720</v>
      </c>
      <c r="F128" s="29">
        <f t="shared" si="13"/>
        <v>-64780</v>
      </c>
      <c r="G128" s="34">
        <f>+Inputs!$D$3</f>
        <v>0.37951000000000001</v>
      </c>
      <c r="H128" s="4"/>
      <c r="I128" s="27">
        <f t="shared" si="18"/>
        <v>194500</v>
      </c>
      <c r="J128" s="4"/>
      <c r="K128" s="27">
        <f t="shared" si="14"/>
        <v>1081</v>
      </c>
      <c r="L128" s="27">
        <f t="shared" si="19"/>
        <v>129720</v>
      </c>
      <c r="M128" s="27">
        <f t="shared" si="15"/>
        <v>410.25031000000001</v>
      </c>
      <c r="N128" s="27">
        <f t="shared" si="16"/>
        <v>410.25031000000001</v>
      </c>
      <c r="O128" s="27">
        <f t="shared" si="20"/>
        <v>-24584.65779999971</v>
      </c>
      <c r="P128" s="27">
        <f t="shared" si="21"/>
        <v>24584.65779999971</v>
      </c>
      <c r="Q128" s="8"/>
      <c r="R128" s="8"/>
      <c r="S128" s="8"/>
      <c r="T128" s="4"/>
    </row>
    <row r="129" spans="1:20">
      <c r="A129" s="31">
        <v>43466</v>
      </c>
      <c r="B129" s="4"/>
      <c r="C129" s="6">
        <v>121</v>
      </c>
      <c r="D129" s="29">
        <f t="shared" si="12"/>
        <v>1081</v>
      </c>
      <c r="E129" s="29">
        <f t="shared" si="17"/>
        <v>130801</v>
      </c>
      <c r="F129" s="29">
        <f t="shared" si="13"/>
        <v>-63699</v>
      </c>
      <c r="G129" s="34">
        <f>+Inputs!$D$3</f>
        <v>0.37951000000000001</v>
      </c>
      <c r="H129" s="4"/>
      <c r="I129" s="27">
        <f t="shared" si="18"/>
        <v>194500</v>
      </c>
      <c r="J129" s="4"/>
      <c r="K129" s="27">
        <f t="shared" si="14"/>
        <v>1081</v>
      </c>
      <c r="L129" s="27">
        <f t="shared" si="19"/>
        <v>130801</v>
      </c>
      <c r="M129" s="27">
        <f t="shared" si="15"/>
        <v>410.25031000000001</v>
      </c>
      <c r="N129" s="27">
        <f t="shared" si="16"/>
        <v>410.25031000000001</v>
      </c>
      <c r="O129" s="27">
        <f t="shared" si="20"/>
        <v>-24174.40748999971</v>
      </c>
      <c r="P129" s="27">
        <f t="shared" si="21"/>
        <v>24174.40748999971</v>
      </c>
      <c r="Q129" s="8"/>
      <c r="R129" s="8"/>
      <c r="S129" s="8"/>
      <c r="T129" s="4"/>
    </row>
    <row r="130" spans="1:20">
      <c r="A130" s="31">
        <v>43497</v>
      </c>
      <c r="B130" s="4"/>
      <c r="C130" s="6">
        <v>122</v>
      </c>
      <c r="D130" s="29">
        <f t="shared" si="12"/>
        <v>1081</v>
      </c>
      <c r="E130" s="29">
        <f t="shared" si="17"/>
        <v>131882</v>
      </c>
      <c r="F130" s="29">
        <f t="shared" si="13"/>
        <v>-62618</v>
      </c>
      <c r="G130" s="34">
        <f>+Inputs!$D$3</f>
        <v>0.37951000000000001</v>
      </c>
      <c r="H130" s="4"/>
      <c r="I130" s="27">
        <f t="shared" si="18"/>
        <v>194500</v>
      </c>
      <c r="J130" s="4"/>
      <c r="K130" s="27">
        <f t="shared" si="14"/>
        <v>1081</v>
      </c>
      <c r="L130" s="27">
        <f t="shared" si="19"/>
        <v>131882</v>
      </c>
      <c r="M130" s="27">
        <f t="shared" si="15"/>
        <v>410.25031000000001</v>
      </c>
      <c r="N130" s="27">
        <f t="shared" si="16"/>
        <v>410.25031000000001</v>
      </c>
      <c r="O130" s="27">
        <f t="shared" si="20"/>
        <v>-23764.157179999711</v>
      </c>
      <c r="P130" s="27">
        <f t="shared" si="21"/>
        <v>23764.157179999711</v>
      </c>
      <c r="Q130" s="8"/>
      <c r="R130" s="8"/>
      <c r="S130" s="8"/>
      <c r="T130" s="4"/>
    </row>
    <row r="131" spans="1:20">
      <c r="A131" s="31">
        <v>43525</v>
      </c>
      <c r="B131" s="4"/>
      <c r="C131" s="6">
        <v>123</v>
      </c>
      <c r="D131" s="29">
        <f t="shared" si="12"/>
        <v>1081</v>
      </c>
      <c r="E131" s="29">
        <f t="shared" si="17"/>
        <v>132963</v>
      </c>
      <c r="F131" s="29">
        <f t="shared" si="13"/>
        <v>-61537</v>
      </c>
      <c r="G131" s="34">
        <f>+Inputs!$D$3</f>
        <v>0.37951000000000001</v>
      </c>
      <c r="H131" s="4"/>
      <c r="I131" s="27">
        <f t="shared" si="18"/>
        <v>194500</v>
      </c>
      <c r="J131" s="4"/>
      <c r="K131" s="27">
        <f t="shared" si="14"/>
        <v>1081</v>
      </c>
      <c r="L131" s="27">
        <f t="shared" si="19"/>
        <v>132963</v>
      </c>
      <c r="M131" s="27">
        <f t="shared" si="15"/>
        <v>410.25031000000001</v>
      </c>
      <c r="N131" s="27">
        <f t="shared" si="16"/>
        <v>410.25031000000001</v>
      </c>
      <c r="O131" s="27">
        <f t="shared" si="20"/>
        <v>-23353.906869999711</v>
      </c>
      <c r="P131" s="27">
        <f t="shared" si="21"/>
        <v>23353.906869999711</v>
      </c>
      <c r="Q131" s="8"/>
      <c r="R131" s="8"/>
      <c r="S131" s="8"/>
      <c r="T131" s="4"/>
    </row>
    <row r="132" spans="1:20">
      <c r="A132" s="31">
        <v>43556</v>
      </c>
      <c r="B132" s="4"/>
      <c r="C132" s="6">
        <v>124</v>
      </c>
      <c r="D132" s="29">
        <f t="shared" si="12"/>
        <v>1081</v>
      </c>
      <c r="E132" s="29">
        <f t="shared" si="17"/>
        <v>134044</v>
      </c>
      <c r="F132" s="29">
        <f t="shared" si="13"/>
        <v>-60456</v>
      </c>
      <c r="G132" s="34">
        <f>+Inputs!$D$3</f>
        <v>0.37951000000000001</v>
      </c>
      <c r="H132" s="4"/>
      <c r="I132" s="27">
        <f t="shared" si="18"/>
        <v>194500</v>
      </c>
      <c r="J132" s="4"/>
      <c r="K132" s="27">
        <f t="shared" si="14"/>
        <v>1081</v>
      </c>
      <c r="L132" s="27">
        <f t="shared" si="19"/>
        <v>134044</v>
      </c>
      <c r="M132" s="27">
        <f t="shared" si="15"/>
        <v>410.25031000000001</v>
      </c>
      <c r="N132" s="27">
        <f t="shared" si="16"/>
        <v>410.25031000000001</v>
      </c>
      <c r="O132" s="27">
        <f t="shared" si="20"/>
        <v>-22943.656559999712</v>
      </c>
      <c r="P132" s="27">
        <f t="shared" si="21"/>
        <v>22943.656559999712</v>
      </c>
      <c r="Q132" s="8"/>
      <c r="R132" s="8"/>
      <c r="S132" s="8"/>
      <c r="T132" s="4"/>
    </row>
    <row r="133" spans="1:20">
      <c r="A133" s="31">
        <v>43586</v>
      </c>
      <c r="B133" s="4"/>
      <c r="C133" s="6">
        <v>125</v>
      </c>
      <c r="D133" s="29">
        <f t="shared" si="12"/>
        <v>1081</v>
      </c>
      <c r="E133" s="29">
        <f t="shared" si="17"/>
        <v>135125</v>
      </c>
      <c r="F133" s="29">
        <f t="shared" si="13"/>
        <v>-59375</v>
      </c>
      <c r="G133" s="34">
        <f>+Inputs!$D$3</f>
        <v>0.37951000000000001</v>
      </c>
      <c r="H133" s="4"/>
      <c r="I133" s="27">
        <f t="shared" si="18"/>
        <v>194500</v>
      </c>
      <c r="J133" s="4"/>
      <c r="K133" s="27">
        <f t="shared" si="14"/>
        <v>1081</v>
      </c>
      <c r="L133" s="27">
        <f t="shared" si="19"/>
        <v>135125</v>
      </c>
      <c r="M133" s="27">
        <f t="shared" si="15"/>
        <v>410.25031000000001</v>
      </c>
      <c r="N133" s="27">
        <f t="shared" si="16"/>
        <v>410.25031000000001</v>
      </c>
      <c r="O133" s="27">
        <f t="shared" si="20"/>
        <v>-22533.406249999713</v>
      </c>
      <c r="P133" s="27">
        <f t="shared" si="21"/>
        <v>22533.406249999713</v>
      </c>
      <c r="Q133" s="8"/>
      <c r="R133" s="8"/>
      <c r="S133" s="8"/>
      <c r="T133" s="4"/>
    </row>
    <row r="134" spans="1:20">
      <c r="A134" s="31">
        <v>43617</v>
      </c>
      <c r="B134" s="4"/>
      <c r="C134" s="6">
        <v>126</v>
      </c>
      <c r="D134" s="29">
        <f t="shared" si="12"/>
        <v>1081</v>
      </c>
      <c r="E134" s="29">
        <f t="shared" si="17"/>
        <v>136206</v>
      </c>
      <c r="F134" s="29">
        <f t="shared" si="13"/>
        <v>-58294</v>
      </c>
      <c r="G134" s="34">
        <f>+Inputs!$D$3</f>
        <v>0.37951000000000001</v>
      </c>
      <c r="H134" s="4"/>
      <c r="I134" s="27">
        <f t="shared" si="18"/>
        <v>194500</v>
      </c>
      <c r="J134" s="4"/>
      <c r="K134" s="27">
        <f t="shared" si="14"/>
        <v>1081</v>
      </c>
      <c r="L134" s="27">
        <f t="shared" si="19"/>
        <v>136206</v>
      </c>
      <c r="M134" s="27">
        <f t="shared" si="15"/>
        <v>410.25031000000001</v>
      </c>
      <c r="N134" s="27">
        <f t="shared" si="16"/>
        <v>410.25031000000001</v>
      </c>
      <c r="O134" s="27">
        <f t="shared" si="20"/>
        <v>-22123.155939999713</v>
      </c>
      <c r="P134" s="27">
        <f t="shared" si="21"/>
        <v>22123.155939999713</v>
      </c>
      <c r="Q134" s="8"/>
      <c r="R134" s="8"/>
      <c r="S134" s="8"/>
      <c r="T134" s="4"/>
    </row>
    <row r="135" spans="1:20">
      <c r="A135" s="31">
        <v>43647</v>
      </c>
      <c r="B135" s="4"/>
      <c r="C135" s="6">
        <v>127</v>
      </c>
      <c r="D135" s="29">
        <f t="shared" si="12"/>
        <v>1081</v>
      </c>
      <c r="E135" s="29">
        <f t="shared" si="17"/>
        <v>137287</v>
      </c>
      <c r="F135" s="29">
        <f t="shared" si="13"/>
        <v>-57213</v>
      </c>
      <c r="G135" s="34">
        <f>+Inputs!$D$3</f>
        <v>0.37951000000000001</v>
      </c>
      <c r="H135" s="4"/>
      <c r="I135" s="27">
        <f t="shared" si="18"/>
        <v>194500</v>
      </c>
      <c r="J135" s="4"/>
      <c r="K135" s="27">
        <f t="shared" si="14"/>
        <v>1081</v>
      </c>
      <c r="L135" s="27">
        <f t="shared" si="19"/>
        <v>137287</v>
      </c>
      <c r="M135" s="27">
        <f t="shared" si="15"/>
        <v>410.25031000000001</v>
      </c>
      <c r="N135" s="27">
        <f t="shared" si="16"/>
        <v>410.25031000000001</v>
      </c>
      <c r="O135" s="27">
        <f t="shared" si="20"/>
        <v>-21712.905629999714</v>
      </c>
      <c r="P135" s="27">
        <f t="shared" si="21"/>
        <v>21712.905629999714</v>
      </c>
      <c r="Q135" s="8"/>
      <c r="R135" s="8"/>
      <c r="S135" s="8"/>
      <c r="T135" s="4"/>
    </row>
    <row r="136" spans="1:20">
      <c r="A136" s="31">
        <v>43678</v>
      </c>
      <c r="B136" s="4"/>
      <c r="C136" s="6">
        <v>128</v>
      </c>
      <c r="D136" s="29">
        <f t="shared" si="12"/>
        <v>1081</v>
      </c>
      <c r="E136" s="29">
        <f t="shared" si="17"/>
        <v>138368</v>
      </c>
      <c r="F136" s="29">
        <f t="shared" si="13"/>
        <v>-56132</v>
      </c>
      <c r="G136" s="34">
        <f>+Inputs!$D$3</f>
        <v>0.37951000000000001</v>
      </c>
      <c r="H136" s="4"/>
      <c r="I136" s="27">
        <f t="shared" si="18"/>
        <v>194500</v>
      </c>
      <c r="J136" s="4"/>
      <c r="K136" s="27">
        <f t="shared" si="14"/>
        <v>1081</v>
      </c>
      <c r="L136" s="27">
        <f t="shared" si="19"/>
        <v>138368</v>
      </c>
      <c r="M136" s="27">
        <f t="shared" si="15"/>
        <v>410.25031000000001</v>
      </c>
      <c r="N136" s="27">
        <f t="shared" si="16"/>
        <v>410.25031000000001</v>
      </c>
      <c r="O136" s="27">
        <f t="shared" si="20"/>
        <v>-21302.655319999714</v>
      </c>
      <c r="P136" s="27">
        <f t="shared" si="21"/>
        <v>21302.655319999714</v>
      </c>
      <c r="Q136" s="8"/>
      <c r="R136" s="8"/>
      <c r="S136" s="8"/>
      <c r="T136" s="4"/>
    </row>
    <row r="137" spans="1:20">
      <c r="A137" s="31">
        <v>43709</v>
      </c>
      <c r="B137" s="4"/>
      <c r="C137" s="6">
        <v>129</v>
      </c>
      <c r="D137" s="29">
        <f t="shared" ref="D137:D187" si="22">ROUND(-(+$B$9/180)*1,0)</f>
        <v>1081</v>
      </c>
      <c r="E137" s="29">
        <f t="shared" si="17"/>
        <v>139449</v>
      </c>
      <c r="F137" s="29">
        <f t="shared" ref="F137:F188" si="23">$B$9+E137</f>
        <v>-55051</v>
      </c>
      <c r="G137" s="34">
        <f>+Inputs!$D$3</f>
        <v>0.37951000000000001</v>
      </c>
      <c r="H137" s="4"/>
      <c r="I137" s="27">
        <f t="shared" si="18"/>
        <v>194500</v>
      </c>
      <c r="J137" s="4"/>
      <c r="K137" s="27">
        <f t="shared" ref="K137:K188" si="24">D137</f>
        <v>1081</v>
      </c>
      <c r="L137" s="27">
        <f t="shared" si="19"/>
        <v>139449</v>
      </c>
      <c r="M137" s="27">
        <f t="shared" ref="M137:M188" si="25">K137*G137</f>
        <v>410.25031000000001</v>
      </c>
      <c r="N137" s="27">
        <f t="shared" ref="N137:N188" si="26">M137-J137</f>
        <v>410.25031000000001</v>
      </c>
      <c r="O137" s="27">
        <f t="shared" si="20"/>
        <v>-20892.405009999715</v>
      </c>
      <c r="P137" s="27">
        <f t="shared" si="21"/>
        <v>20892.405009999715</v>
      </c>
      <c r="Q137" s="8"/>
      <c r="R137" s="8"/>
      <c r="S137" s="8"/>
      <c r="T137" s="4"/>
    </row>
    <row r="138" spans="1:20">
      <c r="A138" s="31">
        <v>43739</v>
      </c>
      <c r="B138" s="4"/>
      <c r="C138" s="6">
        <v>130</v>
      </c>
      <c r="D138" s="29">
        <f t="shared" si="22"/>
        <v>1081</v>
      </c>
      <c r="E138" s="29">
        <f t="shared" ref="E138:E188" si="27">+E137+D138</f>
        <v>140530</v>
      </c>
      <c r="F138" s="29">
        <f t="shared" si="23"/>
        <v>-53970</v>
      </c>
      <c r="G138" s="34">
        <f>+Inputs!$D$3</f>
        <v>0.37951000000000001</v>
      </c>
      <c r="H138" s="4"/>
      <c r="I138" s="27">
        <f t="shared" ref="I138:I188" si="28">+I137+H138</f>
        <v>194500</v>
      </c>
      <c r="J138" s="4"/>
      <c r="K138" s="27">
        <f t="shared" si="24"/>
        <v>1081</v>
      </c>
      <c r="L138" s="27">
        <f t="shared" ref="L138:L188" si="29">+L137+K138</f>
        <v>140530</v>
      </c>
      <c r="M138" s="27">
        <f t="shared" si="25"/>
        <v>410.25031000000001</v>
      </c>
      <c r="N138" s="27">
        <f t="shared" si="26"/>
        <v>410.25031000000001</v>
      </c>
      <c r="O138" s="27">
        <f t="shared" ref="O138:O188" si="30">+O137+N138</f>
        <v>-20482.154699999715</v>
      </c>
      <c r="P138" s="27">
        <f t="shared" ref="P138:P188" si="31">P137-N138</f>
        <v>20482.154699999715</v>
      </c>
      <c r="Q138" s="8"/>
      <c r="R138" s="8"/>
      <c r="S138" s="8"/>
      <c r="T138" s="4"/>
    </row>
    <row r="139" spans="1:20">
      <c r="A139" s="31">
        <v>43770</v>
      </c>
      <c r="B139" s="4"/>
      <c r="C139" s="6">
        <v>131</v>
      </c>
      <c r="D139" s="29">
        <f t="shared" si="22"/>
        <v>1081</v>
      </c>
      <c r="E139" s="29">
        <f t="shared" si="27"/>
        <v>141611</v>
      </c>
      <c r="F139" s="29">
        <f t="shared" si="23"/>
        <v>-52889</v>
      </c>
      <c r="G139" s="34">
        <f>+Inputs!$D$3</f>
        <v>0.37951000000000001</v>
      </c>
      <c r="H139" s="4"/>
      <c r="I139" s="27">
        <f t="shared" si="28"/>
        <v>194500</v>
      </c>
      <c r="J139" s="4"/>
      <c r="K139" s="27">
        <f t="shared" si="24"/>
        <v>1081</v>
      </c>
      <c r="L139" s="27">
        <f t="shared" si="29"/>
        <v>141611</v>
      </c>
      <c r="M139" s="27">
        <f t="shared" si="25"/>
        <v>410.25031000000001</v>
      </c>
      <c r="N139" s="27">
        <f t="shared" si="26"/>
        <v>410.25031000000001</v>
      </c>
      <c r="O139" s="27">
        <f t="shared" si="30"/>
        <v>-20071.904389999716</v>
      </c>
      <c r="P139" s="27">
        <f t="shared" si="31"/>
        <v>20071.904389999716</v>
      </c>
      <c r="Q139" s="8"/>
      <c r="R139" s="8"/>
      <c r="S139" s="8"/>
      <c r="T139" s="4"/>
    </row>
    <row r="140" spans="1:20">
      <c r="A140" s="31">
        <v>43800</v>
      </c>
      <c r="B140" s="4"/>
      <c r="C140" s="6">
        <v>132</v>
      </c>
      <c r="D140" s="29">
        <f t="shared" si="22"/>
        <v>1081</v>
      </c>
      <c r="E140" s="29">
        <f t="shared" si="27"/>
        <v>142692</v>
      </c>
      <c r="F140" s="29">
        <f t="shared" si="23"/>
        <v>-51808</v>
      </c>
      <c r="G140" s="34">
        <f>+Inputs!$D$3</f>
        <v>0.37951000000000001</v>
      </c>
      <c r="H140" s="4"/>
      <c r="I140" s="27">
        <f t="shared" si="28"/>
        <v>194500</v>
      </c>
      <c r="J140" s="4"/>
      <c r="K140" s="27">
        <f t="shared" si="24"/>
        <v>1081</v>
      </c>
      <c r="L140" s="27">
        <f t="shared" si="29"/>
        <v>142692</v>
      </c>
      <c r="M140" s="27">
        <f t="shared" si="25"/>
        <v>410.25031000000001</v>
      </c>
      <c r="N140" s="27">
        <f t="shared" si="26"/>
        <v>410.25031000000001</v>
      </c>
      <c r="O140" s="27">
        <f t="shared" si="30"/>
        <v>-19661.654079999716</v>
      </c>
      <c r="P140" s="27">
        <f t="shared" si="31"/>
        <v>19661.654079999716</v>
      </c>
      <c r="Q140" s="8"/>
      <c r="R140" s="8"/>
      <c r="S140" s="8"/>
      <c r="T140" s="4"/>
    </row>
    <row r="141" spans="1:20">
      <c r="A141" s="31">
        <v>43831</v>
      </c>
      <c r="B141" s="4"/>
      <c r="C141" s="6">
        <v>133</v>
      </c>
      <c r="D141" s="29">
        <f t="shared" si="22"/>
        <v>1081</v>
      </c>
      <c r="E141" s="29">
        <f t="shared" si="27"/>
        <v>143773</v>
      </c>
      <c r="F141" s="29">
        <f t="shared" si="23"/>
        <v>-50727</v>
      </c>
      <c r="G141" s="34">
        <f>+Inputs!$D$3</f>
        <v>0.37951000000000001</v>
      </c>
      <c r="H141" s="4"/>
      <c r="I141" s="27">
        <f t="shared" si="28"/>
        <v>194500</v>
      </c>
      <c r="J141" s="4"/>
      <c r="K141" s="27">
        <f t="shared" si="24"/>
        <v>1081</v>
      </c>
      <c r="L141" s="27">
        <f t="shared" si="29"/>
        <v>143773</v>
      </c>
      <c r="M141" s="27">
        <f t="shared" si="25"/>
        <v>410.25031000000001</v>
      </c>
      <c r="N141" s="27">
        <f t="shared" si="26"/>
        <v>410.25031000000001</v>
      </c>
      <c r="O141" s="27">
        <f t="shared" si="30"/>
        <v>-19251.403769999717</v>
      </c>
      <c r="P141" s="27">
        <f t="shared" si="31"/>
        <v>19251.403769999717</v>
      </c>
      <c r="Q141" s="8"/>
      <c r="R141" s="8"/>
      <c r="S141" s="8"/>
      <c r="T141" s="4"/>
    </row>
    <row r="142" spans="1:20">
      <c r="A142" s="31">
        <v>43862</v>
      </c>
      <c r="B142" s="4"/>
      <c r="C142" s="6">
        <v>134</v>
      </c>
      <c r="D142" s="29">
        <f t="shared" si="22"/>
        <v>1081</v>
      </c>
      <c r="E142" s="29">
        <f t="shared" si="27"/>
        <v>144854</v>
      </c>
      <c r="F142" s="29">
        <f t="shared" si="23"/>
        <v>-49646</v>
      </c>
      <c r="G142" s="34">
        <f>+Inputs!$D$3</f>
        <v>0.37951000000000001</v>
      </c>
      <c r="H142" s="4"/>
      <c r="I142" s="27">
        <f t="shared" si="28"/>
        <v>194500</v>
      </c>
      <c r="J142" s="4"/>
      <c r="K142" s="27">
        <f t="shared" si="24"/>
        <v>1081</v>
      </c>
      <c r="L142" s="27">
        <f t="shared" si="29"/>
        <v>144854</v>
      </c>
      <c r="M142" s="27">
        <f t="shared" si="25"/>
        <v>410.25031000000001</v>
      </c>
      <c r="N142" s="27">
        <f t="shared" si="26"/>
        <v>410.25031000000001</v>
      </c>
      <c r="O142" s="27">
        <f t="shared" si="30"/>
        <v>-18841.153459999718</v>
      </c>
      <c r="P142" s="27">
        <f t="shared" si="31"/>
        <v>18841.153459999718</v>
      </c>
      <c r="Q142" s="8"/>
      <c r="R142" s="8"/>
      <c r="S142" s="8"/>
      <c r="T142" s="4"/>
    </row>
    <row r="143" spans="1:20">
      <c r="A143" s="31">
        <v>43891</v>
      </c>
      <c r="B143" s="4"/>
      <c r="C143" s="6">
        <v>135</v>
      </c>
      <c r="D143" s="29">
        <f t="shared" si="22"/>
        <v>1081</v>
      </c>
      <c r="E143" s="29">
        <f t="shared" si="27"/>
        <v>145935</v>
      </c>
      <c r="F143" s="29">
        <f t="shared" si="23"/>
        <v>-48565</v>
      </c>
      <c r="G143" s="34">
        <f>+Inputs!$D$3</f>
        <v>0.37951000000000001</v>
      </c>
      <c r="H143" s="4"/>
      <c r="I143" s="27">
        <f t="shared" si="28"/>
        <v>194500</v>
      </c>
      <c r="J143" s="4"/>
      <c r="K143" s="27">
        <f t="shared" si="24"/>
        <v>1081</v>
      </c>
      <c r="L143" s="27">
        <f t="shared" si="29"/>
        <v>145935</v>
      </c>
      <c r="M143" s="27">
        <f t="shared" si="25"/>
        <v>410.25031000000001</v>
      </c>
      <c r="N143" s="27">
        <f t="shared" si="26"/>
        <v>410.25031000000001</v>
      </c>
      <c r="O143" s="27">
        <f t="shared" si="30"/>
        <v>-18430.903149999718</v>
      </c>
      <c r="P143" s="27">
        <f t="shared" si="31"/>
        <v>18430.903149999718</v>
      </c>
      <c r="Q143" s="8"/>
      <c r="R143" s="8"/>
      <c r="S143" s="8"/>
      <c r="T143" s="4"/>
    </row>
    <row r="144" spans="1:20">
      <c r="A144" s="31">
        <v>43922</v>
      </c>
      <c r="B144" s="4"/>
      <c r="C144" s="6">
        <v>136</v>
      </c>
      <c r="D144" s="29">
        <f t="shared" si="22"/>
        <v>1081</v>
      </c>
      <c r="E144" s="29">
        <f t="shared" si="27"/>
        <v>147016</v>
      </c>
      <c r="F144" s="29">
        <f t="shared" si="23"/>
        <v>-47484</v>
      </c>
      <c r="G144" s="34">
        <f>+Inputs!$D$3</f>
        <v>0.37951000000000001</v>
      </c>
      <c r="H144" s="4"/>
      <c r="I144" s="27">
        <f t="shared" si="28"/>
        <v>194500</v>
      </c>
      <c r="J144" s="4"/>
      <c r="K144" s="27">
        <f t="shared" si="24"/>
        <v>1081</v>
      </c>
      <c r="L144" s="27">
        <f t="shared" si="29"/>
        <v>147016</v>
      </c>
      <c r="M144" s="27">
        <f t="shared" si="25"/>
        <v>410.25031000000001</v>
      </c>
      <c r="N144" s="27">
        <f t="shared" si="26"/>
        <v>410.25031000000001</v>
      </c>
      <c r="O144" s="27">
        <f t="shared" si="30"/>
        <v>-18020.652839999719</v>
      </c>
      <c r="P144" s="27">
        <f t="shared" si="31"/>
        <v>18020.652839999719</v>
      </c>
      <c r="Q144" s="8"/>
      <c r="R144" s="8"/>
      <c r="S144" s="8"/>
      <c r="T144" s="4"/>
    </row>
    <row r="145" spans="1:20">
      <c r="A145" s="31">
        <v>43952</v>
      </c>
      <c r="B145" s="4"/>
      <c r="C145" s="6">
        <v>137</v>
      </c>
      <c r="D145" s="29">
        <f t="shared" si="22"/>
        <v>1081</v>
      </c>
      <c r="E145" s="29">
        <f t="shared" si="27"/>
        <v>148097</v>
      </c>
      <c r="F145" s="29">
        <f t="shared" si="23"/>
        <v>-46403</v>
      </c>
      <c r="G145" s="34">
        <f>+Inputs!$D$3</f>
        <v>0.37951000000000001</v>
      </c>
      <c r="H145" s="4"/>
      <c r="I145" s="27">
        <f t="shared" si="28"/>
        <v>194500</v>
      </c>
      <c r="J145" s="4"/>
      <c r="K145" s="27">
        <f t="shared" si="24"/>
        <v>1081</v>
      </c>
      <c r="L145" s="27">
        <f t="shared" si="29"/>
        <v>148097</v>
      </c>
      <c r="M145" s="27">
        <f t="shared" si="25"/>
        <v>410.25031000000001</v>
      </c>
      <c r="N145" s="27">
        <f t="shared" si="26"/>
        <v>410.25031000000001</v>
      </c>
      <c r="O145" s="27">
        <f t="shared" si="30"/>
        <v>-17610.402529999719</v>
      </c>
      <c r="P145" s="27">
        <f t="shared" si="31"/>
        <v>17610.402529999719</v>
      </c>
      <c r="Q145" s="8"/>
      <c r="R145" s="8"/>
      <c r="S145" s="8"/>
      <c r="T145" s="4"/>
    </row>
    <row r="146" spans="1:20">
      <c r="A146" s="31">
        <v>43983</v>
      </c>
      <c r="B146" s="4"/>
      <c r="C146" s="6">
        <v>138</v>
      </c>
      <c r="D146" s="29">
        <f t="shared" si="22"/>
        <v>1081</v>
      </c>
      <c r="E146" s="29">
        <f t="shared" si="27"/>
        <v>149178</v>
      </c>
      <c r="F146" s="29">
        <f t="shared" si="23"/>
        <v>-45322</v>
      </c>
      <c r="G146" s="34">
        <f>+Inputs!$D$3</f>
        <v>0.37951000000000001</v>
      </c>
      <c r="H146" s="4"/>
      <c r="I146" s="27">
        <f t="shared" si="28"/>
        <v>194500</v>
      </c>
      <c r="J146" s="4"/>
      <c r="K146" s="27">
        <f t="shared" si="24"/>
        <v>1081</v>
      </c>
      <c r="L146" s="27">
        <f t="shared" si="29"/>
        <v>149178</v>
      </c>
      <c r="M146" s="27">
        <f t="shared" si="25"/>
        <v>410.25031000000001</v>
      </c>
      <c r="N146" s="27">
        <f t="shared" si="26"/>
        <v>410.25031000000001</v>
      </c>
      <c r="O146" s="27">
        <f t="shared" si="30"/>
        <v>-17200.15221999972</v>
      </c>
      <c r="P146" s="27">
        <f t="shared" si="31"/>
        <v>17200.15221999972</v>
      </c>
      <c r="Q146" s="8"/>
      <c r="R146" s="8"/>
      <c r="S146" s="8"/>
      <c r="T146" s="4"/>
    </row>
    <row r="147" spans="1:20">
      <c r="A147" s="31">
        <v>44013</v>
      </c>
      <c r="B147" s="4"/>
      <c r="C147" s="6">
        <v>139</v>
      </c>
      <c r="D147" s="29">
        <f t="shared" si="22"/>
        <v>1081</v>
      </c>
      <c r="E147" s="29">
        <f t="shared" si="27"/>
        <v>150259</v>
      </c>
      <c r="F147" s="29">
        <f t="shared" si="23"/>
        <v>-44241</v>
      </c>
      <c r="G147" s="34">
        <f>+Inputs!$D$3</f>
        <v>0.37951000000000001</v>
      </c>
      <c r="H147" s="4"/>
      <c r="I147" s="27">
        <f t="shared" si="28"/>
        <v>194500</v>
      </c>
      <c r="J147" s="4"/>
      <c r="K147" s="27">
        <f t="shared" si="24"/>
        <v>1081</v>
      </c>
      <c r="L147" s="27">
        <f t="shared" si="29"/>
        <v>150259</v>
      </c>
      <c r="M147" s="27">
        <f t="shared" si="25"/>
        <v>410.25031000000001</v>
      </c>
      <c r="N147" s="27">
        <f t="shared" si="26"/>
        <v>410.25031000000001</v>
      </c>
      <c r="O147" s="27">
        <f t="shared" si="30"/>
        <v>-16789.90190999972</v>
      </c>
      <c r="P147" s="27">
        <f t="shared" si="31"/>
        <v>16789.90190999972</v>
      </c>
      <c r="Q147" s="8"/>
      <c r="R147" s="8"/>
      <c r="S147" s="8"/>
      <c r="T147" s="4"/>
    </row>
    <row r="148" spans="1:20">
      <c r="A148" s="31">
        <v>44044</v>
      </c>
      <c r="B148" s="4"/>
      <c r="C148" s="6">
        <v>140</v>
      </c>
      <c r="D148" s="29">
        <f t="shared" si="22"/>
        <v>1081</v>
      </c>
      <c r="E148" s="29">
        <f t="shared" si="27"/>
        <v>151340</v>
      </c>
      <c r="F148" s="29">
        <f t="shared" si="23"/>
        <v>-43160</v>
      </c>
      <c r="G148" s="34">
        <f>+Inputs!$D$3</f>
        <v>0.37951000000000001</v>
      </c>
      <c r="H148" s="4"/>
      <c r="I148" s="27">
        <f t="shared" si="28"/>
        <v>194500</v>
      </c>
      <c r="J148" s="4"/>
      <c r="K148" s="27">
        <f t="shared" si="24"/>
        <v>1081</v>
      </c>
      <c r="L148" s="27">
        <f t="shared" si="29"/>
        <v>151340</v>
      </c>
      <c r="M148" s="27">
        <f t="shared" si="25"/>
        <v>410.25031000000001</v>
      </c>
      <c r="N148" s="27">
        <f t="shared" si="26"/>
        <v>410.25031000000001</v>
      </c>
      <c r="O148" s="27">
        <f t="shared" si="30"/>
        <v>-16379.651599999721</v>
      </c>
      <c r="P148" s="27">
        <f t="shared" si="31"/>
        <v>16379.651599999721</v>
      </c>
      <c r="Q148" s="8"/>
      <c r="R148" s="8"/>
      <c r="S148" s="8"/>
      <c r="T148" s="4"/>
    </row>
    <row r="149" spans="1:20">
      <c r="A149" s="31">
        <v>44075</v>
      </c>
      <c r="B149" s="4"/>
      <c r="C149" s="6">
        <v>141</v>
      </c>
      <c r="D149" s="29">
        <f t="shared" si="22"/>
        <v>1081</v>
      </c>
      <c r="E149" s="29">
        <f t="shared" si="27"/>
        <v>152421</v>
      </c>
      <c r="F149" s="29">
        <f t="shared" si="23"/>
        <v>-42079</v>
      </c>
      <c r="G149" s="34">
        <f>+Inputs!$D$3</f>
        <v>0.37951000000000001</v>
      </c>
      <c r="H149" s="4"/>
      <c r="I149" s="27">
        <f t="shared" si="28"/>
        <v>194500</v>
      </c>
      <c r="J149" s="4"/>
      <c r="K149" s="27">
        <f t="shared" si="24"/>
        <v>1081</v>
      </c>
      <c r="L149" s="27">
        <f t="shared" si="29"/>
        <v>152421</v>
      </c>
      <c r="M149" s="27">
        <f t="shared" si="25"/>
        <v>410.25031000000001</v>
      </c>
      <c r="N149" s="27">
        <f t="shared" si="26"/>
        <v>410.25031000000001</v>
      </c>
      <c r="O149" s="27">
        <f t="shared" si="30"/>
        <v>-15969.401289999721</v>
      </c>
      <c r="P149" s="27">
        <f t="shared" si="31"/>
        <v>15969.401289999721</v>
      </c>
      <c r="Q149" s="8"/>
      <c r="R149" s="8"/>
      <c r="S149" s="8"/>
      <c r="T149" s="4"/>
    </row>
    <row r="150" spans="1:20">
      <c r="A150" s="31">
        <v>44105</v>
      </c>
      <c r="B150" s="4"/>
      <c r="C150" s="6">
        <v>142</v>
      </c>
      <c r="D150" s="29">
        <f t="shared" si="22"/>
        <v>1081</v>
      </c>
      <c r="E150" s="29">
        <f t="shared" si="27"/>
        <v>153502</v>
      </c>
      <c r="F150" s="29">
        <f t="shared" si="23"/>
        <v>-40998</v>
      </c>
      <c r="G150" s="34">
        <f>+Inputs!$D$3</f>
        <v>0.37951000000000001</v>
      </c>
      <c r="H150" s="4"/>
      <c r="I150" s="27">
        <f t="shared" si="28"/>
        <v>194500</v>
      </c>
      <c r="J150" s="4"/>
      <c r="K150" s="27">
        <f t="shared" si="24"/>
        <v>1081</v>
      </c>
      <c r="L150" s="27">
        <f t="shared" si="29"/>
        <v>153502</v>
      </c>
      <c r="M150" s="27">
        <f t="shared" si="25"/>
        <v>410.25031000000001</v>
      </c>
      <c r="N150" s="27">
        <f t="shared" si="26"/>
        <v>410.25031000000001</v>
      </c>
      <c r="O150" s="27">
        <f t="shared" si="30"/>
        <v>-15559.150979999722</v>
      </c>
      <c r="P150" s="27">
        <f t="shared" si="31"/>
        <v>15559.150979999722</v>
      </c>
      <c r="Q150" s="8"/>
      <c r="R150" s="8"/>
      <c r="S150" s="8"/>
      <c r="T150" s="4"/>
    </row>
    <row r="151" spans="1:20">
      <c r="A151" s="31">
        <v>44136</v>
      </c>
      <c r="B151" s="4"/>
      <c r="C151" s="6">
        <v>143</v>
      </c>
      <c r="D151" s="29">
        <f t="shared" si="22"/>
        <v>1081</v>
      </c>
      <c r="E151" s="29">
        <f t="shared" si="27"/>
        <v>154583</v>
      </c>
      <c r="F151" s="29">
        <f t="shared" si="23"/>
        <v>-39917</v>
      </c>
      <c r="G151" s="34">
        <f>+Inputs!$D$3</f>
        <v>0.37951000000000001</v>
      </c>
      <c r="H151" s="4"/>
      <c r="I151" s="27">
        <f t="shared" si="28"/>
        <v>194500</v>
      </c>
      <c r="J151" s="4"/>
      <c r="K151" s="27">
        <f t="shared" si="24"/>
        <v>1081</v>
      </c>
      <c r="L151" s="27">
        <f t="shared" si="29"/>
        <v>154583</v>
      </c>
      <c r="M151" s="27">
        <f t="shared" si="25"/>
        <v>410.25031000000001</v>
      </c>
      <c r="N151" s="27">
        <f t="shared" si="26"/>
        <v>410.25031000000001</v>
      </c>
      <c r="O151" s="27">
        <f t="shared" si="30"/>
        <v>-15148.900669999723</v>
      </c>
      <c r="P151" s="27">
        <f t="shared" si="31"/>
        <v>15148.900669999723</v>
      </c>
      <c r="Q151" s="8"/>
      <c r="R151" s="8"/>
      <c r="S151" s="8"/>
      <c r="T151" s="4"/>
    </row>
    <row r="152" spans="1:20">
      <c r="A152" s="31">
        <v>44166</v>
      </c>
      <c r="B152" s="4"/>
      <c r="C152" s="6">
        <v>144</v>
      </c>
      <c r="D152" s="29">
        <f t="shared" si="22"/>
        <v>1081</v>
      </c>
      <c r="E152" s="29">
        <f t="shared" si="27"/>
        <v>155664</v>
      </c>
      <c r="F152" s="29">
        <f t="shared" si="23"/>
        <v>-38836</v>
      </c>
      <c r="G152" s="34">
        <f>+Inputs!$D$3</f>
        <v>0.37951000000000001</v>
      </c>
      <c r="H152" s="4"/>
      <c r="I152" s="27">
        <f t="shared" si="28"/>
        <v>194500</v>
      </c>
      <c r="J152" s="4"/>
      <c r="K152" s="27">
        <f t="shared" si="24"/>
        <v>1081</v>
      </c>
      <c r="L152" s="27">
        <f t="shared" si="29"/>
        <v>155664</v>
      </c>
      <c r="M152" s="27">
        <f t="shared" si="25"/>
        <v>410.25031000000001</v>
      </c>
      <c r="N152" s="27">
        <f t="shared" si="26"/>
        <v>410.25031000000001</v>
      </c>
      <c r="O152" s="27">
        <f t="shared" si="30"/>
        <v>-14738.650359999723</v>
      </c>
      <c r="P152" s="27">
        <f t="shared" si="31"/>
        <v>14738.650359999723</v>
      </c>
      <c r="Q152" s="8"/>
      <c r="R152" s="8"/>
      <c r="S152" s="8"/>
      <c r="T152" s="4"/>
    </row>
    <row r="153" spans="1:20">
      <c r="A153" s="31">
        <v>44197</v>
      </c>
      <c r="B153" s="4"/>
      <c r="C153" s="6">
        <v>145</v>
      </c>
      <c r="D153" s="29">
        <f t="shared" si="22"/>
        <v>1081</v>
      </c>
      <c r="E153" s="29">
        <f t="shared" si="27"/>
        <v>156745</v>
      </c>
      <c r="F153" s="29">
        <f t="shared" si="23"/>
        <v>-37755</v>
      </c>
      <c r="G153" s="34">
        <f>+Inputs!$D$3</f>
        <v>0.37951000000000001</v>
      </c>
      <c r="H153" s="4"/>
      <c r="I153" s="27">
        <f t="shared" si="28"/>
        <v>194500</v>
      </c>
      <c r="J153" s="4"/>
      <c r="K153" s="27">
        <f t="shared" si="24"/>
        <v>1081</v>
      </c>
      <c r="L153" s="27">
        <f t="shared" si="29"/>
        <v>156745</v>
      </c>
      <c r="M153" s="27">
        <f t="shared" si="25"/>
        <v>410.25031000000001</v>
      </c>
      <c r="N153" s="27">
        <f t="shared" si="26"/>
        <v>410.25031000000001</v>
      </c>
      <c r="O153" s="27">
        <f t="shared" si="30"/>
        <v>-14328.400049999724</v>
      </c>
      <c r="P153" s="27">
        <f t="shared" si="31"/>
        <v>14328.400049999724</v>
      </c>
      <c r="Q153" s="8"/>
      <c r="R153" s="8"/>
      <c r="S153" s="8"/>
      <c r="T153" s="4"/>
    </row>
    <row r="154" spans="1:20">
      <c r="A154" s="31">
        <v>44228</v>
      </c>
      <c r="B154" s="4"/>
      <c r="C154" s="6">
        <v>146</v>
      </c>
      <c r="D154" s="29">
        <f t="shared" si="22"/>
        <v>1081</v>
      </c>
      <c r="E154" s="29">
        <f t="shared" si="27"/>
        <v>157826</v>
      </c>
      <c r="F154" s="29">
        <f t="shared" si="23"/>
        <v>-36674</v>
      </c>
      <c r="G154" s="34">
        <f>+Inputs!$D$3</f>
        <v>0.37951000000000001</v>
      </c>
      <c r="H154" s="4"/>
      <c r="I154" s="27">
        <f t="shared" si="28"/>
        <v>194500</v>
      </c>
      <c r="J154" s="4"/>
      <c r="K154" s="27">
        <f t="shared" si="24"/>
        <v>1081</v>
      </c>
      <c r="L154" s="27">
        <f t="shared" si="29"/>
        <v>157826</v>
      </c>
      <c r="M154" s="27">
        <f t="shared" si="25"/>
        <v>410.25031000000001</v>
      </c>
      <c r="N154" s="27">
        <f t="shared" si="26"/>
        <v>410.25031000000001</v>
      </c>
      <c r="O154" s="27">
        <f t="shared" si="30"/>
        <v>-13918.149739999724</v>
      </c>
      <c r="P154" s="27">
        <f t="shared" si="31"/>
        <v>13918.149739999724</v>
      </c>
      <c r="Q154" s="8"/>
      <c r="R154" s="8"/>
      <c r="S154" s="8"/>
      <c r="T154" s="4"/>
    </row>
    <row r="155" spans="1:20">
      <c r="A155" s="31">
        <v>44256</v>
      </c>
      <c r="B155" s="4"/>
      <c r="C155" s="6">
        <v>147</v>
      </c>
      <c r="D155" s="29">
        <f t="shared" si="22"/>
        <v>1081</v>
      </c>
      <c r="E155" s="29">
        <f t="shared" si="27"/>
        <v>158907</v>
      </c>
      <c r="F155" s="29">
        <f t="shared" si="23"/>
        <v>-35593</v>
      </c>
      <c r="G155" s="34">
        <f>+Inputs!$D$3</f>
        <v>0.37951000000000001</v>
      </c>
      <c r="H155" s="4"/>
      <c r="I155" s="27">
        <f t="shared" si="28"/>
        <v>194500</v>
      </c>
      <c r="J155" s="4"/>
      <c r="K155" s="27">
        <f t="shared" si="24"/>
        <v>1081</v>
      </c>
      <c r="L155" s="27">
        <f t="shared" si="29"/>
        <v>158907</v>
      </c>
      <c r="M155" s="27">
        <f t="shared" si="25"/>
        <v>410.25031000000001</v>
      </c>
      <c r="N155" s="27">
        <f t="shared" si="26"/>
        <v>410.25031000000001</v>
      </c>
      <c r="O155" s="27">
        <f t="shared" si="30"/>
        <v>-13507.899429999725</v>
      </c>
      <c r="P155" s="27">
        <f t="shared" si="31"/>
        <v>13507.899429999725</v>
      </c>
      <c r="Q155" s="8"/>
      <c r="R155" s="8"/>
      <c r="S155" s="8"/>
      <c r="T155" s="4"/>
    </row>
    <row r="156" spans="1:20">
      <c r="A156" s="31">
        <v>44287</v>
      </c>
      <c r="B156" s="4"/>
      <c r="C156" s="6">
        <v>148</v>
      </c>
      <c r="D156" s="29">
        <f t="shared" si="22"/>
        <v>1081</v>
      </c>
      <c r="E156" s="29">
        <f t="shared" si="27"/>
        <v>159988</v>
      </c>
      <c r="F156" s="29">
        <f t="shared" si="23"/>
        <v>-34512</v>
      </c>
      <c r="G156" s="34">
        <f>+Inputs!$D$3</f>
        <v>0.37951000000000001</v>
      </c>
      <c r="H156" s="4"/>
      <c r="I156" s="27">
        <f t="shared" si="28"/>
        <v>194500</v>
      </c>
      <c r="J156" s="4"/>
      <c r="K156" s="27">
        <f t="shared" si="24"/>
        <v>1081</v>
      </c>
      <c r="L156" s="27">
        <f t="shared" si="29"/>
        <v>159988</v>
      </c>
      <c r="M156" s="27">
        <f t="shared" si="25"/>
        <v>410.25031000000001</v>
      </c>
      <c r="N156" s="27">
        <f t="shared" si="26"/>
        <v>410.25031000000001</v>
      </c>
      <c r="O156" s="27">
        <f t="shared" si="30"/>
        <v>-13097.649119999725</v>
      </c>
      <c r="P156" s="27">
        <f t="shared" si="31"/>
        <v>13097.649119999725</v>
      </c>
      <c r="Q156" s="8"/>
      <c r="R156" s="8"/>
      <c r="S156" s="8"/>
      <c r="T156" s="4"/>
    </row>
    <row r="157" spans="1:20">
      <c r="A157" s="31">
        <v>44317</v>
      </c>
      <c r="B157" s="4"/>
      <c r="C157" s="6">
        <v>149</v>
      </c>
      <c r="D157" s="29">
        <f t="shared" si="22"/>
        <v>1081</v>
      </c>
      <c r="E157" s="29">
        <f t="shared" si="27"/>
        <v>161069</v>
      </c>
      <c r="F157" s="29">
        <f t="shared" si="23"/>
        <v>-33431</v>
      </c>
      <c r="G157" s="34">
        <f>+Inputs!$D$3</f>
        <v>0.37951000000000001</v>
      </c>
      <c r="H157" s="4"/>
      <c r="I157" s="27">
        <f t="shared" si="28"/>
        <v>194500</v>
      </c>
      <c r="J157" s="4"/>
      <c r="K157" s="27">
        <f t="shared" si="24"/>
        <v>1081</v>
      </c>
      <c r="L157" s="27">
        <f t="shared" si="29"/>
        <v>161069</v>
      </c>
      <c r="M157" s="27">
        <f t="shared" si="25"/>
        <v>410.25031000000001</v>
      </c>
      <c r="N157" s="27">
        <f t="shared" si="26"/>
        <v>410.25031000000001</v>
      </c>
      <c r="O157" s="27">
        <f t="shared" si="30"/>
        <v>-12687.398809999726</v>
      </c>
      <c r="P157" s="27">
        <f t="shared" si="31"/>
        <v>12687.398809999726</v>
      </c>
      <c r="Q157" s="8"/>
      <c r="R157" s="8"/>
      <c r="S157" s="8"/>
      <c r="T157" s="4"/>
    </row>
    <row r="158" spans="1:20">
      <c r="A158" s="31">
        <v>44348</v>
      </c>
      <c r="B158" s="4"/>
      <c r="C158" s="6">
        <v>150</v>
      </c>
      <c r="D158" s="29">
        <f t="shared" si="22"/>
        <v>1081</v>
      </c>
      <c r="E158" s="29">
        <f t="shared" si="27"/>
        <v>162150</v>
      </c>
      <c r="F158" s="29">
        <f t="shared" si="23"/>
        <v>-32350</v>
      </c>
      <c r="G158" s="34">
        <f>+Inputs!$D$3</f>
        <v>0.37951000000000001</v>
      </c>
      <c r="H158" s="4"/>
      <c r="I158" s="27">
        <f t="shared" si="28"/>
        <v>194500</v>
      </c>
      <c r="J158" s="4"/>
      <c r="K158" s="27">
        <f t="shared" si="24"/>
        <v>1081</v>
      </c>
      <c r="L158" s="27">
        <f t="shared" si="29"/>
        <v>162150</v>
      </c>
      <c r="M158" s="27">
        <f t="shared" si="25"/>
        <v>410.25031000000001</v>
      </c>
      <c r="N158" s="27">
        <f t="shared" si="26"/>
        <v>410.25031000000001</v>
      </c>
      <c r="O158" s="27">
        <f t="shared" si="30"/>
        <v>-12277.148499999726</v>
      </c>
      <c r="P158" s="27">
        <f t="shared" si="31"/>
        <v>12277.148499999726</v>
      </c>
      <c r="Q158" s="8"/>
      <c r="R158" s="8"/>
      <c r="S158" s="8"/>
      <c r="T158" s="4"/>
    </row>
    <row r="159" spans="1:20">
      <c r="A159" s="31">
        <v>44378</v>
      </c>
      <c r="B159" s="4"/>
      <c r="C159" s="6">
        <v>151</v>
      </c>
      <c r="D159" s="29">
        <f t="shared" si="22"/>
        <v>1081</v>
      </c>
      <c r="E159" s="29">
        <f t="shared" si="27"/>
        <v>163231</v>
      </c>
      <c r="F159" s="29">
        <f t="shared" si="23"/>
        <v>-31269</v>
      </c>
      <c r="G159" s="34">
        <f>+Inputs!$D$3</f>
        <v>0.37951000000000001</v>
      </c>
      <c r="H159" s="4"/>
      <c r="I159" s="27">
        <f t="shared" si="28"/>
        <v>194500</v>
      </c>
      <c r="J159" s="4"/>
      <c r="K159" s="27">
        <f t="shared" si="24"/>
        <v>1081</v>
      </c>
      <c r="L159" s="27">
        <f t="shared" si="29"/>
        <v>163231</v>
      </c>
      <c r="M159" s="27">
        <f t="shared" si="25"/>
        <v>410.25031000000001</v>
      </c>
      <c r="N159" s="27">
        <f t="shared" si="26"/>
        <v>410.25031000000001</v>
      </c>
      <c r="O159" s="27">
        <f t="shared" si="30"/>
        <v>-11866.898189999727</v>
      </c>
      <c r="P159" s="27">
        <f t="shared" si="31"/>
        <v>11866.898189999727</v>
      </c>
      <c r="Q159" s="8"/>
      <c r="R159" s="8"/>
      <c r="S159" s="8"/>
      <c r="T159" s="4"/>
    </row>
    <row r="160" spans="1:20">
      <c r="A160" s="31">
        <v>44409</v>
      </c>
      <c r="B160" s="4"/>
      <c r="C160" s="6">
        <v>152</v>
      </c>
      <c r="D160" s="29">
        <f t="shared" si="22"/>
        <v>1081</v>
      </c>
      <c r="E160" s="29">
        <f t="shared" si="27"/>
        <v>164312</v>
      </c>
      <c r="F160" s="29">
        <f t="shared" si="23"/>
        <v>-30188</v>
      </c>
      <c r="G160" s="34">
        <f>+Inputs!$D$3</f>
        <v>0.37951000000000001</v>
      </c>
      <c r="H160" s="4"/>
      <c r="I160" s="27">
        <f t="shared" si="28"/>
        <v>194500</v>
      </c>
      <c r="J160" s="4"/>
      <c r="K160" s="27">
        <f t="shared" si="24"/>
        <v>1081</v>
      </c>
      <c r="L160" s="27">
        <f t="shared" si="29"/>
        <v>164312</v>
      </c>
      <c r="M160" s="27">
        <f t="shared" si="25"/>
        <v>410.25031000000001</v>
      </c>
      <c r="N160" s="27">
        <f t="shared" si="26"/>
        <v>410.25031000000001</v>
      </c>
      <c r="O160" s="27">
        <f t="shared" si="30"/>
        <v>-11456.647879999728</v>
      </c>
      <c r="P160" s="27">
        <f t="shared" si="31"/>
        <v>11456.647879999728</v>
      </c>
      <c r="Q160" s="8"/>
      <c r="R160" s="8"/>
      <c r="S160" s="8"/>
      <c r="T160" s="4"/>
    </row>
    <row r="161" spans="1:20">
      <c r="A161" s="31">
        <v>44440</v>
      </c>
      <c r="B161" s="4"/>
      <c r="C161" s="6">
        <v>153</v>
      </c>
      <c r="D161" s="29">
        <f t="shared" si="22"/>
        <v>1081</v>
      </c>
      <c r="E161" s="29">
        <f t="shared" si="27"/>
        <v>165393</v>
      </c>
      <c r="F161" s="29">
        <f t="shared" si="23"/>
        <v>-29107</v>
      </c>
      <c r="G161" s="34">
        <f>+Inputs!$D$3</f>
        <v>0.37951000000000001</v>
      </c>
      <c r="H161" s="4"/>
      <c r="I161" s="27">
        <f t="shared" si="28"/>
        <v>194500</v>
      </c>
      <c r="J161" s="4"/>
      <c r="K161" s="27">
        <f t="shared" si="24"/>
        <v>1081</v>
      </c>
      <c r="L161" s="27">
        <f t="shared" si="29"/>
        <v>165393</v>
      </c>
      <c r="M161" s="27">
        <f t="shared" si="25"/>
        <v>410.25031000000001</v>
      </c>
      <c r="N161" s="27">
        <f t="shared" si="26"/>
        <v>410.25031000000001</v>
      </c>
      <c r="O161" s="27">
        <f t="shared" si="30"/>
        <v>-11046.397569999728</v>
      </c>
      <c r="P161" s="27">
        <f t="shared" si="31"/>
        <v>11046.397569999728</v>
      </c>
      <c r="Q161" s="8"/>
      <c r="R161" s="8"/>
      <c r="S161" s="8"/>
      <c r="T161" s="4"/>
    </row>
    <row r="162" spans="1:20">
      <c r="A162" s="31">
        <v>44470</v>
      </c>
      <c r="B162" s="4"/>
      <c r="C162" s="6">
        <v>154</v>
      </c>
      <c r="D162" s="29">
        <f t="shared" si="22"/>
        <v>1081</v>
      </c>
      <c r="E162" s="29">
        <f t="shared" si="27"/>
        <v>166474</v>
      </c>
      <c r="F162" s="29">
        <f t="shared" si="23"/>
        <v>-28026</v>
      </c>
      <c r="G162" s="34">
        <f>+Inputs!$D$3</f>
        <v>0.37951000000000001</v>
      </c>
      <c r="H162" s="4"/>
      <c r="I162" s="27">
        <f t="shared" si="28"/>
        <v>194500</v>
      </c>
      <c r="J162" s="4"/>
      <c r="K162" s="27">
        <f t="shared" si="24"/>
        <v>1081</v>
      </c>
      <c r="L162" s="27">
        <f t="shared" si="29"/>
        <v>166474</v>
      </c>
      <c r="M162" s="27">
        <f t="shared" si="25"/>
        <v>410.25031000000001</v>
      </c>
      <c r="N162" s="27">
        <f t="shared" si="26"/>
        <v>410.25031000000001</v>
      </c>
      <c r="O162" s="27">
        <f t="shared" si="30"/>
        <v>-10636.147259999729</v>
      </c>
      <c r="P162" s="27">
        <f t="shared" si="31"/>
        <v>10636.147259999729</v>
      </c>
      <c r="Q162" s="8"/>
      <c r="R162" s="8"/>
      <c r="S162" s="8"/>
      <c r="T162" s="4"/>
    </row>
    <row r="163" spans="1:20">
      <c r="A163" s="31">
        <v>44501</v>
      </c>
      <c r="B163" s="4"/>
      <c r="C163" s="6">
        <v>155</v>
      </c>
      <c r="D163" s="29">
        <f t="shared" si="22"/>
        <v>1081</v>
      </c>
      <c r="E163" s="29">
        <f t="shared" si="27"/>
        <v>167555</v>
      </c>
      <c r="F163" s="29">
        <f t="shared" si="23"/>
        <v>-26945</v>
      </c>
      <c r="G163" s="34">
        <f>+Inputs!$D$3</f>
        <v>0.37951000000000001</v>
      </c>
      <c r="H163" s="4"/>
      <c r="I163" s="27">
        <f t="shared" si="28"/>
        <v>194500</v>
      </c>
      <c r="J163" s="4"/>
      <c r="K163" s="27">
        <f t="shared" si="24"/>
        <v>1081</v>
      </c>
      <c r="L163" s="27">
        <f t="shared" si="29"/>
        <v>167555</v>
      </c>
      <c r="M163" s="27">
        <f t="shared" si="25"/>
        <v>410.25031000000001</v>
      </c>
      <c r="N163" s="27">
        <f t="shared" si="26"/>
        <v>410.25031000000001</v>
      </c>
      <c r="O163" s="27">
        <f t="shared" si="30"/>
        <v>-10225.896949999729</v>
      </c>
      <c r="P163" s="27">
        <f t="shared" si="31"/>
        <v>10225.896949999729</v>
      </c>
      <c r="Q163" s="8"/>
      <c r="R163" s="8"/>
      <c r="S163" s="8"/>
      <c r="T163" s="4"/>
    </row>
    <row r="164" spans="1:20">
      <c r="A164" s="31">
        <v>44531</v>
      </c>
      <c r="B164" s="4"/>
      <c r="C164" s="6">
        <v>156</v>
      </c>
      <c r="D164" s="29">
        <f t="shared" si="22"/>
        <v>1081</v>
      </c>
      <c r="E164" s="29">
        <f t="shared" si="27"/>
        <v>168636</v>
      </c>
      <c r="F164" s="29">
        <f t="shared" si="23"/>
        <v>-25864</v>
      </c>
      <c r="G164" s="34">
        <f>+Inputs!$D$3</f>
        <v>0.37951000000000001</v>
      </c>
      <c r="H164" s="4"/>
      <c r="I164" s="27">
        <f t="shared" si="28"/>
        <v>194500</v>
      </c>
      <c r="J164" s="4"/>
      <c r="K164" s="27">
        <f t="shared" si="24"/>
        <v>1081</v>
      </c>
      <c r="L164" s="27">
        <f t="shared" si="29"/>
        <v>168636</v>
      </c>
      <c r="M164" s="27">
        <f t="shared" si="25"/>
        <v>410.25031000000001</v>
      </c>
      <c r="N164" s="27">
        <f t="shared" si="26"/>
        <v>410.25031000000001</v>
      </c>
      <c r="O164" s="27">
        <f t="shared" si="30"/>
        <v>-9815.6466399997298</v>
      </c>
      <c r="P164" s="27">
        <f t="shared" si="31"/>
        <v>9815.6466399997298</v>
      </c>
      <c r="Q164" s="8"/>
      <c r="R164" s="8"/>
      <c r="S164" s="8"/>
      <c r="T164" s="4"/>
    </row>
    <row r="165" spans="1:20">
      <c r="A165" s="31">
        <v>44562</v>
      </c>
      <c r="B165" s="4"/>
      <c r="C165" s="6">
        <v>157</v>
      </c>
      <c r="D165" s="29">
        <f t="shared" si="22"/>
        <v>1081</v>
      </c>
      <c r="E165" s="29">
        <f t="shared" si="27"/>
        <v>169717</v>
      </c>
      <c r="F165" s="29">
        <f t="shared" si="23"/>
        <v>-24783</v>
      </c>
      <c r="G165" s="34">
        <f>+Inputs!$D$3</f>
        <v>0.37951000000000001</v>
      </c>
      <c r="H165" s="4"/>
      <c r="I165" s="27">
        <f t="shared" si="28"/>
        <v>194500</v>
      </c>
      <c r="J165" s="4"/>
      <c r="K165" s="27">
        <f t="shared" si="24"/>
        <v>1081</v>
      </c>
      <c r="L165" s="27">
        <f t="shared" si="29"/>
        <v>169717</v>
      </c>
      <c r="M165" s="27">
        <f t="shared" si="25"/>
        <v>410.25031000000001</v>
      </c>
      <c r="N165" s="27">
        <f t="shared" si="26"/>
        <v>410.25031000000001</v>
      </c>
      <c r="O165" s="27">
        <f t="shared" si="30"/>
        <v>-9405.3963299997304</v>
      </c>
      <c r="P165" s="27">
        <f t="shared" si="31"/>
        <v>9405.3963299997304</v>
      </c>
      <c r="Q165" s="8"/>
      <c r="R165" s="8"/>
      <c r="S165" s="8"/>
      <c r="T165" s="4"/>
    </row>
    <row r="166" spans="1:20">
      <c r="A166" s="31">
        <v>44593</v>
      </c>
      <c r="B166" s="4"/>
      <c r="C166" s="6">
        <v>158</v>
      </c>
      <c r="D166" s="29">
        <f t="shared" si="22"/>
        <v>1081</v>
      </c>
      <c r="E166" s="29">
        <f t="shared" si="27"/>
        <v>170798</v>
      </c>
      <c r="F166" s="29">
        <f t="shared" si="23"/>
        <v>-23702</v>
      </c>
      <c r="G166" s="34">
        <f>+Inputs!$D$3</f>
        <v>0.37951000000000001</v>
      </c>
      <c r="H166" s="4"/>
      <c r="I166" s="27">
        <f t="shared" si="28"/>
        <v>194500</v>
      </c>
      <c r="J166" s="4"/>
      <c r="K166" s="27">
        <f t="shared" si="24"/>
        <v>1081</v>
      </c>
      <c r="L166" s="27">
        <f t="shared" si="29"/>
        <v>170798</v>
      </c>
      <c r="M166" s="27">
        <f t="shared" si="25"/>
        <v>410.25031000000001</v>
      </c>
      <c r="N166" s="27">
        <f t="shared" si="26"/>
        <v>410.25031000000001</v>
      </c>
      <c r="O166" s="27">
        <f t="shared" si="30"/>
        <v>-8995.1460199997309</v>
      </c>
      <c r="P166" s="27">
        <f t="shared" si="31"/>
        <v>8995.1460199997309</v>
      </c>
      <c r="Q166" s="8"/>
      <c r="R166" s="8"/>
      <c r="S166" s="8"/>
      <c r="T166" s="4"/>
    </row>
    <row r="167" spans="1:20">
      <c r="A167" s="31">
        <v>44621</v>
      </c>
      <c r="B167" s="4"/>
      <c r="C167" s="6">
        <v>159</v>
      </c>
      <c r="D167" s="29">
        <f t="shared" si="22"/>
        <v>1081</v>
      </c>
      <c r="E167" s="29">
        <f t="shared" si="27"/>
        <v>171879</v>
      </c>
      <c r="F167" s="29">
        <f t="shared" si="23"/>
        <v>-22621</v>
      </c>
      <c r="G167" s="34">
        <f>+Inputs!$D$3</f>
        <v>0.37951000000000001</v>
      </c>
      <c r="H167" s="4"/>
      <c r="I167" s="27">
        <f t="shared" si="28"/>
        <v>194500</v>
      </c>
      <c r="J167" s="4"/>
      <c r="K167" s="27">
        <f t="shared" si="24"/>
        <v>1081</v>
      </c>
      <c r="L167" s="27">
        <f t="shared" si="29"/>
        <v>171879</v>
      </c>
      <c r="M167" s="27">
        <f t="shared" si="25"/>
        <v>410.25031000000001</v>
      </c>
      <c r="N167" s="27">
        <f t="shared" si="26"/>
        <v>410.25031000000001</v>
      </c>
      <c r="O167" s="27">
        <f t="shared" si="30"/>
        <v>-8584.8957099997315</v>
      </c>
      <c r="P167" s="27">
        <f t="shared" si="31"/>
        <v>8584.8957099997315</v>
      </c>
      <c r="Q167" s="8"/>
      <c r="R167" s="8"/>
      <c r="S167" s="8"/>
      <c r="T167" s="4"/>
    </row>
    <row r="168" spans="1:20">
      <c r="A168" s="31">
        <v>44652</v>
      </c>
      <c r="B168" s="4"/>
      <c r="C168" s="6">
        <v>160</v>
      </c>
      <c r="D168" s="29">
        <f t="shared" si="22"/>
        <v>1081</v>
      </c>
      <c r="E168" s="29">
        <f t="shared" si="27"/>
        <v>172960</v>
      </c>
      <c r="F168" s="29">
        <f t="shared" si="23"/>
        <v>-21540</v>
      </c>
      <c r="G168" s="34">
        <f>+Inputs!$D$3</f>
        <v>0.37951000000000001</v>
      </c>
      <c r="H168" s="4"/>
      <c r="I168" s="27">
        <f t="shared" si="28"/>
        <v>194500</v>
      </c>
      <c r="J168" s="4"/>
      <c r="K168" s="27">
        <f t="shared" si="24"/>
        <v>1081</v>
      </c>
      <c r="L168" s="27">
        <f t="shared" si="29"/>
        <v>172960</v>
      </c>
      <c r="M168" s="27">
        <f t="shared" si="25"/>
        <v>410.25031000000001</v>
      </c>
      <c r="N168" s="27">
        <f t="shared" si="26"/>
        <v>410.25031000000001</v>
      </c>
      <c r="O168" s="27">
        <f t="shared" si="30"/>
        <v>-8174.6453999997311</v>
      </c>
      <c r="P168" s="27">
        <f t="shared" si="31"/>
        <v>8174.6453999997311</v>
      </c>
      <c r="Q168" s="8"/>
      <c r="R168" s="8"/>
      <c r="S168" s="8"/>
      <c r="T168" s="4"/>
    </row>
    <row r="169" spans="1:20">
      <c r="A169" s="31">
        <v>44682</v>
      </c>
      <c r="B169" s="4"/>
      <c r="C169" s="6">
        <v>161</v>
      </c>
      <c r="D169" s="29">
        <f t="shared" si="22"/>
        <v>1081</v>
      </c>
      <c r="E169" s="29">
        <f t="shared" si="27"/>
        <v>174041</v>
      </c>
      <c r="F169" s="29">
        <f t="shared" si="23"/>
        <v>-20459</v>
      </c>
      <c r="G169" s="34">
        <f>+Inputs!$D$3</f>
        <v>0.37951000000000001</v>
      </c>
      <c r="H169" s="4"/>
      <c r="I169" s="27">
        <f t="shared" si="28"/>
        <v>194500</v>
      </c>
      <c r="J169" s="4"/>
      <c r="K169" s="27">
        <f t="shared" si="24"/>
        <v>1081</v>
      </c>
      <c r="L169" s="27">
        <f t="shared" si="29"/>
        <v>174041</v>
      </c>
      <c r="M169" s="27">
        <f t="shared" si="25"/>
        <v>410.25031000000001</v>
      </c>
      <c r="N169" s="27">
        <f t="shared" si="26"/>
        <v>410.25031000000001</v>
      </c>
      <c r="O169" s="27">
        <f t="shared" si="30"/>
        <v>-7764.3950899997308</v>
      </c>
      <c r="P169" s="27">
        <f t="shared" si="31"/>
        <v>7764.3950899997308</v>
      </c>
      <c r="Q169" s="8"/>
      <c r="R169" s="8"/>
      <c r="S169" s="8"/>
      <c r="T169" s="4"/>
    </row>
    <row r="170" spans="1:20">
      <c r="A170" s="31">
        <v>44713</v>
      </c>
      <c r="B170" s="4"/>
      <c r="C170" s="6">
        <v>162</v>
      </c>
      <c r="D170" s="29">
        <f t="shared" si="22"/>
        <v>1081</v>
      </c>
      <c r="E170" s="29">
        <f t="shared" si="27"/>
        <v>175122</v>
      </c>
      <c r="F170" s="29">
        <f t="shared" si="23"/>
        <v>-19378</v>
      </c>
      <c r="G170" s="34">
        <f>+Inputs!$D$3</f>
        <v>0.37951000000000001</v>
      </c>
      <c r="H170" s="4"/>
      <c r="I170" s="27">
        <f t="shared" si="28"/>
        <v>194500</v>
      </c>
      <c r="J170" s="4"/>
      <c r="K170" s="27">
        <f t="shared" si="24"/>
        <v>1081</v>
      </c>
      <c r="L170" s="27">
        <f t="shared" si="29"/>
        <v>175122</v>
      </c>
      <c r="M170" s="27">
        <f t="shared" si="25"/>
        <v>410.25031000000001</v>
      </c>
      <c r="N170" s="27">
        <f t="shared" si="26"/>
        <v>410.25031000000001</v>
      </c>
      <c r="O170" s="27">
        <f t="shared" si="30"/>
        <v>-7354.1447799997304</v>
      </c>
      <c r="P170" s="27">
        <f t="shared" si="31"/>
        <v>7354.1447799997304</v>
      </c>
      <c r="Q170" s="8"/>
      <c r="R170" s="8"/>
      <c r="S170" s="8"/>
      <c r="T170" s="4"/>
    </row>
    <row r="171" spans="1:20">
      <c r="A171" s="31">
        <v>44743</v>
      </c>
      <c r="B171" s="4"/>
      <c r="C171" s="6">
        <v>163</v>
      </c>
      <c r="D171" s="29">
        <f t="shared" si="22"/>
        <v>1081</v>
      </c>
      <c r="E171" s="29">
        <f t="shared" si="27"/>
        <v>176203</v>
      </c>
      <c r="F171" s="29">
        <f t="shared" si="23"/>
        <v>-18297</v>
      </c>
      <c r="G171" s="34">
        <f>+Inputs!$D$3</f>
        <v>0.37951000000000001</v>
      </c>
      <c r="H171" s="4"/>
      <c r="I171" s="27">
        <f t="shared" si="28"/>
        <v>194500</v>
      </c>
      <c r="J171" s="4"/>
      <c r="K171" s="27">
        <f t="shared" si="24"/>
        <v>1081</v>
      </c>
      <c r="L171" s="27">
        <f t="shared" si="29"/>
        <v>176203</v>
      </c>
      <c r="M171" s="27">
        <f t="shared" si="25"/>
        <v>410.25031000000001</v>
      </c>
      <c r="N171" s="27">
        <f t="shared" si="26"/>
        <v>410.25031000000001</v>
      </c>
      <c r="O171" s="27">
        <f t="shared" si="30"/>
        <v>-6943.8944699997301</v>
      </c>
      <c r="P171" s="27">
        <f t="shared" si="31"/>
        <v>6943.8944699997301</v>
      </c>
      <c r="Q171" s="8"/>
      <c r="R171" s="8"/>
      <c r="S171" s="8"/>
      <c r="T171" s="4"/>
    </row>
    <row r="172" spans="1:20">
      <c r="A172" s="31">
        <v>44774</v>
      </c>
      <c r="B172" s="4"/>
      <c r="C172" s="6">
        <v>164</v>
      </c>
      <c r="D172" s="29">
        <f t="shared" si="22"/>
        <v>1081</v>
      </c>
      <c r="E172" s="29">
        <f t="shared" si="27"/>
        <v>177284</v>
      </c>
      <c r="F172" s="29">
        <f t="shared" si="23"/>
        <v>-17216</v>
      </c>
      <c r="G172" s="34">
        <f>+Inputs!$D$3</f>
        <v>0.37951000000000001</v>
      </c>
      <c r="H172" s="4"/>
      <c r="I172" s="27">
        <f t="shared" si="28"/>
        <v>194500</v>
      </c>
      <c r="J172" s="4"/>
      <c r="K172" s="27">
        <f t="shared" si="24"/>
        <v>1081</v>
      </c>
      <c r="L172" s="27">
        <f t="shared" si="29"/>
        <v>177284</v>
      </c>
      <c r="M172" s="27">
        <f t="shared" si="25"/>
        <v>410.25031000000001</v>
      </c>
      <c r="N172" s="27">
        <f t="shared" si="26"/>
        <v>410.25031000000001</v>
      </c>
      <c r="O172" s="27">
        <f t="shared" si="30"/>
        <v>-6533.6441599997297</v>
      </c>
      <c r="P172" s="27">
        <f t="shared" si="31"/>
        <v>6533.6441599997297</v>
      </c>
      <c r="Q172" s="8"/>
      <c r="R172" s="8"/>
      <c r="S172" s="8"/>
      <c r="T172" s="4"/>
    </row>
    <row r="173" spans="1:20">
      <c r="A173" s="31">
        <v>44805</v>
      </c>
      <c r="B173" s="4"/>
      <c r="C173" s="6">
        <v>165</v>
      </c>
      <c r="D173" s="29">
        <f t="shared" si="22"/>
        <v>1081</v>
      </c>
      <c r="E173" s="29">
        <f t="shared" si="27"/>
        <v>178365</v>
      </c>
      <c r="F173" s="29">
        <f t="shared" si="23"/>
        <v>-16135</v>
      </c>
      <c r="G173" s="34">
        <f>+Inputs!$D$3</f>
        <v>0.37951000000000001</v>
      </c>
      <c r="H173" s="4"/>
      <c r="I173" s="27">
        <f t="shared" si="28"/>
        <v>194500</v>
      </c>
      <c r="J173" s="4"/>
      <c r="K173" s="27">
        <f t="shared" si="24"/>
        <v>1081</v>
      </c>
      <c r="L173" s="27">
        <f t="shared" si="29"/>
        <v>178365</v>
      </c>
      <c r="M173" s="27">
        <f t="shared" si="25"/>
        <v>410.25031000000001</v>
      </c>
      <c r="N173" s="27">
        <f t="shared" si="26"/>
        <v>410.25031000000001</v>
      </c>
      <c r="O173" s="27">
        <f t="shared" si="30"/>
        <v>-6123.3938499997294</v>
      </c>
      <c r="P173" s="27">
        <f t="shared" si="31"/>
        <v>6123.3938499997294</v>
      </c>
      <c r="Q173" s="8"/>
      <c r="R173" s="8"/>
      <c r="S173" s="8"/>
      <c r="T173" s="4"/>
    </row>
    <row r="174" spans="1:20">
      <c r="A174" s="31">
        <v>44835</v>
      </c>
      <c r="B174" s="4"/>
      <c r="C174" s="6">
        <v>166</v>
      </c>
      <c r="D174" s="29">
        <f t="shared" si="22"/>
        <v>1081</v>
      </c>
      <c r="E174" s="29">
        <f t="shared" si="27"/>
        <v>179446</v>
      </c>
      <c r="F174" s="29">
        <f t="shared" si="23"/>
        <v>-15054</v>
      </c>
      <c r="G174" s="34">
        <f>+Inputs!$D$3</f>
        <v>0.37951000000000001</v>
      </c>
      <c r="H174" s="4"/>
      <c r="I174" s="27">
        <f t="shared" si="28"/>
        <v>194500</v>
      </c>
      <c r="J174" s="4"/>
      <c r="K174" s="27">
        <f t="shared" si="24"/>
        <v>1081</v>
      </c>
      <c r="L174" s="27">
        <f t="shared" si="29"/>
        <v>179446</v>
      </c>
      <c r="M174" s="27">
        <f t="shared" si="25"/>
        <v>410.25031000000001</v>
      </c>
      <c r="N174" s="27">
        <f t="shared" si="26"/>
        <v>410.25031000000001</v>
      </c>
      <c r="O174" s="27">
        <f t="shared" si="30"/>
        <v>-5713.143539999729</v>
      </c>
      <c r="P174" s="27">
        <f t="shared" si="31"/>
        <v>5713.143539999729</v>
      </c>
      <c r="Q174" s="8"/>
      <c r="R174" s="8"/>
      <c r="S174" s="8"/>
      <c r="T174" s="4"/>
    </row>
    <row r="175" spans="1:20">
      <c r="A175" s="31">
        <v>44866</v>
      </c>
      <c r="B175" s="4"/>
      <c r="C175" s="6">
        <v>167</v>
      </c>
      <c r="D175" s="29">
        <f t="shared" si="22"/>
        <v>1081</v>
      </c>
      <c r="E175" s="29">
        <f t="shared" si="27"/>
        <v>180527</v>
      </c>
      <c r="F175" s="29">
        <f t="shared" si="23"/>
        <v>-13973</v>
      </c>
      <c r="G175" s="34">
        <f>+Inputs!$D$3</f>
        <v>0.37951000000000001</v>
      </c>
      <c r="H175" s="4"/>
      <c r="I175" s="27">
        <f t="shared" si="28"/>
        <v>194500</v>
      </c>
      <c r="J175" s="4"/>
      <c r="K175" s="27">
        <f t="shared" si="24"/>
        <v>1081</v>
      </c>
      <c r="L175" s="27">
        <f t="shared" si="29"/>
        <v>180527</v>
      </c>
      <c r="M175" s="27">
        <f t="shared" si="25"/>
        <v>410.25031000000001</v>
      </c>
      <c r="N175" s="27">
        <f t="shared" si="26"/>
        <v>410.25031000000001</v>
      </c>
      <c r="O175" s="27">
        <f t="shared" si="30"/>
        <v>-5302.8932299997286</v>
      </c>
      <c r="P175" s="27">
        <f t="shared" si="31"/>
        <v>5302.8932299997286</v>
      </c>
      <c r="Q175" s="8"/>
      <c r="R175" s="8"/>
      <c r="S175" s="8"/>
      <c r="T175" s="4"/>
    </row>
    <row r="176" spans="1:20">
      <c r="A176" s="31">
        <v>44896</v>
      </c>
      <c r="B176" s="4"/>
      <c r="C176" s="6">
        <v>168</v>
      </c>
      <c r="D176" s="29">
        <f t="shared" si="22"/>
        <v>1081</v>
      </c>
      <c r="E176" s="29">
        <f t="shared" si="27"/>
        <v>181608</v>
      </c>
      <c r="F176" s="29">
        <f t="shared" si="23"/>
        <v>-12892</v>
      </c>
      <c r="G176" s="34">
        <f>+Inputs!$D$3</f>
        <v>0.37951000000000001</v>
      </c>
      <c r="H176" s="4"/>
      <c r="I176" s="27">
        <f t="shared" si="28"/>
        <v>194500</v>
      </c>
      <c r="J176" s="4"/>
      <c r="K176" s="27">
        <f t="shared" si="24"/>
        <v>1081</v>
      </c>
      <c r="L176" s="27">
        <f t="shared" si="29"/>
        <v>181608</v>
      </c>
      <c r="M176" s="27">
        <f t="shared" si="25"/>
        <v>410.25031000000001</v>
      </c>
      <c r="N176" s="27">
        <f t="shared" si="26"/>
        <v>410.25031000000001</v>
      </c>
      <c r="O176" s="27">
        <f t="shared" si="30"/>
        <v>-4892.6429199997283</v>
      </c>
      <c r="P176" s="27">
        <f t="shared" si="31"/>
        <v>4892.6429199997283</v>
      </c>
      <c r="Q176" s="8"/>
      <c r="R176" s="8"/>
      <c r="S176" s="8"/>
      <c r="T176" s="4"/>
    </row>
    <row r="177" spans="1:20">
      <c r="A177" s="31">
        <v>44927</v>
      </c>
      <c r="B177" s="4"/>
      <c r="C177" s="6">
        <v>169</v>
      </c>
      <c r="D177" s="29">
        <f t="shared" si="22"/>
        <v>1081</v>
      </c>
      <c r="E177" s="29">
        <f t="shared" si="27"/>
        <v>182689</v>
      </c>
      <c r="F177" s="29">
        <f t="shared" si="23"/>
        <v>-11811</v>
      </c>
      <c r="G177" s="34">
        <f>+Inputs!$D$3</f>
        <v>0.37951000000000001</v>
      </c>
      <c r="H177" s="4"/>
      <c r="I177" s="27">
        <f t="shared" si="28"/>
        <v>194500</v>
      </c>
      <c r="J177" s="4"/>
      <c r="K177" s="27">
        <f t="shared" si="24"/>
        <v>1081</v>
      </c>
      <c r="L177" s="27">
        <f t="shared" si="29"/>
        <v>182689</v>
      </c>
      <c r="M177" s="27">
        <f t="shared" si="25"/>
        <v>410.25031000000001</v>
      </c>
      <c r="N177" s="27">
        <f t="shared" si="26"/>
        <v>410.25031000000001</v>
      </c>
      <c r="O177" s="27">
        <f t="shared" si="30"/>
        <v>-4482.3926099997279</v>
      </c>
      <c r="P177" s="27">
        <f t="shared" si="31"/>
        <v>4482.3926099997279</v>
      </c>
      <c r="Q177" s="8"/>
      <c r="R177" s="8"/>
      <c r="S177" s="8"/>
      <c r="T177" s="4"/>
    </row>
    <row r="178" spans="1:20">
      <c r="A178" s="31">
        <v>44958</v>
      </c>
      <c r="B178" s="4"/>
      <c r="C178" s="6">
        <v>170</v>
      </c>
      <c r="D178" s="29">
        <f t="shared" si="22"/>
        <v>1081</v>
      </c>
      <c r="E178" s="29">
        <f t="shared" si="27"/>
        <v>183770</v>
      </c>
      <c r="F178" s="29">
        <f t="shared" si="23"/>
        <v>-10730</v>
      </c>
      <c r="G178" s="34">
        <f>+Inputs!$D$3</f>
        <v>0.37951000000000001</v>
      </c>
      <c r="H178" s="4"/>
      <c r="I178" s="27">
        <f t="shared" si="28"/>
        <v>194500</v>
      </c>
      <c r="J178" s="4"/>
      <c r="K178" s="27">
        <f t="shared" si="24"/>
        <v>1081</v>
      </c>
      <c r="L178" s="27">
        <f t="shared" si="29"/>
        <v>183770</v>
      </c>
      <c r="M178" s="27">
        <f t="shared" si="25"/>
        <v>410.25031000000001</v>
      </c>
      <c r="N178" s="27">
        <f t="shared" si="26"/>
        <v>410.25031000000001</v>
      </c>
      <c r="O178" s="27">
        <f t="shared" si="30"/>
        <v>-4072.142299999728</v>
      </c>
      <c r="P178" s="27">
        <f t="shared" si="31"/>
        <v>4072.142299999728</v>
      </c>
      <c r="Q178" s="8"/>
      <c r="R178" s="8"/>
      <c r="S178" s="8"/>
      <c r="T178" s="4"/>
    </row>
    <row r="179" spans="1:20">
      <c r="A179" s="31">
        <v>44986</v>
      </c>
      <c r="B179" s="4"/>
      <c r="C179" s="6">
        <v>171</v>
      </c>
      <c r="D179" s="29">
        <f t="shared" si="22"/>
        <v>1081</v>
      </c>
      <c r="E179" s="29">
        <f t="shared" si="27"/>
        <v>184851</v>
      </c>
      <c r="F179" s="29">
        <f t="shared" si="23"/>
        <v>-9649</v>
      </c>
      <c r="G179" s="34">
        <f>+Inputs!$D$3</f>
        <v>0.37951000000000001</v>
      </c>
      <c r="H179" s="4"/>
      <c r="I179" s="27">
        <f t="shared" si="28"/>
        <v>194500</v>
      </c>
      <c r="J179" s="4"/>
      <c r="K179" s="27">
        <f t="shared" si="24"/>
        <v>1081</v>
      </c>
      <c r="L179" s="27">
        <f t="shared" si="29"/>
        <v>184851</v>
      </c>
      <c r="M179" s="27">
        <f t="shared" si="25"/>
        <v>410.25031000000001</v>
      </c>
      <c r="N179" s="27">
        <f t="shared" si="26"/>
        <v>410.25031000000001</v>
      </c>
      <c r="O179" s="27">
        <f t="shared" si="30"/>
        <v>-3661.8919899997281</v>
      </c>
      <c r="P179" s="27">
        <f t="shared" si="31"/>
        <v>3661.8919899997281</v>
      </c>
      <c r="Q179" s="8"/>
      <c r="R179" s="8"/>
      <c r="S179" s="8"/>
      <c r="T179" s="4"/>
    </row>
    <row r="180" spans="1:20">
      <c r="A180" s="31">
        <v>45017</v>
      </c>
      <c r="B180" s="4"/>
      <c r="C180" s="6">
        <v>172</v>
      </c>
      <c r="D180" s="29">
        <f t="shared" si="22"/>
        <v>1081</v>
      </c>
      <c r="E180" s="29">
        <f t="shared" si="27"/>
        <v>185932</v>
      </c>
      <c r="F180" s="29">
        <f t="shared" si="23"/>
        <v>-8568</v>
      </c>
      <c r="G180" s="34">
        <f>+Inputs!$D$3</f>
        <v>0.37951000000000001</v>
      </c>
      <c r="H180" s="4"/>
      <c r="I180" s="27">
        <f t="shared" si="28"/>
        <v>194500</v>
      </c>
      <c r="J180" s="4"/>
      <c r="K180" s="27">
        <f t="shared" si="24"/>
        <v>1081</v>
      </c>
      <c r="L180" s="27">
        <f t="shared" si="29"/>
        <v>185932</v>
      </c>
      <c r="M180" s="27">
        <f t="shared" si="25"/>
        <v>410.25031000000001</v>
      </c>
      <c r="N180" s="27">
        <f t="shared" si="26"/>
        <v>410.25031000000001</v>
      </c>
      <c r="O180" s="27">
        <f t="shared" si="30"/>
        <v>-3251.6416799997282</v>
      </c>
      <c r="P180" s="27">
        <f t="shared" si="31"/>
        <v>3251.6416799997282</v>
      </c>
      <c r="Q180" s="8"/>
      <c r="R180" s="8"/>
      <c r="S180" s="8"/>
      <c r="T180" s="4"/>
    </row>
    <row r="181" spans="1:20">
      <c r="A181" s="31">
        <v>45047</v>
      </c>
      <c r="B181" s="4"/>
      <c r="C181" s="6">
        <v>173</v>
      </c>
      <c r="D181" s="29">
        <f t="shared" si="22"/>
        <v>1081</v>
      </c>
      <c r="E181" s="29">
        <f t="shared" si="27"/>
        <v>187013</v>
      </c>
      <c r="F181" s="29">
        <f t="shared" si="23"/>
        <v>-7487</v>
      </c>
      <c r="G181" s="34">
        <f>+Inputs!$D$3</f>
        <v>0.37951000000000001</v>
      </c>
      <c r="H181" s="4"/>
      <c r="I181" s="27">
        <f t="shared" si="28"/>
        <v>194500</v>
      </c>
      <c r="J181" s="4"/>
      <c r="K181" s="27">
        <f t="shared" si="24"/>
        <v>1081</v>
      </c>
      <c r="L181" s="27">
        <f t="shared" si="29"/>
        <v>187013</v>
      </c>
      <c r="M181" s="27">
        <f t="shared" si="25"/>
        <v>410.25031000000001</v>
      </c>
      <c r="N181" s="27">
        <f t="shared" si="26"/>
        <v>410.25031000000001</v>
      </c>
      <c r="O181" s="27">
        <f t="shared" si="30"/>
        <v>-2841.3913699997283</v>
      </c>
      <c r="P181" s="27">
        <f t="shared" si="31"/>
        <v>2841.3913699997283</v>
      </c>
      <c r="Q181" s="8"/>
      <c r="R181" s="8"/>
      <c r="S181" s="8"/>
      <c r="T181" s="4"/>
    </row>
    <row r="182" spans="1:20">
      <c r="A182" s="31">
        <v>45078</v>
      </c>
      <c r="B182" s="4"/>
      <c r="C182" s="6">
        <v>174</v>
      </c>
      <c r="D182" s="29">
        <f t="shared" si="22"/>
        <v>1081</v>
      </c>
      <c r="E182" s="29">
        <f t="shared" si="27"/>
        <v>188094</v>
      </c>
      <c r="F182" s="29">
        <f t="shared" si="23"/>
        <v>-6406</v>
      </c>
      <c r="G182" s="34">
        <f>+Inputs!$D$3</f>
        <v>0.37951000000000001</v>
      </c>
      <c r="H182" s="4"/>
      <c r="I182" s="27">
        <f t="shared" si="28"/>
        <v>194500</v>
      </c>
      <c r="J182" s="4"/>
      <c r="K182" s="27">
        <f t="shared" si="24"/>
        <v>1081</v>
      </c>
      <c r="L182" s="27">
        <f t="shared" si="29"/>
        <v>188094</v>
      </c>
      <c r="M182" s="27">
        <f t="shared" si="25"/>
        <v>410.25031000000001</v>
      </c>
      <c r="N182" s="27">
        <f t="shared" si="26"/>
        <v>410.25031000000001</v>
      </c>
      <c r="O182" s="27">
        <f t="shared" si="30"/>
        <v>-2431.1410599997284</v>
      </c>
      <c r="P182" s="27">
        <f t="shared" si="31"/>
        <v>2431.1410599997284</v>
      </c>
      <c r="Q182" s="8"/>
      <c r="R182" s="8"/>
      <c r="S182" s="8"/>
      <c r="T182" s="4"/>
    </row>
    <row r="183" spans="1:20">
      <c r="A183" s="31">
        <v>45108</v>
      </c>
      <c r="B183" s="4"/>
      <c r="C183" s="6">
        <v>175</v>
      </c>
      <c r="D183" s="29">
        <f t="shared" si="22"/>
        <v>1081</v>
      </c>
      <c r="E183" s="29">
        <f t="shared" si="27"/>
        <v>189175</v>
      </c>
      <c r="F183" s="29">
        <f t="shared" si="23"/>
        <v>-5325</v>
      </c>
      <c r="G183" s="34">
        <f>+Inputs!$D$3</f>
        <v>0.37951000000000001</v>
      </c>
      <c r="H183" s="4"/>
      <c r="I183" s="27">
        <f t="shared" si="28"/>
        <v>194500</v>
      </c>
      <c r="J183" s="4"/>
      <c r="K183" s="27">
        <f t="shared" si="24"/>
        <v>1081</v>
      </c>
      <c r="L183" s="27">
        <f t="shared" si="29"/>
        <v>189175</v>
      </c>
      <c r="M183" s="27">
        <f t="shared" si="25"/>
        <v>410.25031000000001</v>
      </c>
      <c r="N183" s="27">
        <f t="shared" si="26"/>
        <v>410.25031000000001</v>
      </c>
      <c r="O183" s="27">
        <f t="shared" si="30"/>
        <v>-2020.8907499997285</v>
      </c>
      <c r="P183" s="27">
        <f t="shared" si="31"/>
        <v>2020.8907499997285</v>
      </c>
      <c r="Q183" s="8"/>
      <c r="R183" s="8"/>
      <c r="S183" s="8"/>
      <c r="T183" s="4"/>
    </row>
    <row r="184" spans="1:20">
      <c r="A184" s="31">
        <v>45139</v>
      </c>
      <c r="B184" s="4"/>
      <c r="C184" s="6">
        <v>176</v>
      </c>
      <c r="D184" s="29">
        <f t="shared" si="22"/>
        <v>1081</v>
      </c>
      <c r="E184" s="29">
        <f t="shared" si="27"/>
        <v>190256</v>
      </c>
      <c r="F184" s="29">
        <f t="shared" si="23"/>
        <v>-4244</v>
      </c>
      <c r="G184" s="34">
        <f>+Inputs!$D$3</f>
        <v>0.37951000000000001</v>
      </c>
      <c r="H184" s="4"/>
      <c r="I184" s="27">
        <f t="shared" si="28"/>
        <v>194500</v>
      </c>
      <c r="J184" s="4"/>
      <c r="K184" s="27">
        <f t="shared" si="24"/>
        <v>1081</v>
      </c>
      <c r="L184" s="27">
        <f t="shared" si="29"/>
        <v>190256</v>
      </c>
      <c r="M184" s="27">
        <f t="shared" si="25"/>
        <v>410.25031000000001</v>
      </c>
      <c r="N184" s="27">
        <f t="shared" si="26"/>
        <v>410.25031000000001</v>
      </c>
      <c r="O184" s="27">
        <f t="shared" si="30"/>
        <v>-1610.6404399997286</v>
      </c>
      <c r="P184" s="27">
        <f t="shared" si="31"/>
        <v>1610.6404399997286</v>
      </c>
      <c r="Q184" s="8"/>
      <c r="R184" s="8"/>
      <c r="S184" s="8"/>
      <c r="T184" s="4"/>
    </row>
    <row r="185" spans="1:20">
      <c r="A185" s="31">
        <v>45170</v>
      </c>
      <c r="B185" s="4"/>
      <c r="C185" s="6">
        <v>177</v>
      </c>
      <c r="D185" s="29">
        <f t="shared" si="22"/>
        <v>1081</v>
      </c>
      <c r="E185" s="29">
        <f t="shared" si="27"/>
        <v>191337</v>
      </c>
      <c r="F185" s="29">
        <f t="shared" si="23"/>
        <v>-3163</v>
      </c>
      <c r="G185" s="34">
        <f>+Inputs!$D$3</f>
        <v>0.37951000000000001</v>
      </c>
      <c r="H185" s="4"/>
      <c r="I185" s="27">
        <f t="shared" si="28"/>
        <v>194500</v>
      </c>
      <c r="J185" s="4"/>
      <c r="K185" s="27">
        <f t="shared" si="24"/>
        <v>1081</v>
      </c>
      <c r="L185" s="27">
        <f t="shared" si="29"/>
        <v>191337</v>
      </c>
      <c r="M185" s="27">
        <f t="shared" si="25"/>
        <v>410.25031000000001</v>
      </c>
      <c r="N185" s="27">
        <f t="shared" si="26"/>
        <v>410.25031000000001</v>
      </c>
      <c r="O185" s="27">
        <f t="shared" si="30"/>
        <v>-1200.3901299997287</v>
      </c>
      <c r="P185" s="27">
        <f t="shared" si="31"/>
        <v>1200.3901299997287</v>
      </c>
      <c r="Q185" s="8"/>
      <c r="R185" s="8"/>
      <c r="S185" s="8"/>
      <c r="T185" s="4"/>
    </row>
    <row r="186" spans="1:20">
      <c r="A186" s="31">
        <v>45200</v>
      </c>
      <c r="B186" s="4"/>
      <c r="C186" s="6">
        <v>178</v>
      </c>
      <c r="D186" s="29">
        <f t="shared" si="22"/>
        <v>1081</v>
      </c>
      <c r="E186" s="29">
        <f t="shared" si="27"/>
        <v>192418</v>
      </c>
      <c r="F186" s="29">
        <f t="shared" si="23"/>
        <v>-2082</v>
      </c>
      <c r="G186" s="34">
        <f>+Inputs!$D$3</f>
        <v>0.37951000000000001</v>
      </c>
      <c r="H186" s="4"/>
      <c r="I186" s="27">
        <f t="shared" si="28"/>
        <v>194500</v>
      </c>
      <c r="J186" s="4"/>
      <c r="K186" s="27">
        <f t="shared" si="24"/>
        <v>1081</v>
      </c>
      <c r="L186" s="27">
        <f t="shared" si="29"/>
        <v>192418</v>
      </c>
      <c r="M186" s="27">
        <f t="shared" si="25"/>
        <v>410.25031000000001</v>
      </c>
      <c r="N186" s="27">
        <f t="shared" si="26"/>
        <v>410.25031000000001</v>
      </c>
      <c r="O186" s="27">
        <f t="shared" si="30"/>
        <v>-790.13981999972873</v>
      </c>
      <c r="P186" s="27">
        <f t="shared" si="31"/>
        <v>790.13981999972873</v>
      </c>
      <c r="Q186" s="8"/>
      <c r="R186" s="8"/>
      <c r="S186" s="8"/>
      <c r="T186" s="4"/>
    </row>
    <row r="187" spans="1:20">
      <c r="A187" s="31">
        <v>45231</v>
      </c>
      <c r="B187" s="4"/>
      <c r="C187" s="6">
        <v>179</v>
      </c>
      <c r="D187" s="29">
        <f t="shared" si="22"/>
        <v>1081</v>
      </c>
      <c r="E187" s="29">
        <f t="shared" si="27"/>
        <v>193499</v>
      </c>
      <c r="F187" s="29">
        <f t="shared" si="23"/>
        <v>-1001</v>
      </c>
      <c r="G187" s="34">
        <f>+Inputs!$D$3</f>
        <v>0.37951000000000001</v>
      </c>
      <c r="H187" s="4"/>
      <c r="I187" s="27">
        <f t="shared" si="28"/>
        <v>194500</v>
      </c>
      <c r="J187" s="4"/>
      <c r="K187" s="27">
        <f t="shared" si="24"/>
        <v>1081</v>
      </c>
      <c r="L187" s="27">
        <f t="shared" si="29"/>
        <v>193499</v>
      </c>
      <c r="M187" s="27">
        <f t="shared" si="25"/>
        <v>410.25031000000001</v>
      </c>
      <c r="N187" s="27">
        <f t="shared" si="26"/>
        <v>410.25031000000001</v>
      </c>
      <c r="O187" s="27">
        <f t="shared" si="30"/>
        <v>-379.88950999972872</v>
      </c>
      <c r="P187" s="27">
        <f t="shared" si="31"/>
        <v>379.88950999972872</v>
      </c>
      <c r="Q187" s="8"/>
      <c r="R187" s="8"/>
      <c r="S187" s="8"/>
      <c r="T187" s="4"/>
    </row>
    <row r="188" spans="1:20">
      <c r="A188" s="31">
        <v>45261</v>
      </c>
      <c r="B188" s="4"/>
      <c r="C188" s="6">
        <v>180</v>
      </c>
      <c r="D188" s="29">
        <f>-F187</f>
        <v>1001</v>
      </c>
      <c r="E188" s="29">
        <f t="shared" si="27"/>
        <v>194500</v>
      </c>
      <c r="F188" s="29">
        <f t="shared" si="23"/>
        <v>0</v>
      </c>
      <c r="G188" s="34">
        <f>+Inputs!$D$3</f>
        <v>0.37951000000000001</v>
      </c>
      <c r="H188" s="4"/>
      <c r="I188" s="27">
        <f t="shared" si="28"/>
        <v>194500</v>
      </c>
      <c r="J188" s="4"/>
      <c r="K188" s="27">
        <f t="shared" si="24"/>
        <v>1001</v>
      </c>
      <c r="L188" s="27">
        <f t="shared" si="29"/>
        <v>194500</v>
      </c>
      <c r="M188" s="27">
        <f t="shared" si="25"/>
        <v>379.88951000000003</v>
      </c>
      <c r="N188" s="27">
        <f t="shared" si="26"/>
        <v>379.88951000000003</v>
      </c>
      <c r="O188" s="27">
        <f t="shared" si="30"/>
        <v>2.7131363822263665E-10</v>
      </c>
      <c r="P188" s="27">
        <f t="shared" si="31"/>
        <v>-2.7131363822263665E-10</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-194500</v>
      </c>
      <c r="C190" s="4"/>
      <c r="D190" s="33">
        <f>SUM(D9:D189)</f>
        <v>194500</v>
      </c>
      <c r="E190" s="4"/>
      <c r="F190" s="4"/>
      <c r="G190" s="28"/>
      <c r="H190" s="33">
        <f>SUM(H9:H189)</f>
        <v>194500</v>
      </c>
      <c r="I190" s="33"/>
      <c r="J190" s="33">
        <f>SUM(J9:J189)</f>
        <v>73814.695000000007</v>
      </c>
      <c r="K190" s="33">
        <f>SUM(K9:K189)</f>
        <v>194500</v>
      </c>
      <c r="L190" s="33"/>
      <c r="M190" s="33">
        <f>SUM(M9:M189)</f>
        <v>73814.695000000269</v>
      </c>
      <c r="N190" s="33">
        <f>SUM(N9:N189)</f>
        <v>2.7131363822263665E-10</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sheetPr transitionEvaluation="1" codeName="Sheet11">
    <pageSetUpPr autoPageBreaks="0" fitToPage="1"/>
  </sheetPr>
  <dimension ref="A1:AE193"/>
  <sheetViews>
    <sheetView defaultGridColor="0" topLeftCell="T1" colorId="22" zoomScale="60" zoomScaleNormal="100" workbookViewId="0">
      <pane ySplit="8" topLeftCell="A9" activePane="bottomLeft" state="frozen"/>
      <selection activeCell="V9" sqref="V9"/>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7"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53</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34669</v>
      </c>
      <c r="B9" s="32">
        <v>-29041</v>
      </c>
      <c r="C9" s="6">
        <v>1</v>
      </c>
      <c r="D9" s="29">
        <f t="shared" ref="D9:D40" si="0">ROUND(-(+$B$9/180)*1,0)</f>
        <v>161</v>
      </c>
      <c r="E9" s="29">
        <f>+D9</f>
        <v>161</v>
      </c>
      <c r="F9" s="29">
        <f t="shared" ref="F9:F40" si="1">$B$9+E9</f>
        <v>-28880</v>
      </c>
      <c r="G9" s="34">
        <f>+Inputs!$D$2</f>
        <v>0.3795</v>
      </c>
      <c r="H9" s="27">
        <f>-B9</f>
        <v>29041</v>
      </c>
      <c r="I9" s="27">
        <f>+H9</f>
        <v>29041</v>
      </c>
      <c r="J9" s="27">
        <f>H9*G9</f>
        <v>11021.059499999999</v>
      </c>
      <c r="K9" s="27">
        <f t="shared" ref="K9:K40" si="2">D9</f>
        <v>161</v>
      </c>
      <c r="L9" s="27">
        <f>+K9</f>
        <v>161</v>
      </c>
      <c r="M9" s="27">
        <f t="shared" ref="M9:M40" si="3">K9*G9</f>
        <v>61.099499999999999</v>
      </c>
      <c r="N9" s="27">
        <f t="shared" ref="N9:N40" si="4">M9-J9</f>
        <v>-10959.96</v>
      </c>
      <c r="O9" s="27">
        <f>+N9</f>
        <v>-10959.96</v>
      </c>
      <c r="P9" s="27">
        <f>-SUM(N9)</f>
        <v>10959.96</v>
      </c>
      <c r="Q9" s="38">
        <f>VLOOKUP(Q8,A9:P188,5)</f>
        <v>29041</v>
      </c>
      <c r="R9" s="38">
        <f>VLOOKUP(R8,A9:P188,5)</f>
        <v>29041</v>
      </c>
      <c r="S9" s="38">
        <f>+R9-Q9</f>
        <v>0</v>
      </c>
      <c r="T9" s="35" t="s">
        <v>64</v>
      </c>
      <c r="U9" s="161">
        <f>-IF(TYPE(VLOOKUP(U8,$A$9:$P$188,6,FALSE))=16,0,VLOOKUP(U8,$A$9:$P$188,6,FALSE))</f>
        <v>1671</v>
      </c>
      <c r="V9" s="161">
        <f>-IF(TYPE(VLOOKUP(V8,$A$9:$P$188,6,FALSE))=16,0,VLOOKUP(V8,$A$9:$P$188,6,FALSE))</f>
        <v>1510</v>
      </c>
      <c r="W9" s="161">
        <f t="shared" ref="W9:AE9" si="5">-IF(TYPE(VLOOKUP(W8,$A$9:$P$188,6,FALSE))=16,0,VLOOKUP(W8,$A$9:$P$188,6,FALSE))</f>
        <v>1349</v>
      </c>
      <c r="X9" s="161">
        <f t="shared" si="5"/>
        <v>1188</v>
      </c>
      <c r="Y9" s="161">
        <f t="shared" si="5"/>
        <v>1027</v>
      </c>
      <c r="Z9" s="161">
        <f t="shared" si="5"/>
        <v>866</v>
      </c>
      <c r="AA9" s="161">
        <f t="shared" si="5"/>
        <v>705</v>
      </c>
      <c r="AB9" s="161">
        <f t="shared" si="5"/>
        <v>544</v>
      </c>
      <c r="AC9" s="161">
        <f t="shared" si="5"/>
        <v>383</v>
      </c>
      <c r="AD9" s="161">
        <f t="shared" si="5"/>
        <v>222</v>
      </c>
      <c r="AE9" s="161">
        <f t="shared" si="5"/>
        <v>0</v>
      </c>
    </row>
    <row r="10" spans="1:31">
      <c r="A10" s="30">
        <v>34700</v>
      </c>
      <c r="B10" s="9"/>
      <c r="C10" s="6">
        <v>2</v>
      </c>
      <c r="D10" s="29">
        <f t="shared" si="0"/>
        <v>161</v>
      </c>
      <c r="E10" s="29">
        <f t="shared" ref="E10:E41" si="6">+E9+D10</f>
        <v>322</v>
      </c>
      <c r="F10" s="29">
        <f t="shared" si="1"/>
        <v>-28719</v>
      </c>
      <c r="G10" s="34">
        <f>+Inputs!$D$2</f>
        <v>0.3795</v>
      </c>
      <c r="H10" s="2"/>
      <c r="I10" s="27">
        <f t="shared" ref="I10:I41" si="7">+I9+H10</f>
        <v>29041</v>
      </c>
      <c r="J10" s="27"/>
      <c r="K10" s="27">
        <f t="shared" si="2"/>
        <v>161</v>
      </c>
      <c r="L10" s="27">
        <f t="shared" ref="L10:L41" si="8">+L9+K10</f>
        <v>322</v>
      </c>
      <c r="M10" s="27">
        <f t="shared" si="3"/>
        <v>61.099499999999999</v>
      </c>
      <c r="N10" s="27">
        <f t="shared" si="4"/>
        <v>61.099499999999999</v>
      </c>
      <c r="O10" s="27">
        <f t="shared" ref="O10:O41" si="9">+O9+N10</f>
        <v>-10898.860499999999</v>
      </c>
      <c r="P10" s="27">
        <f t="shared" ref="P10:P41" si="10">P9-N10</f>
        <v>10898.860499999999</v>
      </c>
      <c r="Q10" s="38">
        <f>VLOOKUP(Q8,A9:P188,15)</f>
        <v>0.12780000002602776</v>
      </c>
      <c r="R10" s="38">
        <f>VLOOKUP(R8,A9:P188,15)</f>
        <v>0.12780000002602776</v>
      </c>
      <c r="S10" s="38">
        <f>+R10-Q10</f>
        <v>0</v>
      </c>
      <c r="T10" s="36" t="s">
        <v>69</v>
      </c>
    </row>
    <row r="11" spans="1:31">
      <c r="A11" s="31">
        <v>34731</v>
      </c>
      <c r="B11" s="5"/>
      <c r="C11" s="6">
        <v>3</v>
      </c>
      <c r="D11" s="29">
        <f t="shared" si="0"/>
        <v>161</v>
      </c>
      <c r="E11" s="29">
        <f t="shared" si="6"/>
        <v>483</v>
      </c>
      <c r="F11" s="29">
        <f t="shared" si="1"/>
        <v>-28558</v>
      </c>
      <c r="G11" s="34">
        <f>+Inputs!$D$2</f>
        <v>0.3795</v>
      </c>
      <c r="H11" s="2"/>
      <c r="I11" s="27">
        <f t="shared" si="7"/>
        <v>29041</v>
      </c>
      <c r="J11" s="27"/>
      <c r="K11" s="27">
        <f t="shared" si="2"/>
        <v>161</v>
      </c>
      <c r="L11" s="27">
        <f t="shared" si="8"/>
        <v>483</v>
      </c>
      <c r="M11" s="27">
        <f t="shared" si="3"/>
        <v>61.099499999999999</v>
      </c>
      <c r="N11" s="27">
        <f t="shared" si="4"/>
        <v>61.099499999999999</v>
      </c>
      <c r="O11" s="27">
        <f t="shared" si="9"/>
        <v>-10837.760999999999</v>
      </c>
      <c r="P11" s="27">
        <f t="shared" si="10"/>
        <v>10837.760999999999</v>
      </c>
      <c r="Q11" s="38">
        <f>+VLOOKUP(Q8,A9:P188,16)</f>
        <v>-0.12780000002602776</v>
      </c>
      <c r="R11" s="38">
        <f>+VLOOKUP(R8,A9:P188,16)</f>
        <v>-0.12780000002602776</v>
      </c>
      <c r="S11" s="38">
        <f>(+Q11+R11)/2</f>
        <v>-0.12780000002602776</v>
      </c>
      <c r="T11" s="36" t="s">
        <v>113</v>
      </c>
      <c r="U11" s="161">
        <f>IF(TYPE(VLOOKUP(U8,$A$9:$P$188,16,FALSE))=16,0,VLOOKUP(U8,$A$9:$P$188,16,FALSE))</f>
        <v>634.03340999997408</v>
      </c>
      <c r="V11" s="161">
        <f t="shared" ref="V11:AE11" si="11">IF(TYPE(VLOOKUP(V8,$A$9:$P$188,16,FALSE))=16,0,VLOOKUP(V8,$A$9:$P$188,16,FALSE))</f>
        <v>572.93229999997402</v>
      </c>
      <c r="W11" s="161">
        <f t="shared" si="11"/>
        <v>511.83118999997401</v>
      </c>
      <c r="X11" s="161">
        <f t="shared" si="11"/>
        <v>450.73007999997401</v>
      </c>
      <c r="Y11" s="161">
        <f t="shared" si="11"/>
        <v>389.628969999974</v>
      </c>
      <c r="Z11" s="161">
        <f t="shared" si="11"/>
        <v>328.527859999974</v>
      </c>
      <c r="AA11" s="161">
        <f t="shared" si="11"/>
        <v>267.42674999997399</v>
      </c>
      <c r="AB11" s="161">
        <f t="shared" si="11"/>
        <v>206.32563999997399</v>
      </c>
      <c r="AC11" s="161">
        <f t="shared" si="11"/>
        <v>145.22452999997398</v>
      </c>
      <c r="AD11" s="161">
        <f t="shared" si="11"/>
        <v>84.123419999973976</v>
      </c>
      <c r="AE11" s="161">
        <f t="shared" si="11"/>
        <v>-0.12780000002602776</v>
      </c>
    </row>
    <row r="12" spans="1:31">
      <c r="A12" s="30">
        <v>34759</v>
      </c>
      <c r="B12" s="3"/>
      <c r="C12" s="6">
        <v>4</v>
      </c>
      <c r="D12" s="29">
        <f t="shared" si="0"/>
        <v>161</v>
      </c>
      <c r="E12" s="29">
        <f t="shared" si="6"/>
        <v>644</v>
      </c>
      <c r="F12" s="29">
        <f t="shared" si="1"/>
        <v>-28397</v>
      </c>
      <c r="G12" s="34">
        <f>+Inputs!$D$2</f>
        <v>0.3795</v>
      </c>
      <c r="H12" s="2"/>
      <c r="I12" s="27">
        <f t="shared" si="7"/>
        <v>29041</v>
      </c>
      <c r="J12" s="27"/>
      <c r="K12" s="27">
        <f t="shared" si="2"/>
        <v>161</v>
      </c>
      <c r="L12" s="27">
        <f t="shared" si="8"/>
        <v>644</v>
      </c>
      <c r="M12" s="27">
        <f t="shared" si="3"/>
        <v>61.099499999999999</v>
      </c>
      <c r="N12" s="27">
        <f t="shared" si="4"/>
        <v>61.099499999999999</v>
      </c>
      <c r="O12" s="27">
        <f t="shared" si="9"/>
        <v>-10776.661499999998</v>
      </c>
      <c r="P12" s="27">
        <f t="shared" si="10"/>
        <v>10776.661499999998</v>
      </c>
      <c r="Q12" s="39"/>
      <c r="R12" s="40"/>
      <c r="S12" s="40"/>
      <c r="T12" s="36"/>
    </row>
    <row r="13" spans="1:31">
      <c r="A13" s="31">
        <v>34790</v>
      </c>
      <c r="B13" s="3"/>
      <c r="C13" s="6">
        <v>5</v>
      </c>
      <c r="D13" s="29">
        <f t="shared" si="0"/>
        <v>161</v>
      </c>
      <c r="E13" s="29">
        <f t="shared" si="6"/>
        <v>805</v>
      </c>
      <c r="F13" s="29">
        <f t="shared" si="1"/>
        <v>-28236</v>
      </c>
      <c r="G13" s="34">
        <f>+Inputs!$D$2</f>
        <v>0.3795</v>
      </c>
      <c r="H13" s="2"/>
      <c r="I13" s="27">
        <f t="shared" si="7"/>
        <v>29041</v>
      </c>
      <c r="J13" s="27"/>
      <c r="K13" s="27">
        <f t="shared" si="2"/>
        <v>161</v>
      </c>
      <c r="L13" s="27">
        <f t="shared" si="8"/>
        <v>805</v>
      </c>
      <c r="M13" s="27">
        <f t="shared" si="3"/>
        <v>61.099499999999999</v>
      </c>
      <c r="N13" s="27">
        <f t="shared" si="4"/>
        <v>61.099499999999999</v>
      </c>
      <c r="O13" s="27">
        <f t="shared" si="9"/>
        <v>-10715.561999999998</v>
      </c>
      <c r="P13" s="27">
        <f t="shared" si="10"/>
        <v>10715.561999999998</v>
      </c>
      <c r="Q13" s="38">
        <f>VLOOKUP(Q8,A9:P188,9)</f>
        <v>29041</v>
      </c>
      <c r="R13" s="38">
        <f>VLOOKUP(R8,A9:P188,9)</f>
        <v>29041</v>
      </c>
      <c r="S13" s="38">
        <f>+R13-Q13</f>
        <v>0</v>
      </c>
      <c r="T13" s="36" t="s">
        <v>70</v>
      </c>
    </row>
    <row r="14" spans="1:31">
      <c r="A14" s="30">
        <v>34820</v>
      </c>
      <c r="B14" s="3"/>
      <c r="C14" s="6">
        <v>6</v>
      </c>
      <c r="D14" s="29">
        <f t="shared" si="0"/>
        <v>161</v>
      </c>
      <c r="E14" s="29">
        <f t="shared" si="6"/>
        <v>966</v>
      </c>
      <c r="F14" s="29">
        <f t="shared" si="1"/>
        <v>-28075</v>
      </c>
      <c r="G14" s="34">
        <f>+Inputs!$D$2</f>
        <v>0.3795</v>
      </c>
      <c r="H14" s="2"/>
      <c r="I14" s="27">
        <f t="shared" si="7"/>
        <v>29041</v>
      </c>
      <c r="J14" s="27"/>
      <c r="K14" s="27">
        <f t="shared" si="2"/>
        <v>161</v>
      </c>
      <c r="L14" s="27">
        <f t="shared" si="8"/>
        <v>966</v>
      </c>
      <c r="M14" s="27">
        <f t="shared" si="3"/>
        <v>61.099499999999999</v>
      </c>
      <c r="N14" s="27">
        <f t="shared" si="4"/>
        <v>61.099499999999999</v>
      </c>
      <c r="O14" s="27">
        <f t="shared" si="9"/>
        <v>-10654.462499999998</v>
      </c>
      <c r="P14" s="27">
        <f t="shared" si="10"/>
        <v>10654.462499999998</v>
      </c>
      <c r="Q14" s="38">
        <f>VLOOKUP(Q8,A9:P188,12)</f>
        <v>29041</v>
      </c>
      <c r="R14" s="38">
        <f>VLOOKUP(R8,A9:P188,12)</f>
        <v>29041</v>
      </c>
      <c r="S14" s="38">
        <f>+R14-Q14</f>
        <v>0</v>
      </c>
      <c r="T14" s="37" t="s">
        <v>93</v>
      </c>
    </row>
    <row r="15" spans="1:31">
      <c r="A15" s="31">
        <v>34851</v>
      </c>
      <c r="B15" s="3"/>
      <c r="C15" s="6">
        <v>7</v>
      </c>
      <c r="D15" s="29">
        <f t="shared" si="0"/>
        <v>161</v>
      </c>
      <c r="E15" s="29">
        <f t="shared" si="6"/>
        <v>1127</v>
      </c>
      <c r="F15" s="29">
        <f t="shared" si="1"/>
        <v>-27914</v>
      </c>
      <c r="G15" s="34">
        <f>+Inputs!$D$2</f>
        <v>0.3795</v>
      </c>
      <c r="H15" s="2"/>
      <c r="I15" s="27">
        <f t="shared" si="7"/>
        <v>29041</v>
      </c>
      <c r="J15" s="27"/>
      <c r="K15" s="27">
        <f t="shared" si="2"/>
        <v>161</v>
      </c>
      <c r="L15" s="27">
        <f t="shared" si="8"/>
        <v>1127</v>
      </c>
      <c r="M15" s="27">
        <f t="shared" si="3"/>
        <v>61.099499999999999</v>
      </c>
      <c r="N15" s="27">
        <f t="shared" si="4"/>
        <v>61.099499999999999</v>
      </c>
      <c r="O15" s="27">
        <f t="shared" si="9"/>
        <v>-10593.362999999998</v>
      </c>
      <c r="P15" s="27">
        <f t="shared" si="10"/>
        <v>10593.362999999998</v>
      </c>
    </row>
    <row r="16" spans="1:31">
      <c r="A16" s="30">
        <v>34881</v>
      </c>
      <c r="B16" s="3"/>
      <c r="C16" s="6">
        <v>8</v>
      </c>
      <c r="D16" s="29">
        <f t="shared" si="0"/>
        <v>161</v>
      </c>
      <c r="E16" s="29">
        <f t="shared" si="6"/>
        <v>1288</v>
      </c>
      <c r="F16" s="29">
        <f t="shared" si="1"/>
        <v>-27753</v>
      </c>
      <c r="G16" s="34">
        <f>+Inputs!$D$2</f>
        <v>0.3795</v>
      </c>
      <c r="H16" s="2"/>
      <c r="I16" s="27">
        <f t="shared" si="7"/>
        <v>29041</v>
      </c>
      <c r="J16" s="27"/>
      <c r="K16" s="27">
        <f t="shared" si="2"/>
        <v>161</v>
      </c>
      <c r="L16" s="27">
        <f t="shared" si="8"/>
        <v>1288</v>
      </c>
      <c r="M16" s="27">
        <f t="shared" si="3"/>
        <v>61.099499999999999</v>
      </c>
      <c r="N16" s="27">
        <f t="shared" si="4"/>
        <v>61.099499999999999</v>
      </c>
      <c r="O16" s="27">
        <f t="shared" si="9"/>
        <v>-10532.263499999997</v>
      </c>
      <c r="P16" s="27">
        <f t="shared" si="10"/>
        <v>10532.263499999997</v>
      </c>
      <c r="Q16" s="4"/>
      <c r="R16" s="4"/>
      <c r="S16" s="4"/>
    </row>
    <row r="17" spans="1:19">
      <c r="A17" s="31">
        <v>34912</v>
      </c>
      <c r="B17" s="3"/>
      <c r="C17" s="6">
        <v>9</v>
      </c>
      <c r="D17" s="29">
        <f t="shared" si="0"/>
        <v>161</v>
      </c>
      <c r="E17" s="29">
        <f t="shared" si="6"/>
        <v>1449</v>
      </c>
      <c r="F17" s="29">
        <f t="shared" si="1"/>
        <v>-27592</v>
      </c>
      <c r="G17" s="34">
        <f>+Inputs!$D$2</f>
        <v>0.3795</v>
      </c>
      <c r="H17" s="2"/>
      <c r="I17" s="27">
        <f t="shared" si="7"/>
        <v>29041</v>
      </c>
      <c r="J17" s="27"/>
      <c r="K17" s="27">
        <f t="shared" si="2"/>
        <v>161</v>
      </c>
      <c r="L17" s="27">
        <f t="shared" si="8"/>
        <v>1449</v>
      </c>
      <c r="M17" s="27">
        <f t="shared" si="3"/>
        <v>61.099499999999999</v>
      </c>
      <c r="N17" s="27">
        <f t="shared" si="4"/>
        <v>61.099499999999999</v>
      </c>
      <c r="O17" s="27">
        <f t="shared" si="9"/>
        <v>-10471.163999999997</v>
      </c>
      <c r="P17" s="27">
        <f t="shared" si="10"/>
        <v>10471.163999999997</v>
      </c>
      <c r="Q17" s="4"/>
      <c r="R17" s="4"/>
      <c r="S17" s="4"/>
    </row>
    <row r="18" spans="1:19">
      <c r="A18" s="30">
        <v>34943</v>
      </c>
      <c r="B18" s="3"/>
      <c r="C18" s="6">
        <v>10</v>
      </c>
      <c r="D18" s="29">
        <f t="shared" si="0"/>
        <v>161</v>
      </c>
      <c r="E18" s="29">
        <f t="shared" si="6"/>
        <v>1610</v>
      </c>
      <c r="F18" s="29">
        <f t="shared" si="1"/>
        <v>-27431</v>
      </c>
      <c r="G18" s="34">
        <f>+Inputs!$D$2</f>
        <v>0.3795</v>
      </c>
      <c r="H18" s="2"/>
      <c r="I18" s="27">
        <f t="shared" si="7"/>
        <v>29041</v>
      </c>
      <c r="J18" s="27"/>
      <c r="K18" s="27">
        <f t="shared" si="2"/>
        <v>161</v>
      </c>
      <c r="L18" s="27">
        <f t="shared" si="8"/>
        <v>1610</v>
      </c>
      <c r="M18" s="27">
        <f t="shared" si="3"/>
        <v>61.099499999999999</v>
      </c>
      <c r="N18" s="27">
        <f t="shared" si="4"/>
        <v>61.099499999999999</v>
      </c>
      <c r="O18" s="27">
        <f t="shared" si="9"/>
        <v>-10410.064499999997</v>
      </c>
      <c r="P18" s="27">
        <f t="shared" si="10"/>
        <v>10410.064499999997</v>
      </c>
      <c r="Q18" s="4"/>
      <c r="R18" s="4"/>
      <c r="S18" s="4"/>
    </row>
    <row r="19" spans="1:19">
      <c r="A19" s="31">
        <v>34973</v>
      </c>
      <c r="B19" s="3"/>
      <c r="C19" s="6">
        <v>11</v>
      </c>
      <c r="D19" s="29">
        <f t="shared" si="0"/>
        <v>161</v>
      </c>
      <c r="E19" s="29">
        <f t="shared" si="6"/>
        <v>1771</v>
      </c>
      <c r="F19" s="29">
        <f t="shared" si="1"/>
        <v>-27270</v>
      </c>
      <c r="G19" s="34">
        <f>+Inputs!$D$2</f>
        <v>0.3795</v>
      </c>
      <c r="H19" s="2"/>
      <c r="I19" s="27">
        <f t="shared" si="7"/>
        <v>29041</v>
      </c>
      <c r="J19" s="27"/>
      <c r="K19" s="27">
        <f t="shared" si="2"/>
        <v>161</v>
      </c>
      <c r="L19" s="27">
        <f t="shared" si="8"/>
        <v>1771</v>
      </c>
      <c r="M19" s="27">
        <f t="shared" si="3"/>
        <v>61.099499999999999</v>
      </c>
      <c r="N19" s="27">
        <f t="shared" si="4"/>
        <v>61.099499999999999</v>
      </c>
      <c r="O19" s="27">
        <f t="shared" si="9"/>
        <v>-10348.964999999997</v>
      </c>
      <c r="P19" s="27">
        <f t="shared" si="10"/>
        <v>10348.964999999997</v>
      </c>
      <c r="Q19" s="4"/>
      <c r="R19" s="4"/>
      <c r="S19" s="4"/>
    </row>
    <row r="20" spans="1:19">
      <c r="A20" s="30">
        <v>35004</v>
      </c>
      <c r="B20" s="3"/>
      <c r="C20" s="6">
        <v>12</v>
      </c>
      <c r="D20" s="29">
        <f t="shared" si="0"/>
        <v>161</v>
      </c>
      <c r="E20" s="29">
        <f t="shared" si="6"/>
        <v>1932</v>
      </c>
      <c r="F20" s="29">
        <f t="shared" si="1"/>
        <v>-27109</v>
      </c>
      <c r="G20" s="34">
        <f>+Inputs!$D$2</f>
        <v>0.3795</v>
      </c>
      <c r="H20" s="2"/>
      <c r="I20" s="27">
        <f t="shared" si="7"/>
        <v>29041</v>
      </c>
      <c r="J20" s="27"/>
      <c r="K20" s="27">
        <f t="shared" si="2"/>
        <v>161</v>
      </c>
      <c r="L20" s="27">
        <f t="shared" si="8"/>
        <v>1932</v>
      </c>
      <c r="M20" s="27">
        <f t="shared" si="3"/>
        <v>61.099499999999999</v>
      </c>
      <c r="N20" s="27">
        <f t="shared" si="4"/>
        <v>61.099499999999999</v>
      </c>
      <c r="O20" s="27">
        <f t="shared" si="9"/>
        <v>-10287.865499999996</v>
      </c>
      <c r="P20" s="27">
        <f t="shared" si="10"/>
        <v>10287.865499999996</v>
      </c>
      <c r="Q20" s="4"/>
      <c r="R20" s="4"/>
      <c r="S20" s="4"/>
    </row>
    <row r="21" spans="1:19">
      <c r="A21" s="31">
        <v>35034</v>
      </c>
      <c r="B21" s="3"/>
      <c r="C21" s="6">
        <v>13</v>
      </c>
      <c r="D21" s="29">
        <f t="shared" si="0"/>
        <v>161</v>
      </c>
      <c r="E21" s="29">
        <f t="shared" si="6"/>
        <v>2093</v>
      </c>
      <c r="F21" s="29">
        <f t="shared" si="1"/>
        <v>-26948</v>
      </c>
      <c r="G21" s="34">
        <f>+Inputs!$D$2</f>
        <v>0.3795</v>
      </c>
      <c r="H21" s="2"/>
      <c r="I21" s="27">
        <f t="shared" si="7"/>
        <v>29041</v>
      </c>
      <c r="J21" s="27"/>
      <c r="K21" s="27">
        <f t="shared" si="2"/>
        <v>161</v>
      </c>
      <c r="L21" s="27">
        <f t="shared" si="8"/>
        <v>2093</v>
      </c>
      <c r="M21" s="27">
        <f t="shared" si="3"/>
        <v>61.099499999999999</v>
      </c>
      <c r="N21" s="27">
        <f t="shared" si="4"/>
        <v>61.099499999999999</v>
      </c>
      <c r="O21" s="27">
        <f t="shared" si="9"/>
        <v>-10226.765999999996</v>
      </c>
      <c r="P21" s="27">
        <f t="shared" si="10"/>
        <v>10226.765999999996</v>
      </c>
      <c r="Q21" s="4"/>
      <c r="R21" s="4"/>
      <c r="S21" s="4"/>
    </row>
    <row r="22" spans="1:19">
      <c r="A22" s="30">
        <v>35065</v>
      </c>
      <c r="B22" s="3"/>
      <c r="C22" s="6">
        <v>14</v>
      </c>
      <c r="D22" s="29">
        <f t="shared" si="0"/>
        <v>161</v>
      </c>
      <c r="E22" s="29">
        <f t="shared" si="6"/>
        <v>2254</v>
      </c>
      <c r="F22" s="29">
        <f t="shared" si="1"/>
        <v>-26787</v>
      </c>
      <c r="G22" s="34">
        <f>+Inputs!$D$2</f>
        <v>0.3795</v>
      </c>
      <c r="H22" s="2"/>
      <c r="I22" s="27">
        <f t="shared" si="7"/>
        <v>29041</v>
      </c>
      <c r="J22" s="27"/>
      <c r="K22" s="27">
        <f t="shared" si="2"/>
        <v>161</v>
      </c>
      <c r="L22" s="27">
        <f t="shared" si="8"/>
        <v>2254</v>
      </c>
      <c r="M22" s="27">
        <f t="shared" si="3"/>
        <v>61.099499999999999</v>
      </c>
      <c r="N22" s="27">
        <f t="shared" si="4"/>
        <v>61.099499999999999</v>
      </c>
      <c r="O22" s="27">
        <f t="shared" si="9"/>
        <v>-10165.666499999996</v>
      </c>
      <c r="P22" s="27">
        <f t="shared" si="10"/>
        <v>10165.666499999996</v>
      </c>
      <c r="Q22" s="4"/>
      <c r="R22" s="4"/>
      <c r="S22" s="4"/>
    </row>
    <row r="23" spans="1:19">
      <c r="A23" s="31">
        <v>35096</v>
      </c>
      <c r="B23" s="3"/>
      <c r="C23" s="6">
        <v>15</v>
      </c>
      <c r="D23" s="29">
        <f t="shared" si="0"/>
        <v>161</v>
      </c>
      <c r="E23" s="29">
        <f t="shared" si="6"/>
        <v>2415</v>
      </c>
      <c r="F23" s="29">
        <f t="shared" si="1"/>
        <v>-26626</v>
      </c>
      <c r="G23" s="34">
        <f>+Inputs!$D$2</f>
        <v>0.3795</v>
      </c>
      <c r="H23" s="2"/>
      <c r="I23" s="27">
        <f t="shared" si="7"/>
        <v>29041</v>
      </c>
      <c r="J23" s="27"/>
      <c r="K23" s="27">
        <f t="shared" si="2"/>
        <v>161</v>
      </c>
      <c r="L23" s="27">
        <f t="shared" si="8"/>
        <v>2415</v>
      </c>
      <c r="M23" s="27">
        <f t="shared" si="3"/>
        <v>61.099499999999999</v>
      </c>
      <c r="N23" s="27">
        <f t="shared" si="4"/>
        <v>61.099499999999999</v>
      </c>
      <c r="O23" s="27">
        <f t="shared" si="9"/>
        <v>-10104.566999999995</v>
      </c>
      <c r="P23" s="27">
        <f t="shared" si="10"/>
        <v>10104.566999999995</v>
      </c>
      <c r="Q23" s="4"/>
      <c r="R23" s="4"/>
      <c r="S23" s="4"/>
    </row>
    <row r="24" spans="1:19">
      <c r="A24" s="30">
        <v>35125</v>
      </c>
      <c r="B24" s="3"/>
      <c r="C24" s="6">
        <v>16</v>
      </c>
      <c r="D24" s="29">
        <f t="shared" si="0"/>
        <v>161</v>
      </c>
      <c r="E24" s="29">
        <f t="shared" si="6"/>
        <v>2576</v>
      </c>
      <c r="F24" s="29">
        <f t="shared" si="1"/>
        <v>-26465</v>
      </c>
      <c r="G24" s="34">
        <f>+Inputs!$D$2</f>
        <v>0.3795</v>
      </c>
      <c r="H24" s="2"/>
      <c r="I24" s="27">
        <f t="shared" si="7"/>
        <v>29041</v>
      </c>
      <c r="J24" s="27"/>
      <c r="K24" s="27">
        <f t="shared" si="2"/>
        <v>161</v>
      </c>
      <c r="L24" s="27">
        <f t="shared" si="8"/>
        <v>2576</v>
      </c>
      <c r="M24" s="27">
        <f t="shared" si="3"/>
        <v>61.099499999999999</v>
      </c>
      <c r="N24" s="27">
        <f t="shared" si="4"/>
        <v>61.099499999999999</v>
      </c>
      <c r="O24" s="27">
        <f t="shared" si="9"/>
        <v>-10043.467499999995</v>
      </c>
      <c r="P24" s="27">
        <f t="shared" si="10"/>
        <v>10043.467499999995</v>
      </c>
      <c r="Q24" s="4"/>
      <c r="R24" s="4"/>
      <c r="S24" s="4"/>
    </row>
    <row r="25" spans="1:19">
      <c r="A25" s="31">
        <v>35156</v>
      </c>
      <c r="B25" s="3"/>
      <c r="C25" s="6">
        <v>17</v>
      </c>
      <c r="D25" s="29">
        <f t="shared" si="0"/>
        <v>161</v>
      </c>
      <c r="E25" s="29">
        <f t="shared" si="6"/>
        <v>2737</v>
      </c>
      <c r="F25" s="29">
        <f t="shared" si="1"/>
        <v>-26304</v>
      </c>
      <c r="G25" s="34">
        <f>+Inputs!$D$2</f>
        <v>0.3795</v>
      </c>
      <c r="H25" s="2"/>
      <c r="I25" s="27">
        <f t="shared" si="7"/>
        <v>29041</v>
      </c>
      <c r="J25" s="27"/>
      <c r="K25" s="27">
        <f t="shared" si="2"/>
        <v>161</v>
      </c>
      <c r="L25" s="27">
        <f t="shared" si="8"/>
        <v>2737</v>
      </c>
      <c r="M25" s="27">
        <f t="shared" si="3"/>
        <v>61.099499999999999</v>
      </c>
      <c r="N25" s="27">
        <f t="shared" si="4"/>
        <v>61.099499999999999</v>
      </c>
      <c r="O25" s="27">
        <f t="shared" si="9"/>
        <v>-9982.3679999999949</v>
      </c>
      <c r="P25" s="27">
        <f t="shared" si="10"/>
        <v>9982.3679999999949</v>
      </c>
      <c r="Q25" s="4"/>
      <c r="R25" s="4"/>
      <c r="S25" s="4"/>
    </row>
    <row r="26" spans="1:19">
      <c r="A26" s="30">
        <v>35186</v>
      </c>
      <c r="B26" s="3"/>
      <c r="C26" s="6">
        <v>18</v>
      </c>
      <c r="D26" s="29">
        <f t="shared" si="0"/>
        <v>161</v>
      </c>
      <c r="E26" s="29">
        <f t="shared" si="6"/>
        <v>2898</v>
      </c>
      <c r="F26" s="29">
        <f t="shared" si="1"/>
        <v>-26143</v>
      </c>
      <c r="G26" s="34">
        <f>+Inputs!$D$2</f>
        <v>0.3795</v>
      </c>
      <c r="H26" s="2"/>
      <c r="I26" s="27">
        <f t="shared" si="7"/>
        <v>29041</v>
      </c>
      <c r="J26" s="27"/>
      <c r="K26" s="27">
        <f t="shared" si="2"/>
        <v>161</v>
      </c>
      <c r="L26" s="27">
        <f t="shared" si="8"/>
        <v>2898</v>
      </c>
      <c r="M26" s="27">
        <f t="shared" si="3"/>
        <v>61.099499999999999</v>
      </c>
      <c r="N26" s="27">
        <f t="shared" si="4"/>
        <v>61.099499999999999</v>
      </c>
      <c r="O26" s="27">
        <f t="shared" si="9"/>
        <v>-9921.2684999999947</v>
      </c>
      <c r="P26" s="27">
        <f t="shared" si="10"/>
        <v>9921.2684999999947</v>
      </c>
      <c r="Q26" s="4"/>
      <c r="R26" s="4"/>
      <c r="S26" s="4"/>
    </row>
    <row r="27" spans="1:19">
      <c r="A27" s="31">
        <v>35217</v>
      </c>
      <c r="B27" s="3"/>
      <c r="C27" s="6">
        <v>19</v>
      </c>
      <c r="D27" s="29">
        <f t="shared" si="0"/>
        <v>161</v>
      </c>
      <c r="E27" s="29">
        <f t="shared" si="6"/>
        <v>3059</v>
      </c>
      <c r="F27" s="29">
        <f t="shared" si="1"/>
        <v>-25982</v>
      </c>
      <c r="G27" s="34">
        <f>+Inputs!$D$2</f>
        <v>0.3795</v>
      </c>
      <c r="H27" s="2"/>
      <c r="I27" s="27">
        <f t="shared" si="7"/>
        <v>29041</v>
      </c>
      <c r="J27" s="27"/>
      <c r="K27" s="27">
        <f t="shared" si="2"/>
        <v>161</v>
      </c>
      <c r="L27" s="27">
        <f t="shared" si="8"/>
        <v>3059</v>
      </c>
      <c r="M27" s="27">
        <f t="shared" si="3"/>
        <v>61.099499999999999</v>
      </c>
      <c r="N27" s="27">
        <f t="shared" si="4"/>
        <v>61.099499999999999</v>
      </c>
      <c r="O27" s="27">
        <f t="shared" si="9"/>
        <v>-9860.1689999999944</v>
      </c>
      <c r="P27" s="27">
        <f t="shared" si="10"/>
        <v>9860.1689999999944</v>
      </c>
      <c r="Q27" s="4"/>
      <c r="R27" s="4"/>
      <c r="S27" s="4"/>
    </row>
    <row r="28" spans="1:19">
      <c r="A28" s="30">
        <v>35247</v>
      </c>
      <c r="B28" s="3"/>
      <c r="C28" s="6">
        <v>20</v>
      </c>
      <c r="D28" s="29">
        <f t="shared" si="0"/>
        <v>161</v>
      </c>
      <c r="E28" s="29">
        <f t="shared" si="6"/>
        <v>3220</v>
      </c>
      <c r="F28" s="29">
        <f t="shared" si="1"/>
        <v>-25821</v>
      </c>
      <c r="G28" s="34">
        <f>+Inputs!$D$2</f>
        <v>0.3795</v>
      </c>
      <c r="H28" s="2"/>
      <c r="I28" s="27">
        <f t="shared" si="7"/>
        <v>29041</v>
      </c>
      <c r="J28" s="27"/>
      <c r="K28" s="27">
        <f t="shared" si="2"/>
        <v>161</v>
      </c>
      <c r="L28" s="27">
        <f t="shared" si="8"/>
        <v>3220</v>
      </c>
      <c r="M28" s="27">
        <f t="shared" si="3"/>
        <v>61.099499999999999</v>
      </c>
      <c r="N28" s="27">
        <f t="shared" si="4"/>
        <v>61.099499999999999</v>
      </c>
      <c r="O28" s="27">
        <f t="shared" si="9"/>
        <v>-9799.0694999999942</v>
      </c>
      <c r="P28" s="27">
        <f t="shared" si="10"/>
        <v>9799.0694999999942</v>
      </c>
      <c r="Q28" s="4"/>
      <c r="R28" s="4"/>
      <c r="S28" s="4"/>
    </row>
    <row r="29" spans="1:19">
      <c r="A29" s="31">
        <v>35278</v>
      </c>
      <c r="B29" s="3"/>
      <c r="C29" s="6">
        <v>21</v>
      </c>
      <c r="D29" s="29">
        <f t="shared" si="0"/>
        <v>161</v>
      </c>
      <c r="E29" s="29">
        <f t="shared" si="6"/>
        <v>3381</v>
      </c>
      <c r="F29" s="29">
        <f t="shared" si="1"/>
        <v>-25660</v>
      </c>
      <c r="G29" s="34">
        <f>+Inputs!$D$2</f>
        <v>0.3795</v>
      </c>
      <c r="H29" s="2"/>
      <c r="I29" s="27">
        <f t="shared" si="7"/>
        <v>29041</v>
      </c>
      <c r="J29" s="27"/>
      <c r="K29" s="27">
        <f t="shared" si="2"/>
        <v>161</v>
      </c>
      <c r="L29" s="27">
        <f t="shared" si="8"/>
        <v>3381</v>
      </c>
      <c r="M29" s="27">
        <f t="shared" si="3"/>
        <v>61.099499999999999</v>
      </c>
      <c r="N29" s="27">
        <f t="shared" si="4"/>
        <v>61.099499999999999</v>
      </c>
      <c r="O29" s="27">
        <f t="shared" si="9"/>
        <v>-9737.9699999999939</v>
      </c>
      <c r="P29" s="27">
        <f t="shared" si="10"/>
        <v>9737.9699999999939</v>
      </c>
      <c r="Q29" s="4"/>
      <c r="R29" s="4"/>
      <c r="S29" s="4"/>
    </row>
    <row r="30" spans="1:19">
      <c r="A30" s="30">
        <v>35309</v>
      </c>
      <c r="B30" s="3"/>
      <c r="C30" s="6">
        <v>22</v>
      </c>
      <c r="D30" s="29">
        <f t="shared" si="0"/>
        <v>161</v>
      </c>
      <c r="E30" s="29">
        <f t="shared" si="6"/>
        <v>3542</v>
      </c>
      <c r="F30" s="29">
        <f t="shared" si="1"/>
        <v>-25499</v>
      </c>
      <c r="G30" s="34">
        <f>+Inputs!$D$2</f>
        <v>0.3795</v>
      </c>
      <c r="H30" s="2"/>
      <c r="I30" s="27">
        <f t="shared" si="7"/>
        <v>29041</v>
      </c>
      <c r="J30" s="27"/>
      <c r="K30" s="27">
        <f t="shared" si="2"/>
        <v>161</v>
      </c>
      <c r="L30" s="27">
        <f t="shared" si="8"/>
        <v>3542</v>
      </c>
      <c r="M30" s="27">
        <f t="shared" si="3"/>
        <v>61.099499999999999</v>
      </c>
      <c r="N30" s="27">
        <f t="shared" si="4"/>
        <v>61.099499999999999</v>
      </c>
      <c r="O30" s="27">
        <f t="shared" si="9"/>
        <v>-9676.8704999999936</v>
      </c>
      <c r="P30" s="27">
        <f t="shared" si="10"/>
        <v>9676.8704999999936</v>
      </c>
      <c r="Q30" s="125"/>
    </row>
    <row r="31" spans="1:19">
      <c r="A31" s="31">
        <v>35339</v>
      </c>
      <c r="B31" s="3"/>
      <c r="C31" s="6">
        <v>23</v>
      </c>
      <c r="D31" s="29">
        <f t="shared" si="0"/>
        <v>161</v>
      </c>
      <c r="E31" s="29">
        <f t="shared" si="6"/>
        <v>3703</v>
      </c>
      <c r="F31" s="29">
        <f t="shared" si="1"/>
        <v>-25338</v>
      </c>
      <c r="G31" s="34">
        <f>+Inputs!$D$2</f>
        <v>0.3795</v>
      </c>
      <c r="H31" s="2"/>
      <c r="I31" s="27">
        <f t="shared" si="7"/>
        <v>29041</v>
      </c>
      <c r="J31" s="27"/>
      <c r="K31" s="27">
        <f t="shared" si="2"/>
        <v>161</v>
      </c>
      <c r="L31" s="27">
        <f t="shared" si="8"/>
        <v>3703</v>
      </c>
      <c r="M31" s="27">
        <f t="shared" si="3"/>
        <v>61.099499999999999</v>
      </c>
      <c r="N31" s="27">
        <f t="shared" si="4"/>
        <v>61.099499999999999</v>
      </c>
      <c r="O31" s="27">
        <f t="shared" si="9"/>
        <v>-9615.7709999999934</v>
      </c>
      <c r="P31" s="27">
        <f t="shared" si="10"/>
        <v>9615.7709999999934</v>
      </c>
      <c r="Q31" s="125"/>
    </row>
    <row r="32" spans="1:19">
      <c r="A32" s="30">
        <v>35370</v>
      </c>
      <c r="B32" s="3"/>
      <c r="C32" s="6">
        <v>24</v>
      </c>
      <c r="D32" s="29">
        <f t="shared" si="0"/>
        <v>161</v>
      </c>
      <c r="E32" s="29">
        <f t="shared" si="6"/>
        <v>3864</v>
      </c>
      <c r="F32" s="29">
        <f t="shared" si="1"/>
        <v>-25177</v>
      </c>
      <c r="G32" s="34">
        <f>+Inputs!$D$2</f>
        <v>0.3795</v>
      </c>
      <c r="H32" s="2"/>
      <c r="I32" s="27">
        <f t="shared" si="7"/>
        <v>29041</v>
      </c>
      <c r="J32" s="27"/>
      <c r="K32" s="27">
        <f t="shared" si="2"/>
        <v>161</v>
      </c>
      <c r="L32" s="27">
        <f t="shared" si="8"/>
        <v>3864</v>
      </c>
      <c r="M32" s="27">
        <f t="shared" si="3"/>
        <v>61.099499999999999</v>
      </c>
      <c r="N32" s="27">
        <f t="shared" si="4"/>
        <v>61.099499999999999</v>
      </c>
      <c r="O32" s="27">
        <f t="shared" si="9"/>
        <v>-9554.6714999999931</v>
      </c>
      <c r="P32" s="27">
        <f t="shared" si="10"/>
        <v>9554.6714999999931</v>
      </c>
      <c r="Q32" s="125"/>
    </row>
    <row r="33" spans="1:21">
      <c r="A33" s="31">
        <v>35400</v>
      </c>
      <c r="B33" s="3"/>
      <c r="C33" s="6">
        <v>25</v>
      </c>
      <c r="D33" s="29">
        <f t="shared" si="0"/>
        <v>161</v>
      </c>
      <c r="E33" s="29">
        <f t="shared" si="6"/>
        <v>4025</v>
      </c>
      <c r="F33" s="29">
        <f t="shared" si="1"/>
        <v>-25016</v>
      </c>
      <c r="G33" s="34">
        <f>+Inputs!$D$2</f>
        <v>0.3795</v>
      </c>
      <c r="H33" s="2"/>
      <c r="I33" s="27">
        <f t="shared" si="7"/>
        <v>29041</v>
      </c>
      <c r="J33" s="27"/>
      <c r="K33" s="27">
        <f t="shared" si="2"/>
        <v>161</v>
      </c>
      <c r="L33" s="27">
        <f t="shared" si="8"/>
        <v>4025</v>
      </c>
      <c r="M33" s="27">
        <f t="shared" si="3"/>
        <v>61.099499999999999</v>
      </c>
      <c r="N33" s="27">
        <f t="shared" si="4"/>
        <v>61.099499999999999</v>
      </c>
      <c r="O33" s="27">
        <f t="shared" si="9"/>
        <v>-9493.5719999999928</v>
      </c>
      <c r="P33" s="27">
        <f t="shared" si="10"/>
        <v>9493.5719999999928</v>
      </c>
      <c r="Q33" s="125"/>
    </row>
    <row r="34" spans="1:21">
      <c r="A34" s="30">
        <v>35431</v>
      </c>
      <c r="B34" s="3"/>
      <c r="C34" s="6">
        <v>26</v>
      </c>
      <c r="D34" s="29">
        <f t="shared" si="0"/>
        <v>161</v>
      </c>
      <c r="E34" s="29">
        <f t="shared" si="6"/>
        <v>4186</v>
      </c>
      <c r="F34" s="29">
        <f t="shared" si="1"/>
        <v>-24855</v>
      </c>
      <c r="G34" s="34">
        <f>+Inputs!$D$2</f>
        <v>0.3795</v>
      </c>
      <c r="H34" s="2"/>
      <c r="I34" s="27">
        <f t="shared" si="7"/>
        <v>29041</v>
      </c>
      <c r="J34" s="27"/>
      <c r="K34" s="27">
        <f t="shared" si="2"/>
        <v>161</v>
      </c>
      <c r="L34" s="27">
        <f t="shared" si="8"/>
        <v>4186</v>
      </c>
      <c r="M34" s="27">
        <f t="shared" si="3"/>
        <v>61.099499999999999</v>
      </c>
      <c r="N34" s="27">
        <f t="shared" si="4"/>
        <v>61.099499999999999</v>
      </c>
      <c r="O34" s="27">
        <f t="shared" si="9"/>
        <v>-9432.4724999999926</v>
      </c>
      <c r="P34" s="27">
        <f t="shared" si="10"/>
        <v>9432.4724999999926</v>
      </c>
      <c r="Q34" s="125"/>
    </row>
    <row r="35" spans="1:21">
      <c r="A35" s="31">
        <v>35462</v>
      </c>
      <c r="B35" s="3"/>
      <c r="C35" s="6">
        <v>27</v>
      </c>
      <c r="D35" s="29">
        <f t="shared" si="0"/>
        <v>161</v>
      </c>
      <c r="E35" s="29">
        <f t="shared" si="6"/>
        <v>4347</v>
      </c>
      <c r="F35" s="29">
        <f t="shared" si="1"/>
        <v>-24694</v>
      </c>
      <c r="G35" s="34">
        <f>+Inputs!$D$2</f>
        <v>0.3795</v>
      </c>
      <c r="H35" s="2"/>
      <c r="I35" s="27">
        <f t="shared" si="7"/>
        <v>29041</v>
      </c>
      <c r="J35" s="27"/>
      <c r="K35" s="27">
        <f t="shared" si="2"/>
        <v>161</v>
      </c>
      <c r="L35" s="27">
        <f t="shared" si="8"/>
        <v>4347</v>
      </c>
      <c r="M35" s="27">
        <f t="shared" si="3"/>
        <v>61.099499999999999</v>
      </c>
      <c r="N35" s="27">
        <f t="shared" si="4"/>
        <v>61.099499999999999</v>
      </c>
      <c r="O35" s="27">
        <f t="shared" si="9"/>
        <v>-9371.3729999999923</v>
      </c>
      <c r="P35" s="27">
        <f t="shared" si="10"/>
        <v>9371.3729999999923</v>
      </c>
    </row>
    <row r="36" spans="1:21">
      <c r="A36" s="30">
        <v>35490</v>
      </c>
      <c r="B36" s="3"/>
      <c r="C36" s="6">
        <v>28</v>
      </c>
      <c r="D36" s="29">
        <f t="shared" si="0"/>
        <v>161</v>
      </c>
      <c r="E36" s="29">
        <f t="shared" si="6"/>
        <v>4508</v>
      </c>
      <c r="F36" s="29">
        <f t="shared" si="1"/>
        <v>-24533</v>
      </c>
      <c r="G36" s="34">
        <f>+Inputs!$D$2</f>
        <v>0.3795</v>
      </c>
      <c r="H36" s="2"/>
      <c r="I36" s="27">
        <f t="shared" si="7"/>
        <v>29041</v>
      </c>
      <c r="J36" s="27"/>
      <c r="K36" s="27">
        <f t="shared" si="2"/>
        <v>161</v>
      </c>
      <c r="L36" s="27">
        <f t="shared" si="8"/>
        <v>4508</v>
      </c>
      <c r="M36" s="27">
        <f t="shared" si="3"/>
        <v>61.099499999999999</v>
      </c>
      <c r="N36" s="27">
        <f t="shared" si="4"/>
        <v>61.099499999999999</v>
      </c>
      <c r="O36" s="27">
        <f t="shared" si="9"/>
        <v>-9310.2734999999921</v>
      </c>
      <c r="P36" s="27">
        <f t="shared" si="10"/>
        <v>9310.2734999999921</v>
      </c>
    </row>
    <row r="37" spans="1:21">
      <c r="A37" s="31">
        <v>35521</v>
      </c>
      <c r="B37" s="3"/>
      <c r="C37" s="6">
        <v>29</v>
      </c>
      <c r="D37" s="29">
        <f t="shared" si="0"/>
        <v>161</v>
      </c>
      <c r="E37" s="29">
        <f t="shared" si="6"/>
        <v>4669</v>
      </c>
      <c r="F37" s="29">
        <f t="shared" si="1"/>
        <v>-24372</v>
      </c>
      <c r="G37" s="34">
        <f>+Inputs!$D$2</f>
        <v>0.3795</v>
      </c>
      <c r="H37" s="2"/>
      <c r="I37" s="27">
        <f t="shared" si="7"/>
        <v>29041</v>
      </c>
      <c r="J37" s="27"/>
      <c r="K37" s="27">
        <f t="shared" si="2"/>
        <v>161</v>
      </c>
      <c r="L37" s="27">
        <f t="shared" si="8"/>
        <v>4669</v>
      </c>
      <c r="M37" s="27">
        <f t="shared" si="3"/>
        <v>61.099499999999999</v>
      </c>
      <c r="N37" s="27">
        <f t="shared" si="4"/>
        <v>61.099499999999999</v>
      </c>
      <c r="O37" s="27">
        <f t="shared" si="9"/>
        <v>-9249.1739999999918</v>
      </c>
      <c r="P37" s="27">
        <f t="shared" si="10"/>
        <v>9249.1739999999918</v>
      </c>
    </row>
    <row r="38" spans="1:21">
      <c r="A38" s="30">
        <v>35551</v>
      </c>
      <c r="B38" s="3"/>
      <c r="C38" s="6">
        <v>30</v>
      </c>
      <c r="D38" s="29">
        <f t="shared" si="0"/>
        <v>161</v>
      </c>
      <c r="E38" s="29">
        <f t="shared" si="6"/>
        <v>4830</v>
      </c>
      <c r="F38" s="29">
        <f t="shared" si="1"/>
        <v>-24211</v>
      </c>
      <c r="G38" s="34">
        <f>+Inputs!$D$2</f>
        <v>0.3795</v>
      </c>
      <c r="H38" s="2"/>
      <c r="I38" s="27">
        <f t="shared" si="7"/>
        <v>29041</v>
      </c>
      <c r="J38" s="27"/>
      <c r="K38" s="27">
        <f t="shared" si="2"/>
        <v>161</v>
      </c>
      <c r="L38" s="27">
        <f t="shared" si="8"/>
        <v>4830</v>
      </c>
      <c r="M38" s="27">
        <f t="shared" si="3"/>
        <v>61.099499999999999</v>
      </c>
      <c r="N38" s="27">
        <f t="shared" si="4"/>
        <v>61.099499999999999</v>
      </c>
      <c r="O38" s="27">
        <f t="shared" si="9"/>
        <v>-9188.0744999999915</v>
      </c>
      <c r="P38" s="27">
        <f t="shared" si="10"/>
        <v>9188.0744999999915</v>
      </c>
    </row>
    <row r="39" spans="1:21">
      <c r="A39" s="31">
        <v>35582</v>
      </c>
      <c r="B39" s="2"/>
      <c r="C39" s="6">
        <v>31</v>
      </c>
      <c r="D39" s="29">
        <f t="shared" si="0"/>
        <v>161</v>
      </c>
      <c r="E39" s="29">
        <f t="shared" si="6"/>
        <v>4991</v>
      </c>
      <c r="F39" s="29">
        <f t="shared" si="1"/>
        <v>-24050</v>
      </c>
      <c r="G39" s="34">
        <f>+Inputs!$D$2</f>
        <v>0.3795</v>
      </c>
      <c r="H39" s="2"/>
      <c r="I39" s="27">
        <f t="shared" si="7"/>
        <v>29041</v>
      </c>
      <c r="J39" s="27"/>
      <c r="K39" s="27">
        <f t="shared" si="2"/>
        <v>161</v>
      </c>
      <c r="L39" s="27">
        <f t="shared" si="8"/>
        <v>4991</v>
      </c>
      <c r="M39" s="27">
        <f t="shared" si="3"/>
        <v>61.099499999999999</v>
      </c>
      <c r="N39" s="27">
        <f t="shared" si="4"/>
        <v>61.099499999999999</v>
      </c>
      <c r="O39" s="27">
        <f t="shared" si="9"/>
        <v>-9126.9749999999913</v>
      </c>
      <c r="P39" s="27">
        <f t="shared" si="10"/>
        <v>9126.9749999999913</v>
      </c>
    </row>
    <row r="40" spans="1:21">
      <c r="A40" s="30">
        <v>35612</v>
      </c>
      <c r="B40" s="2"/>
      <c r="C40" s="6">
        <v>32</v>
      </c>
      <c r="D40" s="29">
        <f t="shared" si="0"/>
        <v>161</v>
      </c>
      <c r="E40" s="29">
        <f t="shared" si="6"/>
        <v>5152</v>
      </c>
      <c r="F40" s="29">
        <f t="shared" si="1"/>
        <v>-23889</v>
      </c>
      <c r="G40" s="34">
        <f>+Inputs!$D$2</f>
        <v>0.3795</v>
      </c>
      <c r="H40" s="2"/>
      <c r="I40" s="27">
        <f t="shared" si="7"/>
        <v>29041</v>
      </c>
      <c r="J40" s="2"/>
      <c r="K40" s="27">
        <f t="shared" si="2"/>
        <v>161</v>
      </c>
      <c r="L40" s="27">
        <f t="shared" si="8"/>
        <v>5152</v>
      </c>
      <c r="M40" s="27">
        <f t="shared" si="3"/>
        <v>61.099499999999999</v>
      </c>
      <c r="N40" s="27">
        <f t="shared" si="4"/>
        <v>61.099499999999999</v>
      </c>
      <c r="O40" s="27">
        <f t="shared" si="9"/>
        <v>-9065.875499999991</v>
      </c>
      <c r="P40" s="27">
        <f t="shared" si="10"/>
        <v>9065.875499999991</v>
      </c>
    </row>
    <row r="41" spans="1:21">
      <c r="A41" s="31">
        <v>35643</v>
      </c>
      <c r="C41" s="6">
        <v>33</v>
      </c>
      <c r="D41" s="29">
        <f t="shared" ref="D41:D72" si="12">ROUND(-(+$B$9/180)*1,0)</f>
        <v>161</v>
      </c>
      <c r="E41" s="29">
        <f t="shared" si="6"/>
        <v>5313</v>
      </c>
      <c r="F41" s="29">
        <f t="shared" ref="F41:F72" si="13">$B$9+E41</f>
        <v>-23728</v>
      </c>
      <c r="G41" s="34">
        <f>+Inputs!$D$2</f>
        <v>0.3795</v>
      </c>
      <c r="I41" s="27">
        <f t="shared" si="7"/>
        <v>29041</v>
      </c>
      <c r="K41" s="27">
        <f t="shared" ref="K41:K72" si="14">D41</f>
        <v>161</v>
      </c>
      <c r="L41" s="27">
        <f t="shared" si="8"/>
        <v>5313</v>
      </c>
      <c r="M41" s="27">
        <f t="shared" ref="M41:M72" si="15">K41*G41</f>
        <v>61.099499999999999</v>
      </c>
      <c r="N41" s="27">
        <f t="shared" ref="N41:N72" si="16">M41-J41</f>
        <v>61.099499999999999</v>
      </c>
      <c r="O41" s="27">
        <f t="shared" si="9"/>
        <v>-9004.7759999999907</v>
      </c>
      <c r="P41" s="27">
        <f t="shared" si="10"/>
        <v>9004.7759999999907</v>
      </c>
    </row>
    <row r="42" spans="1:21">
      <c r="A42" s="30">
        <v>35674</v>
      </c>
      <c r="C42" s="6">
        <v>34</v>
      </c>
      <c r="D42" s="29">
        <f t="shared" si="12"/>
        <v>161</v>
      </c>
      <c r="E42" s="29">
        <f t="shared" ref="E42:E73" si="17">+E41+D42</f>
        <v>5474</v>
      </c>
      <c r="F42" s="29">
        <f t="shared" si="13"/>
        <v>-23567</v>
      </c>
      <c r="G42" s="34">
        <f>+Inputs!$D$2</f>
        <v>0.3795</v>
      </c>
      <c r="I42" s="27">
        <f t="shared" ref="I42:I73" si="18">+I41+H42</f>
        <v>29041</v>
      </c>
      <c r="K42" s="27">
        <f t="shared" si="14"/>
        <v>161</v>
      </c>
      <c r="L42" s="27">
        <f t="shared" ref="L42:L73" si="19">+L41+K42</f>
        <v>5474</v>
      </c>
      <c r="M42" s="27">
        <f t="shared" si="15"/>
        <v>61.099499999999999</v>
      </c>
      <c r="N42" s="27">
        <f t="shared" si="16"/>
        <v>61.099499999999999</v>
      </c>
      <c r="O42" s="27">
        <f t="shared" ref="O42:O73" si="20">+O41+N42</f>
        <v>-8943.6764999999905</v>
      </c>
      <c r="P42" s="27">
        <f t="shared" ref="P42:P73" si="21">P41-N42</f>
        <v>8943.6764999999905</v>
      </c>
    </row>
    <row r="43" spans="1:21">
      <c r="A43" s="31">
        <v>35704</v>
      </c>
      <c r="C43" s="6">
        <v>35</v>
      </c>
      <c r="D43" s="29">
        <f t="shared" si="12"/>
        <v>161</v>
      </c>
      <c r="E43" s="29">
        <f t="shared" si="17"/>
        <v>5635</v>
      </c>
      <c r="F43" s="29">
        <f t="shared" si="13"/>
        <v>-23406</v>
      </c>
      <c r="G43" s="34">
        <f>+Inputs!$D$2</f>
        <v>0.3795</v>
      </c>
      <c r="I43" s="27">
        <f t="shared" si="18"/>
        <v>29041</v>
      </c>
      <c r="K43" s="27">
        <f t="shared" si="14"/>
        <v>161</v>
      </c>
      <c r="L43" s="27">
        <f t="shared" si="19"/>
        <v>5635</v>
      </c>
      <c r="M43" s="27">
        <f t="shared" si="15"/>
        <v>61.099499999999999</v>
      </c>
      <c r="N43" s="27">
        <f t="shared" si="16"/>
        <v>61.099499999999999</v>
      </c>
      <c r="O43" s="27">
        <f t="shared" si="20"/>
        <v>-8882.5769999999902</v>
      </c>
      <c r="P43" s="27">
        <f t="shared" si="21"/>
        <v>8882.5769999999902</v>
      </c>
    </row>
    <row r="44" spans="1:21">
      <c r="A44" s="30">
        <v>35735</v>
      </c>
      <c r="C44" s="6">
        <v>36</v>
      </c>
      <c r="D44" s="29">
        <f t="shared" si="12"/>
        <v>161</v>
      </c>
      <c r="E44" s="29">
        <f t="shared" si="17"/>
        <v>5796</v>
      </c>
      <c r="F44" s="29">
        <f t="shared" si="13"/>
        <v>-23245</v>
      </c>
      <c r="G44" s="34">
        <f>+Inputs!$D$2</f>
        <v>0.3795</v>
      </c>
      <c r="I44" s="27">
        <f t="shared" si="18"/>
        <v>29041</v>
      </c>
      <c r="K44" s="27">
        <f t="shared" si="14"/>
        <v>161</v>
      </c>
      <c r="L44" s="27">
        <f t="shared" si="19"/>
        <v>5796</v>
      </c>
      <c r="M44" s="27">
        <f t="shared" si="15"/>
        <v>61.099499999999999</v>
      </c>
      <c r="N44" s="27">
        <f t="shared" si="16"/>
        <v>61.099499999999999</v>
      </c>
      <c r="O44" s="27">
        <f t="shared" si="20"/>
        <v>-8821.47749999999</v>
      </c>
      <c r="P44" s="27">
        <f t="shared" si="21"/>
        <v>8821.47749999999</v>
      </c>
      <c r="U44" s="108"/>
    </row>
    <row r="45" spans="1:21">
      <c r="A45" s="31">
        <v>35765</v>
      </c>
      <c r="C45" s="6">
        <v>37</v>
      </c>
      <c r="D45" s="29">
        <f t="shared" si="12"/>
        <v>161</v>
      </c>
      <c r="E45" s="29">
        <f t="shared" si="17"/>
        <v>5957</v>
      </c>
      <c r="F45" s="29">
        <f t="shared" si="13"/>
        <v>-23084</v>
      </c>
      <c r="G45" s="34">
        <f>+Inputs!$D$2</f>
        <v>0.3795</v>
      </c>
      <c r="I45" s="27">
        <f t="shared" si="18"/>
        <v>29041</v>
      </c>
      <c r="K45" s="27">
        <f t="shared" si="14"/>
        <v>161</v>
      </c>
      <c r="L45" s="27">
        <f t="shared" si="19"/>
        <v>5957</v>
      </c>
      <c r="M45" s="27">
        <f t="shared" si="15"/>
        <v>61.099499999999999</v>
      </c>
      <c r="N45" s="27">
        <f t="shared" si="16"/>
        <v>61.099499999999999</v>
      </c>
      <c r="O45" s="27">
        <f t="shared" si="20"/>
        <v>-8760.3779999999897</v>
      </c>
      <c r="P45" s="27">
        <f t="shared" si="21"/>
        <v>8760.3779999999897</v>
      </c>
      <c r="U45" s="108"/>
    </row>
    <row r="46" spans="1:21">
      <c r="A46" s="30">
        <v>35796</v>
      </c>
      <c r="C46" s="6">
        <v>38</v>
      </c>
      <c r="D46" s="29">
        <f t="shared" si="12"/>
        <v>161</v>
      </c>
      <c r="E46" s="29">
        <f t="shared" si="17"/>
        <v>6118</v>
      </c>
      <c r="F46" s="29">
        <f t="shared" si="13"/>
        <v>-22923</v>
      </c>
      <c r="G46" s="34">
        <f>+Inputs!$D$2</f>
        <v>0.3795</v>
      </c>
      <c r="I46" s="27">
        <f t="shared" si="18"/>
        <v>29041</v>
      </c>
      <c r="K46" s="27">
        <f t="shared" si="14"/>
        <v>161</v>
      </c>
      <c r="L46" s="27">
        <f t="shared" si="19"/>
        <v>6118</v>
      </c>
      <c r="M46" s="27">
        <f t="shared" si="15"/>
        <v>61.099499999999999</v>
      </c>
      <c r="N46" s="27">
        <f t="shared" si="16"/>
        <v>61.099499999999999</v>
      </c>
      <c r="O46" s="27">
        <f t="shared" si="20"/>
        <v>-8699.2784999999894</v>
      </c>
      <c r="P46" s="27">
        <f t="shared" si="21"/>
        <v>8699.2784999999894</v>
      </c>
      <c r="U46" s="108"/>
    </row>
    <row r="47" spans="1:21">
      <c r="A47" s="31">
        <v>35827</v>
      </c>
      <c r="C47" s="6">
        <v>39</v>
      </c>
      <c r="D47" s="29">
        <f t="shared" si="12"/>
        <v>161</v>
      </c>
      <c r="E47" s="29">
        <f t="shared" si="17"/>
        <v>6279</v>
      </c>
      <c r="F47" s="29">
        <f t="shared" si="13"/>
        <v>-22762</v>
      </c>
      <c r="G47" s="34">
        <f>+Inputs!$D$2</f>
        <v>0.3795</v>
      </c>
      <c r="I47" s="27">
        <f t="shared" si="18"/>
        <v>29041</v>
      </c>
      <c r="K47" s="27">
        <f t="shared" si="14"/>
        <v>161</v>
      </c>
      <c r="L47" s="27">
        <f t="shared" si="19"/>
        <v>6279</v>
      </c>
      <c r="M47" s="27">
        <f t="shared" si="15"/>
        <v>61.099499999999999</v>
      </c>
      <c r="N47" s="27">
        <f t="shared" si="16"/>
        <v>61.099499999999999</v>
      </c>
      <c r="O47" s="27">
        <f t="shared" si="20"/>
        <v>-8638.1789999999892</v>
      </c>
      <c r="P47" s="27">
        <f t="shared" si="21"/>
        <v>8638.1789999999892</v>
      </c>
      <c r="U47" s="108"/>
    </row>
    <row r="48" spans="1:21">
      <c r="A48" s="30">
        <v>35855</v>
      </c>
      <c r="C48" s="6">
        <v>40</v>
      </c>
      <c r="D48" s="29">
        <f t="shared" si="12"/>
        <v>161</v>
      </c>
      <c r="E48" s="29">
        <f t="shared" si="17"/>
        <v>6440</v>
      </c>
      <c r="F48" s="29">
        <f t="shared" si="13"/>
        <v>-22601</v>
      </c>
      <c r="G48" s="34">
        <f>+Inputs!$D$2</f>
        <v>0.3795</v>
      </c>
      <c r="I48" s="27">
        <f t="shared" si="18"/>
        <v>29041</v>
      </c>
      <c r="K48" s="27">
        <f t="shared" si="14"/>
        <v>161</v>
      </c>
      <c r="L48" s="27">
        <f t="shared" si="19"/>
        <v>6440</v>
      </c>
      <c r="M48" s="27">
        <f t="shared" si="15"/>
        <v>61.099499999999999</v>
      </c>
      <c r="N48" s="27">
        <f t="shared" si="16"/>
        <v>61.099499999999999</v>
      </c>
      <c r="O48" s="27">
        <f t="shared" si="20"/>
        <v>-8577.0794999999889</v>
      </c>
      <c r="P48" s="27">
        <f t="shared" si="21"/>
        <v>8577.0794999999889</v>
      </c>
      <c r="U48" s="108"/>
    </row>
    <row r="49" spans="1:21">
      <c r="A49" s="31">
        <v>35886</v>
      </c>
      <c r="C49" s="6">
        <v>41</v>
      </c>
      <c r="D49" s="29">
        <f t="shared" si="12"/>
        <v>161</v>
      </c>
      <c r="E49" s="29">
        <f t="shared" si="17"/>
        <v>6601</v>
      </c>
      <c r="F49" s="29">
        <f t="shared" si="13"/>
        <v>-22440</v>
      </c>
      <c r="G49" s="34">
        <f>+Inputs!$D$2</f>
        <v>0.3795</v>
      </c>
      <c r="I49" s="27">
        <f t="shared" si="18"/>
        <v>29041</v>
      </c>
      <c r="K49" s="27">
        <f t="shared" si="14"/>
        <v>161</v>
      </c>
      <c r="L49" s="27">
        <f t="shared" si="19"/>
        <v>6601</v>
      </c>
      <c r="M49" s="27">
        <f t="shared" si="15"/>
        <v>61.099499999999999</v>
      </c>
      <c r="N49" s="27">
        <f t="shared" si="16"/>
        <v>61.099499999999999</v>
      </c>
      <c r="O49" s="27">
        <f t="shared" si="20"/>
        <v>-8515.9799999999886</v>
      </c>
      <c r="P49" s="27">
        <f t="shared" si="21"/>
        <v>8515.9799999999886</v>
      </c>
      <c r="U49" s="108"/>
    </row>
    <row r="50" spans="1:21">
      <c r="A50" s="30">
        <v>35916</v>
      </c>
      <c r="C50" s="6">
        <v>42</v>
      </c>
      <c r="D50" s="29">
        <f t="shared" si="12"/>
        <v>161</v>
      </c>
      <c r="E50" s="29">
        <f t="shared" si="17"/>
        <v>6762</v>
      </c>
      <c r="F50" s="29">
        <f t="shared" si="13"/>
        <v>-22279</v>
      </c>
      <c r="G50" s="34">
        <f>+Inputs!$D$2</f>
        <v>0.3795</v>
      </c>
      <c r="I50" s="27">
        <f t="shared" si="18"/>
        <v>29041</v>
      </c>
      <c r="K50" s="27">
        <f t="shared" si="14"/>
        <v>161</v>
      </c>
      <c r="L50" s="27">
        <f t="shared" si="19"/>
        <v>6762</v>
      </c>
      <c r="M50" s="27">
        <f t="shared" si="15"/>
        <v>61.099499999999999</v>
      </c>
      <c r="N50" s="27">
        <f t="shared" si="16"/>
        <v>61.099499999999999</v>
      </c>
      <c r="O50" s="27">
        <f t="shared" si="20"/>
        <v>-8454.8804999999884</v>
      </c>
      <c r="P50" s="27">
        <f t="shared" si="21"/>
        <v>8454.8804999999884</v>
      </c>
      <c r="U50" s="108"/>
    </row>
    <row r="51" spans="1:21">
      <c r="A51" s="31">
        <v>35947</v>
      </c>
      <c r="C51" s="6">
        <v>43</v>
      </c>
      <c r="D51" s="29">
        <f t="shared" si="12"/>
        <v>161</v>
      </c>
      <c r="E51" s="29">
        <f t="shared" si="17"/>
        <v>6923</v>
      </c>
      <c r="F51" s="29">
        <f t="shared" si="13"/>
        <v>-22118</v>
      </c>
      <c r="G51" s="34">
        <f>+Inputs!$D$2</f>
        <v>0.3795</v>
      </c>
      <c r="I51" s="27">
        <f t="shared" si="18"/>
        <v>29041</v>
      </c>
      <c r="K51" s="27">
        <f t="shared" si="14"/>
        <v>161</v>
      </c>
      <c r="L51" s="27">
        <f t="shared" si="19"/>
        <v>6923</v>
      </c>
      <c r="M51" s="27">
        <f t="shared" si="15"/>
        <v>61.099499999999999</v>
      </c>
      <c r="N51" s="27">
        <f t="shared" si="16"/>
        <v>61.099499999999999</v>
      </c>
      <c r="O51" s="27">
        <f t="shared" si="20"/>
        <v>-8393.7809999999881</v>
      </c>
      <c r="P51" s="27">
        <f t="shared" si="21"/>
        <v>8393.7809999999881</v>
      </c>
      <c r="U51" s="108"/>
    </row>
    <row r="52" spans="1:21">
      <c r="A52" s="30">
        <v>35977</v>
      </c>
      <c r="C52" s="6">
        <v>44</v>
      </c>
      <c r="D52" s="29">
        <f t="shared" si="12"/>
        <v>161</v>
      </c>
      <c r="E52" s="29">
        <f t="shared" si="17"/>
        <v>7084</v>
      </c>
      <c r="F52" s="29">
        <f t="shared" si="13"/>
        <v>-21957</v>
      </c>
      <c r="G52" s="34">
        <f>+Inputs!$D$2</f>
        <v>0.3795</v>
      </c>
      <c r="I52" s="27">
        <f t="shared" si="18"/>
        <v>29041</v>
      </c>
      <c r="K52" s="27">
        <f t="shared" si="14"/>
        <v>161</v>
      </c>
      <c r="L52" s="27">
        <f t="shared" si="19"/>
        <v>7084</v>
      </c>
      <c r="M52" s="27">
        <f t="shared" si="15"/>
        <v>61.099499999999999</v>
      </c>
      <c r="N52" s="27">
        <f t="shared" si="16"/>
        <v>61.099499999999999</v>
      </c>
      <c r="O52" s="27">
        <f t="shared" si="20"/>
        <v>-8332.6814999999879</v>
      </c>
      <c r="P52" s="27">
        <f t="shared" si="21"/>
        <v>8332.6814999999879</v>
      </c>
      <c r="U52" s="108"/>
    </row>
    <row r="53" spans="1:21">
      <c r="A53" s="31">
        <v>36008</v>
      </c>
      <c r="C53" s="6">
        <v>45</v>
      </c>
      <c r="D53" s="29">
        <f t="shared" si="12"/>
        <v>161</v>
      </c>
      <c r="E53" s="29">
        <f t="shared" si="17"/>
        <v>7245</v>
      </c>
      <c r="F53" s="29">
        <f t="shared" si="13"/>
        <v>-21796</v>
      </c>
      <c r="G53" s="34">
        <f>+Inputs!$D$2</f>
        <v>0.3795</v>
      </c>
      <c r="I53" s="27">
        <f t="shared" si="18"/>
        <v>29041</v>
      </c>
      <c r="K53" s="27">
        <f t="shared" si="14"/>
        <v>161</v>
      </c>
      <c r="L53" s="27">
        <f t="shared" si="19"/>
        <v>7245</v>
      </c>
      <c r="M53" s="27">
        <f t="shared" si="15"/>
        <v>61.099499999999999</v>
      </c>
      <c r="N53" s="27">
        <f t="shared" si="16"/>
        <v>61.099499999999999</v>
      </c>
      <c r="O53" s="27">
        <f t="shared" si="20"/>
        <v>-8271.5819999999876</v>
      </c>
      <c r="P53" s="27">
        <f t="shared" si="21"/>
        <v>8271.5819999999876</v>
      </c>
      <c r="U53" s="108"/>
    </row>
    <row r="54" spans="1:21">
      <c r="A54" s="30">
        <v>36039</v>
      </c>
      <c r="C54" s="6">
        <v>46</v>
      </c>
      <c r="D54" s="29">
        <f t="shared" si="12"/>
        <v>161</v>
      </c>
      <c r="E54" s="29">
        <f t="shared" si="17"/>
        <v>7406</v>
      </c>
      <c r="F54" s="29">
        <f t="shared" si="13"/>
        <v>-21635</v>
      </c>
      <c r="G54" s="34">
        <f>+Inputs!$D$2</f>
        <v>0.3795</v>
      </c>
      <c r="I54" s="27">
        <f t="shared" si="18"/>
        <v>29041</v>
      </c>
      <c r="K54" s="27">
        <f t="shared" si="14"/>
        <v>161</v>
      </c>
      <c r="L54" s="27">
        <f t="shared" si="19"/>
        <v>7406</v>
      </c>
      <c r="M54" s="27">
        <f t="shared" si="15"/>
        <v>61.099499999999999</v>
      </c>
      <c r="N54" s="27">
        <f t="shared" si="16"/>
        <v>61.099499999999999</v>
      </c>
      <c r="O54" s="27">
        <f t="shared" si="20"/>
        <v>-8210.4824999999873</v>
      </c>
      <c r="P54" s="27">
        <f t="shared" si="21"/>
        <v>8210.4824999999873</v>
      </c>
      <c r="U54" s="108"/>
    </row>
    <row r="55" spans="1:21">
      <c r="A55" s="31">
        <v>36069</v>
      </c>
      <c r="C55" s="6">
        <v>47</v>
      </c>
      <c r="D55" s="29">
        <f t="shared" si="12"/>
        <v>161</v>
      </c>
      <c r="E55" s="29">
        <f t="shared" si="17"/>
        <v>7567</v>
      </c>
      <c r="F55" s="29">
        <f t="shared" si="13"/>
        <v>-21474</v>
      </c>
      <c r="G55" s="34">
        <f>+Inputs!$D$2</f>
        <v>0.3795</v>
      </c>
      <c r="I55" s="27">
        <f t="shared" si="18"/>
        <v>29041</v>
      </c>
      <c r="K55" s="27">
        <f t="shared" si="14"/>
        <v>161</v>
      </c>
      <c r="L55" s="27">
        <f t="shared" si="19"/>
        <v>7567</v>
      </c>
      <c r="M55" s="27">
        <f t="shared" si="15"/>
        <v>61.099499999999999</v>
      </c>
      <c r="N55" s="27">
        <f t="shared" si="16"/>
        <v>61.099499999999999</v>
      </c>
      <c r="O55" s="27">
        <f t="shared" si="20"/>
        <v>-8149.3829999999871</v>
      </c>
      <c r="P55" s="27">
        <f t="shared" si="21"/>
        <v>8149.3829999999871</v>
      </c>
      <c r="U55" s="108"/>
    </row>
    <row r="56" spans="1:21">
      <c r="A56" s="30">
        <v>36100</v>
      </c>
      <c r="C56" s="6">
        <v>48</v>
      </c>
      <c r="D56" s="29">
        <f t="shared" si="12"/>
        <v>161</v>
      </c>
      <c r="E56" s="29">
        <f t="shared" si="17"/>
        <v>7728</v>
      </c>
      <c r="F56" s="29">
        <f t="shared" si="13"/>
        <v>-21313</v>
      </c>
      <c r="G56" s="34">
        <f>+Inputs!$D$2</f>
        <v>0.3795</v>
      </c>
      <c r="I56" s="27">
        <f t="shared" si="18"/>
        <v>29041</v>
      </c>
      <c r="K56" s="27">
        <f t="shared" si="14"/>
        <v>161</v>
      </c>
      <c r="L56" s="27">
        <f t="shared" si="19"/>
        <v>7728</v>
      </c>
      <c r="M56" s="27">
        <f t="shared" si="15"/>
        <v>61.099499999999999</v>
      </c>
      <c r="N56" s="27">
        <f t="shared" si="16"/>
        <v>61.099499999999999</v>
      </c>
      <c r="O56" s="27">
        <f t="shared" si="20"/>
        <v>-8088.2834999999868</v>
      </c>
      <c r="P56" s="27">
        <f t="shared" si="21"/>
        <v>8088.2834999999868</v>
      </c>
    </row>
    <row r="57" spans="1:21">
      <c r="A57" s="31">
        <v>36130</v>
      </c>
      <c r="C57" s="6">
        <v>49</v>
      </c>
      <c r="D57" s="29">
        <f t="shared" si="12"/>
        <v>161</v>
      </c>
      <c r="E57" s="29">
        <f t="shared" si="17"/>
        <v>7889</v>
      </c>
      <c r="F57" s="29">
        <f t="shared" si="13"/>
        <v>-21152</v>
      </c>
      <c r="G57" s="34">
        <f>+Inputs!$D$2</f>
        <v>0.3795</v>
      </c>
      <c r="I57" s="27">
        <f t="shared" si="18"/>
        <v>29041</v>
      </c>
      <c r="K57" s="27">
        <f t="shared" si="14"/>
        <v>161</v>
      </c>
      <c r="L57" s="27">
        <f t="shared" si="19"/>
        <v>7889</v>
      </c>
      <c r="M57" s="27">
        <f t="shared" si="15"/>
        <v>61.099499999999999</v>
      </c>
      <c r="N57" s="27">
        <f t="shared" si="16"/>
        <v>61.099499999999999</v>
      </c>
      <c r="O57" s="27">
        <f t="shared" si="20"/>
        <v>-8027.1839999999866</v>
      </c>
      <c r="P57" s="27">
        <f t="shared" si="21"/>
        <v>8027.1839999999866</v>
      </c>
    </row>
    <row r="58" spans="1:21">
      <c r="A58" s="30">
        <v>36161</v>
      </c>
      <c r="C58" s="6">
        <v>50</v>
      </c>
      <c r="D58" s="29">
        <f t="shared" si="12"/>
        <v>161</v>
      </c>
      <c r="E58" s="29">
        <f t="shared" si="17"/>
        <v>8050</v>
      </c>
      <c r="F58" s="29">
        <f t="shared" si="13"/>
        <v>-20991</v>
      </c>
      <c r="G58" s="34">
        <f>+Inputs!$D$2</f>
        <v>0.3795</v>
      </c>
      <c r="I58" s="27">
        <f t="shared" si="18"/>
        <v>29041</v>
      </c>
      <c r="K58" s="27">
        <f t="shared" si="14"/>
        <v>161</v>
      </c>
      <c r="L58" s="27">
        <f t="shared" si="19"/>
        <v>8050</v>
      </c>
      <c r="M58" s="27">
        <f t="shared" si="15"/>
        <v>61.099499999999999</v>
      </c>
      <c r="N58" s="27">
        <f t="shared" si="16"/>
        <v>61.099499999999999</v>
      </c>
      <c r="O58" s="27">
        <f t="shared" si="20"/>
        <v>-7966.0844999999863</v>
      </c>
      <c r="P58" s="27">
        <f t="shared" si="21"/>
        <v>7966.0844999999863</v>
      </c>
    </row>
    <row r="59" spans="1:21">
      <c r="A59" s="31">
        <v>36192</v>
      </c>
      <c r="C59" s="6">
        <v>51</v>
      </c>
      <c r="D59" s="29">
        <f t="shared" si="12"/>
        <v>161</v>
      </c>
      <c r="E59" s="29">
        <f t="shared" si="17"/>
        <v>8211</v>
      </c>
      <c r="F59" s="29">
        <f t="shared" si="13"/>
        <v>-20830</v>
      </c>
      <c r="G59" s="34">
        <f>+Inputs!$D$2</f>
        <v>0.3795</v>
      </c>
      <c r="I59" s="27">
        <f t="shared" si="18"/>
        <v>29041</v>
      </c>
      <c r="K59" s="27">
        <f t="shared" si="14"/>
        <v>161</v>
      </c>
      <c r="L59" s="27">
        <f t="shared" si="19"/>
        <v>8211</v>
      </c>
      <c r="M59" s="27">
        <f t="shared" si="15"/>
        <v>61.099499999999999</v>
      </c>
      <c r="N59" s="27">
        <f t="shared" si="16"/>
        <v>61.099499999999999</v>
      </c>
      <c r="O59" s="27">
        <f t="shared" si="20"/>
        <v>-7904.984999999986</v>
      </c>
      <c r="P59" s="27">
        <f t="shared" si="21"/>
        <v>7904.984999999986</v>
      </c>
    </row>
    <row r="60" spans="1:21">
      <c r="A60" s="30">
        <v>36220</v>
      </c>
      <c r="C60" s="6">
        <v>52</v>
      </c>
      <c r="D60" s="29">
        <f t="shared" si="12"/>
        <v>161</v>
      </c>
      <c r="E60" s="29">
        <f t="shared" si="17"/>
        <v>8372</v>
      </c>
      <c r="F60" s="29">
        <f t="shared" si="13"/>
        <v>-20669</v>
      </c>
      <c r="G60" s="34">
        <f>+Inputs!$D$2</f>
        <v>0.3795</v>
      </c>
      <c r="I60" s="27">
        <f t="shared" si="18"/>
        <v>29041</v>
      </c>
      <c r="K60" s="27">
        <f t="shared" si="14"/>
        <v>161</v>
      </c>
      <c r="L60" s="27">
        <f t="shared" si="19"/>
        <v>8372</v>
      </c>
      <c r="M60" s="27">
        <f t="shared" si="15"/>
        <v>61.099499999999999</v>
      </c>
      <c r="N60" s="27">
        <f t="shared" si="16"/>
        <v>61.099499999999999</v>
      </c>
      <c r="O60" s="27">
        <f t="shared" si="20"/>
        <v>-7843.8854999999858</v>
      </c>
      <c r="P60" s="27">
        <f t="shared" si="21"/>
        <v>7843.8854999999858</v>
      </c>
    </row>
    <row r="61" spans="1:21">
      <c r="A61" s="31">
        <v>36251</v>
      </c>
      <c r="C61" s="6">
        <v>53</v>
      </c>
      <c r="D61" s="29">
        <f t="shared" si="12"/>
        <v>161</v>
      </c>
      <c r="E61" s="29">
        <f t="shared" si="17"/>
        <v>8533</v>
      </c>
      <c r="F61" s="29">
        <f t="shared" si="13"/>
        <v>-20508</v>
      </c>
      <c r="G61" s="34">
        <f>+Inputs!$D$2</f>
        <v>0.3795</v>
      </c>
      <c r="I61" s="27">
        <f t="shared" si="18"/>
        <v>29041</v>
      </c>
      <c r="K61" s="27">
        <f t="shared" si="14"/>
        <v>161</v>
      </c>
      <c r="L61" s="27">
        <f t="shared" si="19"/>
        <v>8533</v>
      </c>
      <c r="M61" s="27">
        <f t="shared" si="15"/>
        <v>61.099499999999999</v>
      </c>
      <c r="N61" s="27">
        <f t="shared" si="16"/>
        <v>61.099499999999999</v>
      </c>
      <c r="O61" s="27">
        <f t="shared" si="20"/>
        <v>-7782.7859999999855</v>
      </c>
      <c r="P61" s="27">
        <f t="shared" si="21"/>
        <v>7782.7859999999855</v>
      </c>
    </row>
    <row r="62" spans="1:21">
      <c r="A62" s="30">
        <v>36281</v>
      </c>
      <c r="C62" s="6">
        <v>54</v>
      </c>
      <c r="D62" s="29">
        <f t="shared" si="12"/>
        <v>161</v>
      </c>
      <c r="E62" s="29">
        <f t="shared" si="17"/>
        <v>8694</v>
      </c>
      <c r="F62" s="29">
        <f t="shared" si="13"/>
        <v>-20347</v>
      </c>
      <c r="G62" s="34">
        <f>+Inputs!$D$2</f>
        <v>0.3795</v>
      </c>
      <c r="I62" s="27">
        <f t="shared" si="18"/>
        <v>29041</v>
      </c>
      <c r="K62" s="27">
        <f t="shared" si="14"/>
        <v>161</v>
      </c>
      <c r="L62" s="27">
        <f t="shared" si="19"/>
        <v>8694</v>
      </c>
      <c r="M62" s="27">
        <f t="shared" si="15"/>
        <v>61.099499999999999</v>
      </c>
      <c r="N62" s="27">
        <f t="shared" si="16"/>
        <v>61.099499999999999</v>
      </c>
      <c r="O62" s="27">
        <f t="shared" si="20"/>
        <v>-7721.6864999999852</v>
      </c>
      <c r="P62" s="27">
        <f t="shared" si="21"/>
        <v>7721.6864999999852</v>
      </c>
    </row>
    <row r="63" spans="1:21">
      <c r="A63" s="31">
        <v>36312</v>
      </c>
      <c r="C63" s="6">
        <v>55</v>
      </c>
      <c r="D63" s="29">
        <f t="shared" si="12"/>
        <v>161</v>
      </c>
      <c r="E63" s="29">
        <f t="shared" si="17"/>
        <v>8855</v>
      </c>
      <c r="F63" s="29">
        <f t="shared" si="13"/>
        <v>-20186</v>
      </c>
      <c r="G63" s="34">
        <f>+Inputs!$D$2</f>
        <v>0.3795</v>
      </c>
      <c r="I63" s="27">
        <f t="shared" si="18"/>
        <v>29041</v>
      </c>
      <c r="K63" s="27">
        <f t="shared" si="14"/>
        <v>161</v>
      </c>
      <c r="L63" s="27">
        <f t="shared" si="19"/>
        <v>8855</v>
      </c>
      <c r="M63" s="27">
        <f t="shared" si="15"/>
        <v>61.099499999999999</v>
      </c>
      <c r="N63" s="27">
        <f t="shared" si="16"/>
        <v>61.099499999999999</v>
      </c>
      <c r="O63" s="27">
        <f t="shared" si="20"/>
        <v>-7660.586999999985</v>
      </c>
      <c r="P63" s="27">
        <f t="shared" si="21"/>
        <v>7660.586999999985</v>
      </c>
    </row>
    <row r="64" spans="1:21">
      <c r="A64" s="30">
        <v>36342</v>
      </c>
      <c r="C64" s="6">
        <v>56</v>
      </c>
      <c r="D64" s="29">
        <f t="shared" si="12"/>
        <v>161</v>
      </c>
      <c r="E64" s="29">
        <f t="shared" si="17"/>
        <v>9016</v>
      </c>
      <c r="F64" s="29">
        <f t="shared" si="13"/>
        <v>-20025</v>
      </c>
      <c r="G64" s="34">
        <f>+Inputs!$D$2</f>
        <v>0.3795</v>
      </c>
      <c r="I64" s="27">
        <f t="shared" si="18"/>
        <v>29041</v>
      </c>
      <c r="K64" s="27">
        <f t="shared" si="14"/>
        <v>161</v>
      </c>
      <c r="L64" s="27">
        <f t="shared" si="19"/>
        <v>9016</v>
      </c>
      <c r="M64" s="27">
        <f t="shared" si="15"/>
        <v>61.099499999999999</v>
      </c>
      <c r="N64" s="27">
        <f t="shared" si="16"/>
        <v>61.099499999999999</v>
      </c>
      <c r="O64" s="27">
        <f t="shared" si="20"/>
        <v>-7599.4874999999847</v>
      </c>
      <c r="P64" s="27">
        <f t="shared" si="21"/>
        <v>7599.4874999999847</v>
      </c>
    </row>
    <row r="65" spans="1:16">
      <c r="A65" s="31">
        <v>36373</v>
      </c>
      <c r="C65" s="6">
        <v>57</v>
      </c>
      <c r="D65" s="29">
        <f t="shared" si="12"/>
        <v>161</v>
      </c>
      <c r="E65" s="29">
        <f t="shared" si="17"/>
        <v>9177</v>
      </c>
      <c r="F65" s="29">
        <f t="shared" si="13"/>
        <v>-19864</v>
      </c>
      <c r="G65" s="34">
        <f>+Inputs!$D$2</f>
        <v>0.3795</v>
      </c>
      <c r="I65" s="27">
        <f t="shared" si="18"/>
        <v>29041</v>
      </c>
      <c r="K65" s="27">
        <f t="shared" si="14"/>
        <v>161</v>
      </c>
      <c r="L65" s="27">
        <f t="shared" si="19"/>
        <v>9177</v>
      </c>
      <c r="M65" s="27">
        <f t="shared" si="15"/>
        <v>61.099499999999999</v>
      </c>
      <c r="N65" s="27">
        <f t="shared" si="16"/>
        <v>61.099499999999999</v>
      </c>
      <c r="O65" s="27">
        <f t="shared" si="20"/>
        <v>-7538.3879999999845</v>
      </c>
      <c r="P65" s="27">
        <f t="shared" si="21"/>
        <v>7538.3879999999845</v>
      </c>
    </row>
    <row r="66" spans="1:16">
      <c r="A66" s="30">
        <v>36404</v>
      </c>
      <c r="C66" s="6">
        <v>58</v>
      </c>
      <c r="D66" s="29">
        <f t="shared" si="12"/>
        <v>161</v>
      </c>
      <c r="E66" s="29">
        <f t="shared" si="17"/>
        <v>9338</v>
      </c>
      <c r="F66" s="29">
        <f t="shared" si="13"/>
        <v>-19703</v>
      </c>
      <c r="G66" s="34">
        <f>+Inputs!$D$2</f>
        <v>0.3795</v>
      </c>
      <c r="I66" s="27">
        <f t="shared" si="18"/>
        <v>29041</v>
      </c>
      <c r="K66" s="27">
        <f t="shared" si="14"/>
        <v>161</v>
      </c>
      <c r="L66" s="27">
        <f t="shared" si="19"/>
        <v>9338</v>
      </c>
      <c r="M66" s="27">
        <f t="shared" si="15"/>
        <v>61.099499999999999</v>
      </c>
      <c r="N66" s="27">
        <f t="shared" si="16"/>
        <v>61.099499999999999</v>
      </c>
      <c r="O66" s="27">
        <f t="shared" si="20"/>
        <v>-7477.2884999999842</v>
      </c>
      <c r="P66" s="27">
        <f t="shared" si="21"/>
        <v>7477.2884999999842</v>
      </c>
    </row>
    <row r="67" spans="1:16">
      <c r="A67" s="31">
        <v>36434</v>
      </c>
      <c r="C67" s="6">
        <v>59</v>
      </c>
      <c r="D67" s="29">
        <f t="shared" si="12"/>
        <v>161</v>
      </c>
      <c r="E67" s="29">
        <f t="shared" si="17"/>
        <v>9499</v>
      </c>
      <c r="F67" s="29">
        <f t="shared" si="13"/>
        <v>-19542</v>
      </c>
      <c r="G67" s="34">
        <f>+Inputs!$D$2</f>
        <v>0.3795</v>
      </c>
      <c r="I67" s="27">
        <f t="shared" si="18"/>
        <v>29041</v>
      </c>
      <c r="K67" s="27">
        <f t="shared" si="14"/>
        <v>161</v>
      </c>
      <c r="L67" s="27">
        <f t="shared" si="19"/>
        <v>9499</v>
      </c>
      <c r="M67" s="27">
        <f t="shared" si="15"/>
        <v>61.099499999999999</v>
      </c>
      <c r="N67" s="27">
        <f t="shared" si="16"/>
        <v>61.099499999999999</v>
      </c>
      <c r="O67" s="27">
        <f t="shared" si="20"/>
        <v>-7416.1889999999839</v>
      </c>
      <c r="P67" s="27">
        <f t="shared" si="21"/>
        <v>7416.1889999999839</v>
      </c>
    </row>
    <row r="68" spans="1:16">
      <c r="A68" s="30">
        <v>36465</v>
      </c>
      <c r="C68" s="6">
        <v>60</v>
      </c>
      <c r="D68" s="29">
        <f t="shared" si="12"/>
        <v>161</v>
      </c>
      <c r="E68" s="29">
        <f t="shared" si="17"/>
        <v>9660</v>
      </c>
      <c r="F68" s="29">
        <f t="shared" si="13"/>
        <v>-19381</v>
      </c>
      <c r="G68" s="34">
        <f>+Inputs!$D$2</f>
        <v>0.3795</v>
      </c>
      <c r="I68" s="27">
        <f t="shared" si="18"/>
        <v>29041</v>
      </c>
      <c r="K68" s="27">
        <f t="shared" si="14"/>
        <v>161</v>
      </c>
      <c r="L68" s="27">
        <f t="shared" si="19"/>
        <v>9660</v>
      </c>
      <c r="M68" s="27">
        <f t="shared" si="15"/>
        <v>61.099499999999999</v>
      </c>
      <c r="N68" s="27">
        <f t="shared" si="16"/>
        <v>61.099499999999999</v>
      </c>
      <c r="O68" s="27">
        <f t="shared" si="20"/>
        <v>-7355.0894999999837</v>
      </c>
      <c r="P68" s="27">
        <f t="shared" si="21"/>
        <v>7355.0894999999837</v>
      </c>
    </row>
    <row r="69" spans="1:16">
      <c r="A69" s="31">
        <v>36495</v>
      </c>
      <c r="C69" s="6">
        <v>61</v>
      </c>
      <c r="D69" s="29">
        <f t="shared" si="12"/>
        <v>161</v>
      </c>
      <c r="E69" s="29">
        <f t="shared" si="17"/>
        <v>9821</v>
      </c>
      <c r="F69" s="29">
        <f t="shared" si="13"/>
        <v>-19220</v>
      </c>
      <c r="G69" s="34">
        <f>+Inputs!$D$2</f>
        <v>0.3795</v>
      </c>
      <c r="I69" s="27">
        <f t="shared" si="18"/>
        <v>29041</v>
      </c>
      <c r="K69" s="27">
        <f t="shared" si="14"/>
        <v>161</v>
      </c>
      <c r="L69" s="27">
        <f t="shared" si="19"/>
        <v>9821</v>
      </c>
      <c r="M69" s="27">
        <f t="shared" si="15"/>
        <v>61.099499999999999</v>
      </c>
      <c r="N69" s="27">
        <f t="shared" si="16"/>
        <v>61.099499999999999</v>
      </c>
      <c r="O69" s="27">
        <f t="shared" si="20"/>
        <v>-7293.9899999999834</v>
      </c>
      <c r="P69" s="27">
        <f t="shared" si="21"/>
        <v>7293.9899999999834</v>
      </c>
    </row>
    <row r="70" spans="1:16">
      <c r="A70" s="30">
        <v>36526</v>
      </c>
      <c r="C70" s="6">
        <v>62</v>
      </c>
      <c r="D70" s="29">
        <f t="shared" si="12"/>
        <v>161</v>
      </c>
      <c r="E70" s="29">
        <f t="shared" si="17"/>
        <v>9982</v>
      </c>
      <c r="F70" s="29">
        <f t="shared" si="13"/>
        <v>-19059</v>
      </c>
      <c r="G70" s="34">
        <f>+Inputs!$D$2</f>
        <v>0.3795</v>
      </c>
      <c r="I70" s="27">
        <f t="shared" si="18"/>
        <v>29041</v>
      </c>
      <c r="K70" s="27">
        <f t="shared" si="14"/>
        <v>161</v>
      </c>
      <c r="L70" s="27">
        <f t="shared" si="19"/>
        <v>9982</v>
      </c>
      <c r="M70" s="27">
        <f t="shared" si="15"/>
        <v>61.099499999999999</v>
      </c>
      <c r="N70" s="27">
        <f t="shared" si="16"/>
        <v>61.099499999999999</v>
      </c>
      <c r="O70" s="27">
        <f t="shared" si="20"/>
        <v>-7232.8904999999831</v>
      </c>
      <c r="P70" s="27">
        <f t="shared" si="21"/>
        <v>7232.8904999999831</v>
      </c>
    </row>
    <row r="71" spans="1:16">
      <c r="A71" s="31">
        <v>36557</v>
      </c>
      <c r="C71" s="6">
        <v>63</v>
      </c>
      <c r="D71" s="29">
        <f t="shared" si="12"/>
        <v>161</v>
      </c>
      <c r="E71" s="29">
        <f t="shared" si="17"/>
        <v>10143</v>
      </c>
      <c r="F71" s="29">
        <f t="shared" si="13"/>
        <v>-18898</v>
      </c>
      <c r="G71" s="34">
        <f>+Inputs!$D$2</f>
        <v>0.3795</v>
      </c>
      <c r="I71" s="27">
        <f t="shared" si="18"/>
        <v>29041</v>
      </c>
      <c r="K71" s="27">
        <f t="shared" si="14"/>
        <v>161</v>
      </c>
      <c r="L71" s="27">
        <f t="shared" si="19"/>
        <v>10143</v>
      </c>
      <c r="M71" s="27">
        <f t="shared" si="15"/>
        <v>61.099499999999999</v>
      </c>
      <c r="N71" s="27">
        <f t="shared" si="16"/>
        <v>61.099499999999999</v>
      </c>
      <c r="O71" s="27">
        <f t="shared" si="20"/>
        <v>-7171.7909999999829</v>
      </c>
      <c r="P71" s="27">
        <f t="shared" si="21"/>
        <v>7171.7909999999829</v>
      </c>
    </row>
    <row r="72" spans="1:16">
      <c r="A72" s="30">
        <v>36586</v>
      </c>
      <c r="C72" s="6">
        <v>64</v>
      </c>
      <c r="D72" s="29">
        <f t="shared" si="12"/>
        <v>161</v>
      </c>
      <c r="E72" s="29">
        <f t="shared" si="17"/>
        <v>10304</v>
      </c>
      <c r="F72" s="29">
        <f t="shared" si="13"/>
        <v>-18737</v>
      </c>
      <c r="G72" s="34">
        <f>+Inputs!$D$2</f>
        <v>0.3795</v>
      </c>
      <c r="I72" s="27">
        <f t="shared" si="18"/>
        <v>29041</v>
      </c>
      <c r="K72" s="27">
        <f t="shared" si="14"/>
        <v>161</v>
      </c>
      <c r="L72" s="27">
        <f t="shared" si="19"/>
        <v>10304</v>
      </c>
      <c r="M72" s="27">
        <f t="shared" si="15"/>
        <v>61.099499999999999</v>
      </c>
      <c r="N72" s="27">
        <f t="shared" si="16"/>
        <v>61.099499999999999</v>
      </c>
      <c r="O72" s="27">
        <f t="shared" si="20"/>
        <v>-7110.6914999999826</v>
      </c>
      <c r="P72" s="27">
        <f t="shared" si="21"/>
        <v>7110.6914999999826</v>
      </c>
    </row>
    <row r="73" spans="1:16">
      <c r="A73" s="31">
        <v>36617</v>
      </c>
      <c r="C73" s="6">
        <v>65</v>
      </c>
      <c r="D73" s="29">
        <f t="shared" ref="D73:D104" si="22">ROUND(-(+$B$9/180)*1,0)</f>
        <v>161</v>
      </c>
      <c r="E73" s="29">
        <f t="shared" si="17"/>
        <v>10465</v>
      </c>
      <c r="F73" s="29">
        <f t="shared" ref="F73:F104" si="23">$B$9+E73</f>
        <v>-18576</v>
      </c>
      <c r="G73" s="34">
        <f>+Inputs!$D$2</f>
        <v>0.3795</v>
      </c>
      <c r="I73" s="27">
        <f t="shared" si="18"/>
        <v>29041</v>
      </c>
      <c r="K73" s="27">
        <f t="shared" ref="K73:K104" si="24">D73</f>
        <v>161</v>
      </c>
      <c r="L73" s="27">
        <f t="shared" si="19"/>
        <v>10465</v>
      </c>
      <c r="M73" s="27">
        <f t="shared" ref="M73:M104" si="25">K73*G73</f>
        <v>61.099499999999999</v>
      </c>
      <c r="N73" s="27">
        <f t="shared" ref="N73:N104" si="26">M73-J73</f>
        <v>61.099499999999999</v>
      </c>
      <c r="O73" s="27">
        <f t="shared" si="20"/>
        <v>-7049.5919999999824</v>
      </c>
      <c r="P73" s="27">
        <f t="shared" si="21"/>
        <v>7049.5919999999824</v>
      </c>
    </row>
    <row r="74" spans="1:16">
      <c r="A74" s="30">
        <v>36647</v>
      </c>
      <c r="C74" s="6">
        <v>66</v>
      </c>
      <c r="D74" s="29">
        <f t="shared" si="22"/>
        <v>161</v>
      </c>
      <c r="E74" s="29">
        <f t="shared" ref="E74:E105" si="27">+E73+D74</f>
        <v>10626</v>
      </c>
      <c r="F74" s="29">
        <f t="shared" si="23"/>
        <v>-18415</v>
      </c>
      <c r="G74" s="34">
        <f>+Inputs!$D$2</f>
        <v>0.3795</v>
      </c>
      <c r="I74" s="27">
        <f t="shared" ref="I74:I105" si="28">+I73+H74</f>
        <v>29041</v>
      </c>
      <c r="K74" s="27">
        <f t="shared" si="24"/>
        <v>161</v>
      </c>
      <c r="L74" s="27">
        <f t="shared" ref="L74:L105" si="29">+L73+K74</f>
        <v>10626</v>
      </c>
      <c r="M74" s="27">
        <f t="shared" si="25"/>
        <v>61.099499999999999</v>
      </c>
      <c r="N74" s="27">
        <f t="shared" si="26"/>
        <v>61.099499999999999</v>
      </c>
      <c r="O74" s="27">
        <f t="shared" ref="O74:O105" si="30">+O73+N74</f>
        <v>-6988.4924999999821</v>
      </c>
      <c r="P74" s="27">
        <f t="shared" ref="P74:P105" si="31">P73-N74</f>
        <v>6988.4924999999821</v>
      </c>
    </row>
    <row r="75" spans="1:16">
      <c r="A75" s="31">
        <v>36678</v>
      </c>
      <c r="C75" s="6">
        <v>67</v>
      </c>
      <c r="D75" s="29">
        <f t="shared" si="22"/>
        <v>161</v>
      </c>
      <c r="E75" s="29">
        <f t="shared" si="27"/>
        <v>10787</v>
      </c>
      <c r="F75" s="29">
        <f t="shared" si="23"/>
        <v>-18254</v>
      </c>
      <c r="G75" s="34">
        <f>+Inputs!$D$2</f>
        <v>0.3795</v>
      </c>
      <c r="I75" s="27">
        <f t="shared" si="28"/>
        <v>29041</v>
      </c>
      <c r="K75" s="27">
        <f t="shared" si="24"/>
        <v>161</v>
      </c>
      <c r="L75" s="27">
        <f t="shared" si="29"/>
        <v>10787</v>
      </c>
      <c r="M75" s="27">
        <f t="shared" si="25"/>
        <v>61.099499999999999</v>
      </c>
      <c r="N75" s="27">
        <f t="shared" si="26"/>
        <v>61.099499999999999</v>
      </c>
      <c r="O75" s="27">
        <f t="shared" si="30"/>
        <v>-6927.3929999999818</v>
      </c>
      <c r="P75" s="27">
        <f t="shared" si="31"/>
        <v>6927.3929999999818</v>
      </c>
    </row>
    <row r="76" spans="1:16">
      <c r="A76" s="30">
        <v>36708</v>
      </c>
      <c r="C76" s="6">
        <v>68</v>
      </c>
      <c r="D76" s="29">
        <f t="shared" si="22"/>
        <v>161</v>
      </c>
      <c r="E76" s="29">
        <f t="shared" si="27"/>
        <v>10948</v>
      </c>
      <c r="F76" s="29">
        <f t="shared" si="23"/>
        <v>-18093</v>
      </c>
      <c r="G76" s="34">
        <f>+Inputs!$D$2</f>
        <v>0.3795</v>
      </c>
      <c r="I76" s="27">
        <f t="shared" si="28"/>
        <v>29041</v>
      </c>
      <c r="K76" s="27">
        <f t="shared" si="24"/>
        <v>161</v>
      </c>
      <c r="L76" s="27">
        <f t="shared" si="29"/>
        <v>10948</v>
      </c>
      <c r="M76" s="27">
        <f t="shared" si="25"/>
        <v>61.099499999999999</v>
      </c>
      <c r="N76" s="27">
        <f t="shared" si="26"/>
        <v>61.099499999999999</v>
      </c>
      <c r="O76" s="27">
        <f t="shared" si="30"/>
        <v>-6866.2934999999816</v>
      </c>
      <c r="P76" s="27">
        <f t="shared" si="31"/>
        <v>6866.2934999999816</v>
      </c>
    </row>
    <row r="77" spans="1:16">
      <c r="A77" s="31">
        <v>36739</v>
      </c>
      <c r="C77" s="6">
        <v>69</v>
      </c>
      <c r="D77" s="29">
        <f t="shared" si="22"/>
        <v>161</v>
      </c>
      <c r="E77" s="29">
        <f t="shared" si="27"/>
        <v>11109</v>
      </c>
      <c r="F77" s="29">
        <f t="shared" si="23"/>
        <v>-17932</v>
      </c>
      <c r="G77" s="34">
        <f>+Inputs!$D$2</f>
        <v>0.3795</v>
      </c>
      <c r="I77" s="27">
        <f t="shared" si="28"/>
        <v>29041</v>
      </c>
      <c r="K77" s="27">
        <f t="shared" si="24"/>
        <v>161</v>
      </c>
      <c r="L77" s="27">
        <f t="shared" si="29"/>
        <v>11109</v>
      </c>
      <c r="M77" s="27">
        <f t="shared" si="25"/>
        <v>61.099499999999999</v>
      </c>
      <c r="N77" s="27">
        <f t="shared" si="26"/>
        <v>61.099499999999999</v>
      </c>
      <c r="O77" s="27">
        <f t="shared" si="30"/>
        <v>-6805.1939999999813</v>
      </c>
      <c r="P77" s="27">
        <f t="shared" si="31"/>
        <v>6805.1939999999813</v>
      </c>
    </row>
    <row r="78" spans="1:16">
      <c r="A78" s="30">
        <v>36770</v>
      </c>
      <c r="C78" s="6">
        <v>70</v>
      </c>
      <c r="D78" s="29">
        <f t="shared" si="22"/>
        <v>161</v>
      </c>
      <c r="E78" s="29">
        <f t="shared" si="27"/>
        <v>11270</v>
      </c>
      <c r="F78" s="29">
        <f t="shared" si="23"/>
        <v>-17771</v>
      </c>
      <c r="G78" s="34">
        <f>+Inputs!$D$2</f>
        <v>0.3795</v>
      </c>
      <c r="I78" s="27">
        <f t="shared" si="28"/>
        <v>29041</v>
      </c>
      <c r="K78" s="27">
        <f t="shared" si="24"/>
        <v>161</v>
      </c>
      <c r="L78" s="27">
        <f t="shared" si="29"/>
        <v>11270</v>
      </c>
      <c r="M78" s="27">
        <f t="shared" si="25"/>
        <v>61.099499999999999</v>
      </c>
      <c r="N78" s="27">
        <f t="shared" si="26"/>
        <v>61.099499999999999</v>
      </c>
      <c r="O78" s="27">
        <f t="shared" si="30"/>
        <v>-6744.0944999999811</v>
      </c>
      <c r="P78" s="27">
        <f t="shared" si="31"/>
        <v>6744.0944999999811</v>
      </c>
    </row>
    <row r="79" spans="1:16">
      <c r="A79" s="31">
        <v>36800</v>
      </c>
      <c r="C79" s="6">
        <v>71</v>
      </c>
      <c r="D79" s="29">
        <f t="shared" si="22"/>
        <v>161</v>
      </c>
      <c r="E79" s="29">
        <f t="shared" si="27"/>
        <v>11431</v>
      </c>
      <c r="F79" s="29">
        <f t="shared" si="23"/>
        <v>-17610</v>
      </c>
      <c r="G79" s="34">
        <f>+Inputs!$D$2</f>
        <v>0.3795</v>
      </c>
      <c r="I79" s="27">
        <f t="shared" si="28"/>
        <v>29041</v>
      </c>
      <c r="K79" s="27">
        <f t="shared" si="24"/>
        <v>161</v>
      </c>
      <c r="L79" s="27">
        <f t="shared" si="29"/>
        <v>11431</v>
      </c>
      <c r="M79" s="27">
        <f t="shared" si="25"/>
        <v>61.099499999999999</v>
      </c>
      <c r="N79" s="27">
        <f t="shared" si="26"/>
        <v>61.099499999999999</v>
      </c>
      <c r="O79" s="27">
        <f t="shared" si="30"/>
        <v>-6682.9949999999808</v>
      </c>
      <c r="P79" s="27">
        <f t="shared" si="31"/>
        <v>6682.9949999999808</v>
      </c>
    </row>
    <row r="80" spans="1:16">
      <c r="A80" s="30">
        <v>36831</v>
      </c>
      <c r="C80" s="6">
        <v>72</v>
      </c>
      <c r="D80" s="29">
        <f t="shared" si="22"/>
        <v>161</v>
      </c>
      <c r="E80" s="29">
        <f t="shared" si="27"/>
        <v>11592</v>
      </c>
      <c r="F80" s="29">
        <f t="shared" si="23"/>
        <v>-17449</v>
      </c>
      <c r="G80" s="34">
        <f>+Inputs!$D$2</f>
        <v>0.3795</v>
      </c>
      <c r="I80" s="27">
        <f t="shared" si="28"/>
        <v>29041</v>
      </c>
      <c r="K80" s="27">
        <f t="shared" si="24"/>
        <v>161</v>
      </c>
      <c r="L80" s="27">
        <f t="shared" si="29"/>
        <v>11592</v>
      </c>
      <c r="M80" s="27">
        <f t="shared" si="25"/>
        <v>61.099499999999999</v>
      </c>
      <c r="N80" s="27">
        <f t="shared" si="26"/>
        <v>61.099499999999999</v>
      </c>
      <c r="O80" s="27">
        <f t="shared" si="30"/>
        <v>-6621.8954999999805</v>
      </c>
      <c r="P80" s="27">
        <f t="shared" si="31"/>
        <v>6621.8954999999805</v>
      </c>
    </row>
    <row r="81" spans="1:16">
      <c r="A81" s="31">
        <v>36861</v>
      </c>
      <c r="C81" s="6">
        <v>73</v>
      </c>
      <c r="D81" s="29">
        <f t="shared" si="22"/>
        <v>161</v>
      </c>
      <c r="E81" s="29">
        <f t="shared" si="27"/>
        <v>11753</v>
      </c>
      <c r="F81" s="29">
        <f t="shared" si="23"/>
        <v>-17288</v>
      </c>
      <c r="G81" s="34">
        <f>+Inputs!$D$2</f>
        <v>0.3795</v>
      </c>
      <c r="I81" s="27">
        <f t="shared" si="28"/>
        <v>29041</v>
      </c>
      <c r="K81" s="27">
        <f t="shared" si="24"/>
        <v>161</v>
      </c>
      <c r="L81" s="27">
        <f t="shared" si="29"/>
        <v>11753</v>
      </c>
      <c r="M81" s="27">
        <f t="shared" si="25"/>
        <v>61.099499999999999</v>
      </c>
      <c r="N81" s="27">
        <f t="shared" si="26"/>
        <v>61.099499999999999</v>
      </c>
      <c r="O81" s="27">
        <f t="shared" si="30"/>
        <v>-6560.7959999999803</v>
      </c>
      <c r="P81" s="27">
        <f t="shared" si="31"/>
        <v>6560.7959999999803</v>
      </c>
    </row>
    <row r="82" spans="1:16">
      <c r="A82" s="30">
        <v>36892</v>
      </c>
      <c r="C82" s="6">
        <v>74</v>
      </c>
      <c r="D82" s="29">
        <f t="shared" si="22"/>
        <v>161</v>
      </c>
      <c r="E82" s="29">
        <f t="shared" si="27"/>
        <v>11914</v>
      </c>
      <c r="F82" s="29">
        <f t="shared" si="23"/>
        <v>-17127</v>
      </c>
      <c r="G82" s="34">
        <f>+Inputs!$D$2</f>
        <v>0.3795</v>
      </c>
      <c r="I82" s="27">
        <f t="shared" si="28"/>
        <v>29041</v>
      </c>
      <c r="K82" s="27">
        <f t="shared" si="24"/>
        <v>161</v>
      </c>
      <c r="L82" s="27">
        <f t="shared" si="29"/>
        <v>11914</v>
      </c>
      <c r="M82" s="27">
        <f t="shared" si="25"/>
        <v>61.099499999999999</v>
      </c>
      <c r="N82" s="27">
        <f t="shared" si="26"/>
        <v>61.099499999999999</v>
      </c>
      <c r="O82" s="27">
        <f t="shared" si="30"/>
        <v>-6499.69649999998</v>
      </c>
      <c r="P82" s="27">
        <f t="shared" si="31"/>
        <v>6499.69649999998</v>
      </c>
    </row>
    <row r="83" spans="1:16">
      <c r="A83" s="31">
        <v>36923</v>
      </c>
      <c r="C83" s="6">
        <v>75</v>
      </c>
      <c r="D83" s="29">
        <f t="shared" si="22"/>
        <v>161</v>
      </c>
      <c r="E83" s="29">
        <f t="shared" si="27"/>
        <v>12075</v>
      </c>
      <c r="F83" s="29">
        <f t="shared" si="23"/>
        <v>-16966</v>
      </c>
      <c r="G83" s="34">
        <f>+Inputs!$D$2</f>
        <v>0.3795</v>
      </c>
      <c r="I83" s="27">
        <f t="shared" si="28"/>
        <v>29041</v>
      </c>
      <c r="K83" s="27">
        <f t="shared" si="24"/>
        <v>161</v>
      </c>
      <c r="L83" s="27">
        <f t="shared" si="29"/>
        <v>12075</v>
      </c>
      <c r="M83" s="27">
        <f t="shared" si="25"/>
        <v>61.099499999999999</v>
      </c>
      <c r="N83" s="27">
        <f t="shared" si="26"/>
        <v>61.099499999999999</v>
      </c>
      <c r="O83" s="27">
        <f t="shared" si="30"/>
        <v>-6438.5969999999797</v>
      </c>
      <c r="P83" s="27">
        <f t="shared" si="31"/>
        <v>6438.5969999999797</v>
      </c>
    </row>
    <row r="84" spans="1:16">
      <c r="A84" s="30">
        <v>36951</v>
      </c>
      <c r="C84" s="6">
        <v>76</v>
      </c>
      <c r="D84" s="29">
        <f t="shared" si="22"/>
        <v>161</v>
      </c>
      <c r="E84" s="29">
        <f t="shared" si="27"/>
        <v>12236</v>
      </c>
      <c r="F84" s="29">
        <f t="shared" si="23"/>
        <v>-16805</v>
      </c>
      <c r="G84" s="34">
        <f>+Inputs!$D$2</f>
        <v>0.3795</v>
      </c>
      <c r="I84" s="27">
        <f t="shared" si="28"/>
        <v>29041</v>
      </c>
      <c r="K84" s="27">
        <f t="shared" si="24"/>
        <v>161</v>
      </c>
      <c r="L84" s="27">
        <f t="shared" si="29"/>
        <v>12236</v>
      </c>
      <c r="M84" s="27">
        <f t="shared" si="25"/>
        <v>61.099499999999999</v>
      </c>
      <c r="N84" s="27">
        <f t="shared" si="26"/>
        <v>61.099499999999999</v>
      </c>
      <c r="O84" s="27">
        <f t="shared" si="30"/>
        <v>-6377.4974999999795</v>
      </c>
      <c r="P84" s="27">
        <f t="shared" si="31"/>
        <v>6377.4974999999795</v>
      </c>
    </row>
    <row r="85" spans="1:16">
      <c r="A85" s="31">
        <v>36982</v>
      </c>
      <c r="C85" s="6">
        <v>77</v>
      </c>
      <c r="D85" s="29">
        <f t="shared" si="22"/>
        <v>161</v>
      </c>
      <c r="E85" s="29">
        <f t="shared" si="27"/>
        <v>12397</v>
      </c>
      <c r="F85" s="29">
        <f t="shared" si="23"/>
        <v>-16644</v>
      </c>
      <c r="G85" s="34">
        <f>+Inputs!$D$2</f>
        <v>0.3795</v>
      </c>
      <c r="I85" s="27">
        <f t="shared" si="28"/>
        <v>29041</v>
      </c>
      <c r="K85" s="27">
        <f t="shared" si="24"/>
        <v>161</v>
      </c>
      <c r="L85" s="27">
        <f t="shared" si="29"/>
        <v>12397</v>
      </c>
      <c r="M85" s="27">
        <f t="shared" si="25"/>
        <v>61.099499999999999</v>
      </c>
      <c r="N85" s="27">
        <f t="shared" si="26"/>
        <v>61.099499999999999</v>
      </c>
      <c r="O85" s="27">
        <f t="shared" si="30"/>
        <v>-6316.3979999999792</v>
      </c>
      <c r="P85" s="27">
        <f t="shared" si="31"/>
        <v>6316.3979999999792</v>
      </c>
    </row>
    <row r="86" spans="1:16">
      <c r="A86" s="30">
        <v>37012</v>
      </c>
      <c r="C86" s="6">
        <v>78</v>
      </c>
      <c r="D86" s="29">
        <f t="shared" si="22"/>
        <v>161</v>
      </c>
      <c r="E86" s="29">
        <f t="shared" si="27"/>
        <v>12558</v>
      </c>
      <c r="F86" s="29">
        <f t="shared" si="23"/>
        <v>-16483</v>
      </c>
      <c r="G86" s="34">
        <f>+Inputs!$D$2</f>
        <v>0.3795</v>
      </c>
      <c r="I86" s="27">
        <f t="shared" si="28"/>
        <v>29041</v>
      </c>
      <c r="K86" s="27">
        <f t="shared" si="24"/>
        <v>161</v>
      </c>
      <c r="L86" s="27">
        <f t="shared" si="29"/>
        <v>12558</v>
      </c>
      <c r="M86" s="27">
        <f t="shared" si="25"/>
        <v>61.099499999999999</v>
      </c>
      <c r="N86" s="27">
        <f t="shared" si="26"/>
        <v>61.099499999999999</v>
      </c>
      <c r="O86" s="27">
        <f t="shared" si="30"/>
        <v>-6255.298499999979</v>
      </c>
      <c r="P86" s="27">
        <f t="shared" si="31"/>
        <v>6255.298499999979</v>
      </c>
    </row>
    <row r="87" spans="1:16">
      <c r="A87" s="31">
        <v>37043</v>
      </c>
      <c r="C87" s="6">
        <v>79</v>
      </c>
      <c r="D87" s="29">
        <f t="shared" si="22"/>
        <v>161</v>
      </c>
      <c r="E87" s="29">
        <f t="shared" si="27"/>
        <v>12719</v>
      </c>
      <c r="F87" s="29">
        <f t="shared" si="23"/>
        <v>-16322</v>
      </c>
      <c r="G87" s="34">
        <f>+Inputs!$D$2</f>
        <v>0.3795</v>
      </c>
      <c r="I87" s="27">
        <f t="shared" si="28"/>
        <v>29041</v>
      </c>
      <c r="K87" s="27">
        <f t="shared" si="24"/>
        <v>161</v>
      </c>
      <c r="L87" s="27">
        <f t="shared" si="29"/>
        <v>12719</v>
      </c>
      <c r="M87" s="27">
        <f t="shared" si="25"/>
        <v>61.099499999999999</v>
      </c>
      <c r="N87" s="27">
        <f t="shared" si="26"/>
        <v>61.099499999999999</v>
      </c>
      <c r="O87" s="27">
        <f t="shared" si="30"/>
        <v>-6194.1989999999787</v>
      </c>
      <c r="P87" s="27">
        <f t="shared" si="31"/>
        <v>6194.1989999999787</v>
      </c>
    </row>
    <row r="88" spans="1:16">
      <c r="A88" s="30">
        <v>37073</v>
      </c>
      <c r="C88" s="6">
        <v>80</v>
      </c>
      <c r="D88" s="29">
        <f t="shared" si="22"/>
        <v>161</v>
      </c>
      <c r="E88" s="29">
        <f t="shared" si="27"/>
        <v>12880</v>
      </c>
      <c r="F88" s="29">
        <f t="shared" si="23"/>
        <v>-16161</v>
      </c>
      <c r="G88" s="34">
        <f>+Inputs!$D$2</f>
        <v>0.3795</v>
      </c>
      <c r="I88" s="27">
        <f t="shared" si="28"/>
        <v>29041</v>
      </c>
      <c r="K88" s="27">
        <f t="shared" si="24"/>
        <v>161</v>
      </c>
      <c r="L88" s="27">
        <f t="shared" si="29"/>
        <v>12880</v>
      </c>
      <c r="M88" s="27">
        <f t="shared" si="25"/>
        <v>61.099499999999999</v>
      </c>
      <c r="N88" s="27">
        <f t="shared" si="26"/>
        <v>61.099499999999999</v>
      </c>
      <c r="O88" s="27">
        <f t="shared" si="30"/>
        <v>-6133.0994999999784</v>
      </c>
      <c r="P88" s="27">
        <f t="shared" si="31"/>
        <v>6133.0994999999784</v>
      </c>
    </row>
    <row r="89" spans="1:16">
      <c r="A89" s="31">
        <v>37104</v>
      </c>
      <c r="C89" s="6">
        <v>81</v>
      </c>
      <c r="D89" s="29">
        <f t="shared" si="22"/>
        <v>161</v>
      </c>
      <c r="E89" s="29">
        <f t="shared" si="27"/>
        <v>13041</v>
      </c>
      <c r="F89" s="29">
        <f t="shared" si="23"/>
        <v>-16000</v>
      </c>
      <c r="G89" s="34">
        <f>+Inputs!$D$2</f>
        <v>0.3795</v>
      </c>
      <c r="I89" s="27">
        <f t="shared" si="28"/>
        <v>29041</v>
      </c>
      <c r="K89" s="27">
        <f t="shared" si="24"/>
        <v>161</v>
      </c>
      <c r="L89" s="27">
        <f t="shared" si="29"/>
        <v>13041</v>
      </c>
      <c r="M89" s="27">
        <f t="shared" si="25"/>
        <v>61.099499999999999</v>
      </c>
      <c r="N89" s="27">
        <f t="shared" si="26"/>
        <v>61.099499999999999</v>
      </c>
      <c r="O89" s="27">
        <f t="shared" si="30"/>
        <v>-6071.9999999999782</v>
      </c>
      <c r="P89" s="27">
        <f t="shared" si="31"/>
        <v>6071.9999999999782</v>
      </c>
    </row>
    <row r="90" spans="1:16">
      <c r="A90" s="30">
        <v>37135</v>
      </c>
      <c r="C90" s="6">
        <v>82</v>
      </c>
      <c r="D90" s="29">
        <f t="shared" si="22"/>
        <v>161</v>
      </c>
      <c r="E90" s="29">
        <f t="shared" si="27"/>
        <v>13202</v>
      </c>
      <c r="F90" s="29">
        <f t="shared" si="23"/>
        <v>-15839</v>
      </c>
      <c r="G90" s="34">
        <f>+Inputs!$D$2</f>
        <v>0.3795</v>
      </c>
      <c r="I90" s="27">
        <f t="shared" si="28"/>
        <v>29041</v>
      </c>
      <c r="K90" s="27">
        <f t="shared" si="24"/>
        <v>161</v>
      </c>
      <c r="L90" s="27">
        <f t="shared" si="29"/>
        <v>13202</v>
      </c>
      <c r="M90" s="27">
        <f t="shared" si="25"/>
        <v>61.099499999999999</v>
      </c>
      <c r="N90" s="27">
        <f t="shared" si="26"/>
        <v>61.099499999999999</v>
      </c>
      <c r="O90" s="27">
        <f t="shared" si="30"/>
        <v>-6010.9004999999779</v>
      </c>
      <c r="P90" s="27">
        <f t="shared" si="31"/>
        <v>6010.9004999999779</v>
      </c>
    </row>
    <row r="91" spans="1:16">
      <c r="A91" s="31">
        <v>37165</v>
      </c>
      <c r="C91" s="6">
        <v>83</v>
      </c>
      <c r="D91" s="29">
        <f t="shared" si="22"/>
        <v>161</v>
      </c>
      <c r="E91" s="29">
        <f t="shared" si="27"/>
        <v>13363</v>
      </c>
      <c r="F91" s="29">
        <f t="shared" si="23"/>
        <v>-15678</v>
      </c>
      <c r="G91" s="34">
        <f>+Inputs!$D$2</f>
        <v>0.3795</v>
      </c>
      <c r="I91" s="27">
        <f t="shared" si="28"/>
        <v>29041</v>
      </c>
      <c r="K91" s="27">
        <f t="shared" si="24"/>
        <v>161</v>
      </c>
      <c r="L91" s="27">
        <f t="shared" si="29"/>
        <v>13363</v>
      </c>
      <c r="M91" s="27">
        <f t="shared" si="25"/>
        <v>61.099499999999999</v>
      </c>
      <c r="N91" s="27">
        <f t="shared" si="26"/>
        <v>61.099499999999999</v>
      </c>
      <c r="O91" s="27">
        <f t="shared" si="30"/>
        <v>-5949.8009999999776</v>
      </c>
      <c r="P91" s="27">
        <f t="shared" si="31"/>
        <v>5949.8009999999776</v>
      </c>
    </row>
    <row r="92" spans="1:16">
      <c r="A92" s="30">
        <v>37196</v>
      </c>
      <c r="C92" s="6">
        <v>84</v>
      </c>
      <c r="D92" s="29">
        <f t="shared" si="22"/>
        <v>161</v>
      </c>
      <c r="E92" s="29">
        <f t="shared" si="27"/>
        <v>13524</v>
      </c>
      <c r="F92" s="29">
        <f t="shared" si="23"/>
        <v>-15517</v>
      </c>
      <c r="G92" s="34">
        <f>+Inputs!$D$2</f>
        <v>0.3795</v>
      </c>
      <c r="I92" s="27">
        <f t="shared" si="28"/>
        <v>29041</v>
      </c>
      <c r="K92" s="27">
        <f t="shared" si="24"/>
        <v>161</v>
      </c>
      <c r="L92" s="27">
        <f t="shared" si="29"/>
        <v>13524</v>
      </c>
      <c r="M92" s="27">
        <f t="shared" si="25"/>
        <v>61.099499999999999</v>
      </c>
      <c r="N92" s="27">
        <f t="shared" si="26"/>
        <v>61.099499999999999</v>
      </c>
      <c r="O92" s="27">
        <f t="shared" si="30"/>
        <v>-5888.7014999999774</v>
      </c>
      <c r="P92" s="27">
        <f t="shared" si="31"/>
        <v>5888.7014999999774</v>
      </c>
    </row>
    <row r="93" spans="1:16">
      <c r="A93" s="31">
        <v>37226</v>
      </c>
      <c r="C93" s="6">
        <v>85</v>
      </c>
      <c r="D93" s="29">
        <f t="shared" si="22"/>
        <v>161</v>
      </c>
      <c r="E93" s="29">
        <f t="shared" si="27"/>
        <v>13685</v>
      </c>
      <c r="F93" s="29">
        <f t="shared" si="23"/>
        <v>-15356</v>
      </c>
      <c r="G93" s="34">
        <f>+Inputs!$D$2</f>
        <v>0.3795</v>
      </c>
      <c r="I93" s="27">
        <f t="shared" si="28"/>
        <v>29041</v>
      </c>
      <c r="K93" s="27">
        <f t="shared" si="24"/>
        <v>161</v>
      </c>
      <c r="L93" s="27">
        <f t="shared" si="29"/>
        <v>13685</v>
      </c>
      <c r="M93" s="27">
        <f t="shared" si="25"/>
        <v>61.099499999999999</v>
      </c>
      <c r="N93" s="27">
        <f t="shared" si="26"/>
        <v>61.099499999999999</v>
      </c>
      <c r="O93" s="27">
        <f t="shared" si="30"/>
        <v>-5827.6019999999771</v>
      </c>
      <c r="P93" s="27">
        <f t="shared" si="31"/>
        <v>5827.6019999999771</v>
      </c>
    </row>
    <row r="94" spans="1:16">
      <c r="A94" s="30">
        <v>37257</v>
      </c>
      <c r="C94" s="6">
        <v>86</v>
      </c>
      <c r="D94" s="29">
        <f t="shared" si="22"/>
        <v>161</v>
      </c>
      <c r="E94" s="29">
        <f t="shared" si="27"/>
        <v>13846</v>
      </c>
      <c r="F94" s="29">
        <f t="shared" si="23"/>
        <v>-15195</v>
      </c>
      <c r="G94" s="34">
        <f>+Inputs!$D$2</f>
        <v>0.3795</v>
      </c>
      <c r="I94" s="27">
        <f t="shared" si="28"/>
        <v>29041</v>
      </c>
      <c r="K94" s="27">
        <f t="shared" si="24"/>
        <v>161</v>
      </c>
      <c r="L94" s="27">
        <f t="shared" si="29"/>
        <v>13846</v>
      </c>
      <c r="M94" s="27">
        <f t="shared" si="25"/>
        <v>61.099499999999999</v>
      </c>
      <c r="N94" s="27">
        <f t="shared" si="26"/>
        <v>61.099499999999999</v>
      </c>
      <c r="O94" s="27">
        <f t="shared" si="30"/>
        <v>-5766.5024999999769</v>
      </c>
      <c r="P94" s="27">
        <f t="shared" si="31"/>
        <v>5766.5024999999769</v>
      </c>
    </row>
    <row r="95" spans="1:16">
      <c r="A95" s="31">
        <v>37288</v>
      </c>
      <c r="C95" s="6">
        <v>87</v>
      </c>
      <c r="D95" s="29">
        <f t="shared" si="22"/>
        <v>161</v>
      </c>
      <c r="E95" s="29">
        <f t="shared" si="27"/>
        <v>14007</v>
      </c>
      <c r="F95" s="29">
        <f t="shared" si="23"/>
        <v>-15034</v>
      </c>
      <c r="G95" s="34">
        <f>+Inputs!$D$2</f>
        <v>0.3795</v>
      </c>
      <c r="I95" s="27">
        <f t="shared" si="28"/>
        <v>29041</v>
      </c>
      <c r="K95" s="27">
        <f t="shared" si="24"/>
        <v>161</v>
      </c>
      <c r="L95" s="27">
        <f t="shared" si="29"/>
        <v>14007</v>
      </c>
      <c r="M95" s="27">
        <f t="shared" si="25"/>
        <v>61.099499999999999</v>
      </c>
      <c r="N95" s="27">
        <f t="shared" si="26"/>
        <v>61.099499999999999</v>
      </c>
      <c r="O95" s="27">
        <f t="shared" si="30"/>
        <v>-5705.4029999999766</v>
      </c>
      <c r="P95" s="27">
        <f t="shared" si="31"/>
        <v>5705.4029999999766</v>
      </c>
    </row>
    <row r="96" spans="1:16">
      <c r="A96" s="30">
        <v>37316</v>
      </c>
      <c r="C96" s="6">
        <v>88</v>
      </c>
      <c r="D96" s="29">
        <f t="shared" si="22"/>
        <v>161</v>
      </c>
      <c r="E96" s="29">
        <f t="shared" si="27"/>
        <v>14168</v>
      </c>
      <c r="F96" s="29">
        <f t="shared" si="23"/>
        <v>-14873</v>
      </c>
      <c r="G96" s="34">
        <f>+Inputs!$D$2</f>
        <v>0.3795</v>
      </c>
      <c r="I96" s="27">
        <f t="shared" si="28"/>
        <v>29041</v>
      </c>
      <c r="K96" s="27">
        <f t="shared" si="24"/>
        <v>161</v>
      </c>
      <c r="L96" s="27">
        <f t="shared" si="29"/>
        <v>14168</v>
      </c>
      <c r="M96" s="27">
        <f t="shared" si="25"/>
        <v>61.099499999999999</v>
      </c>
      <c r="N96" s="27">
        <f t="shared" si="26"/>
        <v>61.099499999999999</v>
      </c>
      <c r="O96" s="27">
        <f t="shared" si="30"/>
        <v>-5644.3034999999763</v>
      </c>
      <c r="P96" s="27">
        <f t="shared" si="31"/>
        <v>5644.3034999999763</v>
      </c>
    </row>
    <row r="97" spans="1:16">
      <c r="A97" s="31">
        <v>37347</v>
      </c>
      <c r="C97" s="6">
        <v>89</v>
      </c>
      <c r="D97" s="29">
        <f t="shared" si="22"/>
        <v>161</v>
      </c>
      <c r="E97" s="29">
        <f t="shared" si="27"/>
        <v>14329</v>
      </c>
      <c r="F97" s="29">
        <f t="shared" si="23"/>
        <v>-14712</v>
      </c>
      <c r="G97" s="34">
        <f>+Inputs!$D$2</f>
        <v>0.3795</v>
      </c>
      <c r="I97" s="27">
        <f t="shared" si="28"/>
        <v>29041</v>
      </c>
      <c r="K97" s="27">
        <f t="shared" si="24"/>
        <v>161</v>
      </c>
      <c r="L97" s="27">
        <f t="shared" si="29"/>
        <v>14329</v>
      </c>
      <c r="M97" s="27">
        <f t="shared" si="25"/>
        <v>61.099499999999999</v>
      </c>
      <c r="N97" s="27">
        <f t="shared" si="26"/>
        <v>61.099499999999999</v>
      </c>
      <c r="O97" s="27">
        <f t="shared" si="30"/>
        <v>-5583.2039999999761</v>
      </c>
      <c r="P97" s="27">
        <f t="shared" si="31"/>
        <v>5583.2039999999761</v>
      </c>
    </row>
    <row r="98" spans="1:16">
      <c r="A98" s="30">
        <v>37377</v>
      </c>
      <c r="C98" s="6">
        <v>90</v>
      </c>
      <c r="D98" s="29">
        <f t="shared" si="22"/>
        <v>161</v>
      </c>
      <c r="E98" s="29">
        <f t="shared" si="27"/>
        <v>14490</v>
      </c>
      <c r="F98" s="29">
        <f t="shared" si="23"/>
        <v>-14551</v>
      </c>
      <c r="G98" s="34">
        <f>+Inputs!$D$2</f>
        <v>0.3795</v>
      </c>
      <c r="I98" s="27">
        <f t="shared" si="28"/>
        <v>29041</v>
      </c>
      <c r="K98" s="27">
        <f t="shared" si="24"/>
        <v>161</v>
      </c>
      <c r="L98" s="27">
        <f t="shared" si="29"/>
        <v>14490</v>
      </c>
      <c r="M98" s="27">
        <f t="shared" si="25"/>
        <v>61.099499999999999</v>
      </c>
      <c r="N98" s="27">
        <f t="shared" si="26"/>
        <v>61.099499999999999</v>
      </c>
      <c r="O98" s="27">
        <f t="shared" si="30"/>
        <v>-5522.1044999999758</v>
      </c>
      <c r="P98" s="27">
        <f t="shared" si="31"/>
        <v>5522.1044999999758</v>
      </c>
    </row>
    <row r="99" spans="1:16">
      <c r="A99" s="31">
        <v>37408</v>
      </c>
      <c r="C99" s="6">
        <v>91</v>
      </c>
      <c r="D99" s="29">
        <f t="shared" si="22"/>
        <v>161</v>
      </c>
      <c r="E99" s="29">
        <f t="shared" si="27"/>
        <v>14651</v>
      </c>
      <c r="F99" s="29">
        <f t="shared" si="23"/>
        <v>-14390</v>
      </c>
      <c r="G99" s="34">
        <f>+Inputs!$D$2</f>
        <v>0.3795</v>
      </c>
      <c r="I99" s="27">
        <f t="shared" si="28"/>
        <v>29041</v>
      </c>
      <c r="K99" s="27">
        <f t="shared" si="24"/>
        <v>161</v>
      </c>
      <c r="L99" s="27">
        <f t="shared" si="29"/>
        <v>14651</v>
      </c>
      <c r="M99" s="27">
        <f t="shared" si="25"/>
        <v>61.099499999999999</v>
      </c>
      <c r="N99" s="27">
        <f t="shared" si="26"/>
        <v>61.099499999999999</v>
      </c>
      <c r="O99" s="27">
        <f t="shared" si="30"/>
        <v>-5461.0049999999756</v>
      </c>
      <c r="P99" s="27">
        <f t="shared" si="31"/>
        <v>5461.0049999999756</v>
      </c>
    </row>
    <row r="100" spans="1:16">
      <c r="A100" s="30">
        <v>37438</v>
      </c>
      <c r="C100" s="6">
        <v>92</v>
      </c>
      <c r="D100" s="29">
        <f t="shared" si="22"/>
        <v>161</v>
      </c>
      <c r="E100" s="29">
        <f t="shared" si="27"/>
        <v>14812</v>
      </c>
      <c r="F100" s="29">
        <f t="shared" si="23"/>
        <v>-14229</v>
      </c>
      <c r="G100" s="34">
        <f>+Inputs!$D$2</f>
        <v>0.3795</v>
      </c>
      <c r="I100" s="27">
        <f t="shared" si="28"/>
        <v>29041</v>
      </c>
      <c r="K100" s="27">
        <f t="shared" si="24"/>
        <v>161</v>
      </c>
      <c r="L100" s="27">
        <f t="shared" si="29"/>
        <v>14812</v>
      </c>
      <c r="M100" s="27">
        <f t="shared" si="25"/>
        <v>61.099499999999999</v>
      </c>
      <c r="N100" s="27">
        <f t="shared" si="26"/>
        <v>61.099499999999999</v>
      </c>
      <c r="O100" s="27">
        <f t="shared" si="30"/>
        <v>-5399.9054999999753</v>
      </c>
      <c r="P100" s="27">
        <f t="shared" si="31"/>
        <v>5399.9054999999753</v>
      </c>
    </row>
    <row r="101" spans="1:16">
      <c r="A101" s="31">
        <v>37469</v>
      </c>
      <c r="C101" s="6">
        <v>93</v>
      </c>
      <c r="D101" s="29">
        <f t="shared" si="22"/>
        <v>161</v>
      </c>
      <c r="E101" s="29">
        <f t="shared" si="27"/>
        <v>14973</v>
      </c>
      <c r="F101" s="29">
        <f t="shared" si="23"/>
        <v>-14068</v>
      </c>
      <c r="G101" s="34">
        <f>+Inputs!$D$2</f>
        <v>0.3795</v>
      </c>
      <c r="I101" s="27">
        <f t="shared" si="28"/>
        <v>29041</v>
      </c>
      <c r="K101" s="27">
        <f t="shared" si="24"/>
        <v>161</v>
      </c>
      <c r="L101" s="27">
        <f t="shared" si="29"/>
        <v>14973</v>
      </c>
      <c r="M101" s="27">
        <f t="shared" si="25"/>
        <v>61.099499999999999</v>
      </c>
      <c r="N101" s="27">
        <f t="shared" si="26"/>
        <v>61.099499999999999</v>
      </c>
      <c r="O101" s="27">
        <f t="shared" si="30"/>
        <v>-5338.805999999975</v>
      </c>
      <c r="P101" s="27">
        <f t="shared" si="31"/>
        <v>5338.805999999975</v>
      </c>
    </row>
    <row r="102" spans="1:16">
      <c r="A102" s="30">
        <v>37500</v>
      </c>
      <c r="C102" s="6">
        <v>94</v>
      </c>
      <c r="D102" s="29">
        <f t="shared" si="22"/>
        <v>161</v>
      </c>
      <c r="E102" s="29">
        <f t="shared" si="27"/>
        <v>15134</v>
      </c>
      <c r="F102" s="29">
        <f t="shared" si="23"/>
        <v>-13907</v>
      </c>
      <c r="G102" s="34">
        <f>+Inputs!$D$2</f>
        <v>0.3795</v>
      </c>
      <c r="I102" s="27">
        <f t="shared" si="28"/>
        <v>29041</v>
      </c>
      <c r="K102" s="27">
        <f t="shared" si="24"/>
        <v>161</v>
      </c>
      <c r="L102" s="27">
        <f t="shared" si="29"/>
        <v>15134</v>
      </c>
      <c r="M102" s="27">
        <f t="shared" si="25"/>
        <v>61.099499999999999</v>
      </c>
      <c r="N102" s="27">
        <f t="shared" si="26"/>
        <v>61.099499999999999</v>
      </c>
      <c r="O102" s="27">
        <f t="shared" si="30"/>
        <v>-5277.7064999999748</v>
      </c>
      <c r="P102" s="27">
        <f t="shared" si="31"/>
        <v>5277.7064999999748</v>
      </c>
    </row>
    <row r="103" spans="1:16">
      <c r="A103" s="31">
        <v>37530</v>
      </c>
      <c r="C103" s="6">
        <v>95</v>
      </c>
      <c r="D103" s="29">
        <f t="shared" si="22"/>
        <v>161</v>
      </c>
      <c r="E103" s="29">
        <f t="shared" si="27"/>
        <v>15295</v>
      </c>
      <c r="F103" s="29">
        <f t="shared" si="23"/>
        <v>-13746</v>
      </c>
      <c r="G103" s="34">
        <f>+Inputs!$D$2</f>
        <v>0.3795</v>
      </c>
      <c r="I103" s="27">
        <f t="shared" si="28"/>
        <v>29041</v>
      </c>
      <c r="K103" s="27">
        <f t="shared" si="24"/>
        <v>161</v>
      </c>
      <c r="L103" s="27">
        <f t="shared" si="29"/>
        <v>15295</v>
      </c>
      <c r="M103" s="27">
        <f t="shared" si="25"/>
        <v>61.099499999999999</v>
      </c>
      <c r="N103" s="27">
        <f t="shared" si="26"/>
        <v>61.099499999999999</v>
      </c>
      <c r="O103" s="27">
        <f t="shared" si="30"/>
        <v>-5216.6069999999745</v>
      </c>
      <c r="P103" s="27">
        <f t="shared" si="31"/>
        <v>5216.6069999999745</v>
      </c>
    </row>
    <row r="104" spans="1:16">
      <c r="A104" s="30">
        <v>37561</v>
      </c>
      <c r="C104" s="6">
        <v>96</v>
      </c>
      <c r="D104" s="29">
        <f t="shared" si="22"/>
        <v>161</v>
      </c>
      <c r="E104" s="29">
        <f t="shared" si="27"/>
        <v>15456</v>
      </c>
      <c r="F104" s="29">
        <f t="shared" si="23"/>
        <v>-13585</v>
      </c>
      <c r="G104" s="34">
        <f>+Inputs!$D$2</f>
        <v>0.3795</v>
      </c>
      <c r="I104" s="27">
        <f t="shared" si="28"/>
        <v>29041</v>
      </c>
      <c r="K104" s="27">
        <f t="shared" si="24"/>
        <v>161</v>
      </c>
      <c r="L104" s="27">
        <f t="shared" si="29"/>
        <v>15456</v>
      </c>
      <c r="M104" s="27">
        <f t="shared" si="25"/>
        <v>61.099499999999999</v>
      </c>
      <c r="N104" s="27">
        <f t="shared" si="26"/>
        <v>61.099499999999999</v>
      </c>
      <c r="O104" s="27">
        <f t="shared" si="30"/>
        <v>-5155.5074999999742</v>
      </c>
      <c r="P104" s="27">
        <f t="shared" si="31"/>
        <v>5155.5074999999742</v>
      </c>
    </row>
    <row r="105" spans="1:16">
      <c r="A105" s="31">
        <v>37591</v>
      </c>
      <c r="C105" s="6">
        <v>97</v>
      </c>
      <c r="D105" s="29">
        <f t="shared" ref="D105:D136" si="32">ROUND(-(+$B$9/180)*1,0)</f>
        <v>161</v>
      </c>
      <c r="E105" s="29">
        <f t="shared" si="27"/>
        <v>15617</v>
      </c>
      <c r="F105" s="29">
        <f t="shared" ref="F105:F136" si="33">$B$9+E105</f>
        <v>-13424</v>
      </c>
      <c r="G105" s="34">
        <f>+Inputs!$D$2</f>
        <v>0.3795</v>
      </c>
      <c r="I105" s="27">
        <f t="shared" si="28"/>
        <v>29041</v>
      </c>
      <c r="K105" s="27">
        <f t="shared" ref="K105:K136" si="34">D105</f>
        <v>161</v>
      </c>
      <c r="L105" s="27">
        <f t="shared" si="29"/>
        <v>15617</v>
      </c>
      <c r="M105" s="27">
        <f t="shared" ref="M105:M136" si="35">K105*G105</f>
        <v>61.099499999999999</v>
      </c>
      <c r="N105" s="27">
        <f t="shared" ref="N105:N136" si="36">M105-J105</f>
        <v>61.099499999999999</v>
      </c>
      <c r="O105" s="27">
        <f t="shared" si="30"/>
        <v>-5094.407999999974</v>
      </c>
      <c r="P105" s="27">
        <f t="shared" si="31"/>
        <v>5094.407999999974</v>
      </c>
    </row>
    <row r="106" spans="1:16">
      <c r="A106" s="30">
        <v>37622</v>
      </c>
      <c r="C106" s="6">
        <v>98</v>
      </c>
      <c r="D106" s="29">
        <f t="shared" si="32"/>
        <v>161</v>
      </c>
      <c r="E106" s="29">
        <f t="shared" ref="E106:E137" si="37">+E105+D106</f>
        <v>15778</v>
      </c>
      <c r="F106" s="29">
        <f t="shared" si="33"/>
        <v>-13263</v>
      </c>
      <c r="G106" s="34">
        <f>+Inputs!$D$2</f>
        <v>0.3795</v>
      </c>
      <c r="I106" s="27">
        <f t="shared" ref="I106:I137" si="38">+I105+H106</f>
        <v>29041</v>
      </c>
      <c r="K106" s="27">
        <f t="shared" si="34"/>
        <v>161</v>
      </c>
      <c r="L106" s="27">
        <f t="shared" ref="L106:L137" si="39">+L105+K106</f>
        <v>15778</v>
      </c>
      <c r="M106" s="27">
        <f t="shared" si="35"/>
        <v>61.099499999999999</v>
      </c>
      <c r="N106" s="27">
        <f t="shared" si="36"/>
        <v>61.099499999999999</v>
      </c>
      <c r="O106" s="27">
        <f t="shared" ref="O106:O137" si="40">+O105+N106</f>
        <v>-5033.3084999999737</v>
      </c>
      <c r="P106" s="27">
        <f t="shared" ref="P106:P137" si="41">P105-N106</f>
        <v>5033.3084999999737</v>
      </c>
    </row>
    <row r="107" spans="1:16">
      <c r="A107" s="31">
        <v>37653</v>
      </c>
      <c r="C107" s="6">
        <v>99</v>
      </c>
      <c r="D107" s="29">
        <f t="shared" si="32"/>
        <v>161</v>
      </c>
      <c r="E107" s="29">
        <f t="shared" si="37"/>
        <v>15939</v>
      </c>
      <c r="F107" s="29">
        <f t="shared" si="33"/>
        <v>-13102</v>
      </c>
      <c r="G107" s="34">
        <f>+Inputs!$D$2</f>
        <v>0.3795</v>
      </c>
      <c r="I107" s="27">
        <f t="shared" si="38"/>
        <v>29041</v>
      </c>
      <c r="K107" s="27">
        <f t="shared" si="34"/>
        <v>161</v>
      </c>
      <c r="L107" s="27">
        <f t="shared" si="39"/>
        <v>15939</v>
      </c>
      <c r="M107" s="27">
        <f t="shared" si="35"/>
        <v>61.099499999999999</v>
      </c>
      <c r="N107" s="27">
        <f t="shared" si="36"/>
        <v>61.099499999999999</v>
      </c>
      <c r="O107" s="27">
        <f t="shared" si="40"/>
        <v>-4972.2089999999735</v>
      </c>
      <c r="P107" s="27">
        <f t="shared" si="41"/>
        <v>4972.2089999999735</v>
      </c>
    </row>
    <row r="108" spans="1:16">
      <c r="A108" s="30">
        <v>37681</v>
      </c>
      <c r="C108" s="6">
        <v>100</v>
      </c>
      <c r="D108" s="29">
        <f t="shared" si="32"/>
        <v>161</v>
      </c>
      <c r="E108" s="29">
        <f t="shared" si="37"/>
        <v>16100</v>
      </c>
      <c r="F108" s="29">
        <f t="shared" si="33"/>
        <v>-12941</v>
      </c>
      <c r="G108" s="34">
        <f>+Inputs!$D$2</f>
        <v>0.3795</v>
      </c>
      <c r="I108" s="27">
        <f t="shared" si="38"/>
        <v>29041</v>
      </c>
      <c r="K108" s="27">
        <f t="shared" si="34"/>
        <v>161</v>
      </c>
      <c r="L108" s="27">
        <f t="shared" si="39"/>
        <v>16100</v>
      </c>
      <c r="M108" s="27">
        <f t="shared" si="35"/>
        <v>61.099499999999999</v>
      </c>
      <c r="N108" s="27">
        <f t="shared" si="36"/>
        <v>61.099499999999999</v>
      </c>
      <c r="O108" s="27">
        <f t="shared" si="40"/>
        <v>-4911.1094999999732</v>
      </c>
      <c r="P108" s="27">
        <f t="shared" si="41"/>
        <v>4911.1094999999732</v>
      </c>
    </row>
    <row r="109" spans="1:16">
      <c r="A109" s="31">
        <v>37712</v>
      </c>
      <c r="C109" s="6">
        <v>101</v>
      </c>
      <c r="D109" s="29">
        <f t="shared" si="32"/>
        <v>161</v>
      </c>
      <c r="E109" s="29">
        <f t="shared" si="37"/>
        <v>16261</v>
      </c>
      <c r="F109" s="29">
        <f t="shared" si="33"/>
        <v>-12780</v>
      </c>
      <c r="G109" s="34">
        <f>+Inputs!$D$2</f>
        <v>0.3795</v>
      </c>
      <c r="I109" s="27">
        <f t="shared" si="38"/>
        <v>29041</v>
      </c>
      <c r="K109" s="27">
        <f t="shared" si="34"/>
        <v>161</v>
      </c>
      <c r="L109" s="27">
        <f t="shared" si="39"/>
        <v>16261</v>
      </c>
      <c r="M109" s="27">
        <f t="shared" si="35"/>
        <v>61.099499999999999</v>
      </c>
      <c r="N109" s="27">
        <f t="shared" si="36"/>
        <v>61.099499999999999</v>
      </c>
      <c r="O109" s="27">
        <f t="shared" si="40"/>
        <v>-4850.0099999999729</v>
      </c>
      <c r="P109" s="27">
        <f t="shared" si="41"/>
        <v>4850.0099999999729</v>
      </c>
    </row>
    <row r="110" spans="1:16">
      <c r="A110" s="30">
        <v>37742</v>
      </c>
      <c r="C110" s="6">
        <v>102</v>
      </c>
      <c r="D110" s="29">
        <f t="shared" si="32"/>
        <v>161</v>
      </c>
      <c r="E110" s="29">
        <f t="shared" si="37"/>
        <v>16422</v>
      </c>
      <c r="F110" s="29">
        <f t="shared" si="33"/>
        <v>-12619</v>
      </c>
      <c r="G110" s="34">
        <f>+Inputs!$D$3</f>
        <v>0.37951000000000001</v>
      </c>
      <c r="I110" s="27">
        <f t="shared" si="38"/>
        <v>29041</v>
      </c>
      <c r="K110" s="27">
        <f t="shared" si="34"/>
        <v>161</v>
      </c>
      <c r="L110" s="27">
        <f t="shared" si="39"/>
        <v>16422</v>
      </c>
      <c r="M110" s="27">
        <f t="shared" si="35"/>
        <v>61.101110000000006</v>
      </c>
      <c r="N110" s="27">
        <f t="shared" si="36"/>
        <v>61.101110000000006</v>
      </c>
      <c r="O110" s="27">
        <f t="shared" si="40"/>
        <v>-4788.9088899999733</v>
      </c>
      <c r="P110" s="27">
        <f t="shared" si="41"/>
        <v>4788.9088899999733</v>
      </c>
    </row>
    <row r="111" spans="1:16">
      <c r="A111" s="31">
        <v>37773</v>
      </c>
      <c r="C111" s="6">
        <v>103</v>
      </c>
      <c r="D111" s="29">
        <f t="shared" si="32"/>
        <v>161</v>
      </c>
      <c r="E111" s="29">
        <f t="shared" si="37"/>
        <v>16583</v>
      </c>
      <c r="F111" s="29">
        <f t="shared" si="33"/>
        <v>-12458</v>
      </c>
      <c r="G111" s="34">
        <f>+Inputs!$D$3</f>
        <v>0.37951000000000001</v>
      </c>
      <c r="I111" s="27">
        <f t="shared" si="38"/>
        <v>29041</v>
      </c>
      <c r="K111" s="27">
        <f t="shared" si="34"/>
        <v>161</v>
      </c>
      <c r="L111" s="27">
        <f t="shared" si="39"/>
        <v>16583</v>
      </c>
      <c r="M111" s="27">
        <f t="shared" si="35"/>
        <v>61.101110000000006</v>
      </c>
      <c r="N111" s="27">
        <f t="shared" si="36"/>
        <v>61.101110000000006</v>
      </c>
      <c r="O111" s="27">
        <f t="shared" si="40"/>
        <v>-4727.8077799999737</v>
      </c>
      <c r="P111" s="27">
        <f t="shared" si="41"/>
        <v>4727.8077799999737</v>
      </c>
    </row>
    <row r="112" spans="1:16">
      <c r="A112" s="30">
        <v>37803</v>
      </c>
      <c r="C112" s="6">
        <v>104</v>
      </c>
      <c r="D112" s="29">
        <f t="shared" si="32"/>
        <v>161</v>
      </c>
      <c r="E112" s="29">
        <f t="shared" si="37"/>
        <v>16744</v>
      </c>
      <c r="F112" s="29">
        <f t="shared" si="33"/>
        <v>-12297</v>
      </c>
      <c r="G112" s="34">
        <f>+Inputs!$D$3</f>
        <v>0.37951000000000001</v>
      </c>
      <c r="I112" s="27">
        <f t="shared" si="38"/>
        <v>29041</v>
      </c>
      <c r="K112" s="27">
        <f t="shared" si="34"/>
        <v>161</v>
      </c>
      <c r="L112" s="27">
        <f t="shared" si="39"/>
        <v>16744</v>
      </c>
      <c r="M112" s="27">
        <f t="shared" si="35"/>
        <v>61.101110000000006</v>
      </c>
      <c r="N112" s="27">
        <f t="shared" si="36"/>
        <v>61.101110000000006</v>
      </c>
      <c r="O112" s="27">
        <f t="shared" si="40"/>
        <v>-4666.7066699999741</v>
      </c>
      <c r="P112" s="27">
        <f t="shared" si="41"/>
        <v>4666.7066699999741</v>
      </c>
    </row>
    <row r="113" spans="1:16">
      <c r="A113" s="31">
        <v>37834</v>
      </c>
      <c r="C113" s="6">
        <v>105</v>
      </c>
      <c r="D113" s="29">
        <f t="shared" si="32"/>
        <v>161</v>
      </c>
      <c r="E113" s="29">
        <f t="shared" si="37"/>
        <v>16905</v>
      </c>
      <c r="F113" s="29">
        <f t="shared" si="33"/>
        <v>-12136</v>
      </c>
      <c r="G113" s="34">
        <f>+Inputs!$D$3</f>
        <v>0.37951000000000001</v>
      </c>
      <c r="I113" s="27">
        <f t="shared" si="38"/>
        <v>29041</v>
      </c>
      <c r="K113" s="27">
        <f t="shared" si="34"/>
        <v>161</v>
      </c>
      <c r="L113" s="27">
        <f t="shared" si="39"/>
        <v>16905</v>
      </c>
      <c r="M113" s="27">
        <f t="shared" si="35"/>
        <v>61.101110000000006</v>
      </c>
      <c r="N113" s="27">
        <f t="shared" si="36"/>
        <v>61.101110000000006</v>
      </c>
      <c r="O113" s="27">
        <f t="shared" si="40"/>
        <v>-4605.6055599999745</v>
      </c>
      <c r="P113" s="27">
        <f t="shared" si="41"/>
        <v>4605.6055599999745</v>
      </c>
    </row>
    <row r="114" spans="1:16">
      <c r="A114" s="30">
        <v>37865</v>
      </c>
      <c r="C114" s="6">
        <v>106</v>
      </c>
      <c r="D114" s="29">
        <f t="shared" si="32"/>
        <v>161</v>
      </c>
      <c r="E114" s="29">
        <f t="shared" si="37"/>
        <v>17066</v>
      </c>
      <c r="F114" s="29">
        <f t="shared" si="33"/>
        <v>-11975</v>
      </c>
      <c r="G114" s="34">
        <f>+Inputs!$D$3</f>
        <v>0.37951000000000001</v>
      </c>
      <c r="I114" s="27">
        <f t="shared" si="38"/>
        <v>29041</v>
      </c>
      <c r="K114" s="27">
        <f t="shared" si="34"/>
        <v>161</v>
      </c>
      <c r="L114" s="27">
        <f t="shared" si="39"/>
        <v>17066</v>
      </c>
      <c r="M114" s="27">
        <f t="shared" si="35"/>
        <v>61.101110000000006</v>
      </c>
      <c r="N114" s="27">
        <f t="shared" si="36"/>
        <v>61.101110000000006</v>
      </c>
      <c r="O114" s="27">
        <f t="shared" si="40"/>
        <v>-4544.5044499999749</v>
      </c>
      <c r="P114" s="27">
        <f t="shared" si="41"/>
        <v>4544.5044499999749</v>
      </c>
    </row>
    <row r="115" spans="1:16">
      <c r="A115" s="31">
        <v>37895</v>
      </c>
      <c r="C115" s="6">
        <v>107</v>
      </c>
      <c r="D115" s="29">
        <f t="shared" si="32"/>
        <v>161</v>
      </c>
      <c r="E115" s="29">
        <f t="shared" si="37"/>
        <v>17227</v>
      </c>
      <c r="F115" s="29">
        <f t="shared" si="33"/>
        <v>-11814</v>
      </c>
      <c r="G115" s="34">
        <f>+Inputs!$D$3</f>
        <v>0.37951000000000001</v>
      </c>
      <c r="I115" s="27">
        <f t="shared" si="38"/>
        <v>29041</v>
      </c>
      <c r="K115" s="27">
        <f t="shared" si="34"/>
        <v>161</v>
      </c>
      <c r="L115" s="27">
        <f t="shared" si="39"/>
        <v>17227</v>
      </c>
      <c r="M115" s="27">
        <f t="shared" si="35"/>
        <v>61.101110000000006</v>
      </c>
      <c r="N115" s="27">
        <f t="shared" si="36"/>
        <v>61.101110000000006</v>
      </c>
      <c r="O115" s="27">
        <f t="shared" si="40"/>
        <v>-4483.4033399999753</v>
      </c>
      <c r="P115" s="27">
        <f t="shared" si="41"/>
        <v>4483.4033399999753</v>
      </c>
    </row>
    <row r="116" spans="1:16">
      <c r="A116" s="30">
        <v>37926</v>
      </c>
      <c r="C116" s="6">
        <v>108</v>
      </c>
      <c r="D116" s="29">
        <f t="shared" si="32"/>
        <v>161</v>
      </c>
      <c r="E116" s="29">
        <f t="shared" si="37"/>
        <v>17388</v>
      </c>
      <c r="F116" s="29">
        <f t="shared" si="33"/>
        <v>-11653</v>
      </c>
      <c r="G116" s="34">
        <f>+Inputs!$D$3</f>
        <v>0.37951000000000001</v>
      </c>
      <c r="I116" s="27">
        <f t="shared" si="38"/>
        <v>29041</v>
      </c>
      <c r="K116" s="27">
        <f t="shared" si="34"/>
        <v>161</v>
      </c>
      <c r="L116" s="27">
        <f t="shared" si="39"/>
        <v>17388</v>
      </c>
      <c r="M116" s="27">
        <f t="shared" si="35"/>
        <v>61.101110000000006</v>
      </c>
      <c r="N116" s="27">
        <f t="shared" si="36"/>
        <v>61.101110000000006</v>
      </c>
      <c r="O116" s="27">
        <f t="shared" si="40"/>
        <v>-4422.3022299999757</v>
      </c>
      <c r="P116" s="27">
        <f t="shared" si="41"/>
        <v>4422.3022299999757</v>
      </c>
    </row>
    <row r="117" spans="1:16">
      <c r="A117" s="31">
        <v>37956</v>
      </c>
      <c r="C117" s="6">
        <v>109</v>
      </c>
      <c r="D117" s="29">
        <f t="shared" si="32"/>
        <v>161</v>
      </c>
      <c r="E117" s="29">
        <f t="shared" si="37"/>
        <v>17549</v>
      </c>
      <c r="F117" s="29">
        <f t="shared" si="33"/>
        <v>-11492</v>
      </c>
      <c r="G117" s="34">
        <f>+Inputs!$D$3</f>
        <v>0.37951000000000001</v>
      </c>
      <c r="I117" s="27">
        <f t="shared" si="38"/>
        <v>29041</v>
      </c>
      <c r="K117" s="27">
        <f t="shared" si="34"/>
        <v>161</v>
      </c>
      <c r="L117" s="27">
        <f t="shared" si="39"/>
        <v>17549</v>
      </c>
      <c r="M117" s="27">
        <f t="shared" si="35"/>
        <v>61.101110000000006</v>
      </c>
      <c r="N117" s="27">
        <f t="shared" si="36"/>
        <v>61.101110000000006</v>
      </c>
      <c r="O117" s="27">
        <f t="shared" si="40"/>
        <v>-4361.2011199999761</v>
      </c>
      <c r="P117" s="27">
        <f t="shared" si="41"/>
        <v>4361.2011199999761</v>
      </c>
    </row>
    <row r="118" spans="1:16">
      <c r="A118" s="30">
        <v>37987</v>
      </c>
      <c r="C118" s="6">
        <v>110</v>
      </c>
      <c r="D118" s="29">
        <f t="shared" si="32"/>
        <v>161</v>
      </c>
      <c r="E118" s="29">
        <f t="shared" si="37"/>
        <v>17710</v>
      </c>
      <c r="F118" s="29">
        <f t="shared" si="33"/>
        <v>-11331</v>
      </c>
      <c r="G118" s="34">
        <f>+Inputs!$D$3</f>
        <v>0.37951000000000001</v>
      </c>
      <c r="I118" s="27">
        <f t="shared" si="38"/>
        <v>29041</v>
      </c>
      <c r="K118" s="27">
        <f t="shared" si="34"/>
        <v>161</v>
      </c>
      <c r="L118" s="27">
        <f t="shared" si="39"/>
        <v>17710</v>
      </c>
      <c r="M118" s="27">
        <f t="shared" si="35"/>
        <v>61.101110000000006</v>
      </c>
      <c r="N118" s="27">
        <f t="shared" si="36"/>
        <v>61.101110000000006</v>
      </c>
      <c r="O118" s="27">
        <f t="shared" si="40"/>
        <v>-4300.1000099999765</v>
      </c>
      <c r="P118" s="27">
        <f t="shared" si="41"/>
        <v>4300.1000099999765</v>
      </c>
    </row>
    <row r="119" spans="1:16">
      <c r="A119" s="31">
        <v>38018</v>
      </c>
      <c r="C119" s="6">
        <v>111</v>
      </c>
      <c r="D119" s="29">
        <f t="shared" si="32"/>
        <v>161</v>
      </c>
      <c r="E119" s="29">
        <f t="shared" si="37"/>
        <v>17871</v>
      </c>
      <c r="F119" s="29">
        <f t="shared" si="33"/>
        <v>-11170</v>
      </c>
      <c r="G119" s="34">
        <f>+Inputs!$D$3</f>
        <v>0.37951000000000001</v>
      </c>
      <c r="I119" s="27">
        <f t="shared" si="38"/>
        <v>29041</v>
      </c>
      <c r="K119" s="27">
        <f t="shared" si="34"/>
        <v>161</v>
      </c>
      <c r="L119" s="27">
        <f t="shared" si="39"/>
        <v>17871</v>
      </c>
      <c r="M119" s="27">
        <f t="shared" si="35"/>
        <v>61.101110000000006</v>
      </c>
      <c r="N119" s="27">
        <f t="shared" si="36"/>
        <v>61.101110000000006</v>
      </c>
      <c r="O119" s="27">
        <f t="shared" si="40"/>
        <v>-4238.9988999999769</v>
      </c>
      <c r="P119" s="27">
        <f t="shared" si="41"/>
        <v>4238.9988999999769</v>
      </c>
    </row>
    <row r="120" spans="1:16">
      <c r="A120" s="30">
        <v>38047</v>
      </c>
      <c r="C120" s="6">
        <v>112</v>
      </c>
      <c r="D120" s="29">
        <f t="shared" si="32"/>
        <v>161</v>
      </c>
      <c r="E120" s="29">
        <f t="shared" si="37"/>
        <v>18032</v>
      </c>
      <c r="F120" s="29">
        <f t="shared" si="33"/>
        <v>-11009</v>
      </c>
      <c r="G120" s="34">
        <f>+Inputs!$D$3</f>
        <v>0.37951000000000001</v>
      </c>
      <c r="I120" s="27">
        <f t="shared" si="38"/>
        <v>29041</v>
      </c>
      <c r="K120" s="27">
        <f t="shared" si="34"/>
        <v>161</v>
      </c>
      <c r="L120" s="27">
        <f t="shared" si="39"/>
        <v>18032</v>
      </c>
      <c r="M120" s="27">
        <f t="shared" si="35"/>
        <v>61.101110000000006</v>
      </c>
      <c r="N120" s="27">
        <f t="shared" si="36"/>
        <v>61.101110000000006</v>
      </c>
      <c r="O120" s="27">
        <f t="shared" si="40"/>
        <v>-4177.8977899999772</v>
      </c>
      <c r="P120" s="27">
        <f t="shared" si="41"/>
        <v>4177.8977899999772</v>
      </c>
    </row>
    <row r="121" spans="1:16">
      <c r="A121" s="31">
        <v>38078</v>
      </c>
      <c r="C121" s="6">
        <v>113</v>
      </c>
      <c r="D121" s="29">
        <f t="shared" si="32"/>
        <v>161</v>
      </c>
      <c r="E121" s="29">
        <f t="shared" si="37"/>
        <v>18193</v>
      </c>
      <c r="F121" s="29">
        <f t="shared" si="33"/>
        <v>-10848</v>
      </c>
      <c r="G121" s="34">
        <f>+Inputs!$D$3</f>
        <v>0.37951000000000001</v>
      </c>
      <c r="I121" s="27">
        <f t="shared" si="38"/>
        <v>29041</v>
      </c>
      <c r="K121" s="27">
        <f t="shared" si="34"/>
        <v>161</v>
      </c>
      <c r="L121" s="27">
        <f t="shared" si="39"/>
        <v>18193</v>
      </c>
      <c r="M121" s="27">
        <f t="shared" si="35"/>
        <v>61.101110000000006</v>
      </c>
      <c r="N121" s="27">
        <f t="shared" si="36"/>
        <v>61.101110000000006</v>
      </c>
      <c r="O121" s="27">
        <f t="shared" si="40"/>
        <v>-4116.7966799999776</v>
      </c>
      <c r="P121" s="27">
        <f t="shared" si="41"/>
        <v>4116.7966799999776</v>
      </c>
    </row>
    <row r="122" spans="1:16">
      <c r="A122" s="30">
        <v>38108</v>
      </c>
      <c r="C122" s="6">
        <v>114</v>
      </c>
      <c r="D122" s="29">
        <f t="shared" si="32"/>
        <v>161</v>
      </c>
      <c r="E122" s="29">
        <f t="shared" si="37"/>
        <v>18354</v>
      </c>
      <c r="F122" s="29">
        <f t="shared" si="33"/>
        <v>-10687</v>
      </c>
      <c r="G122" s="34">
        <f>+Inputs!$D$3</f>
        <v>0.37951000000000001</v>
      </c>
      <c r="I122" s="27">
        <f t="shared" si="38"/>
        <v>29041</v>
      </c>
      <c r="K122" s="27">
        <f t="shared" si="34"/>
        <v>161</v>
      </c>
      <c r="L122" s="27">
        <f t="shared" si="39"/>
        <v>18354</v>
      </c>
      <c r="M122" s="27">
        <f t="shared" si="35"/>
        <v>61.101110000000006</v>
      </c>
      <c r="N122" s="27">
        <f t="shared" si="36"/>
        <v>61.101110000000006</v>
      </c>
      <c r="O122" s="27">
        <f t="shared" si="40"/>
        <v>-4055.6955699999776</v>
      </c>
      <c r="P122" s="27">
        <f t="shared" si="41"/>
        <v>4055.6955699999776</v>
      </c>
    </row>
    <row r="123" spans="1:16">
      <c r="A123" s="31">
        <v>38139</v>
      </c>
      <c r="C123" s="6">
        <v>115</v>
      </c>
      <c r="D123" s="29">
        <f t="shared" si="32"/>
        <v>161</v>
      </c>
      <c r="E123" s="29">
        <f t="shared" si="37"/>
        <v>18515</v>
      </c>
      <c r="F123" s="29">
        <f t="shared" si="33"/>
        <v>-10526</v>
      </c>
      <c r="G123" s="34">
        <f>+Inputs!$D$3</f>
        <v>0.37951000000000001</v>
      </c>
      <c r="I123" s="27">
        <f t="shared" si="38"/>
        <v>29041</v>
      </c>
      <c r="K123" s="27">
        <f t="shared" si="34"/>
        <v>161</v>
      </c>
      <c r="L123" s="27">
        <f t="shared" si="39"/>
        <v>18515</v>
      </c>
      <c r="M123" s="27">
        <f t="shared" si="35"/>
        <v>61.101110000000006</v>
      </c>
      <c r="N123" s="27">
        <f t="shared" si="36"/>
        <v>61.101110000000006</v>
      </c>
      <c r="O123" s="27">
        <f t="shared" si="40"/>
        <v>-3994.5944599999775</v>
      </c>
      <c r="P123" s="27">
        <f t="shared" si="41"/>
        <v>3994.5944599999775</v>
      </c>
    </row>
    <row r="124" spans="1:16">
      <c r="A124" s="30">
        <v>38169</v>
      </c>
      <c r="C124" s="6">
        <v>116</v>
      </c>
      <c r="D124" s="29">
        <f t="shared" si="32"/>
        <v>161</v>
      </c>
      <c r="E124" s="29">
        <f t="shared" si="37"/>
        <v>18676</v>
      </c>
      <c r="F124" s="29">
        <f t="shared" si="33"/>
        <v>-10365</v>
      </c>
      <c r="G124" s="34">
        <f>+Inputs!$D$3</f>
        <v>0.37951000000000001</v>
      </c>
      <c r="I124" s="27">
        <f t="shared" si="38"/>
        <v>29041</v>
      </c>
      <c r="K124" s="27">
        <f t="shared" si="34"/>
        <v>161</v>
      </c>
      <c r="L124" s="27">
        <f t="shared" si="39"/>
        <v>18676</v>
      </c>
      <c r="M124" s="27">
        <f t="shared" si="35"/>
        <v>61.101110000000006</v>
      </c>
      <c r="N124" s="27">
        <f t="shared" si="36"/>
        <v>61.101110000000006</v>
      </c>
      <c r="O124" s="27">
        <f t="shared" si="40"/>
        <v>-3933.4933499999775</v>
      </c>
      <c r="P124" s="27">
        <f t="shared" si="41"/>
        <v>3933.4933499999775</v>
      </c>
    </row>
    <row r="125" spans="1:16">
      <c r="A125" s="31">
        <v>38200</v>
      </c>
      <c r="C125" s="6">
        <v>117</v>
      </c>
      <c r="D125" s="29">
        <f t="shared" si="32"/>
        <v>161</v>
      </c>
      <c r="E125" s="29">
        <f t="shared" si="37"/>
        <v>18837</v>
      </c>
      <c r="F125" s="29">
        <f t="shared" si="33"/>
        <v>-10204</v>
      </c>
      <c r="G125" s="34">
        <f>+Inputs!$D$3</f>
        <v>0.37951000000000001</v>
      </c>
      <c r="I125" s="27">
        <f t="shared" si="38"/>
        <v>29041</v>
      </c>
      <c r="K125" s="27">
        <f t="shared" si="34"/>
        <v>161</v>
      </c>
      <c r="L125" s="27">
        <f t="shared" si="39"/>
        <v>18837</v>
      </c>
      <c r="M125" s="27">
        <f t="shared" si="35"/>
        <v>61.101110000000006</v>
      </c>
      <c r="N125" s="27">
        <f t="shared" si="36"/>
        <v>61.101110000000006</v>
      </c>
      <c r="O125" s="27">
        <f t="shared" si="40"/>
        <v>-3872.3922399999774</v>
      </c>
      <c r="P125" s="27">
        <f t="shared" si="41"/>
        <v>3872.3922399999774</v>
      </c>
    </row>
    <row r="126" spans="1:16">
      <c r="A126" s="30">
        <v>38231</v>
      </c>
      <c r="C126" s="6">
        <v>118</v>
      </c>
      <c r="D126" s="29">
        <f t="shared" si="32"/>
        <v>161</v>
      </c>
      <c r="E126" s="29">
        <f t="shared" si="37"/>
        <v>18998</v>
      </c>
      <c r="F126" s="29">
        <f t="shared" si="33"/>
        <v>-10043</v>
      </c>
      <c r="G126" s="34">
        <f>+Inputs!$D$3</f>
        <v>0.37951000000000001</v>
      </c>
      <c r="I126" s="27">
        <f t="shared" si="38"/>
        <v>29041</v>
      </c>
      <c r="K126" s="27">
        <f t="shared" si="34"/>
        <v>161</v>
      </c>
      <c r="L126" s="27">
        <f t="shared" si="39"/>
        <v>18998</v>
      </c>
      <c r="M126" s="27">
        <f t="shared" si="35"/>
        <v>61.101110000000006</v>
      </c>
      <c r="N126" s="27">
        <f t="shared" si="36"/>
        <v>61.101110000000006</v>
      </c>
      <c r="O126" s="27">
        <f t="shared" si="40"/>
        <v>-3811.2911299999773</v>
      </c>
      <c r="P126" s="27">
        <f t="shared" si="41"/>
        <v>3811.2911299999773</v>
      </c>
    </row>
    <row r="127" spans="1:16">
      <c r="A127" s="31">
        <v>38261</v>
      </c>
      <c r="C127" s="6">
        <v>119</v>
      </c>
      <c r="D127" s="29">
        <f t="shared" si="32"/>
        <v>161</v>
      </c>
      <c r="E127" s="29">
        <f t="shared" si="37"/>
        <v>19159</v>
      </c>
      <c r="F127" s="29">
        <f t="shared" si="33"/>
        <v>-9882</v>
      </c>
      <c r="G127" s="34">
        <f>+Inputs!$D$3</f>
        <v>0.37951000000000001</v>
      </c>
      <c r="I127" s="27">
        <f t="shared" si="38"/>
        <v>29041</v>
      </c>
      <c r="K127" s="27">
        <f t="shared" si="34"/>
        <v>161</v>
      </c>
      <c r="L127" s="27">
        <f t="shared" si="39"/>
        <v>19159</v>
      </c>
      <c r="M127" s="27">
        <f t="shared" si="35"/>
        <v>61.101110000000006</v>
      </c>
      <c r="N127" s="27">
        <f t="shared" si="36"/>
        <v>61.101110000000006</v>
      </c>
      <c r="O127" s="27">
        <f t="shared" si="40"/>
        <v>-3750.1900199999773</v>
      </c>
      <c r="P127" s="27">
        <f t="shared" si="41"/>
        <v>3750.1900199999773</v>
      </c>
    </row>
    <row r="128" spans="1:16">
      <c r="A128" s="30">
        <v>38292</v>
      </c>
      <c r="C128" s="6">
        <v>120</v>
      </c>
      <c r="D128" s="29">
        <f t="shared" si="32"/>
        <v>161</v>
      </c>
      <c r="E128" s="29">
        <f t="shared" si="37"/>
        <v>19320</v>
      </c>
      <c r="F128" s="29">
        <f t="shared" si="33"/>
        <v>-9721</v>
      </c>
      <c r="G128" s="34">
        <f>+Inputs!$D$3</f>
        <v>0.37951000000000001</v>
      </c>
      <c r="I128" s="27">
        <f t="shared" si="38"/>
        <v>29041</v>
      </c>
      <c r="K128" s="27">
        <f t="shared" si="34"/>
        <v>161</v>
      </c>
      <c r="L128" s="27">
        <f t="shared" si="39"/>
        <v>19320</v>
      </c>
      <c r="M128" s="27">
        <f t="shared" si="35"/>
        <v>61.101110000000006</v>
      </c>
      <c r="N128" s="27">
        <f t="shared" si="36"/>
        <v>61.101110000000006</v>
      </c>
      <c r="O128" s="27">
        <f t="shared" si="40"/>
        <v>-3689.0889099999772</v>
      </c>
      <c r="P128" s="27">
        <f t="shared" si="41"/>
        <v>3689.0889099999772</v>
      </c>
    </row>
    <row r="129" spans="1:16">
      <c r="A129" s="31">
        <v>38322</v>
      </c>
      <c r="C129" s="6">
        <v>121</v>
      </c>
      <c r="D129" s="29">
        <f t="shared" si="32"/>
        <v>161</v>
      </c>
      <c r="E129" s="29">
        <f t="shared" si="37"/>
        <v>19481</v>
      </c>
      <c r="F129" s="29">
        <f t="shared" si="33"/>
        <v>-9560</v>
      </c>
      <c r="G129" s="34">
        <f>+Inputs!$D$3</f>
        <v>0.37951000000000001</v>
      </c>
      <c r="I129" s="27">
        <f t="shared" si="38"/>
        <v>29041</v>
      </c>
      <c r="K129" s="27">
        <f t="shared" si="34"/>
        <v>161</v>
      </c>
      <c r="L129" s="27">
        <f t="shared" si="39"/>
        <v>19481</v>
      </c>
      <c r="M129" s="27">
        <f t="shared" si="35"/>
        <v>61.101110000000006</v>
      </c>
      <c r="N129" s="27">
        <f t="shared" si="36"/>
        <v>61.101110000000006</v>
      </c>
      <c r="O129" s="27">
        <f t="shared" si="40"/>
        <v>-3627.9877999999771</v>
      </c>
      <c r="P129" s="27">
        <f t="shared" si="41"/>
        <v>3627.9877999999771</v>
      </c>
    </row>
    <row r="130" spans="1:16">
      <c r="A130" s="30">
        <v>38353</v>
      </c>
      <c r="C130" s="6">
        <v>122</v>
      </c>
      <c r="D130" s="29">
        <f t="shared" si="32"/>
        <v>161</v>
      </c>
      <c r="E130" s="29">
        <f t="shared" si="37"/>
        <v>19642</v>
      </c>
      <c r="F130" s="29">
        <f t="shared" si="33"/>
        <v>-9399</v>
      </c>
      <c r="G130" s="34">
        <f>+Inputs!$D$3</f>
        <v>0.37951000000000001</v>
      </c>
      <c r="I130" s="27">
        <f t="shared" si="38"/>
        <v>29041</v>
      </c>
      <c r="K130" s="27">
        <f t="shared" si="34"/>
        <v>161</v>
      </c>
      <c r="L130" s="27">
        <f t="shared" si="39"/>
        <v>19642</v>
      </c>
      <c r="M130" s="27">
        <f t="shared" si="35"/>
        <v>61.101110000000006</v>
      </c>
      <c r="N130" s="27">
        <f t="shared" si="36"/>
        <v>61.101110000000006</v>
      </c>
      <c r="O130" s="27">
        <f t="shared" si="40"/>
        <v>-3566.8866899999771</v>
      </c>
      <c r="P130" s="27">
        <f t="shared" si="41"/>
        <v>3566.8866899999771</v>
      </c>
    </row>
    <row r="131" spans="1:16">
      <c r="A131" s="31">
        <v>38384</v>
      </c>
      <c r="C131" s="6">
        <v>123</v>
      </c>
      <c r="D131" s="29">
        <f t="shared" si="32"/>
        <v>161</v>
      </c>
      <c r="E131" s="29">
        <f t="shared" si="37"/>
        <v>19803</v>
      </c>
      <c r="F131" s="29">
        <f t="shared" si="33"/>
        <v>-9238</v>
      </c>
      <c r="G131" s="34">
        <f>+Inputs!$D$3</f>
        <v>0.37951000000000001</v>
      </c>
      <c r="I131" s="27">
        <f t="shared" si="38"/>
        <v>29041</v>
      </c>
      <c r="K131" s="27">
        <f t="shared" si="34"/>
        <v>161</v>
      </c>
      <c r="L131" s="27">
        <f t="shared" si="39"/>
        <v>19803</v>
      </c>
      <c r="M131" s="27">
        <f t="shared" si="35"/>
        <v>61.101110000000006</v>
      </c>
      <c r="N131" s="27">
        <f t="shared" si="36"/>
        <v>61.101110000000006</v>
      </c>
      <c r="O131" s="27">
        <f t="shared" si="40"/>
        <v>-3505.785579999977</v>
      </c>
      <c r="P131" s="27">
        <f t="shared" si="41"/>
        <v>3505.785579999977</v>
      </c>
    </row>
    <row r="132" spans="1:16">
      <c r="A132" s="30">
        <v>38412</v>
      </c>
      <c r="C132" s="6">
        <v>124</v>
      </c>
      <c r="D132" s="29">
        <f t="shared" si="32"/>
        <v>161</v>
      </c>
      <c r="E132" s="29">
        <f t="shared" si="37"/>
        <v>19964</v>
      </c>
      <c r="F132" s="29">
        <f t="shared" si="33"/>
        <v>-9077</v>
      </c>
      <c r="G132" s="34">
        <f>+Inputs!$D$3</f>
        <v>0.37951000000000001</v>
      </c>
      <c r="I132" s="27">
        <f t="shared" si="38"/>
        <v>29041</v>
      </c>
      <c r="K132" s="27">
        <f t="shared" si="34"/>
        <v>161</v>
      </c>
      <c r="L132" s="27">
        <f t="shared" si="39"/>
        <v>19964</v>
      </c>
      <c r="M132" s="27">
        <f t="shared" si="35"/>
        <v>61.101110000000006</v>
      </c>
      <c r="N132" s="27">
        <f t="shared" si="36"/>
        <v>61.101110000000006</v>
      </c>
      <c r="O132" s="27">
        <f t="shared" si="40"/>
        <v>-3444.684469999977</v>
      </c>
      <c r="P132" s="27">
        <f t="shared" si="41"/>
        <v>3444.684469999977</v>
      </c>
    </row>
    <row r="133" spans="1:16">
      <c r="A133" s="31">
        <v>38443</v>
      </c>
      <c r="C133" s="6">
        <v>125</v>
      </c>
      <c r="D133" s="29">
        <f t="shared" si="32"/>
        <v>161</v>
      </c>
      <c r="E133" s="29">
        <f t="shared" si="37"/>
        <v>20125</v>
      </c>
      <c r="F133" s="29">
        <f t="shared" si="33"/>
        <v>-8916</v>
      </c>
      <c r="G133" s="34">
        <f>+Inputs!$D$3</f>
        <v>0.37951000000000001</v>
      </c>
      <c r="I133" s="27">
        <f t="shared" si="38"/>
        <v>29041</v>
      </c>
      <c r="K133" s="27">
        <f t="shared" si="34"/>
        <v>161</v>
      </c>
      <c r="L133" s="27">
        <f t="shared" si="39"/>
        <v>20125</v>
      </c>
      <c r="M133" s="27">
        <f t="shared" si="35"/>
        <v>61.101110000000006</v>
      </c>
      <c r="N133" s="27">
        <f t="shared" si="36"/>
        <v>61.101110000000006</v>
      </c>
      <c r="O133" s="27">
        <f t="shared" si="40"/>
        <v>-3383.5833599999769</v>
      </c>
      <c r="P133" s="27">
        <f t="shared" si="41"/>
        <v>3383.5833599999769</v>
      </c>
    </row>
    <row r="134" spans="1:16">
      <c r="A134" s="30">
        <v>38473</v>
      </c>
      <c r="C134" s="6">
        <v>126</v>
      </c>
      <c r="D134" s="29">
        <f t="shared" si="32"/>
        <v>161</v>
      </c>
      <c r="E134" s="29">
        <f t="shared" si="37"/>
        <v>20286</v>
      </c>
      <c r="F134" s="29">
        <f t="shared" si="33"/>
        <v>-8755</v>
      </c>
      <c r="G134" s="34">
        <f>+Inputs!$D$3</f>
        <v>0.37951000000000001</v>
      </c>
      <c r="I134" s="27">
        <f t="shared" si="38"/>
        <v>29041</v>
      </c>
      <c r="K134" s="27">
        <f t="shared" si="34"/>
        <v>161</v>
      </c>
      <c r="L134" s="27">
        <f t="shared" si="39"/>
        <v>20286</v>
      </c>
      <c r="M134" s="27">
        <f t="shared" si="35"/>
        <v>61.101110000000006</v>
      </c>
      <c r="N134" s="27">
        <f t="shared" si="36"/>
        <v>61.101110000000006</v>
      </c>
      <c r="O134" s="27">
        <f t="shared" si="40"/>
        <v>-3322.4822499999768</v>
      </c>
      <c r="P134" s="27">
        <f t="shared" si="41"/>
        <v>3322.4822499999768</v>
      </c>
    </row>
    <row r="135" spans="1:16">
      <c r="A135" s="31">
        <v>38504</v>
      </c>
      <c r="C135" s="6">
        <v>127</v>
      </c>
      <c r="D135" s="29">
        <f t="shared" si="32"/>
        <v>161</v>
      </c>
      <c r="E135" s="29">
        <f t="shared" si="37"/>
        <v>20447</v>
      </c>
      <c r="F135" s="29">
        <f t="shared" si="33"/>
        <v>-8594</v>
      </c>
      <c r="G135" s="34">
        <f>+Inputs!$D$3</f>
        <v>0.37951000000000001</v>
      </c>
      <c r="I135" s="27">
        <f t="shared" si="38"/>
        <v>29041</v>
      </c>
      <c r="K135" s="27">
        <f t="shared" si="34"/>
        <v>161</v>
      </c>
      <c r="L135" s="27">
        <f t="shared" si="39"/>
        <v>20447</v>
      </c>
      <c r="M135" s="27">
        <f t="shared" si="35"/>
        <v>61.101110000000006</v>
      </c>
      <c r="N135" s="27">
        <f t="shared" si="36"/>
        <v>61.101110000000006</v>
      </c>
      <c r="O135" s="27">
        <f t="shared" si="40"/>
        <v>-3261.3811399999768</v>
      </c>
      <c r="P135" s="27">
        <f t="shared" si="41"/>
        <v>3261.3811399999768</v>
      </c>
    </row>
    <row r="136" spans="1:16">
      <c r="A136" s="30">
        <v>38534</v>
      </c>
      <c r="C136" s="6">
        <v>128</v>
      </c>
      <c r="D136" s="29">
        <f t="shared" si="32"/>
        <v>161</v>
      </c>
      <c r="E136" s="29">
        <f t="shared" si="37"/>
        <v>20608</v>
      </c>
      <c r="F136" s="29">
        <f t="shared" si="33"/>
        <v>-8433</v>
      </c>
      <c r="G136" s="34">
        <f>+Inputs!$D$3</f>
        <v>0.37951000000000001</v>
      </c>
      <c r="I136" s="27">
        <f t="shared" si="38"/>
        <v>29041</v>
      </c>
      <c r="K136" s="27">
        <f t="shared" si="34"/>
        <v>161</v>
      </c>
      <c r="L136" s="27">
        <f t="shared" si="39"/>
        <v>20608</v>
      </c>
      <c r="M136" s="27">
        <f t="shared" si="35"/>
        <v>61.101110000000006</v>
      </c>
      <c r="N136" s="27">
        <f t="shared" si="36"/>
        <v>61.101110000000006</v>
      </c>
      <c r="O136" s="27">
        <f t="shared" si="40"/>
        <v>-3200.2800299999767</v>
      </c>
      <c r="P136" s="27">
        <f t="shared" si="41"/>
        <v>3200.2800299999767</v>
      </c>
    </row>
    <row r="137" spans="1:16">
      <c r="A137" s="31">
        <v>38565</v>
      </c>
      <c r="C137" s="6">
        <v>129</v>
      </c>
      <c r="D137" s="29">
        <f t="shared" ref="D137:D168" si="42">ROUND(-(+$B$9/180)*1,0)</f>
        <v>161</v>
      </c>
      <c r="E137" s="29">
        <f t="shared" si="37"/>
        <v>20769</v>
      </c>
      <c r="F137" s="29">
        <f t="shared" ref="F137:F168" si="43">$B$9+E137</f>
        <v>-8272</v>
      </c>
      <c r="G137" s="34">
        <f>+Inputs!$D$3</f>
        <v>0.37951000000000001</v>
      </c>
      <c r="I137" s="27">
        <f t="shared" si="38"/>
        <v>29041</v>
      </c>
      <c r="K137" s="27">
        <f t="shared" ref="K137:K168" si="44">D137</f>
        <v>161</v>
      </c>
      <c r="L137" s="27">
        <f t="shared" si="39"/>
        <v>20769</v>
      </c>
      <c r="M137" s="27">
        <f t="shared" ref="M137:M168" si="45">K137*G137</f>
        <v>61.101110000000006</v>
      </c>
      <c r="N137" s="27">
        <f t="shared" ref="N137:N168" si="46">M137-J137</f>
        <v>61.101110000000006</v>
      </c>
      <c r="O137" s="27">
        <f t="shared" si="40"/>
        <v>-3139.1789199999766</v>
      </c>
      <c r="P137" s="27">
        <f t="shared" si="41"/>
        <v>3139.1789199999766</v>
      </c>
    </row>
    <row r="138" spans="1:16">
      <c r="A138" s="30">
        <v>38596</v>
      </c>
      <c r="C138" s="6">
        <v>130</v>
      </c>
      <c r="D138" s="29">
        <f t="shared" si="42"/>
        <v>161</v>
      </c>
      <c r="E138" s="29">
        <f t="shared" ref="E138:E169" si="47">+E137+D138</f>
        <v>20930</v>
      </c>
      <c r="F138" s="29">
        <f t="shared" si="43"/>
        <v>-8111</v>
      </c>
      <c r="G138" s="34">
        <f>+Inputs!$D$3</f>
        <v>0.37951000000000001</v>
      </c>
      <c r="I138" s="27">
        <f t="shared" ref="I138:I169" si="48">+I137+H138</f>
        <v>29041</v>
      </c>
      <c r="K138" s="27">
        <f t="shared" si="44"/>
        <v>161</v>
      </c>
      <c r="L138" s="27">
        <f t="shared" ref="L138:L169" si="49">+L137+K138</f>
        <v>20930</v>
      </c>
      <c r="M138" s="27">
        <f t="shared" si="45"/>
        <v>61.101110000000006</v>
      </c>
      <c r="N138" s="27">
        <f t="shared" si="46"/>
        <v>61.101110000000006</v>
      </c>
      <c r="O138" s="27">
        <f t="shared" ref="O138:O169" si="50">+O137+N138</f>
        <v>-3078.0778099999766</v>
      </c>
      <c r="P138" s="27">
        <f t="shared" ref="P138:P169" si="51">P137-N138</f>
        <v>3078.0778099999766</v>
      </c>
    </row>
    <row r="139" spans="1:16">
      <c r="A139" s="31">
        <v>38626</v>
      </c>
      <c r="C139" s="6">
        <v>131</v>
      </c>
      <c r="D139" s="29">
        <f t="shared" si="42"/>
        <v>161</v>
      </c>
      <c r="E139" s="29">
        <f t="shared" si="47"/>
        <v>21091</v>
      </c>
      <c r="F139" s="29">
        <f t="shared" si="43"/>
        <v>-7950</v>
      </c>
      <c r="G139" s="34">
        <f>+Inputs!$D$3</f>
        <v>0.37951000000000001</v>
      </c>
      <c r="I139" s="27">
        <f t="shared" si="48"/>
        <v>29041</v>
      </c>
      <c r="K139" s="27">
        <f t="shared" si="44"/>
        <v>161</v>
      </c>
      <c r="L139" s="27">
        <f t="shared" si="49"/>
        <v>21091</v>
      </c>
      <c r="M139" s="27">
        <f t="shared" si="45"/>
        <v>61.101110000000006</v>
      </c>
      <c r="N139" s="27">
        <f t="shared" si="46"/>
        <v>61.101110000000006</v>
      </c>
      <c r="O139" s="27">
        <f t="shared" si="50"/>
        <v>-3016.9766999999765</v>
      </c>
      <c r="P139" s="27">
        <f t="shared" si="51"/>
        <v>3016.9766999999765</v>
      </c>
    </row>
    <row r="140" spans="1:16">
      <c r="A140" s="30">
        <v>38657</v>
      </c>
      <c r="C140" s="6">
        <v>132</v>
      </c>
      <c r="D140" s="29">
        <f t="shared" si="42"/>
        <v>161</v>
      </c>
      <c r="E140" s="29">
        <f t="shared" si="47"/>
        <v>21252</v>
      </c>
      <c r="F140" s="29">
        <f t="shared" si="43"/>
        <v>-7789</v>
      </c>
      <c r="G140" s="34">
        <f>+Inputs!$D$3</f>
        <v>0.37951000000000001</v>
      </c>
      <c r="I140" s="27">
        <f t="shared" si="48"/>
        <v>29041</v>
      </c>
      <c r="K140" s="27">
        <f t="shared" si="44"/>
        <v>161</v>
      </c>
      <c r="L140" s="27">
        <f t="shared" si="49"/>
        <v>21252</v>
      </c>
      <c r="M140" s="27">
        <f t="shared" si="45"/>
        <v>61.101110000000006</v>
      </c>
      <c r="N140" s="27">
        <f t="shared" si="46"/>
        <v>61.101110000000006</v>
      </c>
      <c r="O140" s="27">
        <f t="shared" si="50"/>
        <v>-2955.8755899999765</v>
      </c>
      <c r="P140" s="27">
        <f t="shared" si="51"/>
        <v>2955.8755899999765</v>
      </c>
    </row>
    <row r="141" spans="1:16">
      <c r="A141" s="31">
        <v>38687</v>
      </c>
      <c r="C141" s="6">
        <v>133</v>
      </c>
      <c r="D141" s="29">
        <f t="shared" si="42"/>
        <v>161</v>
      </c>
      <c r="E141" s="29">
        <f t="shared" si="47"/>
        <v>21413</v>
      </c>
      <c r="F141" s="29">
        <f t="shared" si="43"/>
        <v>-7628</v>
      </c>
      <c r="G141" s="34">
        <f>+Inputs!$D$3</f>
        <v>0.37951000000000001</v>
      </c>
      <c r="I141" s="27">
        <f t="shared" si="48"/>
        <v>29041</v>
      </c>
      <c r="K141" s="27">
        <f t="shared" si="44"/>
        <v>161</v>
      </c>
      <c r="L141" s="27">
        <f t="shared" si="49"/>
        <v>21413</v>
      </c>
      <c r="M141" s="27">
        <f t="shared" si="45"/>
        <v>61.101110000000006</v>
      </c>
      <c r="N141" s="27">
        <f t="shared" si="46"/>
        <v>61.101110000000006</v>
      </c>
      <c r="O141" s="27">
        <f t="shared" si="50"/>
        <v>-2894.7744799999764</v>
      </c>
      <c r="P141" s="27">
        <f t="shared" si="51"/>
        <v>2894.7744799999764</v>
      </c>
    </row>
    <row r="142" spans="1:16">
      <c r="A142" s="30">
        <v>38718</v>
      </c>
      <c r="C142" s="6">
        <v>134</v>
      </c>
      <c r="D142" s="29">
        <f t="shared" si="42"/>
        <v>161</v>
      </c>
      <c r="E142" s="29">
        <f t="shared" si="47"/>
        <v>21574</v>
      </c>
      <c r="F142" s="29">
        <f t="shared" si="43"/>
        <v>-7467</v>
      </c>
      <c r="G142" s="34">
        <f>+Inputs!$D$3</f>
        <v>0.37951000000000001</v>
      </c>
      <c r="I142" s="27">
        <f t="shared" si="48"/>
        <v>29041</v>
      </c>
      <c r="K142" s="27">
        <f t="shared" si="44"/>
        <v>161</v>
      </c>
      <c r="L142" s="27">
        <f t="shared" si="49"/>
        <v>21574</v>
      </c>
      <c r="M142" s="27">
        <f t="shared" si="45"/>
        <v>61.101110000000006</v>
      </c>
      <c r="N142" s="27">
        <f t="shared" si="46"/>
        <v>61.101110000000006</v>
      </c>
      <c r="O142" s="27">
        <f t="shared" si="50"/>
        <v>-2833.6733699999763</v>
      </c>
      <c r="P142" s="27">
        <f t="shared" si="51"/>
        <v>2833.6733699999763</v>
      </c>
    </row>
    <row r="143" spans="1:16">
      <c r="A143" s="31">
        <v>38749</v>
      </c>
      <c r="C143" s="6">
        <v>135</v>
      </c>
      <c r="D143" s="29">
        <f t="shared" si="42"/>
        <v>161</v>
      </c>
      <c r="E143" s="29">
        <f t="shared" si="47"/>
        <v>21735</v>
      </c>
      <c r="F143" s="29">
        <f t="shared" si="43"/>
        <v>-7306</v>
      </c>
      <c r="G143" s="34">
        <f>+Inputs!$D$3</f>
        <v>0.37951000000000001</v>
      </c>
      <c r="I143" s="27">
        <f t="shared" si="48"/>
        <v>29041</v>
      </c>
      <c r="K143" s="27">
        <f t="shared" si="44"/>
        <v>161</v>
      </c>
      <c r="L143" s="27">
        <f t="shared" si="49"/>
        <v>21735</v>
      </c>
      <c r="M143" s="27">
        <f t="shared" si="45"/>
        <v>61.101110000000006</v>
      </c>
      <c r="N143" s="27">
        <f t="shared" si="46"/>
        <v>61.101110000000006</v>
      </c>
      <c r="O143" s="27">
        <f t="shared" si="50"/>
        <v>-2772.5722599999763</v>
      </c>
      <c r="P143" s="27">
        <f t="shared" si="51"/>
        <v>2772.5722599999763</v>
      </c>
    </row>
    <row r="144" spans="1:16">
      <c r="A144" s="30">
        <v>38777</v>
      </c>
      <c r="C144" s="6">
        <v>136</v>
      </c>
      <c r="D144" s="29">
        <f t="shared" si="42"/>
        <v>161</v>
      </c>
      <c r="E144" s="29">
        <f t="shared" si="47"/>
        <v>21896</v>
      </c>
      <c r="F144" s="29">
        <f t="shared" si="43"/>
        <v>-7145</v>
      </c>
      <c r="G144" s="34">
        <f>+Inputs!$D$3</f>
        <v>0.37951000000000001</v>
      </c>
      <c r="I144" s="27">
        <f t="shared" si="48"/>
        <v>29041</v>
      </c>
      <c r="K144" s="27">
        <f t="shared" si="44"/>
        <v>161</v>
      </c>
      <c r="L144" s="27">
        <f t="shared" si="49"/>
        <v>21896</v>
      </c>
      <c r="M144" s="27">
        <f t="shared" si="45"/>
        <v>61.101110000000006</v>
      </c>
      <c r="N144" s="27">
        <f t="shared" si="46"/>
        <v>61.101110000000006</v>
      </c>
      <c r="O144" s="27">
        <f t="shared" si="50"/>
        <v>-2711.4711499999762</v>
      </c>
      <c r="P144" s="27">
        <f t="shared" si="51"/>
        <v>2711.4711499999762</v>
      </c>
    </row>
    <row r="145" spans="1:16">
      <c r="A145" s="31">
        <v>38808</v>
      </c>
      <c r="C145" s="6">
        <v>137</v>
      </c>
      <c r="D145" s="29">
        <f t="shared" si="42"/>
        <v>161</v>
      </c>
      <c r="E145" s="29">
        <f t="shared" si="47"/>
        <v>22057</v>
      </c>
      <c r="F145" s="29">
        <f t="shared" si="43"/>
        <v>-6984</v>
      </c>
      <c r="G145" s="34">
        <f>+Inputs!$D$3</f>
        <v>0.37951000000000001</v>
      </c>
      <c r="I145" s="27">
        <f t="shared" si="48"/>
        <v>29041</v>
      </c>
      <c r="K145" s="27">
        <f t="shared" si="44"/>
        <v>161</v>
      </c>
      <c r="L145" s="27">
        <f t="shared" si="49"/>
        <v>22057</v>
      </c>
      <c r="M145" s="27">
        <f t="shared" si="45"/>
        <v>61.101110000000006</v>
      </c>
      <c r="N145" s="27">
        <f t="shared" si="46"/>
        <v>61.101110000000006</v>
      </c>
      <c r="O145" s="27">
        <f t="shared" si="50"/>
        <v>-2650.3700399999761</v>
      </c>
      <c r="P145" s="27">
        <f t="shared" si="51"/>
        <v>2650.3700399999761</v>
      </c>
    </row>
    <row r="146" spans="1:16">
      <c r="A146" s="30">
        <v>38838</v>
      </c>
      <c r="C146" s="6">
        <v>138</v>
      </c>
      <c r="D146" s="29">
        <f t="shared" si="42"/>
        <v>161</v>
      </c>
      <c r="E146" s="29">
        <f t="shared" si="47"/>
        <v>22218</v>
      </c>
      <c r="F146" s="29">
        <f t="shared" si="43"/>
        <v>-6823</v>
      </c>
      <c r="G146" s="34">
        <f>+Inputs!$D$3</f>
        <v>0.37951000000000001</v>
      </c>
      <c r="I146" s="27">
        <f t="shared" si="48"/>
        <v>29041</v>
      </c>
      <c r="K146" s="27">
        <f t="shared" si="44"/>
        <v>161</v>
      </c>
      <c r="L146" s="27">
        <f t="shared" si="49"/>
        <v>22218</v>
      </c>
      <c r="M146" s="27">
        <f t="shared" si="45"/>
        <v>61.101110000000006</v>
      </c>
      <c r="N146" s="27">
        <f t="shared" si="46"/>
        <v>61.101110000000006</v>
      </c>
      <c r="O146" s="27">
        <f t="shared" si="50"/>
        <v>-2589.2689299999761</v>
      </c>
      <c r="P146" s="27">
        <f t="shared" si="51"/>
        <v>2589.2689299999761</v>
      </c>
    </row>
    <row r="147" spans="1:16">
      <c r="A147" s="31">
        <v>38869</v>
      </c>
      <c r="C147" s="6">
        <v>139</v>
      </c>
      <c r="D147" s="29">
        <f t="shared" si="42"/>
        <v>161</v>
      </c>
      <c r="E147" s="29">
        <f t="shared" si="47"/>
        <v>22379</v>
      </c>
      <c r="F147" s="29">
        <f t="shared" si="43"/>
        <v>-6662</v>
      </c>
      <c r="G147" s="34">
        <f>+Inputs!$D$3</f>
        <v>0.37951000000000001</v>
      </c>
      <c r="I147" s="27">
        <f t="shared" si="48"/>
        <v>29041</v>
      </c>
      <c r="K147" s="27">
        <f t="shared" si="44"/>
        <v>161</v>
      </c>
      <c r="L147" s="27">
        <f t="shared" si="49"/>
        <v>22379</v>
      </c>
      <c r="M147" s="27">
        <f t="shared" si="45"/>
        <v>61.101110000000006</v>
      </c>
      <c r="N147" s="27">
        <f t="shared" si="46"/>
        <v>61.101110000000006</v>
      </c>
      <c r="O147" s="27">
        <f t="shared" si="50"/>
        <v>-2528.167819999976</v>
      </c>
      <c r="P147" s="27">
        <f t="shared" si="51"/>
        <v>2528.167819999976</v>
      </c>
    </row>
    <row r="148" spans="1:16">
      <c r="A148" s="30">
        <v>38899</v>
      </c>
      <c r="C148" s="6">
        <v>140</v>
      </c>
      <c r="D148" s="29">
        <f t="shared" si="42"/>
        <v>161</v>
      </c>
      <c r="E148" s="29">
        <f t="shared" si="47"/>
        <v>22540</v>
      </c>
      <c r="F148" s="29">
        <f t="shared" si="43"/>
        <v>-6501</v>
      </c>
      <c r="G148" s="34">
        <f>+Inputs!$D$3</f>
        <v>0.37951000000000001</v>
      </c>
      <c r="I148" s="27">
        <f t="shared" si="48"/>
        <v>29041</v>
      </c>
      <c r="K148" s="27">
        <f t="shared" si="44"/>
        <v>161</v>
      </c>
      <c r="L148" s="27">
        <f t="shared" si="49"/>
        <v>22540</v>
      </c>
      <c r="M148" s="27">
        <f t="shared" si="45"/>
        <v>61.101110000000006</v>
      </c>
      <c r="N148" s="27">
        <f t="shared" si="46"/>
        <v>61.101110000000006</v>
      </c>
      <c r="O148" s="27">
        <f t="shared" si="50"/>
        <v>-2467.066709999976</v>
      </c>
      <c r="P148" s="27">
        <f t="shared" si="51"/>
        <v>2467.066709999976</v>
      </c>
    </row>
    <row r="149" spans="1:16">
      <c r="A149" s="31">
        <v>38930</v>
      </c>
      <c r="C149" s="6">
        <v>141</v>
      </c>
      <c r="D149" s="29">
        <f t="shared" si="42"/>
        <v>161</v>
      </c>
      <c r="E149" s="29">
        <f t="shared" si="47"/>
        <v>22701</v>
      </c>
      <c r="F149" s="29">
        <f t="shared" si="43"/>
        <v>-6340</v>
      </c>
      <c r="G149" s="34">
        <f>+Inputs!$D$3</f>
        <v>0.37951000000000001</v>
      </c>
      <c r="I149" s="27">
        <f t="shared" si="48"/>
        <v>29041</v>
      </c>
      <c r="K149" s="27">
        <f t="shared" si="44"/>
        <v>161</v>
      </c>
      <c r="L149" s="27">
        <f t="shared" si="49"/>
        <v>22701</v>
      </c>
      <c r="M149" s="27">
        <f t="shared" si="45"/>
        <v>61.101110000000006</v>
      </c>
      <c r="N149" s="27">
        <f t="shared" si="46"/>
        <v>61.101110000000006</v>
      </c>
      <c r="O149" s="27">
        <f t="shared" si="50"/>
        <v>-2405.9655999999759</v>
      </c>
      <c r="P149" s="27">
        <f t="shared" si="51"/>
        <v>2405.9655999999759</v>
      </c>
    </row>
    <row r="150" spans="1:16">
      <c r="A150" s="30">
        <v>38961</v>
      </c>
      <c r="C150" s="6">
        <v>142</v>
      </c>
      <c r="D150" s="29">
        <f t="shared" si="42"/>
        <v>161</v>
      </c>
      <c r="E150" s="29">
        <f t="shared" si="47"/>
        <v>22862</v>
      </c>
      <c r="F150" s="29">
        <f t="shared" si="43"/>
        <v>-6179</v>
      </c>
      <c r="G150" s="34">
        <f>+Inputs!$D$3</f>
        <v>0.37951000000000001</v>
      </c>
      <c r="I150" s="27">
        <f t="shared" si="48"/>
        <v>29041</v>
      </c>
      <c r="K150" s="27">
        <f t="shared" si="44"/>
        <v>161</v>
      </c>
      <c r="L150" s="27">
        <f t="shared" si="49"/>
        <v>22862</v>
      </c>
      <c r="M150" s="27">
        <f t="shared" si="45"/>
        <v>61.101110000000006</v>
      </c>
      <c r="N150" s="27">
        <f t="shared" si="46"/>
        <v>61.101110000000006</v>
      </c>
      <c r="O150" s="27">
        <f t="shared" si="50"/>
        <v>-2344.8644899999758</v>
      </c>
      <c r="P150" s="27">
        <f t="shared" si="51"/>
        <v>2344.8644899999758</v>
      </c>
    </row>
    <row r="151" spans="1:16">
      <c r="A151" s="31">
        <v>38991</v>
      </c>
      <c r="C151" s="6">
        <v>143</v>
      </c>
      <c r="D151" s="29">
        <f t="shared" si="42"/>
        <v>161</v>
      </c>
      <c r="E151" s="29">
        <f t="shared" si="47"/>
        <v>23023</v>
      </c>
      <c r="F151" s="29">
        <f t="shared" si="43"/>
        <v>-6018</v>
      </c>
      <c r="G151" s="34">
        <f>+Inputs!$D$3</f>
        <v>0.37951000000000001</v>
      </c>
      <c r="I151" s="27">
        <f t="shared" si="48"/>
        <v>29041</v>
      </c>
      <c r="K151" s="27">
        <f t="shared" si="44"/>
        <v>161</v>
      </c>
      <c r="L151" s="27">
        <f t="shared" si="49"/>
        <v>23023</v>
      </c>
      <c r="M151" s="27">
        <f t="shared" si="45"/>
        <v>61.101110000000006</v>
      </c>
      <c r="N151" s="27">
        <f t="shared" si="46"/>
        <v>61.101110000000006</v>
      </c>
      <c r="O151" s="27">
        <f t="shared" si="50"/>
        <v>-2283.7633799999758</v>
      </c>
      <c r="P151" s="27">
        <f t="shared" si="51"/>
        <v>2283.7633799999758</v>
      </c>
    </row>
    <row r="152" spans="1:16">
      <c r="A152" s="30">
        <v>39022</v>
      </c>
      <c r="C152" s="6">
        <v>144</v>
      </c>
      <c r="D152" s="29">
        <f t="shared" si="42"/>
        <v>161</v>
      </c>
      <c r="E152" s="29">
        <f t="shared" si="47"/>
        <v>23184</v>
      </c>
      <c r="F152" s="29">
        <f t="shared" si="43"/>
        <v>-5857</v>
      </c>
      <c r="G152" s="34">
        <f>+Inputs!$D$3</f>
        <v>0.37951000000000001</v>
      </c>
      <c r="I152" s="27">
        <f t="shared" si="48"/>
        <v>29041</v>
      </c>
      <c r="K152" s="27">
        <f t="shared" si="44"/>
        <v>161</v>
      </c>
      <c r="L152" s="27">
        <f t="shared" si="49"/>
        <v>23184</v>
      </c>
      <c r="M152" s="27">
        <f t="shared" si="45"/>
        <v>61.101110000000006</v>
      </c>
      <c r="N152" s="27">
        <f t="shared" si="46"/>
        <v>61.101110000000006</v>
      </c>
      <c r="O152" s="27">
        <f t="shared" si="50"/>
        <v>-2222.6622699999757</v>
      </c>
      <c r="P152" s="27">
        <f t="shared" si="51"/>
        <v>2222.6622699999757</v>
      </c>
    </row>
    <row r="153" spans="1:16">
      <c r="A153" s="31">
        <v>39052</v>
      </c>
      <c r="C153" s="6">
        <v>145</v>
      </c>
      <c r="D153" s="29">
        <f t="shared" si="42"/>
        <v>161</v>
      </c>
      <c r="E153" s="29">
        <f t="shared" si="47"/>
        <v>23345</v>
      </c>
      <c r="F153" s="29">
        <f t="shared" si="43"/>
        <v>-5696</v>
      </c>
      <c r="G153" s="34">
        <f>+Inputs!$D$3</f>
        <v>0.37951000000000001</v>
      </c>
      <c r="I153" s="27">
        <f t="shared" si="48"/>
        <v>29041</v>
      </c>
      <c r="K153" s="27">
        <f t="shared" si="44"/>
        <v>161</v>
      </c>
      <c r="L153" s="27">
        <f t="shared" si="49"/>
        <v>23345</v>
      </c>
      <c r="M153" s="27">
        <f t="shared" si="45"/>
        <v>61.101110000000006</v>
      </c>
      <c r="N153" s="27">
        <f t="shared" si="46"/>
        <v>61.101110000000006</v>
      </c>
      <c r="O153" s="27">
        <f t="shared" si="50"/>
        <v>-2161.5611599999756</v>
      </c>
      <c r="P153" s="27">
        <f t="shared" si="51"/>
        <v>2161.5611599999756</v>
      </c>
    </row>
    <row r="154" spans="1:16">
      <c r="A154" s="30">
        <v>39083</v>
      </c>
      <c r="C154" s="6">
        <v>146</v>
      </c>
      <c r="D154" s="29">
        <f t="shared" si="42"/>
        <v>161</v>
      </c>
      <c r="E154" s="29">
        <f t="shared" si="47"/>
        <v>23506</v>
      </c>
      <c r="F154" s="29">
        <f t="shared" si="43"/>
        <v>-5535</v>
      </c>
      <c r="G154" s="34">
        <f>+Inputs!$D$3</f>
        <v>0.37951000000000001</v>
      </c>
      <c r="I154" s="27">
        <f t="shared" si="48"/>
        <v>29041</v>
      </c>
      <c r="K154" s="27">
        <f t="shared" si="44"/>
        <v>161</v>
      </c>
      <c r="L154" s="27">
        <f t="shared" si="49"/>
        <v>23506</v>
      </c>
      <c r="M154" s="27">
        <f t="shared" si="45"/>
        <v>61.101110000000006</v>
      </c>
      <c r="N154" s="27">
        <f t="shared" si="46"/>
        <v>61.101110000000006</v>
      </c>
      <c r="O154" s="27">
        <f t="shared" si="50"/>
        <v>-2100.4600499999756</v>
      </c>
      <c r="P154" s="27">
        <f t="shared" si="51"/>
        <v>2100.4600499999756</v>
      </c>
    </row>
    <row r="155" spans="1:16">
      <c r="A155" s="31">
        <v>39114</v>
      </c>
      <c r="C155" s="6">
        <v>147</v>
      </c>
      <c r="D155" s="29">
        <f t="shared" si="42"/>
        <v>161</v>
      </c>
      <c r="E155" s="29">
        <f t="shared" si="47"/>
        <v>23667</v>
      </c>
      <c r="F155" s="29">
        <f t="shared" si="43"/>
        <v>-5374</v>
      </c>
      <c r="G155" s="34">
        <f>+Inputs!$D$3</f>
        <v>0.37951000000000001</v>
      </c>
      <c r="I155" s="27">
        <f t="shared" si="48"/>
        <v>29041</v>
      </c>
      <c r="K155" s="27">
        <f t="shared" si="44"/>
        <v>161</v>
      </c>
      <c r="L155" s="27">
        <f t="shared" si="49"/>
        <v>23667</v>
      </c>
      <c r="M155" s="27">
        <f t="shared" si="45"/>
        <v>61.101110000000006</v>
      </c>
      <c r="N155" s="27">
        <f t="shared" si="46"/>
        <v>61.101110000000006</v>
      </c>
      <c r="O155" s="27">
        <f t="shared" si="50"/>
        <v>-2039.3589399999755</v>
      </c>
      <c r="P155" s="27">
        <f t="shared" si="51"/>
        <v>2039.3589399999755</v>
      </c>
    </row>
    <row r="156" spans="1:16">
      <c r="A156" s="30">
        <v>39142</v>
      </c>
      <c r="C156" s="6">
        <v>148</v>
      </c>
      <c r="D156" s="29">
        <f t="shared" si="42"/>
        <v>161</v>
      </c>
      <c r="E156" s="29">
        <f t="shared" si="47"/>
        <v>23828</v>
      </c>
      <c r="F156" s="29">
        <f t="shared" si="43"/>
        <v>-5213</v>
      </c>
      <c r="G156" s="34">
        <f>+Inputs!$D$3</f>
        <v>0.37951000000000001</v>
      </c>
      <c r="I156" s="27">
        <f t="shared" si="48"/>
        <v>29041</v>
      </c>
      <c r="K156" s="27">
        <f t="shared" si="44"/>
        <v>161</v>
      </c>
      <c r="L156" s="27">
        <f t="shared" si="49"/>
        <v>23828</v>
      </c>
      <c r="M156" s="27">
        <f t="shared" si="45"/>
        <v>61.101110000000006</v>
      </c>
      <c r="N156" s="27">
        <f t="shared" si="46"/>
        <v>61.101110000000006</v>
      </c>
      <c r="O156" s="27">
        <f t="shared" si="50"/>
        <v>-1978.2578299999755</v>
      </c>
      <c r="P156" s="27">
        <f t="shared" si="51"/>
        <v>1978.2578299999755</v>
      </c>
    </row>
    <row r="157" spans="1:16">
      <c r="A157" s="31">
        <v>39173</v>
      </c>
      <c r="C157" s="6">
        <v>149</v>
      </c>
      <c r="D157" s="29">
        <f t="shared" si="42"/>
        <v>161</v>
      </c>
      <c r="E157" s="29">
        <f t="shared" si="47"/>
        <v>23989</v>
      </c>
      <c r="F157" s="29">
        <f t="shared" si="43"/>
        <v>-5052</v>
      </c>
      <c r="G157" s="34">
        <f>+Inputs!$D$3</f>
        <v>0.37951000000000001</v>
      </c>
      <c r="I157" s="27">
        <f t="shared" si="48"/>
        <v>29041</v>
      </c>
      <c r="K157" s="27">
        <f t="shared" si="44"/>
        <v>161</v>
      </c>
      <c r="L157" s="27">
        <f t="shared" si="49"/>
        <v>23989</v>
      </c>
      <c r="M157" s="27">
        <f t="shared" si="45"/>
        <v>61.101110000000006</v>
      </c>
      <c r="N157" s="27">
        <f t="shared" si="46"/>
        <v>61.101110000000006</v>
      </c>
      <c r="O157" s="27">
        <f t="shared" si="50"/>
        <v>-1917.1567199999754</v>
      </c>
      <c r="P157" s="27">
        <f t="shared" si="51"/>
        <v>1917.1567199999754</v>
      </c>
    </row>
    <row r="158" spans="1:16">
      <c r="A158" s="30">
        <v>39203</v>
      </c>
      <c r="C158" s="6">
        <v>150</v>
      </c>
      <c r="D158" s="29">
        <f t="shared" si="42"/>
        <v>161</v>
      </c>
      <c r="E158" s="29">
        <f t="shared" si="47"/>
        <v>24150</v>
      </c>
      <c r="F158" s="29">
        <f t="shared" si="43"/>
        <v>-4891</v>
      </c>
      <c r="G158" s="34">
        <f>+Inputs!$D$3</f>
        <v>0.37951000000000001</v>
      </c>
      <c r="I158" s="27">
        <f t="shared" si="48"/>
        <v>29041</v>
      </c>
      <c r="K158" s="27">
        <f t="shared" si="44"/>
        <v>161</v>
      </c>
      <c r="L158" s="27">
        <f t="shared" si="49"/>
        <v>24150</v>
      </c>
      <c r="M158" s="27">
        <f t="shared" si="45"/>
        <v>61.101110000000006</v>
      </c>
      <c r="N158" s="27">
        <f t="shared" si="46"/>
        <v>61.101110000000006</v>
      </c>
      <c r="O158" s="27">
        <f t="shared" si="50"/>
        <v>-1856.0556099999753</v>
      </c>
      <c r="P158" s="27">
        <f t="shared" si="51"/>
        <v>1856.0556099999753</v>
      </c>
    </row>
    <row r="159" spans="1:16">
      <c r="A159" s="31">
        <v>39234</v>
      </c>
      <c r="C159" s="6">
        <v>151</v>
      </c>
      <c r="D159" s="29">
        <f t="shared" si="42"/>
        <v>161</v>
      </c>
      <c r="E159" s="29">
        <f t="shared" si="47"/>
        <v>24311</v>
      </c>
      <c r="F159" s="29">
        <f t="shared" si="43"/>
        <v>-4730</v>
      </c>
      <c r="G159" s="34">
        <f>+Inputs!$D$3</f>
        <v>0.37951000000000001</v>
      </c>
      <c r="I159" s="27">
        <f t="shared" si="48"/>
        <v>29041</v>
      </c>
      <c r="K159" s="27">
        <f t="shared" si="44"/>
        <v>161</v>
      </c>
      <c r="L159" s="27">
        <f t="shared" si="49"/>
        <v>24311</v>
      </c>
      <c r="M159" s="27">
        <f t="shared" si="45"/>
        <v>61.101110000000006</v>
      </c>
      <c r="N159" s="27">
        <f t="shared" si="46"/>
        <v>61.101110000000006</v>
      </c>
      <c r="O159" s="27">
        <f t="shared" si="50"/>
        <v>-1794.9544999999753</v>
      </c>
      <c r="P159" s="27">
        <f t="shared" si="51"/>
        <v>1794.9544999999753</v>
      </c>
    </row>
    <row r="160" spans="1:16">
      <c r="A160" s="30">
        <v>39264</v>
      </c>
      <c r="C160" s="6">
        <v>152</v>
      </c>
      <c r="D160" s="29">
        <f t="shared" si="42"/>
        <v>161</v>
      </c>
      <c r="E160" s="29">
        <f t="shared" si="47"/>
        <v>24472</v>
      </c>
      <c r="F160" s="29">
        <f t="shared" si="43"/>
        <v>-4569</v>
      </c>
      <c r="G160" s="34">
        <f>+Inputs!$D$3</f>
        <v>0.37951000000000001</v>
      </c>
      <c r="I160" s="27">
        <f t="shared" si="48"/>
        <v>29041</v>
      </c>
      <c r="K160" s="27">
        <f t="shared" si="44"/>
        <v>161</v>
      </c>
      <c r="L160" s="27">
        <f t="shared" si="49"/>
        <v>24472</v>
      </c>
      <c r="M160" s="27">
        <f t="shared" si="45"/>
        <v>61.101110000000006</v>
      </c>
      <c r="N160" s="27">
        <f t="shared" si="46"/>
        <v>61.101110000000006</v>
      </c>
      <c r="O160" s="27">
        <f t="shared" si="50"/>
        <v>-1733.8533899999752</v>
      </c>
      <c r="P160" s="27">
        <f t="shared" si="51"/>
        <v>1733.8533899999752</v>
      </c>
    </row>
    <row r="161" spans="1:16">
      <c r="A161" s="31">
        <v>39295</v>
      </c>
      <c r="C161" s="6">
        <v>153</v>
      </c>
      <c r="D161" s="29">
        <f t="shared" si="42"/>
        <v>161</v>
      </c>
      <c r="E161" s="29">
        <f t="shared" si="47"/>
        <v>24633</v>
      </c>
      <c r="F161" s="29">
        <f t="shared" si="43"/>
        <v>-4408</v>
      </c>
      <c r="G161" s="34">
        <f>+Inputs!$D$3</f>
        <v>0.37951000000000001</v>
      </c>
      <c r="I161" s="27">
        <f t="shared" si="48"/>
        <v>29041</v>
      </c>
      <c r="K161" s="27">
        <f t="shared" si="44"/>
        <v>161</v>
      </c>
      <c r="L161" s="27">
        <f t="shared" si="49"/>
        <v>24633</v>
      </c>
      <c r="M161" s="27">
        <f t="shared" si="45"/>
        <v>61.101110000000006</v>
      </c>
      <c r="N161" s="27">
        <f t="shared" si="46"/>
        <v>61.101110000000006</v>
      </c>
      <c r="O161" s="27">
        <f t="shared" si="50"/>
        <v>-1672.7522799999751</v>
      </c>
      <c r="P161" s="27">
        <f t="shared" si="51"/>
        <v>1672.7522799999751</v>
      </c>
    </row>
    <row r="162" spans="1:16">
      <c r="A162" s="30">
        <v>39326</v>
      </c>
      <c r="C162" s="6">
        <v>154</v>
      </c>
      <c r="D162" s="29">
        <f t="shared" si="42"/>
        <v>161</v>
      </c>
      <c r="E162" s="29">
        <f t="shared" si="47"/>
        <v>24794</v>
      </c>
      <c r="F162" s="29">
        <f t="shared" si="43"/>
        <v>-4247</v>
      </c>
      <c r="G162" s="34">
        <f>+Inputs!$D$3</f>
        <v>0.37951000000000001</v>
      </c>
      <c r="I162" s="27">
        <f t="shared" si="48"/>
        <v>29041</v>
      </c>
      <c r="K162" s="27">
        <f t="shared" si="44"/>
        <v>161</v>
      </c>
      <c r="L162" s="27">
        <f t="shared" si="49"/>
        <v>24794</v>
      </c>
      <c r="M162" s="27">
        <f t="shared" si="45"/>
        <v>61.101110000000006</v>
      </c>
      <c r="N162" s="27">
        <f t="shared" si="46"/>
        <v>61.101110000000006</v>
      </c>
      <c r="O162" s="27">
        <f t="shared" si="50"/>
        <v>-1611.6511699999751</v>
      </c>
      <c r="P162" s="27">
        <f t="shared" si="51"/>
        <v>1611.6511699999751</v>
      </c>
    </row>
    <row r="163" spans="1:16">
      <c r="A163" s="31">
        <v>39356</v>
      </c>
      <c r="C163" s="6">
        <v>155</v>
      </c>
      <c r="D163" s="29">
        <f t="shared" si="42"/>
        <v>161</v>
      </c>
      <c r="E163" s="29">
        <f t="shared" si="47"/>
        <v>24955</v>
      </c>
      <c r="F163" s="29">
        <f t="shared" si="43"/>
        <v>-4086</v>
      </c>
      <c r="G163" s="34">
        <f>+Inputs!$D$3</f>
        <v>0.37951000000000001</v>
      </c>
      <c r="I163" s="27">
        <f t="shared" si="48"/>
        <v>29041</v>
      </c>
      <c r="K163" s="27">
        <f t="shared" si="44"/>
        <v>161</v>
      </c>
      <c r="L163" s="27">
        <f t="shared" si="49"/>
        <v>24955</v>
      </c>
      <c r="M163" s="27">
        <f t="shared" si="45"/>
        <v>61.101110000000006</v>
      </c>
      <c r="N163" s="27">
        <f t="shared" si="46"/>
        <v>61.101110000000006</v>
      </c>
      <c r="O163" s="27">
        <f t="shared" si="50"/>
        <v>-1550.550059999975</v>
      </c>
      <c r="P163" s="27">
        <f t="shared" si="51"/>
        <v>1550.550059999975</v>
      </c>
    </row>
    <row r="164" spans="1:16">
      <c r="A164" s="30">
        <v>39387</v>
      </c>
      <c r="C164" s="6">
        <v>156</v>
      </c>
      <c r="D164" s="29">
        <f t="shared" si="42"/>
        <v>161</v>
      </c>
      <c r="E164" s="29">
        <f t="shared" si="47"/>
        <v>25116</v>
      </c>
      <c r="F164" s="29">
        <f t="shared" si="43"/>
        <v>-3925</v>
      </c>
      <c r="G164" s="34">
        <f>+Inputs!$D$3</f>
        <v>0.37951000000000001</v>
      </c>
      <c r="I164" s="27">
        <f t="shared" si="48"/>
        <v>29041</v>
      </c>
      <c r="K164" s="27">
        <f t="shared" si="44"/>
        <v>161</v>
      </c>
      <c r="L164" s="27">
        <f t="shared" si="49"/>
        <v>25116</v>
      </c>
      <c r="M164" s="27">
        <f t="shared" si="45"/>
        <v>61.101110000000006</v>
      </c>
      <c r="N164" s="27">
        <f t="shared" si="46"/>
        <v>61.101110000000006</v>
      </c>
      <c r="O164" s="27">
        <f t="shared" si="50"/>
        <v>-1489.448949999975</v>
      </c>
      <c r="P164" s="27">
        <f t="shared" si="51"/>
        <v>1489.448949999975</v>
      </c>
    </row>
    <row r="165" spans="1:16">
      <c r="A165" s="31">
        <v>39417</v>
      </c>
      <c r="C165" s="6">
        <v>157</v>
      </c>
      <c r="D165" s="29">
        <f t="shared" si="42"/>
        <v>161</v>
      </c>
      <c r="E165" s="29">
        <f t="shared" si="47"/>
        <v>25277</v>
      </c>
      <c r="F165" s="29">
        <f t="shared" si="43"/>
        <v>-3764</v>
      </c>
      <c r="G165" s="34">
        <f>+Inputs!$D$3</f>
        <v>0.37951000000000001</v>
      </c>
      <c r="I165" s="27">
        <f t="shared" si="48"/>
        <v>29041</v>
      </c>
      <c r="K165" s="27">
        <f t="shared" si="44"/>
        <v>161</v>
      </c>
      <c r="L165" s="27">
        <f t="shared" si="49"/>
        <v>25277</v>
      </c>
      <c r="M165" s="27">
        <f t="shared" si="45"/>
        <v>61.101110000000006</v>
      </c>
      <c r="N165" s="27">
        <f t="shared" si="46"/>
        <v>61.101110000000006</v>
      </c>
      <c r="O165" s="27">
        <f t="shared" si="50"/>
        <v>-1428.3478399999749</v>
      </c>
      <c r="P165" s="27">
        <f t="shared" si="51"/>
        <v>1428.3478399999749</v>
      </c>
    </row>
    <row r="166" spans="1:16">
      <c r="A166" s="30">
        <v>39448</v>
      </c>
      <c r="C166" s="6">
        <v>158</v>
      </c>
      <c r="D166" s="29">
        <f t="shared" si="42"/>
        <v>161</v>
      </c>
      <c r="E166" s="29">
        <f t="shared" si="47"/>
        <v>25438</v>
      </c>
      <c r="F166" s="29">
        <f t="shared" si="43"/>
        <v>-3603</v>
      </c>
      <c r="G166" s="34">
        <f>+Inputs!$D$3</f>
        <v>0.37951000000000001</v>
      </c>
      <c r="I166" s="27">
        <f t="shared" si="48"/>
        <v>29041</v>
      </c>
      <c r="K166" s="27">
        <f t="shared" si="44"/>
        <v>161</v>
      </c>
      <c r="L166" s="27">
        <f t="shared" si="49"/>
        <v>25438</v>
      </c>
      <c r="M166" s="27">
        <f t="shared" si="45"/>
        <v>61.101110000000006</v>
      </c>
      <c r="N166" s="27">
        <f t="shared" si="46"/>
        <v>61.101110000000006</v>
      </c>
      <c r="O166" s="27">
        <f t="shared" si="50"/>
        <v>-1367.2467299999748</v>
      </c>
      <c r="P166" s="27">
        <f t="shared" si="51"/>
        <v>1367.2467299999748</v>
      </c>
    </row>
    <row r="167" spans="1:16">
      <c r="A167" s="31">
        <v>39479</v>
      </c>
      <c r="C167" s="6">
        <v>159</v>
      </c>
      <c r="D167" s="29">
        <f t="shared" si="42"/>
        <v>161</v>
      </c>
      <c r="E167" s="29">
        <f t="shared" si="47"/>
        <v>25599</v>
      </c>
      <c r="F167" s="29">
        <f t="shared" si="43"/>
        <v>-3442</v>
      </c>
      <c r="G167" s="34">
        <f>+Inputs!$D$3</f>
        <v>0.37951000000000001</v>
      </c>
      <c r="I167" s="27">
        <f t="shared" si="48"/>
        <v>29041</v>
      </c>
      <c r="K167" s="27">
        <f t="shared" si="44"/>
        <v>161</v>
      </c>
      <c r="L167" s="27">
        <f t="shared" si="49"/>
        <v>25599</v>
      </c>
      <c r="M167" s="27">
        <f t="shared" si="45"/>
        <v>61.101110000000006</v>
      </c>
      <c r="N167" s="27">
        <f t="shared" si="46"/>
        <v>61.101110000000006</v>
      </c>
      <c r="O167" s="27">
        <f t="shared" si="50"/>
        <v>-1306.1456199999748</v>
      </c>
      <c r="P167" s="27">
        <f t="shared" si="51"/>
        <v>1306.1456199999748</v>
      </c>
    </row>
    <row r="168" spans="1:16">
      <c r="A168" s="30">
        <v>39508</v>
      </c>
      <c r="C168" s="6">
        <v>160</v>
      </c>
      <c r="D168" s="29">
        <f t="shared" si="42"/>
        <v>161</v>
      </c>
      <c r="E168" s="29">
        <f t="shared" si="47"/>
        <v>25760</v>
      </c>
      <c r="F168" s="29">
        <f t="shared" si="43"/>
        <v>-3281</v>
      </c>
      <c r="G168" s="34">
        <f>+Inputs!$D$3</f>
        <v>0.37951000000000001</v>
      </c>
      <c r="I168" s="27">
        <f t="shared" si="48"/>
        <v>29041</v>
      </c>
      <c r="K168" s="27">
        <f t="shared" si="44"/>
        <v>161</v>
      </c>
      <c r="L168" s="27">
        <f t="shared" si="49"/>
        <v>25760</v>
      </c>
      <c r="M168" s="27">
        <f t="shared" si="45"/>
        <v>61.101110000000006</v>
      </c>
      <c r="N168" s="27">
        <f t="shared" si="46"/>
        <v>61.101110000000006</v>
      </c>
      <c r="O168" s="27">
        <f t="shared" si="50"/>
        <v>-1245.0445099999747</v>
      </c>
      <c r="P168" s="27">
        <f t="shared" si="51"/>
        <v>1245.0445099999747</v>
      </c>
    </row>
    <row r="169" spans="1:16">
      <c r="A169" s="31">
        <v>39539</v>
      </c>
      <c r="C169" s="6">
        <v>161</v>
      </c>
      <c r="D169" s="29">
        <f t="shared" ref="D169:D187" si="52">ROUND(-(+$B$9/180)*1,0)</f>
        <v>161</v>
      </c>
      <c r="E169" s="29">
        <f t="shared" si="47"/>
        <v>25921</v>
      </c>
      <c r="F169" s="29">
        <f t="shared" ref="F169:F188" si="53">$B$9+E169</f>
        <v>-3120</v>
      </c>
      <c r="G169" s="34">
        <f>+Inputs!$D$3</f>
        <v>0.37951000000000001</v>
      </c>
      <c r="I169" s="27">
        <f t="shared" si="48"/>
        <v>29041</v>
      </c>
      <c r="K169" s="27">
        <f t="shared" ref="K169:K188" si="54">D169</f>
        <v>161</v>
      </c>
      <c r="L169" s="27">
        <f t="shared" si="49"/>
        <v>25921</v>
      </c>
      <c r="M169" s="27">
        <f t="shared" ref="M169:M188" si="55">K169*G169</f>
        <v>61.101110000000006</v>
      </c>
      <c r="N169" s="27">
        <f t="shared" ref="N169:N188" si="56">M169-J169</f>
        <v>61.101110000000006</v>
      </c>
      <c r="O169" s="27">
        <f t="shared" si="50"/>
        <v>-1183.9433999999746</v>
      </c>
      <c r="P169" s="27">
        <f t="shared" si="51"/>
        <v>1183.9433999999746</v>
      </c>
    </row>
    <row r="170" spans="1:16">
      <c r="A170" s="30">
        <v>39569</v>
      </c>
      <c r="C170" s="6">
        <v>162</v>
      </c>
      <c r="D170" s="29">
        <f t="shared" si="52"/>
        <v>161</v>
      </c>
      <c r="E170" s="29">
        <f t="shared" ref="E170:E188" si="57">+E169+D170</f>
        <v>26082</v>
      </c>
      <c r="F170" s="29">
        <f t="shared" si="53"/>
        <v>-2959</v>
      </c>
      <c r="G170" s="34">
        <f>+Inputs!$D$3</f>
        <v>0.37951000000000001</v>
      </c>
      <c r="I170" s="27">
        <f t="shared" ref="I170:I188" si="58">+I169+H170</f>
        <v>29041</v>
      </c>
      <c r="K170" s="27">
        <f t="shared" si="54"/>
        <v>161</v>
      </c>
      <c r="L170" s="27">
        <f t="shared" ref="L170:L188" si="59">+L169+K170</f>
        <v>26082</v>
      </c>
      <c r="M170" s="27">
        <f t="shared" si="55"/>
        <v>61.101110000000006</v>
      </c>
      <c r="N170" s="27">
        <f t="shared" si="56"/>
        <v>61.101110000000006</v>
      </c>
      <c r="O170" s="27">
        <f t="shared" ref="O170:O188" si="60">+O169+N170</f>
        <v>-1122.8422899999746</v>
      </c>
      <c r="P170" s="27">
        <f t="shared" ref="P170:P188" si="61">P169-N170</f>
        <v>1122.8422899999746</v>
      </c>
    </row>
    <row r="171" spans="1:16">
      <c r="A171" s="31">
        <v>39600</v>
      </c>
      <c r="C171" s="6">
        <v>163</v>
      </c>
      <c r="D171" s="29">
        <f t="shared" si="52"/>
        <v>161</v>
      </c>
      <c r="E171" s="29">
        <f t="shared" si="57"/>
        <v>26243</v>
      </c>
      <c r="F171" s="29">
        <f t="shared" si="53"/>
        <v>-2798</v>
      </c>
      <c r="G171" s="34">
        <f>+Inputs!$D$3</f>
        <v>0.37951000000000001</v>
      </c>
      <c r="I171" s="27">
        <f t="shared" si="58"/>
        <v>29041</v>
      </c>
      <c r="K171" s="27">
        <f t="shared" si="54"/>
        <v>161</v>
      </c>
      <c r="L171" s="27">
        <f t="shared" si="59"/>
        <v>26243</v>
      </c>
      <c r="M171" s="27">
        <f t="shared" si="55"/>
        <v>61.101110000000006</v>
      </c>
      <c r="N171" s="27">
        <f t="shared" si="56"/>
        <v>61.101110000000006</v>
      </c>
      <c r="O171" s="27">
        <f t="shared" si="60"/>
        <v>-1061.7411799999745</v>
      </c>
      <c r="P171" s="27">
        <f t="shared" si="61"/>
        <v>1061.7411799999745</v>
      </c>
    </row>
    <row r="172" spans="1:16">
      <c r="A172" s="30">
        <v>39630</v>
      </c>
      <c r="C172" s="6">
        <v>164</v>
      </c>
      <c r="D172" s="29">
        <f t="shared" si="52"/>
        <v>161</v>
      </c>
      <c r="E172" s="29">
        <f t="shared" si="57"/>
        <v>26404</v>
      </c>
      <c r="F172" s="29">
        <f t="shared" si="53"/>
        <v>-2637</v>
      </c>
      <c r="G172" s="34">
        <f>+Inputs!$D$3</f>
        <v>0.37951000000000001</v>
      </c>
      <c r="I172" s="27">
        <f t="shared" si="58"/>
        <v>29041</v>
      </c>
      <c r="K172" s="27">
        <f t="shared" si="54"/>
        <v>161</v>
      </c>
      <c r="L172" s="27">
        <f t="shared" si="59"/>
        <v>26404</v>
      </c>
      <c r="M172" s="27">
        <f t="shared" si="55"/>
        <v>61.101110000000006</v>
      </c>
      <c r="N172" s="27">
        <f t="shared" si="56"/>
        <v>61.101110000000006</v>
      </c>
      <c r="O172" s="27">
        <f t="shared" si="60"/>
        <v>-1000.6400699999745</v>
      </c>
      <c r="P172" s="27">
        <f t="shared" si="61"/>
        <v>1000.6400699999745</v>
      </c>
    </row>
    <row r="173" spans="1:16">
      <c r="A173" s="31">
        <v>39661</v>
      </c>
      <c r="C173" s="6">
        <v>165</v>
      </c>
      <c r="D173" s="29">
        <f t="shared" si="52"/>
        <v>161</v>
      </c>
      <c r="E173" s="29">
        <f t="shared" si="57"/>
        <v>26565</v>
      </c>
      <c r="F173" s="29">
        <f t="shared" si="53"/>
        <v>-2476</v>
      </c>
      <c r="G173" s="34">
        <f>+Inputs!$D$3</f>
        <v>0.37951000000000001</v>
      </c>
      <c r="I173" s="27">
        <f t="shared" si="58"/>
        <v>29041</v>
      </c>
      <c r="K173" s="27">
        <f t="shared" si="54"/>
        <v>161</v>
      </c>
      <c r="L173" s="27">
        <f t="shared" si="59"/>
        <v>26565</v>
      </c>
      <c r="M173" s="27">
        <f t="shared" si="55"/>
        <v>61.101110000000006</v>
      </c>
      <c r="N173" s="27">
        <f t="shared" si="56"/>
        <v>61.101110000000006</v>
      </c>
      <c r="O173" s="27">
        <f t="shared" si="60"/>
        <v>-939.5389599999744</v>
      </c>
      <c r="P173" s="27">
        <f t="shared" si="61"/>
        <v>939.5389599999744</v>
      </c>
    </row>
    <row r="174" spans="1:16">
      <c r="A174" s="30">
        <v>39692</v>
      </c>
      <c r="C174" s="6">
        <v>166</v>
      </c>
      <c r="D174" s="29">
        <f t="shared" si="52"/>
        <v>161</v>
      </c>
      <c r="E174" s="29">
        <f t="shared" si="57"/>
        <v>26726</v>
      </c>
      <c r="F174" s="29">
        <f t="shared" si="53"/>
        <v>-2315</v>
      </c>
      <c r="G174" s="34">
        <f>+Inputs!$D$3</f>
        <v>0.37951000000000001</v>
      </c>
      <c r="I174" s="27">
        <f t="shared" si="58"/>
        <v>29041</v>
      </c>
      <c r="K174" s="27">
        <f t="shared" si="54"/>
        <v>161</v>
      </c>
      <c r="L174" s="27">
        <f t="shared" si="59"/>
        <v>26726</v>
      </c>
      <c r="M174" s="27">
        <f t="shared" si="55"/>
        <v>61.101110000000006</v>
      </c>
      <c r="N174" s="27">
        <f t="shared" si="56"/>
        <v>61.101110000000006</v>
      </c>
      <c r="O174" s="27">
        <f t="shared" si="60"/>
        <v>-878.43784999997433</v>
      </c>
      <c r="P174" s="27">
        <f t="shared" si="61"/>
        <v>878.43784999997433</v>
      </c>
    </row>
    <row r="175" spans="1:16">
      <c r="A175" s="31">
        <v>39722</v>
      </c>
      <c r="C175" s="6">
        <v>167</v>
      </c>
      <c r="D175" s="29">
        <f t="shared" si="52"/>
        <v>161</v>
      </c>
      <c r="E175" s="29">
        <f t="shared" si="57"/>
        <v>26887</v>
      </c>
      <c r="F175" s="29">
        <f t="shared" si="53"/>
        <v>-2154</v>
      </c>
      <c r="G175" s="34">
        <f>+Inputs!$D$3</f>
        <v>0.37951000000000001</v>
      </c>
      <c r="I175" s="27">
        <f t="shared" si="58"/>
        <v>29041</v>
      </c>
      <c r="K175" s="27">
        <f t="shared" si="54"/>
        <v>161</v>
      </c>
      <c r="L175" s="27">
        <f t="shared" si="59"/>
        <v>26887</v>
      </c>
      <c r="M175" s="27">
        <f t="shared" si="55"/>
        <v>61.101110000000006</v>
      </c>
      <c r="N175" s="27">
        <f t="shared" si="56"/>
        <v>61.101110000000006</v>
      </c>
      <c r="O175" s="27">
        <f t="shared" si="60"/>
        <v>-817.33673999997427</v>
      </c>
      <c r="P175" s="27">
        <f t="shared" si="61"/>
        <v>817.33673999997427</v>
      </c>
    </row>
    <row r="176" spans="1:16">
      <c r="A176" s="30">
        <v>39753</v>
      </c>
      <c r="C176" s="6">
        <v>168</v>
      </c>
      <c r="D176" s="29">
        <f t="shared" si="52"/>
        <v>161</v>
      </c>
      <c r="E176" s="29">
        <f t="shared" si="57"/>
        <v>27048</v>
      </c>
      <c r="F176" s="29">
        <f t="shared" si="53"/>
        <v>-1993</v>
      </c>
      <c r="G176" s="34">
        <f>+Inputs!$D$3</f>
        <v>0.37951000000000001</v>
      </c>
      <c r="I176" s="27">
        <f t="shared" si="58"/>
        <v>29041</v>
      </c>
      <c r="K176" s="27">
        <f t="shared" si="54"/>
        <v>161</v>
      </c>
      <c r="L176" s="27">
        <f t="shared" si="59"/>
        <v>27048</v>
      </c>
      <c r="M176" s="27">
        <f t="shared" si="55"/>
        <v>61.101110000000006</v>
      </c>
      <c r="N176" s="27">
        <f t="shared" si="56"/>
        <v>61.101110000000006</v>
      </c>
      <c r="O176" s="27">
        <f t="shared" si="60"/>
        <v>-756.23562999997421</v>
      </c>
      <c r="P176" s="27">
        <f t="shared" si="61"/>
        <v>756.23562999997421</v>
      </c>
    </row>
    <row r="177" spans="1:20">
      <c r="A177" s="31">
        <v>39783</v>
      </c>
      <c r="C177" s="6">
        <v>169</v>
      </c>
      <c r="D177" s="29">
        <f t="shared" si="52"/>
        <v>161</v>
      </c>
      <c r="E177" s="29">
        <f t="shared" si="57"/>
        <v>27209</v>
      </c>
      <c r="F177" s="29">
        <f t="shared" si="53"/>
        <v>-1832</v>
      </c>
      <c r="G177" s="34">
        <f>+Inputs!$D$3</f>
        <v>0.37951000000000001</v>
      </c>
      <c r="I177" s="27">
        <f t="shared" si="58"/>
        <v>29041</v>
      </c>
      <c r="K177" s="27">
        <f t="shared" si="54"/>
        <v>161</v>
      </c>
      <c r="L177" s="27">
        <f t="shared" si="59"/>
        <v>27209</v>
      </c>
      <c r="M177" s="27">
        <f t="shared" si="55"/>
        <v>61.101110000000006</v>
      </c>
      <c r="N177" s="27">
        <f t="shared" si="56"/>
        <v>61.101110000000006</v>
      </c>
      <c r="O177" s="27">
        <f t="shared" si="60"/>
        <v>-695.13451999997415</v>
      </c>
      <c r="P177" s="27">
        <f t="shared" si="61"/>
        <v>695.13451999997415</v>
      </c>
    </row>
    <row r="178" spans="1:20">
      <c r="A178" s="30">
        <v>39814</v>
      </c>
      <c r="C178" s="6">
        <v>170</v>
      </c>
      <c r="D178" s="29">
        <f t="shared" si="52"/>
        <v>161</v>
      </c>
      <c r="E178" s="29">
        <f t="shared" si="57"/>
        <v>27370</v>
      </c>
      <c r="F178" s="29">
        <f t="shared" si="53"/>
        <v>-1671</v>
      </c>
      <c r="G178" s="34">
        <f>+Inputs!$D$3</f>
        <v>0.37951000000000001</v>
      </c>
      <c r="I178" s="27">
        <f t="shared" si="58"/>
        <v>29041</v>
      </c>
      <c r="K178" s="27">
        <f t="shared" si="54"/>
        <v>161</v>
      </c>
      <c r="L178" s="27">
        <f t="shared" si="59"/>
        <v>27370</v>
      </c>
      <c r="M178" s="27">
        <f t="shared" si="55"/>
        <v>61.101110000000006</v>
      </c>
      <c r="N178" s="27">
        <f t="shared" si="56"/>
        <v>61.101110000000006</v>
      </c>
      <c r="O178" s="27">
        <f t="shared" si="60"/>
        <v>-634.03340999997408</v>
      </c>
      <c r="P178" s="27">
        <f t="shared" si="61"/>
        <v>634.03340999997408</v>
      </c>
    </row>
    <row r="179" spans="1:20">
      <c r="A179" s="31">
        <v>39845</v>
      </c>
      <c r="C179" s="6">
        <v>171</v>
      </c>
      <c r="D179" s="29">
        <f t="shared" si="52"/>
        <v>161</v>
      </c>
      <c r="E179" s="29">
        <f t="shared" si="57"/>
        <v>27531</v>
      </c>
      <c r="F179" s="29">
        <f t="shared" si="53"/>
        <v>-1510</v>
      </c>
      <c r="G179" s="34">
        <f>+Inputs!$D$3</f>
        <v>0.37951000000000001</v>
      </c>
      <c r="I179" s="27">
        <f t="shared" si="58"/>
        <v>29041</v>
      </c>
      <c r="K179" s="27">
        <f t="shared" si="54"/>
        <v>161</v>
      </c>
      <c r="L179" s="27">
        <f t="shared" si="59"/>
        <v>27531</v>
      </c>
      <c r="M179" s="27">
        <f t="shared" si="55"/>
        <v>61.101110000000006</v>
      </c>
      <c r="N179" s="27">
        <f t="shared" si="56"/>
        <v>61.101110000000006</v>
      </c>
      <c r="O179" s="27">
        <f t="shared" si="60"/>
        <v>-572.93229999997402</v>
      </c>
      <c r="P179" s="27">
        <f t="shared" si="61"/>
        <v>572.93229999997402</v>
      </c>
    </row>
    <row r="180" spans="1:20">
      <c r="A180" s="30">
        <v>39873</v>
      </c>
      <c r="C180" s="6">
        <v>172</v>
      </c>
      <c r="D180" s="29">
        <f t="shared" si="52"/>
        <v>161</v>
      </c>
      <c r="E180" s="29">
        <f t="shared" si="57"/>
        <v>27692</v>
      </c>
      <c r="F180" s="29">
        <f t="shared" si="53"/>
        <v>-1349</v>
      </c>
      <c r="G180" s="34">
        <f>+Inputs!$D$3</f>
        <v>0.37951000000000001</v>
      </c>
      <c r="I180" s="27">
        <f t="shared" si="58"/>
        <v>29041</v>
      </c>
      <c r="K180" s="27">
        <f t="shared" si="54"/>
        <v>161</v>
      </c>
      <c r="L180" s="27">
        <f t="shared" si="59"/>
        <v>27692</v>
      </c>
      <c r="M180" s="27">
        <f t="shared" si="55"/>
        <v>61.101110000000006</v>
      </c>
      <c r="N180" s="27">
        <f t="shared" si="56"/>
        <v>61.101110000000006</v>
      </c>
      <c r="O180" s="27">
        <f t="shared" si="60"/>
        <v>-511.83118999997401</v>
      </c>
      <c r="P180" s="27">
        <f t="shared" si="61"/>
        <v>511.83118999997401</v>
      </c>
    </row>
    <row r="181" spans="1:20">
      <c r="A181" s="31">
        <v>39904</v>
      </c>
      <c r="C181" s="6">
        <v>173</v>
      </c>
      <c r="D181" s="29">
        <f t="shared" si="52"/>
        <v>161</v>
      </c>
      <c r="E181" s="29">
        <f t="shared" si="57"/>
        <v>27853</v>
      </c>
      <c r="F181" s="29">
        <f t="shared" si="53"/>
        <v>-1188</v>
      </c>
      <c r="G181" s="34">
        <f>+Inputs!$D$3</f>
        <v>0.37951000000000001</v>
      </c>
      <c r="I181" s="27">
        <f t="shared" si="58"/>
        <v>29041</v>
      </c>
      <c r="K181" s="27">
        <f t="shared" si="54"/>
        <v>161</v>
      </c>
      <c r="L181" s="27">
        <f t="shared" si="59"/>
        <v>27853</v>
      </c>
      <c r="M181" s="27">
        <f t="shared" si="55"/>
        <v>61.101110000000006</v>
      </c>
      <c r="N181" s="27">
        <f t="shared" si="56"/>
        <v>61.101110000000006</v>
      </c>
      <c r="O181" s="27">
        <f t="shared" si="60"/>
        <v>-450.73007999997401</v>
      </c>
      <c r="P181" s="27">
        <f t="shared" si="61"/>
        <v>450.73007999997401</v>
      </c>
    </row>
    <row r="182" spans="1:20">
      <c r="A182" s="30">
        <v>39934</v>
      </c>
      <c r="C182" s="6">
        <v>174</v>
      </c>
      <c r="D182" s="29">
        <f t="shared" si="52"/>
        <v>161</v>
      </c>
      <c r="E182" s="29">
        <f t="shared" si="57"/>
        <v>28014</v>
      </c>
      <c r="F182" s="29">
        <f t="shared" si="53"/>
        <v>-1027</v>
      </c>
      <c r="G182" s="34">
        <f>+Inputs!$D$3</f>
        <v>0.37951000000000001</v>
      </c>
      <c r="I182" s="27">
        <f t="shared" si="58"/>
        <v>29041</v>
      </c>
      <c r="K182" s="27">
        <f t="shared" si="54"/>
        <v>161</v>
      </c>
      <c r="L182" s="27">
        <f t="shared" si="59"/>
        <v>28014</v>
      </c>
      <c r="M182" s="27">
        <f t="shared" si="55"/>
        <v>61.101110000000006</v>
      </c>
      <c r="N182" s="27">
        <f t="shared" si="56"/>
        <v>61.101110000000006</v>
      </c>
      <c r="O182" s="27">
        <f t="shared" si="60"/>
        <v>-389.628969999974</v>
      </c>
      <c r="P182" s="27">
        <f t="shared" si="61"/>
        <v>389.628969999974</v>
      </c>
    </row>
    <row r="183" spans="1:20">
      <c r="A183" s="31">
        <v>39965</v>
      </c>
      <c r="C183" s="6">
        <v>175</v>
      </c>
      <c r="D183" s="29">
        <f t="shared" si="52"/>
        <v>161</v>
      </c>
      <c r="E183" s="29">
        <f t="shared" si="57"/>
        <v>28175</v>
      </c>
      <c r="F183" s="29">
        <f t="shared" si="53"/>
        <v>-866</v>
      </c>
      <c r="G183" s="34">
        <f>+Inputs!$D$3</f>
        <v>0.37951000000000001</v>
      </c>
      <c r="I183" s="27">
        <f t="shared" si="58"/>
        <v>29041</v>
      </c>
      <c r="K183" s="27">
        <f t="shared" si="54"/>
        <v>161</v>
      </c>
      <c r="L183" s="27">
        <f t="shared" si="59"/>
        <v>28175</v>
      </c>
      <c r="M183" s="27">
        <f t="shared" si="55"/>
        <v>61.101110000000006</v>
      </c>
      <c r="N183" s="27">
        <f t="shared" si="56"/>
        <v>61.101110000000006</v>
      </c>
      <c r="O183" s="27">
        <f t="shared" si="60"/>
        <v>-328.527859999974</v>
      </c>
      <c r="P183" s="27">
        <f t="shared" si="61"/>
        <v>328.527859999974</v>
      </c>
    </row>
    <row r="184" spans="1:20">
      <c r="A184" s="30">
        <v>39995</v>
      </c>
      <c r="C184" s="6">
        <v>176</v>
      </c>
      <c r="D184" s="29">
        <f t="shared" si="52"/>
        <v>161</v>
      </c>
      <c r="E184" s="29">
        <f t="shared" si="57"/>
        <v>28336</v>
      </c>
      <c r="F184" s="29">
        <f t="shared" si="53"/>
        <v>-705</v>
      </c>
      <c r="G184" s="34">
        <f>+Inputs!$D$3</f>
        <v>0.37951000000000001</v>
      </c>
      <c r="I184" s="27">
        <f t="shared" si="58"/>
        <v>29041</v>
      </c>
      <c r="K184" s="27">
        <f t="shared" si="54"/>
        <v>161</v>
      </c>
      <c r="L184" s="27">
        <f t="shared" si="59"/>
        <v>28336</v>
      </c>
      <c r="M184" s="27">
        <f t="shared" si="55"/>
        <v>61.101110000000006</v>
      </c>
      <c r="N184" s="27">
        <f t="shared" si="56"/>
        <v>61.101110000000006</v>
      </c>
      <c r="O184" s="27">
        <f t="shared" si="60"/>
        <v>-267.42674999997399</v>
      </c>
      <c r="P184" s="27">
        <f t="shared" si="61"/>
        <v>267.42674999997399</v>
      </c>
    </row>
    <row r="185" spans="1:20">
      <c r="A185" s="31">
        <v>40026</v>
      </c>
      <c r="C185" s="6">
        <v>177</v>
      </c>
      <c r="D185" s="29">
        <f t="shared" si="52"/>
        <v>161</v>
      </c>
      <c r="E185" s="29">
        <f t="shared" si="57"/>
        <v>28497</v>
      </c>
      <c r="F185" s="29">
        <f t="shared" si="53"/>
        <v>-544</v>
      </c>
      <c r="G185" s="34">
        <f>+Inputs!$D$3</f>
        <v>0.37951000000000001</v>
      </c>
      <c r="I185" s="27">
        <f t="shared" si="58"/>
        <v>29041</v>
      </c>
      <c r="K185" s="27">
        <f t="shared" si="54"/>
        <v>161</v>
      </c>
      <c r="L185" s="27">
        <f t="shared" si="59"/>
        <v>28497</v>
      </c>
      <c r="M185" s="27">
        <f t="shared" si="55"/>
        <v>61.101110000000006</v>
      </c>
      <c r="N185" s="27">
        <f t="shared" si="56"/>
        <v>61.101110000000006</v>
      </c>
      <c r="O185" s="27">
        <f t="shared" si="60"/>
        <v>-206.32563999997399</v>
      </c>
      <c r="P185" s="27">
        <f t="shared" si="61"/>
        <v>206.32563999997399</v>
      </c>
    </row>
    <row r="186" spans="1:20">
      <c r="A186" s="30">
        <v>40057</v>
      </c>
      <c r="C186" s="6">
        <v>178</v>
      </c>
      <c r="D186" s="29">
        <f t="shared" si="52"/>
        <v>161</v>
      </c>
      <c r="E186" s="29">
        <f t="shared" si="57"/>
        <v>28658</v>
      </c>
      <c r="F186" s="29">
        <f t="shared" si="53"/>
        <v>-383</v>
      </c>
      <c r="G186" s="34">
        <f>+Inputs!$D$3</f>
        <v>0.37951000000000001</v>
      </c>
      <c r="I186" s="27">
        <f t="shared" si="58"/>
        <v>29041</v>
      </c>
      <c r="K186" s="27">
        <f t="shared" si="54"/>
        <v>161</v>
      </c>
      <c r="L186" s="27">
        <f t="shared" si="59"/>
        <v>28658</v>
      </c>
      <c r="M186" s="27">
        <f t="shared" si="55"/>
        <v>61.101110000000006</v>
      </c>
      <c r="N186" s="27">
        <f t="shared" si="56"/>
        <v>61.101110000000006</v>
      </c>
      <c r="O186" s="27">
        <f t="shared" si="60"/>
        <v>-145.22452999997398</v>
      </c>
      <c r="P186" s="27">
        <f t="shared" si="61"/>
        <v>145.22452999997398</v>
      </c>
    </row>
    <row r="187" spans="1:20">
      <c r="A187" s="31">
        <v>40087</v>
      </c>
      <c r="C187" s="6">
        <v>179</v>
      </c>
      <c r="D187" s="29">
        <f t="shared" si="52"/>
        <v>161</v>
      </c>
      <c r="E187" s="29">
        <f t="shared" si="57"/>
        <v>28819</v>
      </c>
      <c r="F187" s="29">
        <f t="shared" si="53"/>
        <v>-222</v>
      </c>
      <c r="G187" s="34">
        <f>+Inputs!$D$3</f>
        <v>0.37951000000000001</v>
      </c>
      <c r="I187" s="27">
        <f t="shared" si="58"/>
        <v>29041</v>
      </c>
      <c r="K187" s="27">
        <f t="shared" si="54"/>
        <v>161</v>
      </c>
      <c r="L187" s="27">
        <f t="shared" si="59"/>
        <v>28819</v>
      </c>
      <c r="M187" s="27">
        <f t="shared" si="55"/>
        <v>61.101110000000006</v>
      </c>
      <c r="N187" s="27">
        <f t="shared" si="56"/>
        <v>61.101110000000006</v>
      </c>
      <c r="O187" s="27">
        <f t="shared" si="60"/>
        <v>-84.123419999973976</v>
      </c>
      <c r="P187" s="27">
        <f t="shared" si="61"/>
        <v>84.123419999973976</v>
      </c>
    </row>
    <row r="188" spans="1:20">
      <c r="A188" s="30">
        <v>40118</v>
      </c>
      <c r="C188" s="6">
        <v>180</v>
      </c>
      <c r="D188" s="29">
        <f>-F187</f>
        <v>222</v>
      </c>
      <c r="E188" s="29">
        <f t="shared" si="57"/>
        <v>29041</v>
      </c>
      <c r="F188" s="29">
        <f t="shared" si="53"/>
        <v>0</v>
      </c>
      <c r="G188" s="34">
        <f>+Inputs!$D$3</f>
        <v>0.37951000000000001</v>
      </c>
      <c r="I188" s="27">
        <f t="shared" si="58"/>
        <v>29041</v>
      </c>
      <c r="K188" s="27">
        <f t="shared" si="54"/>
        <v>222</v>
      </c>
      <c r="L188" s="27">
        <f t="shared" si="59"/>
        <v>29041</v>
      </c>
      <c r="M188" s="27">
        <f t="shared" si="55"/>
        <v>84.251220000000004</v>
      </c>
      <c r="N188" s="27">
        <f t="shared" si="56"/>
        <v>84.251220000000004</v>
      </c>
      <c r="O188" s="27">
        <f t="shared" si="60"/>
        <v>0.12780000002602776</v>
      </c>
      <c r="P188" s="27">
        <f t="shared" si="61"/>
        <v>-0.12780000002602776</v>
      </c>
    </row>
    <row r="189" spans="1:20">
      <c r="A189" s="30"/>
      <c r="G189" s="28"/>
    </row>
    <row r="190" spans="1:20">
      <c r="A190" s="8" t="s">
        <v>43</v>
      </c>
      <c r="B190" s="33">
        <f>SUM(B9:B189)</f>
        <v>-29041</v>
      </c>
      <c r="D190" s="33">
        <f>SUM(D9:D189)</f>
        <v>29041</v>
      </c>
      <c r="G190" s="28"/>
      <c r="H190" s="33">
        <f>SUM(H9:H189)</f>
        <v>29041</v>
      </c>
      <c r="I190" s="33"/>
      <c r="J190" s="33">
        <f>SUM(J9:J189)</f>
        <v>11021.059499999999</v>
      </c>
      <c r="K190" s="33">
        <f>SUM(K9:K189)</f>
        <v>29041</v>
      </c>
      <c r="L190" s="33"/>
      <c r="M190" s="33">
        <f>SUM(M9:M189)</f>
        <v>11021.187299999972</v>
      </c>
      <c r="N190" s="33">
        <f>SUM(N9:N189)</f>
        <v>0.12780000002602776</v>
      </c>
      <c r="O190" s="33">
        <f>SUM(O9:O189)</f>
        <v>-988451.61728999671</v>
      </c>
      <c r="P190" s="33">
        <f>SUM(P9:P189)</f>
        <v>988451.61728999671</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50" fitToHeight="7" orientation="landscape" horizontalDpi="300" r:id="rId1"/>
  <headerFooter alignWithMargins="0">
    <oddFooter>&amp;C&amp;A</oddFooter>
  </headerFooter>
</worksheet>
</file>

<file path=xl/worksheets/sheet80.xml><?xml version="1.0" encoding="utf-8"?>
<worksheet xmlns="http://schemas.openxmlformats.org/spreadsheetml/2006/main" xmlns:r="http://schemas.openxmlformats.org/officeDocument/2006/relationships">
  <dimension ref="A1:AE192"/>
  <sheetViews>
    <sheetView topLeftCell="V1" zoomScale="75" workbookViewId="0">
      <selection activeCell="P16" sqref="P16"/>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14</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39904</v>
      </c>
      <c r="B9" s="151">
        <v>-173141</v>
      </c>
      <c r="C9" s="6">
        <v>1</v>
      </c>
      <c r="D9" s="29">
        <f t="shared" ref="D9:D72" si="0">ROUND(-(+$B$9/180)*1,0)</f>
        <v>962</v>
      </c>
      <c r="E9" s="29">
        <f>+D9</f>
        <v>962</v>
      </c>
      <c r="F9" s="29">
        <f t="shared" ref="F9:F72" si="1">$B$9+E9</f>
        <v>-172179</v>
      </c>
      <c r="G9" s="34">
        <f>+Inputs!$D$3</f>
        <v>0.37951000000000001</v>
      </c>
      <c r="H9" s="27">
        <f>-B9</f>
        <v>173141</v>
      </c>
      <c r="I9" s="27">
        <f>+H9</f>
        <v>173141</v>
      </c>
      <c r="J9" s="27">
        <f>H9*G9</f>
        <v>65708.740910000008</v>
      </c>
      <c r="K9" s="27">
        <f t="shared" ref="K9:K72" si="2">D9</f>
        <v>962</v>
      </c>
      <c r="L9" s="27">
        <f>+K9</f>
        <v>962</v>
      </c>
      <c r="M9" s="27">
        <f t="shared" ref="M9:M72" si="3">K9*G9</f>
        <v>365.08861999999999</v>
      </c>
      <c r="N9" s="27">
        <f t="shared" ref="N9:N72" si="4">M9-J9</f>
        <v>-65343.652290000005</v>
      </c>
      <c r="O9" s="27">
        <f>+N9</f>
        <v>-65343.652290000005</v>
      </c>
      <c r="P9" s="27">
        <f>-SUM(N9)</f>
        <v>65343.652290000005</v>
      </c>
      <c r="Q9" s="38">
        <f>VLOOKUP(Q$8,$A$9:$P$188,5)</f>
        <v>8658</v>
      </c>
      <c r="R9" s="38">
        <f>VLOOKUP(R$8,$A$9:$P$188,5)</f>
        <v>20202</v>
      </c>
      <c r="S9" s="38">
        <f>+R9-Q9</f>
        <v>11544</v>
      </c>
      <c r="T9" s="35" t="s">
        <v>190</v>
      </c>
      <c r="U9" s="161">
        <f>-IF(TYPE(VLOOKUP(U8,$A$9:$P$188,6,FALSE))=16,0,VLOOKUP(U8,$A$9:$P$188,6,FALSE))</f>
        <v>0</v>
      </c>
      <c r="V9" s="161">
        <f>-IF(TYPE(VLOOKUP(V8,$A$9:$P$188,6,FALSE))=16,0,VLOOKUP(V8,$A$9:$P$188,6,FALSE))</f>
        <v>0</v>
      </c>
      <c r="W9" s="161">
        <f t="shared" ref="W9:AE9" si="5">-IF(TYPE(VLOOKUP(W8,$A$9:$P$188,6,FALSE))=16,0,VLOOKUP(W8,$A$9:$P$188,6,FALSE))</f>
        <v>0</v>
      </c>
      <c r="X9" s="161">
        <f t="shared" si="5"/>
        <v>172179</v>
      </c>
      <c r="Y9" s="161">
        <f t="shared" si="5"/>
        <v>171217</v>
      </c>
      <c r="Z9" s="161">
        <f t="shared" si="5"/>
        <v>170255</v>
      </c>
      <c r="AA9" s="161">
        <f t="shared" si="5"/>
        <v>169293</v>
      </c>
      <c r="AB9" s="161">
        <f t="shared" si="5"/>
        <v>168331</v>
      </c>
      <c r="AC9" s="161">
        <f t="shared" si="5"/>
        <v>167369</v>
      </c>
      <c r="AD9" s="161">
        <f t="shared" si="5"/>
        <v>166407</v>
      </c>
      <c r="AE9" s="161">
        <f t="shared" si="5"/>
        <v>165445</v>
      </c>
    </row>
    <row r="10" spans="1:31">
      <c r="A10" s="31">
        <v>39934</v>
      </c>
      <c r="B10" s="151" t="s">
        <v>45</v>
      </c>
      <c r="C10" s="6">
        <v>2</v>
      </c>
      <c r="D10" s="29">
        <f t="shared" si="0"/>
        <v>962</v>
      </c>
      <c r="E10" s="29">
        <f t="shared" ref="E10:E73" si="6">+E9+D10</f>
        <v>1924</v>
      </c>
      <c r="F10" s="29">
        <f t="shared" si="1"/>
        <v>-171217</v>
      </c>
      <c r="G10" s="34">
        <f>+Inputs!$D$3</f>
        <v>0.37951000000000001</v>
      </c>
      <c r="H10" s="2"/>
      <c r="I10" s="27">
        <f t="shared" ref="I10:I73" si="7">+I9+H10</f>
        <v>173141</v>
      </c>
      <c r="J10" s="27"/>
      <c r="K10" s="27">
        <f t="shared" si="2"/>
        <v>962</v>
      </c>
      <c r="L10" s="27">
        <f t="shared" ref="L10:L73" si="8">+L9+K10</f>
        <v>1924</v>
      </c>
      <c r="M10" s="27">
        <f t="shared" si="3"/>
        <v>365.08861999999999</v>
      </c>
      <c r="N10" s="27">
        <f t="shared" si="4"/>
        <v>365.08861999999999</v>
      </c>
      <c r="O10" s="27">
        <f t="shared" ref="O10:O73" si="9">+O9+N10</f>
        <v>-64978.563670000003</v>
      </c>
      <c r="P10" s="27">
        <f t="shared" ref="P10:P73" si="10">P9-N10</f>
        <v>64978.563670000003</v>
      </c>
      <c r="Q10" s="38">
        <f>VLOOKUP(Q$8,$A$9:$P$188,15)</f>
        <v>-62422.943329999987</v>
      </c>
      <c r="R10" s="38">
        <f>VLOOKUP(R$8,$A$9:$P$188,15)</f>
        <v>-58041.87988999996</v>
      </c>
      <c r="S10" s="38">
        <f>+R10-Q10</f>
        <v>4381.0634400000272</v>
      </c>
      <c r="T10" s="36" t="s">
        <v>69</v>
      </c>
    </row>
    <row r="11" spans="1:31">
      <c r="A11" s="31">
        <v>39965</v>
      </c>
      <c r="B11" s="5"/>
      <c r="C11" s="6">
        <v>3</v>
      </c>
      <c r="D11" s="29">
        <f t="shared" si="0"/>
        <v>962</v>
      </c>
      <c r="E11" s="29">
        <f t="shared" si="6"/>
        <v>2886</v>
      </c>
      <c r="F11" s="29">
        <f t="shared" si="1"/>
        <v>-170255</v>
      </c>
      <c r="G11" s="34">
        <f>+Inputs!$D$3</f>
        <v>0.37951000000000001</v>
      </c>
      <c r="H11" s="2"/>
      <c r="I11" s="27">
        <f t="shared" si="7"/>
        <v>173141</v>
      </c>
      <c r="J11" s="27"/>
      <c r="K11" s="27">
        <f t="shared" si="2"/>
        <v>962</v>
      </c>
      <c r="L11" s="27">
        <f t="shared" si="8"/>
        <v>2886</v>
      </c>
      <c r="M11" s="27">
        <f t="shared" si="3"/>
        <v>365.08861999999999</v>
      </c>
      <c r="N11" s="27">
        <f t="shared" si="4"/>
        <v>365.08861999999999</v>
      </c>
      <c r="O11" s="27">
        <f t="shared" si="9"/>
        <v>-64613.475050000001</v>
      </c>
      <c r="P11" s="27">
        <f t="shared" si="10"/>
        <v>64613.475050000001</v>
      </c>
      <c r="Q11" s="38">
        <f>+VLOOKUP(Q$8,$A$9:$P$188,16)</f>
        <v>62422.943329999987</v>
      </c>
      <c r="R11" s="38">
        <f>+VLOOKUP(R$8,$A$9:$P$188,16)</f>
        <v>58041.87988999996</v>
      </c>
      <c r="S11" s="38">
        <f>(+Q11+R11)/2</f>
        <v>60232.411609999974</v>
      </c>
      <c r="T11" s="36" t="s">
        <v>113</v>
      </c>
      <c r="U11" s="161">
        <f>IF(TYPE(VLOOKUP(U8,$A$9:$P$188,16,FALSE))=16,0,VLOOKUP(U8,$A$9:$P$188,16,FALSE))</f>
        <v>0</v>
      </c>
      <c r="V11" s="161">
        <f t="shared" ref="V11:AE11" si="11">IF(TYPE(VLOOKUP(V8,$A$9:$P$188,16,FALSE))=16,0,VLOOKUP(V8,$A$9:$P$188,16,FALSE))</f>
        <v>0</v>
      </c>
      <c r="W11" s="161">
        <f t="shared" si="11"/>
        <v>0</v>
      </c>
      <c r="X11" s="161">
        <f t="shared" si="11"/>
        <v>65343.652290000005</v>
      </c>
      <c r="Y11" s="161">
        <f t="shared" si="11"/>
        <v>64978.563670000003</v>
      </c>
      <c r="Z11" s="161">
        <f t="shared" si="11"/>
        <v>64613.475050000001</v>
      </c>
      <c r="AA11" s="161">
        <f t="shared" si="11"/>
        <v>64248.386429999999</v>
      </c>
      <c r="AB11" s="161">
        <f t="shared" si="11"/>
        <v>63883.297809999996</v>
      </c>
      <c r="AC11" s="161">
        <f t="shared" si="11"/>
        <v>63518.209189999994</v>
      </c>
      <c r="AD11" s="161">
        <f t="shared" si="11"/>
        <v>63153.120569999992</v>
      </c>
      <c r="AE11" s="161">
        <f t="shared" si="11"/>
        <v>62788.03194999999</v>
      </c>
    </row>
    <row r="12" spans="1:31">
      <c r="A12" s="31">
        <v>39995</v>
      </c>
      <c r="B12" s="3"/>
      <c r="C12" s="6">
        <v>4</v>
      </c>
      <c r="D12" s="29">
        <f t="shared" si="0"/>
        <v>962</v>
      </c>
      <c r="E12" s="29">
        <f t="shared" si="6"/>
        <v>3848</v>
      </c>
      <c r="F12" s="29">
        <f t="shared" si="1"/>
        <v>-169293</v>
      </c>
      <c r="G12" s="34">
        <f>+Inputs!$D$3</f>
        <v>0.37951000000000001</v>
      </c>
      <c r="H12" s="2"/>
      <c r="I12" s="27">
        <f t="shared" si="7"/>
        <v>173141</v>
      </c>
      <c r="J12" s="27"/>
      <c r="K12" s="27">
        <f t="shared" si="2"/>
        <v>962</v>
      </c>
      <c r="L12" s="27">
        <f t="shared" si="8"/>
        <v>3848</v>
      </c>
      <c r="M12" s="27">
        <f t="shared" si="3"/>
        <v>365.08861999999999</v>
      </c>
      <c r="N12" s="27">
        <f t="shared" si="4"/>
        <v>365.08861999999999</v>
      </c>
      <c r="O12" s="27">
        <f t="shared" si="9"/>
        <v>-64248.386429999999</v>
      </c>
      <c r="P12" s="27">
        <f t="shared" si="10"/>
        <v>64248.386429999999</v>
      </c>
      <c r="Q12" s="39"/>
      <c r="R12" s="40"/>
      <c r="S12" s="40"/>
      <c r="T12" s="36"/>
    </row>
    <row r="13" spans="1:31">
      <c r="A13" s="31">
        <v>40026</v>
      </c>
      <c r="B13" s="3"/>
      <c r="C13" s="6">
        <v>5</v>
      </c>
      <c r="D13" s="29">
        <f t="shared" si="0"/>
        <v>962</v>
      </c>
      <c r="E13" s="29">
        <f t="shared" si="6"/>
        <v>4810</v>
      </c>
      <c r="F13" s="29">
        <f t="shared" si="1"/>
        <v>-168331</v>
      </c>
      <c r="G13" s="34">
        <f>+Inputs!$D$3</f>
        <v>0.37951000000000001</v>
      </c>
      <c r="H13" s="2"/>
      <c r="I13" s="27">
        <f t="shared" si="7"/>
        <v>173141</v>
      </c>
      <c r="J13" s="27"/>
      <c r="K13" s="27">
        <f t="shared" si="2"/>
        <v>962</v>
      </c>
      <c r="L13" s="27">
        <f t="shared" si="8"/>
        <v>4810</v>
      </c>
      <c r="M13" s="27">
        <f t="shared" si="3"/>
        <v>365.08861999999999</v>
      </c>
      <c r="N13" s="27">
        <f t="shared" si="4"/>
        <v>365.08861999999999</v>
      </c>
      <c r="O13" s="27">
        <f t="shared" si="9"/>
        <v>-63883.297809999996</v>
      </c>
      <c r="P13" s="27">
        <f t="shared" si="10"/>
        <v>63883.297809999996</v>
      </c>
      <c r="Q13" s="38">
        <f>VLOOKUP(Q$8,$A$9:$P$188,9)</f>
        <v>173141</v>
      </c>
      <c r="R13" s="38">
        <f>VLOOKUP(R$8,$A$9:$P$188,9)</f>
        <v>173141</v>
      </c>
      <c r="S13" s="38">
        <f>+R13-Q13</f>
        <v>0</v>
      </c>
      <c r="T13" s="36" t="s">
        <v>191</v>
      </c>
    </row>
    <row r="14" spans="1:31">
      <c r="A14" s="31">
        <v>40057</v>
      </c>
      <c r="B14" s="3"/>
      <c r="C14" s="6">
        <v>6</v>
      </c>
      <c r="D14" s="29">
        <f t="shared" si="0"/>
        <v>962</v>
      </c>
      <c r="E14" s="29">
        <f t="shared" si="6"/>
        <v>5772</v>
      </c>
      <c r="F14" s="29">
        <f t="shared" si="1"/>
        <v>-167369</v>
      </c>
      <c r="G14" s="34">
        <f>+Inputs!$D$3</f>
        <v>0.37951000000000001</v>
      </c>
      <c r="H14" s="2"/>
      <c r="I14" s="27">
        <f t="shared" si="7"/>
        <v>173141</v>
      </c>
      <c r="J14" s="27"/>
      <c r="K14" s="27">
        <f t="shared" si="2"/>
        <v>962</v>
      </c>
      <c r="L14" s="27">
        <f t="shared" si="8"/>
        <v>5772</v>
      </c>
      <c r="M14" s="27">
        <f t="shared" si="3"/>
        <v>365.08861999999999</v>
      </c>
      <c r="N14" s="27">
        <f t="shared" si="4"/>
        <v>365.08861999999999</v>
      </c>
      <c r="O14" s="27">
        <f t="shared" si="9"/>
        <v>-63518.209189999994</v>
      </c>
      <c r="P14" s="27">
        <f t="shared" si="10"/>
        <v>63518.209189999994</v>
      </c>
      <c r="Q14" s="38">
        <f>VLOOKUP(Q$8,$A$9:$P$188,12)</f>
        <v>8658</v>
      </c>
      <c r="R14" s="38">
        <f>VLOOKUP(R$8,$A$9:$P$188,12)</f>
        <v>20202</v>
      </c>
      <c r="S14" s="38">
        <f>+R14-Q14</f>
        <v>11544</v>
      </c>
      <c r="T14" s="37" t="s">
        <v>192</v>
      </c>
    </row>
    <row r="15" spans="1:31">
      <c r="A15" s="31">
        <v>40087</v>
      </c>
      <c r="B15" s="3"/>
      <c r="C15" s="6">
        <v>7</v>
      </c>
      <c r="D15" s="29">
        <f t="shared" si="0"/>
        <v>962</v>
      </c>
      <c r="E15" s="29">
        <f t="shared" si="6"/>
        <v>6734</v>
      </c>
      <c r="F15" s="29">
        <f t="shared" si="1"/>
        <v>-166407</v>
      </c>
      <c r="G15" s="34">
        <f>+Inputs!$D$3</f>
        <v>0.37951000000000001</v>
      </c>
      <c r="H15" s="2"/>
      <c r="I15" s="27">
        <f t="shared" si="7"/>
        <v>173141</v>
      </c>
      <c r="J15" s="27"/>
      <c r="K15" s="27">
        <f t="shared" si="2"/>
        <v>962</v>
      </c>
      <c r="L15" s="27">
        <f t="shared" si="8"/>
        <v>6734</v>
      </c>
      <c r="M15" s="27">
        <f t="shared" si="3"/>
        <v>365.08861999999999</v>
      </c>
      <c r="N15" s="27">
        <f t="shared" si="4"/>
        <v>365.08861999999999</v>
      </c>
      <c r="O15" s="27">
        <f t="shared" si="9"/>
        <v>-63153.120569999992</v>
      </c>
      <c r="P15" s="27">
        <f t="shared" si="10"/>
        <v>63153.120569999992</v>
      </c>
      <c r="Q15" s="8"/>
      <c r="R15" s="8"/>
      <c r="S15" s="8"/>
      <c r="T15" s="108"/>
    </row>
    <row r="16" spans="1:31">
      <c r="A16" s="31">
        <v>40118</v>
      </c>
      <c r="B16" s="3"/>
      <c r="C16" s="6">
        <v>8</v>
      </c>
      <c r="D16" s="29">
        <f t="shared" si="0"/>
        <v>962</v>
      </c>
      <c r="E16" s="29">
        <f t="shared" si="6"/>
        <v>7696</v>
      </c>
      <c r="F16" s="29">
        <f t="shared" si="1"/>
        <v>-165445</v>
      </c>
      <c r="G16" s="34">
        <f>+Inputs!$D$3</f>
        <v>0.37951000000000001</v>
      </c>
      <c r="H16" s="2"/>
      <c r="I16" s="27">
        <f t="shared" si="7"/>
        <v>173141</v>
      </c>
      <c r="J16" s="27"/>
      <c r="K16" s="27">
        <f t="shared" si="2"/>
        <v>962</v>
      </c>
      <c r="L16" s="27">
        <f t="shared" si="8"/>
        <v>7696</v>
      </c>
      <c r="M16" s="27">
        <f t="shared" si="3"/>
        <v>365.08861999999999</v>
      </c>
      <c r="N16" s="27">
        <f t="shared" si="4"/>
        <v>365.08861999999999</v>
      </c>
      <c r="O16" s="27">
        <f t="shared" si="9"/>
        <v>-62788.03194999999</v>
      </c>
      <c r="P16" s="27">
        <f t="shared" si="10"/>
        <v>62788.03194999999</v>
      </c>
      <c r="Q16" s="8"/>
      <c r="R16" s="8"/>
      <c r="S16" s="8"/>
      <c r="T16" s="4"/>
    </row>
    <row r="17" spans="1:20">
      <c r="A17" s="31">
        <v>40148</v>
      </c>
      <c r="B17" s="3"/>
      <c r="C17" s="6">
        <v>9</v>
      </c>
      <c r="D17" s="29">
        <f t="shared" si="0"/>
        <v>962</v>
      </c>
      <c r="E17" s="29">
        <f t="shared" si="6"/>
        <v>8658</v>
      </c>
      <c r="F17" s="29">
        <f t="shared" si="1"/>
        <v>-164483</v>
      </c>
      <c r="G17" s="34">
        <f>+Inputs!$D$3</f>
        <v>0.37951000000000001</v>
      </c>
      <c r="H17" s="2"/>
      <c r="I17" s="27">
        <f t="shared" si="7"/>
        <v>173141</v>
      </c>
      <c r="J17" s="27"/>
      <c r="K17" s="27">
        <f t="shared" si="2"/>
        <v>962</v>
      </c>
      <c r="L17" s="27">
        <f t="shared" si="8"/>
        <v>8658</v>
      </c>
      <c r="M17" s="27">
        <f t="shared" si="3"/>
        <v>365.08861999999999</v>
      </c>
      <c r="N17" s="27">
        <f t="shared" si="4"/>
        <v>365.08861999999999</v>
      </c>
      <c r="O17" s="27">
        <f t="shared" si="9"/>
        <v>-62422.943329999987</v>
      </c>
      <c r="P17" s="27">
        <f t="shared" si="10"/>
        <v>62422.943329999987</v>
      </c>
      <c r="Q17" s="8"/>
      <c r="R17" s="8"/>
      <c r="S17" s="8"/>
      <c r="T17" s="4"/>
    </row>
    <row r="18" spans="1:20">
      <c r="A18" s="31">
        <v>40179</v>
      </c>
      <c r="B18" s="154"/>
      <c r="C18" s="155">
        <v>10</v>
      </c>
      <c r="D18" s="156">
        <f t="shared" si="0"/>
        <v>962</v>
      </c>
      <c r="E18" s="156">
        <f t="shared" si="6"/>
        <v>9620</v>
      </c>
      <c r="F18" s="156">
        <f t="shared" si="1"/>
        <v>-163521</v>
      </c>
      <c r="G18" s="34">
        <f>+Inputs!$D$3</f>
        <v>0.37951000000000001</v>
      </c>
      <c r="H18" s="157"/>
      <c r="I18" s="158">
        <f t="shared" si="7"/>
        <v>173141</v>
      </c>
      <c r="J18" s="158"/>
      <c r="K18" s="158">
        <f t="shared" si="2"/>
        <v>962</v>
      </c>
      <c r="L18" s="158">
        <f t="shared" si="8"/>
        <v>9620</v>
      </c>
      <c r="M18" s="158">
        <f t="shared" si="3"/>
        <v>365.08861999999999</v>
      </c>
      <c r="N18" s="158">
        <f t="shared" si="4"/>
        <v>365.08861999999999</v>
      </c>
      <c r="O18" s="158">
        <f t="shared" si="9"/>
        <v>-62057.854709999985</v>
      </c>
      <c r="P18" s="158">
        <f t="shared" si="10"/>
        <v>62057.854709999985</v>
      </c>
      <c r="Q18" s="8"/>
      <c r="R18" s="8"/>
      <c r="S18" s="8"/>
      <c r="T18" s="4"/>
    </row>
    <row r="19" spans="1:20">
      <c r="A19" s="31">
        <v>40210</v>
      </c>
      <c r="B19" s="154"/>
      <c r="C19" s="155">
        <v>11</v>
      </c>
      <c r="D19" s="156">
        <f t="shared" si="0"/>
        <v>962</v>
      </c>
      <c r="E19" s="156">
        <f t="shared" si="6"/>
        <v>10582</v>
      </c>
      <c r="F19" s="156">
        <f t="shared" si="1"/>
        <v>-162559</v>
      </c>
      <c r="G19" s="34">
        <f>+Inputs!$D$3</f>
        <v>0.37951000000000001</v>
      </c>
      <c r="H19" s="157"/>
      <c r="I19" s="158">
        <f t="shared" si="7"/>
        <v>173141</v>
      </c>
      <c r="J19" s="158"/>
      <c r="K19" s="158">
        <f t="shared" si="2"/>
        <v>962</v>
      </c>
      <c r="L19" s="158">
        <f t="shared" si="8"/>
        <v>10582</v>
      </c>
      <c r="M19" s="158">
        <f t="shared" si="3"/>
        <v>365.08861999999999</v>
      </c>
      <c r="N19" s="158">
        <f t="shared" si="4"/>
        <v>365.08861999999999</v>
      </c>
      <c r="O19" s="158">
        <f t="shared" si="9"/>
        <v>-61692.766089999983</v>
      </c>
      <c r="P19" s="158">
        <f t="shared" si="10"/>
        <v>61692.766089999983</v>
      </c>
      <c r="Q19" s="8"/>
      <c r="R19" s="8"/>
      <c r="S19" s="8"/>
      <c r="T19" s="4"/>
    </row>
    <row r="20" spans="1:20">
      <c r="A20" s="31">
        <v>40238</v>
      </c>
      <c r="B20" s="3"/>
      <c r="C20" s="6">
        <v>12</v>
      </c>
      <c r="D20" s="29">
        <f t="shared" si="0"/>
        <v>962</v>
      </c>
      <c r="E20" s="29">
        <f t="shared" si="6"/>
        <v>11544</v>
      </c>
      <c r="F20" s="29">
        <f t="shared" si="1"/>
        <v>-161597</v>
      </c>
      <c r="G20" s="34">
        <f>+Inputs!$D$3</f>
        <v>0.37951000000000001</v>
      </c>
      <c r="H20" s="2"/>
      <c r="I20" s="27">
        <f t="shared" si="7"/>
        <v>173141</v>
      </c>
      <c r="J20" s="27"/>
      <c r="K20" s="27">
        <f t="shared" si="2"/>
        <v>962</v>
      </c>
      <c r="L20" s="27">
        <f t="shared" si="8"/>
        <v>11544</v>
      </c>
      <c r="M20" s="27">
        <f t="shared" si="3"/>
        <v>365.08861999999999</v>
      </c>
      <c r="N20" s="27">
        <f t="shared" si="4"/>
        <v>365.08861999999999</v>
      </c>
      <c r="O20" s="27">
        <f t="shared" si="9"/>
        <v>-61327.677469999981</v>
      </c>
      <c r="P20" s="27">
        <f t="shared" si="10"/>
        <v>61327.677469999981</v>
      </c>
      <c r="Q20" s="8"/>
      <c r="R20" s="8"/>
      <c r="S20" s="8"/>
      <c r="T20" s="4"/>
    </row>
    <row r="21" spans="1:20">
      <c r="A21" s="31">
        <v>40269</v>
      </c>
      <c r="B21" s="3"/>
      <c r="C21" s="6">
        <v>13</v>
      </c>
      <c r="D21" s="29">
        <f t="shared" si="0"/>
        <v>962</v>
      </c>
      <c r="E21" s="29">
        <f t="shared" si="6"/>
        <v>12506</v>
      </c>
      <c r="F21" s="29">
        <f t="shared" si="1"/>
        <v>-160635</v>
      </c>
      <c r="G21" s="34">
        <f>+Inputs!$D$3</f>
        <v>0.37951000000000001</v>
      </c>
      <c r="H21" s="2"/>
      <c r="I21" s="27">
        <f t="shared" si="7"/>
        <v>173141</v>
      </c>
      <c r="J21" s="27"/>
      <c r="K21" s="27">
        <f t="shared" si="2"/>
        <v>962</v>
      </c>
      <c r="L21" s="27">
        <f t="shared" si="8"/>
        <v>12506</v>
      </c>
      <c r="M21" s="27">
        <f t="shared" si="3"/>
        <v>365.08861999999999</v>
      </c>
      <c r="N21" s="27">
        <f t="shared" si="4"/>
        <v>365.08861999999999</v>
      </c>
      <c r="O21" s="27">
        <f t="shared" si="9"/>
        <v>-60962.588849999978</v>
      </c>
      <c r="P21" s="27">
        <f t="shared" si="10"/>
        <v>60962.588849999978</v>
      </c>
      <c r="Q21" s="8"/>
      <c r="R21" s="8"/>
      <c r="S21" s="8"/>
      <c r="T21" s="4"/>
    </row>
    <row r="22" spans="1:20">
      <c r="A22" s="31">
        <v>40299</v>
      </c>
      <c r="B22" s="3"/>
      <c r="C22" s="6">
        <v>14</v>
      </c>
      <c r="D22" s="29">
        <f t="shared" si="0"/>
        <v>962</v>
      </c>
      <c r="E22" s="29">
        <f t="shared" si="6"/>
        <v>13468</v>
      </c>
      <c r="F22" s="29">
        <f t="shared" si="1"/>
        <v>-159673</v>
      </c>
      <c r="G22" s="34">
        <f>+Inputs!$D$3</f>
        <v>0.37951000000000001</v>
      </c>
      <c r="H22" s="2"/>
      <c r="I22" s="27">
        <f t="shared" si="7"/>
        <v>173141</v>
      </c>
      <c r="J22" s="27"/>
      <c r="K22" s="27">
        <f t="shared" si="2"/>
        <v>962</v>
      </c>
      <c r="L22" s="27">
        <f t="shared" si="8"/>
        <v>13468</v>
      </c>
      <c r="M22" s="27">
        <f t="shared" si="3"/>
        <v>365.08861999999999</v>
      </c>
      <c r="N22" s="27">
        <f t="shared" si="4"/>
        <v>365.08861999999999</v>
      </c>
      <c r="O22" s="27">
        <f t="shared" si="9"/>
        <v>-60597.500229999976</v>
      </c>
      <c r="P22" s="27">
        <f t="shared" si="10"/>
        <v>60597.500229999976</v>
      </c>
      <c r="Q22" s="8"/>
      <c r="R22" s="8"/>
      <c r="S22" s="8"/>
      <c r="T22" s="4"/>
    </row>
    <row r="23" spans="1:20">
      <c r="A23" s="31">
        <v>40330</v>
      </c>
      <c r="B23" s="3"/>
      <c r="C23" s="6">
        <v>15</v>
      </c>
      <c r="D23" s="29">
        <f t="shared" si="0"/>
        <v>962</v>
      </c>
      <c r="E23" s="29">
        <f t="shared" si="6"/>
        <v>14430</v>
      </c>
      <c r="F23" s="29">
        <f t="shared" si="1"/>
        <v>-158711</v>
      </c>
      <c r="G23" s="34">
        <f>+Inputs!$D$3</f>
        <v>0.37951000000000001</v>
      </c>
      <c r="H23" s="2"/>
      <c r="I23" s="27">
        <f t="shared" si="7"/>
        <v>173141</v>
      </c>
      <c r="J23" s="27"/>
      <c r="K23" s="27">
        <f t="shared" si="2"/>
        <v>962</v>
      </c>
      <c r="L23" s="27">
        <f t="shared" si="8"/>
        <v>14430</v>
      </c>
      <c r="M23" s="27">
        <f t="shared" si="3"/>
        <v>365.08861999999999</v>
      </c>
      <c r="N23" s="27">
        <f t="shared" si="4"/>
        <v>365.08861999999999</v>
      </c>
      <c r="O23" s="27">
        <f t="shared" si="9"/>
        <v>-60232.411609999974</v>
      </c>
      <c r="P23" s="27">
        <f t="shared" si="10"/>
        <v>60232.411609999974</v>
      </c>
      <c r="Q23" s="8"/>
      <c r="R23" s="8"/>
      <c r="S23" s="8"/>
      <c r="T23" s="4"/>
    </row>
    <row r="24" spans="1:20">
      <c r="A24" s="31">
        <v>40360</v>
      </c>
      <c r="B24" s="3"/>
      <c r="C24" s="6">
        <v>16</v>
      </c>
      <c r="D24" s="29">
        <f t="shared" si="0"/>
        <v>962</v>
      </c>
      <c r="E24" s="29">
        <f t="shared" si="6"/>
        <v>15392</v>
      </c>
      <c r="F24" s="29">
        <f t="shared" si="1"/>
        <v>-157749</v>
      </c>
      <c r="G24" s="34">
        <f>+Inputs!$D$3</f>
        <v>0.37951000000000001</v>
      </c>
      <c r="H24" s="2"/>
      <c r="I24" s="27">
        <f t="shared" si="7"/>
        <v>173141</v>
      </c>
      <c r="J24" s="27"/>
      <c r="K24" s="27">
        <f t="shared" si="2"/>
        <v>962</v>
      </c>
      <c r="L24" s="27">
        <f t="shared" si="8"/>
        <v>15392</v>
      </c>
      <c r="M24" s="27">
        <f t="shared" si="3"/>
        <v>365.08861999999999</v>
      </c>
      <c r="N24" s="27">
        <f t="shared" si="4"/>
        <v>365.08861999999999</v>
      </c>
      <c r="O24" s="27">
        <f t="shared" si="9"/>
        <v>-59867.322989999971</v>
      </c>
      <c r="P24" s="27">
        <f t="shared" si="10"/>
        <v>59867.322989999971</v>
      </c>
      <c r="Q24" s="8"/>
      <c r="R24" s="8"/>
      <c r="S24" s="8"/>
      <c r="T24" s="4"/>
    </row>
    <row r="25" spans="1:20">
      <c r="A25" s="31">
        <v>40391</v>
      </c>
      <c r="B25" s="3"/>
      <c r="C25" s="6">
        <v>17</v>
      </c>
      <c r="D25" s="29">
        <f t="shared" si="0"/>
        <v>962</v>
      </c>
      <c r="E25" s="29">
        <f t="shared" si="6"/>
        <v>16354</v>
      </c>
      <c r="F25" s="29">
        <f t="shared" si="1"/>
        <v>-156787</v>
      </c>
      <c r="G25" s="34">
        <f>+Inputs!$D$3</f>
        <v>0.37951000000000001</v>
      </c>
      <c r="H25" s="2"/>
      <c r="I25" s="27">
        <f t="shared" si="7"/>
        <v>173141</v>
      </c>
      <c r="J25" s="27"/>
      <c r="K25" s="27">
        <f t="shared" si="2"/>
        <v>962</v>
      </c>
      <c r="L25" s="27">
        <f t="shared" si="8"/>
        <v>16354</v>
      </c>
      <c r="M25" s="27">
        <f t="shared" si="3"/>
        <v>365.08861999999999</v>
      </c>
      <c r="N25" s="27">
        <f t="shared" si="4"/>
        <v>365.08861999999999</v>
      </c>
      <c r="O25" s="27">
        <f t="shared" si="9"/>
        <v>-59502.234369999969</v>
      </c>
      <c r="P25" s="27">
        <f t="shared" si="10"/>
        <v>59502.234369999969</v>
      </c>
      <c r="Q25" s="8"/>
      <c r="R25" s="8"/>
      <c r="S25" s="8"/>
      <c r="T25" s="4"/>
    </row>
    <row r="26" spans="1:20">
      <c r="A26" s="31">
        <v>40422</v>
      </c>
      <c r="B26" s="3"/>
      <c r="C26" s="6">
        <v>18</v>
      </c>
      <c r="D26" s="29">
        <f t="shared" si="0"/>
        <v>962</v>
      </c>
      <c r="E26" s="29">
        <f t="shared" si="6"/>
        <v>17316</v>
      </c>
      <c r="F26" s="29">
        <f t="shared" si="1"/>
        <v>-155825</v>
      </c>
      <c r="G26" s="34">
        <f>+Inputs!$D$3</f>
        <v>0.37951000000000001</v>
      </c>
      <c r="H26" s="2"/>
      <c r="I26" s="27">
        <f t="shared" si="7"/>
        <v>173141</v>
      </c>
      <c r="J26" s="27"/>
      <c r="K26" s="27">
        <f t="shared" si="2"/>
        <v>962</v>
      </c>
      <c r="L26" s="27">
        <f t="shared" si="8"/>
        <v>17316</v>
      </c>
      <c r="M26" s="27">
        <f t="shared" si="3"/>
        <v>365.08861999999999</v>
      </c>
      <c r="N26" s="27">
        <f t="shared" si="4"/>
        <v>365.08861999999999</v>
      </c>
      <c r="O26" s="27">
        <f t="shared" si="9"/>
        <v>-59137.145749999967</v>
      </c>
      <c r="P26" s="27">
        <f t="shared" si="10"/>
        <v>59137.145749999967</v>
      </c>
      <c r="Q26" s="8"/>
      <c r="R26" s="8"/>
      <c r="S26" s="8"/>
      <c r="T26" s="4"/>
    </row>
    <row r="27" spans="1:20">
      <c r="A27" s="31">
        <v>40452</v>
      </c>
      <c r="B27" s="3"/>
      <c r="C27" s="6">
        <v>19</v>
      </c>
      <c r="D27" s="29">
        <f t="shared" si="0"/>
        <v>962</v>
      </c>
      <c r="E27" s="29">
        <f t="shared" si="6"/>
        <v>18278</v>
      </c>
      <c r="F27" s="29">
        <f t="shared" si="1"/>
        <v>-154863</v>
      </c>
      <c r="G27" s="34">
        <f>+Inputs!$D$3</f>
        <v>0.37951000000000001</v>
      </c>
      <c r="H27" s="2"/>
      <c r="I27" s="27">
        <f t="shared" si="7"/>
        <v>173141</v>
      </c>
      <c r="J27" s="27"/>
      <c r="K27" s="27">
        <f t="shared" si="2"/>
        <v>962</v>
      </c>
      <c r="L27" s="27">
        <f t="shared" si="8"/>
        <v>18278</v>
      </c>
      <c r="M27" s="27">
        <f t="shared" si="3"/>
        <v>365.08861999999999</v>
      </c>
      <c r="N27" s="27">
        <f t="shared" si="4"/>
        <v>365.08861999999999</v>
      </c>
      <c r="O27" s="27">
        <f t="shared" si="9"/>
        <v>-58772.057129999965</v>
      </c>
      <c r="P27" s="27">
        <f t="shared" si="10"/>
        <v>58772.057129999965</v>
      </c>
      <c r="Q27" s="8"/>
      <c r="R27" s="8"/>
      <c r="S27" s="8"/>
      <c r="T27" s="4"/>
    </row>
    <row r="28" spans="1:20">
      <c r="A28" s="31">
        <v>40483</v>
      </c>
      <c r="B28" s="3"/>
      <c r="C28" s="6">
        <v>20</v>
      </c>
      <c r="D28" s="29">
        <f t="shared" si="0"/>
        <v>962</v>
      </c>
      <c r="E28" s="29">
        <f t="shared" si="6"/>
        <v>19240</v>
      </c>
      <c r="F28" s="29">
        <f t="shared" si="1"/>
        <v>-153901</v>
      </c>
      <c r="G28" s="34">
        <f>+Inputs!$D$3</f>
        <v>0.37951000000000001</v>
      </c>
      <c r="H28" s="2"/>
      <c r="I28" s="27">
        <f t="shared" si="7"/>
        <v>173141</v>
      </c>
      <c r="J28" s="27"/>
      <c r="K28" s="27">
        <f t="shared" si="2"/>
        <v>962</v>
      </c>
      <c r="L28" s="27">
        <f t="shared" si="8"/>
        <v>19240</v>
      </c>
      <c r="M28" s="27">
        <f t="shared" si="3"/>
        <v>365.08861999999999</v>
      </c>
      <c r="N28" s="27">
        <f t="shared" si="4"/>
        <v>365.08861999999999</v>
      </c>
      <c r="O28" s="27">
        <f t="shared" si="9"/>
        <v>-58406.968509999962</v>
      </c>
      <c r="P28" s="27">
        <f t="shared" si="10"/>
        <v>58406.968509999962</v>
      </c>
      <c r="Q28" s="8"/>
      <c r="R28" s="8"/>
      <c r="S28" s="8"/>
      <c r="T28" s="4"/>
    </row>
    <row r="29" spans="1:20">
      <c r="A29" s="31">
        <v>40513</v>
      </c>
      <c r="B29" s="3"/>
      <c r="C29" s="6">
        <v>21</v>
      </c>
      <c r="D29" s="29">
        <f t="shared" si="0"/>
        <v>962</v>
      </c>
      <c r="E29" s="29">
        <f t="shared" si="6"/>
        <v>20202</v>
      </c>
      <c r="F29" s="29">
        <f t="shared" si="1"/>
        <v>-152939</v>
      </c>
      <c r="G29" s="34">
        <f>+Inputs!$D$3</f>
        <v>0.37951000000000001</v>
      </c>
      <c r="H29" s="2"/>
      <c r="I29" s="27">
        <f t="shared" si="7"/>
        <v>173141</v>
      </c>
      <c r="J29" s="27"/>
      <c r="K29" s="27">
        <f t="shared" si="2"/>
        <v>962</v>
      </c>
      <c r="L29" s="27">
        <f t="shared" si="8"/>
        <v>20202</v>
      </c>
      <c r="M29" s="27">
        <f t="shared" si="3"/>
        <v>365.08861999999999</v>
      </c>
      <c r="N29" s="27">
        <f t="shared" si="4"/>
        <v>365.08861999999999</v>
      </c>
      <c r="O29" s="27">
        <f t="shared" si="9"/>
        <v>-58041.87988999996</v>
      </c>
      <c r="P29" s="27">
        <f t="shared" si="10"/>
        <v>58041.87988999996</v>
      </c>
      <c r="Q29" s="8"/>
      <c r="R29" s="8"/>
      <c r="S29" s="8"/>
      <c r="T29" s="4"/>
    </row>
    <row r="30" spans="1:20">
      <c r="A30" s="31">
        <v>40544</v>
      </c>
      <c r="B30" s="3"/>
      <c r="C30" s="6">
        <v>22</v>
      </c>
      <c r="D30" s="29">
        <f t="shared" si="0"/>
        <v>962</v>
      </c>
      <c r="E30" s="29">
        <f t="shared" si="6"/>
        <v>21164</v>
      </c>
      <c r="F30" s="29">
        <f t="shared" si="1"/>
        <v>-151977</v>
      </c>
      <c r="G30" s="34">
        <f>+Inputs!$D$3</f>
        <v>0.37951000000000001</v>
      </c>
      <c r="H30" s="2"/>
      <c r="I30" s="27">
        <f t="shared" si="7"/>
        <v>173141</v>
      </c>
      <c r="J30" s="27"/>
      <c r="K30" s="27">
        <f t="shared" si="2"/>
        <v>962</v>
      </c>
      <c r="L30" s="27">
        <f t="shared" si="8"/>
        <v>21164</v>
      </c>
      <c r="M30" s="27">
        <f t="shared" si="3"/>
        <v>365.08861999999999</v>
      </c>
      <c r="N30" s="27">
        <f t="shared" si="4"/>
        <v>365.08861999999999</v>
      </c>
      <c r="O30" s="27">
        <f t="shared" si="9"/>
        <v>-57676.791269999958</v>
      </c>
      <c r="P30" s="27">
        <f t="shared" si="10"/>
        <v>57676.791269999958</v>
      </c>
      <c r="Q30" s="8"/>
      <c r="R30" s="8"/>
      <c r="S30" s="8"/>
      <c r="T30" s="4"/>
    </row>
    <row r="31" spans="1:20">
      <c r="A31" s="31">
        <v>40575</v>
      </c>
      <c r="B31" s="3"/>
      <c r="C31" s="6">
        <v>23</v>
      </c>
      <c r="D31" s="29">
        <f t="shared" si="0"/>
        <v>962</v>
      </c>
      <c r="E31" s="29">
        <f t="shared" si="6"/>
        <v>22126</v>
      </c>
      <c r="F31" s="29">
        <f t="shared" si="1"/>
        <v>-151015</v>
      </c>
      <c r="G31" s="34">
        <f>+Inputs!$D$3</f>
        <v>0.37951000000000001</v>
      </c>
      <c r="H31" s="2"/>
      <c r="I31" s="27">
        <f t="shared" si="7"/>
        <v>173141</v>
      </c>
      <c r="J31" s="27"/>
      <c r="K31" s="27">
        <f t="shared" si="2"/>
        <v>962</v>
      </c>
      <c r="L31" s="27">
        <f t="shared" si="8"/>
        <v>22126</v>
      </c>
      <c r="M31" s="27">
        <f t="shared" si="3"/>
        <v>365.08861999999999</v>
      </c>
      <c r="N31" s="27">
        <f t="shared" si="4"/>
        <v>365.08861999999999</v>
      </c>
      <c r="O31" s="27">
        <f t="shared" si="9"/>
        <v>-57311.702649999956</v>
      </c>
      <c r="P31" s="27">
        <f t="shared" si="10"/>
        <v>57311.702649999956</v>
      </c>
      <c r="Q31" s="8"/>
      <c r="R31" s="8"/>
      <c r="S31" s="8"/>
      <c r="T31" s="4"/>
    </row>
    <row r="32" spans="1:20">
      <c r="A32" s="31">
        <v>40603</v>
      </c>
      <c r="B32" s="3"/>
      <c r="C32" s="6">
        <v>24</v>
      </c>
      <c r="D32" s="29">
        <f t="shared" si="0"/>
        <v>962</v>
      </c>
      <c r="E32" s="29">
        <f t="shared" si="6"/>
        <v>23088</v>
      </c>
      <c r="F32" s="29">
        <f t="shared" si="1"/>
        <v>-150053</v>
      </c>
      <c r="G32" s="34">
        <f>+Inputs!$D$3</f>
        <v>0.37951000000000001</v>
      </c>
      <c r="H32" s="2"/>
      <c r="I32" s="27">
        <f t="shared" si="7"/>
        <v>173141</v>
      </c>
      <c r="J32" s="27"/>
      <c r="K32" s="27">
        <f t="shared" si="2"/>
        <v>962</v>
      </c>
      <c r="L32" s="27">
        <f t="shared" si="8"/>
        <v>23088</v>
      </c>
      <c r="M32" s="27">
        <f t="shared" si="3"/>
        <v>365.08861999999999</v>
      </c>
      <c r="N32" s="27">
        <f t="shared" si="4"/>
        <v>365.08861999999999</v>
      </c>
      <c r="O32" s="27">
        <f t="shared" si="9"/>
        <v>-56946.614029999953</v>
      </c>
      <c r="P32" s="27">
        <f t="shared" si="10"/>
        <v>56946.614029999953</v>
      </c>
      <c r="Q32" s="8"/>
      <c r="R32" s="8"/>
      <c r="S32" s="8"/>
      <c r="T32" s="4"/>
    </row>
    <row r="33" spans="1:20">
      <c r="A33" s="31">
        <v>40634</v>
      </c>
      <c r="B33" s="3"/>
      <c r="C33" s="6">
        <v>25</v>
      </c>
      <c r="D33" s="29">
        <f t="shared" si="0"/>
        <v>962</v>
      </c>
      <c r="E33" s="29">
        <f t="shared" si="6"/>
        <v>24050</v>
      </c>
      <c r="F33" s="29">
        <f t="shared" si="1"/>
        <v>-149091</v>
      </c>
      <c r="G33" s="34">
        <f>+Inputs!$D$3</f>
        <v>0.37951000000000001</v>
      </c>
      <c r="H33" s="2"/>
      <c r="I33" s="27">
        <f t="shared" si="7"/>
        <v>173141</v>
      </c>
      <c r="J33" s="27"/>
      <c r="K33" s="27">
        <f t="shared" si="2"/>
        <v>962</v>
      </c>
      <c r="L33" s="27">
        <f t="shared" si="8"/>
        <v>24050</v>
      </c>
      <c r="M33" s="27">
        <f t="shared" si="3"/>
        <v>365.08861999999999</v>
      </c>
      <c r="N33" s="27">
        <f t="shared" si="4"/>
        <v>365.08861999999999</v>
      </c>
      <c r="O33" s="27">
        <f t="shared" si="9"/>
        <v>-56581.525409999951</v>
      </c>
      <c r="P33" s="27">
        <f t="shared" si="10"/>
        <v>56581.525409999951</v>
      </c>
      <c r="Q33" s="8"/>
      <c r="R33" s="8"/>
      <c r="S33" s="8"/>
      <c r="T33" s="4"/>
    </row>
    <row r="34" spans="1:20">
      <c r="A34" s="31">
        <v>40664</v>
      </c>
      <c r="B34" s="3"/>
      <c r="C34" s="6">
        <v>26</v>
      </c>
      <c r="D34" s="29">
        <f t="shared" si="0"/>
        <v>962</v>
      </c>
      <c r="E34" s="29">
        <f t="shared" si="6"/>
        <v>25012</v>
      </c>
      <c r="F34" s="29">
        <f t="shared" si="1"/>
        <v>-148129</v>
      </c>
      <c r="G34" s="34">
        <f>+Inputs!$D$3</f>
        <v>0.37951000000000001</v>
      </c>
      <c r="H34" s="2"/>
      <c r="I34" s="27">
        <f t="shared" si="7"/>
        <v>173141</v>
      </c>
      <c r="J34" s="27"/>
      <c r="K34" s="27">
        <f t="shared" si="2"/>
        <v>962</v>
      </c>
      <c r="L34" s="27">
        <f t="shared" si="8"/>
        <v>25012</v>
      </c>
      <c r="M34" s="27">
        <f t="shared" si="3"/>
        <v>365.08861999999999</v>
      </c>
      <c r="N34" s="27">
        <f t="shared" si="4"/>
        <v>365.08861999999999</v>
      </c>
      <c r="O34" s="27">
        <f t="shared" si="9"/>
        <v>-56216.436789999949</v>
      </c>
      <c r="P34" s="27">
        <f t="shared" si="10"/>
        <v>56216.436789999949</v>
      </c>
      <c r="Q34" s="8"/>
      <c r="R34" s="8"/>
      <c r="S34" s="8"/>
      <c r="T34" s="4"/>
    </row>
    <row r="35" spans="1:20">
      <c r="A35" s="31">
        <v>40695</v>
      </c>
      <c r="B35" s="3"/>
      <c r="C35" s="6">
        <v>27</v>
      </c>
      <c r="D35" s="29">
        <f t="shared" si="0"/>
        <v>962</v>
      </c>
      <c r="E35" s="29">
        <f t="shared" si="6"/>
        <v>25974</v>
      </c>
      <c r="F35" s="29">
        <f t="shared" si="1"/>
        <v>-147167</v>
      </c>
      <c r="G35" s="34">
        <f>+Inputs!$D$3</f>
        <v>0.37951000000000001</v>
      </c>
      <c r="H35" s="2"/>
      <c r="I35" s="27">
        <f t="shared" si="7"/>
        <v>173141</v>
      </c>
      <c r="J35" s="27"/>
      <c r="K35" s="27">
        <f t="shared" si="2"/>
        <v>962</v>
      </c>
      <c r="L35" s="27">
        <f t="shared" si="8"/>
        <v>25974</v>
      </c>
      <c r="M35" s="27">
        <f t="shared" si="3"/>
        <v>365.08861999999999</v>
      </c>
      <c r="N35" s="27">
        <f t="shared" si="4"/>
        <v>365.08861999999999</v>
      </c>
      <c r="O35" s="27">
        <f t="shared" si="9"/>
        <v>-55851.348169999947</v>
      </c>
      <c r="P35" s="27">
        <f t="shared" si="10"/>
        <v>55851.348169999947</v>
      </c>
      <c r="Q35" s="8"/>
      <c r="R35" s="8"/>
      <c r="S35" s="8"/>
      <c r="T35" s="4"/>
    </row>
    <row r="36" spans="1:20">
      <c r="A36" s="31">
        <v>40725</v>
      </c>
      <c r="B36" s="3"/>
      <c r="C36" s="6">
        <v>28</v>
      </c>
      <c r="D36" s="29">
        <f t="shared" si="0"/>
        <v>962</v>
      </c>
      <c r="E36" s="29">
        <f t="shared" si="6"/>
        <v>26936</v>
      </c>
      <c r="F36" s="29">
        <f t="shared" si="1"/>
        <v>-146205</v>
      </c>
      <c r="G36" s="34">
        <f>+Inputs!$D$3</f>
        <v>0.37951000000000001</v>
      </c>
      <c r="H36" s="2"/>
      <c r="I36" s="27">
        <f t="shared" si="7"/>
        <v>173141</v>
      </c>
      <c r="J36" s="27"/>
      <c r="K36" s="27">
        <f t="shared" si="2"/>
        <v>962</v>
      </c>
      <c r="L36" s="27">
        <f t="shared" si="8"/>
        <v>26936</v>
      </c>
      <c r="M36" s="27">
        <f t="shared" si="3"/>
        <v>365.08861999999999</v>
      </c>
      <c r="N36" s="27">
        <f t="shared" si="4"/>
        <v>365.08861999999999</v>
      </c>
      <c r="O36" s="27">
        <f t="shared" si="9"/>
        <v>-55486.259549999944</v>
      </c>
      <c r="P36" s="27">
        <f t="shared" si="10"/>
        <v>55486.259549999944</v>
      </c>
      <c r="Q36" s="8"/>
      <c r="R36" s="8"/>
      <c r="S36" s="8"/>
      <c r="T36" s="4"/>
    </row>
    <row r="37" spans="1:20">
      <c r="A37" s="31">
        <v>40756</v>
      </c>
      <c r="B37" s="3"/>
      <c r="C37" s="6">
        <v>29</v>
      </c>
      <c r="D37" s="29">
        <f t="shared" si="0"/>
        <v>962</v>
      </c>
      <c r="E37" s="29">
        <f t="shared" si="6"/>
        <v>27898</v>
      </c>
      <c r="F37" s="29">
        <f t="shared" si="1"/>
        <v>-145243</v>
      </c>
      <c r="G37" s="34">
        <f>+Inputs!$D$3</f>
        <v>0.37951000000000001</v>
      </c>
      <c r="H37" s="2"/>
      <c r="I37" s="27">
        <f t="shared" si="7"/>
        <v>173141</v>
      </c>
      <c r="J37" s="27"/>
      <c r="K37" s="27">
        <f t="shared" si="2"/>
        <v>962</v>
      </c>
      <c r="L37" s="27">
        <f t="shared" si="8"/>
        <v>27898</v>
      </c>
      <c r="M37" s="27">
        <f t="shared" si="3"/>
        <v>365.08861999999999</v>
      </c>
      <c r="N37" s="27">
        <f t="shared" si="4"/>
        <v>365.08861999999999</v>
      </c>
      <c r="O37" s="27">
        <f t="shared" si="9"/>
        <v>-55121.170929999942</v>
      </c>
      <c r="P37" s="27">
        <f t="shared" si="10"/>
        <v>55121.170929999942</v>
      </c>
      <c r="Q37" s="8"/>
      <c r="R37" s="8"/>
      <c r="S37" s="8"/>
      <c r="T37" s="4"/>
    </row>
    <row r="38" spans="1:20">
      <c r="A38" s="31">
        <v>40787</v>
      </c>
      <c r="B38" s="3"/>
      <c r="C38" s="6">
        <v>30</v>
      </c>
      <c r="D38" s="29">
        <f t="shared" si="0"/>
        <v>962</v>
      </c>
      <c r="E38" s="29">
        <f t="shared" si="6"/>
        <v>28860</v>
      </c>
      <c r="F38" s="29">
        <f t="shared" si="1"/>
        <v>-144281</v>
      </c>
      <c r="G38" s="34">
        <f>+Inputs!$D$3</f>
        <v>0.37951000000000001</v>
      </c>
      <c r="H38" s="2"/>
      <c r="I38" s="27">
        <f t="shared" si="7"/>
        <v>173141</v>
      </c>
      <c r="J38" s="27"/>
      <c r="K38" s="27">
        <f t="shared" si="2"/>
        <v>962</v>
      </c>
      <c r="L38" s="27">
        <f t="shared" si="8"/>
        <v>28860</v>
      </c>
      <c r="M38" s="27">
        <f t="shared" si="3"/>
        <v>365.08861999999999</v>
      </c>
      <c r="N38" s="27">
        <f t="shared" si="4"/>
        <v>365.08861999999999</v>
      </c>
      <c r="O38" s="27">
        <f t="shared" si="9"/>
        <v>-54756.08230999994</v>
      </c>
      <c r="P38" s="27">
        <f t="shared" si="10"/>
        <v>54756.08230999994</v>
      </c>
      <c r="Q38" s="8"/>
      <c r="R38" s="8"/>
      <c r="S38" s="8"/>
      <c r="T38" s="4"/>
    </row>
    <row r="39" spans="1:20">
      <c r="A39" s="31">
        <v>40817</v>
      </c>
      <c r="B39" s="2"/>
      <c r="C39" s="6">
        <v>31</v>
      </c>
      <c r="D39" s="29">
        <f t="shared" si="0"/>
        <v>962</v>
      </c>
      <c r="E39" s="29">
        <f t="shared" si="6"/>
        <v>29822</v>
      </c>
      <c r="F39" s="29">
        <f t="shared" si="1"/>
        <v>-143319</v>
      </c>
      <c r="G39" s="34">
        <f>+Inputs!$D$3</f>
        <v>0.37951000000000001</v>
      </c>
      <c r="H39" s="2"/>
      <c r="I39" s="27">
        <f t="shared" si="7"/>
        <v>173141</v>
      </c>
      <c r="J39" s="27"/>
      <c r="K39" s="27">
        <f t="shared" si="2"/>
        <v>962</v>
      </c>
      <c r="L39" s="27">
        <f t="shared" si="8"/>
        <v>29822</v>
      </c>
      <c r="M39" s="27">
        <f t="shared" si="3"/>
        <v>365.08861999999999</v>
      </c>
      <c r="N39" s="27">
        <f t="shared" si="4"/>
        <v>365.08861999999999</v>
      </c>
      <c r="O39" s="27">
        <f t="shared" si="9"/>
        <v>-54390.993689999937</v>
      </c>
      <c r="P39" s="27">
        <f t="shared" si="10"/>
        <v>54390.993689999937</v>
      </c>
      <c r="Q39" s="8"/>
      <c r="R39" s="8"/>
      <c r="S39" s="8"/>
      <c r="T39" s="4"/>
    </row>
    <row r="40" spans="1:20">
      <c r="A40" s="31">
        <v>40848</v>
      </c>
      <c r="B40" s="2"/>
      <c r="C40" s="6">
        <v>32</v>
      </c>
      <c r="D40" s="29">
        <f t="shared" si="0"/>
        <v>962</v>
      </c>
      <c r="E40" s="29">
        <f t="shared" si="6"/>
        <v>30784</v>
      </c>
      <c r="F40" s="29">
        <f t="shared" si="1"/>
        <v>-142357</v>
      </c>
      <c r="G40" s="34">
        <f>+Inputs!$D$3</f>
        <v>0.37951000000000001</v>
      </c>
      <c r="H40" s="2"/>
      <c r="I40" s="27">
        <f t="shared" si="7"/>
        <v>173141</v>
      </c>
      <c r="J40" s="2"/>
      <c r="K40" s="27">
        <f t="shared" si="2"/>
        <v>962</v>
      </c>
      <c r="L40" s="27">
        <f t="shared" si="8"/>
        <v>30784</v>
      </c>
      <c r="M40" s="27">
        <f t="shared" si="3"/>
        <v>365.08861999999999</v>
      </c>
      <c r="N40" s="27">
        <f t="shared" si="4"/>
        <v>365.08861999999999</v>
      </c>
      <c r="O40" s="27">
        <f t="shared" si="9"/>
        <v>-54025.905069999935</v>
      </c>
      <c r="P40" s="27">
        <f t="shared" si="10"/>
        <v>54025.905069999935</v>
      </c>
      <c r="Q40" s="8"/>
      <c r="R40" s="8"/>
      <c r="S40" s="8"/>
      <c r="T40" s="4"/>
    </row>
    <row r="41" spans="1:20">
      <c r="A41" s="31">
        <v>40878</v>
      </c>
      <c r="B41" s="4"/>
      <c r="C41" s="6">
        <v>33</v>
      </c>
      <c r="D41" s="29">
        <f t="shared" si="0"/>
        <v>962</v>
      </c>
      <c r="E41" s="29">
        <f t="shared" si="6"/>
        <v>31746</v>
      </c>
      <c r="F41" s="29">
        <f t="shared" si="1"/>
        <v>-141395</v>
      </c>
      <c r="G41" s="34">
        <f>+Inputs!$D$3</f>
        <v>0.37951000000000001</v>
      </c>
      <c r="H41" s="4"/>
      <c r="I41" s="27">
        <f t="shared" si="7"/>
        <v>173141</v>
      </c>
      <c r="J41" s="4"/>
      <c r="K41" s="27">
        <f t="shared" si="2"/>
        <v>962</v>
      </c>
      <c r="L41" s="27">
        <f t="shared" si="8"/>
        <v>31746</v>
      </c>
      <c r="M41" s="27">
        <f t="shared" si="3"/>
        <v>365.08861999999999</v>
      </c>
      <c r="N41" s="27">
        <f t="shared" si="4"/>
        <v>365.08861999999999</v>
      </c>
      <c r="O41" s="27">
        <f t="shared" si="9"/>
        <v>-53660.816449999933</v>
      </c>
      <c r="P41" s="27">
        <f t="shared" si="10"/>
        <v>53660.816449999933</v>
      </c>
      <c r="Q41" s="8"/>
      <c r="R41" s="8"/>
      <c r="S41" s="8"/>
      <c r="T41" s="4"/>
    </row>
    <row r="42" spans="1:20">
      <c r="A42" s="31">
        <v>40909</v>
      </c>
      <c r="B42" s="4"/>
      <c r="C42" s="6">
        <v>34</v>
      </c>
      <c r="D42" s="29">
        <f t="shared" si="0"/>
        <v>962</v>
      </c>
      <c r="E42" s="29">
        <f t="shared" si="6"/>
        <v>32708</v>
      </c>
      <c r="F42" s="29">
        <f t="shared" si="1"/>
        <v>-140433</v>
      </c>
      <c r="G42" s="34">
        <f>+Inputs!$D$3</f>
        <v>0.37951000000000001</v>
      </c>
      <c r="H42" s="4"/>
      <c r="I42" s="27">
        <f t="shared" si="7"/>
        <v>173141</v>
      </c>
      <c r="J42" s="4"/>
      <c r="K42" s="27">
        <f t="shared" si="2"/>
        <v>962</v>
      </c>
      <c r="L42" s="27">
        <f t="shared" si="8"/>
        <v>32708</v>
      </c>
      <c r="M42" s="27">
        <f t="shared" si="3"/>
        <v>365.08861999999999</v>
      </c>
      <c r="N42" s="27">
        <f t="shared" si="4"/>
        <v>365.08861999999999</v>
      </c>
      <c r="O42" s="27">
        <f t="shared" si="9"/>
        <v>-53295.727829999931</v>
      </c>
      <c r="P42" s="27">
        <f t="shared" si="10"/>
        <v>53295.727829999931</v>
      </c>
      <c r="Q42" s="8"/>
      <c r="R42" s="8"/>
      <c r="S42" s="8"/>
      <c r="T42" s="4"/>
    </row>
    <row r="43" spans="1:20">
      <c r="A43" s="31">
        <v>40940</v>
      </c>
      <c r="B43" s="4"/>
      <c r="C43" s="6">
        <v>35</v>
      </c>
      <c r="D43" s="29">
        <f t="shared" si="0"/>
        <v>962</v>
      </c>
      <c r="E43" s="29">
        <f t="shared" si="6"/>
        <v>33670</v>
      </c>
      <c r="F43" s="29">
        <f t="shared" si="1"/>
        <v>-139471</v>
      </c>
      <c r="G43" s="34">
        <f>+Inputs!$D$3</f>
        <v>0.37951000000000001</v>
      </c>
      <c r="H43" s="4"/>
      <c r="I43" s="27">
        <f t="shared" si="7"/>
        <v>173141</v>
      </c>
      <c r="J43" s="4"/>
      <c r="K43" s="27">
        <f t="shared" si="2"/>
        <v>962</v>
      </c>
      <c r="L43" s="27">
        <f t="shared" si="8"/>
        <v>33670</v>
      </c>
      <c r="M43" s="27">
        <f t="shared" si="3"/>
        <v>365.08861999999999</v>
      </c>
      <c r="N43" s="27">
        <f t="shared" si="4"/>
        <v>365.08861999999999</v>
      </c>
      <c r="O43" s="27">
        <f t="shared" si="9"/>
        <v>-52930.639209999928</v>
      </c>
      <c r="P43" s="27">
        <f t="shared" si="10"/>
        <v>52930.639209999928</v>
      </c>
      <c r="Q43" s="8"/>
      <c r="R43" s="8"/>
      <c r="S43" s="8"/>
      <c r="T43" s="4"/>
    </row>
    <row r="44" spans="1:20">
      <c r="A44" s="31">
        <v>40969</v>
      </c>
      <c r="B44" s="4"/>
      <c r="C44" s="6">
        <v>36</v>
      </c>
      <c r="D44" s="29">
        <f t="shared" si="0"/>
        <v>962</v>
      </c>
      <c r="E44" s="29">
        <f t="shared" si="6"/>
        <v>34632</v>
      </c>
      <c r="F44" s="29">
        <f t="shared" si="1"/>
        <v>-138509</v>
      </c>
      <c r="G44" s="34">
        <f>+Inputs!$D$3</f>
        <v>0.37951000000000001</v>
      </c>
      <c r="H44" s="4"/>
      <c r="I44" s="27">
        <f t="shared" si="7"/>
        <v>173141</v>
      </c>
      <c r="J44" s="4"/>
      <c r="K44" s="27">
        <f t="shared" si="2"/>
        <v>962</v>
      </c>
      <c r="L44" s="27">
        <f t="shared" si="8"/>
        <v>34632</v>
      </c>
      <c r="M44" s="27">
        <f t="shared" si="3"/>
        <v>365.08861999999999</v>
      </c>
      <c r="N44" s="27">
        <f t="shared" si="4"/>
        <v>365.08861999999999</v>
      </c>
      <c r="O44" s="27">
        <f t="shared" si="9"/>
        <v>-52565.550589999926</v>
      </c>
      <c r="P44" s="27">
        <f t="shared" si="10"/>
        <v>52565.550589999926</v>
      </c>
      <c r="Q44" s="8"/>
      <c r="R44" s="8"/>
      <c r="S44" s="8"/>
      <c r="T44" s="4"/>
    </row>
    <row r="45" spans="1:20">
      <c r="A45" s="31">
        <v>41000</v>
      </c>
      <c r="B45" s="4"/>
      <c r="C45" s="6">
        <v>37</v>
      </c>
      <c r="D45" s="29">
        <f t="shared" si="0"/>
        <v>962</v>
      </c>
      <c r="E45" s="29">
        <f t="shared" si="6"/>
        <v>35594</v>
      </c>
      <c r="F45" s="29">
        <f t="shared" si="1"/>
        <v>-137547</v>
      </c>
      <c r="G45" s="34">
        <f>+Inputs!$D$3</f>
        <v>0.37951000000000001</v>
      </c>
      <c r="H45" s="4"/>
      <c r="I45" s="27">
        <f t="shared" si="7"/>
        <v>173141</v>
      </c>
      <c r="J45" s="4"/>
      <c r="K45" s="27">
        <f t="shared" si="2"/>
        <v>962</v>
      </c>
      <c r="L45" s="27">
        <f t="shared" si="8"/>
        <v>35594</v>
      </c>
      <c r="M45" s="27">
        <f t="shared" si="3"/>
        <v>365.08861999999999</v>
      </c>
      <c r="N45" s="27">
        <f t="shared" si="4"/>
        <v>365.08861999999999</v>
      </c>
      <c r="O45" s="27">
        <f t="shared" si="9"/>
        <v>-52200.461969999924</v>
      </c>
      <c r="P45" s="27">
        <f t="shared" si="10"/>
        <v>52200.461969999924</v>
      </c>
      <c r="Q45" s="8"/>
      <c r="R45" s="8"/>
      <c r="S45" s="8"/>
      <c r="T45" s="4"/>
    </row>
    <row r="46" spans="1:20">
      <c r="A46" s="31">
        <v>41030</v>
      </c>
      <c r="B46" s="4"/>
      <c r="C46" s="6">
        <v>38</v>
      </c>
      <c r="D46" s="29">
        <f t="shared" si="0"/>
        <v>962</v>
      </c>
      <c r="E46" s="29">
        <f t="shared" si="6"/>
        <v>36556</v>
      </c>
      <c r="F46" s="29">
        <f t="shared" si="1"/>
        <v>-136585</v>
      </c>
      <c r="G46" s="34">
        <f>+Inputs!$D$3</f>
        <v>0.37951000000000001</v>
      </c>
      <c r="H46" s="4"/>
      <c r="I46" s="27">
        <f t="shared" si="7"/>
        <v>173141</v>
      </c>
      <c r="J46" s="4"/>
      <c r="K46" s="27">
        <f t="shared" si="2"/>
        <v>962</v>
      </c>
      <c r="L46" s="27">
        <f t="shared" si="8"/>
        <v>36556</v>
      </c>
      <c r="M46" s="27">
        <f t="shared" si="3"/>
        <v>365.08861999999999</v>
      </c>
      <c r="N46" s="27">
        <f t="shared" si="4"/>
        <v>365.08861999999999</v>
      </c>
      <c r="O46" s="27">
        <f t="shared" si="9"/>
        <v>-51835.373349999922</v>
      </c>
      <c r="P46" s="27">
        <f t="shared" si="10"/>
        <v>51835.373349999922</v>
      </c>
      <c r="Q46" s="8"/>
      <c r="R46" s="8"/>
      <c r="S46" s="8"/>
      <c r="T46" s="4"/>
    </row>
    <row r="47" spans="1:20">
      <c r="A47" s="31">
        <v>41061</v>
      </c>
      <c r="B47" s="4"/>
      <c r="C47" s="6">
        <v>39</v>
      </c>
      <c r="D47" s="29">
        <f t="shared" si="0"/>
        <v>962</v>
      </c>
      <c r="E47" s="29">
        <f t="shared" si="6"/>
        <v>37518</v>
      </c>
      <c r="F47" s="29">
        <f t="shared" si="1"/>
        <v>-135623</v>
      </c>
      <c r="G47" s="34">
        <f>+Inputs!$D$3</f>
        <v>0.37951000000000001</v>
      </c>
      <c r="H47" s="4"/>
      <c r="I47" s="27">
        <f t="shared" si="7"/>
        <v>173141</v>
      </c>
      <c r="J47" s="4"/>
      <c r="K47" s="27">
        <f t="shared" si="2"/>
        <v>962</v>
      </c>
      <c r="L47" s="27">
        <f t="shared" si="8"/>
        <v>37518</v>
      </c>
      <c r="M47" s="27">
        <f t="shared" si="3"/>
        <v>365.08861999999999</v>
      </c>
      <c r="N47" s="27">
        <f t="shared" si="4"/>
        <v>365.08861999999999</v>
      </c>
      <c r="O47" s="27">
        <f t="shared" si="9"/>
        <v>-51470.284729999919</v>
      </c>
      <c r="P47" s="27">
        <f t="shared" si="10"/>
        <v>51470.284729999919</v>
      </c>
      <c r="Q47" s="8"/>
      <c r="R47" s="8"/>
      <c r="S47" s="8"/>
      <c r="T47" s="4"/>
    </row>
    <row r="48" spans="1:20">
      <c r="A48" s="31">
        <v>41091</v>
      </c>
      <c r="B48" s="4"/>
      <c r="C48" s="6">
        <v>40</v>
      </c>
      <c r="D48" s="29">
        <f t="shared" si="0"/>
        <v>962</v>
      </c>
      <c r="E48" s="29">
        <f t="shared" si="6"/>
        <v>38480</v>
      </c>
      <c r="F48" s="29">
        <f t="shared" si="1"/>
        <v>-134661</v>
      </c>
      <c r="G48" s="34">
        <f>+Inputs!$D$3</f>
        <v>0.37951000000000001</v>
      </c>
      <c r="H48" s="4"/>
      <c r="I48" s="27">
        <f t="shared" si="7"/>
        <v>173141</v>
      </c>
      <c r="J48" s="4"/>
      <c r="K48" s="27">
        <f t="shared" si="2"/>
        <v>962</v>
      </c>
      <c r="L48" s="27">
        <f t="shared" si="8"/>
        <v>38480</v>
      </c>
      <c r="M48" s="27">
        <f t="shared" si="3"/>
        <v>365.08861999999999</v>
      </c>
      <c r="N48" s="27">
        <f t="shared" si="4"/>
        <v>365.08861999999999</v>
      </c>
      <c r="O48" s="27">
        <f t="shared" si="9"/>
        <v>-51105.196109999917</v>
      </c>
      <c r="P48" s="27">
        <f t="shared" si="10"/>
        <v>51105.196109999917</v>
      </c>
      <c r="Q48" s="8"/>
      <c r="R48" s="8"/>
      <c r="S48" s="8"/>
      <c r="T48" s="4"/>
    </row>
    <row r="49" spans="1:20">
      <c r="A49" s="31">
        <v>41122</v>
      </c>
      <c r="B49" s="4"/>
      <c r="C49" s="6">
        <v>41</v>
      </c>
      <c r="D49" s="29">
        <f t="shared" si="0"/>
        <v>962</v>
      </c>
      <c r="E49" s="29">
        <f t="shared" si="6"/>
        <v>39442</v>
      </c>
      <c r="F49" s="29">
        <f t="shared" si="1"/>
        <v>-133699</v>
      </c>
      <c r="G49" s="34">
        <f>+Inputs!$D$3</f>
        <v>0.37951000000000001</v>
      </c>
      <c r="H49" s="4"/>
      <c r="I49" s="27">
        <f t="shared" si="7"/>
        <v>173141</v>
      </c>
      <c r="J49" s="4"/>
      <c r="K49" s="27">
        <f t="shared" si="2"/>
        <v>962</v>
      </c>
      <c r="L49" s="27">
        <f t="shared" si="8"/>
        <v>39442</v>
      </c>
      <c r="M49" s="27">
        <f t="shared" si="3"/>
        <v>365.08861999999999</v>
      </c>
      <c r="N49" s="27">
        <f t="shared" si="4"/>
        <v>365.08861999999999</v>
      </c>
      <c r="O49" s="27">
        <f t="shared" si="9"/>
        <v>-50740.107489999915</v>
      </c>
      <c r="P49" s="27">
        <f t="shared" si="10"/>
        <v>50740.107489999915</v>
      </c>
      <c r="Q49" s="8"/>
      <c r="R49" s="8"/>
      <c r="S49" s="8"/>
      <c r="T49" s="4"/>
    </row>
    <row r="50" spans="1:20">
      <c r="A50" s="31">
        <v>41153</v>
      </c>
      <c r="B50" s="4"/>
      <c r="C50" s="6">
        <v>42</v>
      </c>
      <c r="D50" s="29">
        <f t="shared" si="0"/>
        <v>962</v>
      </c>
      <c r="E50" s="29">
        <f t="shared" si="6"/>
        <v>40404</v>
      </c>
      <c r="F50" s="29">
        <f t="shared" si="1"/>
        <v>-132737</v>
      </c>
      <c r="G50" s="34">
        <f>+Inputs!$D$3</f>
        <v>0.37951000000000001</v>
      </c>
      <c r="H50" s="4"/>
      <c r="I50" s="27">
        <f t="shared" si="7"/>
        <v>173141</v>
      </c>
      <c r="J50" s="4"/>
      <c r="K50" s="27">
        <f t="shared" si="2"/>
        <v>962</v>
      </c>
      <c r="L50" s="27">
        <f t="shared" si="8"/>
        <v>40404</v>
      </c>
      <c r="M50" s="27">
        <f t="shared" si="3"/>
        <v>365.08861999999999</v>
      </c>
      <c r="N50" s="27">
        <f t="shared" si="4"/>
        <v>365.08861999999999</v>
      </c>
      <c r="O50" s="27">
        <f t="shared" si="9"/>
        <v>-50375.018869999913</v>
      </c>
      <c r="P50" s="27">
        <f t="shared" si="10"/>
        <v>50375.018869999913</v>
      </c>
      <c r="Q50" s="8"/>
      <c r="R50" s="8"/>
      <c r="S50" s="8"/>
      <c r="T50" s="4"/>
    </row>
    <row r="51" spans="1:20">
      <c r="A51" s="31">
        <v>41183</v>
      </c>
      <c r="B51" s="4"/>
      <c r="C51" s="6">
        <v>43</v>
      </c>
      <c r="D51" s="29">
        <f t="shared" si="0"/>
        <v>962</v>
      </c>
      <c r="E51" s="29">
        <f t="shared" si="6"/>
        <v>41366</v>
      </c>
      <c r="F51" s="29">
        <f t="shared" si="1"/>
        <v>-131775</v>
      </c>
      <c r="G51" s="34">
        <f>+Inputs!$D$3</f>
        <v>0.37951000000000001</v>
      </c>
      <c r="H51" s="4"/>
      <c r="I51" s="27">
        <f t="shared" si="7"/>
        <v>173141</v>
      </c>
      <c r="J51" s="4"/>
      <c r="K51" s="27">
        <f t="shared" si="2"/>
        <v>962</v>
      </c>
      <c r="L51" s="27">
        <f t="shared" si="8"/>
        <v>41366</v>
      </c>
      <c r="M51" s="27">
        <f t="shared" si="3"/>
        <v>365.08861999999999</v>
      </c>
      <c r="N51" s="27">
        <f t="shared" si="4"/>
        <v>365.08861999999999</v>
      </c>
      <c r="O51" s="27">
        <f t="shared" si="9"/>
        <v>-50009.93024999991</v>
      </c>
      <c r="P51" s="27">
        <f t="shared" si="10"/>
        <v>50009.93024999991</v>
      </c>
      <c r="Q51" s="8"/>
      <c r="R51" s="8"/>
      <c r="S51" s="8"/>
      <c r="T51" s="4"/>
    </row>
    <row r="52" spans="1:20">
      <c r="A52" s="31">
        <v>41214</v>
      </c>
      <c r="B52" s="4"/>
      <c r="C52" s="6">
        <v>44</v>
      </c>
      <c r="D52" s="29">
        <f t="shared" si="0"/>
        <v>962</v>
      </c>
      <c r="E52" s="29">
        <f t="shared" si="6"/>
        <v>42328</v>
      </c>
      <c r="F52" s="29">
        <f t="shared" si="1"/>
        <v>-130813</v>
      </c>
      <c r="G52" s="34">
        <f>+Inputs!$D$3</f>
        <v>0.37951000000000001</v>
      </c>
      <c r="H52" s="4"/>
      <c r="I52" s="27">
        <f t="shared" si="7"/>
        <v>173141</v>
      </c>
      <c r="J52" s="4"/>
      <c r="K52" s="27">
        <f t="shared" si="2"/>
        <v>962</v>
      </c>
      <c r="L52" s="27">
        <f t="shared" si="8"/>
        <v>42328</v>
      </c>
      <c r="M52" s="27">
        <f t="shared" si="3"/>
        <v>365.08861999999999</v>
      </c>
      <c r="N52" s="27">
        <f t="shared" si="4"/>
        <v>365.08861999999999</v>
      </c>
      <c r="O52" s="27">
        <f t="shared" si="9"/>
        <v>-49644.841629999908</v>
      </c>
      <c r="P52" s="27">
        <f t="shared" si="10"/>
        <v>49644.841629999908</v>
      </c>
      <c r="Q52" s="8"/>
      <c r="R52" s="8"/>
      <c r="S52" s="8"/>
      <c r="T52" s="4"/>
    </row>
    <row r="53" spans="1:20">
      <c r="A53" s="31">
        <v>41244</v>
      </c>
      <c r="B53" s="4"/>
      <c r="C53" s="6">
        <v>45</v>
      </c>
      <c r="D53" s="29">
        <f t="shared" si="0"/>
        <v>962</v>
      </c>
      <c r="E53" s="29">
        <f t="shared" si="6"/>
        <v>43290</v>
      </c>
      <c r="F53" s="29">
        <f t="shared" si="1"/>
        <v>-129851</v>
      </c>
      <c r="G53" s="34">
        <f>+Inputs!$D$3</f>
        <v>0.37951000000000001</v>
      </c>
      <c r="H53" s="4"/>
      <c r="I53" s="27">
        <f t="shared" si="7"/>
        <v>173141</v>
      </c>
      <c r="J53" s="4"/>
      <c r="K53" s="27">
        <f t="shared" si="2"/>
        <v>962</v>
      </c>
      <c r="L53" s="27">
        <f t="shared" si="8"/>
        <v>43290</v>
      </c>
      <c r="M53" s="27">
        <f t="shared" si="3"/>
        <v>365.08861999999999</v>
      </c>
      <c r="N53" s="27">
        <f t="shared" si="4"/>
        <v>365.08861999999999</v>
      </c>
      <c r="O53" s="27">
        <f t="shared" si="9"/>
        <v>-49279.753009999906</v>
      </c>
      <c r="P53" s="27">
        <f t="shared" si="10"/>
        <v>49279.753009999906</v>
      </c>
      <c r="Q53" s="8"/>
      <c r="R53" s="8"/>
      <c r="S53" s="8"/>
      <c r="T53" s="4"/>
    </row>
    <row r="54" spans="1:20">
      <c r="A54" s="31">
        <v>41275</v>
      </c>
      <c r="B54" s="4"/>
      <c r="C54" s="6">
        <v>46</v>
      </c>
      <c r="D54" s="29">
        <f t="shared" si="0"/>
        <v>962</v>
      </c>
      <c r="E54" s="29">
        <f t="shared" si="6"/>
        <v>44252</v>
      </c>
      <c r="F54" s="29">
        <f t="shared" si="1"/>
        <v>-128889</v>
      </c>
      <c r="G54" s="34">
        <f>+Inputs!$D$3</f>
        <v>0.37951000000000001</v>
      </c>
      <c r="H54" s="4"/>
      <c r="I54" s="27">
        <f t="shared" si="7"/>
        <v>173141</v>
      </c>
      <c r="J54" s="4"/>
      <c r="K54" s="27">
        <f t="shared" si="2"/>
        <v>962</v>
      </c>
      <c r="L54" s="27">
        <f t="shared" si="8"/>
        <v>44252</v>
      </c>
      <c r="M54" s="27">
        <f t="shared" si="3"/>
        <v>365.08861999999999</v>
      </c>
      <c r="N54" s="27">
        <f t="shared" si="4"/>
        <v>365.08861999999999</v>
      </c>
      <c r="O54" s="27">
        <f t="shared" si="9"/>
        <v>-48914.664389999904</v>
      </c>
      <c r="P54" s="27">
        <f t="shared" si="10"/>
        <v>48914.664389999904</v>
      </c>
      <c r="Q54" s="8"/>
      <c r="R54" s="8"/>
      <c r="S54" s="8"/>
      <c r="T54" s="4"/>
    </row>
    <row r="55" spans="1:20">
      <c r="A55" s="31">
        <v>41306</v>
      </c>
      <c r="B55" s="4"/>
      <c r="C55" s="6">
        <v>47</v>
      </c>
      <c r="D55" s="29">
        <f t="shared" si="0"/>
        <v>962</v>
      </c>
      <c r="E55" s="29">
        <f t="shared" si="6"/>
        <v>45214</v>
      </c>
      <c r="F55" s="29">
        <f t="shared" si="1"/>
        <v>-127927</v>
      </c>
      <c r="G55" s="34">
        <f>+Inputs!$D$3</f>
        <v>0.37951000000000001</v>
      </c>
      <c r="H55" s="4"/>
      <c r="I55" s="27">
        <f t="shared" si="7"/>
        <v>173141</v>
      </c>
      <c r="J55" s="4"/>
      <c r="K55" s="27">
        <f t="shared" si="2"/>
        <v>962</v>
      </c>
      <c r="L55" s="27">
        <f t="shared" si="8"/>
        <v>45214</v>
      </c>
      <c r="M55" s="27">
        <f t="shared" si="3"/>
        <v>365.08861999999999</v>
      </c>
      <c r="N55" s="27">
        <f t="shared" si="4"/>
        <v>365.08861999999999</v>
      </c>
      <c r="O55" s="27">
        <f t="shared" si="9"/>
        <v>-48549.575769999901</v>
      </c>
      <c r="P55" s="27">
        <f t="shared" si="10"/>
        <v>48549.575769999901</v>
      </c>
      <c r="Q55" s="8"/>
      <c r="R55" s="8"/>
      <c r="S55" s="8"/>
      <c r="T55" s="4"/>
    </row>
    <row r="56" spans="1:20">
      <c r="A56" s="31">
        <v>41334</v>
      </c>
      <c r="B56" s="4"/>
      <c r="C56" s="6">
        <v>48</v>
      </c>
      <c r="D56" s="29">
        <f t="shared" si="0"/>
        <v>962</v>
      </c>
      <c r="E56" s="29">
        <f t="shared" si="6"/>
        <v>46176</v>
      </c>
      <c r="F56" s="29">
        <f t="shared" si="1"/>
        <v>-126965</v>
      </c>
      <c r="G56" s="34">
        <f>+Inputs!$D$3</f>
        <v>0.37951000000000001</v>
      </c>
      <c r="H56" s="4"/>
      <c r="I56" s="27">
        <f t="shared" si="7"/>
        <v>173141</v>
      </c>
      <c r="J56" s="4"/>
      <c r="K56" s="27">
        <f t="shared" si="2"/>
        <v>962</v>
      </c>
      <c r="L56" s="27">
        <f t="shared" si="8"/>
        <v>46176</v>
      </c>
      <c r="M56" s="27">
        <f t="shared" si="3"/>
        <v>365.08861999999999</v>
      </c>
      <c r="N56" s="27">
        <f t="shared" si="4"/>
        <v>365.08861999999999</v>
      </c>
      <c r="O56" s="27">
        <f t="shared" si="9"/>
        <v>-48184.487149999899</v>
      </c>
      <c r="P56" s="27">
        <f t="shared" si="10"/>
        <v>48184.487149999899</v>
      </c>
      <c r="Q56" s="8"/>
      <c r="R56" s="8"/>
      <c r="S56" s="8"/>
      <c r="T56" s="4"/>
    </row>
    <row r="57" spans="1:20">
      <c r="A57" s="31">
        <v>41365</v>
      </c>
      <c r="B57" s="4"/>
      <c r="C57" s="6">
        <v>49</v>
      </c>
      <c r="D57" s="29">
        <f t="shared" si="0"/>
        <v>962</v>
      </c>
      <c r="E57" s="29">
        <f t="shared" si="6"/>
        <v>47138</v>
      </c>
      <c r="F57" s="29">
        <f t="shared" si="1"/>
        <v>-126003</v>
      </c>
      <c r="G57" s="34">
        <f>+Inputs!$D$3</f>
        <v>0.37951000000000001</v>
      </c>
      <c r="H57" s="4"/>
      <c r="I57" s="27">
        <f t="shared" si="7"/>
        <v>173141</v>
      </c>
      <c r="J57" s="4"/>
      <c r="K57" s="27">
        <f t="shared" si="2"/>
        <v>962</v>
      </c>
      <c r="L57" s="27">
        <f t="shared" si="8"/>
        <v>47138</v>
      </c>
      <c r="M57" s="27">
        <f t="shared" si="3"/>
        <v>365.08861999999999</v>
      </c>
      <c r="N57" s="27">
        <f t="shared" si="4"/>
        <v>365.08861999999999</v>
      </c>
      <c r="O57" s="27">
        <f t="shared" si="9"/>
        <v>-47819.398529999897</v>
      </c>
      <c r="P57" s="27">
        <f t="shared" si="10"/>
        <v>47819.398529999897</v>
      </c>
      <c r="Q57" s="8"/>
      <c r="R57" s="8"/>
      <c r="S57" s="8"/>
      <c r="T57" s="4"/>
    </row>
    <row r="58" spans="1:20">
      <c r="A58" s="31">
        <v>41395</v>
      </c>
      <c r="B58" s="4"/>
      <c r="C58" s="6">
        <v>50</v>
      </c>
      <c r="D58" s="29">
        <f t="shared" si="0"/>
        <v>962</v>
      </c>
      <c r="E58" s="29">
        <f t="shared" si="6"/>
        <v>48100</v>
      </c>
      <c r="F58" s="29">
        <f t="shared" si="1"/>
        <v>-125041</v>
      </c>
      <c r="G58" s="34">
        <f>+Inputs!$D$3</f>
        <v>0.37951000000000001</v>
      </c>
      <c r="H58" s="4"/>
      <c r="I58" s="27">
        <f t="shared" si="7"/>
        <v>173141</v>
      </c>
      <c r="J58" s="4"/>
      <c r="K58" s="27">
        <f t="shared" si="2"/>
        <v>962</v>
      </c>
      <c r="L58" s="27">
        <f t="shared" si="8"/>
        <v>48100</v>
      </c>
      <c r="M58" s="27">
        <f t="shared" si="3"/>
        <v>365.08861999999999</v>
      </c>
      <c r="N58" s="27">
        <f t="shared" si="4"/>
        <v>365.08861999999999</v>
      </c>
      <c r="O58" s="27">
        <f t="shared" si="9"/>
        <v>-47454.309909999894</v>
      </c>
      <c r="P58" s="27">
        <f t="shared" si="10"/>
        <v>47454.309909999894</v>
      </c>
      <c r="Q58" s="8"/>
      <c r="R58" s="8"/>
      <c r="S58" s="8"/>
      <c r="T58" s="4"/>
    </row>
    <row r="59" spans="1:20">
      <c r="A59" s="31">
        <v>41426</v>
      </c>
      <c r="B59" s="4"/>
      <c r="C59" s="6">
        <v>51</v>
      </c>
      <c r="D59" s="29">
        <f t="shared" si="0"/>
        <v>962</v>
      </c>
      <c r="E59" s="29">
        <f t="shared" si="6"/>
        <v>49062</v>
      </c>
      <c r="F59" s="29">
        <f t="shared" si="1"/>
        <v>-124079</v>
      </c>
      <c r="G59" s="34">
        <f>+Inputs!$D$3</f>
        <v>0.37951000000000001</v>
      </c>
      <c r="H59" s="4"/>
      <c r="I59" s="27">
        <f t="shared" si="7"/>
        <v>173141</v>
      </c>
      <c r="J59" s="4"/>
      <c r="K59" s="27">
        <f t="shared" si="2"/>
        <v>962</v>
      </c>
      <c r="L59" s="27">
        <f t="shared" si="8"/>
        <v>49062</v>
      </c>
      <c r="M59" s="27">
        <f t="shared" si="3"/>
        <v>365.08861999999999</v>
      </c>
      <c r="N59" s="27">
        <f t="shared" si="4"/>
        <v>365.08861999999999</v>
      </c>
      <c r="O59" s="27">
        <f t="shared" si="9"/>
        <v>-47089.221289999892</v>
      </c>
      <c r="P59" s="27">
        <f t="shared" si="10"/>
        <v>47089.221289999892</v>
      </c>
      <c r="Q59" s="8"/>
      <c r="R59" s="8"/>
      <c r="S59" s="8"/>
      <c r="T59" s="4"/>
    </row>
    <row r="60" spans="1:20">
      <c r="A60" s="31">
        <v>41456</v>
      </c>
      <c r="B60" s="4"/>
      <c r="C60" s="6">
        <v>52</v>
      </c>
      <c r="D60" s="29">
        <f t="shared" si="0"/>
        <v>962</v>
      </c>
      <c r="E60" s="29">
        <f t="shared" si="6"/>
        <v>50024</v>
      </c>
      <c r="F60" s="29">
        <f t="shared" si="1"/>
        <v>-123117</v>
      </c>
      <c r="G60" s="34">
        <f>+Inputs!$D$3</f>
        <v>0.37951000000000001</v>
      </c>
      <c r="H60" s="4"/>
      <c r="I60" s="27">
        <f t="shared" si="7"/>
        <v>173141</v>
      </c>
      <c r="J60" s="4"/>
      <c r="K60" s="27">
        <f t="shared" si="2"/>
        <v>962</v>
      </c>
      <c r="L60" s="27">
        <f t="shared" si="8"/>
        <v>50024</v>
      </c>
      <c r="M60" s="27">
        <f t="shared" si="3"/>
        <v>365.08861999999999</v>
      </c>
      <c r="N60" s="27">
        <f t="shared" si="4"/>
        <v>365.08861999999999</v>
      </c>
      <c r="O60" s="27">
        <f t="shared" si="9"/>
        <v>-46724.13266999989</v>
      </c>
      <c r="P60" s="27">
        <f t="shared" si="10"/>
        <v>46724.13266999989</v>
      </c>
      <c r="Q60" s="8"/>
      <c r="R60" s="8"/>
      <c r="S60" s="8"/>
      <c r="T60" s="4"/>
    </row>
    <row r="61" spans="1:20">
      <c r="A61" s="31">
        <v>41487</v>
      </c>
      <c r="B61" s="4"/>
      <c r="C61" s="6">
        <v>53</v>
      </c>
      <c r="D61" s="29">
        <f t="shared" si="0"/>
        <v>962</v>
      </c>
      <c r="E61" s="29">
        <f t="shared" si="6"/>
        <v>50986</v>
      </c>
      <c r="F61" s="29">
        <f t="shared" si="1"/>
        <v>-122155</v>
      </c>
      <c r="G61" s="34">
        <f>+Inputs!$D$3</f>
        <v>0.37951000000000001</v>
      </c>
      <c r="H61" s="4"/>
      <c r="I61" s="27">
        <f t="shared" si="7"/>
        <v>173141</v>
      </c>
      <c r="J61" s="4"/>
      <c r="K61" s="27">
        <f t="shared" si="2"/>
        <v>962</v>
      </c>
      <c r="L61" s="27">
        <f t="shared" si="8"/>
        <v>50986</v>
      </c>
      <c r="M61" s="27">
        <f t="shared" si="3"/>
        <v>365.08861999999999</v>
      </c>
      <c r="N61" s="27">
        <f t="shared" si="4"/>
        <v>365.08861999999999</v>
      </c>
      <c r="O61" s="27">
        <f t="shared" si="9"/>
        <v>-46359.044049999888</v>
      </c>
      <c r="P61" s="27">
        <f t="shared" si="10"/>
        <v>46359.044049999888</v>
      </c>
      <c r="Q61" s="8"/>
      <c r="R61" s="8"/>
      <c r="S61" s="8"/>
      <c r="T61" s="4"/>
    </row>
    <row r="62" spans="1:20">
      <c r="A62" s="31">
        <v>41518</v>
      </c>
      <c r="B62" s="4"/>
      <c r="C62" s="6">
        <v>54</v>
      </c>
      <c r="D62" s="29">
        <f t="shared" si="0"/>
        <v>962</v>
      </c>
      <c r="E62" s="29">
        <f t="shared" si="6"/>
        <v>51948</v>
      </c>
      <c r="F62" s="29">
        <f t="shared" si="1"/>
        <v>-121193</v>
      </c>
      <c r="G62" s="34">
        <f>+Inputs!$D$3</f>
        <v>0.37951000000000001</v>
      </c>
      <c r="H62" s="4"/>
      <c r="I62" s="27">
        <f t="shared" si="7"/>
        <v>173141</v>
      </c>
      <c r="J62" s="4"/>
      <c r="K62" s="27">
        <f t="shared" si="2"/>
        <v>962</v>
      </c>
      <c r="L62" s="27">
        <f t="shared" si="8"/>
        <v>51948</v>
      </c>
      <c r="M62" s="27">
        <f t="shared" si="3"/>
        <v>365.08861999999999</v>
      </c>
      <c r="N62" s="27">
        <f t="shared" si="4"/>
        <v>365.08861999999999</v>
      </c>
      <c r="O62" s="27">
        <f t="shared" si="9"/>
        <v>-45993.955429999885</v>
      </c>
      <c r="P62" s="27">
        <f t="shared" si="10"/>
        <v>45993.955429999885</v>
      </c>
      <c r="Q62" s="8"/>
      <c r="R62" s="8"/>
      <c r="S62" s="8"/>
      <c r="T62" s="4"/>
    </row>
    <row r="63" spans="1:20">
      <c r="A63" s="31">
        <v>41548</v>
      </c>
      <c r="B63" s="4"/>
      <c r="C63" s="6">
        <v>55</v>
      </c>
      <c r="D63" s="29">
        <f t="shared" si="0"/>
        <v>962</v>
      </c>
      <c r="E63" s="29">
        <f t="shared" si="6"/>
        <v>52910</v>
      </c>
      <c r="F63" s="29">
        <f t="shared" si="1"/>
        <v>-120231</v>
      </c>
      <c r="G63" s="34">
        <f>+Inputs!$D$3</f>
        <v>0.37951000000000001</v>
      </c>
      <c r="H63" s="4"/>
      <c r="I63" s="27">
        <f t="shared" si="7"/>
        <v>173141</v>
      </c>
      <c r="J63" s="4"/>
      <c r="K63" s="27">
        <f t="shared" si="2"/>
        <v>962</v>
      </c>
      <c r="L63" s="27">
        <f t="shared" si="8"/>
        <v>52910</v>
      </c>
      <c r="M63" s="27">
        <f t="shared" si="3"/>
        <v>365.08861999999999</v>
      </c>
      <c r="N63" s="27">
        <f t="shared" si="4"/>
        <v>365.08861999999999</v>
      </c>
      <c r="O63" s="27">
        <f t="shared" si="9"/>
        <v>-45628.866809999883</v>
      </c>
      <c r="P63" s="27">
        <f t="shared" si="10"/>
        <v>45628.866809999883</v>
      </c>
      <c r="Q63" s="8"/>
      <c r="R63" s="8"/>
      <c r="S63" s="8"/>
      <c r="T63" s="4"/>
    </row>
    <row r="64" spans="1:20">
      <c r="A64" s="31">
        <v>41579</v>
      </c>
      <c r="B64" s="4"/>
      <c r="C64" s="6">
        <v>56</v>
      </c>
      <c r="D64" s="29">
        <f t="shared" si="0"/>
        <v>962</v>
      </c>
      <c r="E64" s="29">
        <f t="shared" si="6"/>
        <v>53872</v>
      </c>
      <c r="F64" s="29">
        <f t="shared" si="1"/>
        <v>-119269</v>
      </c>
      <c r="G64" s="34">
        <f>+Inputs!$D$3</f>
        <v>0.37951000000000001</v>
      </c>
      <c r="H64" s="4"/>
      <c r="I64" s="27">
        <f t="shared" si="7"/>
        <v>173141</v>
      </c>
      <c r="J64" s="4"/>
      <c r="K64" s="27">
        <f t="shared" si="2"/>
        <v>962</v>
      </c>
      <c r="L64" s="27">
        <f t="shared" si="8"/>
        <v>53872</v>
      </c>
      <c r="M64" s="27">
        <f t="shared" si="3"/>
        <v>365.08861999999999</v>
      </c>
      <c r="N64" s="27">
        <f t="shared" si="4"/>
        <v>365.08861999999999</v>
      </c>
      <c r="O64" s="27">
        <f t="shared" si="9"/>
        <v>-45263.778189999881</v>
      </c>
      <c r="P64" s="27">
        <f t="shared" si="10"/>
        <v>45263.778189999881</v>
      </c>
      <c r="Q64" s="8"/>
      <c r="R64" s="8"/>
      <c r="S64" s="8"/>
      <c r="T64" s="4"/>
    </row>
    <row r="65" spans="1:20">
      <c r="A65" s="31">
        <v>41609</v>
      </c>
      <c r="B65" s="4"/>
      <c r="C65" s="6">
        <v>57</v>
      </c>
      <c r="D65" s="29">
        <f t="shared" si="0"/>
        <v>962</v>
      </c>
      <c r="E65" s="29">
        <f t="shared" si="6"/>
        <v>54834</v>
      </c>
      <c r="F65" s="29">
        <f t="shared" si="1"/>
        <v>-118307</v>
      </c>
      <c r="G65" s="34">
        <f>+Inputs!$D$3</f>
        <v>0.37951000000000001</v>
      </c>
      <c r="H65" s="4"/>
      <c r="I65" s="27">
        <f t="shared" si="7"/>
        <v>173141</v>
      </c>
      <c r="J65" s="4"/>
      <c r="K65" s="27">
        <f t="shared" si="2"/>
        <v>962</v>
      </c>
      <c r="L65" s="27">
        <f t="shared" si="8"/>
        <v>54834</v>
      </c>
      <c r="M65" s="27">
        <f t="shared" si="3"/>
        <v>365.08861999999999</v>
      </c>
      <c r="N65" s="27">
        <f t="shared" si="4"/>
        <v>365.08861999999999</v>
      </c>
      <c r="O65" s="27">
        <f t="shared" si="9"/>
        <v>-44898.689569999879</v>
      </c>
      <c r="P65" s="27">
        <f t="shared" si="10"/>
        <v>44898.689569999879</v>
      </c>
      <c r="Q65" s="8"/>
      <c r="R65" s="8"/>
      <c r="S65" s="8"/>
      <c r="T65" s="4"/>
    </row>
    <row r="66" spans="1:20">
      <c r="A66" s="31">
        <v>41640</v>
      </c>
      <c r="B66" s="4"/>
      <c r="C66" s="6">
        <v>58</v>
      </c>
      <c r="D66" s="29">
        <f t="shared" si="0"/>
        <v>962</v>
      </c>
      <c r="E66" s="29">
        <f t="shared" si="6"/>
        <v>55796</v>
      </c>
      <c r="F66" s="29">
        <f t="shared" si="1"/>
        <v>-117345</v>
      </c>
      <c r="G66" s="34">
        <f>+Inputs!$D$3</f>
        <v>0.37951000000000001</v>
      </c>
      <c r="H66" s="4"/>
      <c r="I66" s="27">
        <f t="shared" si="7"/>
        <v>173141</v>
      </c>
      <c r="J66" s="4"/>
      <c r="K66" s="27">
        <f t="shared" si="2"/>
        <v>962</v>
      </c>
      <c r="L66" s="27">
        <f t="shared" si="8"/>
        <v>55796</v>
      </c>
      <c r="M66" s="27">
        <f t="shared" si="3"/>
        <v>365.08861999999999</v>
      </c>
      <c r="N66" s="27">
        <f t="shared" si="4"/>
        <v>365.08861999999999</v>
      </c>
      <c r="O66" s="27">
        <f t="shared" si="9"/>
        <v>-44533.600949999876</v>
      </c>
      <c r="P66" s="27">
        <f t="shared" si="10"/>
        <v>44533.600949999876</v>
      </c>
      <c r="Q66" s="8"/>
      <c r="R66" s="8"/>
      <c r="S66" s="8"/>
      <c r="T66" s="4"/>
    </row>
    <row r="67" spans="1:20">
      <c r="A67" s="31">
        <v>41671</v>
      </c>
      <c r="B67" s="4"/>
      <c r="C67" s="6">
        <v>59</v>
      </c>
      <c r="D67" s="29">
        <f t="shared" si="0"/>
        <v>962</v>
      </c>
      <c r="E67" s="29">
        <f t="shared" si="6"/>
        <v>56758</v>
      </c>
      <c r="F67" s="29">
        <f t="shared" si="1"/>
        <v>-116383</v>
      </c>
      <c r="G67" s="34">
        <f>+Inputs!$D$3</f>
        <v>0.37951000000000001</v>
      </c>
      <c r="H67" s="4"/>
      <c r="I67" s="27">
        <f t="shared" si="7"/>
        <v>173141</v>
      </c>
      <c r="J67" s="4"/>
      <c r="K67" s="27">
        <f t="shared" si="2"/>
        <v>962</v>
      </c>
      <c r="L67" s="27">
        <f t="shared" si="8"/>
        <v>56758</v>
      </c>
      <c r="M67" s="27">
        <f t="shared" si="3"/>
        <v>365.08861999999999</v>
      </c>
      <c r="N67" s="27">
        <f t="shared" si="4"/>
        <v>365.08861999999999</v>
      </c>
      <c r="O67" s="27">
        <f t="shared" si="9"/>
        <v>-44168.512329999874</v>
      </c>
      <c r="P67" s="27">
        <f t="shared" si="10"/>
        <v>44168.512329999874</v>
      </c>
      <c r="Q67" s="8"/>
      <c r="R67" s="8"/>
      <c r="S67" s="8"/>
      <c r="T67" s="4"/>
    </row>
    <row r="68" spans="1:20">
      <c r="A68" s="31">
        <v>41699</v>
      </c>
      <c r="B68" s="4"/>
      <c r="C68" s="6">
        <v>60</v>
      </c>
      <c r="D68" s="29">
        <f t="shared" si="0"/>
        <v>962</v>
      </c>
      <c r="E68" s="29">
        <f t="shared" si="6"/>
        <v>57720</v>
      </c>
      <c r="F68" s="29">
        <f t="shared" si="1"/>
        <v>-115421</v>
      </c>
      <c r="G68" s="34">
        <f>+Inputs!$D$3</f>
        <v>0.37951000000000001</v>
      </c>
      <c r="H68" s="4"/>
      <c r="I68" s="27">
        <f t="shared" si="7"/>
        <v>173141</v>
      </c>
      <c r="J68" s="4"/>
      <c r="K68" s="27">
        <f t="shared" si="2"/>
        <v>962</v>
      </c>
      <c r="L68" s="27">
        <f t="shared" si="8"/>
        <v>57720</v>
      </c>
      <c r="M68" s="27">
        <f t="shared" si="3"/>
        <v>365.08861999999999</v>
      </c>
      <c r="N68" s="27">
        <f t="shared" si="4"/>
        <v>365.08861999999999</v>
      </c>
      <c r="O68" s="27">
        <f t="shared" si="9"/>
        <v>-43803.423709999872</v>
      </c>
      <c r="P68" s="27">
        <f t="shared" si="10"/>
        <v>43803.423709999872</v>
      </c>
      <c r="Q68" s="8"/>
      <c r="R68" s="8"/>
      <c r="S68" s="8"/>
      <c r="T68" s="4"/>
    </row>
    <row r="69" spans="1:20">
      <c r="A69" s="31">
        <v>41730</v>
      </c>
      <c r="B69" s="4"/>
      <c r="C69" s="6">
        <v>61</v>
      </c>
      <c r="D69" s="29">
        <f t="shared" si="0"/>
        <v>962</v>
      </c>
      <c r="E69" s="29">
        <f t="shared" si="6"/>
        <v>58682</v>
      </c>
      <c r="F69" s="29">
        <f t="shared" si="1"/>
        <v>-114459</v>
      </c>
      <c r="G69" s="34">
        <f>+Inputs!$D$3</f>
        <v>0.37951000000000001</v>
      </c>
      <c r="H69" s="4"/>
      <c r="I69" s="27">
        <f t="shared" si="7"/>
        <v>173141</v>
      </c>
      <c r="J69" s="4"/>
      <c r="K69" s="27">
        <f t="shared" si="2"/>
        <v>962</v>
      </c>
      <c r="L69" s="27">
        <f t="shared" si="8"/>
        <v>58682</v>
      </c>
      <c r="M69" s="27">
        <f t="shared" si="3"/>
        <v>365.08861999999999</v>
      </c>
      <c r="N69" s="27">
        <f t="shared" si="4"/>
        <v>365.08861999999999</v>
      </c>
      <c r="O69" s="27">
        <f t="shared" si="9"/>
        <v>-43438.33508999987</v>
      </c>
      <c r="P69" s="27">
        <f t="shared" si="10"/>
        <v>43438.33508999987</v>
      </c>
      <c r="Q69" s="8"/>
      <c r="R69" s="8"/>
      <c r="S69" s="8"/>
      <c r="T69" s="4"/>
    </row>
    <row r="70" spans="1:20">
      <c r="A70" s="31">
        <v>41760</v>
      </c>
      <c r="B70" s="4"/>
      <c r="C70" s="6">
        <v>62</v>
      </c>
      <c r="D70" s="29">
        <f t="shared" si="0"/>
        <v>962</v>
      </c>
      <c r="E70" s="29">
        <f t="shared" si="6"/>
        <v>59644</v>
      </c>
      <c r="F70" s="29">
        <f t="shared" si="1"/>
        <v>-113497</v>
      </c>
      <c r="G70" s="34">
        <f>+Inputs!$D$3</f>
        <v>0.37951000000000001</v>
      </c>
      <c r="H70" s="4"/>
      <c r="I70" s="27">
        <f t="shared" si="7"/>
        <v>173141</v>
      </c>
      <c r="J70" s="4"/>
      <c r="K70" s="27">
        <f t="shared" si="2"/>
        <v>962</v>
      </c>
      <c r="L70" s="27">
        <f t="shared" si="8"/>
        <v>59644</v>
      </c>
      <c r="M70" s="27">
        <f t="shared" si="3"/>
        <v>365.08861999999999</v>
      </c>
      <c r="N70" s="27">
        <f t="shared" si="4"/>
        <v>365.08861999999999</v>
      </c>
      <c r="O70" s="27">
        <f t="shared" si="9"/>
        <v>-43073.246469999867</v>
      </c>
      <c r="P70" s="27">
        <f t="shared" si="10"/>
        <v>43073.246469999867</v>
      </c>
      <c r="Q70" s="8"/>
      <c r="R70" s="8"/>
      <c r="S70" s="8"/>
      <c r="T70" s="4"/>
    </row>
    <row r="71" spans="1:20">
      <c r="A71" s="31">
        <v>41791</v>
      </c>
      <c r="B71" s="4"/>
      <c r="C71" s="6">
        <v>63</v>
      </c>
      <c r="D71" s="29">
        <f t="shared" si="0"/>
        <v>962</v>
      </c>
      <c r="E71" s="29">
        <f t="shared" si="6"/>
        <v>60606</v>
      </c>
      <c r="F71" s="29">
        <f t="shared" si="1"/>
        <v>-112535</v>
      </c>
      <c r="G71" s="34">
        <f>+Inputs!$D$3</f>
        <v>0.37951000000000001</v>
      </c>
      <c r="H71" s="4"/>
      <c r="I71" s="27">
        <f t="shared" si="7"/>
        <v>173141</v>
      </c>
      <c r="J71" s="4"/>
      <c r="K71" s="27">
        <f t="shared" si="2"/>
        <v>962</v>
      </c>
      <c r="L71" s="27">
        <f t="shared" si="8"/>
        <v>60606</v>
      </c>
      <c r="M71" s="27">
        <f t="shared" si="3"/>
        <v>365.08861999999999</v>
      </c>
      <c r="N71" s="27">
        <f t="shared" si="4"/>
        <v>365.08861999999999</v>
      </c>
      <c r="O71" s="27">
        <f t="shared" si="9"/>
        <v>-42708.157849999865</v>
      </c>
      <c r="P71" s="27">
        <f t="shared" si="10"/>
        <v>42708.157849999865</v>
      </c>
      <c r="Q71" s="8"/>
      <c r="R71" s="8"/>
      <c r="S71" s="8"/>
      <c r="T71" s="4"/>
    </row>
    <row r="72" spans="1:20">
      <c r="A72" s="31">
        <v>41821</v>
      </c>
      <c r="B72" s="4"/>
      <c r="C72" s="6">
        <v>64</v>
      </c>
      <c r="D72" s="29">
        <f t="shared" si="0"/>
        <v>962</v>
      </c>
      <c r="E72" s="29">
        <f t="shared" si="6"/>
        <v>61568</v>
      </c>
      <c r="F72" s="29">
        <f t="shared" si="1"/>
        <v>-111573</v>
      </c>
      <c r="G72" s="34">
        <f>+Inputs!$D$3</f>
        <v>0.37951000000000001</v>
      </c>
      <c r="H72" s="4"/>
      <c r="I72" s="27">
        <f t="shared" si="7"/>
        <v>173141</v>
      </c>
      <c r="J72" s="4"/>
      <c r="K72" s="27">
        <f t="shared" si="2"/>
        <v>962</v>
      </c>
      <c r="L72" s="27">
        <f t="shared" si="8"/>
        <v>61568</v>
      </c>
      <c r="M72" s="27">
        <f t="shared" si="3"/>
        <v>365.08861999999999</v>
      </c>
      <c r="N72" s="27">
        <f t="shared" si="4"/>
        <v>365.08861999999999</v>
      </c>
      <c r="O72" s="27">
        <f t="shared" si="9"/>
        <v>-42343.069229999863</v>
      </c>
      <c r="P72" s="27">
        <f t="shared" si="10"/>
        <v>42343.069229999863</v>
      </c>
      <c r="Q72" s="8"/>
      <c r="R72" s="8"/>
      <c r="S72" s="8"/>
      <c r="T72" s="4"/>
    </row>
    <row r="73" spans="1:20">
      <c r="A73" s="31">
        <v>41852</v>
      </c>
      <c r="B73" s="4"/>
      <c r="C73" s="6">
        <v>65</v>
      </c>
      <c r="D73" s="29">
        <f t="shared" ref="D73:D136" si="12">ROUND(-(+$B$9/180)*1,0)</f>
        <v>962</v>
      </c>
      <c r="E73" s="29">
        <f t="shared" si="6"/>
        <v>62530</v>
      </c>
      <c r="F73" s="29">
        <f t="shared" ref="F73:F136" si="13">$B$9+E73</f>
        <v>-110611</v>
      </c>
      <c r="G73" s="34">
        <f>+Inputs!$D$3</f>
        <v>0.37951000000000001</v>
      </c>
      <c r="H73" s="4"/>
      <c r="I73" s="27">
        <f t="shared" si="7"/>
        <v>173141</v>
      </c>
      <c r="J73" s="4"/>
      <c r="K73" s="27">
        <f t="shared" ref="K73:K136" si="14">D73</f>
        <v>962</v>
      </c>
      <c r="L73" s="27">
        <f t="shared" si="8"/>
        <v>62530</v>
      </c>
      <c r="M73" s="27">
        <f t="shared" ref="M73:M136" si="15">K73*G73</f>
        <v>365.08861999999999</v>
      </c>
      <c r="N73" s="27">
        <f t="shared" ref="N73:N136" si="16">M73-J73</f>
        <v>365.08861999999999</v>
      </c>
      <c r="O73" s="27">
        <f t="shared" si="9"/>
        <v>-41977.98060999986</v>
      </c>
      <c r="P73" s="27">
        <f t="shared" si="10"/>
        <v>41977.98060999986</v>
      </c>
      <c r="Q73" s="8"/>
      <c r="R73" s="8"/>
      <c r="S73" s="8"/>
      <c r="T73" s="4"/>
    </row>
    <row r="74" spans="1:20">
      <c r="A74" s="31">
        <v>41883</v>
      </c>
      <c r="B74" s="4"/>
      <c r="C74" s="6">
        <v>66</v>
      </c>
      <c r="D74" s="29">
        <f t="shared" si="12"/>
        <v>962</v>
      </c>
      <c r="E74" s="29">
        <f t="shared" ref="E74:E137" si="17">+E73+D74</f>
        <v>63492</v>
      </c>
      <c r="F74" s="29">
        <f t="shared" si="13"/>
        <v>-109649</v>
      </c>
      <c r="G74" s="34">
        <f>+Inputs!$D$3</f>
        <v>0.37951000000000001</v>
      </c>
      <c r="H74" s="4"/>
      <c r="I74" s="27">
        <f t="shared" ref="I74:I137" si="18">+I73+H74</f>
        <v>173141</v>
      </c>
      <c r="J74" s="4"/>
      <c r="K74" s="27">
        <f t="shared" si="14"/>
        <v>962</v>
      </c>
      <c r="L74" s="27">
        <f t="shared" ref="L74:L137" si="19">+L73+K74</f>
        <v>63492</v>
      </c>
      <c r="M74" s="27">
        <f t="shared" si="15"/>
        <v>365.08861999999999</v>
      </c>
      <c r="N74" s="27">
        <f t="shared" si="16"/>
        <v>365.08861999999999</v>
      </c>
      <c r="O74" s="27">
        <f t="shared" ref="O74:O137" si="20">+O73+N74</f>
        <v>-41612.891989999858</v>
      </c>
      <c r="P74" s="27">
        <f t="shared" ref="P74:P137" si="21">P73-N74</f>
        <v>41612.891989999858</v>
      </c>
      <c r="Q74" s="8"/>
      <c r="R74" s="8"/>
      <c r="S74" s="8"/>
      <c r="T74" s="4"/>
    </row>
    <row r="75" spans="1:20">
      <c r="A75" s="31">
        <v>41913</v>
      </c>
      <c r="B75" s="4"/>
      <c r="C75" s="6">
        <v>67</v>
      </c>
      <c r="D75" s="29">
        <f t="shared" si="12"/>
        <v>962</v>
      </c>
      <c r="E75" s="29">
        <f t="shared" si="17"/>
        <v>64454</v>
      </c>
      <c r="F75" s="29">
        <f t="shared" si="13"/>
        <v>-108687</v>
      </c>
      <c r="G75" s="34">
        <f>+Inputs!$D$3</f>
        <v>0.37951000000000001</v>
      </c>
      <c r="H75" s="4"/>
      <c r="I75" s="27">
        <f t="shared" si="18"/>
        <v>173141</v>
      </c>
      <c r="J75" s="4"/>
      <c r="K75" s="27">
        <f t="shared" si="14"/>
        <v>962</v>
      </c>
      <c r="L75" s="27">
        <f t="shared" si="19"/>
        <v>64454</v>
      </c>
      <c r="M75" s="27">
        <f t="shared" si="15"/>
        <v>365.08861999999999</v>
      </c>
      <c r="N75" s="27">
        <f t="shared" si="16"/>
        <v>365.08861999999999</v>
      </c>
      <c r="O75" s="27">
        <f t="shared" si="20"/>
        <v>-41247.803369999856</v>
      </c>
      <c r="P75" s="27">
        <f t="shared" si="21"/>
        <v>41247.803369999856</v>
      </c>
      <c r="Q75" s="8"/>
      <c r="R75" s="8"/>
      <c r="S75" s="8"/>
      <c r="T75" s="4"/>
    </row>
    <row r="76" spans="1:20">
      <c r="A76" s="31">
        <v>41944</v>
      </c>
      <c r="B76" s="4"/>
      <c r="C76" s="6">
        <v>68</v>
      </c>
      <c r="D76" s="29">
        <f t="shared" si="12"/>
        <v>962</v>
      </c>
      <c r="E76" s="29">
        <f t="shared" si="17"/>
        <v>65416</v>
      </c>
      <c r="F76" s="29">
        <f t="shared" si="13"/>
        <v>-107725</v>
      </c>
      <c r="G76" s="34">
        <f>+Inputs!$D$3</f>
        <v>0.37951000000000001</v>
      </c>
      <c r="H76" s="4"/>
      <c r="I76" s="27">
        <f t="shared" si="18"/>
        <v>173141</v>
      </c>
      <c r="J76" s="4"/>
      <c r="K76" s="27">
        <f t="shared" si="14"/>
        <v>962</v>
      </c>
      <c r="L76" s="27">
        <f t="shared" si="19"/>
        <v>65416</v>
      </c>
      <c r="M76" s="27">
        <f t="shared" si="15"/>
        <v>365.08861999999999</v>
      </c>
      <c r="N76" s="27">
        <f t="shared" si="16"/>
        <v>365.08861999999999</v>
      </c>
      <c r="O76" s="27">
        <f t="shared" si="20"/>
        <v>-40882.714749999854</v>
      </c>
      <c r="P76" s="27">
        <f t="shared" si="21"/>
        <v>40882.714749999854</v>
      </c>
      <c r="Q76" s="8"/>
      <c r="R76" s="8"/>
      <c r="S76" s="8"/>
      <c r="T76" s="4"/>
    </row>
    <row r="77" spans="1:20">
      <c r="A77" s="31">
        <v>41974</v>
      </c>
      <c r="B77" s="4"/>
      <c r="C77" s="6">
        <v>69</v>
      </c>
      <c r="D77" s="29">
        <f t="shared" si="12"/>
        <v>962</v>
      </c>
      <c r="E77" s="29">
        <f t="shared" si="17"/>
        <v>66378</v>
      </c>
      <c r="F77" s="29">
        <f t="shared" si="13"/>
        <v>-106763</v>
      </c>
      <c r="G77" s="34">
        <f>+Inputs!$D$3</f>
        <v>0.37951000000000001</v>
      </c>
      <c r="H77" s="4"/>
      <c r="I77" s="27">
        <f t="shared" si="18"/>
        <v>173141</v>
      </c>
      <c r="J77" s="4"/>
      <c r="K77" s="27">
        <f t="shared" si="14"/>
        <v>962</v>
      </c>
      <c r="L77" s="27">
        <f t="shared" si="19"/>
        <v>66378</v>
      </c>
      <c r="M77" s="27">
        <f t="shared" si="15"/>
        <v>365.08861999999999</v>
      </c>
      <c r="N77" s="27">
        <f t="shared" si="16"/>
        <v>365.08861999999999</v>
      </c>
      <c r="O77" s="27">
        <f t="shared" si="20"/>
        <v>-40517.626129999851</v>
      </c>
      <c r="P77" s="27">
        <f t="shared" si="21"/>
        <v>40517.626129999851</v>
      </c>
      <c r="Q77" s="8"/>
      <c r="R77" s="8"/>
      <c r="S77" s="8"/>
      <c r="T77" s="4"/>
    </row>
    <row r="78" spans="1:20">
      <c r="A78" s="31">
        <v>42005</v>
      </c>
      <c r="B78" s="4"/>
      <c r="C78" s="6">
        <v>70</v>
      </c>
      <c r="D78" s="29">
        <f t="shared" si="12"/>
        <v>962</v>
      </c>
      <c r="E78" s="29">
        <f t="shared" si="17"/>
        <v>67340</v>
      </c>
      <c r="F78" s="29">
        <f t="shared" si="13"/>
        <v>-105801</v>
      </c>
      <c r="G78" s="34">
        <f>+Inputs!$D$3</f>
        <v>0.37951000000000001</v>
      </c>
      <c r="H78" s="4"/>
      <c r="I78" s="27">
        <f t="shared" si="18"/>
        <v>173141</v>
      </c>
      <c r="J78" s="4"/>
      <c r="K78" s="27">
        <f t="shared" si="14"/>
        <v>962</v>
      </c>
      <c r="L78" s="27">
        <f t="shared" si="19"/>
        <v>67340</v>
      </c>
      <c r="M78" s="27">
        <f t="shared" si="15"/>
        <v>365.08861999999999</v>
      </c>
      <c r="N78" s="27">
        <f t="shared" si="16"/>
        <v>365.08861999999999</v>
      </c>
      <c r="O78" s="27">
        <f t="shared" si="20"/>
        <v>-40152.537509999849</v>
      </c>
      <c r="P78" s="27">
        <f t="shared" si="21"/>
        <v>40152.537509999849</v>
      </c>
      <c r="Q78" s="8"/>
      <c r="R78" s="8"/>
      <c r="S78" s="8"/>
      <c r="T78" s="4"/>
    </row>
    <row r="79" spans="1:20">
      <c r="A79" s="31">
        <v>42036</v>
      </c>
      <c r="B79" s="4"/>
      <c r="C79" s="6">
        <v>71</v>
      </c>
      <c r="D79" s="29">
        <f t="shared" si="12"/>
        <v>962</v>
      </c>
      <c r="E79" s="29">
        <f t="shared" si="17"/>
        <v>68302</v>
      </c>
      <c r="F79" s="29">
        <f t="shared" si="13"/>
        <v>-104839</v>
      </c>
      <c r="G79" s="34">
        <f>+Inputs!$D$3</f>
        <v>0.37951000000000001</v>
      </c>
      <c r="H79" s="4"/>
      <c r="I79" s="27">
        <f t="shared" si="18"/>
        <v>173141</v>
      </c>
      <c r="J79" s="4"/>
      <c r="K79" s="27">
        <f t="shared" si="14"/>
        <v>962</v>
      </c>
      <c r="L79" s="27">
        <f t="shared" si="19"/>
        <v>68302</v>
      </c>
      <c r="M79" s="27">
        <f t="shared" si="15"/>
        <v>365.08861999999999</v>
      </c>
      <c r="N79" s="27">
        <f t="shared" si="16"/>
        <v>365.08861999999999</v>
      </c>
      <c r="O79" s="27">
        <f t="shared" si="20"/>
        <v>-39787.448889999847</v>
      </c>
      <c r="P79" s="27">
        <f t="shared" si="21"/>
        <v>39787.448889999847</v>
      </c>
      <c r="Q79" s="8"/>
      <c r="R79" s="8"/>
      <c r="S79" s="8"/>
      <c r="T79" s="4"/>
    </row>
    <row r="80" spans="1:20">
      <c r="A80" s="31">
        <v>42064</v>
      </c>
      <c r="B80" s="4"/>
      <c r="C80" s="6">
        <v>72</v>
      </c>
      <c r="D80" s="29">
        <f t="shared" si="12"/>
        <v>962</v>
      </c>
      <c r="E80" s="29">
        <f t="shared" si="17"/>
        <v>69264</v>
      </c>
      <c r="F80" s="29">
        <f t="shared" si="13"/>
        <v>-103877</v>
      </c>
      <c r="G80" s="34">
        <f>+Inputs!$D$3</f>
        <v>0.37951000000000001</v>
      </c>
      <c r="H80" s="4"/>
      <c r="I80" s="27">
        <f t="shared" si="18"/>
        <v>173141</v>
      </c>
      <c r="J80" s="4"/>
      <c r="K80" s="27">
        <f t="shared" si="14"/>
        <v>962</v>
      </c>
      <c r="L80" s="27">
        <f t="shared" si="19"/>
        <v>69264</v>
      </c>
      <c r="M80" s="27">
        <f t="shared" si="15"/>
        <v>365.08861999999999</v>
      </c>
      <c r="N80" s="27">
        <f t="shared" si="16"/>
        <v>365.08861999999999</v>
      </c>
      <c r="O80" s="27">
        <f t="shared" si="20"/>
        <v>-39422.360269999845</v>
      </c>
      <c r="P80" s="27">
        <f t="shared" si="21"/>
        <v>39422.360269999845</v>
      </c>
      <c r="Q80" s="8"/>
      <c r="R80" s="8"/>
      <c r="S80" s="8"/>
      <c r="T80" s="4"/>
    </row>
    <row r="81" spans="1:20">
      <c r="A81" s="31">
        <v>42095</v>
      </c>
      <c r="B81" s="4"/>
      <c r="C81" s="6">
        <v>73</v>
      </c>
      <c r="D81" s="29">
        <f t="shared" si="12"/>
        <v>962</v>
      </c>
      <c r="E81" s="29">
        <f t="shared" si="17"/>
        <v>70226</v>
      </c>
      <c r="F81" s="29">
        <f t="shared" si="13"/>
        <v>-102915</v>
      </c>
      <c r="G81" s="34">
        <f>+Inputs!$D$3</f>
        <v>0.37951000000000001</v>
      </c>
      <c r="H81" s="4"/>
      <c r="I81" s="27">
        <f t="shared" si="18"/>
        <v>173141</v>
      </c>
      <c r="J81" s="4"/>
      <c r="K81" s="27">
        <f t="shared" si="14"/>
        <v>962</v>
      </c>
      <c r="L81" s="27">
        <f t="shared" si="19"/>
        <v>70226</v>
      </c>
      <c r="M81" s="27">
        <f t="shared" si="15"/>
        <v>365.08861999999999</v>
      </c>
      <c r="N81" s="27">
        <f t="shared" si="16"/>
        <v>365.08861999999999</v>
      </c>
      <c r="O81" s="27">
        <f t="shared" si="20"/>
        <v>-39057.271649999842</v>
      </c>
      <c r="P81" s="27">
        <f t="shared" si="21"/>
        <v>39057.271649999842</v>
      </c>
      <c r="Q81" s="8"/>
      <c r="R81" s="8"/>
      <c r="S81" s="8"/>
      <c r="T81" s="4"/>
    </row>
    <row r="82" spans="1:20">
      <c r="A82" s="31">
        <v>42125</v>
      </c>
      <c r="B82" s="4"/>
      <c r="C82" s="6">
        <v>74</v>
      </c>
      <c r="D82" s="29">
        <f t="shared" si="12"/>
        <v>962</v>
      </c>
      <c r="E82" s="29">
        <f t="shared" si="17"/>
        <v>71188</v>
      </c>
      <c r="F82" s="29">
        <f t="shared" si="13"/>
        <v>-101953</v>
      </c>
      <c r="G82" s="34">
        <f>+Inputs!$D$3</f>
        <v>0.37951000000000001</v>
      </c>
      <c r="H82" s="4"/>
      <c r="I82" s="27">
        <f t="shared" si="18"/>
        <v>173141</v>
      </c>
      <c r="J82" s="4"/>
      <c r="K82" s="27">
        <f t="shared" si="14"/>
        <v>962</v>
      </c>
      <c r="L82" s="27">
        <f t="shared" si="19"/>
        <v>71188</v>
      </c>
      <c r="M82" s="27">
        <f t="shared" si="15"/>
        <v>365.08861999999999</v>
      </c>
      <c r="N82" s="27">
        <f t="shared" si="16"/>
        <v>365.08861999999999</v>
      </c>
      <c r="O82" s="27">
        <f t="shared" si="20"/>
        <v>-38692.18302999984</v>
      </c>
      <c r="P82" s="27">
        <f t="shared" si="21"/>
        <v>38692.18302999984</v>
      </c>
      <c r="Q82" s="8"/>
      <c r="R82" s="8"/>
      <c r="S82" s="8"/>
      <c r="T82" s="4"/>
    </row>
    <row r="83" spans="1:20">
      <c r="A83" s="31">
        <v>42156</v>
      </c>
      <c r="B83" s="4"/>
      <c r="C83" s="6">
        <v>75</v>
      </c>
      <c r="D83" s="29">
        <f t="shared" si="12"/>
        <v>962</v>
      </c>
      <c r="E83" s="29">
        <f t="shared" si="17"/>
        <v>72150</v>
      </c>
      <c r="F83" s="29">
        <f t="shared" si="13"/>
        <v>-100991</v>
      </c>
      <c r="G83" s="34">
        <f>+Inputs!$D$3</f>
        <v>0.37951000000000001</v>
      </c>
      <c r="H83" s="4"/>
      <c r="I83" s="27">
        <f t="shared" si="18"/>
        <v>173141</v>
      </c>
      <c r="J83" s="4"/>
      <c r="K83" s="27">
        <f t="shared" si="14"/>
        <v>962</v>
      </c>
      <c r="L83" s="27">
        <f t="shared" si="19"/>
        <v>72150</v>
      </c>
      <c r="M83" s="27">
        <f t="shared" si="15"/>
        <v>365.08861999999999</v>
      </c>
      <c r="N83" s="27">
        <f t="shared" si="16"/>
        <v>365.08861999999999</v>
      </c>
      <c r="O83" s="27">
        <f t="shared" si="20"/>
        <v>-38327.094409999838</v>
      </c>
      <c r="P83" s="27">
        <f t="shared" si="21"/>
        <v>38327.094409999838</v>
      </c>
      <c r="Q83" s="8"/>
      <c r="R83" s="8"/>
      <c r="S83" s="8"/>
      <c r="T83" s="4"/>
    </row>
    <row r="84" spans="1:20">
      <c r="A84" s="31">
        <v>42186</v>
      </c>
      <c r="B84" s="4"/>
      <c r="C84" s="6">
        <v>76</v>
      </c>
      <c r="D84" s="29">
        <f t="shared" si="12"/>
        <v>962</v>
      </c>
      <c r="E84" s="29">
        <f t="shared" si="17"/>
        <v>73112</v>
      </c>
      <c r="F84" s="29">
        <f t="shared" si="13"/>
        <v>-100029</v>
      </c>
      <c r="G84" s="34">
        <f>+Inputs!$D$3</f>
        <v>0.37951000000000001</v>
      </c>
      <c r="H84" s="4"/>
      <c r="I84" s="27">
        <f t="shared" si="18"/>
        <v>173141</v>
      </c>
      <c r="J84" s="4"/>
      <c r="K84" s="27">
        <f t="shared" si="14"/>
        <v>962</v>
      </c>
      <c r="L84" s="27">
        <f t="shared" si="19"/>
        <v>73112</v>
      </c>
      <c r="M84" s="27">
        <f t="shared" si="15"/>
        <v>365.08861999999999</v>
      </c>
      <c r="N84" s="27">
        <f t="shared" si="16"/>
        <v>365.08861999999999</v>
      </c>
      <c r="O84" s="27">
        <f t="shared" si="20"/>
        <v>-37962.005789999836</v>
      </c>
      <c r="P84" s="27">
        <f t="shared" si="21"/>
        <v>37962.005789999836</v>
      </c>
      <c r="Q84" s="8"/>
      <c r="R84" s="8"/>
      <c r="S84" s="8"/>
      <c r="T84" s="4"/>
    </row>
    <row r="85" spans="1:20">
      <c r="A85" s="31">
        <v>42217</v>
      </c>
      <c r="B85" s="4"/>
      <c r="C85" s="6">
        <v>77</v>
      </c>
      <c r="D85" s="29">
        <f t="shared" si="12"/>
        <v>962</v>
      </c>
      <c r="E85" s="29">
        <f t="shared" si="17"/>
        <v>74074</v>
      </c>
      <c r="F85" s="29">
        <f t="shared" si="13"/>
        <v>-99067</v>
      </c>
      <c r="G85" s="34">
        <f>+Inputs!$D$3</f>
        <v>0.37951000000000001</v>
      </c>
      <c r="H85" s="4"/>
      <c r="I85" s="27">
        <f t="shared" si="18"/>
        <v>173141</v>
      </c>
      <c r="J85" s="4"/>
      <c r="K85" s="27">
        <f t="shared" si="14"/>
        <v>962</v>
      </c>
      <c r="L85" s="27">
        <f t="shared" si="19"/>
        <v>74074</v>
      </c>
      <c r="M85" s="27">
        <f t="shared" si="15"/>
        <v>365.08861999999999</v>
      </c>
      <c r="N85" s="27">
        <f t="shared" si="16"/>
        <v>365.08861999999999</v>
      </c>
      <c r="O85" s="27">
        <f t="shared" si="20"/>
        <v>-37596.917169999833</v>
      </c>
      <c r="P85" s="27">
        <f t="shared" si="21"/>
        <v>37596.917169999833</v>
      </c>
      <c r="Q85" s="8"/>
      <c r="R85" s="8"/>
      <c r="S85" s="8"/>
      <c r="T85" s="4"/>
    </row>
    <row r="86" spans="1:20">
      <c r="A86" s="31">
        <v>42248</v>
      </c>
      <c r="B86" s="4"/>
      <c r="C86" s="6">
        <v>78</v>
      </c>
      <c r="D86" s="29">
        <f t="shared" si="12"/>
        <v>962</v>
      </c>
      <c r="E86" s="29">
        <f t="shared" si="17"/>
        <v>75036</v>
      </c>
      <c r="F86" s="29">
        <f t="shared" si="13"/>
        <v>-98105</v>
      </c>
      <c r="G86" s="34">
        <f>+Inputs!$D$3</f>
        <v>0.37951000000000001</v>
      </c>
      <c r="H86" s="4"/>
      <c r="I86" s="27">
        <f t="shared" si="18"/>
        <v>173141</v>
      </c>
      <c r="J86" s="4"/>
      <c r="K86" s="27">
        <f t="shared" si="14"/>
        <v>962</v>
      </c>
      <c r="L86" s="27">
        <f t="shared" si="19"/>
        <v>75036</v>
      </c>
      <c r="M86" s="27">
        <f t="shared" si="15"/>
        <v>365.08861999999999</v>
      </c>
      <c r="N86" s="27">
        <f t="shared" si="16"/>
        <v>365.08861999999999</v>
      </c>
      <c r="O86" s="27">
        <f t="shared" si="20"/>
        <v>-37231.828549999831</v>
      </c>
      <c r="P86" s="27">
        <f t="shared" si="21"/>
        <v>37231.828549999831</v>
      </c>
      <c r="Q86" s="8"/>
      <c r="R86" s="8"/>
      <c r="S86" s="8"/>
      <c r="T86" s="4"/>
    </row>
    <row r="87" spans="1:20">
      <c r="A87" s="31">
        <v>42278</v>
      </c>
      <c r="B87" s="4"/>
      <c r="C87" s="6">
        <v>79</v>
      </c>
      <c r="D87" s="29">
        <f t="shared" si="12"/>
        <v>962</v>
      </c>
      <c r="E87" s="29">
        <f t="shared" si="17"/>
        <v>75998</v>
      </c>
      <c r="F87" s="29">
        <f t="shared" si="13"/>
        <v>-97143</v>
      </c>
      <c r="G87" s="34">
        <f>+Inputs!$D$3</f>
        <v>0.37951000000000001</v>
      </c>
      <c r="H87" s="4"/>
      <c r="I87" s="27">
        <f t="shared" si="18"/>
        <v>173141</v>
      </c>
      <c r="J87" s="4"/>
      <c r="K87" s="27">
        <f t="shared" si="14"/>
        <v>962</v>
      </c>
      <c r="L87" s="27">
        <f t="shared" si="19"/>
        <v>75998</v>
      </c>
      <c r="M87" s="27">
        <f t="shared" si="15"/>
        <v>365.08861999999999</v>
      </c>
      <c r="N87" s="27">
        <f t="shared" si="16"/>
        <v>365.08861999999999</v>
      </c>
      <c r="O87" s="27">
        <f t="shared" si="20"/>
        <v>-36866.739929999829</v>
      </c>
      <c r="P87" s="27">
        <f t="shared" si="21"/>
        <v>36866.739929999829</v>
      </c>
      <c r="Q87" s="8"/>
      <c r="R87" s="8"/>
      <c r="S87" s="8"/>
      <c r="T87" s="4"/>
    </row>
    <row r="88" spans="1:20">
      <c r="A88" s="31">
        <v>42309</v>
      </c>
      <c r="B88" s="4"/>
      <c r="C88" s="6">
        <v>80</v>
      </c>
      <c r="D88" s="29">
        <f t="shared" si="12"/>
        <v>962</v>
      </c>
      <c r="E88" s="29">
        <f t="shared" si="17"/>
        <v>76960</v>
      </c>
      <c r="F88" s="29">
        <f t="shared" si="13"/>
        <v>-96181</v>
      </c>
      <c r="G88" s="34">
        <f>+Inputs!$D$3</f>
        <v>0.37951000000000001</v>
      </c>
      <c r="H88" s="4"/>
      <c r="I88" s="27">
        <f t="shared" si="18"/>
        <v>173141</v>
      </c>
      <c r="J88" s="4"/>
      <c r="K88" s="27">
        <f t="shared" si="14"/>
        <v>962</v>
      </c>
      <c r="L88" s="27">
        <f t="shared" si="19"/>
        <v>76960</v>
      </c>
      <c r="M88" s="27">
        <f t="shared" si="15"/>
        <v>365.08861999999999</v>
      </c>
      <c r="N88" s="27">
        <f t="shared" si="16"/>
        <v>365.08861999999999</v>
      </c>
      <c r="O88" s="27">
        <f t="shared" si="20"/>
        <v>-36501.651309999826</v>
      </c>
      <c r="P88" s="27">
        <f t="shared" si="21"/>
        <v>36501.651309999826</v>
      </c>
      <c r="Q88" s="8"/>
      <c r="R88" s="8"/>
      <c r="S88" s="8"/>
      <c r="T88" s="4"/>
    </row>
    <row r="89" spans="1:20">
      <c r="A89" s="31">
        <v>42339</v>
      </c>
      <c r="B89" s="4"/>
      <c r="C89" s="6">
        <v>81</v>
      </c>
      <c r="D89" s="29">
        <f t="shared" si="12"/>
        <v>962</v>
      </c>
      <c r="E89" s="29">
        <f t="shared" si="17"/>
        <v>77922</v>
      </c>
      <c r="F89" s="29">
        <f t="shared" si="13"/>
        <v>-95219</v>
      </c>
      <c r="G89" s="34">
        <f>+Inputs!$D$3</f>
        <v>0.37951000000000001</v>
      </c>
      <c r="H89" s="4"/>
      <c r="I89" s="27">
        <f t="shared" si="18"/>
        <v>173141</v>
      </c>
      <c r="J89" s="4"/>
      <c r="K89" s="27">
        <f t="shared" si="14"/>
        <v>962</v>
      </c>
      <c r="L89" s="27">
        <f t="shared" si="19"/>
        <v>77922</v>
      </c>
      <c r="M89" s="27">
        <f t="shared" si="15"/>
        <v>365.08861999999999</v>
      </c>
      <c r="N89" s="27">
        <f t="shared" si="16"/>
        <v>365.08861999999999</v>
      </c>
      <c r="O89" s="27">
        <f t="shared" si="20"/>
        <v>-36136.562689999824</v>
      </c>
      <c r="P89" s="27">
        <f t="shared" si="21"/>
        <v>36136.562689999824</v>
      </c>
      <c r="Q89" s="8"/>
      <c r="R89" s="8"/>
      <c r="S89" s="8"/>
      <c r="T89" s="4"/>
    </row>
    <row r="90" spans="1:20">
      <c r="A90" s="31">
        <v>42370</v>
      </c>
      <c r="B90" s="4"/>
      <c r="C90" s="6">
        <v>82</v>
      </c>
      <c r="D90" s="29">
        <f t="shared" si="12"/>
        <v>962</v>
      </c>
      <c r="E90" s="29">
        <f t="shared" si="17"/>
        <v>78884</v>
      </c>
      <c r="F90" s="29">
        <f t="shared" si="13"/>
        <v>-94257</v>
      </c>
      <c r="G90" s="34">
        <f>+Inputs!$D$3</f>
        <v>0.37951000000000001</v>
      </c>
      <c r="H90" s="4"/>
      <c r="I90" s="27">
        <f t="shared" si="18"/>
        <v>173141</v>
      </c>
      <c r="J90" s="4"/>
      <c r="K90" s="27">
        <f t="shared" si="14"/>
        <v>962</v>
      </c>
      <c r="L90" s="27">
        <f t="shared" si="19"/>
        <v>78884</v>
      </c>
      <c r="M90" s="27">
        <f t="shared" si="15"/>
        <v>365.08861999999999</v>
      </c>
      <c r="N90" s="27">
        <f t="shared" si="16"/>
        <v>365.08861999999999</v>
      </c>
      <c r="O90" s="27">
        <f t="shared" si="20"/>
        <v>-35771.474069999822</v>
      </c>
      <c r="P90" s="27">
        <f t="shared" si="21"/>
        <v>35771.474069999822</v>
      </c>
      <c r="Q90" s="8"/>
      <c r="R90" s="8"/>
      <c r="S90" s="8"/>
      <c r="T90" s="4"/>
    </row>
    <row r="91" spans="1:20">
      <c r="A91" s="31">
        <v>42401</v>
      </c>
      <c r="B91" s="4"/>
      <c r="C91" s="6">
        <v>83</v>
      </c>
      <c r="D91" s="29">
        <f t="shared" si="12"/>
        <v>962</v>
      </c>
      <c r="E91" s="29">
        <f t="shared" si="17"/>
        <v>79846</v>
      </c>
      <c r="F91" s="29">
        <f t="shared" si="13"/>
        <v>-93295</v>
      </c>
      <c r="G91" s="34">
        <f>+Inputs!$D$3</f>
        <v>0.37951000000000001</v>
      </c>
      <c r="H91" s="4"/>
      <c r="I91" s="27">
        <f t="shared" si="18"/>
        <v>173141</v>
      </c>
      <c r="J91" s="4"/>
      <c r="K91" s="27">
        <f t="shared" si="14"/>
        <v>962</v>
      </c>
      <c r="L91" s="27">
        <f t="shared" si="19"/>
        <v>79846</v>
      </c>
      <c r="M91" s="27">
        <f t="shared" si="15"/>
        <v>365.08861999999999</v>
      </c>
      <c r="N91" s="27">
        <f t="shared" si="16"/>
        <v>365.08861999999999</v>
      </c>
      <c r="O91" s="27">
        <f t="shared" si="20"/>
        <v>-35406.38544999982</v>
      </c>
      <c r="P91" s="27">
        <f t="shared" si="21"/>
        <v>35406.38544999982</v>
      </c>
      <c r="Q91" s="8"/>
      <c r="R91" s="8"/>
      <c r="S91" s="8"/>
      <c r="T91" s="4"/>
    </row>
    <row r="92" spans="1:20">
      <c r="A92" s="31">
        <v>42430</v>
      </c>
      <c r="B92" s="4"/>
      <c r="C92" s="6">
        <v>84</v>
      </c>
      <c r="D92" s="29">
        <f t="shared" si="12"/>
        <v>962</v>
      </c>
      <c r="E92" s="29">
        <f t="shared" si="17"/>
        <v>80808</v>
      </c>
      <c r="F92" s="29">
        <f t="shared" si="13"/>
        <v>-92333</v>
      </c>
      <c r="G92" s="34">
        <f>+Inputs!$D$3</f>
        <v>0.37951000000000001</v>
      </c>
      <c r="H92" s="4"/>
      <c r="I92" s="27">
        <f t="shared" si="18"/>
        <v>173141</v>
      </c>
      <c r="J92" s="4"/>
      <c r="K92" s="27">
        <f t="shared" si="14"/>
        <v>962</v>
      </c>
      <c r="L92" s="27">
        <f t="shared" si="19"/>
        <v>80808</v>
      </c>
      <c r="M92" s="27">
        <f t="shared" si="15"/>
        <v>365.08861999999999</v>
      </c>
      <c r="N92" s="27">
        <f t="shared" si="16"/>
        <v>365.08861999999999</v>
      </c>
      <c r="O92" s="27">
        <f t="shared" si="20"/>
        <v>-35041.296829999817</v>
      </c>
      <c r="P92" s="27">
        <f t="shared" si="21"/>
        <v>35041.296829999817</v>
      </c>
      <c r="Q92" s="8"/>
      <c r="R92" s="8"/>
      <c r="S92" s="8"/>
      <c r="T92" s="4"/>
    </row>
    <row r="93" spans="1:20">
      <c r="A93" s="31">
        <v>42461</v>
      </c>
      <c r="B93" s="4"/>
      <c r="C93" s="6">
        <v>85</v>
      </c>
      <c r="D93" s="29">
        <f t="shared" si="12"/>
        <v>962</v>
      </c>
      <c r="E93" s="29">
        <f t="shared" si="17"/>
        <v>81770</v>
      </c>
      <c r="F93" s="29">
        <f t="shared" si="13"/>
        <v>-91371</v>
      </c>
      <c r="G93" s="34">
        <f>+Inputs!$D$3</f>
        <v>0.37951000000000001</v>
      </c>
      <c r="H93" s="4"/>
      <c r="I93" s="27">
        <f t="shared" si="18"/>
        <v>173141</v>
      </c>
      <c r="J93" s="4"/>
      <c r="K93" s="27">
        <f t="shared" si="14"/>
        <v>962</v>
      </c>
      <c r="L93" s="27">
        <f t="shared" si="19"/>
        <v>81770</v>
      </c>
      <c r="M93" s="27">
        <f t="shared" si="15"/>
        <v>365.08861999999999</v>
      </c>
      <c r="N93" s="27">
        <f t="shared" si="16"/>
        <v>365.08861999999999</v>
      </c>
      <c r="O93" s="27">
        <f t="shared" si="20"/>
        <v>-34676.208209999815</v>
      </c>
      <c r="P93" s="27">
        <f t="shared" si="21"/>
        <v>34676.208209999815</v>
      </c>
      <c r="Q93" s="8"/>
      <c r="R93" s="8"/>
      <c r="S93" s="8"/>
      <c r="T93" s="4"/>
    </row>
    <row r="94" spans="1:20">
      <c r="A94" s="31">
        <v>42491</v>
      </c>
      <c r="B94" s="4"/>
      <c r="C94" s="6">
        <v>86</v>
      </c>
      <c r="D94" s="29">
        <f t="shared" si="12"/>
        <v>962</v>
      </c>
      <c r="E94" s="29">
        <f t="shared" si="17"/>
        <v>82732</v>
      </c>
      <c r="F94" s="29">
        <f t="shared" si="13"/>
        <v>-90409</v>
      </c>
      <c r="G94" s="34">
        <f>+Inputs!$D$3</f>
        <v>0.37951000000000001</v>
      </c>
      <c r="H94" s="4"/>
      <c r="I94" s="27">
        <f t="shared" si="18"/>
        <v>173141</v>
      </c>
      <c r="J94" s="4"/>
      <c r="K94" s="27">
        <f t="shared" si="14"/>
        <v>962</v>
      </c>
      <c r="L94" s="27">
        <f t="shared" si="19"/>
        <v>82732</v>
      </c>
      <c r="M94" s="27">
        <f t="shared" si="15"/>
        <v>365.08861999999999</v>
      </c>
      <c r="N94" s="27">
        <f t="shared" si="16"/>
        <v>365.08861999999999</v>
      </c>
      <c r="O94" s="27">
        <f t="shared" si="20"/>
        <v>-34311.119589999813</v>
      </c>
      <c r="P94" s="27">
        <f t="shared" si="21"/>
        <v>34311.119589999813</v>
      </c>
      <c r="Q94" s="8"/>
      <c r="R94" s="8"/>
      <c r="S94" s="8"/>
      <c r="T94" s="4"/>
    </row>
    <row r="95" spans="1:20">
      <c r="A95" s="31">
        <v>42522</v>
      </c>
      <c r="B95" s="4"/>
      <c r="C95" s="6">
        <v>87</v>
      </c>
      <c r="D95" s="29">
        <f t="shared" si="12"/>
        <v>962</v>
      </c>
      <c r="E95" s="29">
        <f t="shared" si="17"/>
        <v>83694</v>
      </c>
      <c r="F95" s="29">
        <f t="shared" si="13"/>
        <v>-89447</v>
      </c>
      <c r="G95" s="34">
        <f>+Inputs!$D$3</f>
        <v>0.37951000000000001</v>
      </c>
      <c r="H95" s="4"/>
      <c r="I95" s="27">
        <f t="shared" si="18"/>
        <v>173141</v>
      </c>
      <c r="J95" s="4"/>
      <c r="K95" s="27">
        <f t="shared" si="14"/>
        <v>962</v>
      </c>
      <c r="L95" s="27">
        <f t="shared" si="19"/>
        <v>83694</v>
      </c>
      <c r="M95" s="27">
        <f t="shared" si="15"/>
        <v>365.08861999999999</v>
      </c>
      <c r="N95" s="27">
        <f t="shared" si="16"/>
        <v>365.08861999999999</v>
      </c>
      <c r="O95" s="27">
        <f t="shared" si="20"/>
        <v>-33946.030969999811</v>
      </c>
      <c r="P95" s="27">
        <f t="shared" si="21"/>
        <v>33946.030969999811</v>
      </c>
      <c r="Q95" s="8"/>
      <c r="R95" s="8"/>
      <c r="S95" s="8"/>
      <c r="T95" s="4"/>
    </row>
    <row r="96" spans="1:20">
      <c r="A96" s="31">
        <v>42552</v>
      </c>
      <c r="B96" s="4"/>
      <c r="C96" s="6">
        <v>88</v>
      </c>
      <c r="D96" s="29">
        <f t="shared" si="12"/>
        <v>962</v>
      </c>
      <c r="E96" s="29">
        <f t="shared" si="17"/>
        <v>84656</v>
      </c>
      <c r="F96" s="29">
        <f t="shared" si="13"/>
        <v>-88485</v>
      </c>
      <c r="G96" s="34">
        <f>+Inputs!$D$3</f>
        <v>0.37951000000000001</v>
      </c>
      <c r="H96" s="4"/>
      <c r="I96" s="27">
        <f t="shared" si="18"/>
        <v>173141</v>
      </c>
      <c r="J96" s="4"/>
      <c r="K96" s="27">
        <f t="shared" si="14"/>
        <v>962</v>
      </c>
      <c r="L96" s="27">
        <f t="shared" si="19"/>
        <v>84656</v>
      </c>
      <c r="M96" s="27">
        <f t="shared" si="15"/>
        <v>365.08861999999999</v>
      </c>
      <c r="N96" s="27">
        <f t="shared" si="16"/>
        <v>365.08861999999999</v>
      </c>
      <c r="O96" s="27">
        <f t="shared" si="20"/>
        <v>-33580.942349999808</v>
      </c>
      <c r="P96" s="27">
        <f t="shared" si="21"/>
        <v>33580.942349999808</v>
      </c>
      <c r="Q96" s="8"/>
      <c r="R96" s="8"/>
      <c r="S96" s="8"/>
      <c r="T96" s="4"/>
    </row>
    <row r="97" spans="1:20">
      <c r="A97" s="31">
        <v>42583</v>
      </c>
      <c r="B97" s="4"/>
      <c r="C97" s="6">
        <v>89</v>
      </c>
      <c r="D97" s="29">
        <f t="shared" si="12"/>
        <v>962</v>
      </c>
      <c r="E97" s="29">
        <f t="shared" si="17"/>
        <v>85618</v>
      </c>
      <c r="F97" s="29">
        <f t="shared" si="13"/>
        <v>-87523</v>
      </c>
      <c r="G97" s="34">
        <f>+Inputs!$D$3</f>
        <v>0.37951000000000001</v>
      </c>
      <c r="H97" s="4"/>
      <c r="I97" s="27">
        <f t="shared" si="18"/>
        <v>173141</v>
      </c>
      <c r="J97" s="4"/>
      <c r="K97" s="27">
        <f t="shared" si="14"/>
        <v>962</v>
      </c>
      <c r="L97" s="27">
        <f t="shared" si="19"/>
        <v>85618</v>
      </c>
      <c r="M97" s="27">
        <f t="shared" si="15"/>
        <v>365.08861999999999</v>
      </c>
      <c r="N97" s="27">
        <f t="shared" si="16"/>
        <v>365.08861999999999</v>
      </c>
      <c r="O97" s="27">
        <f t="shared" si="20"/>
        <v>-33215.853729999806</v>
      </c>
      <c r="P97" s="27">
        <f t="shared" si="21"/>
        <v>33215.853729999806</v>
      </c>
      <c r="Q97" s="8"/>
      <c r="R97" s="8"/>
      <c r="S97" s="8"/>
      <c r="T97" s="4"/>
    </row>
    <row r="98" spans="1:20">
      <c r="A98" s="31">
        <v>42614</v>
      </c>
      <c r="B98" s="4"/>
      <c r="C98" s="6">
        <v>90</v>
      </c>
      <c r="D98" s="29">
        <f t="shared" si="12"/>
        <v>962</v>
      </c>
      <c r="E98" s="29">
        <f t="shared" si="17"/>
        <v>86580</v>
      </c>
      <c r="F98" s="29">
        <f t="shared" si="13"/>
        <v>-86561</v>
      </c>
      <c r="G98" s="34">
        <f>+Inputs!$D$3</f>
        <v>0.37951000000000001</v>
      </c>
      <c r="H98" s="4"/>
      <c r="I98" s="27">
        <f t="shared" si="18"/>
        <v>173141</v>
      </c>
      <c r="J98" s="4"/>
      <c r="K98" s="27">
        <f t="shared" si="14"/>
        <v>962</v>
      </c>
      <c r="L98" s="27">
        <f t="shared" si="19"/>
        <v>86580</v>
      </c>
      <c r="M98" s="27">
        <f t="shared" si="15"/>
        <v>365.08861999999999</v>
      </c>
      <c r="N98" s="27">
        <f t="shared" si="16"/>
        <v>365.08861999999999</v>
      </c>
      <c r="O98" s="27">
        <f t="shared" si="20"/>
        <v>-32850.765109999804</v>
      </c>
      <c r="P98" s="27">
        <f t="shared" si="21"/>
        <v>32850.765109999804</v>
      </c>
      <c r="Q98" s="8"/>
      <c r="R98" s="8"/>
      <c r="S98" s="8"/>
      <c r="T98" s="4"/>
    </row>
    <row r="99" spans="1:20">
      <c r="A99" s="31">
        <v>42644</v>
      </c>
      <c r="B99" s="4"/>
      <c r="C99" s="6">
        <v>91</v>
      </c>
      <c r="D99" s="29">
        <f t="shared" si="12"/>
        <v>962</v>
      </c>
      <c r="E99" s="29">
        <f t="shared" si="17"/>
        <v>87542</v>
      </c>
      <c r="F99" s="29">
        <f t="shared" si="13"/>
        <v>-85599</v>
      </c>
      <c r="G99" s="34">
        <f>+Inputs!$D$3</f>
        <v>0.37951000000000001</v>
      </c>
      <c r="H99" s="4"/>
      <c r="I99" s="27">
        <f t="shared" si="18"/>
        <v>173141</v>
      </c>
      <c r="J99" s="4"/>
      <c r="K99" s="27">
        <f t="shared" si="14"/>
        <v>962</v>
      </c>
      <c r="L99" s="27">
        <f t="shared" si="19"/>
        <v>87542</v>
      </c>
      <c r="M99" s="27">
        <f t="shared" si="15"/>
        <v>365.08861999999999</v>
      </c>
      <c r="N99" s="27">
        <f t="shared" si="16"/>
        <v>365.08861999999999</v>
      </c>
      <c r="O99" s="27">
        <f t="shared" si="20"/>
        <v>-32485.676489999805</v>
      </c>
      <c r="P99" s="27">
        <f t="shared" si="21"/>
        <v>32485.676489999805</v>
      </c>
      <c r="Q99" s="8"/>
      <c r="R99" s="8"/>
      <c r="S99" s="8"/>
      <c r="T99" s="4"/>
    </row>
    <row r="100" spans="1:20">
      <c r="A100" s="31">
        <v>42675</v>
      </c>
      <c r="B100" s="4"/>
      <c r="C100" s="6">
        <v>92</v>
      </c>
      <c r="D100" s="29">
        <f t="shared" si="12"/>
        <v>962</v>
      </c>
      <c r="E100" s="29">
        <f t="shared" si="17"/>
        <v>88504</v>
      </c>
      <c r="F100" s="29">
        <f t="shared" si="13"/>
        <v>-84637</v>
      </c>
      <c r="G100" s="34">
        <f>+Inputs!$D$3</f>
        <v>0.37951000000000001</v>
      </c>
      <c r="H100" s="4"/>
      <c r="I100" s="27">
        <f t="shared" si="18"/>
        <v>173141</v>
      </c>
      <c r="J100" s="4"/>
      <c r="K100" s="27">
        <f t="shared" si="14"/>
        <v>962</v>
      </c>
      <c r="L100" s="27">
        <f t="shared" si="19"/>
        <v>88504</v>
      </c>
      <c r="M100" s="27">
        <f t="shared" si="15"/>
        <v>365.08861999999999</v>
      </c>
      <c r="N100" s="27">
        <f t="shared" si="16"/>
        <v>365.08861999999999</v>
      </c>
      <c r="O100" s="27">
        <f t="shared" si="20"/>
        <v>-32120.587869999807</v>
      </c>
      <c r="P100" s="27">
        <f t="shared" si="21"/>
        <v>32120.587869999807</v>
      </c>
      <c r="Q100" s="8"/>
      <c r="R100" s="8"/>
      <c r="S100" s="8"/>
      <c r="T100" s="4"/>
    </row>
    <row r="101" spans="1:20">
      <c r="A101" s="31">
        <v>42705</v>
      </c>
      <c r="B101" s="4"/>
      <c r="C101" s="6">
        <v>93</v>
      </c>
      <c r="D101" s="29">
        <f t="shared" si="12"/>
        <v>962</v>
      </c>
      <c r="E101" s="29">
        <f t="shared" si="17"/>
        <v>89466</v>
      </c>
      <c r="F101" s="29">
        <f t="shared" si="13"/>
        <v>-83675</v>
      </c>
      <c r="G101" s="34">
        <f>+Inputs!$D$3</f>
        <v>0.37951000000000001</v>
      </c>
      <c r="H101" s="4"/>
      <c r="I101" s="27">
        <f t="shared" si="18"/>
        <v>173141</v>
      </c>
      <c r="J101" s="4"/>
      <c r="K101" s="27">
        <f t="shared" si="14"/>
        <v>962</v>
      </c>
      <c r="L101" s="27">
        <f t="shared" si="19"/>
        <v>89466</v>
      </c>
      <c r="M101" s="27">
        <f t="shared" si="15"/>
        <v>365.08861999999999</v>
      </c>
      <c r="N101" s="27">
        <f t="shared" si="16"/>
        <v>365.08861999999999</v>
      </c>
      <c r="O101" s="27">
        <f t="shared" si="20"/>
        <v>-31755.499249999808</v>
      </c>
      <c r="P101" s="27">
        <f t="shared" si="21"/>
        <v>31755.499249999808</v>
      </c>
      <c r="Q101" s="8"/>
      <c r="R101" s="8"/>
      <c r="S101" s="8"/>
      <c r="T101" s="4"/>
    </row>
    <row r="102" spans="1:20">
      <c r="A102" s="31">
        <v>42736</v>
      </c>
      <c r="B102" s="4"/>
      <c r="C102" s="6">
        <v>94</v>
      </c>
      <c r="D102" s="29">
        <f t="shared" si="12"/>
        <v>962</v>
      </c>
      <c r="E102" s="29">
        <f t="shared" si="17"/>
        <v>90428</v>
      </c>
      <c r="F102" s="29">
        <f t="shared" si="13"/>
        <v>-82713</v>
      </c>
      <c r="G102" s="34">
        <f>+Inputs!$D$3</f>
        <v>0.37951000000000001</v>
      </c>
      <c r="H102" s="4"/>
      <c r="I102" s="27">
        <f t="shared" si="18"/>
        <v>173141</v>
      </c>
      <c r="J102" s="4"/>
      <c r="K102" s="27">
        <f t="shared" si="14"/>
        <v>962</v>
      </c>
      <c r="L102" s="27">
        <f t="shared" si="19"/>
        <v>90428</v>
      </c>
      <c r="M102" s="27">
        <f t="shared" si="15"/>
        <v>365.08861999999999</v>
      </c>
      <c r="N102" s="27">
        <f t="shared" si="16"/>
        <v>365.08861999999999</v>
      </c>
      <c r="O102" s="27">
        <f t="shared" si="20"/>
        <v>-31390.410629999809</v>
      </c>
      <c r="P102" s="27">
        <f t="shared" si="21"/>
        <v>31390.410629999809</v>
      </c>
      <c r="Q102" s="8"/>
      <c r="R102" s="8"/>
      <c r="S102" s="8"/>
      <c r="T102" s="4"/>
    </row>
    <row r="103" spans="1:20">
      <c r="A103" s="31">
        <v>42767</v>
      </c>
      <c r="B103" s="4"/>
      <c r="C103" s="6">
        <v>95</v>
      </c>
      <c r="D103" s="29">
        <f t="shared" si="12"/>
        <v>962</v>
      </c>
      <c r="E103" s="29">
        <f t="shared" si="17"/>
        <v>91390</v>
      </c>
      <c r="F103" s="29">
        <f t="shared" si="13"/>
        <v>-81751</v>
      </c>
      <c r="G103" s="34">
        <f>+Inputs!$D$3</f>
        <v>0.37951000000000001</v>
      </c>
      <c r="H103" s="4"/>
      <c r="I103" s="27">
        <f t="shared" si="18"/>
        <v>173141</v>
      </c>
      <c r="J103" s="4"/>
      <c r="K103" s="27">
        <f t="shared" si="14"/>
        <v>962</v>
      </c>
      <c r="L103" s="27">
        <f t="shared" si="19"/>
        <v>91390</v>
      </c>
      <c r="M103" s="27">
        <f t="shared" si="15"/>
        <v>365.08861999999999</v>
      </c>
      <c r="N103" s="27">
        <f t="shared" si="16"/>
        <v>365.08861999999999</v>
      </c>
      <c r="O103" s="27">
        <f t="shared" si="20"/>
        <v>-31025.322009999811</v>
      </c>
      <c r="P103" s="27">
        <f t="shared" si="21"/>
        <v>31025.322009999811</v>
      </c>
      <c r="Q103" s="8"/>
      <c r="R103" s="8"/>
      <c r="S103" s="8"/>
      <c r="T103" s="4"/>
    </row>
    <row r="104" spans="1:20">
      <c r="A104" s="31">
        <v>42795</v>
      </c>
      <c r="B104" s="4"/>
      <c r="C104" s="6">
        <v>96</v>
      </c>
      <c r="D104" s="29">
        <f t="shared" si="12"/>
        <v>962</v>
      </c>
      <c r="E104" s="29">
        <f t="shared" si="17"/>
        <v>92352</v>
      </c>
      <c r="F104" s="29">
        <f t="shared" si="13"/>
        <v>-80789</v>
      </c>
      <c r="G104" s="34">
        <f>+Inputs!$D$3</f>
        <v>0.37951000000000001</v>
      </c>
      <c r="H104" s="4"/>
      <c r="I104" s="27">
        <f t="shared" si="18"/>
        <v>173141</v>
      </c>
      <c r="J104" s="4"/>
      <c r="K104" s="27">
        <f t="shared" si="14"/>
        <v>962</v>
      </c>
      <c r="L104" s="27">
        <f t="shared" si="19"/>
        <v>92352</v>
      </c>
      <c r="M104" s="27">
        <f t="shared" si="15"/>
        <v>365.08861999999999</v>
      </c>
      <c r="N104" s="27">
        <f t="shared" si="16"/>
        <v>365.08861999999999</v>
      </c>
      <c r="O104" s="27">
        <f t="shared" si="20"/>
        <v>-30660.233389999812</v>
      </c>
      <c r="P104" s="27">
        <f t="shared" si="21"/>
        <v>30660.233389999812</v>
      </c>
      <c r="Q104" s="8"/>
      <c r="R104" s="8"/>
      <c r="S104" s="8"/>
      <c r="T104" s="4"/>
    </row>
    <row r="105" spans="1:20">
      <c r="A105" s="31">
        <v>42826</v>
      </c>
      <c r="B105" s="4"/>
      <c r="C105" s="6">
        <v>97</v>
      </c>
      <c r="D105" s="29">
        <f t="shared" si="12"/>
        <v>962</v>
      </c>
      <c r="E105" s="29">
        <f t="shared" si="17"/>
        <v>93314</v>
      </c>
      <c r="F105" s="29">
        <f t="shared" si="13"/>
        <v>-79827</v>
      </c>
      <c r="G105" s="34">
        <f>+Inputs!$D$3</f>
        <v>0.37951000000000001</v>
      </c>
      <c r="H105" s="4"/>
      <c r="I105" s="27">
        <f t="shared" si="18"/>
        <v>173141</v>
      </c>
      <c r="J105" s="4"/>
      <c r="K105" s="27">
        <f t="shared" si="14"/>
        <v>962</v>
      </c>
      <c r="L105" s="27">
        <f t="shared" si="19"/>
        <v>93314</v>
      </c>
      <c r="M105" s="27">
        <f t="shared" si="15"/>
        <v>365.08861999999999</v>
      </c>
      <c r="N105" s="27">
        <f t="shared" si="16"/>
        <v>365.08861999999999</v>
      </c>
      <c r="O105" s="27">
        <f t="shared" si="20"/>
        <v>-30295.144769999813</v>
      </c>
      <c r="P105" s="27">
        <f t="shared" si="21"/>
        <v>30295.144769999813</v>
      </c>
      <c r="Q105" s="8"/>
      <c r="R105" s="8"/>
      <c r="S105" s="8"/>
      <c r="T105" s="4"/>
    </row>
    <row r="106" spans="1:20">
      <c r="A106" s="31">
        <v>42856</v>
      </c>
      <c r="B106" s="4"/>
      <c r="C106" s="6">
        <v>98</v>
      </c>
      <c r="D106" s="29">
        <f t="shared" si="12"/>
        <v>962</v>
      </c>
      <c r="E106" s="29">
        <f t="shared" si="17"/>
        <v>94276</v>
      </c>
      <c r="F106" s="29">
        <f t="shared" si="13"/>
        <v>-78865</v>
      </c>
      <c r="G106" s="34">
        <f>+Inputs!$D$3</f>
        <v>0.37951000000000001</v>
      </c>
      <c r="H106" s="4"/>
      <c r="I106" s="27">
        <f t="shared" si="18"/>
        <v>173141</v>
      </c>
      <c r="J106" s="4"/>
      <c r="K106" s="27">
        <f t="shared" si="14"/>
        <v>962</v>
      </c>
      <c r="L106" s="27">
        <f t="shared" si="19"/>
        <v>94276</v>
      </c>
      <c r="M106" s="27">
        <f t="shared" si="15"/>
        <v>365.08861999999999</v>
      </c>
      <c r="N106" s="27">
        <f t="shared" si="16"/>
        <v>365.08861999999999</v>
      </c>
      <c r="O106" s="27">
        <f t="shared" si="20"/>
        <v>-29930.056149999815</v>
      </c>
      <c r="P106" s="27">
        <f t="shared" si="21"/>
        <v>29930.056149999815</v>
      </c>
      <c r="Q106" s="8"/>
      <c r="R106" s="8"/>
      <c r="S106" s="8"/>
      <c r="T106" s="4"/>
    </row>
    <row r="107" spans="1:20">
      <c r="A107" s="31">
        <v>42887</v>
      </c>
      <c r="B107" s="4"/>
      <c r="C107" s="6">
        <v>99</v>
      </c>
      <c r="D107" s="29">
        <f t="shared" si="12"/>
        <v>962</v>
      </c>
      <c r="E107" s="29">
        <f t="shared" si="17"/>
        <v>95238</v>
      </c>
      <c r="F107" s="29">
        <f t="shared" si="13"/>
        <v>-77903</v>
      </c>
      <c r="G107" s="34">
        <f>+Inputs!$D$3</f>
        <v>0.37951000000000001</v>
      </c>
      <c r="H107" s="4"/>
      <c r="I107" s="27">
        <f t="shared" si="18"/>
        <v>173141</v>
      </c>
      <c r="J107" s="4"/>
      <c r="K107" s="27">
        <f t="shared" si="14"/>
        <v>962</v>
      </c>
      <c r="L107" s="27">
        <f t="shared" si="19"/>
        <v>95238</v>
      </c>
      <c r="M107" s="27">
        <f t="shared" si="15"/>
        <v>365.08861999999999</v>
      </c>
      <c r="N107" s="27">
        <f t="shared" si="16"/>
        <v>365.08861999999999</v>
      </c>
      <c r="O107" s="27">
        <f t="shared" si="20"/>
        <v>-29564.967529999816</v>
      </c>
      <c r="P107" s="27">
        <f t="shared" si="21"/>
        <v>29564.967529999816</v>
      </c>
      <c r="Q107" s="8"/>
      <c r="R107" s="8"/>
      <c r="S107" s="8"/>
      <c r="T107" s="4"/>
    </row>
    <row r="108" spans="1:20">
      <c r="A108" s="31">
        <v>42917</v>
      </c>
      <c r="B108" s="4"/>
      <c r="C108" s="6">
        <v>100</v>
      </c>
      <c r="D108" s="29">
        <f t="shared" si="12"/>
        <v>962</v>
      </c>
      <c r="E108" s="29">
        <f t="shared" si="17"/>
        <v>96200</v>
      </c>
      <c r="F108" s="29">
        <f t="shared" si="13"/>
        <v>-76941</v>
      </c>
      <c r="G108" s="34">
        <f>+Inputs!$D$3</f>
        <v>0.37951000000000001</v>
      </c>
      <c r="H108" s="4"/>
      <c r="I108" s="27">
        <f t="shared" si="18"/>
        <v>173141</v>
      </c>
      <c r="J108" s="4"/>
      <c r="K108" s="27">
        <f t="shared" si="14"/>
        <v>962</v>
      </c>
      <c r="L108" s="27">
        <f t="shared" si="19"/>
        <v>96200</v>
      </c>
      <c r="M108" s="27">
        <f t="shared" si="15"/>
        <v>365.08861999999999</v>
      </c>
      <c r="N108" s="27">
        <f t="shared" si="16"/>
        <v>365.08861999999999</v>
      </c>
      <c r="O108" s="27">
        <f t="shared" si="20"/>
        <v>-29199.878909999818</v>
      </c>
      <c r="P108" s="27">
        <f t="shared" si="21"/>
        <v>29199.878909999818</v>
      </c>
      <c r="Q108" s="8"/>
      <c r="R108" s="8"/>
      <c r="S108" s="8"/>
      <c r="T108" s="4"/>
    </row>
    <row r="109" spans="1:20">
      <c r="A109" s="31">
        <v>42948</v>
      </c>
      <c r="B109" s="4"/>
      <c r="C109" s="6">
        <v>101</v>
      </c>
      <c r="D109" s="29">
        <f t="shared" si="12"/>
        <v>962</v>
      </c>
      <c r="E109" s="29">
        <f t="shared" si="17"/>
        <v>97162</v>
      </c>
      <c r="F109" s="29">
        <f t="shared" si="13"/>
        <v>-75979</v>
      </c>
      <c r="G109" s="34">
        <f>+Inputs!$D$3</f>
        <v>0.37951000000000001</v>
      </c>
      <c r="H109" s="4"/>
      <c r="I109" s="27">
        <f t="shared" si="18"/>
        <v>173141</v>
      </c>
      <c r="J109" s="4"/>
      <c r="K109" s="27">
        <f t="shared" si="14"/>
        <v>962</v>
      </c>
      <c r="L109" s="27">
        <f t="shared" si="19"/>
        <v>97162</v>
      </c>
      <c r="M109" s="27">
        <f t="shared" si="15"/>
        <v>365.08861999999999</v>
      </c>
      <c r="N109" s="27">
        <f t="shared" si="16"/>
        <v>365.08861999999999</v>
      </c>
      <c r="O109" s="27">
        <f t="shared" si="20"/>
        <v>-28834.790289999819</v>
      </c>
      <c r="P109" s="27">
        <f t="shared" si="21"/>
        <v>28834.790289999819</v>
      </c>
      <c r="Q109" s="8"/>
      <c r="R109" s="8"/>
      <c r="S109" s="8"/>
      <c r="T109" s="4"/>
    </row>
    <row r="110" spans="1:20">
      <c r="A110" s="31">
        <v>42979</v>
      </c>
      <c r="B110" s="4"/>
      <c r="C110" s="6">
        <v>102</v>
      </c>
      <c r="D110" s="29">
        <f t="shared" si="12"/>
        <v>962</v>
      </c>
      <c r="E110" s="29">
        <f t="shared" si="17"/>
        <v>98124</v>
      </c>
      <c r="F110" s="29">
        <f t="shared" si="13"/>
        <v>-75017</v>
      </c>
      <c r="G110" s="34">
        <f>+Inputs!$D$3</f>
        <v>0.37951000000000001</v>
      </c>
      <c r="H110" s="4"/>
      <c r="I110" s="27">
        <f t="shared" si="18"/>
        <v>173141</v>
      </c>
      <c r="J110" s="4"/>
      <c r="K110" s="27">
        <f t="shared" si="14"/>
        <v>962</v>
      </c>
      <c r="L110" s="27">
        <f t="shared" si="19"/>
        <v>98124</v>
      </c>
      <c r="M110" s="27">
        <f t="shared" si="15"/>
        <v>365.08861999999999</v>
      </c>
      <c r="N110" s="27">
        <f t="shared" si="16"/>
        <v>365.08861999999999</v>
      </c>
      <c r="O110" s="27">
        <f t="shared" si="20"/>
        <v>-28469.70166999982</v>
      </c>
      <c r="P110" s="27">
        <f t="shared" si="21"/>
        <v>28469.70166999982</v>
      </c>
      <c r="Q110" s="8"/>
      <c r="R110" s="8"/>
      <c r="S110" s="8"/>
      <c r="T110" s="4"/>
    </row>
    <row r="111" spans="1:20">
      <c r="A111" s="31">
        <v>43009</v>
      </c>
      <c r="B111" s="4"/>
      <c r="C111" s="6">
        <v>103</v>
      </c>
      <c r="D111" s="29">
        <f t="shared" si="12"/>
        <v>962</v>
      </c>
      <c r="E111" s="29">
        <f t="shared" si="17"/>
        <v>99086</v>
      </c>
      <c r="F111" s="29">
        <f t="shared" si="13"/>
        <v>-74055</v>
      </c>
      <c r="G111" s="34">
        <f>+Inputs!$D$3</f>
        <v>0.37951000000000001</v>
      </c>
      <c r="H111" s="4"/>
      <c r="I111" s="27">
        <f t="shared" si="18"/>
        <v>173141</v>
      </c>
      <c r="J111" s="4"/>
      <c r="K111" s="27">
        <f t="shared" si="14"/>
        <v>962</v>
      </c>
      <c r="L111" s="27">
        <f t="shared" si="19"/>
        <v>99086</v>
      </c>
      <c r="M111" s="27">
        <f t="shared" si="15"/>
        <v>365.08861999999999</v>
      </c>
      <c r="N111" s="27">
        <f t="shared" si="16"/>
        <v>365.08861999999999</v>
      </c>
      <c r="O111" s="27">
        <f t="shared" si="20"/>
        <v>-28104.613049999822</v>
      </c>
      <c r="P111" s="27">
        <f t="shared" si="21"/>
        <v>28104.613049999822</v>
      </c>
      <c r="Q111" s="8"/>
      <c r="R111" s="8"/>
      <c r="S111" s="8"/>
      <c r="T111" s="4"/>
    </row>
    <row r="112" spans="1:20">
      <c r="A112" s="31">
        <v>43040</v>
      </c>
      <c r="B112" s="4"/>
      <c r="C112" s="6">
        <v>104</v>
      </c>
      <c r="D112" s="29">
        <f t="shared" si="12"/>
        <v>962</v>
      </c>
      <c r="E112" s="29">
        <f t="shared" si="17"/>
        <v>100048</v>
      </c>
      <c r="F112" s="29">
        <f t="shared" si="13"/>
        <v>-73093</v>
      </c>
      <c r="G112" s="34">
        <f>+Inputs!$D$3</f>
        <v>0.37951000000000001</v>
      </c>
      <c r="H112" s="4"/>
      <c r="I112" s="27">
        <f t="shared" si="18"/>
        <v>173141</v>
      </c>
      <c r="J112" s="4"/>
      <c r="K112" s="27">
        <f t="shared" si="14"/>
        <v>962</v>
      </c>
      <c r="L112" s="27">
        <f t="shared" si="19"/>
        <v>100048</v>
      </c>
      <c r="M112" s="27">
        <f t="shared" si="15"/>
        <v>365.08861999999999</v>
      </c>
      <c r="N112" s="27">
        <f t="shared" si="16"/>
        <v>365.08861999999999</v>
      </c>
      <c r="O112" s="27">
        <f t="shared" si="20"/>
        <v>-27739.524429999823</v>
      </c>
      <c r="P112" s="27">
        <f t="shared" si="21"/>
        <v>27739.524429999823</v>
      </c>
      <c r="Q112" s="8"/>
      <c r="R112" s="8"/>
      <c r="S112" s="8"/>
      <c r="T112" s="4"/>
    </row>
    <row r="113" spans="1:20">
      <c r="A113" s="31">
        <v>43070</v>
      </c>
      <c r="B113" s="4"/>
      <c r="C113" s="6">
        <v>105</v>
      </c>
      <c r="D113" s="29">
        <f t="shared" si="12"/>
        <v>962</v>
      </c>
      <c r="E113" s="29">
        <f t="shared" si="17"/>
        <v>101010</v>
      </c>
      <c r="F113" s="29">
        <f t="shared" si="13"/>
        <v>-72131</v>
      </c>
      <c r="G113" s="34">
        <f>+Inputs!$D$3</f>
        <v>0.37951000000000001</v>
      </c>
      <c r="H113" s="4"/>
      <c r="I113" s="27">
        <f t="shared" si="18"/>
        <v>173141</v>
      </c>
      <c r="J113" s="4"/>
      <c r="K113" s="27">
        <f t="shared" si="14"/>
        <v>962</v>
      </c>
      <c r="L113" s="27">
        <f t="shared" si="19"/>
        <v>101010</v>
      </c>
      <c r="M113" s="27">
        <f t="shared" si="15"/>
        <v>365.08861999999999</v>
      </c>
      <c r="N113" s="27">
        <f t="shared" si="16"/>
        <v>365.08861999999999</v>
      </c>
      <c r="O113" s="27">
        <f t="shared" si="20"/>
        <v>-27374.435809999824</v>
      </c>
      <c r="P113" s="27">
        <f t="shared" si="21"/>
        <v>27374.435809999824</v>
      </c>
      <c r="Q113" s="8"/>
      <c r="R113" s="8"/>
      <c r="S113" s="8"/>
      <c r="T113" s="4"/>
    </row>
    <row r="114" spans="1:20">
      <c r="A114" s="31">
        <v>43101</v>
      </c>
      <c r="B114" s="4"/>
      <c r="C114" s="6">
        <v>106</v>
      </c>
      <c r="D114" s="29">
        <f t="shared" si="12"/>
        <v>962</v>
      </c>
      <c r="E114" s="29">
        <f t="shared" si="17"/>
        <v>101972</v>
      </c>
      <c r="F114" s="29">
        <f t="shared" si="13"/>
        <v>-71169</v>
      </c>
      <c r="G114" s="34">
        <f>+Inputs!$D$3</f>
        <v>0.37951000000000001</v>
      </c>
      <c r="H114" s="4"/>
      <c r="I114" s="27">
        <f t="shared" si="18"/>
        <v>173141</v>
      </c>
      <c r="J114" s="4"/>
      <c r="K114" s="27">
        <f t="shared" si="14"/>
        <v>962</v>
      </c>
      <c r="L114" s="27">
        <f t="shared" si="19"/>
        <v>101972</v>
      </c>
      <c r="M114" s="27">
        <f t="shared" si="15"/>
        <v>365.08861999999999</v>
      </c>
      <c r="N114" s="27">
        <f t="shared" si="16"/>
        <v>365.08861999999999</v>
      </c>
      <c r="O114" s="27">
        <f t="shared" si="20"/>
        <v>-27009.347189999826</v>
      </c>
      <c r="P114" s="27">
        <f t="shared" si="21"/>
        <v>27009.347189999826</v>
      </c>
      <c r="Q114" s="8"/>
      <c r="R114" s="8"/>
      <c r="S114" s="8"/>
      <c r="T114" s="4"/>
    </row>
    <row r="115" spans="1:20">
      <c r="A115" s="31">
        <v>43132</v>
      </c>
      <c r="B115" s="4"/>
      <c r="C115" s="6">
        <v>107</v>
      </c>
      <c r="D115" s="29">
        <f t="shared" si="12"/>
        <v>962</v>
      </c>
      <c r="E115" s="29">
        <f t="shared" si="17"/>
        <v>102934</v>
      </c>
      <c r="F115" s="29">
        <f t="shared" si="13"/>
        <v>-70207</v>
      </c>
      <c r="G115" s="34">
        <f>+Inputs!$D$3</f>
        <v>0.37951000000000001</v>
      </c>
      <c r="H115" s="4"/>
      <c r="I115" s="27">
        <f t="shared" si="18"/>
        <v>173141</v>
      </c>
      <c r="J115" s="4"/>
      <c r="K115" s="27">
        <f t="shared" si="14"/>
        <v>962</v>
      </c>
      <c r="L115" s="27">
        <f t="shared" si="19"/>
        <v>102934</v>
      </c>
      <c r="M115" s="27">
        <f t="shared" si="15"/>
        <v>365.08861999999999</v>
      </c>
      <c r="N115" s="27">
        <f t="shared" si="16"/>
        <v>365.08861999999999</v>
      </c>
      <c r="O115" s="27">
        <f t="shared" si="20"/>
        <v>-26644.258569999827</v>
      </c>
      <c r="P115" s="27">
        <f t="shared" si="21"/>
        <v>26644.258569999827</v>
      </c>
      <c r="Q115" s="8"/>
      <c r="R115" s="8"/>
      <c r="S115" s="8"/>
      <c r="T115" s="4"/>
    </row>
    <row r="116" spans="1:20">
      <c r="A116" s="31">
        <v>43160</v>
      </c>
      <c r="B116" s="4"/>
      <c r="C116" s="6">
        <v>108</v>
      </c>
      <c r="D116" s="29">
        <f t="shared" si="12"/>
        <v>962</v>
      </c>
      <c r="E116" s="29">
        <f t="shared" si="17"/>
        <v>103896</v>
      </c>
      <c r="F116" s="29">
        <f t="shared" si="13"/>
        <v>-69245</v>
      </c>
      <c r="G116" s="34">
        <f>+Inputs!$D$3</f>
        <v>0.37951000000000001</v>
      </c>
      <c r="H116" s="4"/>
      <c r="I116" s="27">
        <f t="shared" si="18"/>
        <v>173141</v>
      </c>
      <c r="J116" s="4"/>
      <c r="K116" s="27">
        <f t="shared" si="14"/>
        <v>962</v>
      </c>
      <c r="L116" s="27">
        <f t="shared" si="19"/>
        <v>103896</v>
      </c>
      <c r="M116" s="27">
        <f t="shared" si="15"/>
        <v>365.08861999999999</v>
      </c>
      <c r="N116" s="27">
        <f t="shared" si="16"/>
        <v>365.08861999999999</v>
      </c>
      <c r="O116" s="27">
        <f t="shared" si="20"/>
        <v>-26279.169949999829</v>
      </c>
      <c r="P116" s="27">
        <f t="shared" si="21"/>
        <v>26279.169949999829</v>
      </c>
      <c r="Q116" s="8"/>
      <c r="R116" s="8"/>
      <c r="S116" s="8"/>
      <c r="T116" s="4"/>
    </row>
    <row r="117" spans="1:20">
      <c r="A117" s="31">
        <v>43191</v>
      </c>
      <c r="B117" s="4"/>
      <c r="C117" s="6">
        <v>109</v>
      </c>
      <c r="D117" s="29">
        <f t="shared" si="12"/>
        <v>962</v>
      </c>
      <c r="E117" s="29">
        <f t="shared" si="17"/>
        <v>104858</v>
      </c>
      <c r="F117" s="29">
        <f t="shared" si="13"/>
        <v>-68283</v>
      </c>
      <c r="G117" s="34">
        <f>+Inputs!$D$3</f>
        <v>0.37951000000000001</v>
      </c>
      <c r="H117" s="4"/>
      <c r="I117" s="27">
        <f t="shared" si="18"/>
        <v>173141</v>
      </c>
      <c r="J117" s="4"/>
      <c r="K117" s="27">
        <f t="shared" si="14"/>
        <v>962</v>
      </c>
      <c r="L117" s="27">
        <f t="shared" si="19"/>
        <v>104858</v>
      </c>
      <c r="M117" s="27">
        <f t="shared" si="15"/>
        <v>365.08861999999999</v>
      </c>
      <c r="N117" s="27">
        <f t="shared" si="16"/>
        <v>365.08861999999999</v>
      </c>
      <c r="O117" s="27">
        <f t="shared" si="20"/>
        <v>-25914.08132999983</v>
      </c>
      <c r="P117" s="27">
        <f t="shared" si="21"/>
        <v>25914.08132999983</v>
      </c>
      <c r="Q117" s="8"/>
      <c r="R117" s="8"/>
      <c r="S117" s="8"/>
      <c r="T117" s="4"/>
    </row>
    <row r="118" spans="1:20">
      <c r="A118" s="31">
        <v>43221</v>
      </c>
      <c r="B118" s="4"/>
      <c r="C118" s="6">
        <v>110</v>
      </c>
      <c r="D118" s="29">
        <f t="shared" si="12"/>
        <v>962</v>
      </c>
      <c r="E118" s="29">
        <f t="shared" si="17"/>
        <v>105820</v>
      </c>
      <c r="F118" s="29">
        <f t="shared" si="13"/>
        <v>-67321</v>
      </c>
      <c r="G118" s="34">
        <f>+Inputs!$D$3</f>
        <v>0.37951000000000001</v>
      </c>
      <c r="H118" s="4"/>
      <c r="I118" s="27">
        <f t="shared" si="18"/>
        <v>173141</v>
      </c>
      <c r="J118" s="4"/>
      <c r="K118" s="27">
        <f t="shared" si="14"/>
        <v>962</v>
      </c>
      <c r="L118" s="27">
        <f t="shared" si="19"/>
        <v>105820</v>
      </c>
      <c r="M118" s="27">
        <f t="shared" si="15"/>
        <v>365.08861999999999</v>
      </c>
      <c r="N118" s="27">
        <f t="shared" si="16"/>
        <v>365.08861999999999</v>
      </c>
      <c r="O118" s="27">
        <f t="shared" si="20"/>
        <v>-25548.992709999831</v>
      </c>
      <c r="P118" s="27">
        <f t="shared" si="21"/>
        <v>25548.992709999831</v>
      </c>
      <c r="Q118" s="8"/>
      <c r="R118" s="8"/>
      <c r="S118" s="8"/>
      <c r="T118" s="4"/>
    </row>
    <row r="119" spans="1:20">
      <c r="A119" s="31">
        <v>43252</v>
      </c>
      <c r="B119" s="4"/>
      <c r="C119" s="6">
        <v>111</v>
      </c>
      <c r="D119" s="29">
        <f t="shared" si="12"/>
        <v>962</v>
      </c>
      <c r="E119" s="29">
        <f t="shared" si="17"/>
        <v>106782</v>
      </c>
      <c r="F119" s="29">
        <f t="shared" si="13"/>
        <v>-66359</v>
      </c>
      <c r="G119" s="34">
        <f>+Inputs!$D$3</f>
        <v>0.37951000000000001</v>
      </c>
      <c r="H119" s="4"/>
      <c r="I119" s="27">
        <f t="shared" si="18"/>
        <v>173141</v>
      </c>
      <c r="J119" s="4"/>
      <c r="K119" s="27">
        <f t="shared" si="14"/>
        <v>962</v>
      </c>
      <c r="L119" s="27">
        <f t="shared" si="19"/>
        <v>106782</v>
      </c>
      <c r="M119" s="27">
        <f t="shared" si="15"/>
        <v>365.08861999999999</v>
      </c>
      <c r="N119" s="27">
        <f t="shared" si="16"/>
        <v>365.08861999999999</v>
      </c>
      <c r="O119" s="27">
        <f t="shared" si="20"/>
        <v>-25183.904089999833</v>
      </c>
      <c r="P119" s="27">
        <f t="shared" si="21"/>
        <v>25183.904089999833</v>
      </c>
      <c r="Q119" s="8"/>
      <c r="R119" s="8"/>
      <c r="S119" s="8"/>
      <c r="T119" s="4"/>
    </row>
    <row r="120" spans="1:20">
      <c r="A120" s="31">
        <v>43282</v>
      </c>
      <c r="B120" s="4"/>
      <c r="C120" s="6">
        <v>112</v>
      </c>
      <c r="D120" s="29">
        <f t="shared" si="12"/>
        <v>962</v>
      </c>
      <c r="E120" s="29">
        <f t="shared" si="17"/>
        <v>107744</v>
      </c>
      <c r="F120" s="29">
        <f t="shared" si="13"/>
        <v>-65397</v>
      </c>
      <c r="G120" s="34">
        <f>+Inputs!$D$3</f>
        <v>0.37951000000000001</v>
      </c>
      <c r="H120" s="4"/>
      <c r="I120" s="27">
        <f t="shared" si="18"/>
        <v>173141</v>
      </c>
      <c r="J120" s="4"/>
      <c r="K120" s="27">
        <f t="shared" si="14"/>
        <v>962</v>
      </c>
      <c r="L120" s="27">
        <f t="shared" si="19"/>
        <v>107744</v>
      </c>
      <c r="M120" s="27">
        <f t="shared" si="15"/>
        <v>365.08861999999999</v>
      </c>
      <c r="N120" s="27">
        <f t="shared" si="16"/>
        <v>365.08861999999999</v>
      </c>
      <c r="O120" s="27">
        <f t="shared" si="20"/>
        <v>-24818.815469999834</v>
      </c>
      <c r="P120" s="27">
        <f t="shared" si="21"/>
        <v>24818.815469999834</v>
      </c>
      <c r="Q120" s="8"/>
      <c r="R120" s="8"/>
      <c r="S120" s="8"/>
      <c r="T120" s="4"/>
    </row>
    <row r="121" spans="1:20">
      <c r="A121" s="31">
        <v>43313</v>
      </c>
      <c r="B121" s="4"/>
      <c r="C121" s="6">
        <v>113</v>
      </c>
      <c r="D121" s="29">
        <f t="shared" si="12"/>
        <v>962</v>
      </c>
      <c r="E121" s="29">
        <f t="shared" si="17"/>
        <v>108706</v>
      </c>
      <c r="F121" s="29">
        <f t="shared" si="13"/>
        <v>-64435</v>
      </c>
      <c r="G121" s="34">
        <f>+Inputs!$D$3</f>
        <v>0.37951000000000001</v>
      </c>
      <c r="H121" s="4"/>
      <c r="I121" s="27">
        <f t="shared" si="18"/>
        <v>173141</v>
      </c>
      <c r="J121" s="4"/>
      <c r="K121" s="27">
        <f t="shared" si="14"/>
        <v>962</v>
      </c>
      <c r="L121" s="27">
        <f t="shared" si="19"/>
        <v>108706</v>
      </c>
      <c r="M121" s="27">
        <f t="shared" si="15"/>
        <v>365.08861999999999</v>
      </c>
      <c r="N121" s="27">
        <f t="shared" si="16"/>
        <v>365.08861999999999</v>
      </c>
      <c r="O121" s="27">
        <f t="shared" si="20"/>
        <v>-24453.726849999835</v>
      </c>
      <c r="P121" s="27">
        <f t="shared" si="21"/>
        <v>24453.726849999835</v>
      </c>
      <c r="Q121" s="8"/>
      <c r="R121" s="8"/>
      <c r="S121" s="8"/>
      <c r="T121" s="4"/>
    </row>
    <row r="122" spans="1:20">
      <c r="A122" s="31">
        <v>43344</v>
      </c>
      <c r="B122" s="4"/>
      <c r="C122" s="6">
        <v>114</v>
      </c>
      <c r="D122" s="29">
        <f t="shared" si="12"/>
        <v>962</v>
      </c>
      <c r="E122" s="29">
        <f t="shared" si="17"/>
        <v>109668</v>
      </c>
      <c r="F122" s="29">
        <f t="shared" si="13"/>
        <v>-63473</v>
      </c>
      <c r="G122" s="34">
        <f>+Inputs!$D$3</f>
        <v>0.37951000000000001</v>
      </c>
      <c r="H122" s="4"/>
      <c r="I122" s="27">
        <f t="shared" si="18"/>
        <v>173141</v>
      </c>
      <c r="J122" s="4"/>
      <c r="K122" s="27">
        <f t="shared" si="14"/>
        <v>962</v>
      </c>
      <c r="L122" s="27">
        <f t="shared" si="19"/>
        <v>109668</v>
      </c>
      <c r="M122" s="27">
        <f t="shared" si="15"/>
        <v>365.08861999999999</v>
      </c>
      <c r="N122" s="27">
        <f t="shared" si="16"/>
        <v>365.08861999999999</v>
      </c>
      <c r="O122" s="27">
        <f t="shared" si="20"/>
        <v>-24088.638229999837</v>
      </c>
      <c r="P122" s="27">
        <f t="shared" si="21"/>
        <v>24088.638229999837</v>
      </c>
      <c r="Q122" s="8"/>
      <c r="R122" s="8"/>
      <c r="S122" s="8"/>
      <c r="T122" s="4"/>
    </row>
    <row r="123" spans="1:20">
      <c r="A123" s="31">
        <v>43374</v>
      </c>
      <c r="B123" s="4"/>
      <c r="C123" s="6">
        <v>115</v>
      </c>
      <c r="D123" s="29">
        <f t="shared" si="12"/>
        <v>962</v>
      </c>
      <c r="E123" s="29">
        <f t="shared" si="17"/>
        <v>110630</v>
      </c>
      <c r="F123" s="29">
        <f t="shared" si="13"/>
        <v>-62511</v>
      </c>
      <c r="G123" s="34">
        <f>+Inputs!$D$3</f>
        <v>0.37951000000000001</v>
      </c>
      <c r="H123" s="4"/>
      <c r="I123" s="27">
        <f t="shared" si="18"/>
        <v>173141</v>
      </c>
      <c r="J123" s="4"/>
      <c r="K123" s="27">
        <f t="shared" si="14"/>
        <v>962</v>
      </c>
      <c r="L123" s="27">
        <f t="shared" si="19"/>
        <v>110630</v>
      </c>
      <c r="M123" s="27">
        <f t="shared" si="15"/>
        <v>365.08861999999999</v>
      </c>
      <c r="N123" s="27">
        <f t="shared" si="16"/>
        <v>365.08861999999999</v>
      </c>
      <c r="O123" s="27">
        <f t="shared" si="20"/>
        <v>-23723.549609999838</v>
      </c>
      <c r="P123" s="27">
        <f t="shared" si="21"/>
        <v>23723.549609999838</v>
      </c>
      <c r="Q123" s="8"/>
      <c r="R123" s="8"/>
      <c r="S123" s="8"/>
      <c r="T123" s="4"/>
    </row>
    <row r="124" spans="1:20">
      <c r="A124" s="31">
        <v>43405</v>
      </c>
      <c r="B124" s="4"/>
      <c r="C124" s="6">
        <v>116</v>
      </c>
      <c r="D124" s="29">
        <f t="shared" si="12"/>
        <v>962</v>
      </c>
      <c r="E124" s="29">
        <f t="shared" si="17"/>
        <v>111592</v>
      </c>
      <c r="F124" s="29">
        <f t="shared" si="13"/>
        <v>-61549</v>
      </c>
      <c r="G124" s="34">
        <f>+Inputs!$D$3</f>
        <v>0.37951000000000001</v>
      </c>
      <c r="H124" s="4"/>
      <c r="I124" s="27">
        <f t="shared" si="18"/>
        <v>173141</v>
      </c>
      <c r="J124" s="4"/>
      <c r="K124" s="27">
        <f t="shared" si="14"/>
        <v>962</v>
      </c>
      <c r="L124" s="27">
        <f t="shared" si="19"/>
        <v>111592</v>
      </c>
      <c r="M124" s="27">
        <f t="shared" si="15"/>
        <v>365.08861999999999</v>
      </c>
      <c r="N124" s="27">
        <f t="shared" si="16"/>
        <v>365.08861999999999</v>
      </c>
      <c r="O124" s="27">
        <f t="shared" si="20"/>
        <v>-23358.46098999984</v>
      </c>
      <c r="P124" s="27">
        <f t="shared" si="21"/>
        <v>23358.46098999984</v>
      </c>
      <c r="Q124" s="8"/>
      <c r="R124" s="8"/>
      <c r="S124" s="8"/>
      <c r="T124" s="4"/>
    </row>
    <row r="125" spans="1:20">
      <c r="A125" s="31">
        <v>43435</v>
      </c>
      <c r="B125" s="4"/>
      <c r="C125" s="6">
        <v>117</v>
      </c>
      <c r="D125" s="29">
        <f t="shared" si="12"/>
        <v>962</v>
      </c>
      <c r="E125" s="29">
        <f t="shared" si="17"/>
        <v>112554</v>
      </c>
      <c r="F125" s="29">
        <f t="shared" si="13"/>
        <v>-60587</v>
      </c>
      <c r="G125" s="34">
        <f>+Inputs!$D$3</f>
        <v>0.37951000000000001</v>
      </c>
      <c r="H125" s="4"/>
      <c r="I125" s="27">
        <f t="shared" si="18"/>
        <v>173141</v>
      </c>
      <c r="J125" s="4"/>
      <c r="K125" s="27">
        <f t="shared" si="14"/>
        <v>962</v>
      </c>
      <c r="L125" s="27">
        <f t="shared" si="19"/>
        <v>112554</v>
      </c>
      <c r="M125" s="27">
        <f t="shared" si="15"/>
        <v>365.08861999999999</v>
      </c>
      <c r="N125" s="27">
        <f t="shared" si="16"/>
        <v>365.08861999999999</v>
      </c>
      <c r="O125" s="27">
        <f t="shared" si="20"/>
        <v>-22993.372369999841</v>
      </c>
      <c r="P125" s="27">
        <f t="shared" si="21"/>
        <v>22993.372369999841</v>
      </c>
      <c r="Q125" s="8"/>
      <c r="R125" s="8"/>
      <c r="S125" s="8"/>
      <c r="T125" s="4"/>
    </row>
    <row r="126" spans="1:20">
      <c r="A126" s="31">
        <v>43466</v>
      </c>
      <c r="B126" s="4"/>
      <c r="C126" s="6">
        <v>118</v>
      </c>
      <c r="D126" s="29">
        <f t="shared" si="12"/>
        <v>962</v>
      </c>
      <c r="E126" s="29">
        <f t="shared" si="17"/>
        <v>113516</v>
      </c>
      <c r="F126" s="29">
        <f t="shared" si="13"/>
        <v>-59625</v>
      </c>
      <c r="G126" s="34">
        <f>+Inputs!$D$3</f>
        <v>0.37951000000000001</v>
      </c>
      <c r="H126" s="4"/>
      <c r="I126" s="27">
        <f t="shared" si="18"/>
        <v>173141</v>
      </c>
      <c r="J126" s="4"/>
      <c r="K126" s="27">
        <f t="shared" si="14"/>
        <v>962</v>
      </c>
      <c r="L126" s="27">
        <f t="shared" si="19"/>
        <v>113516</v>
      </c>
      <c r="M126" s="27">
        <f t="shared" si="15"/>
        <v>365.08861999999999</v>
      </c>
      <c r="N126" s="27">
        <f t="shared" si="16"/>
        <v>365.08861999999999</v>
      </c>
      <c r="O126" s="27">
        <f t="shared" si="20"/>
        <v>-22628.283749999842</v>
      </c>
      <c r="P126" s="27">
        <f t="shared" si="21"/>
        <v>22628.283749999842</v>
      </c>
      <c r="Q126" s="8"/>
      <c r="R126" s="8"/>
      <c r="S126" s="8"/>
      <c r="T126" s="4"/>
    </row>
    <row r="127" spans="1:20">
      <c r="A127" s="31">
        <v>43497</v>
      </c>
      <c r="B127" s="4"/>
      <c r="C127" s="6">
        <v>119</v>
      </c>
      <c r="D127" s="29">
        <f t="shared" si="12"/>
        <v>962</v>
      </c>
      <c r="E127" s="29">
        <f t="shared" si="17"/>
        <v>114478</v>
      </c>
      <c r="F127" s="29">
        <f t="shared" si="13"/>
        <v>-58663</v>
      </c>
      <c r="G127" s="34">
        <f>+Inputs!$D$3</f>
        <v>0.37951000000000001</v>
      </c>
      <c r="H127" s="4"/>
      <c r="I127" s="27">
        <f t="shared" si="18"/>
        <v>173141</v>
      </c>
      <c r="J127" s="4"/>
      <c r="K127" s="27">
        <f t="shared" si="14"/>
        <v>962</v>
      </c>
      <c r="L127" s="27">
        <f t="shared" si="19"/>
        <v>114478</v>
      </c>
      <c r="M127" s="27">
        <f t="shared" si="15"/>
        <v>365.08861999999999</v>
      </c>
      <c r="N127" s="27">
        <f t="shared" si="16"/>
        <v>365.08861999999999</v>
      </c>
      <c r="O127" s="27">
        <f t="shared" si="20"/>
        <v>-22263.195129999844</v>
      </c>
      <c r="P127" s="27">
        <f t="shared" si="21"/>
        <v>22263.195129999844</v>
      </c>
      <c r="Q127" s="8"/>
      <c r="R127" s="8"/>
      <c r="S127" s="8"/>
      <c r="T127" s="4"/>
    </row>
    <row r="128" spans="1:20">
      <c r="A128" s="31">
        <v>43525</v>
      </c>
      <c r="B128" s="4"/>
      <c r="C128" s="6">
        <v>120</v>
      </c>
      <c r="D128" s="29">
        <f t="shared" si="12"/>
        <v>962</v>
      </c>
      <c r="E128" s="29">
        <f t="shared" si="17"/>
        <v>115440</v>
      </c>
      <c r="F128" s="29">
        <f t="shared" si="13"/>
        <v>-57701</v>
      </c>
      <c r="G128" s="34">
        <f>+Inputs!$D$3</f>
        <v>0.37951000000000001</v>
      </c>
      <c r="H128" s="4"/>
      <c r="I128" s="27">
        <f t="shared" si="18"/>
        <v>173141</v>
      </c>
      <c r="J128" s="4"/>
      <c r="K128" s="27">
        <f t="shared" si="14"/>
        <v>962</v>
      </c>
      <c r="L128" s="27">
        <f t="shared" si="19"/>
        <v>115440</v>
      </c>
      <c r="M128" s="27">
        <f t="shared" si="15"/>
        <v>365.08861999999999</v>
      </c>
      <c r="N128" s="27">
        <f t="shared" si="16"/>
        <v>365.08861999999999</v>
      </c>
      <c r="O128" s="27">
        <f t="shared" si="20"/>
        <v>-21898.106509999845</v>
      </c>
      <c r="P128" s="27">
        <f t="shared" si="21"/>
        <v>21898.106509999845</v>
      </c>
      <c r="Q128" s="8"/>
      <c r="R128" s="8"/>
      <c r="S128" s="8"/>
      <c r="T128" s="4"/>
    </row>
    <row r="129" spans="1:20">
      <c r="A129" s="31">
        <v>43556</v>
      </c>
      <c r="B129" s="4"/>
      <c r="C129" s="6">
        <v>121</v>
      </c>
      <c r="D129" s="29">
        <f t="shared" si="12"/>
        <v>962</v>
      </c>
      <c r="E129" s="29">
        <f t="shared" si="17"/>
        <v>116402</v>
      </c>
      <c r="F129" s="29">
        <f t="shared" si="13"/>
        <v>-56739</v>
      </c>
      <c r="G129" s="34">
        <f>+Inputs!$D$3</f>
        <v>0.37951000000000001</v>
      </c>
      <c r="H129" s="4"/>
      <c r="I129" s="27">
        <f t="shared" si="18"/>
        <v>173141</v>
      </c>
      <c r="J129" s="4"/>
      <c r="K129" s="27">
        <f t="shared" si="14"/>
        <v>962</v>
      </c>
      <c r="L129" s="27">
        <f t="shared" si="19"/>
        <v>116402</v>
      </c>
      <c r="M129" s="27">
        <f t="shared" si="15"/>
        <v>365.08861999999999</v>
      </c>
      <c r="N129" s="27">
        <f t="shared" si="16"/>
        <v>365.08861999999999</v>
      </c>
      <c r="O129" s="27">
        <f t="shared" si="20"/>
        <v>-21533.017889999846</v>
      </c>
      <c r="P129" s="27">
        <f t="shared" si="21"/>
        <v>21533.017889999846</v>
      </c>
      <c r="Q129" s="8"/>
      <c r="R129" s="8"/>
      <c r="S129" s="8"/>
      <c r="T129" s="4"/>
    </row>
    <row r="130" spans="1:20">
      <c r="A130" s="31">
        <v>43586</v>
      </c>
      <c r="B130" s="4"/>
      <c r="C130" s="6">
        <v>122</v>
      </c>
      <c r="D130" s="29">
        <f t="shared" si="12"/>
        <v>962</v>
      </c>
      <c r="E130" s="29">
        <f t="shared" si="17"/>
        <v>117364</v>
      </c>
      <c r="F130" s="29">
        <f t="shared" si="13"/>
        <v>-55777</v>
      </c>
      <c r="G130" s="34">
        <f>+Inputs!$D$3</f>
        <v>0.37951000000000001</v>
      </c>
      <c r="H130" s="4"/>
      <c r="I130" s="27">
        <f t="shared" si="18"/>
        <v>173141</v>
      </c>
      <c r="J130" s="4"/>
      <c r="K130" s="27">
        <f t="shared" si="14"/>
        <v>962</v>
      </c>
      <c r="L130" s="27">
        <f t="shared" si="19"/>
        <v>117364</v>
      </c>
      <c r="M130" s="27">
        <f t="shared" si="15"/>
        <v>365.08861999999999</v>
      </c>
      <c r="N130" s="27">
        <f t="shared" si="16"/>
        <v>365.08861999999999</v>
      </c>
      <c r="O130" s="27">
        <f t="shared" si="20"/>
        <v>-21167.929269999848</v>
      </c>
      <c r="P130" s="27">
        <f t="shared" si="21"/>
        <v>21167.929269999848</v>
      </c>
      <c r="Q130" s="8"/>
      <c r="R130" s="8"/>
      <c r="S130" s="8"/>
      <c r="T130" s="4"/>
    </row>
    <row r="131" spans="1:20">
      <c r="A131" s="31">
        <v>43617</v>
      </c>
      <c r="B131" s="4"/>
      <c r="C131" s="6">
        <v>123</v>
      </c>
      <c r="D131" s="29">
        <f t="shared" si="12"/>
        <v>962</v>
      </c>
      <c r="E131" s="29">
        <f t="shared" si="17"/>
        <v>118326</v>
      </c>
      <c r="F131" s="29">
        <f t="shared" si="13"/>
        <v>-54815</v>
      </c>
      <c r="G131" s="34">
        <f>+Inputs!$D$3</f>
        <v>0.37951000000000001</v>
      </c>
      <c r="H131" s="4"/>
      <c r="I131" s="27">
        <f t="shared" si="18"/>
        <v>173141</v>
      </c>
      <c r="J131" s="4"/>
      <c r="K131" s="27">
        <f t="shared" si="14"/>
        <v>962</v>
      </c>
      <c r="L131" s="27">
        <f t="shared" si="19"/>
        <v>118326</v>
      </c>
      <c r="M131" s="27">
        <f t="shared" si="15"/>
        <v>365.08861999999999</v>
      </c>
      <c r="N131" s="27">
        <f t="shared" si="16"/>
        <v>365.08861999999999</v>
      </c>
      <c r="O131" s="27">
        <f t="shared" si="20"/>
        <v>-20802.840649999849</v>
      </c>
      <c r="P131" s="27">
        <f t="shared" si="21"/>
        <v>20802.840649999849</v>
      </c>
      <c r="Q131" s="8"/>
      <c r="R131" s="8"/>
      <c r="S131" s="8"/>
      <c r="T131" s="4"/>
    </row>
    <row r="132" spans="1:20">
      <c r="A132" s="31">
        <v>43647</v>
      </c>
      <c r="B132" s="4"/>
      <c r="C132" s="6">
        <v>124</v>
      </c>
      <c r="D132" s="29">
        <f t="shared" si="12"/>
        <v>962</v>
      </c>
      <c r="E132" s="29">
        <f t="shared" si="17"/>
        <v>119288</v>
      </c>
      <c r="F132" s="29">
        <f t="shared" si="13"/>
        <v>-53853</v>
      </c>
      <c r="G132" s="34">
        <f>+Inputs!$D$3</f>
        <v>0.37951000000000001</v>
      </c>
      <c r="H132" s="4"/>
      <c r="I132" s="27">
        <f t="shared" si="18"/>
        <v>173141</v>
      </c>
      <c r="J132" s="4"/>
      <c r="K132" s="27">
        <f t="shared" si="14"/>
        <v>962</v>
      </c>
      <c r="L132" s="27">
        <f t="shared" si="19"/>
        <v>119288</v>
      </c>
      <c r="M132" s="27">
        <f t="shared" si="15"/>
        <v>365.08861999999999</v>
      </c>
      <c r="N132" s="27">
        <f t="shared" si="16"/>
        <v>365.08861999999999</v>
      </c>
      <c r="O132" s="27">
        <f t="shared" si="20"/>
        <v>-20437.75202999985</v>
      </c>
      <c r="P132" s="27">
        <f t="shared" si="21"/>
        <v>20437.75202999985</v>
      </c>
      <c r="Q132" s="8"/>
      <c r="R132" s="8"/>
      <c r="S132" s="8"/>
      <c r="T132" s="4"/>
    </row>
    <row r="133" spans="1:20">
      <c r="A133" s="31">
        <v>43678</v>
      </c>
      <c r="B133" s="4"/>
      <c r="C133" s="6">
        <v>125</v>
      </c>
      <c r="D133" s="29">
        <f t="shared" si="12"/>
        <v>962</v>
      </c>
      <c r="E133" s="29">
        <f t="shared" si="17"/>
        <v>120250</v>
      </c>
      <c r="F133" s="29">
        <f t="shared" si="13"/>
        <v>-52891</v>
      </c>
      <c r="G133" s="34">
        <f>+Inputs!$D$3</f>
        <v>0.37951000000000001</v>
      </c>
      <c r="H133" s="4"/>
      <c r="I133" s="27">
        <f t="shared" si="18"/>
        <v>173141</v>
      </c>
      <c r="J133" s="4"/>
      <c r="K133" s="27">
        <f t="shared" si="14"/>
        <v>962</v>
      </c>
      <c r="L133" s="27">
        <f t="shared" si="19"/>
        <v>120250</v>
      </c>
      <c r="M133" s="27">
        <f t="shared" si="15"/>
        <v>365.08861999999999</v>
      </c>
      <c r="N133" s="27">
        <f t="shared" si="16"/>
        <v>365.08861999999999</v>
      </c>
      <c r="O133" s="27">
        <f t="shared" si="20"/>
        <v>-20072.663409999852</v>
      </c>
      <c r="P133" s="27">
        <f t="shared" si="21"/>
        <v>20072.663409999852</v>
      </c>
      <c r="Q133" s="8"/>
      <c r="R133" s="8"/>
      <c r="S133" s="8"/>
      <c r="T133" s="4"/>
    </row>
    <row r="134" spans="1:20">
      <c r="A134" s="31">
        <v>43709</v>
      </c>
      <c r="B134" s="4"/>
      <c r="C134" s="6">
        <v>126</v>
      </c>
      <c r="D134" s="29">
        <f t="shared" si="12"/>
        <v>962</v>
      </c>
      <c r="E134" s="29">
        <f t="shared" si="17"/>
        <v>121212</v>
      </c>
      <c r="F134" s="29">
        <f t="shared" si="13"/>
        <v>-51929</v>
      </c>
      <c r="G134" s="34">
        <f>+Inputs!$D$3</f>
        <v>0.37951000000000001</v>
      </c>
      <c r="H134" s="4"/>
      <c r="I134" s="27">
        <f t="shared" si="18"/>
        <v>173141</v>
      </c>
      <c r="J134" s="4"/>
      <c r="K134" s="27">
        <f t="shared" si="14"/>
        <v>962</v>
      </c>
      <c r="L134" s="27">
        <f t="shared" si="19"/>
        <v>121212</v>
      </c>
      <c r="M134" s="27">
        <f t="shared" si="15"/>
        <v>365.08861999999999</v>
      </c>
      <c r="N134" s="27">
        <f t="shared" si="16"/>
        <v>365.08861999999999</v>
      </c>
      <c r="O134" s="27">
        <f t="shared" si="20"/>
        <v>-19707.574789999853</v>
      </c>
      <c r="P134" s="27">
        <f t="shared" si="21"/>
        <v>19707.574789999853</v>
      </c>
      <c r="Q134" s="8"/>
      <c r="R134" s="8"/>
      <c r="S134" s="8"/>
      <c r="T134" s="4"/>
    </row>
    <row r="135" spans="1:20">
      <c r="A135" s="31">
        <v>43739</v>
      </c>
      <c r="B135" s="4"/>
      <c r="C135" s="6">
        <v>127</v>
      </c>
      <c r="D135" s="29">
        <f t="shared" si="12"/>
        <v>962</v>
      </c>
      <c r="E135" s="29">
        <f t="shared" si="17"/>
        <v>122174</v>
      </c>
      <c r="F135" s="29">
        <f t="shared" si="13"/>
        <v>-50967</v>
      </c>
      <c r="G135" s="34">
        <f>+Inputs!$D$3</f>
        <v>0.37951000000000001</v>
      </c>
      <c r="H135" s="4"/>
      <c r="I135" s="27">
        <f t="shared" si="18"/>
        <v>173141</v>
      </c>
      <c r="J135" s="4"/>
      <c r="K135" s="27">
        <f t="shared" si="14"/>
        <v>962</v>
      </c>
      <c r="L135" s="27">
        <f t="shared" si="19"/>
        <v>122174</v>
      </c>
      <c r="M135" s="27">
        <f t="shared" si="15"/>
        <v>365.08861999999999</v>
      </c>
      <c r="N135" s="27">
        <f t="shared" si="16"/>
        <v>365.08861999999999</v>
      </c>
      <c r="O135" s="27">
        <f t="shared" si="20"/>
        <v>-19342.486169999855</v>
      </c>
      <c r="P135" s="27">
        <f t="shared" si="21"/>
        <v>19342.486169999855</v>
      </c>
      <c r="Q135" s="8"/>
      <c r="R135" s="8"/>
      <c r="S135" s="8"/>
      <c r="T135" s="4"/>
    </row>
    <row r="136" spans="1:20">
      <c r="A136" s="31">
        <v>43770</v>
      </c>
      <c r="B136" s="4"/>
      <c r="C136" s="6">
        <v>128</v>
      </c>
      <c r="D136" s="29">
        <f t="shared" si="12"/>
        <v>962</v>
      </c>
      <c r="E136" s="29">
        <f t="shared" si="17"/>
        <v>123136</v>
      </c>
      <c r="F136" s="29">
        <f t="shared" si="13"/>
        <v>-50005</v>
      </c>
      <c r="G136" s="34">
        <f>+Inputs!$D$3</f>
        <v>0.37951000000000001</v>
      </c>
      <c r="H136" s="4"/>
      <c r="I136" s="27">
        <f t="shared" si="18"/>
        <v>173141</v>
      </c>
      <c r="J136" s="4"/>
      <c r="K136" s="27">
        <f t="shared" si="14"/>
        <v>962</v>
      </c>
      <c r="L136" s="27">
        <f t="shared" si="19"/>
        <v>123136</v>
      </c>
      <c r="M136" s="27">
        <f t="shared" si="15"/>
        <v>365.08861999999999</v>
      </c>
      <c r="N136" s="27">
        <f t="shared" si="16"/>
        <v>365.08861999999999</v>
      </c>
      <c r="O136" s="27">
        <f t="shared" si="20"/>
        <v>-18977.397549999856</v>
      </c>
      <c r="P136" s="27">
        <f t="shared" si="21"/>
        <v>18977.397549999856</v>
      </c>
      <c r="Q136" s="8"/>
      <c r="R136" s="8"/>
      <c r="S136" s="8"/>
      <c r="T136" s="4"/>
    </row>
    <row r="137" spans="1:20">
      <c r="A137" s="31">
        <v>43800</v>
      </c>
      <c r="B137" s="4"/>
      <c r="C137" s="6">
        <v>129</v>
      </c>
      <c r="D137" s="29">
        <f t="shared" ref="D137:D187" si="22">ROUND(-(+$B$9/180)*1,0)</f>
        <v>962</v>
      </c>
      <c r="E137" s="29">
        <f t="shared" si="17"/>
        <v>124098</v>
      </c>
      <c r="F137" s="29">
        <f t="shared" ref="F137:F188" si="23">$B$9+E137</f>
        <v>-49043</v>
      </c>
      <c r="G137" s="34">
        <f>+Inputs!$D$3</f>
        <v>0.37951000000000001</v>
      </c>
      <c r="H137" s="4"/>
      <c r="I137" s="27">
        <f t="shared" si="18"/>
        <v>173141</v>
      </c>
      <c r="J137" s="4"/>
      <c r="K137" s="27">
        <f t="shared" ref="K137:K188" si="24">D137</f>
        <v>962</v>
      </c>
      <c r="L137" s="27">
        <f t="shared" si="19"/>
        <v>124098</v>
      </c>
      <c r="M137" s="27">
        <f t="shared" ref="M137:M188" si="25">K137*G137</f>
        <v>365.08861999999999</v>
      </c>
      <c r="N137" s="27">
        <f t="shared" ref="N137:N188" si="26">M137-J137</f>
        <v>365.08861999999999</v>
      </c>
      <c r="O137" s="27">
        <f t="shared" si="20"/>
        <v>-18612.308929999857</v>
      </c>
      <c r="P137" s="27">
        <f t="shared" si="21"/>
        <v>18612.308929999857</v>
      </c>
      <c r="Q137" s="8"/>
      <c r="R137" s="8"/>
      <c r="S137" s="8"/>
      <c r="T137" s="4"/>
    </row>
    <row r="138" spans="1:20">
      <c r="A138" s="31">
        <v>43831</v>
      </c>
      <c r="B138" s="4"/>
      <c r="C138" s="6">
        <v>130</v>
      </c>
      <c r="D138" s="29">
        <f t="shared" si="22"/>
        <v>962</v>
      </c>
      <c r="E138" s="29">
        <f t="shared" ref="E138:E188" si="27">+E137+D138</f>
        <v>125060</v>
      </c>
      <c r="F138" s="29">
        <f t="shared" si="23"/>
        <v>-48081</v>
      </c>
      <c r="G138" s="34">
        <f>+Inputs!$D$3</f>
        <v>0.37951000000000001</v>
      </c>
      <c r="H138" s="4"/>
      <c r="I138" s="27">
        <f t="shared" ref="I138:I188" si="28">+I137+H138</f>
        <v>173141</v>
      </c>
      <c r="J138" s="4"/>
      <c r="K138" s="27">
        <f t="shared" si="24"/>
        <v>962</v>
      </c>
      <c r="L138" s="27">
        <f t="shared" ref="L138:L188" si="29">+L137+K138</f>
        <v>125060</v>
      </c>
      <c r="M138" s="27">
        <f t="shared" si="25"/>
        <v>365.08861999999999</v>
      </c>
      <c r="N138" s="27">
        <f t="shared" si="26"/>
        <v>365.08861999999999</v>
      </c>
      <c r="O138" s="27">
        <f t="shared" ref="O138:O188" si="30">+O137+N138</f>
        <v>-18247.220309999859</v>
      </c>
      <c r="P138" s="27">
        <f t="shared" ref="P138:P188" si="31">P137-N138</f>
        <v>18247.220309999859</v>
      </c>
      <c r="Q138" s="8"/>
      <c r="R138" s="8"/>
      <c r="S138" s="8"/>
      <c r="T138" s="4"/>
    </row>
    <row r="139" spans="1:20">
      <c r="A139" s="31">
        <v>43862</v>
      </c>
      <c r="B139" s="4"/>
      <c r="C139" s="6">
        <v>131</v>
      </c>
      <c r="D139" s="29">
        <f t="shared" si="22"/>
        <v>962</v>
      </c>
      <c r="E139" s="29">
        <f t="shared" si="27"/>
        <v>126022</v>
      </c>
      <c r="F139" s="29">
        <f t="shared" si="23"/>
        <v>-47119</v>
      </c>
      <c r="G139" s="34">
        <f>+Inputs!$D$3</f>
        <v>0.37951000000000001</v>
      </c>
      <c r="H139" s="4"/>
      <c r="I139" s="27">
        <f t="shared" si="28"/>
        <v>173141</v>
      </c>
      <c r="J139" s="4"/>
      <c r="K139" s="27">
        <f t="shared" si="24"/>
        <v>962</v>
      </c>
      <c r="L139" s="27">
        <f t="shared" si="29"/>
        <v>126022</v>
      </c>
      <c r="M139" s="27">
        <f t="shared" si="25"/>
        <v>365.08861999999999</v>
      </c>
      <c r="N139" s="27">
        <f t="shared" si="26"/>
        <v>365.08861999999999</v>
      </c>
      <c r="O139" s="27">
        <f t="shared" si="30"/>
        <v>-17882.13168999986</v>
      </c>
      <c r="P139" s="27">
        <f t="shared" si="31"/>
        <v>17882.13168999986</v>
      </c>
      <c r="Q139" s="8"/>
      <c r="R139" s="8"/>
      <c r="S139" s="8"/>
      <c r="T139" s="4"/>
    </row>
    <row r="140" spans="1:20">
      <c r="A140" s="31">
        <v>43891</v>
      </c>
      <c r="B140" s="4"/>
      <c r="C140" s="6">
        <v>132</v>
      </c>
      <c r="D140" s="29">
        <f t="shared" si="22"/>
        <v>962</v>
      </c>
      <c r="E140" s="29">
        <f t="shared" si="27"/>
        <v>126984</v>
      </c>
      <c r="F140" s="29">
        <f t="shared" si="23"/>
        <v>-46157</v>
      </c>
      <c r="G140" s="34">
        <f>+Inputs!$D$3</f>
        <v>0.37951000000000001</v>
      </c>
      <c r="H140" s="4"/>
      <c r="I140" s="27">
        <f t="shared" si="28"/>
        <v>173141</v>
      </c>
      <c r="J140" s="4"/>
      <c r="K140" s="27">
        <f t="shared" si="24"/>
        <v>962</v>
      </c>
      <c r="L140" s="27">
        <f t="shared" si="29"/>
        <v>126984</v>
      </c>
      <c r="M140" s="27">
        <f t="shared" si="25"/>
        <v>365.08861999999999</v>
      </c>
      <c r="N140" s="27">
        <f t="shared" si="26"/>
        <v>365.08861999999999</v>
      </c>
      <c r="O140" s="27">
        <f t="shared" si="30"/>
        <v>-17517.043069999861</v>
      </c>
      <c r="P140" s="27">
        <f t="shared" si="31"/>
        <v>17517.043069999861</v>
      </c>
      <c r="Q140" s="8"/>
      <c r="R140" s="8"/>
      <c r="S140" s="8"/>
      <c r="T140" s="4"/>
    </row>
    <row r="141" spans="1:20">
      <c r="A141" s="31">
        <v>43922</v>
      </c>
      <c r="B141" s="4"/>
      <c r="C141" s="6">
        <v>133</v>
      </c>
      <c r="D141" s="29">
        <f t="shared" si="22"/>
        <v>962</v>
      </c>
      <c r="E141" s="29">
        <f t="shared" si="27"/>
        <v>127946</v>
      </c>
      <c r="F141" s="29">
        <f t="shared" si="23"/>
        <v>-45195</v>
      </c>
      <c r="G141" s="34">
        <f>+Inputs!$D$3</f>
        <v>0.37951000000000001</v>
      </c>
      <c r="H141" s="4"/>
      <c r="I141" s="27">
        <f t="shared" si="28"/>
        <v>173141</v>
      </c>
      <c r="J141" s="4"/>
      <c r="K141" s="27">
        <f t="shared" si="24"/>
        <v>962</v>
      </c>
      <c r="L141" s="27">
        <f t="shared" si="29"/>
        <v>127946</v>
      </c>
      <c r="M141" s="27">
        <f t="shared" si="25"/>
        <v>365.08861999999999</v>
      </c>
      <c r="N141" s="27">
        <f t="shared" si="26"/>
        <v>365.08861999999999</v>
      </c>
      <c r="O141" s="27">
        <f t="shared" si="30"/>
        <v>-17151.954449999863</v>
      </c>
      <c r="P141" s="27">
        <f t="shared" si="31"/>
        <v>17151.954449999863</v>
      </c>
      <c r="Q141" s="8"/>
      <c r="R141" s="8"/>
      <c r="S141" s="8"/>
      <c r="T141" s="4"/>
    </row>
    <row r="142" spans="1:20">
      <c r="A142" s="31">
        <v>43952</v>
      </c>
      <c r="B142" s="4"/>
      <c r="C142" s="6">
        <v>134</v>
      </c>
      <c r="D142" s="29">
        <f t="shared" si="22"/>
        <v>962</v>
      </c>
      <c r="E142" s="29">
        <f t="shared" si="27"/>
        <v>128908</v>
      </c>
      <c r="F142" s="29">
        <f t="shared" si="23"/>
        <v>-44233</v>
      </c>
      <c r="G142" s="34">
        <f>+Inputs!$D$3</f>
        <v>0.37951000000000001</v>
      </c>
      <c r="H142" s="4"/>
      <c r="I142" s="27">
        <f t="shared" si="28"/>
        <v>173141</v>
      </c>
      <c r="J142" s="4"/>
      <c r="K142" s="27">
        <f t="shared" si="24"/>
        <v>962</v>
      </c>
      <c r="L142" s="27">
        <f t="shared" si="29"/>
        <v>128908</v>
      </c>
      <c r="M142" s="27">
        <f t="shared" si="25"/>
        <v>365.08861999999999</v>
      </c>
      <c r="N142" s="27">
        <f t="shared" si="26"/>
        <v>365.08861999999999</v>
      </c>
      <c r="O142" s="27">
        <f t="shared" si="30"/>
        <v>-16786.865829999864</v>
      </c>
      <c r="P142" s="27">
        <f t="shared" si="31"/>
        <v>16786.865829999864</v>
      </c>
      <c r="Q142" s="8"/>
      <c r="R142" s="8"/>
      <c r="S142" s="8"/>
      <c r="T142" s="4"/>
    </row>
    <row r="143" spans="1:20">
      <c r="A143" s="31">
        <v>43983</v>
      </c>
      <c r="B143" s="4"/>
      <c r="C143" s="6">
        <v>135</v>
      </c>
      <c r="D143" s="29">
        <f t="shared" si="22"/>
        <v>962</v>
      </c>
      <c r="E143" s="29">
        <f t="shared" si="27"/>
        <v>129870</v>
      </c>
      <c r="F143" s="29">
        <f t="shared" si="23"/>
        <v>-43271</v>
      </c>
      <c r="G143" s="34">
        <f>+Inputs!$D$3</f>
        <v>0.37951000000000001</v>
      </c>
      <c r="H143" s="4"/>
      <c r="I143" s="27">
        <f t="shared" si="28"/>
        <v>173141</v>
      </c>
      <c r="J143" s="4"/>
      <c r="K143" s="27">
        <f t="shared" si="24"/>
        <v>962</v>
      </c>
      <c r="L143" s="27">
        <f t="shared" si="29"/>
        <v>129870</v>
      </c>
      <c r="M143" s="27">
        <f t="shared" si="25"/>
        <v>365.08861999999999</v>
      </c>
      <c r="N143" s="27">
        <f t="shared" si="26"/>
        <v>365.08861999999999</v>
      </c>
      <c r="O143" s="27">
        <f t="shared" si="30"/>
        <v>-16421.777209999866</v>
      </c>
      <c r="P143" s="27">
        <f t="shared" si="31"/>
        <v>16421.777209999866</v>
      </c>
      <c r="Q143" s="8"/>
      <c r="R143" s="8"/>
      <c r="S143" s="8"/>
      <c r="T143" s="4"/>
    </row>
    <row r="144" spans="1:20">
      <c r="A144" s="31">
        <v>44013</v>
      </c>
      <c r="B144" s="4"/>
      <c r="C144" s="6">
        <v>136</v>
      </c>
      <c r="D144" s="29">
        <f t="shared" si="22"/>
        <v>962</v>
      </c>
      <c r="E144" s="29">
        <f t="shared" si="27"/>
        <v>130832</v>
      </c>
      <c r="F144" s="29">
        <f t="shared" si="23"/>
        <v>-42309</v>
      </c>
      <c r="G144" s="34">
        <f>+Inputs!$D$3</f>
        <v>0.37951000000000001</v>
      </c>
      <c r="H144" s="4"/>
      <c r="I144" s="27">
        <f t="shared" si="28"/>
        <v>173141</v>
      </c>
      <c r="J144" s="4"/>
      <c r="K144" s="27">
        <f t="shared" si="24"/>
        <v>962</v>
      </c>
      <c r="L144" s="27">
        <f t="shared" si="29"/>
        <v>130832</v>
      </c>
      <c r="M144" s="27">
        <f t="shared" si="25"/>
        <v>365.08861999999999</v>
      </c>
      <c r="N144" s="27">
        <f t="shared" si="26"/>
        <v>365.08861999999999</v>
      </c>
      <c r="O144" s="27">
        <f t="shared" si="30"/>
        <v>-16056.688589999865</v>
      </c>
      <c r="P144" s="27">
        <f t="shared" si="31"/>
        <v>16056.688589999865</v>
      </c>
      <c r="Q144" s="8"/>
      <c r="R144" s="8"/>
      <c r="S144" s="8"/>
      <c r="T144" s="4"/>
    </row>
    <row r="145" spans="1:20">
      <c r="A145" s="31">
        <v>44044</v>
      </c>
      <c r="B145" s="4"/>
      <c r="C145" s="6">
        <v>137</v>
      </c>
      <c r="D145" s="29">
        <f t="shared" si="22"/>
        <v>962</v>
      </c>
      <c r="E145" s="29">
        <f t="shared" si="27"/>
        <v>131794</v>
      </c>
      <c r="F145" s="29">
        <f t="shared" si="23"/>
        <v>-41347</v>
      </c>
      <c r="G145" s="34">
        <f>+Inputs!$D$3</f>
        <v>0.37951000000000001</v>
      </c>
      <c r="H145" s="4"/>
      <c r="I145" s="27">
        <f t="shared" si="28"/>
        <v>173141</v>
      </c>
      <c r="J145" s="4"/>
      <c r="K145" s="27">
        <f t="shared" si="24"/>
        <v>962</v>
      </c>
      <c r="L145" s="27">
        <f t="shared" si="29"/>
        <v>131794</v>
      </c>
      <c r="M145" s="27">
        <f t="shared" si="25"/>
        <v>365.08861999999999</v>
      </c>
      <c r="N145" s="27">
        <f t="shared" si="26"/>
        <v>365.08861999999999</v>
      </c>
      <c r="O145" s="27">
        <f t="shared" si="30"/>
        <v>-15691.599969999865</v>
      </c>
      <c r="P145" s="27">
        <f t="shared" si="31"/>
        <v>15691.599969999865</v>
      </c>
      <c r="Q145" s="8"/>
      <c r="R145" s="8"/>
      <c r="S145" s="8"/>
      <c r="T145" s="4"/>
    </row>
    <row r="146" spans="1:20">
      <c r="A146" s="31">
        <v>44075</v>
      </c>
      <c r="B146" s="4"/>
      <c r="C146" s="6">
        <v>138</v>
      </c>
      <c r="D146" s="29">
        <f t="shared" si="22"/>
        <v>962</v>
      </c>
      <c r="E146" s="29">
        <f t="shared" si="27"/>
        <v>132756</v>
      </c>
      <c r="F146" s="29">
        <f t="shared" si="23"/>
        <v>-40385</v>
      </c>
      <c r="G146" s="34">
        <f>+Inputs!$D$3</f>
        <v>0.37951000000000001</v>
      </c>
      <c r="H146" s="4"/>
      <c r="I146" s="27">
        <f t="shared" si="28"/>
        <v>173141</v>
      </c>
      <c r="J146" s="4"/>
      <c r="K146" s="27">
        <f t="shared" si="24"/>
        <v>962</v>
      </c>
      <c r="L146" s="27">
        <f t="shared" si="29"/>
        <v>132756</v>
      </c>
      <c r="M146" s="27">
        <f t="shared" si="25"/>
        <v>365.08861999999999</v>
      </c>
      <c r="N146" s="27">
        <f t="shared" si="26"/>
        <v>365.08861999999999</v>
      </c>
      <c r="O146" s="27">
        <f t="shared" si="30"/>
        <v>-15326.511349999864</v>
      </c>
      <c r="P146" s="27">
        <f t="shared" si="31"/>
        <v>15326.511349999864</v>
      </c>
      <c r="Q146" s="8"/>
      <c r="R146" s="8"/>
      <c r="S146" s="8"/>
      <c r="T146" s="4"/>
    </row>
    <row r="147" spans="1:20">
      <c r="A147" s="31">
        <v>44105</v>
      </c>
      <c r="B147" s="4"/>
      <c r="C147" s="6">
        <v>139</v>
      </c>
      <c r="D147" s="29">
        <f t="shared" si="22"/>
        <v>962</v>
      </c>
      <c r="E147" s="29">
        <f t="shared" si="27"/>
        <v>133718</v>
      </c>
      <c r="F147" s="29">
        <f t="shared" si="23"/>
        <v>-39423</v>
      </c>
      <c r="G147" s="34">
        <f>+Inputs!$D$3</f>
        <v>0.37951000000000001</v>
      </c>
      <c r="H147" s="4"/>
      <c r="I147" s="27">
        <f t="shared" si="28"/>
        <v>173141</v>
      </c>
      <c r="J147" s="4"/>
      <c r="K147" s="27">
        <f t="shared" si="24"/>
        <v>962</v>
      </c>
      <c r="L147" s="27">
        <f t="shared" si="29"/>
        <v>133718</v>
      </c>
      <c r="M147" s="27">
        <f t="shared" si="25"/>
        <v>365.08861999999999</v>
      </c>
      <c r="N147" s="27">
        <f t="shared" si="26"/>
        <v>365.08861999999999</v>
      </c>
      <c r="O147" s="27">
        <f t="shared" si="30"/>
        <v>-14961.422729999864</v>
      </c>
      <c r="P147" s="27">
        <f t="shared" si="31"/>
        <v>14961.422729999864</v>
      </c>
      <c r="Q147" s="8"/>
      <c r="R147" s="8"/>
      <c r="S147" s="8"/>
      <c r="T147" s="4"/>
    </row>
    <row r="148" spans="1:20">
      <c r="A148" s="31">
        <v>44136</v>
      </c>
      <c r="B148" s="4"/>
      <c r="C148" s="6">
        <v>140</v>
      </c>
      <c r="D148" s="29">
        <f t="shared" si="22"/>
        <v>962</v>
      </c>
      <c r="E148" s="29">
        <f t="shared" si="27"/>
        <v>134680</v>
      </c>
      <c r="F148" s="29">
        <f t="shared" si="23"/>
        <v>-38461</v>
      </c>
      <c r="G148" s="34">
        <f>+Inputs!$D$3</f>
        <v>0.37951000000000001</v>
      </c>
      <c r="H148" s="4"/>
      <c r="I148" s="27">
        <f t="shared" si="28"/>
        <v>173141</v>
      </c>
      <c r="J148" s="4"/>
      <c r="K148" s="27">
        <f t="shared" si="24"/>
        <v>962</v>
      </c>
      <c r="L148" s="27">
        <f t="shared" si="29"/>
        <v>134680</v>
      </c>
      <c r="M148" s="27">
        <f t="shared" si="25"/>
        <v>365.08861999999999</v>
      </c>
      <c r="N148" s="27">
        <f t="shared" si="26"/>
        <v>365.08861999999999</v>
      </c>
      <c r="O148" s="27">
        <f t="shared" si="30"/>
        <v>-14596.334109999863</v>
      </c>
      <c r="P148" s="27">
        <f t="shared" si="31"/>
        <v>14596.334109999863</v>
      </c>
      <c r="Q148" s="8"/>
      <c r="R148" s="8"/>
      <c r="S148" s="8"/>
      <c r="T148" s="4"/>
    </row>
    <row r="149" spans="1:20">
      <c r="A149" s="31">
        <v>44166</v>
      </c>
      <c r="B149" s="4"/>
      <c r="C149" s="6">
        <v>141</v>
      </c>
      <c r="D149" s="29">
        <f t="shared" si="22"/>
        <v>962</v>
      </c>
      <c r="E149" s="29">
        <f t="shared" si="27"/>
        <v>135642</v>
      </c>
      <c r="F149" s="29">
        <f t="shared" si="23"/>
        <v>-37499</v>
      </c>
      <c r="G149" s="34">
        <f>+Inputs!$D$3</f>
        <v>0.37951000000000001</v>
      </c>
      <c r="H149" s="4"/>
      <c r="I149" s="27">
        <f t="shared" si="28"/>
        <v>173141</v>
      </c>
      <c r="J149" s="4"/>
      <c r="K149" s="27">
        <f t="shared" si="24"/>
        <v>962</v>
      </c>
      <c r="L149" s="27">
        <f t="shared" si="29"/>
        <v>135642</v>
      </c>
      <c r="M149" s="27">
        <f t="shared" si="25"/>
        <v>365.08861999999999</v>
      </c>
      <c r="N149" s="27">
        <f t="shared" si="26"/>
        <v>365.08861999999999</v>
      </c>
      <c r="O149" s="27">
        <f t="shared" si="30"/>
        <v>-14231.245489999863</v>
      </c>
      <c r="P149" s="27">
        <f t="shared" si="31"/>
        <v>14231.245489999863</v>
      </c>
      <c r="Q149" s="8"/>
      <c r="R149" s="8"/>
      <c r="S149" s="8"/>
      <c r="T149" s="4"/>
    </row>
    <row r="150" spans="1:20">
      <c r="A150" s="31">
        <v>44197</v>
      </c>
      <c r="B150" s="4"/>
      <c r="C150" s="6">
        <v>142</v>
      </c>
      <c r="D150" s="29">
        <f t="shared" si="22"/>
        <v>962</v>
      </c>
      <c r="E150" s="29">
        <f t="shared" si="27"/>
        <v>136604</v>
      </c>
      <c r="F150" s="29">
        <f t="shared" si="23"/>
        <v>-36537</v>
      </c>
      <c r="G150" s="34">
        <f>+Inputs!$D$3</f>
        <v>0.37951000000000001</v>
      </c>
      <c r="H150" s="4"/>
      <c r="I150" s="27">
        <f t="shared" si="28"/>
        <v>173141</v>
      </c>
      <c r="J150" s="4"/>
      <c r="K150" s="27">
        <f t="shared" si="24"/>
        <v>962</v>
      </c>
      <c r="L150" s="27">
        <f t="shared" si="29"/>
        <v>136604</v>
      </c>
      <c r="M150" s="27">
        <f t="shared" si="25"/>
        <v>365.08861999999999</v>
      </c>
      <c r="N150" s="27">
        <f t="shared" si="26"/>
        <v>365.08861999999999</v>
      </c>
      <c r="O150" s="27">
        <f t="shared" si="30"/>
        <v>-13866.156869999862</v>
      </c>
      <c r="P150" s="27">
        <f t="shared" si="31"/>
        <v>13866.156869999862</v>
      </c>
      <c r="Q150" s="8"/>
      <c r="R150" s="8"/>
      <c r="S150" s="8"/>
      <c r="T150" s="4"/>
    </row>
    <row r="151" spans="1:20">
      <c r="A151" s="31">
        <v>44228</v>
      </c>
      <c r="B151" s="4"/>
      <c r="C151" s="6">
        <v>143</v>
      </c>
      <c r="D151" s="29">
        <f t="shared" si="22"/>
        <v>962</v>
      </c>
      <c r="E151" s="29">
        <f t="shared" si="27"/>
        <v>137566</v>
      </c>
      <c r="F151" s="29">
        <f t="shared" si="23"/>
        <v>-35575</v>
      </c>
      <c r="G151" s="34">
        <f>+Inputs!$D$3</f>
        <v>0.37951000000000001</v>
      </c>
      <c r="H151" s="4"/>
      <c r="I151" s="27">
        <f t="shared" si="28"/>
        <v>173141</v>
      </c>
      <c r="J151" s="4"/>
      <c r="K151" s="27">
        <f t="shared" si="24"/>
        <v>962</v>
      </c>
      <c r="L151" s="27">
        <f t="shared" si="29"/>
        <v>137566</v>
      </c>
      <c r="M151" s="27">
        <f t="shared" si="25"/>
        <v>365.08861999999999</v>
      </c>
      <c r="N151" s="27">
        <f t="shared" si="26"/>
        <v>365.08861999999999</v>
      </c>
      <c r="O151" s="27">
        <f t="shared" si="30"/>
        <v>-13501.068249999862</v>
      </c>
      <c r="P151" s="27">
        <f t="shared" si="31"/>
        <v>13501.068249999862</v>
      </c>
      <c r="Q151" s="8"/>
      <c r="R151" s="8"/>
      <c r="S151" s="8"/>
      <c r="T151" s="4"/>
    </row>
    <row r="152" spans="1:20">
      <c r="A152" s="31">
        <v>44256</v>
      </c>
      <c r="B152" s="4"/>
      <c r="C152" s="6">
        <v>144</v>
      </c>
      <c r="D152" s="29">
        <f t="shared" si="22"/>
        <v>962</v>
      </c>
      <c r="E152" s="29">
        <f t="shared" si="27"/>
        <v>138528</v>
      </c>
      <c r="F152" s="29">
        <f t="shared" si="23"/>
        <v>-34613</v>
      </c>
      <c r="G152" s="34">
        <f>+Inputs!$D$3</f>
        <v>0.37951000000000001</v>
      </c>
      <c r="H152" s="4"/>
      <c r="I152" s="27">
        <f t="shared" si="28"/>
        <v>173141</v>
      </c>
      <c r="J152" s="4"/>
      <c r="K152" s="27">
        <f t="shared" si="24"/>
        <v>962</v>
      </c>
      <c r="L152" s="27">
        <f t="shared" si="29"/>
        <v>138528</v>
      </c>
      <c r="M152" s="27">
        <f t="shared" si="25"/>
        <v>365.08861999999999</v>
      </c>
      <c r="N152" s="27">
        <f t="shared" si="26"/>
        <v>365.08861999999999</v>
      </c>
      <c r="O152" s="27">
        <f t="shared" si="30"/>
        <v>-13135.979629999862</v>
      </c>
      <c r="P152" s="27">
        <f t="shared" si="31"/>
        <v>13135.979629999862</v>
      </c>
      <c r="Q152" s="8"/>
      <c r="R152" s="8"/>
      <c r="S152" s="8"/>
      <c r="T152" s="4"/>
    </row>
    <row r="153" spans="1:20">
      <c r="A153" s="31">
        <v>44287</v>
      </c>
      <c r="B153" s="4"/>
      <c r="C153" s="6">
        <v>145</v>
      </c>
      <c r="D153" s="29">
        <f t="shared" si="22"/>
        <v>962</v>
      </c>
      <c r="E153" s="29">
        <f t="shared" si="27"/>
        <v>139490</v>
      </c>
      <c r="F153" s="29">
        <f t="shared" si="23"/>
        <v>-33651</v>
      </c>
      <c r="G153" s="34">
        <f>+Inputs!$D$3</f>
        <v>0.37951000000000001</v>
      </c>
      <c r="H153" s="4"/>
      <c r="I153" s="27">
        <f t="shared" si="28"/>
        <v>173141</v>
      </c>
      <c r="J153" s="4"/>
      <c r="K153" s="27">
        <f t="shared" si="24"/>
        <v>962</v>
      </c>
      <c r="L153" s="27">
        <f t="shared" si="29"/>
        <v>139490</v>
      </c>
      <c r="M153" s="27">
        <f t="shared" si="25"/>
        <v>365.08861999999999</v>
      </c>
      <c r="N153" s="27">
        <f t="shared" si="26"/>
        <v>365.08861999999999</v>
      </c>
      <c r="O153" s="27">
        <f t="shared" si="30"/>
        <v>-12770.891009999861</v>
      </c>
      <c r="P153" s="27">
        <f t="shared" si="31"/>
        <v>12770.891009999861</v>
      </c>
      <c r="Q153" s="8"/>
      <c r="R153" s="8"/>
      <c r="S153" s="8"/>
      <c r="T153" s="4"/>
    </row>
    <row r="154" spans="1:20">
      <c r="A154" s="31">
        <v>44317</v>
      </c>
      <c r="B154" s="4"/>
      <c r="C154" s="6">
        <v>146</v>
      </c>
      <c r="D154" s="29">
        <f t="shared" si="22"/>
        <v>962</v>
      </c>
      <c r="E154" s="29">
        <f t="shared" si="27"/>
        <v>140452</v>
      </c>
      <c r="F154" s="29">
        <f t="shared" si="23"/>
        <v>-32689</v>
      </c>
      <c r="G154" s="34">
        <f>+Inputs!$D$3</f>
        <v>0.37951000000000001</v>
      </c>
      <c r="H154" s="4"/>
      <c r="I154" s="27">
        <f t="shared" si="28"/>
        <v>173141</v>
      </c>
      <c r="J154" s="4"/>
      <c r="K154" s="27">
        <f t="shared" si="24"/>
        <v>962</v>
      </c>
      <c r="L154" s="27">
        <f t="shared" si="29"/>
        <v>140452</v>
      </c>
      <c r="M154" s="27">
        <f t="shared" si="25"/>
        <v>365.08861999999999</v>
      </c>
      <c r="N154" s="27">
        <f t="shared" si="26"/>
        <v>365.08861999999999</v>
      </c>
      <c r="O154" s="27">
        <f t="shared" si="30"/>
        <v>-12405.802389999861</v>
      </c>
      <c r="P154" s="27">
        <f t="shared" si="31"/>
        <v>12405.802389999861</v>
      </c>
      <c r="Q154" s="8"/>
      <c r="R154" s="8"/>
      <c r="S154" s="8"/>
      <c r="T154" s="4"/>
    </row>
    <row r="155" spans="1:20">
      <c r="A155" s="31">
        <v>44348</v>
      </c>
      <c r="B155" s="4"/>
      <c r="C155" s="6">
        <v>147</v>
      </c>
      <c r="D155" s="29">
        <f t="shared" si="22"/>
        <v>962</v>
      </c>
      <c r="E155" s="29">
        <f t="shared" si="27"/>
        <v>141414</v>
      </c>
      <c r="F155" s="29">
        <f t="shared" si="23"/>
        <v>-31727</v>
      </c>
      <c r="G155" s="34">
        <f>+Inputs!$D$3</f>
        <v>0.37951000000000001</v>
      </c>
      <c r="H155" s="4"/>
      <c r="I155" s="27">
        <f t="shared" si="28"/>
        <v>173141</v>
      </c>
      <c r="J155" s="4"/>
      <c r="K155" s="27">
        <f t="shared" si="24"/>
        <v>962</v>
      </c>
      <c r="L155" s="27">
        <f t="shared" si="29"/>
        <v>141414</v>
      </c>
      <c r="M155" s="27">
        <f t="shared" si="25"/>
        <v>365.08861999999999</v>
      </c>
      <c r="N155" s="27">
        <f t="shared" si="26"/>
        <v>365.08861999999999</v>
      </c>
      <c r="O155" s="27">
        <f t="shared" si="30"/>
        <v>-12040.71376999986</v>
      </c>
      <c r="P155" s="27">
        <f t="shared" si="31"/>
        <v>12040.71376999986</v>
      </c>
      <c r="Q155" s="8"/>
      <c r="R155" s="8"/>
      <c r="S155" s="8"/>
      <c r="T155" s="4"/>
    </row>
    <row r="156" spans="1:20">
      <c r="A156" s="31">
        <v>44378</v>
      </c>
      <c r="B156" s="4"/>
      <c r="C156" s="6">
        <v>148</v>
      </c>
      <c r="D156" s="29">
        <f t="shared" si="22"/>
        <v>962</v>
      </c>
      <c r="E156" s="29">
        <f t="shared" si="27"/>
        <v>142376</v>
      </c>
      <c r="F156" s="29">
        <f t="shared" si="23"/>
        <v>-30765</v>
      </c>
      <c r="G156" s="34">
        <f>+Inputs!$D$3</f>
        <v>0.37951000000000001</v>
      </c>
      <c r="H156" s="4"/>
      <c r="I156" s="27">
        <f t="shared" si="28"/>
        <v>173141</v>
      </c>
      <c r="J156" s="4"/>
      <c r="K156" s="27">
        <f t="shared" si="24"/>
        <v>962</v>
      </c>
      <c r="L156" s="27">
        <f t="shared" si="29"/>
        <v>142376</v>
      </c>
      <c r="M156" s="27">
        <f t="shared" si="25"/>
        <v>365.08861999999999</v>
      </c>
      <c r="N156" s="27">
        <f t="shared" si="26"/>
        <v>365.08861999999999</v>
      </c>
      <c r="O156" s="27">
        <f t="shared" si="30"/>
        <v>-11675.62514999986</v>
      </c>
      <c r="P156" s="27">
        <f t="shared" si="31"/>
        <v>11675.62514999986</v>
      </c>
      <c r="Q156" s="8"/>
      <c r="R156" s="8"/>
      <c r="S156" s="8"/>
      <c r="T156" s="4"/>
    </row>
    <row r="157" spans="1:20">
      <c r="A157" s="31">
        <v>44409</v>
      </c>
      <c r="B157" s="4"/>
      <c r="C157" s="6">
        <v>149</v>
      </c>
      <c r="D157" s="29">
        <f t="shared" si="22"/>
        <v>962</v>
      </c>
      <c r="E157" s="29">
        <f t="shared" si="27"/>
        <v>143338</v>
      </c>
      <c r="F157" s="29">
        <f t="shared" si="23"/>
        <v>-29803</v>
      </c>
      <c r="G157" s="34">
        <f>+Inputs!$D$3</f>
        <v>0.37951000000000001</v>
      </c>
      <c r="H157" s="4"/>
      <c r="I157" s="27">
        <f t="shared" si="28"/>
        <v>173141</v>
      </c>
      <c r="J157" s="4"/>
      <c r="K157" s="27">
        <f t="shared" si="24"/>
        <v>962</v>
      </c>
      <c r="L157" s="27">
        <f t="shared" si="29"/>
        <v>143338</v>
      </c>
      <c r="M157" s="27">
        <f t="shared" si="25"/>
        <v>365.08861999999999</v>
      </c>
      <c r="N157" s="27">
        <f t="shared" si="26"/>
        <v>365.08861999999999</v>
      </c>
      <c r="O157" s="27">
        <f t="shared" si="30"/>
        <v>-11310.536529999859</v>
      </c>
      <c r="P157" s="27">
        <f t="shared" si="31"/>
        <v>11310.536529999859</v>
      </c>
      <c r="Q157" s="8"/>
      <c r="R157" s="8"/>
      <c r="S157" s="8"/>
      <c r="T157" s="4"/>
    </row>
    <row r="158" spans="1:20">
      <c r="A158" s="31">
        <v>44440</v>
      </c>
      <c r="B158" s="4"/>
      <c r="C158" s="6">
        <v>150</v>
      </c>
      <c r="D158" s="29">
        <f t="shared" si="22"/>
        <v>962</v>
      </c>
      <c r="E158" s="29">
        <f t="shared" si="27"/>
        <v>144300</v>
      </c>
      <c r="F158" s="29">
        <f t="shared" si="23"/>
        <v>-28841</v>
      </c>
      <c r="G158" s="34">
        <f>+Inputs!$D$3</f>
        <v>0.37951000000000001</v>
      </c>
      <c r="H158" s="4"/>
      <c r="I158" s="27">
        <f t="shared" si="28"/>
        <v>173141</v>
      </c>
      <c r="J158" s="4"/>
      <c r="K158" s="27">
        <f t="shared" si="24"/>
        <v>962</v>
      </c>
      <c r="L158" s="27">
        <f t="shared" si="29"/>
        <v>144300</v>
      </c>
      <c r="M158" s="27">
        <f t="shared" si="25"/>
        <v>365.08861999999999</v>
      </c>
      <c r="N158" s="27">
        <f t="shared" si="26"/>
        <v>365.08861999999999</v>
      </c>
      <c r="O158" s="27">
        <f t="shared" si="30"/>
        <v>-10945.447909999859</v>
      </c>
      <c r="P158" s="27">
        <f t="shared" si="31"/>
        <v>10945.447909999859</v>
      </c>
      <c r="Q158" s="8"/>
      <c r="R158" s="8"/>
      <c r="S158" s="8"/>
      <c r="T158" s="4"/>
    </row>
    <row r="159" spans="1:20">
      <c r="A159" s="31">
        <v>44470</v>
      </c>
      <c r="B159" s="4"/>
      <c r="C159" s="6">
        <v>151</v>
      </c>
      <c r="D159" s="29">
        <f t="shared" si="22"/>
        <v>962</v>
      </c>
      <c r="E159" s="29">
        <f t="shared" si="27"/>
        <v>145262</v>
      </c>
      <c r="F159" s="29">
        <f t="shared" si="23"/>
        <v>-27879</v>
      </c>
      <c r="G159" s="34">
        <f>+Inputs!$D$3</f>
        <v>0.37951000000000001</v>
      </c>
      <c r="H159" s="4"/>
      <c r="I159" s="27">
        <f t="shared" si="28"/>
        <v>173141</v>
      </c>
      <c r="J159" s="4"/>
      <c r="K159" s="27">
        <f t="shared" si="24"/>
        <v>962</v>
      </c>
      <c r="L159" s="27">
        <f t="shared" si="29"/>
        <v>145262</v>
      </c>
      <c r="M159" s="27">
        <f t="shared" si="25"/>
        <v>365.08861999999999</v>
      </c>
      <c r="N159" s="27">
        <f t="shared" si="26"/>
        <v>365.08861999999999</v>
      </c>
      <c r="O159" s="27">
        <f t="shared" si="30"/>
        <v>-10580.359289999858</v>
      </c>
      <c r="P159" s="27">
        <f t="shared" si="31"/>
        <v>10580.359289999858</v>
      </c>
      <c r="Q159" s="8"/>
      <c r="R159" s="8"/>
      <c r="S159" s="8"/>
      <c r="T159" s="4"/>
    </row>
    <row r="160" spans="1:20">
      <c r="A160" s="31">
        <v>44501</v>
      </c>
      <c r="B160" s="4"/>
      <c r="C160" s="6">
        <v>152</v>
      </c>
      <c r="D160" s="29">
        <f t="shared" si="22"/>
        <v>962</v>
      </c>
      <c r="E160" s="29">
        <f t="shared" si="27"/>
        <v>146224</v>
      </c>
      <c r="F160" s="29">
        <f t="shared" si="23"/>
        <v>-26917</v>
      </c>
      <c r="G160" s="34">
        <f>+Inputs!$D$3</f>
        <v>0.37951000000000001</v>
      </c>
      <c r="H160" s="4"/>
      <c r="I160" s="27">
        <f t="shared" si="28"/>
        <v>173141</v>
      </c>
      <c r="J160" s="4"/>
      <c r="K160" s="27">
        <f t="shared" si="24"/>
        <v>962</v>
      </c>
      <c r="L160" s="27">
        <f t="shared" si="29"/>
        <v>146224</v>
      </c>
      <c r="M160" s="27">
        <f t="shared" si="25"/>
        <v>365.08861999999999</v>
      </c>
      <c r="N160" s="27">
        <f t="shared" si="26"/>
        <v>365.08861999999999</v>
      </c>
      <c r="O160" s="27">
        <f t="shared" si="30"/>
        <v>-10215.270669999858</v>
      </c>
      <c r="P160" s="27">
        <f t="shared" si="31"/>
        <v>10215.270669999858</v>
      </c>
      <c r="Q160" s="8"/>
      <c r="R160" s="8"/>
      <c r="S160" s="8"/>
      <c r="T160" s="4"/>
    </row>
    <row r="161" spans="1:20">
      <c r="A161" s="31">
        <v>44531</v>
      </c>
      <c r="B161" s="4"/>
      <c r="C161" s="6">
        <v>153</v>
      </c>
      <c r="D161" s="29">
        <f t="shared" si="22"/>
        <v>962</v>
      </c>
      <c r="E161" s="29">
        <f t="shared" si="27"/>
        <v>147186</v>
      </c>
      <c r="F161" s="29">
        <f t="shared" si="23"/>
        <v>-25955</v>
      </c>
      <c r="G161" s="34">
        <f>+Inputs!$D$3</f>
        <v>0.37951000000000001</v>
      </c>
      <c r="H161" s="4"/>
      <c r="I161" s="27">
        <f t="shared" si="28"/>
        <v>173141</v>
      </c>
      <c r="J161" s="4"/>
      <c r="K161" s="27">
        <f t="shared" si="24"/>
        <v>962</v>
      </c>
      <c r="L161" s="27">
        <f t="shared" si="29"/>
        <v>147186</v>
      </c>
      <c r="M161" s="27">
        <f t="shared" si="25"/>
        <v>365.08861999999999</v>
      </c>
      <c r="N161" s="27">
        <f t="shared" si="26"/>
        <v>365.08861999999999</v>
      </c>
      <c r="O161" s="27">
        <f t="shared" si="30"/>
        <v>-9850.1820499998576</v>
      </c>
      <c r="P161" s="27">
        <f t="shared" si="31"/>
        <v>9850.1820499998576</v>
      </c>
      <c r="Q161" s="8"/>
      <c r="R161" s="8"/>
      <c r="S161" s="8"/>
      <c r="T161" s="4"/>
    </row>
    <row r="162" spans="1:20">
      <c r="A162" s="31">
        <v>44562</v>
      </c>
      <c r="B162" s="4"/>
      <c r="C162" s="6">
        <v>154</v>
      </c>
      <c r="D162" s="29">
        <f t="shared" si="22"/>
        <v>962</v>
      </c>
      <c r="E162" s="29">
        <f t="shared" si="27"/>
        <v>148148</v>
      </c>
      <c r="F162" s="29">
        <f t="shared" si="23"/>
        <v>-24993</v>
      </c>
      <c r="G162" s="34">
        <f>+Inputs!$D$3</f>
        <v>0.37951000000000001</v>
      </c>
      <c r="H162" s="4"/>
      <c r="I162" s="27">
        <f t="shared" si="28"/>
        <v>173141</v>
      </c>
      <c r="J162" s="4"/>
      <c r="K162" s="27">
        <f t="shared" si="24"/>
        <v>962</v>
      </c>
      <c r="L162" s="27">
        <f t="shared" si="29"/>
        <v>148148</v>
      </c>
      <c r="M162" s="27">
        <f t="shared" si="25"/>
        <v>365.08861999999999</v>
      </c>
      <c r="N162" s="27">
        <f t="shared" si="26"/>
        <v>365.08861999999999</v>
      </c>
      <c r="O162" s="27">
        <f t="shared" si="30"/>
        <v>-9485.0934299998571</v>
      </c>
      <c r="P162" s="27">
        <f t="shared" si="31"/>
        <v>9485.0934299998571</v>
      </c>
      <c r="Q162" s="8"/>
      <c r="R162" s="8"/>
      <c r="S162" s="8"/>
      <c r="T162" s="4"/>
    </row>
    <row r="163" spans="1:20">
      <c r="A163" s="31">
        <v>44593</v>
      </c>
      <c r="B163" s="4"/>
      <c r="C163" s="6">
        <v>155</v>
      </c>
      <c r="D163" s="29">
        <f t="shared" si="22"/>
        <v>962</v>
      </c>
      <c r="E163" s="29">
        <f t="shared" si="27"/>
        <v>149110</v>
      </c>
      <c r="F163" s="29">
        <f t="shared" si="23"/>
        <v>-24031</v>
      </c>
      <c r="G163" s="34">
        <f>+Inputs!$D$3</f>
        <v>0.37951000000000001</v>
      </c>
      <c r="H163" s="4"/>
      <c r="I163" s="27">
        <f t="shared" si="28"/>
        <v>173141</v>
      </c>
      <c r="J163" s="4"/>
      <c r="K163" s="27">
        <f t="shared" si="24"/>
        <v>962</v>
      </c>
      <c r="L163" s="27">
        <f t="shared" si="29"/>
        <v>149110</v>
      </c>
      <c r="M163" s="27">
        <f t="shared" si="25"/>
        <v>365.08861999999999</v>
      </c>
      <c r="N163" s="27">
        <f t="shared" si="26"/>
        <v>365.08861999999999</v>
      </c>
      <c r="O163" s="27">
        <f t="shared" si="30"/>
        <v>-9120.0048099998567</v>
      </c>
      <c r="P163" s="27">
        <f t="shared" si="31"/>
        <v>9120.0048099998567</v>
      </c>
      <c r="Q163" s="8"/>
      <c r="R163" s="8"/>
      <c r="S163" s="8"/>
      <c r="T163" s="4"/>
    </row>
    <row r="164" spans="1:20">
      <c r="A164" s="31">
        <v>44621</v>
      </c>
      <c r="B164" s="4"/>
      <c r="C164" s="6">
        <v>156</v>
      </c>
      <c r="D164" s="29">
        <f t="shared" si="22"/>
        <v>962</v>
      </c>
      <c r="E164" s="29">
        <f t="shared" si="27"/>
        <v>150072</v>
      </c>
      <c r="F164" s="29">
        <f t="shared" si="23"/>
        <v>-23069</v>
      </c>
      <c r="G164" s="34">
        <f>+Inputs!$D$3</f>
        <v>0.37951000000000001</v>
      </c>
      <c r="H164" s="4"/>
      <c r="I164" s="27">
        <f t="shared" si="28"/>
        <v>173141</v>
      </c>
      <c r="J164" s="4"/>
      <c r="K164" s="27">
        <f t="shared" si="24"/>
        <v>962</v>
      </c>
      <c r="L164" s="27">
        <f t="shared" si="29"/>
        <v>150072</v>
      </c>
      <c r="M164" s="27">
        <f t="shared" si="25"/>
        <v>365.08861999999999</v>
      </c>
      <c r="N164" s="27">
        <f t="shared" si="26"/>
        <v>365.08861999999999</v>
      </c>
      <c r="O164" s="27">
        <f t="shared" si="30"/>
        <v>-8754.9161899998562</v>
      </c>
      <c r="P164" s="27">
        <f t="shared" si="31"/>
        <v>8754.9161899998562</v>
      </c>
      <c r="Q164" s="8"/>
      <c r="R164" s="8"/>
      <c r="S164" s="8"/>
      <c r="T164" s="4"/>
    </row>
    <row r="165" spans="1:20">
      <c r="A165" s="31">
        <v>44652</v>
      </c>
      <c r="B165" s="4"/>
      <c r="C165" s="6">
        <v>157</v>
      </c>
      <c r="D165" s="29">
        <f t="shared" si="22"/>
        <v>962</v>
      </c>
      <c r="E165" s="29">
        <f t="shared" si="27"/>
        <v>151034</v>
      </c>
      <c r="F165" s="29">
        <f t="shared" si="23"/>
        <v>-22107</v>
      </c>
      <c r="G165" s="34">
        <f>+Inputs!$D$3</f>
        <v>0.37951000000000001</v>
      </c>
      <c r="H165" s="4"/>
      <c r="I165" s="27">
        <f t="shared" si="28"/>
        <v>173141</v>
      </c>
      <c r="J165" s="4"/>
      <c r="K165" s="27">
        <f t="shared" si="24"/>
        <v>962</v>
      </c>
      <c r="L165" s="27">
        <f t="shared" si="29"/>
        <v>151034</v>
      </c>
      <c r="M165" s="27">
        <f t="shared" si="25"/>
        <v>365.08861999999999</v>
      </c>
      <c r="N165" s="27">
        <f t="shared" si="26"/>
        <v>365.08861999999999</v>
      </c>
      <c r="O165" s="27">
        <f t="shared" si="30"/>
        <v>-8389.8275699998558</v>
      </c>
      <c r="P165" s="27">
        <f t="shared" si="31"/>
        <v>8389.8275699998558</v>
      </c>
      <c r="Q165" s="8"/>
      <c r="R165" s="8"/>
      <c r="S165" s="8"/>
      <c r="T165" s="4"/>
    </row>
    <row r="166" spans="1:20">
      <c r="A166" s="31">
        <v>44682</v>
      </c>
      <c r="B166" s="4"/>
      <c r="C166" s="6">
        <v>158</v>
      </c>
      <c r="D166" s="29">
        <f t="shared" si="22"/>
        <v>962</v>
      </c>
      <c r="E166" s="29">
        <f t="shared" si="27"/>
        <v>151996</v>
      </c>
      <c r="F166" s="29">
        <f t="shared" si="23"/>
        <v>-21145</v>
      </c>
      <c r="G166" s="34">
        <f>+Inputs!$D$3</f>
        <v>0.37951000000000001</v>
      </c>
      <c r="H166" s="4"/>
      <c r="I166" s="27">
        <f t="shared" si="28"/>
        <v>173141</v>
      </c>
      <c r="J166" s="4"/>
      <c r="K166" s="27">
        <f t="shared" si="24"/>
        <v>962</v>
      </c>
      <c r="L166" s="27">
        <f t="shared" si="29"/>
        <v>151996</v>
      </c>
      <c r="M166" s="27">
        <f t="shared" si="25"/>
        <v>365.08861999999999</v>
      </c>
      <c r="N166" s="27">
        <f t="shared" si="26"/>
        <v>365.08861999999999</v>
      </c>
      <c r="O166" s="27">
        <f t="shared" si="30"/>
        <v>-8024.7389499998553</v>
      </c>
      <c r="P166" s="27">
        <f t="shared" si="31"/>
        <v>8024.7389499998553</v>
      </c>
      <c r="Q166" s="8"/>
      <c r="R166" s="8"/>
      <c r="S166" s="8"/>
      <c r="T166" s="4"/>
    </row>
    <row r="167" spans="1:20">
      <c r="A167" s="31">
        <v>44713</v>
      </c>
      <c r="B167" s="4"/>
      <c r="C167" s="6">
        <v>159</v>
      </c>
      <c r="D167" s="29">
        <f t="shared" si="22"/>
        <v>962</v>
      </c>
      <c r="E167" s="29">
        <f t="shared" si="27"/>
        <v>152958</v>
      </c>
      <c r="F167" s="29">
        <f t="shared" si="23"/>
        <v>-20183</v>
      </c>
      <c r="G167" s="34">
        <f>+Inputs!$D$3</f>
        <v>0.37951000000000001</v>
      </c>
      <c r="H167" s="4"/>
      <c r="I167" s="27">
        <f t="shared" si="28"/>
        <v>173141</v>
      </c>
      <c r="J167" s="4"/>
      <c r="K167" s="27">
        <f t="shared" si="24"/>
        <v>962</v>
      </c>
      <c r="L167" s="27">
        <f t="shared" si="29"/>
        <v>152958</v>
      </c>
      <c r="M167" s="27">
        <f t="shared" si="25"/>
        <v>365.08861999999999</v>
      </c>
      <c r="N167" s="27">
        <f t="shared" si="26"/>
        <v>365.08861999999999</v>
      </c>
      <c r="O167" s="27">
        <f t="shared" si="30"/>
        <v>-7659.6503299998549</v>
      </c>
      <c r="P167" s="27">
        <f t="shared" si="31"/>
        <v>7659.6503299998549</v>
      </c>
      <c r="Q167" s="8"/>
      <c r="R167" s="8"/>
      <c r="S167" s="8"/>
      <c r="T167" s="4"/>
    </row>
    <row r="168" spans="1:20">
      <c r="A168" s="31">
        <v>44743</v>
      </c>
      <c r="B168" s="4"/>
      <c r="C168" s="6">
        <v>160</v>
      </c>
      <c r="D168" s="29">
        <f t="shared" si="22"/>
        <v>962</v>
      </c>
      <c r="E168" s="29">
        <f t="shared" si="27"/>
        <v>153920</v>
      </c>
      <c r="F168" s="29">
        <f t="shared" si="23"/>
        <v>-19221</v>
      </c>
      <c r="G168" s="34">
        <f>+Inputs!$D$3</f>
        <v>0.37951000000000001</v>
      </c>
      <c r="H168" s="4"/>
      <c r="I168" s="27">
        <f t="shared" si="28"/>
        <v>173141</v>
      </c>
      <c r="J168" s="4"/>
      <c r="K168" s="27">
        <f t="shared" si="24"/>
        <v>962</v>
      </c>
      <c r="L168" s="27">
        <f t="shared" si="29"/>
        <v>153920</v>
      </c>
      <c r="M168" s="27">
        <f t="shared" si="25"/>
        <v>365.08861999999999</v>
      </c>
      <c r="N168" s="27">
        <f t="shared" si="26"/>
        <v>365.08861999999999</v>
      </c>
      <c r="O168" s="27">
        <f t="shared" si="30"/>
        <v>-7294.5617099998544</v>
      </c>
      <c r="P168" s="27">
        <f t="shared" si="31"/>
        <v>7294.5617099998544</v>
      </c>
      <c r="Q168" s="8"/>
      <c r="R168" s="8"/>
      <c r="S168" s="8"/>
      <c r="T168" s="4"/>
    </row>
    <row r="169" spans="1:20">
      <c r="A169" s="31">
        <v>44774</v>
      </c>
      <c r="B169" s="4"/>
      <c r="C169" s="6">
        <v>161</v>
      </c>
      <c r="D169" s="29">
        <f t="shared" si="22"/>
        <v>962</v>
      </c>
      <c r="E169" s="29">
        <f t="shared" si="27"/>
        <v>154882</v>
      </c>
      <c r="F169" s="29">
        <f t="shared" si="23"/>
        <v>-18259</v>
      </c>
      <c r="G169" s="34">
        <f>+Inputs!$D$3</f>
        <v>0.37951000000000001</v>
      </c>
      <c r="H169" s="4"/>
      <c r="I169" s="27">
        <f t="shared" si="28"/>
        <v>173141</v>
      </c>
      <c r="J169" s="4"/>
      <c r="K169" s="27">
        <f t="shared" si="24"/>
        <v>962</v>
      </c>
      <c r="L169" s="27">
        <f t="shared" si="29"/>
        <v>154882</v>
      </c>
      <c r="M169" s="27">
        <f t="shared" si="25"/>
        <v>365.08861999999999</v>
      </c>
      <c r="N169" s="27">
        <f t="shared" si="26"/>
        <v>365.08861999999999</v>
      </c>
      <c r="O169" s="27">
        <f t="shared" si="30"/>
        <v>-6929.473089999854</v>
      </c>
      <c r="P169" s="27">
        <f t="shared" si="31"/>
        <v>6929.473089999854</v>
      </c>
      <c r="Q169" s="8"/>
      <c r="R169" s="8"/>
      <c r="S169" s="8"/>
      <c r="T169" s="4"/>
    </row>
    <row r="170" spans="1:20">
      <c r="A170" s="31">
        <v>44805</v>
      </c>
      <c r="B170" s="4"/>
      <c r="C170" s="6">
        <v>162</v>
      </c>
      <c r="D170" s="29">
        <f t="shared" si="22"/>
        <v>962</v>
      </c>
      <c r="E170" s="29">
        <f t="shared" si="27"/>
        <v>155844</v>
      </c>
      <c r="F170" s="29">
        <f t="shared" si="23"/>
        <v>-17297</v>
      </c>
      <c r="G170" s="34">
        <f>+Inputs!$D$3</f>
        <v>0.37951000000000001</v>
      </c>
      <c r="H170" s="4"/>
      <c r="I170" s="27">
        <f t="shared" si="28"/>
        <v>173141</v>
      </c>
      <c r="J170" s="4"/>
      <c r="K170" s="27">
        <f t="shared" si="24"/>
        <v>962</v>
      </c>
      <c r="L170" s="27">
        <f t="shared" si="29"/>
        <v>155844</v>
      </c>
      <c r="M170" s="27">
        <f t="shared" si="25"/>
        <v>365.08861999999999</v>
      </c>
      <c r="N170" s="27">
        <f t="shared" si="26"/>
        <v>365.08861999999999</v>
      </c>
      <c r="O170" s="27">
        <f t="shared" si="30"/>
        <v>-6564.3844699998535</v>
      </c>
      <c r="P170" s="27">
        <f t="shared" si="31"/>
        <v>6564.3844699998535</v>
      </c>
      <c r="Q170" s="8"/>
      <c r="R170" s="8"/>
      <c r="S170" s="8"/>
      <c r="T170" s="4"/>
    </row>
    <row r="171" spans="1:20">
      <c r="A171" s="31">
        <v>44835</v>
      </c>
      <c r="B171" s="4"/>
      <c r="C171" s="6">
        <v>163</v>
      </c>
      <c r="D171" s="29">
        <f t="shared" si="22"/>
        <v>962</v>
      </c>
      <c r="E171" s="29">
        <f t="shared" si="27"/>
        <v>156806</v>
      </c>
      <c r="F171" s="29">
        <f t="shared" si="23"/>
        <v>-16335</v>
      </c>
      <c r="G171" s="34">
        <f>+Inputs!$D$3</f>
        <v>0.37951000000000001</v>
      </c>
      <c r="H171" s="4"/>
      <c r="I171" s="27">
        <f t="shared" si="28"/>
        <v>173141</v>
      </c>
      <c r="J171" s="4"/>
      <c r="K171" s="27">
        <f t="shared" si="24"/>
        <v>962</v>
      </c>
      <c r="L171" s="27">
        <f t="shared" si="29"/>
        <v>156806</v>
      </c>
      <c r="M171" s="27">
        <f t="shared" si="25"/>
        <v>365.08861999999999</v>
      </c>
      <c r="N171" s="27">
        <f t="shared" si="26"/>
        <v>365.08861999999999</v>
      </c>
      <c r="O171" s="27">
        <f t="shared" si="30"/>
        <v>-6199.2958499998531</v>
      </c>
      <c r="P171" s="27">
        <f t="shared" si="31"/>
        <v>6199.2958499998531</v>
      </c>
      <c r="Q171" s="8"/>
      <c r="R171" s="8"/>
      <c r="S171" s="8"/>
      <c r="T171" s="4"/>
    </row>
    <row r="172" spans="1:20">
      <c r="A172" s="31">
        <v>44866</v>
      </c>
      <c r="B172" s="4"/>
      <c r="C172" s="6">
        <v>164</v>
      </c>
      <c r="D172" s="29">
        <f t="shared" si="22"/>
        <v>962</v>
      </c>
      <c r="E172" s="29">
        <f t="shared" si="27"/>
        <v>157768</v>
      </c>
      <c r="F172" s="29">
        <f t="shared" si="23"/>
        <v>-15373</v>
      </c>
      <c r="G172" s="34">
        <f>+Inputs!$D$3</f>
        <v>0.37951000000000001</v>
      </c>
      <c r="H172" s="4"/>
      <c r="I172" s="27">
        <f t="shared" si="28"/>
        <v>173141</v>
      </c>
      <c r="J172" s="4"/>
      <c r="K172" s="27">
        <f t="shared" si="24"/>
        <v>962</v>
      </c>
      <c r="L172" s="27">
        <f t="shared" si="29"/>
        <v>157768</v>
      </c>
      <c r="M172" s="27">
        <f t="shared" si="25"/>
        <v>365.08861999999999</v>
      </c>
      <c r="N172" s="27">
        <f t="shared" si="26"/>
        <v>365.08861999999999</v>
      </c>
      <c r="O172" s="27">
        <f t="shared" si="30"/>
        <v>-5834.2072299998526</v>
      </c>
      <c r="P172" s="27">
        <f t="shared" si="31"/>
        <v>5834.2072299998526</v>
      </c>
      <c r="Q172" s="8"/>
      <c r="R172" s="8"/>
      <c r="S172" s="8"/>
      <c r="T172" s="4"/>
    </row>
    <row r="173" spans="1:20">
      <c r="A173" s="31">
        <v>44896</v>
      </c>
      <c r="B173" s="4"/>
      <c r="C173" s="6">
        <v>165</v>
      </c>
      <c r="D173" s="29">
        <f t="shared" si="22"/>
        <v>962</v>
      </c>
      <c r="E173" s="29">
        <f t="shared" si="27"/>
        <v>158730</v>
      </c>
      <c r="F173" s="29">
        <f t="shared" si="23"/>
        <v>-14411</v>
      </c>
      <c r="G173" s="34">
        <f>+Inputs!$D$3</f>
        <v>0.37951000000000001</v>
      </c>
      <c r="H173" s="4"/>
      <c r="I173" s="27">
        <f t="shared" si="28"/>
        <v>173141</v>
      </c>
      <c r="J173" s="4"/>
      <c r="K173" s="27">
        <f t="shared" si="24"/>
        <v>962</v>
      </c>
      <c r="L173" s="27">
        <f t="shared" si="29"/>
        <v>158730</v>
      </c>
      <c r="M173" s="27">
        <f t="shared" si="25"/>
        <v>365.08861999999999</v>
      </c>
      <c r="N173" s="27">
        <f t="shared" si="26"/>
        <v>365.08861999999999</v>
      </c>
      <c r="O173" s="27">
        <f t="shared" si="30"/>
        <v>-5469.1186099998522</v>
      </c>
      <c r="P173" s="27">
        <f t="shared" si="31"/>
        <v>5469.1186099998522</v>
      </c>
      <c r="Q173" s="8"/>
      <c r="R173" s="8"/>
      <c r="S173" s="8"/>
      <c r="T173" s="4"/>
    </row>
    <row r="174" spans="1:20">
      <c r="A174" s="31">
        <v>44927</v>
      </c>
      <c r="B174" s="4"/>
      <c r="C174" s="6">
        <v>166</v>
      </c>
      <c r="D174" s="29">
        <f t="shared" si="22"/>
        <v>962</v>
      </c>
      <c r="E174" s="29">
        <f t="shared" si="27"/>
        <v>159692</v>
      </c>
      <c r="F174" s="29">
        <f t="shared" si="23"/>
        <v>-13449</v>
      </c>
      <c r="G174" s="34">
        <f>+Inputs!$D$3</f>
        <v>0.37951000000000001</v>
      </c>
      <c r="H174" s="4"/>
      <c r="I174" s="27">
        <f t="shared" si="28"/>
        <v>173141</v>
      </c>
      <c r="J174" s="4"/>
      <c r="K174" s="27">
        <f t="shared" si="24"/>
        <v>962</v>
      </c>
      <c r="L174" s="27">
        <f t="shared" si="29"/>
        <v>159692</v>
      </c>
      <c r="M174" s="27">
        <f t="shared" si="25"/>
        <v>365.08861999999999</v>
      </c>
      <c r="N174" s="27">
        <f t="shared" si="26"/>
        <v>365.08861999999999</v>
      </c>
      <c r="O174" s="27">
        <f t="shared" si="30"/>
        <v>-5104.0299899998518</v>
      </c>
      <c r="P174" s="27">
        <f t="shared" si="31"/>
        <v>5104.0299899998518</v>
      </c>
      <c r="Q174" s="8"/>
      <c r="R174" s="8"/>
      <c r="S174" s="8"/>
      <c r="T174" s="4"/>
    </row>
    <row r="175" spans="1:20">
      <c r="A175" s="31">
        <v>44958</v>
      </c>
      <c r="B175" s="4"/>
      <c r="C175" s="6">
        <v>167</v>
      </c>
      <c r="D175" s="29">
        <f t="shared" si="22"/>
        <v>962</v>
      </c>
      <c r="E175" s="29">
        <f t="shared" si="27"/>
        <v>160654</v>
      </c>
      <c r="F175" s="29">
        <f t="shared" si="23"/>
        <v>-12487</v>
      </c>
      <c r="G175" s="34">
        <f>+Inputs!$D$3</f>
        <v>0.37951000000000001</v>
      </c>
      <c r="H175" s="4"/>
      <c r="I175" s="27">
        <f t="shared" si="28"/>
        <v>173141</v>
      </c>
      <c r="J175" s="4"/>
      <c r="K175" s="27">
        <f t="shared" si="24"/>
        <v>962</v>
      </c>
      <c r="L175" s="27">
        <f t="shared" si="29"/>
        <v>160654</v>
      </c>
      <c r="M175" s="27">
        <f t="shared" si="25"/>
        <v>365.08861999999999</v>
      </c>
      <c r="N175" s="27">
        <f t="shared" si="26"/>
        <v>365.08861999999999</v>
      </c>
      <c r="O175" s="27">
        <f t="shared" si="30"/>
        <v>-4738.9413699998513</v>
      </c>
      <c r="P175" s="27">
        <f t="shared" si="31"/>
        <v>4738.9413699998513</v>
      </c>
      <c r="Q175" s="8"/>
      <c r="R175" s="8"/>
      <c r="S175" s="8"/>
      <c r="T175" s="4"/>
    </row>
    <row r="176" spans="1:20">
      <c r="A176" s="31">
        <v>44986</v>
      </c>
      <c r="B176" s="4"/>
      <c r="C176" s="6">
        <v>168</v>
      </c>
      <c r="D176" s="29">
        <f t="shared" si="22"/>
        <v>962</v>
      </c>
      <c r="E176" s="29">
        <f t="shared" si="27"/>
        <v>161616</v>
      </c>
      <c r="F176" s="29">
        <f t="shared" si="23"/>
        <v>-11525</v>
      </c>
      <c r="G176" s="34">
        <f>+Inputs!$D$3</f>
        <v>0.37951000000000001</v>
      </c>
      <c r="H176" s="4"/>
      <c r="I176" s="27">
        <f t="shared" si="28"/>
        <v>173141</v>
      </c>
      <c r="J176" s="4"/>
      <c r="K176" s="27">
        <f t="shared" si="24"/>
        <v>962</v>
      </c>
      <c r="L176" s="27">
        <f t="shared" si="29"/>
        <v>161616</v>
      </c>
      <c r="M176" s="27">
        <f t="shared" si="25"/>
        <v>365.08861999999999</v>
      </c>
      <c r="N176" s="27">
        <f t="shared" si="26"/>
        <v>365.08861999999999</v>
      </c>
      <c r="O176" s="27">
        <f t="shared" si="30"/>
        <v>-4373.8527499998509</v>
      </c>
      <c r="P176" s="27">
        <f t="shared" si="31"/>
        <v>4373.8527499998509</v>
      </c>
      <c r="Q176" s="8"/>
      <c r="R176" s="8"/>
      <c r="S176" s="8"/>
      <c r="T176" s="4"/>
    </row>
    <row r="177" spans="1:20">
      <c r="A177" s="31">
        <v>45017</v>
      </c>
      <c r="B177" s="4"/>
      <c r="C177" s="6">
        <v>169</v>
      </c>
      <c r="D177" s="29">
        <f t="shared" si="22"/>
        <v>962</v>
      </c>
      <c r="E177" s="29">
        <f t="shared" si="27"/>
        <v>162578</v>
      </c>
      <c r="F177" s="29">
        <f t="shared" si="23"/>
        <v>-10563</v>
      </c>
      <c r="G177" s="34">
        <f>+Inputs!$D$3</f>
        <v>0.37951000000000001</v>
      </c>
      <c r="H177" s="4"/>
      <c r="I177" s="27">
        <f t="shared" si="28"/>
        <v>173141</v>
      </c>
      <c r="J177" s="4"/>
      <c r="K177" s="27">
        <f t="shared" si="24"/>
        <v>962</v>
      </c>
      <c r="L177" s="27">
        <f t="shared" si="29"/>
        <v>162578</v>
      </c>
      <c r="M177" s="27">
        <f t="shared" si="25"/>
        <v>365.08861999999999</v>
      </c>
      <c r="N177" s="27">
        <f t="shared" si="26"/>
        <v>365.08861999999999</v>
      </c>
      <c r="O177" s="27">
        <f t="shared" si="30"/>
        <v>-4008.7641299998509</v>
      </c>
      <c r="P177" s="27">
        <f t="shared" si="31"/>
        <v>4008.7641299998509</v>
      </c>
      <c r="Q177" s="8"/>
      <c r="R177" s="8"/>
      <c r="S177" s="8"/>
      <c r="T177" s="4"/>
    </row>
    <row r="178" spans="1:20">
      <c r="A178" s="31">
        <v>45047</v>
      </c>
      <c r="B178" s="4"/>
      <c r="C178" s="6">
        <v>170</v>
      </c>
      <c r="D178" s="29">
        <f t="shared" si="22"/>
        <v>962</v>
      </c>
      <c r="E178" s="29">
        <f t="shared" si="27"/>
        <v>163540</v>
      </c>
      <c r="F178" s="29">
        <f t="shared" si="23"/>
        <v>-9601</v>
      </c>
      <c r="G178" s="34">
        <f>+Inputs!$D$3</f>
        <v>0.37951000000000001</v>
      </c>
      <c r="H178" s="4"/>
      <c r="I178" s="27">
        <f t="shared" si="28"/>
        <v>173141</v>
      </c>
      <c r="J178" s="4"/>
      <c r="K178" s="27">
        <f t="shared" si="24"/>
        <v>962</v>
      </c>
      <c r="L178" s="27">
        <f t="shared" si="29"/>
        <v>163540</v>
      </c>
      <c r="M178" s="27">
        <f t="shared" si="25"/>
        <v>365.08861999999999</v>
      </c>
      <c r="N178" s="27">
        <f t="shared" si="26"/>
        <v>365.08861999999999</v>
      </c>
      <c r="O178" s="27">
        <f t="shared" si="30"/>
        <v>-3643.6755099998509</v>
      </c>
      <c r="P178" s="27">
        <f t="shared" si="31"/>
        <v>3643.6755099998509</v>
      </c>
      <c r="Q178" s="8"/>
      <c r="R178" s="8"/>
      <c r="S178" s="8"/>
      <c r="T178" s="4"/>
    </row>
    <row r="179" spans="1:20">
      <c r="A179" s="31">
        <v>45078</v>
      </c>
      <c r="B179" s="4"/>
      <c r="C179" s="6">
        <v>171</v>
      </c>
      <c r="D179" s="29">
        <f t="shared" si="22"/>
        <v>962</v>
      </c>
      <c r="E179" s="29">
        <f t="shared" si="27"/>
        <v>164502</v>
      </c>
      <c r="F179" s="29">
        <f t="shared" si="23"/>
        <v>-8639</v>
      </c>
      <c r="G179" s="34">
        <f>+Inputs!$D$3</f>
        <v>0.37951000000000001</v>
      </c>
      <c r="H179" s="4"/>
      <c r="I179" s="27">
        <f t="shared" si="28"/>
        <v>173141</v>
      </c>
      <c r="J179" s="4"/>
      <c r="K179" s="27">
        <f t="shared" si="24"/>
        <v>962</v>
      </c>
      <c r="L179" s="27">
        <f t="shared" si="29"/>
        <v>164502</v>
      </c>
      <c r="M179" s="27">
        <f t="shared" si="25"/>
        <v>365.08861999999999</v>
      </c>
      <c r="N179" s="27">
        <f t="shared" si="26"/>
        <v>365.08861999999999</v>
      </c>
      <c r="O179" s="27">
        <f t="shared" si="30"/>
        <v>-3278.5868899998509</v>
      </c>
      <c r="P179" s="27">
        <f t="shared" si="31"/>
        <v>3278.5868899998509</v>
      </c>
      <c r="Q179" s="8"/>
      <c r="R179" s="8"/>
      <c r="S179" s="8"/>
      <c r="T179" s="4"/>
    </row>
    <row r="180" spans="1:20">
      <c r="A180" s="31">
        <v>45108</v>
      </c>
      <c r="B180" s="4"/>
      <c r="C180" s="6">
        <v>172</v>
      </c>
      <c r="D180" s="29">
        <f t="shared" si="22"/>
        <v>962</v>
      </c>
      <c r="E180" s="29">
        <f t="shared" si="27"/>
        <v>165464</v>
      </c>
      <c r="F180" s="29">
        <f t="shared" si="23"/>
        <v>-7677</v>
      </c>
      <c r="G180" s="34">
        <f>+Inputs!$D$3</f>
        <v>0.37951000000000001</v>
      </c>
      <c r="H180" s="4"/>
      <c r="I180" s="27">
        <f t="shared" si="28"/>
        <v>173141</v>
      </c>
      <c r="J180" s="4"/>
      <c r="K180" s="27">
        <f t="shared" si="24"/>
        <v>962</v>
      </c>
      <c r="L180" s="27">
        <f t="shared" si="29"/>
        <v>165464</v>
      </c>
      <c r="M180" s="27">
        <f t="shared" si="25"/>
        <v>365.08861999999999</v>
      </c>
      <c r="N180" s="27">
        <f t="shared" si="26"/>
        <v>365.08861999999999</v>
      </c>
      <c r="O180" s="27">
        <f t="shared" si="30"/>
        <v>-2913.4982699998509</v>
      </c>
      <c r="P180" s="27">
        <f t="shared" si="31"/>
        <v>2913.4982699998509</v>
      </c>
      <c r="Q180" s="8"/>
      <c r="R180" s="8"/>
      <c r="S180" s="8"/>
      <c r="T180" s="4"/>
    </row>
    <row r="181" spans="1:20">
      <c r="A181" s="31">
        <v>45139</v>
      </c>
      <c r="B181" s="4"/>
      <c r="C181" s="6">
        <v>173</v>
      </c>
      <c r="D181" s="29">
        <f t="shared" si="22"/>
        <v>962</v>
      </c>
      <c r="E181" s="29">
        <f t="shared" si="27"/>
        <v>166426</v>
      </c>
      <c r="F181" s="29">
        <f t="shared" si="23"/>
        <v>-6715</v>
      </c>
      <c r="G181" s="34">
        <f>+Inputs!$D$3</f>
        <v>0.37951000000000001</v>
      </c>
      <c r="H181" s="4"/>
      <c r="I181" s="27">
        <f t="shared" si="28"/>
        <v>173141</v>
      </c>
      <c r="J181" s="4"/>
      <c r="K181" s="27">
        <f t="shared" si="24"/>
        <v>962</v>
      </c>
      <c r="L181" s="27">
        <f t="shared" si="29"/>
        <v>166426</v>
      </c>
      <c r="M181" s="27">
        <f t="shared" si="25"/>
        <v>365.08861999999999</v>
      </c>
      <c r="N181" s="27">
        <f t="shared" si="26"/>
        <v>365.08861999999999</v>
      </c>
      <c r="O181" s="27">
        <f t="shared" si="30"/>
        <v>-2548.4096499998509</v>
      </c>
      <c r="P181" s="27">
        <f t="shared" si="31"/>
        <v>2548.4096499998509</v>
      </c>
      <c r="Q181" s="8"/>
      <c r="R181" s="8"/>
      <c r="S181" s="8"/>
      <c r="T181" s="4"/>
    </row>
    <row r="182" spans="1:20">
      <c r="A182" s="31">
        <v>45170</v>
      </c>
      <c r="B182" s="4"/>
      <c r="C182" s="6">
        <v>174</v>
      </c>
      <c r="D182" s="29">
        <f t="shared" si="22"/>
        <v>962</v>
      </c>
      <c r="E182" s="29">
        <f t="shared" si="27"/>
        <v>167388</v>
      </c>
      <c r="F182" s="29">
        <f t="shared" si="23"/>
        <v>-5753</v>
      </c>
      <c r="G182" s="34">
        <f>+Inputs!$D$3</f>
        <v>0.37951000000000001</v>
      </c>
      <c r="H182" s="4"/>
      <c r="I182" s="27">
        <f t="shared" si="28"/>
        <v>173141</v>
      </c>
      <c r="J182" s="4"/>
      <c r="K182" s="27">
        <f t="shared" si="24"/>
        <v>962</v>
      </c>
      <c r="L182" s="27">
        <f t="shared" si="29"/>
        <v>167388</v>
      </c>
      <c r="M182" s="27">
        <f t="shared" si="25"/>
        <v>365.08861999999999</v>
      </c>
      <c r="N182" s="27">
        <f t="shared" si="26"/>
        <v>365.08861999999999</v>
      </c>
      <c r="O182" s="27">
        <f t="shared" si="30"/>
        <v>-2183.3210299998509</v>
      </c>
      <c r="P182" s="27">
        <f t="shared" si="31"/>
        <v>2183.3210299998509</v>
      </c>
      <c r="Q182" s="8"/>
      <c r="R182" s="8"/>
      <c r="S182" s="8"/>
      <c r="T182" s="4"/>
    </row>
    <row r="183" spans="1:20">
      <c r="A183" s="31">
        <v>45200</v>
      </c>
      <c r="B183" s="4"/>
      <c r="C183" s="6">
        <v>175</v>
      </c>
      <c r="D183" s="29">
        <f t="shared" si="22"/>
        <v>962</v>
      </c>
      <c r="E183" s="29">
        <f t="shared" si="27"/>
        <v>168350</v>
      </c>
      <c r="F183" s="29">
        <f t="shared" si="23"/>
        <v>-4791</v>
      </c>
      <c r="G183" s="34">
        <f>+Inputs!$D$3</f>
        <v>0.37951000000000001</v>
      </c>
      <c r="H183" s="4"/>
      <c r="I183" s="27">
        <f t="shared" si="28"/>
        <v>173141</v>
      </c>
      <c r="J183" s="4"/>
      <c r="K183" s="27">
        <f t="shared" si="24"/>
        <v>962</v>
      </c>
      <c r="L183" s="27">
        <f t="shared" si="29"/>
        <v>168350</v>
      </c>
      <c r="M183" s="27">
        <f t="shared" si="25"/>
        <v>365.08861999999999</v>
      </c>
      <c r="N183" s="27">
        <f t="shared" si="26"/>
        <v>365.08861999999999</v>
      </c>
      <c r="O183" s="27">
        <f t="shared" si="30"/>
        <v>-1818.2324099998509</v>
      </c>
      <c r="P183" s="27">
        <f t="shared" si="31"/>
        <v>1818.2324099998509</v>
      </c>
      <c r="Q183" s="8"/>
      <c r="R183" s="8"/>
      <c r="S183" s="8"/>
      <c r="T183" s="4"/>
    </row>
    <row r="184" spans="1:20">
      <c r="A184" s="31">
        <v>45231</v>
      </c>
      <c r="B184" s="4"/>
      <c r="C184" s="6">
        <v>176</v>
      </c>
      <c r="D184" s="29">
        <f t="shared" si="22"/>
        <v>962</v>
      </c>
      <c r="E184" s="29">
        <f t="shared" si="27"/>
        <v>169312</v>
      </c>
      <c r="F184" s="29">
        <f t="shared" si="23"/>
        <v>-3829</v>
      </c>
      <c r="G184" s="34">
        <f>+Inputs!$D$3</f>
        <v>0.37951000000000001</v>
      </c>
      <c r="H184" s="4"/>
      <c r="I184" s="27">
        <f t="shared" si="28"/>
        <v>173141</v>
      </c>
      <c r="J184" s="4"/>
      <c r="K184" s="27">
        <f t="shared" si="24"/>
        <v>962</v>
      </c>
      <c r="L184" s="27">
        <f t="shared" si="29"/>
        <v>169312</v>
      </c>
      <c r="M184" s="27">
        <f t="shared" si="25"/>
        <v>365.08861999999999</v>
      </c>
      <c r="N184" s="27">
        <f t="shared" si="26"/>
        <v>365.08861999999999</v>
      </c>
      <c r="O184" s="27">
        <f t="shared" si="30"/>
        <v>-1453.1437899998509</v>
      </c>
      <c r="P184" s="27">
        <f t="shared" si="31"/>
        <v>1453.1437899998509</v>
      </c>
      <c r="Q184" s="8"/>
      <c r="R184" s="8"/>
      <c r="S184" s="8"/>
      <c r="T184" s="4"/>
    </row>
    <row r="185" spans="1:20">
      <c r="A185" s="31">
        <v>45261</v>
      </c>
      <c r="B185" s="4"/>
      <c r="C185" s="6">
        <v>177</v>
      </c>
      <c r="D185" s="29">
        <f t="shared" si="22"/>
        <v>962</v>
      </c>
      <c r="E185" s="29">
        <f t="shared" si="27"/>
        <v>170274</v>
      </c>
      <c r="F185" s="29">
        <f t="shared" si="23"/>
        <v>-2867</v>
      </c>
      <c r="G185" s="34">
        <f>+Inputs!$D$3</f>
        <v>0.37951000000000001</v>
      </c>
      <c r="H185" s="4"/>
      <c r="I185" s="27">
        <f t="shared" si="28"/>
        <v>173141</v>
      </c>
      <c r="J185" s="4"/>
      <c r="K185" s="27">
        <f t="shared" si="24"/>
        <v>962</v>
      </c>
      <c r="L185" s="27">
        <f t="shared" si="29"/>
        <v>170274</v>
      </c>
      <c r="M185" s="27">
        <f t="shared" si="25"/>
        <v>365.08861999999999</v>
      </c>
      <c r="N185" s="27">
        <f t="shared" si="26"/>
        <v>365.08861999999999</v>
      </c>
      <c r="O185" s="27">
        <f t="shared" si="30"/>
        <v>-1088.0551699998509</v>
      </c>
      <c r="P185" s="27">
        <f t="shared" si="31"/>
        <v>1088.0551699998509</v>
      </c>
      <c r="Q185" s="8"/>
      <c r="R185" s="8"/>
      <c r="S185" s="8"/>
      <c r="T185" s="4"/>
    </row>
    <row r="186" spans="1:20">
      <c r="A186" s="31">
        <v>45292</v>
      </c>
      <c r="B186" s="4"/>
      <c r="C186" s="6">
        <v>178</v>
      </c>
      <c r="D186" s="29">
        <f t="shared" si="22"/>
        <v>962</v>
      </c>
      <c r="E186" s="29">
        <f t="shared" si="27"/>
        <v>171236</v>
      </c>
      <c r="F186" s="29">
        <f t="shared" si="23"/>
        <v>-1905</v>
      </c>
      <c r="G186" s="34">
        <f>+Inputs!$D$3</f>
        <v>0.37951000000000001</v>
      </c>
      <c r="H186" s="4"/>
      <c r="I186" s="27">
        <f t="shared" si="28"/>
        <v>173141</v>
      </c>
      <c r="J186" s="4"/>
      <c r="K186" s="27">
        <f t="shared" si="24"/>
        <v>962</v>
      </c>
      <c r="L186" s="27">
        <f t="shared" si="29"/>
        <v>171236</v>
      </c>
      <c r="M186" s="27">
        <f t="shared" si="25"/>
        <v>365.08861999999999</v>
      </c>
      <c r="N186" s="27">
        <f t="shared" si="26"/>
        <v>365.08861999999999</v>
      </c>
      <c r="O186" s="27">
        <f t="shared" si="30"/>
        <v>-722.96654999985094</v>
      </c>
      <c r="P186" s="27">
        <f t="shared" si="31"/>
        <v>722.96654999985094</v>
      </c>
      <c r="Q186" s="8"/>
      <c r="R186" s="8"/>
      <c r="S186" s="8"/>
      <c r="T186" s="4"/>
    </row>
    <row r="187" spans="1:20">
      <c r="A187" s="31">
        <v>45323</v>
      </c>
      <c r="B187" s="4"/>
      <c r="C187" s="6">
        <v>179</v>
      </c>
      <c r="D187" s="29">
        <f t="shared" si="22"/>
        <v>962</v>
      </c>
      <c r="E187" s="29">
        <f t="shared" si="27"/>
        <v>172198</v>
      </c>
      <c r="F187" s="29">
        <f t="shared" si="23"/>
        <v>-943</v>
      </c>
      <c r="G187" s="34">
        <f>+Inputs!$D$3</f>
        <v>0.37951000000000001</v>
      </c>
      <c r="H187" s="4"/>
      <c r="I187" s="27">
        <f t="shared" si="28"/>
        <v>173141</v>
      </c>
      <c r="J187" s="4"/>
      <c r="K187" s="27">
        <f t="shared" si="24"/>
        <v>962</v>
      </c>
      <c r="L187" s="27">
        <f t="shared" si="29"/>
        <v>172198</v>
      </c>
      <c r="M187" s="27">
        <f t="shared" si="25"/>
        <v>365.08861999999999</v>
      </c>
      <c r="N187" s="27">
        <f t="shared" si="26"/>
        <v>365.08861999999999</v>
      </c>
      <c r="O187" s="27">
        <f t="shared" si="30"/>
        <v>-357.87792999985095</v>
      </c>
      <c r="P187" s="27">
        <f t="shared" si="31"/>
        <v>357.87792999985095</v>
      </c>
      <c r="Q187" s="8"/>
      <c r="R187" s="8"/>
      <c r="S187" s="8"/>
      <c r="T187" s="4"/>
    </row>
    <row r="188" spans="1:20">
      <c r="A188" s="31">
        <v>45352</v>
      </c>
      <c r="B188" s="4"/>
      <c r="C188" s="6">
        <v>180</v>
      </c>
      <c r="D188" s="29">
        <f>-F187</f>
        <v>943</v>
      </c>
      <c r="E188" s="29">
        <f t="shared" si="27"/>
        <v>173141</v>
      </c>
      <c r="F188" s="29">
        <f t="shared" si="23"/>
        <v>0</v>
      </c>
      <c r="G188" s="34">
        <f>+Inputs!$D$3</f>
        <v>0.37951000000000001</v>
      </c>
      <c r="H188" s="4"/>
      <c r="I188" s="27">
        <f t="shared" si="28"/>
        <v>173141</v>
      </c>
      <c r="J188" s="4"/>
      <c r="K188" s="27">
        <f t="shared" si="24"/>
        <v>943</v>
      </c>
      <c r="L188" s="27">
        <f t="shared" si="29"/>
        <v>173141</v>
      </c>
      <c r="M188" s="27">
        <f t="shared" si="25"/>
        <v>357.87792999999999</v>
      </c>
      <c r="N188" s="27">
        <f t="shared" si="26"/>
        <v>357.87792999999999</v>
      </c>
      <c r="O188" s="27">
        <f t="shared" si="30"/>
        <v>1.4904344425303861E-10</v>
      </c>
      <c r="P188" s="27">
        <f t="shared" si="31"/>
        <v>-1.4904344425303861E-10</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-173141</v>
      </c>
      <c r="C190" s="4"/>
      <c r="D190" s="33">
        <f>SUM(D9:D189)</f>
        <v>173141</v>
      </c>
      <c r="E190" s="4"/>
      <c r="F190" s="4"/>
      <c r="G190" s="28"/>
      <c r="H190" s="33">
        <f>SUM(H9:H189)</f>
        <v>173141</v>
      </c>
      <c r="I190" s="33"/>
      <c r="J190" s="33">
        <f>SUM(J9:J189)</f>
        <v>65708.740910000008</v>
      </c>
      <c r="K190" s="33">
        <f>SUM(K9:K189)</f>
        <v>173141</v>
      </c>
      <c r="L190" s="33"/>
      <c r="M190" s="33">
        <f>SUM(M9:M189)</f>
        <v>65708.740910000153</v>
      </c>
      <c r="N190" s="33">
        <f>SUM(N9:N189)</f>
        <v>1.4904344425303861E-10</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dimension ref="A1:AE192"/>
  <sheetViews>
    <sheetView topLeftCell="V1" zoomScale="75" workbookViewId="0">
      <selection activeCell="P14" sqref="P14"/>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210</v>
      </c>
      <c r="B4" s="84" t="s">
        <v>223</v>
      </c>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39965</v>
      </c>
      <c r="B9" s="151">
        <v>-1017500</v>
      </c>
      <c r="C9" s="6">
        <v>1</v>
      </c>
      <c r="D9" s="29">
        <f t="shared" ref="D9:D72" si="0">ROUND(-(+$B$9/180)*1,0)</f>
        <v>5653</v>
      </c>
      <c r="E9" s="29">
        <f>+D9</f>
        <v>5653</v>
      </c>
      <c r="F9" s="29">
        <f t="shared" ref="F9:F72" si="1">$B$9+E9</f>
        <v>-1011847</v>
      </c>
      <c r="G9" s="34">
        <f>+Inputs!$D$3</f>
        <v>0.37951000000000001</v>
      </c>
      <c r="H9" s="27">
        <f>-B9</f>
        <v>1017500</v>
      </c>
      <c r="I9" s="27">
        <f>+H9</f>
        <v>1017500</v>
      </c>
      <c r="J9" s="27">
        <f>H9*G9</f>
        <v>386151.42499999999</v>
      </c>
      <c r="K9" s="27">
        <f t="shared" ref="K9:K72" si="2">D9</f>
        <v>5653</v>
      </c>
      <c r="L9" s="27">
        <f>+K9</f>
        <v>5653</v>
      </c>
      <c r="M9" s="27">
        <f t="shared" ref="M9:M72" si="3">K9*G9</f>
        <v>2145.37003</v>
      </c>
      <c r="N9" s="27">
        <f t="shared" ref="N9:N72" si="4">M9-J9</f>
        <v>-384006.05497</v>
      </c>
      <c r="O9" s="27">
        <f>+N9</f>
        <v>-384006.05497</v>
      </c>
      <c r="P9" s="27">
        <f>-SUM(N9)</f>
        <v>384006.05497</v>
      </c>
      <c r="Q9" s="38">
        <f>VLOOKUP(Q$8,$A$9:$P$188,5)</f>
        <v>39571</v>
      </c>
      <c r="R9" s="38">
        <f>VLOOKUP(R$8,$A$9:$P$188,5)</f>
        <v>107407</v>
      </c>
      <c r="S9" s="38">
        <f>+R9-Q9</f>
        <v>67836</v>
      </c>
      <c r="T9" s="35" t="s">
        <v>190</v>
      </c>
      <c r="U9" s="161">
        <f>-IF(TYPE(VLOOKUP(U8,$A$9:$P$188,6,FALSE))=16,0,VLOOKUP(U8,$A$9:$P$188,6,FALSE))</f>
        <v>0</v>
      </c>
      <c r="V9" s="161">
        <f>-IF(TYPE(VLOOKUP(V8,$A$9:$P$188,6,FALSE))=16,0,VLOOKUP(V8,$A$9:$P$188,6,FALSE))</f>
        <v>0</v>
      </c>
      <c r="W9" s="161">
        <f t="shared" ref="W9:AE9" si="5">-IF(TYPE(VLOOKUP(W8,$A$9:$P$188,6,FALSE))=16,0,VLOOKUP(W8,$A$9:$P$188,6,FALSE))</f>
        <v>0</v>
      </c>
      <c r="X9" s="161">
        <f t="shared" si="5"/>
        <v>0</v>
      </c>
      <c r="Y9" s="161">
        <f t="shared" si="5"/>
        <v>0</v>
      </c>
      <c r="Z9" s="161">
        <f t="shared" si="5"/>
        <v>1011847</v>
      </c>
      <c r="AA9" s="161">
        <f t="shared" si="5"/>
        <v>1006194</v>
      </c>
      <c r="AB9" s="161">
        <f t="shared" si="5"/>
        <v>1000541</v>
      </c>
      <c r="AC9" s="161">
        <f t="shared" si="5"/>
        <v>994888</v>
      </c>
      <c r="AD9" s="161">
        <f t="shared" si="5"/>
        <v>989235</v>
      </c>
      <c r="AE9" s="161">
        <f t="shared" si="5"/>
        <v>983582</v>
      </c>
    </row>
    <row r="10" spans="1:31">
      <c r="A10" s="31">
        <v>39995</v>
      </c>
      <c r="B10" s="151" t="s">
        <v>45</v>
      </c>
      <c r="C10" s="6">
        <v>2</v>
      </c>
      <c r="D10" s="29">
        <f t="shared" si="0"/>
        <v>5653</v>
      </c>
      <c r="E10" s="29">
        <f t="shared" ref="E10:E73" si="6">+E9+D10</f>
        <v>11306</v>
      </c>
      <c r="F10" s="29">
        <f t="shared" si="1"/>
        <v>-1006194</v>
      </c>
      <c r="G10" s="34">
        <f>+Inputs!$D$3</f>
        <v>0.37951000000000001</v>
      </c>
      <c r="H10" s="2"/>
      <c r="I10" s="27">
        <f t="shared" ref="I10:I73" si="7">+I9+H10</f>
        <v>1017500</v>
      </c>
      <c r="J10" s="27"/>
      <c r="K10" s="27">
        <f t="shared" si="2"/>
        <v>5653</v>
      </c>
      <c r="L10" s="27">
        <f t="shared" ref="L10:L73" si="8">+L9+K10</f>
        <v>11306</v>
      </c>
      <c r="M10" s="27">
        <f t="shared" si="3"/>
        <v>2145.37003</v>
      </c>
      <c r="N10" s="27">
        <f t="shared" si="4"/>
        <v>2145.37003</v>
      </c>
      <c r="O10" s="27">
        <f t="shared" ref="O10:O73" si="9">+O9+N10</f>
        <v>-381860.68494000001</v>
      </c>
      <c r="P10" s="27">
        <f t="shared" ref="P10:P73" si="10">P9-N10</f>
        <v>381860.68494000001</v>
      </c>
      <c r="Q10" s="38">
        <f>VLOOKUP(Q$8,$A$9:$P$188,15)</f>
        <v>-371133.83479000005</v>
      </c>
      <c r="R10" s="38">
        <f>VLOOKUP(R$8,$A$9:$P$188,15)</f>
        <v>-345389.39443000016</v>
      </c>
      <c r="S10" s="38">
        <f>+R10-Q10</f>
        <v>25744.440359999891</v>
      </c>
      <c r="T10" s="36" t="s">
        <v>69</v>
      </c>
    </row>
    <row r="11" spans="1:31">
      <c r="A11" s="31">
        <v>40026</v>
      </c>
      <c r="B11" s="5"/>
      <c r="C11" s="6">
        <v>3</v>
      </c>
      <c r="D11" s="29">
        <f t="shared" si="0"/>
        <v>5653</v>
      </c>
      <c r="E11" s="29">
        <f t="shared" si="6"/>
        <v>16959</v>
      </c>
      <c r="F11" s="29">
        <f t="shared" si="1"/>
        <v>-1000541</v>
      </c>
      <c r="G11" s="34">
        <f>+Inputs!$D$3</f>
        <v>0.37951000000000001</v>
      </c>
      <c r="H11" s="2"/>
      <c r="I11" s="27">
        <f t="shared" si="7"/>
        <v>1017500</v>
      </c>
      <c r="J11" s="27"/>
      <c r="K11" s="27">
        <f t="shared" si="2"/>
        <v>5653</v>
      </c>
      <c r="L11" s="27">
        <f t="shared" si="8"/>
        <v>16959</v>
      </c>
      <c r="M11" s="27">
        <f t="shared" si="3"/>
        <v>2145.37003</v>
      </c>
      <c r="N11" s="27">
        <f t="shared" si="4"/>
        <v>2145.37003</v>
      </c>
      <c r="O11" s="27">
        <f t="shared" si="9"/>
        <v>-379715.31491000002</v>
      </c>
      <c r="P11" s="27">
        <f t="shared" si="10"/>
        <v>379715.31491000002</v>
      </c>
      <c r="Q11" s="38">
        <f>+VLOOKUP(Q$8,$A$9:$P$188,16)</f>
        <v>371133.83479000005</v>
      </c>
      <c r="R11" s="38">
        <f>+VLOOKUP(R$8,$A$9:$P$188,16)</f>
        <v>345389.39443000016</v>
      </c>
      <c r="S11" s="38">
        <f>(+Q11+R11)/2</f>
        <v>358261.61461000011</v>
      </c>
      <c r="T11" s="36" t="s">
        <v>113</v>
      </c>
      <c r="U11" s="161">
        <f>IF(TYPE(VLOOKUP(U8,$A$9:$P$188,16,FALSE))=16,0,VLOOKUP(U8,$A$9:$P$188,16,FALSE))</f>
        <v>0</v>
      </c>
      <c r="V11" s="161">
        <f t="shared" ref="V11:AE11" si="11">IF(TYPE(VLOOKUP(V8,$A$9:$P$188,16,FALSE))=16,0,VLOOKUP(V8,$A$9:$P$188,16,FALSE))</f>
        <v>0</v>
      </c>
      <c r="W11" s="161">
        <f t="shared" si="11"/>
        <v>0</v>
      </c>
      <c r="X11" s="161">
        <f t="shared" si="11"/>
        <v>0</v>
      </c>
      <c r="Y11" s="161">
        <f t="shared" si="11"/>
        <v>0</v>
      </c>
      <c r="Z11" s="161">
        <f t="shared" si="11"/>
        <v>384006.05497</v>
      </c>
      <c r="AA11" s="161">
        <f t="shared" si="11"/>
        <v>381860.68494000001</v>
      </c>
      <c r="AB11" s="161">
        <f t="shared" si="11"/>
        <v>379715.31491000002</v>
      </c>
      <c r="AC11" s="161">
        <f t="shared" si="11"/>
        <v>377569.94488000002</v>
      </c>
      <c r="AD11" s="161">
        <f t="shared" si="11"/>
        <v>375424.57485000003</v>
      </c>
      <c r="AE11" s="161">
        <f t="shared" si="11"/>
        <v>373279.20482000004</v>
      </c>
    </row>
    <row r="12" spans="1:31">
      <c r="A12" s="31">
        <v>40057</v>
      </c>
      <c r="B12" s="3"/>
      <c r="C12" s="6">
        <v>4</v>
      </c>
      <c r="D12" s="29">
        <f t="shared" si="0"/>
        <v>5653</v>
      </c>
      <c r="E12" s="29">
        <f t="shared" si="6"/>
        <v>22612</v>
      </c>
      <c r="F12" s="29">
        <f t="shared" si="1"/>
        <v>-994888</v>
      </c>
      <c r="G12" s="34">
        <f>+Inputs!$D$3</f>
        <v>0.37951000000000001</v>
      </c>
      <c r="H12" s="2"/>
      <c r="I12" s="27">
        <f t="shared" si="7"/>
        <v>1017500</v>
      </c>
      <c r="J12" s="27"/>
      <c r="K12" s="27">
        <f t="shared" si="2"/>
        <v>5653</v>
      </c>
      <c r="L12" s="27">
        <f t="shared" si="8"/>
        <v>22612</v>
      </c>
      <c r="M12" s="27">
        <f t="shared" si="3"/>
        <v>2145.37003</v>
      </c>
      <c r="N12" s="27">
        <f t="shared" si="4"/>
        <v>2145.37003</v>
      </c>
      <c r="O12" s="27">
        <f t="shared" si="9"/>
        <v>-377569.94488000002</v>
      </c>
      <c r="P12" s="27">
        <f t="shared" si="10"/>
        <v>377569.94488000002</v>
      </c>
      <c r="Q12" s="39"/>
      <c r="R12" s="40"/>
      <c r="S12" s="40"/>
      <c r="T12" s="36"/>
    </row>
    <row r="13" spans="1:31">
      <c r="A13" s="31">
        <v>40087</v>
      </c>
      <c r="B13" s="3"/>
      <c r="C13" s="6">
        <v>5</v>
      </c>
      <c r="D13" s="29">
        <f t="shared" si="0"/>
        <v>5653</v>
      </c>
      <c r="E13" s="29">
        <f t="shared" si="6"/>
        <v>28265</v>
      </c>
      <c r="F13" s="29">
        <f t="shared" si="1"/>
        <v>-989235</v>
      </c>
      <c r="G13" s="34">
        <f>+Inputs!$D$3</f>
        <v>0.37951000000000001</v>
      </c>
      <c r="H13" s="2"/>
      <c r="I13" s="27">
        <f t="shared" si="7"/>
        <v>1017500</v>
      </c>
      <c r="J13" s="27"/>
      <c r="K13" s="27">
        <f t="shared" si="2"/>
        <v>5653</v>
      </c>
      <c r="L13" s="27">
        <f t="shared" si="8"/>
        <v>28265</v>
      </c>
      <c r="M13" s="27">
        <f t="shared" si="3"/>
        <v>2145.37003</v>
      </c>
      <c r="N13" s="27">
        <f t="shared" si="4"/>
        <v>2145.37003</v>
      </c>
      <c r="O13" s="27">
        <f t="shared" si="9"/>
        <v>-375424.57485000003</v>
      </c>
      <c r="P13" s="27">
        <f t="shared" si="10"/>
        <v>375424.57485000003</v>
      </c>
      <c r="Q13" s="38">
        <f>VLOOKUP(Q$8,$A$9:$P$188,9)</f>
        <v>1017500</v>
      </c>
      <c r="R13" s="38">
        <f>VLOOKUP(R$8,$A$9:$P$188,9)</f>
        <v>1017500</v>
      </c>
      <c r="S13" s="38">
        <f>+R13-Q13</f>
        <v>0</v>
      </c>
      <c r="T13" s="36" t="s">
        <v>191</v>
      </c>
    </row>
    <row r="14" spans="1:31">
      <c r="A14" s="31">
        <v>40118</v>
      </c>
      <c r="B14" s="3"/>
      <c r="C14" s="6">
        <v>6</v>
      </c>
      <c r="D14" s="29">
        <f t="shared" si="0"/>
        <v>5653</v>
      </c>
      <c r="E14" s="29">
        <f t="shared" si="6"/>
        <v>33918</v>
      </c>
      <c r="F14" s="29">
        <f t="shared" si="1"/>
        <v>-983582</v>
      </c>
      <c r="G14" s="34">
        <f>+Inputs!$D$3</f>
        <v>0.37951000000000001</v>
      </c>
      <c r="H14" s="2"/>
      <c r="I14" s="27">
        <f t="shared" si="7"/>
        <v>1017500</v>
      </c>
      <c r="J14" s="27"/>
      <c r="K14" s="27">
        <f t="shared" si="2"/>
        <v>5653</v>
      </c>
      <c r="L14" s="27">
        <f t="shared" si="8"/>
        <v>33918</v>
      </c>
      <c r="M14" s="27">
        <f t="shared" si="3"/>
        <v>2145.37003</v>
      </c>
      <c r="N14" s="27">
        <f t="shared" si="4"/>
        <v>2145.37003</v>
      </c>
      <c r="O14" s="27">
        <f t="shared" si="9"/>
        <v>-373279.20482000004</v>
      </c>
      <c r="P14" s="27">
        <f t="shared" si="10"/>
        <v>373279.20482000004</v>
      </c>
      <c r="Q14" s="38">
        <f>VLOOKUP(Q$8,$A$9:$P$188,12)</f>
        <v>39571</v>
      </c>
      <c r="R14" s="38">
        <f>VLOOKUP(R$8,$A$9:$P$188,12)</f>
        <v>107407</v>
      </c>
      <c r="S14" s="38">
        <f>+R14-Q14</f>
        <v>67836</v>
      </c>
      <c r="T14" s="37" t="s">
        <v>192</v>
      </c>
    </row>
    <row r="15" spans="1:31">
      <c r="A15" s="31">
        <v>40148</v>
      </c>
      <c r="B15" s="3"/>
      <c r="C15" s="6">
        <v>7</v>
      </c>
      <c r="D15" s="29">
        <f t="shared" si="0"/>
        <v>5653</v>
      </c>
      <c r="E15" s="29">
        <f t="shared" si="6"/>
        <v>39571</v>
      </c>
      <c r="F15" s="29">
        <f t="shared" si="1"/>
        <v>-977929</v>
      </c>
      <c r="G15" s="34">
        <f>+Inputs!$D$3</f>
        <v>0.37951000000000001</v>
      </c>
      <c r="H15" s="2"/>
      <c r="I15" s="27">
        <f t="shared" si="7"/>
        <v>1017500</v>
      </c>
      <c r="J15" s="27"/>
      <c r="K15" s="27">
        <f t="shared" si="2"/>
        <v>5653</v>
      </c>
      <c r="L15" s="27">
        <f t="shared" si="8"/>
        <v>39571</v>
      </c>
      <c r="M15" s="27">
        <f t="shared" si="3"/>
        <v>2145.37003</v>
      </c>
      <c r="N15" s="27">
        <f t="shared" si="4"/>
        <v>2145.37003</v>
      </c>
      <c r="O15" s="27">
        <f t="shared" si="9"/>
        <v>-371133.83479000005</v>
      </c>
      <c r="P15" s="27">
        <f t="shared" si="10"/>
        <v>371133.83479000005</v>
      </c>
      <c r="Q15" s="8"/>
      <c r="R15" s="8"/>
      <c r="S15" s="8"/>
      <c r="T15" s="108"/>
    </row>
    <row r="16" spans="1:31">
      <c r="A16" s="31">
        <v>40179</v>
      </c>
      <c r="B16" s="3"/>
      <c r="C16" s="6">
        <v>8</v>
      </c>
      <c r="D16" s="29">
        <f t="shared" si="0"/>
        <v>5653</v>
      </c>
      <c r="E16" s="29">
        <f t="shared" si="6"/>
        <v>45224</v>
      </c>
      <c r="F16" s="29">
        <f t="shared" si="1"/>
        <v>-972276</v>
      </c>
      <c r="G16" s="34">
        <f>+Inputs!$D$3</f>
        <v>0.37951000000000001</v>
      </c>
      <c r="H16" s="2"/>
      <c r="I16" s="27">
        <f t="shared" si="7"/>
        <v>1017500</v>
      </c>
      <c r="J16" s="27"/>
      <c r="K16" s="27">
        <f t="shared" si="2"/>
        <v>5653</v>
      </c>
      <c r="L16" s="27">
        <f t="shared" si="8"/>
        <v>45224</v>
      </c>
      <c r="M16" s="27">
        <f t="shared" si="3"/>
        <v>2145.37003</v>
      </c>
      <c r="N16" s="27">
        <f t="shared" si="4"/>
        <v>2145.37003</v>
      </c>
      <c r="O16" s="27">
        <f t="shared" si="9"/>
        <v>-368988.46476000006</v>
      </c>
      <c r="P16" s="27">
        <f t="shared" si="10"/>
        <v>368988.46476000006</v>
      </c>
      <c r="Q16" s="8"/>
      <c r="R16" s="8"/>
      <c r="S16" s="8"/>
      <c r="T16" s="4"/>
    </row>
    <row r="17" spans="1:20">
      <c r="A17" s="31">
        <v>40210</v>
      </c>
      <c r="B17" s="3"/>
      <c r="C17" s="6">
        <v>9</v>
      </c>
      <c r="D17" s="29">
        <f t="shared" si="0"/>
        <v>5653</v>
      </c>
      <c r="E17" s="29">
        <f t="shared" si="6"/>
        <v>50877</v>
      </c>
      <c r="F17" s="29">
        <f t="shared" si="1"/>
        <v>-966623</v>
      </c>
      <c r="G17" s="34">
        <f>+Inputs!$D$3</f>
        <v>0.37951000000000001</v>
      </c>
      <c r="H17" s="2"/>
      <c r="I17" s="27">
        <f t="shared" si="7"/>
        <v>1017500</v>
      </c>
      <c r="J17" s="27"/>
      <c r="K17" s="27">
        <f t="shared" si="2"/>
        <v>5653</v>
      </c>
      <c r="L17" s="27">
        <f t="shared" si="8"/>
        <v>50877</v>
      </c>
      <c r="M17" s="27">
        <f t="shared" si="3"/>
        <v>2145.37003</v>
      </c>
      <c r="N17" s="27">
        <f t="shared" si="4"/>
        <v>2145.37003</v>
      </c>
      <c r="O17" s="27">
        <f t="shared" si="9"/>
        <v>-366843.09473000007</v>
      </c>
      <c r="P17" s="27">
        <f t="shared" si="10"/>
        <v>366843.09473000007</v>
      </c>
      <c r="Q17" s="8"/>
      <c r="R17" s="8"/>
      <c r="S17" s="8"/>
      <c r="T17" s="4"/>
    </row>
    <row r="18" spans="1:20">
      <c r="A18" s="31">
        <v>40238</v>
      </c>
      <c r="B18" s="154"/>
      <c r="C18" s="155">
        <v>10</v>
      </c>
      <c r="D18" s="156">
        <f t="shared" si="0"/>
        <v>5653</v>
      </c>
      <c r="E18" s="156">
        <f t="shared" si="6"/>
        <v>56530</v>
      </c>
      <c r="F18" s="156">
        <f t="shared" si="1"/>
        <v>-960970</v>
      </c>
      <c r="G18" s="34">
        <f>+Inputs!$D$3</f>
        <v>0.37951000000000001</v>
      </c>
      <c r="H18" s="157"/>
      <c r="I18" s="158">
        <f t="shared" si="7"/>
        <v>1017500</v>
      </c>
      <c r="J18" s="158"/>
      <c r="K18" s="158">
        <f t="shared" si="2"/>
        <v>5653</v>
      </c>
      <c r="L18" s="158">
        <f t="shared" si="8"/>
        <v>56530</v>
      </c>
      <c r="M18" s="158">
        <f t="shared" si="3"/>
        <v>2145.37003</v>
      </c>
      <c r="N18" s="158">
        <f t="shared" si="4"/>
        <v>2145.37003</v>
      </c>
      <c r="O18" s="158">
        <f t="shared" si="9"/>
        <v>-364697.72470000008</v>
      </c>
      <c r="P18" s="158">
        <f t="shared" si="10"/>
        <v>364697.72470000008</v>
      </c>
      <c r="Q18" s="8"/>
      <c r="R18" s="8"/>
      <c r="S18" s="8"/>
      <c r="T18" s="4"/>
    </row>
    <row r="19" spans="1:20">
      <c r="A19" s="31">
        <v>40269</v>
      </c>
      <c r="B19" s="154"/>
      <c r="C19" s="155">
        <v>11</v>
      </c>
      <c r="D19" s="156">
        <f t="shared" si="0"/>
        <v>5653</v>
      </c>
      <c r="E19" s="156">
        <f t="shared" si="6"/>
        <v>62183</v>
      </c>
      <c r="F19" s="156">
        <f t="shared" si="1"/>
        <v>-955317</v>
      </c>
      <c r="G19" s="34">
        <f>+Inputs!$D$3</f>
        <v>0.37951000000000001</v>
      </c>
      <c r="H19" s="157"/>
      <c r="I19" s="158">
        <f t="shared" si="7"/>
        <v>1017500</v>
      </c>
      <c r="J19" s="158"/>
      <c r="K19" s="158">
        <f t="shared" si="2"/>
        <v>5653</v>
      </c>
      <c r="L19" s="158">
        <f t="shared" si="8"/>
        <v>62183</v>
      </c>
      <c r="M19" s="158">
        <f t="shared" si="3"/>
        <v>2145.37003</v>
      </c>
      <c r="N19" s="158">
        <f t="shared" si="4"/>
        <v>2145.37003</v>
      </c>
      <c r="O19" s="158">
        <f t="shared" si="9"/>
        <v>-362552.35467000009</v>
      </c>
      <c r="P19" s="158">
        <f t="shared" si="10"/>
        <v>362552.35467000009</v>
      </c>
      <c r="Q19" s="8"/>
      <c r="R19" s="8"/>
      <c r="S19" s="8"/>
      <c r="T19" s="4"/>
    </row>
    <row r="20" spans="1:20">
      <c r="A20" s="31">
        <v>40299</v>
      </c>
      <c r="B20" s="3"/>
      <c r="C20" s="6">
        <v>12</v>
      </c>
      <c r="D20" s="29">
        <f t="shared" si="0"/>
        <v>5653</v>
      </c>
      <c r="E20" s="29">
        <f t="shared" si="6"/>
        <v>67836</v>
      </c>
      <c r="F20" s="29">
        <f t="shared" si="1"/>
        <v>-949664</v>
      </c>
      <c r="G20" s="34">
        <f>+Inputs!$D$3</f>
        <v>0.37951000000000001</v>
      </c>
      <c r="H20" s="2"/>
      <c r="I20" s="27">
        <f t="shared" si="7"/>
        <v>1017500</v>
      </c>
      <c r="J20" s="27"/>
      <c r="K20" s="27">
        <f t="shared" si="2"/>
        <v>5653</v>
      </c>
      <c r="L20" s="27">
        <f t="shared" si="8"/>
        <v>67836</v>
      </c>
      <c r="M20" s="27">
        <f t="shared" si="3"/>
        <v>2145.37003</v>
      </c>
      <c r="N20" s="27">
        <f t="shared" si="4"/>
        <v>2145.37003</v>
      </c>
      <c r="O20" s="27">
        <f t="shared" si="9"/>
        <v>-360406.9846400001</v>
      </c>
      <c r="P20" s="27">
        <f t="shared" si="10"/>
        <v>360406.9846400001</v>
      </c>
      <c r="Q20" s="8"/>
      <c r="R20" s="8"/>
      <c r="S20" s="8"/>
      <c r="T20" s="4"/>
    </row>
    <row r="21" spans="1:20">
      <c r="A21" s="31">
        <v>40330</v>
      </c>
      <c r="B21" s="3"/>
      <c r="C21" s="6">
        <v>13</v>
      </c>
      <c r="D21" s="29">
        <f t="shared" si="0"/>
        <v>5653</v>
      </c>
      <c r="E21" s="29">
        <f t="shared" si="6"/>
        <v>73489</v>
      </c>
      <c r="F21" s="29">
        <f t="shared" si="1"/>
        <v>-944011</v>
      </c>
      <c r="G21" s="34">
        <f>+Inputs!$D$3</f>
        <v>0.37951000000000001</v>
      </c>
      <c r="H21" s="2"/>
      <c r="I21" s="27">
        <f t="shared" si="7"/>
        <v>1017500</v>
      </c>
      <c r="J21" s="27"/>
      <c r="K21" s="27">
        <f t="shared" si="2"/>
        <v>5653</v>
      </c>
      <c r="L21" s="27">
        <f t="shared" si="8"/>
        <v>73489</v>
      </c>
      <c r="M21" s="27">
        <f t="shared" si="3"/>
        <v>2145.37003</v>
      </c>
      <c r="N21" s="27">
        <f t="shared" si="4"/>
        <v>2145.37003</v>
      </c>
      <c r="O21" s="27">
        <f t="shared" si="9"/>
        <v>-358261.61461000011</v>
      </c>
      <c r="P21" s="27">
        <f t="shared" si="10"/>
        <v>358261.61461000011</v>
      </c>
      <c r="Q21" s="8"/>
      <c r="R21" s="8"/>
      <c r="S21" s="8"/>
      <c r="T21" s="4"/>
    </row>
    <row r="22" spans="1:20">
      <c r="A22" s="31">
        <v>40360</v>
      </c>
      <c r="B22" s="3"/>
      <c r="C22" s="6">
        <v>14</v>
      </c>
      <c r="D22" s="29">
        <f t="shared" si="0"/>
        <v>5653</v>
      </c>
      <c r="E22" s="29">
        <f t="shared" si="6"/>
        <v>79142</v>
      </c>
      <c r="F22" s="29">
        <f t="shared" si="1"/>
        <v>-938358</v>
      </c>
      <c r="G22" s="34">
        <f>+Inputs!$D$3</f>
        <v>0.37951000000000001</v>
      </c>
      <c r="H22" s="2"/>
      <c r="I22" s="27">
        <f t="shared" si="7"/>
        <v>1017500</v>
      </c>
      <c r="J22" s="27"/>
      <c r="K22" s="27">
        <f t="shared" si="2"/>
        <v>5653</v>
      </c>
      <c r="L22" s="27">
        <f t="shared" si="8"/>
        <v>79142</v>
      </c>
      <c r="M22" s="27">
        <f t="shared" si="3"/>
        <v>2145.37003</v>
      </c>
      <c r="N22" s="27">
        <f t="shared" si="4"/>
        <v>2145.37003</v>
      </c>
      <c r="O22" s="27">
        <f t="shared" si="9"/>
        <v>-356116.24458000012</v>
      </c>
      <c r="P22" s="27">
        <f t="shared" si="10"/>
        <v>356116.24458000012</v>
      </c>
      <c r="Q22" s="8"/>
      <c r="R22" s="8"/>
      <c r="S22" s="8"/>
      <c r="T22" s="4"/>
    </row>
    <row r="23" spans="1:20">
      <c r="A23" s="31">
        <v>40391</v>
      </c>
      <c r="B23" s="3"/>
      <c r="C23" s="6">
        <v>15</v>
      </c>
      <c r="D23" s="29">
        <f t="shared" si="0"/>
        <v>5653</v>
      </c>
      <c r="E23" s="29">
        <f t="shared" si="6"/>
        <v>84795</v>
      </c>
      <c r="F23" s="29">
        <f t="shared" si="1"/>
        <v>-932705</v>
      </c>
      <c r="G23" s="34">
        <f>+Inputs!$D$3</f>
        <v>0.37951000000000001</v>
      </c>
      <c r="H23" s="2"/>
      <c r="I23" s="27">
        <f t="shared" si="7"/>
        <v>1017500</v>
      </c>
      <c r="J23" s="27"/>
      <c r="K23" s="27">
        <f t="shared" si="2"/>
        <v>5653</v>
      </c>
      <c r="L23" s="27">
        <f t="shared" si="8"/>
        <v>84795</v>
      </c>
      <c r="M23" s="27">
        <f t="shared" si="3"/>
        <v>2145.37003</v>
      </c>
      <c r="N23" s="27">
        <f t="shared" si="4"/>
        <v>2145.37003</v>
      </c>
      <c r="O23" s="27">
        <f t="shared" si="9"/>
        <v>-353970.87455000012</v>
      </c>
      <c r="P23" s="27">
        <f t="shared" si="10"/>
        <v>353970.87455000012</v>
      </c>
      <c r="Q23" s="8"/>
      <c r="R23" s="8"/>
      <c r="S23" s="8"/>
      <c r="T23" s="4"/>
    </row>
    <row r="24" spans="1:20">
      <c r="A24" s="31">
        <v>40422</v>
      </c>
      <c r="B24" s="3"/>
      <c r="C24" s="6">
        <v>16</v>
      </c>
      <c r="D24" s="29">
        <f t="shared" si="0"/>
        <v>5653</v>
      </c>
      <c r="E24" s="29">
        <f t="shared" si="6"/>
        <v>90448</v>
      </c>
      <c r="F24" s="29">
        <f t="shared" si="1"/>
        <v>-927052</v>
      </c>
      <c r="G24" s="34">
        <f>+Inputs!$D$3</f>
        <v>0.37951000000000001</v>
      </c>
      <c r="H24" s="2"/>
      <c r="I24" s="27">
        <f t="shared" si="7"/>
        <v>1017500</v>
      </c>
      <c r="J24" s="27"/>
      <c r="K24" s="27">
        <f t="shared" si="2"/>
        <v>5653</v>
      </c>
      <c r="L24" s="27">
        <f t="shared" si="8"/>
        <v>90448</v>
      </c>
      <c r="M24" s="27">
        <f t="shared" si="3"/>
        <v>2145.37003</v>
      </c>
      <c r="N24" s="27">
        <f t="shared" si="4"/>
        <v>2145.37003</v>
      </c>
      <c r="O24" s="27">
        <f t="shared" si="9"/>
        <v>-351825.50452000013</v>
      </c>
      <c r="P24" s="27">
        <f t="shared" si="10"/>
        <v>351825.50452000013</v>
      </c>
      <c r="Q24" s="8"/>
      <c r="R24" s="8"/>
      <c r="S24" s="8"/>
      <c r="T24" s="4"/>
    </row>
    <row r="25" spans="1:20">
      <c r="A25" s="31">
        <v>40452</v>
      </c>
      <c r="B25" s="3"/>
      <c r="C25" s="6">
        <v>17</v>
      </c>
      <c r="D25" s="29">
        <f t="shared" si="0"/>
        <v>5653</v>
      </c>
      <c r="E25" s="29">
        <f t="shared" si="6"/>
        <v>96101</v>
      </c>
      <c r="F25" s="29">
        <f t="shared" si="1"/>
        <v>-921399</v>
      </c>
      <c r="G25" s="34">
        <f>+Inputs!$D$3</f>
        <v>0.37951000000000001</v>
      </c>
      <c r="H25" s="2"/>
      <c r="I25" s="27">
        <f t="shared" si="7"/>
        <v>1017500</v>
      </c>
      <c r="J25" s="27"/>
      <c r="K25" s="27">
        <f t="shared" si="2"/>
        <v>5653</v>
      </c>
      <c r="L25" s="27">
        <f t="shared" si="8"/>
        <v>96101</v>
      </c>
      <c r="M25" s="27">
        <f t="shared" si="3"/>
        <v>2145.37003</v>
      </c>
      <c r="N25" s="27">
        <f t="shared" si="4"/>
        <v>2145.37003</v>
      </c>
      <c r="O25" s="27">
        <f t="shared" si="9"/>
        <v>-349680.13449000014</v>
      </c>
      <c r="P25" s="27">
        <f t="shared" si="10"/>
        <v>349680.13449000014</v>
      </c>
      <c r="Q25" s="8"/>
      <c r="R25" s="8"/>
      <c r="S25" s="8"/>
      <c r="T25" s="4"/>
    </row>
    <row r="26" spans="1:20">
      <c r="A26" s="31">
        <v>40483</v>
      </c>
      <c r="B26" s="3"/>
      <c r="C26" s="6">
        <v>18</v>
      </c>
      <c r="D26" s="29">
        <f t="shared" si="0"/>
        <v>5653</v>
      </c>
      <c r="E26" s="29">
        <f t="shared" si="6"/>
        <v>101754</v>
      </c>
      <c r="F26" s="29">
        <f t="shared" si="1"/>
        <v>-915746</v>
      </c>
      <c r="G26" s="34">
        <f>+Inputs!$D$3</f>
        <v>0.37951000000000001</v>
      </c>
      <c r="H26" s="2"/>
      <c r="I26" s="27">
        <f t="shared" si="7"/>
        <v>1017500</v>
      </c>
      <c r="J26" s="27"/>
      <c r="K26" s="27">
        <f t="shared" si="2"/>
        <v>5653</v>
      </c>
      <c r="L26" s="27">
        <f t="shared" si="8"/>
        <v>101754</v>
      </c>
      <c r="M26" s="27">
        <f t="shared" si="3"/>
        <v>2145.37003</v>
      </c>
      <c r="N26" s="27">
        <f t="shared" si="4"/>
        <v>2145.37003</v>
      </c>
      <c r="O26" s="27">
        <f t="shared" si="9"/>
        <v>-347534.76446000015</v>
      </c>
      <c r="P26" s="27">
        <f t="shared" si="10"/>
        <v>347534.76446000015</v>
      </c>
      <c r="Q26" s="8"/>
      <c r="R26" s="8"/>
      <c r="S26" s="8"/>
      <c r="T26" s="4"/>
    </row>
    <row r="27" spans="1:20">
      <c r="A27" s="31">
        <v>40513</v>
      </c>
      <c r="B27" s="3"/>
      <c r="C27" s="6">
        <v>19</v>
      </c>
      <c r="D27" s="29">
        <f t="shared" si="0"/>
        <v>5653</v>
      </c>
      <c r="E27" s="29">
        <f t="shared" si="6"/>
        <v>107407</v>
      </c>
      <c r="F27" s="29">
        <f t="shared" si="1"/>
        <v>-910093</v>
      </c>
      <c r="G27" s="34">
        <f>+Inputs!$D$3</f>
        <v>0.37951000000000001</v>
      </c>
      <c r="H27" s="2"/>
      <c r="I27" s="27">
        <f t="shared" si="7"/>
        <v>1017500</v>
      </c>
      <c r="J27" s="27"/>
      <c r="K27" s="27">
        <f t="shared" si="2"/>
        <v>5653</v>
      </c>
      <c r="L27" s="27">
        <f t="shared" si="8"/>
        <v>107407</v>
      </c>
      <c r="M27" s="27">
        <f t="shared" si="3"/>
        <v>2145.37003</v>
      </c>
      <c r="N27" s="27">
        <f t="shared" si="4"/>
        <v>2145.37003</v>
      </c>
      <c r="O27" s="27">
        <f t="shared" si="9"/>
        <v>-345389.39443000016</v>
      </c>
      <c r="P27" s="27">
        <f t="shared" si="10"/>
        <v>345389.39443000016</v>
      </c>
      <c r="Q27" s="8"/>
      <c r="R27" s="8"/>
      <c r="S27" s="8"/>
      <c r="T27" s="4"/>
    </row>
    <row r="28" spans="1:20">
      <c r="A28" s="31">
        <v>40544</v>
      </c>
      <c r="B28" s="3"/>
      <c r="C28" s="6">
        <v>20</v>
      </c>
      <c r="D28" s="29">
        <f t="shared" si="0"/>
        <v>5653</v>
      </c>
      <c r="E28" s="29">
        <f t="shared" si="6"/>
        <v>113060</v>
      </c>
      <c r="F28" s="29">
        <f t="shared" si="1"/>
        <v>-904440</v>
      </c>
      <c r="G28" s="34">
        <f>+Inputs!$D$3</f>
        <v>0.37951000000000001</v>
      </c>
      <c r="H28" s="2"/>
      <c r="I28" s="27">
        <f t="shared" si="7"/>
        <v>1017500</v>
      </c>
      <c r="J28" s="27"/>
      <c r="K28" s="27">
        <f t="shared" si="2"/>
        <v>5653</v>
      </c>
      <c r="L28" s="27">
        <f t="shared" si="8"/>
        <v>113060</v>
      </c>
      <c r="M28" s="27">
        <f t="shared" si="3"/>
        <v>2145.37003</v>
      </c>
      <c r="N28" s="27">
        <f t="shared" si="4"/>
        <v>2145.37003</v>
      </c>
      <c r="O28" s="27">
        <f t="shared" si="9"/>
        <v>-343244.02440000017</v>
      </c>
      <c r="P28" s="27">
        <f t="shared" si="10"/>
        <v>343244.02440000017</v>
      </c>
      <c r="Q28" s="8"/>
      <c r="R28" s="8"/>
      <c r="S28" s="8"/>
      <c r="T28" s="4"/>
    </row>
    <row r="29" spans="1:20">
      <c r="A29" s="31">
        <v>40575</v>
      </c>
      <c r="B29" s="3"/>
      <c r="C29" s="6">
        <v>21</v>
      </c>
      <c r="D29" s="29">
        <f t="shared" si="0"/>
        <v>5653</v>
      </c>
      <c r="E29" s="29">
        <f t="shared" si="6"/>
        <v>118713</v>
      </c>
      <c r="F29" s="29">
        <f t="shared" si="1"/>
        <v>-898787</v>
      </c>
      <c r="G29" s="34">
        <f>+Inputs!$D$3</f>
        <v>0.37951000000000001</v>
      </c>
      <c r="H29" s="2"/>
      <c r="I29" s="27">
        <f t="shared" si="7"/>
        <v>1017500</v>
      </c>
      <c r="J29" s="27"/>
      <c r="K29" s="27">
        <f t="shared" si="2"/>
        <v>5653</v>
      </c>
      <c r="L29" s="27">
        <f t="shared" si="8"/>
        <v>118713</v>
      </c>
      <c r="M29" s="27">
        <f t="shared" si="3"/>
        <v>2145.37003</v>
      </c>
      <c r="N29" s="27">
        <f t="shared" si="4"/>
        <v>2145.37003</v>
      </c>
      <c r="O29" s="27">
        <f t="shared" si="9"/>
        <v>-341098.65437000018</v>
      </c>
      <c r="P29" s="27">
        <f t="shared" si="10"/>
        <v>341098.65437000018</v>
      </c>
      <c r="Q29" s="8"/>
      <c r="R29" s="8"/>
      <c r="S29" s="8"/>
      <c r="T29" s="4"/>
    </row>
    <row r="30" spans="1:20">
      <c r="A30" s="31">
        <v>40603</v>
      </c>
      <c r="B30" s="3"/>
      <c r="C30" s="6">
        <v>22</v>
      </c>
      <c r="D30" s="29">
        <f t="shared" si="0"/>
        <v>5653</v>
      </c>
      <c r="E30" s="29">
        <f t="shared" si="6"/>
        <v>124366</v>
      </c>
      <c r="F30" s="29">
        <f t="shared" si="1"/>
        <v>-893134</v>
      </c>
      <c r="G30" s="34">
        <f>+Inputs!$D$3</f>
        <v>0.37951000000000001</v>
      </c>
      <c r="H30" s="2"/>
      <c r="I30" s="27">
        <f t="shared" si="7"/>
        <v>1017500</v>
      </c>
      <c r="J30" s="27"/>
      <c r="K30" s="27">
        <f t="shared" si="2"/>
        <v>5653</v>
      </c>
      <c r="L30" s="27">
        <f t="shared" si="8"/>
        <v>124366</v>
      </c>
      <c r="M30" s="27">
        <f t="shared" si="3"/>
        <v>2145.37003</v>
      </c>
      <c r="N30" s="27">
        <f t="shared" si="4"/>
        <v>2145.37003</v>
      </c>
      <c r="O30" s="27">
        <f t="shared" si="9"/>
        <v>-338953.28434000019</v>
      </c>
      <c r="P30" s="27">
        <f t="shared" si="10"/>
        <v>338953.28434000019</v>
      </c>
      <c r="Q30" s="8"/>
      <c r="R30" s="8"/>
      <c r="S30" s="8"/>
      <c r="T30" s="4"/>
    </row>
    <row r="31" spans="1:20">
      <c r="A31" s="31">
        <v>40634</v>
      </c>
      <c r="B31" s="3"/>
      <c r="C31" s="6">
        <v>23</v>
      </c>
      <c r="D31" s="29">
        <f t="shared" si="0"/>
        <v>5653</v>
      </c>
      <c r="E31" s="29">
        <f t="shared" si="6"/>
        <v>130019</v>
      </c>
      <c r="F31" s="29">
        <f t="shared" si="1"/>
        <v>-887481</v>
      </c>
      <c r="G31" s="34">
        <f>+Inputs!$D$3</f>
        <v>0.37951000000000001</v>
      </c>
      <c r="H31" s="2"/>
      <c r="I31" s="27">
        <f t="shared" si="7"/>
        <v>1017500</v>
      </c>
      <c r="J31" s="27"/>
      <c r="K31" s="27">
        <f t="shared" si="2"/>
        <v>5653</v>
      </c>
      <c r="L31" s="27">
        <f t="shared" si="8"/>
        <v>130019</v>
      </c>
      <c r="M31" s="27">
        <f t="shared" si="3"/>
        <v>2145.37003</v>
      </c>
      <c r="N31" s="27">
        <f t="shared" si="4"/>
        <v>2145.37003</v>
      </c>
      <c r="O31" s="27">
        <f t="shared" si="9"/>
        <v>-336807.9143100002</v>
      </c>
      <c r="P31" s="27">
        <f t="shared" si="10"/>
        <v>336807.9143100002</v>
      </c>
      <c r="Q31" s="8"/>
      <c r="R31" s="8"/>
      <c r="S31" s="8"/>
      <c r="T31" s="4"/>
    </row>
    <row r="32" spans="1:20">
      <c r="A32" s="31">
        <v>40664</v>
      </c>
      <c r="B32" s="3"/>
      <c r="C32" s="6">
        <v>24</v>
      </c>
      <c r="D32" s="29">
        <f t="shared" si="0"/>
        <v>5653</v>
      </c>
      <c r="E32" s="29">
        <f t="shared" si="6"/>
        <v>135672</v>
      </c>
      <c r="F32" s="29">
        <f t="shared" si="1"/>
        <v>-881828</v>
      </c>
      <c r="G32" s="34">
        <f>+Inputs!$D$3</f>
        <v>0.37951000000000001</v>
      </c>
      <c r="H32" s="2"/>
      <c r="I32" s="27">
        <f t="shared" si="7"/>
        <v>1017500</v>
      </c>
      <c r="J32" s="27"/>
      <c r="K32" s="27">
        <f t="shared" si="2"/>
        <v>5653</v>
      </c>
      <c r="L32" s="27">
        <f t="shared" si="8"/>
        <v>135672</v>
      </c>
      <c r="M32" s="27">
        <f t="shared" si="3"/>
        <v>2145.37003</v>
      </c>
      <c r="N32" s="27">
        <f t="shared" si="4"/>
        <v>2145.37003</v>
      </c>
      <c r="O32" s="27">
        <f t="shared" si="9"/>
        <v>-334662.54428000021</v>
      </c>
      <c r="P32" s="27">
        <f t="shared" si="10"/>
        <v>334662.54428000021</v>
      </c>
      <c r="Q32" s="8"/>
      <c r="R32" s="8"/>
      <c r="S32" s="8"/>
      <c r="T32" s="4"/>
    </row>
    <row r="33" spans="1:20">
      <c r="A33" s="31">
        <v>40695</v>
      </c>
      <c r="B33" s="3"/>
      <c r="C33" s="6">
        <v>25</v>
      </c>
      <c r="D33" s="29">
        <f t="shared" si="0"/>
        <v>5653</v>
      </c>
      <c r="E33" s="29">
        <f t="shared" si="6"/>
        <v>141325</v>
      </c>
      <c r="F33" s="29">
        <f t="shared" si="1"/>
        <v>-876175</v>
      </c>
      <c r="G33" s="34">
        <f>+Inputs!$D$3</f>
        <v>0.37951000000000001</v>
      </c>
      <c r="H33" s="2"/>
      <c r="I33" s="27">
        <f t="shared" si="7"/>
        <v>1017500</v>
      </c>
      <c r="J33" s="27"/>
      <c r="K33" s="27">
        <f t="shared" si="2"/>
        <v>5653</v>
      </c>
      <c r="L33" s="27">
        <f t="shared" si="8"/>
        <v>141325</v>
      </c>
      <c r="M33" s="27">
        <f t="shared" si="3"/>
        <v>2145.37003</v>
      </c>
      <c r="N33" s="27">
        <f t="shared" si="4"/>
        <v>2145.37003</v>
      </c>
      <c r="O33" s="27">
        <f t="shared" si="9"/>
        <v>-332517.17425000021</v>
      </c>
      <c r="P33" s="27">
        <f t="shared" si="10"/>
        <v>332517.17425000021</v>
      </c>
      <c r="Q33" s="8"/>
      <c r="R33" s="8"/>
      <c r="S33" s="8"/>
      <c r="T33" s="4"/>
    </row>
    <row r="34" spans="1:20">
      <c r="A34" s="31">
        <v>40725</v>
      </c>
      <c r="B34" s="3"/>
      <c r="C34" s="6">
        <v>26</v>
      </c>
      <c r="D34" s="29">
        <f t="shared" si="0"/>
        <v>5653</v>
      </c>
      <c r="E34" s="29">
        <f t="shared" si="6"/>
        <v>146978</v>
      </c>
      <c r="F34" s="29">
        <f t="shared" si="1"/>
        <v>-870522</v>
      </c>
      <c r="G34" s="34">
        <f>+Inputs!$D$3</f>
        <v>0.37951000000000001</v>
      </c>
      <c r="H34" s="2"/>
      <c r="I34" s="27">
        <f t="shared" si="7"/>
        <v>1017500</v>
      </c>
      <c r="J34" s="27"/>
      <c r="K34" s="27">
        <f t="shared" si="2"/>
        <v>5653</v>
      </c>
      <c r="L34" s="27">
        <f t="shared" si="8"/>
        <v>146978</v>
      </c>
      <c r="M34" s="27">
        <f t="shared" si="3"/>
        <v>2145.37003</v>
      </c>
      <c r="N34" s="27">
        <f t="shared" si="4"/>
        <v>2145.37003</v>
      </c>
      <c r="O34" s="27">
        <f t="shared" si="9"/>
        <v>-330371.80422000022</v>
      </c>
      <c r="P34" s="27">
        <f t="shared" si="10"/>
        <v>330371.80422000022</v>
      </c>
      <c r="Q34" s="8"/>
      <c r="R34" s="8"/>
      <c r="S34" s="8"/>
      <c r="T34" s="4"/>
    </row>
    <row r="35" spans="1:20">
      <c r="A35" s="31">
        <v>40756</v>
      </c>
      <c r="B35" s="3"/>
      <c r="C35" s="6">
        <v>27</v>
      </c>
      <c r="D35" s="29">
        <f t="shared" si="0"/>
        <v>5653</v>
      </c>
      <c r="E35" s="29">
        <f t="shared" si="6"/>
        <v>152631</v>
      </c>
      <c r="F35" s="29">
        <f t="shared" si="1"/>
        <v>-864869</v>
      </c>
      <c r="G35" s="34">
        <f>+Inputs!$D$3</f>
        <v>0.37951000000000001</v>
      </c>
      <c r="H35" s="2"/>
      <c r="I35" s="27">
        <f t="shared" si="7"/>
        <v>1017500</v>
      </c>
      <c r="J35" s="27"/>
      <c r="K35" s="27">
        <f t="shared" si="2"/>
        <v>5653</v>
      </c>
      <c r="L35" s="27">
        <f t="shared" si="8"/>
        <v>152631</v>
      </c>
      <c r="M35" s="27">
        <f t="shared" si="3"/>
        <v>2145.37003</v>
      </c>
      <c r="N35" s="27">
        <f t="shared" si="4"/>
        <v>2145.37003</v>
      </c>
      <c r="O35" s="27">
        <f t="shared" si="9"/>
        <v>-328226.43419000023</v>
      </c>
      <c r="P35" s="27">
        <f t="shared" si="10"/>
        <v>328226.43419000023</v>
      </c>
      <c r="Q35" s="8"/>
      <c r="R35" s="8"/>
      <c r="S35" s="8"/>
      <c r="T35" s="4"/>
    </row>
    <row r="36" spans="1:20">
      <c r="A36" s="31">
        <v>40787</v>
      </c>
      <c r="B36" s="3"/>
      <c r="C36" s="6">
        <v>28</v>
      </c>
      <c r="D36" s="29">
        <f t="shared" si="0"/>
        <v>5653</v>
      </c>
      <c r="E36" s="29">
        <f t="shared" si="6"/>
        <v>158284</v>
      </c>
      <c r="F36" s="29">
        <f t="shared" si="1"/>
        <v>-859216</v>
      </c>
      <c r="G36" s="34">
        <f>+Inputs!$D$3</f>
        <v>0.37951000000000001</v>
      </c>
      <c r="H36" s="2"/>
      <c r="I36" s="27">
        <f t="shared" si="7"/>
        <v>1017500</v>
      </c>
      <c r="J36" s="27"/>
      <c r="K36" s="27">
        <f t="shared" si="2"/>
        <v>5653</v>
      </c>
      <c r="L36" s="27">
        <f t="shared" si="8"/>
        <v>158284</v>
      </c>
      <c r="M36" s="27">
        <f t="shared" si="3"/>
        <v>2145.37003</v>
      </c>
      <c r="N36" s="27">
        <f t="shared" si="4"/>
        <v>2145.37003</v>
      </c>
      <c r="O36" s="27">
        <f t="shared" si="9"/>
        <v>-326081.06416000024</v>
      </c>
      <c r="P36" s="27">
        <f t="shared" si="10"/>
        <v>326081.06416000024</v>
      </c>
      <c r="Q36" s="8"/>
      <c r="R36" s="8"/>
      <c r="S36" s="8"/>
      <c r="T36" s="4"/>
    </row>
    <row r="37" spans="1:20">
      <c r="A37" s="31">
        <v>40817</v>
      </c>
      <c r="B37" s="3"/>
      <c r="C37" s="6">
        <v>29</v>
      </c>
      <c r="D37" s="29">
        <f t="shared" si="0"/>
        <v>5653</v>
      </c>
      <c r="E37" s="29">
        <f t="shared" si="6"/>
        <v>163937</v>
      </c>
      <c r="F37" s="29">
        <f t="shared" si="1"/>
        <v>-853563</v>
      </c>
      <c r="G37" s="34">
        <f>+Inputs!$D$3</f>
        <v>0.37951000000000001</v>
      </c>
      <c r="H37" s="2"/>
      <c r="I37" s="27">
        <f t="shared" si="7"/>
        <v>1017500</v>
      </c>
      <c r="J37" s="27"/>
      <c r="K37" s="27">
        <f t="shared" si="2"/>
        <v>5653</v>
      </c>
      <c r="L37" s="27">
        <f t="shared" si="8"/>
        <v>163937</v>
      </c>
      <c r="M37" s="27">
        <f t="shared" si="3"/>
        <v>2145.37003</v>
      </c>
      <c r="N37" s="27">
        <f t="shared" si="4"/>
        <v>2145.37003</v>
      </c>
      <c r="O37" s="27">
        <f t="shared" si="9"/>
        <v>-323935.69413000025</v>
      </c>
      <c r="P37" s="27">
        <f t="shared" si="10"/>
        <v>323935.69413000025</v>
      </c>
      <c r="Q37" s="8"/>
      <c r="R37" s="8"/>
      <c r="S37" s="8"/>
      <c r="T37" s="4"/>
    </row>
    <row r="38" spans="1:20">
      <c r="A38" s="31">
        <v>40848</v>
      </c>
      <c r="B38" s="3"/>
      <c r="C38" s="6">
        <v>30</v>
      </c>
      <c r="D38" s="29">
        <f t="shared" si="0"/>
        <v>5653</v>
      </c>
      <c r="E38" s="29">
        <f t="shared" si="6"/>
        <v>169590</v>
      </c>
      <c r="F38" s="29">
        <f t="shared" si="1"/>
        <v>-847910</v>
      </c>
      <c r="G38" s="34">
        <f>+Inputs!$D$3</f>
        <v>0.37951000000000001</v>
      </c>
      <c r="H38" s="2"/>
      <c r="I38" s="27">
        <f t="shared" si="7"/>
        <v>1017500</v>
      </c>
      <c r="J38" s="27"/>
      <c r="K38" s="27">
        <f t="shared" si="2"/>
        <v>5653</v>
      </c>
      <c r="L38" s="27">
        <f t="shared" si="8"/>
        <v>169590</v>
      </c>
      <c r="M38" s="27">
        <f t="shared" si="3"/>
        <v>2145.37003</v>
      </c>
      <c r="N38" s="27">
        <f t="shared" si="4"/>
        <v>2145.37003</v>
      </c>
      <c r="O38" s="27">
        <f t="shared" si="9"/>
        <v>-321790.32410000026</v>
      </c>
      <c r="P38" s="27">
        <f t="shared" si="10"/>
        <v>321790.32410000026</v>
      </c>
      <c r="Q38" s="8"/>
      <c r="R38" s="8"/>
      <c r="S38" s="8"/>
      <c r="T38" s="4"/>
    </row>
    <row r="39" spans="1:20">
      <c r="A39" s="31">
        <v>40878</v>
      </c>
      <c r="B39" s="2"/>
      <c r="C39" s="6">
        <v>31</v>
      </c>
      <c r="D39" s="29">
        <f t="shared" si="0"/>
        <v>5653</v>
      </c>
      <c r="E39" s="29">
        <f t="shared" si="6"/>
        <v>175243</v>
      </c>
      <c r="F39" s="29">
        <f t="shared" si="1"/>
        <v>-842257</v>
      </c>
      <c r="G39" s="34">
        <f>+Inputs!$D$3</f>
        <v>0.37951000000000001</v>
      </c>
      <c r="H39" s="2"/>
      <c r="I39" s="27">
        <f t="shared" si="7"/>
        <v>1017500</v>
      </c>
      <c r="J39" s="27"/>
      <c r="K39" s="27">
        <f t="shared" si="2"/>
        <v>5653</v>
      </c>
      <c r="L39" s="27">
        <f t="shared" si="8"/>
        <v>175243</v>
      </c>
      <c r="M39" s="27">
        <f t="shared" si="3"/>
        <v>2145.37003</v>
      </c>
      <c r="N39" s="27">
        <f t="shared" si="4"/>
        <v>2145.37003</v>
      </c>
      <c r="O39" s="27">
        <f t="shared" si="9"/>
        <v>-319644.95407000027</v>
      </c>
      <c r="P39" s="27">
        <f t="shared" si="10"/>
        <v>319644.95407000027</v>
      </c>
      <c r="Q39" s="8"/>
      <c r="R39" s="8"/>
      <c r="S39" s="8"/>
      <c r="T39" s="4"/>
    </row>
    <row r="40" spans="1:20">
      <c r="A40" s="31">
        <v>40909</v>
      </c>
      <c r="B40" s="2"/>
      <c r="C40" s="6">
        <v>32</v>
      </c>
      <c r="D40" s="29">
        <f t="shared" si="0"/>
        <v>5653</v>
      </c>
      <c r="E40" s="29">
        <f t="shared" si="6"/>
        <v>180896</v>
      </c>
      <c r="F40" s="29">
        <f t="shared" si="1"/>
        <v>-836604</v>
      </c>
      <c r="G40" s="34">
        <f>+Inputs!$D$3</f>
        <v>0.37951000000000001</v>
      </c>
      <c r="H40" s="2"/>
      <c r="I40" s="27">
        <f t="shared" si="7"/>
        <v>1017500</v>
      </c>
      <c r="J40" s="2"/>
      <c r="K40" s="27">
        <f t="shared" si="2"/>
        <v>5653</v>
      </c>
      <c r="L40" s="27">
        <f t="shared" si="8"/>
        <v>180896</v>
      </c>
      <c r="M40" s="27">
        <f t="shared" si="3"/>
        <v>2145.37003</v>
      </c>
      <c r="N40" s="27">
        <f t="shared" si="4"/>
        <v>2145.37003</v>
      </c>
      <c r="O40" s="27">
        <f t="shared" si="9"/>
        <v>-317499.58404000028</v>
      </c>
      <c r="P40" s="27">
        <f t="shared" si="10"/>
        <v>317499.58404000028</v>
      </c>
      <c r="Q40" s="8"/>
      <c r="R40" s="8"/>
      <c r="S40" s="8"/>
      <c r="T40" s="4"/>
    </row>
    <row r="41" spans="1:20">
      <c r="A41" s="31">
        <v>40940</v>
      </c>
      <c r="B41" s="4"/>
      <c r="C41" s="6">
        <v>33</v>
      </c>
      <c r="D41" s="29">
        <f t="shared" si="0"/>
        <v>5653</v>
      </c>
      <c r="E41" s="29">
        <f t="shared" si="6"/>
        <v>186549</v>
      </c>
      <c r="F41" s="29">
        <f t="shared" si="1"/>
        <v>-830951</v>
      </c>
      <c r="G41" s="34">
        <f>+Inputs!$D$3</f>
        <v>0.37951000000000001</v>
      </c>
      <c r="H41" s="4"/>
      <c r="I41" s="27">
        <f t="shared" si="7"/>
        <v>1017500</v>
      </c>
      <c r="J41" s="4"/>
      <c r="K41" s="27">
        <f t="shared" si="2"/>
        <v>5653</v>
      </c>
      <c r="L41" s="27">
        <f t="shared" si="8"/>
        <v>186549</v>
      </c>
      <c r="M41" s="27">
        <f t="shared" si="3"/>
        <v>2145.37003</v>
      </c>
      <c r="N41" s="27">
        <f t="shared" si="4"/>
        <v>2145.37003</v>
      </c>
      <c r="O41" s="27">
        <f t="shared" si="9"/>
        <v>-315354.21401000029</v>
      </c>
      <c r="P41" s="27">
        <f t="shared" si="10"/>
        <v>315354.21401000029</v>
      </c>
      <c r="Q41" s="8"/>
      <c r="R41" s="8"/>
      <c r="S41" s="8"/>
      <c r="T41" s="4"/>
    </row>
    <row r="42" spans="1:20">
      <c r="A42" s="31">
        <v>40969</v>
      </c>
      <c r="B42" s="4"/>
      <c r="C42" s="6">
        <v>34</v>
      </c>
      <c r="D42" s="29">
        <f t="shared" si="0"/>
        <v>5653</v>
      </c>
      <c r="E42" s="29">
        <f t="shared" si="6"/>
        <v>192202</v>
      </c>
      <c r="F42" s="29">
        <f t="shared" si="1"/>
        <v>-825298</v>
      </c>
      <c r="G42" s="34">
        <f>+Inputs!$D$3</f>
        <v>0.37951000000000001</v>
      </c>
      <c r="H42" s="4"/>
      <c r="I42" s="27">
        <f t="shared" si="7"/>
        <v>1017500</v>
      </c>
      <c r="J42" s="4"/>
      <c r="K42" s="27">
        <f t="shared" si="2"/>
        <v>5653</v>
      </c>
      <c r="L42" s="27">
        <f t="shared" si="8"/>
        <v>192202</v>
      </c>
      <c r="M42" s="27">
        <f t="shared" si="3"/>
        <v>2145.37003</v>
      </c>
      <c r="N42" s="27">
        <f t="shared" si="4"/>
        <v>2145.37003</v>
      </c>
      <c r="O42" s="27">
        <f t="shared" si="9"/>
        <v>-313208.8439800003</v>
      </c>
      <c r="P42" s="27">
        <f t="shared" si="10"/>
        <v>313208.8439800003</v>
      </c>
      <c r="Q42" s="8"/>
      <c r="R42" s="8"/>
      <c r="S42" s="8"/>
      <c r="T42" s="4"/>
    </row>
    <row r="43" spans="1:20">
      <c r="A43" s="31">
        <v>41000</v>
      </c>
      <c r="B43" s="4"/>
      <c r="C43" s="6">
        <v>35</v>
      </c>
      <c r="D43" s="29">
        <f t="shared" si="0"/>
        <v>5653</v>
      </c>
      <c r="E43" s="29">
        <f t="shared" si="6"/>
        <v>197855</v>
      </c>
      <c r="F43" s="29">
        <f t="shared" si="1"/>
        <v>-819645</v>
      </c>
      <c r="G43" s="34">
        <f>+Inputs!$D$3</f>
        <v>0.37951000000000001</v>
      </c>
      <c r="H43" s="4"/>
      <c r="I43" s="27">
        <f t="shared" si="7"/>
        <v>1017500</v>
      </c>
      <c r="J43" s="4"/>
      <c r="K43" s="27">
        <f t="shared" si="2"/>
        <v>5653</v>
      </c>
      <c r="L43" s="27">
        <f t="shared" si="8"/>
        <v>197855</v>
      </c>
      <c r="M43" s="27">
        <f t="shared" si="3"/>
        <v>2145.37003</v>
      </c>
      <c r="N43" s="27">
        <f t="shared" si="4"/>
        <v>2145.37003</v>
      </c>
      <c r="O43" s="27">
        <f t="shared" si="9"/>
        <v>-311063.47395000031</v>
      </c>
      <c r="P43" s="27">
        <f t="shared" si="10"/>
        <v>311063.47395000031</v>
      </c>
      <c r="Q43" s="8"/>
      <c r="R43" s="8"/>
      <c r="S43" s="8"/>
      <c r="T43" s="4"/>
    </row>
    <row r="44" spans="1:20">
      <c r="A44" s="31">
        <v>41030</v>
      </c>
      <c r="B44" s="4"/>
      <c r="C44" s="6">
        <v>36</v>
      </c>
      <c r="D44" s="29">
        <f t="shared" si="0"/>
        <v>5653</v>
      </c>
      <c r="E44" s="29">
        <f t="shared" si="6"/>
        <v>203508</v>
      </c>
      <c r="F44" s="29">
        <f t="shared" si="1"/>
        <v>-813992</v>
      </c>
      <c r="G44" s="34">
        <f>+Inputs!$D$3</f>
        <v>0.37951000000000001</v>
      </c>
      <c r="H44" s="4"/>
      <c r="I44" s="27">
        <f t="shared" si="7"/>
        <v>1017500</v>
      </c>
      <c r="J44" s="4"/>
      <c r="K44" s="27">
        <f t="shared" si="2"/>
        <v>5653</v>
      </c>
      <c r="L44" s="27">
        <f t="shared" si="8"/>
        <v>203508</v>
      </c>
      <c r="M44" s="27">
        <f t="shared" si="3"/>
        <v>2145.37003</v>
      </c>
      <c r="N44" s="27">
        <f t="shared" si="4"/>
        <v>2145.37003</v>
      </c>
      <c r="O44" s="27">
        <f t="shared" si="9"/>
        <v>-308918.10392000031</v>
      </c>
      <c r="P44" s="27">
        <f t="shared" si="10"/>
        <v>308918.10392000031</v>
      </c>
      <c r="Q44" s="8"/>
      <c r="R44" s="8"/>
      <c r="S44" s="8"/>
      <c r="T44" s="4"/>
    </row>
    <row r="45" spans="1:20">
      <c r="A45" s="31">
        <v>41061</v>
      </c>
      <c r="B45" s="4"/>
      <c r="C45" s="6">
        <v>37</v>
      </c>
      <c r="D45" s="29">
        <f t="shared" si="0"/>
        <v>5653</v>
      </c>
      <c r="E45" s="29">
        <f t="shared" si="6"/>
        <v>209161</v>
      </c>
      <c r="F45" s="29">
        <f t="shared" si="1"/>
        <v>-808339</v>
      </c>
      <c r="G45" s="34">
        <f>+Inputs!$D$3</f>
        <v>0.37951000000000001</v>
      </c>
      <c r="H45" s="4"/>
      <c r="I45" s="27">
        <f t="shared" si="7"/>
        <v>1017500</v>
      </c>
      <c r="J45" s="4"/>
      <c r="K45" s="27">
        <f t="shared" si="2"/>
        <v>5653</v>
      </c>
      <c r="L45" s="27">
        <f t="shared" si="8"/>
        <v>209161</v>
      </c>
      <c r="M45" s="27">
        <f t="shared" si="3"/>
        <v>2145.37003</v>
      </c>
      <c r="N45" s="27">
        <f t="shared" si="4"/>
        <v>2145.37003</v>
      </c>
      <c r="O45" s="27">
        <f t="shared" si="9"/>
        <v>-306772.73389000032</v>
      </c>
      <c r="P45" s="27">
        <f t="shared" si="10"/>
        <v>306772.73389000032</v>
      </c>
      <c r="Q45" s="8"/>
      <c r="R45" s="8"/>
      <c r="S45" s="8"/>
      <c r="T45" s="4"/>
    </row>
    <row r="46" spans="1:20">
      <c r="A46" s="31">
        <v>41091</v>
      </c>
      <c r="B46" s="4"/>
      <c r="C46" s="6">
        <v>38</v>
      </c>
      <c r="D46" s="29">
        <f t="shared" si="0"/>
        <v>5653</v>
      </c>
      <c r="E46" s="29">
        <f t="shared" si="6"/>
        <v>214814</v>
      </c>
      <c r="F46" s="29">
        <f t="shared" si="1"/>
        <v>-802686</v>
      </c>
      <c r="G46" s="34">
        <f>+Inputs!$D$3</f>
        <v>0.37951000000000001</v>
      </c>
      <c r="H46" s="4"/>
      <c r="I46" s="27">
        <f t="shared" si="7"/>
        <v>1017500</v>
      </c>
      <c r="J46" s="4"/>
      <c r="K46" s="27">
        <f t="shared" si="2"/>
        <v>5653</v>
      </c>
      <c r="L46" s="27">
        <f t="shared" si="8"/>
        <v>214814</v>
      </c>
      <c r="M46" s="27">
        <f t="shared" si="3"/>
        <v>2145.37003</v>
      </c>
      <c r="N46" s="27">
        <f t="shared" si="4"/>
        <v>2145.37003</v>
      </c>
      <c r="O46" s="27">
        <f t="shared" si="9"/>
        <v>-304627.36386000033</v>
      </c>
      <c r="P46" s="27">
        <f t="shared" si="10"/>
        <v>304627.36386000033</v>
      </c>
      <c r="Q46" s="8"/>
      <c r="R46" s="8"/>
      <c r="S46" s="8"/>
      <c r="T46" s="4"/>
    </row>
    <row r="47" spans="1:20">
      <c r="A47" s="31">
        <v>41122</v>
      </c>
      <c r="B47" s="4"/>
      <c r="C47" s="6">
        <v>39</v>
      </c>
      <c r="D47" s="29">
        <f t="shared" si="0"/>
        <v>5653</v>
      </c>
      <c r="E47" s="29">
        <f t="shared" si="6"/>
        <v>220467</v>
      </c>
      <c r="F47" s="29">
        <f t="shared" si="1"/>
        <v>-797033</v>
      </c>
      <c r="G47" s="34">
        <f>+Inputs!$D$3</f>
        <v>0.37951000000000001</v>
      </c>
      <c r="H47" s="4"/>
      <c r="I47" s="27">
        <f t="shared" si="7"/>
        <v>1017500</v>
      </c>
      <c r="J47" s="4"/>
      <c r="K47" s="27">
        <f t="shared" si="2"/>
        <v>5653</v>
      </c>
      <c r="L47" s="27">
        <f t="shared" si="8"/>
        <v>220467</v>
      </c>
      <c r="M47" s="27">
        <f t="shared" si="3"/>
        <v>2145.37003</v>
      </c>
      <c r="N47" s="27">
        <f t="shared" si="4"/>
        <v>2145.37003</v>
      </c>
      <c r="O47" s="27">
        <f t="shared" si="9"/>
        <v>-302481.99383000034</v>
      </c>
      <c r="P47" s="27">
        <f t="shared" si="10"/>
        <v>302481.99383000034</v>
      </c>
      <c r="Q47" s="8"/>
      <c r="R47" s="8"/>
      <c r="S47" s="8"/>
      <c r="T47" s="4"/>
    </row>
    <row r="48" spans="1:20">
      <c r="A48" s="31">
        <v>41153</v>
      </c>
      <c r="B48" s="4"/>
      <c r="C48" s="6">
        <v>40</v>
      </c>
      <c r="D48" s="29">
        <f t="shared" si="0"/>
        <v>5653</v>
      </c>
      <c r="E48" s="29">
        <f t="shared" si="6"/>
        <v>226120</v>
      </c>
      <c r="F48" s="29">
        <f t="shared" si="1"/>
        <v>-791380</v>
      </c>
      <c r="G48" s="34">
        <f>+Inputs!$D$3</f>
        <v>0.37951000000000001</v>
      </c>
      <c r="H48" s="4"/>
      <c r="I48" s="27">
        <f t="shared" si="7"/>
        <v>1017500</v>
      </c>
      <c r="J48" s="4"/>
      <c r="K48" s="27">
        <f t="shared" si="2"/>
        <v>5653</v>
      </c>
      <c r="L48" s="27">
        <f t="shared" si="8"/>
        <v>226120</v>
      </c>
      <c r="M48" s="27">
        <f t="shared" si="3"/>
        <v>2145.37003</v>
      </c>
      <c r="N48" s="27">
        <f t="shared" si="4"/>
        <v>2145.37003</v>
      </c>
      <c r="O48" s="27">
        <f t="shared" si="9"/>
        <v>-300336.62380000035</v>
      </c>
      <c r="P48" s="27">
        <f t="shared" si="10"/>
        <v>300336.62380000035</v>
      </c>
      <c r="Q48" s="8"/>
      <c r="R48" s="8"/>
      <c r="S48" s="8"/>
      <c r="T48" s="4"/>
    </row>
    <row r="49" spans="1:20">
      <c r="A49" s="31">
        <v>41183</v>
      </c>
      <c r="B49" s="4"/>
      <c r="C49" s="6">
        <v>41</v>
      </c>
      <c r="D49" s="29">
        <f t="shared" si="0"/>
        <v>5653</v>
      </c>
      <c r="E49" s="29">
        <f t="shared" si="6"/>
        <v>231773</v>
      </c>
      <c r="F49" s="29">
        <f t="shared" si="1"/>
        <v>-785727</v>
      </c>
      <c r="G49" s="34">
        <f>+Inputs!$D$3</f>
        <v>0.37951000000000001</v>
      </c>
      <c r="H49" s="4"/>
      <c r="I49" s="27">
        <f t="shared" si="7"/>
        <v>1017500</v>
      </c>
      <c r="J49" s="4"/>
      <c r="K49" s="27">
        <f t="shared" si="2"/>
        <v>5653</v>
      </c>
      <c r="L49" s="27">
        <f t="shared" si="8"/>
        <v>231773</v>
      </c>
      <c r="M49" s="27">
        <f t="shared" si="3"/>
        <v>2145.37003</v>
      </c>
      <c r="N49" s="27">
        <f t="shared" si="4"/>
        <v>2145.37003</v>
      </c>
      <c r="O49" s="27">
        <f t="shared" si="9"/>
        <v>-298191.25377000036</v>
      </c>
      <c r="P49" s="27">
        <f t="shared" si="10"/>
        <v>298191.25377000036</v>
      </c>
      <c r="Q49" s="8"/>
      <c r="R49" s="8"/>
      <c r="S49" s="8"/>
      <c r="T49" s="4"/>
    </row>
    <row r="50" spans="1:20">
      <c r="A50" s="31">
        <v>41214</v>
      </c>
      <c r="B50" s="4"/>
      <c r="C50" s="6">
        <v>42</v>
      </c>
      <c r="D50" s="29">
        <f t="shared" si="0"/>
        <v>5653</v>
      </c>
      <c r="E50" s="29">
        <f t="shared" si="6"/>
        <v>237426</v>
      </c>
      <c r="F50" s="29">
        <f t="shared" si="1"/>
        <v>-780074</v>
      </c>
      <c r="G50" s="34">
        <f>+Inputs!$D$3</f>
        <v>0.37951000000000001</v>
      </c>
      <c r="H50" s="4"/>
      <c r="I50" s="27">
        <f t="shared" si="7"/>
        <v>1017500</v>
      </c>
      <c r="J50" s="4"/>
      <c r="K50" s="27">
        <f t="shared" si="2"/>
        <v>5653</v>
      </c>
      <c r="L50" s="27">
        <f t="shared" si="8"/>
        <v>237426</v>
      </c>
      <c r="M50" s="27">
        <f t="shared" si="3"/>
        <v>2145.37003</v>
      </c>
      <c r="N50" s="27">
        <f t="shared" si="4"/>
        <v>2145.37003</v>
      </c>
      <c r="O50" s="27">
        <f t="shared" si="9"/>
        <v>-296045.88374000037</v>
      </c>
      <c r="P50" s="27">
        <f t="shared" si="10"/>
        <v>296045.88374000037</v>
      </c>
      <c r="Q50" s="8"/>
      <c r="R50" s="8"/>
      <c r="S50" s="8"/>
      <c r="T50" s="4"/>
    </row>
    <row r="51" spans="1:20">
      <c r="A51" s="31">
        <v>41244</v>
      </c>
      <c r="B51" s="4"/>
      <c r="C51" s="6">
        <v>43</v>
      </c>
      <c r="D51" s="29">
        <f t="shared" si="0"/>
        <v>5653</v>
      </c>
      <c r="E51" s="29">
        <f t="shared" si="6"/>
        <v>243079</v>
      </c>
      <c r="F51" s="29">
        <f t="shared" si="1"/>
        <v>-774421</v>
      </c>
      <c r="G51" s="34">
        <f>+Inputs!$D$3</f>
        <v>0.37951000000000001</v>
      </c>
      <c r="H51" s="4"/>
      <c r="I51" s="27">
        <f t="shared" si="7"/>
        <v>1017500</v>
      </c>
      <c r="J51" s="4"/>
      <c r="K51" s="27">
        <f t="shared" si="2"/>
        <v>5653</v>
      </c>
      <c r="L51" s="27">
        <f t="shared" si="8"/>
        <v>243079</v>
      </c>
      <c r="M51" s="27">
        <f t="shared" si="3"/>
        <v>2145.37003</v>
      </c>
      <c r="N51" s="27">
        <f t="shared" si="4"/>
        <v>2145.37003</v>
      </c>
      <c r="O51" s="27">
        <f t="shared" si="9"/>
        <v>-293900.51371000038</v>
      </c>
      <c r="P51" s="27">
        <f t="shared" si="10"/>
        <v>293900.51371000038</v>
      </c>
      <c r="Q51" s="8"/>
      <c r="R51" s="8"/>
      <c r="S51" s="8"/>
      <c r="T51" s="4"/>
    </row>
    <row r="52" spans="1:20">
      <c r="A52" s="31">
        <v>41275</v>
      </c>
      <c r="B52" s="4"/>
      <c r="C52" s="6">
        <v>44</v>
      </c>
      <c r="D52" s="29">
        <f t="shared" si="0"/>
        <v>5653</v>
      </c>
      <c r="E52" s="29">
        <f t="shared" si="6"/>
        <v>248732</v>
      </c>
      <c r="F52" s="29">
        <f t="shared" si="1"/>
        <v>-768768</v>
      </c>
      <c r="G52" s="34">
        <f>+Inputs!$D$3</f>
        <v>0.37951000000000001</v>
      </c>
      <c r="H52" s="4"/>
      <c r="I52" s="27">
        <f t="shared" si="7"/>
        <v>1017500</v>
      </c>
      <c r="J52" s="4"/>
      <c r="K52" s="27">
        <f t="shared" si="2"/>
        <v>5653</v>
      </c>
      <c r="L52" s="27">
        <f t="shared" si="8"/>
        <v>248732</v>
      </c>
      <c r="M52" s="27">
        <f t="shared" si="3"/>
        <v>2145.37003</v>
      </c>
      <c r="N52" s="27">
        <f t="shared" si="4"/>
        <v>2145.37003</v>
      </c>
      <c r="O52" s="27">
        <f t="shared" si="9"/>
        <v>-291755.14368000039</v>
      </c>
      <c r="P52" s="27">
        <f t="shared" si="10"/>
        <v>291755.14368000039</v>
      </c>
      <c r="Q52" s="8"/>
      <c r="R52" s="8"/>
      <c r="S52" s="8"/>
      <c r="T52" s="4"/>
    </row>
    <row r="53" spans="1:20">
      <c r="A53" s="31">
        <v>41306</v>
      </c>
      <c r="B53" s="4"/>
      <c r="C53" s="6">
        <v>45</v>
      </c>
      <c r="D53" s="29">
        <f t="shared" si="0"/>
        <v>5653</v>
      </c>
      <c r="E53" s="29">
        <f t="shared" si="6"/>
        <v>254385</v>
      </c>
      <c r="F53" s="29">
        <f t="shared" si="1"/>
        <v>-763115</v>
      </c>
      <c r="G53" s="34">
        <f>+Inputs!$D$3</f>
        <v>0.37951000000000001</v>
      </c>
      <c r="H53" s="4"/>
      <c r="I53" s="27">
        <f t="shared" si="7"/>
        <v>1017500</v>
      </c>
      <c r="J53" s="4"/>
      <c r="K53" s="27">
        <f t="shared" si="2"/>
        <v>5653</v>
      </c>
      <c r="L53" s="27">
        <f t="shared" si="8"/>
        <v>254385</v>
      </c>
      <c r="M53" s="27">
        <f t="shared" si="3"/>
        <v>2145.37003</v>
      </c>
      <c r="N53" s="27">
        <f t="shared" si="4"/>
        <v>2145.37003</v>
      </c>
      <c r="O53" s="27">
        <f t="shared" si="9"/>
        <v>-289609.7736500004</v>
      </c>
      <c r="P53" s="27">
        <f t="shared" si="10"/>
        <v>289609.7736500004</v>
      </c>
      <c r="Q53" s="8"/>
      <c r="R53" s="8"/>
      <c r="S53" s="8"/>
      <c r="T53" s="4"/>
    </row>
    <row r="54" spans="1:20">
      <c r="A54" s="31">
        <v>41334</v>
      </c>
      <c r="B54" s="4"/>
      <c r="C54" s="6">
        <v>46</v>
      </c>
      <c r="D54" s="29">
        <f t="shared" si="0"/>
        <v>5653</v>
      </c>
      <c r="E54" s="29">
        <f t="shared" si="6"/>
        <v>260038</v>
      </c>
      <c r="F54" s="29">
        <f t="shared" si="1"/>
        <v>-757462</v>
      </c>
      <c r="G54" s="34">
        <f>+Inputs!$D$3</f>
        <v>0.37951000000000001</v>
      </c>
      <c r="H54" s="4"/>
      <c r="I54" s="27">
        <f t="shared" si="7"/>
        <v>1017500</v>
      </c>
      <c r="J54" s="4"/>
      <c r="K54" s="27">
        <f t="shared" si="2"/>
        <v>5653</v>
      </c>
      <c r="L54" s="27">
        <f t="shared" si="8"/>
        <v>260038</v>
      </c>
      <c r="M54" s="27">
        <f t="shared" si="3"/>
        <v>2145.37003</v>
      </c>
      <c r="N54" s="27">
        <f t="shared" si="4"/>
        <v>2145.37003</v>
      </c>
      <c r="O54" s="27">
        <f t="shared" si="9"/>
        <v>-287464.4036200004</v>
      </c>
      <c r="P54" s="27">
        <f t="shared" si="10"/>
        <v>287464.4036200004</v>
      </c>
      <c r="Q54" s="8"/>
      <c r="R54" s="8"/>
      <c r="S54" s="8"/>
      <c r="T54" s="4"/>
    </row>
    <row r="55" spans="1:20">
      <c r="A55" s="31">
        <v>41365</v>
      </c>
      <c r="B55" s="4"/>
      <c r="C55" s="6">
        <v>47</v>
      </c>
      <c r="D55" s="29">
        <f t="shared" si="0"/>
        <v>5653</v>
      </c>
      <c r="E55" s="29">
        <f t="shared" si="6"/>
        <v>265691</v>
      </c>
      <c r="F55" s="29">
        <f t="shared" si="1"/>
        <v>-751809</v>
      </c>
      <c r="G55" s="34">
        <f>+Inputs!$D$3</f>
        <v>0.37951000000000001</v>
      </c>
      <c r="H55" s="4"/>
      <c r="I55" s="27">
        <f t="shared" si="7"/>
        <v>1017500</v>
      </c>
      <c r="J55" s="4"/>
      <c r="K55" s="27">
        <f t="shared" si="2"/>
        <v>5653</v>
      </c>
      <c r="L55" s="27">
        <f t="shared" si="8"/>
        <v>265691</v>
      </c>
      <c r="M55" s="27">
        <f t="shared" si="3"/>
        <v>2145.37003</v>
      </c>
      <c r="N55" s="27">
        <f t="shared" si="4"/>
        <v>2145.37003</v>
      </c>
      <c r="O55" s="27">
        <f t="shared" si="9"/>
        <v>-285319.03359000041</v>
      </c>
      <c r="P55" s="27">
        <f t="shared" si="10"/>
        <v>285319.03359000041</v>
      </c>
      <c r="Q55" s="8"/>
      <c r="R55" s="8"/>
      <c r="S55" s="8"/>
      <c r="T55" s="4"/>
    </row>
    <row r="56" spans="1:20">
      <c r="A56" s="31">
        <v>41395</v>
      </c>
      <c r="B56" s="4"/>
      <c r="C56" s="6">
        <v>48</v>
      </c>
      <c r="D56" s="29">
        <f t="shared" si="0"/>
        <v>5653</v>
      </c>
      <c r="E56" s="29">
        <f t="shared" si="6"/>
        <v>271344</v>
      </c>
      <c r="F56" s="29">
        <f t="shared" si="1"/>
        <v>-746156</v>
      </c>
      <c r="G56" s="34">
        <f>+Inputs!$D$3</f>
        <v>0.37951000000000001</v>
      </c>
      <c r="H56" s="4"/>
      <c r="I56" s="27">
        <f t="shared" si="7"/>
        <v>1017500</v>
      </c>
      <c r="J56" s="4"/>
      <c r="K56" s="27">
        <f t="shared" si="2"/>
        <v>5653</v>
      </c>
      <c r="L56" s="27">
        <f t="shared" si="8"/>
        <v>271344</v>
      </c>
      <c r="M56" s="27">
        <f t="shared" si="3"/>
        <v>2145.37003</v>
      </c>
      <c r="N56" s="27">
        <f t="shared" si="4"/>
        <v>2145.37003</v>
      </c>
      <c r="O56" s="27">
        <f t="shared" si="9"/>
        <v>-283173.66356000042</v>
      </c>
      <c r="P56" s="27">
        <f t="shared" si="10"/>
        <v>283173.66356000042</v>
      </c>
      <c r="Q56" s="8"/>
      <c r="R56" s="8"/>
      <c r="S56" s="8"/>
      <c r="T56" s="4"/>
    </row>
    <row r="57" spans="1:20">
      <c r="A57" s="31">
        <v>41426</v>
      </c>
      <c r="B57" s="4"/>
      <c r="C57" s="6">
        <v>49</v>
      </c>
      <c r="D57" s="29">
        <f t="shared" si="0"/>
        <v>5653</v>
      </c>
      <c r="E57" s="29">
        <f t="shared" si="6"/>
        <v>276997</v>
      </c>
      <c r="F57" s="29">
        <f t="shared" si="1"/>
        <v>-740503</v>
      </c>
      <c r="G57" s="34">
        <f>+Inputs!$D$3</f>
        <v>0.37951000000000001</v>
      </c>
      <c r="H57" s="4"/>
      <c r="I57" s="27">
        <f t="shared" si="7"/>
        <v>1017500</v>
      </c>
      <c r="J57" s="4"/>
      <c r="K57" s="27">
        <f t="shared" si="2"/>
        <v>5653</v>
      </c>
      <c r="L57" s="27">
        <f t="shared" si="8"/>
        <v>276997</v>
      </c>
      <c r="M57" s="27">
        <f t="shared" si="3"/>
        <v>2145.37003</v>
      </c>
      <c r="N57" s="27">
        <f t="shared" si="4"/>
        <v>2145.37003</v>
      </c>
      <c r="O57" s="27">
        <f t="shared" si="9"/>
        <v>-281028.29353000043</v>
      </c>
      <c r="P57" s="27">
        <f t="shared" si="10"/>
        <v>281028.29353000043</v>
      </c>
      <c r="Q57" s="8"/>
      <c r="R57" s="8"/>
      <c r="S57" s="8"/>
      <c r="T57" s="4"/>
    </row>
    <row r="58" spans="1:20">
      <c r="A58" s="31">
        <v>41456</v>
      </c>
      <c r="B58" s="4"/>
      <c r="C58" s="6">
        <v>50</v>
      </c>
      <c r="D58" s="29">
        <f t="shared" si="0"/>
        <v>5653</v>
      </c>
      <c r="E58" s="29">
        <f t="shared" si="6"/>
        <v>282650</v>
      </c>
      <c r="F58" s="29">
        <f t="shared" si="1"/>
        <v>-734850</v>
      </c>
      <c r="G58" s="34">
        <f>+Inputs!$D$3</f>
        <v>0.37951000000000001</v>
      </c>
      <c r="H58" s="4"/>
      <c r="I58" s="27">
        <f t="shared" si="7"/>
        <v>1017500</v>
      </c>
      <c r="J58" s="4"/>
      <c r="K58" s="27">
        <f t="shared" si="2"/>
        <v>5653</v>
      </c>
      <c r="L58" s="27">
        <f t="shared" si="8"/>
        <v>282650</v>
      </c>
      <c r="M58" s="27">
        <f t="shared" si="3"/>
        <v>2145.37003</v>
      </c>
      <c r="N58" s="27">
        <f t="shared" si="4"/>
        <v>2145.37003</v>
      </c>
      <c r="O58" s="27">
        <f t="shared" si="9"/>
        <v>-278882.92350000044</v>
      </c>
      <c r="P58" s="27">
        <f t="shared" si="10"/>
        <v>278882.92350000044</v>
      </c>
      <c r="Q58" s="8"/>
      <c r="R58" s="8"/>
      <c r="S58" s="8"/>
      <c r="T58" s="4"/>
    </row>
    <row r="59" spans="1:20">
      <c r="A59" s="31">
        <v>41487</v>
      </c>
      <c r="B59" s="4"/>
      <c r="C59" s="6">
        <v>51</v>
      </c>
      <c r="D59" s="29">
        <f t="shared" si="0"/>
        <v>5653</v>
      </c>
      <c r="E59" s="29">
        <f t="shared" si="6"/>
        <v>288303</v>
      </c>
      <c r="F59" s="29">
        <f t="shared" si="1"/>
        <v>-729197</v>
      </c>
      <c r="G59" s="34">
        <f>+Inputs!$D$3</f>
        <v>0.37951000000000001</v>
      </c>
      <c r="H59" s="4"/>
      <c r="I59" s="27">
        <f t="shared" si="7"/>
        <v>1017500</v>
      </c>
      <c r="J59" s="4"/>
      <c r="K59" s="27">
        <f t="shared" si="2"/>
        <v>5653</v>
      </c>
      <c r="L59" s="27">
        <f t="shared" si="8"/>
        <v>288303</v>
      </c>
      <c r="M59" s="27">
        <f t="shared" si="3"/>
        <v>2145.37003</v>
      </c>
      <c r="N59" s="27">
        <f t="shared" si="4"/>
        <v>2145.37003</v>
      </c>
      <c r="O59" s="27">
        <f t="shared" si="9"/>
        <v>-276737.55347000045</v>
      </c>
      <c r="P59" s="27">
        <f t="shared" si="10"/>
        <v>276737.55347000045</v>
      </c>
      <c r="Q59" s="8"/>
      <c r="R59" s="8"/>
      <c r="S59" s="8"/>
      <c r="T59" s="4"/>
    </row>
    <row r="60" spans="1:20">
      <c r="A60" s="31">
        <v>41518</v>
      </c>
      <c r="B60" s="4"/>
      <c r="C60" s="6">
        <v>52</v>
      </c>
      <c r="D60" s="29">
        <f t="shared" si="0"/>
        <v>5653</v>
      </c>
      <c r="E60" s="29">
        <f t="shared" si="6"/>
        <v>293956</v>
      </c>
      <c r="F60" s="29">
        <f t="shared" si="1"/>
        <v>-723544</v>
      </c>
      <c r="G60" s="34">
        <f>+Inputs!$D$3</f>
        <v>0.37951000000000001</v>
      </c>
      <c r="H60" s="4"/>
      <c r="I60" s="27">
        <f t="shared" si="7"/>
        <v>1017500</v>
      </c>
      <c r="J60" s="4"/>
      <c r="K60" s="27">
        <f t="shared" si="2"/>
        <v>5653</v>
      </c>
      <c r="L60" s="27">
        <f t="shared" si="8"/>
        <v>293956</v>
      </c>
      <c r="M60" s="27">
        <f t="shared" si="3"/>
        <v>2145.37003</v>
      </c>
      <c r="N60" s="27">
        <f t="shared" si="4"/>
        <v>2145.37003</v>
      </c>
      <c r="O60" s="27">
        <f t="shared" si="9"/>
        <v>-274592.18344000046</v>
      </c>
      <c r="P60" s="27">
        <f t="shared" si="10"/>
        <v>274592.18344000046</v>
      </c>
      <c r="Q60" s="8"/>
      <c r="R60" s="8"/>
      <c r="S60" s="8"/>
      <c r="T60" s="4"/>
    </row>
    <row r="61" spans="1:20">
      <c r="A61" s="31">
        <v>41548</v>
      </c>
      <c r="B61" s="4"/>
      <c r="C61" s="6">
        <v>53</v>
      </c>
      <c r="D61" s="29">
        <f t="shared" si="0"/>
        <v>5653</v>
      </c>
      <c r="E61" s="29">
        <f t="shared" si="6"/>
        <v>299609</v>
      </c>
      <c r="F61" s="29">
        <f t="shared" si="1"/>
        <v>-717891</v>
      </c>
      <c r="G61" s="34">
        <f>+Inputs!$D$3</f>
        <v>0.37951000000000001</v>
      </c>
      <c r="H61" s="4"/>
      <c r="I61" s="27">
        <f t="shared" si="7"/>
        <v>1017500</v>
      </c>
      <c r="J61" s="4"/>
      <c r="K61" s="27">
        <f t="shared" si="2"/>
        <v>5653</v>
      </c>
      <c r="L61" s="27">
        <f t="shared" si="8"/>
        <v>299609</v>
      </c>
      <c r="M61" s="27">
        <f t="shared" si="3"/>
        <v>2145.37003</v>
      </c>
      <c r="N61" s="27">
        <f t="shared" si="4"/>
        <v>2145.37003</v>
      </c>
      <c r="O61" s="27">
        <f t="shared" si="9"/>
        <v>-272446.81341000047</v>
      </c>
      <c r="P61" s="27">
        <f t="shared" si="10"/>
        <v>272446.81341000047</v>
      </c>
      <c r="Q61" s="8"/>
      <c r="R61" s="8"/>
      <c r="S61" s="8"/>
      <c r="T61" s="4"/>
    </row>
    <row r="62" spans="1:20">
      <c r="A62" s="31">
        <v>41579</v>
      </c>
      <c r="B62" s="4"/>
      <c r="C62" s="6">
        <v>54</v>
      </c>
      <c r="D62" s="29">
        <f t="shared" si="0"/>
        <v>5653</v>
      </c>
      <c r="E62" s="29">
        <f t="shared" si="6"/>
        <v>305262</v>
      </c>
      <c r="F62" s="29">
        <f t="shared" si="1"/>
        <v>-712238</v>
      </c>
      <c r="G62" s="34">
        <f>+Inputs!$D$3</f>
        <v>0.37951000000000001</v>
      </c>
      <c r="H62" s="4"/>
      <c r="I62" s="27">
        <f t="shared" si="7"/>
        <v>1017500</v>
      </c>
      <c r="J62" s="4"/>
      <c r="K62" s="27">
        <f t="shared" si="2"/>
        <v>5653</v>
      </c>
      <c r="L62" s="27">
        <f t="shared" si="8"/>
        <v>305262</v>
      </c>
      <c r="M62" s="27">
        <f t="shared" si="3"/>
        <v>2145.37003</v>
      </c>
      <c r="N62" s="27">
        <f t="shared" si="4"/>
        <v>2145.37003</v>
      </c>
      <c r="O62" s="27">
        <f t="shared" si="9"/>
        <v>-270301.44338000048</v>
      </c>
      <c r="P62" s="27">
        <f t="shared" si="10"/>
        <v>270301.44338000048</v>
      </c>
      <c r="Q62" s="8"/>
      <c r="R62" s="8"/>
      <c r="S62" s="8"/>
      <c r="T62" s="4"/>
    </row>
    <row r="63" spans="1:20">
      <c r="A63" s="31">
        <v>41609</v>
      </c>
      <c r="B63" s="4"/>
      <c r="C63" s="6">
        <v>55</v>
      </c>
      <c r="D63" s="29">
        <f t="shared" si="0"/>
        <v>5653</v>
      </c>
      <c r="E63" s="29">
        <f t="shared" si="6"/>
        <v>310915</v>
      </c>
      <c r="F63" s="29">
        <f t="shared" si="1"/>
        <v>-706585</v>
      </c>
      <c r="G63" s="34">
        <f>+Inputs!$D$3</f>
        <v>0.37951000000000001</v>
      </c>
      <c r="H63" s="4"/>
      <c r="I63" s="27">
        <f t="shared" si="7"/>
        <v>1017500</v>
      </c>
      <c r="J63" s="4"/>
      <c r="K63" s="27">
        <f t="shared" si="2"/>
        <v>5653</v>
      </c>
      <c r="L63" s="27">
        <f t="shared" si="8"/>
        <v>310915</v>
      </c>
      <c r="M63" s="27">
        <f t="shared" si="3"/>
        <v>2145.37003</v>
      </c>
      <c r="N63" s="27">
        <f t="shared" si="4"/>
        <v>2145.37003</v>
      </c>
      <c r="O63" s="27">
        <f t="shared" si="9"/>
        <v>-268156.07335000049</v>
      </c>
      <c r="P63" s="27">
        <f t="shared" si="10"/>
        <v>268156.07335000049</v>
      </c>
      <c r="Q63" s="8"/>
      <c r="R63" s="8"/>
      <c r="S63" s="8"/>
      <c r="T63" s="4"/>
    </row>
    <row r="64" spans="1:20">
      <c r="A64" s="31">
        <v>41640</v>
      </c>
      <c r="B64" s="4"/>
      <c r="C64" s="6">
        <v>56</v>
      </c>
      <c r="D64" s="29">
        <f t="shared" si="0"/>
        <v>5653</v>
      </c>
      <c r="E64" s="29">
        <f t="shared" si="6"/>
        <v>316568</v>
      </c>
      <c r="F64" s="29">
        <f t="shared" si="1"/>
        <v>-700932</v>
      </c>
      <c r="G64" s="34">
        <f>+Inputs!$D$3</f>
        <v>0.37951000000000001</v>
      </c>
      <c r="H64" s="4"/>
      <c r="I64" s="27">
        <f t="shared" si="7"/>
        <v>1017500</v>
      </c>
      <c r="J64" s="4"/>
      <c r="K64" s="27">
        <f t="shared" si="2"/>
        <v>5653</v>
      </c>
      <c r="L64" s="27">
        <f t="shared" si="8"/>
        <v>316568</v>
      </c>
      <c r="M64" s="27">
        <f t="shared" si="3"/>
        <v>2145.37003</v>
      </c>
      <c r="N64" s="27">
        <f t="shared" si="4"/>
        <v>2145.37003</v>
      </c>
      <c r="O64" s="27">
        <f t="shared" si="9"/>
        <v>-266010.7033200005</v>
      </c>
      <c r="P64" s="27">
        <f t="shared" si="10"/>
        <v>266010.7033200005</v>
      </c>
      <c r="Q64" s="8"/>
      <c r="R64" s="8"/>
      <c r="S64" s="8"/>
      <c r="T64" s="4"/>
    </row>
    <row r="65" spans="1:20">
      <c r="A65" s="31">
        <v>41671</v>
      </c>
      <c r="B65" s="4"/>
      <c r="C65" s="6">
        <v>57</v>
      </c>
      <c r="D65" s="29">
        <f t="shared" si="0"/>
        <v>5653</v>
      </c>
      <c r="E65" s="29">
        <f t="shared" si="6"/>
        <v>322221</v>
      </c>
      <c r="F65" s="29">
        <f t="shared" si="1"/>
        <v>-695279</v>
      </c>
      <c r="G65" s="34">
        <f>+Inputs!$D$3</f>
        <v>0.37951000000000001</v>
      </c>
      <c r="H65" s="4"/>
      <c r="I65" s="27">
        <f t="shared" si="7"/>
        <v>1017500</v>
      </c>
      <c r="J65" s="4"/>
      <c r="K65" s="27">
        <f t="shared" si="2"/>
        <v>5653</v>
      </c>
      <c r="L65" s="27">
        <f t="shared" si="8"/>
        <v>322221</v>
      </c>
      <c r="M65" s="27">
        <f t="shared" si="3"/>
        <v>2145.37003</v>
      </c>
      <c r="N65" s="27">
        <f t="shared" si="4"/>
        <v>2145.37003</v>
      </c>
      <c r="O65" s="27">
        <f t="shared" si="9"/>
        <v>-263865.3332900005</v>
      </c>
      <c r="P65" s="27">
        <f t="shared" si="10"/>
        <v>263865.3332900005</v>
      </c>
      <c r="Q65" s="8"/>
      <c r="R65" s="8"/>
      <c r="S65" s="8"/>
      <c r="T65" s="4"/>
    </row>
    <row r="66" spans="1:20">
      <c r="A66" s="31">
        <v>41699</v>
      </c>
      <c r="B66" s="4"/>
      <c r="C66" s="6">
        <v>58</v>
      </c>
      <c r="D66" s="29">
        <f t="shared" si="0"/>
        <v>5653</v>
      </c>
      <c r="E66" s="29">
        <f t="shared" si="6"/>
        <v>327874</v>
      </c>
      <c r="F66" s="29">
        <f t="shared" si="1"/>
        <v>-689626</v>
      </c>
      <c r="G66" s="34">
        <f>+Inputs!$D$3</f>
        <v>0.37951000000000001</v>
      </c>
      <c r="H66" s="4"/>
      <c r="I66" s="27">
        <f t="shared" si="7"/>
        <v>1017500</v>
      </c>
      <c r="J66" s="4"/>
      <c r="K66" s="27">
        <f t="shared" si="2"/>
        <v>5653</v>
      </c>
      <c r="L66" s="27">
        <f t="shared" si="8"/>
        <v>327874</v>
      </c>
      <c r="M66" s="27">
        <f t="shared" si="3"/>
        <v>2145.37003</v>
      </c>
      <c r="N66" s="27">
        <f t="shared" si="4"/>
        <v>2145.37003</v>
      </c>
      <c r="O66" s="27">
        <f t="shared" si="9"/>
        <v>-261719.96326000051</v>
      </c>
      <c r="P66" s="27">
        <f t="shared" si="10"/>
        <v>261719.96326000051</v>
      </c>
      <c r="Q66" s="8"/>
      <c r="R66" s="8"/>
      <c r="S66" s="8"/>
      <c r="T66" s="4"/>
    </row>
    <row r="67" spans="1:20">
      <c r="A67" s="31">
        <v>41730</v>
      </c>
      <c r="B67" s="4"/>
      <c r="C67" s="6">
        <v>59</v>
      </c>
      <c r="D67" s="29">
        <f t="shared" si="0"/>
        <v>5653</v>
      </c>
      <c r="E67" s="29">
        <f t="shared" si="6"/>
        <v>333527</v>
      </c>
      <c r="F67" s="29">
        <f t="shared" si="1"/>
        <v>-683973</v>
      </c>
      <c r="G67" s="34">
        <f>+Inputs!$D$3</f>
        <v>0.37951000000000001</v>
      </c>
      <c r="H67" s="4"/>
      <c r="I67" s="27">
        <f t="shared" si="7"/>
        <v>1017500</v>
      </c>
      <c r="J67" s="4"/>
      <c r="K67" s="27">
        <f t="shared" si="2"/>
        <v>5653</v>
      </c>
      <c r="L67" s="27">
        <f t="shared" si="8"/>
        <v>333527</v>
      </c>
      <c r="M67" s="27">
        <f t="shared" si="3"/>
        <v>2145.37003</v>
      </c>
      <c r="N67" s="27">
        <f t="shared" si="4"/>
        <v>2145.37003</v>
      </c>
      <c r="O67" s="27">
        <f t="shared" si="9"/>
        <v>-259574.59323000052</v>
      </c>
      <c r="P67" s="27">
        <f t="shared" si="10"/>
        <v>259574.59323000052</v>
      </c>
      <c r="Q67" s="8"/>
      <c r="R67" s="8"/>
      <c r="S67" s="8"/>
      <c r="T67" s="4"/>
    </row>
    <row r="68" spans="1:20">
      <c r="A68" s="31">
        <v>41760</v>
      </c>
      <c r="B68" s="4"/>
      <c r="C68" s="6">
        <v>60</v>
      </c>
      <c r="D68" s="29">
        <f t="shared" si="0"/>
        <v>5653</v>
      </c>
      <c r="E68" s="29">
        <f t="shared" si="6"/>
        <v>339180</v>
      </c>
      <c r="F68" s="29">
        <f t="shared" si="1"/>
        <v>-678320</v>
      </c>
      <c r="G68" s="34">
        <f>+Inputs!$D$3</f>
        <v>0.37951000000000001</v>
      </c>
      <c r="H68" s="4"/>
      <c r="I68" s="27">
        <f t="shared" si="7"/>
        <v>1017500</v>
      </c>
      <c r="J68" s="4"/>
      <c r="K68" s="27">
        <f t="shared" si="2"/>
        <v>5653</v>
      </c>
      <c r="L68" s="27">
        <f t="shared" si="8"/>
        <v>339180</v>
      </c>
      <c r="M68" s="27">
        <f t="shared" si="3"/>
        <v>2145.37003</v>
      </c>
      <c r="N68" s="27">
        <f t="shared" si="4"/>
        <v>2145.37003</v>
      </c>
      <c r="O68" s="27">
        <f t="shared" si="9"/>
        <v>-257429.22320000053</v>
      </c>
      <c r="P68" s="27">
        <f t="shared" si="10"/>
        <v>257429.22320000053</v>
      </c>
      <c r="Q68" s="8"/>
      <c r="R68" s="8"/>
      <c r="S68" s="8"/>
      <c r="T68" s="4"/>
    </row>
    <row r="69" spans="1:20">
      <c r="A69" s="31">
        <v>41791</v>
      </c>
      <c r="B69" s="4"/>
      <c r="C69" s="6">
        <v>61</v>
      </c>
      <c r="D69" s="29">
        <f t="shared" si="0"/>
        <v>5653</v>
      </c>
      <c r="E69" s="29">
        <f t="shared" si="6"/>
        <v>344833</v>
      </c>
      <c r="F69" s="29">
        <f t="shared" si="1"/>
        <v>-672667</v>
      </c>
      <c r="G69" s="34">
        <f>+Inputs!$D$3</f>
        <v>0.37951000000000001</v>
      </c>
      <c r="H69" s="4"/>
      <c r="I69" s="27">
        <f t="shared" si="7"/>
        <v>1017500</v>
      </c>
      <c r="J69" s="4"/>
      <c r="K69" s="27">
        <f t="shared" si="2"/>
        <v>5653</v>
      </c>
      <c r="L69" s="27">
        <f t="shared" si="8"/>
        <v>344833</v>
      </c>
      <c r="M69" s="27">
        <f t="shared" si="3"/>
        <v>2145.37003</v>
      </c>
      <c r="N69" s="27">
        <f t="shared" si="4"/>
        <v>2145.37003</v>
      </c>
      <c r="O69" s="27">
        <f t="shared" si="9"/>
        <v>-255283.85317000054</v>
      </c>
      <c r="P69" s="27">
        <f t="shared" si="10"/>
        <v>255283.85317000054</v>
      </c>
      <c r="Q69" s="8"/>
      <c r="R69" s="8"/>
      <c r="S69" s="8"/>
      <c r="T69" s="4"/>
    </row>
    <row r="70" spans="1:20">
      <c r="A70" s="31">
        <v>41821</v>
      </c>
      <c r="B70" s="4"/>
      <c r="C70" s="6">
        <v>62</v>
      </c>
      <c r="D70" s="29">
        <f t="shared" si="0"/>
        <v>5653</v>
      </c>
      <c r="E70" s="29">
        <f t="shared" si="6"/>
        <v>350486</v>
      </c>
      <c r="F70" s="29">
        <f t="shared" si="1"/>
        <v>-667014</v>
      </c>
      <c r="G70" s="34">
        <f>+Inputs!$D$3</f>
        <v>0.37951000000000001</v>
      </c>
      <c r="H70" s="4"/>
      <c r="I70" s="27">
        <f t="shared" si="7"/>
        <v>1017500</v>
      </c>
      <c r="J70" s="4"/>
      <c r="K70" s="27">
        <f t="shared" si="2"/>
        <v>5653</v>
      </c>
      <c r="L70" s="27">
        <f t="shared" si="8"/>
        <v>350486</v>
      </c>
      <c r="M70" s="27">
        <f t="shared" si="3"/>
        <v>2145.37003</v>
      </c>
      <c r="N70" s="27">
        <f t="shared" si="4"/>
        <v>2145.37003</v>
      </c>
      <c r="O70" s="27">
        <f t="shared" si="9"/>
        <v>-253138.48314000055</v>
      </c>
      <c r="P70" s="27">
        <f t="shared" si="10"/>
        <v>253138.48314000055</v>
      </c>
      <c r="Q70" s="8"/>
      <c r="R70" s="8"/>
      <c r="S70" s="8"/>
      <c r="T70" s="4"/>
    </row>
    <row r="71" spans="1:20">
      <c r="A71" s="31">
        <v>41852</v>
      </c>
      <c r="B71" s="4"/>
      <c r="C71" s="6">
        <v>63</v>
      </c>
      <c r="D71" s="29">
        <f t="shared" si="0"/>
        <v>5653</v>
      </c>
      <c r="E71" s="29">
        <f t="shared" si="6"/>
        <v>356139</v>
      </c>
      <c r="F71" s="29">
        <f t="shared" si="1"/>
        <v>-661361</v>
      </c>
      <c r="G71" s="34">
        <f>+Inputs!$D$3</f>
        <v>0.37951000000000001</v>
      </c>
      <c r="H71" s="4"/>
      <c r="I71" s="27">
        <f t="shared" si="7"/>
        <v>1017500</v>
      </c>
      <c r="J71" s="4"/>
      <c r="K71" s="27">
        <f t="shared" si="2"/>
        <v>5653</v>
      </c>
      <c r="L71" s="27">
        <f t="shared" si="8"/>
        <v>356139</v>
      </c>
      <c r="M71" s="27">
        <f t="shared" si="3"/>
        <v>2145.37003</v>
      </c>
      <c r="N71" s="27">
        <f t="shared" si="4"/>
        <v>2145.37003</v>
      </c>
      <c r="O71" s="27">
        <f t="shared" si="9"/>
        <v>-250993.11311000056</v>
      </c>
      <c r="P71" s="27">
        <f t="shared" si="10"/>
        <v>250993.11311000056</v>
      </c>
      <c r="Q71" s="8"/>
      <c r="R71" s="8"/>
      <c r="S71" s="8"/>
      <c r="T71" s="4"/>
    </row>
    <row r="72" spans="1:20">
      <c r="A72" s="31">
        <v>41883</v>
      </c>
      <c r="B72" s="4"/>
      <c r="C72" s="6">
        <v>64</v>
      </c>
      <c r="D72" s="29">
        <f t="shared" si="0"/>
        <v>5653</v>
      </c>
      <c r="E72" s="29">
        <f t="shared" si="6"/>
        <v>361792</v>
      </c>
      <c r="F72" s="29">
        <f t="shared" si="1"/>
        <v>-655708</v>
      </c>
      <c r="G72" s="34">
        <f>+Inputs!$D$3</f>
        <v>0.37951000000000001</v>
      </c>
      <c r="H72" s="4"/>
      <c r="I72" s="27">
        <f t="shared" si="7"/>
        <v>1017500</v>
      </c>
      <c r="J72" s="4"/>
      <c r="K72" s="27">
        <f t="shared" si="2"/>
        <v>5653</v>
      </c>
      <c r="L72" s="27">
        <f t="shared" si="8"/>
        <v>361792</v>
      </c>
      <c r="M72" s="27">
        <f t="shared" si="3"/>
        <v>2145.37003</v>
      </c>
      <c r="N72" s="27">
        <f t="shared" si="4"/>
        <v>2145.37003</v>
      </c>
      <c r="O72" s="27">
        <f t="shared" si="9"/>
        <v>-248847.74308000057</v>
      </c>
      <c r="P72" s="27">
        <f t="shared" si="10"/>
        <v>248847.74308000057</v>
      </c>
      <c r="Q72" s="8"/>
      <c r="R72" s="8"/>
      <c r="S72" s="8"/>
      <c r="T72" s="4"/>
    </row>
    <row r="73" spans="1:20">
      <c r="A73" s="31">
        <v>41913</v>
      </c>
      <c r="B73" s="4"/>
      <c r="C73" s="6">
        <v>65</v>
      </c>
      <c r="D73" s="29">
        <f t="shared" ref="D73:D136" si="12">ROUND(-(+$B$9/180)*1,0)</f>
        <v>5653</v>
      </c>
      <c r="E73" s="29">
        <f t="shared" si="6"/>
        <v>367445</v>
      </c>
      <c r="F73" s="29">
        <f t="shared" ref="F73:F136" si="13">$B$9+E73</f>
        <v>-650055</v>
      </c>
      <c r="G73" s="34">
        <f>+Inputs!$D$3</f>
        <v>0.37951000000000001</v>
      </c>
      <c r="H73" s="4"/>
      <c r="I73" s="27">
        <f t="shared" si="7"/>
        <v>1017500</v>
      </c>
      <c r="J73" s="4"/>
      <c r="K73" s="27">
        <f t="shared" ref="K73:K136" si="14">D73</f>
        <v>5653</v>
      </c>
      <c r="L73" s="27">
        <f t="shared" si="8"/>
        <v>367445</v>
      </c>
      <c r="M73" s="27">
        <f t="shared" ref="M73:M136" si="15">K73*G73</f>
        <v>2145.37003</v>
      </c>
      <c r="N73" s="27">
        <f t="shared" ref="N73:N136" si="16">M73-J73</f>
        <v>2145.37003</v>
      </c>
      <c r="O73" s="27">
        <f t="shared" si="9"/>
        <v>-246702.37305000058</v>
      </c>
      <c r="P73" s="27">
        <f t="shared" si="10"/>
        <v>246702.37305000058</v>
      </c>
      <c r="Q73" s="8"/>
      <c r="R73" s="8"/>
      <c r="S73" s="8"/>
      <c r="T73" s="4"/>
    </row>
    <row r="74" spans="1:20">
      <c r="A74" s="31">
        <v>41944</v>
      </c>
      <c r="B74" s="4"/>
      <c r="C74" s="6">
        <v>66</v>
      </c>
      <c r="D74" s="29">
        <f t="shared" si="12"/>
        <v>5653</v>
      </c>
      <c r="E74" s="29">
        <f t="shared" ref="E74:E137" si="17">+E73+D74</f>
        <v>373098</v>
      </c>
      <c r="F74" s="29">
        <f t="shared" si="13"/>
        <v>-644402</v>
      </c>
      <c r="G74" s="34">
        <f>+Inputs!$D$3</f>
        <v>0.37951000000000001</v>
      </c>
      <c r="H74" s="4"/>
      <c r="I74" s="27">
        <f t="shared" ref="I74:I137" si="18">+I73+H74</f>
        <v>1017500</v>
      </c>
      <c r="J74" s="4"/>
      <c r="K74" s="27">
        <f t="shared" si="14"/>
        <v>5653</v>
      </c>
      <c r="L74" s="27">
        <f t="shared" ref="L74:L137" si="19">+L73+K74</f>
        <v>373098</v>
      </c>
      <c r="M74" s="27">
        <f t="shared" si="15"/>
        <v>2145.37003</v>
      </c>
      <c r="N74" s="27">
        <f t="shared" si="16"/>
        <v>2145.37003</v>
      </c>
      <c r="O74" s="27">
        <f t="shared" ref="O74:O137" si="20">+O73+N74</f>
        <v>-244557.00302000059</v>
      </c>
      <c r="P74" s="27">
        <f t="shared" ref="P74:P137" si="21">P73-N74</f>
        <v>244557.00302000059</v>
      </c>
      <c r="Q74" s="8"/>
      <c r="R74" s="8"/>
      <c r="S74" s="8"/>
      <c r="T74" s="4"/>
    </row>
    <row r="75" spans="1:20">
      <c r="A75" s="31">
        <v>41974</v>
      </c>
      <c r="B75" s="4"/>
      <c r="C75" s="6">
        <v>67</v>
      </c>
      <c r="D75" s="29">
        <f t="shared" si="12"/>
        <v>5653</v>
      </c>
      <c r="E75" s="29">
        <f t="shared" si="17"/>
        <v>378751</v>
      </c>
      <c r="F75" s="29">
        <f t="shared" si="13"/>
        <v>-638749</v>
      </c>
      <c r="G75" s="34">
        <f>+Inputs!$D$3</f>
        <v>0.37951000000000001</v>
      </c>
      <c r="H75" s="4"/>
      <c r="I75" s="27">
        <f t="shared" si="18"/>
        <v>1017500</v>
      </c>
      <c r="J75" s="4"/>
      <c r="K75" s="27">
        <f t="shared" si="14"/>
        <v>5653</v>
      </c>
      <c r="L75" s="27">
        <f t="shared" si="19"/>
        <v>378751</v>
      </c>
      <c r="M75" s="27">
        <f t="shared" si="15"/>
        <v>2145.37003</v>
      </c>
      <c r="N75" s="27">
        <f t="shared" si="16"/>
        <v>2145.37003</v>
      </c>
      <c r="O75" s="27">
        <f t="shared" si="20"/>
        <v>-242411.63299000059</v>
      </c>
      <c r="P75" s="27">
        <f t="shared" si="21"/>
        <v>242411.63299000059</v>
      </c>
      <c r="Q75" s="8"/>
      <c r="R75" s="8"/>
      <c r="S75" s="8"/>
      <c r="T75" s="4"/>
    </row>
    <row r="76" spans="1:20">
      <c r="A76" s="31">
        <v>42005</v>
      </c>
      <c r="B76" s="4"/>
      <c r="C76" s="6">
        <v>68</v>
      </c>
      <c r="D76" s="29">
        <f t="shared" si="12"/>
        <v>5653</v>
      </c>
      <c r="E76" s="29">
        <f t="shared" si="17"/>
        <v>384404</v>
      </c>
      <c r="F76" s="29">
        <f t="shared" si="13"/>
        <v>-633096</v>
      </c>
      <c r="G76" s="34">
        <f>+Inputs!$D$3</f>
        <v>0.37951000000000001</v>
      </c>
      <c r="H76" s="4"/>
      <c r="I76" s="27">
        <f t="shared" si="18"/>
        <v>1017500</v>
      </c>
      <c r="J76" s="4"/>
      <c r="K76" s="27">
        <f t="shared" si="14"/>
        <v>5653</v>
      </c>
      <c r="L76" s="27">
        <f t="shared" si="19"/>
        <v>384404</v>
      </c>
      <c r="M76" s="27">
        <f t="shared" si="15"/>
        <v>2145.37003</v>
      </c>
      <c r="N76" s="27">
        <f t="shared" si="16"/>
        <v>2145.37003</v>
      </c>
      <c r="O76" s="27">
        <f t="shared" si="20"/>
        <v>-240266.2629600006</v>
      </c>
      <c r="P76" s="27">
        <f t="shared" si="21"/>
        <v>240266.2629600006</v>
      </c>
      <c r="Q76" s="8"/>
      <c r="R76" s="8"/>
      <c r="S76" s="8"/>
      <c r="T76" s="4"/>
    </row>
    <row r="77" spans="1:20">
      <c r="A77" s="31">
        <v>42036</v>
      </c>
      <c r="B77" s="4"/>
      <c r="C77" s="6">
        <v>69</v>
      </c>
      <c r="D77" s="29">
        <f t="shared" si="12"/>
        <v>5653</v>
      </c>
      <c r="E77" s="29">
        <f t="shared" si="17"/>
        <v>390057</v>
      </c>
      <c r="F77" s="29">
        <f t="shared" si="13"/>
        <v>-627443</v>
      </c>
      <c r="G77" s="34">
        <f>+Inputs!$D$3</f>
        <v>0.37951000000000001</v>
      </c>
      <c r="H77" s="4"/>
      <c r="I77" s="27">
        <f t="shared" si="18"/>
        <v>1017500</v>
      </c>
      <c r="J77" s="4"/>
      <c r="K77" s="27">
        <f t="shared" si="14"/>
        <v>5653</v>
      </c>
      <c r="L77" s="27">
        <f t="shared" si="19"/>
        <v>390057</v>
      </c>
      <c r="M77" s="27">
        <f t="shared" si="15"/>
        <v>2145.37003</v>
      </c>
      <c r="N77" s="27">
        <f t="shared" si="16"/>
        <v>2145.37003</v>
      </c>
      <c r="O77" s="27">
        <f t="shared" si="20"/>
        <v>-238120.89293000061</v>
      </c>
      <c r="P77" s="27">
        <f t="shared" si="21"/>
        <v>238120.89293000061</v>
      </c>
      <c r="Q77" s="8"/>
      <c r="R77" s="8"/>
      <c r="S77" s="8"/>
      <c r="T77" s="4"/>
    </row>
    <row r="78" spans="1:20">
      <c r="A78" s="31">
        <v>42064</v>
      </c>
      <c r="B78" s="4"/>
      <c r="C78" s="6">
        <v>70</v>
      </c>
      <c r="D78" s="29">
        <f t="shared" si="12"/>
        <v>5653</v>
      </c>
      <c r="E78" s="29">
        <f t="shared" si="17"/>
        <v>395710</v>
      </c>
      <c r="F78" s="29">
        <f t="shared" si="13"/>
        <v>-621790</v>
      </c>
      <c r="G78" s="34">
        <f>+Inputs!$D$3</f>
        <v>0.37951000000000001</v>
      </c>
      <c r="H78" s="4"/>
      <c r="I78" s="27">
        <f t="shared" si="18"/>
        <v>1017500</v>
      </c>
      <c r="J78" s="4"/>
      <c r="K78" s="27">
        <f t="shared" si="14"/>
        <v>5653</v>
      </c>
      <c r="L78" s="27">
        <f t="shared" si="19"/>
        <v>395710</v>
      </c>
      <c r="M78" s="27">
        <f t="shared" si="15"/>
        <v>2145.37003</v>
      </c>
      <c r="N78" s="27">
        <f t="shared" si="16"/>
        <v>2145.37003</v>
      </c>
      <c r="O78" s="27">
        <f t="shared" si="20"/>
        <v>-235975.52290000062</v>
      </c>
      <c r="P78" s="27">
        <f t="shared" si="21"/>
        <v>235975.52290000062</v>
      </c>
      <c r="Q78" s="8"/>
      <c r="R78" s="8"/>
      <c r="S78" s="8"/>
      <c r="T78" s="4"/>
    </row>
    <row r="79" spans="1:20">
      <c r="A79" s="31">
        <v>42095</v>
      </c>
      <c r="B79" s="4"/>
      <c r="C79" s="6">
        <v>71</v>
      </c>
      <c r="D79" s="29">
        <f t="shared" si="12"/>
        <v>5653</v>
      </c>
      <c r="E79" s="29">
        <f t="shared" si="17"/>
        <v>401363</v>
      </c>
      <c r="F79" s="29">
        <f t="shared" si="13"/>
        <v>-616137</v>
      </c>
      <c r="G79" s="34">
        <f>+Inputs!$D$3</f>
        <v>0.37951000000000001</v>
      </c>
      <c r="H79" s="4"/>
      <c r="I79" s="27">
        <f t="shared" si="18"/>
        <v>1017500</v>
      </c>
      <c r="J79" s="4"/>
      <c r="K79" s="27">
        <f t="shared" si="14"/>
        <v>5653</v>
      </c>
      <c r="L79" s="27">
        <f t="shared" si="19"/>
        <v>401363</v>
      </c>
      <c r="M79" s="27">
        <f t="shared" si="15"/>
        <v>2145.37003</v>
      </c>
      <c r="N79" s="27">
        <f t="shared" si="16"/>
        <v>2145.37003</v>
      </c>
      <c r="O79" s="27">
        <f t="shared" si="20"/>
        <v>-233830.15287000063</v>
      </c>
      <c r="P79" s="27">
        <f t="shared" si="21"/>
        <v>233830.15287000063</v>
      </c>
      <c r="Q79" s="8"/>
      <c r="R79" s="8"/>
      <c r="S79" s="8"/>
      <c r="T79" s="4"/>
    </row>
    <row r="80" spans="1:20">
      <c r="A80" s="31">
        <v>42125</v>
      </c>
      <c r="B80" s="4"/>
      <c r="C80" s="6">
        <v>72</v>
      </c>
      <c r="D80" s="29">
        <f t="shared" si="12"/>
        <v>5653</v>
      </c>
      <c r="E80" s="29">
        <f t="shared" si="17"/>
        <v>407016</v>
      </c>
      <c r="F80" s="29">
        <f t="shared" si="13"/>
        <v>-610484</v>
      </c>
      <c r="G80" s="34">
        <f>+Inputs!$D$3</f>
        <v>0.37951000000000001</v>
      </c>
      <c r="H80" s="4"/>
      <c r="I80" s="27">
        <f t="shared" si="18"/>
        <v>1017500</v>
      </c>
      <c r="J80" s="4"/>
      <c r="K80" s="27">
        <f t="shared" si="14"/>
        <v>5653</v>
      </c>
      <c r="L80" s="27">
        <f t="shared" si="19"/>
        <v>407016</v>
      </c>
      <c r="M80" s="27">
        <f t="shared" si="15"/>
        <v>2145.37003</v>
      </c>
      <c r="N80" s="27">
        <f t="shared" si="16"/>
        <v>2145.37003</v>
      </c>
      <c r="O80" s="27">
        <f t="shared" si="20"/>
        <v>-231684.78284000064</v>
      </c>
      <c r="P80" s="27">
        <f t="shared" si="21"/>
        <v>231684.78284000064</v>
      </c>
      <c r="Q80" s="8"/>
      <c r="R80" s="8"/>
      <c r="S80" s="8"/>
      <c r="T80" s="4"/>
    </row>
    <row r="81" spans="1:20">
      <c r="A81" s="31">
        <v>42156</v>
      </c>
      <c r="B81" s="4"/>
      <c r="C81" s="6">
        <v>73</v>
      </c>
      <c r="D81" s="29">
        <f t="shared" si="12"/>
        <v>5653</v>
      </c>
      <c r="E81" s="29">
        <f t="shared" si="17"/>
        <v>412669</v>
      </c>
      <c r="F81" s="29">
        <f t="shared" si="13"/>
        <v>-604831</v>
      </c>
      <c r="G81" s="34">
        <f>+Inputs!$D$3</f>
        <v>0.37951000000000001</v>
      </c>
      <c r="H81" s="4"/>
      <c r="I81" s="27">
        <f t="shared" si="18"/>
        <v>1017500</v>
      </c>
      <c r="J81" s="4"/>
      <c r="K81" s="27">
        <f t="shared" si="14"/>
        <v>5653</v>
      </c>
      <c r="L81" s="27">
        <f t="shared" si="19"/>
        <v>412669</v>
      </c>
      <c r="M81" s="27">
        <f t="shared" si="15"/>
        <v>2145.37003</v>
      </c>
      <c r="N81" s="27">
        <f t="shared" si="16"/>
        <v>2145.37003</v>
      </c>
      <c r="O81" s="27">
        <f t="shared" si="20"/>
        <v>-229539.41281000065</v>
      </c>
      <c r="P81" s="27">
        <f t="shared" si="21"/>
        <v>229539.41281000065</v>
      </c>
      <c r="Q81" s="8"/>
      <c r="R81" s="8"/>
      <c r="S81" s="8"/>
      <c r="T81" s="4"/>
    </row>
    <row r="82" spans="1:20">
      <c r="A82" s="31">
        <v>42186</v>
      </c>
      <c r="B82" s="4"/>
      <c r="C82" s="6">
        <v>74</v>
      </c>
      <c r="D82" s="29">
        <f t="shared" si="12"/>
        <v>5653</v>
      </c>
      <c r="E82" s="29">
        <f t="shared" si="17"/>
        <v>418322</v>
      </c>
      <c r="F82" s="29">
        <f t="shared" si="13"/>
        <v>-599178</v>
      </c>
      <c r="G82" s="34">
        <f>+Inputs!$D$3</f>
        <v>0.37951000000000001</v>
      </c>
      <c r="H82" s="4"/>
      <c r="I82" s="27">
        <f t="shared" si="18"/>
        <v>1017500</v>
      </c>
      <c r="J82" s="4"/>
      <c r="K82" s="27">
        <f t="shared" si="14"/>
        <v>5653</v>
      </c>
      <c r="L82" s="27">
        <f t="shared" si="19"/>
        <v>418322</v>
      </c>
      <c r="M82" s="27">
        <f t="shared" si="15"/>
        <v>2145.37003</v>
      </c>
      <c r="N82" s="27">
        <f t="shared" si="16"/>
        <v>2145.37003</v>
      </c>
      <c r="O82" s="27">
        <f t="shared" si="20"/>
        <v>-227394.04278000066</v>
      </c>
      <c r="P82" s="27">
        <f t="shared" si="21"/>
        <v>227394.04278000066</v>
      </c>
      <c r="Q82" s="8"/>
      <c r="R82" s="8"/>
      <c r="S82" s="8"/>
      <c r="T82" s="4"/>
    </row>
    <row r="83" spans="1:20">
      <c r="A83" s="31">
        <v>42217</v>
      </c>
      <c r="B83" s="4"/>
      <c r="C83" s="6">
        <v>75</v>
      </c>
      <c r="D83" s="29">
        <f t="shared" si="12"/>
        <v>5653</v>
      </c>
      <c r="E83" s="29">
        <f t="shared" si="17"/>
        <v>423975</v>
      </c>
      <c r="F83" s="29">
        <f t="shared" si="13"/>
        <v>-593525</v>
      </c>
      <c r="G83" s="34">
        <f>+Inputs!$D$3</f>
        <v>0.37951000000000001</v>
      </c>
      <c r="H83" s="4"/>
      <c r="I83" s="27">
        <f t="shared" si="18"/>
        <v>1017500</v>
      </c>
      <c r="J83" s="4"/>
      <c r="K83" s="27">
        <f t="shared" si="14"/>
        <v>5653</v>
      </c>
      <c r="L83" s="27">
        <f t="shared" si="19"/>
        <v>423975</v>
      </c>
      <c r="M83" s="27">
        <f t="shared" si="15"/>
        <v>2145.37003</v>
      </c>
      <c r="N83" s="27">
        <f t="shared" si="16"/>
        <v>2145.37003</v>
      </c>
      <c r="O83" s="27">
        <f t="shared" si="20"/>
        <v>-225248.67275000067</v>
      </c>
      <c r="P83" s="27">
        <f t="shared" si="21"/>
        <v>225248.67275000067</v>
      </c>
      <c r="Q83" s="8"/>
      <c r="R83" s="8"/>
      <c r="S83" s="8"/>
      <c r="T83" s="4"/>
    </row>
    <row r="84" spans="1:20">
      <c r="A84" s="31">
        <v>42248</v>
      </c>
      <c r="B84" s="4"/>
      <c r="C84" s="6">
        <v>76</v>
      </c>
      <c r="D84" s="29">
        <f t="shared" si="12"/>
        <v>5653</v>
      </c>
      <c r="E84" s="29">
        <f t="shared" si="17"/>
        <v>429628</v>
      </c>
      <c r="F84" s="29">
        <f t="shared" si="13"/>
        <v>-587872</v>
      </c>
      <c r="G84" s="34">
        <f>+Inputs!$D$3</f>
        <v>0.37951000000000001</v>
      </c>
      <c r="H84" s="4"/>
      <c r="I84" s="27">
        <f t="shared" si="18"/>
        <v>1017500</v>
      </c>
      <c r="J84" s="4"/>
      <c r="K84" s="27">
        <f t="shared" si="14"/>
        <v>5653</v>
      </c>
      <c r="L84" s="27">
        <f t="shared" si="19"/>
        <v>429628</v>
      </c>
      <c r="M84" s="27">
        <f t="shared" si="15"/>
        <v>2145.37003</v>
      </c>
      <c r="N84" s="27">
        <f t="shared" si="16"/>
        <v>2145.37003</v>
      </c>
      <c r="O84" s="27">
        <f t="shared" si="20"/>
        <v>-223103.30272000068</v>
      </c>
      <c r="P84" s="27">
        <f t="shared" si="21"/>
        <v>223103.30272000068</v>
      </c>
      <c r="Q84" s="8"/>
      <c r="R84" s="8"/>
      <c r="S84" s="8"/>
      <c r="T84" s="4"/>
    </row>
    <row r="85" spans="1:20">
      <c r="A85" s="31">
        <v>42278</v>
      </c>
      <c r="B85" s="4"/>
      <c r="C85" s="6">
        <v>77</v>
      </c>
      <c r="D85" s="29">
        <f t="shared" si="12"/>
        <v>5653</v>
      </c>
      <c r="E85" s="29">
        <f t="shared" si="17"/>
        <v>435281</v>
      </c>
      <c r="F85" s="29">
        <f t="shared" si="13"/>
        <v>-582219</v>
      </c>
      <c r="G85" s="34">
        <f>+Inputs!$D$3</f>
        <v>0.37951000000000001</v>
      </c>
      <c r="H85" s="4"/>
      <c r="I85" s="27">
        <f t="shared" si="18"/>
        <v>1017500</v>
      </c>
      <c r="J85" s="4"/>
      <c r="K85" s="27">
        <f t="shared" si="14"/>
        <v>5653</v>
      </c>
      <c r="L85" s="27">
        <f t="shared" si="19"/>
        <v>435281</v>
      </c>
      <c r="M85" s="27">
        <f t="shared" si="15"/>
        <v>2145.37003</v>
      </c>
      <c r="N85" s="27">
        <f t="shared" si="16"/>
        <v>2145.37003</v>
      </c>
      <c r="O85" s="27">
        <f t="shared" si="20"/>
        <v>-220957.93269000069</v>
      </c>
      <c r="P85" s="27">
        <f t="shared" si="21"/>
        <v>220957.93269000069</v>
      </c>
      <c r="Q85" s="8"/>
      <c r="R85" s="8"/>
      <c r="S85" s="8"/>
      <c r="T85" s="4"/>
    </row>
    <row r="86" spans="1:20">
      <c r="A86" s="31">
        <v>42309</v>
      </c>
      <c r="B86" s="4"/>
      <c r="C86" s="6">
        <v>78</v>
      </c>
      <c r="D86" s="29">
        <f t="shared" si="12"/>
        <v>5653</v>
      </c>
      <c r="E86" s="29">
        <f t="shared" si="17"/>
        <v>440934</v>
      </c>
      <c r="F86" s="29">
        <f t="shared" si="13"/>
        <v>-576566</v>
      </c>
      <c r="G86" s="34">
        <f>+Inputs!$D$3</f>
        <v>0.37951000000000001</v>
      </c>
      <c r="H86" s="4"/>
      <c r="I86" s="27">
        <f t="shared" si="18"/>
        <v>1017500</v>
      </c>
      <c r="J86" s="4"/>
      <c r="K86" s="27">
        <f t="shared" si="14"/>
        <v>5653</v>
      </c>
      <c r="L86" s="27">
        <f t="shared" si="19"/>
        <v>440934</v>
      </c>
      <c r="M86" s="27">
        <f t="shared" si="15"/>
        <v>2145.37003</v>
      </c>
      <c r="N86" s="27">
        <f t="shared" si="16"/>
        <v>2145.37003</v>
      </c>
      <c r="O86" s="27">
        <f t="shared" si="20"/>
        <v>-218812.56266000069</v>
      </c>
      <c r="P86" s="27">
        <f t="shared" si="21"/>
        <v>218812.56266000069</v>
      </c>
      <c r="Q86" s="8"/>
      <c r="R86" s="8"/>
      <c r="S86" s="8"/>
      <c r="T86" s="4"/>
    </row>
    <row r="87" spans="1:20">
      <c r="A87" s="31">
        <v>42339</v>
      </c>
      <c r="B87" s="4"/>
      <c r="C87" s="6">
        <v>79</v>
      </c>
      <c r="D87" s="29">
        <f t="shared" si="12"/>
        <v>5653</v>
      </c>
      <c r="E87" s="29">
        <f t="shared" si="17"/>
        <v>446587</v>
      </c>
      <c r="F87" s="29">
        <f t="shared" si="13"/>
        <v>-570913</v>
      </c>
      <c r="G87" s="34">
        <f>+Inputs!$D$3</f>
        <v>0.37951000000000001</v>
      </c>
      <c r="H87" s="4"/>
      <c r="I87" s="27">
        <f t="shared" si="18"/>
        <v>1017500</v>
      </c>
      <c r="J87" s="4"/>
      <c r="K87" s="27">
        <f t="shared" si="14"/>
        <v>5653</v>
      </c>
      <c r="L87" s="27">
        <f t="shared" si="19"/>
        <v>446587</v>
      </c>
      <c r="M87" s="27">
        <f t="shared" si="15"/>
        <v>2145.37003</v>
      </c>
      <c r="N87" s="27">
        <f t="shared" si="16"/>
        <v>2145.37003</v>
      </c>
      <c r="O87" s="27">
        <f t="shared" si="20"/>
        <v>-216667.1926300007</v>
      </c>
      <c r="P87" s="27">
        <f t="shared" si="21"/>
        <v>216667.1926300007</v>
      </c>
      <c r="Q87" s="8"/>
      <c r="R87" s="8"/>
      <c r="S87" s="8"/>
      <c r="T87" s="4"/>
    </row>
    <row r="88" spans="1:20">
      <c r="A88" s="31">
        <v>42370</v>
      </c>
      <c r="B88" s="4"/>
      <c r="C88" s="6">
        <v>80</v>
      </c>
      <c r="D88" s="29">
        <f t="shared" si="12"/>
        <v>5653</v>
      </c>
      <c r="E88" s="29">
        <f t="shared" si="17"/>
        <v>452240</v>
      </c>
      <c r="F88" s="29">
        <f t="shared" si="13"/>
        <v>-565260</v>
      </c>
      <c r="G88" s="34">
        <f>+Inputs!$D$3</f>
        <v>0.37951000000000001</v>
      </c>
      <c r="H88" s="4"/>
      <c r="I88" s="27">
        <f t="shared" si="18"/>
        <v>1017500</v>
      </c>
      <c r="J88" s="4"/>
      <c r="K88" s="27">
        <f t="shared" si="14"/>
        <v>5653</v>
      </c>
      <c r="L88" s="27">
        <f t="shared" si="19"/>
        <v>452240</v>
      </c>
      <c r="M88" s="27">
        <f t="shared" si="15"/>
        <v>2145.37003</v>
      </c>
      <c r="N88" s="27">
        <f t="shared" si="16"/>
        <v>2145.37003</v>
      </c>
      <c r="O88" s="27">
        <f t="shared" si="20"/>
        <v>-214521.82260000071</v>
      </c>
      <c r="P88" s="27">
        <f t="shared" si="21"/>
        <v>214521.82260000071</v>
      </c>
      <c r="Q88" s="8"/>
      <c r="R88" s="8"/>
      <c r="S88" s="8"/>
      <c r="T88" s="4"/>
    </row>
    <row r="89" spans="1:20">
      <c r="A89" s="31">
        <v>42401</v>
      </c>
      <c r="B89" s="4"/>
      <c r="C89" s="6">
        <v>81</v>
      </c>
      <c r="D89" s="29">
        <f t="shared" si="12"/>
        <v>5653</v>
      </c>
      <c r="E89" s="29">
        <f t="shared" si="17"/>
        <v>457893</v>
      </c>
      <c r="F89" s="29">
        <f t="shared" si="13"/>
        <v>-559607</v>
      </c>
      <c r="G89" s="34">
        <f>+Inputs!$D$3</f>
        <v>0.37951000000000001</v>
      </c>
      <c r="H89" s="4"/>
      <c r="I89" s="27">
        <f t="shared" si="18"/>
        <v>1017500</v>
      </c>
      <c r="J89" s="4"/>
      <c r="K89" s="27">
        <f t="shared" si="14"/>
        <v>5653</v>
      </c>
      <c r="L89" s="27">
        <f t="shared" si="19"/>
        <v>457893</v>
      </c>
      <c r="M89" s="27">
        <f t="shared" si="15"/>
        <v>2145.37003</v>
      </c>
      <c r="N89" s="27">
        <f t="shared" si="16"/>
        <v>2145.37003</v>
      </c>
      <c r="O89" s="27">
        <f t="shared" si="20"/>
        <v>-212376.45257000072</v>
      </c>
      <c r="P89" s="27">
        <f t="shared" si="21"/>
        <v>212376.45257000072</v>
      </c>
      <c r="Q89" s="8"/>
      <c r="R89" s="8"/>
      <c r="S89" s="8"/>
      <c r="T89" s="4"/>
    </row>
    <row r="90" spans="1:20">
      <c r="A90" s="31">
        <v>42430</v>
      </c>
      <c r="B90" s="4"/>
      <c r="C90" s="6">
        <v>82</v>
      </c>
      <c r="D90" s="29">
        <f t="shared" si="12"/>
        <v>5653</v>
      </c>
      <c r="E90" s="29">
        <f t="shared" si="17"/>
        <v>463546</v>
      </c>
      <c r="F90" s="29">
        <f t="shared" si="13"/>
        <v>-553954</v>
      </c>
      <c r="G90" s="34">
        <f>+Inputs!$D$3</f>
        <v>0.37951000000000001</v>
      </c>
      <c r="H90" s="4"/>
      <c r="I90" s="27">
        <f t="shared" si="18"/>
        <v>1017500</v>
      </c>
      <c r="J90" s="4"/>
      <c r="K90" s="27">
        <f t="shared" si="14"/>
        <v>5653</v>
      </c>
      <c r="L90" s="27">
        <f t="shared" si="19"/>
        <v>463546</v>
      </c>
      <c r="M90" s="27">
        <f t="shared" si="15"/>
        <v>2145.37003</v>
      </c>
      <c r="N90" s="27">
        <f t="shared" si="16"/>
        <v>2145.37003</v>
      </c>
      <c r="O90" s="27">
        <f t="shared" si="20"/>
        <v>-210231.08254000073</v>
      </c>
      <c r="P90" s="27">
        <f t="shared" si="21"/>
        <v>210231.08254000073</v>
      </c>
      <c r="Q90" s="8"/>
      <c r="R90" s="8"/>
      <c r="S90" s="8"/>
      <c r="T90" s="4"/>
    </row>
    <row r="91" spans="1:20">
      <c r="A91" s="31">
        <v>42461</v>
      </c>
      <c r="B91" s="4"/>
      <c r="C91" s="6">
        <v>83</v>
      </c>
      <c r="D91" s="29">
        <f t="shared" si="12"/>
        <v>5653</v>
      </c>
      <c r="E91" s="29">
        <f t="shared" si="17"/>
        <v>469199</v>
      </c>
      <c r="F91" s="29">
        <f t="shared" si="13"/>
        <v>-548301</v>
      </c>
      <c r="G91" s="34">
        <f>+Inputs!$D$3</f>
        <v>0.37951000000000001</v>
      </c>
      <c r="H91" s="4"/>
      <c r="I91" s="27">
        <f t="shared" si="18"/>
        <v>1017500</v>
      </c>
      <c r="J91" s="4"/>
      <c r="K91" s="27">
        <f t="shared" si="14"/>
        <v>5653</v>
      </c>
      <c r="L91" s="27">
        <f t="shared" si="19"/>
        <v>469199</v>
      </c>
      <c r="M91" s="27">
        <f t="shared" si="15"/>
        <v>2145.37003</v>
      </c>
      <c r="N91" s="27">
        <f t="shared" si="16"/>
        <v>2145.37003</v>
      </c>
      <c r="O91" s="27">
        <f t="shared" si="20"/>
        <v>-208085.71251000074</v>
      </c>
      <c r="P91" s="27">
        <f t="shared" si="21"/>
        <v>208085.71251000074</v>
      </c>
      <c r="Q91" s="8"/>
      <c r="R91" s="8"/>
      <c r="S91" s="8"/>
      <c r="T91" s="4"/>
    </row>
    <row r="92" spans="1:20">
      <c r="A92" s="31">
        <v>42491</v>
      </c>
      <c r="B92" s="4"/>
      <c r="C92" s="6">
        <v>84</v>
      </c>
      <c r="D92" s="29">
        <f t="shared" si="12"/>
        <v>5653</v>
      </c>
      <c r="E92" s="29">
        <f t="shared" si="17"/>
        <v>474852</v>
      </c>
      <c r="F92" s="29">
        <f t="shared" si="13"/>
        <v>-542648</v>
      </c>
      <c r="G92" s="34">
        <f>+Inputs!$D$3</f>
        <v>0.37951000000000001</v>
      </c>
      <c r="H92" s="4"/>
      <c r="I92" s="27">
        <f t="shared" si="18"/>
        <v>1017500</v>
      </c>
      <c r="J92" s="4"/>
      <c r="K92" s="27">
        <f t="shared" si="14"/>
        <v>5653</v>
      </c>
      <c r="L92" s="27">
        <f t="shared" si="19"/>
        <v>474852</v>
      </c>
      <c r="M92" s="27">
        <f t="shared" si="15"/>
        <v>2145.37003</v>
      </c>
      <c r="N92" s="27">
        <f t="shared" si="16"/>
        <v>2145.37003</v>
      </c>
      <c r="O92" s="27">
        <f t="shared" si="20"/>
        <v>-205940.34248000075</v>
      </c>
      <c r="P92" s="27">
        <f t="shared" si="21"/>
        <v>205940.34248000075</v>
      </c>
      <c r="Q92" s="8"/>
      <c r="R92" s="8"/>
      <c r="S92" s="8"/>
      <c r="T92" s="4"/>
    </row>
    <row r="93" spans="1:20">
      <c r="A93" s="31">
        <v>42522</v>
      </c>
      <c r="B93" s="4"/>
      <c r="C93" s="6">
        <v>85</v>
      </c>
      <c r="D93" s="29">
        <f t="shared" si="12"/>
        <v>5653</v>
      </c>
      <c r="E93" s="29">
        <f t="shared" si="17"/>
        <v>480505</v>
      </c>
      <c r="F93" s="29">
        <f t="shared" si="13"/>
        <v>-536995</v>
      </c>
      <c r="G93" s="34">
        <f>+Inputs!$D$3</f>
        <v>0.37951000000000001</v>
      </c>
      <c r="H93" s="4"/>
      <c r="I93" s="27">
        <f t="shared" si="18"/>
        <v>1017500</v>
      </c>
      <c r="J93" s="4"/>
      <c r="K93" s="27">
        <f t="shared" si="14"/>
        <v>5653</v>
      </c>
      <c r="L93" s="27">
        <f t="shared" si="19"/>
        <v>480505</v>
      </c>
      <c r="M93" s="27">
        <f t="shared" si="15"/>
        <v>2145.37003</v>
      </c>
      <c r="N93" s="27">
        <f t="shared" si="16"/>
        <v>2145.37003</v>
      </c>
      <c r="O93" s="27">
        <f t="shared" si="20"/>
        <v>-203794.97245000076</v>
      </c>
      <c r="P93" s="27">
        <f t="shared" si="21"/>
        <v>203794.97245000076</v>
      </c>
      <c r="Q93" s="8"/>
      <c r="R93" s="8"/>
      <c r="S93" s="8"/>
      <c r="T93" s="4"/>
    </row>
    <row r="94" spans="1:20">
      <c r="A94" s="31">
        <v>42552</v>
      </c>
      <c r="B94" s="4"/>
      <c r="C94" s="6">
        <v>86</v>
      </c>
      <c r="D94" s="29">
        <f t="shared" si="12"/>
        <v>5653</v>
      </c>
      <c r="E94" s="29">
        <f t="shared" si="17"/>
        <v>486158</v>
      </c>
      <c r="F94" s="29">
        <f t="shared" si="13"/>
        <v>-531342</v>
      </c>
      <c r="G94" s="34">
        <f>+Inputs!$D$3</f>
        <v>0.37951000000000001</v>
      </c>
      <c r="H94" s="4"/>
      <c r="I94" s="27">
        <f t="shared" si="18"/>
        <v>1017500</v>
      </c>
      <c r="J94" s="4"/>
      <c r="K94" s="27">
        <f t="shared" si="14"/>
        <v>5653</v>
      </c>
      <c r="L94" s="27">
        <f t="shared" si="19"/>
        <v>486158</v>
      </c>
      <c r="M94" s="27">
        <f t="shared" si="15"/>
        <v>2145.37003</v>
      </c>
      <c r="N94" s="27">
        <f t="shared" si="16"/>
        <v>2145.37003</v>
      </c>
      <c r="O94" s="27">
        <f t="shared" si="20"/>
        <v>-201649.60242000077</v>
      </c>
      <c r="P94" s="27">
        <f t="shared" si="21"/>
        <v>201649.60242000077</v>
      </c>
      <c r="Q94" s="8"/>
      <c r="R94" s="8"/>
      <c r="S94" s="8"/>
      <c r="T94" s="4"/>
    </row>
    <row r="95" spans="1:20">
      <c r="A95" s="31">
        <v>42583</v>
      </c>
      <c r="B95" s="4"/>
      <c r="C95" s="6">
        <v>87</v>
      </c>
      <c r="D95" s="29">
        <f t="shared" si="12"/>
        <v>5653</v>
      </c>
      <c r="E95" s="29">
        <f t="shared" si="17"/>
        <v>491811</v>
      </c>
      <c r="F95" s="29">
        <f t="shared" si="13"/>
        <v>-525689</v>
      </c>
      <c r="G95" s="34">
        <f>+Inputs!$D$3</f>
        <v>0.37951000000000001</v>
      </c>
      <c r="H95" s="4"/>
      <c r="I95" s="27">
        <f t="shared" si="18"/>
        <v>1017500</v>
      </c>
      <c r="J95" s="4"/>
      <c r="K95" s="27">
        <f t="shared" si="14"/>
        <v>5653</v>
      </c>
      <c r="L95" s="27">
        <f t="shared" si="19"/>
        <v>491811</v>
      </c>
      <c r="M95" s="27">
        <f t="shared" si="15"/>
        <v>2145.37003</v>
      </c>
      <c r="N95" s="27">
        <f t="shared" si="16"/>
        <v>2145.37003</v>
      </c>
      <c r="O95" s="27">
        <f t="shared" si="20"/>
        <v>-199504.23239000078</v>
      </c>
      <c r="P95" s="27">
        <f t="shared" si="21"/>
        <v>199504.23239000078</v>
      </c>
      <c r="Q95" s="8"/>
      <c r="R95" s="8"/>
      <c r="S95" s="8"/>
      <c r="T95" s="4"/>
    </row>
    <row r="96" spans="1:20">
      <c r="A96" s="31">
        <v>42614</v>
      </c>
      <c r="B96" s="4"/>
      <c r="C96" s="6">
        <v>88</v>
      </c>
      <c r="D96" s="29">
        <f t="shared" si="12"/>
        <v>5653</v>
      </c>
      <c r="E96" s="29">
        <f t="shared" si="17"/>
        <v>497464</v>
      </c>
      <c r="F96" s="29">
        <f t="shared" si="13"/>
        <v>-520036</v>
      </c>
      <c r="G96" s="34">
        <f>+Inputs!$D$3</f>
        <v>0.37951000000000001</v>
      </c>
      <c r="H96" s="4"/>
      <c r="I96" s="27">
        <f t="shared" si="18"/>
        <v>1017500</v>
      </c>
      <c r="J96" s="4"/>
      <c r="K96" s="27">
        <f t="shared" si="14"/>
        <v>5653</v>
      </c>
      <c r="L96" s="27">
        <f t="shared" si="19"/>
        <v>497464</v>
      </c>
      <c r="M96" s="27">
        <f t="shared" si="15"/>
        <v>2145.37003</v>
      </c>
      <c r="N96" s="27">
        <f t="shared" si="16"/>
        <v>2145.37003</v>
      </c>
      <c r="O96" s="27">
        <f t="shared" si="20"/>
        <v>-197358.86236000078</v>
      </c>
      <c r="P96" s="27">
        <f t="shared" si="21"/>
        <v>197358.86236000078</v>
      </c>
      <c r="Q96" s="8"/>
      <c r="R96" s="8"/>
      <c r="S96" s="8"/>
      <c r="T96" s="4"/>
    </row>
    <row r="97" spans="1:20">
      <c r="A97" s="31">
        <v>42644</v>
      </c>
      <c r="B97" s="4"/>
      <c r="C97" s="6">
        <v>89</v>
      </c>
      <c r="D97" s="29">
        <f t="shared" si="12"/>
        <v>5653</v>
      </c>
      <c r="E97" s="29">
        <f t="shared" si="17"/>
        <v>503117</v>
      </c>
      <c r="F97" s="29">
        <f t="shared" si="13"/>
        <v>-514383</v>
      </c>
      <c r="G97" s="34">
        <f>+Inputs!$D$3</f>
        <v>0.37951000000000001</v>
      </c>
      <c r="H97" s="4"/>
      <c r="I97" s="27">
        <f t="shared" si="18"/>
        <v>1017500</v>
      </c>
      <c r="J97" s="4"/>
      <c r="K97" s="27">
        <f t="shared" si="14"/>
        <v>5653</v>
      </c>
      <c r="L97" s="27">
        <f t="shared" si="19"/>
        <v>503117</v>
      </c>
      <c r="M97" s="27">
        <f t="shared" si="15"/>
        <v>2145.37003</v>
      </c>
      <c r="N97" s="27">
        <f t="shared" si="16"/>
        <v>2145.37003</v>
      </c>
      <c r="O97" s="27">
        <f t="shared" si="20"/>
        <v>-195213.49233000079</v>
      </c>
      <c r="P97" s="27">
        <f t="shared" si="21"/>
        <v>195213.49233000079</v>
      </c>
      <c r="Q97" s="8"/>
      <c r="R97" s="8"/>
      <c r="S97" s="8"/>
      <c r="T97" s="4"/>
    </row>
    <row r="98" spans="1:20">
      <c r="A98" s="31">
        <v>42675</v>
      </c>
      <c r="B98" s="4"/>
      <c r="C98" s="6">
        <v>90</v>
      </c>
      <c r="D98" s="29">
        <f t="shared" si="12"/>
        <v>5653</v>
      </c>
      <c r="E98" s="29">
        <f t="shared" si="17"/>
        <v>508770</v>
      </c>
      <c r="F98" s="29">
        <f t="shared" si="13"/>
        <v>-508730</v>
      </c>
      <c r="G98" s="34">
        <f>+Inputs!$D$3</f>
        <v>0.37951000000000001</v>
      </c>
      <c r="H98" s="4"/>
      <c r="I98" s="27">
        <f t="shared" si="18"/>
        <v>1017500</v>
      </c>
      <c r="J98" s="4"/>
      <c r="K98" s="27">
        <f t="shared" si="14"/>
        <v>5653</v>
      </c>
      <c r="L98" s="27">
        <f t="shared" si="19"/>
        <v>508770</v>
      </c>
      <c r="M98" s="27">
        <f t="shared" si="15"/>
        <v>2145.37003</v>
      </c>
      <c r="N98" s="27">
        <f t="shared" si="16"/>
        <v>2145.37003</v>
      </c>
      <c r="O98" s="27">
        <f t="shared" si="20"/>
        <v>-193068.1223000008</v>
      </c>
      <c r="P98" s="27">
        <f t="shared" si="21"/>
        <v>193068.1223000008</v>
      </c>
      <c r="Q98" s="8"/>
      <c r="R98" s="8"/>
      <c r="S98" s="8"/>
      <c r="T98" s="4"/>
    </row>
    <row r="99" spans="1:20">
      <c r="A99" s="31">
        <v>42705</v>
      </c>
      <c r="B99" s="4"/>
      <c r="C99" s="6">
        <v>91</v>
      </c>
      <c r="D99" s="29">
        <f t="shared" si="12"/>
        <v>5653</v>
      </c>
      <c r="E99" s="29">
        <f t="shared" si="17"/>
        <v>514423</v>
      </c>
      <c r="F99" s="29">
        <f t="shared" si="13"/>
        <v>-503077</v>
      </c>
      <c r="G99" s="34">
        <f>+Inputs!$D$3</f>
        <v>0.37951000000000001</v>
      </c>
      <c r="H99" s="4"/>
      <c r="I99" s="27">
        <f t="shared" si="18"/>
        <v>1017500</v>
      </c>
      <c r="J99" s="4"/>
      <c r="K99" s="27">
        <f t="shared" si="14"/>
        <v>5653</v>
      </c>
      <c r="L99" s="27">
        <f t="shared" si="19"/>
        <v>514423</v>
      </c>
      <c r="M99" s="27">
        <f t="shared" si="15"/>
        <v>2145.37003</v>
      </c>
      <c r="N99" s="27">
        <f t="shared" si="16"/>
        <v>2145.37003</v>
      </c>
      <c r="O99" s="27">
        <f t="shared" si="20"/>
        <v>-190922.75227000081</v>
      </c>
      <c r="P99" s="27">
        <f t="shared" si="21"/>
        <v>190922.75227000081</v>
      </c>
      <c r="Q99" s="8"/>
      <c r="R99" s="8"/>
      <c r="S99" s="8"/>
      <c r="T99" s="4"/>
    </row>
    <row r="100" spans="1:20">
      <c r="A100" s="31">
        <v>42736</v>
      </c>
      <c r="B100" s="4"/>
      <c r="C100" s="6">
        <v>92</v>
      </c>
      <c r="D100" s="29">
        <f t="shared" si="12"/>
        <v>5653</v>
      </c>
      <c r="E100" s="29">
        <f t="shared" si="17"/>
        <v>520076</v>
      </c>
      <c r="F100" s="29">
        <f t="shared" si="13"/>
        <v>-497424</v>
      </c>
      <c r="G100" s="34">
        <f>+Inputs!$D$3</f>
        <v>0.37951000000000001</v>
      </c>
      <c r="H100" s="4"/>
      <c r="I100" s="27">
        <f t="shared" si="18"/>
        <v>1017500</v>
      </c>
      <c r="J100" s="4"/>
      <c r="K100" s="27">
        <f t="shared" si="14"/>
        <v>5653</v>
      </c>
      <c r="L100" s="27">
        <f t="shared" si="19"/>
        <v>520076</v>
      </c>
      <c r="M100" s="27">
        <f t="shared" si="15"/>
        <v>2145.37003</v>
      </c>
      <c r="N100" s="27">
        <f t="shared" si="16"/>
        <v>2145.37003</v>
      </c>
      <c r="O100" s="27">
        <f t="shared" si="20"/>
        <v>-188777.38224000082</v>
      </c>
      <c r="P100" s="27">
        <f t="shared" si="21"/>
        <v>188777.38224000082</v>
      </c>
      <c r="Q100" s="8"/>
      <c r="R100" s="8"/>
      <c r="S100" s="8"/>
      <c r="T100" s="4"/>
    </row>
    <row r="101" spans="1:20">
      <c r="A101" s="31">
        <v>42767</v>
      </c>
      <c r="B101" s="4"/>
      <c r="C101" s="6">
        <v>93</v>
      </c>
      <c r="D101" s="29">
        <f t="shared" si="12"/>
        <v>5653</v>
      </c>
      <c r="E101" s="29">
        <f t="shared" si="17"/>
        <v>525729</v>
      </c>
      <c r="F101" s="29">
        <f t="shared" si="13"/>
        <v>-491771</v>
      </c>
      <c r="G101" s="34">
        <f>+Inputs!$D$3</f>
        <v>0.37951000000000001</v>
      </c>
      <c r="H101" s="4"/>
      <c r="I101" s="27">
        <f t="shared" si="18"/>
        <v>1017500</v>
      </c>
      <c r="J101" s="4"/>
      <c r="K101" s="27">
        <f t="shared" si="14"/>
        <v>5653</v>
      </c>
      <c r="L101" s="27">
        <f t="shared" si="19"/>
        <v>525729</v>
      </c>
      <c r="M101" s="27">
        <f t="shared" si="15"/>
        <v>2145.37003</v>
      </c>
      <c r="N101" s="27">
        <f t="shared" si="16"/>
        <v>2145.37003</v>
      </c>
      <c r="O101" s="27">
        <f t="shared" si="20"/>
        <v>-186632.01221000083</v>
      </c>
      <c r="P101" s="27">
        <f t="shared" si="21"/>
        <v>186632.01221000083</v>
      </c>
      <c r="Q101" s="8"/>
      <c r="R101" s="8"/>
      <c r="S101" s="8"/>
      <c r="T101" s="4"/>
    </row>
    <row r="102" spans="1:20">
      <c r="A102" s="31">
        <v>42795</v>
      </c>
      <c r="B102" s="4"/>
      <c r="C102" s="6">
        <v>94</v>
      </c>
      <c r="D102" s="29">
        <f t="shared" si="12"/>
        <v>5653</v>
      </c>
      <c r="E102" s="29">
        <f t="shared" si="17"/>
        <v>531382</v>
      </c>
      <c r="F102" s="29">
        <f t="shared" si="13"/>
        <v>-486118</v>
      </c>
      <c r="G102" s="34">
        <f>+Inputs!$D$3</f>
        <v>0.37951000000000001</v>
      </c>
      <c r="H102" s="4"/>
      <c r="I102" s="27">
        <f t="shared" si="18"/>
        <v>1017500</v>
      </c>
      <c r="J102" s="4"/>
      <c r="K102" s="27">
        <f t="shared" si="14"/>
        <v>5653</v>
      </c>
      <c r="L102" s="27">
        <f t="shared" si="19"/>
        <v>531382</v>
      </c>
      <c r="M102" s="27">
        <f t="shared" si="15"/>
        <v>2145.37003</v>
      </c>
      <c r="N102" s="27">
        <f t="shared" si="16"/>
        <v>2145.37003</v>
      </c>
      <c r="O102" s="27">
        <f t="shared" si="20"/>
        <v>-184486.64218000084</v>
      </c>
      <c r="P102" s="27">
        <f t="shared" si="21"/>
        <v>184486.64218000084</v>
      </c>
      <c r="Q102" s="8"/>
      <c r="R102" s="8"/>
      <c r="S102" s="8"/>
      <c r="T102" s="4"/>
    </row>
    <row r="103" spans="1:20">
      <c r="A103" s="31">
        <v>42826</v>
      </c>
      <c r="B103" s="4"/>
      <c r="C103" s="6">
        <v>95</v>
      </c>
      <c r="D103" s="29">
        <f t="shared" si="12"/>
        <v>5653</v>
      </c>
      <c r="E103" s="29">
        <f t="shared" si="17"/>
        <v>537035</v>
      </c>
      <c r="F103" s="29">
        <f t="shared" si="13"/>
        <v>-480465</v>
      </c>
      <c r="G103" s="34">
        <f>+Inputs!$D$3</f>
        <v>0.37951000000000001</v>
      </c>
      <c r="H103" s="4"/>
      <c r="I103" s="27">
        <f t="shared" si="18"/>
        <v>1017500</v>
      </c>
      <c r="J103" s="4"/>
      <c r="K103" s="27">
        <f t="shared" si="14"/>
        <v>5653</v>
      </c>
      <c r="L103" s="27">
        <f t="shared" si="19"/>
        <v>537035</v>
      </c>
      <c r="M103" s="27">
        <f t="shared" si="15"/>
        <v>2145.37003</v>
      </c>
      <c r="N103" s="27">
        <f t="shared" si="16"/>
        <v>2145.37003</v>
      </c>
      <c r="O103" s="27">
        <f t="shared" si="20"/>
        <v>-182341.27215000085</v>
      </c>
      <c r="P103" s="27">
        <f t="shared" si="21"/>
        <v>182341.27215000085</v>
      </c>
      <c r="Q103" s="8"/>
      <c r="R103" s="8"/>
      <c r="S103" s="8"/>
      <c r="T103" s="4"/>
    </row>
    <row r="104" spans="1:20">
      <c r="A104" s="31">
        <v>42856</v>
      </c>
      <c r="B104" s="4"/>
      <c r="C104" s="6">
        <v>96</v>
      </c>
      <c r="D104" s="29">
        <f t="shared" si="12"/>
        <v>5653</v>
      </c>
      <c r="E104" s="29">
        <f t="shared" si="17"/>
        <v>542688</v>
      </c>
      <c r="F104" s="29">
        <f t="shared" si="13"/>
        <v>-474812</v>
      </c>
      <c r="G104" s="34">
        <f>+Inputs!$D$3</f>
        <v>0.37951000000000001</v>
      </c>
      <c r="H104" s="4"/>
      <c r="I104" s="27">
        <f t="shared" si="18"/>
        <v>1017500</v>
      </c>
      <c r="J104" s="4"/>
      <c r="K104" s="27">
        <f t="shared" si="14"/>
        <v>5653</v>
      </c>
      <c r="L104" s="27">
        <f t="shared" si="19"/>
        <v>542688</v>
      </c>
      <c r="M104" s="27">
        <f t="shared" si="15"/>
        <v>2145.37003</v>
      </c>
      <c r="N104" s="27">
        <f t="shared" si="16"/>
        <v>2145.37003</v>
      </c>
      <c r="O104" s="27">
        <f t="shared" si="20"/>
        <v>-180195.90212000086</v>
      </c>
      <c r="P104" s="27">
        <f t="shared" si="21"/>
        <v>180195.90212000086</v>
      </c>
      <c r="Q104" s="8"/>
      <c r="R104" s="8"/>
      <c r="S104" s="8"/>
      <c r="T104" s="4"/>
    </row>
    <row r="105" spans="1:20">
      <c r="A105" s="31">
        <v>42887</v>
      </c>
      <c r="B105" s="4"/>
      <c r="C105" s="6">
        <v>97</v>
      </c>
      <c r="D105" s="29">
        <f t="shared" si="12"/>
        <v>5653</v>
      </c>
      <c r="E105" s="29">
        <f t="shared" si="17"/>
        <v>548341</v>
      </c>
      <c r="F105" s="29">
        <f t="shared" si="13"/>
        <v>-469159</v>
      </c>
      <c r="G105" s="34">
        <f>+Inputs!$D$3</f>
        <v>0.37951000000000001</v>
      </c>
      <c r="H105" s="4"/>
      <c r="I105" s="27">
        <f t="shared" si="18"/>
        <v>1017500</v>
      </c>
      <c r="J105" s="4"/>
      <c r="K105" s="27">
        <f t="shared" si="14"/>
        <v>5653</v>
      </c>
      <c r="L105" s="27">
        <f t="shared" si="19"/>
        <v>548341</v>
      </c>
      <c r="M105" s="27">
        <f t="shared" si="15"/>
        <v>2145.37003</v>
      </c>
      <c r="N105" s="27">
        <f t="shared" si="16"/>
        <v>2145.37003</v>
      </c>
      <c r="O105" s="27">
        <f t="shared" si="20"/>
        <v>-178050.53209000087</v>
      </c>
      <c r="P105" s="27">
        <f t="shared" si="21"/>
        <v>178050.53209000087</v>
      </c>
      <c r="Q105" s="8"/>
      <c r="R105" s="8"/>
      <c r="S105" s="8"/>
      <c r="T105" s="4"/>
    </row>
    <row r="106" spans="1:20">
      <c r="A106" s="31">
        <v>42917</v>
      </c>
      <c r="B106" s="4"/>
      <c r="C106" s="6">
        <v>98</v>
      </c>
      <c r="D106" s="29">
        <f t="shared" si="12"/>
        <v>5653</v>
      </c>
      <c r="E106" s="29">
        <f t="shared" si="17"/>
        <v>553994</v>
      </c>
      <c r="F106" s="29">
        <f t="shared" si="13"/>
        <v>-463506</v>
      </c>
      <c r="G106" s="34">
        <f>+Inputs!$D$3</f>
        <v>0.37951000000000001</v>
      </c>
      <c r="H106" s="4"/>
      <c r="I106" s="27">
        <f t="shared" si="18"/>
        <v>1017500</v>
      </c>
      <c r="J106" s="4"/>
      <c r="K106" s="27">
        <f t="shared" si="14"/>
        <v>5653</v>
      </c>
      <c r="L106" s="27">
        <f t="shared" si="19"/>
        <v>553994</v>
      </c>
      <c r="M106" s="27">
        <f t="shared" si="15"/>
        <v>2145.37003</v>
      </c>
      <c r="N106" s="27">
        <f t="shared" si="16"/>
        <v>2145.37003</v>
      </c>
      <c r="O106" s="27">
        <f t="shared" si="20"/>
        <v>-175905.16206000088</v>
      </c>
      <c r="P106" s="27">
        <f t="shared" si="21"/>
        <v>175905.16206000088</v>
      </c>
      <c r="Q106" s="8"/>
      <c r="R106" s="8"/>
      <c r="S106" s="8"/>
      <c r="T106" s="4"/>
    </row>
    <row r="107" spans="1:20">
      <c r="A107" s="31">
        <v>42948</v>
      </c>
      <c r="B107" s="4"/>
      <c r="C107" s="6">
        <v>99</v>
      </c>
      <c r="D107" s="29">
        <f t="shared" si="12"/>
        <v>5653</v>
      </c>
      <c r="E107" s="29">
        <f t="shared" si="17"/>
        <v>559647</v>
      </c>
      <c r="F107" s="29">
        <f t="shared" si="13"/>
        <v>-457853</v>
      </c>
      <c r="G107" s="34">
        <f>+Inputs!$D$3</f>
        <v>0.37951000000000001</v>
      </c>
      <c r="H107" s="4"/>
      <c r="I107" s="27">
        <f t="shared" si="18"/>
        <v>1017500</v>
      </c>
      <c r="J107" s="4"/>
      <c r="K107" s="27">
        <f t="shared" si="14"/>
        <v>5653</v>
      </c>
      <c r="L107" s="27">
        <f t="shared" si="19"/>
        <v>559647</v>
      </c>
      <c r="M107" s="27">
        <f t="shared" si="15"/>
        <v>2145.37003</v>
      </c>
      <c r="N107" s="27">
        <f t="shared" si="16"/>
        <v>2145.37003</v>
      </c>
      <c r="O107" s="27">
        <f t="shared" si="20"/>
        <v>-173759.79203000088</v>
      </c>
      <c r="P107" s="27">
        <f t="shared" si="21"/>
        <v>173759.79203000088</v>
      </c>
      <c r="Q107" s="8"/>
      <c r="R107" s="8"/>
      <c r="S107" s="8"/>
      <c r="T107" s="4"/>
    </row>
    <row r="108" spans="1:20">
      <c r="A108" s="31">
        <v>42979</v>
      </c>
      <c r="B108" s="4"/>
      <c r="C108" s="6">
        <v>100</v>
      </c>
      <c r="D108" s="29">
        <f t="shared" si="12"/>
        <v>5653</v>
      </c>
      <c r="E108" s="29">
        <f t="shared" si="17"/>
        <v>565300</v>
      </c>
      <c r="F108" s="29">
        <f t="shared" si="13"/>
        <v>-452200</v>
      </c>
      <c r="G108" s="34">
        <f>+Inputs!$D$3</f>
        <v>0.37951000000000001</v>
      </c>
      <c r="H108" s="4"/>
      <c r="I108" s="27">
        <f t="shared" si="18"/>
        <v>1017500</v>
      </c>
      <c r="J108" s="4"/>
      <c r="K108" s="27">
        <f t="shared" si="14"/>
        <v>5653</v>
      </c>
      <c r="L108" s="27">
        <f t="shared" si="19"/>
        <v>565300</v>
      </c>
      <c r="M108" s="27">
        <f t="shared" si="15"/>
        <v>2145.37003</v>
      </c>
      <c r="N108" s="27">
        <f t="shared" si="16"/>
        <v>2145.37003</v>
      </c>
      <c r="O108" s="27">
        <f t="shared" si="20"/>
        <v>-171614.42200000089</v>
      </c>
      <c r="P108" s="27">
        <f t="shared" si="21"/>
        <v>171614.42200000089</v>
      </c>
      <c r="Q108" s="8"/>
      <c r="R108" s="8"/>
      <c r="S108" s="8"/>
      <c r="T108" s="4"/>
    </row>
    <row r="109" spans="1:20">
      <c r="A109" s="31">
        <v>43009</v>
      </c>
      <c r="B109" s="4"/>
      <c r="C109" s="6">
        <v>101</v>
      </c>
      <c r="D109" s="29">
        <f t="shared" si="12"/>
        <v>5653</v>
      </c>
      <c r="E109" s="29">
        <f t="shared" si="17"/>
        <v>570953</v>
      </c>
      <c r="F109" s="29">
        <f t="shared" si="13"/>
        <v>-446547</v>
      </c>
      <c r="G109" s="34">
        <f>+Inputs!$D$3</f>
        <v>0.37951000000000001</v>
      </c>
      <c r="H109" s="4"/>
      <c r="I109" s="27">
        <f t="shared" si="18"/>
        <v>1017500</v>
      </c>
      <c r="J109" s="4"/>
      <c r="K109" s="27">
        <f t="shared" si="14"/>
        <v>5653</v>
      </c>
      <c r="L109" s="27">
        <f t="shared" si="19"/>
        <v>570953</v>
      </c>
      <c r="M109" s="27">
        <f t="shared" si="15"/>
        <v>2145.37003</v>
      </c>
      <c r="N109" s="27">
        <f t="shared" si="16"/>
        <v>2145.37003</v>
      </c>
      <c r="O109" s="27">
        <f t="shared" si="20"/>
        <v>-169469.0519700009</v>
      </c>
      <c r="P109" s="27">
        <f t="shared" si="21"/>
        <v>169469.0519700009</v>
      </c>
      <c r="Q109" s="8"/>
      <c r="R109" s="8"/>
      <c r="S109" s="8"/>
      <c r="T109" s="4"/>
    </row>
    <row r="110" spans="1:20">
      <c r="A110" s="31">
        <v>43040</v>
      </c>
      <c r="B110" s="4"/>
      <c r="C110" s="6">
        <v>102</v>
      </c>
      <c r="D110" s="29">
        <f t="shared" si="12"/>
        <v>5653</v>
      </c>
      <c r="E110" s="29">
        <f t="shared" si="17"/>
        <v>576606</v>
      </c>
      <c r="F110" s="29">
        <f t="shared" si="13"/>
        <v>-440894</v>
      </c>
      <c r="G110" s="34">
        <f>+Inputs!$D$3</f>
        <v>0.37951000000000001</v>
      </c>
      <c r="H110" s="4"/>
      <c r="I110" s="27">
        <f t="shared" si="18"/>
        <v>1017500</v>
      </c>
      <c r="J110" s="4"/>
      <c r="K110" s="27">
        <f t="shared" si="14"/>
        <v>5653</v>
      </c>
      <c r="L110" s="27">
        <f t="shared" si="19"/>
        <v>576606</v>
      </c>
      <c r="M110" s="27">
        <f t="shared" si="15"/>
        <v>2145.37003</v>
      </c>
      <c r="N110" s="27">
        <f t="shared" si="16"/>
        <v>2145.37003</v>
      </c>
      <c r="O110" s="27">
        <f t="shared" si="20"/>
        <v>-167323.68194000091</v>
      </c>
      <c r="P110" s="27">
        <f t="shared" si="21"/>
        <v>167323.68194000091</v>
      </c>
      <c r="Q110" s="8"/>
      <c r="R110" s="8"/>
      <c r="S110" s="8"/>
      <c r="T110" s="4"/>
    </row>
    <row r="111" spans="1:20">
      <c r="A111" s="31">
        <v>43070</v>
      </c>
      <c r="B111" s="4"/>
      <c r="C111" s="6">
        <v>103</v>
      </c>
      <c r="D111" s="29">
        <f t="shared" si="12"/>
        <v>5653</v>
      </c>
      <c r="E111" s="29">
        <f t="shared" si="17"/>
        <v>582259</v>
      </c>
      <c r="F111" s="29">
        <f t="shared" si="13"/>
        <v>-435241</v>
      </c>
      <c r="G111" s="34">
        <f>+Inputs!$D$3</f>
        <v>0.37951000000000001</v>
      </c>
      <c r="H111" s="4"/>
      <c r="I111" s="27">
        <f t="shared" si="18"/>
        <v>1017500</v>
      </c>
      <c r="J111" s="4"/>
      <c r="K111" s="27">
        <f t="shared" si="14"/>
        <v>5653</v>
      </c>
      <c r="L111" s="27">
        <f t="shared" si="19"/>
        <v>582259</v>
      </c>
      <c r="M111" s="27">
        <f t="shared" si="15"/>
        <v>2145.37003</v>
      </c>
      <c r="N111" s="27">
        <f t="shared" si="16"/>
        <v>2145.37003</v>
      </c>
      <c r="O111" s="27">
        <f t="shared" si="20"/>
        <v>-165178.31191000092</v>
      </c>
      <c r="P111" s="27">
        <f t="shared" si="21"/>
        <v>165178.31191000092</v>
      </c>
      <c r="Q111" s="8"/>
      <c r="R111" s="8"/>
      <c r="S111" s="8"/>
      <c r="T111" s="4"/>
    </row>
    <row r="112" spans="1:20">
      <c r="A112" s="31">
        <v>43101</v>
      </c>
      <c r="B112" s="4"/>
      <c r="C112" s="6">
        <v>104</v>
      </c>
      <c r="D112" s="29">
        <f t="shared" si="12"/>
        <v>5653</v>
      </c>
      <c r="E112" s="29">
        <f t="shared" si="17"/>
        <v>587912</v>
      </c>
      <c r="F112" s="29">
        <f t="shared" si="13"/>
        <v>-429588</v>
      </c>
      <c r="G112" s="34">
        <f>+Inputs!$D$3</f>
        <v>0.37951000000000001</v>
      </c>
      <c r="H112" s="4"/>
      <c r="I112" s="27">
        <f t="shared" si="18"/>
        <v>1017500</v>
      </c>
      <c r="J112" s="4"/>
      <c r="K112" s="27">
        <f t="shared" si="14"/>
        <v>5653</v>
      </c>
      <c r="L112" s="27">
        <f t="shared" si="19"/>
        <v>587912</v>
      </c>
      <c r="M112" s="27">
        <f t="shared" si="15"/>
        <v>2145.37003</v>
      </c>
      <c r="N112" s="27">
        <f t="shared" si="16"/>
        <v>2145.37003</v>
      </c>
      <c r="O112" s="27">
        <f t="shared" si="20"/>
        <v>-163032.94188000093</v>
      </c>
      <c r="P112" s="27">
        <f t="shared" si="21"/>
        <v>163032.94188000093</v>
      </c>
      <c r="Q112" s="8"/>
      <c r="R112" s="8"/>
      <c r="S112" s="8"/>
      <c r="T112" s="4"/>
    </row>
    <row r="113" spans="1:20">
      <c r="A113" s="31">
        <v>43132</v>
      </c>
      <c r="B113" s="4"/>
      <c r="C113" s="6">
        <v>105</v>
      </c>
      <c r="D113" s="29">
        <f t="shared" si="12"/>
        <v>5653</v>
      </c>
      <c r="E113" s="29">
        <f t="shared" si="17"/>
        <v>593565</v>
      </c>
      <c r="F113" s="29">
        <f t="shared" si="13"/>
        <v>-423935</v>
      </c>
      <c r="G113" s="34">
        <f>+Inputs!$D$3</f>
        <v>0.37951000000000001</v>
      </c>
      <c r="H113" s="4"/>
      <c r="I113" s="27">
        <f t="shared" si="18"/>
        <v>1017500</v>
      </c>
      <c r="J113" s="4"/>
      <c r="K113" s="27">
        <f t="shared" si="14"/>
        <v>5653</v>
      </c>
      <c r="L113" s="27">
        <f t="shared" si="19"/>
        <v>593565</v>
      </c>
      <c r="M113" s="27">
        <f t="shared" si="15"/>
        <v>2145.37003</v>
      </c>
      <c r="N113" s="27">
        <f t="shared" si="16"/>
        <v>2145.37003</v>
      </c>
      <c r="O113" s="27">
        <f t="shared" si="20"/>
        <v>-160887.57185000094</v>
      </c>
      <c r="P113" s="27">
        <f t="shared" si="21"/>
        <v>160887.57185000094</v>
      </c>
      <c r="Q113" s="8"/>
      <c r="R113" s="8"/>
      <c r="S113" s="8"/>
      <c r="T113" s="4"/>
    </row>
    <row r="114" spans="1:20">
      <c r="A114" s="31">
        <v>43160</v>
      </c>
      <c r="B114" s="4"/>
      <c r="C114" s="6">
        <v>106</v>
      </c>
      <c r="D114" s="29">
        <f t="shared" si="12"/>
        <v>5653</v>
      </c>
      <c r="E114" s="29">
        <f t="shared" si="17"/>
        <v>599218</v>
      </c>
      <c r="F114" s="29">
        <f t="shared" si="13"/>
        <v>-418282</v>
      </c>
      <c r="G114" s="34">
        <f>+Inputs!$D$3</f>
        <v>0.37951000000000001</v>
      </c>
      <c r="H114" s="4"/>
      <c r="I114" s="27">
        <f t="shared" si="18"/>
        <v>1017500</v>
      </c>
      <c r="J114" s="4"/>
      <c r="K114" s="27">
        <f t="shared" si="14"/>
        <v>5653</v>
      </c>
      <c r="L114" s="27">
        <f t="shared" si="19"/>
        <v>599218</v>
      </c>
      <c r="M114" s="27">
        <f t="shared" si="15"/>
        <v>2145.37003</v>
      </c>
      <c r="N114" s="27">
        <f t="shared" si="16"/>
        <v>2145.37003</v>
      </c>
      <c r="O114" s="27">
        <f t="shared" si="20"/>
        <v>-158742.20182000095</v>
      </c>
      <c r="P114" s="27">
        <f t="shared" si="21"/>
        <v>158742.20182000095</v>
      </c>
      <c r="Q114" s="8"/>
      <c r="R114" s="8"/>
      <c r="S114" s="8"/>
      <c r="T114" s="4"/>
    </row>
    <row r="115" spans="1:20">
      <c r="A115" s="31">
        <v>43191</v>
      </c>
      <c r="B115" s="4"/>
      <c r="C115" s="6">
        <v>107</v>
      </c>
      <c r="D115" s="29">
        <f t="shared" si="12"/>
        <v>5653</v>
      </c>
      <c r="E115" s="29">
        <f t="shared" si="17"/>
        <v>604871</v>
      </c>
      <c r="F115" s="29">
        <f t="shared" si="13"/>
        <v>-412629</v>
      </c>
      <c r="G115" s="34">
        <f>+Inputs!$D$3</f>
        <v>0.37951000000000001</v>
      </c>
      <c r="H115" s="4"/>
      <c r="I115" s="27">
        <f t="shared" si="18"/>
        <v>1017500</v>
      </c>
      <c r="J115" s="4"/>
      <c r="K115" s="27">
        <f t="shared" si="14"/>
        <v>5653</v>
      </c>
      <c r="L115" s="27">
        <f t="shared" si="19"/>
        <v>604871</v>
      </c>
      <c r="M115" s="27">
        <f t="shared" si="15"/>
        <v>2145.37003</v>
      </c>
      <c r="N115" s="27">
        <f t="shared" si="16"/>
        <v>2145.37003</v>
      </c>
      <c r="O115" s="27">
        <f t="shared" si="20"/>
        <v>-156596.83179000096</v>
      </c>
      <c r="P115" s="27">
        <f t="shared" si="21"/>
        <v>156596.83179000096</v>
      </c>
      <c r="Q115" s="8"/>
      <c r="R115" s="8"/>
      <c r="S115" s="8"/>
      <c r="T115" s="4"/>
    </row>
    <row r="116" spans="1:20">
      <c r="A116" s="31">
        <v>43221</v>
      </c>
      <c r="B116" s="4"/>
      <c r="C116" s="6">
        <v>108</v>
      </c>
      <c r="D116" s="29">
        <f t="shared" si="12"/>
        <v>5653</v>
      </c>
      <c r="E116" s="29">
        <f t="shared" si="17"/>
        <v>610524</v>
      </c>
      <c r="F116" s="29">
        <f t="shared" si="13"/>
        <v>-406976</v>
      </c>
      <c r="G116" s="34">
        <f>+Inputs!$D$3</f>
        <v>0.37951000000000001</v>
      </c>
      <c r="H116" s="4"/>
      <c r="I116" s="27">
        <f t="shared" si="18"/>
        <v>1017500</v>
      </c>
      <c r="J116" s="4"/>
      <c r="K116" s="27">
        <f t="shared" si="14"/>
        <v>5653</v>
      </c>
      <c r="L116" s="27">
        <f t="shared" si="19"/>
        <v>610524</v>
      </c>
      <c r="M116" s="27">
        <f t="shared" si="15"/>
        <v>2145.37003</v>
      </c>
      <c r="N116" s="27">
        <f t="shared" si="16"/>
        <v>2145.37003</v>
      </c>
      <c r="O116" s="27">
        <f t="shared" si="20"/>
        <v>-154451.46176000097</v>
      </c>
      <c r="P116" s="27">
        <f t="shared" si="21"/>
        <v>154451.46176000097</v>
      </c>
      <c r="Q116" s="8"/>
      <c r="R116" s="8"/>
      <c r="S116" s="8"/>
      <c r="T116" s="4"/>
    </row>
    <row r="117" spans="1:20">
      <c r="A117" s="31">
        <v>43252</v>
      </c>
      <c r="B117" s="4"/>
      <c r="C117" s="6">
        <v>109</v>
      </c>
      <c r="D117" s="29">
        <f t="shared" si="12"/>
        <v>5653</v>
      </c>
      <c r="E117" s="29">
        <f t="shared" si="17"/>
        <v>616177</v>
      </c>
      <c r="F117" s="29">
        <f t="shared" si="13"/>
        <v>-401323</v>
      </c>
      <c r="G117" s="34">
        <f>+Inputs!$D$3</f>
        <v>0.37951000000000001</v>
      </c>
      <c r="H117" s="4"/>
      <c r="I117" s="27">
        <f t="shared" si="18"/>
        <v>1017500</v>
      </c>
      <c r="J117" s="4"/>
      <c r="K117" s="27">
        <f t="shared" si="14"/>
        <v>5653</v>
      </c>
      <c r="L117" s="27">
        <f t="shared" si="19"/>
        <v>616177</v>
      </c>
      <c r="M117" s="27">
        <f t="shared" si="15"/>
        <v>2145.37003</v>
      </c>
      <c r="N117" s="27">
        <f t="shared" si="16"/>
        <v>2145.37003</v>
      </c>
      <c r="O117" s="27">
        <f t="shared" si="20"/>
        <v>-152306.09173000098</v>
      </c>
      <c r="P117" s="27">
        <f t="shared" si="21"/>
        <v>152306.09173000098</v>
      </c>
      <c r="Q117" s="8"/>
      <c r="R117" s="8"/>
      <c r="S117" s="8"/>
      <c r="T117" s="4"/>
    </row>
    <row r="118" spans="1:20">
      <c r="A118" s="31">
        <v>43282</v>
      </c>
      <c r="B118" s="4"/>
      <c r="C118" s="6">
        <v>110</v>
      </c>
      <c r="D118" s="29">
        <f t="shared" si="12"/>
        <v>5653</v>
      </c>
      <c r="E118" s="29">
        <f t="shared" si="17"/>
        <v>621830</v>
      </c>
      <c r="F118" s="29">
        <f t="shared" si="13"/>
        <v>-395670</v>
      </c>
      <c r="G118" s="34">
        <f>+Inputs!$D$3</f>
        <v>0.37951000000000001</v>
      </c>
      <c r="H118" s="4"/>
      <c r="I118" s="27">
        <f t="shared" si="18"/>
        <v>1017500</v>
      </c>
      <c r="J118" s="4"/>
      <c r="K118" s="27">
        <f t="shared" si="14"/>
        <v>5653</v>
      </c>
      <c r="L118" s="27">
        <f t="shared" si="19"/>
        <v>621830</v>
      </c>
      <c r="M118" s="27">
        <f t="shared" si="15"/>
        <v>2145.37003</v>
      </c>
      <c r="N118" s="27">
        <f t="shared" si="16"/>
        <v>2145.37003</v>
      </c>
      <c r="O118" s="27">
        <f t="shared" si="20"/>
        <v>-150160.72170000098</v>
      </c>
      <c r="P118" s="27">
        <f t="shared" si="21"/>
        <v>150160.72170000098</v>
      </c>
      <c r="Q118" s="8"/>
      <c r="R118" s="8"/>
      <c r="S118" s="8"/>
      <c r="T118" s="4"/>
    </row>
    <row r="119" spans="1:20">
      <c r="A119" s="31">
        <v>43313</v>
      </c>
      <c r="B119" s="4"/>
      <c r="C119" s="6">
        <v>111</v>
      </c>
      <c r="D119" s="29">
        <f t="shared" si="12"/>
        <v>5653</v>
      </c>
      <c r="E119" s="29">
        <f t="shared" si="17"/>
        <v>627483</v>
      </c>
      <c r="F119" s="29">
        <f t="shared" si="13"/>
        <v>-390017</v>
      </c>
      <c r="G119" s="34">
        <f>+Inputs!$D$3</f>
        <v>0.37951000000000001</v>
      </c>
      <c r="H119" s="4"/>
      <c r="I119" s="27">
        <f t="shared" si="18"/>
        <v>1017500</v>
      </c>
      <c r="J119" s="4"/>
      <c r="K119" s="27">
        <f t="shared" si="14"/>
        <v>5653</v>
      </c>
      <c r="L119" s="27">
        <f t="shared" si="19"/>
        <v>627483</v>
      </c>
      <c r="M119" s="27">
        <f t="shared" si="15"/>
        <v>2145.37003</v>
      </c>
      <c r="N119" s="27">
        <f t="shared" si="16"/>
        <v>2145.37003</v>
      </c>
      <c r="O119" s="27">
        <f t="shared" si="20"/>
        <v>-148015.35167000099</v>
      </c>
      <c r="P119" s="27">
        <f t="shared" si="21"/>
        <v>148015.35167000099</v>
      </c>
      <c r="Q119" s="8"/>
      <c r="R119" s="8"/>
      <c r="S119" s="8"/>
      <c r="T119" s="4"/>
    </row>
    <row r="120" spans="1:20">
      <c r="A120" s="31">
        <v>43344</v>
      </c>
      <c r="B120" s="4"/>
      <c r="C120" s="6">
        <v>112</v>
      </c>
      <c r="D120" s="29">
        <f t="shared" si="12"/>
        <v>5653</v>
      </c>
      <c r="E120" s="29">
        <f t="shared" si="17"/>
        <v>633136</v>
      </c>
      <c r="F120" s="29">
        <f t="shared" si="13"/>
        <v>-384364</v>
      </c>
      <c r="G120" s="34">
        <f>+Inputs!$D$3</f>
        <v>0.37951000000000001</v>
      </c>
      <c r="H120" s="4"/>
      <c r="I120" s="27">
        <f t="shared" si="18"/>
        <v>1017500</v>
      </c>
      <c r="J120" s="4"/>
      <c r="K120" s="27">
        <f t="shared" si="14"/>
        <v>5653</v>
      </c>
      <c r="L120" s="27">
        <f t="shared" si="19"/>
        <v>633136</v>
      </c>
      <c r="M120" s="27">
        <f t="shared" si="15"/>
        <v>2145.37003</v>
      </c>
      <c r="N120" s="27">
        <f t="shared" si="16"/>
        <v>2145.37003</v>
      </c>
      <c r="O120" s="27">
        <f t="shared" si="20"/>
        <v>-145869.981640001</v>
      </c>
      <c r="P120" s="27">
        <f t="shared" si="21"/>
        <v>145869.981640001</v>
      </c>
      <c r="Q120" s="8"/>
      <c r="R120" s="8"/>
      <c r="S120" s="8"/>
      <c r="T120" s="4"/>
    </row>
    <row r="121" spans="1:20">
      <c r="A121" s="31">
        <v>43374</v>
      </c>
      <c r="B121" s="4"/>
      <c r="C121" s="6">
        <v>113</v>
      </c>
      <c r="D121" s="29">
        <f t="shared" si="12"/>
        <v>5653</v>
      </c>
      <c r="E121" s="29">
        <f t="shared" si="17"/>
        <v>638789</v>
      </c>
      <c r="F121" s="29">
        <f t="shared" si="13"/>
        <v>-378711</v>
      </c>
      <c r="G121" s="34">
        <f>+Inputs!$D$3</f>
        <v>0.37951000000000001</v>
      </c>
      <c r="H121" s="4"/>
      <c r="I121" s="27">
        <f t="shared" si="18"/>
        <v>1017500</v>
      </c>
      <c r="J121" s="4"/>
      <c r="K121" s="27">
        <f t="shared" si="14"/>
        <v>5653</v>
      </c>
      <c r="L121" s="27">
        <f t="shared" si="19"/>
        <v>638789</v>
      </c>
      <c r="M121" s="27">
        <f t="shared" si="15"/>
        <v>2145.37003</v>
      </c>
      <c r="N121" s="27">
        <f t="shared" si="16"/>
        <v>2145.37003</v>
      </c>
      <c r="O121" s="27">
        <f t="shared" si="20"/>
        <v>-143724.61161000101</v>
      </c>
      <c r="P121" s="27">
        <f t="shared" si="21"/>
        <v>143724.61161000101</v>
      </c>
      <c r="Q121" s="8"/>
      <c r="R121" s="8"/>
      <c r="S121" s="8"/>
      <c r="T121" s="4"/>
    </row>
    <row r="122" spans="1:20">
      <c r="A122" s="31">
        <v>43405</v>
      </c>
      <c r="B122" s="4"/>
      <c r="C122" s="6">
        <v>114</v>
      </c>
      <c r="D122" s="29">
        <f t="shared" si="12"/>
        <v>5653</v>
      </c>
      <c r="E122" s="29">
        <f t="shared" si="17"/>
        <v>644442</v>
      </c>
      <c r="F122" s="29">
        <f t="shared" si="13"/>
        <v>-373058</v>
      </c>
      <c r="G122" s="34">
        <f>+Inputs!$D$3</f>
        <v>0.37951000000000001</v>
      </c>
      <c r="H122" s="4"/>
      <c r="I122" s="27">
        <f t="shared" si="18"/>
        <v>1017500</v>
      </c>
      <c r="J122" s="4"/>
      <c r="K122" s="27">
        <f t="shared" si="14"/>
        <v>5653</v>
      </c>
      <c r="L122" s="27">
        <f t="shared" si="19"/>
        <v>644442</v>
      </c>
      <c r="M122" s="27">
        <f t="shared" si="15"/>
        <v>2145.37003</v>
      </c>
      <c r="N122" s="27">
        <f t="shared" si="16"/>
        <v>2145.37003</v>
      </c>
      <c r="O122" s="27">
        <f t="shared" si="20"/>
        <v>-141579.24158000102</v>
      </c>
      <c r="P122" s="27">
        <f t="shared" si="21"/>
        <v>141579.24158000102</v>
      </c>
      <c r="Q122" s="8"/>
      <c r="R122" s="8"/>
      <c r="S122" s="8"/>
      <c r="T122" s="4"/>
    </row>
    <row r="123" spans="1:20">
      <c r="A123" s="31">
        <v>43435</v>
      </c>
      <c r="B123" s="4"/>
      <c r="C123" s="6">
        <v>115</v>
      </c>
      <c r="D123" s="29">
        <f t="shared" si="12"/>
        <v>5653</v>
      </c>
      <c r="E123" s="29">
        <f t="shared" si="17"/>
        <v>650095</v>
      </c>
      <c r="F123" s="29">
        <f t="shared" si="13"/>
        <v>-367405</v>
      </c>
      <c r="G123" s="34">
        <f>+Inputs!$D$3</f>
        <v>0.37951000000000001</v>
      </c>
      <c r="H123" s="4"/>
      <c r="I123" s="27">
        <f t="shared" si="18"/>
        <v>1017500</v>
      </c>
      <c r="J123" s="4"/>
      <c r="K123" s="27">
        <f t="shared" si="14"/>
        <v>5653</v>
      </c>
      <c r="L123" s="27">
        <f t="shared" si="19"/>
        <v>650095</v>
      </c>
      <c r="M123" s="27">
        <f t="shared" si="15"/>
        <v>2145.37003</v>
      </c>
      <c r="N123" s="27">
        <f t="shared" si="16"/>
        <v>2145.37003</v>
      </c>
      <c r="O123" s="27">
        <f t="shared" si="20"/>
        <v>-139433.87155000103</v>
      </c>
      <c r="P123" s="27">
        <f t="shared" si="21"/>
        <v>139433.87155000103</v>
      </c>
      <c r="Q123" s="8"/>
      <c r="R123" s="8"/>
      <c r="S123" s="8"/>
      <c r="T123" s="4"/>
    </row>
    <row r="124" spans="1:20">
      <c r="A124" s="31">
        <v>43466</v>
      </c>
      <c r="B124" s="4"/>
      <c r="C124" s="6">
        <v>116</v>
      </c>
      <c r="D124" s="29">
        <f t="shared" si="12"/>
        <v>5653</v>
      </c>
      <c r="E124" s="29">
        <f t="shared" si="17"/>
        <v>655748</v>
      </c>
      <c r="F124" s="29">
        <f t="shared" si="13"/>
        <v>-361752</v>
      </c>
      <c r="G124" s="34">
        <f>+Inputs!$D$3</f>
        <v>0.37951000000000001</v>
      </c>
      <c r="H124" s="4"/>
      <c r="I124" s="27">
        <f t="shared" si="18"/>
        <v>1017500</v>
      </c>
      <c r="J124" s="4"/>
      <c r="K124" s="27">
        <f t="shared" si="14"/>
        <v>5653</v>
      </c>
      <c r="L124" s="27">
        <f t="shared" si="19"/>
        <v>655748</v>
      </c>
      <c r="M124" s="27">
        <f t="shared" si="15"/>
        <v>2145.37003</v>
      </c>
      <c r="N124" s="27">
        <f t="shared" si="16"/>
        <v>2145.37003</v>
      </c>
      <c r="O124" s="27">
        <f t="shared" si="20"/>
        <v>-137288.50152000104</v>
      </c>
      <c r="P124" s="27">
        <f t="shared" si="21"/>
        <v>137288.50152000104</v>
      </c>
      <c r="Q124" s="8"/>
      <c r="R124" s="8"/>
      <c r="S124" s="8"/>
      <c r="T124" s="4"/>
    </row>
    <row r="125" spans="1:20">
      <c r="A125" s="31">
        <v>43497</v>
      </c>
      <c r="B125" s="4"/>
      <c r="C125" s="6">
        <v>117</v>
      </c>
      <c r="D125" s="29">
        <f t="shared" si="12"/>
        <v>5653</v>
      </c>
      <c r="E125" s="29">
        <f t="shared" si="17"/>
        <v>661401</v>
      </c>
      <c r="F125" s="29">
        <f t="shared" si="13"/>
        <v>-356099</v>
      </c>
      <c r="G125" s="34">
        <f>+Inputs!$D$3</f>
        <v>0.37951000000000001</v>
      </c>
      <c r="H125" s="4"/>
      <c r="I125" s="27">
        <f t="shared" si="18"/>
        <v>1017500</v>
      </c>
      <c r="J125" s="4"/>
      <c r="K125" s="27">
        <f t="shared" si="14"/>
        <v>5653</v>
      </c>
      <c r="L125" s="27">
        <f t="shared" si="19"/>
        <v>661401</v>
      </c>
      <c r="M125" s="27">
        <f t="shared" si="15"/>
        <v>2145.37003</v>
      </c>
      <c r="N125" s="27">
        <f t="shared" si="16"/>
        <v>2145.37003</v>
      </c>
      <c r="O125" s="27">
        <f t="shared" si="20"/>
        <v>-135143.13149000105</v>
      </c>
      <c r="P125" s="27">
        <f t="shared" si="21"/>
        <v>135143.13149000105</v>
      </c>
      <c r="Q125" s="8"/>
      <c r="R125" s="8"/>
      <c r="S125" s="8"/>
      <c r="T125" s="4"/>
    </row>
    <row r="126" spans="1:20">
      <c r="A126" s="31">
        <v>43525</v>
      </c>
      <c r="B126" s="4"/>
      <c r="C126" s="6">
        <v>118</v>
      </c>
      <c r="D126" s="29">
        <f t="shared" si="12"/>
        <v>5653</v>
      </c>
      <c r="E126" s="29">
        <f t="shared" si="17"/>
        <v>667054</v>
      </c>
      <c r="F126" s="29">
        <f t="shared" si="13"/>
        <v>-350446</v>
      </c>
      <c r="G126" s="34">
        <f>+Inputs!$D$3</f>
        <v>0.37951000000000001</v>
      </c>
      <c r="H126" s="4"/>
      <c r="I126" s="27">
        <f t="shared" si="18"/>
        <v>1017500</v>
      </c>
      <c r="J126" s="4"/>
      <c r="K126" s="27">
        <f t="shared" si="14"/>
        <v>5653</v>
      </c>
      <c r="L126" s="27">
        <f t="shared" si="19"/>
        <v>667054</v>
      </c>
      <c r="M126" s="27">
        <f t="shared" si="15"/>
        <v>2145.37003</v>
      </c>
      <c r="N126" s="27">
        <f t="shared" si="16"/>
        <v>2145.37003</v>
      </c>
      <c r="O126" s="27">
        <f t="shared" si="20"/>
        <v>-132997.76146000106</v>
      </c>
      <c r="P126" s="27">
        <f t="shared" si="21"/>
        <v>132997.76146000106</v>
      </c>
      <c r="Q126" s="8"/>
      <c r="R126" s="8"/>
      <c r="S126" s="8"/>
      <c r="T126" s="4"/>
    </row>
    <row r="127" spans="1:20">
      <c r="A127" s="31">
        <v>43556</v>
      </c>
      <c r="B127" s="4"/>
      <c r="C127" s="6">
        <v>119</v>
      </c>
      <c r="D127" s="29">
        <f t="shared" si="12"/>
        <v>5653</v>
      </c>
      <c r="E127" s="29">
        <f t="shared" si="17"/>
        <v>672707</v>
      </c>
      <c r="F127" s="29">
        <f t="shared" si="13"/>
        <v>-344793</v>
      </c>
      <c r="G127" s="34">
        <f>+Inputs!$D$3</f>
        <v>0.37951000000000001</v>
      </c>
      <c r="H127" s="4"/>
      <c r="I127" s="27">
        <f t="shared" si="18"/>
        <v>1017500</v>
      </c>
      <c r="J127" s="4"/>
      <c r="K127" s="27">
        <f t="shared" si="14"/>
        <v>5653</v>
      </c>
      <c r="L127" s="27">
        <f t="shared" si="19"/>
        <v>672707</v>
      </c>
      <c r="M127" s="27">
        <f t="shared" si="15"/>
        <v>2145.37003</v>
      </c>
      <c r="N127" s="27">
        <f t="shared" si="16"/>
        <v>2145.37003</v>
      </c>
      <c r="O127" s="27">
        <f t="shared" si="20"/>
        <v>-130852.39143000105</v>
      </c>
      <c r="P127" s="27">
        <f t="shared" si="21"/>
        <v>130852.39143000105</v>
      </c>
      <c r="Q127" s="8"/>
      <c r="R127" s="8"/>
      <c r="S127" s="8"/>
      <c r="T127" s="4"/>
    </row>
    <row r="128" spans="1:20">
      <c r="A128" s="31">
        <v>43586</v>
      </c>
      <c r="B128" s="4"/>
      <c r="C128" s="6">
        <v>120</v>
      </c>
      <c r="D128" s="29">
        <f t="shared" si="12"/>
        <v>5653</v>
      </c>
      <c r="E128" s="29">
        <f t="shared" si="17"/>
        <v>678360</v>
      </c>
      <c r="F128" s="29">
        <f t="shared" si="13"/>
        <v>-339140</v>
      </c>
      <c r="G128" s="34">
        <f>+Inputs!$D$3</f>
        <v>0.37951000000000001</v>
      </c>
      <c r="H128" s="4"/>
      <c r="I128" s="27">
        <f t="shared" si="18"/>
        <v>1017500</v>
      </c>
      <c r="J128" s="4"/>
      <c r="K128" s="27">
        <f t="shared" si="14"/>
        <v>5653</v>
      </c>
      <c r="L128" s="27">
        <f t="shared" si="19"/>
        <v>678360</v>
      </c>
      <c r="M128" s="27">
        <f t="shared" si="15"/>
        <v>2145.37003</v>
      </c>
      <c r="N128" s="27">
        <f t="shared" si="16"/>
        <v>2145.37003</v>
      </c>
      <c r="O128" s="27">
        <f t="shared" si="20"/>
        <v>-128707.02140000105</v>
      </c>
      <c r="P128" s="27">
        <f t="shared" si="21"/>
        <v>128707.02140000105</v>
      </c>
      <c r="Q128" s="8"/>
      <c r="R128" s="8"/>
      <c r="S128" s="8"/>
      <c r="T128" s="4"/>
    </row>
    <row r="129" spans="1:20">
      <c r="A129" s="31">
        <v>43617</v>
      </c>
      <c r="B129" s="4"/>
      <c r="C129" s="6">
        <v>121</v>
      </c>
      <c r="D129" s="29">
        <f t="shared" si="12"/>
        <v>5653</v>
      </c>
      <c r="E129" s="29">
        <f t="shared" si="17"/>
        <v>684013</v>
      </c>
      <c r="F129" s="29">
        <f t="shared" si="13"/>
        <v>-333487</v>
      </c>
      <c r="G129" s="34">
        <f>+Inputs!$D$3</f>
        <v>0.37951000000000001</v>
      </c>
      <c r="H129" s="4"/>
      <c r="I129" s="27">
        <f t="shared" si="18"/>
        <v>1017500</v>
      </c>
      <c r="J129" s="4"/>
      <c r="K129" s="27">
        <f t="shared" si="14"/>
        <v>5653</v>
      </c>
      <c r="L129" s="27">
        <f t="shared" si="19"/>
        <v>684013</v>
      </c>
      <c r="M129" s="27">
        <f t="shared" si="15"/>
        <v>2145.37003</v>
      </c>
      <c r="N129" s="27">
        <f t="shared" si="16"/>
        <v>2145.37003</v>
      </c>
      <c r="O129" s="27">
        <f t="shared" si="20"/>
        <v>-126561.65137000104</v>
      </c>
      <c r="P129" s="27">
        <f t="shared" si="21"/>
        <v>126561.65137000104</v>
      </c>
      <c r="Q129" s="8"/>
      <c r="R129" s="8"/>
      <c r="S129" s="8"/>
      <c r="T129" s="4"/>
    </row>
    <row r="130" spans="1:20">
      <c r="A130" s="31">
        <v>43647</v>
      </c>
      <c r="B130" s="4"/>
      <c r="C130" s="6">
        <v>122</v>
      </c>
      <c r="D130" s="29">
        <f t="shared" si="12"/>
        <v>5653</v>
      </c>
      <c r="E130" s="29">
        <f t="shared" si="17"/>
        <v>689666</v>
      </c>
      <c r="F130" s="29">
        <f t="shared" si="13"/>
        <v>-327834</v>
      </c>
      <c r="G130" s="34">
        <f>+Inputs!$D$3</f>
        <v>0.37951000000000001</v>
      </c>
      <c r="H130" s="4"/>
      <c r="I130" s="27">
        <f t="shared" si="18"/>
        <v>1017500</v>
      </c>
      <c r="J130" s="4"/>
      <c r="K130" s="27">
        <f t="shared" si="14"/>
        <v>5653</v>
      </c>
      <c r="L130" s="27">
        <f t="shared" si="19"/>
        <v>689666</v>
      </c>
      <c r="M130" s="27">
        <f t="shared" si="15"/>
        <v>2145.37003</v>
      </c>
      <c r="N130" s="27">
        <f t="shared" si="16"/>
        <v>2145.37003</v>
      </c>
      <c r="O130" s="27">
        <f t="shared" si="20"/>
        <v>-124416.28134000103</v>
      </c>
      <c r="P130" s="27">
        <f t="shared" si="21"/>
        <v>124416.28134000103</v>
      </c>
      <c r="Q130" s="8"/>
      <c r="R130" s="8"/>
      <c r="S130" s="8"/>
      <c r="T130" s="4"/>
    </row>
    <row r="131" spans="1:20">
      <c r="A131" s="31">
        <v>43678</v>
      </c>
      <c r="B131" s="4"/>
      <c r="C131" s="6">
        <v>123</v>
      </c>
      <c r="D131" s="29">
        <f t="shared" si="12"/>
        <v>5653</v>
      </c>
      <c r="E131" s="29">
        <f t="shared" si="17"/>
        <v>695319</v>
      </c>
      <c r="F131" s="29">
        <f t="shared" si="13"/>
        <v>-322181</v>
      </c>
      <c r="G131" s="34">
        <f>+Inputs!$D$3</f>
        <v>0.37951000000000001</v>
      </c>
      <c r="H131" s="4"/>
      <c r="I131" s="27">
        <f t="shared" si="18"/>
        <v>1017500</v>
      </c>
      <c r="J131" s="4"/>
      <c r="K131" s="27">
        <f t="shared" si="14"/>
        <v>5653</v>
      </c>
      <c r="L131" s="27">
        <f t="shared" si="19"/>
        <v>695319</v>
      </c>
      <c r="M131" s="27">
        <f t="shared" si="15"/>
        <v>2145.37003</v>
      </c>
      <c r="N131" s="27">
        <f t="shared" si="16"/>
        <v>2145.37003</v>
      </c>
      <c r="O131" s="27">
        <f t="shared" si="20"/>
        <v>-122270.91131000103</v>
      </c>
      <c r="P131" s="27">
        <f t="shared" si="21"/>
        <v>122270.91131000103</v>
      </c>
      <c r="Q131" s="8"/>
      <c r="R131" s="8"/>
      <c r="S131" s="8"/>
      <c r="T131" s="4"/>
    </row>
    <row r="132" spans="1:20">
      <c r="A132" s="31">
        <v>43709</v>
      </c>
      <c r="B132" s="4"/>
      <c r="C132" s="6">
        <v>124</v>
      </c>
      <c r="D132" s="29">
        <f t="shared" si="12"/>
        <v>5653</v>
      </c>
      <c r="E132" s="29">
        <f t="shared" si="17"/>
        <v>700972</v>
      </c>
      <c r="F132" s="29">
        <f t="shared" si="13"/>
        <v>-316528</v>
      </c>
      <c r="G132" s="34">
        <f>+Inputs!$D$3</f>
        <v>0.37951000000000001</v>
      </c>
      <c r="H132" s="4"/>
      <c r="I132" s="27">
        <f t="shared" si="18"/>
        <v>1017500</v>
      </c>
      <c r="J132" s="4"/>
      <c r="K132" s="27">
        <f t="shared" si="14"/>
        <v>5653</v>
      </c>
      <c r="L132" s="27">
        <f t="shared" si="19"/>
        <v>700972</v>
      </c>
      <c r="M132" s="27">
        <f t="shared" si="15"/>
        <v>2145.37003</v>
      </c>
      <c r="N132" s="27">
        <f t="shared" si="16"/>
        <v>2145.37003</v>
      </c>
      <c r="O132" s="27">
        <f t="shared" si="20"/>
        <v>-120125.54128000102</v>
      </c>
      <c r="P132" s="27">
        <f t="shared" si="21"/>
        <v>120125.54128000102</v>
      </c>
      <c r="Q132" s="8"/>
      <c r="R132" s="8"/>
      <c r="S132" s="8"/>
      <c r="T132" s="4"/>
    </row>
    <row r="133" spans="1:20">
      <c r="A133" s="31">
        <v>43739</v>
      </c>
      <c r="B133" s="4"/>
      <c r="C133" s="6">
        <v>125</v>
      </c>
      <c r="D133" s="29">
        <f t="shared" si="12"/>
        <v>5653</v>
      </c>
      <c r="E133" s="29">
        <f t="shared" si="17"/>
        <v>706625</v>
      </c>
      <c r="F133" s="29">
        <f t="shared" si="13"/>
        <v>-310875</v>
      </c>
      <c r="G133" s="34">
        <f>+Inputs!$D$3</f>
        <v>0.37951000000000001</v>
      </c>
      <c r="H133" s="4"/>
      <c r="I133" s="27">
        <f t="shared" si="18"/>
        <v>1017500</v>
      </c>
      <c r="J133" s="4"/>
      <c r="K133" s="27">
        <f t="shared" si="14"/>
        <v>5653</v>
      </c>
      <c r="L133" s="27">
        <f t="shared" si="19"/>
        <v>706625</v>
      </c>
      <c r="M133" s="27">
        <f t="shared" si="15"/>
        <v>2145.37003</v>
      </c>
      <c r="N133" s="27">
        <f t="shared" si="16"/>
        <v>2145.37003</v>
      </c>
      <c r="O133" s="27">
        <f t="shared" si="20"/>
        <v>-117980.17125000102</v>
      </c>
      <c r="P133" s="27">
        <f t="shared" si="21"/>
        <v>117980.17125000102</v>
      </c>
      <c r="Q133" s="8"/>
      <c r="R133" s="8"/>
      <c r="S133" s="8"/>
      <c r="T133" s="4"/>
    </row>
    <row r="134" spans="1:20">
      <c r="A134" s="31">
        <v>43770</v>
      </c>
      <c r="B134" s="4"/>
      <c r="C134" s="6">
        <v>126</v>
      </c>
      <c r="D134" s="29">
        <f t="shared" si="12"/>
        <v>5653</v>
      </c>
      <c r="E134" s="29">
        <f t="shared" si="17"/>
        <v>712278</v>
      </c>
      <c r="F134" s="29">
        <f t="shared" si="13"/>
        <v>-305222</v>
      </c>
      <c r="G134" s="34">
        <f>+Inputs!$D$3</f>
        <v>0.37951000000000001</v>
      </c>
      <c r="H134" s="4"/>
      <c r="I134" s="27">
        <f t="shared" si="18"/>
        <v>1017500</v>
      </c>
      <c r="J134" s="4"/>
      <c r="K134" s="27">
        <f t="shared" si="14"/>
        <v>5653</v>
      </c>
      <c r="L134" s="27">
        <f t="shared" si="19"/>
        <v>712278</v>
      </c>
      <c r="M134" s="27">
        <f t="shared" si="15"/>
        <v>2145.37003</v>
      </c>
      <c r="N134" s="27">
        <f t="shared" si="16"/>
        <v>2145.37003</v>
      </c>
      <c r="O134" s="27">
        <f t="shared" si="20"/>
        <v>-115834.80122000101</v>
      </c>
      <c r="P134" s="27">
        <f t="shared" si="21"/>
        <v>115834.80122000101</v>
      </c>
      <c r="Q134" s="8"/>
      <c r="R134" s="8"/>
      <c r="S134" s="8"/>
      <c r="T134" s="4"/>
    </row>
    <row r="135" spans="1:20">
      <c r="A135" s="31">
        <v>43800</v>
      </c>
      <c r="B135" s="4"/>
      <c r="C135" s="6">
        <v>127</v>
      </c>
      <c r="D135" s="29">
        <f t="shared" si="12"/>
        <v>5653</v>
      </c>
      <c r="E135" s="29">
        <f t="shared" si="17"/>
        <v>717931</v>
      </c>
      <c r="F135" s="29">
        <f t="shared" si="13"/>
        <v>-299569</v>
      </c>
      <c r="G135" s="34">
        <f>+Inputs!$D$3</f>
        <v>0.37951000000000001</v>
      </c>
      <c r="H135" s="4"/>
      <c r="I135" s="27">
        <f t="shared" si="18"/>
        <v>1017500</v>
      </c>
      <c r="J135" s="4"/>
      <c r="K135" s="27">
        <f t="shared" si="14"/>
        <v>5653</v>
      </c>
      <c r="L135" s="27">
        <f t="shared" si="19"/>
        <v>717931</v>
      </c>
      <c r="M135" s="27">
        <f t="shared" si="15"/>
        <v>2145.37003</v>
      </c>
      <c r="N135" s="27">
        <f t="shared" si="16"/>
        <v>2145.37003</v>
      </c>
      <c r="O135" s="27">
        <f t="shared" si="20"/>
        <v>-113689.43119000101</v>
      </c>
      <c r="P135" s="27">
        <f t="shared" si="21"/>
        <v>113689.43119000101</v>
      </c>
      <c r="Q135" s="8"/>
      <c r="R135" s="8"/>
      <c r="S135" s="8"/>
      <c r="T135" s="4"/>
    </row>
    <row r="136" spans="1:20">
      <c r="A136" s="31">
        <v>43831</v>
      </c>
      <c r="B136" s="4"/>
      <c r="C136" s="6">
        <v>128</v>
      </c>
      <c r="D136" s="29">
        <f t="shared" si="12"/>
        <v>5653</v>
      </c>
      <c r="E136" s="29">
        <f t="shared" si="17"/>
        <v>723584</v>
      </c>
      <c r="F136" s="29">
        <f t="shared" si="13"/>
        <v>-293916</v>
      </c>
      <c r="G136" s="34">
        <f>+Inputs!$D$3</f>
        <v>0.37951000000000001</v>
      </c>
      <c r="H136" s="4"/>
      <c r="I136" s="27">
        <f t="shared" si="18"/>
        <v>1017500</v>
      </c>
      <c r="J136" s="4"/>
      <c r="K136" s="27">
        <f t="shared" si="14"/>
        <v>5653</v>
      </c>
      <c r="L136" s="27">
        <f t="shared" si="19"/>
        <v>723584</v>
      </c>
      <c r="M136" s="27">
        <f t="shared" si="15"/>
        <v>2145.37003</v>
      </c>
      <c r="N136" s="27">
        <f t="shared" si="16"/>
        <v>2145.37003</v>
      </c>
      <c r="O136" s="27">
        <f t="shared" si="20"/>
        <v>-111544.061160001</v>
      </c>
      <c r="P136" s="27">
        <f t="shared" si="21"/>
        <v>111544.061160001</v>
      </c>
      <c r="Q136" s="8"/>
      <c r="R136" s="8"/>
      <c r="S136" s="8"/>
      <c r="T136" s="4"/>
    </row>
    <row r="137" spans="1:20">
      <c r="A137" s="31">
        <v>43862</v>
      </c>
      <c r="B137" s="4"/>
      <c r="C137" s="6">
        <v>129</v>
      </c>
      <c r="D137" s="29">
        <f t="shared" ref="D137:D187" si="22">ROUND(-(+$B$9/180)*1,0)</f>
        <v>5653</v>
      </c>
      <c r="E137" s="29">
        <f t="shared" si="17"/>
        <v>729237</v>
      </c>
      <c r="F137" s="29">
        <f t="shared" ref="F137:F188" si="23">$B$9+E137</f>
        <v>-288263</v>
      </c>
      <c r="G137" s="34">
        <f>+Inputs!$D$3</f>
        <v>0.37951000000000001</v>
      </c>
      <c r="H137" s="4"/>
      <c r="I137" s="27">
        <f t="shared" si="18"/>
        <v>1017500</v>
      </c>
      <c r="J137" s="4"/>
      <c r="K137" s="27">
        <f t="shared" ref="K137:K188" si="24">D137</f>
        <v>5653</v>
      </c>
      <c r="L137" s="27">
        <f t="shared" si="19"/>
        <v>729237</v>
      </c>
      <c r="M137" s="27">
        <f t="shared" ref="M137:M188" si="25">K137*G137</f>
        <v>2145.37003</v>
      </c>
      <c r="N137" s="27">
        <f t="shared" ref="N137:N188" si="26">M137-J137</f>
        <v>2145.37003</v>
      </c>
      <c r="O137" s="27">
        <f t="shared" si="20"/>
        <v>-109398.691130001</v>
      </c>
      <c r="P137" s="27">
        <f t="shared" si="21"/>
        <v>109398.691130001</v>
      </c>
      <c r="Q137" s="8"/>
      <c r="R137" s="8"/>
      <c r="S137" s="8"/>
      <c r="T137" s="4"/>
    </row>
    <row r="138" spans="1:20">
      <c r="A138" s="31">
        <v>43891</v>
      </c>
      <c r="B138" s="4"/>
      <c r="C138" s="6">
        <v>130</v>
      </c>
      <c r="D138" s="29">
        <f t="shared" si="22"/>
        <v>5653</v>
      </c>
      <c r="E138" s="29">
        <f t="shared" ref="E138:E188" si="27">+E137+D138</f>
        <v>734890</v>
      </c>
      <c r="F138" s="29">
        <f t="shared" si="23"/>
        <v>-282610</v>
      </c>
      <c r="G138" s="34">
        <f>+Inputs!$D$3</f>
        <v>0.37951000000000001</v>
      </c>
      <c r="H138" s="4"/>
      <c r="I138" s="27">
        <f t="shared" ref="I138:I188" si="28">+I137+H138</f>
        <v>1017500</v>
      </c>
      <c r="J138" s="4"/>
      <c r="K138" s="27">
        <f t="shared" si="24"/>
        <v>5653</v>
      </c>
      <c r="L138" s="27">
        <f t="shared" ref="L138:L188" si="29">+L137+K138</f>
        <v>734890</v>
      </c>
      <c r="M138" s="27">
        <f t="shared" si="25"/>
        <v>2145.37003</v>
      </c>
      <c r="N138" s="27">
        <f t="shared" si="26"/>
        <v>2145.37003</v>
      </c>
      <c r="O138" s="27">
        <f t="shared" ref="O138:O188" si="30">+O137+N138</f>
        <v>-107253.32110000099</v>
      </c>
      <c r="P138" s="27">
        <f t="shared" ref="P138:P188" si="31">P137-N138</f>
        <v>107253.32110000099</v>
      </c>
      <c r="Q138" s="8"/>
      <c r="R138" s="8"/>
      <c r="S138" s="8"/>
      <c r="T138" s="4"/>
    </row>
    <row r="139" spans="1:20">
      <c r="A139" s="31">
        <v>43922</v>
      </c>
      <c r="B139" s="4"/>
      <c r="C139" s="6">
        <v>131</v>
      </c>
      <c r="D139" s="29">
        <f t="shared" si="22"/>
        <v>5653</v>
      </c>
      <c r="E139" s="29">
        <f t="shared" si="27"/>
        <v>740543</v>
      </c>
      <c r="F139" s="29">
        <f t="shared" si="23"/>
        <v>-276957</v>
      </c>
      <c r="G139" s="34">
        <f>+Inputs!$D$3</f>
        <v>0.37951000000000001</v>
      </c>
      <c r="H139" s="4"/>
      <c r="I139" s="27">
        <f t="shared" si="28"/>
        <v>1017500</v>
      </c>
      <c r="J139" s="4"/>
      <c r="K139" s="27">
        <f t="shared" si="24"/>
        <v>5653</v>
      </c>
      <c r="L139" s="27">
        <f t="shared" si="29"/>
        <v>740543</v>
      </c>
      <c r="M139" s="27">
        <f t="shared" si="25"/>
        <v>2145.37003</v>
      </c>
      <c r="N139" s="27">
        <f t="shared" si="26"/>
        <v>2145.37003</v>
      </c>
      <c r="O139" s="27">
        <f t="shared" si="30"/>
        <v>-105107.95107000099</v>
      </c>
      <c r="P139" s="27">
        <f t="shared" si="31"/>
        <v>105107.95107000099</v>
      </c>
      <c r="Q139" s="8"/>
      <c r="R139" s="8"/>
      <c r="S139" s="8"/>
      <c r="T139" s="4"/>
    </row>
    <row r="140" spans="1:20">
      <c r="A140" s="31">
        <v>43952</v>
      </c>
      <c r="B140" s="4"/>
      <c r="C140" s="6">
        <v>132</v>
      </c>
      <c r="D140" s="29">
        <f t="shared" si="22"/>
        <v>5653</v>
      </c>
      <c r="E140" s="29">
        <f t="shared" si="27"/>
        <v>746196</v>
      </c>
      <c r="F140" s="29">
        <f t="shared" si="23"/>
        <v>-271304</v>
      </c>
      <c r="G140" s="34">
        <f>+Inputs!$D$3</f>
        <v>0.37951000000000001</v>
      </c>
      <c r="H140" s="4"/>
      <c r="I140" s="27">
        <f t="shared" si="28"/>
        <v>1017500</v>
      </c>
      <c r="J140" s="4"/>
      <c r="K140" s="27">
        <f t="shared" si="24"/>
        <v>5653</v>
      </c>
      <c r="L140" s="27">
        <f t="shared" si="29"/>
        <v>746196</v>
      </c>
      <c r="M140" s="27">
        <f t="shared" si="25"/>
        <v>2145.37003</v>
      </c>
      <c r="N140" s="27">
        <f t="shared" si="26"/>
        <v>2145.37003</v>
      </c>
      <c r="O140" s="27">
        <f t="shared" si="30"/>
        <v>-102962.58104000098</v>
      </c>
      <c r="P140" s="27">
        <f t="shared" si="31"/>
        <v>102962.58104000098</v>
      </c>
      <c r="Q140" s="8"/>
      <c r="R140" s="8"/>
      <c r="S140" s="8"/>
      <c r="T140" s="4"/>
    </row>
    <row r="141" spans="1:20">
      <c r="A141" s="31">
        <v>43983</v>
      </c>
      <c r="B141" s="4"/>
      <c r="C141" s="6">
        <v>133</v>
      </c>
      <c r="D141" s="29">
        <f t="shared" si="22"/>
        <v>5653</v>
      </c>
      <c r="E141" s="29">
        <f t="shared" si="27"/>
        <v>751849</v>
      </c>
      <c r="F141" s="29">
        <f t="shared" si="23"/>
        <v>-265651</v>
      </c>
      <c r="G141" s="34">
        <f>+Inputs!$D$3</f>
        <v>0.37951000000000001</v>
      </c>
      <c r="H141" s="4"/>
      <c r="I141" s="27">
        <f t="shared" si="28"/>
        <v>1017500</v>
      </c>
      <c r="J141" s="4"/>
      <c r="K141" s="27">
        <f t="shared" si="24"/>
        <v>5653</v>
      </c>
      <c r="L141" s="27">
        <f t="shared" si="29"/>
        <v>751849</v>
      </c>
      <c r="M141" s="27">
        <f t="shared" si="25"/>
        <v>2145.37003</v>
      </c>
      <c r="N141" s="27">
        <f t="shared" si="26"/>
        <v>2145.37003</v>
      </c>
      <c r="O141" s="27">
        <f t="shared" si="30"/>
        <v>-100817.21101000097</v>
      </c>
      <c r="P141" s="27">
        <f t="shared" si="31"/>
        <v>100817.21101000097</v>
      </c>
      <c r="Q141" s="8"/>
      <c r="R141" s="8"/>
      <c r="S141" s="8"/>
      <c r="T141" s="4"/>
    </row>
    <row r="142" spans="1:20">
      <c r="A142" s="31">
        <v>44013</v>
      </c>
      <c r="B142" s="4"/>
      <c r="C142" s="6">
        <v>134</v>
      </c>
      <c r="D142" s="29">
        <f t="shared" si="22"/>
        <v>5653</v>
      </c>
      <c r="E142" s="29">
        <f t="shared" si="27"/>
        <v>757502</v>
      </c>
      <c r="F142" s="29">
        <f t="shared" si="23"/>
        <v>-259998</v>
      </c>
      <c r="G142" s="34">
        <f>+Inputs!$D$3</f>
        <v>0.37951000000000001</v>
      </c>
      <c r="H142" s="4"/>
      <c r="I142" s="27">
        <f t="shared" si="28"/>
        <v>1017500</v>
      </c>
      <c r="J142" s="4"/>
      <c r="K142" s="27">
        <f t="shared" si="24"/>
        <v>5653</v>
      </c>
      <c r="L142" s="27">
        <f t="shared" si="29"/>
        <v>757502</v>
      </c>
      <c r="M142" s="27">
        <f t="shared" si="25"/>
        <v>2145.37003</v>
      </c>
      <c r="N142" s="27">
        <f t="shared" si="26"/>
        <v>2145.37003</v>
      </c>
      <c r="O142" s="27">
        <f t="shared" si="30"/>
        <v>-98671.840980000969</v>
      </c>
      <c r="P142" s="27">
        <f t="shared" si="31"/>
        <v>98671.840980000969</v>
      </c>
      <c r="Q142" s="8"/>
      <c r="R142" s="8"/>
      <c r="S142" s="8"/>
      <c r="T142" s="4"/>
    </row>
    <row r="143" spans="1:20">
      <c r="A143" s="31">
        <v>44044</v>
      </c>
      <c r="B143" s="4"/>
      <c r="C143" s="6">
        <v>135</v>
      </c>
      <c r="D143" s="29">
        <f t="shared" si="22"/>
        <v>5653</v>
      </c>
      <c r="E143" s="29">
        <f t="shared" si="27"/>
        <v>763155</v>
      </c>
      <c r="F143" s="29">
        <f t="shared" si="23"/>
        <v>-254345</v>
      </c>
      <c r="G143" s="34">
        <f>+Inputs!$D$3</f>
        <v>0.37951000000000001</v>
      </c>
      <c r="H143" s="4"/>
      <c r="I143" s="27">
        <f t="shared" si="28"/>
        <v>1017500</v>
      </c>
      <c r="J143" s="4"/>
      <c r="K143" s="27">
        <f t="shared" si="24"/>
        <v>5653</v>
      </c>
      <c r="L143" s="27">
        <f t="shared" si="29"/>
        <v>763155</v>
      </c>
      <c r="M143" s="27">
        <f t="shared" si="25"/>
        <v>2145.37003</v>
      </c>
      <c r="N143" s="27">
        <f t="shared" si="26"/>
        <v>2145.37003</v>
      </c>
      <c r="O143" s="27">
        <f t="shared" si="30"/>
        <v>-96526.470950000963</v>
      </c>
      <c r="P143" s="27">
        <f t="shared" si="31"/>
        <v>96526.470950000963</v>
      </c>
      <c r="Q143" s="8"/>
      <c r="R143" s="8"/>
      <c r="S143" s="8"/>
      <c r="T143" s="4"/>
    </row>
    <row r="144" spans="1:20">
      <c r="A144" s="31">
        <v>44075</v>
      </c>
      <c r="B144" s="4"/>
      <c r="C144" s="6">
        <v>136</v>
      </c>
      <c r="D144" s="29">
        <f t="shared" si="22"/>
        <v>5653</v>
      </c>
      <c r="E144" s="29">
        <f t="shared" si="27"/>
        <v>768808</v>
      </c>
      <c r="F144" s="29">
        <f t="shared" si="23"/>
        <v>-248692</v>
      </c>
      <c r="G144" s="34">
        <f>+Inputs!$D$3</f>
        <v>0.37951000000000001</v>
      </c>
      <c r="H144" s="4"/>
      <c r="I144" s="27">
        <f t="shared" si="28"/>
        <v>1017500</v>
      </c>
      <c r="J144" s="4"/>
      <c r="K144" s="27">
        <f t="shared" si="24"/>
        <v>5653</v>
      </c>
      <c r="L144" s="27">
        <f t="shared" si="29"/>
        <v>768808</v>
      </c>
      <c r="M144" s="27">
        <f t="shared" si="25"/>
        <v>2145.37003</v>
      </c>
      <c r="N144" s="27">
        <f t="shared" si="26"/>
        <v>2145.37003</v>
      </c>
      <c r="O144" s="27">
        <f t="shared" si="30"/>
        <v>-94381.100920000958</v>
      </c>
      <c r="P144" s="27">
        <f t="shared" si="31"/>
        <v>94381.100920000958</v>
      </c>
      <c r="Q144" s="8"/>
      <c r="R144" s="8"/>
      <c r="S144" s="8"/>
      <c r="T144" s="4"/>
    </row>
    <row r="145" spans="1:20">
      <c r="A145" s="31">
        <v>44105</v>
      </c>
      <c r="B145" s="4"/>
      <c r="C145" s="6">
        <v>137</v>
      </c>
      <c r="D145" s="29">
        <f t="shared" si="22"/>
        <v>5653</v>
      </c>
      <c r="E145" s="29">
        <f t="shared" si="27"/>
        <v>774461</v>
      </c>
      <c r="F145" s="29">
        <f t="shared" si="23"/>
        <v>-243039</v>
      </c>
      <c r="G145" s="34">
        <f>+Inputs!$D$3</f>
        <v>0.37951000000000001</v>
      </c>
      <c r="H145" s="4"/>
      <c r="I145" s="27">
        <f t="shared" si="28"/>
        <v>1017500</v>
      </c>
      <c r="J145" s="4"/>
      <c r="K145" s="27">
        <f t="shared" si="24"/>
        <v>5653</v>
      </c>
      <c r="L145" s="27">
        <f t="shared" si="29"/>
        <v>774461</v>
      </c>
      <c r="M145" s="27">
        <f t="shared" si="25"/>
        <v>2145.37003</v>
      </c>
      <c r="N145" s="27">
        <f t="shared" si="26"/>
        <v>2145.37003</v>
      </c>
      <c r="O145" s="27">
        <f t="shared" si="30"/>
        <v>-92235.730890000952</v>
      </c>
      <c r="P145" s="27">
        <f t="shared" si="31"/>
        <v>92235.730890000952</v>
      </c>
      <c r="Q145" s="8"/>
      <c r="R145" s="8"/>
      <c r="S145" s="8"/>
      <c r="T145" s="4"/>
    </row>
    <row r="146" spans="1:20">
      <c r="A146" s="31">
        <v>44136</v>
      </c>
      <c r="B146" s="4"/>
      <c r="C146" s="6">
        <v>138</v>
      </c>
      <c r="D146" s="29">
        <f t="shared" si="22"/>
        <v>5653</v>
      </c>
      <c r="E146" s="29">
        <f t="shared" si="27"/>
        <v>780114</v>
      </c>
      <c r="F146" s="29">
        <f t="shared" si="23"/>
        <v>-237386</v>
      </c>
      <c r="G146" s="34">
        <f>+Inputs!$D$3</f>
        <v>0.37951000000000001</v>
      </c>
      <c r="H146" s="4"/>
      <c r="I146" s="27">
        <f t="shared" si="28"/>
        <v>1017500</v>
      </c>
      <c r="J146" s="4"/>
      <c r="K146" s="27">
        <f t="shared" si="24"/>
        <v>5653</v>
      </c>
      <c r="L146" s="27">
        <f t="shared" si="29"/>
        <v>780114</v>
      </c>
      <c r="M146" s="27">
        <f t="shared" si="25"/>
        <v>2145.37003</v>
      </c>
      <c r="N146" s="27">
        <f t="shared" si="26"/>
        <v>2145.37003</v>
      </c>
      <c r="O146" s="27">
        <f t="shared" si="30"/>
        <v>-90090.360860000947</v>
      </c>
      <c r="P146" s="27">
        <f t="shared" si="31"/>
        <v>90090.360860000947</v>
      </c>
      <c r="Q146" s="8"/>
      <c r="R146" s="8"/>
      <c r="S146" s="8"/>
      <c r="T146" s="4"/>
    </row>
    <row r="147" spans="1:20">
      <c r="A147" s="31">
        <v>44166</v>
      </c>
      <c r="B147" s="4"/>
      <c r="C147" s="6">
        <v>139</v>
      </c>
      <c r="D147" s="29">
        <f t="shared" si="22"/>
        <v>5653</v>
      </c>
      <c r="E147" s="29">
        <f t="shared" si="27"/>
        <v>785767</v>
      </c>
      <c r="F147" s="29">
        <f t="shared" si="23"/>
        <v>-231733</v>
      </c>
      <c r="G147" s="34">
        <f>+Inputs!$D$3</f>
        <v>0.37951000000000001</v>
      </c>
      <c r="H147" s="4"/>
      <c r="I147" s="27">
        <f t="shared" si="28"/>
        <v>1017500</v>
      </c>
      <c r="J147" s="4"/>
      <c r="K147" s="27">
        <f t="shared" si="24"/>
        <v>5653</v>
      </c>
      <c r="L147" s="27">
        <f t="shared" si="29"/>
        <v>785767</v>
      </c>
      <c r="M147" s="27">
        <f t="shared" si="25"/>
        <v>2145.37003</v>
      </c>
      <c r="N147" s="27">
        <f t="shared" si="26"/>
        <v>2145.37003</v>
      </c>
      <c r="O147" s="27">
        <f t="shared" si="30"/>
        <v>-87944.990830000941</v>
      </c>
      <c r="P147" s="27">
        <f t="shared" si="31"/>
        <v>87944.990830000941</v>
      </c>
      <c r="Q147" s="8"/>
      <c r="R147" s="8"/>
      <c r="S147" s="8"/>
      <c r="T147" s="4"/>
    </row>
    <row r="148" spans="1:20">
      <c r="A148" s="31">
        <v>44197</v>
      </c>
      <c r="B148" s="4"/>
      <c r="C148" s="6">
        <v>140</v>
      </c>
      <c r="D148" s="29">
        <f t="shared" si="22"/>
        <v>5653</v>
      </c>
      <c r="E148" s="29">
        <f t="shared" si="27"/>
        <v>791420</v>
      </c>
      <c r="F148" s="29">
        <f t="shared" si="23"/>
        <v>-226080</v>
      </c>
      <c r="G148" s="34">
        <f>+Inputs!$D$3</f>
        <v>0.37951000000000001</v>
      </c>
      <c r="H148" s="4"/>
      <c r="I148" s="27">
        <f t="shared" si="28"/>
        <v>1017500</v>
      </c>
      <c r="J148" s="4"/>
      <c r="K148" s="27">
        <f t="shared" si="24"/>
        <v>5653</v>
      </c>
      <c r="L148" s="27">
        <f t="shared" si="29"/>
        <v>791420</v>
      </c>
      <c r="M148" s="27">
        <f t="shared" si="25"/>
        <v>2145.37003</v>
      </c>
      <c r="N148" s="27">
        <f t="shared" si="26"/>
        <v>2145.37003</v>
      </c>
      <c r="O148" s="27">
        <f t="shared" si="30"/>
        <v>-85799.620800000936</v>
      </c>
      <c r="P148" s="27">
        <f t="shared" si="31"/>
        <v>85799.620800000936</v>
      </c>
      <c r="Q148" s="8"/>
      <c r="R148" s="8"/>
      <c r="S148" s="8"/>
      <c r="T148" s="4"/>
    </row>
    <row r="149" spans="1:20">
      <c r="A149" s="31">
        <v>44228</v>
      </c>
      <c r="B149" s="4"/>
      <c r="C149" s="6">
        <v>141</v>
      </c>
      <c r="D149" s="29">
        <f t="shared" si="22"/>
        <v>5653</v>
      </c>
      <c r="E149" s="29">
        <f t="shared" si="27"/>
        <v>797073</v>
      </c>
      <c r="F149" s="29">
        <f t="shared" si="23"/>
        <v>-220427</v>
      </c>
      <c r="G149" s="34">
        <f>+Inputs!$D$3</f>
        <v>0.37951000000000001</v>
      </c>
      <c r="H149" s="4"/>
      <c r="I149" s="27">
        <f t="shared" si="28"/>
        <v>1017500</v>
      </c>
      <c r="J149" s="4"/>
      <c r="K149" s="27">
        <f t="shared" si="24"/>
        <v>5653</v>
      </c>
      <c r="L149" s="27">
        <f t="shared" si="29"/>
        <v>797073</v>
      </c>
      <c r="M149" s="27">
        <f t="shared" si="25"/>
        <v>2145.37003</v>
      </c>
      <c r="N149" s="27">
        <f t="shared" si="26"/>
        <v>2145.37003</v>
      </c>
      <c r="O149" s="27">
        <f t="shared" si="30"/>
        <v>-83654.25077000093</v>
      </c>
      <c r="P149" s="27">
        <f t="shared" si="31"/>
        <v>83654.25077000093</v>
      </c>
      <c r="Q149" s="8"/>
      <c r="R149" s="8"/>
      <c r="S149" s="8"/>
      <c r="T149" s="4"/>
    </row>
    <row r="150" spans="1:20">
      <c r="A150" s="31">
        <v>44256</v>
      </c>
      <c r="B150" s="4"/>
      <c r="C150" s="6">
        <v>142</v>
      </c>
      <c r="D150" s="29">
        <f t="shared" si="22"/>
        <v>5653</v>
      </c>
      <c r="E150" s="29">
        <f t="shared" si="27"/>
        <v>802726</v>
      </c>
      <c r="F150" s="29">
        <f t="shared" si="23"/>
        <v>-214774</v>
      </c>
      <c r="G150" s="34">
        <f>+Inputs!$D$3</f>
        <v>0.37951000000000001</v>
      </c>
      <c r="H150" s="4"/>
      <c r="I150" s="27">
        <f t="shared" si="28"/>
        <v>1017500</v>
      </c>
      <c r="J150" s="4"/>
      <c r="K150" s="27">
        <f t="shared" si="24"/>
        <v>5653</v>
      </c>
      <c r="L150" s="27">
        <f t="shared" si="29"/>
        <v>802726</v>
      </c>
      <c r="M150" s="27">
        <f t="shared" si="25"/>
        <v>2145.37003</v>
      </c>
      <c r="N150" s="27">
        <f t="shared" si="26"/>
        <v>2145.37003</v>
      </c>
      <c r="O150" s="27">
        <f t="shared" si="30"/>
        <v>-81508.880740000925</v>
      </c>
      <c r="P150" s="27">
        <f t="shared" si="31"/>
        <v>81508.880740000925</v>
      </c>
      <c r="Q150" s="8"/>
      <c r="R150" s="8"/>
      <c r="S150" s="8"/>
      <c r="T150" s="4"/>
    </row>
    <row r="151" spans="1:20">
      <c r="A151" s="31">
        <v>44287</v>
      </c>
      <c r="B151" s="4"/>
      <c r="C151" s="6">
        <v>143</v>
      </c>
      <c r="D151" s="29">
        <f t="shared" si="22"/>
        <v>5653</v>
      </c>
      <c r="E151" s="29">
        <f t="shared" si="27"/>
        <v>808379</v>
      </c>
      <c r="F151" s="29">
        <f t="shared" si="23"/>
        <v>-209121</v>
      </c>
      <c r="G151" s="34">
        <f>+Inputs!$D$3</f>
        <v>0.37951000000000001</v>
      </c>
      <c r="H151" s="4"/>
      <c r="I151" s="27">
        <f t="shared" si="28"/>
        <v>1017500</v>
      </c>
      <c r="J151" s="4"/>
      <c r="K151" s="27">
        <f t="shared" si="24"/>
        <v>5653</v>
      </c>
      <c r="L151" s="27">
        <f t="shared" si="29"/>
        <v>808379</v>
      </c>
      <c r="M151" s="27">
        <f t="shared" si="25"/>
        <v>2145.37003</v>
      </c>
      <c r="N151" s="27">
        <f t="shared" si="26"/>
        <v>2145.37003</v>
      </c>
      <c r="O151" s="27">
        <f t="shared" si="30"/>
        <v>-79363.510710000919</v>
      </c>
      <c r="P151" s="27">
        <f t="shared" si="31"/>
        <v>79363.510710000919</v>
      </c>
      <c r="Q151" s="8"/>
      <c r="R151" s="8"/>
      <c r="S151" s="8"/>
      <c r="T151" s="4"/>
    </row>
    <row r="152" spans="1:20">
      <c r="A152" s="31">
        <v>44317</v>
      </c>
      <c r="B152" s="4"/>
      <c r="C152" s="6">
        <v>144</v>
      </c>
      <c r="D152" s="29">
        <f t="shared" si="22"/>
        <v>5653</v>
      </c>
      <c r="E152" s="29">
        <f t="shared" si="27"/>
        <v>814032</v>
      </c>
      <c r="F152" s="29">
        <f t="shared" si="23"/>
        <v>-203468</v>
      </c>
      <c r="G152" s="34">
        <f>+Inputs!$D$3</f>
        <v>0.37951000000000001</v>
      </c>
      <c r="H152" s="4"/>
      <c r="I152" s="27">
        <f t="shared" si="28"/>
        <v>1017500</v>
      </c>
      <c r="J152" s="4"/>
      <c r="K152" s="27">
        <f t="shared" si="24"/>
        <v>5653</v>
      </c>
      <c r="L152" s="27">
        <f t="shared" si="29"/>
        <v>814032</v>
      </c>
      <c r="M152" s="27">
        <f t="shared" si="25"/>
        <v>2145.37003</v>
      </c>
      <c r="N152" s="27">
        <f t="shared" si="26"/>
        <v>2145.37003</v>
      </c>
      <c r="O152" s="27">
        <f t="shared" si="30"/>
        <v>-77218.140680000914</v>
      </c>
      <c r="P152" s="27">
        <f t="shared" si="31"/>
        <v>77218.140680000914</v>
      </c>
      <c r="Q152" s="8"/>
      <c r="R152" s="8"/>
      <c r="S152" s="8"/>
      <c r="T152" s="4"/>
    </row>
    <row r="153" spans="1:20">
      <c r="A153" s="31">
        <v>44348</v>
      </c>
      <c r="B153" s="4"/>
      <c r="C153" s="6">
        <v>145</v>
      </c>
      <c r="D153" s="29">
        <f t="shared" si="22"/>
        <v>5653</v>
      </c>
      <c r="E153" s="29">
        <f t="shared" si="27"/>
        <v>819685</v>
      </c>
      <c r="F153" s="29">
        <f t="shared" si="23"/>
        <v>-197815</v>
      </c>
      <c r="G153" s="34">
        <f>+Inputs!$D$3</f>
        <v>0.37951000000000001</v>
      </c>
      <c r="H153" s="4"/>
      <c r="I153" s="27">
        <f t="shared" si="28"/>
        <v>1017500</v>
      </c>
      <c r="J153" s="4"/>
      <c r="K153" s="27">
        <f t="shared" si="24"/>
        <v>5653</v>
      </c>
      <c r="L153" s="27">
        <f t="shared" si="29"/>
        <v>819685</v>
      </c>
      <c r="M153" s="27">
        <f t="shared" si="25"/>
        <v>2145.37003</v>
      </c>
      <c r="N153" s="27">
        <f t="shared" si="26"/>
        <v>2145.37003</v>
      </c>
      <c r="O153" s="27">
        <f t="shared" si="30"/>
        <v>-75072.770650000908</v>
      </c>
      <c r="P153" s="27">
        <f t="shared" si="31"/>
        <v>75072.770650000908</v>
      </c>
      <c r="Q153" s="8"/>
      <c r="R153" s="8"/>
      <c r="S153" s="8"/>
      <c r="T153" s="4"/>
    </row>
    <row r="154" spans="1:20">
      <c r="A154" s="31">
        <v>44378</v>
      </c>
      <c r="B154" s="4"/>
      <c r="C154" s="6">
        <v>146</v>
      </c>
      <c r="D154" s="29">
        <f t="shared" si="22"/>
        <v>5653</v>
      </c>
      <c r="E154" s="29">
        <f t="shared" si="27"/>
        <v>825338</v>
      </c>
      <c r="F154" s="29">
        <f t="shared" si="23"/>
        <v>-192162</v>
      </c>
      <c r="G154" s="34">
        <f>+Inputs!$D$3</f>
        <v>0.37951000000000001</v>
      </c>
      <c r="H154" s="4"/>
      <c r="I154" s="27">
        <f t="shared" si="28"/>
        <v>1017500</v>
      </c>
      <c r="J154" s="4"/>
      <c r="K154" s="27">
        <f t="shared" si="24"/>
        <v>5653</v>
      </c>
      <c r="L154" s="27">
        <f t="shared" si="29"/>
        <v>825338</v>
      </c>
      <c r="M154" s="27">
        <f t="shared" si="25"/>
        <v>2145.37003</v>
      </c>
      <c r="N154" s="27">
        <f t="shared" si="26"/>
        <v>2145.37003</v>
      </c>
      <c r="O154" s="27">
        <f t="shared" si="30"/>
        <v>-72927.400620000903</v>
      </c>
      <c r="P154" s="27">
        <f t="shared" si="31"/>
        <v>72927.400620000903</v>
      </c>
      <c r="Q154" s="8"/>
      <c r="R154" s="8"/>
      <c r="S154" s="8"/>
      <c r="T154" s="4"/>
    </row>
    <row r="155" spans="1:20">
      <c r="A155" s="31">
        <v>44409</v>
      </c>
      <c r="B155" s="4"/>
      <c r="C155" s="6">
        <v>147</v>
      </c>
      <c r="D155" s="29">
        <f t="shared" si="22"/>
        <v>5653</v>
      </c>
      <c r="E155" s="29">
        <f t="shared" si="27"/>
        <v>830991</v>
      </c>
      <c r="F155" s="29">
        <f t="shared" si="23"/>
        <v>-186509</v>
      </c>
      <c r="G155" s="34">
        <f>+Inputs!$D$3</f>
        <v>0.37951000000000001</v>
      </c>
      <c r="H155" s="4"/>
      <c r="I155" s="27">
        <f t="shared" si="28"/>
        <v>1017500</v>
      </c>
      <c r="J155" s="4"/>
      <c r="K155" s="27">
        <f t="shared" si="24"/>
        <v>5653</v>
      </c>
      <c r="L155" s="27">
        <f t="shared" si="29"/>
        <v>830991</v>
      </c>
      <c r="M155" s="27">
        <f t="shared" si="25"/>
        <v>2145.37003</v>
      </c>
      <c r="N155" s="27">
        <f t="shared" si="26"/>
        <v>2145.37003</v>
      </c>
      <c r="O155" s="27">
        <f t="shared" si="30"/>
        <v>-70782.030590000897</v>
      </c>
      <c r="P155" s="27">
        <f t="shared" si="31"/>
        <v>70782.030590000897</v>
      </c>
      <c r="Q155" s="8"/>
      <c r="R155" s="8"/>
      <c r="S155" s="8"/>
      <c r="T155" s="4"/>
    </row>
    <row r="156" spans="1:20">
      <c r="A156" s="31">
        <v>44440</v>
      </c>
      <c r="B156" s="4"/>
      <c r="C156" s="6">
        <v>148</v>
      </c>
      <c r="D156" s="29">
        <f t="shared" si="22"/>
        <v>5653</v>
      </c>
      <c r="E156" s="29">
        <f t="shared" si="27"/>
        <v>836644</v>
      </c>
      <c r="F156" s="29">
        <f t="shared" si="23"/>
        <v>-180856</v>
      </c>
      <c r="G156" s="34">
        <f>+Inputs!$D$3</f>
        <v>0.37951000000000001</v>
      </c>
      <c r="H156" s="4"/>
      <c r="I156" s="27">
        <f t="shared" si="28"/>
        <v>1017500</v>
      </c>
      <c r="J156" s="4"/>
      <c r="K156" s="27">
        <f t="shared" si="24"/>
        <v>5653</v>
      </c>
      <c r="L156" s="27">
        <f t="shared" si="29"/>
        <v>836644</v>
      </c>
      <c r="M156" s="27">
        <f t="shared" si="25"/>
        <v>2145.37003</v>
      </c>
      <c r="N156" s="27">
        <f t="shared" si="26"/>
        <v>2145.37003</v>
      </c>
      <c r="O156" s="27">
        <f t="shared" si="30"/>
        <v>-68636.660560000892</v>
      </c>
      <c r="P156" s="27">
        <f t="shared" si="31"/>
        <v>68636.660560000892</v>
      </c>
      <c r="Q156" s="8"/>
      <c r="R156" s="8"/>
      <c r="S156" s="8"/>
      <c r="T156" s="4"/>
    </row>
    <row r="157" spans="1:20">
      <c r="A157" s="31">
        <v>44470</v>
      </c>
      <c r="B157" s="4"/>
      <c r="C157" s="6">
        <v>149</v>
      </c>
      <c r="D157" s="29">
        <f t="shared" si="22"/>
        <v>5653</v>
      </c>
      <c r="E157" s="29">
        <f t="shared" si="27"/>
        <v>842297</v>
      </c>
      <c r="F157" s="29">
        <f t="shared" si="23"/>
        <v>-175203</v>
      </c>
      <c r="G157" s="34">
        <f>+Inputs!$D$3</f>
        <v>0.37951000000000001</v>
      </c>
      <c r="H157" s="4"/>
      <c r="I157" s="27">
        <f t="shared" si="28"/>
        <v>1017500</v>
      </c>
      <c r="J157" s="4"/>
      <c r="K157" s="27">
        <f t="shared" si="24"/>
        <v>5653</v>
      </c>
      <c r="L157" s="27">
        <f t="shared" si="29"/>
        <v>842297</v>
      </c>
      <c r="M157" s="27">
        <f t="shared" si="25"/>
        <v>2145.37003</v>
      </c>
      <c r="N157" s="27">
        <f t="shared" si="26"/>
        <v>2145.37003</v>
      </c>
      <c r="O157" s="27">
        <f t="shared" si="30"/>
        <v>-66491.290530000886</v>
      </c>
      <c r="P157" s="27">
        <f t="shared" si="31"/>
        <v>66491.290530000886</v>
      </c>
      <c r="Q157" s="8"/>
      <c r="R157" s="8"/>
      <c r="S157" s="8"/>
      <c r="T157" s="4"/>
    </row>
    <row r="158" spans="1:20">
      <c r="A158" s="31">
        <v>44501</v>
      </c>
      <c r="B158" s="4"/>
      <c r="C158" s="6">
        <v>150</v>
      </c>
      <c r="D158" s="29">
        <f t="shared" si="22"/>
        <v>5653</v>
      </c>
      <c r="E158" s="29">
        <f t="shared" si="27"/>
        <v>847950</v>
      </c>
      <c r="F158" s="29">
        <f t="shared" si="23"/>
        <v>-169550</v>
      </c>
      <c r="G158" s="34">
        <f>+Inputs!$D$3</f>
        <v>0.37951000000000001</v>
      </c>
      <c r="H158" s="4"/>
      <c r="I158" s="27">
        <f t="shared" si="28"/>
        <v>1017500</v>
      </c>
      <c r="J158" s="4"/>
      <c r="K158" s="27">
        <f t="shared" si="24"/>
        <v>5653</v>
      </c>
      <c r="L158" s="27">
        <f t="shared" si="29"/>
        <v>847950</v>
      </c>
      <c r="M158" s="27">
        <f t="shared" si="25"/>
        <v>2145.37003</v>
      </c>
      <c r="N158" s="27">
        <f t="shared" si="26"/>
        <v>2145.37003</v>
      </c>
      <c r="O158" s="27">
        <f t="shared" si="30"/>
        <v>-64345.920500000888</v>
      </c>
      <c r="P158" s="27">
        <f t="shared" si="31"/>
        <v>64345.920500000888</v>
      </c>
      <c r="Q158" s="8"/>
      <c r="R158" s="8"/>
      <c r="S158" s="8"/>
      <c r="T158" s="4"/>
    </row>
    <row r="159" spans="1:20">
      <c r="A159" s="31">
        <v>44531</v>
      </c>
      <c r="B159" s="4"/>
      <c r="C159" s="6">
        <v>151</v>
      </c>
      <c r="D159" s="29">
        <f t="shared" si="22"/>
        <v>5653</v>
      </c>
      <c r="E159" s="29">
        <f t="shared" si="27"/>
        <v>853603</v>
      </c>
      <c r="F159" s="29">
        <f t="shared" si="23"/>
        <v>-163897</v>
      </c>
      <c r="G159" s="34">
        <f>+Inputs!$D$3</f>
        <v>0.37951000000000001</v>
      </c>
      <c r="H159" s="4"/>
      <c r="I159" s="27">
        <f t="shared" si="28"/>
        <v>1017500</v>
      </c>
      <c r="J159" s="4"/>
      <c r="K159" s="27">
        <f t="shared" si="24"/>
        <v>5653</v>
      </c>
      <c r="L159" s="27">
        <f t="shared" si="29"/>
        <v>853603</v>
      </c>
      <c r="M159" s="27">
        <f t="shared" si="25"/>
        <v>2145.37003</v>
      </c>
      <c r="N159" s="27">
        <f t="shared" si="26"/>
        <v>2145.37003</v>
      </c>
      <c r="O159" s="27">
        <f t="shared" si="30"/>
        <v>-62200.55047000089</v>
      </c>
      <c r="P159" s="27">
        <f t="shared" si="31"/>
        <v>62200.55047000089</v>
      </c>
      <c r="Q159" s="8"/>
      <c r="R159" s="8"/>
      <c r="S159" s="8"/>
      <c r="T159" s="4"/>
    </row>
    <row r="160" spans="1:20">
      <c r="A160" s="31">
        <v>44562</v>
      </c>
      <c r="B160" s="4"/>
      <c r="C160" s="6">
        <v>152</v>
      </c>
      <c r="D160" s="29">
        <f t="shared" si="22"/>
        <v>5653</v>
      </c>
      <c r="E160" s="29">
        <f t="shared" si="27"/>
        <v>859256</v>
      </c>
      <c r="F160" s="29">
        <f t="shared" si="23"/>
        <v>-158244</v>
      </c>
      <c r="G160" s="34">
        <f>+Inputs!$D$3</f>
        <v>0.37951000000000001</v>
      </c>
      <c r="H160" s="4"/>
      <c r="I160" s="27">
        <f t="shared" si="28"/>
        <v>1017500</v>
      </c>
      <c r="J160" s="4"/>
      <c r="K160" s="27">
        <f t="shared" si="24"/>
        <v>5653</v>
      </c>
      <c r="L160" s="27">
        <f t="shared" si="29"/>
        <v>859256</v>
      </c>
      <c r="M160" s="27">
        <f t="shared" si="25"/>
        <v>2145.37003</v>
      </c>
      <c r="N160" s="27">
        <f t="shared" si="26"/>
        <v>2145.37003</v>
      </c>
      <c r="O160" s="27">
        <f t="shared" si="30"/>
        <v>-60055.180440000891</v>
      </c>
      <c r="P160" s="27">
        <f t="shared" si="31"/>
        <v>60055.180440000891</v>
      </c>
      <c r="Q160" s="8"/>
      <c r="R160" s="8"/>
      <c r="S160" s="8"/>
      <c r="T160" s="4"/>
    </row>
    <row r="161" spans="1:20">
      <c r="A161" s="31">
        <v>44593</v>
      </c>
      <c r="B161" s="4"/>
      <c r="C161" s="6">
        <v>153</v>
      </c>
      <c r="D161" s="29">
        <f t="shared" si="22"/>
        <v>5653</v>
      </c>
      <c r="E161" s="29">
        <f t="shared" si="27"/>
        <v>864909</v>
      </c>
      <c r="F161" s="29">
        <f t="shared" si="23"/>
        <v>-152591</v>
      </c>
      <c r="G161" s="34">
        <f>+Inputs!$D$3</f>
        <v>0.37951000000000001</v>
      </c>
      <c r="H161" s="4"/>
      <c r="I161" s="27">
        <f t="shared" si="28"/>
        <v>1017500</v>
      </c>
      <c r="J161" s="4"/>
      <c r="K161" s="27">
        <f t="shared" si="24"/>
        <v>5653</v>
      </c>
      <c r="L161" s="27">
        <f t="shared" si="29"/>
        <v>864909</v>
      </c>
      <c r="M161" s="27">
        <f t="shared" si="25"/>
        <v>2145.37003</v>
      </c>
      <c r="N161" s="27">
        <f t="shared" si="26"/>
        <v>2145.37003</v>
      </c>
      <c r="O161" s="27">
        <f t="shared" si="30"/>
        <v>-57909.810410000893</v>
      </c>
      <c r="P161" s="27">
        <f t="shared" si="31"/>
        <v>57909.810410000893</v>
      </c>
      <c r="Q161" s="8"/>
      <c r="R161" s="8"/>
      <c r="S161" s="8"/>
      <c r="T161" s="4"/>
    </row>
    <row r="162" spans="1:20">
      <c r="A162" s="31">
        <v>44621</v>
      </c>
      <c r="B162" s="4"/>
      <c r="C162" s="6">
        <v>154</v>
      </c>
      <c r="D162" s="29">
        <f t="shared" si="22"/>
        <v>5653</v>
      </c>
      <c r="E162" s="29">
        <f t="shared" si="27"/>
        <v>870562</v>
      </c>
      <c r="F162" s="29">
        <f t="shared" si="23"/>
        <v>-146938</v>
      </c>
      <c r="G162" s="34">
        <f>+Inputs!$D$3</f>
        <v>0.37951000000000001</v>
      </c>
      <c r="H162" s="4"/>
      <c r="I162" s="27">
        <f t="shared" si="28"/>
        <v>1017500</v>
      </c>
      <c r="J162" s="4"/>
      <c r="K162" s="27">
        <f t="shared" si="24"/>
        <v>5653</v>
      </c>
      <c r="L162" s="27">
        <f t="shared" si="29"/>
        <v>870562</v>
      </c>
      <c r="M162" s="27">
        <f t="shared" si="25"/>
        <v>2145.37003</v>
      </c>
      <c r="N162" s="27">
        <f t="shared" si="26"/>
        <v>2145.37003</v>
      </c>
      <c r="O162" s="27">
        <f t="shared" si="30"/>
        <v>-55764.440380000895</v>
      </c>
      <c r="P162" s="27">
        <f t="shared" si="31"/>
        <v>55764.440380000895</v>
      </c>
      <c r="Q162" s="8"/>
      <c r="R162" s="8"/>
      <c r="S162" s="8"/>
      <c r="T162" s="4"/>
    </row>
    <row r="163" spans="1:20">
      <c r="A163" s="31">
        <v>44652</v>
      </c>
      <c r="B163" s="4"/>
      <c r="C163" s="6">
        <v>155</v>
      </c>
      <c r="D163" s="29">
        <f t="shared" si="22"/>
        <v>5653</v>
      </c>
      <c r="E163" s="29">
        <f t="shared" si="27"/>
        <v>876215</v>
      </c>
      <c r="F163" s="29">
        <f t="shared" si="23"/>
        <v>-141285</v>
      </c>
      <c r="G163" s="34">
        <f>+Inputs!$D$3</f>
        <v>0.37951000000000001</v>
      </c>
      <c r="H163" s="4"/>
      <c r="I163" s="27">
        <f t="shared" si="28"/>
        <v>1017500</v>
      </c>
      <c r="J163" s="4"/>
      <c r="K163" s="27">
        <f t="shared" si="24"/>
        <v>5653</v>
      </c>
      <c r="L163" s="27">
        <f t="shared" si="29"/>
        <v>876215</v>
      </c>
      <c r="M163" s="27">
        <f t="shared" si="25"/>
        <v>2145.37003</v>
      </c>
      <c r="N163" s="27">
        <f t="shared" si="26"/>
        <v>2145.37003</v>
      </c>
      <c r="O163" s="27">
        <f t="shared" si="30"/>
        <v>-53619.070350000897</v>
      </c>
      <c r="P163" s="27">
        <f t="shared" si="31"/>
        <v>53619.070350000897</v>
      </c>
      <c r="Q163" s="8"/>
      <c r="R163" s="8"/>
      <c r="S163" s="8"/>
      <c r="T163" s="4"/>
    </row>
    <row r="164" spans="1:20">
      <c r="A164" s="31">
        <v>44682</v>
      </c>
      <c r="B164" s="4"/>
      <c r="C164" s="6">
        <v>156</v>
      </c>
      <c r="D164" s="29">
        <f t="shared" si="22"/>
        <v>5653</v>
      </c>
      <c r="E164" s="29">
        <f t="shared" si="27"/>
        <v>881868</v>
      </c>
      <c r="F164" s="29">
        <f t="shared" si="23"/>
        <v>-135632</v>
      </c>
      <c r="G164" s="34">
        <f>+Inputs!$D$3</f>
        <v>0.37951000000000001</v>
      </c>
      <c r="H164" s="4"/>
      <c r="I164" s="27">
        <f t="shared" si="28"/>
        <v>1017500</v>
      </c>
      <c r="J164" s="4"/>
      <c r="K164" s="27">
        <f t="shared" si="24"/>
        <v>5653</v>
      </c>
      <c r="L164" s="27">
        <f t="shared" si="29"/>
        <v>881868</v>
      </c>
      <c r="M164" s="27">
        <f t="shared" si="25"/>
        <v>2145.37003</v>
      </c>
      <c r="N164" s="27">
        <f t="shared" si="26"/>
        <v>2145.37003</v>
      </c>
      <c r="O164" s="27">
        <f t="shared" si="30"/>
        <v>-51473.700320000899</v>
      </c>
      <c r="P164" s="27">
        <f t="shared" si="31"/>
        <v>51473.700320000899</v>
      </c>
      <c r="Q164" s="8"/>
      <c r="R164" s="8"/>
      <c r="S164" s="8"/>
      <c r="T164" s="4"/>
    </row>
    <row r="165" spans="1:20">
      <c r="A165" s="31">
        <v>44713</v>
      </c>
      <c r="B165" s="4"/>
      <c r="C165" s="6">
        <v>157</v>
      </c>
      <c r="D165" s="29">
        <f t="shared" si="22"/>
        <v>5653</v>
      </c>
      <c r="E165" s="29">
        <f t="shared" si="27"/>
        <v>887521</v>
      </c>
      <c r="F165" s="29">
        <f t="shared" si="23"/>
        <v>-129979</v>
      </c>
      <c r="G165" s="34">
        <f>+Inputs!$D$3</f>
        <v>0.37951000000000001</v>
      </c>
      <c r="H165" s="4"/>
      <c r="I165" s="27">
        <f t="shared" si="28"/>
        <v>1017500</v>
      </c>
      <c r="J165" s="4"/>
      <c r="K165" s="27">
        <f t="shared" si="24"/>
        <v>5653</v>
      </c>
      <c r="L165" s="27">
        <f t="shared" si="29"/>
        <v>887521</v>
      </c>
      <c r="M165" s="27">
        <f t="shared" si="25"/>
        <v>2145.37003</v>
      </c>
      <c r="N165" s="27">
        <f t="shared" si="26"/>
        <v>2145.37003</v>
      </c>
      <c r="O165" s="27">
        <f t="shared" si="30"/>
        <v>-49328.3302900009</v>
      </c>
      <c r="P165" s="27">
        <f t="shared" si="31"/>
        <v>49328.3302900009</v>
      </c>
      <c r="Q165" s="8"/>
      <c r="R165" s="8"/>
      <c r="S165" s="8"/>
      <c r="T165" s="4"/>
    </row>
    <row r="166" spans="1:20">
      <c r="A166" s="31">
        <v>44743</v>
      </c>
      <c r="B166" s="4"/>
      <c r="C166" s="6">
        <v>158</v>
      </c>
      <c r="D166" s="29">
        <f t="shared" si="22"/>
        <v>5653</v>
      </c>
      <c r="E166" s="29">
        <f t="shared" si="27"/>
        <v>893174</v>
      </c>
      <c r="F166" s="29">
        <f t="shared" si="23"/>
        <v>-124326</v>
      </c>
      <c r="G166" s="34">
        <f>+Inputs!$D$3</f>
        <v>0.37951000000000001</v>
      </c>
      <c r="H166" s="4"/>
      <c r="I166" s="27">
        <f t="shared" si="28"/>
        <v>1017500</v>
      </c>
      <c r="J166" s="4"/>
      <c r="K166" s="27">
        <f t="shared" si="24"/>
        <v>5653</v>
      </c>
      <c r="L166" s="27">
        <f t="shared" si="29"/>
        <v>893174</v>
      </c>
      <c r="M166" s="27">
        <f t="shared" si="25"/>
        <v>2145.37003</v>
      </c>
      <c r="N166" s="27">
        <f t="shared" si="26"/>
        <v>2145.37003</v>
      </c>
      <c r="O166" s="27">
        <f t="shared" si="30"/>
        <v>-47182.960260000902</v>
      </c>
      <c r="P166" s="27">
        <f t="shared" si="31"/>
        <v>47182.960260000902</v>
      </c>
      <c r="Q166" s="8"/>
      <c r="R166" s="8"/>
      <c r="S166" s="8"/>
      <c r="T166" s="4"/>
    </row>
    <row r="167" spans="1:20">
      <c r="A167" s="31">
        <v>44774</v>
      </c>
      <c r="B167" s="4"/>
      <c r="C167" s="6">
        <v>159</v>
      </c>
      <c r="D167" s="29">
        <f t="shared" si="22"/>
        <v>5653</v>
      </c>
      <c r="E167" s="29">
        <f t="shared" si="27"/>
        <v>898827</v>
      </c>
      <c r="F167" s="29">
        <f t="shared" si="23"/>
        <v>-118673</v>
      </c>
      <c r="G167" s="34">
        <f>+Inputs!$D$3</f>
        <v>0.37951000000000001</v>
      </c>
      <c r="H167" s="4"/>
      <c r="I167" s="27">
        <f t="shared" si="28"/>
        <v>1017500</v>
      </c>
      <c r="J167" s="4"/>
      <c r="K167" s="27">
        <f t="shared" si="24"/>
        <v>5653</v>
      </c>
      <c r="L167" s="27">
        <f t="shared" si="29"/>
        <v>898827</v>
      </c>
      <c r="M167" s="27">
        <f t="shared" si="25"/>
        <v>2145.37003</v>
      </c>
      <c r="N167" s="27">
        <f t="shared" si="26"/>
        <v>2145.37003</v>
      </c>
      <c r="O167" s="27">
        <f t="shared" si="30"/>
        <v>-45037.590230000904</v>
      </c>
      <c r="P167" s="27">
        <f t="shared" si="31"/>
        <v>45037.590230000904</v>
      </c>
      <c r="Q167" s="8"/>
      <c r="R167" s="8"/>
      <c r="S167" s="8"/>
      <c r="T167" s="4"/>
    </row>
    <row r="168" spans="1:20">
      <c r="A168" s="31">
        <v>44805</v>
      </c>
      <c r="B168" s="4"/>
      <c r="C168" s="6">
        <v>160</v>
      </c>
      <c r="D168" s="29">
        <f t="shared" si="22"/>
        <v>5653</v>
      </c>
      <c r="E168" s="29">
        <f t="shared" si="27"/>
        <v>904480</v>
      </c>
      <c r="F168" s="29">
        <f t="shared" si="23"/>
        <v>-113020</v>
      </c>
      <c r="G168" s="34">
        <f>+Inputs!$D$3</f>
        <v>0.37951000000000001</v>
      </c>
      <c r="H168" s="4"/>
      <c r="I168" s="27">
        <f t="shared" si="28"/>
        <v>1017500</v>
      </c>
      <c r="J168" s="4"/>
      <c r="K168" s="27">
        <f t="shared" si="24"/>
        <v>5653</v>
      </c>
      <c r="L168" s="27">
        <f t="shared" si="29"/>
        <v>904480</v>
      </c>
      <c r="M168" s="27">
        <f t="shared" si="25"/>
        <v>2145.37003</v>
      </c>
      <c r="N168" s="27">
        <f t="shared" si="26"/>
        <v>2145.37003</v>
      </c>
      <c r="O168" s="27">
        <f t="shared" si="30"/>
        <v>-42892.220200000906</v>
      </c>
      <c r="P168" s="27">
        <f t="shared" si="31"/>
        <v>42892.220200000906</v>
      </c>
      <c r="Q168" s="8"/>
      <c r="R168" s="8"/>
      <c r="S168" s="8"/>
      <c r="T168" s="4"/>
    </row>
    <row r="169" spans="1:20">
      <c r="A169" s="31">
        <v>44835</v>
      </c>
      <c r="B169" s="4"/>
      <c r="C169" s="6">
        <v>161</v>
      </c>
      <c r="D169" s="29">
        <f t="shared" si="22"/>
        <v>5653</v>
      </c>
      <c r="E169" s="29">
        <f t="shared" si="27"/>
        <v>910133</v>
      </c>
      <c r="F169" s="29">
        <f t="shared" si="23"/>
        <v>-107367</v>
      </c>
      <c r="G169" s="34">
        <f>+Inputs!$D$3</f>
        <v>0.37951000000000001</v>
      </c>
      <c r="H169" s="4"/>
      <c r="I169" s="27">
        <f t="shared" si="28"/>
        <v>1017500</v>
      </c>
      <c r="J169" s="4"/>
      <c r="K169" s="27">
        <f t="shared" si="24"/>
        <v>5653</v>
      </c>
      <c r="L169" s="27">
        <f t="shared" si="29"/>
        <v>910133</v>
      </c>
      <c r="M169" s="27">
        <f t="shared" si="25"/>
        <v>2145.37003</v>
      </c>
      <c r="N169" s="27">
        <f t="shared" si="26"/>
        <v>2145.37003</v>
      </c>
      <c r="O169" s="27">
        <f t="shared" si="30"/>
        <v>-40746.850170000907</v>
      </c>
      <c r="P169" s="27">
        <f t="shared" si="31"/>
        <v>40746.850170000907</v>
      </c>
      <c r="Q169" s="8"/>
      <c r="R169" s="8"/>
      <c r="S169" s="8"/>
      <c r="T169" s="4"/>
    </row>
    <row r="170" spans="1:20">
      <c r="A170" s="31">
        <v>44866</v>
      </c>
      <c r="B170" s="4"/>
      <c r="C170" s="6">
        <v>162</v>
      </c>
      <c r="D170" s="29">
        <f t="shared" si="22"/>
        <v>5653</v>
      </c>
      <c r="E170" s="29">
        <f t="shared" si="27"/>
        <v>915786</v>
      </c>
      <c r="F170" s="29">
        <f t="shared" si="23"/>
        <v>-101714</v>
      </c>
      <c r="G170" s="34">
        <f>+Inputs!$D$3</f>
        <v>0.37951000000000001</v>
      </c>
      <c r="H170" s="4"/>
      <c r="I170" s="27">
        <f t="shared" si="28"/>
        <v>1017500</v>
      </c>
      <c r="J170" s="4"/>
      <c r="K170" s="27">
        <f t="shared" si="24"/>
        <v>5653</v>
      </c>
      <c r="L170" s="27">
        <f t="shared" si="29"/>
        <v>915786</v>
      </c>
      <c r="M170" s="27">
        <f t="shared" si="25"/>
        <v>2145.37003</v>
      </c>
      <c r="N170" s="27">
        <f t="shared" si="26"/>
        <v>2145.37003</v>
      </c>
      <c r="O170" s="27">
        <f t="shared" si="30"/>
        <v>-38601.480140000909</v>
      </c>
      <c r="P170" s="27">
        <f t="shared" si="31"/>
        <v>38601.480140000909</v>
      </c>
      <c r="Q170" s="8"/>
      <c r="R170" s="8"/>
      <c r="S170" s="8"/>
      <c r="T170" s="4"/>
    </row>
    <row r="171" spans="1:20">
      <c r="A171" s="31">
        <v>44896</v>
      </c>
      <c r="B171" s="4"/>
      <c r="C171" s="6">
        <v>163</v>
      </c>
      <c r="D171" s="29">
        <f t="shared" si="22"/>
        <v>5653</v>
      </c>
      <c r="E171" s="29">
        <f t="shared" si="27"/>
        <v>921439</v>
      </c>
      <c r="F171" s="29">
        <f t="shared" si="23"/>
        <v>-96061</v>
      </c>
      <c r="G171" s="34">
        <f>+Inputs!$D$3</f>
        <v>0.37951000000000001</v>
      </c>
      <c r="H171" s="4"/>
      <c r="I171" s="27">
        <f t="shared" si="28"/>
        <v>1017500</v>
      </c>
      <c r="J171" s="4"/>
      <c r="K171" s="27">
        <f t="shared" si="24"/>
        <v>5653</v>
      </c>
      <c r="L171" s="27">
        <f t="shared" si="29"/>
        <v>921439</v>
      </c>
      <c r="M171" s="27">
        <f t="shared" si="25"/>
        <v>2145.37003</v>
      </c>
      <c r="N171" s="27">
        <f t="shared" si="26"/>
        <v>2145.37003</v>
      </c>
      <c r="O171" s="27">
        <f t="shared" si="30"/>
        <v>-36456.110110000911</v>
      </c>
      <c r="P171" s="27">
        <f t="shared" si="31"/>
        <v>36456.110110000911</v>
      </c>
      <c r="Q171" s="8"/>
      <c r="R171" s="8"/>
      <c r="S171" s="8"/>
      <c r="T171" s="4"/>
    </row>
    <row r="172" spans="1:20">
      <c r="A172" s="31">
        <v>44927</v>
      </c>
      <c r="B172" s="4"/>
      <c r="C172" s="6">
        <v>164</v>
      </c>
      <c r="D172" s="29">
        <f t="shared" si="22"/>
        <v>5653</v>
      </c>
      <c r="E172" s="29">
        <f t="shared" si="27"/>
        <v>927092</v>
      </c>
      <c r="F172" s="29">
        <f t="shared" si="23"/>
        <v>-90408</v>
      </c>
      <c r="G172" s="34">
        <f>+Inputs!$D$3</f>
        <v>0.37951000000000001</v>
      </c>
      <c r="H172" s="4"/>
      <c r="I172" s="27">
        <f t="shared" si="28"/>
        <v>1017500</v>
      </c>
      <c r="J172" s="4"/>
      <c r="K172" s="27">
        <f t="shared" si="24"/>
        <v>5653</v>
      </c>
      <c r="L172" s="27">
        <f t="shared" si="29"/>
        <v>927092</v>
      </c>
      <c r="M172" s="27">
        <f t="shared" si="25"/>
        <v>2145.37003</v>
      </c>
      <c r="N172" s="27">
        <f t="shared" si="26"/>
        <v>2145.37003</v>
      </c>
      <c r="O172" s="27">
        <f t="shared" si="30"/>
        <v>-34310.740080000913</v>
      </c>
      <c r="P172" s="27">
        <f t="shared" si="31"/>
        <v>34310.740080000913</v>
      </c>
      <c r="Q172" s="8"/>
      <c r="R172" s="8"/>
      <c r="S172" s="8"/>
      <c r="T172" s="4"/>
    </row>
    <row r="173" spans="1:20">
      <c r="A173" s="31">
        <v>44958</v>
      </c>
      <c r="B173" s="4"/>
      <c r="C173" s="6">
        <v>165</v>
      </c>
      <c r="D173" s="29">
        <f t="shared" si="22"/>
        <v>5653</v>
      </c>
      <c r="E173" s="29">
        <f t="shared" si="27"/>
        <v>932745</v>
      </c>
      <c r="F173" s="29">
        <f t="shared" si="23"/>
        <v>-84755</v>
      </c>
      <c r="G173" s="34">
        <f>+Inputs!$D$3</f>
        <v>0.37951000000000001</v>
      </c>
      <c r="H173" s="4"/>
      <c r="I173" s="27">
        <f t="shared" si="28"/>
        <v>1017500</v>
      </c>
      <c r="J173" s="4"/>
      <c r="K173" s="27">
        <f t="shared" si="24"/>
        <v>5653</v>
      </c>
      <c r="L173" s="27">
        <f t="shared" si="29"/>
        <v>932745</v>
      </c>
      <c r="M173" s="27">
        <f t="shared" si="25"/>
        <v>2145.37003</v>
      </c>
      <c r="N173" s="27">
        <f t="shared" si="26"/>
        <v>2145.37003</v>
      </c>
      <c r="O173" s="27">
        <f t="shared" si="30"/>
        <v>-32165.370050000914</v>
      </c>
      <c r="P173" s="27">
        <f t="shared" si="31"/>
        <v>32165.370050000914</v>
      </c>
      <c r="Q173" s="8"/>
      <c r="R173" s="8"/>
      <c r="S173" s="8"/>
      <c r="T173" s="4"/>
    </row>
    <row r="174" spans="1:20">
      <c r="A174" s="31">
        <v>44986</v>
      </c>
      <c r="B174" s="4"/>
      <c r="C174" s="6">
        <v>166</v>
      </c>
      <c r="D174" s="29">
        <f t="shared" si="22"/>
        <v>5653</v>
      </c>
      <c r="E174" s="29">
        <f t="shared" si="27"/>
        <v>938398</v>
      </c>
      <c r="F174" s="29">
        <f t="shared" si="23"/>
        <v>-79102</v>
      </c>
      <c r="G174" s="34">
        <f>+Inputs!$D$3</f>
        <v>0.37951000000000001</v>
      </c>
      <c r="H174" s="4"/>
      <c r="I174" s="27">
        <f t="shared" si="28"/>
        <v>1017500</v>
      </c>
      <c r="J174" s="4"/>
      <c r="K174" s="27">
        <f t="shared" si="24"/>
        <v>5653</v>
      </c>
      <c r="L174" s="27">
        <f t="shared" si="29"/>
        <v>938398</v>
      </c>
      <c r="M174" s="27">
        <f t="shared" si="25"/>
        <v>2145.37003</v>
      </c>
      <c r="N174" s="27">
        <f t="shared" si="26"/>
        <v>2145.37003</v>
      </c>
      <c r="O174" s="27">
        <f t="shared" si="30"/>
        <v>-30020.000020000916</v>
      </c>
      <c r="P174" s="27">
        <f t="shared" si="31"/>
        <v>30020.000020000916</v>
      </c>
      <c r="Q174" s="8"/>
      <c r="R174" s="8"/>
      <c r="S174" s="8"/>
      <c r="T174" s="4"/>
    </row>
    <row r="175" spans="1:20">
      <c r="A175" s="31">
        <v>45017</v>
      </c>
      <c r="B175" s="4"/>
      <c r="C175" s="6">
        <v>167</v>
      </c>
      <c r="D175" s="29">
        <f t="shared" si="22"/>
        <v>5653</v>
      </c>
      <c r="E175" s="29">
        <f t="shared" si="27"/>
        <v>944051</v>
      </c>
      <c r="F175" s="29">
        <f t="shared" si="23"/>
        <v>-73449</v>
      </c>
      <c r="G175" s="34">
        <f>+Inputs!$D$3</f>
        <v>0.37951000000000001</v>
      </c>
      <c r="H175" s="4"/>
      <c r="I175" s="27">
        <f t="shared" si="28"/>
        <v>1017500</v>
      </c>
      <c r="J175" s="4"/>
      <c r="K175" s="27">
        <f t="shared" si="24"/>
        <v>5653</v>
      </c>
      <c r="L175" s="27">
        <f t="shared" si="29"/>
        <v>944051</v>
      </c>
      <c r="M175" s="27">
        <f t="shared" si="25"/>
        <v>2145.37003</v>
      </c>
      <c r="N175" s="27">
        <f t="shared" si="26"/>
        <v>2145.37003</v>
      </c>
      <c r="O175" s="27">
        <f t="shared" si="30"/>
        <v>-27874.629990000918</v>
      </c>
      <c r="P175" s="27">
        <f t="shared" si="31"/>
        <v>27874.629990000918</v>
      </c>
      <c r="Q175" s="8"/>
      <c r="R175" s="8"/>
      <c r="S175" s="8"/>
      <c r="T175" s="4"/>
    </row>
    <row r="176" spans="1:20">
      <c r="A176" s="31">
        <v>45047</v>
      </c>
      <c r="B176" s="4"/>
      <c r="C176" s="6">
        <v>168</v>
      </c>
      <c r="D176" s="29">
        <f t="shared" si="22"/>
        <v>5653</v>
      </c>
      <c r="E176" s="29">
        <f t="shared" si="27"/>
        <v>949704</v>
      </c>
      <c r="F176" s="29">
        <f t="shared" si="23"/>
        <v>-67796</v>
      </c>
      <c r="G176" s="34">
        <f>+Inputs!$D$3</f>
        <v>0.37951000000000001</v>
      </c>
      <c r="H176" s="4"/>
      <c r="I176" s="27">
        <f t="shared" si="28"/>
        <v>1017500</v>
      </c>
      <c r="J176" s="4"/>
      <c r="K176" s="27">
        <f t="shared" si="24"/>
        <v>5653</v>
      </c>
      <c r="L176" s="27">
        <f t="shared" si="29"/>
        <v>949704</v>
      </c>
      <c r="M176" s="27">
        <f t="shared" si="25"/>
        <v>2145.37003</v>
      </c>
      <c r="N176" s="27">
        <f t="shared" si="26"/>
        <v>2145.37003</v>
      </c>
      <c r="O176" s="27">
        <f t="shared" si="30"/>
        <v>-25729.25996000092</v>
      </c>
      <c r="P176" s="27">
        <f t="shared" si="31"/>
        <v>25729.25996000092</v>
      </c>
      <c r="Q176" s="8"/>
      <c r="R176" s="8"/>
      <c r="S176" s="8"/>
      <c r="T176" s="4"/>
    </row>
    <row r="177" spans="1:20">
      <c r="A177" s="31">
        <v>45078</v>
      </c>
      <c r="B177" s="4"/>
      <c r="C177" s="6">
        <v>169</v>
      </c>
      <c r="D177" s="29">
        <f t="shared" si="22"/>
        <v>5653</v>
      </c>
      <c r="E177" s="29">
        <f t="shared" si="27"/>
        <v>955357</v>
      </c>
      <c r="F177" s="29">
        <f t="shared" si="23"/>
        <v>-62143</v>
      </c>
      <c r="G177" s="34">
        <f>+Inputs!$D$3</f>
        <v>0.37951000000000001</v>
      </c>
      <c r="H177" s="4"/>
      <c r="I177" s="27">
        <f t="shared" si="28"/>
        <v>1017500</v>
      </c>
      <c r="J177" s="4"/>
      <c r="K177" s="27">
        <f t="shared" si="24"/>
        <v>5653</v>
      </c>
      <c r="L177" s="27">
        <f t="shared" si="29"/>
        <v>955357</v>
      </c>
      <c r="M177" s="27">
        <f t="shared" si="25"/>
        <v>2145.37003</v>
      </c>
      <c r="N177" s="27">
        <f t="shared" si="26"/>
        <v>2145.37003</v>
      </c>
      <c r="O177" s="27">
        <f t="shared" si="30"/>
        <v>-23583.889930000922</v>
      </c>
      <c r="P177" s="27">
        <f t="shared" si="31"/>
        <v>23583.889930000922</v>
      </c>
      <c r="Q177" s="8"/>
      <c r="R177" s="8"/>
      <c r="S177" s="8"/>
      <c r="T177" s="4"/>
    </row>
    <row r="178" spans="1:20">
      <c r="A178" s="31">
        <v>45108</v>
      </c>
      <c r="B178" s="4"/>
      <c r="C178" s="6">
        <v>170</v>
      </c>
      <c r="D178" s="29">
        <f t="shared" si="22"/>
        <v>5653</v>
      </c>
      <c r="E178" s="29">
        <f t="shared" si="27"/>
        <v>961010</v>
      </c>
      <c r="F178" s="29">
        <f t="shared" si="23"/>
        <v>-56490</v>
      </c>
      <c r="G178" s="34">
        <f>+Inputs!$D$3</f>
        <v>0.37951000000000001</v>
      </c>
      <c r="H178" s="4"/>
      <c r="I178" s="27">
        <f t="shared" si="28"/>
        <v>1017500</v>
      </c>
      <c r="J178" s="4"/>
      <c r="K178" s="27">
        <f t="shared" si="24"/>
        <v>5653</v>
      </c>
      <c r="L178" s="27">
        <f t="shared" si="29"/>
        <v>961010</v>
      </c>
      <c r="M178" s="27">
        <f t="shared" si="25"/>
        <v>2145.37003</v>
      </c>
      <c r="N178" s="27">
        <f t="shared" si="26"/>
        <v>2145.37003</v>
      </c>
      <c r="O178" s="27">
        <f t="shared" si="30"/>
        <v>-21438.519900000923</v>
      </c>
      <c r="P178" s="27">
        <f t="shared" si="31"/>
        <v>21438.519900000923</v>
      </c>
      <c r="Q178" s="8"/>
      <c r="R178" s="8"/>
      <c r="S178" s="8"/>
      <c r="T178" s="4"/>
    </row>
    <row r="179" spans="1:20">
      <c r="A179" s="31">
        <v>45139</v>
      </c>
      <c r="B179" s="4"/>
      <c r="C179" s="6">
        <v>171</v>
      </c>
      <c r="D179" s="29">
        <f t="shared" si="22"/>
        <v>5653</v>
      </c>
      <c r="E179" s="29">
        <f t="shared" si="27"/>
        <v>966663</v>
      </c>
      <c r="F179" s="29">
        <f t="shared" si="23"/>
        <v>-50837</v>
      </c>
      <c r="G179" s="34">
        <f>+Inputs!$D$3</f>
        <v>0.37951000000000001</v>
      </c>
      <c r="H179" s="4"/>
      <c r="I179" s="27">
        <f t="shared" si="28"/>
        <v>1017500</v>
      </c>
      <c r="J179" s="4"/>
      <c r="K179" s="27">
        <f t="shared" si="24"/>
        <v>5653</v>
      </c>
      <c r="L179" s="27">
        <f t="shared" si="29"/>
        <v>966663</v>
      </c>
      <c r="M179" s="27">
        <f t="shared" si="25"/>
        <v>2145.37003</v>
      </c>
      <c r="N179" s="27">
        <f t="shared" si="26"/>
        <v>2145.37003</v>
      </c>
      <c r="O179" s="27">
        <f t="shared" si="30"/>
        <v>-19293.149870000925</v>
      </c>
      <c r="P179" s="27">
        <f t="shared" si="31"/>
        <v>19293.149870000925</v>
      </c>
      <c r="Q179" s="8"/>
      <c r="R179" s="8"/>
      <c r="S179" s="8"/>
      <c r="T179" s="4"/>
    </row>
    <row r="180" spans="1:20">
      <c r="A180" s="31">
        <v>45170</v>
      </c>
      <c r="B180" s="4"/>
      <c r="C180" s="6">
        <v>172</v>
      </c>
      <c r="D180" s="29">
        <f t="shared" si="22"/>
        <v>5653</v>
      </c>
      <c r="E180" s="29">
        <f t="shared" si="27"/>
        <v>972316</v>
      </c>
      <c r="F180" s="29">
        <f t="shared" si="23"/>
        <v>-45184</v>
      </c>
      <c r="G180" s="34">
        <f>+Inputs!$D$3</f>
        <v>0.37951000000000001</v>
      </c>
      <c r="H180" s="4"/>
      <c r="I180" s="27">
        <f t="shared" si="28"/>
        <v>1017500</v>
      </c>
      <c r="J180" s="4"/>
      <c r="K180" s="27">
        <f t="shared" si="24"/>
        <v>5653</v>
      </c>
      <c r="L180" s="27">
        <f t="shared" si="29"/>
        <v>972316</v>
      </c>
      <c r="M180" s="27">
        <f t="shared" si="25"/>
        <v>2145.37003</v>
      </c>
      <c r="N180" s="27">
        <f t="shared" si="26"/>
        <v>2145.37003</v>
      </c>
      <c r="O180" s="27">
        <f t="shared" si="30"/>
        <v>-17147.779840000927</v>
      </c>
      <c r="P180" s="27">
        <f t="shared" si="31"/>
        <v>17147.779840000927</v>
      </c>
      <c r="Q180" s="8"/>
      <c r="R180" s="8"/>
      <c r="S180" s="8"/>
      <c r="T180" s="4"/>
    </row>
    <row r="181" spans="1:20">
      <c r="A181" s="31">
        <v>45200</v>
      </c>
      <c r="B181" s="4"/>
      <c r="C181" s="6">
        <v>173</v>
      </c>
      <c r="D181" s="29">
        <f t="shared" si="22"/>
        <v>5653</v>
      </c>
      <c r="E181" s="29">
        <f t="shared" si="27"/>
        <v>977969</v>
      </c>
      <c r="F181" s="29">
        <f t="shared" si="23"/>
        <v>-39531</v>
      </c>
      <c r="G181" s="34">
        <f>+Inputs!$D$3</f>
        <v>0.37951000000000001</v>
      </c>
      <c r="H181" s="4"/>
      <c r="I181" s="27">
        <f t="shared" si="28"/>
        <v>1017500</v>
      </c>
      <c r="J181" s="4"/>
      <c r="K181" s="27">
        <f t="shared" si="24"/>
        <v>5653</v>
      </c>
      <c r="L181" s="27">
        <f t="shared" si="29"/>
        <v>977969</v>
      </c>
      <c r="M181" s="27">
        <f t="shared" si="25"/>
        <v>2145.37003</v>
      </c>
      <c r="N181" s="27">
        <f t="shared" si="26"/>
        <v>2145.37003</v>
      </c>
      <c r="O181" s="27">
        <f t="shared" si="30"/>
        <v>-15002.409810000927</v>
      </c>
      <c r="P181" s="27">
        <f t="shared" si="31"/>
        <v>15002.409810000927</v>
      </c>
      <c r="Q181" s="8"/>
      <c r="R181" s="8"/>
      <c r="S181" s="8"/>
      <c r="T181" s="4"/>
    </row>
    <row r="182" spans="1:20">
      <c r="A182" s="31">
        <v>45231</v>
      </c>
      <c r="B182" s="4"/>
      <c r="C182" s="6">
        <v>174</v>
      </c>
      <c r="D182" s="29">
        <f t="shared" si="22"/>
        <v>5653</v>
      </c>
      <c r="E182" s="29">
        <f t="shared" si="27"/>
        <v>983622</v>
      </c>
      <c r="F182" s="29">
        <f t="shared" si="23"/>
        <v>-33878</v>
      </c>
      <c r="G182" s="34">
        <f>+Inputs!$D$3</f>
        <v>0.37951000000000001</v>
      </c>
      <c r="H182" s="4"/>
      <c r="I182" s="27">
        <f t="shared" si="28"/>
        <v>1017500</v>
      </c>
      <c r="J182" s="4"/>
      <c r="K182" s="27">
        <f t="shared" si="24"/>
        <v>5653</v>
      </c>
      <c r="L182" s="27">
        <f t="shared" si="29"/>
        <v>983622</v>
      </c>
      <c r="M182" s="27">
        <f t="shared" si="25"/>
        <v>2145.37003</v>
      </c>
      <c r="N182" s="27">
        <f t="shared" si="26"/>
        <v>2145.37003</v>
      </c>
      <c r="O182" s="27">
        <f t="shared" si="30"/>
        <v>-12857.039780000927</v>
      </c>
      <c r="P182" s="27">
        <f t="shared" si="31"/>
        <v>12857.039780000927</v>
      </c>
      <c r="Q182" s="8"/>
      <c r="R182" s="8"/>
      <c r="S182" s="8"/>
      <c r="T182" s="4"/>
    </row>
    <row r="183" spans="1:20">
      <c r="A183" s="31">
        <v>45261</v>
      </c>
      <c r="B183" s="4"/>
      <c r="C183" s="6">
        <v>175</v>
      </c>
      <c r="D183" s="29">
        <f t="shared" si="22"/>
        <v>5653</v>
      </c>
      <c r="E183" s="29">
        <f t="shared" si="27"/>
        <v>989275</v>
      </c>
      <c r="F183" s="29">
        <f t="shared" si="23"/>
        <v>-28225</v>
      </c>
      <c r="G183" s="34">
        <f>+Inputs!$D$3</f>
        <v>0.37951000000000001</v>
      </c>
      <c r="H183" s="4"/>
      <c r="I183" s="27">
        <f t="shared" si="28"/>
        <v>1017500</v>
      </c>
      <c r="J183" s="4"/>
      <c r="K183" s="27">
        <f t="shared" si="24"/>
        <v>5653</v>
      </c>
      <c r="L183" s="27">
        <f t="shared" si="29"/>
        <v>989275</v>
      </c>
      <c r="M183" s="27">
        <f t="shared" si="25"/>
        <v>2145.37003</v>
      </c>
      <c r="N183" s="27">
        <f t="shared" si="26"/>
        <v>2145.37003</v>
      </c>
      <c r="O183" s="27">
        <f t="shared" si="30"/>
        <v>-10711.669750000927</v>
      </c>
      <c r="P183" s="27">
        <f t="shared" si="31"/>
        <v>10711.669750000927</v>
      </c>
      <c r="Q183" s="8"/>
      <c r="R183" s="8"/>
      <c r="S183" s="8"/>
      <c r="T183" s="4"/>
    </row>
    <row r="184" spans="1:20">
      <c r="A184" s="31">
        <v>45292</v>
      </c>
      <c r="B184" s="4"/>
      <c r="C184" s="6">
        <v>176</v>
      </c>
      <c r="D184" s="29">
        <f t="shared" si="22"/>
        <v>5653</v>
      </c>
      <c r="E184" s="29">
        <f t="shared" si="27"/>
        <v>994928</v>
      </c>
      <c r="F184" s="29">
        <f t="shared" si="23"/>
        <v>-22572</v>
      </c>
      <c r="G184" s="34">
        <f>+Inputs!$D$3</f>
        <v>0.37951000000000001</v>
      </c>
      <c r="H184" s="4"/>
      <c r="I184" s="27">
        <f t="shared" si="28"/>
        <v>1017500</v>
      </c>
      <c r="J184" s="4"/>
      <c r="K184" s="27">
        <f t="shared" si="24"/>
        <v>5653</v>
      </c>
      <c r="L184" s="27">
        <f t="shared" si="29"/>
        <v>994928</v>
      </c>
      <c r="M184" s="27">
        <f t="shared" si="25"/>
        <v>2145.37003</v>
      </c>
      <c r="N184" s="27">
        <f t="shared" si="26"/>
        <v>2145.37003</v>
      </c>
      <c r="O184" s="27">
        <f t="shared" si="30"/>
        <v>-8566.2997200009268</v>
      </c>
      <c r="P184" s="27">
        <f t="shared" si="31"/>
        <v>8566.2997200009268</v>
      </c>
      <c r="Q184" s="8"/>
      <c r="R184" s="8"/>
      <c r="S184" s="8"/>
      <c r="T184" s="4"/>
    </row>
    <row r="185" spans="1:20">
      <c r="A185" s="31">
        <v>45323</v>
      </c>
      <c r="B185" s="4"/>
      <c r="C185" s="6">
        <v>177</v>
      </c>
      <c r="D185" s="29">
        <f t="shared" si="22"/>
        <v>5653</v>
      </c>
      <c r="E185" s="29">
        <f t="shared" si="27"/>
        <v>1000581</v>
      </c>
      <c r="F185" s="29">
        <f t="shared" si="23"/>
        <v>-16919</v>
      </c>
      <c r="G185" s="34">
        <f>+Inputs!$D$3</f>
        <v>0.37951000000000001</v>
      </c>
      <c r="H185" s="4"/>
      <c r="I185" s="27">
        <f t="shared" si="28"/>
        <v>1017500</v>
      </c>
      <c r="J185" s="4"/>
      <c r="K185" s="27">
        <f t="shared" si="24"/>
        <v>5653</v>
      </c>
      <c r="L185" s="27">
        <f t="shared" si="29"/>
        <v>1000581</v>
      </c>
      <c r="M185" s="27">
        <f t="shared" si="25"/>
        <v>2145.37003</v>
      </c>
      <c r="N185" s="27">
        <f t="shared" si="26"/>
        <v>2145.37003</v>
      </c>
      <c r="O185" s="27">
        <f t="shared" si="30"/>
        <v>-6420.9296900009267</v>
      </c>
      <c r="P185" s="27">
        <f t="shared" si="31"/>
        <v>6420.9296900009267</v>
      </c>
      <c r="Q185" s="8"/>
      <c r="R185" s="8"/>
      <c r="S185" s="8"/>
      <c r="T185" s="4"/>
    </row>
    <row r="186" spans="1:20">
      <c r="A186" s="31">
        <v>45352</v>
      </c>
      <c r="B186" s="4"/>
      <c r="C186" s="6">
        <v>178</v>
      </c>
      <c r="D186" s="29">
        <f t="shared" si="22"/>
        <v>5653</v>
      </c>
      <c r="E186" s="29">
        <f t="shared" si="27"/>
        <v>1006234</v>
      </c>
      <c r="F186" s="29">
        <f t="shared" si="23"/>
        <v>-11266</v>
      </c>
      <c r="G186" s="34">
        <f>+Inputs!$D$3</f>
        <v>0.37951000000000001</v>
      </c>
      <c r="H186" s="4"/>
      <c r="I186" s="27">
        <f t="shared" si="28"/>
        <v>1017500</v>
      </c>
      <c r="J186" s="4"/>
      <c r="K186" s="27">
        <f t="shared" si="24"/>
        <v>5653</v>
      </c>
      <c r="L186" s="27">
        <f t="shared" si="29"/>
        <v>1006234</v>
      </c>
      <c r="M186" s="27">
        <f t="shared" si="25"/>
        <v>2145.37003</v>
      </c>
      <c r="N186" s="27">
        <f t="shared" si="26"/>
        <v>2145.37003</v>
      </c>
      <c r="O186" s="27">
        <f t="shared" si="30"/>
        <v>-4275.5596600009267</v>
      </c>
      <c r="P186" s="27">
        <f t="shared" si="31"/>
        <v>4275.5596600009267</v>
      </c>
      <c r="Q186" s="8"/>
      <c r="R186" s="8"/>
      <c r="S186" s="8"/>
      <c r="T186" s="4"/>
    </row>
    <row r="187" spans="1:20">
      <c r="A187" s="31">
        <v>45383</v>
      </c>
      <c r="B187" s="4"/>
      <c r="C187" s="6">
        <v>179</v>
      </c>
      <c r="D187" s="29">
        <f t="shared" si="22"/>
        <v>5653</v>
      </c>
      <c r="E187" s="29">
        <f t="shared" si="27"/>
        <v>1011887</v>
      </c>
      <c r="F187" s="29">
        <f t="shared" si="23"/>
        <v>-5613</v>
      </c>
      <c r="G187" s="34">
        <f>+Inputs!$D$3</f>
        <v>0.37951000000000001</v>
      </c>
      <c r="H187" s="4"/>
      <c r="I187" s="27">
        <f t="shared" si="28"/>
        <v>1017500</v>
      </c>
      <c r="J187" s="4"/>
      <c r="K187" s="27">
        <f t="shared" si="24"/>
        <v>5653</v>
      </c>
      <c r="L187" s="27">
        <f t="shared" si="29"/>
        <v>1011887</v>
      </c>
      <c r="M187" s="27">
        <f t="shared" si="25"/>
        <v>2145.37003</v>
      </c>
      <c r="N187" s="27">
        <f t="shared" si="26"/>
        <v>2145.37003</v>
      </c>
      <c r="O187" s="27">
        <f t="shared" si="30"/>
        <v>-2130.1896300009266</v>
      </c>
      <c r="P187" s="27">
        <f t="shared" si="31"/>
        <v>2130.1896300009266</v>
      </c>
      <c r="Q187" s="8"/>
      <c r="R187" s="8"/>
      <c r="S187" s="8"/>
      <c r="T187" s="4"/>
    </row>
    <row r="188" spans="1:20">
      <c r="A188" s="31">
        <v>45413</v>
      </c>
      <c r="B188" s="4"/>
      <c r="C188" s="6">
        <v>180</v>
      </c>
      <c r="D188" s="29">
        <f>-F187</f>
        <v>5613</v>
      </c>
      <c r="E188" s="29">
        <f t="shared" si="27"/>
        <v>1017500</v>
      </c>
      <c r="F188" s="29">
        <f t="shared" si="23"/>
        <v>0</v>
      </c>
      <c r="G188" s="34">
        <f>+Inputs!$D$3</f>
        <v>0.37951000000000001</v>
      </c>
      <c r="H188" s="4"/>
      <c r="I188" s="27">
        <f t="shared" si="28"/>
        <v>1017500</v>
      </c>
      <c r="J188" s="4"/>
      <c r="K188" s="27">
        <f t="shared" si="24"/>
        <v>5613</v>
      </c>
      <c r="L188" s="27">
        <f t="shared" si="29"/>
        <v>1017500</v>
      </c>
      <c r="M188" s="27">
        <f t="shared" si="25"/>
        <v>2130.1896299999999</v>
      </c>
      <c r="N188" s="27">
        <f t="shared" si="26"/>
        <v>2130.1896299999999</v>
      </c>
      <c r="O188" s="27">
        <f t="shared" si="30"/>
        <v>-9.2677510110661387E-10</v>
      </c>
      <c r="P188" s="27">
        <f t="shared" si="31"/>
        <v>9.2677510110661387E-10</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-1017500</v>
      </c>
      <c r="C190" s="4"/>
      <c r="D190" s="33">
        <f>SUM(D9:D189)</f>
        <v>1017500</v>
      </c>
      <c r="E190" s="4"/>
      <c r="F190" s="4"/>
      <c r="G190" s="28"/>
      <c r="H190" s="33">
        <f>SUM(H9:H189)</f>
        <v>1017500</v>
      </c>
      <c r="I190" s="33"/>
      <c r="J190" s="33">
        <f>SUM(J9:J189)</f>
        <v>386151.42499999999</v>
      </c>
      <c r="K190" s="33">
        <f>SUM(K9:K189)</f>
        <v>1017500</v>
      </c>
      <c r="L190" s="33"/>
      <c r="M190" s="33">
        <f>SUM(M9:M189)</f>
        <v>386151.42499999906</v>
      </c>
      <c r="N190" s="33">
        <f>SUM(N9:N189)</f>
        <v>-9.2677510110661387E-10</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honeticPr fontId="22" type="noConversion"/>
  <pageMargins left="0.75" right="0.75" top="1" bottom="1" header="0.5" footer="0.5"/>
  <headerFooter alignWithMargins="0"/>
</worksheet>
</file>

<file path=xl/worksheets/sheet82.xml><?xml version="1.0" encoding="utf-8"?>
<worksheet xmlns="http://schemas.openxmlformats.org/spreadsheetml/2006/main" xmlns:r="http://schemas.openxmlformats.org/officeDocument/2006/relationships">
  <dimension ref="A1:AE192"/>
  <sheetViews>
    <sheetView topLeftCell="R1" zoomScale="75" workbookViewId="0">
      <selection activeCell="P16" sqref="P16"/>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225</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39904</v>
      </c>
      <c r="B9" s="151">
        <v>-1455000</v>
      </c>
      <c r="C9" s="6">
        <v>1</v>
      </c>
      <c r="D9" s="29">
        <f t="shared" ref="D9:D72" si="0">ROUND(-(+$B$9/180)*1,0)</f>
        <v>8083</v>
      </c>
      <c r="E9" s="29">
        <f>+D9</f>
        <v>8083</v>
      </c>
      <c r="F9" s="29">
        <f t="shared" ref="F9:F72" si="1">$B$9+E9</f>
        <v>-1446917</v>
      </c>
      <c r="G9" s="34">
        <f>+Inputs!$D$3</f>
        <v>0.37951000000000001</v>
      </c>
      <c r="H9" s="27">
        <f>-B9</f>
        <v>1455000</v>
      </c>
      <c r="I9" s="27">
        <f>+H9</f>
        <v>1455000</v>
      </c>
      <c r="J9" s="27">
        <f>H9*G9</f>
        <v>552187.05000000005</v>
      </c>
      <c r="K9" s="27">
        <f t="shared" ref="K9:K72" si="2">D9</f>
        <v>8083</v>
      </c>
      <c r="L9" s="27">
        <f>+K9</f>
        <v>8083</v>
      </c>
      <c r="M9" s="27">
        <f t="shared" ref="M9:M72" si="3">K9*G9</f>
        <v>3067.57933</v>
      </c>
      <c r="N9" s="27">
        <f t="shared" ref="N9:N72" si="4">M9-J9</f>
        <v>-549119.47067000007</v>
      </c>
      <c r="O9" s="27">
        <f>+N9</f>
        <v>-549119.47067000007</v>
      </c>
      <c r="P9" s="27">
        <f>-SUM(N9)</f>
        <v>549119.47067000007</v>
      </c>
      <c r="Q9" s="38">
        <f>VLOOKUP(Q$8,$A$9:$P$188,5)</f>
        <v>72747</v>
      </c>
      <c r="R9" s="38">
        <f>VLOOKUP(R$8,$A$9:$P$188,5)</f>
        <v>169743</v>
      </c>
      <c r="S9" s="38">
        <f>+R9-Q9</f>
        <v>96996</v>
      </c>
      <c r="T9" s="35" t="s">
        <v>190</v>
      </c>
      <c r="U9" s="161">
        <f>-IF(TYPE(VLOOKUP(U8,$A$9:$P$188,6,FALSE))=16,0,VLOOKUP(U8,$A$9:$P$188,6,FALSE))</f>
        <v>0</v>
      </c>
      <c r="V9" s="161">
        <f>-IF(TYPE(VLOOKUP(V8,$A$9:$P$188,6,FALSE))=16,0,VLOOKUP(V8,$A$9:$P$188,6,FALSE))</f>
        <v>0</v>
      </c>
      <c r="W9" s="161">
        <f t="shared" ref="W9:AE9" si="5">-IF(TYPE(VLOOKUP(W8,$A$9:$P$188,6,FALSE))=16,0,VLOOKUP(W8,$A$9:$P$188,6,FALSE))</f>
        <v>0</v>
      </c>
      <c r="X9" s="161">
        <f t="shared" si="5"/>
        <v>1446917</v>
      </c>
      <c r="Y9" s="161">
        <f t="shared" si="5"/>
        <v>1438834</v>
      </c>
      <c r="Z9" s="161">
        <f t="shared" si="5"/>
        <v>1430751</v>
      </c>
      <c r="AA9" s="161">
        <f t="shared" si="5"/>
        <v>1422668</v>
      </c>
      <c r="AB9" s="161">
        <f t="shared" si="5"/>
        <v>1414585</v>
      </c>
      <c r="AC9" s="161">
        <f t="shared" si="5"/>
        <v>1406502</v>
      </c>
      <c r="AD9" s="161">
        <f t="shared" si="5"/>
        <v>1398419</v>
      </c>
      <c r="AE9" s="161">
        <f t="shared" si="5"/>
        <v>1390336</v>
      </c>
    </row>
    <row r="10" spans="1:31">
      <c r="A10" s="31">
        <v>39934</v>
      </c>
      <c r="B10" s="151" t="s">
        <v>45</v>
      </c>
      <c r="C10" s="6">
        <v>2</v>
      </c>
      <c r="D10" s="29">
        <f t="shared" si="0"/>
        <v>8083</v>
      </c>
      <c r="E10" s="29">
        <f t="shared" ref="E10:E73" si="6">+E9+D10</f>
        <v>16166</v>
      </c>
      <c r="F10" s="29">
        <f t="shared" si="1"/>
        <v>-1438834</v>
      </c>
      <c r="G10" s="34">
        <f>+Inputs!$D$3</f>
        <v>0.37951000000000001</v>
      </c>
      <c r="H10" s="2"/>
      <c r="I10" s="27">
        <f t="shared" ref="I10:I73" si="7">+I9+H10</f>
        <v>1455000</v>
      </c>
      <c r="J10" s="27"/>
      <c r="K10" s="27">
        <f t="shared" si="2"/>
        <v>8083</v>
      </c>
      <c r="L10" s="27">
        <f t="shared" ref="L10:L73" si="8">+L9+K10</f>
        <v>16166</v>
      </c>
      <c r="M10" s="27">
        <f t="shared" si="3"/>
        <v>3067.57933</v>
      </c>
      <c r="N10" s="27">
        <f t="shared" si="4"/>
        <v>3067.57933</v>
      </c>
      <c r="O10" s="27">
        <f t="shared" ref="O10:O73" si="9">+O9+N10</f>
        <v>-546051.89134000009</v>
      </c>
      <c r="P10" s="27">
        <f t="shared" ref="P10:P73" si="10">P9-N10</f>
        <v>546051.89134000009</v>
      </c>
      <c r="Q10" s="38">
        <f>VLOOKUP(Q$8,$A$9:$P$188,15)</f>
        <v>-524578.83603000024</v>
      </c>
      <c r="R10" s="38">
        <f>VLOOKUP(R$8,$A$9:$P$188,15)</f>
        <v>-487767.88407000049</v>
      </c>
      <c r="S10" s="38">
        <f>+R10-Q10</f>
        <v>36810.951959999744</v>
      </c>
      <c r="T10" s="36" t="s">
        <v>69</v>
      </c>
    </row>
    <row r="11" spans="1:31">
      <c r="A11" s="31">
        <v>39965</v>
      </c>
      <c r="B11" s="5"/>
      <c r="C11" s="6">
        <v>3</v>
      </c>
      <c r="D11" s="29">
        <f t="shared" si="0"/>
        <v>8083</v>
      </c>
      <c r="E11" s="29">
        <f t="shared" si="6"/>
        <v>24249</v>
      </c>
      <c r="F11" s="29">
        <f t="shared" si="1"/>
        <v>-1430751</v>
      </c>
      <c r="G11" s="34">
        <f>+Inputs!$D$3</f>
        <v>0.37951000000000001</v>
      </c>
      <c r="H11" s="2"/>
      <c r="I11" s="27">
        <f t="shared" si="7"/>
        <v>1455000</v>
      </c>
      <c r="J11" s="27"/>
      <c r="K11" s="27">
        <f t="shared" si="2"/>
        <v>8083</v>
      </c>
      <c r="L11" s="27">
        <f t="shared" si="8"/>
        <v>24249</v>
      </c>
      <c r="M11" s="27">
        <f t="shared" si="3"/>
        <v>3067.57933</v>
      </c>
      <c r="N11" s="27">
        <f t="shared" si="4"/>
        <v>3067.57933</v>
      </c>
      <c r="O11" s="27">
        <f t="shared" si="9"/>
        <v>-542984.31201000011</v>
      </c>
      <c r="P11" s="27">
        <f t="shared" si="10"/>
        <v>542984.31201000011</v>
      </c>
      <c r="Q11" s="38">
        <f>+VLOOKUP(Q$8,$A$9:$P$188,16)</f>
        <v>524578.83603000024</v>
      </c>
      <c r="R11" s="38">
        <f>+VLOOKUP(R$8,$A$9:$P$188,16)</f>
        <v>487767.88407000049</v>
      </c>
      <c r="S11" s="38">
        <f>(+Q11+R11)/2</f>
        <v>506173.36005000037</v>
      </c>
      <c r="T11" s="36" t="s">
        <v>113</v>
      </c>
      <c r="U11" s="161">
        <f>IF(TYPE(VLOOKUP(U8,$A$9:$P$188,16,FALSE))=16,0,VLOOKUP(U8,$A$9:$P$188,16,FALSE))</f>
        <v>0</v>
      </c>
      <c r="V11" s="161">
        <f t="shared" ref="V11:AE11" si="11">IF(TYPE(VLOOKUP(V8,$A$9:$P$188,16,FALSE))=16,0,VLOOKUP(V8,$A$9:$P$188,16,FALSE))</f>
        <v>0</v>
      </c>
      <c r="W11" s="161">
        <f t="shared" si="11"/>
        <v>0</v>
      </c>
      <c r="X11" s="161">
        <f t="shared" si="11"/>
        <v>549119.47067000007</v>
      </c>
      <c r="Y11" s="161">
        <f t="shared" si="11"/>
        <v>546051.89134000009</v>
      </c>
      <c r="Z11" s="161">
        <f t="shared" si="11"/>
        <v>542984.31201000011</v>
      </c>
      <c r="AA11" s="161">
        <f t="shared" si="11"/>
        <v>539916.73268000013</v>
      </c>
      <c r="AB11" s="161">
        <f t="shared" si="11"/>
        <v>536849.15335000015</v>
      </c>
      <c r="AC11" s="161">
        <f t="shared" si="11"/>
        <v>533781.57402000017</v>
      </c>
      <c r="AD11" s="161">
        <f t="shared" si="11"/>
        <v>530713.9946900002</v>
      </c>
      <c r="AE11" s="161">
        <f t="shared" si="11"/>
        <v>527646.41536000022</v>
      </c>
    </row>
    <row r="12" spans="1:31">
      <c r="A12" s="31">
        <v>39995</v>
      </c>
      <c r="B12" s="3"/>
      <c r="C12" s="6">
        <v>4</v>
      </c>
      <c r="D12" s="29">
        <f t="shared" si="0"/>
        <v>8083</v>
      </c>
      <c r="E12" s="29">
        <f t="shared" si="6"/>
        <v>32332</v>
      </c>
      <c r="F12" s="29">
        <f t="shared" si="1"/>
        <v>-1422668</v>
      </c>
      <c r="G12" s="34">
        <f>+Inputs!$D$3</f>
        <v>0.37951000000000001</v>
      </c>
      <c r="H12" s="2"/>
      <c r="I12" s="27">
        <f t="shared" si="7"/>
        <v>1455000</v>
      </c>
      <c r="J12" s="27"/>
      <c r="K12" s="27">
        <f t="shared" si="2"/>
        <v>8083</v>
      </c>
      <c r="L12" s="27">
        <f t="shared" si="8"/>
        <v>32332</v>
      </c>
      <c r="M12" s="27">
        <f t="shared" si="3"/>
        <v>3067.57933</v>
      </c>
      <c r="N12" s="27">
        <f t="shared" si="4"/>
        <v>3067.57933</v>
      </c>
      <c r="O12" s="27">
        <f t="shared" si="9"/>
        <v>-539916.73268000013</v>
      </c>
      <c r="P12" s="27">
        <f t="shared" si="10"/>
        <v>539916.73268000013</v>
      </c>
      <c r="Q12" s="39"/>
      <c r="R12" s="40"/>
      <c r="S12" s="40"/>
      <c r="T12" s="36"/>
    </row>
    <row r="13" spans="1:31">
      <c r="A13" s="31">
        <v>40026</v>
      </c>
      <c r="B13" s="3"/>
      <c r="C13" s="6">
        <v>5</v>
      </c>
      <c r="D13" s="29">
        <f t="shared" si="0"/>
        <v>8083</v>
      </c>
      <c r="E13" s="29">
        <f t="shared" si="6"/>
        <v>40415</v>
      </c>
      <c r="F13" s="29">
        <f t="shared" si="1"/>
        <v>-1414585</v>
      </c>
      <c r="G13" s="34">
        <f>+Inputs!$D$3</f>
        <v>0.37951000000000001</v>
      </c>
      <c r="H13" s="2"/>
      <c r="I13" s="27">
        <f t="shared" si="7"/>
        <v>1455000</v>
      </c>
      <c r="J13" s="27"/>
      <c r="K13" s="27">
        <f t="shared" si="2"/>
        <v>8083</v>
      </c>
      <c r="L13" s="27">
        <f t="shared" si="8"/>
        <v>40415</v>
      </c>
      <c r="M13" s="27">
        <f t="shared" si="3"/>
        <v>3067.57933</v>
      </c>
      <c r="N13" s="27">
        <f t="shared" si="4"/>
        <v>3067.57933</v>
      </c>
      <c r="O13" s="27">
        <f t="shared" si="9"/>
        <v>-536849.15335000015</v>
      </c>
      <c r="P13" s="27">
        <f t="shared" si="10"/>
        <v>536849.15335000015</v>
      </c>
      <c r="Q13" s="38">
        <f>VLOOKUP(Q$8,$A$9:$P$188,9)</f>
        <v>1455000</v>
      </c>
      <c r="R13" s="38">
        <f>VLOOKUP(R$8,$A$9:$P$188,9)</f>
        <v>1455000</v>
      </c>
      <c r="S13" s="38">
        <f>+R13-Q13</f>
        <v>0</v>
      </c>
      <c r="T13" s="36" t="s">
        <v>191</v>
      </c>
    </row>
    <row r="14" spans="1:31">
      <c r="A14" s="31">
        <v>40057</v>
      </c>
      <c r="B14" s="3"/>
      <c r="C14" s="6">
        <v>6</v>
      </c>
      <c r="D14" s="29">
        <f t="shared" si="0"/>
        <v>8083</v>
      </c>
      <c r="E14" s="29">
        <f t="shared" si="6"/>
        <v>48498</v>
      </c>
      <c r="F14" s="29">
        <f t="shared" si="1"/>
        <v>-1406502</v>
      </c>
      <c r="G14" s="34">
        <f>+Inputs!$D$3</f>
        <v>0.37951000000000001</v>
      </c>
      <c r="H14" s="2"/>
      <c r="I14" s="27">
        <f t="shared" si="7"/>
        <v>1455000</v>
      </c>
      <c r="J14" s="27"/>
      <c r="K14" s="27">
        <f t="shared" si="2"/>
        <v>8083</v>
      </c>
      <c r="L14" s="27">
        <f t="shared" si="8"/>
        <v>48498</v>
      </c>
      <c r="M14" s="27">
        <f t="shared" si="3"/>
        <v>3067.57933</v>
      </c>
      <c r="N14" s="27">
        <f t="shared" si="4"/>
        <v>3067.57933</v>
      </c>
      <c r="O14" s="27">
        <f t="shared" si="9"/>
        <v>-533781.57402000017</v>
      </c>
      <c r="P14" s="27">
        <f t="shared" si="10"/>
        <v>533781.57402000017</v>
      </c>
      <c r="Q14" s="38">
        <f>VLOOKUP(Q$8,$A$9:$P$188,12)</f>
        <v>72747</v>
      </c>
      <c r="R14" s="38">
        <f>VLOOKUP(R$8,$A$9:$P$188,12)</f>
        <v>169743</v>
      </c>
      <c r="S14" s="38">
        <f>+R14-Q14</f>
        <v>96996</v>
      </c>
      <c r="T14" s="37" t="s">
        <v>192</v>
      </c>
    </row>
    <row r="15" spans="1:31">
      <c r="A15" s="31">
        <v>40087</v>
      </c>
      <c r="B15" s="3"/>
      <c r="C15" s="6">
        <v>7</v>
      </c>
      <c r="D15" s="29">
        <f t="shared" si="0"/>
        <v>8083</v>
      </c>
      <c r="E15" s="29">
        <f t="shared" si="6"/>
        <v>56581</v>
      </c>
      <c r="F15" s="29">
        <f t="shared" si="1"/>
        <v>-1398419</v>
      </c>
      <c r="G15" s="34">
        <f>+Inputs!$D$3</f>
        <v>0.37951000000000001</v>
      </c>
      <c r="H15" s="2"/>
      <c r="I15" s="27">
        <f t="shared" si="7"/>
        <v>1455000</v>
      </c>
      <c r="J15" s="27"/>
      <c r="K15" s="27">
        <f t="shared" si="2"/>
        <v>8083</v>
      </c>
      <c r="L15" s="27">
        <f t="shared" si="8"/>
        <v>56581</v>
      </c>
      <c r="M15" s="27">
        <f t="shared" si="3"/>
        <v>3067.57933</v>
      </c>
      <c r="N15" s="27">
        <f t="shared" si="4"/>
        <v>3067.57933</v>
      </c>
      <c r="O15" s="27">
        <f t="shared" si="9"/>
        <v>-530713.9946900002</v>
      </c>
      <c r="P15" s="27">
        <f t="shared" si="10"/>
        <v>530713.9946900002</v>
      </c>
      <c r="Q15" s="8"/>
      <c r="R15" s="8"/>
      <c r="S15" s="8"/>
      <c r="T15" s="108"/>
    </row>
    <row r="16" spans="1:31">
      <c r="A16" s="31">
        <v>40118</v>
      </c>
      <c r="B16" s="3"/>
      <c r="C16" s="6">
        <v>8</v>
      </c>
      <c r="D16" s="29">
        <f t="shared" si="0"/>
        <v>8083</v>
      </c>
      <c r="E16" s="29">
        <f t="shared" si="6"/>
        <v>64664</v>
      </c>
      <c r="F16" s="29">
        <f t="shared" si="1"/>
        <v>-1390336</v>
      </c>
      <c r="G16" s="34">
        <f>+Inputs!$D$3</f>
        <v>0.37951000000000001</v>
      </c>
      <c r="H16" s="2"/>
      <c r="I16" s="27">
        <f t="shared" si="7"/>
        <v>1455000</v>
      </c>
      <c r="J16" s="27"/>
      <c r="K16" s="27">
        <f t="shared" si="2"/>
        <v>8083</v>
      </c>
      <c r="L16" s="27">
        <f t="shared" si="8"/>
        <v>64664</v>
      </c>
      <c r="M16" s="27">
        <f t="shared" si="3"/>
        <v>3067.57933</v>
      </c>
      <c r="N16" s="27">
        <f t="shared" si="4"/>
        <v>3067.57933</v>
      </c>
      <c r="O16" s="27">
        <f t="shared" si="9"/>
        <v>-527646.41536000022</v>
      </c>
      <c r="P16" s="27">
        <f t="shared" si="10"/>
        <v>527646.41536000022</v>
      </c>
      <c r="Q16" s="8"/>
      <c r="R16" s="8"/>
      <c r="S16" s="8"/>
      <c r="T16" s="4"/>
    </row>
    <row r="17" spans="1:20">
      <c r="A17" s="31">
        <v>40148</v>
      </c>
      <c r="B17" s="3"/>
      <c r="C17" s="6">
        <v>9</v>
      </c>
      <c r="D17" s="29">
        <f t="shared" si="0"/>
        <v>8083</v>
      </c>
      <c r="E17" s="29">
        <f t="shared" si="6"/>
        <v>72747</v>
      </c>
      <c r="F17" s="29">
        <f t="shared" si="1"/>
        <v>-1382253</v>
      </c>
      <c r="G17" s="34">
        <f>+Inputs!$D$3</f>
        <v>0.37951000000000001</v>
      </c>
      <c r="H17" s="2"/>
      <c r="I17" s="27">
        <f t="shared" si="7"/>
        <v>1455000</v>
      </c>
      <c r="J17" s="27"/>
      <c r="K17" s="27">
        <f t="shared" si="2"/>
        <v>8083</v>
      </c>
      <c r="L17" s="27">
        <f t="shared" si="8"/>
        <v>72747</v>
      </c>
      <c r="M17" s="27">
        <f t="shared" si="3"/>
        <v>3067.57933</v>
      </c>
      <c r="N17" s="27">
        <f t="shared" si="4"/>
        <v>3067.57933</v>
      </c>
      <c r="O17" s="27">
        <f t="shared" si="9"/>
        <v>-524578.83603000024</v>
      </c>
      <c r="P17" s="27">
        <f t="shared" si="10"/>
        <v>524578.83603000024</v>
      </c>
      <c r="Q17" s="8"/>
      <c r="R17" s="8"/>
      <c r="S17" s="8"/>
      <c r="T17" s="4"/>
    </row>
    <row r="18" spans="1:20">
      <c r="A18" s="31">
        <v>40179</v>
      </c>
      <c r="B18" s="154"/>
      <c r="C18" s="155">
        <v>10</v>
      </c>
      <c r="D18" s="156">
        <f t="shared" si="0"/>
        <v>8083</v>
      </c>
      <c r="E18" s="156">
        <f t="shared" si="6"/>
        <v>80830</v>
      </c>
      <c r="F18" s="156">
        <f t="shared" si="1"/>
        <v>-1374170</v>
      </c>
      <c r="G18" s="34">
        <f>+Inputs!$D$3</f>
        <v>0.37951000000000001</v>
      </c>
      <c r="H18" s="157"/>
      <c r="I18" s="158">
        <f t="shared" si="7"/>
        <v>1455000</v>
      </c>
      <c r="J18" s="158"/>
      <c r="K18" s="158">
        <f t="shared" si="2"/>
        <v>8083</v>
      </c>
      <c r="L18" s="158">
        <f t="shared" si="8"/>
        <v>80830</v>
      </c>
      <c r="M18" s="158">
        <f t="shared" si="3"/>
        <v>3067.57933</v>
      </c>
      <c r="N18" s="158">
        <f t="shared" si="4"/>
        <v>3067.57933</v>
      </c>
      <c r="O18" s="158">
        <f t="shared" si="9"/>
        <v>-521511.25670000026</v>
      </c>
      <c r="P18" s="158">
        <f t="shared" si="10"/>
        <v>521511.25670000026</v>
      </c>
      <c r="Q18" s="8"/>
      <c r="R18" s="8"/>
      <c r="S18" s="8"/>
      <c r="T18" s="4"/>
    </row>
    <row r="19" spans="1:20">
      <c r="A19" s="31">
        <v>40210</v>
      </c>
      <c r="B19" s="154"/>
      <c r="C19" s="155">
        <v>11</v>
      </c>
      <c r="D19" s="156">
        <f t="shared" si="0"/>
        <v>8083</v>
      </c>
      <c r="E19" s="156">
        <f t="shared" si="6"/>
        <v>88913</v>
      </c>
      <c r="F19" s="156">
        <f t="shared" si="1"/>
        <v>-1366087</v>
      </c>
      <c r="G19" s="34">
        <f>+Inputs!$D$3</f>
        <v>0.37951000000000001</v>
      </c>
      <c r="H19" s="157"/>
      <c r="I19" s="158">
        <f t="shared" si="7"/>
        <v>1455000</v>
      </c>
      <c r="J19" s="158"/>
      <c r="K19" s="158">
        <f t="shared" si="2"/>
        <v>8083</v>
      </c>
      <c r="L19" s="158">
        <f t="shared" si="8"/>
        <v>88913</v>
      </c>
      <c r="M19" s="158">
        <f t="shared" si="3"/>
        <v>3067.57933</v>
      </c>
      <c r="N19" s="158">
        <f t="shared" si="4"/>
        <v>3067.57933</v>
      </c>
      <c r="O19" s="158">
        <f t="shared" si="9"/>
        <v>-518443.67737000028</v>
      </c>
      <c r="P19" s="158">
        <f t="shared" si="10"/>
        <v>518443.67737000028</v>
      </c>
      <c r="Q19" s="8"/>
      <c r="R19" s="8"/>
      <c r="S19" s="8"/>
      <c r="T19" s="4"/>
    </row>
    <row r="20" spans="1:20">
      <c r="A20" s="31">
        <v>40238</v>
      </c>
      <c r="B20" s="3"/>
      <c r="C20" s="6">
        <v>12</v>
      </c>
      <c r="D20" s="29">
        <f t="shared" si="0"/>
        <v>8083</v>
      </c>
      <c r="E20" s="29">
        <f t="shared" si="6"/>
        <v>96996</v>
      </c>
      <c r="F20" s="29">
        <f t="shared" si="1"/>
        <v>-1358004</v>
      </c>
      <c r="G20" s="34">
        <f>+Inputs!$D$3</f>
        <v>0.37951000000000001</v>
      </c>
      <c r="H20" s="2"/>
      <c r="I20" s="27">
        <f t="shared" si="7"/>
        <v>1455000</v>
      </c>
      <c r="J20" s="27"/>
      <c r="K20" s="27">
        <f t="shared" si="2"/>
        <v>8083</v>
      </c>
      <c r="L20" s="27">
        <f t="shared" si="8"/>
        <v>96996</v>
      </c>
      <c r="M20" s="27">
        <f t="shared" si="3"/>
        <v>3067.57933</v>
      </c>
      <c r="N20" s="27">
        <f t="shared" si="4"/>
        <v>3067.57933</v>
      </c>
      <c r="O20" s="27">
        <f t="shared" si="9"/>
        <v>-515376.0980400003</v>
      </c>
      <c r="P20" s="27">
        <f t="shared" si="10"/>
        <v>515376.0980400003</v>
      </c>
      <c r="Q20" s="8"/>
      <c r="R20" s="8"/>
      <c r="S20" s="8"/>
      <c r="T20" s="4"/>
    </row>
    <row r="21" spans="1:20">
      <c r="A21" s="31">
        <v>40269</v>
      </c>
      <c r="B21" s="3"/>
      <c r="C21" s="6">
        <v>13</v>
      </c>
      <c r="D21" s="29">
        <f t="shared" si="0"/>
        <v>8083</v>
      </c>
      <c r="E21" s="29">
        <f t="shared" si="6"/>
        <v>105079</v>
      </c>
      <c r="F21" s="29">
        <f t="shared" si="1"/>
        <v>-1349921</v>
      </c>
      <c r="G21" s="34">
        <f>+Inputs!$D$3</f>
        <v>0.37951000000000001</v>
      </c>
      <c r="H21" s="2"/>
      <c r="I21" s="27">
        <f t="shared" si="7"/>
        <v>1455000</v>
      </c>
      <c r="J21" s="27"/>
      <c r="K21" s="27">
        <f t="shared" si="2"/>
        <v>8083</v>
      </c>
      <c r="L21" s="27">
        <f t="shared" si="8"/>
        <v>105079</v>
      </c>
      <c r="M21" s="27">
        <f t="shared" si="3"/>
        <v>3067.57933</v>
      </c>
      <c r="N21" s="27">
        <f t="shared" si="4"/>
        <v>3067.57933</v>
      </c>
      <c r="O21" s="27">
        <f t="shared" si="9"/>
        <v>-512308.51871000032</v>
      </c>
      <c r="P21" s="27">
        <f t="shared" si="10"/>
        <v>512308.51871000032</v>
      </c>
      <c r="Q21" s="8"/>
      <c r="R21" s="8"/>
      <c r="S21" s="8"/>
      <c r="T21" s="4"/>
    </row>
    <row r="22" spans="1:20">
      <c r="A22" s="31">
        <v>40299</v>
      </c>
      <c r="B22" s="3"/>
      <c r="C22" s="6">
        <v>14</v>
      </c>
      <c r="D22" s="29">
        <f t="shared" si="0"/>
        <v>8083</v>
      </c>
      <c r="E22" s="29">
        <f t="shared" si="6"/>
        <v>113162</v>
      </c>
      <c r="F22" s="29">
        <f t="shared" si="1"/>
        <v>-1341838</v>
      </c>
      <c r="G22" s="34">
        <f>+Inputs!$D$3</f>
        <v>0.37951000000000001</v>
      </c>
      <c r="H22" s="2"/>
      <c r="I22" s="27">
        <f t="shared" si="7"/>
        <v>1455000</v>
      </c>
      <c r="J22" s="27"/>
      <c r="K22" s="27">
        <f t="shared" si="2"/>
        <v>8083</v>
      </c>
      <c r="L22" s="27">
        <f t="shared" si="8"/>
        <v>113162</v>
      </c>
      <c r="M22" s="27">
        <f t="shared" si="3"/>
        <v>3067.57933</v>
      </c>
      <c r="N22" s="27">
        <f t="shared" si="4"/>
        <v>3067.57933</v>
      </c>
      <c r="O22" s="27">
        <f t="shared" si="9"/>
        <v>-509240.93938000035</v>
      </c>
      <c r="P22" s="27">
        <f t="shared" si="10"/>
        <v>509240.93938000035</v>
      </c>
      <c r="Q22" s="8"/>
      <c r="R22" s="8"/>
      <c r="S22" s="8"/>
      <c r="T22" s="4"/>
    </row>
    <row r="23" spans="1:20">
      <c r="A23" s="31">
        <v>40330</v>
      </c>
      <c r="B23" s="3"/>
      <c r="C23" s="6">
        <v>15</v>
      </c>
      <c r="D23" s="29">
        <f t="shared" si="0"/>
        <v>8083</v>
      </c>
      <c r="E23" s="29">
        <f t="shared" si="6"/>
        <v>121245</v>
      </c>
      <c r="F23" s="29">
        <f t="shared" si="1"/>
        <v>-1333755</v>
      </c>
      <c r="G23" s="34">
        <f>+Inputs!$D$3</f>
        <v>0.37951000000000001</v>
      </c>
      <c r="H23" s="2"/>
      <c r="I23" s="27">
        <f t="shared" si="7"/>
        <v>1455000</v>
      </c>
      <c r="J23" s="27"/>
      <c r="K23" s="27">
        <f t="shared" si="2"/>
        <v>8083</v>
      </c>
      <c r="L23" s="27">
        <f t="shared" si="8"/>
        <v>121245</v>
      </c>
      <c r="M23" s="27">
        <f t="shared" si="3"/>
        <v>3067.57933</v>
      </c>
      <c r="N23" s="27">
        <f t="shared" si="4"/>
        <v>3067.57933</v>
      </c>
      <c r="O23" s="27">
        <f t="shared" si="9"/>
        <v>-506173.36005000037</v>
      </c>
      <c r="P23" s="27">
        <f t="shared" si="10"/>
        <v>506173.36005000037</v>
      </c>
      <c r="Q23" s="8"/>
      <c r="R23" s="8"/>
      <c r="S23" s="8"/>
      <c r="T23" s="4"/>
    </row>
    <row r="24" spans="1:20">
      <c r="A24" s="31">
        <v>40360</v>
      </c>
      <c r="B24" s="3"/>
      <c r="C24" s="6">
        <v>16</v>
      </c>
      <c r="D24" s="29">
        <f t="shared" si="0"/>
        <v>8083</v>
      </c>
      <c r="E24" s="29">
        <f t="shared" si="6"/>
        <v>129328</v>
      </c>
      <c r="F24" s="29">
        <f t="shared" si="1"/>
        <v>-1325672</v>
      </c>
      <c r="G24" s="34">
        <f>+Inputs!$D$3</f>
        <v>0.37951000000000001</v>
      </c>
      <c r="H24" s="2"/>
      <c r="I24" s="27">
        <f t="shared" si="7"/>
        <v>1455000</v>
      </c>
      <c r="J24" s="27"/>
      <c r="K24" s="27">
        <f t="shared" si="2"/>
        <v>8083</v>
      </c>
      <c r="L24" s="27">
        <f t="shared" si="8"/>
        <v>129328</v>
      </c>
      <c r="M24" s="27">
        <f t="shared" si="3"/>
        <v>3067.57933</v>
      </c>
      <c r="N24" s="27">
        <f t="shared" si="4"/>
        <v>3067.57933</v>
      </c>
      <c r="O24" s="27">
        <f t="shared" si="9"/>
        <v>-503105.78072000039</v>
      </c>
      <c r="P24" s="27">
        <f t="shared" si="10"/>
        <v>503105.78072000039</v>
      </c>
      <c r="Q24" s="8"/>
      <c r="R24" s="8"/>
      <c r="S24" s="8"/>
      <c r="T24" s="4"/>
    </row>
    <row r="25" spans="1:20">
      <c r="A25" s="31">
        <v>40391</v>
      </c>
      <c r="B25" s="3"/>
      <c r="C25" s="6">
        <v>17</v>
      </c>
      <c r="D25" s="29">
        <f t="shared" si="0"/>
        <v>8083</v>
      </c>
      <c r="E25" s="29">
        <f t="shared" si="6"/>
        <v>137411</v>
      </c>
      <c r="F25" s="29">
        <f t="shared" si="1"/>
        <v>-1317589</v>
      </c>
      <c r="G25" s="34">
        <f>+Inputs!$D$3</f>
        <v>0.37951000000000001</v>
      </c>
      <c r="H25" s="2"/>
      <c r="I25" s="27">
        <f t="shared" si="7"/>
        <v>1455000</v>
      </c>
      <c r="J25" s="27"/>
      <c r="K25" s="27">
        <f t="shared" si="2"/>
        <v>8083</v>
      </c>
      <c r="L25" s="27">
        <f t="shared" si="8"/>
        <v>137411</v>
      </c>
      <c r="M25" s="27">
        <f t="shared" si="3"/>
        <v>3067.57933</v>
      </c>
      <c r="N25" s="27">
        <f t="shared" si="4"/>
        <v>3067.57933</v>
      </c>
      <c r="O25" s="27">
        <f t="shared" si="9"/>
        <v>-500038.20139000041</v>
      </c>
      <c r="P25" s="27">
        <f t="shared" si="10"/>
        <v>500038.20139000041</v>
      </c>
      <c r="Q25" s="8"/>
      <c r="R25" s="8"/>
      <c r="S25" s="8"/>
      <c r="T25" s="4"/>
    </row>
    <row r="26" spans="1:20">
      <c r="A26" s="31">
        <v>40422</v>
      </c>
      <c r="B26" s="3"/>
      <c r="C26" s="6">
        <v>18</v>
      </c>
      <c r="D26" s="29">
        <f t="shared" si="0"/>
        <v>8083</v>
      </c>
      <c r="E26" s="29">
        <f t="shared" si="6"/>
        <v>145494</v>
      </c>
      <c r="F26" s="29">
        <f t="shared" si="1"/>
        <v>-1309506</v>
      </c>
      <c r="G26" s="34">
        <f>+Inputs!$D$3</f>
        <v>0.37951000000000001</v>
      </c>
      <c r="H26" s="2"/>
      <c r="I26" s="27">
        <f t="shared" si="7"/>
        <v>1455000</v>
      </c>
      <c r="J26" s="27"/>
      <c r="K26" s="27">
        <f t="shared" si="2"/>
        <v>8083</v>
      </c>
      <c r="L26" s="27">
        <f t="shared" si="8"/>
        <v>145494</v>
      </c>
      <c r="M26" s="27">
        <f t="shared" si="3"/>
        <v>3067.57933</v>
      </c>
      <c r="N26" s="27">
        <f t="shared" si="4"/>
        <v>3067.57933</v>
      </c>
      <c r="O26" s="27">
        <f t="shared" si="9"/>
        <v>-496970.62206000043</v>
      </c>
      <c r="P26" s="27">
        <f t="shared" si="10"/>
        <v>496970.62206000043</v>
      </c>
      <c r="Q26" s="8"/>
      <c r="R26" s="8"/>
      <c r="S26" s="8"/>
      <c r="T26" s="4"/>
    </row>
    <row r="27" spans="1:20">
      <c r="A27" s="31">
        <v>40452</v>
      </c>
      <c r="B27" s="3"/>
      <c r="C27" s="6">
        <v>19</v>
      </c>
      <c r="D27" s="29">
        <f t="shared" si="0"/>
        <v>8083</v>
      </c>
      <c r="E27" s="29">
        <f t="shared" si="6"/>
        <v>153577</v>
      </c>
      <c r="F27" s="29">
        <f t="shared" si="1"/>
        <v>-1301423</v>
      </c>
      <c r="G27" s="34">
        <f>+Inputs!$D$3</f>
        <v>0.37951000000000001</v>
      </c>
      <c r="H27" s="2"/>
      <c r="I27" s="27">
        <f t="shared" si="7"/>
        <v>1455000</v>
      </c>
      <c r="J27" s="27"/>
      <c r="K27" s="27">
        <f t="shared" si="2"/>
        <v>8083</v>
      </c>
      <c r="L27" s="27">
        <f t="shared" si="8"/>
        <v>153577</v>
      </c>
      <c r="M27" s="27">
        <f t="shared" si="3"/>
        <v>3067.57933</v>
      </c>
      <c r="N27" s="27">
        <f t="shared" si="4"/>
        <v>3067.57933</v>
      </c>
      <c r="O27" s="27">
        <f t="shared" si="9"/>
        <v>-493903.04273000045</v>
      </c>
      <c r="P27" s="27">
        <f t="shared" si="10"/>
        <v>493903.04273000045</v>
      </c>
      <c r="Q27" s="8"/>
      <c r="R27" s="8"/>
      <c r="S27" s="8"/>
      <c r="T27" s="4"/>
    </row>
    <row r="28" spans="1:20">
      <c r="A28" s="31">
        <v>40483</v>
      </c>
      <c r="B28" s="3"/>
      <c r="C28" s="6">
        <v>20</v>
      </c>
      <c r="D28" s="29">
        <f t="shared" si="0"/>
        <v>8083</v>
      </c>
      <c r="E28" s="29">
        <f t="shared" si="6"/>
        <v>161660</v>
      </c>
      <c r="F28" s="29">
        <f t="shared" si="1"/>
        <v>-1293340</v>
      </c>
      <c r="G28" s="34">
        <f>+Inputs!$D$3</f>
        <v>0.37951000000000001</v>
      </c>
      <c r="H28" s="2"/>
      <c r="I28" s="27">
        <f t="shared" si="7"/>
        <v>1455000</v>
      </c>
      <c r="J28" s="27"/>
      <c r="K28" s="27">
        <f t="shared" si="2"/>
        <v>8083</v>
      </c>
      <c r="L28" s="27">
        <f t="shared" si="8"/>
        <v>161660</v>
      </c>
      <c r="M28" s="27">
        <f t="shared" si="3"/>
        <v>3067.57933</v>
      </c>
      <c r="N28" s="27">
        <f t="shared" si="4"/>
        <v>3067.57933</v>
      </c>
      <c r="O28" s="27">
        <f t="shared" si="9"/>
        <v>-490835.46340000047</v>
      </c>
      <c r="P28" s="27">
        <f t="shared" si="10"/>
        <v>490835.46340000047</v>
      </c>
      <c r="Q28" s="8"/>
      <c r="R28" s="8"/>
      <c r="S28" s="8"/>
      <c r="T28" s="4"/>
    </row>
    <row r="29" spans="1:20">
      <c r="A29" s="31">
        <v>40513</v>
      </c>
      <c r="B29" s="3"/>
      <c r="C29" s="6">
        <v>21</v>
      </c>
      <c r="D29" s="29">
        <f t="shared" si="0"/>
        <v>8083</v>
      </c>
      <c r="E29" s="29">
        <f t="shared" si="6"/>
        <v>169743</v>
      </c>
      <c r="F29" s="29">
        <f t="shared" si="1"/>
        <v>-1285257</v>
      </c>
      <c r="G29" s="34">
        <f>+Inputs!$D$3</f>
        <v>0.37951000000000001</v>
      </c>
      <c r="H29" s="2"/>
      <c r="I29" s="27">
        <f t="shared" si="7"/>
        <v>1455000</v>
      </c>
      <c r="J29" s="27"/>
      <c r="K29" s="27">
        <f t="shared" si="2"/>
        <v>8083</v>
      </c>
      <c r="L29" s="27">
        <f t="shared" si="8"/>
        <v>169743</v>
      </c>
      <c r="M29" s="27">
        <f t="shared" si="3"/>
        <v>3067.57933</v>
      </c>
      <c r="N29" s="27">
        <f t="shared" si="4"/>
        <v>3067.57933</v>
      </c>
      <c r="O29" s="27">
        <f t="shared" si="9"/>
        <v>-487767.88407000049</v>
      </c>
      <c r="P29" s="27">
        <f t="shared" si="10"/>
        <v>487767.88407000049</v>
      </c>
      <c r="Q29" s="8"/>
      <c r="R29" s="8"/>
      <c r="S29" s="8"/>
      <c r="T29" s="4"/>
    </row>
    <row r="30" spans="1:20">
      <c r="A30" s="31">
        <v>40544</v>
      </c>
      <c r="B30" s="3"/>
      <c r="C30" s="6">
        <v>22</v>
      </c>
      <c r="D30" s="29">
        <f t="shared" si="0"/>
        <v>8083</v>
      </c>
      <c r="E30" s="29">
        <f t="shared" si="6"/>
        <v>177826</v>
      </c>
      <c r="F30" s="29">
        <f t="shared" si="1"/>
        <v>-1277174</v>
      </c>
      <c r="G30" s="34">
        <f>+Inputs!$D$3</f>
        <v>0.37951000000000001</v>
      </c>
      <c r="H30" s="2"/>
      <c r="I30" s="27">
        <f t="shared" si="7"/>
        <v>1455000</v>
      </c>
      <c r="J30" s="27"/>
      <c r="K30" s="27">
        <f t="shared" si="2"/>
        <v>8083</v>
      </c>
      <c r="L30" s="27">
        <f t="shared" si="8"/>
        <v>177826</v>
      </c>
      <c r="M30" s="27">
        <f t="shared" si="3"/>
        <v>3067.57933</v>
      </c>
      <c r="N30" s="27">
        <f t="shared" si="4"/>
        <v>3067.57933</v>
      </c>
      <c r="O30" s="27">
        <f t="shared" si="9"/>
        <v>-484700.30474000052</v>
      </c>
      <c r="P30" s="27">
        <f t="shared" si="10"/>
        <v>484700.30474000052</v>
      </c>
      <c r="Q30" s="8"/>
      <c r="R30" s="8"/>
      <c r="S30" s="8"/>
      <c r="T30" s="4"/>
    </row>
    <row r="31" spans="1:20">
      <c r="A31" s="31">
        <v>40575</v>
      </c>
      <c r="B31" s="3"/>
      <c r="C31" s="6">
        <v>23</v>
      </c>
      <c r="D31" s="29">
        <f t="shared" si="0"/>
        <v>8083</v>
      </c>
      <c r="E31" s="29">
        <f t="shared" si="6"/>
        <v>185909</v>
      </c>
      <c r="F31" s="29">
        <f t="shared" si="1"/>
        <v>-1269091</v>
      </c>
      <c r="G31" s="34">
        <f>+Inputs!$D$3</f>
        <v>0.37951000000000001</v>
      </c>
      <c r="H31" s="2"/>
      <c r="I31" s="27">
        <f t="shared" si="7"/>
        <v>1455000</v>
      </c>
      <c r="J31" s="27"/>
      <c r="K31" s="27">
        <f t="shared" si="2"/>
        <v>8083</v>
      </c>
      <c r="L31" s="27">
        <f t="shared" si="8"/>
        <v>185909</v>
      </c>
      <c r="M31" s="27">
        <f t="shared" si="3"/>
        <v>3067.57933</v>
      </c>
      <c r="N31" s="27">
        <f t="shared" si="4"/>
        <v>3067.57933</v>
      </c>
      <c r="O31" s="27">
        <f t="shared" si="9"/>
        <v>-481632.72541000054</v>
      </c>
      <c r="P31" s="27">
        <f t="shared" si="10"/>
        <v>481632.72541000054</v>
      </c>
      <c r="Q31" s="8"/>
      <c r="R31" s="8"/>
      <c r="S31" s="8"/>
      <c r="T31" s="4"/>
    </row>
    <row r="32" spans="1:20">
      <c r="A32" s="31">
        <v>40603</v>
      </c>
      <c r="B32" s="3"/>
      <c r="C32" s="6">
        <v>24</v>
      </c>
      <c r="D32" s="29">
        <f t="shared" si="0"/>
        <v>8083</v>
      </c>
      <c r="E32" s="29">
        <f t="shared" si="6"/>
        <v>193992</v>
      </c>
      <c r="F32" s="29">
        <f t="shared" si="1"/>
        <v>-1261008</v>
      </c>
      <c r="G32" s="34">
        <f>+Inputs!$D$3</f>
        <v>0.37951000000000001</v>
      </c>
      <c r="H32" s="2"/>
      <c r="I32" s="27">
        <f t="shared" si="7"/>
        <v>1455000</v>
      </c>
      <c r="J32" s="27"/>
      <c r="K32" s="27">
        <f t="shared" si="2"/>
        <v>8083</v>
      </c>
      <c r="L32" s="27">
        <f t="shared" si="8"/>
        <v>193992</v>
      </c>
      <c r="M32" s="27">
        <f t="shared" si="3"/>
        <v>3067.57933</v>
      </c>
      <c r="N32" s="27">
        <f t="shared" si="4"/>
        <v>3067.57933</v>
      </c>
      <c r="O32" s="27">
        <f t="shared" si="9"/>
        <v>-478565.14608000056</v>
      </c>
      <c r="P32" s="27">
        <f t="shared" si="10"/>
        <v>478565.14608000056</v>
      </c>
      <c r="Q32" s="8"/>
      <c r="R32" s="8"/>
      <c r="S32" s="8"/>
      <c r="T32" s="4"/>
    </row>
    <row r="33" spans="1:20">
      <c r="A33" s="31">
        <v>40634</v>
      </c>
      <c r="B33" s="3"/>
      <c r="C33" s="6">
        <v>25</v>
      </c>
      <c r="D33" s="29">
        <f t="shared" si="0"/>
        <v>8083</v>
      </c>
      <c r="E33" s="29">
        <f t="shared" si="6"/>
        <v>202075</v>
      </c>
      <c r="F33" s="29">
        <f t="shared" si="1"/>
        <v>-1252925</v>
      </c>
      <c r="G33" s="34">
        <f>+Inputs!$D$3</f>
        <v>0.37951000000000001</v>
      </c>
      <c r="H33" s="2"/>
      <c r="I33" s="27">
        <f t="shared" si="7"/>
        <v>1455000</v>
      </c>
      <c r="J33" s="27"/>
      <c r="K33" s="27">
        <f t="shared" si="2"/>
        <v>8083</v>
      </c>
      <c r="L33" s="27">
        <f t="shared" si="8"/>
        <v>202075</v>
      </c>
      <c r="M33" s="27">
        <f t="shared" si="3"/>
        <v>3067.57933</v>
      </c>
      <c r="N33" s="27">
        <f t="shared" si="4"/>
        <v>3067.57933</v>
      </c>
      <c r="O33" s="27">
        <f t="shared" si="9"/>
        <v>-475497.56675000058</v>
      </c>
      <c r="P33" s="27">
        <f t="shared" si="10"/>
        <v>475497.56675000058</v>
      </c>
      <c r="Q33" s="8"/>
      <c r="R33" s="8"/>
      <c r="S33" s="8"/>
      <c r="T33" s="4"/>
    </row>
    <row r="34" spans="1:20">
      <c r="A34" s="31">
        <v>40664</v>
      </c>
      <c r="B34" s="3"/>
      <c r="C34" s="6">
        <v>26</v>
      </c>
      <c r="D34" s="29">
        <f t="shared" si="0"/>
        <v>8083</v>
      </c>
      <c r="E34" s="29">
        <f t="shared" si="6"/>
        <v>210158</v>
      </c>
      <c r="F34" s="29">
        <f t="shared" si="1"/>
        <v>-1244842</v>
      </c>
      <c r="G34" s="34">
        <f>+Inputs!$D$3</f>
        <v>0.37951000000000001</v>
      </c>
      <c r="H34" s="2"/>
      <c r="I34" s="27">
        <f t="shared" si="7"/>
        <v>1455000</v>
      </c>
      <c r="J34" s="27"/>
      <c r="K34" s="27">
        <f t="shared" si="2"/>
        <v>8083</v>
      </c>
      <c r="L34" s="27">
        <f t="shared" si="8"/>
        <v>210158</v>
      </c>
      <c r="M34" s="27">
        <f t="shared" si="3"/>
        <v>3067.57933</v>
      </c>
      <c r="N34" s="27">
        <f t="shared" si="4"/>
        <v>3067.57933</v>
      </c>
      <c r="O34" s="27">
        <f t="shared" si="9"/>
        <v>-472429.9874200006</v>
      </c>
      <c r="P34" s="27">
        <f t="shared" si="10"/>
        <v>472429.9874200006</v>
      </c>
      <c r="Q34" s="8"/>
      <c r="R34" s="8"/>
      <c r="S34" s="8"/>
      <c r="T34" s="4"/>
    </row>
    <row r="35" spans="1:20">
      <c r="A35" s="31">
        <v>40695</v>
      </c>
      <c r="B35" s="3"/>
      <c r="C35" s="6">
        <v>27</v>
      </c>
      <c r="D35" s="29">
        <f t="shared" si="0"/>
        <v>8083</v>
      </c>
      <c r="E35" s="29">
        <f t="shared" si="6"/>
        <v>218241</v>
      </c>
      <c r="F35" s="29">
        <f t="shared" si="1"/>
        <v>-1236759</v>
      </c>
      <c r="G35" s="34">
        <f>+Inputs!$D$3</f>
        <v>0.37951000000000001</v>
      </c>
      <c r="H35" s="2"/>
      <c r="I35" s="27">
        <f t="shared" si="7"/>
        <v>1455000</v>
      </c>
      <c r="J35" s="27"/>
      <c r="K35" s="27">
        <f t="shared" si="2"/>
        <v>8083</v>
      </c>
      <c r="L35" s="27">
        <f t="shared" si="8"/>
        <v>218241</v>
      </c>
      <c r="M35" s="27">
        <f t="shared" si="3"/>
        <v>3067.57933</v>
      </c>
      <c r="N35" s="27">
        <f t="shared" si="4"/>
        <v>3067.57933</v>
      </c>
      <c r="O35" s="27">
        <f t="shared" si="9"/>
        <v>-469362.40809000062</v>
      </c>
      <c r="P35" s="27">
        <f t="shared" si="10"/>
        <v>469362.40809000062</v>
      </c>
      <c r="Q35" s="8"/>
      <c r="R35" s="8"/>
      <c r="S35" s="8"/>
      <c r="T35" s="4"/>
    </row>
    <row r="36" spans="1:20">
      <c r="A36" s="31">
        <v>40725</v>
      </c>
      <c r="B36" s="3"/>
      <c r="C36" s="6">
        <v>28</v>
      </c>
      <c r="D36" s="29">
        <f t="shared" si="0"/>
        <v>8083</v>
      </c>
      <c r="E36" s="29">
        <f t="shared" si="6"/>
        <v>226324</v>
      </c>
      <c r="F36" s="29">
        <f t="shared" si="1"/>
        <v>-1228676</v>
      </c>
      <c r="G36" s="34">
        <f>+Inputs!$D$3</f>
        <v>0.37951000000000001</v>
      </c>
      <c r="H36" s="2"/>
      <c r="I36" s="27">
        <f t="shared" si="7"/>
        <v>1455000</v>
      </c>
      <c r="J36" s="27"/>
      <c r="K36" s="27">
        <f t="shared" si="2"/>
        <v>8083</v>
      </c>
      <c r="L36" s="27">
        <f t="shared" si="8"/>
        <v>226324</v>
      </c>
      <c r="M36" s="27">
        <f t="shared" si="3"/>
        <v>3067.57933</v>
      </c>
      <c r="N36" s="27">
        <f t="shared" si="4"/>
        <v>3067.57933</v>
      </c>
      <c r="O36" s="27">
        <f t="shared" si="9"/>
        <v>-466294.82876000064</v>
      </c>
      <c r="P36" s="27">
        <f t="shared" si="10"/>
        <v>466294.82876000064</v>
      </c>
      <c r="Q36" s="8"/>
      <c r="R36" s="8"/>
      <c r="S36" s="8"/>
      <c r="T36" s="4"/>
    </row>
    <row r="37" spans="1:20">
      <c r="A37" s="31">
        <v>40756</v>
      </c>
      <c r="B37" s="3"/>
      <c r="C37" s="6">
        <v>29</v>
      </c>
      <c r="D37" s="29">
        <f t="shared" si="0"/>
        <v>8083</v>
      </c>
      <c r="E37" s="29">
        <f t="shared" si="6"/>
        <v>234407</v>
      </c>
      <c r="F37" s="29">
        <f t="shared" si="1"/>
        <v>-1220593</v>
      </c>
      <c r="G37" s="34">
        <f>+Inputs!$D$3</f>
        <v>0.37951000000000001</v>
      </c>
      <c r="H37" s="2"/>
      <c r="I37" s="27">
        <f t="shared" si="7"/>
        <v>1455000</v>
      </c>
      <c r="J37" s="27"/>
      <c r="K37" s="27">
        <f t="shared" si="2"/>
        <v>8083</v>
      </c>
      <c r="L37" s="27">
        <f t="shared" si="8"/>
        <v>234407</v>
      </c>
      <c r="M37" s="27">
        <f t="shared" si="3"/>
        <v>3067.57933</v>
      </c>
      <c r="N37" s="27">
        <f t="shared" si="4"/>
        <v>3067.57933</v>
      </c>
      <c r="O37" s="27">
        <f t="shared" si="9"/>
        <v>-463227.24943000067</v>
      </c>
      <c r="P37" s="27">
        <f t="shared" si="10"/>
        <v>463227.24943000067</v>
      </c>
      <c r="Q37" s="8"/>
      <c r="R37" s="8"/>
      <c r="S37" s="8"/>
      <c r="T37" s="4"/>
    </row>
    <row r="38" spans="1:20">
      <c r="A38" s="31">
        <v>40787</v>
      </c>
      <c r="B38" s="3"/>
      <c r="C38" s="6">
        <v>30</v>
      </c>
      <c r="D38" s="29">
        <f t="shared" si="0"/>
        <v>8083</v>
      </c>
      <c r="E38" s="29">
        <f t="shared" si="6"/>
        <v>242490</v>
      </c>
      <c r="F38" s="29">
        <f t="shared" si="1"/>
        <v>-1212510</v>
      </c>
      <c r="G38" s="34">
        <f>+Inputs!$D$3</f>
        <v>0.37951000000000001</v>
      </c>
      <c r="H38" s="2"/>
      <c r="I38" s="27">
        <f t="shared" si="7"/>
        <v>1455000</v>
      </c>
      <c r="J38" s="27"/>
      <c r="K38" s="27">
        <f t="shared" si="2"/>
        <v>8083</v>
      </c>
      <c r="L38" s="27">
        <f t="shared" si="8"/>
        <v>242490</v>
      </c>
      <c r="M38" s="27">
        <f t="shared" si="3"/>
        <v>3067.57933</v>
      </c>
      <c r="N38" s="27">
        <f t="shared" si="4"/>
        <v>3067.57933</v>
      </c>
      <c r="O38" s="27">
        <f t="shared" si="9"/>
        <v>-460159.67010000069</v>
      </c>
      <c r="P38" s="27">
        <f t="shared" si="10"/>
        <v>460159.67010000069</v>
      </c>
      <c r="Q38" s="8"/>
      <c r="R38" s="8"/>
      <c r="S38" s="8"/>
      <c r="T38" s="4"/>
    </row>
    <row r="39" spans="1:20">
      <c r="A39" s="31">
        <v>40817</v>
      </c>
      <c r="B39" s="2"/>
      <c r="C39" s="6">
        <v>31</v>
      </c>
      <c r="D39" s="29">
        <f t="shared" si="0"/>
        <v>8083</v>
      </c>
      <c r="E39" s="29">
        <f t="shared" si="6"/>
        <v>250573</v>
      </c>
      <c r="F39" s="29">
        <f t="shared" si="1"/>
        <v>-1204427</v>
      </c>
      <c r="G39" s="34">
        <f>+Inputs!$D$3</f>
        <v>0.37951000000000001</v>
      </c>
      <c r="H39" s="2"/>
      <c r="I39" s="27">
        <f t="shared" si="7"/>
        <v>1455000</v>
      </c>
      <c r="J39" s="27"/>
      <c r="K39" s="27">
        <f t="shared" si="2"/>
        <v>8083</v>
      </c>
      <c r="L39" s="27">
        <f t="shared" si="8"/>
        <v>250573</v>
      </c>
      <c r="M39" s="27">
        <f t="shared" si="3"/>
        <v>3067.57933</v>
      </c>
      <c r="N39" s="27">
        <f t="shared" si="4"/>
        <v>3067.57933</v>
      </c>
      <c r="O39" s="27">
        <f t="shared" si="9"/>
        <v>-457092.09077000071</v>
      </c>
      <c r="P39" s="27">
        <f t="shared" si="10"/>
        <v>457092.09077000071</v>
      </c>
      <c r="Q39" s="8"/>
      <c r="R39" s="8"/>
      <c r="S39" s="8"/>
      <c r="T39" s="4"/>
    </row>
    <row r="40" spans="1:20">
      <c r="A40" s="31">
        <v>40848</v>
      </c>
      <c r="B40" s="2"/>
      <c r="C40" s="6">
        <v>32</v>
      </c>
      <c r="D40" s="29">
        <f t="shared" si="0"/>
        <v>8083</v>
      </c>
      <c r="E40" s="29">
        <f t="shared" si="6"/>
        <v>258656</v>
      </c>
      <c r="F40" s="29">
        <f t="shared" si="1"/>
        <v>-1196344</v>
      </c>
      <c r="G40" s="34">
        <f>+Inputs!$D$3</f>
        <v>0.37951000000000001</v>
      </c>
      <c r="H40" s="2"/>
      <c r="I40" s="27">
        <f t="shared" si="7"/>
        <v>1455000</v>
      </c>
      <c r="J40" s="2"/>
      <c r="K40" s="27">
        <f t="shared" si="2"/>
        <v>8083</v>
      </c>
      <c r="L40" s="27">
        <f t="shared" si="8"/>
        <v>258656</v>
      </c>
      <c r="M40" s="27">
        <f t="shared" si="3"/>
        <v>3067.57933</v>
      </c>
      <c r="N40" s="27">
        <f t="shared" si="4"/>
        <v>3067.57933</v>
      </c>
      <c r="O40" s="27">
        <f t="shared" si="9"/>
        <v>-454024.51144000073</v>
      </c>
      <c r="P40" s="27">
        <f t="shared" si="10"/>
        <v>454024.51144000073</v>
      </c>
      <c r="Q40" s="8"/>
      <c r="R40" s="8"/>
      <c r="S40" s="8"/>
      <c r="T40" s="4"/>
    </row>
    <row r="41" spans="1:20">
      <c r="A41" s="31">
        <v>40878</v>
      </c>
      <c r="B41" s="4"/>
      <c r="C41" s="6">
        <v>33</v>
      </c>
      <c r="D41" s="29">
        <f t="shared" si="0"/>
        <v>8083</v>
      </c>
      <c r="E41" s="29">
        <f t="shared" si="6"/>
        <v>266739</v>
      </c>
      <c r="F41" s="29">
        <f t="shared" si="1"/>
        <v>-1188261</v>
      </c>
      <c r="G41" s="34">
        <f>+Inputs!$D$3</f>
        <v>0.37951000000000001</v>
      </c>
      <c r="H41" s="4"/>
      <c r="I41" s="27">
        <f t="shared" si="7"/>
        <v>1455000</v>
      </c>
      <c r="J41" s="4"/>
      <c r="K41" s="27">
        <f t="shared" si="2"/>
        <v>8083</v>
      </c>
      <c r="L41" s="27">
        <f t="shared" si="8"/>
        <v>266739</v>
      </c>
      <c r="M41" s="27">
        <f t="shared" si="3"/>
        <v>3067.57933</v>
      </c>
      <c r="N41" s="27">
        <f t="shared" si="4"/>
        <v>3067.57933</v>
      </c>
      <c r="O41" s="27">
        <f t="shared" si="9"/>
        <v>-450956.93211000075</v>
      </c>
      <c r="P41" s="27">
        <f t="shared" si="10"/>
        <v>450956.93211000075</v>
      </c>
      <c r="Q41" s="8"/>
      <c r="R41" s="8"/>
      <c r="S41" s="8"/>
      <c r="T41" s="4"/>
    </row>
    <row r="42" spans="1:20">
      <c r="A42" s="31">
        <v>40909</v>
      </c>
      <c r="B42" s="4"/>
      <c r="C42" s="6">
        <v>34</v>
      </c>
      <c r="D42" s="29">
        <f t="shared" si="0"/>
        <v>8083</v>
      </c>
      <c r="E42" s="29">
        <f t="shared" si="6"/>
        <v>274822</v>
      </c>
      <c r="F42" s="29">
        <f t="shared" si="1"/>
        <v>-1180178</v>
      </c>
      <c r="G42" s="34">
        <f>+Inputs!$D$3</f>
        <v>0.37951000000000001</v>
      </c>
      <c r="H42" s="4"/>
      <c r="I42" s="27">
        <f t="shared" si="7"/>
        <v>1455000</v>
      </c>
      <c r="J42" s="4"/>
      <c r="K42" s="27">
        <f t="shared" si="2"/>
        <v>8083</v>
      </c>
      <c r="L42" s="27">
        <f t="shared" si="8"/>
        <v>274822</v>
      </c>
      <c r="M42" s="27">
        <f t="shared" si="3"/>
        <v>3067.57933</v>
      </c>
      <c r="N42" s="27">
        <f t="shared" si="4"/>
        <v>3067.57933</v>
      </c>
      <c r="O42" s="27">
        <f t="shared" si="9"/>
        <v>-447889.35278000077</v>
      </c>
      <c r="P42" s="27">
        <f t="shared" si="10"/>
        <v>447889.35278000077</v>
      </c>
      <c r="Q42" s="8"/>
      <c r="R42" s="8"/>
      <c r="S42" s="8"/>
      <c r="T42" s="4"/>
    </row>
    <row r="43" spans="1:20">
      <c r="A43" s="31">
        <v>40940</v>
      </c>
      <c r="B43" s="4"/>
      <c r="C43" s="6">
        <v>35</v>
      </c>
      <c r="D43" s="29">
        <f t="shared" si="0"/>
        <v>8083</v>
      </c>
      <c r="E43" s="29">
        <f t="shared" si="6"/>
        <v>282905</v>
      </c>
      <c r="F43" s="29">
        <f t="shared" si="1"/>
        <v>-1172095</v>
      </c>
      <c r="G43" s="34">
        <f>+Inputs!$D$3</f>
        <v>0.37951000000000001</v>
      </c>
      <c r="H43" s="4"/>
      <c r="I43" s="27">
        <f t="shared" si="7"/>
        <v>1455000</v>
      </c>
      <c r="J43" s="4"/>
      <c r="K43" s="27">
        <f t="shared" si="2"/>
        <v>8083</v>
      </c>
      <c r="L43" s="27">
        <f t="shared" si="8"/>
        <v>282905</v>
      </c>
      <c r="M43" s="27">
        <f t="shared" si="3"/>
        <v>3067.57933</v>
      </c>
      <c r="N43" s="27">
        <f t="shared" si="4"/>
        <v>3067.57933</v>
      </c>
      <c r="O43" s="27">
        <f t="shared" si="9"/>
        <v>-444821.77345000079</v>
      </c>
      <c r="P43" s="27">
        <f t="shared" si="10"/>
        <v>444821.77345000079</v>
      </c>
      <c r="Q43" s="8"/>
      <c r="R43" s="8"/>
      <c r="S43" s="8"/>
      <c r="T43" s="4"/>
    </row>
    <row r="44" spans="1:20">
      <c r="A44" s="31">
        <v>40969</v>
      </c>
      <c r="B44" s="4"/>
      <c r="C44" s="6">
        <v>36</v>
      </c>
      <c r="D44" s="29">
        <f t="shared" si="0"/>
        <v>8083</v>
      </c>
      <c r="E44" s="29">
        <f t="shared" si="6"/>
        <v>290988</v>
      </c>
      <c r="F44" s="29">
        <f t="shared" si="1"/>
        <v>-1164012</v>
      </c>
      <c r="G44" s="34">
        <f>+Inputs!$D$3</f>
        <v>0.37951000000000001</v>
      </c>
      <c r="H44" s="4"/>
      <c r="I44" s="27">
        <f t="shared" si="7"/>
        <v>1455000</v>
      </c>
      <c r="J44" s="4"/>
      <c r="K44" s="27">
        <f t="shared" si="2"/>
        <v>8083</v>
      </c>
      <c r="L44" s="27">
        <f t="shared" si="8"/>
        <v>290988</v>
      </c>
      <c r="M44" s="27">
        <f t="shared" si="3"/>
        <v>3067.57933</v>
      </c>
      <c r="N44" s="27">
        <f t="shared" si="4"/>
        <v>3067.57933</v>
      </c>
      <c r="O44" s="27">
        <f t="shared" si="9"/>
        <v>-441754.19412000082</v>
      </c>
      <c r="P44" s="27">
        <f t="shared" si="10"/>
        <v>441754.19412000082</v>
      </c>
      <c r="Q44" s="8"/>
      <c r="R44" s="8"/>
      <c r="S44" s="8"/>
      <c r="T44" s="4"/>
    </row>
    <row r="45" spans="1:20">
      <c r="A45" s="31">
        <v>41000</v>
      </c>
      <c r="B45" s="4"/>
      <c r="C45" s="6">
        <v>37</v>
      </c>
      <c r="D45" s="29">
        <f t="shared" si="0"/>
        <v>8083</v>
      </c>
      <c r="E45" s="29">
        <f t="shared" si="6"/>
        <v>299071</v>
      </c>
      <c r="F45" s="29">
        <f t="shared" si="1"/>
        <v>-1155929</v>
      </c>
      <c r="G45" s="34">
        <f>+Inputs!$D$3</f>
        <v>0.37951000000000001</v>
      </c>
      <c r="H45" s="4"/>
      <c r="I45" s="27">
        <f t="shared" si="7"/>
        <v>1455000</v>
      </c>
      <c r="J45" s="4"/>
      <c r="K45" s="27">
        <f t="shared" si="2"/>
        <v>8083</v>
      </c>
      <c r="L45" s="27">
        <f t="shared" si="8"/>
        <v>299071</v>
      </c>
      <c r="M45" s="27">
        <f t="shared" si="3"/>
        <v>3067.57933</v>
      </c>
      <c r="N45" s="27">
        <f t="shared" si="4"/>
        <v>3067.57933</v>
      </c>
      <c r="O45" s="27">
        <f t="shared" si="9"/>
        <v>-438686.61479000084</v>
      </c>
      <c r="P45" s="27">
        <f t="shared" si="10"/>
        <v>438686.61479000084</v>
      </c>
      <c r="Q45" s="8"/>
      <c r="R45" s="8"/>
      <c r="S45" s="8"/>
      <c r="T45" s="4"/>
    </row>
    <row r="46" spans="1:20">
      <c r="A46" s="31">
        <v>41030</v>
      </c>
      <c r="B46" s="4"/>
      <c r="C46" s="6">
        <v>38</v>
      </c>
      <c r="D46" s="29">
        <f t="shared" si="0"/>
        <v>8083</v>
      </c>
      <c r="E46" s="29">
        <f t="shared" si="6"/>
        <v>307154</v>
      </c>
      <c r="F46" s="29">
        <f t="shared" si="1"/>
        <v>-1147846</v>
      </c>
      <c r="G46" s="34">
        <f>+Inputs!$D$3</f>
        <v>0.37951000000000001</v>
      </c>
      <c r="H46" s="4"/>
      <c r="I46" s="27">
        <f t="shared" si="7"/>
        <v>1455000</v>
      </c>
      <c r="J46" s="4"/>
      <c r="K46" s="27">
        <f t="shared" si="2"/>
        <v>8083</v>
      </c>
      <c r="L46" s="27">
        <f t="shared" si="8"/>
        <v>307154</v>
      </c>
      <c r="M46" s="27">
        <f t="shared" si="3"/>
        <v>3067.57933</v>
      </c>
      <c r="N46" s="27">
        <f t="shared" si="4"/>
        <v>3067.57933</v>
      </c>
      <c r="O46" s="27">
        <f t="shared" si="9"/>
        <v>-435619.03546000086</v>
      </c>
      <c r="P46" s="27">
        <f t="shared" si="10"/>
        <v>435619.03546000086</v>
      </c>
      <c r="Q46" s="8"/>
      <c r="R46" s="8"/>
      <c r="S46" s="8"/>
      <c r="T46" s="4"/>
    </row>
    <row r="47" spans="1:20">
      <c r="A47" s="31">
        <v>41061</v>
      </c>
      <c r="B47" s="4"/>
      <c r="C47" s="6">
        <v>39</v>
      </c>
      <c r="D47" s="29">
        <f t="shared" si="0"/>
        <v>8083</v>
      </c>
      <c r="E47" s="29">
        <f t="shared" si="6"/>
        <v>315237</v>
      </c>
      <c r="F47" s="29">
        <f t="shared" si="1"/>
        <v>-1139763</v>
      </c>
      <c r="G47" s="34">
        <f>+Inputs!$D$3</f>
        <v>0.37951000000000001</v>
      </c>
      <c r="H47" s="4"/>
      <c r="I47" s="27">
        <f t="shared" si="7"/>
        <v>1455000</v>
      </c>
      <c r="J47" s="4"/>
      <c r="K47" s="27">
        <f t="shared" si="2"/>
        <v>8083</v>
      </c>
      <c r="L47" s="27">
        <f t="shared" si="8"/>
        <v>315237</v>
      </c>
      <c r="M47" s="27">
        <f t="shared" si="3"/>
        <v>3067.57933</v>
      </c>
      <c r="N47" s="27">
        <f t="shared" si="4"/>
        <v>3067.57933</v>
      </c>
      <c r="O47" s="27">
        <f t="shared" si="9"/>
        <v>-432551.45613000088</v>
      </c>
      <c r="P47" s="27">
        <f t="shared" si="10"/>
        <v>432551.45613000088</v>
      </c>
      <c r="Q47" s="8"/>
      <c r="R47" s="8"/>
      <c r="S47" s="8"/>
      <c r="T47" s="4"/>
    </row>
    <row r="48" spans="1:20">
      <c r="A48" s="31">
        <v>41091</v>
      </c>
      <c r="B48" s="4"/>
      <c r="C48" s="6">
        <v>40</v>
      </c>
      <c r="D48" s="29">
        <f t="shared" si="0"/>
        <v>8083</v>
      </c>
      <c r="E48" s="29">
        <f t="shared" si="6"/>
        <v>323320</v>
      </c>
      <c r="F48" s="29">
        <f t="shared" si="1"/>
        <v>-1131680</v>
      </c>
      <c r="G48" s="34">
        <f>+Inputs!$D$3</f>
        <v>0.37951000000000001</v>
      </c>
      <c r="H48" s="4"/>
      <c r="I48" s="27">
        <f t="shared" si="7"/>
        <v>1455000</v>
      </c>
      <c r="J48" s="4"/>
      <c r="K48" s="27">
        <f t="shared" si="2"/>
        <v>8083</v>
      </c>
      <c r="L48" s="27">
        <f t="shared" si="8"/>
        <v>323320</v>
      </c>
      <c r="M48" s="27">
        <f t="shared" si="3"/>
        <v>3067.57933</v>
      </c>
      <c r="N48" s="27">
        <f t="shared" si="4"/>
        <v>3067.57933</v>
      </c>
      <c r="O48" s="27">
        <f t="shared" si="9"/>
        <v>-429483.8768000009</v>
      </c>
      <c r="P48" s="27">
        <f t="shared" si="10"/>
        <v>429483.8768000009</v>
      </c>
      <c r="Q48" s="8"/>
      <c r="R48" s="8"/>
      <c r="S48" s="8"/>
      <c r="T48" s="4"/>
    </row>
    <row r="49" spans="1:20">
      <c r="A49" s="31">
        <v>41122</v>
      </c>
      <c r="B49" s="4"/>
      <c r="C49" s="6">
        <v>41</v>
      </c>
      <c r="D49" s="29">
        <f t="shared" si="0"/>
        <v>8083</v>
      </c>
      <c r="E49" s="29">
        <f t="shared" si="6"/>
        <v>331403</v>
      </c>
      <c r="F49" s="29">
        <f t="shared" si="1"/>
        <v>-1123597</v>
      </c>
      <c r="G49" s="34">
        <f>+Inputs!$D$3</f>
        <v>0.37951000000000001</v>
      </c>
      <c r="H49" s="4"/>
      <c r="I49" s="27">
        <f t="shared" si="7"/>
        <v>1455000</v>
      </c>
      <c r="J49" s="4"/>
      <c r="K49" s="27">
        <f t="shared" si="2"/>
        <v>8083</v>
      </c>
      <c r="L49" s="27">
        <f t="shared" si="8"/>
        <v>331403</v>
      </c>
      <c r="M49" s="27">
        <f t="shared" si="3"/>
        <v>3067.57933</v>
      </c>
      <c r="N49" s="27">
        <f t="shared" si="4"/>
        <v>3067.57933</v>
      </c>
      <c r="O49" s="27">
        <f t="shared" si="9"/>
        <v>-426416.29747000092</v>
      </c>
      <c r="P49" s="27">
        <f t="shared" si="10"/>
        <v>426416.29747000092</v>
      </c>
      <c r="Q49" s="8"/>
      <c r="R49" s="8"/>
      <c r="S49" s="8"/>
      <c r="T49" s="4"/>
    </row>
    <row r="50" spans="1:20">
      <c r="A50" s="31">
        <v>41153</v>
      </c>
      <c r="B50" s="4"/>
      <c r="C50" s="6">
        <v>42</v>
      </c>
      <c r="D50" s="29">
        <f t="shared" si="0"/>
        <v>8083</v>
      </c>
      <c r="E50" s="29">
        <f t="shared" si="6"/>
        <v>339486</v>
      </c>
      <c r="F50" s="29">
        <f t="shared" si="1"/>
        <v>-1115514</v>
      </c>
      <c r="G50" s="34">
        <f>+Inputs!$D$3</f>
        <v>0.37951000000000001</v>
      </c>
      <c r="H50" s="4"/>
      <c r="I50" s="27">
        <f t="shared" si="7"/>
        <v>1455000</v>
      </c>
      <c r="J50" s="4"/>
      <c r="K50" s="27">
        <f t="shared" si="2"/>
        <v>8083</v>
      </c>
      <c r="L50" s="27">
        <f t="shared" si="8"/>
        <v>339486</v>
      </c>
      <c r="M50" s="27">
        <f t="shared" si="3"/>
        <v>3067.57933</v>
      </c>
      <c r="N50" s="27">
        <f t="shared" si="4"/>
        <v>3067.57933</v>
      </c>
      <c r="O50" s="27">
        <f t="shared" si="9"/>
        <v>-423348.71814000094</v>
      </c>
      <c r="P50" s="27">
        <f t="shared" si="10"/>
        <v>423348.71814000094</v>
      </c>
      <c r="Q50" s="8"/>
      <c r="R50" s="8"/>
      <c r="S50" s="8"/>
      <c r="T50" s="4"/>
    </row>
    <row r="51" spans="1:20">
      <c r="A51" s="31">
        <v>41183</v>
      </c>
      <c r="B51" s="4"/>
      <c r="C51" s="6">
        <v>43</v>
      </c>
      <c r="D51" s="29">
        <f t="shared" si="0"/>
        <v>8083</v>
      </c>
      <c r="E51" s="29">
        <f t="shared" si="6"/>
        <v>347569</v>
      </c>
      <c r="F51" s="29">
        <f t="shared" si="1"/>
        <v>-1107431</v>
      </c>
      <c r="G51" s="34">
        <f>+Inputs!$D$3</f>
        <v>0.37951000000000001</v>
      </c>
      <c r="H51" s="4"/>
      <c r="I51" s="27">
        <f t="shared" si="7"/>
        <v>1455000</v>
      </c>
      <c r="J51" s="4"/>
      <c r="K51" s="27">
        <f t="shared" si="2"/>
        <v>8083</v>
      </c>
      <c r="L51" s="27">
        <f t="shared" si="8"/>
        <v>347569</v>
      </c>
      <c r="M51" s="27">
        <f t="shared" si="3"/>
        <v>3067.57933</v>
      </c>
      <c r="N51" s="27">
        <f t="shared" si="4"/>
        <v>3067.57933</v>
      </c>
      <c r="O51" s="27">
        <f t="shared" si="9"/>
        <v>-420281.13881000096</v>
      </c>
      <c r="P51" s="27">
        <f t="shared" si="10"/>
        <v>420281.13881000096</v>
      </c>
      <c r="Q51" s="8"/>
      <c r="R51" s="8"/>
      <c r="S51" s="8"/>
      <c r="T51" s="4"/>
    </row>
    <row r="52" spans="1:20">
      <c r="A52" s="31">
        <v>41214</v>
      </c>
      <c r="B52" s="4"/>
      <c r="C52" s="6">
        <v>44</v>
      </c>
      <c r="D52" s="29">
        <f t="shared" si="0"/>
        <v>8083</v>
      </c>
      <c r="E52" s="29">
        <f t="shared" si="6"/>
        <v>355652</v>
      </c>
      <c r="F52" s="29">
        <f t="shared" si="1"/>
        <v>-1099348</v>
      </c>
      <c r="G52" s="34">
        <f>+Inputs!$D$3</f>
        <v>0.37951000000000001</v>
      </c>
      <c r="H52" s="4"/>
      <c r="I52" s="27">
        <f t="shared" si="7"/>
        <v>1455000</v>
      </c>
      <c r="J52" s="4"/>
      <c r="K52" s="27">
        <f t="shared" si="2"/>
        <v>8083</v>
      </c>
      <c r="L52" s="27">
        <f t="shared" si="8"/>
        <v>355652</v>
      </c>
      <c r="M52" s="27">
        <f t="shared" si="3"/>
        <v>3067.57933</v>
      </c>
      <c r="N52" s="27">
        <f t="shared" si="4"/>
        <v>3067.57933</v>
      </c>
      <c r="O52" s="27">
        <f t="shared" si="9"/>
        <v>-417213.55948000099</v>
      </c>
      <c r="P52" s="27">
        <f t="shared" si="10"/>
        <v>417213.55948000099</v>
      </c>
      <c r="Q52" s="8"/>
      <c r="R52" s="8"/>
      <c r="S52" s="8"/>
      <c r="T52" s="4"/>
    </row>
    <row r="53" spans="1:20">
      <c r="A53" s="31">
        <v>41244</v>
      </c>
      <c r="B53" s="4"/>
      <c r="C53" s="6">
        <v>45</v>
      </c>
      <c r="D53" s="29">
        <f t="shared" si="0"/>
        <v>8083</v>
      </c>
      <c r="E53" s="29">
        <f t="shared" si="6"/>
        <v>363735</v>
      </c>
      <c r="F53" s="29">
        <f t="shared" si="1"/>
        <v>-1091265</v>
      </c>
      <c r="G53" s="34">
        <f>+Inputs!$D$3</f>
        <v>0.37951000000000001</v>
      </c>
      <c r="H53" s="4"/>
      <c r="I53" s="27">
        <f t="shared" si="7"/>
        <v>1455000</v>
      </c>
      <c r="J53" s="4"/>
      <c r="K53" s="27">
        <f t="shared" si="2"/>
        <v>8083</v>
      </c>
      <c r="L53" s="27">
        <f t="shared" si="8"/>
        <v>363735</v>
      </c>
      <c r="M53" s="27">
        <f t="shared" si="3"/>
        <v>3067.57933</v>
      </c>
      <c r="N53" s="27">
        <f t="shared" si="4"/>
        <v>3067.57933</v>
      </c>
      <c r="O53" s="27">
        <f t="shared" si="9"/>
        <v>-414145.98015000101</v>
      </c>
      <c r="P53" s="27">
        <f t="shared" si="10"/>
        <v>414145.98015000101</v>
      </c>
      <c r="Q53" s="8"/>
      <c r="R53" s="8"/>
      <c r="S53" s="8"/>
      <c r="T53" s="4"/>
    </row>
    <row r="54" spans="1:20">
      <c r="A54" s="31">
        <v>41275</v>
      </c>
      <c r="B54" s="4"/>
      <c r="C54" s="6">
        <v>46</v>
      </c>
      <c r="D54" s="29">
        <f t="shared" si="0"/>
        <v>8083</v>
      </c>
      <c r="E54" s="29">
        <f t="shared" si="6"/>
        <v>371818</v>
      </c>
      <c r="F54" s="29">
        <f t="shared" si="1"/>
        <v>-1083182</v>
      </c>
      <c r="G54" s="34">
        <f>+Inputs!$D$3</f>
        <v>0.37951000000000001</v>
      </c>
      <c r="H54" s="4"/>
      <c r="I54" s="27">
        <f t="shared" si="7"/>
        <v>1455000</v>
      </c>
      <c r="J54" s="4"/>
      <c r="K54" s="27">
        <f t="shared" si="2"/>
        <v>8083</v>
      </c>
      <c r="L54" s="27">
        <f t="shared" si="8"/>
        <v>371818</v>
      </c>
      <c r="M54" s="27">
        <f t="shared" si="3"/>
        <v>3067.57933</v>
      </c>
      <c r="N54" s="27">
        <f t="shared" si="4"/>
        <v>3067.57933</v>
      </c>
      <c r="O54" s="27">
        <f t="shared" si="9"/>
        <v>-411078.40082000103</v>
      </c>
      <c r="P54" s="27">
        <f t="shared" si="10"/>
        <v>411078.40082000103</v>
      </c>
      <c r="Q54" s="8"/>
      <c r="R54" s="8"/>
      <c r="S54" s="8"/>
      <c r="T54" s="4"/>
    </row>
    <row r="55" spans="1:20">
      <c r="A55" s="31">
        <v>41306</v>
      </c>
      <c r="B55" s="4"/>
      <c r="C55" s="6">
        <v>47</v>
      </c>
      <c r="D55" s="29">
        <f t="shared" si="0"/>
        <v>8083</v>
      </c>
      <c r="E55" s="29">
        <f t="shared" si="6"/>
        <v>379901</v>
      </c>
      <c r="F55" s="29">
        <f t="shared" si="1"/>
        <v>-1075099</v>
      </c>
      <c r="G55" s="34">
        <f>+Inputs!$D$3</f>
        <v>0.37951000000000001</v>
      </c>
      <c r="H55" s="4"/>
      <c r="I55" s="27">
        <f t="shared" si="7"/>
        <v>1455000</v>
      </c>
      <c r="J55" s="4"/>
      <c r="K55" s="27">
        <f t="shared" si="2"/>
        <v>8083</v>
      </c>
      <c r="L55" s="27">
        <f t="shared" si="8"/>
        <v>379901</v>
      </c>
      <c r="M55" s="27">
        <f t="shared" si="3"/>
        <v>3067.57933</v>
      </c>
      <c r="N55" s="27">
        <f t="shared" si="4"/>
        <v>3067.57933</v>
      </c>
      <c r="O55" s="27">
        <f t="shared" si="9"/>
        <v>-408010.82149000105</v>
      </c>
      <c r="P55" s="27">
        <f t="shared" si="10"/>
        <v>408010.82149000105</v>
      </c>
      <c r="Q55" s="8"/>
      <c r="R55" s="8"/>
      <c r="S55" s="8"/>
      <c r="T55" s="4"/>
    </row>
    <row r="56" spans="1:20">
      <c r="A56" s="31">
        <v>41334</v>
      </c>
      <c r="B56" s="4"/>
      <c r="C56" s="6">
        <v>48</v>
      </c>
      <c r="D56" s="29">
        <f t="shared" si="0"/>
        <v>8083</v>
      </c>
      <c r="E56" s="29">
        <f t="shared" si="6"/>
        <v>387984</v>
      </c>
      <c r="F56" s="29">
        <f t="shared" si="1"/>
        <v>-1067016</v>
      </c>
      <c r="G56" s="34">
        <f>+Inputs!$D$3</f>
        <v>0.37951000000000001</v>
      </c>
      <c r="H56" s="4"/>
      <c r="I56" s="27">
        <f t="shared" si="7"/>
        <v>1455000</v>
      </c>
      <c r="J56" s="4"/>
      <c r="K56" s="27">
        <f t="shared" si="2"/>
        <v>8083</v>
      </c>
      <c r="L56" s="27">
        <f t="shared" si="8"/>
        <v>387984</v>
      </c>
      <c r="M56" s="27">
        <f t="shared" si="3"/>
        <v>3067.57933</v>
      </c>
      <c r="N56" s="27">
        <f t="shared" si="4"/>
        <v>3067.57933</v>
      </c>
      <c r="O56" s="27">
        <f t="shared" si="9"/>
        <v>-404943.24216000107</v>
      </c>
      <c r="P56" s="27">
        <f t="shared" si="10"/>
        <v>404943.24216000107</v>
      </c>
      <c r="Q56" s="8"/>
      <c r="R56" s="8"/>
      <c r="S56" s="8"/>
      <c r="T56" s="4"/>
    </row>
    <row r="57" spans="1:20">
      <c r="A57" s="31">
        <v>41365</v>
      </c>
      <c r="B57" s="4"/>
      <c r="C57" s="6">
        <v>49</v>
      </c>
      <c r="D57" s="29">
        <f t="shared" si="0"/>
        <v>8083</v>
      </c>
      <c r="E57" s="29">
        <f t="shared" si="6"/>
        <v>396067</v>
      </c>
      <c r="F57" s="29">
        <f t="shared" si="1"/>
        <v>-1058933</v>
      </c>
      <c r="G57" s="34">
        <f>+Inputs!$D$3</f>
        <v>0.37951000000000001</v>
      </c>
      <c r="H57" s="4"/>
      <c r="I57" s="27">
        <f t="shared" si="7"/>
        <v>1455000</v>
      </c>
      <c r="J57" s="4"/>
      <c r="K57" s="27">
        <f t="shared" si="2"/>
        <v>8083</v>
      </c>
      <c r="L57" s="27">
        <f t="shared" si="8"/>
        <v>396067</v>
      </c>
      <c r="M57" s="27">
        <f t="shared" si="3"/>
        <v>3067.57933</v>
      </c>
      <c r="N57" s="27">
        <f t="shared" si="4"/>
        <v>3067.57933</v>
      </c>
      <c r="O57" s="27">
        <f t="shared" si="9"/>
        <v>-401875.66283000109</v>
      </c>
      <c r="P57" s="27">
        <f t="shared" si="10"/>
        <v>401875.66283000109</v>
      </c>
      <c r="Q57" s="8"/>
      <c r="R57" s="8"/>
      <c r="S57" s="8"/>
      <c r="T57" s="4"/>
    </row>
    <row r="58" spans="1:20">
      <c r="A58" s="31">
        <v>41395</v>
      </c>
      <c r="B58" s="4"/>
      <c r="C58" s="6">
        <v>50</v>
      </c>
      <c r="D58" s="29">
        <f t="shared" si="0"/>
        <v>8083</v>
      </c>
      <c r="E58" s="29">
        <f t="shared" si="6"/>
        <v>404150</v>
      </c>
      <c r="F58" s="29">
        <f t="shared" si="1"/>
        <v>-1050850</v>
      </c>
      <c r="G58" s="34">
        <f>+Inputs!$D$3</f>
        <v>0.37951000000000001</v>
      </c>
      <c r="H58" s="4"/>
      <c r="I58" s="27">
        <f t="shared" si="7"/>
        <v>1455000</v>
      </c>
      <c r="J58" s="4"/>
      <c r="K58" s="27">
        <f t="shared" si="2"/>
        <v>8083</v>
      </c>
      <c r="L58" s="27">
        <f t="shared" si="8"/>
        <v>404150</v>
      </c>
      <c r="M58" s="27">
        <f t="shared" si="3"/>
        <v>3067.57933</v>
      </c>
      <c r="N58" s="27">
        <f t="shared" si="4"/>
        <v>3067.57933</v>
      </c>
      <c r="O58" s="27">
        <f t="shared" si="9"/>
        <v>-398808.08350000111</v>
      </c>
      <c r="P58" s="27">
        <f t="shared" si="10"/>
        <v>398808.08350000111</v>
      </c>
      <c r="Q58" s="8"/>
      <c r="R58" s="8"/>
      <c r="S58" s="8"/>
      <c r="T58" s="4"/>
    </row>
    <row r="59" spans="1:20">
      <c r="A59" s="31">
        <v>41426</v>
      </c>
      <c r="B59" s="4"/>
      <c r="C59" s="6">
        <v>51</v>
      </c>
      <c r="D59" s="29">
        <f t="shared" si="0"/>
        <v>8083</v>
      </c>
      <c r="E59" s="29">
        <f t="shared" si="6"/>
        <v>412233</v>
      </c>
      <c r="F59" s="29">
        <f t="shared" si="1"/>
        <v>-1042767</v>
      </c>
      <c r="G59" s="34">
        <f>+Inputs!$D$3</f>
        <v>0.37951000000000001</v>
      </c>
      <c r="H59" s="4"/>
      <c r="I59" s="27">
        <f t="shared" si="7"/>
        <v>1455000</v>
      </c>
      <c r="J59" s="4"/>
      <c r="K59" s="27">
        <f t="shared" si="2"/>
        <v>8083</v>
      </c>
      <c r="L59" s="27">
        <f t="shared" si="8"/>
        <v>412233</v>
      </c>
      <c r="M59" s="27">
        <f t="shared" si="3"/>
        <v>3067.57933</v>
      </c>
      <c r="N59" s="27">
        <f t="shared" si="4"/>
        <v>3067.57933</v>
      </c>
      <c r="O59" s="27">
        <f t="shared" si="9"/>
        <v>-395740.50417000114</v>
      </c>
      <c r="P59" s="27">
        <f t="shared" si="10"/>
        <v>395740.50417000114</v>
      </c>
      <c r="Q59" s="8"/>
      <c r="R59" s="8"/>
      <c r="S59" s="8"/>
      <c r="T59" s="4"/>
    </row>
    <row r="60" spans="1:20">
      <c r="A60" s="31">
        <v>41456</v>
      </c>
      <c r="B60" s="4"/>
      <c r="C60" s="6">
        <v>52</v>
      </c>
      <c r="D60" s="29">
        <f t="shared" si="0"/>
        <v>8083</v>
      </c>
      <c r="E60" s="29">
        <f t="shared" si="6"/>
        <v>420316</v>
      </c>
      <c r="F60" s="29">
        <f t="shared" si="1"/>
        <v>-1034684</v>
      </c>
      <c r="G60" s="34">
        <f>+Inputs!$D$3</f>
        <v>0.37951000000000001</v>
      </c>
      <c r="H60" s="4"/>
      <c r="I60" s="27">
        <f t="shared" si="7"/>
        <v>1455000</v>
      </c>
      <c r="J60" s="4"/>
      <c r="K60" s="27">
        <f t="shared" si="2"/>
        <v>8083</v>
      </c>
      <c r="L60" s="27">
        <f t="shared" si="8"/>
        <v>420316</v>
      </c>
      <c r="M60" s="27">
        <f t="shared" si="3"/>
        <v>3067.57933</v>
      </c>
      <c r="N60" s="27">
        <f t="shared" si="4"/>
        <v>3067.57933</v>
      </c>
      <c r="O60" s="27">
        <f t="shared" si="9"/>
        <v>-392672.92484000116</v>
      </c>
      <c r="P60" s="27">
        <f t="shared" si="10"/>
        <v>392672.92484000116</v>
      </c>
      <c r="Q60" s="8"/>
      <c r="R60" s="8"/>
      <c r="S60" s="8"/>
      <c r="T60" s="4"/>
    </row>
    <row r="61" spans="1:20">
      <c r="A61" s="31">
        <v>41487</v>
      </c>
      <c r="B61" s="4"/>
      <c r="C61" s="6">
        <v>53</v>
      </c>
      <c r="D61" s="29">
        <f t="shared" si="0"/>
        <v>8083</v>
      </c>
      <c r="E61" s="29">
        <f t="shared" si="6"/>
        <v>428399</v>
      </c>
      <c r="F61" s="29">
        <f t="shared" si="1"/>
        <v>-1026601</v>
      </c>
      <c r="G61" s="34">
        <f>+Inputs!$D$3</f>
        <v>0.37951000000000001</v>
      </c>
      <c r="H61" s="4"/>
      <c r="I61" s="27">
        <f t="shared" si="7"/>
        <v>1455000</v>
      </c>
      <c r="J61" s="4"/>
      <c r="K61" s="27">
        <f t="shared" si="2"/>
        <v>8083</v>
      </c>
      <c r="L61" s="27">
        <f t="shared" si="8"/>
        <v>428399</v>
      </c>
      <c r="M61" s="27">
        <f t="shared" si="3"/>
        <v>3067.57933</v>
      </c>
      <c r="N61" s="27">
        <f t="shared" si="4"/>
        <v>3067.57933</v>
      </c>
      <c r="O61" s="27">
        <f t="shared" si="9"/>
        <v>-389605.34551000118</v>
      </c>
      <c r="P61" s="27">
        <f t="shared" si="10"/>
        <v>389605.34551000118</v>
      </c>
      <c r="Q61" s="8"/>
      <c r="R61" s="8"/>
      <c r="S61" s="8"/>
      <c r="T61" s="4"/>
    </row>
    <row r="62" spans="1:20">
      <c r="A62" s="31">
        <v>41518</v>
      </c>
      <c r="B62" s="4"/>
      <c r="C62" s="6">
        <v>54</v>
      </c>
      <c r="D62" s="29">
        <f t="shared" si="0"/>
        <v>8083</v>
      </c>
      <c r="E62" s="29">
        <f t="shared" si="6"/>
        <v>436482</v>
      </c>
      <c r="F62" s="29">
        <f t="shared" si="1"/>
        <v>-1018518</v>
      </c>
      <c r="G62" s="34">
        <f>+Inputs!$D$3</f>
        <v>0.37951000000000001</v>
      </c>
      <c r="H62" s="4"/>
      <c r="I62" s="27">
        <f t="shared" si="7"/>
        <v>1455000</v>
      </c>
      <c r="J62" s="4"/>
      <c r="K62" s="27">
        <f t="shared" si="2"/>
        <v>8083</v>
      </c>
      <c r="L62" s="27">
        <f t="shared" si="8"/>
        <v>436482</v>
      </c>
      <c r="M62" s="27">
        <f t="shared" si="3"/>
        <v>3067.57933</v>
      </c>
      <c r="N62" s="27">
        <f t="shared" si="4"/>
        <v>3067.57933</v>
      </c>
      <c r="O62" s="27">
        <f t="shared" si="9"/>
        <v>-386537.7661800012</v>
      </c>
      <c r="P62" s="27">
        <f t="shared" si="10"/>
        <v>386537.7661800012</v>
      </c>
      <c r="Q62" s="8"/>
      <c r="R62" s="8"/>
      <c r="S62" s="8"/>
      <c r="T62" s="4"/>
    </row>
    <row r="63" spans="1:20">
      <c r="A63" s="31">
        <v>41548</v>
      </c>
      <c r="B63" s="4"/>
      <c r="C63" s="6">
        <v>55</v>
      </c>
      <c r="D63" s="29">
        <f t="shared" si="0"/>
        <v>8083</v>
      </c>
      <c r="E63" s="29">
        <f t="shared" si="6"/>
        <v>444565</v>
      </c>
      <c r="F63" s="29">
        <f t="shared" si="1"/>
        <v>-1010435</v>
      </c>
      <c r="G63" s="34">
        <f>+Inputs!$D$3</f>
        <v>0.37951000000000001</v>
      </c>
      <c r="H63" s="4"/>
      <c r="I63" s="27">
        <f t="shared" si="7"/>
        <v>1455000</v>
      </c>
      <c r="J63" s="4"/>
      <c r="K63" s="27">
        <f t="shared" si="2"/>
        <v>8083</v>
      </c>
      <c r="L63" s="27">
        <f t="shared" si="8"/>
        <v>444565</v>
      </c>
      <c r="M63" s="27">
        <f t="shared" si="3"/>
        <v>3067.57933</v>
      </c>
      <c r="N63" s="27">
        <f t="shared" si="4"/>
        <v>3067.57933</v>
      </c>
      <c r="O63" s="27">
        <f t="shared" si="9"/>
        <v>-383470.18685000122</v>
      </c>
      <c r="P63" s="27">
        <f t="shared" si="10"/>
        <v>383470.18685000122</v>
      </c>
      <c r="Q63" s="8"/>
      <c r="R63" s="8"/>
      <c r="S63" s="8"/>
      <c r="T63" s="4"/>
    </row>
    <row r="64" spans="1:20">
      <c r="A64" s="31">
        <v>41579</v>
      </c>
      <c r="B64" s="4"/>
      <c r="C64" s="6">
        <v>56</v>
      </c>
      <c r="D64" s="29">
        <f t="shared" si="0"/>
        <v>8083</v>
      </c>
      <c r="E64" s="29">
        <f t="shared" si="6"/>
        <v>452648</v>
      </c>
      <c r="F64" s="29">
        <f t="shared" si="1"/>
        <v>-1002352</v>
      </c>
      <c r="G64" s="34">
        <f>+Inputs!$D$3</f>
        <v>0.37951000000000001</v>
      </c>
      <c r="H64" s="4"/>
      <c r="I64" s="27">
        <f t="shared" si="7"/>
        <v>1455000</v>
      </c>
      <c r="J64" s="4"/>
      <c r="K64" s="27">
        <f t="shared" si="2"/>
        <v>8083</v>
      </c>
      <c r="L64" s="27">
        <f t="shared" si="8"/>
        <v>452648</v>
      </c>
      <c r="M64" s="27">
        <f t="shared" si="3"/>
        <v>3067.57933</v>
      </c>
      <c r="N64" s="27">
        <f t="shared" si="4"/>
        <v>3067.57933</v>
      </c>
      <c r="O64" s="27">
        <f t="shared" si="9"/>
        <v>-380402.60752000124</v>
      </c>
      <c r="P64" s="27">
        <f t="shared" si="10"/>
        <v>380402.60752000124</v>
      </c>
      <c r="Q64" s="8"/>
      <c r="R64" s="8"/>
      <c r="S64" s="8"/>
      <c r="T64" s="4"/>
    </row>
    <row r="65" spans="1:20">
      <c r="A65" s="31">
        <v>41609</v>
      </c>
      <c r="B65" s="4"/>
      <c r="C65" s="6">
        <v>57</v>
      </c>
      <c r="D65" s="29">
        <f t="shared" si="0"/>
        <v>8083</v>
      </c>
      <c r="E65" s="29">
        <f t="shared" si="6"/>
        <v>460731</v>
      </c>
      <c r="F65" s="29">
        <f t="shared" si="1"/>
        <v>-994269</v>
      </c>
      <c r="G65" s="34">
        <f>+Inputs!$D$3</f>
        <v>0.37951000000000001</v>
      </c>
      <c r="H65" s="4"/>
      <c r="I65" s="27">
        <f t="shared" si="7"/>
        <v>1455000</v>
      </c>
      <c r="J65" s="4"/>
      <c r="K65" s="27">
        <f t="shared" si="2"/>
        <v>8083</v>
      </c>
      <c r="L65" s="27">
        <f t="shared" si="8"/>
        <v>460731</v>
      </c>
      <c r="M65" s="27">
        <f t="shared" si="3"/>
        <v>3067.57933</v>
      </c>
      <c r="N65" s="27">
        <f t="shared" si="4"/>
        <v>3067.57933</v>
      </c>
      <c r="O65" s="27">
        <f t="shared" si="9"/>
        <v>-377335.02819000126</v>
      </c>
      <c r="P65" s="27">
        <f t="shared" si="10"/>
        <v>377335.02819000126</v>
      </c>
      <c r="Q65" s="8"/>
      <c r="R65" s="8"/>
      <c r="S65" s="8"/>
      <c r="T65" s="4"/>
    </row>
    <row r="66" spans="1:20">
      <c r="A66" s="31">
        <v>41640</v>
      </c>
      <c r="B66" s="4"/>
      <c r="C66" s="6">
        <v>58</v>
      </c>
      <c r="D66" s="29">
        <f t="shared" si="0"/>
        <v>8083</v>
      </c>
      <c r="E66" s="29">
        <f t="shared" si="6"/>
        <v>468814</v>
      </c>
      <c r="F66" s="29">
        <f t="shared" si="1"/>
        <v>-986186</v>
      </c>
      <c r="G66" s="34">
        <f>+Inputs!$D$3</f>
        <v>0.37951000000000001</v>
      </c>
      <c r="H66" s="4"/>
      <c r="I66" s="27">
        <f t="shared" si="7"/>
        <v>1455000</v>
      </c>
      <c r="J66" s="4"/>
      <c r="K66" s="27">
        <f t="shared" si="2"/>
        <v>8083</v>
      </c>
      <c r="L66" s="27">
        <f t="shared" si="8"/>
        <v>468814</v>
      </c>
      <c r="M66" s="27">
        <f t="shared" si="3"/>
        <v>3067.57933</v>
      </c>
      <c r="N66" s="27">
        <f t="shared" si="4"/>
        <v>3067.57933</v>
      </c>
      <c r="O66" s="27">
        <f t="shared" si="9"/>
        <v>-374267.44886000128</v>
      </c>
      <c r="P66" s="27">
        <f t="shared" si="10"/>
        <v>374267.44886000128</v>
      </c>
      <c r="Q66" s="8"/>
      <c r="R66" s="8"/>
      <c r="S66" s="8"/>
      <c r="T66" s="4"/>
    </row>
    <row r="67" spans="1:20">
      <c r="A67" s="31">
        <v>41671</v>
      </c>
      <c r="B67" s="4"/>
      <c r="C67" s="6">
        <v>59</v>
      </c>
      <c r="D67" s="29">
        <f t="shared" si="0"/>
        <v>8083</v>
      </c>
      <c r="E67" s="29">
        <f t="shared" si="6"/>
        <v>476897</v>
      </c>
      <c r="F67" s="29">
        <f t="shared" si="1"/>
        <v>-978103</v>
      </c>
      <c r="G67" s="34">
        <f>+Inputs!$D$3</f>
        <v>0.37951000000000001</v>
      </c>
      <c r="H67" s="4"/>
      <c r="I67" s="27">
        <f t="shared" si="7"/>
        <v>1455000</v>
      </c>
      <c r="J67" s="4"/>
      <c r="K67" s="27">
        <f t="shared" si="2"/>
        <v>8083</v>
      </c>
      <c r="L67" s="27">
        <f t="shared" si="8"/>
        <v>476897</v>
      </c>
      <c r="M67" s="27">
        <f t="shared" si="3"/>
        <v>3067.57933</v>
      </c>
      <c r="N67" s="27">
        <f t="shared" si="4"/>
        <v>3067.57933</v>
      </c>
      <c r="O67" s="27">
        <f t="shared" si="9"/>
        <v>-371199.86953000131</v>
      </c>
      <c r="P67" s="27">
        <f t="shared" si="10"/>
        <v>371199.86953000131</v>
      </c>
      <c r="Q67" s="8"/>
      <c r="R67" s="8"/>
      <c r="S67" s="8"/>
      <c r="T67" s="4"/>
    </row>
    <row r="68" spans="1:20">
      <c r="A68" s="31">
        <v>41699</v>
      </c>
      <c r="B68" s="4"/>
      <c r="C68" s="6">
        <v>60</v>
      </c>
      <c r="D68" s="29">
        <f t="shared" si="0"/>
        <v>8083</v>
      </c>
      <c r="E68" s="29">
        <f t="shared" si="6"/>
        <v>484980</v>
      </c>
      <c r="F68" s="29">
        <f t="shared" si="1"/>
        <v>-970020</v>
      </c>
      <c r="G68" s="34">
        <f>+Inputs!$D$3</f>
        <v>0.37951000000000001</v>
      </c>
      <c r="H68" s="4"/>
      <c r="I68" s="27">
        <f t="shared" si="7"/>
        <v>1455000</v>
      </c>
      <c r="J68" s="4"/>
      <c r="K68" s="27">
        <f t="shared" si="2"/>
        <v>8083</v>
      </c>
      <c r="L68" s="27">
        <f t="shared" si="8"/>
        <v>484980</v>
      </c>
      <c r="M68" s="27">
        <f t="shared" si="3"/>
        <v>3067.57933</v>
      </c>
      <c r="N68" s="27">
        <f t="shared" si="4"/>
        <v>3067.57933</v>
      </c>
      <c r="O68" s="27">
        <f t="shared" si="9"/>
        <v>-368132.29020000133</v>
      </c>
      <c r="P68" s="27">
        <f t="shared" si="10"/>
        <v>368132.29020000133</v>
      </c>
      <c r="Q68" s="8"/>
      <c r="R68" s="8"/>
      <c r="S68" s="8"/>
      <c r="T68" s="4"/>
    </row>
    <row r="69" spans="1:20">
      <c r="A69" s="31">
        <v>41730</v>
      </c>
      <c r="B69" s="4"/>
      <c r="C69" s="6">
        <v>61</v>
      </c>
      <c r="D69" s="29">
        <f t="shared" si="0"/>
        <v>8083</v>
      </c>
      <c r="E69" s="29">
        <f t="shared" si="6"/>
        <v>493063</v>
      </c>
      <c r="F69" s="29">
        <f t="shared" si="1"/>
        <v>-961937</v>
      </c>
      <c r="G69" s="34">
        <f>+Inputs!$D$3</f>
        <v>0.37951000000000001</v>
      </c>
      <c r="H69" s="4"/>
      <c r="I69" s="27">
        <f t="shared" si="7"/>
        <v>1455000</v>
      </c>
      <c r="J69" s="4"/>
      <c r="K69" s="27">
        <f t="shared" si="2"/>
        <v>8083</v>
      </c>
      <c r="L69" s="27">
        <f t="shared" si="8"/>
        <v>493063</v>
      </c>
      <c r="M69" s="27">
        <f t="shared" si="3"/>
        <v>3067.57933</v>
      </c>
      <c r="N69" s="27">
        <f t="shared" si="4"/>
        <v>3067.57933</v>
      </c>
      <c r="O69" s="27">
        <f t="shared" si="9"/>
        <v>-365064.71087000135</v>
      </c>
      <c r="P69" s="27">
        <f t="shared" si="10"/>
        <v>365064.71087000135</v>
      </c>
      <c r="Q69" s="8"/>
      <c r="R69" s="8"/>
      <c r="S69" s="8"/>
      <c r="T69" s="4"/>
    </row>
    <row r="70" spans="1:20">
      <c r="A70" s="31">
        <v>41760</v>
      </c>
      <c r="B70" s="4"/>
      <c r="C70" s="6">
        <v>62</v>
      </c>
      <c r="D70" s="29">
        <f t="shared" si="0"/>
        <v>8083</v>
      </c>
      <c r="E70" s="29">
        <f t="shared" si="6"/>
        <v>501146</v>
      </c>
      <c r="F70" s="29">
        <f t="shared" si="1"/>
        <v>-953854</v>
      </c>
      <c r="G70" s="34">
        <f>+Inputs!$D$3</f>
        <v>0.37951000000000001</v>
      </c>
      <c r="H70" s="4"/>
      <c r="I70" s="27">
        <f t="shared" si="7"/>
        <v>1455000</v>
      </c>
      <c r="J70" s="4"/>
      <c r="K70" s="27">
        <f t="shared" si="2"/>
        <v>8083</v>
      </c>
      <c r="L70" s="27">
        <f t="shared" si="8"/>
        <v>501146</v>
      </c>
      <c r="M70" s="27">
        <f t="shared" si="3"/>
        <v>3067.57933</v>
      </c>
      <c r="N70" s="27">
        <f t="shared" si="4"/>
        <v>3067.57933</v>
      </c>
      <c r="O70" s="27">
        <f t="shared" si="9"/>
        <v>-361997.13154000137</v>
      </c>
      <c r="P70" s="27">
        <f t="shared" si="10"/>
        <v>361997.13154000137</v>
      </c>
      <c r="Q70" s="8"/>
      <c r="R70" s="8"/>
      <c r="S70" s="8"/>
      <c r="T70" s="4"/>
    </row>
    <row r="71" spans="1:20">
      <c r="A71" s="31">
        <v>41791</v>
      </c>
      <c r="B71" s="4"/>
      <c r="C71" s="6">
        <v>63</v>
      </c>
      <c r="D71" s="29">
        <f t="shared" si="0"/>
        <v>8083</v>
      </c>
      <c r="E71" s="29">
        <f t="shared" si="6"/>
        <v>509229</v>
      </c>
      <c r="F71" s="29">
        <f t="shared" si="1"/>
        <v>-945771</v>
      </c>
      <c r="G71" s="34">
        <f>+Inputs!$D$3</f>
        <v>0.37951000000000001</v>
      </c>
      <c r="H71" s="4"/>
      <c r="I71" s="27">
        <f t="shared" si="7"/>
        <v>1455000</v>
      </c>
      <c r="J71" s="4"/>
      <c r="K71" s="27">
        <f t="shared" si="2"/>
        <v>8083</v>
      </c>
      <c r="L71" s="27">
        <f t="shared" si="8"/>
        <v>509229</v>
      </c>
      <c r="M71" s="27">
        <f t="shared" si="3"/>
        <v>3067.57933</v>
      </c>
      <c r="N71" s="27">
        <f t="shared" si="4"/>
        <v>3067.57933</v>
      </c>
      <c r="O71" s="27">
        <f t="shared" si="9"/>
        <v>-358929.55221000139</v>
      </c>
      <c r="P71" s="27">
        <f t="shared" si="10"/>
        <v>358929.55221000139</v>
      </c>
      <c r="Q71" s="8"/>
      <c r="R71" s="8"/>
      <c r="S71" s="8"/>
      <c r="T71" s="4"/>
    </row>
    <row r="72" spans="1:20">
      <c r="A72" s="31">
        <v>41821</v>
      </c>
      <c r="B72" s="4"/>
      <c r="C72" s="6">
        <v>64</v>
      </c>
      <c r="D72" s="29">
        <f t="shared" si="0"/>
        <v>8083</v>
      </c>
      <c r="E72" s="29">
        <f t="shared" si="6"/>
        <v>517312</v>
      </c>
      <c r="F72" s="29">
        <f t="shared" si="1"/>
        <v>-937688</v>
      </c>
      <c r="G72" s="34">
        <f>+Inputs!$D$3</f>
        <v>0.37951000000000001</v>
      </c>
      <c r="H72" s="4"/>
      <c r="I72" s="27">
        <f t="shared" si="7"/>
        <v>1455000</v>
      </c>
      <c r="J72" s="4"/>
      <c r="K72" s="27">
        <f t="shared" si="2"/>
        <v>8083</v>
      </c>
      <c r="L72" s="27">
        <f t="shared" si="8"/>
        <v>517312</v>
      </c>
      <c r="M72" s="27">
        <f t="shared" si="3"/>
        <v>3067.57933</v>
      </c>
      <c r="N72" s="27">
        <f t="shared" si="4"/>
        <v>3067.57933</v>
      </c>
      <c r="O72" s="27">
        <f t="shared" si="9"/>
        <v>-355861.97288000141</v>
      </c>
      <c r="P72" s="27">
        <f t="shared" si="10"/>
        <v>355861.97288000141</v>
      </c>
      <c r="Q72" s="8"/>
      <c r="R72" s="8"/>
      <c r="S72" s="8"/>
      <c r="T72" s="4"/>
    </row>
    <row r="73" spans="1:20">
      <c r="A73" s="31">
        <v>41852</v>
      </c>
      <c r="B73" s="4"/>
      <c r="C73" s="6">
        <v>65</v>
      </c>
      <c r="D73" s="29">
        <f t="shared" ref="D73:D136" si="12">ROUND(-(+$B$9/180)*1,0)</f>
        <v>8083</v>
      </c>
      <c r="E73" s="29">
        <f t="shared" si="6"/>
        <v>525395</v>
      </c>
      <c r="F73" s="29">
        <f t="shared" ref="F73:F136" si="13">$B$9+E73</f>
        <v>-929605</v>
      </c>
      <c r="G73" s="34">
        <f>+Inputs!$D$3</f>
        <v>0.37951000000000001</v>
      </c>
      <c r="H73" s="4"/>
      <c r="I73" s="27">
        <f t="shared" si="7"/>
        <v>1455000</v>
      </c>
      <c r="J73" s="4"/>
      <c r="K73" s="27">
        <f t="shared" ref="K73:K136" si="14">D73</f>
        <v>8083</v>
      </c>
      <c r="L73" s="27">
        <f t="shared" si="8"/>
        <v>525395</v>
      </c>
      <c r="M73" s="27">
        <f t="shared" ref="M73:M136" si="15">K73*G73</f>
        <v>3067.57933</v>
      </c>
      <c r="N73" s="27">
        <f t="shared" ref="N73:N136" si="16">M73-J73</f>
        <v>3067.57933</v>
      </c>
      <c r="O73" s="27">
        <f t="shared" si="9"/>
        <v>-352794.39355000143</v>
      </c>
      <c r="P73" s="27">
        <f t="shared" si="10"/>
        <v>352794.39355000143</v>
      </c>
      <c r="Q73" s="8"/>
      <c r="R73" s="8"/>
      <c r="S73" s="8"/>
      <c r="T73" s="4"/>
    </row>
    <row r="74" spans="1:20">
      <c r="A74" s="31">
        <v>41883</v>
      </c>
      <c r="B74" s="4"/>
      <c r="C74" s="6">
        <v>66</v>
      </c>
      <c r="D74" s="29">
        <f t="shared" si="12"/>
        <v>8083</v>
      </c>
      <c r="E74" s="29">
        <f t="shared" ref="E74:E137" si="17">+E73+D74</f>
        <v>533478</v>
      </c>
      <c r="F74" s="29">
        <f t="shared" si="13"/>
        <v>-921522</v>
      </c>
      <c r="G74" s="34">
        <f>+Inputs!$D$3</f>
        <v>0.37951000000000001</v>
      </c>
      <c r="H74" s="4"/>
      <c r="I74" s="27">
        <f t="shared" ref="I74:I137" si="18">+I73+H74</f>
        <v>1455000</v>
      </c>
      <c r="J74" s="4"/>
      <c r="K74" s="27">
        <f t="shared" si="14"/>
        <v>8083</v>
      </c>
      <c r="L74" s="27">
        <f t="shared" ref="L74:L137" si="19">+L73+K74</f>
        <v>533478</v>
      </c>
      <c r="M74" s="27">
        <f t="shared" si="15"/>
        <v>3067.57933</v>
      </c>
      <c r="N74" s="27">
        <f t="shared" si="16"/>
        <v>3067.57933</v>
      </c>
      <c r="O74" s="27">
        <f t="shared" ref="O74:O137" si="20">+O73+N74</f>
        <v>-349726.81422000146</v>
      </c>
      <c r="P74" s="27">
        <f t="shared" ref="P74:P137" si="21">P73-N74</f>
        <v>349726.81422000146</v>
      </c>
      <c r="Q74" s="8"/>
      <c r="R74" s="8"/>
      <c r="S74" s="8"/>
      <c r="T74" s="4"/>
    </row>
    <row r="75" spans="1:20">
      <c r="A75" s="31">
        <v>41913</v>
      </c>
      <c r="B75" s="4"/>
      <c r="C75" s="6">
        <v>67</v>
      </c>
      <c r="D75" s="29">
        <f t="shared" si="12"/>
        <v>8083</v>
      </c>
      <c r="E75" s="29">
        <f t="shared" si="17"/>
        <v>541561</v>
      </c>
      <c r="F75" s="29">
        <f t="shared" si="13"/>
        <v>-913439</v>
      </c>
      <c r="G75" s="34">
        <f>+Inputs!$D$3</f>
        <v>0.37951000000000001</v>
      </c>
      <c r="H75" s="4"/>
      <c r="I75" s="27">
        <f t="shared" si="18"/>
        <v>1455000</v>
      </c>
      <c r="J75" s="4"/>
      <c r="K75" s="27">
        <f t="shared" si="14"/>
        <v>8083</v>
      </c>
      <c r="L75" s="27">
        <f t="shared" si="19"/>
        <v>541561</v>
      </c>
      <c r="M75" s="27">
        <f t="shared" si="15"/>
        <v>3067.57933</v>
      </c>
      <c r="N75" s="27">
        <f t="shared" si="16"/>
        <v>3067.57933</v>
      </c>
      <c r="O75" s="27">
        <f t="shared" si="20"/>
        <v>-346659.23489000148</v>
      </c>
      <c r="P75" s="27">
        <f t="shared" si="21"/>
        <v>346659.23489000148</v>
      </c>
      <c r="Q75" s="8"/>
      <c r="R75" s="8"/>
      <c r="S75" s="8"/>
      <c r="T75" s="4"/>
    </row>
    <row r="76" spans="1:20">
      <c r="A76" s="31">
        <v>41944</v>
      </c>
      <c r="B76" s="4"/>
      <c r="C76" s="6">
        <v>68</v>
      </c>
      <c r="D76" s="29">
        <f t="shared" si="12"/>
        <v>8083</v>
      </c>
      <c r="E76" s="29">
        <f t="shared" si="17"/>
        <v>549644</v>
      </c>
      <c r="F76" s="29">
        <f t="shared" si="13"/>
        <v>-905356</v>
      </c>
      <c r="G76" s="34">
        <f>+Inputs!$D$3</f>
        <v>0.37951000000000001</v>
      </c>
      <c r="H76" s="4"/>
      <c r="I76" s="27">
        <f t="shared" si="18"/>
        <v>1455000</v>
      </c>
      <c r="J76" s="4"/>
      <c r="K76" s="27">
        <f t="shared" si="14"/>
        <v>8083</v>
      </c>
      <c r="L76" s="27">
        <f t="shared" si="19"/>
        <v>549644</v>
      </c>
      <c r="M76" s="27">
        <f t="shared" si="15"/>
        <v>3067.57933</v>
      </c>
      <c r="N76" s="27">
        <f t="shared" si="16"/>
        <v>3067.57933</v>
      </c>
      <c r="O76" s="27">
        <f t="shared" si="20"/>
        <v>-343591.6555600015</v>
      </c>
      <c r="P76" s="27">
        <f t="shared" si="21"/>
        <v>343591.6555600015</v>
      </c>
      <c r="Q76" s="8"/>
      <c r="R76" s="8"/>
      <c r="S76" s="8"/>
      <c r="T76" s="4"/>
    </row>
    <row r="77" spans="1:20">
      <c r="A77" s="31">
        <v>41974</v>
      </c>
      <c r="B77" s="4"/>
      <c r="C77" s="6">
        <v>69</v>
      </c>
      <c r="D77" s="29">
        <f t="shared" si="12"/>
        <v>8083</v>
      </c>
      <c r="E77" s="29">
        <f t="shared" si="17"/>
        <v>557727</v>
      </c>
      <c r="F77" s="29">
        <f t="shared" si="13"/>
        <v>-897273</v>
      </c>
      <c r="G77" s="34">
        <f>+Inputs!$D$3</f>
        <v>0.37951000000000001</v>
      </c>
      <c r="H77" s="4"/>
      <c r="I77" s="27">
        <f t="shared" si="18"/>
        <v>1455000</v>
      </c>
      <c r="J77" s="4"/>
      <c r="K77" s="27">
        <f t="shared" si="14"/>
        <v>8083</v>
      </c>
      <c r="L77" s="27">
        <f t="shared" si="19"/>
        <v>557727</v>
      </c>
      <c r="M77" s="27">
        <f t="shared" si="15"/>
        <v>3067.57933</v>
      </c>
      <c r="N77" s="27">
        <f t="shared" si="16"/>
        <v>3067.57933</v>
      </c>
      <c r="O77" s="27">
        <f t="shared" si="20"/>
        <v>-340524.07623000152</v>
      </c>
      <c r="P77" s="27">
        <f t="shared" si="21"/>
        <v>340524.07623000152</v>
      </c>
      <c r="Q77" s="8"/>
      <c r="R77" s="8"/>
      <c r="S77" s="8"/>
      <c r="T77" s="4"/>
    </row>
    <row r="78" spans="1:20">
      <c r="A78" s="31">
        <v>42005</v>
      </c>
      <c r="B78" s="4"/>
      <c r="C78" s="6">
        <v>70</v>
      </c>
      <c r="D78" s="29">
        <f t="shared" si="12"/>
        <v>8083</v>
      </c>
      <c r="E78" s="29">
        <f t="shared" si="17"/>
        <v>565810</v>
      </c>
      <c r="F78" s="29">
        <f t="shared" si="13"/>
        <v>-889190</v>
      </c>
      <c r="G78" s="34">
        <f>+Inputs!$D$3</f>
        <v>0.37951000000000001</v>
      </c>
      <c r="H78" s="4"/>
      <c r="I78" s="27">
        <f t="shared" si="18"/>
        <v>1455000</v>
      </c>
      <c r="J78" s="4"/>
      <c r="K78" s="27">
        <f t="shared" si="14"/>
        <v>8083</v>
      </c>
      <c r="L78" s="27">
        <f t="shared" si="19"/>
        <v>565810</v>
      </c>
      <c r="M78" s="27">
        <f t="shared" si="15"/>
        <v>3067.57933</v>
      </c>
      <c r="N78" s="27">
        <f t="shared" si="16"/>
        <v>3067.57933</v>
      </c>
      <c r="O78" s="27">
        <f t="shared" si="20"/>
        <v>-337456.49690000154</v>
      </c>
      <c r="P78" s="27">
        <f t="shared" si="21"/>
        <v>337456.49690000154</v>
      </c>
      <c r="Q78" s="8"/>
      <c r="R78" s="8"/>
      <c r="S78" s="8"/>
      <c r="T78" s="4"/>
    </row>
    <row r="79" spans="1:20">
      <c r="A79" s="31">
        <v>42036</v>
      </c>
      <c r="B79" s="4"/>
      <c r="C79" s="6">
        <v>71</v>
      </c>
      <c r="D79" s="29">
        <f t="shared" si="12"/>
        <v>8083</v>
      </c>
      <c r="E79" s="29">
        <f t="shared" si="17"/>
        <v>573893</v>
      </c>
      <c r="F79" s="29">
        <f t="shared" si="13"/>
        <v>-881107</v>
      </c>
      <c r="G79" s="34">
        <f>+Inputs!$D$3</f>
        <v>0.37951000000000001</v>
      </c>
      <c r="H79" s="4"/>
      <c r="I79" s="27">
        <f t="shared" si="18"/>
        <v>1455000</v>
      </c>
      <c r="J79" s="4"/>
      <c r="K79" s="27">
        <f t="shared" si="14"/>
        <v>8083</v>
      </c>
      <c r="L79" s="27">
        <f t="shared" si="19"/>
        <v>573893</v>
      </c>
      <c r="M79" s="27">
        <f t="shared" si="15"/>
        <v>3067.57933</v>
      </c>
      <c r="N79" s="27">
        <f t="shared" si="16"/>
        <v>3067.57933</v>
      </c>
      <c r="O79" s="27">
        <f t="shared" si="20"/>
        <v>-334388.91757000156</v>
      </c>
      <c r="P79" s="27">
        <f t="shared" si="21"/>
        <v>334388.91757000156</v>
      </c>
      <c r="Q79" s="8"/>
      <c r="R79" s="8"/>
      <c r="S79" s="8"/>
      <c r="T79" s="4"/>
    </row>
    <row r="80" spans="1:20">
      <c r="A80" s="31">
        <v>42064</v>
      </c>
      <c r="B80" s="4"/>
      <c r="C80" s="6">
        <v>72</v>
      </c>
      <c r="D80" s="29">
        <f t="shared" si="12"/>
        <v>8083</v>
      </c>
      <c r="E80" s="29">
        <f t="shared" si="17"/>
        <v>581976</v>
      </c>
      <c r="F80" s="29">
        <f t="shared" si="13"/>
        <v>-873024</v>
      </c>
      <c r="G80" s="34">
        <f>+Inputs!$D$3</f>
        <v>0.37951000000000001</v>
      </c>
      <c r="H80" s="4"/>
      <c r="I80" s="27">
        <f t="shared" si="18"/>
        <v>1455000</v>
      </c>
      <c r="J80" s="4"/>
      <c r="K80" s="27">
        <f t="shared" si="14"/>
        <v>8083</v>
      </c>
      <c r="L80" s="27">
        <f t="shared" si="19"/>
        <v>581976</v>
      </c>
      <c r="M80" s="27">
        <f t="shared" si="15"/>
        <v>3067.57933</v>
      </c>
      <c r="N80" s="27">
        <f t="shared" si="16"/>
        <v>3067.57933</v>
      </c>
      <c r="O80" s="27">
        <f t="shared" si="20"/>
        <v>-331321.33824000158</v>
      </c>
      <c r="P80" s="27">
        <f t="shared" si="21"/>
        <v>331321.33824000158</v>
      </c>
      <c r="Q80" s="8"/>
      <c r="R80" s="8"/>
      <c r="S80" s="8"/>
      <c r="T80" s="4"/>
    </row>
    <row r="81" spans="1:20">
      <c r="A81" s="31">
        <v>42095</v>
      </c>
      <c r="B81" s="4"/>
      <c r="C81" s="6">
        <v>73</v>
      </c>
      <c r="D81" s="29">
        <f t="shared" si="12"/>
        <v>8083</v>
      </c>
      <c r="E81" s="29">
        <f t="shared" si="17"/>
        <v>590059</v>
      </c>
      <c r="F81" s="29">
        <f t="shared" si="13"/>
        <v>-864941</v>
      </c>
      <c r="G81" s="34">
        <f>+Inputs!$D$3</f>
        <v>0.37951000000000001</v>
      </c>
      <c r="H81" s="4"/>
      <c r="I81" s="27">
        <f t="shared" si="18"/>
        <v>1455000</v>
      </c>
      <c r="J81" s="4"/>
      <c r="K81" s="27">
        <f t="shared" si="14"/>
        <v>8083</v>
      </c>
      <c r="L81" s="27">
        <f t="shared" si="19"/>
        <v>590059</v>
      </c>
      <c r="M81" s="27">
        <f t="shared" si="15"/>
        <v>3067.57933</v>
      </c>
      <c r="N81" s="27">
        <f t="shared" si="16"/>
        <v>3067.57933</v>
      </c>
      <c r="O81" s="27">
        <f t="shared" si="20"/>
        <v>-328253.7589100016</v>
      </c>
      <c r="P81" s="27">
        <f t="shared" si="21"/>
        <v>328253.7589100016</v>
      </c>
      <c r="Q81" s="8"/>
      <c r="R81" s="8"/>
      <c r="S81" s="8"/>
      <c r="T81" s="4"/>
    </row>
    <row r="82" spans="1:20">
      <c r="A82" s="31">
        <v>42125</v>
      </c>
      <c r="B82" s="4"/>
      <c r="C82" s="6">
        <v>74</v>
      </c>
      <c r="D82" s="29">
        <f t="shared" si="12"/>
        <v>8083</v>
      </c>
      <c r="E82" s="29">
        <f t="shared" si="17"/>
        <v>598142</v>
      </c>
      <c r="F82" s="29">
        <f t="shared" si="13"/>
        <v>-856858</v>
      </c>
      <c r="G82" s="34">
        <f>+Inputs!$D$3</f>
        <v>0.37951000000000001</v>
      </c>
      <c r="H82" s="4"/>
      <c r="I82" s="27">
        <f t="shared" si="18"/>
        <v>1455000</v>
      </c>
      <c r="J82" s="4"/>
      <c r="K82" s="27">
        <f t="shared" si="14"/>
        <v>8083</v>
      </c>
      <c r="L82" s="27">
        <f t="shared" si="19"/>
        <v>598142</v>
      </c>
      <c r="M82" s="27">
        <f t="shared" si="15"/>
        <v>3067.57933</v>
      </c>
      <c r="N82" s="27">
        <f t="shared" si="16"/>
        <v>3067.57933</v>
      </c>
      <c r="O82" s="27">
        <f t="shared" si="20"/>
        <v>-325186.17958000163</v>
      </c>
      <c r="P82" s="27">
        <f t="shared" si="21"/>
        <v>325186.17958000163</v>
      </c>
      <c r="Q82" s="8"/>
      <c r="R82" s="8"/>
      <c r="S82" s="8"/>
      <c r="T82" s="4"/>
    </row>
    <row r="83" spans="1:20">
      <c r="A83" s="31">
        <v>42156</v>
      </c>
      <c r="B83" s="4"/>
      <c r="C83" s="6">
        <v>75</v>
      </c>
      <c r="D83" s="29">
        <f t="shared" si="12"/>
        <v>8083</v>
      </c>
      <c r="E83" s="29">
        <f t="shared" si="17"/>
        <v>606225</v>
      </c>
      <c r="F83" s="29">
        <f t="shared" si="13"/>
        <v>-848775</v>
      </c>
      <c r="G83" s="34">
        <f>+Inputs!$D$3</f>
        <v>0.37951000000000001</v>
      </c>
      <c r="H83" s="4"/>
      <c r="I83" s="27">
        <f t="shared" si="18"/>
        <v>1455000</v>
      </c>
      <c r="J83" s="4"/>
      <c r="K83" s="27">
        <f t="shared" si="14"/>
        <v>8083</v>
      </c>
      <c r="L83" s="27">
        <f t="shared" si="19"/>
        <v>606225</v>
      </c>
      <c r="M83" s="27">
        <f t="shared" si="15"/>
        <v>3067.57933</v>
      </c>
      <c r="N83" s="27">
        <f t="shared" si="16"/>
        <v>3067.57933</v>
      </c>
      <c r="O83" s="27">
        <f t="shared" si="20"/>
        <v>-322118.60025000165</v>
      </c>
      <c r="P83" s="27">
        <f t="shared" si="21"/>
        <v>322118.60025000165</v>
      </c>
      <c r="Q83" s="8"/>
      <c r="R83" s="8"/>
      <c r="S83" s="8"/>
      <c r="T83" s="4"/>
    </row>
    <row r="84" spans="1:20">
      <c r="A84" s="31">
        <v>42186</v>
      </c>
      <c r="B84" s="4"/>
      <c r="C84" s="6">
        <v>76</v>
      </c>
      <c r="D84" s="29">
        <f t="shared" si="12"/>
        <v>8083</v>
      </c>
      <c r="E84" s="29">
        <f t="shared" si="17"/>
        <v>614308</v>
      </c>
      <c r="F84" s="29">
        <f t="shared" si="13"/>
        <v>-840692</v>
      </c>
      <c r="G84" s="34">
        <f>+Inputs!$D$3</f>
        <v>0.37951000000000001</v>
      </c>
      <c r="H84" s="4"/>
      <c r="I84" s="27">
        <f t="shared" si="18"/>
        <v>1455000</v>
      </c>
      <c r="J84" s="4"/>
      <c r="K84" s="27">
        <f t="shared" si="14"/>
        <v>8083</v>
      </c>
      <c r="L84" s="27">
        <f t="shared" si="19"/>
        <v>614308</v>
      </c>
      <c r="M84" s="27">
        <f t="shared" si="15"/>
        <v>3067.57933</v>
      </c>
      <c r="N84" s="27">
        <f t="shared" si="16"/>
        <v>3067.57933</v>
      </c>
      <c r="O84" s="27">
        <f t="shared" si="20"/>
        <v>-319051.02092000167</v>
      </c>
      <c r="P84" s="27">
        <f t="shared" si="21"/>
        <v>319051.02092000167</v>
      </c>
      <c r="Q84" s="8"/>
      <c r="R84" s="8"/>
      <c r="S84" s="8"/>
      <c r="T84" s="4"/>
    </row>
    <row r="85" spans="1:20">
      <c r="A85" s="31">
        <v>42217</v>
      </c>
      <c r="B85" s="4"/>
      <c r="C85" s="6">
        <v>77</v>
      </c>
      <c r="D85" s="29">
        <f t="shared" si="12"/>
        <v>8083</v>
      </c>
      <c r="E85" s="29">
        <f t="shared" si="17"/>
        <v>622391</v>
      </c>
      <c r="F85" s="29">
        <f t="shared" si="13"/>
        <v>-832609</v>
      </c>
      <c r="G85" s="34">
        <f>+Inputs!$D$3</f>
        <v>0.37951000000000001</v>
      </c>
      <c r="H85" s="4"/>
      <c r="I85" s="27">
        <f t="shared" si="18"/>
        <v>1455000</v>
      </c>
      <c r="J85" s="4"/>
      <c r="K85" s="27">
        <f t="shared" si="14"/>
        <v>8083</v>
      </c>
      <c r="L85" s="27">
        <f t="shared" si="19"/>
        <v>622391</v>
      </c>
      <c r="M85" s="27">
        <f t="shared" si="15"/>
        <v>3067.57933</v>
      </c>
      <c r="N85" s="27">
        <f t="shared" si="16"/>
        <v>3067.57933</v>
      </c>
      <c r="O85" s="27">
        <f t="shared" si="20"/>
        <v>-315983.44159000169</v>
      </c>
      <c r="P85" s="27">
        <f t="shared" si="21"/>
        <v>315983.44159000169</v>
      </c>
      <c r="Q85" s="8"/>
      <c r="R85" s="8"/>
      <c r="S85" s="8"/>
      <c r="T85" s="4"/>
    </row>
    <row r="86" spans="1:20">
      <c r="A86" s="31">
        <v>42248</v>
      </c>
      <c r="B86" s="4"/>
      <c r="C86" s="6">
        <v>78</v>
      </c>
      <c r="D86" s="29">
        <f t="shared" si="12"/>
        <v>8083</v>
      </c>
      <c r="E86" s="29">
        <f t="shared" si="17"/>
        <v>630474</v>
      </c>
      <c r="F86" s="29">
        <f t="shared" si="13"/>
        <v>-824526</v>
      </c>
      <c r="G86" s="34">
        <f>+Inputs!$D$3</f>
        <v>0.37951000000000001</v>
      </c>
      <c r="H86" s="4"/>
      <c r="I86" s="27">
        <f t="shared" si="18"/>
        <v>1455000</v>
      </c>
      <c r="J86" s="4"/>
      <c r="K86" s="27">
        <f t="shared" si="14"/>
        <v>8083</v>
      </c>
      <c r="L86" s="27">
        <f t="shared" si="19"/>
        <v>630474</v>
      </c>
      <c r="M86" s="27">
        <f t="shared" si="15"/>
        <v>3067.57933</v>
      </c>
      <c r="N86" s="27">
        <f t="shared" si="16"/>
        <v>3067.57933</v>
      </c>
      <c r="O86" s="27">
        <f t="shared" si="20"/>
        <v>-312915.86226000171</v>
      </c>
      <c r="P86" s="27">
        <f t="shared" si="21"/>
        <v>312915.86226000171</v>
      </c>
      <c r="Q86" s="8"/>
      <c r="R86" s="8"/>
      <c r="S86" s="8"/>
      <c r="T86" s="4"/>
    </row>
    <row r="87" spans="1:20">
      <c r="A87" s="31">
        <v>42278</v>
      </c>
      <c r="B87" s="4"/>
      <c r="C87" s="6">
        <v>79</v>
      </c>
      <c r="D87" s="29">
        <f t="shared" si="12"/>
        <v>8083</v>
      </c>
      <c r="E87" s="29">
        <f t="shared" si="17"/>
        <v>638557</v>
      </c>
      <c r="F87" s="29">
        <f t="shared" si="13"/>
        <v>-816443</v>
      </c>
      <c r="G87" s="34">
        <f>+Inputs!$D$3</f>
        <v>0.37951000000000001</v>
      </c>
      <c r="H87" s="4"/>
      <c r="I87" s="27">
        <f t="shared" si="18"/>
        <v>1455000</v>
      </c>
      <c r="J87" s="4"/>
      <c r="K87" s="27">
        <f t="shared" si="14"/>
        <v>8083</v>
      </c>
      <c r="L87" s="27">
        <f t="shared" si="19"/>
        <v>638557</v>
      </c>
      <c r="M87" s="27">
        <f t="shared" si="15"/>
        <v>3067.57933</v>
      </c>
      <c r="N87" s="27">
        <f t="shared" si="16"/>
        <v>3067.57933</v>
      </c>
      <c r="O87" s="27">
        <f t="shared" si="20"/>
        <v>-309848.28293000173</v>
      </c>
      <c r="P87" s="27">
        <f t="shared" si="21"/>
        <v>309848.28293000173</v>
      </c>
      <c r="Q87" s="8"/>
      <c r="R87" s="8"/>
      <c r="S87" s="8"/>
      <c r="T87" s="4"/>
    </row>
    <row r="88" spans="1:20">
      <c r="A88" s="31">
        <v>42309</v>
      </c>
      <c r="B88" s="4"/>
      <c r="C88" s="6">
        <v>80</v>
      </c>
      <c r="D88" s="29">
        <f t="shared" si="12"/>
        <v>8083</v>
      </c>
      <c r="E88" s="29">
        <f t="shared" si="17"/>
        <v>646640</v>
      </c>
      <c r="F88" s="29">
        <f t="shared" si="13"/>
        <v>-808360</v>
      </c>
      <c r="G88" s="34">
        <f>+Inputs!$D$3</f>
        <v>0.37951000000000001</v>
      </c>
      <c r="H88" s="4"/>
      <c r="I88" s="27">
        <f t="shared" si="18"/>
        <v>1455000</v>
      </c>
      <c r="J88" s="4"/>
      <c r="K88" s="27">
        <f t="shared" si="14"/>
        <v>8083</v>
      </c>
      <c r="L88" s="27">
        <f t="shared" si="19"/>
        <v>646640</v>
      </c>
      <c r="M88" s="27">
        <f t="shared" si="15"/>
        <v>3067.57933</v>
      </c>
      <c r="N88" s="27">
        <f t="shared" si="16"/>
        <v>3067.57933</v>
      </c>
      <c r="O88" s="27">
        <f t="shared" si="20"/>
        <v>-306780.70360000175</v>
      </c>
      <c r="P88" s="27">
        <f t="shared" si="21"/>
        <v>306780.70360000175</v>
      </c>
      <c r="Q88" s="8"/>
      <c r="R88" s="8"/>
      <c r="S88" s="8"/>
      <c r="T88" s="4"/>
    </row>
    <row r="89" spans="1:20">
      <c r="A89" s="31">
        <v>42339</v>
      </c>
      <c r="B89" s="4"/>
      <c r="C89" s="6">
        <v>81</v>
      </c>
      <c r="D89" s="29">
        <f t="shared" si="12"/>
        <v>8083</v>
      </c>
      <c r="E89" s="29">
        <f t="shared" si="17"/>
        <v>654723</v>
      </c>
      <c r="F89" s="29">
        <f t="shared" si="13"/>
        <v>-800277</v>
      </c>
      <c r="G89" s="34">
        <f>+Inputs!$D$3</f>
        <v>0.37951000000000001</v>
      </c>
      <c r="H89" s="4"/>
      <c r="I89" s="27">
        <f t="shared" si="18"/>
        <v>1455000</v>
      </c>
      <c r="J89" s="4"/>
      <c r="K89" s="27">
        <f t="shared" si="14"/>
        <v>8083</v>
      </c>
      <c r="L89" s="27">
        <f t="shared" si="19"/>
        <v>654723</v>
      </c>
      <c r="M89" s="27">
        <f t="shared" si="15"/>
        <v>3067.57933</v>
      </c>
      <c r="N89" s="27">
        <f t="shared" si="16"/>
        <v>3067.57933</v>
      </c>
      <c r="O89" s="27">
        <f t="shared" si="20"/>
        <v>-303713.12427000178</v>
      </c>
      <c r="P89" s="27">
        <f t="shared" si="21"/>
        <v>303713.12427000178</v>
      </c>
      <c r="Q89" s="8"/>
      <c r="R89" s="8"/>
      <c r="S89" s="8"/>
      <c r="T89" s="4"/>
    </row>
    <row r="90" spans="1:20">
      <c r="A90" s="31">
        <v>42370</v>
      </c>
      <c r="B90" s="4"/>
      <c r="C90" s="6">
        <v>82</v>
      </c>
      <c r="D90" s="29">
        <f t="shared" si="12"/>
        <v>8083</v>
      </c>
      <c r="E90" s="29">
        <f t="shared" si="17"/>
        <v>662806</v>
      </c>
      <c r="F90" s="29">
        <f t="shared" si="13"/>
        <v>-792194</v>
      </c>
      <c r="G90" s="34">
        <f>+Inputs!$D$3</f>
        <v>0.37951000000000001</v>
      </c>
      <c r="H90" s="4"/>
      <c r="I90" s="27">
        <f t="shared" si="18"/>
        <v>1455000</v>
      </c>
      <c r="J90" s="4"/>
      <c r="K90" s="27">
        <f t="shared" si="14"/>
        <v>8083</v>
      </c>
      <c r="L90" s="27">
        <f t="shared" si="19"/>
        <v>662806</v>
      </c>
      <c r="M90" s="27">
        <f t="shared" si="15"/>
        <v>3067.57933</v>
      </c>
      <c r="N90" s="27">
        <f t="shared" si="16"/>
        <v>3067.57933</v>
      </c>
      <c r="O90" s="27">
        <f t="shared" si="20"/>
        <v>-300645.5449400018</v>
      </c>
      <c r="P90" s="27">
        <f t="shared" si="21"/>
        <v>300645.5449400018</v>
      </c>
      <c r="Q90" s="8"/>
      <c r="R90" s="8"/>
      <c r="S90" s="8"/>
      <c r="T90" s="4"/>
    </row>
    <row r="91" spans="1:20">
      <c r="A91" s="31">
        <v>42401</v>
      </c>
      <c r="B91" s="4"/>
      <c r="C91" s="6">
        <v>83</v>
      </c>
      <c r="D91" s="29">
        <f t="shared" si="12"/>
        <v>8083</v>
      </c>
      <c r="E91" s="29">
        <f t="shared" si="17"/>
        <v>670889</v>
      </c>
      <c r="F91" s="29">
        <f t="shared" si="13"/>
        <v>-784111</v>
      </c>
      <c r="G91" s="34">
        <f>+Inputs!$D$3</f>
        <v>0.37951000000000001</v>
      </c>
      <c r="H91" s="4"/>
      <c r="I91" s="27">
        <f t="shared" si="18"/>
        <v>1455000</v>
      </c>
      <c r="J91" s="4"/>
      <c r="K91" s="27">
        <f t="shared" si="14"/>
        <v>8083</v>
      </c>
      <c r="L91" s="27">
        <f t="shared" si="19"/>
        <v>670889</v>
      </c>
      <c r="M91" s="27">
        <f t="shared" si="15"/>
        <v>3067.57933</v>
      </c>
      <c r="N91" s="27">
        <f t="shared" si="16"/>
        <v>3067.57933</v>
      </c>
      <c r="O91" s="27">
        <f t="shared" si="20"/>
        <v>-297577.96561000182</v>
      </c>
      <c r="P91" s="27">
        <f t="shared" si="21"/>
        <v>297577.96561000182</v>
      </c>
      <c r="Q91" s="8"/>
      <c r="R91" s="8"/>
      <c r="S91" s="8"/>
      <c r="T91" s="4"/>
    </row>
    <row r="92" spans="1:20">
      <c r="A92" s="31">
        <v>42430</v>
      </c>
      <c r="B92" s="4"/>
      <c r="C92" s="6">
        <v>84</v>
      </c>
      <c r="D92" s="29">
        <f t="shared" si="12"/>
        <v>8083</v>
      </c>
      <c r="E92" s="29">
        <f t="shared" si="17"/>
        <v>678972</v>
      </c>
      <c r="F92" s="29">
        <f t="shared" si="13"/>
        <v>-776028</v>
      </c>
      <c r="G92" s="34">
        <f>+Inputs!$D$3</f>
        <v>0.37951000000000001</v>
      </c>
      <c r="H92" s="4"/>
      <c r="I92" s="27">
        <f t="shared" si="18"/>
        <v>1455000</v>
      </c>
      <c r="J92" s="4"/>
      <c r="K92" s="27">
        <f t="shared" si="14"/>
        <v>8083</v>
      </c>
      <c r="L92" s="27">
        <f t="shared" si="19"/>
        <v>678972</v>
      </c>
      <c r="M92" s="27">
        <f t="shared" si="15"/>
        <v>3067.57933</v>
      </c>
      <c r="N92" s="27">
        <f t="shared" si="16"/>
        <v>3067.57933</v>
      </c>
      <c r="O92" s="27">
        <f t="shared" si="20"/>
        <v>-294510.38628000184</v>
      </c>
      <c r="P92" s="27">
        <f t="shared" si="21"/>
        <v>294510.38628000184</v>
      </c>
      <c r="Q92" s="8"/>
      <c r="R92" s="8"/>
      <c r="S92" s="8"/>
      <c r="T92" s="4"/>
    </row>
    <row r="93" spans="1:20">
      <c r="A93" s="31">
        <v>42461</v>
      </c>
      <c r="B93" s="4"/>
      <c r="C93" s="6">
        <v>85</v>
      </c>
      <c r="D93" s="29">
        <f t="shared" si="12"/>
        <v>8083</v>
      </c>
      <c r="E93" s="29">
        <f t="shared" si="17"/>
        <v>687055</v>
      </c>
      <c r="F93" s="29">
        <f t="shared" si="13"/>
        <v>-767945</v>
      </c>
      <c r="G93" s="34">
        <f>+Inputs!$D$3</f>
        <v>0.37951000000000001</v>
      </c>
      <c r="H93" s="4"/>
      <c r="I93" s="27">
        <f t="shared" si="18"/>
        <v>1455000</v>
      </c>
      <c r="J93" s="4"/>
      <c r="K93" s="27">
        <f t="shared" si="14"/>
        <v>8083</v>
      </c>
      <c r="L93" s="27">
        <f t="shared" si="19"/>
        <v>687055</v>
      </c>
      <c r="M93" s="27">
        <f t="shared" si="15"/>
        <v>3067.57933</v>
      </c>
      <c r="N93" s="27">
        <f t="shared" si="16"/>
        <v>3067.57933</v>
      </c>
      <c r="O93" s="27">
        <f t="shared" si="20"/>
        <v>-291442.80695000186</v>
      </c>
      <c r="P93" s="27">
        <f t="shared" si="21"/>
        <v>291442.80695000186</v>
      </c>
      <c r="Q93" s="8"/>
      <c r="R93" s="8"/>
      <c r="S93" s="8"/>
      <c r="T93" s="4"/>
    </row>
    <row r="94" spans="1:20">
      <c r="A94" s="31">
        <v>42491</v>
      </c>
      <c r="B94" s="4"/>
      <c r="C94" s="6">
        <v>86</v>
      </c>
      <c r="D94" s="29">
        <f t="shared" si="12"/>
        <v>8083</v>
      </c>
      <c r="E94" s="29">
        <f t="shared" si="17"/>
        <v>695138</v>
      </c>
      <c r="F94" s="29">
        <f t="shared" si="13"/>
        <v>-759862</v>
      </c>
      <c r="G94" s="34">
        <f>+Inputs!$D$3</f>
        <v>0.37951000000000001</v>
      </c>
      <c r="H94" s="4"/>
      <c r="I94" s="27">
        <f t="shared" si="18"/>
        <v>1455000</v>
      </c>
      <c r="J94" s="4"/>
      <c r="K94" s="27">
        <f t="shared" si="14"/>
        <v>8083</v>
      </c>
      <c r="L94" s="27">
        <f t="shared" si="19"/>
        <v>695138</v>
      </c>
      <c r="M94" s="27">
        <f t="shared" si="15"/>
        <v>3067.57933</v>
      </c>
      <c r="N94" s="27">
        <f t="shared" si="16"/>
        <v>3067.57933</v>
      </c>
      <c r="O94" s="27">
        <f t="shared" si="20"/>
        <v>-288375.22762000188</v>
      </c>
      <c r="P94" s="27">
        <f t="shared" si="21"/>
        <v>288375.22762000188</v>
      </c>
      <c r="Q94" s="8"/>
      <c r="R94" s="8"/>
      <c r="S94" s="8"/>
      <c r="T94" s="4"/>
    </row>
    <row r="95" spans="1:20">
      <c r="A95" s="31">
        <v>42522</v>
      </c>
      <c r="B95" s="4"/>
      <c r="C95" s="6">
        <v>87</v>
      </c>
      <c r="D95" s="29">
        <f t="shared" si="12"/>
        <v>8083</v>
      </c>
      <c r="E95" s="29">
        <f t="shared" si="17"/>
        <v>703221</v>
      </c>
      <c r="F95" s="29">
        <f t="shared" si="13"/>
        <v>-751779</v>
      </c>
      <c r="G95" s="34">
        <f>+Inputs!$D$3</f>
        <v>0.37951000000000001</v>
      </c>
      <c r="H95" s="4"/>
      <c r="I95" s="27">
        <f t="shared" si="18"/>
        <v>1455000</v>
      </c>
      <c r="J95" s="4"/>
      <c r="K95" s="27">
        <f t="shared" si="14"/>
        <v>8083</v>
      </c>
      <c r="L95" s="27">
        <f t="shared" si="19"/>
        <v>703221</v>
      </c>
      <c r="M95" s="27">
        <f t="shared" si="15"/>
        <v>3067.57933</v>
      </c>
      <c r="N95" s="27">
        <f t="shared" si="16"/>
        <v>3067.57933</v>
      </c>
      <c r="O95" s="27">
        <f t="shared" si="20"/>
        <v>-285307.6482900019</v>
      </c>
      <c r="P95" s="27">
        <f t="shared" si="21"/>
        <v>285307.6482900019</v>
      </c>
      <c r="Q95" s="8"/>
      <c r="R95" s="8"/>
      <c r="S95" s="8"/>
      <c r="T95" s="4"/>
    </row>
    <row r="96" spans="1:20">
      <c r="A96" s="31">
        <v>42552</v>
      </c>
      <c r="B96" s="4"/>
      <c r="C96" s="6">
        <v>88</v>
      </c>
      <c r="D96" s="29">
        <f t="shared" si="12"/>
        <v>8083</v>
      </c>
      <c r="E96" s="29">
        <f t="shared" si="17"/>
        <v>711304</v>
      </c>
      <c r="F96" s="29">
        <f t="shared" si="13"/>
        <v>-743696</v>
      </c>
      <c r="G96" s="34">
        <f>+Inputs!$D$3</f>
        <v>0.37951000000000001</v>
      </c>
      <c r="H96" s="4"/>
      <c r="I96" s="27">
        <f t="shared" si="18"/>
        <v>1455000</v>
      </c>
      <c r="J96" s="4"/>
      <c r="K96" s="27">
        <f t="shared" si="14"/>
        <v>8083</v>
      </c>
      <c r="L96" s="27">
        <f t="shared" si="19"/>
        <v>711304</v>
      </c>
      <c r="M96" s="27">
        <f t="shared" si="15"/>
        <v>3067.57933</v>
      </c>
      <c r="N96" s="27">
        <f t="shared" si="16"/>
        <v>3067.57933</v>
      </c>
      <c r="O96" s="27">
        <f t="shared" si="20"/>
        <v>-282240.06896000193</v>
      </c>
      <c r="P96" s="27">
        <f t="shared" si="21"/>
        <v>282240.06896000193</v>
      </c>
      <c r="Q96" s="8"/>
      <c r="R96" s="8"/>
      <c r="S96" s="8"/>
      <c r="T96" s="4"/>
    </row>
    <row r="97" spans="1:20">
      <c r="A97" s="31">
        <v>42583</v>
      </c>
      <c r="B97" s="4"/>
      <c r="C97" s="6">
        <v>89</v>
      </c>
      <c r="D97" s="29">
        <f t="shared" si="12"/>
        <v>8083</v>
      </c>
      <c r="E97" s="29">
        <f t="shared" si="17"/>
        <v>719387</v>
      </c>
      <c r="F97" s="29">
        <f t="shared" si="13"/>
        <v>-735613</v>
      </c>
      <c r="G97" s="34">
        <f>+Inputs!$D$3</f>
        <v>0.37951000000000001</v>
      </c>
      <c r="H97" s="4"/>
      <c r="I97" s="27">
        <f t="shared" si="18"/>
        <v>1455000</v>
      </c>
      <c r="J97" s="4"/>
      <c r="K97" s="27">
        <f t="shared" si="14"/>
        <v>8083</v>
      </c>
      <c r="L97" s="27">
        <f t="shared" si="19"/>
        <v>719387</v>
      </c>
      <c r="M97" s="27">
        <f t="shared" si="15"/>
        <v>3067.57933</v>
      </c>
      <c r="N97" s="27">
        <f t="shared" si="16"/>
        <v>3067.57933</v>
      </c>
      <c r="O97" s="27">
        <f t="shared" si="20"/>
        <v>-279172.48963000195</v>
      </c>
      <c r="P97" s="27">
        <f t="shared" si="21"/>
        <v>279172.48963000195</v>
      </c>
      <c r="Q97" s="8"/>
      <c r="R97" s="8"/>
      <c r="S97" s="8"/>
      <c r="T97" s="4"/>
    </row>
    <row r="98" spans="1:20">
      <c r="A98" s="31">
        <v>42614</v>
      </c>
      <c r="B98" s="4"/>
      <c r="C98" s="6">
        <v>90</v>
      </c>
      <c r="D98" s="29">
        <f t="shared" si="12"/>
        <v>8083</v>
      </c>
      <c r="E98" s="29">
        <f t="shared" si="17"/>
        <v>727470</v>
      </c>
      <c r="F98" s="29">
        <f t="shared" si="13"/>
        <v>-727530</v>
      </c>
      <c r="G98" s="34">
        <f>+Inputs!$D$3</f>
        <v>0.37951000000000001</v>
      </c>
      <c r="H98" s="4"/>
      <c r="I98" s="27">
        <f t="shared" si="18"/>
        <v>1455000</v>
      </c>
      <c r="J98" s="4"/>
      <c r="K98" s="27">
        <f t="shared" si="14"/>
        <v>8083</v>
      </c>
      <c r="L98" s="27">
        <f t="shared" si="19"/>
        <v>727470</v>
      </c>
      <c r="M98" s="27">
        <f t="shared" si="15"/>
        <v>3067.57933</v>
      </c>
      <c r="N98" s="27">
        <f t="shared" si="16"/>
        <v>3067.57933</v>
      </c>
      <c r="O98" s="27">
        <f t="shared" si="20"/>
        <v>-276104.91030000197</v>
      </c>
      <c r="P98" s="27">
        <f t="shared" si="21"/>
        <v>276104.91030000197</v>
      </c>
      <c r="Q98" s="8"/>
      <c r="R98" s="8"/>
      <c r="S98" s="8"/>
      <c r="T98" s="4"/>
    </row>
    <row r="99" spans="1:20">
      <c r="A99" s="31">
        <v>42644</v>
      </c>
      <c r="B99" s="4"/>
      <c r="C99" s="6">
        <v>91</v>
      </c>
      <c r="D99" s="29">
        <f t="shared" si="12"/>
        <v>8083</v>
      </c>
      <c r="E99" s="29">
        <f t="shared" si="17"/>
        <v>735553</v>
      </c>
      <c r="F99" s="29">
        <f t="shared" si="13"/>
        <v>-719447</v>
      </c>
      <c r="G99" s="34">
        <f>+Inputs!$D$3</f>
        <v>0.37951000000000001</v>
      </c>
      <c r="H99" s="4"/>
      <c r="I99" s="27">
        <f t="shared" si="18"/>
        <v>1455000</v>
      </c>
      <c r="J99" s="4"/>
      <c r="K99" s="27">
        <f t="shared" si="14"/>
        <v>8083</v>
      </c>
      <c r="L99" s="27">
        <f t="shared" si="19"/>
        <v>735553</v>
      </c>
      <c r="M99" s="27">
        <f t="shared" si="15"/>
        <v>3067.57933</v>
      </c>
      <c r="N99" s="27">
        <f t="shared" si="16"/>
        <v>3067.57933</v>
      </c>
      <c r="O99" s="27">
        <f t="shared" si="20"/>
        <v>-273037.33097000199</v>
      </c>
      <c r="P99" s="27">
        <f t="shared" si="21"/>
        <v>273037.33097000199</v>
      </c>
      <c r="Q99" s="8"/>
      <c r="R99" s="8"/>
      <c r="S99" s="8"/>
      <c r="T99" s="4"/>
    </row>
    <row r="100" spans="1:20">
      <c r="A100" s="31">
        <v>42675</v>
      </c>
      <c r="B100" s="4"/>
      <c r="C100" s="6">
        <v>92</v>
      </c>
      <c r="D100" s="29">
        <f t="shared" si="12"/>
        <v>8083</v>
      </c>
      <c r="E100" s="29">
        <f t="shared" si="17"/>
        <v>743636</v>
      </c>
      <c r="F100" s="29">
        <f t="shared" si="13"/>
        <v>-711364</v>
      </c>
      <c r="G100" s="34">
        <f>+Inputs!$D$3</f>
        <v>0.37951000000000001</v>
      </c>
      <c r="H100" s="4"/>
      <c r="I100" s="27">
        <f t="shared" si="18"/>
        <v>1455000</v>
      </c>
      <c r="J100" s="4"/>
      <c r="K100" s="27">
        <f t="shared" si="14"/>
        <v>8083</v>
      </c>
      <c r="L100" s="27">
        <f t="shared" si="19"/>
        <v>743636</v>
      </c>
      <c r="M100" s="27">
        <f t="shared" si="15"/>
        <v>3067.57933</v>
      </c>
      <c r="N100" s="27">
        <f t="shared" si="16"/>
        <v>3067.57933</v>
      </c>
      <c r="O100" s="27">
        <f t="shared" si="20"/>
        <v>-269969.75164000201</v>
      </c>
      <c r="P100" s="27">
        <f t="shared" si="21"/>
        <v>269969.75164000201</v>
      </c>
      <c r="Q100" s="8"/>
      <c r="R100" s="8"/>
      <c r="S100" s="8"/>
      <c r="T100" s="4"/>
    </row>
    <row r="101" spans="1:20">
      <c r="A101" s="31">
        <v>42705</v>
      </c>
      <c r="B101" s="4"/>
      <c r="C101" s="6">
        <v>93</v>
      </c>
      <c r="D101" s="29">
        <f t="shared" si="12"/>
        <v>8083</v>
      </c>
      <c r="E101" s="29">
        <f t="shared" si="17"/>
        <v>751719</v>
      </c>
      <c r="F101" s="29">
        <f t="shared" si="13"/>
        <v>-703281</v>
      </c>
      <c r="G101" s="34">
        <f>+Inputs!$D$3</f>
        <v>0.37951000000000001</v>
      </c>
      <c r="H101" s="4"/>
      <c r="I101" s="27">
        <f t="shared" si="18"/>
        <v>1455000</v>
      </c>
      <c r="J101" s="4"/>
      <c r="K101" s="27">
        <f t="shared" si="14"/>
        <v>8083</v>
      </c>
      <c r="L101" s="27">
        <f t="shared" si="19"/>
        <v>751719</v>
      </c>
      <c r="M101" s="27">
        <f t="shared" si="15"/>
        <v>3067.57933</v>
      </c>
      <c r="N101" s="27">
        <f t="shared" si="16"/>
        <v>3067.57933</v>
      </c>
      <c r="O101" s="27">
        <f t="shared" si="20"/>
        <v>-266902.17231000203</v>
      </c>
      <c r="P101" s="27">
        <f t="shared" si="21"/>
        <v>266902.17231000203</v>
      </c>
      <c r="Q101" s="8"/>
      <c r="R101" s="8"/>
      <c r="S101" s="8"/>
      <c r="T101" s="4"/>
    </row>
    <row r="102" spans="1:20">
      <c r="A102" s="31">
        <v>42736</v>
      </c>
      <c r="B102" s="4"/>
      <c r="C102" s="6">
        <v>94</v>
      </c>
      <c r="D102" s="29">
        <f t="shared" si="12"/>
        <v>8083</v>
      </c>
      <c r="E102" s="29">
        <f t="shared" si="17"/>
        <v>759802</v>
      </c>
      <c r="F102" s="29">
        <f t="shared" si="13"/>
        <v>-695198</v>
      </c>
      <c r="G102" s="34">
        <f>+Inputs!$D$3</f>
        <v>0.37951000000000001</v>
      </c>
      <c r="H102" s="4"/>
      <c r="I102" s="27">
        <f t="shared" si="18"/>
        <v>1455000</v>
      </c>
      <c r="J102" s="4"/>
      <c r="K102" s="27">
        <f t="shared" si="14"/>
        <v>8083</v>
      </c>
      <c r="L102" s="27">
        <f t="shared" si="19"/>
        <v>759802</v>
      </c>
      <c r="M102" s="27">
        <f t="shared" si="15"/>
        <v>3067.57933</v>
      </c>
      <c r="N102" s="27">
        <f t="shared" si="16"/>
        <v>3067.57933</v>
      </c>
      <c r="O102" s="27">
        <f t="shared" si="20"/>
        <v>-263834.59298000205</v>
      </c>
      <c r="P102" s="27">
        <f t="shared" si="21"/>
        <v>263834.59298000205</v>
      </c>
      <c r="Q102" s="8"/>
      <c r="R102" s="8"/>
      <c r="S102" s="8"/>
      <c r="T102" s="4"/>
    </row>
    <row r="103" spans="1:20">
      <c r="A103" s="31">
        <v>42767</v>
      </c>
      <c r="B103" s="4"/>
      <c r="C103" s="6">
        <v>95</v>
      </c>
      <c r="D103" s="29">
        <f t="shared" si="12"/>
        <v>8083</v>
      </c>
      <c r="E103" s="29">
        <f t="shared" si="17"/>
        <v>767885</v>
      </c>
      <c r="F103" s="29">
        <f t="shared" si="13"/>
        <v>-687115</v>
      </c>
      <c r="G103" s="34">
        <f>+Inputs!$D$3</f>
        <v>0.37951000000000001</v>
      </c>
      <c r="H103" s="4"/>
      <c r="I103" s="27">
        <f t="shared" si="18"/>
        <v>1455000</v>
      </c>
      <c r="J103" s="4"/>
      <c r="K103" s="27">
        <f t="shared" si="14"/>
        <v>8083</v>
      </c>
      <c r="L103" s="27">
        <f t="shared" si="19"/>
        <v>767885</v>
      </c>
      <c r="M103" s="27">
        <f t="shared" si="15"/>
        <v>3067.57933</v>
      </c>
      <c r="N103" s="27">
        <f t="shared" si="16"/>
        <v>3067.57933</v>
      </c>
      <c r="O103" s="27">
        <f t="shared" si="20"/>
        <v>-260767.01365000205</v>
      </c>
      <c r="P103" s="27">
        <f t="shared" si="21"/>
        <v>260767.01365000205</v>
      </c>
      <c r="Q103" s="8"/>
      <c r="R103" s="8"/>
      <c r="S103" s="8"/>
      <c r="T103" s="4"/>
    </row>
    <row r="104" spans="1:20">
      <c r="A104" s="31">
        <v>42795</v>
      </c>
      <c r="B104" s="4"/>
      <c r="C104" s="6">
        <v>96</v>
      </c>
      <c r="D104" s="29">
        <f t="shared" si="12"/>
        <v>8083</v>
      </c>
      <c r="E104" s="29">
        <f t="shared" si="17"/>
        <v>775968</v>
      </c>
      <c r="F104" s="29">
        <f t="shared" si="13"/>
        <v>-679032</v>
      </c>
      <c r="G104" s="34">
        <f>+Inputs!$D$3</f>
        <v>0.37951000000000001</v>
      </c>
      <c r="H104" s="4"/>
      <c r="I104" s="27">
        <f t="shared" si="18"/>
        <v>1455000</v>
      </c>
      <c r="J104" s="4"/>
      <c r="K104" s="27">
        <f t="shared" si="14"/>
        <v>8083</v>
      </c>
      <c r="L104" s="27">
        <f t="shared" si="19"/>
        <v>775968</v>
      </c>
      <c r="M104" s="27">
        <f t="shared" si="15"/>
        <v>3067.57933</v>
      </c>
      <c r="N104" s="27">
        <f t="shared" si="16"/>
        <v>3067.57933</v>
      </c>
      <c r="O104" s="27">
        <f t="shared" si="20"/>
        <v>-257699.43432000204</v>
      </c>
      <c r="P104" s="27">
        <f t="shared" si="21"/>
        <v>257699.43432000204</v>
      </c>
      <c r="Q104" s="8"/>
      <c r="R104" s="8"/>
      <c r="S104" s="8"/>
      <c r="T104" s="4"/>
    </row>
    <row r="105" spans="1:20">
      <c r="A105" s="31">
        <v>42826</v>
      </c>
      <c r="B105" s="4"/>
      <c r="C105" s="6">
        <v>97</v>
      </c>
      <c r="D105" s="29">
        <f t="shared" si="12"/>
        <v>8083</v>
      </c>
      <c r="E105" s="29">
        <f t="shared" si="17"/>
        <v>784051</v>
      </c>
      <c r="F105" s="29">
        <f t="shared" si="13"/>
        <v>-670949</v>
      </c>
      <c r="G105" s="34">
        <f>+Inputs!$D$3</f>
        <v>0.37951000000000001</v>
      </c>
      <c r="H105" s="4"/>
      <c r="I105" s="27">
        <f t="shared" si="18"/>
        <v>1455000</v>
      </c>
      <c r="J105" s="4"/>
      <c r="K105" s="27">
        <f t="shared" si="14"/>
        <v>8083</v>
      </c>
      <c r="L105" s="27">
        <f t="shared" si="19"/>
        <v>784051</v>
      </c>
      <c r="M105" s="27">
        <f t="shared" si="15"/>
        <v>3067.57933</v>
      </c>
      <c r="N105" s="27">
        <f t="shared" si="16"/>
        <v>3067.57933</v>
      </c>
      <c r="O105" s="27">
        <f t="shared" si="20"/>
        <v>-254631.85499000203</v>
      </c>
      <c r="P105" s="27">
        <f t="shared" si="21"/>
        <v>254631.85499000203</v>
      </c>
      <c r="Q105" s="8"/>
      <c r="R105" s="8"/>
      <c r="S105" s="8"/>
      <c r="T105" s="4"/>
    </row>
    <row r="106" spans="1:20">
      <c r="A106" s="31">
        <v>42856</v>
      </c>
      <c r="B106" s="4"/>
      <c r="C106" s="6">
        <v>98</v>
      </c>
      <c r="D106" s="29">
        <f t="shared" si="12"/>
        <v>8083</v>
      </c>
      <c r="E106" s="29">
        <f t="shared" si="17"/>
        <v>792134</v>
      </c>
      <c r="F106" s="29">
        <f t="shared" si="13"/>
        <v>-662866</v>
      </c>
      <c r="G106" s="34">
        <f>+Inputs!$D$3</f>
        <v>0.37951000000000001</v>
      </c>
      <c r="H106" s="4"/>
      <c r="I106" s="27">
        <f t="shared" si="18"/>
        <v>1455000</v>
      </c>
      <c r="J106" s="4"/>
      <c r="K106" s="27">
        <f t="shared" si="14"/>
        <v>8083</v>
      </c>
      <c r="L106" s="27">
        <f t="shared" si="19"/>
        <v>792134</v>
      </c>
      <c r="M106" s="27">
        <f t="shared" si="15"/>
        <v>3067.57933</v>
      </c>
      <c r="N106" s="27">
        <f t="shared" si="16"/>
        <v>3067.57933</v>
      </c>
      <c r="O106" s="27">
        <f t="shared" si="20"/>
        <v>-251564.27566000202</v>
      </c>
      <c r="P106" s="27">
        <f t="shared" si="21"/>
        <v>251564.27566000202</v>
      </c>
      <c r="Q106" s="8"/>
      <c r="R106" s="8"/>
      <c r="S106" s="8"/>
      <c r="T106" s="4"/>
    </row>
    <row r="107" spans="1:20">
      <c r="A107" s="31">
        <v>42887</v>
      </c>
      <c r="B107" s="4"/>
      <c r="C107" s="6">
        <v>99</v>
      </c>
      <c r="D107" s="29">
        <f t="shared" si="12"/>
        <v>8083</v>
      </c>
      <c r="E107" s="29">
        <f t="shared" si="17"/>
        <v>800217</v>
      </c>
      <c r="F107" s="29">
        <f t="shared" si="13"/>
        <v>-654783</v>
      </c>
      <c r="G107" s="34">
        <f>+Inputs!$D$3</f>
        <v>0.37951000000000001</v>
      </c>
      <c r="H107" s="4"/>
      <c r="I107" s="27">
        <f t="shared" si="18"/>
        <v>1455000</v>
      </c>
      <c r="J107" s="4"/>
      <c r="K107" s="27">
        <f t="shared" si="14"/>
        <v>8083</v>
      </c>
      <c r="L107" s="27">
        <f t="shared" si="19"/>
        <v>800217</v>
      </c>
      <c r="M107" s="27">
        <f t="shared" si="15"/>
        <v>3067.57933</v>
      </c>
      <c r="N107" s="27">
        <f t="shared" si="16"/>
        <v>3067.57933</v>
      </c>
      <c r="O107" s="27">
        <f t="shared" si="20"/>
        <v>-248496.69633000201</v>
      </c>
      <c r="P107" s="27">
        <f t="shared" si="21"/>
        <v>248496.69633000201</v>
      </c>
      <c r="Q107" s="8"/>
      <c r="R107" s="8"/>
      <c r="S107" s="8"/>
      <c r="T107" s="4"/>
    </row>
    <row r="108" spans="1:20">
      <c r="A108" s="31">
        <v>42917</v>
      </c>
      <c r="B108" s="4"/>
      <c r="C108" s="6">
        <v>100</v>
      </c>
      <c r="D108" s="29">
        <f t="shared" si="12"/>
        <v>8083</v>
      </c>
      <c r="E108" s="29">
        <f t="shared" si="17"/>
        <v>808300</v>
      </c>
      <c r="F108" s="29">
        <f t="shared" si="13"/>
        <v>-646700</v>
      </c>
      <c r="G108" s="34">
        <f>+Inputs!$D$3</f>
        <v>0.37951000000000001</v>
      </c>
      <c r="H108" s="4"/>
      <c r="I108" s="27">
        <f t="shared" si="18"/>
        <v>1455000</v>
      </c>
      <c r="J108" s="4"/>
      <c r="K108" s="27">
        <f t="shared" si="14"/>
        <v>8083</v>
      </c>
      <c r="L108" s="27">
        <f t="shared" si="19"/>
        <v>808300</v>
      </c>
      <c r="M108" s="27">
        <f t="shared" si="15"/>
        <v>3067.57933</v>
      </c>
      <c r="N108" s="27">
        <f t="shared" si="16"/>
        <v>3067.57933</v>
      </c>
      <c r="O108" s="27">
        <f t="shared" si="20"/>
        <v>-245429.11700000201</v>
      </c>
      <c r="P108" s="27">
        <f t="shared" si="21"/>
        <v>245429.11700000201</v>
      </c>
      <c r="Q108" s="8"/>
      <c r="R108" s="8"/>
      <c r="S108" s="8"/>
      <c r="T108" s="4"/>
    </row>
    <row r="109" spans="1:20">
      <c r="A109" s="31">
        <v>42948</v>
      </c>
      <c r="B109" s="4"/>
      <c r="C109" s="6">
        <v>101</v>
      </c>
      <c r="D109" s="29">
        <f t="shared" si="12"/>
        <v>8083</v>
      </c>
      <c r="E109" s="29">
        <f t="shared" si="17"/>
        <v>816383</v>
      </c>
      <c r="F109" s="29">
        <f t="shared" si="13"/>
        <v>-638617</v>
      </c>
      <c r="G109" s="34">
        <f>+Inputs!$D$3</f>
        <v>0.37951000000000001</v>
      </c>
      <c r="H109" s="4"/>
      <c r="I109" s="27">
        <f t="shared" si="18"/>
        <v>1455000</v>
      </c>
      <c r="J109" s="4"/>
      <c r="K109" s="27">
        <f t="shared" si="14"/>
        <v>8083</v>
      </c>
      <c r="L109" s="27">
        <f t="shared" si="19"/>
        <v>816383</v>
      </c>
      <c r="M109" s="27">
        <f t="shared" si="15"/>
        <v>3067.57933</v>
      </c>
      <c r="N109" s="27">
        <f t="shared" si="16"/>
        <v>3067.57933</v>
      </c>
      <c r="O109" s="27">
        <f t="shared" si="20"/>
        <v>-242361.537670002</v>
      </c>
      <c r="P109" s="27">
        <f t="shared" si="21"/>
        <v>242361.537670002</v>
      </c>
      <c r="Q109" s="8"/>
      <c r="R109" s="8"/>
      <c r="S109" s="8"/>
      <c r="T109" s="4"/>
    </row>
    <row r="110" spans="1:20">
      <c r="A110" s="31">
        <v>42979</v>
      </c>
      <c r="B110" s="4"/>
      <c r="C110" s="6">
        <v>102</v>
      </c>
      <c r="D110" s="29">
        <f t="shared" si="12"/>
        <v>8083</v>
      </c>
      <c r="E110" s="29">
        <f t="shared" si="17"/>
        <v>824466</v>
      </c>
      <c r="F110" s="29">
        <f t="shared" si="13"/>
        <v>-630534</v>
      </c>
      <c r="G110" s="34">
        <f>+Inputs!$D$3</f>
        <v>0.37951000000000001</v>
      </c>
      <c r="H110" s="4"/>
      <c r="I110" s="27">
        <f t="shared" si="18"/>
        <v>1455000</v>
      </c>
      <c r="J110" s="4"/>
      <c r="K110" s="27">
        <f t="shared" si="14"/>
        <v>8083</v>
      </c>
      <c r="L110" s="27">
        <f t="shared" si="19"/>
        <v>824466</v>
      </c>
      <c r="M110" s="27">
        <f t="shared" si="15"/>
        <v>3067.57933</v>
      </c>
      <c r="N110" s="27">
        <f t="shared" si="16"/>
        <v>3067.57933</v>
      </c>
      <c r="O110" s="27">
        <f t="shared" si="20"/>
        <v>-239293.95834000199</v>
      </c>
      <c r="P110" s="27">
        <f t="shared" si="21"/>
        <v>239293.95834000199</v>
      </c>
      <c r="Q110" s="8"/>
      <c r="R110" s="8"/>
      <c r="S110" s="8"/>
      <c r="T110" s="4"/>
    </row>
    <row r="111" spans="1:20">
      <c r="A111" s="31">
        <v>43009</v>
      </c>
      <c r="B111" s="4"/>
      <c r="C111" s="6">
        <v>103</v>
      </c>
      <c r="D111" s="29">
        <f t="shared" si="12"/>
        <v>8083</v>
      </c>
      <c r="E111" s="29">
        <f t="shared" si="17"/>
        <v>832549</v>
      </c>
      <c r="F111" s="29">
        <f t="shared" si="13"/>
        <v>-622451</v>
      </c>
      <c r="G111" s="34">
        <f>+Inputs!$D$3</f>
        <v>0.37951000000000001</v>
      </c>
      <c r="H111" s="4"/>
      <c r="I111" s="27">
        <f t="shared" si="18"/>
        <v>1455000</v>
      </c>
      <c r="J111" s="4"/>
      <c r="K111" s="27">
        <f t="shared" si="14"/>
        <v>8083</v>
      </c>
      <c r="L111" s="27">
        <f t="shared" si="19"/>
        <v>832549</v>
      </c>
      <c r="M111" s="27">
        <f t="shared" si="15"/>
        <v>3067.57933</v>
      </c>
      <c r="N111" s="27">
        <f t="shared" si="16"/>
        <v>3067.57933</v>
      </c>
      <c r="O111" s="27">
        <f t="shared" si="20"/>
        <v>-236226.37901000198</v>
      </c>
      <c r="P111" s="27">
        <f t="shared" si="21"/>
        <v>236226.37901000198</v>
      </c>
      <c r="Q111" s="8"/>
      <c r="R111" s="8"/>
      <c r="S111" s="8"/>
      <c r="T111" s="4"/>
    </row>
    <row r="112" spans="1:20">
      <c r="A112" s="31">
        <v>43040</v>
      </c>
      <c r="B112" s="4"/>
      <c r="C112" s="6">
        <v>104</v>
      </c>
      <c r="D112" s="29">
        <f t="shared" si="12"/>
        <v>8083</v>
      </c>
      <c r="E112" s="29">
        <f t="shared" si="17"/>
        <v>840632</v>
      </c>
      <c r="F112" s="29">
        <f t="shared" si="13"/>
        <v>-614368</v>
      </c>
      <c r="G112" s="34">
        <f>+Inputs!$D$3</f>
        <v>0.37951000000000001</v>
      </c>
      <c r="H112" s="4"/>
      <c r="I112" s="27">
        <f t="shared" si="18"/>
        <v>1455000</v>
      </c>
      <c r="J112" s="4"/>
      <c r="K112" s="27">
        <f t="shared" si="14"/>
        <v>8083</v>
      </c>
      <c r="L112" s="27">
        <f t="shared" si="19"/>
        <v>840632</v>
      </c>
      <c r="M112" s="27">
        <f t="shared" si="15"/>
        <v>3067.57933</v>
      </c>
      <c r="N112" s="27">
        <f t="shared" si="16"/>
        <v>3067.57933</v>
      </c>
      <c r="O112" s="27">
        <f t="shared" si="20"/>
        <v>-233158.79968000198</v>
      </c>
      <c r="P112" s="27">
        <f t="shared" si="21"/>
        <v>233158.79968000198</v>
      </c>
      <c r="Q112" s="8"/>
      <c r="R112" s="8"/>
      <c r="S112" s="8"/>
      <c r="T112" s="4"/>
    </row>
    <row r="113" spans="1:20">
      <c r="A113" s="31">
        <v>43070</v>
      </c>
      <c r="B113" s="4"/>
      <c r="C113" s="6">
        <v>105</v>
      </c>
      <c r="D113" s="29">
        <f t="shared" si="12"/>
        <v>8083</v>
      </c>
      <c r="E113" s="29">
        <f t="shared" si="17"/>
        <v>848715</v>
      </c>
      <c r="F113" s="29">
        <f t="shared" si="13"/>
        <v>-606285</v>
      </c>
      <c r="G113" s="34">
        <f>+Inputs!$D$3</f>
        <v>0.37951000000000001</v>
      </c>
      <c r="H113" s="4"/>
      <c r="I113" s="27">
        <f t="shared" si="18"/>
        <v>1455000</v>
      </c>
      <c r="J113" s="4"/>
      <c r="K113" s="27">
        <f t="shared" si="14"/>
        <v>8083</v>
      </c>
      <c r="L113" s="27">
        <f t="shared" si="19"/>
        <v>848715</v>
      </c>
      <c r="M113" s="27">
        <f t="shared" si="15"/>
        <v>3067.57933</v>
      </c>
      <c r="N113" s="27">
        <f t="shared" si="16"/>
        <v>3067.57933</v>
      </c>
      <c r="O113" s="27">
        <f t="shared" si="20"/>
        <v>-230091.22035000197</v>
      </c>
      <c r="P113" s="27">
        <f t="shared" si="21"/>
        <v>230091.22035000197</v>
      </c>
      <c r="Q113" s="8"/>
      <c r="R113" s="8"/>
      <c r="S113" s="8"/>
      <c r="T113" s="4"/>
    </row>
    <row r="114" spans="1:20">
      <c r="A114" s="31">
        <v>43101</v>
      </c>
      <c r="B114" s="4"/>
      <c r="C114" s="6">
        <v>106</v>
      </c>
      <c r="D114" s="29">
        <f t="shared" si="12"/>
        <v>8083</v>
      </c>
      <c r="E114" s="29">
        <f t="shared" si="17"/>
        <v>856798</v>
      </c>
      <c r="F114" s="29">
        <f t="shared" si="13"/>
        <v>-598202</v>
      </c>
      <c r="G114" s="34">
        <f>+Inputs!$D$3</f>
        <v>0.37951000000000001</v>
      </c>
      <c r="H114" s="4"/>
      <c r="I114" s="27">
        <f t="shared" si="18"/>
        <v>1455000</v>
      </c>
      <c r="J114" s="4"/>
      <c r="K114" s="27">
        <f t="shared" si="14"/>
        <v>8083</v>
      </c>
      <c r="L114" s="27">
        <f t="shared" si="19"/>
        <v>856798</v>
      </c>
      <c r="M114" s="27">
        <f t="shared" si="15"/>
        <v>3067.57933</v>
      </c>
      <c r="N114" s="27">
        <f t="shared" si="16"/>
        <v>3067.57933</v>
      </c>
      <c r="O114" s="27">
        <f t="shared" si="20"/>
        <v>-227023.64102000196</v>
      </c>
      <c r="P114" s="27">
        <f t="shared" si="21"/>
        <v>227023.64102000196</v>
      </c>
      <c r="Q114" s="8"/>
      <c r="R114" s="8"/>
      <c r="S114" s="8"/>
      <c r="T114" s="4"/>
    </row>
    <row r="115" spans="1:20">
      <c r="A115" s="31">
        <v>43132</v>
      </c>
      <c r="B115" s="4"/>
      <c r="C115" s="6">
        <v>107</v>
      </c>
      <c r="D115" s="29">
        <f t="shared" si="12"/>
        <v>8083</v>
      </c>
      <c r="E115" s="29">
        <f t="shared" si="17"/>
        <v>864881</v>
      </c>
      <c r="F115" s="29">
        <f t="shared" si="13"/>
        <v>-590119</v>
      </c>
      <c r="G115" s="34">
        <f>+Inputs!$D$3</f>
        <v>0.37951000000000001</v>
      </c>
      <c r="H115" s="4"/>
      <c r="I115" s="27">
        <f t="shared" si="18"/>
        <v>1455000</v>
      </c>
      <c r="J115" s="4"/>
      <c r="K115" s="27">
        <f t="shared" si="14"/>
        <v>8083</v>
      </c>
      <c r="L115" s="27">
        <f t="shared" si="19"/>
        <v>864881</v>
      </c>
      <c r="M115" s="27">
        <f t="shared" si="15"/>
        <v>3067.57933</v>
      </c>
      <c r="N115" s="27">
        <f t="shared" si="16"/>
        <v>3067.57933</v>
      </c>
      <c r="O115" s="27">
        <f t="shared" si="20"/>
        <v>-223956.06169000195</v>
      </c>
      <c r="P115" s="27">
        <f t="shared" si="21"/>
        <v>223956.06169000195</v>
      </c>
      <c r="Q115" s="8"/>
      <c r="R115" s="8"/>
      <c r="S115" s="8"/>
      <c r="T115" s="4"/>
    </row>
    <row r="116" spans="1:20">
      <c r="A116" s="31">
        <v>43160</v>
      </c>
      <c r="B116" s="4"/>
      <c r="C116" s="6">
        <v>108</v>
      </c>
      <c r="D116" s="29">
        <f t="shared" si="12"/>
        <v>8083</v>
      </c>
      <c r="E116" s="29">
        <f t="shared" si="17"/>
        <v>872964</v>
      </c>
      <c r="F116" s="29">
        <f t="shared" si="13"/>
        <v>-582036</v>
      </c>
      <c r="G116" s="34">
        <f>+Inputs!$D$3</f>
        <v>0.37951000000000001</v>
      </c>
      <c r="H116" s="4"/>
      <c r="I116" s="27">
        <f t="shared" si="18"/>
        <v>1455000</v>
      </c>
      <c r="J116" s="4"/>
      <c r="K116" s="27">
        <f t="shared" si="14"/>
        <v>8083</v>
      </c>
      <c r="L116" s="27">
        <f t="shared" si="19"/>
        <v>872964</v>
      </c>
      <c r="M116" s="27">
        <f t="shared" si="15"/>
        <v>3067.57933</v>
      </c>
      <c r="N116" s="27">
        <f t="shared" si="16"/>
        <v>3067.57933</v>
      </c>
      <c r="O116" s="27">
        <f t="shared" si="20"/>
        <v>-220888.48236000194</v>
      </c>
      <c r="P116" s="27">
        <f t="shared" si="21"/>
        <v>220888.48236000194</v>
      </c>
      <c r="Q116" s="8"/>
      <c r="R116" s="8"/>
      <c r="S116" s="8"/>
      <c r="T116" s="4"/>
    </row>
    <row r="117" spans="1:20">
      <c r="A117" s="31">
        <v>43191</v>
      </c>
      <c r="B117" s="4"/>
      <c r="C117" s="6">
        <v>109</v>
      </c>
      <c r="D117" s="29">
        <f t="shared" si="12"/>
        <v>8083</v>
      </c>
      <c r="E117" s="29">
        <f t="shared" si="17"/>
        <v>881047</v>
      </c>
      <c r="F117" s="29">
        <f t="shared" si="13"/>
        <v>-573953</v>
      </c>
      <c r="G117" s="34">
        <f>+Inputs!$D$3</f>
        <v>0.37951000000000001</v>
      </c>
      <c r="H117" s="4"/>
      <c r="I117" s="27">
        <f t="shared" si="18"/>
        <v>1455000</v>
      </c>
      <c r="J117" s="4"/>
      <c r="K117" s="27">
        <f t="shared" si="14"/>
        <v>8083</v>
      </c>
      <c r="L117" s="27">
        <f t="shared" si="19"/>
        <v>881047</v>
      </c>
      <c r="M117" s="27">
        <f t="shared" si="15"/>
        <v>3067.57933</v>
      </c>
      <c r="N117" s="27">
        <f t="shared" si="16"/>
        <v>3067.57933</v>
      </c>
      <c r="O117" s="27">
        <f t="shared" si="20"/>
        <v>-217820.90303000194</v>
      </c>
      <c r="P117" s="27">
        <f t="shared" si="21"/>
        <v>217820.90303000194</v>
      </c>
      <c r="Q117" s="8"/>
      <c r="R117" s="8"/>
      <c r="S117" s="8"/>
      <c r="T117" s="4"/>
    </row>
    <row r="118" spans="1:20">
      <c r="A118" s="31">
        <v>43221</v>
      </c>
      <c r="B118" s="4"/>
      <c r="C118" s="6">
        <v>110</v>
      </c>
      <c r="D118" s="29">
        <f t="shared" si="12"/>
        <v>8083</v>
      </c>
      <c r="E118" s="29">
        <f t="shared" si="17"/>
        <v>889130</v>
      </c>
      <c r="F118" s="29">
        <f t="shared" si="13"/>
        <v>-565870</v>
      </c>
      <c r="G118" s="34">
        <f>+Inputs!$D$3</f>
        <v>0.37951000000000001</v>
      </c>
      <c r="H118" s="4"/>
      <c r="I118" s="27">
        <f t="shared" si="18"/>
        <v>1455000</v>
      </c>
      <c r="J118" s="4"/>
      <c r="K118" s="27">
        <f t="shared" si="14"/>
        <v>8083</v>
      </c>
      <c r="L118" s="27">
        <f t="shared" si="19"/>
        <v>889130</v>
      </c>
      <c r="M118" s="27">
        <f t="shared" si="15"/>
        <v>3067.57933</v>
      </c>
      <c r="N118" s="27">
        <f t="shared" si="16"/>
        <v>3067.57933</v>
      </c>
      <c r="O118" s="27">
        <f t="shared" si="20"/>
        <v>-214753.32370000193</v>
      </c>
      <c r="P118" s="27">
        <f t="shared" si="21"/>
        <v>214753.32370000193</v>
      </c>
      <c r="Q118" s="8"/>
      <c r="R118" s="8"/>
      <c r="S118" s="8"/>
      <c r="T118" s="4"/>
    </row>
    <row r="119" spans="1:20">
      <c r="A119" s="31">
        <v>43252</v>
      </c>
      <c r="B119" s="4"/>
      <c r="C119" s="6">
        <v>111</v>
      </c>
      <c r="D119" s="29">
        <f t="shared" si="12"/>
        <v>8083</v>
      </c>
      <c r="E119" s="29">
        <f t="shared" si="17"/>
        <v>897213</v>
      </c>
      <c r="F119" s="29">
        <f t="shared" si="13"/>
        <v>-557787</v>
      </c>
      <c r="G119" s="34">
        <f>+Inputs!$D$3</f>
        <v>0.37951000000000001</v>
      </c>
      <c r="H119" s="4"/>
      <c r="I119" s="27">
        <f t="shared" si="18"/>
        <v>1455000</v>
      </c>
      <c r="J119" s="4"/>
      <c r="K119" s="27">
        <f t="shared" si="14"/>
        <v>8083</v>
      </c>
      <c r="L119" s="27">
        <f t="shared" si="19"/>
        <v>897213</v>
      </c>
      <c r="M119" s="27">
        <f t="shared" si="15"/>
        <v>3067.57933</v>
      </c>
      <c r="N119" s="27">
        <f t="shared" si="16"/>
        <v>3067.57933</v>
      </c>
      <c r="O119" s="27">
        <f t="shared" si="20"/>
        <v>-211685.74437000192</v>
      </c>
      <c r="P119" s="27">
        <f t="shared" si="21"/>
        <v>211685.74437000192</v>
      </c>
      <c r="Q119" s="8"/>
      <c r="R119" s="8"/>
      <c r="S119" s="8"/>
      <c r="T119" s="4"/>
    </row>
    <row r="120" spans="1:20">
      <c r="A120" s="31">
        <v>43282</v>
      </c>
      <c r="B120" s="4"/>
      <c r="C120" s="6">
        <v>112</v>
      </c>
      <c r="D120" s="29">
        <f t="shared" si="12"/>
        <v>8083</v>
      </c>
      <c r="E120" s="29">
        <f t="shared" si="17"/>
        <v>905296</v>
      </c>
      <c r="F120" s="29">
        <f t="shared" si="13"/>
        <v>-549704</v>
      </c>
      <c r="G120" s="34">
        <f>+Inputs!$D$3</f>
        <v>0.37951000000000001</v>
      </c>
      <c r="H120" s="4"/>
      <c r="I120" s="27">
        <f t="shared" si="18"/>
        <v>1455000</v>
      </c>
      <c r="J120" s="4"/>
      <c r="K120" s="27">
        <f t="shared" si="14"/>
        <v>8083</v>
      </c>
      <c r="L120" s="27">
        <f t="shared" si="19"/>
        <v>905296</v>
      </c>
      <c r="M120" s="27">
        <f t="shared" si="15"/>
        <v>3067.57933</v>
      </c>
      <c r="N120" s="27">
        <f t="shared" si="16"/>
        <v>3067.57933</v>
      </c>
      <c r="O120" s="27">
        <f t="shared" si="20"/>
        <v>-208618.16504000191</v>
      </c>
      <c r="P120" s="27">
        <f t="shared" si="21"/>
        <v>208618.16504000191</v>
      </c>
      <c r="Q120" s="8"/>
      <c r="R120" s="8"/>
      <c r="S120" s="8"/>
      <c r="T120" s="4"/>
    </row>
    <row r="121" spans="1:20">
      <c r="A121" s="31">
        <v>43313</v>
      </c>
      <c r="B121" s="4"/>
      <c r="C121" s="6">
        <v>113</v>
      </c>
      <c r="D121" s="29">
        <f t="shared" si="12"/>
        <v>8083</v>
      </c>
      <c r="E121" s="29">
        <f t="shared" si="17"/>
        <v>913379</v>
      </c>
      <c r="F121" s="29">
        <f t="shared" si="13"/>
        <v>-541621</v>
      </c>
      <c r="G121" s="34">
        <f>+Inputs!$D$3</f>
        <v>0.37951000000000001</v>
      </c>
      <c r="H121" s="4"/>
      <c r="I121" s="27">
        <f t="shared" si="18"/>
        <v>1455000</v>
      </c>
      <c r="J121" s="4"/>
      <c r="K121" s="27">
        <f t="shared" si="14"/>
        <v>8083</v>
      </c>
      <c r="L121" s="27">
        <f t="shared" si="19"/>
        <v>913379</v>
      </c>
      <c r="M121" s="27">
        <f t="shared" si="15"/>
        <v>3067.57933</v>
      </c>
      <c r="N121" s="27">
        <f t="shared" si="16"/>
        <v>3067.57933</v>
      </c>
      <c r="O121" s="27">
        <f t="shared" si="20"/>
        <v>-205550.58571000191</v>
      </c>
      <c r="P121" s="27">
        <f t="shared" si="21"/>
        <v>205550.58571000191</v>
      </c>
      <c r="Q121" s="8"/>
      <c r="R121" s="8"/>
      <c r="S121" s="8"/>
      <c r="T121" s="4"/>
    </row>
    <row r="122" spans="1:20">
      <c r="A122" s="31">
        <v>43344</v>
      </c>
      <c r="B122" s="4"/>
      <c r="C122" s="6">
        <v>114</v>
      </c>
      <c r="D122" s="29">
        <f t="shared" si="12"/>
        <v>8083</v>
      </c>
      <c r="E122" s="29">
        <f t="shared" si="17"/>
        <v>921462</v>
      </c>
      <c r="F122" s="29">
        <f t="shared" si="13"/>
        <v>-533538</v>
      </c>
      <c r="G122" s="34">
        <f>+Inputs!$D$3</f>
        <v>0.37951000000000001</v>
      </c>
      <c r="H122" s="4"/>
      <c r="I122" s="27">
        <f t="shared" si="18"/>
        <v>1455000</v>
      </c>
      <c r="J122" s="4"/>
      <c r="K122" s="27">
        <f t="shared" si="14"/>
        <v>8083</v>
      </c>
      <c r="L122" s="27">
        <f t="shared" si="19"/>
        <v>921462</v>
      </c>
      <c r="M122" s="27">
        <f t="shared" si="15"/>
        <v>3067.57933</v>
      </c>
      <c r="N122" s="27">
        <f t="shared" si="16"/>
        <v>3067.57933</v>
      </c>
      <c r="O122" s="27">
        <f t="shared" si="20"/>
        <v>-202483.0063800019</v>
      </c>
      <c r="P122" s="27">
        <f t="shared" si="21"/>
        <v>202483.0063800019</v>
      </c>
      <c r="Q122" s="8"/>
      <c r="R122" s="8"/>
      <c r="S122" s="8"/>
      <c r="T122" s="4"/>
    </row>
    <row r="123" spans="1:20">
      <c r="A123" s="31">
        <v>43374</v>
      </c>
      <c r="B123" s="4"/>
      <c r="C123" s="6">
        <v>115</v>
      </c>
      <c r="D123" s="29">
        <f t="shared" si="12"/>
        <v>8083</v>
      </c>
      <c r="E123" s="29">
        <f t="shared" si="17"/>
        <v>929545</v>
      </c>
      <c r="F123" s="29">
        <f t="shared" si="13"/>
        <v>-525455</v>
      </c>
      <c r="G123" s="34">
        <f>+Inputs!$D$3</f>
        <v>0.37951000000000001</v>
      </c>
      <c r="H123" s="4"/>
      <c r="I123" s="27">
        <f t="shared" si="18"/>
        <v>1455000</v>
      </c>
      <c r="J123" s="4"/>
      <c r="K123" s="27">
        <f t="shared" si="14"/>
        <v>8083</v>
      </c>
      <c r="L123" s="27">
        <f t="shared" si="19"/>
        <v>929545</v>
      </c>
      <c r="M123" s="27">
        <f t="shared" si="15"/>
        <v>3067.57933</v>
      </c>
      <c r="N123" s="27">
        <f t="shared" si="16"/>
        <v>3067.57933</v>
      </c>
      <c r="O123" s="27">
        <f t="shared" si="20"/>
        <v>-199415.42705000189</v>
      </c>
      <c r="P123" s="27">
        <f t="shared" si="21"/>
        <v>199415.42705000189</v>
      </c>
      <c r="Q123" s="8"/>
      <c r="R123" s="8"/>
      <c r="S123" s="8"/>
      <c r="T123" s="4"/>
    </row>
    <row r="124" spans="1:20">
      <c r="A124" s="31">
        <v>43405</v>
      </c>
      <c r="B124" s="4"/>
      <c r="C124" s="6">
        <v>116</v>
      </c>
      <c r="D124" s="29">
        <f t="shared" si="12"/>
        <v>8083</v>
      </c>
      <c r="E124" s="29">
        <f t="shared" si="17"/>
        <v>937628</v>
      </c>
      <c r="F124" s="29">
        <f t="shared" si="13"/>
        <v>-517372</v>
      </c>
      <c r="G124" s="34">
        <f>+Inputs!$D$3</f>
        <v>0.37951000000000001</v>
      </c>
      <c r="H124" s="4"/>
      <c r="I124" s="27">
        <f t="shared" si="18"/>
        <v>1455000</v>
      </c>
      <c r="J124" s="4"/>
      <c r="K124" s="27">
        <f t="shared" si="14"/>
        <v>8083</v>
      </c>
      <c r="L124" s="27">
        <f t="shared" si="19"/>
        <v>937628</v>
      </c>
      <c r="M124" s="27">
        <f t="shared" si="15"/>
        <v>3067.57933</v>
      </c>
      <c r="N124" s="27">
        <f t="shared" si="16"/>
        <v>3067.57933</v>
      </c>
      <c r="O124" s="27">
        <f t="shared" si="20"/>
        <v>-196347.84772000188</v>
      </c>
      <c r="P124" s="27">
        <f t="shared" si="21"/>
        <v>196347.84772000188</v>
      </c>
      <c r="Q124" s="8"/>
      <c r="R124" s="8"/>
      <c r="S124" s="8"/>
      <c r="T124" s="4"/>
    </row>
    <row r="125" spans="1:20">
      <c r="A125" s="31">
        <v>43435</v>
      </c>
      <c r="B125" s="4"/>
      <c r="C125" s="6">
        <v>117</v>
      </c>
      <c r="D125" s="29">
        <f t="shared" si="12"/>
        <v>8083</v>
      </c>
      <c r="E125" s="29">
        <f t="shared" si="17"/>
        <v>945711</v>
      </c>
      <c r="F125" s="29">
        <f t="shared" si="13"/>
        <v>-509289</v>
      </c>
      <c r="G125" s="34">
        <f>+Inputs!$D$3</f>
        <v>0.37951000000000001</v>
      </c>
      <c r="H125" s="4"/>
      <c r="I125" s="27">
        <f t="shared" si="18"/>
        <v>1455000</v>
      </c>
      <c r="J125" s="4"/>
      <c r="K125" s="27">
        <f t="shared" si="14"/>
        <v>8083</v>
      </c>
      <c r="L125" s="27">
        <f t="shared" si="19"/>
        <v>945711</v>
      </c>
      <c r="M125" s="27">
        <f t="shared" si="15"/>
        <v>3067.57933</v>
      </c>
      <c r="N125" s="27">
        <f t="shared" si="16"/>
        <v>3067.57933</v>
      </c>
      <c r="O125" s="27">
        <f t="shared" si="20"/>
        <v>-193280.26839000187</v>
      </c>
      <c r="P125" s="27">
        <f t="shared" si="21"/>
        <v>193280.26839000187</v>
      </c>
      <c r="Q125" s="8"/>
      <c r="R125" s="8"/>
      <c r="S125" s="8"/>
      <c r="T125" s="4"/>
    </row>
    <row r="126" spans="1:20">
      <c r="A126" s="31">
        <v>43466</v>
      </c>
      <c r="B126" s="4"/>
      <c r="C126" s="6">
        <v>118</v>
      </c>
      <c r="D126" s="29">
        <f t="shared" si="12"/>
        <v>8083</v>
      </c>
      <c r="E126" s="29">
        <f t="shared" si="17"/>
        <v>953794</v>
      </c>
      <c r="F126" s="29">
        <f t="shared" si="13"/>
        <v>-501206</v>
      </c>
      <c r="G126" s="34">
        <f>+Inputs!$D$3</f>
        <v>0.37951000000000001</v>
      </c>
      <c r="H126" s="4"/>
      <c r="I126" s="27">
        <f t="shared" si="18"/>
        <v>1455000</v>
      </c>
      <c r="J126" s="4"/>
      <c r="K126" s="27">
        <f t="shared" si="14"/>
        <v>8083</v>
      </c>
      <c r="L126" s="27">
        <f t="shared" si="19"/>
        <v>953794</v>
      </c>
      <c r="M126" s="27">
        <f t="shared" si="15"/>
        <v>3067.57933</v>
      </c>
      <c r="N126" s="27">
        <f t="shared" si="16"/>
        <v>3067.57933</v>
      </c>
      <c r="O126" s="27">
        <f t="shared" si="20"/>
        <v>-190212.68906000187</v>
      </c>
      <c r="P126" s="27">
        <f t="shared" si="21"/>
        <v>190212.68906000187</v>
      </c>
      <c r="Q126" s="8"/>
      <c r="R126" s="8"/>
      <c r="S126" s="8"/>
      <c r="T126" s="4"/>
    </row>
    <row r="127" spans="1:20">
      <c r="A127" s="31">
        <v>43497</v>
      </c>
      <c r="B127" s="4"/>
      <c r="C127" s="6">
        <v>119</v>
      </c>
      <c r="D127" s="29">
        <f t="shared" si="12"/>
        <v>8083</v>
      </c>
      <c r="E127" s="29">
        <f t="shared" si="17"/>
        <v>961877</v>
      </c>
      <c r="F127" s="29">
        <f t="shared" si="13"/>
        <v>-493123</v>
      </c>
      <c r="G127" s="34">
        <f>+Inputs!$D$3</f>
        <v>0.37951000000000001</v>
      </c>
      <c r="H127" s="4"/>
      <c r="I127" s="27">
        <f t="shared" si="18"/>
        <v>1455000</v>
      </c>
      <c r="J127" s="4"/>
      <c r="K127" s="27">
        <f t="shared" si="14"/>
        <v>8083</v>
      </c>
      <c r="L127" s="27">
        <f t="shared" si="19"/>
        <v>961877</v>
      </c>
      <c r="M127" s="27">
        <f t="shared" si="15"/>
        <v>3067.57933</v>
      </c>
      <c r="N127" s="27">
        <f t="shared" si="16"/>
        <v>3067.57933</v>
      </c>
      <c r="O127" s="27">
        <f t="shared" si="20"/>
        <v>-187145.10973000186</v>
      </c>
      <c r="P127" s="27">
        <f t="shared" si="21"/>
        <v>187145.10973000186</v>
      </c>
      <c r="Q127" s="8"/>
      <c r="R127" s="8"/>
      <c r="S127" s="8"/>
      <c r="T127" s="4"/>
    </row>
    <row r="128" spans="1:20">
      <c r="A128" s="31">
        <v>43525</v>
      </c>
      <c r="B128" s="4"/>
      <c r="C128" s="6">
        <v>120</v>
      </c>
      <c r="D128" s="29">
        <f t="shared" si="12"/>
        <v>8083</v>
      </c>
      <c r="E128" s="29">
        <f t="shared" si="17"/>
        <v>969960</v>
      </c>
      <c r="F128" s="29">
        <f t="shared" si="13"/>
        <v>-485040</v>
      </c>
      <c r="G128" s="34">
        <f>+Inputs!$D$3</f>
        <v>0.37951000000000001</v>
      </c>
      <c r="H128" s="4"/>
      <c r="I128" s="27">
        <f t="shared" si="18"/>
        <v>1455000</v>
      </c>
      <c r="J128" s="4"/>
      <c r="K128" s="27">
        <f t="shared" si="14"/>
        <v>8083</v>
      </c>
      <c r="L128" s="27">
        <f t="shared" si="19"/>
        <v>969960</v>
      </c>
      <c r="M128" s="27">
        <f t="shared" si="15"/>
        <v>3067.57933</v>
      </c>
      <c r="N128" s="27">
        <f t="shared" si="16"/>
        <v>3067.57933</v>
      </c>
      <c r="O128" s="27">
        <f t="shared" si="20"/>
        <v>-184077.53040000185</v>
      </c>
      <c r="P128" s="27">
        <f t="shared" si="21"/>
        <v>184077.53040000185</v>
      </c>
      <c r="Q128" s="8"/>
      <c r="R128" s="8"/>
      <c r="S128" s="8"/>
      <c r="T128" s="4"/>
    </row>
    <row r="129" spans="1:20">
      <c r="A129" s="31">
        <v>43556</v>
      </c>
      <c r="B129" s="4"/>
      <c r="C129" s="6">
        <v>121</v>
      </c>
      <c r="D129" s="29">
        <f t="shared" si="12"/>
        <v>8083</v>
      </c>
      <c r="E129" s="29">
        <f t="shared" si="17"/>
        <v>978043</v>
      </c>
      <c r="F129" s="29">
        <f t="shared" si="13"/>
        <v>-476957</v>
      </c>
      <c r="G129" s="34">
        <f>+Inputs!$D$3</f>
        <v>0.37951000000000001</v>
      </c>
      <c r="H129" s="4"/>
      <c r="I129" s="27">
        <f t="shared" si="18"/>
        <v>1455000</v>
      </c>
      <c r="J129" s="4"/>
      <c r="K129" s="27">
        <f t="shared" si="14"/>
        <v>8083</v>
      </c>
      <c r="L129" s="27">
        <f t="shared" si="19"/>
        <v>978043</v>
      </c>
      <c r="M129" s="27">
        <f t="shared" si="15"/>
        <v>3067.57933</v>
      </c>
      <c r="N129" s="27">
        <f t="shared" si="16"/>
        <v>3067.57933</v>
      </c>
      <c r="O129" s="27">
        <f t="shared" si="20"/>
        <v>-181009.95107000184</v>
      </c>
      <c r="P129" s="27">
        <f t="shared" si="21"/>
        <v>181009.95107000184</v>
      </c>
      <c r="Q129" s="8"/>
      <c r="R129" s="8"/>
      <c r="S129" s="8"/>
      <c r="T129" s="4"/>
    </row>
    <row r="130" spans="1:20">
      <c r="A130" s="31">
        <v>43586</v>
      </c>
      <c r="B130" s="4"/>
      <c r="C130" s="6">
        <v>122</v>
      </c>
      <c r="D130" s="29">
        <f t="shared" si="12"/>
        <v>8083</v>
      </c>
      <c r="E130" s="29">
        <f t="shared" si="17"/>
        <v>986126</v>
      </c>
      <c r="F130" s="29">
        <f t="shared" si="13"/>
        <v>-468874</v>
      </c>
      <c r="G130" s="34">
        <f>+Inputs!$D$3</f>
        <v>0.37951000000000001</v>
      </c>
      <c r="H130" s="4"/>
      <c r="I130" s="27">
        <f t="shared" si="18"/>
        <v>1455000</v>
      </c>
      <c r="J130" s="4"/>
      <c r="K130" s="27">
        <f t="shared" si="14"/>
        <v>8083</v>
      </c>
      <c r="L130" s="27">
        <f t="shared" si="19"/>
        <v>986126</v>
      </c>
      <c r="M130" s="27">
        <f t="shared" si="15"/>
        <v>3067.57933</v>
      </c>
      <c r="N130" s="27">
        <f t="shared" si="16"/>
        <v>3067.57933</v>
      </c>
      <c r="O130" s="27">
        <f t="shared" si="20"/>
        <v>-177942.37174000184</v>
      </c>
      <c r="P130" s="27">
        <f t="shared" si="21"/>
        <v>177942.37174000184</v>
      </c>
      <c r="Q130" s="8"/>
      <c r="R130" s="8"/>
      <c r="S130" s="8"/>
      <c r="T130" s="4"/>
    </row>
    <row r="131" spans="1:20">
      <c r="A131" s="31">
        <v>43617</v>
      </c>
      <c r="B131" s="4"/>
      <c r="C131" s="6">
        <v>123</v>
      </c>
      <c r="D131" s="29">
        <f t="shared" si="12"/>
        <v>8083</v>
      </c>
      <c r="E131" s="29">
        <f t="shared" si="17"/>
        <v>994209</v>
      </c>
      <c r="F131" s="29">
        <f t="shared" si="13"/>
        <v>-460791</v>
      </c>
      <c r="G131" s="34">
        <f>+Inputs!$D$3</f>
        <v>0.37951000000000001</v>
      </c>
      <c r="H131" s="4"/>
      <c r="I131" s="27">
        <f t="shared" si="18"/>
        <v>1455000</v>
      </c>
      <c r="J131" s="4"/>
      <c r="K131" s="27">
        <f t="shared" si="14"/>
        <v>8083</v>
      </c>
      <c r="L131" s="27">
        <f t="shared" si="19"/>
        <v>994209</v>
      </c>
      <c r="M131" s="27">
        <f t="shared" si="15"/>
        <v>3067.57933</v>
      </c>
      <c r="N131" s="27">
        <f t="shared" si="16"/>
        <v>3067.57933</v>
      </c>
      <c r="O131" s="27">
        <f t="shared" si="20"/>
        <v>-174874.79241000183</v>
      </c>
      <c r="P131" s="27">
        <f t="shared" si="21"/>
        <v>174874.79241000183</v>
      </c>
      <c r="Q131" s="8"/>
      <c r="R131" s="8"/>
      <c r="S131" s="8"/>
      <c r="T131" s="4"/>
    </row>
    <row r="132" spans="1:20">
      <c r="A132" s="31">
        <v>43647</v>
      </c>
      <c r="B132" s="4"/>
      <c r="C132" s="6">
        <v>124</v>
      </c>
      <c r="D132" s="29">
        <f t="shared" si="12"/>
        <v>8083</v>
      </c>
      <c r="E132" s="29">
        <f t="shared" si="17"/>
        <v>1002292</v>
      </c>
      <c r="F132" s="29">
        <f t="shared" si="13"/>
        <v>-452708</v>
      </c>
      <c r="G132" s="34">
        <f>+Inputs!$D$3</f>
        <v>0.37951000000000001</v>
      </c>
      <c r="H132" s="4"/>
      <c r="I132" s="27">
        <f t="shared" si="18"/>
        <v>1455000</v>
      </c>
      <c r="J132" s="4"/>
      <c r="K132" s="27">
        <f t="shared" si="14"/>
        <v>8083</v>
      </c>
      <c r="L132" s="27">
        <f t="shared" si="19"/>
        <v>1002292</v>
      </c>
      <c r="M132" s="27">
        <f t="shared" si="15"/>
        <v>3067.57933</v>
      </c>
      <c r="N132" s="27">
        <f t="shared" si="16"/>
        <v>3067.57933</v>
      </c>
      <c r="O132" s="27">
        <f t="shared" si="20"/>
        <v>-171807.21308000182</v>
      </c>
      <c r="P132" s="27">
        <f t="shared" si="21"/>
        <v>171807.21308000182</v>
      </c>
      <c r="Q132" s="8"/>
      <c r="R132" s="8"/>
      <c r="S132" s="8"/>
      <c r="T132" s="4"/>
    </row>
    <row r="133" spans="1:20">
      <c r="A133" s="31">
        <v>43678</v>
      </c>
      <c r="B133" s="4"/>
      <c r="C133" s="6">
        <v>125</v>
      </c>
      <c r="D133" s="29">
        <f t="shared" si="12"/>
        <v>8083</v>
      </c>
      <c r="E133" s="29">
        <f t="shared" si="17"/>
        <v>1010375</v>
      </c>
      <c r="F133" s="29">
        <f t="shared" si="13"/>
        <v>-444625</v>
      </c>
      <c r="G133" s="34">
        <f>+Inputs!$D$3</f>
        <v>0.37951000000000001</v>
      </c>
      <c r="H133" s="4"/>
      <c r="I133" s="27">
        <f t="shared" si="18"/>
        <v>1455000</v>
      </c>
      <c r="J133" s="4"/>
      <c r="K133" s="27">
        <f t="shared" si="14"/>
        <v>8083</v>
      </c>
      <c r="L133" s="27">
        <f t="shared" si="19"/>
        <v>1010375</v>
      </c>
      <c r="M133" s="27">
        <f t="shared" si="15"/>
        <v>3067.57933</v>
      </c>
      <c r="N133" s="27">
        <f t="shared" si="16"/>
        <v>3067.57933</v>
      </c>
      <c r="O133" s="27">
        <f t="shared" si="20"/>
        <v>-168739.63375000181</v>
      </c>
      <c r="P133" s="27">
        <f t="shared" si="21"/>
        <v>168739.63375000181</v>
      </c>
      <c r="Q133" s="8"/>
      <c r="R133" s="8"/>
      <c r="S133" s="8"/>
      <c r="T133" s="4"/>
    </row>
    <row r="134" spans="1:20">
      <c r="A134" s="31">
        <v>43709</v>
      </c>
      <c r="B134" s="4"/>
      <c r="C134" s="6">
        <v>126</v>
      </c>
      <c r="D134" s="29">
        <f t="shared" si="12"/>
        <v>8083</v>
      </c>
      <c r="E134" s="29">
        <f t="shared" si="17"/>
        <v>1018458</v>
      </c>
      <c r="F134" s="29">
        <f t="shared" si="13"/>
        <v>-436542</v>
      </c>
      <c r="G134" s="34">
        <f>+Inputs!$D$3</f>
        <v>0.37951000000000001</v>
      </c>
      <c r="H134" s="4"/>
      <c r="I134" s="27">
        <f t="shared" si="18"/>
        <v>1455000</v>
      </c>
      <c r="J134" s="4"/>
      <c r="K134" s="27">
        <f t="shared" si="14"/>
        <v>8083</v>
      </c>
      <c r="L134" s="27">
        <f t="shared" si="19"/>
        <v>1018458</v>
      </c>
      <c r="M134" s="27">
        <f t="shared" si="15"/>
        <v>3067.57933</v>
      </c>
      <c r="N134" s="27">
        <f t="shared" si="16"/>
        <v>3067.57933</v>
      </c>
      <c r="O134" s="27">
        <f t="shared" si="20"/>
        <v>-165672.0544200018</v>
      </c>
      <c r="P134" s="27">
        <f t="shared" si="21"/>
        <v>165672.0544200018</v>
      </c>
      <c r="Q134" s="8"/>
      <c r="R134" s="8"/>
      <c r="S134" s="8"/>
      <c r="T134" s="4"/>
    </row>
    <row r="135" spans="1:20">
      <c r="A135" s="31">
        <v>43739</v>
      </c>
      <c r="B135" s="4"/>
      <c r="C135" s="6">
        <v>127</v>
      </c>
      <c r="D135" s="29">
        <f t="shared" si="12"/>
        <v>8083</v>
      </c>
      <c r="E135" s="29">
        <f t="shared" si="17"/>
        <v>1026541</v>
      </c>
      <c r="F135" s="29">
        <f t="shared" si="13"/>
        <v>-428459</v>
      </c>
      <c r="G135" s="34">
        <f>+Inputs!$D$3</f>
        <v>0.37951000000000001</v>
      </c>
      <c r="H135" s="4"/>
      <c r="I135" s="27">
        <f t="shared" si="18"/>
        <v>1455000</v>
      </c>
      <c r="J135" s="4"/>
      <c r="K135" s="27">
        <f t="shared" si="14"/>
        <v>8083</v>
      </c>
      <c r="L135" s="27">
        <f t="shared" si="19"/>
        <v>1026541</v>
      </c>
      <c r="M135" s="27">
        <f t="shared" si="15"/>
        <v>3067.57933</v>
      </c>
      <c r="N135" s="27">
        <f t="shared" si="16"/>
        <v>3067.57933</v>
      </c>
      <c r="O135" s="27">
        <f t="shared" si="20"/>
        <v>-162604.4750900018</v>
      </c>
      <c r="P135" s="27">
        <f t="shared" si="21"/>
        <v>162604.4750900018</v>
      </c>
      <c r="Q135" s="8"/>
      <c r="R135" s="8"/>
      <c r="S135" s="8"/>
      <c r="T135" s="4"/>
    </row>
    <row r="136" spans="1:20">
      <c r="A136" s="31">
        <v>43770</v>
      </c>
      <c r="B136" s="4"/>
      <c r="C136" s="6">
        <v>128</v>
      </c>
      <c r="D136" s="29">
        <f t="shared" si="12"/>
        <v>8083</v>
      </c>
      <c r="E136" s="29">
        <f t="shared" si="17"/>
        <v>1034624</v>
      </c>
      <c r="F136" s="29">
        <f t="shared" si="13"/>
        <v>-420376</v>
      </c>
      <c r="G136" s="34">
        <f>+Inputs!$D$3</f>
        <v>0.37951000000000001</v>
      </c>
      <c r="H136" s="4"/>
      <c r="I136" s="27">
        <f t="shared" si="18"/>
        <v>1455000</v>
      </c>
      <c r="J136" s="4"/>
      <c r="K136" s="27">
        <f t="shared" si="14"/>
        <v>8083</v>
      </c>
      <c r="L136" s="27">
        <f t="shared" si="19"/>
        <v>1034624</v>
      </c>
      <c r="M136" s="27">
        <f t="shared" si="15"/>
        <v>3067.57933</v>
      </c>
      <c r="N136" s="27">
        <f t="shared" si="16"/>
        <v>3067.57933</v>
      </c>
      <c r="O136" s="27">
        <f t="shared" si="20"/>
        <v>-159536.89576000179</v>
      </c>
      <c r="P136" s="27">
        <f t="shared" si="21"/>
        <v>159536.89576000179</v>
      </c>
      <c r="Q136" s="8"/>
      <c r="R136" s="8"/>
      <c r="S136" s="8"/>
      <c r="T136" s="4"/>
    </row>
    <row r="137" spans="1:20">
      <c r="A137" s="31">
        <v>43800</v>
      </c>
      <c r="B137" s="4"/>
      <c r="C137" s="6">
        <v>129</v>
      </c>
      <c r="D137" s="29">
        <f t="shared" ref="D137:D187" si="22">ROUND(-(+$B$9/180)*1,0)</f>
        <v>8083</v>
      </c>
      <c r="E137" s="29">
        <f t="shared" si="17"/>
        <v>1042707</v>
      </c>
      <c r="F137" s="29">
        <f t="shared" ref="F137:F188" si="23">$B$9+E137</f>
        <v>-412293</v>
      </c>
      <c r="G137" s="34">
        <f>+Inputs!$D$3</f>
        <v>0.37951000000000001</v>
      </c>
      <c r="H137" s="4"/>
      <c r="I137" s="27">
        <f t="shared" si="18"/>
        <v>1455000</v>
      </c>
      <c r="J137" s="4"/>
      <c r="K137" s="27">
        <f t="shared" ref="K137:K188" si="24">D137</f>
        <v>8083</v>
      </c>
      <c r="L137" s="27">
        <f t="shared" si="19"/>
        <v>1042707</v>
      </c>
      <c r="M137" s="27">
        <f t="shared" ref="M137:M188" si="25">K137*G137</f>
        <v>3067.57933</v>
      </c>
      <c r="N137" s="27">
        <f t="shared" ref="N137:N188" si="26">M137-J137</f>
        <v>3067.57933</v>
      </c>
      <c r="O137" s="27">
        <f t="shared" si="20"/>
        <v>-156469.31643000178</v>
      </c>
      <c r="P137" s="27">
        <f t="shared" si="21"/>
        <v>156469.31643000178</v>
      </c>
      <c r="Q137" s="8"/>
      <c r="R137" s="8"/>
      <c r="S137" s="8"/>
      <c r="T137" s="4"/>
    </row>
    <row r="138" spans="1:20">
      <c r="A138" s="31">
        <v>43831</v>
      </c>
      <c r="B138" s="4"/>
      <c r="C138" s="6">
        <v>130</v>
      </c>
      <c r="D138" s="29">
        <f t="shared" si="22"/>
        <v>8083</v>
      </c>
      <c r="E138" s="29">
        <f t="shared" ref="E138:E188" si="27">+E137+D138</f>
        <v>1050790</v>
      </c>
      <c r="F138" s="29">
        <f t="shared" si="23"/>
        <v>-404210</v>
      </c>
      <c r="G138" s="34">
        <f>+Inputs!$D$3</f>
        <v>0.37951000000000001</v>
      </c>
      <c r="H138" s="4"/>
      <c r="I138" s="27">
        <f t="shared" ref="I138:I188" si="28">+I137+H138</f>
        <v>1455000</v>
      </c>
      <c r="J138" s="4"/>
      <c r="K138" s="27">
        <f t="shared" si="24"/>
        <v>8083</v>
      </c>
      <c r="L138" s="27">
        <f t="shared" ref="L138:L188" si="29">+L137+K138</f>
        <v>1050790</v>
      </c>
      <c r="M138" s="27">
        <f t="shared" si="25"/>
        <v>3067.57933</v>
      </c>
      <c r="N138" s="27">
        <f t="shared" si="26"/>
        <v>3067.57933</v>
      </c>
      <c r="O138" s="27">
        <f t="shared" ref="O138:O188" si="30">+O137+N138</f>
        <v>-153401.73710000177</v>
      </c>
      <c r="P138" s="27">
        <f t="shared" ref="P138:P188" si="31">P137-N138</f>
        <v>153401.73710000177</v>
      </c>
      <c r="Q138" s="8"/>
      <c r="R138" s="8"/>
      <c r="S138" s="8"/>
      <c r="T138" s="4"/>
    </row>
    <row r="139" spans="1:20">
      <c r="A139" s="31">
        <v>43862</v>
      </c>
      <c r="B139" s="4"/>
      <c r="C139" s="6">
        <v>131</v>
      </c>
      <c r="D139" s="29">
        <f t="shared" si="22"/>
        <v>8083</v>
      </c>
      <c r="E139" s="29">
        <f t="shared" si="27"/>
        <v>1058873</v>
      </c>
      <c r="F139" s="29">
        <f t="shared" si="23"/>
        <v>-396127</v>
      </c>
      <c r="G139" s="34">
        <f>+Inputs!$D$3</f>
        <v>0.37951000000000001</v>
      </c>
      <c r="H139" s="4"/>
      <c r="I139" s="27">
        <f t="shared" si="28"/>
        <v>1455000</v>
      </c>
      <c r="J139" s="4"/>
      <c r="K139" s="27">
        <f t="shared" si="24"/>
        <v>8083</v>
      </c>
      <c r="L139" s="27">
        <f t="shared" si="29"/>
        <v>1058873</v>
      </c>
      <c r="M139" s="27">
        <f t="shared" si="25"/>
        <v>3067.57933</v>
      </c>
      <c r="N139" s="27">
        <f t="shared" si="26"/>
        <v>3067.57933</v>
      </c>
      <c r="O139" s="27">
        <f t="shared" si="30"/>
        <v>-150334.15777000177</v>
      </c>
      <c r="P139" s="27">
        <f t="shared" si="31"/>
        <v>150334.15777000177</v>
      </c>
      <c r="Q139" s="8"/>
      <c r="R139" s="8"/>
      <c r="S139" s="8"/>
      <c r="T139" s="4"/>
    </row>
    <row r="140" spans="1:20">
      <c r="A140" s="31">
        <v>43891</v>
      </c>
      <c r="B140" s="4"/>
      <c r="C140" s="6">
        <v>132</v>
      </c>
      <c r="D140" s="29">
        <f t="shared" si="22"/>
        <v>8083</v>
      </c>
      <c r="E140" s="29">
        <f t="shared" si="27"/>
        <v>1066956</v>
      </c>
      <c r="F140" s="29">
        <f t="shared" si="23"/>
        <v>-388044</v>
      </c>
      <c r="G140" s="34">
        <f>+Inputs!$D$3</f>
        <v>0.37951000000000001</v>
      </c>
      <c r="H140" s="4"/>
      <c r="I140" s="27">
        <f t="shared" si="28"/>
        <v>1455000</v>
      </c>
      <c r="J140" s="4"/>
      <c r="K140" s="27">
        <f t="shared" si="24"/>
        <v>8083</v>
      </c>
      <c r="L140" s="27">
        <f t="shared" si="29"/>
        <v>1066956</v>
      </c>
      <c r="M140" s="27">
        <f t="shared" si="25"/>
        <v>3067.57933</v>
      </c>
      <c r="N140" s="27">
        <f t="shared" si="26"/>
        <v>3067.57933</v>
      </c>
      <c r="O140" s="27">
        <f t="shared" si="30"/>
        <v>-147266.57844000176</v>
      </c>
      <c r="P140" s="27">
        <f t="shared" si="31"/>
        <v>147266.57844000176</v>
      </c>
      <c r="Q140" s="8"/>
      <c r="R140" s="8"/>
      <c r="S140" s="8"/>
      <c r="T140" s="4"/>
    </row>
    <row r="141" spans="1:20">
      <c r="A141" s="31">
        <v>43922</v>
      </c>
      <c r="B141" s="4"/>
      <c r="C141" s="6">
        <v>133</v>
      </c>
      <c r="D141" s="29">
        <f t="shared" si="22"/>
        <v>8083</v>
      </c>
      <c r="E141" s="29">
        <f t="shared" si="27"/>
        <v>1075039</v>
      </c>
      <c r="F141" s="29">
        <f t="shared" si="23"/>
        <v>-379961</v>
      </c>
      <c r="G141" s="34">
        <f>+Inputs!$D$3</f>
        <v>0.37951000000000001</v>
      </c>
      <c r="H141" s="4"/>
      <c r="I141" s="27">
        <f t="shared" si="28"/>
        <v>1455000</v>
      </c>
      <c r="J141" s="4"/>
      <c r="K141" s="27">
        <f t="shared" si="24"/>
        <v>8083</v>
      </c>
      <c r="L141" s="27">
        <f t="shared" si="29"/>
        <v>1075039</v>
      </c>
      <c r="M141" s="27">
        <f t="shared" si="25"/>
        <v>3067.57933</v>
      </c>
      <c r="N141" s="27">
        <f t="shared" si="26"/>
        <v>3067.57933</v>
      </c>
      <c r="O141" s="27">
        <f t="shared" si="30"/>
        <v>-144198.99911000175</v>
      </c>
      <c r="P141" s="27">
        <f t="shared" si="31"/>
        <v>144198.99911000175</v>
      </c>
      <c r="Q141" s="8"/>
      <c r="R141" s="8"/>
      <c r="S141" s="8"/>
      <c r="T141" s="4"/>
    </row>
    <row r="142" spans="1:20">
      <c r="A142" s="31">
        <v>43952</v>
      </c>
      <c r="B142" s="4"/>
      <c r="C142" s="6">
        <v>134</v>
      </c>
      <c r="D142" s="29">
        <f t="shared" si="22"/>
        <v>8083</v>
      </c>
      <c r="E142" s="29">
        <f t="shared" si="27"/>
        <v>1083122</v>
      </c>
      <c r="F142" s="29">
        <f t="shared" si="23"/>
        <v>-371878</v>
      </c>
      <c r="G142" s="34">
        <f>+Inputs!$D$3</f>
        <v>0.37951000000000001</v>
      </c>
      <c r="H142" s="4"/>
      <c r="I142" s="27">
        <f t="shared" si="28"/>
        <v>1455000</v>
      </c>
      <c r="J142" s="4"/>
      <c r="K142" s="27">
        <f t="shared" si="24"/>
        <v>8083</v>
      </c>
      <c r="L142" s="27">
        <f t="shared" si="29"/>
        <v>1083122</v>
      </c>
      <c r="M142" s="27">
        <f t="shared" si="25"/>
        <v>3067.57933</v>
      </c>
      <c r="N142" s="27">
        <f t="shared" si="26"/>
        <v>3067.57933</v>
      </c>
      <c r="O142" s="27">
        <f t="shared" si="30"/>
        <v>-141131.41978000174</v>
      </c>
      <c r="P142" s="27">
        <f t="shared" si="31"/>
        <v>141131.41978000174</v>
      </c>
      <c r="Q142" s="8"/>
      <c r="R142" s="8"/>
      <c r="S142" s="8"/>
      <c r="T142" s="4"/>
    </row>
    <row r="143" spans="1:20">
      <c r="A143" s="31">
        <v>43983</v>
      </c>
      <c r="B143" s="4"/>
      <c r="C143" s="6">
        <v>135</v>
      </c>
      <c r="D143" s="29">
        <f t="shared" si="22"/>
        <v>8083</v>
      </c>
      <c r="E143" s="29">
        <f t="shared" si="27"/>
        <v>1091205</v>
      </c>
      <c r="F143" s="29">
        <f t="shared" si="23"/>
        <v>-363795</v>
      </c>
      <c r="G143" s="34">
        <f>+Inputs!$D$3</f>
        <v>0.37951000000000001</v>
      </c>
      <c r="H143" s="4"/>
      <c r="I143" s="27">
        <f t="shared" si="28"/>
        <v>1455000</v>
      </c>
      <c r="J143" s="4"/>
      <c r="K143" s="27">
        <f t="shared" si="24"/>
        <v>8083</v>
      </c>
      <c r="L143" s="27">
        <f t="shared" si="29"/>
        <v>1091205</v>
      </c>
      <c r="M143" s="27">
        <f t="shared" si="25"/>
        <v>3067.57933</v>
      </c>
      <c r="N143" s="27">
        <f t="shared" si="26"/>
        <v>3067.57933</v>
      </c>
      <c r="O143" s="27">
        <f t="shared" si="30"/>
        <v>-138063.84045000174</v>
      </c>
      <c r="P143" s="27">
        <f t="shared" si="31"/>
        <v>138063.84045000174</v>
      </c>
      <c r="Q143" s="8"/>
      <c r="R143" s="8"/>
      <c r="S143" s="8"/>
      <c r="T143" s="4"/>
    </row>
    <row r="144" spans="1:20">
      <c r="A144" s="31">
        <v>44013</v>
      </c>
      <c r="B144" s="4"/>
      <c r="C144" s="6">
        <v>136</v>
      </c>
      <c r="D144" s="29">
        <f t="shared" si="22"/>
        <v>8083</v>
      </c>
      <c r="E144" s="29">
        <f t="shared" si="27"/>
        <v>1099288</v>
      </c>
      <c r="F144" s="29">
        <f t="shared" si="23"/>
        <v>-355712</v>
      </c>
      <c r="G144" s="34">
        <f>+Inputs!$D$3</f>
        <v>0.37951000000000001</v>
      </c>
      <c r="H144" s="4"/>
      <c r="I144" s="27">
        <f t="shared" si="28"/>
        <v>1455000</v>
      </c>
      <c r="J144" s="4"/>
      <c r="K144" s="27">
        <f t="shared" si="24"/>
        <v>8083</v>
      </c>
      <c r="L144" s="27">
        <f t="shared" si="29"/>
        <v>1099288</v>
      </c>
      <c r="M144" s="27">
        <f t="shared" si="25"/>
        <v>3067.57933</v>
      </c>
      <c r="N144" s="27">
        <f t="shared" si="26"/>
        <v>3067.57933</v>
      </c>
      <c r="O144" s="27">
        <f t="shared" si="30"/>
        <v>-134996.26112000173</v>
      </c>
      <c r="P144" s="27">
        <f t="shared" si="31"/>
        <v>134996.26112000173</v>
      </c>
      <c r="Q144" s="8"/>
      <c r="R144" s="8"/>
      <c r="S144" s="8"/>
      <c r="T144" s="4"/>
    </row>
    <row r="145" spans="1:20">
      <c r="A145" s="31">
        <v>44044</v>
      </c>
      <c r="B145" s="4"/>
      <c r="C145" s="6">
        <v>137</v>
      </c>
      <c r="D145" s="29">
        <f t="shared" si="22"/>
        <v>8083</v>
      </c>
      <c r="E145" s="29">
        <f t="shared" si="27"/>
        <v>1107371</v>
      </c>
      <c r="F145" s="29">
        <f t="shared" si="23"/>
        <v>-347629</v>
      </c>
      <c r="G145" s="34">
        <f>+Inputs!$D$3</f>
        <v>0.37951000000000001</v>
      </c>
      <c r="H145" s="4"/>
      <c r="I145" s="27">
        <f t="shared" si="28"/>
        <v>1455000</v>
      </c>
      <c r="J145" s="4"/>
      <c r="K145" s="27">
        <f t="shared" si="24"/>
        <v>8083</v>
      </c>
      <c r="L145" s="27">
        <f t="shared" si="29"/>
        <v>1107371</v>
      </c>
      <c r="M145" s="27">
        <f t="shared" si="25"/>
        <v>3067.57933</v>
      </c>
      <c r="N145" s="27">
        <f t="shared" si="26"/>
        <v>3067.57933</v>
      </c>
      <c r="O145" s="27">
        <f t="shared" si="30"/>
        <v>-131928.68179000172</v>
      </c>
      <c r="P145" s="27">
        <f t="shared" si="31"/>
        <v>131928.68179000172</v>
      </c>
      <c r="Q145" s="8"/>
      <c r="R145" s="8"/>
      <c r="S145" s="8"/>
      <c r="T145" s="4"/>
    </row>
    <row r="146" spans="1:20">
      <c r="A146" s="31">
        <v>44075</v>
      </c>
      <c r="B146" s="4"/>
      <c r="C146" s="6">
        <v>138</v>
      </c>
      <c r="D146" s="29">
        <f t="shared" si="22"/>
        <v>8083</v>
      </c>
      <c r="E146" s="29">
        <f t="shared" si="27"/>
        <v>1115454</v>
      </c>
      <c r="F146" s="29">
        <f t="shared" si="23"/>
        <v>-339546</v>
      </c>
      <c r="G146" s="34">
        <f>+Inputs!$D$3</f>
        <v>0.37951000000000001</v>
      </c>
      <c r="H146" s="4"/>
      <c r="I146" s="27">
        <f t="shared" si="28"/>
        <v>1455000</v>
      </c>
      <c r="J146" s="4"/>
      <c r="K146" s="27">
        <f t="shared" si="24"/>
        <v>8083</v>
      </c>
      <c r="L146" s="27">
        <f t="shared" si="29"/>
        <v>1115454</v>
      </c>
      <c r="M146" s="27">
        <f t="shared" si="25"/>
        <v>3067.57933</v>
      </c>
      <c r="N146" s="27">
        <f t="shared" si="26"/>
        <v>3067.57933</v>
      </c>
      <c r="O146" s="27">
        <f t="shared" si="30"/>
        <v>-128861.10246000173</v>
      </c>
      <c r="P146" s="27">
        <f t="shared" si="31"/>
        <v>128861.10246000173</v>
      </c>
      <c r="Q146" s="8"/>
      <c r="R146" s="8"/>
      <c r="S146" s="8"/>
      <c r="T146" s="4"/>
    </row>
    <row r="147" spans="1:20">
      <c r="A147" s="31">
        <v>44105</v>
      </c>
      <c r="B147" s="4"/>
      <c r="C147" s="6">
        <v>139</v>
      </c>
      <c r="D147" s="29">
        <f t="shared" si="22"/>
        <v>8083</v>
      </c>
      <c r="E147" s="29">
        <f t="shared" si="27"/>
        <v>1123537</v>
      </c>
      <c r="F147" s="29">
        <f t="shared" si="23"/>
        <v>-331463</v>
      </c>
      <c r="G147" s="34">
        <f>+Inputs!$D$3</f>
        <v>0.37951000000000001</v>
      </c>
      <c r="H147" s="4"/>
      <c r="I147" s="27">
        <f t="shared" si="28"/>
        <v>1455000</v>
      </c>
      <c r="J147" s="4"/>
      <c r="K147" s="27">
        <f t="shared" si="24"/>
        <v>8083</v>
      </c>
      <c r="L147" s="27">
        <f t="shared" si="29"/>
        <v>1123537</v>
      </c>
      <c r="M147" s="27">
        <f t="shared" si="25"/>
        <v>3067.57933</v>
      </c>
      <c r="N147" s="27">
        <f t="shared" si="26"/>
        <v>3067.57933</v>
      </c>
      <c r="O147" s="27">
        <f t="shared" si="30"/>
        <v>-125793.52313000173</v>
      </c>
      <c r="P147" s="27">
        <f t="shared" si="31"/>
        <v>125793.52313000173</v>
      </c>
      <c r="Q147" s="8"/>
      <c r="R147" s="8"/>
      <c r="S147" s="8"/>
      <c r="T147" s="4"/>
    </row>
    <row r="148" spans="1:20">
      <c r="A148" s="31">
        <v>44136</v>
      </c>
      <c r="B148" s="4"/>
      <c r="C148" s="6">
        <v>140</v>
      </c>
      <c r="D148" s="29">
        <f t="shared" si="22"/>
        <v>8083</v>
      </c>
      <c r="E148" s="29">
        <f t="shared" si="27"/>
        <v>1131620</v>
      </c>
      <c r="F148" s="29">
        <f t="shared" si="23"/>
        <v>-323380</v>
      </c>
      <c r="G148" s="34">
        <f>+Inputs!$D$3</f>
        <v>0.37951000000000001</v>
      </c>
      <c r="H148" s="4"/>
      <c r="I148" s="27">
        <f t="shared" si="28"/>
        <v>1455000</v>
      </c>
      <c r="J148" s="4"/>
      <c r="K148" s="27">
        <f t="shared" si="24"/>
        <v>8083</v>
      </c>
      <c r="L148" s="27">
        <f t="shared" si="29"/>
        <v>1131620</v>
      </c>
      <c r="M148" s="27">
        <f t="shared" si="25"/>
        <v>3067.57933</v>
      </c>
      <c r="N148" s="27">
        <f t="shared" si="26"/>
        <v>3067.57933</v>
      </c>
      <c r="O148" s="27">
        <f t="shared" si="30"/>
        <v>-122725.94380000174</v>
      </c>
      <c r="P148" s="27">
        <f t="shared" si="31"/>
        <v>122725.94380000174</v>
      </c>
      <c r="Q148" s="8"/>
      <c r="R148" s="8"/>
      <c r="S148" s="8"/>
      <c r="T148" s="4"/>
    </row>
    <row r="149" spans="1:20">
      <c r="A149" s="31">
        <v>44166</v>
      </c>
      <c r="B149" s="4"/>
      <c r="C149" s="6">
        <v>141</v>
      </c>
      <c r="D149" s="29">
        <f t="shared" si="22"/>
        <v>8083</v>
      </c>
      <c r="E149" s="29">
        <f t="shared" si="27"/>
        <v>1139703</v>
      </c>
      <c r="F149" s="29">
        <f t="shared" si="23"/>
        <v>-315297</v>
      </c>
      <c r="G149" s="34">
        <f>+Inputs!$D$3</f>
        <v>0.37951000000000001</v>
      </c>
      <c r="H149" s="4"/>
      <c r="I149" s="27">
        <f t="shared" si="28"/>
        <v>1455000</v>
      </c>
      <c r="J149" s="4"/>
      <c r="K149" s="27">
        <f t="shared" si="24"/>
        <v>8083</v>
      </c>
      <c r="L149" s="27">
        <f t="shared" si="29"/>
        <v>1139703</v>
      </c>
      <c r="M149" s="27">
        <f t="shared" si="25"/>
        <v>3067.57933</v>
      </c>
      <c r="N149" s="27">
        <f t="shared" si="26"/>
        <v>3067.57933</v>
      </c>
      <c r="O149" s="27">
        <f t="shared" si="30"/>
        <v>-119658.36447000175</v>
      </c>
      <c r="P149" s="27">
        <f t="shared" si="31"/>
        <v>119658.36447000175</v>
      </c>
      <c r="Q149" s="8"/>
      <c r="R149" s="8"/>
      <c r="S149" s="8"/>
      <c r="T149" s="4"/>
    </row>
    <row r="150" spans="1:20">
      <c r="A150" s="31">
        <v>44197</v>
      </c>
      <c r="B150" s="4"/>
      <c r="C150" s="6">
        <v>142</v>
      </c>
      <c r="D150" s="29">
        <f t="shared" si="22"/>
        <v>8083</v>
      </c>
      <c r="E150" s="29">
        <f t="shared" si="27"/>
        <v>1147786</v>
      </c>
      <c r="F150" s="29">
        <f t="shared" si="23"/>
        <v>-307214</v>
      </c>
      <c r="G150" s="34">
        <f>+Inputs!$D$3</f>
        <v>0.37951000000000001</v>
      </c>
      <c r="H150" s="4"/>
      <c r="I150" s="27">
        <f t="shared" si="28"/>
        <v>1455000</v>
      </c>
      <c r="J150" s="4"/>
      <c r="K150" s="27">
        <f t="shared" si="24"/>
        <v>8083</v>
      </c>
      <c r="L150" s="27">
        <f t="shared" si="29"/>
        <v>1147786</v>
      </c>
      <c r="M150" s="27">
        <f t="shared" si="25"/>
        <v>3067.57933</v>
      </c>
      <c r="N150" s="27">
        <f t="shared" si="26"/>
        <v>3067.57933</v>
      </c>
      <c r="O150" s="27">
        <f t="shared" si="30"/>
        <v>-116590.78514000175</v>
      </c>
      <c r="P150" s="27">
        <f t="shared" si="31"/>
        <v>116590.78514000175</v>
      </c>
      <c r="Q150" s="8"/>
      <c r="R150" s="8"/>
      <c r="S150" s="8"/>
      <c r="T150" s="4"/>
    </row>
    <row r="151" spans="1:20">
      <c r="A151" s="31">
        <v>44228</v>
      </c>
      <c r="B151" s="4"/>
      <c r="C151" s="6">
        <v>143</v>
      </c>
      <c r="D151" s="29">
        <f t="shared" si="22"/>
        <v>8083</v>
      </c>
      <c r="E151" s="29">
        <f t="shared" si="27"/>
        <v>1155869</v>
      </c>
      <c r="F151" s="29">
        <f t="shared" si="23"/>
        <v>-299131</v>
      </c>
      <c r="G151" s="34">
        <f>+Inputs!$D$3</f>
        <v>0.37951000000000001</v>
      </c>
      <c r="H151" s="4"/>
      <c r="I151" s="27">
        <f t="shared" si="28"/>
        <v>1455000</v>
      </c>
      <c r="J151" s="4"/>
      <c r="K151" s="27">
        <f t="shared" si="24"/>
        <v>8083</v>
      </c>
      <c r="L151" s="27">
        <f t="shared" si="29"/>
        <v>1155869</v>
      </c>
      <c r="M151" s="27">
        <f t="shared" si="25"/>
        <v>3067.57933</v>
      </c>
      <c r="N151" s="27">
        <f t="shared" si="26"/>
        <v>3067.57933</v>
      </c>
      <c r="O151" s="27">
        <f t="shared" si="30"/>
        <v>-113523.20581000176</v>
      </c>
      <c r="P151" s="27">
        <f t="shared" si="31"/>
        <v>113523.20581000176</v>
      </c>
      <c r="Q151" s="8"/>
      <c r="R151" s="8"/>
      <c r="S151" s="8"/>
      <c r="T151" s="4"/>
    </row>
    <row r="152" spans="1:20">
      <c r="A152" s="31">
        <v>44256</v>
      </c>
      <c r="B152" s="4"/>
      <c r="C152" s="6">
        <v>144</v>
      </c>
      <c r="D152" s="29">
        <f t="shared" si="22"/>
        <v>8083</v>
      </c>
      <c r="E152" s="29">
        <f t="shared" si="27"/>
        <v>1163952</v>
      </c>
      <c r="F152" s="29">
        <f t="shared" si="23"/>
        <v>-291048</v>
      </c>
      <c r="G152" s="34">
        <f>+Inputs!$D$3</f>
        <v>0.37951000000000001</v>
      </c>
      <c r="H152" s="4"/>
      <c r="I152" s="27">
        <f t="shared" si="28"/>
        <v>1455000</v>
      </c>
      <c r="J152" s="4"/>
      <c r="K152" s="27">
        <f t="shared" si="24"/>
        <v>8083</v>
      </c>
      <c r="L152" s="27">
        <f t="shared" si="29"/>
        <v>1163952</v>
      </c>
      <c r="M152" s="27">
        <f t="shared" si="25"/>
        <v>3067.57933</v>
      </c>
      <c r="N152" s="27">
        <f t="shared" si="26"/>
        <v>3067.57933</v>
      </c>
      <c r="O152" s="27">
        <f t="shared" si="30"/>
        <v>-110455.62648000177</v>
      </c>
      <c r="P152" s="27">
        <f t="shared" si="31"/>
        <v>110455.62648000177</v>
      </c>
      <c r="Q152" s="8"/>
      <c r="R152" s="8"/>
      <c r="S152" s="8"/>
      <c r="T152" s="4"/>
    </row>
    <row r="153" spans="1:20">
      <c r="A153" s="31">
        <v>44287</v>
      </c>
      <c r="B153" s="4"/>
      <c r="C153" s="6">
        <v>145</v>
      </c>
      <c r="D153" s="29">
        <f t="shared" si="22"/>
        <v>8083</v>
      </c>
      <c r="E153" s="29">
        <f t="shared" si="27"/>
        <v>1172035</v>
      </c>
      <c r="F153" s="29">
        <f t="shared" si="23"/>
        <v>-282965</v>
      </c>
      <c r="G153" s="34">
        <f>+Inputs!$D$3</f>
        <v>0.37951000000000001</v>
      </c>
      <c r="H153" s="4"/>
      <c r="I153" s="27">
        <f t="shared" si="28"/>
        <v>1455000</v>
      </c>
      <c r="J153" s="4"/>
      <c r="K153" s="27">
        <f t="shared" si="24"/>
        <v>8083</v>
      </c>
      <c r="L153" s="27">
        <f t="shared" si="29"/>
        <v>1172035</v>
      </c>
      <c r="M153" s="27">
        <f t="shared" si="25"/>
        <v>3067.57933</v>
      </c>
      <c r="N153" s="27">
        <f t="shared" si="26"/>
        <v>3067.57933</v>
      </c>
      <c r="O153" s="27">
        <f t="shared" si="30"/>
        <v>-107388.04715000177</v>
      </c>
      <c r="P153" s="27">
        <f t="shared" si="31"/>
        <v>107388.04715000177</v>
      </c>
      <c r="Q153" s="8"/>
      <c r="R153" s="8"/>
      <c r="S153" s="8"/>
      <c r="T153" s="4"/>
    </row>
    <row r="154" spans="1:20">
      <c r="A154" s="31">
        <v>44317</v>
      </c>
      <c r="B154" s="4"/>
      <c r="C154" s="6">
        <v>146</v>
      </c>
      <c r="D154" s="29">
        <f t="shared" si="22"/>
        <v>8083</v>
      </c>
      <c r="E154" s="29">
        <f t="shared" si="27"/>
        <v>1180118</v>
      </c>
      <c r="F154" s="29">
        <f t="shared" si="23"/>
        <v>-274882</v>
      </c>
      <c r="G154" s="34">
        <f>+Inputs!$D$3</f>
        <v>0.37951000000000001</v>
      </c>
      <c r="H154" s="4"/>
      <c r="I154" s="27">
        <f t="shared" si="28"/>
        <v>1455000</v>
      </c>
      <c r="J154" s="4"/>
      <c r="K154" s="27">
        <f t="shared" si="24"/>
        <v>8083</v>
      </c>
      <c r="L154" s="27">
        <f t="shared" si="29"/>
        <v>1180118</v>
      </c>
      <c r="M154" s="27">
        <f t="shared" si="25"/>
        <v>3067.57933</v>
      </c>
      <c r="N154" s="27">
        <f t="shared" si="26"/>
        <v>3067.57933</v>
      </c>
      <c r="O154" s="27">
        <f t="shared" si="30"/>
        <v>-104320.46782000178</v>
      </c>
      <c r="P154" s="27">
        <f t="shared" si="31"/>
        <v>104320.46782000178</v>
      </c>
      <c r="Q154" s="8"/>
      <c r="R154" s="8"/>
      <c r="S154" s="8"/>
      <c r="T154" s="4"/>
    </row>
    <row r="155" spans="1:20">
      <c r="A155" s="31">
        <v>44348</v>
      </c>
      <c r="B155" s="4"/>
      <c r="C155" s="6">
        <v>147</v>
      </c>
      <c r="D155" s="29">
        <f t="shared" si="22"/>
        <v>8083</v>
      </c>
      <c r="E155" s="29">
        <f t="shared" si="27"/>
        <v>1188201</v>
      </c>
      <c r="F155" s="29">
        <f t="shared" si="23"/>
        <v>-266799</v>
      </c>
      <c r="G155" s="34">
        <f>+Inputs!$D$3</f>
        <v>0.37951000000000001</v>
      </c>
      <c r="H155" s="4"/>
      <c r="I155" s="27">
        <f t="shared" si="28"/>
        <v>1455000</v>
      </c>
      <c r="J155" s="4"/>
      <c r="K155" s="27">
        <f t="shared" si="24"/>
        <v>8083</v>
      </c>
      <c r="L155" s="27">
        <f t="shared" si="29"/>
        <v>1188201</v>
      </c>
      <c r="M155" s="27">
        <f t="shared" si="25"/>
        <v>3067.57933</v>
      </c>
      <c r="N155" s="27">
        <f t="shared" si="26"/>
        <v>3067.57933</v>
      </c>
      <c r="O155" s="27">
        <f t="shared" si="30"/>
        <v>-101252.88849000179</v>
      </c>
      <c r="P155" s="27">
        <f t="shared" si="31"/>
        <v>101252.88849000179</v>
      </c>
      <c r="Q155" s="8"/>
      <c r="R155" s="8"/>
      <c r="S155" s="8"/>
      <c r="T155" s="4"/>
    </row>
    <row r="156" spans="1:20">
      <c r="A156" s="31">
        <v>44378</v>
      </c>
      <c r="B156" s="4"/>
      <c r="C156" s="6">
        <v>148</v>
      </c>
      <c r="D156" s="29">
        <f t="shared" si="22"/>
        <v>8083</v>
      </c>
      <c r="E156" s="29">
        <f t="shared" si="27"/>
        <v>1196284</v>
      </c>
      <c r="F156" s="29">
        <f t="shared" si="23"/>
        <v>-258716</v>
      </c>
      <c r="G156" s="34">
        <f>+Inputs!$D$3</f>
        <v>0.37951000000000001</v>
      </c>
      <c r="H156" s="4"/>
      <c r="I156" s="27">
        <f t="shared" si="28"/>
        <v>1455000</v>
      </c>
      <c r="J156" s="4"/>
      <c r="K156" s="27">
        <f t="shared" si="24"/>
        <v>8083</v>
      </c>
      <c r="L156" s="27">
        <f t="shared" si="29"/>
        <v>1196284</v>
      </c>
      <c r="M156" s="27">
        <f t="shared" si="25"/>
        <v>3067.57933</v>
      </c>
      <c r="N156" s="27">
        <f t="shared" si="26"/>
        <v>3067.57933</v>
      </c>
      <c r="O156" s="27">
        <f t="shared" si="30"/>
        <v>-98185.309160001794</v>
      </c>
      <c r="P156" s="27">
        <f t="shared" si="31"/>
        <v>98185.309160001794</v>
      </c>
      <c r="Q156" s="8"/>
      <c r="R156" s="8"/>
      <c r="S156" s="8"/>
      <c r="T156" s="4"/>
    </row>
    <row r="157" spans="1:20">
      <c r="A157" s="31">
        <v>44409</v>
      </c>
      <c r="B157" s="4"/>
      <c r="C157" s="6">
        <v>149</v>
      </c>
      <c r="D157" s="29">
        <f t="shared" si="22"/>
        <v>8083</v>
      </c>
      <c r="E157" s="29">
        <f t="shared" si="27"/>
        <v>1204367</v>
      </c>
      <c r="F157" s="29">
        <f t="shared" si="23"/>
        <v>-250633</v>
      </c>
      <c r="G157" s="34">
        <f>+Inputs!$D$3</f>
        <v>0.37951000000000001</v>
      </c>
      <c r="H157" s="4"/>
      <c r="I157" s="27">
        <f t="shared" si="28"/>
        <v>1455000</v>
      </c>
      <c r="J157" s="4"/>
      <c r="K157" s="27">
        <f t="shared" si="24"/>
        <v>8083</v>
      </c>
      <c r="L157" s="27">
        <f t="shared" si="29"/>
        <v>1204367</v>
      </c>
      <c r="M157" s="27">
        <f t="shared" si="25"/>
        <v>3067.57933</v>
      </c>
      <c r="N157" s="27">
        <f t="shared" si="26"/>
        <v>3067.57933</v>
      </c>
      <c r="O157" s="27">
        <f t="shared" si="30"/>
        <v>-95117.729830001801</v>
      </c>
      <c r="P157" s="27">
        <f t="shared" si="31"/>
        <v>95117.729830001801</v>
      </c>
      <c r="Q157" s="8"/>
      <c r="R157" s="8"/>
      <c r="S157" s="8"/>
      <c r="T157" s="4"/>
    </row>
    <row r="158" spans="1:20">
      <c r="A158" s="31">
        <v>44440</v>
      </c>
      <c r="B158" s="4"/>
      <c r="C158" s="6">
        <v>150</v>
      </c>
      <c r="D158" s="29">
        <f t="shared" si="22"/>
        <v>8083</v>
      </c>
      <c r="E158" s="29">
        <f t="shared" si="27"/>
        <v>1212450</v>
      </c>
      <c r="F158" s="29">
        <f t="shared" si="23"/>
        <v>-242550</v>
      </c>
      <c r="G158" s="34">
        <f>+Inputs!$D$3</f>
        <v>0.37951000000000001</v>
      </c>
      <c r="H158" s="4"/>
      <c r="I158" s="27">
        <f t="shared" si="28"/>
        <v>1455000</v>
      </c>
      <c r="J158" s="4"/>
      <c r="K158" s="27">
        <f t="shared" si="24"/>
        <v>8083</v>
      </c>
      <c r="L158" s="27">
        <f t="shared" si="29"/>
        <v>1212450</v>
      </c>
      <c r="M158" s="27">
        <f t="shared" si="25"/>
        <v>3067.57933</v>
      </c>
      <c r="N158" s="27">
        <f t="shared" si="26"/>
        <v>3067.57933</v>
      </c>
      <c r="O158" s="27">
        <f t="shared" si="30"/>
        <v>-92050.150500001808</v>
      </c>
      <c r="P158" s="27">
        <f t="shared" si="31"/>
        <v>92050.150500001808</v>
      </c>
      <c r="Q158" s="8"/>
      <c r="R158" s="8"/>
      <c r="S158" s="8"/>
      <c r="T158" s="4"/>
    </row>
    <row r="159" spans="1:20">
      <c r="A159" s="31">
        <v>44470</v>
      </c>
      <c r="B159" s="4"/>
      <c r="C159" s="6">
        <v>151</v>
      </c>
      <c r="D159" s="29">
        <f t="shared" si="22"/>
        <v>8083</v>
      </c>
      <c r="E159" s="29">
        <f t="shared" si="27"/>
        <v>1220533</v>
      </c>
      <c r="F159" s="29">
        <f t="shared" si="23"/>
        <v>-234467</v>
      </c>
      <c r="G159" s="34">
        <f>+Inputs!$D$3</f>
        <v>0.37951000000000001</v>
      </c>
      <c r="H159" s="4"/>
      <c r="I159" s="27">
        <f t="shared" si="28"/>
        <v>1455000</v>
      </c>
      <c r="J159" s="4"/>
      <c r="K159" s="27">
        <f t="shared" si="24"/>
        <v>8083</v>
      </c>
      <c r="L159" s="27">
        <f t="shared" si="29"/>
        <v>1220533</v>
      </c>
      <c r="M159" s="27">
        <f t="shared" si="25"/>
        <v>3067.57933</v>
      </c>
      <c r="N159" s="27">
        <f t="shared" si="26"/>
        <v>3067.57933</v>
      </c>
      <c r="O159" s="27">
        <f t="shared" si="30"/>
        <v>-88982.571170001815</v>
      </c>
      <c r="P159" s="27">
        <f t="shared" si="31"/>
        <v>88982.571170001815</v>
      </c>
      <c r="Q159" s="8"/>
      <c r="R159" s="8"/>
      <c r="S159" s="8"/>
      <c r="T159" s="4"/>
    </row>
    <row r="160" spans="1:20">
      <c r="A160" s="31">
        <v>44501</v>
      </c>
      <c r="B160" s="4"/>
      <c r="C160" s="6">
        <v>152</v>
      </c>
      <c r="D160" s="29">
        <f t="shared" si="22"/>
        <v>8083</v>
      </c>
      <c r="E160" s="29">
        <f t="shared" si="27"/>
        <v>1228616</v>
      </c>
      <c r="F160" s="29">
        <f t="shared" si="23"/>
        <v>-226384</v>
      </c>
      <c r="G160" s="34">
        <f>+Inputs!$D$3</f>
        <v>0.37951000000000001</v>
      </c>
      <c r="H160" s="4"/>
      <c r="I160" s="27">
        <f t="shared" si="28"/>
        <v>1455000</v>
      </c>
      <c r="J160" s="4"/>
      <c r="K160" s="27">
        <f t="shared" si="24"/>
        <v>8083</v>
      </c>
      <c r="L160" s="27">
        <f t="shared" si="29"/>
        <v>1228616</v>
      </c>
      <c r="M160" s="27">
        <f t="shared" si="25"/>
        <v>3067.57933</v>
      </c>
      <c r="N160" s="27">
        <f t="shared" si="26"/>
        <v>3067.57933</v>
      </c>
      <c r="O160" s="27">
        <f t="shared" si="30"/>
        <v>-85914.991840001821</v>
      </c>
      <c r="P160" s="27">
        <f t="shared" si="31"/>
        <v>85914.991840001821</v>
      </c>
      <c r="Q160" s="8"/>
      <c r="R160" s="8"/>
      <c r="S160" s="8"/>
      <c r="T160" s="4"/>
    </row>
    <row r="161" spans="1:20">
      <c r="A161" s="31">
        <v>44531</v>
      </c>
      <c r="B161" s="4"/>
      <c r="C161" s="6">
        <v>153</v>
      </c>
      <c r="D161" s="29">
        <f t="shared" si="22"/>
        <v>8083</v>
      </c>
      <c r="E161" s="29">
        <f t="shared" si="27"/>
        <v>1236699</v>
      </c>
      <c r="F161" s="29">
        <f t="shared" si="23"/>
        <v>-218301</v>
      </c>
      <c r="G161" s="34">
        <f>+Inputs!$D$3</f>
        <v>0.37951000000000001</v>
      </c>
      <c r="H161" s="4"/>
      <c r="I161" s="27">
        <f t="shared" si="28"/>
        <v>1455000</v>
      </c>
      <c r="J161" s="4"/>
      <c r="K161" s="27">
        <f t="shared" si="24"/>
        <v>8083</v>
      </c>
      <c r="L161" s="27">
        <f t="shared" si="29"/>
        <v>1236699</v>
      </c>
      <c r="M161" s="27">
        <f t="shared" si="25"/>
        <v>3067.57933</v>
      </c>
      <c r="N161" s="27">
        <f t="shared" si="26"/>
        <v>3067.57933</v>
      </c>
      <c r="O161" s="27">
        <f t="shared" si="30"/>
        <v>-82847.412510001828</v>
      </c>
      <c r="P161" s="27">
        <f t="shared" si="31"/>
        <v>82847.412510001828</v>
      </c>
      <c r="Q161" s="8"/>
      <c r="R161" s="8"/>
      <c r="S161" s="8"/>
      <c r="T161" s="4"/>
    </row>
    <row r="162" spans="1:20">
      <c r="A162" s="31">
        <v>44562</v>
      </c>
      <c r="B162" s="4"/>
      <c r="C162" s="6">
        <v>154</v>
      </c>
      <c r="D162" s="29">
        <f t="shared" si="22"/>
        <v>8083</v>
      </c>
      <c r="E162" s="29">
        <f t="shared" si="27"/>
        <v>1244782</v>
      </c>
      <c r="F162" s="29">
        <f t="shared" si="23"/>
        <v>-210218</v>
      </c>
      <c r="G162" s="34">
        <f>+Inputs!$D$3</f>
        <v>0.37951000000000001</v>
      </c>
      <c r="H162" s="4"/>
      <c r="I162" s="27">
        <f t="shared" si="28"/>
        <v>1455000</v>
      </c>
      <c r="J162" s="4"/>
      <c r="K162" s="27">
        <f t="shared" si="24"/>
        <v>8083</v>
      </c>
      <c r="L162" s="27">
        <f t="shared" si="29"/>
        <v>1244782</v>
      </c>
      <c r="M162" s="27">
        <f t="shared" si="25"/>
        <v>3067.57933</v>
      </c>
      <c r="N162" s="27">
        <f t="shared" si="26"/>
        <v>3067.57933</v>
      </c>
      <c r="O162" s="27">
        <f t="shared" si="30"/>
        <v>-79779.833180001835</v>
      </c>
      <c r="P162" s="27">
        <f t="shared" si="31"/>
        <v>79779.833180001835</v>
      </c>
      <c r="Q162" s="8"/>
      <c r="R162" s="8"/>
      <c r="S162" s="8"/>
      <c r="T162" s="4"/>
    </row>
    <row r="163" spans="1:20">
      <c r="A163" s="31">
        <v>44593</v>
      </c>
      <c r="B163" s="4"/>
      <c r="C163" s="6">
        <v>155</v>
      </c>
      <c r="D163" s="29">
        <f t="shared" si="22"/>
        <v>8083</v>
      </c>
      <c r="E163" s="29">
        <f t="shared" si="27"/>
        <v>1252865</v>
      </c>
      <c r="F163" s="29">
        <f t="shared" si="23"/>
        <v>-202135</v>
      </c>
      <c r="G163" s="34">
        <f>+Inputs!$D$3</f>
        <v>0.37951000000000001</v>
      </c>
      <c r="H163" s="4"/>
      <c r="I163" s="27">
        <f t="shared" si="28"/>
        <v>1455000</v>
      </c>
      <c r="J163" s="4"/>
      <c r="K163" s="27">
        <f t="shared" si="24"/>
        <v>8083</v>
      </c>
      <c r="L163" s="27">
        <f t="shared" si="29"/>
        <v>1252865</v>
      </c>
      <c r="M163" s="27">
        <f t="shared" si="25"/>
        <v>3067.57933</v>
      </c>
      <c r="N163" s="27">
        <f t="shared" si="26"/>
        <v>3067.57933</v>
      </c>
      <c r="O163" s="27">
        <f t="shared" si="30"/>
        <v>-76712.253850001842</v>
      </c>
      <c r="P163" s="27">
        <f t="shared" si="31"/>
        <v>76712.253850001842</v>
      </c>
      <c r="Q163" s="8"/>
      <c r="R163" s="8"/>
      <c r="S163" s="8"/>
      <c r="T163" s="4"/>
    </row>
    <row r="164" spans="1:20">
      <c r="A164" s="31">
        <v>44621</v>
      </c>
      <c r="B164" s="4"/>
      <c r="C164" s="6">
        <v>156</v>
      </c>
      <c r="D164" s="29">
        <f t="shared" si="22"/>
        <v>8083</v>
      </c>
      <c r="E164" s="29">
        <f t="shared" si="27"/>
        <v>1260948</v>
      </c>
      <c r="F164" s="29">
        <f t="shared" si="23"/>
        <v>-194052</v>
      </c>
      <c r="G164" s="34">
        <f>+Inputs!$D$3</f>
        <v>0.37951000000000001</v>
      </c>
      <c r="H164" s="4"/>
      <c r="I164" s="27">
        <f t="shared" si="28"/>
        <v>1455000</v>
      </c>
      <c r="J164" s="4"/>
      <c r="K164" s="27">
        <f t="shared" si="24"/>
        <v>8083</v>
      </c>
      <c r="L164" s="27">
        <f t="shared" si="29"/>
        <v>1260948</v>
      </c>
      <c r="M164" s="27">
        <f t="shared" si="25"/>
        <v>3067.57933</v>
      </c>
      <c r="N164" s="27">
        <f t="shared" si="26"/>
        <v>3067.57933</v>
      </c>
      <c r="O164" s="27">
        <f t="shared" si="30"/>
        <v>-73644.674520001849</v>
      </c>
      <c r="P164" s="27">
        <f t="shared" si="31"/>
        <v>73644.674520001849</v>
      </c>
      <c r="Q164" s="8"/>
      <c r="R164" s="8"/>
      <c r="S164" s="8"/>
      <c r="T164" s="4"/>
    </row>
    <row r="165" spans="1:20">
      <c r="A165" s="31">
        <v>44652</v>
      </c>
      <c r="B165" s="4"/>
      <c r="C165" s="6">
        <v>157</v>
      </c>
      <c r="D165" s="29">
        <f t="shared" si="22"/>
        <v>8083</v>
      </c>
      <c r="E165" s="29">
        <f t="shared" si="27"/>
        <v>1269031</v>
      </c>
      <c r="F165" s="29">
        <f t="shared" si="23"/>
        <v>-185969</v>
      </c>
      <c r="G165" s="34">
        <f>+Inputs!$D$3</f>
        <v>0.37951000000000001</v>
      </c>
      <c r="H165" s="4"/>
      <c r="I165" s="27">
        <f t="shared" si="28"/>
        <v>1455000</v>
      </c>
      <c r="J165" s="4"/>
      <c r="K165" s="27">
        <f t="shared" si="24"/>
        <v>8083</v>
      </c>
      <c r="L165" s="27">
        <f t="shared" si="29"/>
        <v>1269031</v>
      </c>
      <c r="M165" s="27">
        <f t="shared" si="25"/>
        <v>3067.57933</v>
      </c>
      <c r="N165" s="27">
        <f t="shared" si="26"/>
        <v>3067.57933</v>
      </c>
      <c r="O165" s="27">
        <f t="shared" si="30"/>
        <v>-70577.095190001855</v>
      </c>
      <c r="P165" s="27">
        <f t="shared" si="31"/>
        <v>70577.095190001855</v>
      </c>
      <c r="Q165" s="8"/>
      <c r="R165" s="8"/>
      <c r="S165" s="8"/>
      <c r="T165" s="4"/>
    </row>
    <row r="166" spans="1:20">
      <c r="A166" s="31">
        <v>44682</v>
      </c>
      <c r="B166" s="4"/>
      <c r="C166" s="6">
        <v>158</v>
      </c>
      <c r="D166" s="29">
        <f t="shared" si="22"/>
        <v>8083</v>
      </c>
      <c r="E166" s="29">
        <f t="shared" si="27"/>
        <v>1277114</v>
      </c>
      <c r="F166" s="29">
        <f t="shared" si="23"/>
        <v>-177886</v>
      </c>
      <c r="G166" s="34">
        <f>+Inputs!$D$3</f>
        <v>0.37951000000000001</v>
      </c>
      <c r="H166" s="4"/>
      <c r="I166" s="27">
        <f t="shared" si="28"/>
        <v>1455000</v>
      </c>
      <c r="J166" s="4"/>
      <c r="K166" s="27">
        <f t="shared" si="24"/>
        <v>8083</v>
      </c>
      <c r="L166" s="27">
        <f t="shared" si="29"/>
        <v>1277114</v>
      </c>
      <c r="M166" s="27">
        <f t="shared" si="25"/>
        <v>3067.57933</v>
      </c>
      <c r="N166" s="27">
        <f t="shared" si="26"/>
        <v>3067.57933</v>
      </c>
      <c r="O166" s="27">
        <f t="shared" si="30"/>
        <v>-67509.515860001862</v>
      </c>
      <c r="P166" s="27">
        <f t="shared" si="31"/>
        <v>67509.515860001862</v>
      </c>
      <c r="Q166" s="8"/>
      <c r="R166" s="8"/>
      <c r="S166" s="8"/>
      <c r="T166" s="4"/>
    </row>
    <row r="167" spans="1:20">
      <c r="A167" s="31">
        <v>44713</v>
      </c>
      <c r="B167" s="4"/>
      <c r="C167" s="6">
        <v>159</v>
      </c>
      <c r="D167" s="29">
        <f t="shared" si="22"/>
        <v>8083</v>
      </c>
      <c r="E167" s="29">
        <f t="shared" si="27"/>
        <v>1285197</v>
      </c>
      <c r="F167" s="29">
        <f t="shared" si="23"/>
        <v>-169803</v>
      </c>
      <c r="G167" s="34">
        <f>+Inputs!$D$3</f>
        <v>0.37951000000000001</v>
      </c>
      <c r="H167" s="4"/>
      <c r="I167" s="27">
        <f t="shared" si="28"/>
        <v>1455000</v>
      </c>
      <c r="J167" s="4"/>
      <c r="K167" s="27">
        <f t="shared" si="24"/>
        <v>8083</v>
      </c>
      <c r="L167" s="27">
        <f t="shared" si="29"/>
        <v>1285197</v>
      </c>
      <c r="M167" s="27">
        <f t="shared" si="25"/>
        <v>3067.57933</v>
      </c>
      <c r="N167" s="27">
        <f t="shared" si="26"/>
        <v>3067.57933</v>
      </c>
      <c r="O167" s="27">
        <f t="shared" si="30"/>
        <v>-64441.936530001862</v>
      </c>
      <c r="P167" s="27">
        <f t="shared" si="31"/>
        <v>64441.936530001862</v>
      </c>
      <c r="Q167" s="8"/>
      <c r="R167" s="8"/>
      <c r="S167" s="8"/>
      <c r="T167" s="4"/>
    </row>
    <row r="168" spans="1:20">
      <c r="A168" s="31">
        <v>44743</v>
      </c>
      <c r="B168" s="4"/>
      <c r="C168" s="6">
        <v>160</v>
      </c>
      <c r="D168" s="29">
        <f t="shared" si="22"/>
        <v>8083</v>
      </c>
      <c r="E168" s="29">
        <f t="shared" si="27"/>
        <v>1293280</v>
      </c>
      <c r="F168" s="29">
        <f t="shared" si="23"/>
        <v>-161720</v>
      </c>
      <c r="G168" s="34">
        <f>+Inputs!$D$3</f>
        <v>0.37951000000000001</v>
      </c>
      <c r="H168" s="4"/>
      <c r="I168" s="27">
        <f t="shared" si="28"/>
        <v>1455000</v>
      </c>
      <c r="J168" s="4"/>
      <c r="K168" s="27">
        <f t="shared" si="24"/>
        <v>8083</v>
      </c>
      <c r="L168" s="27">
        <f t="shared" si="29"/>
        <v>1293280</v>
      </c>
      <c r="M168" s="27">
        <f t="shared" si="25"/>
        <v>3067.57933</v>
      </c>
      <c r="N168" s="27">
        <f t="shared" si="26"/>
        <v>3067.57933</v>
      </c>
      <c r="O168" s="27">
        <f t="shared" si="30"/>
        <v>-61374.357200001861</v>
      </c>
      <c r="P168" s="27">
        <f t="shared" si="31"/>
        <v>61374.357200001861</v>
      </c>
      <c r="Q168" s="8"/>
      <c r="R168" s="8"/>
      <c r="S168" s="8"/>
      <c r="T168" s="4"/>
    </row>
    <row r="169" spans="1:20">
      <c r="A169" s="31">
        <v>44774</v>
      </c>
      <c r="B169" s="4"/>
      <c r="C169" s="6">
        <v>161</v>
      </c>
      <c r="D169" s="29">
        <f t="shared" si="22"/>
        <v>8083</v>
      </c>
      <c r="E169" s="29">
        <f t="shared" si="27"/>
        <v>1301363</v>
      </c>
      <c r="F169" s="29">
        <f t="shared" si="23"/>
        <v>-153637</v>
      </c>
      <c r="G169" s="34">
        <f>+Inputs!$D$3</f>
        <v>0.37951000000000001</v>
      </c>
      <c r="H169" s="4"/>
      <c r="I169" s="27">
        <f t="shared" si="28"/>
        <v>1455000</v>
      </c>
      <c r="J169" s="4"/>
      <c r="K169" s="27">
        <f t="shared" si="24"/>
        <v>8083</v>
      </c>
      <c r="L169" s="27">
        <f t="shared" si="29"/>
        <v>1301363</v>
      </c>
      <c r="M169" s="27">
        <f t="shared" si="25"/>
        <v>3067.57933</v>
      </c>
      <c r="N169" s="27">
        <f t="shared" si="26"/>
        <v>3067.57933</v>
      </c>
      <c r="O169" s="27">
        <f t="shared" si="30"/>
        <v>-58306.777870001861</v>
      </c>
      <c r="P169" s="27">
        <f t="shared" si="31"/>
        <v>58306.777870001861</v>
      </c>
      <c r="Q169" s="8"/>
      <c r="R169" s="8"/>
      <c r="S169" s="8"/>
      <c r="T169" s="4"/>
    </row>
    <row r="170" spans="1:20">
      <c r="A170" s="31">
        <v>44805</v>
      </c>
      <c r="B170" s="4"/>
      <c r="C170" s="6">
        <v>162</v>
      </c>
      <c r="D170" s="29">
        <f t="shared" si="22"/>
        <v>8083</v>
      </c>
      <c r="E170" s="29">
        <f t="shared" si="27"/>
        <v>1309446</v>
      </c>
      <c r="F170" s="29">
        <f t="shared" si="23"/>
        <v>-145554</v>
      </c>
      <c r="G170" s="34">
        <f>+Inputs!$D$3</f>
        <v>0.37951000000000001</v>
      </c>
      <c r="H170" s="4"/>
      <c r="I170" s="27">
        <f t="shared" si="28"/>
        <v>1455000</v>
      </c>
      <c r="J170" s="4"/>
      <c r="K170" s="27">
        <f t="shared" si="24"/>
        <v>8083</v>
      </c>
      <c r="L170" s="27">
        <f t="shared" si="29"/>
        <v>1309446</v>
      </c>
      <c r="M170" s="27">
        <f t="shared" si="25"/>
        <v>3067.57933</v>
      </c>
      <c r="N170" s="27">
        <f t="shared" si="26"/>
        <v>3067.57933</v>
      </c>
      <c r="O170" s="27">
        <f t="shared" si="30"/>
        <v>-55239.19854000186</v>
      </c>
      <c r="P170" s="27">
        <f t="shared" si="31"/>
        <v>55239.19854000186</v>
      </c>
      <c r="Q170" s="8"/>
      <c r="R170" s="8"/>
      <c r="S170" s="8"/>
      <c r="T170" s="4"/>
    </row>
    <row r="171" spans="1:20">
      <c r="A171" s="31">
        <v>44835</v>
      </c>
      <c r="B171" s="4"/>
      <c r="C171" s="6">
        <v>163</v>
      </c>
      <c r="D171" s="29">
        <f t="shared" si="22"/>
        <v>8083</v>
      </c>
      <c r="E171" s="29">
        <f t="shared" si="27"/>
        <v>1317529</v>
      </c>
      <c r="F171" s="29">
        <f t="shared" si="23"/>
        <v>-137471</v>
      </c>
      <c r="G171" s="34">
        <f>+Inputs!$D$3</f>
        <v>0.37951000000000001</v>
      </c>
      <c r="H171" s="4"/>
      <c r="I171" s="27">
        <f t="shared" si="28"/>
        <v>1455000</v>
      </c>
      <c r="J171" s="4"/>
      <c r="K171" s="27">
        <f t="shared" si="24"/>
        <v>8083</v>
      </c>
      <c r="L171" s="27">
        <f t="shared" si="29"/>
        <v>1317529</v>
      </c>
      <c r="M171" s="27">
        <f t="shared" si="25"/>
        <v>3067.57933</v>
      </c>
      <c r="N171" s="27">
        <f t="shared" si="26"/>
        <v>3067.57933</v>
      </c>
      <c r="O171" s="27">
        <f t="shared" si="30"/>
        <v>-52171.61921000186</v>
      </c>
      <c r="P171" s="27">
        <f t="shared" si="31"/>
        <v>52171.61921000186</v>
      </c>
      <c r="Q171" s="8"/>
      <c r="R171" s="8"/>
      <c r="S171" s="8"/>
      <c r="T171" s="4"/>
    </row>
    <row r="172" spans="1:20">
      <c r="A172" s="31">
        <v>44866</v>
      </c>
      <c r="B172" s="4"/>
      <c r="C172" s="6">
        <v>164</v>
      </c>
      <c r="D172" s="29">
        <f t="shared" si="22"/>
        <v>8083</v>
      </c>
      <c r="E172" s="29">
        <f t="shared" si="27"/>
        <v>1325612</v>
      </c>
      <c r="F172" s="29">
        <f t="shared" si="23"/>
        <v>-129388</v>
      </c>
      <c r="G172" s="34">
        <f>+Inputs!$D$3</f>
        <v>0.37951000000000001</v>
      </c>
      <c r="H172" s="4"/>
      <c r="I172" s="27">
        <f t="shared" si="28"/>
        <v>1455000</v>
      </c>
      <c r="J172" s="4"/>
      <c r="K172" s="27">
        <f t="shared" si="24"/>
        <v>8083</v>
      </c>
      <c r="L172" s="27">
        <f t="shared" si="29"/>
        <v>1325612</v>
      </c>
      <c r="M172" s="27">
        <f t="shared" si="25"/>
        <v>3067.57933</v>
      </c>
      <c r="N172" s="27">
        <f t="shared" si="26"/>
        <v>3067.57933</v>
      </c>
      <c r="O172" s="27">
        <f t="shared" si="30"/>
        <v>-49104.039880001859</v>
      </c>
      <c r="P172" s="27">
        <f t="shared" si="31"/>
        <v>49104.039880001859</v>
      </c>
      <c r="Q172" s="8"/>
      <c r="R172" s="8"/>
      <c r="S172" s="8"/>
      <c r="T172" s="4"/>
    </row>
    <row r="173" spans="1:20">
      <c r="A173" s="31">
        <v>44896</v>
      </c>
      <c r="B173" s="4"/>
      <c r="C173" s="6">
        <v>165</v>
      </c>
      <c r="D173" s="29">
        <f t="shared" si="22"/>
        <v>8083</v>
      </c>
      <c r="E173" s="29">
        <f t="shared" si="27"/>
        <v>1333695</v>
      </c>
      <c r="F173" s="29">
        <f t="shared" si="23"/>
        <v>-121305</v>
      </c>
      <c r="G173" s="34">
        <f>+Inputs!$D$3</f>
        <v>0.37951000000000001</v>
      </c>
      <c r="H173" s="4"/>
      <c r="I173" s="27">
        <f t="shared" si="28"/>
        <v>1455000</v>
      </c>
      <c r="J173" s="4"/>
      <c r="K173" s="27">
        <f t="shared" si="24"/>
        <v>8083</v>
      </c>
      <c r="L173" s="27">
        <f t="shared" si="29"/>
        <v>1333695</v>
      </c>
      <c r="M173" s="27">
        <f t="shared" si="25"/>
        <v>3067.57933</v>
      </c>
      <c r="N173" s="27">
        <f t="shared" si="26"/>
        <v>3067.57933</v>
      </c>
      <c r="O173" s="27">
        <f t="shared" si="30"/>
        <v>-46036.460550001859</v>
      </c>
      <c r="P173" s="27">
        <f t="shared" si="31"/>
        <v>46036.460550001859</v>
      </c>
      <c r="Q173" s="8"/>
      <c r="R173" s="8"/>
      <c r="S173" s="8"/>
      <c r="T173" s="4"/>
    </row>
    <row r="174" spans="1:20">
      <c r="A174" s="31">
        <v>44927</v>
      </c>
      <c r="B174" s="4"/>
      <c r="C174" s="6">
        <v>166</v>
      </c>
      <c r="D174" s="29">
        <f t="shared" si="22"/>
        <v>8083</v>
      </c>
      <c r="E174" s="29">
        <f t="shared" si="27"/>
        <v>1341778</v>
      </c>
      <c r="F174" s="29">
        <f t="shared" si="23"/>
        <v>-113222</v>
      </c>
      <c r="G174" s="34">
        <f>+Inputs!$D$3</f>
        <v>0.37951000000000001</v>
      </c>
      <c r="H174" s="4"/>
      <c r="I174" s="27">
        <f t="shared" si="28"/>
        <v>1455000</v>
      </c>
      <c r="J174" s="4"/>
      <c r="K174" s="27">
        <f t="shared" si="24"/>
        <v>8083</v>
      </c>
      <c r="L174" s="27">
        <f t="shared" si="29"/>
        <v>1341778</v>
      </c>
      <c r="M174" s="27">
        <f t="shared" si="25"/>
        <v>3067.57933</v>
      </c>
      <c r="N174" s="27">
        <f t="shared" si="26"/>
        <v>3067.57933</v>
      </c>
      <c r="O174" s="27">
        <f t="shared" si="30"/>
        <v>-42968.881220001858</v>
      </c>
      <c r="P174" s="27">
        <f t="shared" si="31"/>
        <v>42968.881220001858</v>
      </c>
      <c r="Q174" s="8"/>
      <c r="R174" s="8"/>
      <c r="S174" s="8"/>
      <c r="T174" s="4"/>
    </row>
    <row r="175" spans="1:20">
      <c r="A175" s="31">
        <v>44958</v>
      </c>
      <c r="B175" s="4"/>
      <c r="C175" s="6">
        <v>167</v>
      </c>
      <c r="D175" s="29">
        <f t="shared" si="22"/>
        <v>8083</v>
      </c>
      <c r="E175" s="29">
        <f t="shared" si="27"/>
        <v>1349861</v>
      </c>
      <c r="F175" s="29">
        <f t="shared" si="23"/>
        <v>-105139</v>
      </c>
      <c r="G175" s="34">
        <f>+Inputs!$D$3</f>
        <v>0.37951000000000001</v>
      </c>
      <c r="H175" s="4"/>
      <c r="I175" s="27">
        <f t="shared" si="28"/>
        <v>1455000</v>
      </c>
      <c r="J175" s="4"/>
      <c r="K175" s="27">
        <f t="shared" si="24"/>
        <v>8083</v>
      </c>
      <c r="L175" s="27">
        <f t="shared" si="29"/>
        <v>1349861</v>
      </c>
      <c r="M175" s="27">
        <f t="shared" si="25"/>
        <v>3067.57933</v>
      </c>
      <c r="N175" s="27">
        <f t="shared" si="26"/>
        <v>3067.57933</v>
      </c>
      <c r="O175" s="27">
        <f t="shared" si="30"/>
        <v>-39901.301890001858</v>
      </c>
      <c r="P175" s="27">
        <f t="shared" si="31"/>
        <v>39901.301890001858</v>
      </c>
      <c r="Q175" s="8"/>
      <c r="R175" s="8"/>
      <c r="S175" s="8"/>
      <c r="T175" s="4"/>
    </row>
    <row r="176" spans="1:20">
      <c r="A176" s="31">
        <v>44986</v>
      </c>
      <c r="B176" s="4"/>
      <c r="C176" s="6">
        <v>168</v>
      </c>
      <c r="D176" s="29">
        <f t="shared" si="22"/>
        <v>8083</v>
      </c>
      <c r="E176" s="29">
        <f t="shared" si="27"/>
        <v>1357944</v>
      </c>
      <c r="F176" s="29">
        <f t="shared" si="23"/>
        <v>-97056</v>
      </c>
      <c r="G176" s="34">
        <f>+Inputs!$D$3</f>
        <v>0.37951000000000001</v>
      </c>
      <c r="H176" s="4"/>
      <c r="I176" s="27">
        <f t="shared" si="28"/>
        <v>1455000</v>
      </c>
      <c r="J176" s="4"/>
      <c r="K176" s="27">
        <f t="shared" si="24"/>
        <v>8083</v>
      </c>
      <c r="L176" s="27">
        <f t="shared" si="29"/>
        <v>1357944</v>
      </c>
      <c r="M176" s="27">
        <f t="shared" si="25"/>
        <v>3067.57933</v>
      </c>
      <c r="N176" s="27">
        <f t="shared" si="26"/>
        <v>3067.57933</v>
      </c>
      <c r="O176" s="27">
        <f t="shared" si="30"/>
        <v>-36833.722560001857</v>
      </c>
      <c r="P176" s="27">
        <f t="shared" si="31"/>
        <v>36833.722560001857</v>
      </c>
      <c r="Q176" s="8"/>
      <c r="R176" s="8"/>
      <c r="S176" s="8"/>
      <c r="T176" s="4"/>
    </row>
    <row r="177" spans="1:20">
      <c r="A177" s="31">
        <v>45017</v>
      </c>
      <c r="B177" s="4"/>
      <c r="C177" s="6">
        <v>169</v>
      </c>
      <c r="D177" s="29">
        <f t="shared" si="22"/>
        <v>8083</v>
      </c>
      <c r="E177" s="29">
        <f t="shared" si="27"/>
        <v>1366027</v>
      </c>
      <c r="F177" s="29">
        <f t="shared" si="23"/>
        <v>-88973</v>
      </c>
      <c r="G177" s="34">
        <f>+Inputs!$D$3</f>
        <v>0.37951000000000001</v>
      </c>
      <c r="H177" s="4"/>
      <c r="I177" s="27">
        <f t="shared" si="28"/>
        <v>1455000</v>
      </c>
      <c r="J177" s="4"/>
      <c r="K177" s="27">
        <f t="shared" si="24"/>
        <v>8083</v>
      </c>
      <c r="L177" s="27">
        <f t="shared" si="29"/>
        <v>1366027</v>
      </c>
      <c r="M177" s="27">
        <f t="shared" si="25"/>
        <v>3067.57933</v>
      </c>
      <c r="N177" s="27">
        <f t="shared" si="26"/>
        <v>3067.57933</v>
      </c>
      <c r="O177" s="27">
        <f t="shared" si="30"/>
        <v>-33766.143230001857</v>
      </c>
      <c r="P177" s="27">
        <f t="shared" si="31"/>
        <v>33766.143230001857</v>
      </c>
      <c r="Q177" s="8"/>
      <c r="R177" s="8"/>
      <c r="S177" s="8"/>
      <c r="T177" s="4"/>
    </row>
    <row r="178" spans="1:20">
      <c r="A178" s="31">
        <v>45047</v>
      </c>
      <c r="B178" s="4"/>
      <c r="C178" s="6">
        <v>170</v>
      </c>
      <c r="D178" s="29">
        <f t="shared" si="22"/>
        <v>8083</v>
      </c>
      <c r="E178" s="29">
        <f t="shared" si="27"/>
        <v>1374110</v>
      </c>
      <c r="F178" s="29">
        <f t="shared" si="23"/>
        <v>-80890</v>
      </c>
      <c r="G178" s="34">
        <f>+Inputs!$D$3</f>
        <v>0.37951000000000001</v>
      </c>
      <c r="H178" s="4"/>
      <c r="I178" s="27">
        <f t="shared" si="28"/>
        <v>1455000</v>
      </c>
      <c r="J178" s="4"/>
      <c r="K178" s="27">
        <f t="shared" si="24"/>
        <v>8083</v>
      </c>
      <c r="L178" s="27">
        <f t="shared" si="29"/>
        <v>1374110</v>
      </c>
      <c r="M178" s="27">
        <f t="shared" si="25"/>
        <v>3067.57933</v>
      </c>
      <c r="N178" s="27">
        <f t="shared" si="26"/>
        <v>3067.57933</v>
      </c>
      <c r="O178" s="27">
        <f t="shared" si="30"/>
        <v>-30698.563900001856</v>
      </c>
      <c r="P178" s="27">
        <f t="shared" si="31"/>
        <v>30698.563900001856</v>
      </c>
      <c r="Q178" s="8"/>
      <c r="R178" s="8"/>
      <c r="S178" s="8"/>
      <c r="T178" s="4"/>
    </row>
    <row r="179" spans="1:20">
      <c r="A179" s="31">
        <v>45078</v>
      </c>
      <c r="B179" s="4"/>
      <c r="C179" s="6">
        <v>171</v>
      </c>
      <c r="D179" s="29">
        <f t="shared" si="22"/>
        <v>8083</v>
      </c>
      <c r="E179" s="29">
        <f t="shared" si="27"/>
        <v>1382193</v>
      </c>
      <c r="F179" s="29">
        <f t="shared" si="23"/>
        <v>-72807</v>
      </c>
      <c r="G179" s="34">
        <f>+Inputs!$D$3</f>
        <v>0.37951000000000001</v>
      </c>
      <c r="H179" s="4"/>
      <c r="I179" s="27">
        <f t="shared" si="28"/>
        <v>1455000</v>
      </c>
      <c r="J179" s="4"/>
      <c r="K179" s="27">
        <f t="shared" si="24"/>
        <v>8083</v>
      </c>
      <c r="L179" s="27">
        <f t="shared" si="29"/>
        <v>1382193</v>
      </c>
      <c r="M179" s="27">
        <f t="shared" si="25"/>
        <v>3067.57933</v>
      </c>
      <c r="N179" s="27">
        <f t="shared" si="26"/>
        <v>3067.57933</v>
      </c>
      <c r="O179" s="27">
        <f t="shared" si="30"/>
        <v>-27630.984570001856</v>
      </c>
      <c r="P179" s="27">
        <f t="shared" si="31"/>
        <v>27630.984570001856</v>
      </c>
      <c r="Q179" s="8"/>
      <c r="R179" s="8"/>
      <c r="S179" s="8"/>
      <c r="T179" s="4"/>
    </row>
    <row r="180" spans="1:20">
      <c r="A180" s="31">
        <v>45108</v>
      </c>
      <c r="B180" s="4"/>
      <c r="C180" s="6">
        <v>172</v>
      </c>
      <c r="D180" s="29">
        <f t="shared" si="22"/>
        <v>8083</v>
      </c>
      <c r="E180" s="29">
        <f t="shared" si="27"/>
        <v>1390276</v>
      </c>
      <c r="F180" s="29">
        <f t="shared" si="23"/>
        <v>-64724</v>
      </c>
      <c r="G180" s="34">
        <f>+Inputs!$D$3</f>
        <v>0.37951000000000001</v>
      </c>
      <c r="H180" s="4"/>
      <c r="I180" s="27">
        <f t="shared" si="28"/>
        <v>1455000</v>
      </c>
      <c r="J180" s="4"/>
      <c r="K180" s="27">
        <f t="shared" si="24"/>
        <v>8083</v>
      </c>
      <c r="L180" s="27">
        <f t="shared" si="29"/>
        <v>1390276</v>
      </c>
      <c r="M180" s="27">
        <f t="shared" si="25"/>
        <v>3067.57933</v>
      </c>
      <c r="N180" s="27">
        <f t="shared" si="26"/>
        <v>3067.57933</v>
      </c>
      <c r="O180" s="27">
        <f t="shared" si="30"/>
        <v>-24563.405240001855</v>
      </c>
      <c r="P180" s="27">
        <f t="shared" si="31"/>
        <v>24563.405240001855</v>
      </c>
      <c r="Q180" s="8"/>
      <c r="R180" s="8"/>
      <c r="S180" s="8"/>
      <c r="T180" s="4"/>
    </row>
    <row r="181" spans="1:20">
      <c r="A181" s="31">
        <v>45139</v>
      </c>
      <c r="B181" s="4"/>
      <c r="C181" s="6">
        <v>173</v>
      </c>
      <c r="D181" s="29">
        <f t="shared" si="22"/>
        <v>8083</v>
      </c>
      <c r="E181" s="29">
        <f t="shared" si="27"/>
        <v>1398359</v>
      </c>
      <c r="F181" s="29">
        <f t="shared" si="23"/>
        <v>-56641</v>
      </c>
      <c r="G181" s="34">
        <f>+Inputs!$D$3</f>
        <v>0.37951000000000001</v>
      </c>
      <c r="H181" s="4"/>
      <c r="I181" s="27">
        <f t="shared" si="28"/>
        <v>1455000</v>
      </c>
      <c r="J181" s="4"/>
      <c r="K181" s="27">
        <f t="shared" si="24"/>
        <v>8083</v>
      </c>
      <c r="L181" s="27">
        <f t="shared" si="29"/>
        <v>1398359</v>
      </c>
      <c r="M181" s="27">
        <f t="shared" si="25"/>
        <v>3067.57933</v>
      </c>
      <c r="N181" s="27">
        <f t="shared" si="26"/>
        <v>3067.57933</v>
      </c>
      <c r="O181" s="27">
        <f t="shared" si="30"/>
        <v>-21495.825910001855</v>
      </c>
      <c r="P181" s="27">
        <f t="shared" si="31"/>
        <v>21495.825910001855</v>
      </c>
      <c r="Q181" s="8"/>
      <c r="R181" s="8"/>
      <c r="S181" s="8"/>
      <c r="T181" s="4"/>
    </row>
    <row r="182" spans="1:20">
      <c r="A182" s="31">
        <v>45170</v>
      </c>
      <c r="B182" s="4"/>
      <c r="C182" s="6">
        <v>174</v>
      </c>
      <c r="D182" s="29">
        <f t="shared" si="22"/>
        <v>8083</v>
      </c>
      <c r="E182" s="29">
        <f t="shared" si="27"/>
        <v>1406442</v>
      </c>
      <c r="F182" s="29">
        <f t="shared" si="23"/>
        <v>-48558</v>
      </c>
      <c r="G182" s="34">
        <f>+Inputs!$D$3</f>
        <v>0.37951000000000001</v>
      </c>
      <c r="H182" s="4"/>
      <c r="I182" s="27">
        <f t="shared" si="28"/>
        <v>1455000</v>
      </c>
      <c r="J182" s="4"/>
      <c r="K182" s="27">
        <f t="shared" si="24"/>
        <v>8083</v>
      </c>
      <c r="L182" s="27">
        <f t="shared" si="29"/>
        <v>1406442</v>
      </c>
      <c r="M182" s="27">
        <f t="shared" si="25"/>
        <v>3067.57933</v>
      </c>
      <c r="N182" s="27">
        <f t="shared" si="26"/>
        <v>3067.57933</v>
      </c>
      <c r="O182" s="27">
        <f t="shared" si="30"/>
        <v>-18428.246580001854</v>
      </c>
      <c r="P182" s="27">
        <f t="shared" si="31"/>
        <v>18428.246580001854</v>
      </c>
      <c r="Q182" s="8"/>
      <c r="R182" s="8"/>
      <c r="S182" s="8"/>
      <c r="T182" s="4"/>
    </row>
    <row r="183" spans="1:20">
      <c r="A183" s="31">
        <v>45200</v>
      </c>
      <c r="B183" s="4"/>
      <c r="C183" s="6">
        <v>175</v>
      </c>
      <c r="D183" s="29">
        <f t="shared" si="22"/>
        <v>8083</v>
      </c>
      <c r="E183" s="29">
        <f t="shared" si="27"/>
        <v>1414525</v>
      </c>
      <c r="F183" s="29">
        <f t="shared" si="23"/>
        <v>-40475</v>
      </c>
      <c r="G183" s="34">
        <f>+Inputs!$D$3</f>
        <v>0.37951000000000001</v>
      </c>
      <c r="H183" s="4"/>
      <c r="I183" s="27">
        <f t="shared" si="28"/>
        <v>1455000</v>
      </c>
      <c r="J183" s="4"/>
      <c r="K183" s="27">
        <f t="shared" si="24"/>
        <v>8083</v>
      </c>
      <c r="L183" s="27">
        <f t="shared" si="29"/>
        <v>1414525</v>
      </c>
      <c r="M183" s="27">
        <f t="shared" si="25"/>
        <v>3067.57933</v>
      </c>
      <c r="N183" s="27">
        <f t="shared" si="26"/>
        <v>3067.57933</v>
      </c>
      <c r="O183" s="27">
        <f t="shared" si="30"/>
        <v>-15360.667250001854</v>
      </c>
      <c r="P183" s="27">
        <f t="shared" si="31"/>
        <v>15360.667250001854</v>
      </c>
      <c r="Q183" s="8"/>
      <c r="R183" s="8"/>
      <c r="S183" s="8"/>
      <c r="T183" s="4"/>
    </row>
    <row r="184" spans="1:20">
      <c r="A184" s="31">
        <v>45231</v>
      </c>
      <c r="B184" s="4"/>
      <c r="C184" s="6">
        <v>176</v>
      </c>
      <c r="D184" s="29">
        <f t="shared" si="22"/>
        <v>8083</v>
      </c>
      <c r="E184" s="29">
        <f t="shared" si="27"/>
        <v>1422608</v>
      </c>
      <c r="F184" s="29">
        <f t="shared" si="23"/>
        <v>-32392</v>
      </c>
      <c r="G184" s="34">
        <f>+Inputs!$D$3</f>
        <v>0.37951000000000001</v>
      </c>
      <c r="H184" s="4"/>
      <c r="I184" s="27">
        <f t="shared" si="28"/>
        <v>1455000</v>
      </c>
      <c r="J184" s="4"/>
      <c r="K184" s="27">
        <f t="shared" si="24"/>
        <v>8083</v>
      </c>
      <c r="L184" s="27">
        <f t="shared" si="29"/>
        <v>1422608</v>
      </c>
      <c r="M184" s="27">
        <f t="shared" si="25"/>
        <v>3067.57933</v>
      </c>
      <c r="N184" s="27">
        <f t="shared" si="26"/>
        <v>3067.57933</v>
      </c>
      <c r="O184" s="27">
        <f t="shared" si="30"/>
        <v>-12293.087920001853</v>
      </c>
      <c r="P184" s="27">
        <f t="shared" si="31"/>
        <v>12293.087920001853</v>
      </c>
      <c r="Q184" s="8"/>
      <c r="R184" s="8"/>
      <c r="S184" s="8"/>
      <c r="T184" s="4"/>
    </row>
    <row r="185" spans="1:20">
      <c r="A185" s="31">
        <v>45261</v>
      </c>
      <c r="B185" s="4"/>
      <c r="C185" s="6">
        <v>177</v>
      </c>
      <c r="D185" s="29">
        <f t="shared" si="22"/>
        <v>8083</v>
      </c>
      <c r="E185" s="29">
        <f t="shared" si="27"/>
        <v>1430691</v>
      </c>
      <c r="F185" s="29">
        <f t="shared" si="23"/>
        <v>-24309</v>
      </c>
      <c r="G185" s="34">
        <f>+Inputs!$D$3</f>
        <v>0.37951000000000001</v>
      </c>
      <c r="H185" s="4"/>
      <c r="I185" s="27">
        <f t="shared" si="28"/>
        <v>1455000</v>
      </c>
      <c r="J185" s="4"/>
      <c r="K185" s="27">
        <f t="shared" si="24"/>
        <v>8083</v>
      </c>
      <c r="L185" s="27">
        <f t="shared" si="29"/>
        <v>1430691</v>
      </c>
      <c r="M185" s="27">
        <f t="shared" si="25"/>
        <v>3067.57933</v>
      </c>
      <c r="N185" s="27">
        <f t="shared" si="26"/>
        <v>3067.57933</v>
      </c>
      <c r="O185" s="27">
        <f t="shared" si="30"/>
        <v>-9225.508590001853</v>
      </c>
      <c r="P185" s="27">
        <f t="shared" si="31"/>
        <v>9225.508590001853</v>
      </c>
      <c r="Q185" s="8"/>
      <c r="R185" s="8"/>
      <c r="S185" s="8"/>
      <c r="T185" s="4"/>
    </row>
    <row r="186" spans="1:20">
      <c r="A186" s="31">
        <v>45292</v>
      </c>
      <c r="B186" s="4"/>
      <c r="C186" s="6">
        <v>178</v>
      </c>
      <c r="D186" s="29">
        <f t="shared" si="22"/>
        <v>8083</v>
      </c>
      <c r="E186" s="29">
        <f t="shared" si="27"/>
        <v>1438774</v>
      </c>
      <c r="F186" s="29">
        <f t="shared" si="23"/>
        <v>-16226</v>
      </c>
      <c r="G186" s="34">
        <f>+Inputs!$D$3</f>
        <v>0.37951000000000001</v>
      </c>
      <c r="H186" s="4"/>
      <c r="I186" s="27">
        <f t="shared" si="28"/>
        <v>1455000</v>
      </c>
      <c r="J186" s="4"/>
      <c r="K186" s="27">
        <f t="shared" si="24"/>
        <v>8083</v>
      </c>
      <c r="L186" s="27">
        <f t="shared" si="29"/>
        <v>1438774</v>
      </c>
      <c r="M186" s="27">
        <f t="shared" si="25"/>
        <v>3067.57933</v>
      </c>
      <c r="N186" s="27">
        <f t="shared" si="26"/>
        <v>3067.57933</v>
      </c>
      <c r="O186" s="27">
        <f t="shared" si="30"/>
        <v>-6157.9292600018525</v>
      </c>
      <c r="P186" s="27">
        <f t="shared" si="31"/>
        <v>6157.9292600018525</v>
      </c>
      <c r="Q186" s="8"/>
      <c r="R186" s="8"/>
      <c r="S186" s="8"/>
      <c r="T186" s="4"/>
    </row>
    <row r="187" spans="1:20">
      <c r="A187" s="31">
        <v>45323</v>
      </c>
      <c r="B187" s="4"/>
      <c r="C187" s="6">
        <v>179</v>
      </c>
      <c r="D187" s="29">
        <f t="shared" si="22"/>
        <v>8083</v>
      </c>
      <c r="E187" s="29">
        <f t="shared" si="27"/>
        <v>1446857</v>
      </c>
      <c r="F187" s="29">
        <f t="shared" si="23"/>
        <v>-8143</v>
      </c>
      <c r="G187" s="34">
        <f>+Inputs!$D$3</f>
        <v>0.37951000000000001</v>
      </c>
      <c r="H187" s="4"/>
      <c r="I187" s="27">
        <f t="shared" si="28"/>
        <v>1455000</v>
      </c>
      <c r="J187" s="4"/>
      <c r="K187" s="27">
        <f t="shared" si="24"/>
        <v>8083</v>
      </c>
      <c r="L187" s="27">
        <f t="shared" si="29"/>
        <v>1446857</v>
      </c>
      <c r="M187" s="27">
        <f t="shared" si="25"/>
        <v>3067.57933</v>
      </c>
      <c r="N187" s="27">
        <f t="shared" si="26"/>
        <v>3067.57933</v>
      </c>
      <c r="O187" s="27">
        <f t="shared" si="30"/>
        <v>-3090.3499300018525</v>
      </c>
      <c r="P187" s="27">
        <f t="shared" si="31"/>
        <v>3090.3499300018525</v>
      </c>
      <c r="Q187" s="8"/>
      <c r="R187" s="8"/>
      <c r="S187" s="8"/>
      <c r="T187" s="4"/>
    </row>
    <row r="188" spans="1:20">
      <c r="A188" s="31">
        <v>45352</v>
      </c>
      <c r="B188" s="4"/>
      <c r="C188" s="6">
        <v>180</v>
      </c>
      <c r="D188" s="29">
        <f>-F187</f>
        <v>8143</v>
      </c>
      <c r="E188" s="29">
        <f t="shared" si="27"/>
        <v>1455000</v>
      </c>
      <c r="F188" s="29">
        <f t="shared" si="23"/>
        <v>0</v>
      </c>
      <c r="G188" s="34">
        <f>+Inputs!$D$3</f>
        <v>0.37951000000000001</v>
      </c>
      <c r="H188" s="4"/>
      <c r="I188" s="27">
        <f t="shared" si="28"/>
        <v>1455000</v>
      </c>
      <c r="J188" s="4"/>
      <c r="K188" s="27">
        <f t="shared" si="24"/>
        <v>8143</v>
      </c>
      <c r="L188" s="27">
        <f t="shared" si="29"/>
        <v>1455000</v>
      </c>
      <c r="M188" s="27">
        <f t="shared" si="25"/>
        <v>3090.3499300000003</v>
      </c>
      <c r="N188" s="27">
        <f t="shared" si="26"/>
        <v>3090.3499300000003</v>
      </c>
      <c r="O188" s="27">
        <f t="shared" si="30"/>
        <v>-1.8521859601605684E-9</v>
      </c>
      <c r="P188" s="27">
        <f t="shared" si="31"/>
        <v>1.8521859601605684E-9</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-1455000</v>
      </c>
      <c r="C190" s="4"/>
      <c r="D190" s="33">
        <f>SUM(D9:D189)</f>
        <v>1455000</v>
      </c>
      <c r="E190" s="4"/>
      <c r="F190" s="4"/>
      <c r="G190" s="28"/>
      <c r="H190" s="33">
        <f>SUM(H9:H189)</f>
        <v>1455000</v>
      </c>
      <c r="I190" s="33"/>
      <c r="J190" s="33">
        <f>SUM(J9:J189)</f>
        <v>552187.05000000005</v>
      </c>
      <c r="K190" s="33">
        <f>SUM(K9:K189)</f>
        <v>1455000</v>
      </c>
      <c r="L190" s="33"/>
      <c r="M190" s="33">
        <f>SUM(M9:M189)</f>
        <v>552187.0499999983</v>
      </c>
      <c r="N190" s="33">
        <f>SUM(N9:N189)</f>
        <v>-1.8521859601605684E-9</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dimension ref="A1:AE192"/>
  <sheetViews>
    <sheetView topLeftCell="S1" zoomScale="75" workbookViewId="0">
      <selection activeCell="P14" sqref="P14"/>
    </sheetView>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210</v>
      </c>
      <c r="B4" s="84" t="s">
        <v>224</v>
      </c>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39965</v>
      </c>
      <c r="B9" s="151">
        <v>-950750</v>
      </c>
      <c r="C9" s="6">
        <v>1</v>
      </c>
      <c r="D9" s="29">
        <f t="shared" ref="D9:D72" si="0">ROUND(-(+$B$9/180)*1,0)</f>
        <v>5282</v>
      </c>
      <c r="E9" s="29">
        <f>+D9</f>
        <v>5282</v>
      </c>
      <c r="F9" s="29">
        <f t="shared" ref="F9:F72" si="1">$B$9+E9</f>
        <v>-945468</v>
      </c>
      <c r="G9" s="34">
        <f>+Inputs!$D$3</f>
        <v>0.37951000000000001</v>
      </c>
      <c r="H9" s="27">
        <f>-B9</f>
        <v>950750</v>
      </c>
      <c r="I9" s="27">
        <f>+H9</f>
        <v>950750</v>
      </c>
      <c r="J9" s="27">
        <f>H9*G9</f>
        <v>360819.13250000001</v>
      </c>
      <c r="K9" s="27">
        <f t="shared" ref="K9:K72" si="2">D9</f>
        <v>5282</v>
      </c>
      <c r="L9" s="27">
        <f>+K9</f>
        <v>5282</v>
      </c>
      <c r="M9" s="27">
        <f t="shared" ref="M9:M72" si="3">K9*G9</f>
        <v>2004.5718200000001</v>
      </c>
      <c r="N9" s="27">
        <f t="shared" ref="N9:N72" si="4">M9-J9</f>
        <v>-358814.56068</v>
      </c>
      <c r="O9" s="27">
        <f>+N9</f>
        <v>-358814.56068</v>
      </c>
      <c r="P9" s="27">
        <f>-SUM(N9)</f>
        <v>358814.56068</v>
      </c>
      <c r="Q9" s="38">
        <f>VLOOKUP(Q$8,$A$9:$P$188,5)</f>
        <v>36974</v>
      </c>
      <c r="R9" s="38">
        <f>VLOOKUP(R$8,$A$9:$P$188,5)</f>
        <v>100358</v>
      </c>
      <c r="S9" s="38">
        <f>+R9-Q9</f>
        <v>63384</v>
      </c>
      <c r="T9" s="35" t="s">
        <v>190</v>
      </c>
      <c r="U9" s="161">
        <f>-IF(TYPE(VLOOKUP(U8,$A$9:$P$188,6,FALSE))=16,0,VLOOKUP(U8,$A$9:$P$188,6,FALSE))</f>
        <v>0</v>
      </c>
      <c r="V9" s="161">
        <f>-IF(TYPE(VLOOKUP(V8,$A$9:$P$188,6,FALSE))=16,0,VLOOKUP(V8,$A$9:$P$188,6,FALSE))</f>
        <v>0</v>
      </c>
      <c r="W9" s="161">
        <f t="shared" ref="W9:AE9" si="5">-IF(TYPE(VLOOKUP(W8,$A$9:$P$188,6,FALSE))=16,0,VLOOKUP(W8,$A$9:$P$188,6,FALSE))</f>
        <v>0</v>
      </c>
      <c r="X9" s="161">
        <f t="shared" si="5"/>
        <v>0</v>
      </c>
      <c r="Y9" s="161">
        <f t="shared" si="5"/>
        <v>0</v>
      </c>
      <c r="Z9" s="161">
        <f t="shared" si="5"/>
        <v>945468</v>
      </c>
      <c r="AA9" s="161">
        <f t="shared" si="5"/>
        <v>940186</v>
      </c>
      <c r="AB9" s="161">
        <f t="shared" si="5"/>
        <v>934904</v>
      </c>
      <c r="AC9" s="161">
        <f t="shared" si="5"/>
        <v>929622</v>
      </c>
      <c r="AD9" s="161">
        <f t="shared" si="5"/>
        <v>924340</v>
      </c>
      <c r="AE9" s="161">
        <f t="shared" si="5"/>
        <v>919058</v>
      </c>
    </row>
    <row r="10" spans="1:31">
      <c r="A10" s="31">
        <v>39995</v>
      </c>
      <c r="B10" s="151" t="s">
        <v>45</v>
      </c>
      <c r="C10" s="6">
        <v>2</v>
      </c>
      <c r="D10" s="29">
        <f t="shared" si="0"/>
        <v>5282</v>
      </c>
      <c r="E10" s="29">
        <f t="shared" ref="E10:E73" si="6">+E9+D10</f>
        <v>10564</v>
      </c>
      <c r="F10" s="29">
        <f t="shared" si="1"/>
        <v>-940186</v>
      </c>
      <c r="G10" s="34">
        <f>+Inputs!$D$3</f>
        <v>0.37951000000000001</v>
      </c>
      <c r="H10" s="2"/>
      <c r="I10" s="27">
        <f t="shared" ref="I10:I73" si="7">+I9+H10</f>
        <v>950750</v>
      </c>
      <c r="J10" s="27"/>
      <c r="K10" s="27">
        <f t="shared" si="2"/>
        <v>5282</v>
      </c>
      <c r="L10" s="27">
        <f t="shared" ref="L10:L73" si="8">+L9+K10</f>
        <v>10564</v>
      </c>
      <c r="M10" s="27">
        <f t="shared" si="3"/>
        <v>2004.5718200000001</v>
      </c>
      <c r="N10" s="27">
        <f t="shared" si="4"/>
        <v>2004.5718200000001</v>
      </c>
      <c r="O10" s="27">
        <f t="shared" ref="O10:O73" si="9">+O9+N10</f>
        <v>-356809.98885999998</v>
      </c>
      <c r="P10" s="27">
        <f t="shared" ref="P10:P73" si="10">P9-N10</f>
        <v>356809.98885999998</v>
      </c>
      <c r="Q10" s="38">
        <f>VLOOKUP(Q$8,$A$9:$P$188,15)</f>
        <v>-346787.12975999992</v>
      </c>
      <c r="R10" s="38">
        <f>VLOOKUP(R$8,$A$9:$P$188,15)</f>
        <v>-322732.26791999978</v>
      </c>
      <c r="S10" s="38">
        <f>+R10-Q10</f>
        <v>24054.861840000143</v>
      </c>
      <c r="T10" s="36" t="s">
        <v>69</v>
      </c>
    </row>
    <row r="11" spans="1:31">
      <c r="A11" s="31">
        <v>40026</v>
      </c>
      <c r="B11" s="5"/>
      <c r="C11" s="6">
        <v>3</v>
      </c>
      <c r="D11" s="29">
        <f t="shared" si="0"/>
        <v>5282</v>
      </c>
      <c r="E11" s="29">
        <f t="shared" si="6"/>
        <v>15846</v>
      </c>
      <c r="F11" s="29">
        <f t="shared" si="1"/>
        <v>-934904</v>
      </c>
      <c r="G11" s="34">
        <f>+Inputs!$D$3</f>
        <v>0.37951000000000001</v>
      </c>
      <c r="H11" s="2"/>
      <c r="I11" s="27">
        <f t="shared" si="7"/>
        <v>950750</v>
      </c>
      <c r="J11" s="27"/>
      <c r="K11" s="27">
        <f t="shared" si="2"/>
        <v>5282</v>
      </c>
      <c r="L11" s="27">
        <f t="shared" si="8"/>
        <v>15846</v>
      </c>
      <c r="M11" s="27">
        <f t="shared" si="3"/>
        <v>2004.5718200000001</v>
      </c>
      <c r="N11" s="27">
        <f t="shared" si="4"/>
        <v>2004.5718200000001</v>
      </c>
      <c r="O11" s="27">
        <f t="shared" si="9"/>
        <v>-354805.41703999997</v>
      </c>
      <c r="P11" s="27">
        <f t="shared" si="10"/>
        <v>354805.41703999997</v>
      </c>
      <c r="Q11" s="38">
        <f>+VLOOKUP(Q$8,$A$9:$P$188,16)</f>
        <v>346787.12975999992</v>
      </c>
      <c r="R11" s="38">
        <f>+VLOOKUP(R$8,$A$9:$P$188,16)</f>
        <v>322732.26791999978</v>
      </c>
      <c r="S11" s="38">
        <f>(+Q11+R11)/2</f>
        <v>334759.69883999985</v>
      </c>
      <c r="T11" s="36" t="s">
        <v>113</v>
      </c>
      <c r="U11" s="161">
        <f>IF(TYPE(VLOOKUP(U8,$A$9:$P$188,16,FALSE))=16,0,VLOOKUP(U8,$A$9:$P$188,16,FALSE))</f>
        <v>0</v>
      </c>
      <c r="V11" s="161">
        <f t="shared" ref="V11:AE11" si="11">IF(TYPE(VLOOKUP(V8,$A$9:$P$188,16,FALSE))=16,0,VLOOKUP(V8,$A$9:$P$188,16,FALSE))</f>
        <v>0</v>
      </c>
      <c r="W11" s="161">
        <f t="shared" si="11"/>
        <v>0</v>
      </c>
      <c r="X11" s="161">
        <f t="shared" si="11"/>
        <v>0</v>
      </c>
      <c r="Y11" s="161">
        <f t="shared" si="11"/>
        <v>0</v>
      </c>
      <c r="Z11" s="161">
        <f t="shared" si="11"/>
        <v>358814.56068</v>
      </c>
      <c r="AA11" s="161">
        <f t="shared" si="11"/>
        <v>356809.98885999998</v>
      </c>
      <c r="AB11" s="161">
        <f t="shared" si="11"/>
        <v>354805.41703999997</v>
      </c>
      <c r="AC11" s="161">
        <f t="shared" si="11"/>
        <v>352800.84521999996</v>
      </c>
      <c r="AD11" s="161">
        <f t="shared" si="11"/>
        <v>350796.27339999995</v>
      </c>
      <c r="AE11" s="161">
        <f t="shared" si="11"/>
        <v>348791.70157999994</v>
      </c>
    </row>
    <row r="12" spans="1:31">
      <c r="A12" s="31">
        <v>40057</v>
      </c>
      <c r="B12" s="3"/>
      <c r="C12" s="6">
        <v>4</v>
      </c>
      <c r="D12" s="29">
        <f t="shared" si="0"/>
        <v>5282</v>
      </c>
      <c r="E12" s="29">
        <f t="shared" si="6"/>
        <v>21128</v>
      </c>
      <c r="F12" s="29">
        <f t="shared" si="1"/>
        <v>-929622</v>
      </c>
      <c r="G12" s="34">
        <f>+Inputs!$D$3</f>
        <v>0.37951000000000001</v>
      </c>
      <c r="H12" s="2"/>
      <c r="I12" s="27">
        <f t="shared" si="7"/>
        <v>950750</v>
      </c>
      <c r="J12" s="27"/>
      <c r="K12" s="27">
        <f t="shared" si="2"/>
        <v>5282</v>
      </c>
      <c r="L12" s="27">
        <f t="shared" si="8"/>
        <v>21128</v>
      </c>
      <c r="M12" s="27">
        <f t="shared" si="3"/>
        <v>2004.5718200000001</v>
      </c>
      <c r="N12" s="27">
        <f t="shared" si="4"/>
        <v>2004.5718200000001</v>
      </c>
      <c r="O12" s="27">
        <f t="shared" si="9"/>
        <v>-352800.84521999996</v>
      </c>
      <c r="P12" s="27">
        <f t="shared" si="10"/>
        <v>352800.84521999996</v>
      </c>
      <c r="Q12" s="39"/>
      <c r="R12" s="40"/>
      <c r="S12" s="40"/>
      <c r="T12" s="36"/>
    </row>
    <row r="13" spans="1:31">
      <c r="A13" s="31">
        <v>40087</v>
      </c>
      <c r="B13" s="3"/>
      <c r="C13" s="6">
        <v>5</v>
      </c>
      <c r="D13" s="29">
        <f t="shared" si="0"/>
        <v>5282</v>
      </c>
      <c r="E13" s="29">
        <f t="shared" si="6"/>
        <v>26410</v>
      </c>
      <c r="F13" s="29">
        <f t="shared" si="1"/>
        <v>-924340</v>
      </c>
      <c r="G13" s="34">
        <f>+Inputs!$D$3</f>
        <v>0.37951000000000001</v>
      </c>
      <c r="H13" s="2"/>
      <c r="I13" s="27">
        <f t="shared" si="7"/>
        <v>950750</v>
      </c>
      <c r="J13" s="27"/>
      <c r="K13" s="27">
        <f t="shared" si="2"/>
        <v>5282</v>
      </c>
      <c r="L13" s="27">
        <f t="shared" si="8"/>
        <v>26410</v>
      </c>
      <c r="M13" s="27">
        <f t="shared" si="3"/>
        <v>2004.5718200000001</v>
      </c>
      <c r="N13" s="27">
        <f t="shared" si="4"/>
        <v>2004.5718200000001</v>
      </c>
      <c r="O13" s="27">
        <f t="shared" si="9"/>
        <v>-350796.27339999995</v>
      </c>
      <c r="P13" s="27">
        <f t="shared" si="10"/>
        <v>350796.27339999995</v>
      </c>
      <c r="Q13" s="38">
        <f>VLOOKUP(Q$8,$A$9:$P$188,9)</f>
        <v>950750</v>
      </c>
      <c r="R13" s="38">
        <f>VLOOKUP(R$8,$A$9:$P$188,9)</f>
        <v>950750</v>
      </c>
      <c r="S13" s="38">
        <f>+R13-Q13</f>
        <v>0</v>
      </c>
      <c r="T13" s="36" t="s">
        <v>191</v>
      </c>
    </row>
    <row r="14" spans="1:31">
      <c r="A14" s="31">
        <v>40118</v>
      </c>
      <c r="B14" s="3"/>
      <c r="C14" s="6">
        <v>6</v>
      </c>
      <c r="D14" s="29">
        <f t="shared" si="0"/>
        <v>5282</v>
      </c>
      <c r="E14" s="29">
        <f t="shared" si="6"/>
        <v>31692</v>
      </c>
      <c r="F14" s="29">
        <f t="shared" si="1"/>
        <v>-919058</v>
      </c>
      <c r="G14" s="34">
        <f>+Inputs!$D$3</f>
        <v>0.37951000000000001</v>
      </c>
      <c r="H14" s="2"/>
      <c r="I14" s="27">
        <f t="shared" si="7"/>
        <v>950750</v>
      </c>
      <c r="J14" s="27"/>
      <c r="K14" s="27">
        <f t="shared" si="2"/>
        <v>5282</v>
      </c>
      <c r="L14" s="27">
        <f t="shared" si="8"/>
        <v>31692</v>
      </c>
      <c r="M14" s="27">
        <f t="shared" si="3"/>
        <v>2004.5718200000001</v>
      </c>
      <c r="N14" s="27">
        <f t="shared" si="4"/>
        <v>2004.5718200000001</v>
      </c>
      <c r="O14" s="27">
        <f t="shared" si="9"/>
        <v>-348791.70157999994</v>
      </c>
      <c r="P14" s="27">
        <f t="shared" si="10"/>
        <v>348791.70157999994</v>
      </c>
      <c r="Q14" s="38">
        <f>VLOOKUP(Q$8,$A$9:$P$188,12)</f>
        <v>36974</v>
      </c>
      <c r="R14" s="38">
        <f>VLOOKUP(R$8,$A$9:$P$188,12)</f>
        <v>100358</v>
      </c>
      <c r="S14" s="38">
        <f>+R14-Q14</f>
        <v>63384</v>
      </c>
      <c r="T14" s="37" t="s">
        <v>192</v>
      </c>
    </row>
    <row r="15" spans="1:31">
      <c r="A15" s="31">
        <v>40148</v>
      </c>
      <c r="B15" s="3"/>
      <c r="C15" s="6">
        <v>7</v>
      </c>
      <c r="D15" s="29">
        <f t="shared" si="0"/>
        <v>5282</v>
      </c>
      <c r="E15" s="29">
        <f t="shared" si="6"/>
        <v>36974</v>
      </c>
      <c r="F15" s="29">
        <f t="shared" si="1"/>
        <v>-913776</v>
      </c>
      <c r="G15" s="34">
        <f>+Inputs!$D$3</f>
        <v>0.37951000000000001</v>
      </c>
      <c r="H15" s="2"/>
      <c r="I15" s="27">
        <f t="shared" si="7"/>
        <v>950750</v>
      </c>
      <c r="J15" s="27"/>
      <c r="K15" s="27">
        <f t="shared" si="2"/>
        <v>5282</v>
      </c>
      <c r="L15" s="27">
        <f t="shared" si="8"/>
        <v>36974</v>
      </c>
      <c r="M15" s="27">
        <f t="shared" si="3"/>
        <v>2004.5718200000001</v>
      </c>
      <c r="N15" s="27">
        <f t="shared" si="4"/>
        <v>2004.5718200000001</v>
      </c>
      <c r="O15" s="27">
        <f t="shared" si="9"/>
        <v>-346787.12975999992</v>
      </c>
      <c r="P15" s="27">
        <f t="shared" si="10"/>
        <v>346787.12975999992</v>
      </c>
      <c r="Q15" s="8"/>
      <c r="R15" s="8"/>
      <c r="S15" s="8"/>
      <c r="T15" s="108"/>
    </row>
    <row r="16" spans="1:31">
      <c r="A16" s="31">
        <v>40179</v>
      </c>
      <c r="B16" s="3"/>
      <c r="C16" s="6">
        <v>8</v>
      </c>
      <c r="D16" s="29">
        <f t="shared" si="0"/>
        <v>5282</v>
      </c>
      <c r="E16" s="29">
        <f t="shared" si="6"/>
        <v>42256</v>
      </c>
      <c r="F16" s="29">
        <f t="shared" si="1"/>
        <v>-908494</v>
      </c>
      <c r="G16" s="34">
        <f>+Inputs!$D$3</f>
        <v>0.37951000000000001</v>
      </c>
      <c r="H16" s="2"/>
      <c r="I16" s="27">
        <f t="shared" si="7"/>
        <v>950750</v>
      </c>
      <c r="J16" s="27"/>
      <c r="K16" s="27">
        <f t="shared" si="2"/>
        <v>5282</v>
      </c>
      <c r="L16" s="27">
        <f t="shared" si="8"/>
        <v>42256</v>
      </c>
      <c r="M16" s="27">
        <f t="shared" si="3"/>
        <v>2004.5718200000001</v>
      </c>
      <c r="N16" s="27">
        <f t="shared" si="4"/>
        <v>2004.5718200000001</v>
      </c>
      <c r="O16" s="27">
        <f t="shared" si="9"/>
        <v>-344782.55793999991</v>
      </c>
      <c r="P16" s="27">
        <f t="shared" si="10"/>
        <v>344782.55793999991</v>
      </c>
      <c r="Q16" s="8"/>
      <c r="R16" s="8"/>
      <c r="S16" s="8"/>
      <c r="T16" s="4"/>
    </row>
    <row r="17" spans="1:20">
      <c r="A17" s="31">
        <v>40210</v>
      </c>
      <c r="B17" s="3"/>
      <c r="C17" s="6">
        <v>9</v>
      </c>
      <c r="D17" s="29">
        <f t="shared" si="0"/>
        <v>5282</v>
      </c>
      <c r="E17" s="29">
        <f t="shared" si="6"/>
        <v>47538</v>
      </c>
      <c r="F17" s="29">
        <f t="shared" si="1"/>
        <v>-903212</v>
      </c>
      <c r="G17" s="34">
        <f>+Inputs!$D$3</f>
        <v>0.37951000000000001</v>
      </c>
      <c r="H17" s="2"/>
      <c r="I17" s="27">
        <f t="shared" si="7"/>
        <v>950750</v>
      </c>
      <c r="J17" s="27"/>
      <c r="K17" s="27">
        <f t="shared" si="2"/>
        <v>5282</v>
      </c>
      <c r="L17" s="27">
        <f t="shared" si="8"/>
        <v>47538</v>
      </c>
      <c r="M17" s="27">
        <f t="shared" si="3"/>
        <v>2004.5718200000001</v>
      </c>
      <c r="N17" s="27">
        <f t="shared" si="4"/>
        <v>2004.5718200000001</v>
      </c>
      <c r="O17" s="27">
        <f t="shared" si="9"/>
        <v>-342777.9861199999</v>
      </c>
      <c r="P17" s="27">
        <f t="shared" si="10"/>
        <v>342777.9861199999</v>
      </c>
      <c r="Q17" s="8"/>
      <c r="R17" s="8"/>
      <c r="S17" s="8"/>
      <c r="T17" s="4"/>
    </row>
    <row r="18" spans="1:20">
      <c r="A18" s="31">
        <v>40238</v>
      </c>
      <c r="B18" s="154"/>
      <c r="C18" s="155">
        <v>10</v>
      </c>
      <c r="D18" s="156">
        <f t="shared" si="0"/>
        <v>5282</v>
      </c>
      <c r="E18" s="156">
        <f t="shared" si="6"/>
        <v>52820</v>
      </c>
      <c r="F18" s="156">
        <f t="shared" si="1"/>
        <v>-897930</v>
      </c>
      <c r="G18" s="34">
        <f>+Inputs!$D$3</f>
        <v>0.37951000000000001</v>
      </c>
      <c r="H18" s="157"/>
      <c r="I18" s="158">
        <f t="shared" si="7"/>
        <v>950750</v>
      </c>
      <c r="J18" s="158"/>
      <c r="K18" s="158">
        <f t="shared" si="2"/>
        <v>5282</v>
      </c>
      <c r="L18" s="158">
        <f t="shared" si="8"/>
        <v>52820</v>
      </c>
      <c r="M18" s="158">
        <f t="shared" si="3"/>
        <v>2004.5718200000001</v>
      </c>
      <c r="N18" s="158">
        <f t="shared" si="4"/>
        <v>2004.5718200000001</v>
      </c>
      <c r="O18" s="158">
        <f t="shared" si="9"/>
        <v>-340773.41429999989</v>
      </c>
      <c r="P18" s="158">
        <f t="shared" si="10"/>
        <v>340773.41429999989</v>
      </c>
      <c r="Q18" s="8"/>
      <c r="R18" s="8"/>
      <c r="S18" s="8"/>
      <c r="T18" s="4"/>
    </row>
    <row r="19" spans="1:20">
      <c r="A19" s="31">
        <v>40269</v>
      </c>
      <c r="B19" s="154"/>
      <c r="C19" s="155">
        <v>11</v>
      </c>
      <c r="D19" s="156">
        <f t="shared" si="0"/>
        <v>5282</v>
      </c>
      <c r="E19" s="156">
        <f t="shared" si="6"/>
        <v>58102</v>
      </c>
      <c r="F19" s="156">
        <f t="shared" si="1"/>
        <v>-892648</v>
      </c>
      <c r="G19" s="34">
        <f>+Inputs!$D$3</f>
        <v>0.37951000000000001</v>
      </c>
      <c r="H19" s="157"/>
      <c r="I19" s="158">
        <f t="shared" si="7"/>
        <v>950750</v>
      </c>
      <c r="J19" s="158"/>
      <c r="K19" s="158">
        <f t="shared" si="2"/>
        <v>5282</v>
      </c>
      <c r="L19" s="158">
        <f t="shared" si="8"/>
        <v>58102</v>
      </c>
      <c r="M19" s="158">
        <f t="shared" si="3"/>
        <v>2004.5718200000001</v>
      </c>
      <c r="N19" s="158">
        <f t="shared" si="4"/>
        <v>2004.5718200000001</v>
      </c>
      <c r="O19" s="158">
        <f t="shared" si="9"/>
        <v>-338768.84247999988</v>
      </c>
      <c r="P19" s="158">
        <f t="shared" si="10"/>
        <v>338768.84247999988</v>
      </c>
      <c r="Q19" s="8"/>
      <c r="R19" s="8"/>
      <c r="S19" s="8"/>
      <c r="T19" s="4"/>
    </row>
    <row r="20" spans="1:20">
      <c r="A20" s="31">
        <v>40299</v>
      </c>
      <c r="B20" s="3"/>
      <c r="C20" s="6">
        <v>12</v>
      </c>
      <c r="D20" s="29">
        <f t="shared" si="0"/>
        <v>5282</v>
      </c>
      <c r="E20" s="29">
        <f t="shared" si="6"/>
        <v>63384</v>
      </c>
      <c r="F20" s="29">
        <f t="shared" si="1"/>
        <v>-887366</v>
      </c>
      <c r="G20" s="34">
        <f>+Inputs!$D$3</f>
        <v>0.37951000000000001</v>
      </c>
      <c r="H20" s="2"/>
      <c r="I20" s="27">
        <f t="shared" si="7"/>
        <v>950750</v>
      </c>
      <c r="J20" s="27"/>
      <c r="K20" s="27">
        <f t="shared" si="2"/>
        <v>5282</v>
      </c>
      <c r="L20" s="27">
        <f t="shared" si="8"/>
        <v>63384</v>
      </c>
      <c r="M20" s="27">
        <f t="shared" si="3"/>
        <v>2004.5718200000001</v>
      </c>
      <c r="N20" s="27">
        <f t="shared" si="4"/>
        <v>2004.5718200000001</v>
      </c>
      <c r="O20" s="27">
        <f t="shared" si="9"/>
        <v>-336764.27065999986</v>
      </c>
      <c r="P20" s="27">
        <f t="shared" si="10"/>
        <v>336764.27065999986</v>
      </c>
      <c r="Q20" s="8"/>
      <c r="R20" s="8"/>
      <c r="S20" s="8"/>
      <c r="T20" s="4"/>
    </row>
    <row r="21" spans="1:20">
      <c r="A21" s="31">
        <v>40330</v>
      </c>
      <c r="B21" s="3"/>
      <c r="C21" s="6">
        <v>13</v>
      </c>
      <c r="D21" s="29">
        <f t="shared" si="0"/>
        <v>5282</v>
      </c>
      <c r="E21" s="29">
        <f t="shared" si="6"/>
        <v>68666</v>
      </c>
      <c r="F21" s="29">
        <f t="shared" si="1"/>
        <v>-882084</v>
      </c>
      <c r="G21" s="34">
        <f>+Inputs!$D$3</f>
        <v>0.37951000000000001</v>
      </c>
      <c r="H21" s="2"/>
      <c r="I21" s="27">
        <f t="shared" si="7"/>
        <v>950750</v>
      </c>
      <c r="J21" s="27"/>
      <c r="K21" s="27">
        <f t="shared" si="2"/>
        <v>5282</v>
      </c>
      <c r="L21" s="27">
        <f t="shared" si="8"/>
        <v>68666</v>
      </c>
      <c r="M21" s="27">
        <f t="shared" si="3"/>
        <v>2004.5718200000001</v>
      </c>
      <c r="N21" s="27">
        <f t="shared" si="4"/>
        <v>2004.5718200000001</v>
      </c>
      <c r="O21" s="27">
        <f t="shared" si="9"/>
        <v>-334759.69883999985</v>
      </c>
      <c r="P21" s="27">
        <f t="shared" si="10"/>
        <v>334759.69883999985</v>
      </c>
      <c r="Q21" s="8"/>
      <c r="R21" s="8"/>
      <c r="S21" s="8"/>
      <c r="T21" s="4"/>
    </row>
    <row r="22" spans="1:20">
      <c r="A22" s="31">
        <v>40360</v>
      </c>
      <c r="B22" s="3"/>
      <c r="C22" s="6">
        <v>14</v>
      </c>
      <c r="D22" s="29">
        <f t="shared" si="0"/>
        <v>5282</v>
      </c>
      <c r="E22" s="29">
        <f t="shared" si="6"/>
        <v>73948</v>
      </c>
      <c r="F22" s="29">
        <f t="shared" si="1"/>
        <v>-876802</v>
      </c>
      <c r="G22" s="34">
        <f>+Inputs!$D$3</f>
        <v>0.37951000000000001</v>
      </c>
      <c r="H22" s="2"/>
      <c r="I22" s="27">
        <f t="shared" si="7"/>
        <v>950750</v>
      </c>
      <c r="J22" s="27"/>
      <c r="K22" s="27">
        <f t="shared" si="2"/>
        <v>5282</v>
      </c>
      <c r="L22" s="27">
        <f t="shared" si="8"/>
        <v>73948</v>
      </c>
      <c r="M22" s="27">
        <f t="shared" si="3"/>
        <v>2004.5718200000001</v>
      </c>
      <c r="N22" s="27">
        <f t="shared" si="4"/>
        <v>2004.5718200000001</v>
      </c>
      <c r="O22" s="27">
        <f t="shared" si="9"/>
        <v>-332755.12701999984</v>
      </c>
      <c r="P22" s="27">
        <f t="shared" si="10"/>
        <v>332755.12701999984</v>
      </c>
      <c r="Q22" s="8"/>
      <c r="R22" s="8"/>
      <c r="S22" s="8"/>
      <c r="T22" s="4"/>
    </row>
    <row r="23" spans="1:20">
      <c r="A23" s="31">
        <v>40391</v>
      </c>
      <c r="B23" s="3"/>
      <c r="C23" s="6">
        <v>15</v>
      </c>
      <c r="D23" s="29">
        <f t="shared" si="0"/>
        <v>5282</v>
      </c>
      <c r="E23" s="29">
        <f t="shared" si="6"/>
        <v>79230</v>
      </c>
      <c r="F23" s="29">
        <f t="shared" si="1"/>
        <v>-871520</v>
      </c>
      <c r="G23" s="34">
        <f>+Inputs!$D$3</f>
        <v>0.37951000000000001</v>
      </c>
      <c r="H23" s="2"/>
      <c r="I23" s="27">
        <f t="shared" si="7"/>
        <v>950750</v>
      </c>
      <c r="J23" s="27"/>
      <c r="K23" s="27">
        <f t="shared" si="2"/>
        <v>5282</v>
      </c>
      <c r="L23" s="27">
        <f t="shared" si="8"/>
        <v>79230</v>
      </c>
      <c r="M23" s="27">
        <f t="shared" si="3"/>
        <v>2004.5718200000001</v>
      </c>
      <c r="N23" s="27">
        <f t="shared" si="4"/>
        <v>2004.5718200000001</v>
      </c>
      <c r="O23" s="27">
        <f t="shared" si="9"/>
        <v>-330750.55519999983</v>
      </c>
      <c r="P23" s="27">
        <f t="shared" si="10"/>
        <v>330750.55519999983</v>
      </c>
      <c r="Q23" s="8"/>
      <c r="R23" s="8"/>
      <c r="S23" s="8"/>
      <c r="T23" s="4"/>
    </row>
    <row r="24" spans="1:20">
      <c r="A24" s="31">
        <v>40422</v>
      </c>
      <c r="B24" s="3"/>
      <c r="C24" s="6">
        <v>16</v>
      </c>
      <c r="D24" s="29">
        <f t="shared" si="0"/>
        <v>5282</v>
      </c>
      <c r="E24" s="29">
        <f t="shared" si="6"/>
        <v>84512</v>
      </c>
      <c r="F24" s="29">
        <f t="shared" si="1"/>
        <v>-866238</v>
      </c>
      <c r="G24" s="34">
        <f>+Inputs!$D$3</f>
        <v>0.37951000000000001</v>
      </c>
      <c r="H24" s="2"/>
      <c r="I24" s="27">
        <f t="shared" si="7"/>
        <v>950750</v>
      </c>
      <c r="J24" s="27"/>
      <c r="K24" s="27">
        <f t="shared" si="2"/>
        <v>5282</v>
      </c>
      <c r="L24" s="27">
        <f t="shared" si="8"/>
        <v>84512</v>
      </c>
      <c r="M24" s="27">
        <f t="shared" si="3"/>
        <v>2004.5718200000001</v>
      </c>
      <c r="N24" s="27">
        <f t="shared" si="4"/>
        <v>2004.5718200000001</v>
      </c>
      <c r="O24" s="27">
        <f t="shared" si="9"/>
        <v>-328745.98337999982</v>
      </c>
      <c r="P24" s="27">
        <f t="shared" si="10"/>
        <v>328745.98337999982</v>
      </c>
      <c r="Q24" s="8"/>
      <c r="R24" s="8"/>
      <c r="S24" s="8"/>
      <c r="T24" s="4"/>
    </row>
    <row r="25" spans="1:20">
      <c r="A25" s="31">
        <v>40452</v>
      </c>
      <c r="B25" s="3"/>
      <c r="C25" s="6">
        <v>17</v>
      </c>
      <c r="D25" s="29">
        <f t="shared" si="0"/>
        <v>5282</v>
      </c>
      <c r="E25" s="29">
        <f t="shared" si="6"/>
        <v>89794</v>
      </c>
      <c r="F25" s="29">
        <f t="shared" si="1"/>
        <v>-860956</v>
      </c>
      <c r="G25" s="34">
        <f>+Inputs!$D$3</f>
        <v>0.37951000000000001</v>
      </c>
      <c r="H25" s="2"/>
      <c r="I25" s="27">
        <f t="shared" si="7"/>
        <v>950750</v>
      </c>
      <c r="J25" s="27"/>
      <c r="K25" s="27">
        <f t="shared" si="2"/>
        <v>5282</v>
      </c>
      <c r="L25" s="27">
        <f t="shared" si="8"/>
        <v>89794</v>
      </c>
      <c r="M25" s="27">
        <f t="shared" si="3"/>
        <v>2004.5718200000001</v>
      </c>
      <c r="N25" s="27">
        <f t="shared" si="4"/>
        <v>2004.5718200000001</v>
      </c>
      <c r="O25" s="27">
        <f t="shared" si="9"/>
        <v>-326741.4115599998</v>
      </c>
      <c r="P25" s="27">
        <f t="shared" si="10"/>
        <v>326741.4115599998</v>
      </c>
      <c r="Q25" s="8"/>
      <c r="R25" s="8"/>
      <c r="S25" s="8"/>
      <c r="T25" s="4"/>
    </row>
    <row r="26" spans="1:20">
      <c r="A26" s="31">
        <v>40483</v>
      </c>
      <c r="B26" s="3"/>
      <c r="C26" s="6">
        <v>18</v>
      </c>
      <c r="D26" s="29">
        <f t="shared" si="0"/>
        <v>5282</v>
      </c>
      <c r="E26" s="29">
        <f t="shared" si="6"/>
        <v>95076</v>
      </c>
      <c r="F26" s="29">
        <f t="shared" si="1"/>
        <v>-855674</v>
      </c>
      <c r="G26" s="34">
        <f>+Inputs!$D$3</f>
        <v>0.37951000000000001</v>
      </c>
      <c r="H26" s="2"/>
      <c r="I26" s="27">
        <f t="shared" si="7"/>
        <v>950750</v>
      </c>
      <c r="J26" s="27"/>
      <c r="K26" s="27">
        <f t="shared" si="2"/>
        <v>5282</v>
      </c>
      <c r="L26" s="27">
        <f t="shared" si="8"/>
        <v>95076</v>
      </c>
      <c r="M26" s="27">
        <f t="shared" si="3"/>
        <v>2004.5718200000001</v>
      </c>
      <c r="N26" s="27">
        <f t="shared" si="4"/>
        <v>2004.5718200000001</v>
      </c>
      <c r="O26" s="27">
        <f t="shared" si="9"/>
        <v>-324736.83973999979</v>
      </c>
      <c r="P26" s="27">
        <f t="shared" si="10"/>
        <v>324736.83973999979</v>
      </c>
      <c r="Q26" s="8"/>
      <c r="R26" s="8"/>
      <c r="S26" s="8"/>
      <c r="T26" s="4"/>
    </row>
    <row r="27" spans="1:20">
      <c r="A27" s="31">
        <v>40513</v>
      </c>
      <c r="B27" s="3"/>
      <c r="C27" s="6">
        <v>19</v>
      </c>
      <c r="D27" s="29">
        <f t="shared" si="0"/>
        <v>5282</v>
      </c>
      <c r="E27" s="29">
        <f t="shared" si="6"/>
        <v>100358</v>
      </c>
      <c r="F27" s="29">
        <f t="shared" si="1"/>
        <v>-850392</v>
      </c>
      <c r="G27" s="34">
        <f>+Inputs!$D$3</f>
        <v>0.37951000000000001</v>
      </c>
      <c r="H27" s="2"/>
      <c r="I27" s="27">
        <f t="shared" si="7"/>
        <v>950750</v>
      </c>
      <c r="J27" s="27"/>
      <c r="K27" s="27">
        <f t="shared" si="2"/>
        <v>5282</v>
      </c>
      <c r="L27" s="27">
        <f t="shared" si="8"/>
        <v>100358</v>
      </c>
      <c r="M27" s="27">
        <f t="shared" si="3"/>
        <v>2004.5718200000001</v>
      </c>
      <c r="N27" s="27">
        <f t="shared" si="4"/>
        <v>2004.5718200000001</v>
      </c>
      <c r="O27" s="27">
        <f t="shared" si="9"/>
        <v>-322732.26791999978</v>
      </c>
      <c r="P27" s="27">
        <f t="shared" si="10"/>
        <v>322732.26791999978</v>
      </c>
      <c r="Q27" s="8"/>
      <c r="R27" s="8"/>
      <c r="S27" s="8"/>
      <c r="T27" s="4"/>
    </row>
    <row r="28" spans="1:20">
      <c r="A28" s="31">
        <v>40544</v>
      </c>
      <c r="B28" s="3"/>
      <c r="C28" s="6">
        <v>20</v>
      </c>
      <c r="D28" s="29">
        <f t="shared" si="0"/>
        <v>5282</v>
      </c>
      <c r="E28" s="29">
        <f t="shared" si="6"/>
        <v>105640</v>
      </c>
      <c r="F28" s="29">
        <f t="shared" si="1"/>
        <v>-845110</v>
      </c>
      <c r="G28" s="34">
        <f>+Inputs!$D$3</f>
        <v>0.37951000000000001</v>
      </c>
      <c r="H28" s="2"/>
      <c r="I28" s="27">
        <f t="shared" si="7"/>
        <v>950750</v>
      </c>
      <c r="J28" s="27"/>
      <c r="K28" s="27">
        <f t="shared" si="2"/>
        <v>5282</v>
      </c>
      <c r="L28" s="27">
        <f t="shared" si="8"/>
        <v>105640</v>
      </c>
      <c r="M28" s="27">
        <f t="shared" si="3"/>
        <v>2004.5718200000001</v>
      </c>
      <c r="N28" s="27">
        <f t="shared" si="4"/>
        <v>2004.5718200000001</v>
      </c>
      <c r="O28" s="27">
        <f t="shared" si="9"/>
        <v>-320727.69609999977</v>
      </c>
      <c r="P28" s="27">
        <f t="shared" si="10"/>
        <v>320727.69609999977</v>
      </c>
      <c r="Q28" s="8"/>
      <c r="R28" s="8"/>
      <c r="S28" s="8"/>
      <c r="T28" s="4"/>
    </row>
    <row r="29" spans="1:20">
      <c r="A29" s="31">
        <v>40575</v>
      </c>
      <c r="B29" s="3"/>
      <c r="C29" s="6">
        <v>21</v>
      </c>
      <c r="D29" s="29">
        <f t="shared" si="0"/>
        <v>5282</v>
      </c>
      <c r="E29" s="29">
        <f t="shared" si="6"/>
        <v>110922</v>
      </c>
      <c r="F29" s="29">
        <f t="shared" si="1"/>
        <v>-839828</v>
      </c>
      <c r="G29" s="34">
        <f>+Inputs!$D$3</f>
        <v>0.37951000000000001</v>
      </c>
      <c r="H29" s="2"/>
      <c r="I29" s="27">
        <f t="shared" si="7"/>
        <v>950750</v>
      </c>
      <c r="J29" s="27"/>
      <c r="K29" s="27">
        <f t="shared" si="2"/>
        <v>5282</v>
      </c>
      <c r="L29" s="27">
        <f t="shared" si="8"/>
        <v>110922</v>
      </c>
      <c r="M29" s="27">
        <f t="shared" si="3"/>
        <v>2004.5718200000001</v>
      </c>
      <c r="N29" s="27">
        <f t="shared" si="4"/>
        <v>2004.5718200000001</v>
      </c>
      <c r="O29" s="27">
        <f t="shared" si="9"/>
        <v>-318723.12427999976</v>
      </c>
      <c r="P29" s="27">
        <f t="shared" si="10"/>
        <v>318723.12427999976</v>
      </c>
      <c r="Q29" s="8"/>
      <c r="R29" s="8"/>
      <c r="S29" s="8"/>
      <c r="T29" s="4"/>
    </row>
    <row r="30" spans="1:20">
      <c r="A30" s="31">
        <v>40603</v>
      </c>
      <c r="B30" s="3"/>
      <c r="C30" s="6">
        <v>22</v>
      </c>
      <c r="D30" s="29">
        <f t="shared" si="0"/>
        <v>5282</v>
      </c>
      <c r="E30" s="29">
        <f t="shared" si="6"/>
        <v>116204</v>
      </c>
      <c r="F30" s="29">
        <f t="shared" si="1"/>
        <v>-834546</v>
      </c>
      <c r="G30" s="34">
        <f>+Inputs!$D$3</f>
        <v>0.37951000000000001</v>
      </c>
      <c r="H30" s="2"/>
      <c r="I30" s="27">
        <f t="shared" si="7"/>
        <v>950750</v>
      </c>
      <c r="J30" s="27"/>
      <c r="K30" s="27">
        <f t="shared" si="2"/>
        <v>5282</v>
      </c>
      <c r="L30" s="27">
        <f t="shared" si="8"/>
        <v>116204</v>
      </c>
      <c r="M30" s="27">
        <f t="shared" si="3"/>
        <v>2004.5718200000001</v>
      </c>
      <c r="N30" s="27">
        <f t="shared" si="4"/>
        <v>2004.5718200000001</v>
      </c>
      <c r="O30" s="27">
        <f t="shared" si="9"/>
        <v>-316718.55245999974</v>
      </c>
      <c r="P30" s="27">
        <f t="shared" si="10"/>
        <v>316718.55245999974</v>
      </c>
      <c r="Q30" s="8"/>
      <c r="R30" s="8"/>
      <c r="S30" s="8"/>
      <c r="T30" s="4"/>
    </row>
    <row r="31" spans="1:20">
      <c r="A31" s="31">
        <v>40634</v>
      </c>
      <c r="B31" s="3"/>
      <c r="C31" s="6">
        <v>23</v>
      </c>
      <c r="D31" s="29">
        <f t="shared" si="0"/>
        <v>5282</v>
      </c>
      <c r="E31" s="29">
        <f t="shared" si="6"/>
        <v>121486</v>
      </c>
      <c r="F31" s="29">
        <f t="shared" si="1"/>
        <v>-829264</v>
      </c>
      <c r="G31" s="34">
        <f>+Inputs!$D$3</f>
        <v>0.37951000000000001</v>
      </c>
      <c r="H31" s="2"/>
      <c r="I31" s="27">
        <f t="shared" si="7"/>
        <v>950750</v>
      </c>
      <c r="J31" s="27"/>
      <c r="K31" s="27">
        <f t="shared" si="2"/>
        <v>5282</v>
      </c>
      <c r="L31" s="27">
        <f t="shared" si="8"/>
        <v>121486</v>
      </c>
      <c r="M31" s="27">
        <f t="shared" si="3"/>
        <v>2004.5718200000001</v>
      </c>
      <c r="N31" s="27">
        <f t="shared" si="4"/>
        <v>2004.5718200000001</v>
      </c>
      <c r="O31" s="27">
        <f t="shared" si="9"/>
        <v>-314713.98063999973</v>
      </c>
      <c r="P31" s="27">
        <f t="shared" si="10"/>
        <v>314713.98063999973</v>
      </c>
      <c r="Q31" s="8"/>
      <c r="R31" s="8"/>
      <c r="S31" s="8"/>
      <c r="T31" s="4"/>
    </row>
    <row r="32" spans="1:20">
      <c r="A32" s="31">
        <v>40664</v>
      </c>
      <c r="B32" s="3"/>
      <c r="C32" s="6">
        <v>24</v>
      </c>
      <c r="D32" s="29">
        <f t="shared" si="0"/>
        <v>5282</v>
      </c>
      <c r="E32" s="29">
        <f t="shared" si="6"/>
        <v>126768</v>
      </c>
      <c r="F32" s="29">
        <f t="shared" si="1"/>
        <v>-823982</v>
      </c>
      <c r="G32" s="34">
        <f>+Inputs!$D$3</f>
        <v>0.37951000000000001</v>
      </c>
      <c r="H32" s="2"/>
      <c r="I32" s="27">
        <f t="shared" si="7"/>
        <v>950750</v>
      </c>
      <c r="J32" s="27"/>
      <c r="K32" s="27">
        <f t="shared" si="2"/>
        <v>5282</v>
      </c>
      <c r="L32" s="27">
        <f t="shared" si="8"/>
        <v>126768</v>
      </c>
      <c r="M32" s="27">
        <f t="shared" si="3"/>
        <v>2004.5718200000001</v>
      </c>
      <c r="N32" s="27">
        <f t="shared" si="4"/>
        <v>2004.5718200000001</v>
      </c>
      <c r="O32" s="27">
        <f t="shared" si="9"/>
        <v>-312709.40881999972</v>
      </c>
      <c r="P32" s="27">
        <f t="shared" si="10"/>
        <v>312709.40881999972</v>
      </c>
      <c r="Q32" s="8"/>
      <c r="R32" s="8"/>
      <c r="S32" s="8"/>
      <c r="T32" s="4"/>
    </row>
    <row r="33" spans="1:20">
      <c r="A33" s="31">
        <v>40695</v>
      </c>
      <c r="B33" s="3"/>
      <c r="C33" s="6">
        <v>25</v>
      </c>
      <c r="D33" s="29">
        <f t="shared" si="0"/>
        <v>5282</v>
      </c>
      <c r="E33" s="29">
        <f t="shared" si="6"/>
        <v>132050</v>
      </c>
      <c r="F33" s="29">
        <f t="shared" si="1"/>
        <v>-818700</v>
      </c>
      <c r="G33" s="34">
        <f>+Inputs!$D$3</f>
        <v>0.37951000000000001</v>
      </c>
      <c r="H33" s="2"/>
      <c r="I33" s="27">
        <f t="shared" si="7"/>
        <v>950750</v>
      </c>
      <c r="J33" s="27"/>
      <c r="K33" s="27">
        <f t="shared" si="2"/>
        <v>5282</v>
      </c>
      <c r="L33" s="27">
        <f t="shared" si="8"/>
        <v>132050</v>
      </c>
      <c r="M33" s="27">
        <f t="shared" si="3"/>
        <v>2004.5718200000001</v>
      </c>
      <c r="N33" s="27">
        <f t="shared" si="4"/>
        <v>2004.5718200000001</v>
      </c>
      <c r="O33" s="27">
        <f t="shared" si="9"/>
        <v>-310704.83699999971</v>
      </c>
      <c r="P33" s="27">
        <f t="shared" si="10"/>
        <v>310704.83699999971</v>
      </c>
      <c r="Q33" s="8"/>
      <c r="R33" s="8"/>
      <c r="S33" s="8"/>
      <c r="T33" s="4"/>
    </row>
    <row r="34" spans="1:20">
      <c r="A34" s="31">
        <v>40725</v>
      </c>
      <c r="B34" s="3"/>
      <c r="C34" s="6">
        <v>26</v>
      </c>
      <c r="D34" s="29">
        <f t="shared" si="0"/>
        <v>5282</v>
      </c>
      <c r="E34" s="29">
        <f t="shared" si="6"/>
        <v>137332</v>
      </c>
      <c r="F34" s="29">
        <f t="shared" si="1"/>
        <v>-813418</v>
      </c>
      <c r="G34" s="34">
        <f>+Inputs!$D$3</f>
        <v>0.37951000000000001</v>
      </c>
      <c r="H34" s="2"/>
      <c r="I34" s="27">
        <f t="shared" si="7"/>
        <v>950750</v>
      </c>
      <c r="J34" s="27"/>
      <c r="K34" s="27">
        <f t="shared" si="2"/>
        <v>5282</v>
      </c>
      <c r="L34" s="27">
        <f t="shared" si="8"/>
        <v>137332</v>
      </c>
      <c r="M34" s="27">
        <f t="shared" si="3"/>
        <v>2004.5718200000001</v>
      </c>
      <c r="N34" s="27">
        <f t="shared" si="4"/>
        <v>2004.5718200000001</v>
      </c>
      <c r="O34" s="27">
        <f t="shared" si="9"/>
        <v>-308700.2651799997</v>
      </c>
      <c r="P34" s="27">
        <f t="shared" si="10"/>
        <v>308700.2651799997</v>
      </c>
      <c r="Q34" s="8"/>
      <c r="R34" s="8"/>
      <c r="S34" s="8"/>
      <c r="T34" s="4"/>
    </row>
    <row r="35" spans="1:20">
      <c r="A35" s="31">
        <v>40756</v>
      </c>
      <c r="B35" s="3"/>
      <c r="C35" s="6">
        <v>27</v>
      </c>
      <c r="D35" s="29">
        <f t="shared" si="0"/>
        <v>5282</v>
      </c>
      <c r="E35" s="29">
        <f t="shared" si="6"/>
        <v>142614</v>
      </c>
      <c r="F35" s="29">
        <f t="shared" si="1"/>
        <v>-808136</v>
      </c>
      <c r="G35" s="34">
        <f>+Inputs!$D$3</f>
        <v>0.37951000000000001</v>
      </c>
      <c r="H35" s="2"/>
      <c r="I35" s="27">
        <f t="shared" si="7"/>
        <v>950750</v>
      </c>
      <c r="J35" s="27"/>
      <c r="K35" s="27">
        <f t="shared" si="2"/>
        <v>5282</v>
      </c>
      <c r="L35" s="27">
        <f t="shared" si="8"/>
        <v>142614</v>
      </c>
      <c r="M35" s="27">
        <f t="shared" si="3"/>
        <v>2004.5718200000001</v>
      </c>
      <c r="N35" s="27">
        <f t="shared" si="4"/>
        <v>2004.5718200000001</v>
      </c>
      <c r="O35" s="27">
        <f t="shared" si="9"/>
        <v>-306695.69335999968</v>
      </c>
      <c r="P35" s="27">
        <f t="shared" si="10"/>
        <v>306695.69335999968</v>
      </c>
      <c r="Q35" s="8"/>
      <c r="R35" s="8"/>
      <c r="S35" s="8"/>
      <c r="T35" s="4"/>
    </row>
    <row r="36" spans="1:20">
      <c r="A36" s="31">
        <v>40787</v>
      </c>
      <c r="B36" s="3"/>
      <c r="C36" s="6">
        <v>28</v>
      </c>
      <c r="D36" s="29">
        <f t="shared" si="0"/>
        <v>5282</v>
      </c>
      <c r="E36" s="29">
        <f t="shared" si="6"/>
        <v>147896</v>
      </c>
      <c r="F36" s="29">
        <f t="shared" si="1"/>
        <v>-802854</v>
      </c>
      <c r="G36" s="34">
        <f>+Inputs!$D$3</f>
        <v>0.37951000000000001</v>
      </c>
      <c r="H36" s="2"/>
      <c r="I36" s="27">
        <f t="shared" si="7"/>
        <v>950750</v>
      </c>
      <c r="J36" s="27"/>
      <c r="K36" s="27">
        <f t="shared" si="2"/>
        <v>5282</v>
      </c>
      <c r="L36" s="27">
        <f t="shared" si="8"/>
        <v>147896</v>
      </c>
      <c r="M36" s="27">
        <f t="shared" si="3"/>
        <v>2004.5718200000001</v>
      </c>
      <c r="N36" s="27">
        <f t="shared" si="4"/>
        <v>2004.5718200000001</v>
      </c>
      <c r="O36" s="27">
        <f t="shared" si="9"/>
        <v>-304691.12153999967</v>
      </c>
      <c r="P36" s="27">
        <f t="shared" si="10"/>
        <v>304691.12153999967</v>
      </c>
      <c r="Q36" s="8"/>
      <c r="R36" s="8"/>
      <c r="S36" s="8"/>
      <c r="T36" s="4"/>
    </row>
    <row r="37" spans="1:20">
      <c r="A37" s="31">
        <v>40817</v>
      </c>
      <c r="B37" s="3"/>
      <c r="C37" s="6">
        <v>29</v>
      </c>
      <c r="D37" s="29">
        <f t="shared" si="0"/>
        <v>5282</v>
      </c>
      <c r="E37" s="29">
        <f t="shared" si="6"/>
        <v>153178</v>
      </c>
      <c r="F37" s="29">
        <f t="shared" si="1"/>
        <v>-797572</v>
      </c>
      <c r="G37" s="34">
        <f>+Inputs!$D$3</f>
        <v>0.37951000000000001</v>
      </c>
      <c r="H37" s="2"/>
      <c r="I37" s="27">
        <f t="shared" si="7"/>
        <v>950750</v>
      </c>
      <c r="J37" s="27"/>
      <c r="K37" s="27">
        <f t="shared" si="2"/>
        <v>5282</v>
      </c>
      <c r="L37" s="27">
        <f t="shared" si="8"/>
        <v>153178</v>
      </c>
      <c r="M37" s="27">
        <f t="shared" si="3"/>
        <v>2004.5718200000001</v>
      </c>
      <c r="N37" s="27">
        <f t="shared" si="4"/>
        <v>2004.5718200000001</v>
      </c>
      <c r="O37" s="27">
        <f t="shared" si="9"/>
        <v>-302686.54971999966</v>
      </c>
      <c r="P37" s="27">
        <f t="shared" si="10"/>
        <v>302686.54971999966</v>
      </c>
      <c r="Q37" s="8"/>
      <c r="R37" s="8"/>
      <c r="S37" s="8"/>
      <c r="T37" s="4"/>
    </row>
    <row r="38" spans="1:20">
      <c r="A38" s="31">
        <v>40848</v>
      </c>
      <c r="B38" s="3"/>
      <c r="C38" s="6">
        <v>30</v>
      </c>
      <c r="D38" s="29">
        <f t="shared" si="0"/>
        <v>5282</v>
      </c>
      <c r="E38" s="29">
        <f t="shared" si="6"/>
        <v>158460</v>
      </c>
      <c r="F38" s="29">
        <f t="shared" si="1"/>
        <v>-792290</v>
      </c>
      <c r="G38" s="34">
        <f>+Inputs!$D$3</f>
        <v>0.37951000000000001</v>
      </c>
      <c r="H38" s="2"/>
      <c r="I38" s="27">
        <f t="shared" si="7"/>
        <v>950750</v>
      </c>
      <c r="J38" s="27"/>
      <c r="K38" s="27">
        <f t="shared" si="2"/>
        <v>5282</v>
      </c>
      <c r="L38" s="27">
        <f t="shared" si="8"/>
        <v>158460</v>
      </c>
      <c r="M38" s="27">
        <f t="shared" si="3"/>
        <v>2004.5718200000001</v>
      </c>
      <c r="N38" s="27">
        <f t="shared" si="4"/>
        <v>2004.5718200000001</v>
      </c>
      <c r="O38" s="27">
        <f t="shared" si="9"/>
        <v>-300681.97789999965</v>
      </c>
      <c r="P38" s="27">
        <f t="shared" si="10"/>
        <v>300681.97789999965</v>
      </c>
      <c r="Q38" s="8"/>
      <c r="R38" s="8"/>
      <c r="S38" s="8"/>
      <c r="T38" s="4"/>
    </row>
    <row r="39" spans="1:20">
      <c r="A39" s="31">
        <v>40878</v>
      </c>
      <c r="B39" s="2"/>
      <c r="C39" s="6">
        <v>31</v>
      </c>
      <c r="D39" s="29">
        <f t="shared" si="0"/>
        <v>5282</v>
      </c>
      <c r="E39" s="29">
        <f t="shared" si="6"/>
        <v>163742</v>
      </c>
      <c r="F39" s="29">
        <f t="shared" si="1"/>
        <v>-787008</v>
      </c>
      <c r="G39" s="34">
        <f>+Inputs!$D$3</f>
        <v>0.37951000000000001</v>
      </c>
      <c r="H39" s="2"/>
      <c r="I39" s="27">
        <f t="shared" si="7"/>
        <v>950750</v>
      </c>
      <c r="J39" s="27"/>
      <c r="K39" s="27">
        <f t="shared" si="2"/>
        <v>5282</v>
      </c>
      <c r="L39" s="27">
        <f t="shared" si="8"/>
        <v>163742</v>
      </c>
      <c r="M39" s="27">
        <f t="shared" si="3"/>
        <v>2004.5718200000001</v>
      </c>
      <c r="N39" s="27">
        <f t="shared" si="4"/>
        <v>2004.5718200000001</v>
      </c>
      <c r="O39" s="27">
        <f t="shared" si="9"/>
        <v>-298677.40607999964</v>
      </c>
      <c r="P39" s="27">
        <f t="shared" si="10"/>
        <v>298677.40607999964</v>
      </c>
      <c r="Q39" s="8"/>
      <c r="R39" s="8"/>
      <c r="S39" s="8"/>
      <c r="T39" s="4"/>
    </row>
    <row r="40" spans="1:20">
      <c r="A40" s="31">
        <v>40909</v>
      </c>
      <c r="B40" s="2"/>
      <c r="C40" s="6">
        <v>32</v>
      </c>
      <c r="D40" s="29">
        <f t="shared" si="0"/>
        <v>5282</v>
      </c>
      <c r="E40" s="29">
        <f t="shared" si="6"/>
        <v>169024</v>
      </c>
      <c r="F40" s="29">
        <f t="shared" si="1"/>
        <v>-781726</v>
      </c>
      <c r="G40" s="34">
        <f>+Inputs!$D$3</f>
        <v>0.37951000000000001</v>
      </c>
      <c r="H40" s="2"/>
      <c r="I40" s="27">
        <f t="shared" si="7"/>
        <v>950750</v>
      </c>
      <c r="J40" s="2"/>
      <c r="K40" s="27">
        <f t="shared" si="2"/>
        <v>5282</v>
      </c>
      <c r="L40" s="27">
        <f t="shared" si="8"/>
        <v>169024</v>
      </c>
      <c r="M40" s="27">
        <f t="shared" si="3"/>
        <v>2004.5718200000001</v>
      </c>
      <c r="N40" s="27">
        <f t="shared" si="4"/>
        <v>2004.5718200000001</v>
      </c>
      <c r="O40" s="27">
        <f t="shared" si="9"/>
        <v>-296672.83425999962</v>
      </c>
      <c r="P40" s="27">
        <f t="shared" si="10"/>
        <v>296672.83425999962</v>
      </c>
      <c r="Q40" s="8"/>
      <c r="R40" s="8"/>
      <c r="S40" s="8"/>
      <c r="T40" s="4"/>
    </row>
    <row r="41" spans="1:20">
      <c r="A41" s="31">
        <v>40940</v>
      </c>
      <c r="B41" s="4"/>
      <c r="C41" s="6">
        <v>33</v>
      </c>
      <c r="D41" s="29">
        <f t="shared" si="0"/>
        <v>5282</v>
      </c>
      <c r="E41" s="29">
        <f t="shared" si="6"/>
        <v>174306</v>
      </c>
      <c r="F41" s="29">
        <f t="shared" si="1"/>
        <v>-776444</v>
      </c>
      <c r="G41" s="34">
        <f>+Inputs!$D$3</f>
        <v>0.37951000000000001</v>
      </c>
      <c r="H41" s="4"/>
      <c r="I41" s="27">
        <f t="shared" si="7"/>
        <v>950750</v>
      </c>
      <c r="J41" s="4"/>
      <c r="K41" s="27">
        <f t="shared" si="2"/>
        <v>5282</v>
      </c>
      <c r="L41" s="27">
        <f t="shared" si="8"/>
        <v>174306</v>
      </c>
      <c r="M41" s="27">
        <f t="shared" si="3"/>
        <v>2004.5718200000001</v>
      </c>
      <c r="N41" s="27">
        <f t="shared" si="4"/>
        <v>2004.5718200000001</v>
      </c>
      <c r="O41" s="27">
        <f t="shared" si="9"/>
        <v>-294668.26243999961</v>
      </c>
      <c r="P41" s="27">
        <f t="shared" si="10"/>
        <v>294668.26243999961</v>
      </c>
      <c r="Q41" s="8"/>
      <c r="R41" s="8"/>
      <c r="S41" s="8"/>
      <c r="T41" s="4"/>
    </row>
    <row r="42" spans="1:20">
      <c r="A42" s="31">
        <v>40969</v>
      </c>
      <c r="B42" s="4"/>
      <c r="C42" s="6">
        <v>34</v>
      </c>
      <c r="D42" s="29">
        <f t="shared" si="0"/>
        <v>5282</v>
      </c>
      <c r="E42" s="29">
        <f t="shared" si="6"/>
        <v>179588</v>
      </c>
      <c r="F42" s="29">
        <f t="shared" si="1"/>
        <v>-771162</v>
      </c>
      <c r="G42" s="34">
        <f>+Inputs!$D$3</f>
        <v>0.37951000000000001</v>
      </c>
      <c r="H42" s="4"/>
      <c r="I42" s="27">
        <f t="shared" si="7"/>
        <v>950750</v>
      </c>
      <c r="J42" s="4"/>
      <c r="K42" s="27">
        <f t="shared" si="2"/>
        <v>5282</v>
      </c>
      <c r="L42" s="27">
        <f t="shared" si="8"/>
        <v>179588</v>
      </c>
      <c r="M42" s="27">
        <f t="shared" si="3"/>
        <v>2004.5718200000001</v>
      </c>
      <c r="N42" s="27">
        <f t="shared" si="4"/>
        <v>2004.5718200000001</v>
      </c>
      <c r="O42" s="27">
        <f t="shared" si="9"/>
        <v>-292663.6906199996</v>
      </c>
      <c r="P42" s="27">
        <f t="shared" si="10"/>
        <v>292663.6906199996</v>
      </c>
      <c r="Q42" s="8"/>
      <c r="R42" s="8"/>
      <c r="S42" s="8"/>
      <c r="T42" s="4"/>
    </row>
    <row r="43" spans="1:20">
      <c r="A43" s="31">
        <v>41000</v>
      </c>
      <c r="B43" s="4"/>
      <c r="C43" s="6">
        <v>35</v>
      </c>
      <c r="D43" s="29">
        <f t="shared" si="0"/>
        <v>5282</v>
      </c>
      <c r="E43" s="29">
        <f t="shared" si="6"/>
        <v>184870</v>
      </c>
      <c r="F43" s="29">
        <f t="shared" si="1"/>
        <v>-765880</v>
      </c>
      <c r="G43" s="34">
        <f>+Inputs!$D$3</f>
        <v>0.37951000000000001</v>
      </c>
      <c r="H43" s="4"/>
      <c r="I43" s="27">
        <f t="shared" si="7"/>
        <v>950750</v>
      </c>
      <c r="J43" s="4"/>
      <c r="K43" s="27">
        <f t="shared" si="2"/>
        <v>5282</v>
      </c>
      <c r="L43" s="27">
        <f t="shared" si="8"/>
        <v>184870</v>
      </c>
      <c r="M43" s="27">
        <f t="shared" si="3"/>
        <v>2004.5718200000001</v>
      </c>
      <c r="N43" s="27">
        <f t="shared" si="4"/>
        <v>2004.5718200000001</v>
      </c>
      <c r="O43" s="27">
        <f t="shared" si="9"/>
        <v>-290659.11879999959</v>
      </c>
      <c r="P43" s="27">
        <f t="shared" si="10"/>
        <v>290659.11879999959</v>
      </c>
      <c r="Q43" s="8"/>
      <c r="R43" s="8"/>
      <c r="S43" s="8"/>
      <c r="T43" s="4"/>
    </row>
    <row r="44" spans="1:20">
      <c r="A44" s="31">
        <v>41030</v>
      </c>
      <c r="B44" s="4"/>
      <c r="C44" s="6">
        <v>36</v>
      </c>
      <c r="D44" s="29">
        <f t="shared" si="0"/>
        <v>5282</v>
      </c>
      <c r="E44" s="29">
        <f t="shared" si="6"/>
        <v>190152</v>
      </c>
      <c r="F44" s="29">
        <f t="shared" si="1"/>
        <v>-760598</v>
      </c>
      <c r="G44" s="34">
        <f>+Inputs!$D$3</f>
        <v>0.37951000000000001</v>
      </c>
      <c r="H44" s="4"/>
      <c r="I44" s="27">
        <f t="shared" si="7"/>
        <v>950750</v>
      </c>
      <c r="J44" s="4"/>
      <c r="K44" s="27">
        <f t="shared" si="2"/>
        <v>5282</v>
      </c>
      <c r="L44" s="27">
        <f t="shared" si="8"/>
        <v>190152</v>
      </c>
      <c r="M44" s="27">
        <f t="shared" si="3"/>
        <v>2004.5718200000001</v>
      </c>
      <c r="N44" s="27">
        <f t="shared" si="4"/>
        <v>2004.5718200000001</v>
      </c>
      <c r="O44" s="27">
        <f t="shared" si="9"/>
        <v>-288654.54697999958</v>
      </c>
      <c r="P44" s="27">
        <f t="shared" si="10"/>
        <v>288654.54697999958</v>
      </c>
      <c r="Q44" s="8"/>
      <c r="R44" s="8"/>
      <c r="S44" s="8"/>
      <c r="T44" s="4"/>
    </row>
    <row r="45" spans="1:20">
      <c r="A45" s="31">
        <v>41061</v>
      </c>
      <c r="B45" s="4"/>
      <c r="C45" s="6">
        <v>37</v>
      </c>
      <c r="D45" s="29">
        <f t="shared" si="0"/>
        <v>5282</v>
      </c>
      <c r="E45" s="29">
        <f t="shared" si="6"/>
        <v>195434</v>
      </c>
      <c r="F45" s="29">
        <f t="shared" si="1"/>
        <v>-755316</v>
      </c>
      <c r="G45" s="34">
        <f>+Inputs!$D$3</f>
        <v>0.37951000000000001</v>
      </c>
      <c r="H45" s="4"/>
      <c r="I45" s="27">
        <f t="shared" si="7"/>
        <v>950750</v>
      </c>
      <c r="J45" s="4"/>
      <c r="K45" s="27">
        <f t="shared" si="2"/>
        <v>5282</v>
      </c>
      <c r="L45" s="27">
        <f t="shared" si="8"/>
        <v>195434</v>
      </c>
      <c r="M45" s="27">
        <f t="shared" si="3"/>
        <v>2004.5718200000001</v>
      </c>
      <c r="N45" s="27">
        <f t="shared" si="4"/>
        <v>2004.5718200000001</v>
      </c>
      <c r="O45" s="27">
        <f t="shared" si="9"/>
        <v>-286649.97515999957</v>
      </c>
      <c r="P45" s="27">
        <f t="shared" si="10"/>
        <v>286649.97515999957</v>
      </c>
      <c r="Q45" s="8"/>
      <c r="R45" s="8"/>
      <c r="S45" s="8"/>
      <c r="T45" s="4"/>
    </row>
    <row r="46" spans="1:20">
      <c r="A46" s="31">
        <v>41091</v>
      </c>
      <c r="B46" s="4"/>
      <c r="C46" s="6">
        <v>38</v>
      </c>
      <c r="D46" s="29">
        <f t="shared" si="0"/>
        <v>5282</v>
      </c>
      <c r="E46" s="29">
        <f t="shared" si="6"/>
        <v>200716</v>
      </c>
      <c r="F46" s="29">
        <f t="shared" si="1"/>
        <v>-750034</v>
      </c>
      <c r="G46" s="34">
        <f>+Inputs!$D$3</f>
        <v>0.37951000000000001</v>
      </c>
      <c r="H46" s="4"/>
      <c r="I46" s="27">
        <f t="shared" si="7"/>
        <v>950750</v>
      </c>
      <c r="J46" s="4"/>
      <c r="K46" s="27">
        <f t="shared" si="2"/>
        <v>5282</v>
      </c>
      <c r="L46" s="27">
        <f t="shared" si="8"/>
        <v>200716</v>
      </c>
      <c r="M46" s="27">
        <f t="shared" si="3"/>
        <v>2004.5718200000001</v>
      </c>
      <c r="N46" s="27">
        <f t="shared" si="4"/>
        <v>2004.5718200000001</v>
      </c>
      <c r="O46" s="27">
        <f t="shared" si="9"/>
        <v>-284645.40333999955</v>
      </c>
      <c r="P46" s="27">
        <f t="shared" si="10"/>
        <v>284645.40333999955</v>
      </c>
      <c r="Q46" s="8"/>
      <c r="R46" s="8"/>
      <c r="S46" s="8"/>
      <c r="T46" s="4"/>
    </row>
    <row r="47" spans="1:20">
      <c r="A47" s="31">
        <v>41122</v>
      </c>
      <c r="B47" s="4"/>
      <c r="C47" s="6">
        <v>39</v>
      </c>
      <c r="D47" s="29">
        <f t="shared" si="0"/>
        <v>5282</v>
      </c>
      <c r="E47" s="29">
        <f t="shared" si="6"/>
        <v>205998</v>
      </c>
      <c r="F47" s="29">
        <f t="shared" si="1"/>
        <v>-744752</v>
      </c>
      <c r="G47" s="34">
        <f>+Inputs!$D$3</f>
        <v>0.37951000000000001</v>
      </c>
      <c r="H47" s="4"/>
      <c r="I47" s="27">
        <f t="shared" si="7"/>
        <v>950750</v>
      </c>
      <c r="J47" s="4"/>
      <c r="K47" s="27">
        <f t="shared" si="2"/>
        <v>5282</v>
      </c>
      <c r="L47" s="27">
        <f t="shared" si="8"/>
        <v>205998</v>
      </c>
      <c r="M47" s="27">
        <f t="shared" si="3"/>
        <v>2004.5718200000001</v>
      </c>
      <c r="N47" s="27">
        <f t="shared" si="4"/>
        <v>2004.5718200000001</v>
      </c>
      <c r="O47" s="27">
        <f t="shared" si="9"/>
        <v>-282640.83151999954</v>
      </c>
      <c r="P47" s="27">
        <f t="shared" si="10"/>
        <v>282640.83151999954</v>
      </c>
      <c r="Q47" s="8"/>
      <c r="R47" s="8"/>
      <c r="S47" s="8"/>
      <c r="T47" s="4"/>
    </row>
    <row r="48" spans="1:20">
      <c r="A48" s="31">
        <v>41153</v>
      </c>
      <c r="B48" s="4"/>
      <c r="C48" s="6">
        <v>40</v>
      </c>
      <c r="D48" s="29">
        <f t="shared" si="0"/>
        <v>5282</v>
      </c>
      <c r="E48" s="29">
        <f t="shared" si="6"/>
        <v>211280</v>
      </c>
      <c r="F48" s="29">
        <f t="shared" si="1"/>
        <v>-739470</v>
      </c>
      <c r="G48" s="34">
        <f>+Inputs!$D$3</f>
        <v>0.37951000000000001</v>
      </c>
      <c r="H48" s="4"/>
      <c r="I48" s="27">
        <f t="shared" si="7"/>
        <v>950750</v>
      </c>
      <c r="J48" s="4"/>
      <c r="K48" s="27">
        <f t="shared" si="2"/>
        <v>5282</v>
      </c>
      <c r="L48" s="27">
        <f t="shared" si="8"/>
        <v>211280</v>
      </c>
      <c r="M48" s="27">
        <f t="shared" si="3"/>
        <v>2004.5718200000001</v>
      </c>
      <c r="N48" s="27">
        <f t="shared" si="4"/>
        <v>2004.5718200000001</v>
      </c>
      <c r="O48" s="27">
        <f t="shared" si="9"/>
        <v>-280636.25969999953</v>
      </c>
      <c r="P48" s="27">
        <f t="shared" si="10"/>
        <v>280636.25969999953</v>
      </c>
      <c r="Q48" s="8"/>
      <c r="R48" s="8"/>
      <c r="S48" s="8"/>
      <c r="T48" s="4"/>
    </row>
    <row r="49" spans="1:20">
      <c r="A49" s="31">
        <v>41183</v>
      </c>
      <c r="B49" s="4"/>
      <c r="C49" s="6">
        <v>41</v>
      </c>
      <c r="D49" s="29">
        <f t="shared" si="0"/>
        <v>5282</v>
      </c>
      <c r="E49" s="29">
        <f t="shared" si="6"/>
        <v>216562</v>
      </c>
      <c r="F49" s="29">
        <f t="shared" si="1"/>
        <v>-734188</v>
      </c>
      <c r="G49" s="34">
        <f>+Inputs!$D$3</f>
        <v>0.37951000000000001</v>
      </c>
      <c r="H49" s="4"/>
      <c r="I49" s="27">
        <f t="shared" si="7"/>
        <v>950750</v>
      </c>
      <c r="J49" s="4"/>
      <c r="K49" s="27">
        <f t="shared" si="2"/>
        <v>5282</v>
      </c>
      <c r="L49" s="27">
        <f t="shared" si="8"/>
        <v>216562</v>
      </c>
      <c r="M49" s="27">
        <f t="shared" si="3"/>
        <v>2004.5718200000001</v>
      </c>
      <c r="N49" s="27">
        <f t="shared" si="4"/>
        <v>2004.5718200000001</v>
      </c>
      <c r="O49" s="27">
        <f t="shared" si="9"/>
        <v>-278631.68787999952</v>
      </c>
      <c r="P49" s="27">
        <f t="shared" si="10"/>
        <v>278631.68787999952</v>
      </c>
      <c r="Q49" s="8"/>
      <c r="R49" s="8"/>
      <c r="S49" s="8"/>
      <c r="T49" s="4"/>
    </row>
    <row r="50" spans="1:20">
      <c r="A50" s="31">
        <v>41214</v>
      </c>
      <c r="B50" s="4"/>
      <c r="C50" s="6">
        <v>42</v>
      </c>
      <c r="D50" s="29">
        <f t="shared" si="0"/>
        <v>5282</v>
      </c>
      <c r="E50" s="29">
        <f t="shared" si="6"/>
        <v>221844</v>
      </c>
      <c r="F50" s="29">
        <f t="shared" si="1"/>
        <v>-728906</v>
      </c>
      <c r="G50" s="34">
        <f>+Inputs!$D$3</f>
        <v>0.37951000000000001</v>
      </c>
      <c r="H50" s="4"/>
      <c r="I50" s="27">
        <f t="shared" si="7"/>
        <v>950750</v>
      </c>
      <c r="J50" s="4"/>
      <c r="K50" s="27">
        <f t="shared" si="2"/>
        <v>5282</v>
      </c>
      <c r="L50" s="27">
        <f t="shared" si="8"/>
        <v>221844</v>
      </c>
      <c r="M50" s="27">
        <f t="shared" si="3"/>
        <v>2004.5718200000001</v>
      </c>
      <c r="N50" s="27">
        <f t="shared" si="4"/>
        <v>2004.5718200000001</v>
      </c>
      <c r="O50" s="27">
        <f t="shared" si="9"/>
        <v>-276627.11605999951</v>
      </c>
      <c r="P50" s="27">
        <f t="shared" si="10"/>
        <v>276627.11605999951</v>
      </c>
      <c r="Q50" s="8"/>
      <c r="R50" s="8"/>
      <c r="S50" s="8"/>
      <c r="T50" s="4"/>
    </row>
    <row r="51" spans="1:20">
      <c r="A51" s="31">
        <v>41244</v>
      </c>
      <c r="B51" s="4"/>
      <c r="C51" s="6">
        <v>43</v>
      </c>
      <c r="D51" s="29">
        <f t="shared" si="0"/>
        <v>5282</v>
      </c>
      <c r="E51" s="29">
        <f t="shared" si="6"/>
        <v>227126</v>
      </c>
      <c r="F51" s="29">
        <f t="shared" si="1"/>
        <v>-723624</v>
      </c>
      <c r="G51" s="34">
        <f>+Inputs!$D$3</f>
        <v>0.37951000000000001</v>
      </c>
      <c r="H51" s="4"/>
      <c r="I51" s="27">
        <f t="shared" si="7"/>
        <v>950750</v>
      </c>
      <c r="J51" s="4"/>
      <c r="K51" s="27">
        <f t="shared" si="2"/>
        <v>5282</v>
      </c>
      <c r="L51" s="27">
        <f t="shared" si="8"/>
        <v>227126</v>
      </c>
      <c r="M51" s="27">
        <f t="shared" si="3"/>
        <v>2004.5718200000001</v>
      </c>
      <c r="N51" s="27">
        <f t="shared" si="4"/>
        <v>2004.5718200000001</v>
      </c>
      <c r="O51" s="27">
        <f t="shared" si="9"/>
        <v>-274622.54423999949</v>
      </c>
      <c r="P51" s="27">
        <f t="shared" si="10"/>
        <v>274622.54423999949</v>
      </c>
      <c r="Q51" s="8"/>
      <c r="R51" s="8"/>
      <c r="S51" s="8"/>
      <c r="T51" s="4"/>
    </row>
    <row r="52" spans="1:20">
      <c r="A52" s="31">
        <v>41275</v>
      </c>
      <c r="B52" s="4"/>
      <c r="C52" s="6">
        <v>44</v>
      </c>
      <c r="D52" s="29">
        <f t="shared" si="0"/>
        <v>5282</v>
      </c>
      <c r="E52" s="29">
        <f t="shared" si="6"/>
        <v>232408</v>
      </c>
      <c r="F52" s="29">
        <f t="shared" si="1"/>
        <v>-718342</v>
      </c>
      <c r="G52" s="34">
        <f>+Inputs!$D$3</f>
        <v>0.37951000000000001</v>
      </c>
      <c r="H52" s="4"/>
      <c r="I52" s="27">
        <f t="shared" si="7"/>
        <v>950750</v>
      </c>
      <c r="J52" s="4"/>
      <c r="K52" s="27">
        <f t="shared" si="2"/>
        <v>5282</v>
      </c>
      <c r="L52" s="27">
        <f t="shared" si="8"/>
        <v>232408</v>
      </c>
      <c r="M52" s="27">
        <f t="shared" si="3"/>
        <v>2004.5718200000001</v>
      </c>
      <c r="N52" s="27">
        <f t="shared" si="4"/>
        <v>2004.5718200000001</v>
      </c>
      <c r="O52" s="27">
        <f t="shared" si="9"/>
        <v>-272617.97241999948</v>
      </c>
      <c r="P52" s="27">
        <f t="shared" si="10"/>
        <v>272617.97241999948</v>
      </c>
      <c r="Q52" s="8"/>
      <c r="R52" s="8"/>
      <c r="S52" s="8"/>
      <c r="T52" s="4"/>
    </row>
    <row r="53" spans="1:20">
      <c r="A53" s="31">
        <v>41306</v>
      </c>
      <c r="B53" s="4"/>
      <c r="C53" s="6">
        <v>45</v>
      </c>
      <c r="D53" s="29">
        <f t="shared" si="0"/>
        <v>5282</v>
      </c>
      <c r="E53" s="29">
        <f t="shared" si="6"/>
        <v>237690</v>
      </c>
      <c r="F53" s="29">
        <f t="shared" si="1"/>
        <v>-713060</v>
      </c>
      <c r="G53" s="34">
        <f>+Inputs!$D$3</f>
        <v>0.37951000000000001</v>
      </c>
      <c r="H53" s="4"/>
      <c r="I53" s="27">
        <f t="shared" si="7"/>
        <v>950750</v>
      </c>
      <c r="J53" s="4"/>
      <c r="K53" s="27">
        <f t="shared" si="2"/>
        <v>5282</v>
      </c>
      <c r="L53" s="27">
        <f t="shared" si="8"/>
        <v>237690</v>
      </c>
      <c r="M53" s="27">
        <f t="shared" si="3"/>
        <v>2004.5718200000001</v>
      </c>
      <c r="N53" s="27">
        <f t="shared" si="4"/>
        <v>2004.5718200000001</v>
      </c>
      <c r="O53" s="27">
        <f t="shared" si="9"/>
        <v>-270613.40059999947</v>
      </c>
      <c r="P53" s="27">
        <f t="shared" si="10"/>
        <v>270613.40059999947</v>
      </c>
      <c r="Q53" s="8"/>
      <c r="R53" s="8"/>
      <c r="S53" s="8"/>
      <c r="T53" s="4"/>
    </row>
    <row r="54" spans="1:20">
      <c r="A54" s="31">
        <v>41334</v>
      </c>
      <c r="B54" s="4"/>
      <c r="C54" s="6">
        <v>46</v>
      </c>
      <c r="D54" s="29">
        <f t="shared" si="0"/>
        <v>5282</v>
      </c>
      <c r="E54" s="29">
        <f t="shared" si="6"/>
        <v>242972</v>
      </c>
      <c r="F54" s="29">
        <f t="shared" si="1"/>
        <v>-707778</v>
      </c>
      <c r="G54" s="34">
        <f>+Inputs!$D$3</f>
        <v>0.37951000000000001</v>
      </c>
      <c r="H54" s="4"/>
      <c r="I54" s="27">
        <f t="shared" si="7"/>
        <v>950750</v>
      </c>
      <c r="J54" s="4"/>
      <c r="K54" s="27">
        <f t="shared" si="2"/>
        <v>5282</v>
      </c>
      <c r="L54" s="27">
        <f t="shared" si="8"/>
        <v>242972</v>
      </c>
      <c r="M54" s="27">
        <f t="shared" si="3"/>
        <v>2004.5718200000001</v>
      </c>
      <c r="N54" s="27">
        <f t="shared" si="4"/>
        <v>2004.5718200000001</v>
      </c>
      <c r="O54" s="27">
        <f t="shared" si="9"/>
        <v>-268608.82877999946</v>
      </c>
      <c r="P54" s="27">
        <f t="shared" si="10"/>
        <v>268608.82877999946</v>
      </c>
      <c r="Q54" s="8"/>
      <c r="R54" s="8"/>
      <c r="S54" s="8"/>
      <c r="T54" s="4"/>
    </row>
    <row r="55" spans="1:20">
      <c r="A55" s="31">
        <v>41365</v>
      </c>
      <c r="B55" s="4"/>
      <c r="C55" s="6">
        <v>47</v>
      </c>
      <c r="D55" s="29">
        <f t="shared" si="0"/>
        <v>5282</v>
      </c>
      <c r="E55" s="29">
        <f t="shared" si="6"/>
        <v>248254</v>
      </c>
      <c r="F55" s="29">
        <f t="shared" si="1"/>
        <v>-702496</v>
      </c>
      <c r="G55" s="34">
        <f>+Inputs!$D$3</f>
        <v>0.37951000000000001</v>
      </c>
      <c r="H55" s="4"/>
      <c r="I55" s="27">
        <f t="shared" si="7"/>
        <v>950750</v>
      </c>
      <c r="J55" s="4"/>
      <c r="K55" s="27">
        <f t="shared" si="2"/>
        <v>5282</v>
      </c>
      <c r="L55" s="27">
        <f t="shared" si="8"/>
        <v>248254</v>
      </c>
      <c r="M55" s="27">
        <f t="shared" si="3"/>
        <v>2004.5718200000001</v>
      </c>
      <c r="N55" s="27">
        <f t="shared" si="4"/>
        <v>2004.5718200000001</v>
      </c>
      <c r="O55" s="27">
        <f t="shared" si="9"/>
        <v>-266604.25695999945</v>
      </c>
      <c r="P55" s="27">
        <f t="shared" si="10"/>
        <v>266604.25695999945</v>
      </c>
      <c r="Q55" s="8"/>
      <c r="R55" s="8"/>
      <c r="S55" s="8"/>
      <c r="T55" s="4"/>
    </row>
    <row r="56" spans="1:20">
      <c r="A56" s="31">
        <v>41395</v>
      </c>
      <c r="B56" s="4"/>
      <c r="C56" s="6">
        <v>48</v>
      </c>
      <c r="D56" s="29">
        <f t="shared" si="0"/>
        <v>5282</v>
      </c>
      <c r="E56" s="29">
        <f t="shared" si="6"/>
        <v>253536</v>
      </c>
      <c r="F56" s="29">
        <f t="shared" si="1"/>
        <v>-697214</v>
      </c>
      <c r="G56" s="34">
        <f>+Inputs!$D$3</f>
        <v>0.37951000000000001</v>
      </c>
      <c r="H56" s="4"/>
      <c r="I56" s="27">
        <f t="shared" si="7"/>
        <v>950750</v>
      </c>
      <c r="J56" s="4"/>
      <c r="K56" s="27">
        <f t="shared" si="2"/>
        <v>5282</v>
      </c>
      <c r="L56" s="27">
        <f t="shared" si="8"/>
        <v>253536</v>
      </c>
      <c r="M56" s="27">
        <f t="shared" si="3"/>
        <v>2004.5718200000001</v>
      </c>
      <c r="N56" s="27">
        <f t="shared" si="4"/>
        <v>2004.5718200000001</v>
      </c>
      <c r="O56" s="27">
        <f t="shared" si="9"/>
        <v>-264599.68513999943</v>
      </c>
      <c r="P56" s="27">
        <f t="shared" si="10"/>
        <v>264599.68513999943</v>
      </c>
      <c r="Q56" s="8"/>
      <c r="R56" s="8"/>
      <c r="S56" s="8"/>
      <c r="T56" s="4"/>
    </row>
    <row r="57" spans="1:20">
      <c r="A57" s="31">
        <v>41426</v>
      </c>
      <c r="B57" s="4"/>
      <c r="C57" s="6">
        <v>49</v>
      </c>
      <c r="D57" s="29">
        <f t="shared" si="0"/>
        <v>5282</v>
      </c>
      <c r="E57" s="29">
        <f t="shared" si="6"/>
        <v>258818</v>
      </c>
      <c r="F57" s="29">
        <f t="shared" si="1"/>
        <v>-691932</v>
      </c>
      <c r="G57" s="34">
        <f>+Inputs!$D$3</f>
        <v>0.37951000000000001</v>
      </c>
      <c r="H57" s="4"/>
      <c r="I57" s="27">
        <f t="shared" si="7"/>
        <v>950750</v>
      </c>
      <c r="J57" s="4"/>
      <c r="K57" s="27">
        <f t="shared" si="2"/>
        <v>5282</v>
      </c>
      <c r="L57" s="27">
        <f t="shared" si="8"/>
        <v>258818</v>
      </c>
      <c r="M57" s="27">
        <f t="shared" si="3"/>
        <v>2004.5718200000001</v>
      </c>
      <c r="N57" s="27">
        <f t="shared" si="4"/>
        <v>2004.5718200000001</v>
      </c>
      <c r="O57" s="27">
        <f t="shared" si="9"/>
        <v>-262595.11331999942</v>
      </c>
      <c r="P57" s="27">
        <f t="shared" si="10"/>
        <v>262595.11331999942</v>
      </c>
      <c r="Q57" s="8"/>
      <c r="R57" s="8"/>
      <c r="S57" s="8"/>
      <c r="T57" s="4"/>
    </row>
    <row r="58" spans="1:20">
      <c r="A58" s="31">
        <v>41456</v>
      </c>
      <c r="B58" s="4"/>
      <c r="C58" s="6">
        <v>50</v>
      </c>
      <c r="D58" s="29">
        <f t="shared" si="0"/>
        <v>5282</v>
      </c>
      <c r="E58" s="29">
        <f t="shared" si="6"/>
        <v>264100</v>
      </c>
      <c r="F58" s="29">
        <f t="shared" si="1"/>
        <v>-686650</v>
      </c>
      <c r="G58" s="34">
        <f>+Inputs!$D$3</f>
        <v>0.37951000000000001</v>
      </c>
      <c r="H58" s="4"/>
      <c r="I58" s="27">
        <f t="shared" si="7"/>
        <v>950750</v>
      </c>
      <c r="J58" s="4"/>
      <c r="K58" s="27">
        <f t="shared" si="2"/>
        <v>5282</v>
      </c>
      <c r="L58" s="27">
        <f t="shared" si="8"/>
        <v>264100</v>
      </c>
      <c r="M58" s="27">
        <f t="shared" si="3"/>
        <v>2004.5718200000001</v>
      </c>
      <c r="N58" s="27">
        <f t="shared" si="4"/>
        <v>2004.5718200000001</v>
      </c>
      <c r="O58" s="27">
        <f t="shared" si="9"/>
        <v>-260590.54149999941</v>
      </c>
      <c r="P58" s="27">
        <f t="shared" si="10"/>
        <v>260590.54149999941</v>
      </c>
      <c r="Q58" s="8"/>
      <c r="R58" s="8"/>
      <c r="S58" s="8"/>
      <c r="T58" s="4"/>
    </row>
    <row r="59" spans="1:20">
      <c r="A59" s="31">
        <v>41487</v>
      </c>
      <c r="B59" s="4"/>
      <c r="C59" s="6">
        <v>51</v>
      </c>
      <c r="D59" s="29">
        <f t="shared" si="0"/>
        <v>5282</v>
      </c>
      <c r="E59" s="29">
        <f t="shared" si="6"/>
        <v>269382</v>
      </c>
      <c r="F59" s="29">
        <f t="shared" si="1"/>
        <v>-681368</v>
      </c>
      <c r="G59" s="34">
        <f>+Inputs!$D$3</f>
        <v>0.37951000000000001</v>
      </c>
      <c r="H59" s="4"/>
      <c r="I59" s="27">
        <f t="shared" si="7"/>
        <v>950750</v>
      </c>
      <c r="J59" s="4"/>
      <c r="K59" s="27">
        <f t="shared" si="2"/>
        <v>5282</v>
      </c>
      <c r="L59" s="27">
        <f t="shared" si="8"/>
        <v>269382</v>
      </c>
      <c r="M59" s="27">
        <f t="shared" si="3"/>
        <v>2004.5718200000001</v>
      </c>
      <c r="N59" s="27">
        <f t="shared" si="4"/>
        <v>2004.5718200000001</v>
      </c>
      <c r="O59" s="27">
        <f t="shared" si="9"/>
        <v>-258585.9696799994</v>
      </c>
      <c r="P59" s="27">
        <f t="shared" si="10"/>
        <v>258585.9696799994</v>
      </c>
      <c r="Q59" s="8"/>
      <c r="R59" s="8"/>
      <c r="S59" s="8"/>
      <c r="T59" s="4"/>
    </row>
    <row r="60" spans="1:20">
      <c r="A60" s="31">
        <v>41518</v>
      </c>
      <c r="B60" s="4"/>
      <c r="C60" s="6">
        <v>52</v>
      </c>
      <c r="D60" s="29">
        <f t="shared" si="0"/>
        <v>5282</v>
      </c>
      <c r="E60" s="29">
        <f t="shared" si="6"/>
        <v>274664</v>
      </c>
      <c r="F60" s="29">
        <f t="shared" si="1"/>
        <v>-676086</v>
      </c>
      <c r="G60" s="34">
        <f>+Inputs!$D$3</f>
        <v>0.37951000000000001</v>
      </c>
      <c r="H60" s="4"/>
      <c r="I60" s="27">
        <f t="shared" si="7"/>
        <v>950750</v>
      </c>
      <c r="J60" s="4"/>
      <c r="K60" s="27">
        <f t="shared" si="2"/>
        <v>5282</v>
      </c>
      <c r="L60" s="27">
        <f t="shared" si="8"/>
        <v>274664</v>
      </c>
      <c r="M60" s="27">
        <f t="shared" si="3"/>
        <v>2004.5718200000001</v>
      </c>
      <c r="N60" s="27">
        <f t="shared" si="4"/>
        <v>2004.5718200000001</v>
      </c>
      <c r="O60" s="27">
        <f t="shared" si="9"/>
        <v>-256581.39785999939</v>
      </c>
      <c r="P60" s="27">
        <f t="shared" si="10"/>
        <v>256581.39785999939</v>
      </c>
      <c r="Q60" s="8"/>
      <c r="R60" s="8"/>
      <c r="S60" s="8"/>
      <c r="T60" s="4"/>
    </row>
    <row r="61" spans="1:20">
      <c r="A61" s="31">
        <v>41548</v>
      </c>
      <c r="B61" s="4"/>
      <c r="C61" s="6">
        <v>53</v>
      </c>
      <c r="D61" s="29">
        <f t="shared" si="0"/>
        <v>5282</v>
      </c>
      <c r="E61" s="29">
        <f t="shared" si="6"/>
        <v>279946</v>
      </c>
      <c r="F61" s="29">
        <f t="shared" si="1"/>
        <v>-670804</v>
      </c>
      <c r="G61" s="34">
        <f>+Inputs!$D$3</f>
        <v>0.37951000000000001</v>
      </c>
      <c r="H61" s="4"/>
      <c r="I61" s="27">
        <f t="shared" si="7"/>
        <v>950750</v>
      </c>
      <c r="J61" s="4"/>
      <c r="K61" s="27">
        <f t="shared" si="2"/>
        <v>5282</v>
      </c>
      <c r="L61" s="27">
        <f t="shared" si="8"/>
        <v>279946</v>
      </c>
      <c r="M61" s="27">
        <f t="shared" si="3"/>
        <v>2004.5718200000001</v>
      </c>
      <c r="N61" s="27">
        <f t="shared" si="4"/>
        <v>2004.5718200000001</v>
      </c>
      <c r="O61" s="27">
        <f t="shared" si="9"/>
        <v>-254576.82603999937</v>
      </c>
      <c r="P61" s="27">
        <f t="shared" si="10"/>
        <v>254576.82603999937</v>
      </c>
      <c r="Q61" s="8"/>
      <c r="R61" s="8"/>
      <c r="S61" s="8"/>
      <c r="T61" s="4"/>
    </row>
    <row r="62" spans="1:20">
      <c r="A62" s="31">
        <v>41579</v>
      </c>
      <c r="B62" s="4"/>
      <c r="C62" s="6">
        <v>54</v>
      </c>
      <c r="D62" s="29">
        <f t="shared" si="0"/>
        <v>5282</v>
      </c>
      <c r="E62" s="29">
        <f t="shared" si="6"/>
        <v>285228</v>
      </c>
      <c r="F62" s="29">
        <f t="shared" si="1"/>
        <v>-665522</v>
      </c>
      <c r="G62" s="34">
        <f>+Inputs!$D$3</f>
        <v>0.37951000000000001</v>
      </c>
      <c r="H62" s="4"/>
      <c r="I62" s="27">
        <f t="shared" si="7"/>
        <v>950750</v>
      </c>
      <c r="J62" s="4"/>
      <c r="K62" s="27">
        <f t="shared" si="2"/>
        <v>5282</v>
      </c>
      <c r="L62" s="27">
        <f t="shared" si="8"/>
        <v>285228</v>
      </c>
      <c r="M62" s="27">
        <f t="shared" si="3"/>
        <v>2004.5718200000001</v>
      </c>
      <c r="N62" s="27">
        <f t="shared" si="4"/>
        <v>2004.5718200000001</v>
      </c>
      <c r="O62" s="27">
        <f t="shared" si="9"/>
        <v>-252572.25421999936</v>
      </c>
      <c r="P62" s="27">
        <f t="shared" si="10"/>
        <v>252572.25421999936</v>
      </c>
      <c r="Q62" s="8"/>
      <c r="R62" s="8"/>
      <c r="S62" s="8"/>
      <c r="T62" s="4"/>
    </row>
    <row r="63" spans="1:20">
      <c r="A63" s="31">
        <v>41609</v>
      </c>
      <c r="B63" s="4"/>
      <c r="C63" s="6">
        <v>55</v>
      </c>
      <c r="D63" s="29">
        <f t="shared" si="0"/>
        <v>5282</v>
      </c>
      <c r="E63" s="29">
        <f t="shared" si="6"/>
        <v>290510</v>
      </c>
      <c r="F63" s="29">
        <f t="shared" si="1"/>
        <v>-660240</v>
      </c>
      <c r="G63" s="34">
        <f>+Inputs!$D$3</f>
        <v>0.37951000000000001</v>
      </c>
      <c r="H63" s="4"/>
      <c r="I63" s="27">
        <f t="shared" si="7"/>
        <v>950750</v>
      </c>
      <c r="J63" s="4"/>
      <c r="K63" s="27">
        <f t="shared" si="2"/>
        <v>5282</v>
      </c>
      <c r="L63" s="27">
        <f t="shared" si="8"/>
        <v>290510</v>
      </c>
      <c r="M63" s="27">
        <f t="shared" si="3"/>
        <v>2004.5718200000001</v>
      </c>
      <c r="N63" s="27">
        <f t="shared" si="4"/>
        <v>2004.5718200000001</v>
      </c>
      <c r="O63" s="27">
        <f t="shared" si="9"/>
        <v>-250567.68239999935</v>
      </c>
      <c r="P63" s="27">
        <f t="shared" si="10"/>
        <v>250567.68239999935</v>
      </c>
      <c r="Q63" s="8"/>
      <c r="R63" s="8"/>
      <c r="S63" s="8"/>
      <c r="T63" s="4"/>
    </row>
    <row r="64" spans="1:20">
      <c r="A64" s="31">
        <v>41640</v>
      </c>
      <c r="B64" s="4"/>
      <c r="C64" s="6">
        <v>56</v>
      </c>
      <c r="D64" s="29">
        <f t="shared" si="0"/>
        <v>5282</v>
      </c>
      <c r="E64" s="29">
        <f t="shared" si="6"/>
        <v>295792</v>
      </c>
      <c r="F64" s="29">
        <f t="shared" si="1"/>
        <v>-654958</v>
      </c>
      <c r="G64" s="34">
        <f>+Inputs!$D$3</f>
        <v>0.37951000000000001</v>
      </c>
      <c r="H64" s="4"/>
      <c r="I64" s="27">
        <f t="shared" si="7"/>
        <v>950750</v>
      </c>
      <c r="J64" s="4"/>
      <c r="K64" s="27">
        <f t="shared" si="2"/>
        <v>5282</v>
      </c>
      <c r="L64" s="27">
        <f t="shared" si="8"/>
        <v>295792</v>
      </c>
      <c r="M64" s="27">
        <f t="shared" si="3"/>
        <v>2004.5718200000001</v>
      </c>
      <c r="N64" s="27">
        <f t="shared" si="4"/>
        <v>2004.5718200000001</v>
      </c>
      <c r="O64" s="27">
        <f t="shared" si="9"/>
        <v>-248563.11057999934</v>
      </c>
      <c r="P64" s="27">
        <f t="shared" si="10"/>
        <v>248563.11057999934</v>
      </c>
      <c r="Q64" s="8"/>
      <c r="R64" s="8"/>
      <c r="S64" s="8"/>
      <c r="T64" s="4"/>
    </row>
    <row r="65" spans="1:20">
      <c r="A65" s="31">
        <v>41671</v>
      </c>
      <c r="B65" s="4"/>
      <c r="C65" s="6">
        <v>57</v>
      </c>
      <c r="D65" s="29">
        <f t="shared" si="0"/>
        <v>5282</v>
      </c>
      <c r="E65" s="29">
        <f t="shared" si="6"/>
        <v>301074</v>
      </c>
      <c r="F65" s="29">
        <f t="shared" si="1"/>
        <v>-649676</v>
      </c>
      <c r="G65" s="34">
        <f>+Inputs!$D$3</f>
        <v>0.37951000000000001</v>
      </c>
      <c r="H65" s="4"/>
      <c r="I65" s="27">
        <f t="shared" si="7"/>
        <v>950750</v>
      </c>
      <c r="J65" s="4"/>
      <c r="K65" s="27">
        <f t="shared" si="2"/>
        <v>5282</v>
      </c>
      <c r="L65" s="27">
        <f t="shared" si="8"/>
        <v>301074</v>
      </c>
      <c r="M65" s="27">
        <f t="shared" si="3"/>
        <v>2004.5718200000001</v>
      </c>
      <c r="N65" s="27">
        <f t="shared" si="4"/>
        <v>2004.5718200000001</v>
      </c>
      <c r="O65" s="27">
        <f t="shared" si="9"/>
        <v>-246558.53875999933</v>
      </c>
      <c r="P65" s="27">
        <f t="shared" si="10"/>
        <v>246558.53875999933</v>
      </c>
      <c r="Q65" s="8"/>
      <c r="R65" s="8"/>
      <c r="S65" s="8"/>
      <c r="T65" s="4"/>
    </row>
    <row r="66" spans="1:20">
      <c r="A66" s="31">
        <v>41699</v>
      </c>
      <c r="B66" s="4"/>
      <c r="C66" s="6">
        <v>58</v>
      </c>
      <c r="D66" s="29">
        <f t="shared" si="0"/>
        <v>5282</v>
      </c>
      <c r="E66" s="29">
        <f t="shared" si="6"/>
        <v>306356</v>
      </c>
      <c r="F66" s="29">
        <f t="shared" si="1"/>
        <v>-644394</v>
      </c>
      <c r="G66" s="34">
        <f>+Inputs!$D$3</f>
        <v>0.37951000000000001</v>
      </c>
      <c r="H66" s="4"/>
      <c r="I66" s="27">
        <f t="shared" si="7"/>
        <v>950750</v>
      </c>
      <c r="J66" s="4"/>
      <c r="K66" s="27">
        <f t="shared" si="2"/>
        <v>5282</v>
      </c>
      <c r="L66" s="27">
        <f t="shared" si="8"/>
        <v>306356</v>
      </c>
      <c r="M66" s="27">
        <f t="shared" si="3"/>
        <v>2004.5718200000001</v>
      </c>
      <c r="N66" s="27">
        <f t="shared" si="4"/>
        <v>2004.5718200000001</v>
      </c>
      <c r="O66" s="27">
        <f t="shared" si="9"/>
        <v>-244553.96693999931</v>
      </c>
      <c r="P66" s="27">
        <f t="shared" si="10"/>
        <v>244553.96693999931</v>
      </c>
      <c r="Q66" s="8"/>
      <c r="R66" s="8"/>
      <c r="S66" s="8"/>
      <c r="T66" s="4"/>
    </row>
    <row r="67" spans="1:20">
      <c r="A67" s="31">
        <v>41730</v>
      </c>
      <c r="B67" s="4"/>
      <c r="C67" s="6">
        <v>59</v>
      </c>
      <c r="D67" s="29">
        <f t="shared" si="0"/>
        <v>5282</v>
      </c>
      <c r="E67" s="29">
        <f t="shared" si="6"/>
        <v>311638</v>
      </c>
      <c r="F67" s="29">
        <f t="shared" si="1"/>
        <v>-639112</v>
      </c>
      <c r="G67" s="34">
        <f>+Inputs!$D$3</f>
        <v>0.37951000000000001</v>
      </c>
      <c r="H67" s="4"/>
      <c r="I67" s="27">
        <f t="shared" si="7"/>
        <v>950750</v>
      </c>
      <c r="J67" s="4"/>
      <c r="K67" s="27">
        <f t="shared" si="2"/>
        <v>5282</v>
      </c>
      <c r="L67" s="27">
        <f t="shared" si="8"/>
        <v>311638</v>
      </c>
      <c r="M67" s="27">
        <f t="shared" si="3"/>
        <v>2004.5718200000001</v>
      </c>
      <c r="N67" s="27">
        <f t="shared" si="4"/>
        <v>2004.5718200000001</v>
      </c>
      <c r="O67" s="27">
        <f t="shared" si="9"/>
        <v>-242549.3951199993</v>
      </c>
      <c r="P67" s="27">
        <f t="shared" si="10"/>
        <v>242549.3951199993</v>
      </c>
      <c r="Q67" s="8"/>
      <c r="R67" s="8"/>
      <c r="S67" s="8"/>
      <c r="T67" s="4"/>
    </row>
    <row r="68" spans="1:20">
      <c r="A68" s="31">
        <v>41760</v>
      </c>
      <c r="B68" s="4"/>
      <c r="C68" s="6">
        <v>60</v>
      </c>
      <c r="D68" s="29">
        <f t="shared" si="0"/>
        <v>5282</v>
      </c>
      <c r="E68" s="29">
        <f t="shared" si="6"/>
        <v>316920</v>
      </c>
      <c r="F68" s="29">
        <f t="shared" si="1"/>
        <v>-633830</v>
      </c>
      <c r="G68" s="34">
        <f>+Inputs!$D$3</f>
        <v>0.37951000000000001</v>
      </c>
      <c r="H68" s="4"/>
      <c r="I68" s="27">
        <f t="shared" si="7"/>
        <v>950750</v>
      </c>
      <c r="J68" s="4"/>
      <c r="K68" s="27">
        <f t="shared" si="2"/>
        <v>5282</v>
      </c>
      <c r="L68" s="27">
        <f t="shared" si="8"/>
        <v>316920</v>
      </c>
      <c r="M68" s="27">
        <f t="shared" si="3"/>
        <v>2004.5718200000001</v>
      </c>
      <c r="N68" s="27">
        <f t="shared" si="4"/>
        <v>2004.5718200000001</v>
      </c>
      <c r="O68" s="27">
        <f t="shared" si="9"/>
        <v>-240544.82329999929</v>
      </c>
      <c r="P68" s="27">
        <f t="shared" si="10"/>
        <v>240544.82329999929</v>
      </c>
      <c r="Q68" s="8"/>
      <c r="R68" s="8"/>
      <c r="S68" s="8"/>
      <c r="T68" s="4"/>
    </row>
    <row r="69" spans="1:20">
      <c r="A69" s="31">
        <v>41791</v>
      </c>
      <c r="B69" s="4"/>
      <c r="C69" s="6">
        <v>61</v>
      </c>
      <c r="D69" s="29">
        <f t="shared" si="0"/>
        <v>5282</v>
      </c>
      <c r="E69" s="29">
        <f t="shared" si="6"/>
        <v>322202</v>
      </c>
      <c r="F69" s="29">
        <f t="shared" si="1"/>
        <v>-628548</v>
      </c>
      <c r="G69" s="34">
        <f>+Inputs!$D$3</f>
        <v>0.37951000000000001</v>
      </c>
      <c r="H69" s="4"/>
      <c r="I69" s="27">
        <f t="shared" si="7"/>
        <v>950750</v>
      </c>
      <c r="J69" s="4"/>
      <c r="K69" s="27">
        <f t="shared" si="2"/>
        <v>5282</v>
      </c>
      <c r="L69" s="27">
        <f t="shared" si="8"/>
        <v>322202</v>
      </c>
      <c r="M69" s="27">
        <f t="shared" si="3"/>
        <v>2004.5718200000001</v>
      </c>
      <c r="N69" s="27">
        <f t="shared" si="4"/>
        <v>2004.5718200000001</v>
      </c>
      <c r="O69" s="27">
        <f t="shared" si="9"/>
        <v>-238540.25147999928</v>
      </c>
      <c r="P69" s="27">
        <f t="shared" si="10"/>
        <v>238540.25147999928</v>
      </c>
      <c r="Q69" s="8"/>
      <c r="R69" s="8"/>
      <c r="S69" s="8"/>
      <c r="T69" s="4"/>
    </row>
    <row r="70" spans="1:20">
      <c r="A70" s="31">
        <v>41821</v>
      </c>
      <c r="B70" s="4"/>
      <c r="C70" s="6">
        <v>62</v>
      </c>
      <c r="D70" s="29">
        <f t="shared" si="0"/>
        <v>5282</v>
      </c>
      <c r="E70" s="29">
        <f t="shared" si="6"/>
        <v>327484</v>
      </c>
      <c r="F70" s="29">
        <f t="shared" si="1"/>
        <v>-623266</v>
      </c>
      <c r="G70" s="34">
        <f>+Inputs!$D$3</f>
        <v>0.37951000000000001</v>
      </c>
      <c r="H70" s="4"/>
      <c r="I70" s="27">
        <f t="shared" si="7"/>
        <v>950750</v>
      </c>
      <c r="J70" s="4"/>
      <c r="K70" s="27">
        <f t="shared" si="2"/>
        <v>5282</v>
      </c>
      <c r="L70" s="27">
        <f t="shared" si="8"/>
        <v>327484</v>
      </c>
      <c r="M70" s="27">
        <f t="shared" si="3"/>
        <v>2004.5718200000001</v>
      </c>
      <c r="N70" s="27">
        <f t="shared" si="4"/>
        <v>2004.5718200000001</v>
      </c>
      <c r="O70" s="27">
        <f t="shared" si="9"/>
        <v>-236535.67965999927</v>
      </c>
      <c r="P70" s="27">
        <f t="shared" si="10"/>
        <v>236535.67965999927</v>
      </c>
      <c r="Q70" s="8"/>
      <c r="R70" s="8"/>
      <c r="S70" s="8"/>
      <c r="T70" s="4"/>
    </row>
    <row r="71" spans="1:20">
      <c r="A71" s="31">
        <v>41852</v>
      </c>
      <c r="B71" s="4"/>
      <c r="C71" s="6">
        <v>63</v>
      </c>
      <c r="D71" s="29">
        <f t="shared" si="0"/>
        <v>5282</v>
      </c>
      <c r="E71" s="29">
        <f t="shared" si="6"/>
        <v>332766</v>
      </c>
      <c r="F71" s="29">
        <f t="shared" si="1"/>
        <v>-617984</v>
      </c>
      <c r="G71" s="34">
        <f>+Inputs!$D$3</f>
        <v>0.37951000000000001</v>
      </c>
      <c r="H71" s="4"/>
      <c r="I71" s="27">
        <f t="shared" si="7"/>
        <v>950750</v>
      </c>
      <c r="J71" s="4"/>
      <c r="K71" s="27">
        <f t="shared" si="2"/>
        <v>5282</v>
      </c>
      <c r="L71" s="27">
        <f t="shared" si="8"/>
        <v>332766</v>
      </c>
      <c r="M71" s="27">
        <f t="shared" si="3"/>
        <v>2004.5718200000001</v>
      </c>
      <c r="N71" s="27">
        <f t="shared" si="4"/>
        <v>2004.5718200000001</v>
      </c>
      <c r="O71" s="27">
        <f t="shared" si="9"/>
        <v>-234531.10783999925</v>
      </c>
      <c r="P71" s="27">
        <f t="shared" si="10"/>
        <v>234531.10783999925</v>
      </c>
      <c r="Q71" s="8"/>
      <c r="R71" s="8"/>
      <c r="S71" s="8"/>
      <c r="T71" s="4"/>
    </row>
    <row r="72" spans="1:20">
      <c r="A72" s="31">
        <v>41883</v>
      </c>
      <c r="B72" s="4"/>
      <c r="C72" s="6">
        <v>64</v>
      </c>
      <c r="D72" s="29">
        <f t="shared" si="0"/>
        <v>5282</v>
      </c>
      <c r="E72" s="29">
        <f t="shared" si="6"/>
        <v>338048</v>
      </c>
      <c r="F72" s="29">
        <f t="shared" si="1"/>
        <v>-612702</v>
      </c>
      <c r="G72" s="34">
        <f>+Inputs!$D$3</f>
        <v>0.37951000000000001</v>
      </c>
      <c r="H72" s="4"/>
      <c r="I72" s="27">
        <f t="shared" si="7"/>
        <v>950750</v>
      </c>
      <c r="J72" s="4"/>
      <c r="K72" s="27">
        <f t="shared" si="2"/>
        <v>5282</v>
      </c>
      <c r="L72" s="27">
        <f t="shared" si="8"/>
        <v>338048</v>
      </c>
      <c r="M72" s="27">
        <f t="shared" si="3"/>
        <v>2004.5718200000001</v>
      </c>
      <c r="N72" s="27">
        <f t="shared" si="4"/>
        <v>2004.5718200000001</v>
      </c>
      <c r="O72" s="27">
        <f t="shared" si="9"/>
        <v>-232526.53601999924</v>
      </c>
      <c r="P72" s="27">
        <f t="shared" si="10"/>
        <v>232526.53601999924</v>
      </c>
      <c r="Q72" s="8"/>
      <c r="R72" s="8"/>
      <c r="S72" s="8"/>
      <c r="T72" s="4"/>
    </row>
    <row r="73" spans="1:20">
      <c r="A73" s="31">
        <v>41913</v>
      </c>
      <c r="B73" s="4"/>
      <c r="C73" s="6">
        <v>65</v>
      </c>
      <c r="D73" s="29">
        <f t="shared" ref="D73:D136" si="12">ROUND(-(+$B$9/180)*1,0)</f>
        <v>5282</v>
      </c>
      <c r="E73" s="29">
        <f t="shared" si="6"/>
        <v>343330</v>
      </c>
      <c r="F73" s="29">
        <f t="shared" ref="F73:F136" si="13">$B$9+E73</f>
        <v>-607420</v>
      </c>
      <c r="G73" s="34">
        <f>+Inputs!$D$3</f>
        <v>0.37951000000000001</v>
      </c>
      <c r="H73" s="4"/>
      <c r="I73" s="27">
        <f t="shared" si="7"/>
        <v>950750</v>
      </c>
      <c r="J73" s="4"/>
      <c r="K73" s="27">
        <f t="shared" ref="K73:K136" si="14">D73</f>
        <v>5282</v>
      </c>
      <c r="L73" s="27">
        <f t="shared" si="8"/>
        <v>343330</v>
      </c>
      <c r="M73" s="27">
        <f t="shared" ref="M73:M136" si="15">K73*G73</f>
        <v>2004.5718200000001</v>
      </c>
      <c r="N73" s="27">
        <f t="shared" ref="N73:N136" si="16">M73-J73</f>
        <v>2004.5718200000001</v>
      </c>
      <c r="O73" s="27">
        <f t="shared" si="9"/>
        <v>-230521.96419999923</v>
      </c>
      <c r="P73" s="27">
        <f t="shared" si="10"/>
        <v>230521.96419999923</v>
      </c>
      <c r="Q73" s="8"/>
      <c r="R73" s="8"/>
      <c r="S73" s="8"/>
      <c r="T73" s="4"/>
    </row>
    <row r="74" spans="1:20">
      <c r="A74" s="31">
        <v>41944</v>
      </c>
      <c r="B74" s="4"/>
      <c r="C74" s="6">
        <v>66</v>
      </c>
      <c r="D74" s="29">
        <f t="shared" si="12"/>
        <v>5282</v>
      </c>
      <c r="E74" s="29">
        <f t="shared" ref="E74:E137" si="17">+E73+D74</f>
        <v>348612</v>
      </c>
      <c r="F74" s="29">
        <f t="shared" si="13"/>
        <v>-602138</v>
      </c>
      <c r="G74" s="34">
        <f>+Inputs!$D$3</f>
        <v>0.37951000000000001</v>
      </c>
      <c r="H74" s="4"/>
      <c r="I74" s="27">
        <f t="shared" ref="I74:I137" si="18">+I73+H74</f>
        <v>950750</v>
      </c>
      <c r="J74" s="4"/>
      <c r="K74" s="27">
        <f t="shared" si="14"/>
        <v>5282</v>
      </c>
      <c r="L74" s="27">
        <f t="shared" ref="L74:L137" si="19">+L73+K74</f>
        <v>348612</v>
      </c>
      <c r="M74" s="27">
        <f t="shared" si="15"/>
        <v>2004.5718200000001</v>
      </c>
      <c r="N74" s="27">
        <f t="shared" si="16"/>
        <v>2004.5718200000001</v>
      </c>
      <c r="O74" s="27">
        <f t="shared" ref="O74:O137" si="20">+O73+N74</f>
        <v>-228517.39237999922</v>
      </c>
      <c r="P74" s="27">
        <f t="shared" ref="P74:P137" si="21">P73-N74</f>
        <v>228517.39237999922</v>
      </c>
      <c r="Q74" s="8"/>
      <c r="R74" s="8"/>
      <c r="S74" s="8"/>
      <c r="T74" s="4"/>
    </row>
    <row r="75" spans="1:20">
      <c r="A75" s="31">
        <v>41974</v>
      </c>
      <c r="B75" s="4"/>
      <c r="C75" s="6">
        <v>67</v>
      </c>
      <c r="D75" s="29">
        <f t="shared" si="12"/>
        <v>5282</v>
      </c>
      <c r="E75" s="29">
        <f t="shared" si="17"/>
        <v>353894</v>
      </c>
      <c r="F75" s="29">
        <f t="shared" si="13"/>
        <v>-596856</v>
      </c>
      <c r="G75" s="34">
        <f>+Inputs!$D$3</f>
        <v>0.37951000000000001</v>
      </c>
      <c r="H75" s="4"/>
      <c r="I75" s="27">
        <f t="shared" si="18"/>
        <v>950750</v>
      </c>
      <c r="J75" s="4"/>
      <c r="K75" s="27">
        <f t="shared" si="14"/>
        <v>5282</v>
      </c>
      <c r="L75" s="27">
        <f t="shared" si="19"/>
        <v>353894</v>
      </c>
      <c r="M75" s="27">
        <f t="shared" si="15"/>
        <v>2004.5718200000001</v>
      </c>
      <c r="N75" s="27">
        <f t="shared" si="16"/>
        <v>2004.5718200000001</v>
      </c>
      <c r="O75" s="27">
        <f t="shared" si="20"/>
        <v>-226512.82055999921</v>
      </c>
      <c r="P75" s="27">
        <f t="shared" si="21"/>
        <v>226512.82055999921</v>
      </c>
      <c r="Q75" s="8"/>
      <c r="R75" s="8"/>
      <c r="S75" s="8"/>
      <c r="T75" s="4"/>
    </row>
    <row r="76" spans="1:20">
      <c r="A76" s="31">
        <v>42005</v>
      </c>
      <c r="B76" s="4"/>
      <c r="C76" s="6">
        <v>68</v>
      </c>
      <c r="D76" s="29">
        <f t="shared" si="12"/>
        <v>5282</v>
      </c>
      <c r="E76" s="29">
        <f t="shared" si="17"/>
        <v>359176</v>
      </c>
      <c r="F76" s="29">
        <f t="shared" si="13"/>
        <v>-591574</v>
      </c>
      <c r="G76" s="34">
        <f>+Inputs!$D$3</f>
        <v>0.37951000000000001</v>
      </c>
      <c r="H76" s="4"/>
      <c r="I76" s="27">
        <f t="shared" si="18"/>
        <v>950750</v>
      </c>
      <c r="J76" s="4"/>
      <c r="K76" s="27">
        <f t="shared" si="14"/>
        <v>5282</v>
      </c>
      <c r="L76" s="27">
        <f t="shared" si="19"/>
        <v>359176</v>
      </c>
      <c r="M76" s="27">
        <f t="shared" si="15"/>
        <v>2004.5718200000001</v>
      </c>
      <c r="N76" s="27">
        <f t="shared" si="16"/>
        <v>2004.5718200000001</v>
      </c>
      <c r="O76" s="27">
        <f t="shared" si="20"/>
        <v>-224508.2487399992</v>
      </c>
      <c r="P76" s="27">
        <f t="shared" si="21"/>
        <v>224508.2487399992</v>
      </c>
      <c r="Q76" s="8"/>
      <c r="R76" s="8"/>
      <c r="S76" s="8"/>
      <c r="T76" s="4"/>
    </row>
    <row r="77" spans="1:20">
      <c r="A77" s="31">
        <v>42036</v>
      </c>
      <c r="B77" s="4"/>
      <c r="C77" s="6">
        <v>69</v>
      </c>
      <c r="D77" s="29">
        <f t="shared" si="12"/>
        <v>5282</v>
      </c>
      <c r="E77" s="29">
        <f t="shared" si="17"/>
        <v>364458</v>
      </c>
      <c r="F77" s="29">
        <f t="shared" si="13"/>
        <v>-586292</v>
      </c>
      <c r="G77" s="34">
        <f>+Inputs!$D$3</f>
        <v>0.37951000000000001</v>
      </c>
      <c r="H77" s="4"/>
      <c r="I77" s="27">
        <f t="shared" si="18"/>
        <v>950750</v>
      </c>
      <c r="J77" s="4"/>
      <c r="K77" s="27">
        <f t="shared" si="14"/>
        <v>5282</v>
      </c>
      <c r="L77" s="27">
        <f t="shared" si="19"/>
        <v>364458</v>
      </c>
      <c r="M77" s="27">
        <f t="shared" si="15"/>
        <v>2004.5718200000001</v>
      </c>
      <c r="N77" s="27">
        <f t="shared" si="16"/>
        <v>2004.5718200000001</v>
      </c>
      <c r="O77" s="27">
        <f t="shared" si="20"/>
        <v>-222503.67691999918</v>
      </c>
      <c r="P77" s="27">
        <f t="shared" si="21"/>
        <v>222503.67691999918</v>
      </c>
      <c r="Q77" s="8"/>
      <c r="R77" s="8"/>
      <c r="S77" s="8"/>
      <c r="T77" s="4"/>
    </row>
    <row r="78" spans="1:20">
      <c r="A78" s="31">
        <v>42064</v>
      </c>
      <c r="B78" s="4"/>
      <c r="C78" s="6">
        <v>70</v>
      </c>
      <c r="D78" s="29">
        <f t="shared" si="12"/>
        <v>5282</v>
      </c>
      <c r="E78" s="29">
        <f t="shared" si="17"/>
        <v>369740</v>
      </c>
      <c r="F78" s="29">
        <f t="shared" si="13"/>
        <v>-581010</v>
      </c>
      <c r="G78" s="34">
        <f>+Inputs!$D$3</f>
        <v>0.37951000000000001</v>
      </c>
      <c r="H78" s="4"/>
      <c r="I78" s="27">
        <f t="shared" si="18"/>
        <v>950750</v>
      </c>
      <c r="J78" s="4"/>
      <c r="K78" s="27">
        <f t="shared" si="14"/>
        <v>5282</v>
      </c>
      <c r="L78" s="27">
        <f t="shared" si="19"/>
        <v>369740</v>
      </c>
      <c r="M78" s="27">
        <f t="shared" si="15"/>
        <v>2004.5718200000001</v>
      </c>
      <c r="N78" s="27">
        <f t="shared" si="16"/>
        <v>2004.5718200000001</v>
      </c>
      <c r="O78" s="27">
        <f t="shared" si="20"/>
        <v>-220499.10509999917</v>
      </c>
      <c r="P78" s="27">
        <f t="shared" si="21"/>
        <v>220499.10509999917</v>
      </c>
      <c r="Q78" s="8"/>
      <c r="R78" s="8"/>
      <c r="S78" s="8"/>
      <c r="T78" s="4"/>
    </row>
    <row r="79" spans="1:20">
      <c r="A79" s="31">
        <v>42095</v>
      </c>
      <c r="B79" s="4"/>
      <c r="C79" s="6">
        <v>71</v>
      </c>
      <c r="D79" s="29">
        <f t="shared" si="12"/>
        <v>5282</v>
      </c>
      <c r="E79" s="29">
        <f t="shared" si="17"/>
        <v>375022</v>
      </c>
      <c r="F79" s="29">
        <f t="shared" si="13"/>
        <v>-575728</v>
      </c>
      <c r="G79" s="34">
        <f>+Inputs!$D$3</f>
        <v>0.37951000000000001</v>
      </c>
      <c r="H79" s="4"/>
      <c r="I79" s="27">
        <f t="shared" si="18"/>
        <v>950750</v>
      </c>
      <c r="J79" s="4"/>
      <c r="K79" s="27">
        <f t="shared" si="14"/>
        <v>5282</v>
      </c>
      <c r="L79" s="27">
        <f t="shared" si="19"/>
        <v>375022</v>
      </c>
      <c r="M79" s="27">
        <f t="shared" si="15"/>
        <v>2004.5718200000001</v>
      </c>
      <c r="N79" s="27">
        <f t="shared" si="16"/>
        <v>2004.5718200000001</v>
      </c>
      <c r="O79" s="27">
        <f t="shared" si="20"/>
        <v>-218494.53327999916</v>
      </c>
      <c r="P79" s="27">
        <f t="shared" si="21"/>
        <v>218494.53327999916</v>
      </c>
      <c r="Q79" s="8"/>
      <c r="R79" s="8"/>
      <c r="S79" s="8"/>
      <c r="T79" s="4"/>
    </row>
    <row r="80" spans="1:20">
      <c r="A80" s="31">
        <v>42125</v>
      </c>
      <c r="B80" s="4"/>
      <c r="C80" s="6">
        <v>72</v>
      </c>
      <c r="D80" s="29">
        <f t="shared" si="12"/>
        <v>5282</v>
      </c>
      <c r="E80" s="29">
        <f t="shared" si="17"/>
        <v>380304</v>
      </c>
      <c r="F80" s="29">
        <f t="shared" si="13"/>
        <v>-570446</v>
      </c>
      <c r="G80" s="34">
        <f>+Inputs!$D$3</f>
        <v>0.37951000000000001</v>
      </c>
      <c r="H80" s="4"/>
      <c r="I80" s="27">
        <f t="shared" si="18"/>
        <v>950750</v>
      </c>
      <c r="J80" s="4"/>
      <c r="K80" s="27">
        <f t="shared" si="14"/>
        <v>5282</v>
      </c>
      <c r="L80" s="27">
        <f t="shared" si="19"/>
        <v>380304</v>
      </c>
      <c r="M80" s="27">
        <f t="shared" si="15"/>
        <v>2004.5718200000001</v>
      </c>
      <c r="N80" s="27">
        <f t="shared" si="16"/>
        <v>2004.5718200000001</v>
      </c>
      <c r="O80" s="27">
        <f t="shared" si="20"/>
        <v>-216489.96145999915</v>
      </c>
      <c r="P80" s="27">
        <f t="shared" si="21"/>
        <v>216489.96145999915</v>
      </c>
      <c r="Q80" s="8"/>
      <c r="R80" s="8"/>
      <c r="S80" s="8"/>
      <c r="T80" s="4"/>
    </row>
    <row r="81" spans="1:20">
      <c r="A81" s="31">
        <v>42156</v>
      </c>
      <c r="B81" s="4"/>
      <c r="C81" s="6">
        <v>73</v>
      </c>
      <c r="D81" s="29">
        <f t="shared" si="12"/>
        <v>5282</v>
      </c>
      <c r="E81" s="29">
        <f t="shared" si="17"/>
        <v>385586</v>
      </c>
      <c r="F81" s="29">
        <f t="shared" si="13"/>
        <v>-565164</v>
      </c>
      <c r="G81" s="34">
        <f>+Inputs!$D$3</f>
        <v>0.37951000000000001</v>
      </c>
      <c r="H81" s="4"/>
      <c r="I81" s="27">
        <f t="shared" si="18"/>
        <v>950750</v>
      </c>
      <c r="J81" s="4"/>
      <c r="K81" s="27">
        <f t="shared" si="14"/>
        <v>5282</v>
      </c>
      <c r="L81" s="27">
        <f t="shared" si="19"/>
        <v>385586</v>
      </c>
      <c r="M81" s="27">
        <f t="shared" si="15"/>
        <v>2004.5718200000001</v>
      </c>
      <c r="N81" s="27">
        <f t="shared" si="16"/>
        <v>2004.5718200000001</v>
      </c>
      <c r="O81" s="27">
        <f t="shared" si="20"/>
        <v>-214485.38963999914</v>
      </c>
      <c r="P81" s="27">
        <f t="shared" si="21"/>
        <v>214485.38963999914</v>
      </c>
      <c r="Q81" s="8"/>
      <c r="R81" s="8"/>
      <c r="S81" s="8"/>
      <c r="T81" s="4"/>
    </row>
    <row r="82" spans="1:20">
      <c r="A82" s="31">
        <v>42186</v>
      </c>
      <c r="B82" s="4"/>
      <c r="C82" s="6">
        <v>74</v>
      </c>
      <c r="D82" s="29">
        <f t="shared" si="12"/>
        <v>5282</v>
      </c>
      <c r="E82" s="29">
        <f t="shared" si="17"/>
        <v>390868</v>
      </c>
      <c r="F82" s="29">
        <f t="shared" si="13"/>
        <v>-559882</v>
      </c>
      <c r="G82" s="34">
        <f>+Inputs!$D$3</f>
        <v>0.37951000000000001</v>
      </c>
      <c r="H82" s="4"/>
      <c r="I82" s="27">
        <f t="shared" si="18"/>
        <v>950750</v>
      </c>
      <c r="J82" s="4"/>
      <c r="K82" s="27">
        <f t="shared" si="14"/>
        <v>5282</v>
      </c>
      <c r="L82" s="27">
        <f t="shared" si="19"/>
        <v>390868</v>
      </c>
      <c r="M82" s="27">
        <f t="shared" si="15"/>
        <v>2004.5718200000001</v>
      </c>
      <c r="N82" s="27">
        <f t="shared" si="16"/>
        <v>2004.5718200000001</v>
      </c>
      <c r="O82" s="27">
        <f t="shared" si="20"/>
        <v>-212480.81781999912</v>
      </c>
      <c r="P82" s="27">
        <f t="shared" si="21"/>
        <v>212480.81781999912</v>
      </c>
      <c r="Q82" s="8"/>
      <c r="R82" s="8"/>
      <c r="S82" s="8"/>
      <c r="T82" s="4"/>
    </row>
    <row r="83" spans="1:20">
      <c r="A83" s="31">
        <v>42217</v>
      </c>
      <c r="B83" s="4"/>
      <c r="C83" s="6">
        <v>75</v>
      </c>
      <c r="D83" s="29">
        <f t="shared" si="12"/>
        <v>5282</v>
      </c>
      <c r="E83" s="29">
        <f t="shared" si="17"/>
        <v>396150</v>
      </c>
      <c r="F83" s="29">
        <f t="shared" si="13"/>
        <v>-554600</v>
      </c>
      <c r="G83" s="34">
        <f>+Inputs!$D$3</f>
        <v>0.37951000000000001</v>
      </c>
      <c r="H83" s="4"/>
      <c r="I83" s="27">
        <f t="shared" si="18"/>
        <v>950750</v>
      </c>
      <c r="J83" s="4"/>
      <c r="K83" s="27">
        <f t="shared" si="14"/>
        <v>5282</v>
      </c>
      <c r="L83" s="27">
        <f t="shared" si="19"/>
        <v>396150</v>
      </c>
      <c r="M83" s="27">
        <f t="shared" si="15"/>
        <v>2004.5718200000001</v>
      </c>
      <c r="N83" s="27">
        <f t="shared" si="16"/>
        <v>2004.5718200000001</v>
      </c>
      <c r="O83" s="27">
        <f t="shared" si="20"/>
        <v>-210476.24599999911</v>
      </c>
      <c r="P83" s="27">
        <f t="shared" si="21"/>
        <v>210476.24599999911</v>
      </c>
      <c r="Q83" s="8"/>
      <c r="R83" s="8"/>
      <c r="S83" s="8"/>
      <c r="T83" s="4"/>
    </row>
    <row r="84" spans="1:20">
      <c r="A84" s="31">
        <v>42248</v>
      </c>
      <c r="B84" s="4"/>
      <c r="C84" s="6">
        <v>76</v>
      </c>
      <c r="D84" s="29">
        <f t="shared" si="12"/>
        <v>5282</v>
      </c>
      <c r="E84" s="29">
        <f t="shared" si="17"/>
        <v>401432</v>
      </c>
      <c r="F84" s="29">
        <f t="shared" si="13"/>
        <v>-549318</v>
      </c>
      <c r="G84" s="34">
        <f>+Inputs!$D$3</f>
        <v>0.37951000000000001</v>
      </c>
      <c r="H84" s="4"/>
      <c r="I84" s="27">
        <f t="shared" si="18"/>
        <v>950750</v>
      </c>
      <c r="J84" s="4"/>
      <c r="K84" s="27">
        <f t="shared" si="14"/>
        <v>5282</v>
      </c>
      <c r="L84" s="27">
        <f t="shared" si="19"/>
        <v>401432</v>
      </c>
      <c r="M84" s="27">
        <f t="shared" si="15"/>
        <v>2004.5718200000001</v>
      </c>
      <c r="N84" s="27">
        <f t="shared" si="16"/>
        <v>2004.5718200000001</v>
      </c>
      <c r="O84" s="27">
        <f t="shared" si="20"/>
        <v>-208471.6741799991</v>
      </c>
      <c r="P84" s="27">
        <f t="shared" si="21"/>
        <v>208471.6741799991</v>
      </c>
      <c r="Q84" s="8"/>
      <c r="R84" s="8"/>
      <c r="S84" s="8"/>
      <c r="T84" s="4"/>
    </row>
    <row r="85" spans="1:20">
      <c r="A85" s="31">
        <v>42278</v>
      </c>
      <c r="B85" s="4"/>
      <c r="C85" s="6">
        <v>77</v>
      </c>
      <c r="D85" s="29">
        <f t="shared" si="12"/>
        <v>5282</v>
      </c>
      <c r="E85" s="29">
        <f t="shared" si="17"/>
        <v>406714</v>
      </c>
      <c r="F85" s="29">
        <f t="shared" si="13"/>
        <v>-544036</v>
      </c>
      <c r="G85" s="34">
        <f>+Inputs!$D$3</f>
        <v>0.37951000000000001</v>
      </c>
      <c r="H85" s="4"/>
      <c r="I85" s="27">
        <f t="shared" si="18"/>
        <v>950750</v>
      </c>
      <c r="J85" s="4"/>
      <c r="K85" s="27">
        <f t="shared" si="14"/>
        <v>5282</v>
      </c>
      <c r="L85" s="27">
        <f t="shared" si="19"/>
        <v>406714</v>
      </c>
      <c r="M85" s="27">
        <f t="shared" si="15"/>
        <v>2004.5718200000001</v>
      </c>
      <c r="N85" s="27">
        <f t="shared" si="16"/>
        <v>2004.5718200000001</v>
      </c>
      <c r="O85" s="27">
        <f t="shared" si="20"/>
        <v>-206467.10235999909</v>
      </c>
      <c r="P85" s="27">
        <f t="shared" si="21"/>
        <v>206467.10235999909</v>
      </c>
      <c r="Q85" s="8"/>
      <c r="R85" s="8"/>
      <c r="S85" s="8"/>
      <c r="T85" s="4"/>
    </row>
    <row r="86" spans="1:20">
      <c r="A86" s="31">
        <v>42309</v>
      </c>
      <c r="B86" s="4"/>
      <c r="C86" s="6">
        <v>78</v>
      </c>
      <c r="D86" s="29">
        <f t="shared" si="12"/>
        <v>5282</v>
      </c>
      <c r="E86" s="29">
        <f t="shared" si="17"/>
        <v>411996</v>
      </c>
      <c r="F86" s="29">
        <f t="shared" si="13"/>
        <v>-538754</v>
      </c>
      <c r="G86" s="34">
        <f>+Inputs!$D$3</f>
        <v>0.37951000000000001</v>
      </c>
      <c r="H86" s="4"/>
      <c r="I86" s="27">
        <f t="shared" si="18"/>
        <v>950750</v>
      </c>
      <c r="J86" s="4"/>
      <c r="K86" s="27">
        <f t="shared" si="14"/>
        <v>5282</v>
      </c>
      <c r="L86" s="27">
        <f t="shared" si="19"/>
        <v>411996</v>
      </c>
      <c r="M86" s="27">
        <f t="shared" si="15"/>
        <v>2004.5718200000001</v>
      </c>
      <c r="N86" s="27">
        <f t="shared" si="16"/>
        <v>2004.5718200000001</v>
      </c>
      <c r="O86" s="27">
        <f t="shared" si="20"/>
        <v>-204462.53053999908</v>
      </c>
      <c r="P86" s="27">
        <f t="shared" si="21"/>
        <v>204462.53053999908</v>
      </c>
      <c r="Q86" s="8"/>
      <c r="R86" s="8"/>
      <c r="S86" s="8"/>
      <c r="T86" s="4"/>
    </row>
    <row r="87" spans="1:20">
      <c r="A87" s="31">
        <v>42339</v>
      </c>
      <c r="B87" s="4"/>
      <c r="C87" s="6">
        <v>79</v>
      </c>
      <c r="D87" s="29">
        <f t="shared" si="12"/>
        <v>5282</v>
      </c>
      <c r="E87" s="29">
        <f t="shared" si="17"/>
        <v>417278</v>
      </c>
      <c r="F87" s="29">
        <f t="shared" si="13"/>
        <v>-533472</v>
      </c>
      <c r="G87" s="34">
        <f>+Inputs!$D$3</f>
        <v>0.37951000000000001</v>
      </c>
      <c r="H87" s="4"/>
      <c r="I87" s="27">
        <f t="shared" si="18"/>
        <v>950750</v>
      </c>
      <c r="J87" s="4"/>
      <c r="K87" s="27">
        <f t="shared" si="14"/>
        <v>5282</v>
      </c>
      <c r="L87" s="27">
        <f t="shared" si="19"/>
        <v>417278</v>
      </c>
      <c r="M87" s="27">
        <f t="shared" si="15"/>
        <v>2004.5718200000001</v>
      </c>
      <c r="N87" s="27">
        <f t="shared" si="16"/>
        <v>2004.5718200000001</v>
      </c>
      <c r="O87" s="27">
        <f t="shared" si="20"/>
        <v>-202457.95871999906</v>
      </c>
      <c r="P87" s="27">
        <f t="shared" si="21"/>
        <v>202457.95871999906</v>
      </c>
      <c r="Q87" s="8"/>
      <c r="R87" s="8"/>
      <c r="S87" s="8"/>
      <c r="T87" s="4"/>
    </row>
    <row r="88" spans="1:20">
      <c r="A88" s="31">
        <v>42370</v>
      </c>
      <c r="B88" s="4"/>
      <c r="C88" s="6">
        <v>80</v>
      </c>
      <c r="D88" s="29">
        <f t="shared" si="12"/>
        <v>5282</v>
      </c>
      <c r="E88" s="29">
        <f t="shared" si="17"/>
        <v>422560</v>
      </c>
      <c r="F88" s="29">
        <f t="shared" si="13"/>
        <v>-528190</v>
      </c>
      <c r="G88" s="34">
        <f>+Inputs!$D$3</f>
        <v>0.37951000000000001</v>
      </c>
      <c r="H88" s="4"/>
      <c r="I88" s="27">
        <f t="shared" si="18"/>
        <v>950750</v>
      </c>
      <c r="J88" s="4"/>
      <c r="K88" s="27">
        <f t="shared" si="14"/>
        <v>5282</v>
      </c>
      <c r="L88" s="27">
        <f t="shared" si="19"/>
        <v>422560</v>
      </c>
      <c r="M88" s="27">
        <f t="shared" si="15"/>
        <v>2004.5718200000001</v>
      </c>
      <c r="N88" s="27">
        <f t="shared" si="16"/>
        <v>2004.5718200000001</v>
      </c>
      <c r="O88" s="27">
        <f t="shared" si="20"/>
        <v>-200453.38689999905</v>
      </c>
      <c r="P88" s="27">
        <f t="shared" si="21"/>
        <v>200453.38689999905</v>
      </c>
      <c r="Q88" s="8"/>
      <c r="R88" s="8"/>
      <c r="S88" s="8"/>
      <c r="T88" s="4"/>
    </row>
    <row r="89" spans="1:20">
      <c r="A89" s="31">
        <v>42401</v>
      </c>
      <c r="B89" s="4"/>
      <c r="C89" s="6">
        <v>81</v>
      </c>
      <c r="D89" s="29">
        <f t="shared" si="12"/>
        <v>5282</v>
      </c>
      <c r="E89" s="29">
        <f t="shared" si="17"/>
        <v>427842</v>
      </c>
      <c r="F89" s="29">
        <f t="shared" si="13"/>
        <v>-522908</v>
      </c>
      <c r="G89" s="34">
        <f>+Inputs!$D$3</f>
        <v>0.37951000000000001</v>
      </c>
      <c r="H89" s="4"/>
      <c r="I89" s="27">
        <f t="shared" si="18"/>
        <v>950750</v>
      </c>
      <c r="J89" s="4"/>
      <c r="K89" s="27">
        <f t="shared" si="14"/>
        <v>5282</v>
      </c>
      <c r="L89" s="27">
        <f t="shared" si="19"/>
        <v>427842</v>
      </c>
      <c r="M89" s="27">
        <f t="shared" si="15"/>
        <v>2004.5718200000001</v>
      </c>
      <c r="N89" s="27">
        <f t="shared" si="16"/>
        <v>2004.5718200000001</v>
      </c>
      <c r="O89" s="27">
        <f t="shared" si="20"/>
        <v>-198448.81507999904</v>
      </c>
      <c r="P89" s="27">
        <f t="shared" si="21"/>
        <v>198448.81507999904</v>
      </c>
      <c r="Q89" s="8"/>
      <c r="R89" s="8"/>
      <c r="S89" s="8"/>
      <c r="T89" s="4"/>
    </row>
    <row r="90" spans="1:20">
      <c r="A90" s="31">
        <v>42430</v>
      </c>
      <c r="B90" s="4"/>
      <c r="C90" s="6">
        <v>82</v>
      </c>
      <c r="D90" s="29">
        <f t="shared" si="12"/>
        <v>5282</v>
      </c>
      <c r="E90" s="29">
        <f t="shared" si="17"/>
        <v>433124</v>
      </c>
      <c r="F90" s="29">
        <f t="shared" si="13"/>
        <v>-517626</v>
      </c>
      <c r="G90" s="34">
        <f>+Inputs!$D$3</f>
        <v>0.37951000000000001</v>
      </c>
      <c r="H90" s="4"/>
      <c r="I90" s="27">
        <f t="shared" si="18"/>
        <v>950750</v>
      </c>
      <c r="J90" s="4"/>
      <c r="K90" s="27">
        <f t="shared" si="14"/>
        <v>5282</v>
      </c>
      <c r="L90" s="27">
        <f t="shared" si="19"/>
        <v>433124</v>
      </c>
      <c r="M90" s="27">
        <f t="shared" si="15"/>
        <v>2004.5718200000001</v>
      </c>
      <c r="N90" s="27">
        <f t="shared" si="16"/>
        <v>2004.5718200000001</v>
      </c>
      <c r="O90" s="27">
        <f t="shared" si="20"/>
        <v>-196444.24325999903</v>
      </c>
      <c r="P90" s="27">
        <f t="shared" si="21"/>
        <v>196444.24325999903</v>
      </c>
      <c r="Q90" s="8"/>
      <c r="R90" s="8"/>
      <c r="S90" s="8"/>
      <c r="T90" s="4"/>
    </row>
    <row r="91" spans="1:20">
      <c r="A91" s="31">
        <v>42461</v>
      </c>
      <c r="B91" s="4"/>
      <c r="C91" s="6">
        <v>83</v>
      </c>
      <c r="D91" s="29">
        <f t="shared" si="12"/>
        <v>5282</v>
      </c>
      <c r="E91" s="29">
        <f t="shared" si="17"/>
        <v>438406</v>
      </c>
      <c r="F91" s="29">
        <f t="shared" si="13"/>
        <v>-512344</v>
      </c>
      <c r="G91" s="34">
        <f>+Inputs!$D$3</f>
        <v>0.37951000000000001</v>
      </c>
      <c r="H91" s="4"/>
      <c r="I91" s="27">
        <f t="shared" si="18"/>
        <v>950750</v>
      </c>
      <c r="J91" s="4"/>
      <c r="K91" s="27">
        <f t="shared" si="14"/>
        <v>5282</v>
      </c>
      <c r="L91" s="27">
        <f t="shared" si="19"/>
        <v>438406</v>
      </c>
      <c r="M91" s="27">
        <f t="shared" si="15"/>
        <v>2004.5718200000001</v>
      </c>
      <c r="N91" s="27">
        <f t="shared" si="16"/>
        <v>2004.5718200000001</v>
      </c>
      <c r="O91" s="27">
        <f t="shared" si="20"/>
        <v>-194439.67143999902</v>
      </c>
      <c r="P91" s="27">
        <f t="shared" si="21"/>
        <v>194439.67143999902</v>
      </c>
      <c r="Q91" s="8"/>
      <c r="R91" s="8"/>
      <c r="S91" s="8"/>
      <c r="T91" s="4"/>
    </row>
    <row r="92" spans="1:20">
      <c r="A92" s="31">
        <v>42491</v>
      </c>
      <c r="B92" s="4"/>
      <c r="C92" s="6">
        <v>84</v>
      </c>
      <c r="D92" s="29">
        <f t="shared" si="12"/>
        <v>5282</v>
      </c>
      <c r="E92" s="29">
        <f t="shared" si="17"/>
        <v>443688</v>
      </c>
      <c r="F92" s="29">
        <f t="shared" si="13"/>
        <v>-507062</v>
      </c>
      <c r="G92" s="34">
        <f>+Inputs!$D$3</f>
        <v>0.37951000000000001</v>
      </c>
      <c r="H92" s="4"/>
      <c r="I92" s="27">
        <f t="shared" si="18"/>
        <v>950750</v>
      </c>
      <c r="J92" s="4"/>
      <c r="K92" s="27">
        <f t="shared" si="14"/>
        <v>5282</v>
      </c>
      <c r="L92" s="27">
        <f t="shared" si="19"/>
        <v>443688</v>
      </c>
      <c r="M92" s="27">
        <f t="shared" si="15"/>
        <v>2004.5718200000001</v>
      </c>
      <c r="N92" s="27">
        <f t="shared" si="16"/>
        <v>2004.5718200000001</v>
      </c>
      <c r="O92" s="27">
        <f t="shared" si="20"/>
        <v>-192435.099619999</v>
      </c>
      <c r="P92" s="27">
        <f t="shared" si="21"/>
        <v>192435.099619999</v>
      </c>
      <c r="Q92" s="8"/>
      <c r="R92" s="8"/>
      <c r="S92" s="8"/>
      <c r="T92" s="4"/>
    </row>
    <row r="93" spans="1:20">
      <c r="A93" s="31">
        <v>42522</v>
      </c>
      <c r="B93" s="4"/>
      <c r="C93" s="6">
        <v>85</v>
      </c>
      <c r="D93" s="29">
        <f t="shared" si="12"/>
        <v>5282</v>
      </c>
      <c r="E93" s="29">
        <f t="shared" si="17"/>
        <v>448970</v>
      </c>
      <c r="F93" s="29">
        <f t="shared" si="13"/>
        <v>-501780</v>
      </c>
      <c r="G93" s="34">
        <f>+Inputs!$D$3</f>
        <v>0.37951000000000001</v>
      </c>
      <c r="H93" s="4"/>
      <c r="I93" s="27">
        <f t="shared" si="18"/>
        <v>950750</v>
      </c>
      <c r="J93" s="4"/>
      <c r="K93" s="27">
        <f t="shared" si="14"/>
        <v>5282</v>
      </c>
      <c r="L93" s="27">
        <f t="shared" si="19"/>
        <v>448970</v>
      </c>
      <c r="M93" s="27">
        <f t="shared" si="15"/>
        <v>2004.5718200000001</v>
      </c>
      <c r="N93" s="27">
        <f t="shared" si="16"/>
        <v>2004.5718200000001</v>
      </c>
      <c r="O93" s="27">
        <f t="shared" si="20"/>
        <v>-190430.52779999899</v>
      </c>
      <c r="P93" s="27">
        <f t="shared" si="21"/>
        <v>190430.52779999899</v>
      </c>
      <c r="Q93" s="8"/>
      <c r="R93" s="8"/>
      <c r="S93" s="8"/>
      <c r="T93" s="4"/>
    </row>
    <row r="94" spans="1:20">
      <c r="A94" s="31">
        <v>42552</v>
      </c>
      <c r="B94" s="4"/>
      <c r="C94" s="6">
        <v>86</v>
      </c>
      <c r="D94" s="29">
        <f t="shared" si="12"/>
        <v>5282</v>
      </c>
      <c r="E94" s="29">
        <f t="shared" si="17"/>
        <v>454252</v>
      </c>
      <c r="F94" s="29">
        <f t="shared" si="13"/>
        <v>-496498</v>
      </c>
      <c r="G94" s="34">
        <f>+Inputs!$D$3</f>
        <v>0.37951000000000001</v>
      </c>
      <c r="H94" s="4"/>
      <c r="I94" s="27">
        <f t="shared" si="18"/>
        <v>950750</v>
      </c>
      <c r="J94" s="4"/>
      <c r="K94" s="27">
        <f t="shared" si="14"/>
        <v>5282</v>
      </c>
      <c r="L94" s="27">
        <f t="shared" si="19"/>
        <v>454252</v>
      </c>
      <c r="M94" s="27">
        <f t="shared" si="15"/>
        <v>2004.5718200000001</v>
      </c>
      <c r="N94" s="27">
        <f t="shared" si="16"/>
        <v>2004.5718200000001</v>
      </c>
      <c r="O94" s="27">
        <f t="shared" si="20"/>
        <v>-188425.95597999898</v>
      </c>
      <c r="P94" s="27">
        <f t="shared" si="21"/>
        <v>188425.95597999898</v>
      </c>
      <c r="Q94" s="8"/>
      <c r="R94" s="8"/>
      <c r="S94" s="8"/>
      <c r="T94" s="4"/>
    </row>
    <row r="95" spans="1:20">
      <c r="A95" s="31">
        <v>42583</v>
      </c>
      <c r="B95" s="4"/>
      <c r="C95" s="6">
        <v>87</v>
      </c>
      <c r="D95" s="29">
        <f t="shared" si="12"/>
        <v>5282</v>
      </c>
      <c r="E95" s="29">
        <f t="shared" si="17"/>
        <v>459534</v>
      </c>
      <c r="F95" s="29">
        <f t="shared" si="13"/>
        <v>-491216</v>
      </c>
      <c r="G95" s="34">
        <f>+Inputs!$D$3</f>
        <v>0.37951000000000001</v>
      </c>
      <c r="H95" s="4"/>
      <c r="I95" s="27">
        <f t="shared" si="18"/>
        <v>950750</v>
      </c>
      <c r="J95" s="4"/>
      <c r="K95" s="27">
        <f t="shared" si="14"/>
        <v>5282</v>
      </c>
      <c r="L95" s="27">
        <f t="shared" si="19"/>
        <v>459534</v>
      </c>
      <c r="M95" s="27">
        <f t="shared" si="15"/>
        <v>2004.5718200000001</v>
      </c>
      <c r="N95" s="27">
        <f t="shared" si="16"/>
        <v>2004.5718200000001</v>
      </c>
      <c r="O95" s="27">
        <f t="shared" si="20"/>
        <v>-186421.38415999897</v>
      </c>
      <c r="P95" s="27">
        <f t="shared" si="21"/>
        <v>186421.38415999897</v>
      </c>
      <c r="Q95" s="8"/>
      <c r="R95" s="8"/>
      <c r="S95" s="8"/>
      <c r="T95" s="4"/>
    </row>
    <row r="96" spans="1:20">
      <c r="A96" s="31">
        <v>42614</v>
      </c>
      <c r="B96" s="4"/>
      <c r="C96" s="6">
        <v>88</v>
      </c>
      <c r="D96" s="29">
        <f t="shared" si="12"/>
        <v>5282</v>
      </c>
      <c r="E96" s="29">
        <f t="shared" si="17"/>
        <v>464816</v>
      </c>
      <c r="F96" s="29">
        <f t="shared" si="13"/>
        <v>-485934</v>
      </c>
      <c r="G96" s="34">
        <f>+Inputs!$D$3</f>
        <v>0.37951000000000001</v>
      </c>
      <c r="H96" s="4"/>
      <c r="I96" s="27">
        <f t="shared" si="18"/>
        <v>950750</v>
      </c>
      <c r="J96" s="4"/>
      <c r="K96" s="27">
        <f t="shared" si="14"/>
        <v>5282</v>
      </c>
      <c r="L96" s="27">
        <f t="shared" si="19"/>
        <v>464816</v>
      </c>
      <c r="M96" s="27">
        <f t="shared" si="15"/>
        <v>2004.5718200000001</v>
      </c>
      <c r="N96" s="27">
        <f t="shared" si="16"/>
        <v>2004.5718200000001</v>
      </c>
      <c r="O96" s="27">
        <f t="shared" si="20"/>
        <v>-184416.81233999896</v>
      </c>
      <c r="P96" s="27">
        <f t="shared" si="21"/>
        <v>184416.81233999896</v>
      </c>
      <c r="Q96" s="8"/>
      <c r="R96" s="8"/>
      <c r="S96" s="8"/>
      <c r="T96" s="4"/>
    </row>
    <row r="97" spans="1:20">
      <c r="A97" s="31">
        <v>42644</v>
      </c>
      <c r="B97" s="4"/>
      <c r="C97" s="6">
        <v>89</v>
      </c>
      <c r="D97" s="29">
        <f t="shared" si="12"/>
        <v>5282</v>
      </c>
      <c r="E97" s="29">
        <f t="shared" si="17"/>
        <v>470098</v>
      </c>
      <c r="F97" s="29">
        <f t="shared" si="13"/>
        <v>-480652</v>
      </c>
      <c r="G97" s="34">
        <f>+Inputs!$D$3</f>
        <v>0.37951000000000001</v>
      </c>
      <c r="H97" s="4"/>
      <c r="I97" s="27">
        <f t="shared" si="18"/>
        <v>950750</v>
      </c>
      <c r="J97" s="4"/>
      <c r="K97" s="27">
        <f t="shared" si="14"/>
        <v>5282</v>
      </c>
      <c r="L97" s="27">
        <f t="shared" si="19"/>
        <v>470098</v>
      </c>
      <c r="M97" s="27">
        <f t="shared" si="15"/>
        <v>2004.5718200000001</v>
      </c>
      <c r="N97" s="27">
        <f t="shared" si="16"/>
        <v>2004.5718200000001</v>
      </c>
      <c r="O97" s="27">
        <f t="shared" si="20"/>
        <v>-182412.24051999894</v>
      </c>
      <c r="P97" s="27">
        <f t="shared" si="21"/>
        <v>182412.24051999894</v>
      </c>
      <c r="Q97" s="8"/>
      <c r="R97" s="8"/>
      <c r="S97" s="8"/>
      <c r="T97" s="4"/>
    </row>
    <row r="98" spans="1:20">
      <c r="A98" s="31">
        <v>42675</v>
      </c>
      <c r="B98" s="4"/>
      <c r="C98" s="6">
        <v>90</v>
      </c>
      <c r="D98" s="29">
        <f t="shared" si="12"/>
        <v>5282</v>
      </c>
      <c r="E98" s="29">
        <f t="shared" si="17"/>
        <v>475380</v>
      </c>
      <c r="F98" s="29">
        <f t="shared" si="13"/>
        <v>-475370</v>
      </c>
      <c r="G98" s="34">
        <f>+Inputs!$D$3</f>
        <v>0.37951000000000001</v>
      </c>
      <c r="H98" s="4"/>
      <c r="I98" s="27">
        <f t="shared" si="18"/>
        <v>950750</v>
      </c>
      <c r="J98" s="4"/>
      <c r="K98" s="27">
        <f t="shared" si="14"/>
        <v>5282</v>
      </c>
      <c r="L98" s="27">
        <f t="shared" si="19"/>
        <v>475380</v>
      </c>
      <c r="M98" s="27">
        <f t="shared" si="15"/>
        <v>2004.5718200000001</v>
      </c>
      <c r="N98" s="27">
        <f t="shared" si="16"/>
        <v>2004.5718200000001</v>
      </c>
      <c r="O98" s="27">
        <f t="shared" si="20"/>
        <v>-180407.66869999893</v>
      </c>
      <c r="P98" s="27">
        <f t="shared" si="21"/>
        <v>180407.66869999893</v>
      </c>
      <c r="Q98" s="8"/>
      <c r="R98" s="8"/>
      <c r="S98" s="8"/>
      <c r="T98" s="4"/>
    </row>
    <row r="99" spans="1:20">
      <c r="A99" s="31">
        <v>42705</v>
      </c>
      <c r="B99" s="4"/>
      <c r="C99" s="6">
        <v>91</v>
      </c>
      <c r="D99" s="29">
        <f t="shared" si="12"/>
        <v>5282</v>
      </c>
      <c r="E99" s="29">
        <f t="shared" si="17"/>
        <v>480662</v>
      </c>
      <c r="F99" s="29">
        <f t="shared" si="13"/>
        <v>-470088</v>
      </c>
      <c r="G99" s="34">
        <f>+Inputs!$D$3</f>
        <v>0.37951000000000001</v>
      </c>
      <c r="H99" s="4"/>
      <c r="I99" s="27">
        <f t="shared" si="18"/>
        <v>950750</v>
      </c>
      <c r="J99" s="4"/>
      <c r="K99" s="27">
        <f t="shared" si="14"/>
        <v>5282</v>
      </c>
      <c r="L99" s="27">
        <f t="shared" si="19"/>
        <v>480662</v>
      </c>
      <c r="M99" s="27">
        <f t="shared" si="15"/>
        <v>2004.5718200000001</v>
      </c>
      <c r="N99" s="27">
        <f t="shared" si="16"/>
        <v>2004.5718200000001</v>
      </c>
      <c r="O99" s="27">
        <f t="shared" si="20"/>
        <v>-178403.09687999892</v>
      </c>
      <c r="P99" s="27">
        <f t="shared" si="21"/>
        <v>178403.09687999892</v>
      </c>
      <c r="Q99" s="8"/>
      <c r="R99" s="8"/>
      <c r="S99" s="8"/>
      <c r="T99" s="4"/>
    </row>
    <row r="100" spans="1:20">
      <c r="A100" s="31">
        <v>42736</v>
      </c>
      <c r="B100" s="4"/>
      <c r="C100" s="6">
        <v>92</v>
      </c>
      <c r="D100" s="29">
        <f t="shared" si="12"/>
        <v>5282</v>
      </c>
      <c r="E100" s="29">
        <f t="shared" si="17"/>
        <v>485944</v>
      </c>
      <c r="F100" s="29">
        <f t="shared" si="13"/>
        <v>-464806</v>
      </c>
      <c r="G100" s="34">
        <f>+Inputs!$D$3</f>
        <v>0.37951000000000001</v>
      </c>
      <c r="H100" s="4"/>
      <c r="I100" s="27">
        <f t="shared" si="18"/>
        <v>950750</v>
      </c>
      <c r="J100" s="4"/>
      <c r="K100" s="27">
        <f t="shared" si="14"/>
        <v>5282</v>
      </c>
      <c r="L100" s="27">
        <f t="shared" si="19"/>
        <v>485944</v>
      </c>
      <c r="M100" s="27">
        <f t="shared" si="15"/>
        <v>2004.5718200000001</v>
      </c>
      <c r="N100" s="27">
        <f t="shared" si="16"/>
        <v>2004.5718200000001</v>
      </c>
      <c r="O100" s="27">
        <f t="shared" si="20"/>
        <v>-176398.52505999891</v>
      </c>
      <c r="P100" s="27">
        <f t="shared" si="21"/>
        <v>176398.52505999891</v>
      </c>
      <c r="Q100" s="8"/>
      <c r="R100" s="8"/>
      <c r="S100" s="8"/>
      <c r="T100" s="4"/>
    </row>
    <row r="101" spans="1:20">
      <c r="A101" s="31">
        <v>42767</v>
      </c>
      <c r="B101" s="4"/>
      <c r="C101" s="6">
        <v>93</v>
      </c>
      <c r="D101" s="29">
        <f t="shared" si="12"/>
        <v>5282</v>
      </c>
      <c r="E101" s="29">
        <f t="shared" si="17"/>
        <v>491226</v>
      </c>
      <c r="F101" s="29">
        <f t="shared" si="13"/>
        <v>-459524</v>
      </c>
      <c r="G101" s="34">
        <f>+Inputs!$D$3</f>
        <v>0.37951000000000001</v>
      </c>
      <c r="H101" s="4"/>
      <c r="I101" s="27">
        <f t="shared" si="18"/>
        <v>950750</v>
      </c>
      <c r="J101" s="4"/>
      <c r="K101" s="27">
        <f t="shared" si="14"/>
        <v>5282</v>
      </c>
      <c r="L101" s="27">
        <f t="shared" si="19"/>
        <v>491226</v>
      </c>
      <c r="M101" s="27">
        <f t="shared" si="15"/>
        <v>2004.5718200000001</v>
      </c>
      <c r="N101" s="27">
        <f t="shared" si="16"/>
        <v>2004.5718200000001</v>
      </c>
      <c r="O101" s="27">
        <f t="shared" si="20"/>
        <v>-174393.9532399989</v>
      </c>
      <c r="P101" s="27">
        <f t="shared" si="21"/>
        <v>174393.9532399989</v>
      </c>
      <c r="Q101" s="8"/>
      <c r="R101" s="8"/>
      <c r="S101" s="8"/>
      <c r="T101" s="4"/>
    </row>
    <row r="102" spans="1:20">
      <c r="A102" s="31">
        <v>42795</v>
      </c>
      <c r="B102" s="4"/>
      <c r="C102" s="6">
        <v>94</v>
      </c>
      <c r="D102" s="29">
        <f t="shared" si="12"/>
        <v>5282</v>
      </c>
      <c r="E102" s="29">
        <f t="shared" si="17"/>
        <v>496508</v>
      </c>
      <c r="F102" s="29">
        <f t="shared" si="13"/>
        <v>-454242</v>
      </c>
      <c r="G102" s="34">
        <f>+Inputs!$D$3</f>
        <v>0.37951000000000001</v>
      </c>
      <c r="H102" s="4"/>
      <c r="I102" s="27">
        <f t="shared" si="18"/>
        <v>950750</v>
      </c>
      <c r="J102" s="4"/>
      <c r="K102" s="27">
        <f t="shared" si="14"/>
        <v>5282</v>
      </c>
      <c r="L102" s="27">
        <f t="shared" si="19"/>
        <v>496508</v>
      </c>
      <c r="M102" s="27">
        <f t="shared" si="15"/>
        <v>2004.5718200000001</v>
      </c>
      <c r="N102" s="27">
        <f t="shared" si="16"/>
        <v>2004.5718200000001</v>
      </c>
      <c r="O102" s="27">
        <f t="shared" si="20"/>
        <v>-172389.38141999888</v>
      </c>
      <c r="P102" s="27">
        <f t="shared" si="21"/>
        <v>172389.38141999888</v>
      </c>
      <c r="Q102" s="8"/>
      <c r="R102" s="8"/>
      <c r="S102" s="8"/>
      <c r="T102" s="4"/>
    </row>
    <row r="103" spans="1:20">
      <c r="A103" s="31">
        <v>42826</v>
      </c>
      <c r="B103" s="4"/>
      <c r="C103" s="6">
        <v>95</v>
      </c>
      <c r="D103" s="29">
        <f t="shared" si="12"/>
        <v>5282</v>
      </c>
      <c r="E103" s="29">
        <f t="shared" si="17"/>
        <v>501790</v>
      </c>
      <c r="F103" s="29">
        <f t="shared" si="13"/>
        <v>-448960</v>
      </c>
      <c r="G103" s="34">
        <f>+Inputs!$D$3</f>
        <v>0.37951000000000001</v>
      </c>
      <c r="H103" s="4"/>
      <c r="I103" s="27">
        <f t="shared" si="18"/>
        <v>950750</v>
      </c>
      <c r="J103" s="4"/>
      <c r="K103" s="27">
        <f t="shared" si="14"/>
        <v>5282</v>
      </c>
      <c r="L103" s="27">
        <f t="shared" si="19"/>
        <v>501790</v>
      </c>
      <c r="M103" s="27">
        <f t="shared" si="15"/>
        <v>2004.5718200000001</v>
      </c>
      <c r="N103" s="27">
        <f t="shared" si="16"/>
        <v>2004.5718200000001</v>
      </c>
      <c r="O103" s="27">
        <f t="shared" si="20"/>
        <v>-170384.80959999887</v>
      </c>
      <c r="P103" s="27">
        <f t="shared" si="21"/>
        <v>170384.80959999887</v>
      </c>
      <c r="Q103" s="8"/>
      <c r="R103" s="8"/>
      <c r="S103" s="8"/>
      <c r="T103" s="4"/>
    </row>
    <row r="104" spans="1:20">
      <c r="A104" s="31">
        <v>42856</v>
      </c>
      <c r="B104" s="4"/>
      <c r="C104" s="6">
        <v>96</v>
      </c>
      <c r="D104" s="29">
        <f t="shared" si="12"/>
        <v>5282</v>
      </c>
      <c r="E104" s="29">
        <f t="shared" si="17"/>
        <v>507072</v>
      </c>
      <c r="F104" s="29">
        <f t="shared" si="13"/>
        <v>-443678</v>
      </c>
      <c r="G104" s="34">
        <f>+Inputs!$D$3</f>
        <v>0.37951000000000001</v>
      </c>
      <c r="H104" s="4"/>
      <c r="I104" s="27">
        <f t="shared" si="18"/>
        <v>950750</v>
      </c>
      <c r="J104" s="4"/>
      <c r="K104" s="27">
        <f t="shared" si="14"/>
        <v>5282</v>
      </c>
      <c r="L104" s="27">
        <f t="shared" si="19"/>
        <v>507072</v>
      </c>
      <c r="M104" s="27">
        <f t="shared" si="15"/>
        <v>2004.5718200000001</v>
      </c>
      <c r="N104" s="27">
        <f t="shared" si="16"/>
        <v>2004.5718200000001</v>
      </c>
      <c r="O104" s="27">
        <f t="shared" si="20"/>
        <v>-168380.23777999886</v>
      </c>
      <c r="P104" s="27">
        <f t="shared" si="21"/>
        <v>168380.23777999886</v>
      </c>
      <c r="Q104" s="8"/>
      <c r="R104" s="8"/>
      <c r="S104" s="8"/>
      <c r="T104" s="4"/>
    </row>
    <row r="105" spans="1:20">
      <c r="A105" s="31">
        <v>42887</v>
      </c>
      <c r="B105" s="4"/>
      <c r="C105" s="6">
        <v>97</v>
      </c>
      <c r="D105" s="29">
        <f t="shared" si="12"/>
        <v>5282</v>
      </c>
      <c r="E105" s="29">
        <f t="shared" si="17"/>
        <v>512354</v>
      </c>
      <c r="F105" s="29">
        <f t="shared" si="13"/>
        <v>-438396</v>
      </c>
      <c r="G105" s="34">
        <f>+Inputs!$D$3</f>
        <v>0.37951000000000001</v>
      </c>
      <c r="H105" s="4"/>
      <c r="I105" s="27">
        <f t="shared" si="18"/>
        <v>950750</v>
      </c>
      <c r="J105" s="4"/>
      <c r="K105" s="27">
        <f t="shared" si="14"/>
        <v>5282</v>
      </c>
      <c r="L105" s="27">
        <f t="shared" si="19"/>
        <v>512354</v>
      </c>
      <c r="M105" s="27">
        <f t="shared" si="15"/>
        <v>2004.5718200000001</v>
      </c>
      <c r="N105" s="27">
        <f t="shared" si="16"/>
        <v>2004.5718200000001</v>
      </c>
      <c r="O105" s="27">
        <f t="shared" si="20"/>
        <v>-166375.66595999885</v>
      </c>
      <c r="P105" s="27">
        <f t="shared" si="21"/>
        <v>166375.66595999885</v>
      </c>
      <c r="Q105" s="8"/>
      <c r="R105" s="8"/>
      <c r="S105" s="8"/>
      <c r="T105" s="4"/>
    </row>
    <row r="106" spans="1:20">
      <c r="A106" s="31">
        <v>42917</v>
      </c>
      <c r="B106" s="4"/>
      <c r="C106" s="6">
        <v>98</v>
      </c>
      <c r="D106" s="29">
        <f t="shared" si="12"/>
        <v>5282</v>
      </c>
      <c r="E106" s="29">
        <f t="shared" si="17"/>
        <v>517636</v>
      </c>
      <c r="F106" s="29">
        <f t="shared" si="13"/>
        <v>-433114</v>
      </c>
      <c r="G106" s="34">
        <f>+Inputs!$D$3</f>
        <v>0.37951000000000001</v>
      </c>
      <c r="H106" s="4"/>
      <c r="I106" s="27">
        <f t="shared" si="18"/>
        <v>950750</v>
      </c>
      <c r="J106" s="4"/>
      <c r="K106" s="27">
        <f t="shared" si="14"/>
        <v>5282</v>
      </c>
      <c r="L106" s="27">
        <f t="shared" si="19"/>
        <v>517636</v>
      </c>
      <c r="M106" s="27">
        <f t="shared" si="15"/>
        <v>2004.5718200000001</v>
      </c>
      <c r="N106" s="27">
        <f t="shared" si="16"/>
        <v>2004.5718200000001</v>
      </c>
      <c r="O106" s="27">
        <f t="shared" si="20"/>
        <v>-164371.09413999884</v>
      </c>
      <c r="P106" s="27">
        <f t="shared" si="21"/>
        <v>164371.09413999884</v>
      </c>
      <c r="Q106" s="8"/>
      <c r="R106" s="8"/>
      <c r="S106" s="8"/>
      <c r="T106" s="4"/>
    </row>
    <row r="107" spans="1:20">
      <c r="A107" s="31">
        <v>42948</v>
      </c>
      <c r="B107" s="4"/>
      <c r="C107" s="6">
        <v>99</v>
      </c>
      <c r="D107" s="29">
        <f t="shared" si="12"/>
        <v>5282</v>
      </c>
      <c r="E107" s="29">
        <f t="shared" si="17"/>
        <v>522918</v>
      </c>
      <c r="F107" s="29">
        <f t="shared" si="13"/>
        <v>-427832</v>
      </c>
      <c r="G107" s="34">
        <f>+Inputs!$D$3</f>
        <v>0.37951000000000001</v>
      </c>
      <c r="H107" s="4"/>
      <c r="I107" s="27">
        <f t="shared" si="18"/>
        <v>950750</v>
      </c>
      <c r="J107" s="4"/>
      <c r="K107" s="27">
        <f t="shared" si="14"/>
        <v>5282</v>
      </c>
      <c r="L107" s="27">
        <f t="shared" si="19"/>
        <v>522918</v>
      </c>
      <c r="M107" s="27">
        <f t="shared" si="15"/>
        <v>2004.5718200000001</v>
      </c>
      <c r="N107" s="27">
        <f t="shared" si="16"/>
        <v>2004.5718200000001</v>
      </c>
      <c r="O107" s="27">
        <f t="shared" si="20"/>
        <v>-162366.52231999882</v>
      </c>
      <c r="P107" s="27">
        <f t="shared" si="21"/>
        <v>162366.52231999882</v>
      </c>
      <c r="Q107" s="8"/>
      <c r="R107" s="8"/>
      <c r="S107" s="8"/>
      <c r="T107" s="4"/>
    </row>
    <row r="108" spans="1:20">
      <c r="A108" s="31">
        <v>42979</v>
      </c>
      <c r="B108" s="4"/>
      <c r="C108" s="6">
        <v>100</v>
      </c>
      <c r="D108" s="29">
        <f t="shared" si="12"/>
        <v>5282</v>
      </c>
      <c r="E108" s="29">
        <f t="shared" si="17"/>
        <v>528200</v>
      </c>
      <c r="F108" s="29">
        <f t="shared" si="13"/>
        <v>-422550</v>
      </c>
      <c r="G108" s="34">
        <f>+Inputs!$D$3</f>
        <v>0.37951000000000001</v>
      </c>
      <c r="H108" s="4"/>
      <c r="I108" s="27">
        <f t="shared" si="18"/>
        <v>950750</v>
      </c>
      <c r="J108" s="4"/>
      <c r="K108" s="27">
        <f t="shared" si="14"/>
        <v>5282</v>
      </c>
      <c r="L108" s="27">
        <f t="shared" si="19"/>
        <v>528200</v>
      </c>
      <c r="M108" s="27">
        <f t="shared" si="15"/>
        <v>2004.5718200000001</v>
      </c>
      <c r="N108" s="27">
        <f t="shared" si="16"/>
        <v>2004.5718200000001</v>
      </c>
      <c r="O108" s="27">
        <f t="shared" si="20"/>
        <v>-160361.95049999881</v>
      </c>
      <c r="P108" s="27">
        <f t="shared" si="21"/>
        <v>160361.95049999881</v>
      </c>
      <c r="Q108" s="8"/>
      <c r="R108" s="8"/>
      <c r="S108" s="8"/>
      <c r="T108" s="4"/>
    </row>
    <row r="109" spans="1:20">
      <c r="A109" s="31">
        <v>43009</v>
      </c>
      <c r="B109" s="4"/>
      <c r="C109" s="6">
        <v>101</v>
      </c>
      <c r="D109" s="29">
        <f t="shared" si="12"/>
        <v>5282</v>
      </c>
      <c r="E109" s="29">
        <f t="shared" si="17"/>
        <v>533482</v>
      </c>
      <c r="F109" s="29">
        <f t="shared" si="13"/>
        <v>-417268</v>
      </c>
      <c r="G109" s="34">
        <f>+Inputs!$D$3</f>
        <v>0.37951000000000001</v>
      </c>
      <c r="H109" s="4"/>
      <c r="I109" s="27">
        <f t="shared" si="18"/>
        <v>950750</v>
      </c>
      <c r="J109" s="4"/>
      <c r="K109" s="27">
        <f t="shared" si="14"/>
        <v>5282</v>
      </c>
      <c r="L109" s="27">
        <f t="shared" si="19"/>
        <v>533482</v>
      </c>
      <c r="M109" s="27">
        <f t="shared" si="15"/>
        <v>2004.5718200000001</v>
      </c>
      <c r="N109" s="27">
        <f t="shared" si="16"/>
        <v>2004.5718200000001</v>
      </c>
      <c r="O109" s="27">
        <f t="shared" si="20"/>
        <v>-158357.3786799988</v>
      </c>
      <c r="P109" s="27">
        <f t="shared" si="21"/>
        <v>158357.3786799988</v>
      </c>
      <c r="Q109" s="8"/>
      <c r="R109" s="8"/>
      <c r="S109" s="8"/>
      <c r="T109" s="4"/>
    </row>
    <row r="110" spans="1:20">
      <c r="A110" s="31">
        <v>43040</v>
      </c>
      <c r="B110" s="4"/>
      <c r="C110" s="6">
        <v>102</v>
      </c>
      <c r="D110" s="29">
        <f t="shared" si="12"/>
        <v>5282</v>
      </c>
      <c r="E110" s="29">
        <f t="shared" si="17"/>
        <v>538764</v>
      </c>
      <c r="F110" s="29">
        <f t="shared" si="13"/>
        <v>-411986</v>
      </c>
      <c r="G110" s="34">
        <f>+Inputs!$D$3</f>
        <v>0.37951000000000001</v>
      </c>
      <c r="H110" s="4"/>
      <c r="I110" s="27">
        <f t="shared" si="18"/>
        <v>950750</v>
      </c>
      <c r="J110" s="4"/>
      <c r="K110" s="27">
        <f t="shared" si="14"/>
        <v>5282</v>
      </c>
      <c r="L110" s="27">
        <f t="shared" si="19"/>
        <v>538764</v>
      </c>
      <c r="M110" s="27">
        <f t="shared" si="15"/>
        <v>2004.5718200000001</v>
      </c>
      <c r="N110" s="27">
        <f t="shared" si="16"/>
        <v>2004.5718200000001</v>
      </c>
      <c r="O110" s="27">
        <f t="shared" si="20"/>
        <v>-156352.80685999879</v>
      </c>
      <c r="P110" s="27">
        <f t="shared" si="21"/>
        <v>156352.80685999879</v>
      </c>
      <c r="Q110" s="8"/>
      <c r="R110" s="8"/>
      <c r="S110" s="8"/>
      <c r="T110" s="4"/>
    </row>
    <row r="111" spans="1:20">
      <c r="A111" s="31">
        <v>43070</v>
      </c>
      <c r="B111" s="4"/>
      <c r="C111" s="6">
        <v>103</v>
      </c>
      <c r="D111" s="29">
        <f t="shared" si="12"/>
        <v>5282</v>
      </c>
      <c r="E111" s="29">
        <f t="shared" si="17"/>
        <v>544046</v>
      </c>
      <c r="F111" s="29">
        <f t="shared" si="13"/>
        <v>-406704</v>
      </c>
      <c r="G111" s="34">
        <f>+Inputs!$D$3</f>
        <v>0.37951000000000001</v>
      </c>
      <c r="H111" s="4"/>
      <c r="I111" s="27">
        <f t="shared" si="18"/>
        <v>950750</v>
      </c>
      <c r="J111" s="4"/>
      <c r="K111" s="27">
        <f t="shared" si="14"/>
        <v>5282</v>
      </c>
      <c r="L111" s="27">
        <f t="shared" si="19"/>
        <v>544046</v>
      </c>
      <c r="M111" s="27">
        <f t="shared" si="15"/>
        <v>2004.5718200000001</v>
      </c>
      <c r="N111" s="27">
        <f t="shared" si="16"/>
        <v>2004.5718200000001</v>
      </c>
      <c r="O111" s="27">
        <f t="shared" si="20"/>
        <v>-154348.23503999878</v>
      </c>
      <c r="P111" s="27">
        <f t="shared" si="21"/>
        <v>154348.23503999878</v>
      </c>
      <c r="Q111" s="8"/>
      <c r="R111" s="8"/>
      <c r="S111" s="8"/>
      <c r="T111" s="4"/>
    </row>
    <row r="112" spans="1:20">
      <c r="A112" s="31">
        <v>43101</v>
      </c>
      <c r="B112" s="4"/>
      <c r="C112" s="6">
        <v>104</v>
      </c>
      <c r="D112" s="29">
        <f t="shared" si="12"/>
        <v>5282</v>
      </c>
      <c r="E112" s="29">
        <f t="shared" si="17"/>
        <v>549328</v>
      </c>
      <c r="F112" s="29">
        <f t="shared" si="13"/>
        <v>-401422</v>
      </c>
      <c r="G112" s="34">
        <f>+Inputs!$D$3</f>
        <v>0.37951000000000001</v>
      </c>
      <c r="H112" s="4"/>
      <c r="I112" s="27">
        <f t="shared" si="18"/>
        <v>950750</v>
      </c>
      <c r="J112" s="4"/>
      <c r="K112" s="27">
        <f t="shared" si="14"/>
        <v>5282</v>
      </c>
      <c r="L112" s="27">
        <f t="shared" si="19"/>
        <v>549328</v>
      </c>
      <c r="M112" s="27">
        <f t="shared" si="15"/>
        <v>2004.5718200000001</v>
      </c>
      <c r="N112" s="27">
        <f t="shared" si="16"/>
        <v>2004.5718200000001</v>
      </c>
      <c r="O112" s="27">
        <f t="shared" si="20"/>
        <v>-152343.66321999877</v>
      </c>
      <c r="P112" s="27">
        <f t="shared" si="21"/>
        <v>152343.66321999877</v>
      </c>
      <c r="Q112" s="8"/>
      <c r="R112" s="8"/>
      <c r="S112" s="8"/>
      <c r="T112" s="4"/>
    </row>
    <row r="113" spans="1:20">
      <c r="A113" s="31">
        <v>43132</v>
      </c>
      <c r="B113" s="4"/>
      <c r="C113" s="6">
        <v>105</v>
      </c>
      <c r="D113" s="29">
        <f t="shared" si="12"/>
        <v>5282</v>
      </c>
      <c r="E113" s="29">
        <f t="shared" si="17"/>
        <v>554610</v>
      </c>
      <c r="F113" s="29">
        <f t="shared" si="13"/>
        <v>-396140</v>
      </c>
      <c r="G113" s="34">
        <f>+Inputs!$D$3</f>
        <v>0.37951000000000001</v>
      </c>
      <c r="H113" s="4"/>
      <c r="I113" s="27">
        <f t="shared" si="18"/>
        <v>950750</v>
      </c>
      <c r="J113" s="4"/>
      <c r="K113" s="27">
        <f t="shared" si="14"/>
        <v>5282</v>
      </c>
      <c r="L113" s="27">
        <f t="shared" si="19"/>
        <v>554610</v>
      </c>
      <c r="M113" s="27">
        <f t="shared" si="15"/>
        <v>2004.5718200000001</v>
      </c>
      <c r="N113" s="27">
        <f t="shared" si="16"/>
        <v>2004.5718200000001</v>
      </c>
      <c r="O113" s="27">
        <f t="shared" si="20"/>
        <v>-150339.09139999875</v>
      </c>
      <c r="P113" s="27">
        <f t="shared" si="21"/>
        <v>150339.09139999875</v>
      </c>
      <c r="Q113" s="8"/>
      <c r="R113" s="8"/>
      <c r="S113" s="8"/>
      <c r="T113" s="4"/>
    </row>
    <row r="114" spans="1:20">
      <c r="A114" s="31">
        <v>43160</v>
      </c>
      <c r="B114" s="4"/>
      <c r="C114" s="6">
        <v>106</v>
      </c>
      <c r="D114" s="29">
        <f t="shared" si="12"/>
        <v>5282</v>
      </c>
      <c r="E114" s="29">
        <f t="shared" si="17"/>
        <v>559892</v>
      </c>
      <c r="F114" s="29">
        <f t="shared" si="13"/>
        <v>-390858</v>
      </c>
      <c r="G114" s="34">
        <f>+Inputs!$D$3</f>
        <v>0.37951000000000001</v>
      </c>
      <c r="H114" s="4"/>
      <c r="I114" s="27">
        <f t="shared" si="18"/>
        <v>950750</v>
      </c>
      <c r="J114" s="4"/>
      <c r="K114" s="27">
        <f t="shared" si="14"/>
        <v>5282</v>
      </c>
      <c r="L114" s="27">
        <f t="shared" si="19"/>
        <v>559892</v>
      </c>
      <c r="M114" s="27">
        <f t="shared" si="15"/>
        <v>2004.5718200000001</v>
      </c>
      <c r="N114" s="27">
        <f t="shared" si="16"/>
        <v>2004.5718200000001</v>
      </c>
      <c r="O114" s="27">
        <f t="shared" si="20"/>
        <v>-148334.51957999874</v>
      </c>
      <c r="P114" s="27">
        <f t="shared" si="21"/>
        <v>148334.51957999874</v>
      </c>
      <c r="Q114" s="8"/>
      <c r="R114" s="8"/>
      <c r="S114" s="8"/>
      <c r="T114" s="4"/>
    </row>
    <row r="115" spans="1:20">
      <c r="A115" s="31">
        <v>43191</v>
      </c>
      <c r="B115" s="4"/>
      <c r="C115" s="6">
        <v>107</v>
      </c>
      <c r="D115" s="29">
        <f t="shared" si="12"/>
        <v>5282</v>
      </c>
      <c r="E115" s="29">
        <f t="shared" si="17"/>
        <v>565174</v>
      </c>
      <c r="F115" s="29">
        <f t="shared" si="13"/>
        <v>-385576</v>
      </c>
      <c r="G115" s="34">
        <f>+Inputs!$D$3</f>
        <v>0.37951000000000001</v>
      </c>
      <c r="H115" s="4"/>
      <c r="I115" s="27">
        <f t="shared" si="18"/>
        <v>950750</v>
      </c>
      <c r="J115" s="4"/>
      <c r="K115" s="27">
        <f t="shared" si="14"/>
        <v>5282</v>
      </c>
      <c r="L115" s="27">
        <f t="shared" si="19"/>
        <v>565174</v>
      </c>
      <c r="M115" s="27">
        <f t="shared" si="15"/>
        <v>2004.5718200000001</v>
      </c>
      <c r="N115" s="27">
        <f t="shared" si="16"/>
        <v>2004.5718200000001</v>
      </c>
      <c r="O115" s="27">
        <f t="shared" si="20"/>
        <v>-146329.94775999873</v>
      </c>
      <c r="P115" s="27">
        <f t="shared" si="21"/>
        <v>146329.94775999873</v>
      </c>
      <c r="Q115" s="8"/>
      <c r="R115" s="8"/>
      <c r="S115" s="8"/>
      <c r="T115" s="4"/>
    </row>
    <row r="116" spans="1:20">
      <c r="A116" s="31">
        <v>43221</v>
      </c>
      <c r="B116" s="4"/>
      <c r="C116" s="6">
        <v>108</v>
      </c>
      <c r="D116" s="29">
        <f t="shared" si="12"/>
        <v>5282</v>
      </c>
      <c r="E116" s="29">
        <f t="shared" si="17"/>
        <v>570456</v>
      </c>
      <c r="F116" s="29">
        <f t="shared" si="13"/>
        <v>-380294</v>
      </c>
      <c r="G116" s="34">
        <f>+Inputs!$D$3</f>
        <v>0.37951000000000001</v>
      </c>
      <c r="H116" s="4"/>
      <c r="I116" s="27">
        <f t="shared" si="18"/>
        <v>950750</v>
      </c>
      <c r="J116" s="4"/>
      <c r="K116" s="27">
        <f t="shared" si="14"/>
        <v>5282</v>
      </c>
      <c r="L116" s="27">
        <f t="shared" si="19"/>
        <v>570456</v>
      </c>
      <c r="M116" s="27">
        <f t="shared" si="15"/>
        <v>2004.5718200000001</v>
      </c>
      <c r="N116" s="27">
        <f t="shared" si="16"/>
        <v>2004.5718200000001</v>
      </c>
      <c r="O116" s="27">
        <f t="shared" si="20"/>
        <v>-144325.37593999872</v>
      </c>
      <c r="P116" s="27">
        <f t="shared" si="21"/>
        <v>144325.37593999872</v>
      </c>
      <c r="Q116" s="8"/>
      <c r="R116" s="8"/>
      <c r="S116" s="8"/>
      <c r="T116" s="4"/>
    </row>
    <row r="117" spans="1:20">
      <c r="A117" s="31">
        <v>43252</v>
      </c>
      <c r="B117" s="4"/>
      <c r="C117" s="6">
        <v>109</v>
      </c>
      <c r="D117" s="29">
        <f t="shared" si="12"/>
        <v>5282</v>
      </c>
      <c r="E117" s="29">
        <f t="shared" si="17"/>
        <v>575738</v>
      </c>
      <c r="F117" s="29">
        <f t="shared" si="13"/>
        <v>-375012</v>
      </c>
      <c r="G117" s="34">
        <f>+Inputs!$D$3</f>
        <v>0.37951000000000001</v>
      </c>
      <c r="H117" s="4"/>
      <c r="I117" s="27">
        <f t="shared" si="18"/>
        <v>950750</v>
      </c>
      <c r="J117" s="4"/>
      <c r="K117" s="27">
        <f t="shared" si="14"/>
        <v>5282</v>
      </c>
      <c r="L117" s="27">
        <f t="shared" si="19"/>
        <v>575738</v>
      </c>
      <c r="M117" s="27">
        <f t="shared" si="15"/>
        <v>2004.5718200000001</v>
      </c>
      <c r="N117" s="27">
        <f t="shared" si="16"/>
        <v>2004.5718200000001</v>
      </c>
      <c r="O117" s="27">
        <f t="shared" si="20"/>
        <v>-142320.80411999871</v>
      </c>
      <c r="P117" s="27">
        <f t="shared" si="21"/>
        <v>142320.80411999871</v>
      </c>
      <c r="Q117" s="8"/>
      <c r="R117" s="8"/>
      <c r="S117" s="8"/>
      <c r="T117" s="4"/>
    </row>
    <row r="118" spans="1:20">
      <c r="A118" s="31">
        <v>43282</v>
      </c>
      <c r="B118" s="4"/>
      <c r="C118" s="6">
        <v>110</v>
      </c>
      <c r="D118" s="29">
        <f t="shared" si="12"/>
        <v>5282</v>
      </c>
      <c r="E118" s="29">
        <f t="shared" si="17"/>
        <v>581020</v>
      </c>
      <c r="F118" s="29">
        <f t="shared" si="13"/>
        <v>-369730</v>
      </c>
      <c r="G118" s="34">
        <f>+Inputs!$D$3</f>
        <v>0.37951000000000001</v>
      </c>
      <c r="H118" s="4"/>
      <c r="I118" s="27">
        <f t="shared" si="18"/>
        <v>950750</v>
      </c>
      <c r="J118" s="4"/>
      <c r="K118" s="27">
        <f t="shared" si="14"/>
        <v>5282</v>
      </c>
      <c r="L118" s="27">
        <f t="shared" si="19"/>
        <v>581020</v>
      </c>
      <c r="M118" s="27">
        <f t="shared" si="15"/>
        <v>2004.5718200000001</v>
      </c>
      <c r="N118" s="27">
        <f t="shared" si="16"/>
        <v>2004.5718200000001</v>
      </c>
      <c r="O118" s="27">
        <f t="shared" si="20"/>
        <v>-140316.23229999869</v>
      </c>
      <c r="P118" s="27">
        <f t="shared" si="21"/>
        <v>140316.23229999869</v>
      </c>
      <c r="Q118" s="8"/>
      <c r="R118" s="8"/>
      <c r="S118" s="8"/>
      <c r="T118" s="4"/>
    </row>
    <row r="119" spans="1:20">
      <c r="A119" s="31">
        <v>43313</v>
      </c>
      <c r="B119" s="4"/>
      <c r="C119" s="6">
        <v>111</v>
      </c>
      <c r="D119" s="29">
        <f t="shared" si="12"/>
        <v>5282</v>
      </c>
      <c r="E119" s="29">
        <f t="shared" si="17"/>
        <v>586302</v>
      </c>
      <c r="F119" s="29">
        <f t="shared" si="13"/>
        <v>-364448</v>
      </c>
      <c r="G119" s="34">
        <f>+Inputs!$D$3</f>
        <v>0.37951000000000001</v>
      </c>
      <c r="H119" s="4"/>
      <c r="I119" s="27">
        <f t="shared" si="18"/>
        <v>950750</v>
      </c>
      <c r="J119" s="4"/>
      <c r="K119" s="27">
        <f t="shared" si="14"/>
        <v>5282</v>
      </c>
      <c r="L119" s="27">
        <f t="shared" si="19"/>
        <v>586302</v>
      </c>
      <c r="M119" s="27">
        <f t="shared" si="15"/>
        <v>2004.5718200000001</v>
      </c>
      <c r="N119" s="27">
        <f t="shared" si="16"/>
        <v>2004.5718200000001</v>
      </c>
      <c r="O119" s="27">
        <f t="shared" si="20"/>
        <v>-138311.66047999868</v>
      </c>
      <c r="P119" s="27">
        <f t="shared" si="21"/>
        <v>138311.66047999868</v>
      </c>
      <c r="Q119" s="8"/>
      <c r="R119" s="8"/>
      <c r="S119" s="8"/>
      <c r="T119" s="4"/>
    </row>
    <row r="120" spans="1:20">
      <c r="A120" s="31">
        <v>43344</v>
      </c>
      <c r="B120" s="4"/>
      <c r="C120" s="6">
        <v>112</v>
      </c>
      <c r="D120" s="29">
        <f t="shared" si="12"/>
        <v>5282</v>
      </c>
      <c r="E120" s="29">
        <f t="shared" si="17"/>
        <v>591584</v>
      </c>
      <c r="F120" s="29">
        <f t="shared" si="13"/>
        <v>-359166</v>
      </c>
      <c r="G120" s="34">
        <f>+Inputs!$D$3</f>
        <v>0.37951000000000001</v>
      </c>
      <c r="H120" s="4"/>
      <c r="I120" s="27">
        <f t="shared" si="18"/>
        <v>950750</v>
      </c>
      <c r="J120" s="4"/>
      <c r="K120" s="27">
        <f t="shared" si="14"/>
        <v>5282</v>
      </c>
      <c r="L120" s="27">
        <f t="shared" si="19"/>
        <v>591584</v>
      </c>
      <c r="M120" s="27">
        <f t="shared" si="15"/>
        <v>2004.5718200000001</v>
      </c>
      <c r="N120" s="27">
        <f t="shared" si="16"/>
        <v>2004.5718200000001</v>
      </c>
      <c r="O120" s="27">
        <f t="shared" si="20"/>
        <v>-136307.08865999867</v>
      </c>
      <c r="P120" s="27">
        <f t="shared" si="21"/>
        <v>136307.08865999867</v>
      </c>
      <c r="Q120" s="8"/>
      <c r="R120" s="8"/>
      <c r="S120" s="8"/>
      <c r="T120" s="4"/>
    </row>
    <row r="121" spans="1:20">
      <c r="A121" s="31">
        <v>43374</v>
      </c>
      <c r="B121" s="4"/>
      <c r="C121" s="6">
        <v>113</v>
      </c>
      <c r="D121" s="29">
        <f t="shared" si="12"/>
        <v>5282</v>
      </c>
      <c r="E121" s="29">
        <f t="shared" si="17"/>
        <v>596866</v>
      </c>
      <c r="F121" s="29">
        <f t="shared" si="13"/>
        <v>-353884</v>
      </c>
      <c r="G121" s="34">
        <f>+Inputs!$D$3</f>
        <v>0.37951000000000001</v>
      </c>
      <c r="H121" s="4"/>
      <c r="I121" s="27">
        <f t="shared" si="18"/>
        <v>950750</v>
      </c>
      <c r="J121" s="4"/>
      <c r="K121" s="27">
        <f t="shared" si="14"/>
        <v>5282</v>
      </c>
      <c r="L121" s="27">
        <f t="shared" si="19"/>
        <v>596866</v>
      </c>
      <c r="M121" s="27">
        <f t="shared" si="15"/>
        <v>2004.5718200000001</v>
      </c>
      <c r="N121" s="27">
        <f t="shared" si="16"/>
        <v>2004.5718200000001</v>
      </c>
      <c r="O121" s="27">
        <f t="shared" si="20"/>
        <v>-134302.51683999866</v>
      </c>
      <c r="P121" s="27">
        <f t="shared" si="21"/>
        <v>134302.51683999866</v>
      </c>
      <c r="Q121" s="8"/>
      <c r="R121" s="8"/>
      <c r="S121" s="8"/>
      <c r="T121" s="4"/>
    </row>
    <row r="122" spans="1:20">
      <c r="A122" s="31">
        <v>43405</v>
      </c>
      <c r="B122" s="4"/>
      <c r="C122" s="6">
        <v>114</v>
      </c>
      <c r="D122" s="29">
        <f t="shared" si="12"/>
        <v>5282</v>
      </c>
      <c r="E122" s="29">
        <f t="shared" si="17"/>
        <v>602148</v>
      </c>
      <c r="F122" s="29">
        <f t="shared" si="13"/>
        <v>-348602</v>
      </c>
      <c r="G122" s="34">
        <f>+Inputs!$D$3</f>
        <v>0.37951000000000001</v>
      </c>
      <c r="H122" s="4"/>
      <c r="I122" s="27">
        <f t="shared" si="18"/>
        <v>950750</v>
      </c>
      <c r="J122" s="4"/>
      <c r="K122" s="27">
        <f t="shared" si="14"/>
        <v>5282</v>
      </c>
      <c r="L122" s="27">
        <f t="shared" si="19"/>
        <v>602148</v>
      </c>
      <c r="M122" s="27">
        <f t="shared" si="15"/>
        <v>2004.5718200000001</v>
      </c>
      <c r="N122" s="27">
        <f t="shared" si="16"/>
        <v>2004.5718200000001</v>
      </c>
      <c r="O122" s="27">
        <f t="shared" si="20"/>
        <v>-132297.94501999865</v>
      </c>
      <c r="P122" s="27">
        <f t="shared" si="21"/>
        <v>132297.94501999865</v>
      </c>
      <c r="Q122" s="8"/>
      <c r="R122" s="8"/>
      <c r="S122" s="8"/>
      <c r="T122" s="4"/>
    </row>
    <row r="123" spans="1:20">
      <c r="A123" s="31">
        <v>43435</v>
      </c>
      <c r="B123" s="4"/>
      <c r="C123" s="6">
        <v>115</v>
      </c>
      <c r="D123" s="29">
        <f t="shared" si="12"/>
        <v>5282</v>
      </c>
      <c r="E123" s="29">
        <f t="shared" si="17"/>
        <v>607430</v>
      </c>
      <c r="F123" s="29">
        <f t="shared" si="13"/>
        <v>-343320</v>
      </c>
      <c r="G123" s="34">
        <f>+Inputs!$D$3</f>
        <v>0.37951000000000001</v>
      </c>
      <c r="H123" s="4"/>
      <c r="I123" s="27">
        <f t="shared" si="18"/>
        <v>950750</v>
      </c>
      <c r="J123" s="4"/>
      <c r="K123" s="27">
        <f t="shared" si="14"/>
        <v>5282</v>
      </c>
      <c r="L123" s="27">
        <f t="shared" si="19"/>
        <v>607430</v>
      </c>
      <c r="M123" s="27">
        <f t="shared" si="15"/>
        <v>2004.5718200000001</v>
      </c>
      <c r="N123" s="27">
        <f t="shared" si="16"/>
        <v>2004.5718200000001</v>
      </c>
      <c r="O123" s="27">
        <f t="shared" si="20"/>
        <v>-130293.37319999865</v>
      </c>
      <c r="P123" s="27">
        <f t="shared" si="21"/>
        <v>130293.37319999865</v>
      </c>
      <c r="Q123" s="8"/>
      <c r="R123" s="8"/>
      <c r="S123" s="8"/>
      <c r="T123" s="4"/>
    </row>
    <row r="124" spans="1:20">
      <c r="A124" s="31">
        <v>43466</v>
      </c>
      <c r="B124" s="4"/>
      <c r="C124" s="6">
        <v>116</v>
      </c>
      <c r="D124" s="29">
        <f t="shared" si="12"/>
        <v>5282</v>
      </c>
      <c r="E124" s="29">
        <f t="shared" si="17"/>
        <v>612712</v>
      </c>
      <c r="F124" s="29">
        <f t="shared" si="13"/>
        <v>-338038</v>
      </c>
      <c r="G124" s="34">
        <f>+Inputs!$D$3</f>
        <v>0.37951000000000001</v>
      </c>
      <c r="H124" s="4"/>
      <c r="I124" s="27">
        <f t="shared" si="18"/>
        <v>950750</v>
      </c>
      <c r="J124" s="4"/>
      <c r="K124" s="27">
        <f t="shared" si="14"/>
        <v>5282</v>
      </c>
      <c r="L124" s="27">
        <f t="shared" si="19"/>
        <v>612712</v>
      </c>
      <c r="M124" s="27">
        <f t="shared" si="15"/>
        <v>2004.5718200000001</v>
      </c>
      <c r="N124" s="27">
        <f t="shared" si="16"/>
        <v>2004.5718200000001</v>
      </c>
      <c r="O124" s="27">
        <f t="shared" si="20"/>
        <v>-128288.80137999865</v>
      </c>
      <c r="P124" s="27">
        <f t="shared" si="21"/>
        <v>128288.80137999865</v>
      </c>
      <c r="Q124" s="8"/>
      <c r="R124" s="8"/>
      <c r="S124" s="8"/>
      <c r="T124" s="4"/>
    </row>
    <row r="125" spans="1:20">
      <c r="A125" s="31">
        <v>43497</v>
      </c>
      <c r="B125" s="4"/>
      <c r="C125" s="6">
        <v>117</v>
      </c>
      <c r="D125" s="29">
        <f t="shared" si="12"/>
        <v>5282</v>
      </c>
      <c r="E125" s="29">
        <f t="shared" si="17"/>
        <v>617994</v>
      </c>
      <c r="F125" s="29">
        <f t="shared" si="13"/>
        <v>-332756</v>
      </c>
      <c r="G125" s="34">
        <f>+Inputs!$D$3</f>
        <v>0.37951000000000001</v>
      </c>
      <c r="H125" s="4"/>
      <c r="I125" s="27">
        <f t="shared" si="18"/>
        <v>950750</v>
      </c>
      <c r="J125" s="4"/>
      <c r="K125" s="27">
        <f t="shared" si="14"/>
        <v>5282</v>
      </c>
      <c r="L125" s="27">
        <f t="shared" si="19"/>
        <v>617994</v>
      </c>
      <c r="M125" s="27">
        <f t="shared" si="15"/>
        <v>2004.5718200000001</v>
      </c>
      <c r="N125" s="27">
        <f t="shared" si="16"/>
        <v>2004.5718200000001</v>
      </c>
      <c r="O125" s="27">
        <f t="shared" si="20"/>
        <v>-126284.22955999865</v>
      </c>
      <c r="P125" s="27">
        <f t="shared" si="21"/>
        <v>126284.22955999865</v>
      </c>
      <c r="Q125" s="8"/>
      <c r="R125" s="8"/>
      <c r="S125" s="8"/>
      <c r="T125" s="4"/>
    </row>
    <row r="126" spans="1:20">
      <c r="A126" s="31">
        <v>43525</v>
      </c>
      <c r="B126" s="4"/>
      <c r="C126" s="6">
        <v>118</v>
      </c>
      <c r="D126" s="29">
        <f t="shared" si="12"/>
        <v>5282</v>
      </c>
      <c r="E126" s="29">
        <f t="shared" si="17"/>
        <v>623276</v>
      </c>
      <c r="F126" s="29">
        <f t="shared" si="13"/>
        <v>-327474</v>
      </c>
      <c r="G126" s="34">
        <f>+Inputs!$D$3</f>
        <v>0.37951000000000001</v>
      </c>
      <c r="H126" s="4"/>
      <c r="I126" s="27">
        <f t="shared" si="18"/>
        <v>950750</v>
      </c>
      <c r="J126" s="4"/>
      <c r="K126" s="27">
        <f t="shared" si="14"/>
        <v>5282</v>
      </c>
      <c r="L126" s="27">
        <f t="shared" si="19"/>
        <v>623276</v>
      </c>
      <c r="M126" s="27">
        <f t="shared" si="15"/>
        <v>2004.5718200000001</v>
      </c>
      <c r="N126" s="27">
        <f t="shared" si="16"/>
        <v>2004.5718200000001</v>
      </c>
      <c r="O126" s="27">
        <f t="shared" si="20"/>
        <v>-124279.65773999866</v>
      </c>
      <c r="P126" s="27">
        <f t="shared" si="21"/>
        <v>124279.65773999866</v>
      </c>
      <c r="Q126" s="8"/>
      <c r="R126" s="8"/>
      <c r="S126" s="8"/>
      <c r="T126" s="4"/>
    </row>
    <row r="127" spans="1:20">
      <c r="A127" s="31">
        <v>43556</v>
      </c>
      <c r="B127" s="4"/>
      <c r="C127" s="6">
        <v>119</v>
      </c>
      <c r="D127" s="29">
        <f t="shared" si="12"/>
        <v>5282</v>
      </c>
      <c r="E127" s="29">
        <f t="shared" si="17"/>
        <v>628558</v>
      </c>
      <c r="F127" s="29">
        <f t="shared" si="13"/>
        <v>-322192</v>
      </c>
      <c r="G127" s="34">
        <f>+Inputs!$D$3</f>
        <v>0.37951000000000001</v>
      </c>
      <c r="H127" s="4"/>
      <c r="I127" s="27">
        <f t="shared" si="18"/>
        <v>950750</v>
      </c>
      <c r="J127" s="4"/>
      <c r="K127" s="27">
        <f t="shared" si="14"/>
        <v>5282</v>
      </c>
      <c r="L127" s="27">
        <f t="shared" si="19"/>
        <v>628558</v>
      </c>
      <c r="M127" s="27">
        <f t="shared" si="15"/>
        <v>2004.5718200000001</v>
      </c>
      <c r="N127" s="27">
        <f t="shared" si="16"/>
        <v>2004.5718200000001</v>
      </c>
      <c r="O127" s="27">
        <f t="shared" si="20"/>
        <v>-122275.08591999866</v>
      </c>
      <c r="P127" s="27">
        <f t="shared" si="21"/>
        <v>122275.08591999866</v>
      </c>
      <c r="Q127" s="8"/>
      <c r="R127" s="8"/>
      <c r="S127" s="8"/>
      <c r="T127" s="4"/>
    </row>
    <row r="128" spans="1:20">
      <c r="A128" s="31">
        <v>43586</v>
      </c>
      <c r="B128" s="4"/>
      <c r="C128" s="6">
        <v>120</v>
      </c>
      <c r="D128" s="29">
        <f t="shared" si="12"/>
        <v>5282</v>
      </c>
      <c r="E128" s="29">
        <f t="shared" si="17"/>
        <v>633840</v>
      </c>
      <c r="F128" s="29">
        <f t="shared" si="13"/>
        <v>-316910</v>
      </c>
      <c r="G128" s="34">
        <f>+Inputs!$D$3</f>
        <v>0.37951000000000001</v>
      </c>
      <c r="H128" s="4"/>
      <c r="I128" s="27">
        <f t="shared" si="18"/>
        <v>950750</v>
      </c>
      <c r="J128" s="4"/>
      <c r="K128" s="27">
        <f t="shared" si="14"/>
        <v>5282</v>
      </c>
      <c r="L128" s="27">
        <f t="shared" si="19"/>
        <v>633840</v>
      </c>
      <c r="M128" s="27">
        <f t="shared" si="15"/>
        <v>2004.5718200000001</v>
      </c>
      <c r="N128" s="27">
        <f t="shared" si="16"/>
        <v>2004.5718200000001</v>
      </c>
      <c r="O128" s="27">
        <f t="shared" si="20"/>
        <v>-120270.51409999866</v>
      </c>
      <c r="P128" s="27">
        <f t="shared" si="21"/>
        <v>120270.51409999866</v>
      </c>
      <c r="Q128" s="8"/>
      <c r="R128" s="8"/>
      <c r="S128" s="8"/>
      <c r="T128" s="4"/>
    </row>
    <row r="129" spans="1:20">
      <c r="A129" s="31">
        <v>43617</v>
      </c>
      <c r="B129" s="4"/>
      <c r="C129" s="6">
        <v>121</v>
      </c>
      <c r="D129" s="29">
        <f t="shared" si="12"/>
        <v>5282</v>
      </c>
      <c r="E129" s="29">
        <f t="shared" si="17"/>
        <v>639122</v>
      </c>
      <c r="F129" s="29">
        <f t="shared" si="13"/>
        <v>-311628</v>
      </c>
      <c r="G129" s="34">
        <f>+Inputs!$D$3</f>
        <v>0.37951000000000001</v>
      </c>
      <c r="H129" s="4"/>
      <c r="I129" s="27">
        <f t="shared" si="18"/>
        <v>950750</v>
      </c>
      <c r="J129" s="4"/>
      <c r="K129" s="27">
        <f t="shared" si="14"/>
        <v>5282</v>
      </c>
      <c r="L129" s="27">
        <f t="shared" si="19"/>
        <v>639122</v>
      </c>
      <c r="M129" s="27">
        <f t="shared" si="15"/>
        <v>2004.5718200000001</v>
      </c>
      <c r="N129" s="27">
        <f t="shared" si="16"/>
        <v>2004.5718200000001</v>
      </c>
      <c r="O129" s="27">
        <f t="shared" si="20"/>
        <v>-118265.94227999866</v>
      </c>
      <c r="P129" s="27">
        <f t="shared" si="21"/>
        <v>118265.94227999866</v>
      </c>
      <c r="Q129" s="8"/>
      <c r="R129" s="8"/>
      <c r="S129" s="8"/>
      <c r="T129" s="4"/>
    </row>
    <row r="130" spans="1:20">
      <c r="A130" s="31">
        <v>43647</v>
      </c>
      <c r="B130" s="4"/>
      <c r="C130" s="6">
        <v>122</v>
      </c>
      <c r="D130" s="29">
        <f t="shared" si="12"/>
        <v>5282</v>
      </c>
      <c r="E130" s="29">
        <f t="shared" si="17"/>
        <v>644404</v>
      </c>
      <c r="F130" s="29">
        <f t="shared" si="13"/>
        <v>-306346</v>
      </c>
      <c r="G130" s="34">
        <f>+Inputs!$D$3</f>
        <v>0.37951000000000001</v>
      </c>
      <c r="H130" s="4"/>
      <c r="I130" s="27">
        <f t="shared" si="18"/>
        <v>950750</v>
      </c>
      <c r="J130" s="4"/>
      <c r="K130" s="27">
        <f t="shared" si="14"/>
        <v>5282</v>
      </c>
      <c r="L130" s="27">
        <f t="shared" si="19"/>
        <v>644404</v>
      </c>
      <c r="M130" s="27">
        <f t="shared" si="15"/>
        <v>2004.5718200000001</v>
      </c>
      <c r="N130" s="27">
        <f t="shared" si="16"/>
        <v>2004.5718200000001</v>
      </c>
      <c r="O130" s="27">
        <f t="shared" si="20"/>
        <v>-116261.37045999867</v>
      </c>
      <c r="P130" s="27">
        <f t="shared" si="21"/>
        <v>116261.37045999867</v>
      </c>
      <c r="Q130" s="8"/>
      <c r="R130" s="8"/>
      <c r="S130" s="8"/>
      <c r="T130" s="4"/>
    </row>
    <row r="131" spans="1:20">
      <c r="A131" s="31">
        <v>43678</v>
      </c>
      <c r="B131" s="4"/>
      <c r="C131" s="6">
        <v>123</v>
      </c>
      <c r="D131" s="29">
        <f t="shared" si="12"/>
        <v>5282</v>
      </c>
      <c r="E131" s="29">
        <f t="shared" si="17"/>
        <v>649686</v>
      </c>
      <c r="F131" s="29">
        <f t="shared" si="13"/>
        <v>-301064</v>
      </c>
      <c r="G131" s="34">
        <f>+Inputs!$D$3</f>
        <v>0.37951000000000001</v>
      </c>
      <c r="H131" s="4"/>
      <c r="I131" s="27">
        <f t="shared" si="18"/>
        <v>950750</v>
      </c>
      <c r="J131" s="4"/>
      <c r="K131" s="27">
        <f t="shared" si="14"/>
        <v>5282</v>
      </c>
      <c r="L131" s="27">
        <f t="shared" si="19"/>
        <v>649686</v>
      </c>
      <c r="M131" s="27">
        <f t="shared" si="15"/>
        <v>2004.5718200000001</v>
      </c>
      <c r="N131" s="27">
        <f t="shared" si="16"/>
        <v>2004.5718200000001</v>
      </c>
      <c r="O131" s="27">
        <f t="shared" si="20"/>
        <v>-114256.79863999867</v>
      </c>
      <c r="P131" s="27">
        <f t="shared" si="21"/>
        <v>114256.79863999867</v>
      </c>
      <c r="Q131" s="8"/>
      <c r="R131" s="8"/>
      <c r="S131" s="8"/>
      <c r="T131" s="4"/>
    </row>
    <row r="132" spans="1:20">
      <c r="A132" s="31">
        <v>43709</v>
      </c>
      <c r="B132" s="4"/>
      <c r="C132" s="6">
        <v>124</v>
      </c>
      <c r="D132" s="29">
        <f t="shared" si="12"/>
        <v>5282</v>
      </c>
      <c r="E132" s="29">
        <f t="shared" si="17"/>
        <v>654968</v>
      </c>
      <c r="F132" s="29">
        <f t="shared" si="13"/>
        <v>-295782</v>
      </c>
      <c r="G132" s="34">
        <f>+Inputs!$D$3</f>
        <v>0.37951000000000001</v>
      </c>
      <c r="H132" s="4"/>
      <c r="I132" s="27">
        <f t="shared" si="18"/>
        <v>950750</v>
      </c>
      <c r="J132" s="4"/>
      <c r="K132" s="27">
        <f t="shared" si="14"/>
        <v>5282</v>
      </c>
      <c r="L132" s="27">
        <f t="shared" si="19"/>
        <v>654968</v>
      </c>
      <c r="M132" s="27">
        <f t="shared" si="15"/>
        <v>2004.5718200000001</v>
      </c>
      <c r="N132" s="27">
        <f t="shared" si="16"/>
        <v>2004.5718200000001</v>
      </c>
      <c r="O132" s="27">
        <f t="shared" si="20"/>
        <v>-112252.22681999867</v>
      </c>
      <c r="P132" s="27">
        <f t="shared" si="21"/>
        <v>112252.22681999867</v>
      </c>
      <c r="Q132" s="8"/>
      <c r="R132" s="8"/>
      <c r="S132" s="8"/>
      <c r="T132" s="4"/>
    </row>
    <row r="133" spans="1:20">
      <c r="A133" s="31">
        <v>43739</v>
      </c>
      <c r="B133" s="4"/>
      <c r="C133" s="6">
        <v>125</v>
      </c>
      <c r="D133" s="29">
        <f t="shared" si="12"/>
        <v>5282</v>
      </c>
      <c r="E133" s="29">
        <f t="shared" si="17"/>
        <v>660250</v>
      </c>
      <c r="F133" s="29">
        <f t="shared" si="13"/>
        <v>-290500</v>
      </c>
      <c r="G133" s="34">
        <f>+Inputs!$D$3</f>
        <v>0.37951000000000001</v>
      </c>
      <c r="H133" s="4"/>
      <c r="I133" s="27">
        <f t="shared" si="18"/>
        <v>950750</v>
      </c>
      <c r="J133" s="4"/>
      <c r="K133" s="27">
        <f t="shared" si="14"/>
        <v>5282</v>
      </c>
      <c r="L133" s="27">
        <f t="shared" si="19"/>
        <v>660250</v>
      </c>
      <c r="M133" s="27">
        <f t="shared" si="15"/>
        <v>2004.5718200000001</v>
      </c>
      <c r="N133" s="27">
        <f t="shared" si="16"/>
        <v>2004.5718200000001</v>
      </c>
      <c r="O133" s="27">
        <f t="shared" si="20"/>
        <v>-110247.65499999867</v>
      </c>
      <c r="P133" s="27">
        <f t="shared" si="21"/>
        <v>110247.65499999867</v>
      </c>
      <c r="Q133" s="8"/>
      <c r="R133" s="8"/>
      <c r="S133" s="8"/>
      <c r="T133" s="4"/>
    </row>
    <row r="134" spans="1:20">
      <c r="A134" s="31">
        <v>43770</v>
      </c>
      <c r="B134" s="4"/>
      <c r="C134" s="6">
        <v>126</v>
      </c>
      <c r="D134" s="29">
        <f t="shared" si="12"/>
        <v>5282</v>
      </c>
      <c r="E134" s="29">
        <f t="shared" si="17"/>
        <v>665532</v>
      </c>
      <c r="F134" s="29">
        <f t="shared" si="13"/>
        <v>-285218</v>
      </c>
      <c r="G134" s="34">
        <f>+Inputs!$D$3</f>
        <v>0.37951000000000001</v>
      </c>
      <c r="H134" s="4"/>
      <c r="I134" s="27">
        <f t="shared" si="18"/>
        <v>950750</v>
      </c>
      <c r="J134" s="4"/>
      <c r="K134" s="27">
        <f t="shared" si="14"/>
        <v>5282</v>
      </c>
      <c r="L134" s="27">
        <f t="shared" si="19"/>
        <v>665532</v>
      </c>
      <c r="M134" s="27">
        <f t="shared" si="15"/>
        <v>2004.5718200000001</v>
      </c>
      <c r="N134" s="27">
        <f t="shared" si="16"/>
        <v>2004.5718200000001</v>
      </c>
      <c r="O134" s="27">
        <f t="shared" si="20"/>
        <v>-108243.08317999868</v>
      </c>
      <c r="P134" s="27">
        <f t="shared" si="21"/>
        <v>108243.08317999868</v>
      </c>
      <c r="Q134" s="8"/>
      <c r="R134" s="8"/>
      <c r="S134" s="8"/>
      <c r="T134" s="4"/>
    </row>
    <row r="135" spans="1:20">
      <c r="A135" s="31">
        <v>43800</v>
      </c>
      <c r="B135" s="4"/>
      <c r="C135" s="6">
        <v>127</v>
      </c>
      <c r="D135" s="29">
        <f t="shared" si="12"/>
        <v>5282</v>
      </c>
      <c r="E135" s="29">
        <f t="shared" si="17"/>
        <v>670814</v>
      </c>
      <c r="F135" s="29">
        <f t="shared" si="13"/>
        <v>-279936</v>
      </c>
      <c r="G135" s="34">
        <f>+Inputs!$D$3</f>
        <v>0.37951000000000001</v>
      </c>
      <c r="H135" s="4"/>
      <c r="I135" s="27">
        <f t="shared" si="18"/>
        <v>950750</v>
      </c>
      <c r="J135" s="4"/>
      <c r="K135" s="27">
        <f t="shared" si="14"/>
        <v>5282</v>
      </c>
      <c r="L135" s="27">
        <f t="shared" si="19"/>
        <v>670814</v>
      </c>
      <c r="M135" s="27">
        <f t="shared" si="15"/>
        <v>2004.5718200000001</v>
      </c>
      <c r="N135" s="27">
        <f t="shared" si="16"/>
        <v>2004.5718200000001</v>
      </c>
      <c r="O135" s="27">
        <f t="shared" si="20"/>
        <v>-106238.51135999868</v>
      </c>
      <c r="P135" s="27">
        <f t="shared" si="21"/>
        <v>106238.51135999868</v>
      </c>
      <c r="Q135" s="8"/>
      <c r="R135" s="8"/>
      <c r="S135" s="8"/>
      <c r="T135" s="4"/>
    </row>
    <row r="136" spans="1:20">
      <c r="A136" s="31">
        <v>43831</v>
      </c>
      <c r="B136" s="4"/>
      <c r="C136" s="6">
        <v>128</v>
      </c>
      <c r="D136" s="29">
        <f t="shared" si="12"/>
        <v>5282</v>
      </c>
      <c r="E136" s="29">
        <f t="shared" si="17"/>
        <v>676096</v>
      </c>
      <c r="F136" s="29">
        <f t="shared" si="13"/>
        <v>-274654</v>
      </c>
      <c r="G136" s="34">
        <f>+Inputs!$D$3</f>
        <v>0.37951000000000001</v>
      </c>
      <c r="H136" s="4"/>
      <c r="I136" s="27">
        <f t="shared" si="18"/>
        <v>950750</v>
      </c>
      <c r="J136" s="4"/>
      <c r="K136" s="27">
        <f t="shared" si="14"/>
        <v>5282</v>
      </c>
      <c r="L136" s="27">
        <f t="shared" si="19"/>
        <v>676096</v>
      </c>
      <c r="M136" s="27">
        <f t="shared" si="15"/>
        <v>2004.5718200000001</v>
      </c>
      <c r="N136" s="27">
        <f t="shared" si="16"/>
        <v>2004.5718200000001</v>
      </c>
      <c r="O136" s="27">
        <f t="shared" si="20"/>
        <v>-104233.93953999868</v>
      </c>
      <c r="P136" s="27">
        <f t="shared" si="21"/>
        <v>104233.93953999868</v>
      </c>
      <c r="Q136" s="8"/>
      <c r="R136" s="8"/>
      <c r="S136" s="8"/>
      <c r="T136" s="4"/>
    </row>
    <row r="137" spans="1:20">
      <c r="A137" s="31">
        <v>43862</v>
      </c>
      <c r="B137" s="4"/>
      <c r="C137" s="6">
        <v>129</v>
      </c>
      <c r="D137" s="29">
        <f t="shared" ref="D137:D187" si="22">ROUND(-(+$B$9/180)*1,0)</f>
        <v>5282</v>
      </c>
      <c r="E137" s="29">
        <f t="shared" si="17"/>
        <v>681378</v>
      </c>
      <c r="F137" s="29">
        <f t="shared" ref="F137:F188" si="23">$B$9+E137</f>
        <v>-269372</v>
      </c>
      <c r="G137" s="34">
        <f>+Inputs!$D$3</f>
        <v>0.37951000000000001</v>
      </c>
      <c r="H137" s="4"/>
      <c r="I137" s="27">
        <f t="shared" si="18"/>
        <v>950750</v>
      </c>
      <c r="J137" s="4"/>
      <c r="K137" s="27">
        <f t="shared" ref="K137:K188" si="24">D137</f>
        <v>5282</v>
      </c>
      <c r="L137" s="27">
        <f t="shared" si="19"/>
        <v>681378</v>
      </c>
      <c r="M137" s="27">
        <f t="shared" ref="M137:M188" si="25">K137*G137</f>
        <v>2004.5718200000001</v>
      </c>
      <c r="N137" s="27">
        <f t="shared" ref="N137:N188" si="26">M137-J137</f>
        <v>2004.5718200000001</v>
      </c>
      <c r="O137" s="27">
        <f t="shared" si="20"/>
        <v>-102229.36771999869</v>
      </c>
      <c r="P137" s="27">
        <f t="shared" si="21"/>
        <v>102229.36771999869</v>
      </c>
      <c r="Q137" s="8"/>
      <c r="R137" s="8"/>
      <c r="S137" s="8"/>
      <c r="T137" s="4"/>
    </row>
    <row r="138" spans="1:20">
      <c r="A138" s="31">
        <v>43891</v>
      </c>
      <c r="B138" s="4"/>
      <c r="C138" s="6">
        <v>130</v>
      </c>
      <c r="D138" s="29">
        <f t="shared" si="22"/>
        <v>5282</v>
      </c>
      <c r="E138" s="29">
        <f t="shared" ref="E138:E188" si="27">+E137+D138</f>
        <v>686660</v>
      </c>
      <c r="F138" s="29">
        <f t="shared" si="23"/>
        <v>-264090</v>
      </c>
      <c r="G138" s="34">
        <f>+Inputs!$D$3</f>
        <v>0.37951000000000001</v>
      </c>
      <c r="H138" s="4"/>
      <c r="I138" s="27">
        <f t="shared" ref="I138:I188" si="28">+I137+H138</f>
        <v>950750</v>
      </c>
      <c r="J138" s="4"/>
      <c r="K138" s="27">
        <f t="shared" si="24"/>
        <v>5282</v>
      </c>
      <c r="L138" s="27">
        <f t="shared" ref="L138:L188" si="29">+L137+K138</f>
        <v>686660</v>
      </c>
      <c r="M138" s="27">
        <f t="shared" si="25"/>
        <v>2004.5718200000001</v>
      </c>
      <c r="N138" s="27">
        <f t="shared" si="26"/>
        <v>2004.5718200000001</v>
      </c>
      <c r="O138" s="27">
        <f t="shared" ref="O138:O188" si="30">+O137+N138</f>
        <v>-100224.79589999869</v>
      </c>
      <c r="P138" s="27">
        <f t="shared" ref="P138:P188" si="31">P137-N138</f>
        <v>100224.79589999869</v>
      </c>
      <c r="Q138" s="8"/>
      <c r="R138" s="8"/>
      <c r="S138" s="8"/>
      <c r="T138" s="4"/>
    </row>
    <row r="139" spans="1:20">
      <c r="A139" s="31">
        <v>43922</v>
      </c>
      <c r="B139" s="4"/>
      <c r="C139" s="6">
        <v>131</v>
      </c>
      <c r="D139" s="29">
        <f t="shared" si="22"/>
        <v>5282</v>
      </c>
      <c r="E139" s="29">
        <f t="shared" si="27"/>
        <v>691942</v>
      </c>
      <c r="F139" s="29">
        <f t="shared" si="23"/>
        <v>-258808</v>
      </c>
      <c r="G139" s="34">
        <f>+Inputs!$D$3</f>
        <v>0.37951000000000001</v>
      </c>
      <c r="H139" s="4"/>
      <c r="I139" s="27">
        <f t="shared" si="28"/>
        <v>950750</v>
      </c>
      <c r="J139" s="4"/>
      <c r="K139" s="27">
        <f t="shared" si="24"/>
        <v>5282</v>
      </c>
      <c r="L139" s="27">
        <f t="shared" si="29"/>
        <v>691942</v>
      </c>
      <c r="M139" s="27">
        <f t="shared" si="25"/>
        <v>2004.5718200000001</v>
      </c>
      <c r="N139" s="27">
        <f t="shared" si="26"/>
        <v>2004.5718200000001</v>
      </c>
      <c r="O139" s="27">
        <f t="shared" si="30"/>
        <v>-98220.22407999869</v>
      </c>
      <c r="P139" s="27">
        <f t="shared" si="31"/>
        <v>98220.22407999869</v>
      </c>
      <c r="Q139" s="8"/>
      <c r="R139" s="8"/>
      <c r="S139" s="8"/>
      <c r="T139" s="4"/>
    </row>
    <row r="140" spans="1:20">
      <c r="A140" s="31">
        <v>43952</v>
      </c>
      <c r="B140" s="4"/>
      <c r="C140" s="6">
        <v>132</v>
      </c>
      <c r="D140" s="29">
        <f t="shared" si="22"/>
        <v>5282</v>
      </c>
      <c r="E140" s="29">
        <f t="shared" si="27"/>
        <v>697224</v>
      </c>
      <c r="F140" s="29">
        <f t="shared" si="23"/>
        <v>-253526</v>
      </c>
      <c r="G140" s="34">
        <f>+Inputs!$D$3</f>
        <v>0.37951000000000001</v>
      </c>
      <c r="H140" s="4"/>
      <c r="I140" s="27">
        <f t="shared" si="28"/>
        <v>950750</v>
      </c>
      <c r="J140" s="4"/>
      <c r="K140" s="27">
        <f t="shared" si="24"/>
        <v>5282</v>
      </c>
      <c r="L140" s="27">
        <f t="shared" si="29"/>
        <v>697224</v>
      </c>
      <c r="M140" s="27">
        <f t="shared" si="25"/>
        <v>2004.5718200000001</v>
      </c>
      <c r="N140" s="27">
        <f t="shared" si="26"/>
        <v>2004.5718200000001</v>
      </c>
      <c r="O140" s="27">
        <f t="shared" si="30"/>
        <v>-96215.652259998693</v>
      </c>
      <c r="P140" s="27">
        <f t="shared" si="31"/>
        <v>96215.652259998693</v>
      </c>
      <c r="Q140" s="8"/>
      <c r="R140" s="8"/>
      <c r="S140" s="8"/>
      <c r="T140" s="4"/>
    </row>
    <row r="141" spans="1:20">
      <c r="A141" s="31">
        <v>43983</v>
      </c>
      <c r="B141" s="4"/>
      <c r="C141" s="6">
        <v>133</v>
      </c>
      <c r="D141" s="29">
        <f t="shared" si="22"/>
        <v>5282</v>
      </c>
      <c r="E141" s="29">
        <f t="shared" si="27"/>
        <v>702506</v>
      </c>
      <c r="F141" s="29">
        <f t="shared" si="23"/>
        <v>-248244</v>
      </c>
      <c r="G141" s="34">
        <f>+Inputs!$D$3</f>
        <v>0.37951000000000001</v>
      </c>
      <c r="H141" s="4"/>
      <c r="I141" s="27">
        <f t="shared" si="28"/>
        <v>950750</v>
      </c>
      <c r="J141" s="4"/>
      <c r="K141" s="27">
        <f t="shared" si="24"/>
        <v>5282</v>
      </c>
      <c r="L141" s="27">
        <f t="shared" si="29"/>
        <v>702506</v>
      </c>
      <c r="M141" s="27">
        <f t="shared" si="25"/>
        <v>2004.5718200000001</v>
      </c>
      <c r="N141" s="27">
        <f t="shared" si="26"/>
        <v>2004.5718200000001</v>
      </c>
      <c r="O141" s="27">
        <f t="shared" si="30"/>
        <v>-94211.080439998696</v>
      </c>
      <c r="P141" s="27">
        <f t="shared" si="31"/>
        <v>94211.080439998696</v>
      </c>
      <c r="Q141" s="8"/>
      <c r="R141" s="8"/>
      <c r="S141" s="8"/>
      <c r="T141" s="4"/>
    </row>
    <row r="142" spans="1:20">
      <c r="A142" s="31">
        <v>44013</v>
      </c>
      <c r="B142" s="4"/>
      <c r="C142" s="6">
        <v>134</v>
      </c>
      <c r="D142" s="29">
        <f t="shared" si="22"/>
        <v>5282</v>
      </c>
      <c r="E142" s="29">
        <f t="shared" si="27"/>
        <v>707788</v>
      </c>
      <c r="F142" s="29">
        <f t="shared" si="23"/>
        <v>-242962</v>
      </c>
      <c r="G142" s="34">
        <f>+Inputs!$D$3</f>
        <v>0.37951000000000001</v>
      </c>
      <c r="H142" s="4"/>
      <c r="I142" s="27">
        <f t="shared" si="28"/>
        <v>950750</v>
      </c>
      <c r="J142" s="4"/>
      <c r="K142" s="27">
        <f t="shared" si="24"/>
        <v>5282</v>
      </c>
      <c r="L142" s="27">
        <f t="shared" si="29"/>
        <v>707788</v>
      </c>
      <c r="M142" s="27">
        <f t="shared" si="25"/>
        <v>2004.5718200000001</v>
      </c>
      <c r="N142" s="27">
        <f t="shared" si="26"/>
        <v>2004.5718200000001</v>
      </c>
      <c r="O142" s="27">
        <f t="shared" si="30"/>
        <v>-92206.508619998698</v>
      </c>
      <c r="P142" s="27">
        <f t="shared" si="31"/>
        <v>92206.508619998698</v>
      </c>
      <c r="Q142" s="8"/>
      <c r="R142" s="8"/>
      <c r="S142" s="8"/>
      <c r="T142" s="4"/>
    </row>
    <row r="143" spans="1:20">
      <c r="A143" s="31">
        <v>44044</v>
      </c>
      <c r="B143" s="4"/>
      <c r="C143" s="6">
        <v>135</v>
      </c>
      <c r="D143" s="29">
        <f t="shared" si="22"/>
        <v>5282</v>
      </c>
      <c r="E143" s="29">
        <f t="shared" si="27"/>
        <v>713070</v>
      </c>
      <c r="F143" s="29">
        <f t="shared" si="23"/>
        <v>-237680</v>
      </c>
      <c r="G143" s="34">
        <f>+Inputs!$D$3</f>
        <v>0.37951000000000001</v>
      </c>
      <c r="H143" s="4"/>
      <c r="I143" s="27">
        <f t="shared" si="28"/>
        <v>950750</v>
      </c>
      <c r="J143" s="4"/>
      <c r="K143" s="27">
        <f t="shared" si="24"/>
        <v>5282</v>
      </c>
      <c r="L143" s="27">
        <f t="shared" si="29"/>
        <v>713070</v>
      </c>
      <c r="M143" s="27">
        <f t="shared" si="25"/>
        <v>2004.5718200000001</v>
      </c>
      <c r="N143" s="27">
        <f t="shared" si="26"/>
        <v>2004.5718200000001</v>
      </c>
      <c r="O143" s="27">
        <f t="shared" si="30"/>
        <v>-90201.936799998701</v>
      </c>
      <c r="P143" s="27">
        <f t="shared" si="31"/>
        <v>90201.936799998701</v>
      </c>
      <c r="Q143" s="8"/>
      <c r="R143" s="8"/>
      <c r="S143" s="8"/>
      <c r="T143" s="4"/>
    </row>
    <row r="144" spans="1:20">
      <c r="A144" s="31">
        <v>44075</v>
      </c>
      <c r="B144" s="4"/>
      <c r="C144" s="6">
        <v>136</v>
      </c>
      <c r="D144" s="29">
        <f t="shared" si="22"/>
        <v>5282</v>
      </c>
      <c r="E144" s="29">
        <f t="shared" si="27"/>
        <v>718352</v>
      </c>
      <c r="F144" s="29">
        <f t="shared" si="23"/>
        <v>-232398</v>
      </c>
      <c r="G144" s="34">
        <f>+Inputs!$D$3</f>
        <v>0.37951000000000001</v>
      </c>
      <c r="H144" s="4"/>
      <c r="I144" s="27">
        <f t="shared" si="28"/>
        <v>950750</v>
      </c>
      <c r="J144" s="4"/>
      <c r="K144" s="27">
        <f t="shared" si="24"/>
        <v>5282</v>
      </c>
      <c r="L144" s="27">
        <f t="shared" si="29"/>
        <v>718352</v>
      </c>
      <c r="M144" s="27">
        <f t="shared" si="25"/>
        <v>2004.5718200000001</v>
      </c>
      <c r="N144" s="27">
        <f t="shared" si="26"/>
        <v>2004.5718200000001</v>
      </c>
      <c r="O144" s="27">
        <f t="shared" si="30"/>
        <v>-88197.364979998703</v>
      </c>
      <c r="P144" s="27">
        <f t="shared" si="31"/>
        <v>88197.364979998703</v>
      </c>
      <c r="Q144" s="8"/>
      <c r="R144" s="8"/>
      <c r="S144" s="8"/>
      <c r="T144" s="4"/>
    </row>
    <row r="145" spans="1:20">
      <c r="A145" s="31">
        <v>44105</v>
      </c>
      <c r="B145" s="4"/>
      <c r="C145" s="6">
        <v>137</v>
      </c>
      <c r="D145" s="29">
        <f t="shared" si="22"/>
        <v>5282</v>
      </c>
      <c r="E145" s="29">
        <f t="shared" si="27"/>
        <v>723634</v>
      </c>
      <c r="F145" s="29">
        <f t="shared" si="23"/>
        <v>-227116</v>
      </c>
      <c r="G145" s="34">
        <f>+Inputs!$D$3</f>
        <v>0.37951000000000001</v>
      </c>
      <c r="H145" s="4"/>
      <c r="I145" s="27">
        <f t="shared" si="28"/>
        <v>950750</v>
      </c>
      <c r="J145" s="4"/>
      <c r="K145" s="27">
        <f t="shared" si="24"/>
        <v>5282</v>
      </c>
      <c r="L145" s="27">
        <f t="shared" si="29"/>
        <v>723634</v>
      </c>
      <c r="M145" s="27">
        <f t="shared" si="25"/>
        <v>2004.5718200000001</v>
      </c>
      <c r="N145" s="27">
        <f t="shared" si="26"/>
        <v>2004.5718200000001</v>
      </c>
      <c r="O145" s="27">
        <f t="shared" si="30"/>
        <v>-86192.793159998706</v>
      </c>
      <c r="P145" s="27">
        <f t="shared" si="31"/>
        <v>86192.793159998706</v>
      </c>
      <c r="Q145" s="8"/>
      <c r="R145" s="8"/>
      <c r="S145" s="8"/>
      <c r="T145" s="4"/>
    </row>
    <row r="146" spans="1:20">
      <c r="A146" s="31">
        <v>44136</v>
      </c>
      <c r="B146" s="4"/>
      <c r="C146" s="6">
        <v>138</v>
      </c>
      <c r="D146" s="29">
        <f t="shared" si="22"/>
        <v>5282</v>
      </c>
      <c r="E146" s="29">
        <f t="shared" si="27"/>
        <v>728916</v>
      </c>
      <c r="F146" s="29">
        <f t="shared" si="23"/>
        <v>-221834</v>
      </c>
      <c r="G146" s="34">
        <f>+Inputs!$D$3</f>
        <v>0.37951000000000001</v>
      </c>
      <c r="H146" s="4"/>
      <c r="I146" s="27">
        <f t="shared" si="28"/>
        <v>950750</v>
      </c>
      <c r="J146" s="4"/>
      <c r="K146" s="27">
        <f t="shared" si="24"/>
        <v>5282</v>
      </c>
      <c r="L146" s="27">
        <f t="shared" si="29"/>
        <v>728916</v>
      </c>
      <c r="M146" s="27">
        <f t="shared" si="25"/>
        <v>2004.5718200000001</v>
      </c>
      <c r="N146" s="27">
        <f t="shared" si="26"/>
        <v>2004.5718200000001</v>
      </c>
      <c r="O146" s="27">
        <f t="shared" si="30"/>
        <v>-84188.221339998709</v>
      </c>
      <c r="P146" s="27">
        <f t="shared" si="31"/>
        <v>84188.221339998709</v>
      </c>
      <c r="Q146" s="8"/>
      <c r="R146" s="8"/>
      <c r="S146" s="8"/>
      <c r="T146" s="4"/>
    </row>
    <row r="147" spans="1:20">
      <c r="A147" s="31">
        <v>44166</v>
      </c>
      <c r="B147" s="4"/>
      <c r="C147" s="6">
        <v>139</v>
      </c>
      <c r="D147" s="29">
        <f t="shared" si="22"/>
        <v>5282</v>
      </c>
      <c r="E147" s="29">
        <f t="shared" si="27"/>
        <v>734198</v>
      </c>
      <c r="F147" s="29">
        <f t="shared" si="23"/>
        <v>-216552</v>
      </c>
      <c r="G147" s="34">
        <f>+Inputs!$D$3</f>
        <v>0.37951000000000001</v>
      </c>
      <c r="H147" s="4"/>
      <c r="I147" s="27">
        <f t="shared" si="28"/>
        <v>950750</v>
      </c>
      <c r="J147" s="4"/>
      <c r="K147" s="27">
        <f t="shared" si="24"/>
        <v>5282</v>
      </c>
      <c r="L147" s="27">
        <f t="shared" si="29"/>
        <v>734198</v>
      </c>
      <c r="M147" s="27">
        <f t="shared" si="25"/>
        <v>2004.5718200000001</v>
      </c>
      <c r="N147" s="27">
        <f t="shared" si="26"/>
        <v>2004.5718200000001</v>
      </c>
      <c r="O147" s="27">
        <f t="shared" si="30"/>
        <v>-82183.649519998711</v>
      </c>
      <c r="P147" s="27">
        <f t="shared" si="31"/>
        <v>82183.649519998711</v>
      </c>
      <c r="Q147" s="8"/>
      <c r="R147" s="8"/>
      <c r="S147" s="8"/>
      <c r="T147" s="4"/>
    </row>
    <row r="148" spans="1:20">
      <c r="A148" s="31">
        <v>44197</v>
      </c>
      <c r="B148" s="4"/>
      <c r="C148" s="6">
        <v>140</v>
      </c>
      <c r="D148" s="29">
        <f t="shared" si="22"/>
        <v>5282</v>
      </c>
      <c r="E148" s="29">
        <f t="shared" si="27"/>
        <v>739480</v>
      </c>
      <c r="F148" s="29">
        <f t="shared" si="23"/>
        <v>-211270</v>
      </c>
      <c r="G148" s="34">
        <f>+Inputs!$D$3</f>
        <v>0.37951000000000001</v>
      </c>
      <c r="H148" s="4"/>
      <c r="I148" s="27">
        <f t="shared" si="28"/>
        <v>950750</v>
      </c>
      <c r="J148" s="4"/>
      <c r="K148" s="27">
        <f t="shared" si="24"/>
        <v>5282</v>
      </c>
      <c r="L148" s="27">
        <f t="shared" si="29"/>
        <v>739480</v>
      </c>
      <c r="M148" s="27">
        <f t="shared" si="25"/>
        <v>2004.5718200000001</v>
      </c>
      <c r="N148" s="27">
        <f t="shared" si="26"/>
        <v>2004.5718200000001</v>
      </c>
      <c r="O148" s="27">
        <f t="shared" si="30"/>
        <v>-80179.077699998714</v>
      </c>
      <c r="P148" s="27">
        <f t="shared" si="31"/>
        <v>80179.077699998714</v>
      </c>
      <c r="Q148" s="8"/>
      <c r="R148" s="8"/>
      <c r="S148" s="8"/>
      <c r="T148" s="4"/>
    </row>
    <row r="149" spans="1:20">
      <c r="A149" s="31">
        <v>44228</v>
      </c>
      <c r="B149" s="4"/>
      <c r="C149" s="6">
        <v>141</v>
      </c>
      <c r="D149" s="29">
        <f t="shared" si="22"/>
        <v>5282</v>
      </c>
      <c r="E149" s="29">
        <f t="shared" si="27"/>
        <v>744762</v>
      </c>
      <c r="F149" s="29">
        <f t="shared" si="23"/>
        <v>-205988</v>
      </c>
      <c r="G149" s="34">
        <f>+Inputs!$D$3</f>
        <v>0.37951000000000001</v>
      </c>
      <c r="H149" s="4"/>
      <c r="I149" s="27">
        <f t="shared" si="28"/>
        <v>950750</v>
      </c>
      <c r="J149" s="4"/>
      <c r="K149" s="27">
        <f t="shared" si="24"/>
        <v>5282</v>
      </c>
      <c r="L149" s="27">
        <f t="shared" si="29"/>
        <v>744762</v>
      </c>
      <c r="M149" s="27">
        <f t="shared" si="25"/>
        <v>2004.5718200000001</v>
      </c>
      <c r="N149" s="27">
        <f t="shared" si="26"/>
        <v>2004.5718200000001</v>
      </c>
      <c r="O149" s="27">
        <f t="shared" si="30"/>
        <v>-78174.505879998716</v>
      </c>
      <c r="P149" s="27">
        <f t="shared" si="31"/>
        <v>78174.505879998716</v>
      </c>
      <c r="Q149" s="8"/>
      <c r="R149" s="8"/>
      <c r="S149" s="8"/>
      <c r="T149" s="4"/>
    </row>
    <row r="150" spans="1:20">
      <c r="A150" s="31">
        <v>44256</v>
      </c>
      <c r="B150" s="4"/>
      <c r="C150" s="6">
        <v>142</v>
      </c>
      <c r="D150" s="29">
        <f t="shared" si="22"/>
        <v>5282</v>
      </c>
      <c r="E150" s="29">
        <f t="shared" si="27"/>
        <v>750044</v>
      </c>
      <c r="F150" s="29">
        <f t="shared" si="23"/>
        <v>-200706</v>
      </c>
      <c r="G150" s="34">
        <f>+Inputs!$D$3</f>
        <v>0.37951000000000001</v>
      </c>
      <c r="H150" s="4"/>
      <c r="I150" s="27">
        <f t="shared" si="28"/>
        <v>950750</v>
      </c>
      <c r="J150" s="4"/>
      <c r="K150" s="27">
        <f t="shared" si="24"/>
        <v>5282</v>
      </c>
      <c r="L150" s="27">
        <f t="shared" si="29"/>
        <v>750044</v>
      </c>
      <c r="M150" s="27">
        <f t="shared" si="25"/>
        <v>2004.5718200000001</v>
      </c>
      <c r="N150" s="27">
        <f t="shared" si="26"/>
        <v>2004.5718200000001</v>
      </c>
      <c r="O150" s="27">
        <f t="shared" si="30"/>
        <v>-76169.934059998719</v>
      </c>
      <c r="P150" s="27">
        <f t="shared" si="31"/>
        <v>76169.934059998719</v>
      </c>
      <c r="Q150" s="8"/>
      <c r="R150" s="8"/>
      <c r="S150" s="8"/>
      <c r="T150" s="4"/>
    </row>
    <row r="151" spans="1:20">
      <c r="A151" s="31">
        <v>44287</v>
      </c>
      <c r="B151" s="4"/>
      <c r="C151" s="6">
        <v>143</v>
      </c>
      <c r="D151" s="29">
        <f t="shared" si="22"/>
        <v>5282</v>
      </c>
      <c r="E151" s="29">
        <f t="shared" si="27"/>
        <v>755326</v>
      </c>
      <c r="F151" s="29">
        <f t="shared" si="23"/>
        <v>-195424</v>
      </c>
      <c r="G151" s="34">
        <f>+Inputs!$D$3</f>
        <v>0.37951000000000001</v>
      </c>
      <c r="H151" s="4"/>
      <c r="I151" s="27">
        <f t="shared" si="28"/>
        <v>950750</v>
      </c>
      <c r="J151" s="4"/>
      <c r="K151" s="27">
        <f t="shared" si="24"/>
        <v>5282</v>
      </c>
      <c r="L151" s="27">
        <f t="shared" si="29"/>
        <v>755326</v>
      </c>
      <c r="M151" s="27">
        <f t="shared" si="25"/>
        <v>2004.5718200000001</v>
      </c>
      <c r="N151" s="27">
        <f t="shared" si="26"/>
        <v>2004.5718200000001</v>
      </c>
      <c r="O151" s="27">
        <f t="shared" si="30"/>
        <v>-74165.362239998722</v>
      </c>
      <c r="P151" s="27">
        <f t="shared" si="31"/>
        <v>74165.362239998722</v>
      </c>
      <c r="Q151" s="8"/>
      <c r="R151" s="8"/>
      <c r="S151" s="8"/>
      <c r="T151" s="4"/>
    </row>
    <row r="152" spans="1:20">
      <c r="A152" s="31">
        <v>44317</v>
      </c>
      <c r="B152" s="4"/>
      <c r="C152" s="6">
        <v>144</v>
      </c>
      <c r="D152" s="29">
        <f t="shared" si="22"/>
        <v>5282</v>
      </c>
      <c r="E152" s="29">
        <f t="shared" si="27"/>
        <v>760608</v>
      </c>
      <c r="F152" s="29">
        <f t="shared" si="23"/>
        <v>-190142</v>
      </c>
      <c r="G152" s="34">
        <f>+Inputs!$D$3</f>
        <v>0.37951000000000001</v>
      </c>
      <c r="H152" s="4"/>
      <c r="I152" s="27">
        <f t="shared" si="28"/>
        <v>950750</v>
      </c>
      <c r="J152" s="4"/>
      <c r="K152" s="27">
        <f t="shared" si="24"/>
        <v>5282</v>
      </c>
      <c r="L152" s="27">
        <f t="shared" si="29"/>
        <v>760608</v>
      </c>
      <c r="M152" s="27">
        <f t="shared" si="25"/>
        <v>2004.5718200000001</v>
      </c>
      <c r="N152" s="27">
        <f t="shared" si="26"/>
        <v>2004.5718200000001</v>
      </c>
      <c r="O152" s="27">
        <f t="shared" si="30"/>
        <v>-72160.790419998724</v>
      </c>
      <c r="P152" s="27">
        <f t="shared" si="31"/>
        <v>72160.790419998724</v>
      </c>
      <c r="Q152" s="8"/>
      <c r="R152" s="8"/>
      <c r="S152" s="8"/>
      <c r="T152" s="4"/>
    </row>
    <row r="153" spans="1:20">
      <c r="A153" s="31">
        <v>44348</v>
      </c>
      <c r="B153" s="4"/>
      <c r="C153" s="6">
        <v>145</v>
      </c>
      <c r="D153" s="29">
        <f t="shared" si="22"/>
        <v>5282</v>
      </c>
      <c r="E153" s="29">
        <f t="shared" si="27"/>
        <v>765890</v>
      </c>
      <c r="F153" s="29">
        <f t="shared" si="23"/>
        <v>-184860</v>
      </c>
      <c r="G153" s="34">
        <f>+Inputs!$D$3</f>
        <v>0.37951000000000001</v>
      </c>
      <c r="H153" s="4"/>
      <c r="I153" s="27">
        <f t="shared" si="28"/>
        <v>950750</v>
      </c>
      <c r="J153" s="4"/>
      <c r="K153" s="27">
        <f t="shared" si="24"/>
        <v>5282</v>
      </c>
      <c r="L153" s="27">
        <f t="shared" si="29"/>
        <v>765890</v>
      </c>
      <c r="M153" s="27">
        <f t="shared" si="25"/>
        <v>2004.5718200000001</v>
      </c>
      <c r="N153" s="27">
        <f t="shared" si="26"/>
        <v>2004.5718200000001</v>
      </c>
      <c r="O153" s="27">
        <f t="shared" si="30"/>
        <v>-70156.218599998727</v>
      </c>
      <c r="P153" s="27">
        <f t="shared" si="31"/>
        <v>70156.218599998727</v>
      </c>
      <c r="Q153" s="8"/>
      <c r="R153" s="8"/>
      <c r="S153" s="8"/>
      <c r="T153" s="4"/>
    </row>
    <row r="154" spans="1:20">
      <c r="A154" s="31">
        <v>44378</v>
      </c>
      <c r="B154" s="4"/>
      <c r="C154" s="6">
        <v>146</v>
      </c>
      <c r="D154" s="29">
        <f t="shared" si="22"/>
        <v>5282</v>
      </c>
      <c r="E154" s="29">
        <f t="shared" si="27"/>
        <v>771172</v>
      </c>
      <c r="F154" s="29">
        <f t="shared" si="23"/>
        <v>-179578</v>
      </c>
      <c r="G154" s="34">
        <f>+Inputs!$D$3</f>
        <v>0.37951000000000001</v>
      </c>
      <c r="H154" s="4"/>
      <c r="I154" s="27">
        <f t="shared" si="28"/>
        <v>950750</v>
      </c>
      <c r="J154" s="4"/>
      <c r="K154" s="27">
        <f t="shared" si="24"/>
        <v>5282</v>
      </c>
      <c r="L154" s="27">
        <f t="shared" si="29"/>
        <v>771172</v>
      </c>
      <c r="M154" s="27">
        <f t="shared" si="25"/>
        <v>2004.5718200000001</v>
      </c>
      <c r="N154" s="27">
        <f t="shared" si="26"/>
        <v>2004.5718200000001</v>
      </c>
      <c r="O154" s="27">
        <f t="shared" si="30"/>
        <v>-68151.646779998729</v>
      </c>
      <c r="P154" s="27">
        <f t="shared" si="31"/>
        <v>68151.646779998729</v>
      </c>
      <c r="Q154" s="8"/>
      <c r="R154" s="8"/>
      <c r="S154" s="8"/>
      <c r="T154" s="4"/>
    </row>
    <row r="155" spans="1:20">
      <c r="A155" s="31">
        <v>44409</v>
      </c>
      <c r="B155" s="4"/>
      <c r="C155" s="6">
        <v>147</v>
      </c>
      <c r="D155" s="29">
        <f t="shared" si="22"/>
        <v>5282</v>
      </c>
      <c r="E155" s="29">
        <f t="shared" si="27"/>
        <v>776454</v>
      </c>
      <c r="F155" s="29">
        <f t="shared" si="23"/>
        <v>-174296</v>
      </c>
      <c r="G155" s="34">
        <f>+Inputs!$D$3</f>
        <v>0.37951000000000001</v>
      </c>
      <c r="H155" s="4"/>
      <c r="I155" s="27">
        <f t="shared" si="28"/>
        <v>950750</v>
      </c>
      <c r="J155" s="4"/>
      <c r="K155" s="27">
        <f t="shared" si="24"/>
        <v>5282</v>
      </c>
      <c r="L155" s="27">
        <f t="shared" si="29"/>
        <v>776454</v>
      </c>
      <c r="M155" s="27">
        <f t="shared" si="25"/>
        <v>2004.5718200000001</v>
      </c>
      <c r="N155" s="27">
        <f t="shared" si="26"/>
        <v>2004.5718200000001</v>
      </c>
      <c r="O155" s="27">
        <f t="shared" si="30"/>
        <v>-66147.074959998732</v>
      </c>
      <c r="P155" s="27">
        <f t="shared" si="31"/>
        <v>66147.074959998732</v>
      </c>
      <c r="Q155" s="8"/>
      <c r="R155" s="8"/>
      <c r="S155" s="8"/>
      <c r="T155" s="4"/>
    </row>
    <row r="156" spans="1:20">
      <c r="A156" s="31">
        <v>44440</v>
      </c>
      <c r="B156" s="4"/>
      <c r="C156" s="6">
        <v>148</v>
      </c>
      <c r="D156" s="29">
        <f t="shared" si="22"/>
        <v>5282</v>
      </c>
      <c r="E156" s="29">
        <f t="shared" si="27"/>
        <v>781736</v>
      </c>
      <c r="F156" s="29">
        <f t="shared" si="23"/>
        <v>-169014</v>
      </c>
      <c r="G156" s="34">
        <f>+Inputs!$D$3</f>
        <v>0.37951000000000001</v>
      </c>
      <c r="H156" s="4"/>
      <c r="I156" s="27">
        <f t="shared" si="28"/>
        <v>950750</v>
      </c>
      <c r="J156" s="4"/>
      <c r="K156" s="27">
        <f t="shared" si="24"/>
        <v>5282</v>
      </c>
      <c r="L156" s="27">
        <f t="shared" si="29"/>
        <v>781736</v>
      </c>
      <c r="M156" s="27">
        <f t="shared" si="25"/>
        <v>2004.5718200000001</v>
      </c>
      <c r="N156" s="27">
        <f t="shared" si="26"/>
        <v>2004.5718200000001</v>
      </c>
      <c r="O156" s="27">
        <f t="shared" si="30"/>
        <v>-64142.503139998735</v>
      </c>
      <c r="P156" s="27">
        <f t="shared" si="31"/>
        <v>64142.503139998735</v>
      </c>
      <c r="Q156" s="8"/>
      <c r="R156" s="8"/>
      <c r="S156" s="8"/>
      <c r="T156" s="4"/>
    </row>
    <row r="157" spans="1:20">
      <c r="A157" s="31">
        <v>44470</v>
      </c>
      <c r="B157" s="4"/>
      <c r="C157" s="6">
        <v>149</v>
      </c>
      <c r="D157" s="29">
        <f t="shared" si="22"/>
        <v>5282</v>
      </c>
      <c r="E157" s="29">
        <f t="shared" si="27"/>
        <v>787018</v>
      </c>
      <c r="F157" s="29">
        <f t="shared" si="23"/>
        <v>-163732</v>
      </c>
      <c r="G157" s="34">
        <f>+Inputs!$D$3</f>
        <v>0.37951000000000001</v>
      </c>
      <c r="H157" s="4"/>
      <c r="I157" s="27">
        <f t="shared" si="28"/>
        <v>950750</v>
      </c>
      <c r="J157" s="4"/>
      <c r="K157" s="27">
        <f t="shared" si="24"/>
        <v>5282</v>
      </c>
      <c r="L157" s="27">
        <f t="shared" si="29"/>
        <v>787018</v>
      </c>
      <c r="M157" s="27">
        <f t="shared" si="25"/>
        <v>2004.5718200000001</v>
      </c>
      <c r="N157" s="27">
        <f t="shared" si="26"/>
        <v>2004.5718200000001</v>
      </c>
      <c r="O157" s="27">
        <f t="shared" si="30"/>
        <v>-62137.931319998737</v>
      </c>
      <c r="P157" s="27">
        <f t="shared" si="31"/>
        <v>62137.931319998737</v>
      </c>
      <c r="Q157" s="8"/>
      <c r="R157" s="8"/>
      <c r="S157" s="8"/>
      <c r="T157" s="4"/>
    </row>
    <row r="158" spans="1:20">
      <c r="A158" s="31">
        <v>44501</v>
      </c>
      <c r="B158" s="4"/>
      <c r="C158" s="6">
        <v>150</v>
      </c>
      <c r="D158" s="29">
        <f t="shared" si="22"/>
        <v>5282</v>
      </c>
      <c r="E158" s="29">
        <f t="shared" si="27"/>
        <v>792300</v>
      </c>
      <c r="F158" s="29">
        <f t="shared" si="23"/>
        <v>-158450</v>
      </c>
      <c r="G158" s="34">
        <f>+Inputs!$D$3</f>
        <v>0.37951000000000001</v>
      </c>
      <c r="H158" s="4"/>
      <c r="I158" s="27">
        <f t="shared" si="28"/>
        <v>950750</v>
      </c>
      <c r="J158" s="4"/>
      <c r="K158" s="27">
        <f t="shared" si="24"/>
        <v>5282</v>
      </c>
      <c r="L158" s="27">
        <f t="shared" si="29"/>
        <v>792300</v>
      </c>
      <c r="M158" s="27">
        <f t="shared" si="25"/>
        <v>2004.5718200000001</v>
      </c>
      <c r="N158" s="27">
        <f t="shared" si="26"/>
        <v>2004.5718200000001</v>
      </c>
      <c r="O158" s="27">
        <f t="shared" si="30"/>
        <v>-60133.35949999874</v>
      </c>
      <c r="P158" s="27">
        <f t="shared" si="31"/>
        <v>60133.35949999874</v>
      </c>
      <c r="Q158" s="8"/>
      <c r="R158" s="8"/>
      <c r="S158" s="8"/>
      <c r="T158" s="4"/>
    </row>
    <row r="159" spans="1:20">
      <c r="A159" s="31">
        <v>44531</v>
      </c>
      <c r="B159" s="4"/>
      <c r="C159" s="6">
        <v>151</v>
      </c>
      <c r="D159" s="29">
        <f t="shared" si="22"/>
        <v>5282</v>
      </c>
      <c r="E159" s="29">
        <f t="shared" si="27"/>
        <v>797582</v>
      </c>
      <c r="F159" s="29">
        <f t="shared" si="23"/>
        <v>-153168</v>
      </c>
      <c r="G159" s="34">
        <f>+Inputs!$D$3</f>
        <v>0.37951000000000001</v>
      </c>
      <c r="H159" s="4"/>
      <c r="I159" s="27">
        <f t="shared" si="28"/>
        <v>950750</v>
      </c>
      <c r="J159" s="4"/>
      <c r="K159" s="27">
        <f t="shared" si="24"/>
        <v>5282</v>
      </c>
      <c r="L159" s="27">
        <f t="shared" si="29"/>
        <v>797582</v>
      </c>
      <c r="M159" s="27">
        <f t="shared" si="25"/>
        <v>2004.5718200000001</v>
      </c>
      <c r="N159" s="27">
        <f t="shared" si="26"/>
        <v>2004.5718200000001</v>
      </c>
      <c r="O159" s="27">
        <f t="shared" si="30"/>
        <v>-58128.787679998743</v>
      </c>
      <c r="P159" s="27">
        <f t="shared" si="31"/>
        <v>58128.787679998743</v>
      </c>
      <c r="Q159" s="8"/>
      <c r="R159" s="8"/>
      <c r="S159" s="8"/>
      <c r="T159" s="4"/>
    </row>
    <row r="160" spans="1:20">
      <c r="A160" s="31">
        <v>44562</v>
      </c>
      <c r="B160" s="4"/>
      <c r="C160" s="6">
        <v>152</v>
      </c>
      <c r="D160" s="29">
        <f t="shared" si="22"/>
        <v>5282</v>
      </c>
      <c r="E160" s="29">
        <f t="shared" si="27"/>
        <v>802864</v>
      </c>
      <c r="F160" s="29">
        <f t="shared" si="23"/>
        <v>-147886</v>
      </c>
      <c r="G160" s="34">
        <f>+Inputs!$D$3</f>
        <v>0.37951000000000001</v>
      </c>
      <c r="H160" s="4"/>
      <c r="I160" s="27">
        <f t="shared" si="28"/>
        <v>950750</v>
      </c>
      <c r="J160" s="4"/>
      <c r="K160" s="27">
        <f t="shared" si="24"/>
        <v>5282</v>
      </c>
      <c r="L160" s="27">
        <f t="shared" si="29"/>
        <v>802864</v>
      </c>
      <c r="M160" s="27">
        <f t="shared" si="25"/>
        <v>2004.5718200000001</v>
      </c>
      <c r="N160" s="27">
        <f t="shared" si="26"/>
        <v>2004.5718200000001</v>
      </c>
      <c r="O160" s="27">
        <f t="shared" si="30"/>
        <v>-56124.215859998745</v>
      </c>
      <c r="P160" s="27">
        <f t="shared" si="31"/>
        <v>56124.215859998745</v>
      </c>
      <c r="Q160" s="8"/>
      <c r="R160" s="8"/>
      <c r="S160" s="8"/>
      <c r="T160" s="4"/>
    </row>
    <row r="161" spans="1:20">
      <c r="A161" s="31">
        <v>44593</v>
      </c>
      <c r="B161" s="4"/>
      <c r="C161" s="6">
        <v>153</v>
      </c>
      <c r="D161" s="29">
        <f t="shared" si="22"/>
        <v>5282</v>
      </c>
      <c r="E161" s="29">
        <f t="shared" si="27"/>
        <v>808146</v>
      </c>
      <c r="F161" s="29">
        <f t="shared" si="23"/>
        <v>-142604</v>
      </c>
      <c r="G161" s="34">
        <f>+Inputs!$D$3</f>
        <v>0.37951000000000001</v>
      </c>
      <c r="H161" s="4"/>
      <c r="I161" s="27">
        <f t="shared" si="28"/>
        <v>950750</v>
      </c>
      <c r="J161" s="4"/>
      <c r="K161" s="27">
        <f t="shared" si="24"/>
        <v>5282</v>
      </c>
      <c r="L161" s="27">
        <f t="shared" si="29"/>
        <v>808146</v>
      </c>
      <c r="M161" s="27">
        <f t="shared" si="25"/>
        <v>2004.5718200000001</v>
      </c>
      <c r="N161" s="27">
        <f t="shared" si="26"/>
        <v>2004.5718200000001</v>
      </c>
      <c r="O161" s="27">
        <f t="shared" si="30"/>
        <v>-54119.644039998748</v>
      </c>
      <c r="P161" s="27">
        <f t="shared" si="31"/>
        <v>54119.644039998748</v>
      </c>
      <c r="Q161" s="8"/>
      <c r="R161" s="8"/>
      <c r="S161" s="8"/>
      <c r="T161" s="4"/>
    </row>
    <row r="162" spans="1:20">
      <c r="A162" s="31">
        <v>44621</v>
      </c>
      <c r="B162" s="4"/>
      <c r="C162" s="6">
        <v>154</v>
      </c>
      <c r="D162" s="29">
        <f t="shared" si="22"/>
        <v>5282</v>
      </c>
      <c r="E162" s="29">
        <f t="shared" si="27"/>
        <v>813428</v>
      </c>
      <c r="F162" s="29">
        <f t="shared" si="23"/>
        <v>-137322</v>
      </c>
      <c r="G162" s="34">
        <f>+Inputs!$D$3</f>
        <v>0.37951000000000001</v>
      </c>
      <c r="H162" s="4"/>
      <c r="I162" s="27">
        <f t="shared" si="28"/>
        <v>950750</v>
      </c>
      <c r="J162" s="4"/>
      <c r="K162" s="27">
        <f t="shared" si="24"/>
        <v>5282</v>
      </c>
      <c r="L162" s="27">
        <f t="shared" si="29"/>
        <v>813428</v>
      </c>
      <c r="M162" s="27">
        <f t="shared" si="25"/>
        <v>2004.5718200000001</v>
      </c>
      <c r="N162" s="27">
        <f t="shared" si="26"/>
        <v>2004.5718200000001</v>
      </c>
      <c r="O162" s="27">
        <f t="shared" si="30"/>
        <v>-52115.07221999875</v>
      </c>
      <c r="P162" s="27">
        <f t="shared" si="31"/>
        <v>52115.07221999875</v>
      </c>
      <c r="Q162" s="8"/>
      <c r="R162" s="8"/>
      <c r="S162" s="8"/>
      <c r="T162" s="4"/>
    </row>
    <row r="163" spans="1:20">
      <c r="A163" s="31">
        <v>44652</v>
      </c>
      <c r="B163" s="4"/>
      <c r="C163" s="6">
        <v>155</v>
      </c>
      <c r="D163" s="29">
        <f t="shared" si="22"/>
        <v>5282</v>
      </c>
      <c r="E163" s="29">
        <f t="shared" si="27"/>
        <v>818710</v>
      </c>
      <c r="F163" s="29">
        <f t="shared" si="23"/>
        <v>-132040</v>
      </c>
      <c r="G163" s="34">
        <f>+Inputs!$D$3</f>
        <v>0.37951000000000001</v>
      </c>
      <c r="H163" s="4"/>
      <c r="I163" s="27">
        <f t="shared" si="28"/>
        <v>950750</v>
      </c>
      <c r="J163" s="4"/>
      <c r="K163" s="27">
        <f t="shared" si="24"/>
        <v>5282</v>
      </c>
      <c r="L163" s="27">
        <f t="shared" si="29"/>
        <v>818710</v>
      </c>
      <c r="M163" s="27">
        <f t="shared" si="25"/>
        <v>2004.5718200000001</v>
      </c>
      <c r="N163" s="27">
        <f t="shared" si="26"/>
        <v>2004.5718200000001</v>
      </c>
      <c r="O163" s="27">
        <f t="shared" si="30"/>
        <v>-50110.500399998753</v>
      </c>
      <c r="P163" s="27">
        <f t="shared" si="31"/>
        <v>50110.500399998753</v>
      </c>
      <c r="Q163" s="8"/>
      <c r="R163" s="8"/>
      <c r="S163" s="8"/>
      <c r="T163" s="4"/>
    </row>
    <row r="164" spans="1:20">
      <c r="A164" s="31">
        <v>44682</v>
      </c>
      <c r="B164" s="4"/>
      <c r="C164" s="6">
        <v>156</v>
      </c>
      <c r="D164" s="29">
        <f t="shared" si="22"/>
        <v>5282</v>
      </c>
      <c r="E164" s="29">
        <f t="shared" si="27"/>
        <v>823992</v>
      </c>
      <c r="F164" s="29">
        <f t="shared" si="23"/>
        <v>-126758</v>
      </c>
      <c r="G164" s="34">
        <f>+Inputs!$D$3</f>
        <v>0.37951000000000001</v>
      </c>
      <c r="H164" s="4"/>
      <c r="I164" s="27">
        <f t="shared" si="28"/>
        <v>950750</v>
      </c>
      <c r="J164" s="4"/>
      <c r="K164" s="27">
        <f t="shared" si="24"/>
        <v>5282</v>
      </c>
      <c r="L164" s="27">
        <f t="shared" si="29"/>
        <v>823992</v>
      </c>
      <c r="M164" s="27">
        <f t="shared" si="25"/>
        <v>2004.5718200000001</v>
      </c>
      <c r="N164" s="27">
        <f t="shared" si="26"/>
        <v>2004.5718200000001</v>
      </c>
      <c r="O164" s="27">
        <f t="shared" si="30"/>
        <v>-48105.928579998756</v>
      </c>
      <c r="P164" s="27">
        <f t="shared" si="31"/>
        <v>48105.928579998756</v>
      </c>
      <c r="Q164" s="8"/>
      <c r="R164" s="8"/>
      <c r="S164" s="8"/>
      <c r="T164" s="4"/>
    </row>
    <row r="165" spans="1:20">
      <c r="A165" s="31">
        <v>44713</v>
      </c>
      <c r="B165" s="4"/>
      <c r="C165" s="6">
        <v>157</v>
      </c>
      <c r="D165" s="29">
        <f t="shared" si="22"/>
        <v>5282</v>
      </c>
      <c r="E165" s="29">
        <f t="shared" si="27"/>
        <v>829274</v>
      </c>
      <c r="F165" s="29">
        <f t="shared" si="23"/>
        <v>-121476</v>
      </c>
      <c r="G165" s="34">
        <f>+Inputs!$D$3</f>
        <v>0.37951000000000001</v>
      </c>
      <c r="H165" s="4"/>
      <c r="I165" s="27">
        <f t="shared" si="28"/>
        <v>950750</v>
      </c>
      <c r="J165" s="4"/>
      <c r="K165" s="27">
        <f t="shared" si="24"/>
        <v>5282</v>
      </c>
      <c r="L165" s="27">
        <f t="shared" si="29"/>
        <v>829274</v>
      </c>
      <c r="M165" s="27">
        <f t="shared" si="25"/>
        <v>2004.5718200000001</v>
      </c>
      <c r="N165" s="27">
        <f t="shared" si="26"/>
        <v>2004.5718200000001</v>
      </c>
      <c r="O165" s="27">
        <f t="shared" si="30"/>
        <v>-46101.356759998758</v>
      </c>
      <c r="P165" s="27">
        <f t="shared" si="31"/>
        <v>46101.356759998758</v>
      </c>
      <c r="Q165" s="8"/>
      <c r="R165" s="8"/>
      <c r="S165" s="8"/>
      <c r="T165" s="4"/>
    </row>
    <row r="166" spans="1:20">
      <c r="A166" s="31">
        <v>44743</v>
      </c>
      <c r="B166" s="4"/>
      <c r="C166" s="6">
        <v>158</v>
      </c>
      <c r="D166" s="29">
        <f t="shared" si="22"/>
        <v>5282</v>
      </c>
      <c r="E166" s="29">
        <f t="shared" si="27"/>
        <v>834556</v>
      </c>
      <c r="F166" s="29">
        <f t="shared" si="23"/>
        <v>-116194</v>
      </c>
      <c r="G166" s="34">
        <f>+Inputs!$D$3</f>
        <v>0.37951000000000001</v>
      </c>
      <c r="H166" s="4"/>
      <c r="I166" s="27">
        <f t="shared" si="28"/>
        <v>950750</v>
      </c>
      <c r="J166" s="4"/>
      <c r="K166" s="27">
        <f t="shared" si="24"/>
        <v>5282</v>
      </c>
      <c r="L166" s="27">
        <f t="shared" si="29"/>
        <v>834556</v>
      </c>
      <c r="M166" s="27">
        <f t="shared" si="25"/>
        <v>2004.5718200000001</v>
      </c>
      <c r="N166" s="27">
        <f t="shared" si="26"/>
        <v>2004.5718200000001</v>
      </c>
      <c r="O166" s="27">
        <f t="shared" si="30"/>
        <v>-44096.784939998761</v>
      </c>
      <c r="P166" s="27">
        <f t="shared" si="31"/>
        <v>44096.784939998761</v>
      </c>
      <c r="Q166" s="8"/>
      <c r="R166" s="8"/>
      <c r="S166" s="8"/>
      <c r="T166" s="4"/>
    </row>
    <row r="167" spans="1:20">
      <c r="A167" s="31">
        <v>44774</v>
      </c>
      <c r="B167" s="4"/>
      <c r="C167" s="6">
        <v>159</v>
      </c>
      <c r="D167" s="29">
        <f t="shared" si="22"/>
        <v>5282</v>
      </c>
      <c r="E167" s="29">
        <f t="shared" si="27"/>
        <v>839838</v>
      </c>
      <c r="F167" s="29">
        <f t="shared" si="23"/>
        <v>-110912</v>
      </c>
      <c r="G167" s="34">
        <f>+Inputs!$D$3</f>
        <v>0.37951000000000001</v>
      </c>
      <c r="H167" s="4"/>
      <c r="I167" s="27">
        <f t="shared" si="28"/>
        <v>950750</v>
      </c>
      <c r="J167" s="4"/>
      <c r="K167" s="27">
        <f t="shared" si="24"/>
        <v>5282</v>
      </c>
      <c r="L167" s="27">
        <f t="shared" si="29"/>
        <v>839838</v>
      </c>
      <c r="M167" s="27">
        <f t="shared" si="25"/>
        <v>2004.5718200000001</v>
      </c>
      <c r="N167" s="27">
        <f t="shared" si="26"/>
        <v>2004.5718200000001</v>
      </c>
      <c r="O167" s="27">
        <f t="shared" si="30"/>
        <v>-42092.213119998763</v>
      </c>
      <c r="P167" s="27">
        <f t="shared" si="31"/>
        <v>42092.213119998763</v>
      </c>
      <c r="Q167" s="8"/>
      <c r="R167" s="8"/>
      <c r="S167" s="8"/>
      <c r="T167" s="4"/>
    </row>
    <row r="168" spans="1:20">
      <c r="A168" s="31">
        <v>44805</v>
      </c>
      <c r="B168" s="4"/>
      <c r="C168" s="6">
        <v>160</v>
      </c>
      <c r="D168" s="29">
        <f t="shared" si="22"/>
        <v>5282</v>
      </c>
      <c r="E168" s="29">
        <f t="shared" si="27"/>
        <v>845120</v>
      </c>
      <c r="F168" s="29">
        <f t="shared" si="23"/>
        <v>-105630</v>
      </c>
      <c r="G168" s="34">
        <f>+Inputs!$D$3</f>
        <v>0.37951000000000001</v>
      </c>
      <c r="H168" s="4"/>
      <c r="I168" s="27">
        <f t="shared" si="28"/>
        <v>950750</v>
      </c>
      <c r="J168" s="4"/>
      <c r="K168" s="27">
        <f t="shared" si="24"/>
        <v>5282</v>
      </c>
      <c r="L168" s="27">
        <f t="shared" si="29"/>
        <v>845120</v>
      </c>
      <c r="M168" s="27">
        <f t="shared" si="25"/>
        <v>2004.5718200000001</v>
      </c>
      <c r="N168" s="27">
        <f t="shared" si="26"/>
        <v>2004.5718200000001</v>
      </c>
      <c r="O168" s="27">
        <f t="shared" si="30"/>
        <v>-40087.641299998766</v>
      </c>
      <c r="P168" s="27">
        <f t="shared" si="31"/>
        <v>40087.641299998766</v>
      </c>
      <c r="Q168" s="8"/>
      <c r="R168" s="8"/>
      <c r="S168" s="8"/>
      <c r="T168" s="4"/>
    </row>
    <row r="169" spans="1:20">
      <c r="A169" s="31">
        <v>44835</v>
      </c>
      <c r="B169" s="4"/>
      <c r="C169" s="6">
        <v>161</v>
      </c>
      <c r="D169" s="29">
        <f t="shared" si="22"/>
        <v>5282</v>
      </c>
      <c r="E169" s="29">
        <f t="shared" si="27"/>
        <v>850402</v>
      </c>
      <c r="F169" s="29">
        <f t="shared" si="23"/>
        <v>-100348</v>
      </c>
      <c r="G169" s="34">
        <f>+Inputs!$D$3</f>
        <v>0.37951000000000001</v>
      </c>
      <c r="H169" s="4"/>
      <c r="I169" s="27">
        <f t="shared" si="28"/>
        <v>950750</v>
      </c>
      <c r="J169" s="4"/>
      <c r="K169" s="27">
        <f t="shared" si="24"/>
        <v>5282</v>
      </c>
      <c r="L169" s="27">
        <f t="shared" si="29"/>
        <v>850402</v>
      </c>
      <c r="M169" s="27">
        <f t="shared" si="25"/>
        <v>2004.5718200000001</v>
      </c>
      <c r="N169" s="27">
        <f t="shared" si="26"/>
        <v>2004.5718200000001</v>
      </c>
      <c r="O169" s="27">
        <f t="shared" si="30"/>
        <v>-38083.069479998769</v>
      </c>
      <c r="P169" s="27">
        <f t="shared" si="31"/>
        <v>38083.069479998769</v>
      </c>
      <c r="Q169" s="8"/>
      <c r="R169" s="8"/>
      <c r="S169" s="8"/>
      <c r="T169" s="4"/>
    </row>
    <row r="170" spans="1:20">
      <c r="A170" s="31">
        <v>44866</v>
      </c>
      <c r="B170" s="4"/>
      <c r="C170" s="6">
        <v>162</v>
      </c>
      <c r="D170" s="29">
        <f t="shared" si="22"/>
        <v>5282</v>
      </c>
      <c r="E170" s="29">
        <f t="shared" si="27"/>
        <v>855684</v>
      </c>
      <c r="F170" s="29">
        <f t="shared" si="23"/>
        <v>-95066</v>
      </c>
      <c r="G170" s="34">
        <f>+Inputs!$D$3</f>
        <v>0.37951000000000001</v>
      </c>
      <c r="H170" s="4"/>
      <c r="I170" s="27">
        <f t="shared" si="28"/>
        <v>950750</v>
      </c>
      <c r="J170" s="4"/>
      <c r="K170" s="27">
        <f t="shared" si="24"/>
        <v>5282</v>
      </c>
      <c r="L170" s="27">
        <f t="shared" si="29"/>
        <v>855684</v>
      </c>
      <c r="M170" s="27">
        <f t="shared" si="25"/>
        <v>2004.5718200000001</v>
      </c>
      <c r="N170" s="27">
        <f t="shared" si="26"/>
        <v>2004.5718200000001</v>
      </c>
      <c r="O170" s="27">
        <f t="shared" si="30"/>
        <v>-36078.497659998771</v>
      </c>
      <c r="P170" s="27">
        <f t="shared" si="31"/>
        <v>36078.497659998771</v>
      </c>
      <c r="Q170" s="8"/>
      <c r="R170" s="8"/>
      <c r="S170" s="8"/>
      <c r="T170" s="4"/>
    </row>
    <row r="171" spans="1:20">
      <c r="A171" s="31">
        <v>44896</v>
      </c>
      <c r="B171" s="4"/>
      <c r="C171" s="6">
        <v>163</v>
      </c>
      <c r="D171" s="29">
        <f t="shared" si="22"/>
        <v>5282</v>
      </c>
      <c r="E171" s="29">
        <f t="shared" si="27"/>
        <v>860966</v>
      </c>
      <c r="F171" s="29">
        <f t="shared" si="23"/>
        <v>-89784</v>
      </c>
      <c r="G171" s="34">
        <f>+Inputs!$D$3</f>
        <v>0.37951000000000001</v>
      </c>
      <c r="H171" s="4"/>
      <c r="I171" s="27">
        <f t="shared" si="28"/>
        <v>950750</v>
      </c>
      <c r="J171" s="4"/>
      <c r="K171" s="27">
        <f t="shared" si="24"/>
        <v>5282</v>
      </c>
      <c r="L171" s="27">
        <f t="shared" si="29"/>
        <v>860966</v>
      </c>
      <c r="M171" s="27">
        <f t="shared" si="25"/>
        <v>2004.5718200000001</v>
      </c>
      <c r="N171" s="27">
        <f t="shared" si="26"/>
        <v>2004.5718200000001</v>
      </c>
      <c r="O171" s="27">
        <f t="shared" si="30"/>
        <v>-34073.925839998774</v>
      </c>
      <c r="P171" s="27">
        <f t="shared" si="31"/>
        <v>34073.925839998774</v>
      </c>
      <c r="Q171" s="8"/>
      <c r="R171" s="8"/>
      <c r="S171" s="8"/>
      <c r="T171" s="4"/>
    </row>
    <row r="172" spans="1:20">
      <c r="A172" s="31">
        <v>44927</v>
      </c>
      <c r="B172" s="4"/>
      <c r="C172" s="6">
        <v>164</v>
      </c>
      <c r="D172" s="29">
        <f t="shared" si="22"/>
        <v>5282</v>
      </c>
      <c r="E172" s="29">
        <f t="shared" si="27"/>
        <v>866248</v>
      </c>
      <c r="F172" s="29">
        <f t="shared" si="23"/>
        <v>-84502</v>
      </c>
      <c r="G172" s="34">
        <f>+Inputs!$D$3</f>
        <v>0.37951000000000001</v>
      </c>
      <c r="H172" s="4"/>
      <c r="I172" s="27">
        <f t="shared" si="28"/>
        <v>950750</v>
      </c>
      <c r="J172" s="4"/>
      <c r="K172" s="27">
        <f t="shared" si="24"/>
        <v>5282</v>
      </c>
      <c r="L172" s="27">
        <f t="shared" si="29"/>
        <v>866248</v>
      </c>
      <c r="M172" s="27">
        <f t="shared" si="25"/>
        <v>2004.5718200000001</v>
      </c>
      <c r="N172" s="27">
        <f t="shared" si="26"/>
        <v>2004.5718200000001</v>
      </c>
      <c r="O172" s="27">
        <f t="shared" si="30"/>
        <v>-32069.354019998773</v>
      </c>
      <c r="P172" s="27">
        <f t="shared" si="31"/>
        <v>32069.354019998773</v>
      </c>
      <c r="Q172" s="8"/>
      <c r="R172" s="8"/>
      <c r="S172" s="8"/>
      <c r="T172" s="4"/>
    </row>
    <row r="173" spans="1:20">
      <c r="A173" s="31">
        <v>44958</v>
      </c>
      <c r="B173" s="4"/>
      <c r="C173" s="6">
        <v>165</v>
      </c>
      <c r="D173" s="29">
        <f t="shared" si="22"/>
        <v>5282</v>
      </c>
      <c r="E173" s="29">
        <f t="shared" si="27"/>
        <v>871530</v>
      </c>
      <c r="F173" s="29">
        <f t="shared" si="23"/>
        <v>-79220</v>
      </c>
      <c r="G173" s="34">
        <f>+Inputs!$D$3</f>
        <v>0.37951000000000001</v>
      </c>
      <c r="H173" s="4"/>
      <c r="I173" s="27">
        <f t="shared" si="28"/>
        <v>950750</v>
      </c>
      <c r="J173" s="4"/>
      <c r="K173" s="27">
        <f t="shared" si="24"/>
        <v>5282</v>
      </c>
      <c r="L173" s="27">
        <f t="shared" si="29"/>
        <v>871530</v>
      </c>
      <c r="M173" s="27">
        <f t="shared" si="25"/>
        <v>2004.5718200000001</v>
      </c>
      <c r="N173" s="27">
        <f t="shared" si="26"/>
        <v>2004.5718200000001</v>
      </c>
      <c r="O173" s="27">
        <f t="shared" si="30"/>
        <v>-30064.782199998772</v>
      </c>
      <c r="P173" s="27">
        <f t="shared" si="31"/>
        <v>30064.782199998772</v>
      </c>
      <c r="Q173" s="8"/>
      <c r="R173" s="8"/>
      <c r="S173" s="8"/>
      <c r="T173" s="4"/>
    </row>
    <row r="174" spans="1:20">
      <c r="A174" s="31">
        <v>44986</v>
      </c>
      <c r="B174" s="4"/>
      <c r="C174" s="6">
        <v>166</v>
      </c>
      <c r="D174" s="29">
        <f t="shared" si="22"/>
        <v>5282</v>
      </c>
      <c r="E174" s="29">
        <f t="shared" si="27"/>
        <v>876812</v>
      </c>
      <c r="F174" s="29">
        <f t="shared" si="23"/>
        <v>-73938</v>
      </c>
      <c r="G174" s="34">
        <f>+Inputs!$D$3</f>
        <v>0.37951000000000001</v>
      </c>
      <c r="H174" s="4"/>
      <c r="I174" s="27">
        <f t="shared" si="28"/>
        <v>950750</v>
      </c>
      <c r="J174" s="4"/>
      <c r="K174" s="27">
        <f t="shared" si="24"/>
        <v>5282</v>
      </c>
      <c r="L174" s="27">
        <f t="shared" si="29"/>
        <v>876812</v>
      </c>
      <c r="M174" s="27">
        <f t="shared" si="25"/>
        <v>2004.5718200000001</v>
      </c>
      <c r="N174" s="27">
        <f t="shared" si="26"/>
        <v>2004.5718200000001</v>
      </c>
      <c r="O174" s="27">
        <f t="shared" si="30"/>
        <v>-28060.210379998771</v>
      </c>
      <c r="P174" s="27">
        <f t="shared" si="31"/>
        <v>28060.210379998771</v>
      </c>
      <c r="Q174" s="8"/>
      <c r="R174" s="8"/>
      <c r="S174" s="8"/>
      <c r="T174" s="4"/>
    </row>
    <row r="175" spans="1:20">
      <c r="A175" s="31">
        <v>45017</v>
      </c>
      <c r="B175" s="4"/>
      <c r="C175" s="6">
        <v>167</v>
      </c>
      <c r="D175" s="29">
        <f t="shared" si="22"/>
        <v>5282</v>
      </c>
      <c r="E175" s="29">
        <f t="shared" si="27"/>
        <v>882094</v>
      </c>
      <c r="F175" s="29">
        <f t="shared" si="23"/>
        <v>-68656</v>
      </c>
      <c r="G175" s="34">
        <f>+Inputs!$D$3</f>
        <v>0.37951000000000001</v>
      </c>
      <c r="H175" s="4"/>
      <c r="I175" s="27">
        <f t="shared" si="28"/>
        <v>950750</v>
      </c>
      <c r="J175" s="4"/>
      <c r="K175" s="27">
        <f t="shared" si="24"/>
        <v>5282</v>
      </c>
      <c r="L175" s="27">
        <f t="shared" si="29"/>
        <v>882094</v>
      </c>
      <c r="M175" s="27">
        <f t="shared" si="25"/>
        <v>2004.5718200000001</v>
      </c>
      <c r="N175" s="27">
        <f t="shared" si="26"/>
        <v>2004.5718200000001</v>
      </c>
      <c r="O175" s="27">
        <f t="shared" si="30"/>
        <v>-26055.63855999877</v>
      </c>
      <c r="P175" s="27">
        <f t="shared" si="31"/>
        <v>26055.63855999877</v>
      </c>
      <c r="Q175" s="8"/>
      <c r="R175" s="8"/>
      <c r="S175" s="8"/>
      <c r="T175" s="4"/>
    </row>
    <row r="176" spans="1:20">
      <c r="A176" s="31">
        <v>45047</v>
      </c>
      <c r="B176" s="4"/>
      <c r="C176" s="6">
        <v>168</v>
      </c>
      <c r="D176" s="29">
        <f t="shared" si="22"/>
        <v>5282</v>
      </c>
      <c r="E176" s="29">
        <f t="shared" si="27"/>
        <v>887376</v>
      </c>
      <c r="F176" s="29">
        <f t="shared" si="23"/>
        <v>-63374</v>
      </c>
      <c r="G176" s="34">
        <f>+Inputs!$D$3</f>
        <v>0.37951000000000001</v>
      </c>
      <c r="H176" s="4"/>
      <c r="I176" s="27">
        <f t="shared" si="28"/>
        <v>950750</v>
      </c>
      <c r="J176" s="4"/>
      <c r="K176" s="27">
        <f t="shared" si="24"/>
        <v>5282</v>
      </c>
      <c r="L176" s="27">
        <f t="shared" si="29"/>
        <v>887376</v>
      </c>
      <c r="M176" s="27">
        <f t="shared" si="25"/>
        <v>2004.5718200000001</v>
      </c>
      <c r="N176" s="27">
        <f t="shared" si="26"/>
        <v>2004.5718200000001</v>
      </c>
      <c r="O176" s="27">
        <f t="shared" si="30"/>
        <v>-24051.066739998769</v>
      </c>
      <c r="P176" s="27">
        <f t="shared" si="31"/>
        <v>24051.066739998769</v>
      </c>
      <c r="Q176" s="8"/>
      <c r="R176" s="8"/>
      <c r="S176" s="8"/>
      <c r="T176" s="4"/>
    </row>
    <row r="177" spans="1:20">
      <c r="A177" s="31">
        <v>45078</v>
      </c>
      <c r="B177" s="4"/>
      <c r="C177" s="6">
        <v>169</v>
      </c>
      <c r="D177" s="29">
        <f t="shared" si="22"/>
        <v>5282</v>
      </c>
      <c r="E177" s="29">
        <f t="shared" si="27"/>
        <v>892658</v>
      </c>
      <c r="F177" s="29">
        <f t="shared" si="23"/>
        <v>-58092</v>
      </c>
      <c r="G177" s="34">
        <f>+Inputs!$D$3</f>
        <v>0.37951000000000001</v>
      </c>
      <c r="H177" s="4"/>
      <c r="I177" s="27">
        <f t="shared" si="28"/>
        <v>950750</v>
      </c>
      <c r="J177" s="4"/>
      <c r="K177" s="27">
        <f t="shared" si="24"/>
        <v>5282</v>
      </c>
      <c r="L177" s="27">
        <f t="shared" si="29"/>
        <v>892658</v>
      </c>
      <c r="M177" s="27">
        <f t="shared" si="25"/>
        <v>2004.5718200000001</v>
      </c>
      <c r="N177" s="27">
        <f t="shared" si="26"/>
        <v>2004.5718200000001</v>
      </c>
      <c r="O177" s="27">
        <f t="shared" si="30"/>
        <v>-22046.494919998768</v>
      </c>
      <c r="P177" s="27">
        <f t="shared" si="31"/>
        <v>22046.494919998768</v>
      </c>
      <c r="Q177" s="8"/>
      <c r="R177" s="8"/>
      <c r="S177" s="8"/>
      <c r="T177" s="4"/>
    </row>
    <row r="178" spans="1:20">
      <c r="A178" s="31">
        <v>45108</v>
      </c>
      <c r="B178" s="4"/>
      <c r="C178" s="6">
        <v>170</v>
      </c>
      <c r="D178" s="29">
        <f t="shared" si="22"/>
        <v>5282</v>
      </c>
      <c r="E178" s="29">
        <f t="shared" si="27"/>
        <v>897940</v>
      </c>
      <c r="F178" s="29">
        <f t="shared" si="23"/>
        <v>-52810</v>
      </c>
      <c r="G178" s="34">
        <f>+Inputs!$D$3</f>
        <v>0.37951000000000001</v>
      </c>
      <c r="H178" s="4"/>
      <c r="I178" s="27">
        <f t="shared" si="28"/>
        <v>950750</v>
      </c>
      <c r="J178" s="4"/>
      <c r="K178" s="27">
        <f t="shared" si="24"/>
        <v>5282</v>
      </c>
      <c r="L178" s="27">
        <f t="shared" si="29"/>
        <v>897940</v>
      </c>
      <c r="M178" s="27">
        <f t="shared" si="25"/>
        <v>2004.5718200000001</v>
      </c>
      <c r="N178" s="27">
        <f t="shared" si="26"/>
        <v>2004.5718200000001</v>
      </c>
      <c r="O178" s="27">
        <f t="shared" si="30"/>
        <v>-20041.923099998767</v>
      </c>
      <c r="P178" s="27">
        <f t="shared" si="31"/>
        <v>20041.923099998767</v>
      </c>
      <c r="Q178" s="8"/>
      <c r="R178" s="8"/>
      <c r="S178" s="8"/>
      <c r="T178" s="4"/>
    </row>
    <row r="179" spans="1:20">
      <c r="A179" s="31">
        <v>45139</v>
      </c>
      <c r="B179" s="4"/>
      <c r="C179" s="6">
        <v>171</v>
      </c>
      <c r="D179" s="29">
        <f t="shared" si="22"/>
        <v>5282</v>
      </c>
      <c r="E179" s="29">
        <f t="shared" si="27"/>
        <v>903222</v>
      </c>
      <c r="F179" s="29">
        <f t="shared" si="23"/>
        <v>-47528</v>
      </c>
      <c r="G179" s="34">
        <f>+Inputs!$D$3</f>
        <v>0.37951000000000001</v>
      </c>
      <c r="H179" s="4"/>
      <c r="I179" s="27">
        <f t="shared" si="28"/>
        <v>950750</v>
      </c>
      <c r="J179" s="4"/>
      <c r="K179" s="27">
        <f t="shared" si="24"/>
        <v>5282</v>
      </c>
      <c r="L179" s="27">
        <f t="shared" si="29"/>
        <v>903222</v>
      </c>
      <c r="M179" s="27">
        <f t="shared" si="25"/>
        <v>2004.5718200000001</v>
      </c>
      <c r="N179" s="27">
        <f t="shared" si="26"/>
        <v>2004.5718200000001</v>
      </c>
      <c r="O179" s="27">
        <f t="shared" si="30"/>
        <v>-18037.351279998766</v>
      </c>
      <c r="P179" s="27">
        <f t="shared" si="31"/>
        <v>18037.351279998766</v>
      </c>
      <c r="Q179" s="8"/>
      <c r="R179" s="8"/>
      <c r="S179" s="8"/>
      <c r="T179" s="4"/>
    </row>
    <row r="180" spans="1:20">
      <c r="A180" s="31">
        <v>45170</v>
      </c>
      <c r="B180" s="4"/>
      <c r="C180" s="6">
        <v>172</v>
      </c>
      <c r="D180" s="29">
        <f t="shared" si="22"/>
        <v>5282</v>
      </c>
      <c r="E180" s="29">
        <f t="shared" si="27"/>
        <v>908504</v>
      </c>
      <c r="F180" s="29">
        <f t="shared" si="23"/>
        <v>-42246</v>
      </c>
      <c r="G180" s="34">
        <f>+Inputs!$D$3</f>
        <v>0.37951000000000001</v>
      </c>
      <c r="H180" s="4"/>
      <c r="I180" s="27">
        <f t="shared" si="28"/>
        <v>950750</v>
      </c>
      <c r="J180" s="4"/>
      <c r="K180" s="27">
        <f t="shared" si="24"/>
        <v>5282</v>
      </c>
      <c r="L180" s="27">
        <f t="shared" si="29"/>
        <v>908504</v>
      </c>
      <c r="M180" s="27">
        <f t="shared" si="25"/>
        <v>2004.5718200000001</v>
      </c>
      <c r="N180" s="27">
        <f t="shared" si="26"/>
        <v>2004.5718200000001</v>
      </c>
      <c r="O180" s="27">
        <f t="shared" si="30"/>
        <v>-16032.779459998765</v>
      </c>
      <c r="P180" s="27">
        <f t="shared" si="31"/>
        <v>16032.779459998765</v>
      </c>
      <c r="Q180" s="8"/>
      <c r="R180" s="8"/>
      <c r="S180" s="8"/>
      <c r="T180" s="4"/>
    </row>
    <row r="181" spans="1:20">
      <c r="A181" s="31">
        <v>45200</v>
      </c>
      <c r="B181" s="4"/>
      <c r="C181" s="6">
        <v>173</v>
      </c>
      <c r="D181" s="29">
        <f t="shared" si="22"/>
        <v>5282</v>
      </c>
      <c r="E181" s="29">
        <f t="shared" si="27"/>
        <v>913786</v>
      </c>
      <c r="F181" s="29">
        <f t="shared" si="23"/>
        <v>-36964</v>
      </c>
      <c r="G181" s="34">
        <f>+Inputs!$D$3</f>
        <v>0.37951000000000001</v>
      </c>
      <c r="H181" s="4"/>
      <c r="I181" s="27">
        <f t="shared" si="28"/>
        <v>950750</v>
      </c>
      <c r="J181" s="4"/>
      <c r="K181" s="27">
        <f t="shared" si="24"/>
        <v>5282</v>
      </c>
      <c r="L181" s="27">
        <f t="shared" si="29"/>
        <v>913786</v>
      </c>
      <c r="M181" s="27">
        <f t="shared" si="25"/>
        <v>2004.5718200000001</v>
      </c>
      <c r="N181" s="27">
        <f t="shared" si="26"/>
        <v>2004.5718200000001</v>
      </c>
      <c r="O181" s="27">
        <f t="shared" si="30"/>
        <v>-14028.207639998764</v>
      </c>
      <c r="P181" s="27">
        <f t="shared" si="31"/>
        <v>14028.207639998764</v>
      </c>
      <c r="Q181" s="8"/>
      <c r="R181" s="8"/>
      <c r="S181" s="8"/>
      <c r="T181" s="4"/>
    </row>
    <row r="182" spans="1:20">
      <c r="A182" s="31">
        <v>45231</v>
      </c>
      <c r="B182" s="4"/>
      <c r="C182" s="6">
        <v>174</v>
      </c>
      <c r="D182" s="29">
        <f t="shared" si="22"/>
        <v>5282</v>
      </c>
      <c r="E182" s="29">
        <f t="shared" si="27"/>
        <v>919068</v>
      </c>
      <c r="F182" s="29">
        <f t="shared" si="23"/>
        <v>-31682</v>
      </c>
      <c r="G182" s="34">
        <f>+Inputs!$D$3</f>
        <v>0.37951000000000001</v>
      </c>
      <c r="H182" s="4"/>
      <c r="I182" s="27">
        <f t="shared" si="28"/>
        <v>950750</v>
      </c>
      <c r="J182" s="4"/>
      <c r="K182" s="27">
        <f t="shared" si="24"/>
        <v>5282</v>
      </c>
      <c r="L182" s="27">
        <f t="shared" si="29"/>
        <v>919068</v>
      </c>
      <c r="M182" s="27">
        <f t="shared" si="25"/>
        <v>2004.5718200000001</v>
      </c>
      <c r="N182" s="27">
        <f t="shared" si="26"/>
        <v>2004.5718200000001</v>
      </c>
      <c r="O182" s="27">
        <f t="shared" si="30"/>
        <v>-12023.635819998763</v>
      </c>
      <c r="P182" s="27">
        <f t="shared" si="31"/>
        <v>12023.635819998763</v>
      </c>
      <c r="Q182" s="8"/>
      <c r="R182" s="8"/>
      <c r="S182" s="8"/>
      <c r="T182" s="4"/>
    </row>
    <row r="183" spans="1:20">
      <c r="A183" s="31">
        <v>45261</v>
      </c>
      <c r="B183" s="4"/>
      <c r="C183" s="6">
        <v>175</v>
      </c>
      <c r="D183" s="29">
        <f t="shared" si="22"/>
        <v>5282</v>
      </c>
      <c r="E183" s="29">
        <f t="shared" si="27"/>
        <v>924350</v>
      </c>
      <c r="F183" s="29">
        <f t="shared" si="23"/>
        <v>-26400</v>
      </c>
      <c r="G183" s="34">
        <f>+Inputs!$D$3</f>
        <v>0.37951000000000001</v>
      </c>
      <c r="H183" s="4"/>
      <c r="I183" s="27">
        <f t="shared" si="28"/>
        <v>950750</v>
      </c>
      <c r="J183" s="4"/>
      <c r="K183" s="27">
        <f t="shared" si="24"/>
        <v>5282</v>
      </c>
      <c r="L183" s="27">
        <f t="shared" si="29"/>
        <v>924350</v>
      </c>
      <c r="M183" s="27">
        <f t="shared" si="25"/>
        <v>2004.5718200000001</v>
      </c>
      <c r="N183" s="27">
        <f t="shared" si="26"/>
        <v>2004.5718200000001</v>
      </c>
      <c r="O183" s="27">
        <f t="shared" si="30"/>
        <v>-10019.063999998762</v>
      </c>
      <c r="P183" s="27">
        <f t="shared" si="31"/>
        <v>10019.063999998762</v>
      </c>
      <c r="Q183" s="8"/>
      <c r="R183" s="8"/>
      <c r="S183" s="8"/>
      <c r="T183" s="4"/>
    </row>
    <row r="184" spans="1:20">
      <c r="A184" s="31">
        <v>45292</v>
      </c>
      <c r="B184" s="4"/>
      <c r="C184" s="6">
        <v>176</v>
      </c>
      <c r="D184" s="29">
        <f t="shared" si="22"/>
        <v>5282</v>
      </c>
      <c r="E184" s="29">
        <f t="shared" si="27"/>
        <v>929632</v>
      </c>
      <c r="F184" s="29">
        <f t="shared" si="23"/>
        <v>-21118</v>
      </c>
      <c r="G184" s="34">
        <f>+Inputs!$D$3</f>
        <v>0.37951000000000001</v>
      </c>
      <c r="H184" s="4"/>
      <c r="I184" s="27">
        <f t="shared" si="28"/>
        <v>950750</v>
      </c>
      <c r="J184" s="4"/>
      <c r="K184" s="27">
        <f t="shared" si="24"/>
        <v>5282</v>
      </c>
      <c r="L184" s="27">
        <f t="shared" si="29"/>
        <v>929632</v>
      </c>
      <c r="M184" s="27">
        <f t="shared" si="25"/>
        <v>2004.5718200000001</v>
      </c>
      <c r="N184" s="27">
        <f t="shared" si="26"/>
        <v>2004.5718200000001</v>
      </c>
      <c r="O184" s="27">
        <f t="shared" si="30"/>
        <v>-8014.4921799987615</v>
      </c>
      <c r="P184" s="27">
        <f t="shared" si="31"/>
        <v>8014.4921799987615</v>
      </c>
      <c r="Q184" s="8"/>
      <c r="R184" s="8"/>
      <c r="S184" s="8"/>
      <c r="T184" s="4"/>
    </row>
    <row r="185" spans="1:20">
      <c r="A185" s="31">
        <v>45323</v>
      </c>
      <c r="B185" s="4"/>
      <c r="C185" s="6">
        <v>177</v>
      </c>
      <c r="D185" s="29">
        <f t="shared" si="22"/>
        <v>5282</v>
      </c>
      <c r="E185" s="29">
        <f t="shared" si="27"/>
        <v>934914</v>
      </c>
      <c r="F185" s="29">
        <f t="shared" si="23"/>
        <v>-15836</v>
      </c>
      <c r="G185" s="34">
        <f>+Inputs!$D$3</f>
        <v>0.37951000000000001</v>
      </c>
      <c r="H185" s="4"/>
      <c r="I185" s="27">
        <f t="shared" si="28"/>
        <v>950750</v>
      </c>
      <c r="J185" s="4"/>
      <c r="K185" s="27">
        <f t="shared" si="24"/>
        <v>5282</v>
      </c>
      <c r="L185" s="27">
        <f t="shared" si="29"/>
        <v>934914</v>
      </c>
      <c r="M185" s="27">
        <f t="shared" si="25"/>
        <v>2004.5718200000001</v>
      </c>
      <c r="N185" s="27">
        <f t="shared" si="26"/>
        <v>2004.5718200000001</v>
      </c>
      <c r="O185" s="27">
        <f t="shared" si="30"/>
        <v>-6009.9203599987613</v>
      </c>
      <c r="P185" s="27">
        <f t="shared" si="31"/>
        <v>6009.9203599987613</v>
      </c>
      <c r="Q185" s="8"/>
      <c r="R185" s="8"/>
      <c r="S185" s="8"/>
      <c r="T185" s="4"/>
    </row>
    <row r="186" spans="1:20">
      <c r="A186" s="31">
        <v>45352</v>
      </c>
      <c r="B186" s="4"/>
      <c r="C186" s="6">
        <v>178</v>
      </c>
      <c r="D186" s="29">
        <f t="shared" si="22"/>
        <v>5282</v>
      </c>
      <c r="E186" s="29">
        <f t="shared" si="27"/>
        <v>940196</v>
      </c>
      <c r="F186" s="29">
        <f t="shared" si="23"/>
        <v>-10554</v>
      </c>
      <c r="G186" s="34">
        <f>+Inputs!$D$3</f>
        <v>0.37951000000000001</v>
      </c>
      <c r="H186" s="4"/>
      <c r="I186" s="27">
        <f t="shared" si="28"/>
        <v>950750</v>
      </c>
      <c r="J186" s="4"/>
      <c r="K186" s="27">
        <f t="shared" si="24"/>
        <v>5282</v>
      </c>
      <c r="L186" s="27">
        <f t="shared" si="29"/>
        <v>940196</v>
      </c>
      <c r="M186" s="27">
        <f t="shared" si="25"/>
        <v>2004.5718200000001</v>
      </c>
      <c r="N186" s="27">
        <f t="shared" si="26"/>
        <v>2004.5718200000001</v>
      </c>
      <c r="O186" s="27">
        <f t="shared" si="30"/>
        <v>-4005.3485399987612</v>
      </c>
      <c r="P186" s="27">
        <f t="shared" si="31"/>
        <v>4005.3485399987612</v>
      </c>
      <c r="Q186" s="8"/>
      <c r="R186" s="8"/>
      <c r="S186" s="8"/>
      <c r="T186" s="4"/>
    </row>
    <row r="187" spans="1:20">
      <c r="A187" s="31">
        <v>45383</v>
      </c>
      <c r="B187" s="4"/>
      <c r="C187" s="6">
        <v>179</v>
      </c>
      <c r="D187" s="29">
        <f t="shared" si="22"/>
        <v>5282</v>
      </c>
      <c r="E187" s="29">
        <f t="shared" si="27"/>
        <v>945478</v>
      </c>
      <c r="F187" s="29">
        <f t="shared" si="23"/>
        <v>-5272</v>
      </c>
      <c r="G187" s="34">
        <f>+Inputs!$D$3</f>
        <v>0.37951000000000001</v>
      </c>
      <c r="H187" s="4"/>
      <c r="I187" s="27">
        <f t="shared" si="28"/>
        <v>950750</v>
      </c>
      <c r="J187" s="4"/>
      <c r="K187" s="27">
        <f t="shared" si="24"/>
        <v>5282</v>
      </c>
      <c r="L187" s="27">
        <f t="shared" si="29"/>
        <v>945478</v>
      </c>
      <c r="M187" s="27">
        <f t="shared" si="25"/>
        <v>2004.5718200000001</v>
      </c>
      <c r="N187" s="27">
        <f t="shared" si="26"/>
        <v>2004.5718200000001</v>
      </c>
      <c r="O187" s="27">
        <f t="shared" si="30"/>
        <v>-2000.7767199987611</v>
      </c>
      <c r="P187" s="27">
        <f t="shared" si="31"/>
        <v>2000.7767199987611</v>
      </c>
      <c r="Q187" s="8"/>
      <c r="R187" s="8"/>
      <c r="S187" s="8"/>
      <c r="T187" s="4"/>
    </row>
    <row r="188" spans="1:20">
      <c r="A188" s="31">
        <v>45413</v>
      </c>
      <c r="B188" s="4"/>
      <c r="C188" s="6">
        <v>180</v>
      </c>
      <c r="D188" s="29">
        <f>-F187</f>
        <v>5272</v>
      </c>
      <c r="E188" s="29">
        <f t="shared" si="27"/>
        <v>950750</v>
      </c>
      <c r="F188" s="29">
        <f t="shared" si="23"/>
        <v>0</v>
      </c>
      <c r="G188" s="34">
        <f>+Inputs!$D$3</f>
        <v>0.37951000000000001</v>
      </c>
      <c r="H188" s="4"/>
      <c r="I188" s="27">
        <f t="shared" si="28"/>
        <v>950750</v>
      </c>
      <c r="J188" s="4"/>
      <c r="K188" s="27">
        <f t="shared" si="24"/>
        <v>5272</v>
      </c>
      <c r="L188" s="27">
        <f t="shared" si="29"/>
        <v>950750</v>
      </c>
      <c r="M188" s="27">
        <f t="shared" si="25"/>
        <v>2000.7767200000001</v>
      </c>
      <c r="N188" s="27">
        <f t="shared" si="26"/>
        <v>2000.7767200000001</v>
      </c>
      <c r="O188" s="27">
        <f t="shared" si="30"/>
        <v>1.2389591574901715E-9</v>
      </c>
      <c r="P188" s="27">
        <f t="shared" si="31"/>
        <v>-1.2389591574901715E-9</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-950750</v>
      </c>
      <c r="C190" s="4"/>
      <c r="D190" s="33">
        <f>SUM(D9:D189)</f>
        <v>950750</v>
      </c>
      <c r="E190" s="4"/>
      <c r="F190" s="4"/>
      <c r="G190" s="28"/>
      <c r="H190" s="33">
        <f>SUM(H9:H189)</f>
        <v>950750</v>
      </c>
      <c r="I190" s="33"/>
      <c r="J190" s="33">
        <f>SUM(J9:J189)</f>
        <v>360819.13250000001</v>
      </c>
      <c r="K190" s="33">
        <f>SUM(K9:K189)</f>
        <v>950750</v>
      </c>
      <c r="L190" s="33"/>
      <c r="M190" s="33">
        <f>SUM(M9:M189)</f>
        <v>360819.13250000123</v>
      </c>
      <c r="N190" s="33">
        <f>SUM(N9:N189)</f>
        <v>1.2389591574901715E-9</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dimension ref="A1:AE192"/>
  <sheetViews>
    <sheetView topLeftCell="V1" zoomScale="75" workbookViewId="0"/>
  </sheetViews>
  <sheetFormatPr defaultRowHeight="15"/>
  <cols>
    <col min="1" max="13" width="9" bestFit="1" customWidth="1"/>
    <col min="20" max="20" width="28" customWidth="1"/>
  </cols>
  <sheetData>
    <row r="1" spans="1:31">
      <c r="A1" s="83"/>
      <c r="B1" s="84"/>
      <c r="C1" s="82"/>
      <c r="D1" s="82"/>
      <c r="E1" s="82"/>
      <c r="F1" s="82"/>
      <c r="G1" s="82"/>
      <c r="H1" s="84"/>
      <c r="I1" s="84"/>
      <c r="J1" s="84"/>
      <c r="K1" s="84"/>
      <c r="L1" s="84"/>
      <c r="M1" s="84"/>
      <c r="N1" s="84"/>
      <c r="O1" s="84"/>
      <c r="P1" s="85" t="s">
        <v>45</v>
      </c>
      <c r="Q1" s="86"/>
      <c r="R1" s="86"/>
      <c r="S1" s="87"/>
      <c r="T1" s="4"/>
    </row>
    <row r="2" spans="1:31">
      <c r="A2" s="83"/>
      <c r="B2" s="84"/>
      <c r="C2" s="82"/>
      <c r="D2" s="82"/>
      <c r="E2" s="82"/>
      <c r="F2" s="82"/>
      <c r="G2" s="82"/>
      <c r="H2" s="84"/>
      <c r="I2" s="84"/>
      <c r="J2" s="84"/>
      <c r="K2" s="84"/>
      <c r="L2" s="84"/>
      <c r="M2" s="84"/>
      <c r="N2" s="84"/>
      <c r="O2" s="84"/>
      <c r="P2" s="85"/>
      <c r="Q2" s="86"/>
      <c r="R2" s="86"/>
      <c r="S2" s="87"/>
      <c r="T2" s="4"/>
    </row>
    <row r="3" spans="1:31">
      <c r="A3" s="88" t="s">
        <v>46</v>
      </c>
      <c r="B3" s="84"/>
      <c r="C3" s="82"/>
      <c r="D3" s="82"/>
      <c r="E3" s="82"/>
      <c r="F3" s="82"/>
      <c r="G3" s="82"/>
      <c r="H3" s="84"/>
      <c r="I3" s="84"/>
      <c r="J3" s="84"/>
      <c r="K3" s="84"/>
      <c r="L3" s="84"/>
      <c r="M3" s="84"/>
      <c r="N3" s="84"/>
      <c r="O3" s="84"/>
      <c r="P3" s="89"/>
      <c r="Q3" s="90"/>
      <c r="R3" s="91"/>
      <c r="S3" s="91"/>
      <c r="T3" s="4"/>
    </row>
    <row r="4" spans="1:31">
      <c r="A4" s="84" t="s">
        <v>226</v>
      </c>
      <c r="B4" s="84"/>
      <c r="C4" s="82"/>
      <c r="D4" s="82"/>
      <c r="E4" s="82"/>
      <c r="F4" s="82"/>
      <c r="G4" s="82"/>
      <c r="H4" s="84"/>
      <c r="I4" s="84"/>
      <c r="J4" s="84"/>
      <c r="K4" s="84"/>
      <c r="L4" s="84"/>
      <c r="M4" s="84"/>
      <c r="N4" s="84"/>
      <c r="O4" s="84"/>
      <c r="P4" s="89"/>
      <c r="Q4" s="90"/>
      <c r="R4" s="91"/>
      <c r="S4" s="91"/>
      <c r="T4" s="4"/>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c r="T5" s="4"/>
    </row>
    <row r="6" spans="1:31">
      <c r="A6" s="84"/>
      <c r="B6" s="84"/>
      <c r="C6" s="93"/>
      <c r="D6" s="92" t="s">
        <v>188</v>
      </c>
      <c r="E6" s="92" t="s">
        <v>94</v>
      </c>
      <c r="F6" s="92" t="s">
        <v>89</v>
      </c>
      <c r="G6" s="92"/>
      <c r="H6" s="84"/>
      <c r="I6" s="84"/>
      <c r="J6" s="92" t="s">
        <v>90</v>
      </c>
      <c r="K6" s="92" t="s">
        <v>84</v>
      </c>
      <c r="L6" s="92"/>
      <c r="M6" s="92" t="s">
        <v>91</v>
      </c>
      <c r="N6" s="92" t="s">
        <v>92</v>
      </c>
      <c r="O6" s="92" t="s">
        <v>45</v>
      </c>
      <c r="P6" s="92" t="s">
        <v>45</v>
      </c>
      <c r="Q6" s="91"/>
      <c r="R6" s="91"/>
      <c r="S6" s="91"/>
      <c r="T6" s="4"/>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149">
        <f>+Inputs!D5</f>
        <v>40148</v>
      </c>
      <c r="R8" s="149">
        <f>+Inputs!D6</f>
        <v>40513</v>
      </c>
      <c r="S8" s="150" t="s">
        <v>189</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40210</v>
      </c>
      <c r="B9" s="151">
        <v>-402500</v>
      </c>
      <c r="C9" s="6">
        <v>1</v>
      </c>
      <c r="D9" s="29">
        <f t="shared" ref="D9:D72" si="0">ROUND(-(+$B$9/180)*1,0)</f>
        <v>2236</v>
      </c>
      <c r="E9" s="29">
        <f>+D9</f>
        <v>2236</v>
      </c>
      <c r="F9" s="29">
        <f t="shared" ref="F9:F72" si="1">$B$9+E9</f>
        <v>-400264</v>
      </c>
      <c r="G9" s="34">
        <f>+Inputs!$D$3</f>
        <v>0.37951000000000001</v>
      </c>
      <c r="H9" s="27">
        <f>-B9</f>
        <v>402500</v>
      </c>
      <c r="I9" s="27">
        <f>+H9</f>
        <v>402500</v>
      </c>
      <c r="J9" s="27">
        <f>H9*G9</f>
        <v>152752.77499999999</v>
      </c>
      <c r="K9" s="27">
        <f t="shared" ref="K9:K72" si="2">D9</f>
        <v>2236</v>
      </c>
      <c r="L9" s="27">
        <f>+K9</f>
        <v>2236</v>
      </c>
      <c r="M9" s="27">
        <f t="shared" ref="M9:M72" si="3">K9*G9</f>
        <v>848.58436000000006</v>
      </c>
      <c r="N9" s="27">
        <f t="shared" ref="N9:N72" si="4">M9-J9</f>
        <v>-151904.19063999999</v>
      </c>
      <c r="O9" s="27">
        <f>+N9</f>
        <v>-151904.19063999999</v>
      </c>
      <c r="P9" s="27">
        <f>-SUM(N9)</f>
        <v>151904.19063999999</v>
      </c>
      <c r="Q9" s="152">
        <v>0</v>
      </c>
      <c r="R9" s="38">
        <f>VLOOKUP(R$8,$A$9:$P$188,5)</f>
        <v>24596</v>
      </c>
      <c r="S9" s="38">
        <f>+R9-Q9</f>
        <v>24596</v>
      </c>
      <c r="T9" s="35" t="s">
        <v>190</v>
      </c>
      <c r="U9" s="161">
        <f>-IF(TYPE(VLOOKUP(U8,$A$9:$P$188,6,FALSE))=16,0,VLOOKUP(U8,$A$9:$P$188,6,FALSE))</f>
        <v>0</v>
      </c>
      <c r="V9" s="161">
        <f>-IF(TYPE(VLOOKUP(V8,$A$9:$P$188,6,FALSE))=16,0,VLOOKUP(V8,$A$9:$P$188,6,FALSE))</f>
        <v>0</v>
      </c>
      <c r="W9" s="161">
        <f t="shared" ref="W9:AE9" si="5">-IF(TYPE(VLOOKUP(W8,$A$9:$P$188,6,FALSE))=16,0,VLOOKUP(W8,$A$9:$P$188,6,FALSE))</f>
        <v>0</v>
      </c>
      <c r="X9" s="161">
        <f t="shared" si="5"/>
        <v>0</v>
      </c>
      <c r="Y9" s="161">
        <f t="shared" si="5"/>
        <v>0</v>
      </c>
      <c r="Z9" s="161">
        <f t="shared" si="5"/>
        <v>0</v>
      </c>
      <c r="AA9" s="161">
        <f t="shared" si="5"/>
        <v>0</v>
      </c>
      <c r="AB9" s="161">
        <f t="shared" si="5"/>
        <v>0</v>
      </c>
      <c r="AC9" s="161">
        <f t="shared" si="5"/>
        <v>0</v>
      </c>
      <c r="AD9" s="161">
        <f t="shared" si="5"/>
        <v>0</v>
      </c>
      <c r="AE9" s="161">
        <f t="shared" si="5"/>
        <v>0</v>
      </c>
    </row>
    <row r="10" spans="1:31">
      <c r="A10" s="31">
        <v>40238</v>
      </c>
      <c r="B10" s="151" t="s">
        <v>45</v>
      </c>
      <c r="C10" s="6">
        <v>2</v>
      </c>
      <c r="D10" s="29">
        <f t="shared" si="0"/>
        <v>2236</v>
      </c>
      <c r="E10" s="29">
        <f t="shared" ref="E10:E73" si="6">+E9+D10</f>
        <v>4472</v>
      </c>
      <c r="F10" s="29">
        <f t="shared" si="1"/>
        <v>-398028</v>
      </c>
      <c r="G10" s="34">
        <f>+Inputs!$D$3</f>
        <v>0.37951000000000001</v>
      </c>
      <c r="H10" s="2"/>
      <c r="I10" s="27">
        <f t="shared" ref="I10:I73" si="7">+I9+H10</f>
        <v>402500</v>
      </c>
      <c r="J10" s="27"/>
      <c r="K10" s="27">
        <f t="shared" si="2"/>
        <v>2236</v>
      </c>
      <c r="L10" s="27">
        <f t="shared" ref="L10:L73" si="8">+L9+K10</f>
        <v>4472</v>
      </c>
      <c r="M10" s="27">
        <f t="shared" si="3"/>
        <v>848.58436000000006</v>
      </c>
      <c r="N10" s="27">
        <f t="shared" si="4"/>
        <v>848.58436000000006</v>
      </c>
      <c r="O10" s="27">
        <f t="shared" ref="O10:O73" si="9">+O9+N10</f>
        <v>-151055.60627999998</v>
      </c>
      <c r="P10" s="27">
        <f t="shared" ref="P10:P73" si="10">P9-N10</f>
        <v>151055.60627999998</v>
      </c>
      <c r="Q10" s="152">
        <v>0</v>
      </c>
      <c r="R10" s="38">
        <f>VLOOKUP(R$8,$A$9:$P$188,15)</f>
        <v>-143418.34703999991</v>
      </c>
      <c r="S10" s="38">
        <f>+R10-Q10</f>
        <v>-143418.34703999991</v>
      </c>
      <c r="T10" s="36" t="s">
        <v>69</v>
      </c>
    </row>
    <row r="11" spans="1:31">
      <c r="A11" s="31">
        <v>40269</v>
      </c>
      <c r="B11" s="5"/>
      <c r="C11" s="6">
        <v>3</v>
      </c>
      <c r="D11" s="29">
        <f t="shared" si="0"/>
        <v>2236</v>
      </c>
      <c r="E11" s="29">
        <f t="shared" si="6"/>
        <v>6708</v>
      </c>
      <c r="F11" s="29">
        <f t="shared" si="1"/>
        <v>-395792</v>
      </c>
      <c r="G11" s="34">
        <f>+Inputs!$D$3</f>
        <v>0.37951000000000001</v>
      </c>
      <c r="H11" s="2"/>
      <c r="I11" s="27">
        <f t="shared" si="7"/>
        <v>402500</v>
      </c>
      <c r="J11" s="27"/>
      <c r="K11" s="27">
        <f t="shared" si="2"/>
        <v>2236</v>
      </c>
      <c r="L11" s="27">
        <f t="shared" si="8"/>
        <v>6708</v>
      </c>
      <c r="M11" s="27">
        <f t="shared" si="3"/>
        <v>848.58436000000006</v>
      </c>
      <c r="N11" s="27">
        <f t="shared" si="4"/>
        <v>848.58436000000006</v>
      </c>
      <c r="O11" s="27">
        <f t="shared" si="9"/>
        <v>-150207.02191999997</v>
      </c>
      <c r="P11" s="27">
        <f t="shared" si="10"/>
        <v>150207.02191999997</v>
      </c>
      <c r="Q11" s="152">
        <v>0</v>
      </c>
      <c r="R11" s="38">
        <f>+VLOOKUP(R$8,$A$9:$P$188,16)</f>
        <v>143418.34703999991</v>
      </c>
      <c r="S11" s="38">
        <f>(+Q11+R11)/2</f>
        <v>71709.173519999953</v>
      </c>
      <c r="T11" s="36" t="s">
        <v>113</v>
      </c>
      <c r="U11" s="161">
        <f>IF(TYPE(VLOOKUP(U8,$A$9:$P$188,16,FALSE))=16,0,VLOOKUP(U8,$A$9:$P$188,16,FALSE))</f>
        <v>0</v>
      </c>
      <c r="V11" s="161">
        <f t="shared" ref="V11:AE11" si="11">IF(TYPE(VLOOKUP(V8,$A$9:$P$188,16,FALSE))=16,0,VLOOKUP(V8,$A$9:$P$188,16,FALSE))</f>
        <v>0</v>
      </c>
      <c r="W11" s="161">
        <f t="shared" si="11"/>
        <v>0</v>
      </c>
      <c r="X11" s="161">
        <f t="shared" si="11"/>
        <v>0</v>
      </c>
      <c r="Y11" s="161">
        <f t="shared" si="11"/>
        <v>0</v>
      </c>
      <c r="Z11" s="161">
        <f t="shared" si="11"/>
        <v>0</v>
      </c>
      <c r="AA11" s="161">
        <f t="shared" si="11"/>
        <v>0</v>
      </c>
      <c r="AB11" s="161">
        <f t="shared" si="11"/>
        <v>0</v>
      </c>
      <c r="AC11" s="161">
        <f t="shared" si="11"/>
        <v>0</v>
      </c>
      <c r="AD11" s="161">
        <f t="shared" si="11"/>
        <v>0</v>
      </c>
      <c r="AE11" s="161">
        <f t="shared" si="11"/>
        <v>0</v>
      </c>
    </row>
    <row r="12" spans="1:31">
      <c r="A12" s="31">
        <v>40299</v>
      </c>
      <c r="B12" s="3"/>
      <c r="C12" s="6">
        <v>4</v>
      </c>
      <c r="D12" s="29">
        <f t="shared" si="0"/>
        <v>2236</v>
      </c>
      <c r="E12" s="29">
        <f t="shared" si="6"/>
        <v>8944</v>
      </c>
      <c r="F12" s="29">
        <f t="shared" si="1"/>
        <v>-393556</v>
      </c>
      <c r="G12" s="34">
        <f>+Inputs!$D$3</f>
        <v>0.37951000000000001</v>
      </c>
      <c r="H12" s="2"/>
      <c r="I12" s="27">
        <f t="shared" si="7"/>
        <v>402500</v>
      </c>
      <c r="J12" s="27"/>
      <c r="K12" s="27">
        <f t="shared" si="2"/>
        <v>2236</v>
      </c>
      <c r="L12" s="27">
        <f t="shared" si="8"/>
        <v>8944</v>
      </c>
      <c r="M12" s="27">
        <f t="shared" si="3"/>
        <v>848.58436000000006</v>
      </c>
      <c r="N12" s="27">
        <f t="shared" si="4"/>
        <v>848.58436000000006</v>
      </c>
      <c r="O12" s="27">
        <f t="shared" si="9"/>
        <v>-149358.43755999996</v>
      </c>
      <c r="P12" s="27">
        <f t="shared" si="10"/>
        <v>149358.43755999996</v>
      </c>
      <c r="Q12" s="153"/>
      <c r="R12" s="40"/>
      <c r="S12" s="40"/>
      <c r="T12" s="36"/>
    </row>
    <row r="13" spans="1:31">
      <c r="A13" s="31">
        <v>40330</v>
      </c>
      <c r="B13" s="3"/>
      <c r="C13" s="6">
        <v>5</v>
      </c>
      <c r="D13" s="29">
        <f t="shared" si="0"/>
        <v>2236</v>
      </c>
      <c r="E13" s="29">
        <f t="shared" si="6"/>
        <v>11180</v>
      </c>
      <c r="F13" s="29">
        <f t="shared" si="1"/>
        <v>-391320</v>
      </c>
      <c r="G13" s="34">
        <f>+Inputs!$D$3</f>
        <v>0.37951000000000001</v>
      </c>
      <c r="H13" s="2"/>
      <c r="I13" s="27">
        <f t="shared" si="7"/>
        <v>402500</v>
      </c>
      <c r="J13" s="27"/>
      <c r="K13" s="27">
        <f t="shared" si="2"/>
        <v>2236</v>
      </c>
      <c r="L13" s="27">
        <f t="shared" si="8"/>
        <v>11180</v>
      </c>
      <c r="M13" s="27">
        <f t="shared" si="3"/>
        <v>848.58436000000006</v>
      </c>
      <c r="N13" s="27">
        <f t="shared" si="4"/>
        <v>848.58436000000006</v>
      </c>
      <c r="O13" s="27">
        <f t="shared" si="9"/>
        <v>-148509.85319999995</v>
      </c>
      <c r="P13" s="27">
        <f t="shared" si="10"/>
        <v>148509.85319999995</v>
      </c>
      <c r="Q13" s="152">
        <v>0</v>
      </c>
      <c r="R13" s="38">
        <f>VLOOKUP(R$8,$A$9:$P$188,9)</f>
        <v>402500</v>
      </c>
      <c r="S13" s="38">
        <f>+R13-Q13</f>
        <v>402500</v>
      </c>
      <c r="T13" s="36" t="s">
        <v>191</v>
      </c>
    </row>
    <row r="14" spans="1:31">
      <c r="A14" s="31">
        <v>40360</v>
      </c>
      <c r="B14" s="3"/>
      <c r="C14" s="6">
        <v>6</v>
      </c>
      <c r="D14" s="29">
        <f t="shared" si="0"/>
        <v>2236</v>
      </c>
      <c r="E14" s="29">
        <f t="shared" si="6"/>
        <v>13416</v>
      </c>
      <c r="F14" s="29">
        <f t="shared" si="1"/>
        <v>-389084</v>
      </c>
      <c r="G14" s="34">
        <f>+Inputs!$D$3</f>
        <v>0.37951000000000001</v>
      </c>
      <c r="H14" s="2"/>
      <c r="I14" s="27">
        <f t="shared" si="7"/>
        <v>402500</v>
      </c>
      <c r="J14" s="27"/>
      <c r="K14" s="27">
        <f t="shared" si="2"/>
        <v>2236</v>
      </c>
      <c r="L14" s="27">
        <f t="shared" si="8"/>
        <v>13416</v>
      </c>
      <c r="M14" s="27">
        <f t="shared" si="3"/>
        <v>848.58436000000006</v>
      </c>
      <c r="N14" s="27">
        <f t="shared" si="4"/>
        <v>848.58436000000006</v>
      </c>
      <c r="O14" s="27">
        <f t="shared" si="9"/>
        <v>-147661.26883999995</v>
      </c>
      <c r="P14" s="27">
        <f t="shared" si="10"/>
        <v>147661.26883999995</v>
      </c>
      <c r="Q14" s="152">
        <v>0</v>
      </c>
      <c r="R14" s="38">
        <f>VLOOKUP(R$8,$A$9:$P$188,12)</f>
        <v>24596</v>
      </c>
      <c r="S14" s="38">
        <f>+R14-Q14</f>
        <v>24596</v>
      </c>
      <c r="T14" s="37" t="s">
        <v>192</v>
      </c>
    </row>
    <row r="15" spans="1:31">
      <c r="A15" s="31">
        <v>40391</v>
      </c>
      <c r="B15" s="3"/>
      <c r="C15" s="6">
        <v>7</v>
      </c>
      <c r="D15" s="29">
        <f t="shared" si="0"/>
        <v>2236</v>
      </c>
      <c r="E15" s="29">
        <f t="shared" si="6"/>
        <v>15652</v>
      </c>
      <c r="F15" s="29">
        <f t="shared" si="1"/>
        <v>-386848</v>
      </c>
      <c r="G15" s="34">
        <f>+Inputs!$D$3</f>
        <v>0.37951000000000001</v>
      </c>
      <c r="H15" s="2"/>
      <c r="I15" s="27">
        <f t="shared" si="7"/>
        <v>402500</v>
      </c>
      <c r="J15" s="27"/>
      <c r="K15" s="27">
        <f t="shared" si="2"/>
        <v>2236</v>
      </c>
      <c r="L15" s="27">
        <f t="shared" si="8"/>
        <v>15652</v>
      </c>
      <c r="M15" s="27">
        <f t="shared" si="3"/>
        <v>848.58436000000006</v>
      </c>
      <c r="N15" s="27">
        <f t="shared" si="4"/>
        <v>848.58436000000006</v>
      </c>
      <c r="O15" s="27">
        <f t="shared" si="9"/>
        <v>-146812.68447999994</v>
      </c>
      <c r="P15" s="27">
        <f t="shared" si="10"/>
        <v>146812.68447999994</v>
      </c>
      <c r="Q15" s="8"/>
      <c r="R15" s="8"/>
      <c r="S15" s="8"/>
      <c r="T15" s="108"/>
    </row>
    <row r="16" spans="1:31">
      <c r="A16" s="31">
        <v>40422</v>
      </c>
      <c r="B16" s="3"/>
      <c r="C16" s="6">
        <v>8</v>
      </c>
      <c r="D16" s="29">
        <f t="shared" si="0"/>
        <v>2236</v>
      </c>
      <c r="E16" s="29">
        <f t="shared" si="6"/>
        <v>17888</v>
      </c>
      <c r="F16" s="29">
        <f t="shared" si="1"/>
        <v>-384612</v>
      </c>
      <c r="G16" s="34">
        <f>+Inputs!$D$3</f>
        <v>0.37951000000000001</v>
      </c>
      <c r="H16" s="2"/>
      <c r="I16" s="27">
        <f t="shared" si="7"/>
        <v>402500</v>
      </c>
      <c r="J16" s="27"/>
      <c r="K16" s="27">
        <f t="shared" si="2"/>
        <v>2236</v>
      </c>
      <c r="L16" s="27">
        <f t="shared" si="8"/>
        <v>17888</v>
      </c>
      <c r="M16" s="27">
        <f t="shared" si="3"/>
        <v>848.58436000000006</v>
      </c>
      <c r="N16" s="27">
        <f t="shared" si="4"/>
        <v>848.58436000000006</v>
      </c>
      <c r="O16" s="27">
        <f t="shared" si="9"/>
        <v>-145964.10011999993</v>
      </c>
      <c r="P16" s="27">
        <f t="shared" si="10"/>
        <v>145964.10011999993</v>
      </c>
      <c r="Q16" s="8"/>
      <c r="R16" s="8"/>
      <c r="S16" s="8"/>
      <c r="T16" s="4"/>
    </row>
    <row r="17" spans="1:20">
      <c r="A17" s="31">
        <v>40452</v>
      </c>
      <c r="B17" s="3"/>
      <c r="C17" s="6">
        <v>9</v>
      </c>
      <c r="D17" s="29">
        <f t="shared" si="0"/>
        <v>2236</v>
      </c>
      <c r="E17" s="29">
        <f t="shared" si="6"/>
        <v>20124</v>
      </c>
      <c r="F17" s="29">
        <f t="shared" si="1"/>
        <v>-382376</v>
      </c>
      <c r="G17" s="34">
        <f>+Inputs!$D$3</f>
        <v>0.37951000000000001</v>
      </c>
      <c r="H17" s="2"/>
      <c r="I17" s="27">
        <f t="shared" si="7"/>
        <v>402500</v>
      </c>
      <c r="J17" s="27"/>
      <c r="K17" s="27">
        <f t="shared" si="2"/>
        <v>2236</v>
      </c>
      <c r="L17" s="27">
        <f t="shared" si="8"/>
        <v>20124</v>
      </c>
      <c r="M17" s="27">
        <f t="shared" si="3"/>
        <v>848.58436000000006</v>
      </c>
      <c r="N17" s="27">
        <f t="shared" si="4"/>
        <v>848.58436000000006</v>
      </c>
      <c r="O17" s="27">
        <f t="shared" si="9"/>
        <v>-145115.51575999992</v>
      </c>
      <c r="P17" s="27">
        <f t="shared" si="10"/>
        <v>145115.51575999992</v>
      </c>
      <c r="Q17" s="8"/>
      <c r="R17" s="8"/>
      <c r="S17" s="8"/>
      <c r="T17" s="4"/>
    </row>
    <row r="18" spans="1:20">
      <c r="A18" s="31">
        <v>40483</v>
      </c>
      <c r="B18" s="154"/>
      <c r="C18" s="155">
        <v>10</v>
      </c>
      <c r="D18" s="156">
        <f t="shared" si="0"/>
        <v>2236</v>
      </c>
      <c r="E18" s="156">
        <f t="shared" si="6"/>
        <v>22360</v>
      </c>
      <c r="F18" s="156">
        <f t="shared" si="1"/>
        <v>-380140</v>
      </c>
      <c r="G18" s="34">
        <f>+Inputs!$D$3</f>
        <v>0.37951000000000001</v>
      </c>
      <c r="H18" s="157"/>
      <c r="I18" s="158">
        <f t="shared" si="7"/>
        <v>402500</v>
      </c>
      <c r="J18" s="158"/>
      <c r="K18" s="158">
        <f t="shared" si="2"/>
        <v>2236</v>
      </c>
      <c r="L18" s="158">
        <f t="shared" si="8"/>
        <v>22360</v>
      </c>
      <c r="M18" s="158">
        <f t="shared" si="3"/>
        <v>848.58436000000006</v>
      </c>
      <c r="N18" s="158">
        <f t="shared" si="4"/>
        <v>848.58436000000006</v>
      </c>
      <c r="O18" s="158">
        <f t="shared" si="9"/>
        <v>-144266.93139999991</v>
      </c>
      <c r="P18" s="158">
        <f t="shared" si="10"/>
        <v>144266.93139999991</v>
      </c>
      <c r="Q18" s="8"/>
      <c r="R18" s="8"/>
      <c r="S18" s="8"/>
      <c r="T18" s="4"/>
    </row>
    <row r="19" spans="1:20">
      <c r="A19" s="31">
        <v>40513</v>
      </c>
      <c r="B19" s="154"/>
      <c r="C19" s="155">
        <v>11</v>
      </c>
      <c r="D19" s="156">
        <f t="shared" si="0"/>
        <v>2236</v>
      </c>
      <c r="E19" s="156">
        <f t="shared" si="6"/>
        <v>24596</v>
      </c>
      <c r="F19" s="156">
        <f t="shared" si="1"/>
        <v>-377904</v>
      </c>
      <c r="G19" s="34">
        <f>+Inputs!$D$3</f>
        <v>0.37951000000000001</v>
      </c>
      <c r="H19" s="157"/>
      <c r="I19" s="158">
        <f t="shared" si="7"/>
        <v>402500</v>
      </c>
      <c r="J19" s="158"/>
      <c r="K19" s="158">
        <f t="shared" si="2"/>
        <v>2236</v>
      </c>
      <c r="L19" s="158">
        <f t="shared" si="8"/>
        <v>24596</v>
      </c>
      <c r="M19" s="158">
        <f t="shared" si="3"/>
        <v>848.58436000000006</v>
      </c>
      <c r="N19" s="158">
        <f t="shared" si="4"/>
        <v>848.58436000000006</v>
      </c>
      <c r="O19" s="158">
        <f t="shared" si="9"/>
        <v>-143418.34703999991</v>
      </c>
      <c r="P19" s="158">
        <f t="shared" si="10"/>
        <v>143418.34703999991</v>
      </c>
      <c r="Q19" s="8"/>
      <c r="R19" s="8"/>
      <c r="S19" s="8"/>
      <c r="T19" s="4"/>
    </row>
    <row r="20" spans="1:20">
      <c r="A20" s="31">
        <v>40544</v>
      </c>
      <c r="B20" s="3"/>
      <c r="C20" s="6">
        <v>12</v>
      </c>
      <c r="D20" s="29">
        <f t="shared" si="0"/>
        <v>2236</v>
      </c>
      <c r="E20" s="29">
        <f t="shared" si="6"/>
        <v>26832</v>
      </c>
      <c r="F20" s="29">
        <f t="shared" si="1"/>
        <v>-375668</v>
      </c>
      <c r="G20" s="34">
        <f>+Inputs!$D$3</f>
        <v>0.37951000000000001</v>
      </c>
      <c r="H20" s="2"/>
      <c r="I20" s="27">
        <f t="shared" si="7"/>
        <v>402500</v>
      </c>
      <c r="J20" s="27"/>
      <c r="K20" s="27">
        <f t="shared" si="2"/>
        <v>2236</v>
      </c>
      <c r="L20" s="27">
        <f t="shared" si="8"/>
        <v>26832</v>
      </c>
      <c r="M20" s="27">
        <f t="shared" si="3"/>
        <v>848.58436000000006</v>
      </c>
      <c r="N20" s="27">
        <f t="shared" si="4"/>
        <v>848.58436000000006</v>
      </c>
      <c r="O20" s="27">
        <f t="shared" si="9"/>
        <v>-142569.7626799999</v>
      </c>
      <c r="P20" s="27">
        <f t="shared" si="10"/>
        <v>142569.7626799999</v>
      </c>
      <c r="Q20" s="8"/>
      <c r="R20" s="8"/>
      <c r="S20" s="8"/>
      <c r="T20" s="4"/>
    </row>
    <row r="21" spans="1:20">
      <c r="A21" s="31">
        <v>40575</v>
      </c>
      <c r="B21" s="3"/>
      <c r="C21" s="6">
        <v>13</v>
      </c>
      <c r="D21" s="29">
        <f t="shared" si="0"/>
        <v>2236</v>
      </c>
      <c r="E21" s="29">
        <f t="shared" si="6"/>
        <v>29068</v>
      </c>
      <c r="F21" s="29">
        <f t="shared" si="1"/>
        <v>-373432</v>
      </c>
      <c r="G21" s="34">
        <f>+Inputs!$D$3</f>
        <v>0.37951000000000001</v>
      </c>
      <c r="H21" s="2"/>
      <c r="I21" s="27">
        <f t="shared" si="7"/>
        <v>402500</v>
      </c>
      <c r="J21" s="27"/>
      <c r="K21" s="27">
        <f t="shared" si="2"/>
        <v>2236</v>
      </c>
      <c r="L21" s="27">
        <f t="shared" si="8"/>
        <v>29068</v>
      </c>
      <c r="M21" s="27">
        <f t="shared" si="3"/>
        <v>848.58436000000006</v>
      </c>
      <c r="N21" s="27">
        <f t="shared" si="4"/>
        <v>848.58436000000006</v>
      </c>
      <c r="O21" s="27">
        <f t="shared" si="9"/>
        <v>-141721.17831999989</v>
      </c>
      <c r="P21" s="27">
        <f t="shared" si="10"/>
        <v>141721.17831999989</v>
      </c>
      <c r="Q21" s="8"/>
      <c r="R21" s="8"/>
      <c r="S21" s="8"/>
      <c r="T21" s="4"/>
    </row>
    <row r="22" spans="1:20">
      <c r="A22" s="31">
        <v>40603</v>
      </c>
      <c r="B22" s="3"/>
      <c r="C22" s="6">
        <v>14</v>
      </c>
      <c r="D22" s="29">
        <f t="shared" si="0"/>
        <v>2236</v>
      </c>
      <c r="E22" s="29">
        <f t="shared" si="6"/>
        <v>31304</v>
      </c>
      <c r="F22" s="29">
        <f t="shared" si="1"/>
        <v>-371196</v>
      </c>
      <c r="G22" s="34">
        <f>+Inputs!$D$3</f>
        <v>0.37951000000000001</v>
      </c>
      <c r="H22" s="2"/>
      <c r="I22" s="27">
        <f t="shared" si="7"/>
        <v>402500</v>
      </c>
      <c r="J22" s="27"/>
      <c r="K22" s="27">
        <f t="shared" si="2"/>
        <v>2236</v>
      </c>
      <c r="L22" s="27">
        <f t="shared" si="8"/>
        <v>31304</v>
      </c>
      <c r="M22" s="27">
        <f t="shared" si="3"/>
        <v>848.58436000000006</v>
      </c>
      <c r="N22" s="27">
        <f t="shared" si="4"/>
        <v>848.58436000000006</v>
      </c>
      <c r="O22" s="27">
        <f t="shared" si="9"/>
        <v>-140872.59395999988</v>
      </c>
      <c r="P22" s="27">
        <f t="shared" si="10"/>
        <v>140872.59395999988</v>
      </c>
      <c r="Q22" s="8"/>
      <c r="R22" s="8"/>
      <c r="S22" s="8"/>
      <c r="T22" s="4"/>
    </row>
    <row r="23" spans="1:20">
      <c r="A23" s="31">
        <v>40634</v>
      </c>
      <c r="B23" s="3"/>
      <c r="C23" s="6">
        <v>15</v>
      </c>
      <c r="D23" s="29">
        <f t="shared" si="0"/>
        <v>2236</v>
      </c>
      <c r="E23" s="29">
        <f t="shared" si="6"/>
        <v>33540</v>
      </c>
      <c r="F23" s="29">
        <f t="shared" si="1"/>
        <v>-368960</v>
      </c>
      <c r="G23" s="34">
        <f>+Inputs!$D$3</f>
        <v>0.37951000000000001</v>
      </c>
      <c r="H23" s="2"/>
      <c r="I23" s="27">
        <f t="shared" si="7"/>
        <v>402500</v>
      </c>
      <c r="J23" s="27"/>
      <c r="K23" s="27">
        <f t="shared" si="2"/>
        <v>2236</v>
      </c>
      <c r="L23" s="27">
        <f t="shared" si="8"/>
        <v>33540</v>
      </c>
      <c r="M23" s="27">
        <f t="shared" si="3"/>
        <v>848.58436000000006</v>
      </c>
      <c r="N23" s="27">
        <f t="shared" si="4"/>
        <v>848.58436000000006</v>
      </c>
      <c r="O23" s="27">
        <f t="shared" si="9"/>
        <v>-140024.00959999987</v>
      </c>
      <c r="P23" s="27">
        <f t="shared" si="10"/>
        <v>140024.00959999987</v>
      </c>
      <c r="Q23" s="8"/>
      <c r="R23" s="8"/>
      <c r="S23" s="8"/>
      <c r="T23" s="4"/>
    </row>
    <row r="24" spans="1:20">
      <c r="A24" s="31">
        <v>40664</v>
      </c>
      <c r="B24" s="3"/>
      <c r="C24" s="6">
        <v>16</v>
      </c>
      <c r="D24" s="29">
        <f t="shared" si="0"/>
        <v>2236</v>
      </c>
      <c r="E24" s="29">
        <f t="shared" si="6"/>
        <v>35776</v>
      </c>
      <c r="F24" s="29">
        <f t="shared" si="1"/>
        <v>-366724</v>
      </c>
      <c r="G24" s="34">
        <f>+Inputs!$D$3</f>
        <v>0.37951000000000001</v>
      </c>
      <c r="H24" s="2"/>
      <c r="I24" s="27">
        <f t="shared" si="7"/>
        <v>402500</v>
      </c>
      <c r="J24" s="27"/>
      <c r="K24" s="27">
        <f t="shared" si="2"/>
        <v>2236</v>
      </c>
      <c r="L24" s="27">
        <f t="shared" si="8"/>
        <v>35776</v>
      </c>
      <c r="M24" s="27">
        <f t="shared" si="3"/>
        <v>848.58436000000006</v>
      </c>
      <c r="N24" s="27">
        <f t="shared" si="4"/>
        <v>848.58436000000006</v>
      </c>
      <c r="O24" s="27">
        <f t="shared" si="9"/>
        <v>-139175.42523999987</v>
      </c>
      <c r="P24" s="27">
        <f t="shared" si="10"/>
        <v>139175.42523999987</v>
      </c>
      <c r="Q24" s="8"/>
      <c r="R24" s="8"/>
      <c r="S24" s="8"/>
      <c r="T24" s="4"/>
    </row>
    <row r="25" spans="1:20">
      <c r="A25" s="31">
        <v>40695</v>
      </c>
      <c r="B25" s="3"/>
      <c r="C25" s="6">
        <v>17</v>
      </c>
      <c r="D25" s="29">
        <f t="shared" si="0"/>
        <v>2236</v>
      </c>
      <c r="E25" s="29">
        <f t="shared" si="6"/>
        <v>38012</v>
      </c>
      <c r="F25" s="29">
        <f t="shared" si="1"/>
        <v>-364488</v>
      </c>
      <c r="G25" s="34">
        <f>+Inputs!$D$3</f>
        <v>0.37951000000000001</v>
      </c>
      <c r="H25" s="2"/>
      <c r="I25" s="27">
        <f t="shared" si="7"/>
        <v>402500</v>
      </c>
      <c r="J25" s="27"/>
      <c r="K25" s="27">
        <f t="shared" si="2"/>
        <v>2236</v>
      </c>
      <c r="L25" s="27">
        <f t="shared" si="8"/>
        <v>38012</v>
      </c>
      <c r="M25" s="27">
        <f t="shared" si="3"/>
        <v>848.58436000000006</v>
      </c>
      <c r="N25" s="27">
        <f t="shared" si="4"/>
        <v>848.58436000000006</v>
      </c>
      <c r="O25" s="27">
        <f t="shared" si="9"/>
        <v>-138326.84087999986</v>
      </c>
      <c r="P25" s="27">
        <f t="shared" si="10"/>
        <v>138326.84087999986</v>
      </c>
      <c r="Q25" s="8"/>
      <c r="R25" s="8"/>
      <c r="S25" s="8"/>
      <c r="T25" s="4"/>
    </row>
    <row r="26" spans="1:20">
      <c r="A26" s="31">
        <v>40725</v>
      </c>
      <c r="B26" s="3"/>
      <c r="C26" s="6">
        <v>18</v>
      </c>
      <c r="D26" s="29">
        <f t="shared" si="0"/>
        <v>2236</v>
      </c>
      <c r="E26" s="29">
        <f t="shared" si="6"/>
        <v>40248</v>
      </c>
      <c r="F26" s="29">
        <f t="shared" si="1"/>
        <v>-362252</v>
      </c>
      <c r="G26" s="34">
        <f>+Inputs!$D$3</f>
        <v>0.37951000000000001</v>
      </c>
      <c r="H26" s="2"/>
      <c r="I26" s="27">
        <f t="shared" si="7"/>
        <v>402500</v>
      </c>
      <c r="J26" s="27"/>
      <c r="K26" s="27">
        <f t="shared" si="2"/>
        <v>2236</v>
      </c>
      <c r="L26" s="27">
        <f t="shared" si="8"/>
        <v>40248</v>
      </c>
      <c r="M26" s="27">
        <f t="shared" si="3"/>
        <v>848.58436000000006</v>
      </c>
      <c r="N26" s="27">
        <f t="shared" si="4"/>
        <v>848.58436000000006</v>
      </c>
      <c r="O26" s="27">
        <f t="shared" si="9"/>
        <v>-137478.25651999985</v>
      </c>
      <c r="P26" s="27">
        <f t="shared" si="10"/>
        <v>137478.25651999985</v>
      </c>
      <c r="Q26" s="8"/>
      <c r="R26" s="8"/>
      <c r="S26" s="8"/>
      <c r="T26" s="4"/>
    </row>
    <row r="27" spans="1:20">
      <c r="A27" s="31">
        <v>40756</v>
      </c>
      <c r="B27" s="3"/>
      <c r="C27" s="6">
        <v>19</v>
      </c>
      <c r="D27" s="29">
        <f t="shared" si="0"/>
        <v>2236</v>
      </c>
      <c r="E27" s="29">
        <f t="shared" si="6"/>
        <v>42484</v>
      </c>
      <c r="F27" s="29">
        <f t="shared" si="1"/>
        <v>-360016</v>
      </c>
      <c r="G27" s="34">
        <f>+Inputs!$D$3</f>
        <v>0.37951000000000001</v>
      </c>
      <c r="H27" s="2"/>
      <c r="I27" s="27">
        <f t="shared" si="7"/>
        <v>402500</v>
      </c>
      <c r="J27" s="27"/>
      <c r="K27" s="27">
        <f t="shared" si="2"/>
        <v>2236</v>
      </c>
      <c r="L27" s="27">
        <f t="shared" si="8"/>
        <v>42484</v>
      </c>
      <c r="M27" s="27">
        <f t="shared" si="3"/>
        <v>848.58436000000006</v>
      </c>
      <c r="N27" s="27">
        <f t="shared" si="4"/>
        <v>848.58436000000006</v>
      </c>
      <c r="O27" s="27">
        <f t="shared" si="9"/>
        <v>-136629.67215999984</v>
      </c>
      <c r="P27" s="27">
        <f t="shared" si="10"/>
        <v>136629.67215999984</v>
      </c>
      <c r="Q27" s="8"/>
      <c r="R27" s="8"/>
      <c r="S27" s="8"/>
      <c r="T27" s="4"/>
    </row>
    <row r="28" spans="1:20">
      <c r="A28" s="31">
        <v>40787</v>
      </c>
      <c r="B28" s="3"/>
      <c r="C28" s="6">
        <v>20</v>
      </c>
      <c r="D28" s="29">
        <f t="shared" si="0"/>
        <v>2236</v>
      </c>
      <c r="E28" s="29">
        <f t="shared" si="6"/>
        <v>44720</v>
      </c>
      <c r="F28" s="29">
        <f t="shared" si="1"/>
        <v>-357780</v>
      </c>
      <c r="G28" s="34">
        <f>+Inputs!$D$3</f>
        <v>0.37951000000000001</v>
      </c>
      <c r="H28" s="2"/>
      <c r="I28" s="27">
        <f t="shared" si="7"/>
        <v>402500</v>
      </c>
      <c r="J28" s="27"/>
      <c r="K28" s="27">
        <f t="shared" si="2"/>
        <v>2236</v>
      </c>
      <c r="L28" s="27">
        <f t="shared" si="8"/>
        <v>44720</v>
      </c>
      <c r="M28" s="27">
        <f t="shared" si="3"/>
        <v>848.58436000000006</v>
      </c>
      <c r="N28" s="27">
        <f t="shared" si="4"/>
        <v>848.58436000000006</v>
      </c>
      <c r="O28" s="27">
        <f t="shared" si="9"/>
        <v>-135781.08779999983</v>
      </c>
      <c r="P28" s="27">
        <f t="shared" si="10"/>
        <v>135781.08779999983</v>
      </c>
      <c r="Q28" s="8"/>
      <c r="R28" s="8"/>
      <c r="S28" s="8"/>
      <c r="T28" s="4"/>
    </row>
    <row r="29" spans="1:20">
      <c r="A29" s="31">
        <v>40817</v>
      </c>
      <c r="B29" s="3"/>
      <c r="C29" s="6">
        <v>21</v>
      </c>
      <c r="D29" s="29">
        <f t="shared" si="0"/>
        <v>2236</v>
      </c>
      <c r="E29" s="29">
        <f t="shared" si="6"/>
        <v>46956</v>
      </c>
      <c r="F29" s="29">
        <f t="shared" si="1"/>
        <v>-355544</v>
      </c>
      <c r="G29" s="34">
        <f>+Inputs!$D$3</f>
        <v>0.37951000000000001</v>
      </c>
      <c r="H29" s="2"/>
      <c r="I29" s="27">
        <f t="shared" si="7"/>
        <v>402500</v>
      </c>
      <c r="J29" s="27"/>
      <c r="K29" s="27">
        <f t="shared" si="2"/>
        <v>2236</v>
      </c>
      <c r="L29" s="27">
        <f t="shared" si="8"/>
        <v>46956</v>
      </c>
      <c r="M29" s="27">
        <f t="shared" si="3"/>
        <v>848.58436000000006</v>
      </c>
      <c r="N29" s="27">
        <f t="shared" si="4"/>
        <v>848.58436000000006</v>
      </c>
      <c r="O29" s="27">
        <f t="shared" si="9"/>
        <v>-134932.50343999983</v>
      </c>
      <c r="P29" s="27">
        <f t="shared" si="10"/>
        <v>134932.50343999983</v>
      </c>
      <c r="Q29" s="8"/>
      <c r="R29" s="8"/>
      <c r="S29" s="8"/>
      <c r="T29" s="4"/>
    </row>
    <row r="30" spans="1:20">
      <c r="A30" s="31">
        <v>40848</v>
      </c>
      <c r="B30" s="3"/>
      <c r="C30" s="6">
        <v>22</v>
      </c>
      <c r="D30" s="29">
        <f t="shared" si="0"/>
        <v>2236</v>
      </c>
      <c r="E30" s="29">
        <f t="shared" si="6"/>
        <v>49192</v>
      </c>
      <c r="F30" s="29">
        <f t="shared" si="1"/>
        <v>-353308</v>
      </c>
      <c r="G30" s="34">
        <f>+Inputs!$D$3</f>
        <v>0.37951000000000001</v>
      </c>
      <c r="H30" s="2"/>
      <c r="I30" s="27">
        <f t="shared" si="7"/>
        <v>402500</v>
      </c>
      <c r="J30" s="27"/>
      <c r="K30" s="27">
        <f t="shared" si="2"/>
        <v>2236</v>
      </c>
      <c r="L30" s="27">
        <f t="shared" si="8"/>
        <v>49192</v>
      </c>
      <c r="M30" s="27">
        <f t="shared" si="3"/>
        <v>848.58436000000006</v>
      </c>
      <c r="N30" s="27">
        <f t="shared" si="4"/>
        <v>848.58436000000006</v>
      </c>
      <c r="O30" s="27">
        <f t="shared" si="9"/>
        <v>-134083.91907999982</v>
      </c>
      <c r="P30" s="27">
        <f t="shared" si="10"/>
        <v>134083.91907999982</v>
      </c>
      <c r="Q30" s="8"/>
      <c r="R30" s="8"/>
      <c r="S30" s="8"/>
      <c r="T30" s="4"/>
    </row>
    <row r="31" spans="1:20">
      <c r="A31" s="31">
        <v>40878</v>
      </c>
      <c r="B31" s="3"/>
      <c r="C31" s="6">
        <v>23</v>
      </c>
      <c r="D31" s="29">
        <f t="shared" si="0"/>
        <v>2236</v>
      </c>
      <c r="E31" s="29">
        <f t="shared" si="6"/>
        <v>51428</v>
      </c>
      <c r="F31" s="29">
        <f t="shared" si="1"/>
        <v>-351072</v>
      </c>
      <c r="G31" s="34">
        <f>+Inputs!$D$3</f>
        <v>0.37951000000000001</v>
      </c>
      <c r="H31" s="2"/>
      <c r="I31" s="27">
        <f t="shared" si="7"/>
        <v>402500</v>
      </c>
      <c r="J31" s="27"/>
      <c r="K31" s="27">
        <f t="shared" si="2"/>
        <v>2236</v>
      </c>
      <c r="L31" s="27">
        <f t="shared" si="8"/>
        <v>51428</v>
      </c>
      <c r="M31" s="27">
        <f t="shared" si="3"/>
        <v>848.58436000000006</v>
      </c>
      <c r="N31" s="27">
        <f t="shared" si="4"/>
        <v>848.58436000000006</v>
      </c>
      <c r="O31" s="27">
        <f t="shared" si="9"/>
        <v>-133235.33471999981</v>
      </c>
      <c r="P31" s="27">
        <f t="shared" si="10"/>
        <v>133235.33471999981</v>
      </c>
      <c r="Q31" s="8"/>
      <c r="R31" s="8"/>
      <c r="S31" s="8"/>
      <c r="T31" s="4"/>
    </row>
    <row r="32" spans="1:20">
      <c r="A32" s="31">
        <v>40909</v>
      </c>
      <c r="B32" s="3"/>
      <c r="C32" s="6">
        <v>24</v>
      </c>
      <c r="D32" s="29">
        <f t="shared" si="0"/>
        <v>2236</v>
      </c>
      <c r="E32" s="29">
        <f t="shared" si="6"/>
        <v>53664</v>
      </c>
      <c r="F32" s="29">
        <f t="shared" si="1"/>
        <v>-348836</v>
      </c>
      <c r="G32" s="34">
        <f>+Inputs!$D$3</f>
        <v>0.37951000000000001</v>
      </c>
      <c r="H32" s="2"/>
      <c r="I32" s="27">
        <f t="shared" si="7"/>
        <v>402500</v>
      </c>
      <c r="J32" s="27"/>
      <c r="K32" s="27">
        <f t="shared" si="2"/>
        <v>2236</v>
      </c>
      <c r="L32" s="27">
        <f t="shared" si="8"/>
        <v>53664</v>
      </c>
      <c r="M32" s="27">
        <f t="shared" si="3"/>
        <v>848.58436000000006</v>
      </c>
      <c r="N32" s="27">
        <f t="shared" si="4"/>
        <v>848.58436000000006</v>
      </c>
      <c r="O32" s="27">
        <f t="shared" si="9"/>
        <v>-132386.7503599998</v>
      </c>
      <c r="P32" s="27">
        <f t="shared" si="10"/>
        <v>132386.7503599998</v>
      </c>
      <c r="Q32" s="8"/>
      <c r="R32" s="8"/>
      <c r="S32" s="8"/>
      <c r="T32" s="4"/>
    </row>
    <row r="33" spans="1:20">
      <c r="A33" s="31">
        <v>40940</v>
      </c>
      <c r="B33" s="3"/>
      <c r="C33" s="6">
        <v>25</v>
      </c>
      <c r="D33" s="29">
        <f t="shared" si="0"/>
        <v>2236</v>
      </c>
      <c r="E33" s="29">
        <f t="shared" si="6"/>
        <v>55900</v>
      </c>
      <c r="F33" s="29">
        <f t="shared" si="1"/>
        <v>-346600</v>
      </c>
      <c r="G33" s="34">
        <f>+Inputs!$D$3</f>
        <v>0.37951000000000001</v>
      </c>
      <c r="H33" s="2"/>
      <c r="I33" s="27">
        <f t="shared" si="7"/>
        <v>402500</v>
      </c>
      <c r="J33" s="27"/>
      <c r="K33" s="27">
        <f t="shared" si="2"/>
        <v>2236</v>
      </c>
      <c r="L33" s="27">
        <f t="shared" si="8"/>
        <v>55900</v>
      </c>
      <c r="M33" s="27">
        <f t="shared" si="3"/>
        <v>848.58436000000006</v>
      </c>
      <c r="N33" s="27">
        <f t="shared" si="4"/>
        <v>848.58436000000006</v>
      </c>
      <c r="O33" s="27">
        <f t="shared" si="9"/>
        <v>-131538.16599999979</v>
      </c>
      <c r="P33" s="27">
        <f t="shared" si="10"/>
        <v>131538.16599999979</v>
      </c>
      <c r="Q33" s="8"/>
      <c r="R33" s="8"/>
      <c r="S33" s="8"/>
      <c r="T33" s="4"/>
    </row>
    <row r="34" spans="1:20">
      <c r="A34" s="31">
        <v>40969</v>
      </c>
      <c r="B34" s="3"/>
      <c r="C34" s="6">
        <v>26</v>
      </c>
      <c r="D34" s="29">
        <f t="shared" si="0"/>
        <v>2236</v>
      </c>
      <c r="E34" s="29">
        <f t="shared" si="6"/>
        <v>58136</v>
      </c>
      <c r="F34" s="29">
        <f t="shared" si="1"/>
        <v>-344364</v>
      </c>
      <c r="G34" s="34">
        <f>+Inputs!$D$3</f>
        <v>0.37951000000000001</v>
      </c>
      <c r="H34" s="2"/>
      <c r="I34" s="27">
        <f t="shared" si="7"/>
        <v>402500</v>
      </c>
      <c r="J34" s="27"/>
      <c r="K34" s="27">
        <f t="shared" si="2"/>
        <v>2236</v>
      </c>
      <c r="L34" s="27">
        <f t="shared" si="8"/>
        <v>58136</v>
      </c>
      <c r="M34" s="27">
        <f t="shared" si="3"/>
        <v>848.58436000000006</v>
      </c>
      <c r="N34" s="27">
        <f t="shared" si="4"/>
        <v>848.58436000000006</v>
      </c>
      <c r="O34" s="27">
        <f t="shared" si="9"/>
        <v>-130689.5816399998</v>
      </c>
      <c r="P34" s="27">
        <f t="shared" si="10"/>
        <v>130689.5816399998</v>
      </c>
      <c r="Q34" s="8"/>
      <c r="R34" s="8"/>
      <c r="S34" s="8"/>
      <c r="T34" s="4"/>
    </row>
    <row r="35" spans="1:20">
      <c r="A35" s="31">
        <v>41000</v>
      </c>
      <c r="B35" s="3"/>
      <c r="C35" s="6">
        <v>27</v>
      </c>
      <c r="D35" s="29">
        <f t="shared" si="0"/>
        <v>2236</v>
      </c>
      <c r="E35" s="29">
        <f t="shared" si="6"/>
        <v>60372</v>
      </c>
      <c r="F35" s="29">
        <f t="shared" si="1"/>
        <v>-342128</v>
      </c>
      <c r="G35" s="34">
        <f>+Inputs!$D$3</f>
        <v>0.37951000000000001</v>
      </c>
      <c r="H35" s="2"/>
      <c r="I35" s="27">
        <f t="shared" si="7"/>
        <v>402500</v>
      </c>
      <c r="J35" s="27"/>
      <c r="K35" s="27">
        <f t="shared" si="2"/>
        <v>2236</v>
      </c>
      <c r="L35" s="27">
        <f t="shared" si="8"/>
        <v>60372</v>
      </c>
      <c r="M35" s="27">
        <f t="shared" si="3"/>
        <v>848.58436000000006</v>
      </c>
      <c r="N35" s="27">
        <f t="shared" si="4"/>
        <v>848.58436000000006</v>
      </c>
      <c r="O35" s="27">
        <f t="shared" si="9"/>
        <v>-129840.99727999981</v>
      </c>
      <c r="P35" s="27">
        <f t="shared" si="10"/>
        <v>129840.99727999981</v>
      </c>
      <c r="Q35" s="8"/>
      <c r="R35" s="8"/>
      <c r="S35" s="8"/>
      <c r="T35" s="4"/>
    </row>
    <row r="36" spans="1:20">
      <c r="A36" s="31">
        <v>41030</v>
      </c>
      <c r="B36" s="3"/>
      <c r="C36" s="6">
        <v>28</v>
      </c>
      <c r="D36" s="29">
        <f t="shared" si="0"/>
        <v>2236</v>
      </c>
      <c r="E36" s="29">
        <f t="shared" si="6"/>
        <v>62608</v>
      </c>
      <c r="F36" s="29">
        <f t="shared" si="1"/>
        <v>-339892</v>
      </c>
      <c r="G36" s="34">
        <f>+Inputs!$D$3</f>
        <v>0.37951000000000001</v>
      </c>
      <c r="H36" s="2"/>
      <c r="I36" s="27">
        <f t="shared" si="7"/>
        <v>402500</v>
      </c>
      <c r="J36" s="27"/>
      <c r="K36" s="27">
        <f t="shared" si="2"/>
        <v>2236</v>
      </c>
      <c r="L36" s="27">
        <f t="shared" si="8"/>
        <v>62608</v>
      </c>
      <c r="M36" s="27">
        <f t="shared" si="3"/>
        <v>848.58436000000006</v>
      </c>
      <c r="N36" s="27">
        <f t="shared" si="4"/>
        <v>848.58436000000006</v>
      </c>
      <c r="O36" s="27">
        <f t="shared" si="9"/>
        <v>-128992.41291999981</v>
      </c>
      <c r="P36" s="27">
        <f t="shared" si="10"/>
        <v>128992.41291999981</v>
      </c>
      <c r="Q36" s="8"/>
      <c r="R36" s="8"/>
      <c r="S36" s="8"/>
      <c r="T36" s="4"/>
    </row>
    <row r="37" spans="1:20">
      <c r="A37" s="31">
        <v>41061</v>
      </c>
      <c r="B37" s="3"/>
      <c r="C37" s="6">
        <v>29</v>
      </c>
      <c r="D37" s="29">
        <f t="shared" si="0"/>
        <v>2236</v>
      </c>
      <c r="E37" s="29">
        <f t="shared" si="6"/>
        <v>64844</v>
      </c>
      <c r="F37" s="29">
        <f t="shared" si="1"/>
        <v>-337656</v>
      </c>
      <c r="G37" s="34">
        <f>+Inputs!$D$3</f>
        <v>0.37951000000000001</v>
      </c>
      <c r="H37" s="2"/>
      <c r="I37" s="27">
        <f t="shared" si="7"/>
        <v>402500</v>
      </c>
      <c r="J37" s="27"/>
      <c r="K37" s="27">
        <f t="shared" si="2"/>
        <v>2236</v>
      </c>
      <c r="L37" s="27">
        <f t="shared" si="8"/>
        <v>64844</v>
      </c>
      <c r="M37" s="27">
        <f t="shared" si="3"/>
        <v>848.58436000000006</v>
      </c>
      <c r="N37" s="27">
        <f t="shared" si="4"/>
        <v>848.58436000000006</v>
      </c>
      <c r="O37" s="27">
        <f t="shared" si="9"/>
        <v>-128143.82855999982</v>
      </c>
      <c r="P37" s="27">
        <f t="shared" si="10"/>
        <v>128143.82855999982</v>
      </c>
      <c r="Q37" s="8"/>
      <c r="R37" s="8"/>
      <c r="S37" s="8"/>
      <c r="T37" s="4"/>
    </row>
    <row r="38" spans="1:20">
      <c r="A38" s="31">
        <v>41091</v>
      </c>
      <c r="B38" s="3"/>
      <c r="C38" s="6">
        <v>30</v>
      </c>
      <c r="D38" s="29">
        <f t="shared" si="0"/>
        <v>2236</v>
      </c>
      <c r="E38" s="29">
        <f t="shared" si="6"/>
        <v>67080</v>
      </c>
      <c r="F38" s="29">
        <f t="shared" si="1"/>
        <v>-335420</v>
      </c>
      <c r="G38" s="34">
        <f>+Inputs!$D$3</f>
        <v>0.37951000000000001</v>
      </c>
      <c r="H38" s="2"/>
      <c r="I38" s="27">
        <f t="shared" si="7"/>
        <v>402500</v>
      </c>
      <c r="J38" s="27"/>
      <c r="K38" s="27">
        <f t="shared" si="2"/>
        <v>2236</v>
      </c>
      <c r="L38" s="27">
        <f t="shared" si="8"/>
        <v>67080</v>
      </c>
      <c r="M38" s="27">
        <f t="shared" si="3"/>
        <v>848.58436000000006</v>
      </c>
      <c r="N38" s="27">
        <f t="shared" si="4"/>
        <v>848.58436000000006</v>
      </c>
      <c r="O38" s="27">
        <f t="shared" si="9"/>
        <v>-127295.24419999983</v>
      </c>
      <c r="P38" s="27">
        <f t="shared" si="10"/>
        <v>127295.24419999983</v>
      </c>
      <c r="Q38" s="8"/>
      <c r="R38" s="8"/>
      <c r="S38" s="8"/>
      <c r="T38" s="4"/>
    </row>
    <row r="39" spans="1:20">
      <c r="A39" s="31">
        <v>41122</v>
      </c>
      <c r="B39" s="2"/>
      <c r="C39" s="6">
        <v>31</v>
      </c>
      <c r="D39" s="29">
        <f t="shared" si="0"/>
        <v>2236</v>
      </c>
      <c r="E39" s="29">
        <f t="shared" si="6"/>
        <v>69316</v>
      </c>
      <c r="F39" s="29">
        <f t="shared" si="1"/>
        <v>-333184</v>
      </c>
      <c r="G39" s="34">
        <f>+Inputs!$D$3</f>
        <v>0.37951000000000001</v>
      </c>
      <c r="H39" s="2"/>
      <c r="I39" s="27">
        <f t="shared" si="7"/>
        <v>402500</v>
      </c>
      <c r="J39" s="27"/>
      <c r="K39" s="27">
        <f t="shared" si="2"/>
        <v>2236</v>
      </c>
      <c r="L39" s="27">
        <f t="shared" si="8"/>
        <v>69316</v>
      </c>
      <c r="M39" s="27">
        <f t="shared" si="3"/>
        <v>848.58436000000006</v>
      </c>
      <c r="N39" s="27">
        <f t="shared" si="4"/>
        <v>848.58436000000006</v>
      </c>
      <c r="O39" s="27">
        <f t="shared" si="9"/>
        <v>-126446.65983999983</v>
      </c>
      <c r="P39" s="27">
        <f t="shared" si="10"/>
        <v>126446.65983999983</v>
      </c>
      <c r="Q39" s="8"/>
      <c r="R39" s="8"/>
      <c r="S39" s="8"/>
      <c r="T39" s="4"/>
    </row>
    <row r="40" spans="1:20">
      <c r="A40" s="31">
        <v>41153</v>
      </c>
      <c r="B40" s="2"/>
      <c r="C40" s="6">
        <v>32</v>
      </c>
      <c r="D40" s="29">
        <f t="shared" si="0"/>
        <v>2236</v>
      </c>
      <c r="E40" s="29">
        <f t="shared" si="6"/>
        <v>71552</v>
      </c>
      <c r="F40" s="29">
        <f t="shared" si="1"/>
        <v>-330948</v>
      </c>
      <c r="G40" s="34">
        <f>+Inputs!$D$3</f>
        <v>0.37951000000000001</v>
      </c>
      <c r="H40" s="2"/>
      <c r="I40" s="27">
        <f t="shared" si="7"/>
        <v>402500</v>
      </c>
      <c r="J40" s="2"/>
      <c r="K40" s="27">
        <f t="shared" si="2"/>
        <v>2236</v>
      </c>
      <c r="L40" s="27">
        <f t="shared" si="8"/>
        <v>71552</v>
      </c>
      <c r="M40" s="27">
        <f t="shared" si="3"/>
        <v>848.58436000000006</v>
      </c>
      <c r="N40" s="27">
        <f t="shared" si="4"/>
        <v>848.58436000000006</v>
      </c>
      <c r="O40" s="27">
        <f t="shared" si="9"/>
        <v>-125598.07547999984</v>
      </c>
      <c r="P40" s="27">
        <f t="shared" si="10"/>
        <v>125598.07547999984</v>
      </c>
      <c r="Q40" s="8"/>
      <c r="R40" s="8"/>
      <c r="S40" s="8"/>
      <c r="T40" s="4"/>
    </row>
    <row r="41" spans="1:20">
      <c r="A41" s="31">
        <v>41183</v>
      </c>
      <c r="B41" s="4"/>
      <c r="C41" s="6">
        <v>33</v>
      </c>
      <c r="D41" s="29">
        <f t="shared" si="0"/>
        <v>2236</v>
      </c>
      <c r="E41" s="29">
        <f t="shared" si="6"/>
        <v>73788</v>
      </c>
      <c r="F41" s="29">
        <f t="shared" si="1"/>
        <v>-328712</v>
      </c>
      <c r="G41" s="34">
        <f>+Inputs!$D$3</f>
        <v>0.37951000000000001</v>
      </c>
      <c r="H41" s="4"/>
      <c r="I41" s="27">
        <f t="shared" si="7"/>
        <v>402500</v>
      </c>
      <c r="J41" s="4"/>
      <c r="K41" s="27">
        <f t="shared" si="2"/>
        <v>2236</v>
      </c>
      <c r="L41" s="27">
        <f t="shared" si="8"/>
        <v>73788</v>
      </c>
      <c r="M41" s="27">
        <f t="shared" si="3"/>
        <v>848.58436000000006</v>
      </c>
      <c r="N41" s="27">
        <f t="shared" si="4"/>
        <v>848.58436000000006</v>
      </c>
      <c r="O41" s="27">
        <f t="shared" si="9"/>
        <v>-124749.49111999985</v>
      </c>
      <c r="P41" s="27">
        <f t="shared" si="10"/>
        <v>124749.49111999985</v>
      </c>
      <c r="Q41" s="8"/>
      <c r="R41" s="8"/>
      <c r="S41" s="8"/>
      <c r="T41" s="4"/>
    </row>
    <row r="42" spans="1:20">
      <c r="A42" s="31">
        <v>41214</v>
      </c>
      <c r="B42" s="4"/>
      <c r="C42" s="6">
        <v>34</v>
      </c>
      <c r="D42" s="29">
        <f t="shared" si="0"/>
        <v>2236</v>
      </c>
      <c r="E42" s="29">
        <f t="shared" si="6"/>
        <v>76024</v>
      </c>
      <c r="F42" s="29">
        <f t="shared" si="1"/>
        <v>-326476</v>
      </c>
      <c r="G42" s="34">
        <f>+Inputs!$D$3</f>
        <v>0.37951000000000001</v>
      </c>
      <c r="H42" s="4"/>
      <c r="I42" s="27">
        <f t="shared" si="7"/>
        <v>402500</v>
      </c>
      <c r="J42" s="4"/>
      <c r="K42" s="27">
        <f t="shared" si="2"/>
        <v>2236</v>
      </c>
      <c r="L42" s="27">
        <f t="shared" si="8"/>
        <v>76024</v>
      </c>
      <c r="M42" s="27">
        <f t="shared" si="3"/>
        <v>848.58436000000006</v>
      </c>
      <c r="N42" s="27">
        <f t="shared" si="4"/>
        <v>848.58436000000006</v>
      </c>
      <c r="O42" s="27">
        <f t="shared" si="9"/>
        <v>-123900.90675999985</v>
      </c>
      <c r="P42" s="27">
        <f t="shared" si="10"/>
        <v>123900.90675999985</v>
      </c>
      <c r="Q42" s="8"/>
      <c r="R42" s="8"/>
      <c r="S42" s="8"/>
      <c r="T42" s="4"/>
    </row>
    <row r="43" spans="1:20">
      <c r="A43" s="31">
        <v>41244</v>
      </c>
      <c r="B43" s="4"/>
      <c r="C43" s="6">
        <v>35</v>
      </c>
      <c r="D43" s="29">
        <f t="shared" si="0"/>
        <v>2236</v>
      </c>
      <c r="E43" s="29">
        <f t="shared" si="6"/>
        <v>78260</v>
      </c>
      <c r="F43" s="29">
        <f t="shared" si="1"/>
        <v>-324240</v>
      </c>
      <c r="G43" s="34">
        <f>+Inputs!$D$3</f>
        <v>0.37951000000000001</v>
      </c>
      <c r="H43" s="4"/>
      <c r="I43" s="27">
        <f t="shared" si="7"/>
        <v>402500</v>
      </c>
      <c r="J43" s="4"/>
      <c r="K43" s="27">
        <f t="shared" si="2"/>
        <v>2236</v>
      </c>
      <c r="L43" s="27">
        <f t="shared" si="8"/>
        <v>78260</v>
      </c>
      <c r="M43" s="27">
        <f t="shared" si="3"/>
        <v>848.58436000000006</v>
      </c>
      <c r="N43" s="27">
        <f t="shared" si="4"/>
        <v>848.58436000000006</v>
      </c>
      <c r="O43" s="27">
        <f t="shared" si="9"/>
        <v>-123052.32239999986</v>
      </c>
      <c r="P43" s="27">
        <f t="shared" si="10"/>
        <v>123052.32239999986</v>
      </c>
      <c r="Q43" s="8"/>
      <c r="R43" s="8"/>
      <c r="S43" s="8"/>
      <c r="T43" s="4"/>
    </row>
    <row r="44" spans="1:20">
      <c r="A44" s="31">
        <v>41275</v>
      </c>
      <c r="B44" s="4"/>
      <c r="C44" s="6">
        <v>36</v>
      </c>
      <c r="D44" s="29">
        <f t="shared" si="0"/>
        <v>2236</v>
      </c>
      <c r="E44" s="29">
        <f t="shared" si="6"/>
        <v>80496</v>
      </c>
      <c r="F44" s="29">
        <f t="shared" si="1"/>
        <v>-322004</v>
      </c>
      <c r="G44" s="34">
        <f>+Inputs!$D$3</f>
        <v>0.37951000000000001</v>
      </c>
      <c r="H44" s="4"/>
      <c r="I44" s="27">
        <f t="shared" si="7"/>
        <v>402500</v>
      </c>
      <c r="J44" s="4"/>
      <c r="K44" s="27">
        <f t="shared" si="2"/>
        <v>2236</v>
      </c>
      <c r="L44" s="27">
        <f t="shared" si="8"/>
        <v>80496</v>
      </c>
      <c r="M44" s="27">
        <f t="shared" si="3"/>
        <v>848.58436000000006</v>
      </c>
      <c r="N44" s="27">
        <f t="shared" si="4"/>
        <v>848.58436000000006</v>
      </c>
      <c r="O44" s="27">
        <f t="shared" si="9"/>
        <v>-122203.73803999987</v>
      </c>
      <c r="P44" s="27">
        <f t="shared" si="10"/>
        <v>122203.73803999987</v>
      </c>
      <c r="Q44" s="8"/>
      <c r="R44" s="8"/>
      <c r="S44" s="8"/>
      <c r="T44" s="4"/>
    </row>
    <row r="45" spans="1:20">
      <c r="A45" s="31">
        <v>41306</v>
      </c>
      <c r="B45" s="4"/>
      <c r="C45" s="6">
        <v>37</v>
      </c>
      <c r="D45" s="29">
        <f t="shared" si="0"/>
        <v>2236</v>
      </c>
      <c r="E45" s="29">
        <f t="shared" si="6"/>
        <v>82732</v>
      </c>
      <c r="F45" s="29">
        <f t="shared" si="1"/>
        <v>-319768</v>
      </c>
      <c r="G45" s="34">
        <f>+Inputs!$D$3</f>
        <v>0.37951000000000001</v>
      </c>
      <c r="H45" s="4"/>
      <c r="I45" s="27">
        <f t="shared" si="7"/>
        <v>402500</v>
      </c>
      <c r="J45" s="4"/>
      <c r="K45" s="27">
        <f t="shared" si="2"/>
        <v>2236</v>
      </c>
      <c r="L45" s="27">
        <f t="shared" si="8"/>
        <v>82732</v>
      </c>
      <c r="M45" s="27">
        <f t="shared" si="3"/>
        <v>848.58436000000006</v>
      </c>
      <c r="N45" s="27">
        <f t="shared" si="4"/>
        <v>848.58436000000006</v>
      </c>
      <c r="O45" s="27">
        <f t="shared" si="9"/>
        <v>-121355.15367999987</v>
      </c>
      <c r="P45" s="27">
        <f t="shared" si="10"/>
        <v>121355.15367999987</v>
      </c>
      <c r="Q45" s="8"/>
      <c r="R45" s="8"/>
      <c r="S45" s="8"/>
      <c r="T45" s="4"/>
    </row>
    <row r="46" spans="1:20">
      <c r="A46" s="31">
        <v>41334</v>
      </c>
      <c r="B46" s="4"/>
      <c r="C46" s="6">
        <v>38</v>
      </c>
      <c r="D46" s="29">
        <f t="shared" si="0"/>
        <v>2236</v>
      </c>
      <c r="E46" s="29">
        <f t="shared" si="6"/>
        <v>84968</v>
      </c>
      <c r="F46" s="29">
        <f t="shared" si="1"/>
        <v>-317532</v>
      </c>
      <c r="G46" s="34">
        <f>+Inputs!$D$3</f>
        <v>0.37951000000000001</v>
      </c>
      <c r="H46" s="4"/>
      <c r="I46" s="27">
        <f t="shared" si="7"/>
        <v>402500</v>
      </c>
      <c r="J46" s="4"/>
      <c r="K46" s="27">
        <f t="shared" si="2"/>
        <v>2236</v>
      </c>
      <c r="L46" s="27">
        <f t="shared" si="8"/>
        <v>84968</v>
      </c>
      <c r="M46" s="27">
        <f t="shared" si="3"/>
        <v>848.58436000000006</v>
      </c>
      <c r="N46" s="27">
        <f t="shared" si="4"/>
        <v>848.58436000000006</v>
      </c>
      <c r="O46" s="27">
        <f t="shared" si="9"/>
        <v>-120506.56931999988</v>
      </c>
      <c r="P46" s="27">
        <f t="shared" si="10"/>
        <v>120506.56931999988</v>
      </c>
      <c r="Q46" s="8"/>
      <c r="R46" s="8"/>
      <c r="S46" s="8"/>
      <c r="T46" s="4"/>
    </row>
    <row r="47" spans="1:20">
      <c r="A47" s="31">
        <v>41365</v>
      </c>
      <c r="B47" s="4"/>
      <c r="C47" s="6">
        <v>39</v>
      </c>
      <c r="D47" s="29">
        <f t="shared" si="0"/>
        <v>2236</v>
      </c>
      <c r="E47" s="29">
        <f t="shared" si="6"/>
        <v>87204</v>
      </c>
      <c r="F47" s="29">
        <f t="shared" si="1"/>
        <v>-315296</v>
      </c>
      <c r="G47" s="34">
        <f>+Inputs!$D$3</f>
        <v>0.37951000000000001</v>
      </c>
      <c r="H47" s="4"/>
      <c r="I47" s="27">
        <f t="shared" si="7"/>
        <v>402500</v>
      </c>
      <c r="J47" s="4"/>
      <c r="K47" s="27">
        <f t="shared" si="2"/>
        <v>2236</v>
      </c>
      <c r="L47" s="27">
        <f t="shared" si="8"/>
        <v>87204</v>
      </c>
      <c r="M47" s="27">
        <f t="shared" si="3"/>
        <v>848.58436000000006</v>
      </c>
      <c r="N47" s="27">
        <f t="shared" si="4"/>
        <v>848.58436000000006</v>
      </c>
      <c r="O47" s="27">
        <f t="shared" si="9"/>
        <v>-119657.98495999989</v>
      </c>
      <c r="P47" s="27">
        <f t="shared" si="10"/>
        <v>119657.98495999989</v>
      </c>
      <c r="Q47" s="8"/>
      <c r="R47" s="8"/>
      <c r="S47" s="8"/>
      <c r="T47" s="4"/>
    </row>
    <row r="48" spans="1:20">
      <c r="A48" s="31">
        <v>41395</v>
      </c>
      <c r="B48" s="4"/>
      <c r="C48" s="6">
        <v>40</v>
      </c>
      <c r="D48" s="29">
        <f t="shared" si="0"/>
        <v>2236</v>
      </c>
      <c r="E48" s="29">
        <f t="shared" si="6"/>
        <v>89440</v>
      </c>
      <c r="F48" s="29">
        <f t="shared" si="1"/>
        <v>-313060</v>
      </c>
      <c r="G48" s="34">
        <f>+Inputs!$D$3</f>
        <v>0.37951000000000001</v>
      </c>
      <c r="H48" s="4"/>
      <c r="I48" s="27">
        <f t="shared" si="7"/>
        <v>402500</v>
      </c>
      <c r="J48" s="4"/>
      <c r="K48" s="27">
        <f t="shared" si="2"/>
        <v>2236</v>
      </c>
      <c r="L48" s="27">
        <f t="shared" si="8"/>
        <v>89440</v>
      </c>
      <c r="M48" s="27">
        <f t="shared" si="3"/>
        <v>848.58436000000006</v>
      </c>
      <c r="N48" s="27">
        <f t="shared" si="4"/>
        <v>848.58436000000006</v>
      </c>
      <c r="O48" s="27">
        <f t="shared" si="9"/>
        <v>-118809.40059999989</v>
      </c>
      <c r="P48" s="27">
        <f t="shared" si="10"/>
        <v>118809.40059999989</v>
      </c>
      <c r="Q48" s="8"/>
      <c r="R48" s="8"/>
      <c r="S48" s="8"/>
      <c r="T48" s="4"/>
    </row>
    <row r="49" spans="1:20">
      <c r="A49" s="31">
        <v>41426</v>
      </c>
      <c r="B49" s="4"/>
      <c r="C49" s="6">
        <v>41</v>
      </c>
      <c r="D49" s="29">
        <f t="shared" si="0"/>
        <v>2236</v>
      </c>
      <c r="E49" s="29">
        <f t="shared" si="6"/>
        <v>91676</v>
      </c>
      <c r="F49" s="29">
        <f t="shared" si="1"/>
        <v>-310824</v>
      </c>
      <c r="G49" s="34">
        <f>+Inputs!$D$3</f>
        <v>0.37951000000000001</v>
      </c>
      <c r="H49" s="4"/>
      <c r="I49" s="27">
        <f t="shared" si="7"/>
        <v>402500</v>
      </c>
      <c r="J49" s="4"/>
      <c r="K49" s="27">
        <f t="shared" si="2"/>
        <v>2236</v>
      </c>
      <c r="L49" s="27">
        <f t="shared" si="8"/>
        <v>91676</v>
      </c>
      <c r="M49" s="27">
        <f t="shared" si="3"/>
        <v>848.58436000000006</v>
      </c>
      <c r="N49" s="27">
        <f t="shared" si="4"/>
        <v>848.58436000000006</v>
      </c>
      <c r="O49" s="27">
        <f t="shared" si="9"/>
        <v>-117960.8162399999</v>
      </c>
      <c r="P49" s="27">
        <f t="shared" si="10"/>
        <v>117960.8162399999</v>
      </c>
      <c r="Q49" s="8"/>
      <c r="R49" s="8"/>
      <c r="S49" s="8"/>
      <c r="T49" s="4"/>
    </row>
    <row r="50" spans="1:20">
      <c r="A50" s="31">
        <v>41456</v>
      </c>
      <c r="B50" s="4"/>
      <c r="C50" s="6">
        <v>42</v>
      </c>
      <c r="D50" s="29">
        <f t="shared" si="0"/>
        <v>2236</v>
      </c>
      <c r="E50" s="29">
        <f t="shared" si="6"/>
        <v>93912</v>
      </c>
      <c r="F50" s="29">
        <f t="shared" si="1"/>
        <v>-308588</v>
      </c>
      <c r="G50" s="34">
        <f>+Inputs!$D$3</f>
        <v>0.37951000000000001</v>
      </c>
      <c r="H50" s="4"/>
      <c r="I50" s="27">
        <f t="shared" si="7"/>
        <v>402500</v>
      </c>
      <c r="J50" s="4"/>
      <c r="K50" s="27">
        <f t="shared" si="2"/>
        <v>2236</v>
      </c>
      <c r="L50" s="27">
        <f t="shared" si="8"/>
        <v>93912</v>
      </c>
      <c r="M50" s="27">
        <f t="shared" si="3"/>
        <v>848.58436000000006</v>
      </c>
      <c r="N50" s="27">
        <f t="shared" si="4"/>
        <v>848.58436000000006</v>
      </c>
      <c r="O50" s="27">
        <f t="shared" si="9"/>
        <v>-117112.2318799999</v>
      </c>
      <c r="P50" s="27">
        <f t="shared" si="10"/>
        <v>117112.2318799999</v>
      </c>
      <c r="Q50" s="8"/>
      <c r="R50" s="8"/>
      <c r="S50" s="8"/>
      <c r="T50" s="4"/>
    </row>
    <row r="51" spans="1:20">
      <c r="A51" s="31">
        <v>41487</v>
      </c>
      <c r="B51" s="4"/>
      <c r="C51" s="6">
        <v>43</v>
      </c>
      <c r="D51" s="29">
        <f t="shared" si="0"/>
        <v>2236</v>
      </c>
      <c r="E51" s="29">
        <f t="shared" si="6"/>
        <v>96148</v>
      </c>
      <c r="F51" s="29">
        <f t="shared" si="1"/>
        <v>-306352</v>
      </c>
      <c r="G51" s="34">
        <f>+Inputs!$D$3</f>
        <v>0.37951000000000001</v>
      </c>
      <c r="H51" s="4"/>
      <c r="I51" s="27">
        <f t="shared" si="7"/>
        <v>402500</v>
      </c>
      <c r="J51" s="4"/>
      <c r="K51" s="27">
        <f t="shared" si="2"/>
        <v>2236</v>
      </c>
      <c r="L51" s="27">
        <f t="shared" si="8"/>
        <v>96148</v>
      </c>
      <c r="M51" s="27">
        <f t="shared" si="3"/>
        <v>848.58436000000006</v>
      </c>
      <c r="N51" s="27">
        <f t="shared" si="4"/>
        <v>848.58436000000006</v>
      </c>
      <c r="O51" s="27">
        <f t="shared" si="9"/>
        <v>-116263.64751999991</v>
      </c>
      <c r="P51" s="27">
        <f t="shared" si="10"/>
        <v>116263.64751999991</v>
      </c>
      <c r="Q51" s="8"/>
      <c r="R51" s="8"/>
      <c r="S51" s="8"/>
      <c r="T51" s="4"/>
    </row>
    <row r="52" spans="1:20">
      <c r="A52" s="31">
        <v>41518</v>
      </c>
      <c r="B52" s="4"/>
      <c r="C52" s="6">
        <v>44</v>
      </c>
      <c r="D52" s="29">
        <f t="shared" si="0"/>
        <v>2236</v>
      </c>
      <c r="E52" s="29">
        <f t="shared" si="6"/>
        <v>98384</v>
      </c>
      <c r="F52" s="29">
        <f t="shared" si="1"/>
        <v>-304116</v>
      </c>
      <c r="G52" s="34">
        <f>+Inputs!$D$3</f>
        <v>0.37951000000000001</v>
      </c>
      <c r="H52" s="4"/>
      <c r="I52" s="27">
        <f t="shared" si="7"/>
        <v>402500</v>
      </c>
      <c r="J52" s="4"/>
      <c r="K52" s="27">
        <f t="shared" si="2"/>
        <v>2236</v>
      </c>
      <c r="L52" s="27">
        <f t="shared" si="8"/>
        <v>98384</v>
      </c>
      <c r="M52" s="27">
        <f t="shared" si="3"/>
        <v>848.58436000000006</v>
      </c>
      <c r="N52" s="27">
        <f t="shared" si="4"/>
        <v>848.58436000000006</v>
      </c>
      <c r="O52" s="27">
        <f t="shared" si="9"/>
        <v>-115415.06315999992</v>
      </c>
      <c r="P52" s="27">
        <f t="shared" si="10"/>
        <v>115415.06315999992</v>
      </c>
      <c r="Q52" s="8"/>
      <c r="R52" s="8"/>
      <c r="S52" s="8"/>
      <c r="T52" s="4"/>
    </row>
    <row r="53" spans="1:20">
      <c r="A53" s="31">
        <v>41548</v>
      </c>
      <c r="B53" s="4"/>
      <c r="C53" s="6">
        <v>45</v>
      </c>
      <c r="D53" s="29">
        <f t="shared" si="0"/>
        <v>2236</v>
      </c>
      <c r="E53" s="29">
        <f t="shared" si="6"/>
        <v>100620</v>
      </c>
      <c r="F53" s="29">
        <f t="shared" si="1"/>
        <v>-301880</v>
      </c>
      <c r="G53" s="34">
        <f>+Inputs!$D$3</f>
        <v>0.37951000000000001</v>
      </c>
      <c r="H53" s="4"/>
      <c r="I53" s="27">
        <f t="shared" si="7"/>
        <v>402500</v>
      </c>
      <c r="J53" s="4"/>
      <c r="K53" s="27">
        <f t="shared" si="2"/>
        <v>2236</v>
      </c>
      <c r="L53" s="27">
        <f t="shared" si="8"/>
        <v>100620</v>
      </c>
      <c r="M53" s="27">
        <f t="shared" si="3"/>
        <v>848.58436000000006</v>
      </c>
      <c r="N53" s="27">
        <f t="shared" si="4"/>
        <v>848.58436000000006</v>
      </c>
      <c r="O53" s="27">
        <f t="shared" si="9"/>
        <v>-114566.47879999992</v>
      </c>
      <c r="P53" s="27">
        <f t="shared" si="10"/>
        <v>114566.47879999992</v>
      </c>
      <c r="Q53" s="8"/>
      <c r="R53" s="8"/>
      <c r="S53" s="8"/>
      <c r="T53" s="4"/>
    </row>
    <row r="54" spans="1:20">
      <c r="A54" s="31">
        <v>41579</v>
      </c>
      <c r="B54" s="4"/>
      <c r="C54" s="6">
        <v>46</v>
      </c>
      <c r="D54" s="29">
        <f t="shared" si="0"/>
        <v>2236</v>
      </c>
      <c r="E54" s="29">
        <f t="shared" si="6"/>
        <v>102856</v>
      </c>
      <c r="F54" s="29">
        <f t="shared" si="1"/>
        <v>-299644</v>
      </c>
      <c r="G54" s="34">
        <f>+Inputs!$D$3</f>
        <v>0.37951000000000001</v>
      </c>
      <c r="H54" s="4"/>
      <c r="I54" s="27">
        <f t="shared" si="7"/>
        <v>402500</v>
      </c>
      <c r="J54" s="4"/>
      <c r="K54" s="27">
        <f t="shared" si="2"/>
        <v>2236</v>
      </c>
      <c r="L54" s="27">
        <f t="shared" si="8"/>
        <v>102856</v>
      </c>
      <c r="M54" s="27">
        <f t="shared" si="3"/>
        <v>848.58436000000006</v>
      </c>
      <c r="N54" s="27">
        <f t="shared" si="4"/>
        <v>848.58436000000006</v>
      </c>
      <c r="O54" s="27">
        <f t="shared" si="9"/>
        <v>-113717.89443999993</v>
      </c>
      <c r="P54" s="27">
        <f t="shared" si="10"/>
        <v>113717.89443999993</v>
      </c>
      <c r="Q54" s="8"/>
      <c r="R54" s="8"/>
      <c r="S54" s="8"/>
      <c r="T54" s="4"/>
    </row>
    <row r="55" spans="1:20">
      <c r="A55" s="31">
        <v>41609</v>
      </c>
      <c r="B55" s="4"/>
      <c r="C55" s="6">
        <v>47</v>
      </c>
      <c r="D55" s="29">
        <f t="shared" si="0"/>
        <v>2236</v>
      </c>
      <c r="E55" s="29">
        <f t="shared" si="6"/>
        <v>105092</v>
      </c>
      <c r="F55" s="29">
        <f t="shared" si="1"/>
        <v>-297408</v>
      </c>
      <c r="G55" s="34">
        <f>+Inputs!$D$3</f>
        <v>0.37951000000000001</v>
      </c>
      <c r="H55" s="4"/>
      <c r="I55" s="27">
        <f t="shared" si="7"/>
        <v>402500</v>
      </c>
      <c r="J55" s="4"/>
      <c r="K55" s="27">
        <f t="shared" si="2"/>
        <v>2236</v>
      </c>
      <c r="L55" s="27">
        <f t="shared" si="8"/>
        <v>105092</v>
      </c>
      <c r="M55" s="27">
        <f t="shared" si="3"/>
        <v>848.58436000000006</v>
      </c>
      <c r="N55" s="27">
        <f t="shared" si="4"/>
        <v>848.58436000000006</v>
      </c>
      <c r="O55" s="27">
        <f t="shared" si="9"/>
        <v>-112869.31007999994</v>
      </c>
      <c r="P55" s="27">
        <f t="shared" si="10"/>
        <v>112869.31007999994</v>
      </c>
      <c r="Q55" s="8"/>
      <c r="R55" s="8"/>
      <c r="S55" s="8"/>
      <c r="T55" s="4"/>
    </row>
    <row r="56" spans="1:20">
      <c r="A56" s="31">
        <v>41640</v>
      </c>
      <c r="B56" s="4"/>
      <c r="C56" s="6">
        <v>48</v>
      </c>
      <c r="D56" s="29">
        <f t="shared" si="0"/>
        <v>2236</v>
      </c>
      <c r="E56" s="29">
        <f t="shared" si="6"/>
        <v>107328</v>
      </c>
      <c r="F56" s="29">
        <f t="shared" si="1"/>
        <v>-295172</v>
      </c>
      <c r="G56" s="34">
        <f>+Inputs!$D$3</f>
        <v>0.37951000000000001</v>
      </c>
      <c r="H56" s="4"/>
      <c r="I56" s="27">
        <f t="shared" si="7"/>
        <v>402500</v>
      </c>
      <c r="J56" s="4"/>
      <c r="K56" s="27">
        <f t="shared" si="2"/>
        <v>2236</v>
      </c>
      <c r="L56" s="27">
        <f t="shared" si="8"/>
        <v>107328</v>
      </c>
      <c r="M56" s="27">
        <f t="shared" si="3"/>
        <v>848.58436000000006</v>
      </c>
      <c r="N56" s="27">
        <f t="shared" si="4"/>
        <v>848.58436000000006</v>
      </c>
      <c r="O56" s="27">
        <f t="shared" si="9"/>
        <v>-112020.72571999994</v>
      </c>
      <c r="P56" s="27">
        <f t="shared" si="10"/>
        <v>112020.72571999994</v>
      </c>
      <c r="Q56" s="8"/>
      <c r="R56" s="8"/>
      <c r="S56" s="8"/>
      <c r="T56" s="4"/>
    </row>
    <row r="57" spans="1:20">
      <c r="A57" s="31">
        <v>41671</v>
      </c>
      <c r="B57" s="4"/>
      <c r="C57" s="6">
        <v>49</v>
      </c>
      <c r="D57" s="29">
        <f t="shared" si="0"/>
        <v>2236</v>
      </c>
      <c r="E57" s="29">
        <f t="shared" si="6"/>
        <v>109564</v>
      </c>
      <c r="F57" s="29">
        <f t="shared" si="1"/>
        <v>-292936</v>
      </c>
      <c r="G57" s="34">
        <f>+Inputs!$D$3</f>
        <v>0.37951000000000001</v>
      </c>
      <c r="H57" s="4"/>
      <c r="I57" s="27">
        <f t="shared" si="7"/>
        <v>402500</v>
      </c>
      <c r="J57" s="4"/>
      <c r="K57" s="27">
        <f t="shared" si="2"/>
        <v>2236</v>
      </c>
      <c r="L57" s="27">
        <f t="shared" si="8"/>
        <v>109564</v>
      </c>
      <c r="M57" s="27">
        <f t="shared" si="3"/>
        <v>848.58436000000006</v>
      </c>
      <c r="N57" s="27">
        <f t="shared" si="4"/>
        <v>848.58436000000006</v>
      </c>
      <c r="O57" s="27">
        <f t="shared" si="9"/>
        <v>-111172.14135999995</v>
      </c>
      <c r="P57" s="27">
        <f t="shared" si="10"/>
        <v>111172.14135999995</v>
      </c>
      <c r="Q57" s="8"/>
      <c r="R57" s="8"/>
      <c r="S57" s="8"/>
      <c r="T57" s="4"/>
    </row>
    <row r="58" spans="1:20">
      <c r="A58" s="31">
        <v>41699</v>
      </c>
      <c r="B58" s="4"/>
      <c r="C58" s="6">
        <v>50</v>
      </c>
      <c r="D58" s="29">
        <f t="shared" si="0"/>
        <v>2236</v>
      </c>
      <c r="E58" s="29">
        <f t="shared" si="6"/>
        <v>111800</v>
      </c>
      <c r="F58" s="29">
        <f t="shared" si="1"/>
        <v>-290700</v>
      </c>
      <c r="G58" s="34">
        <f>+Inputs!$D$3</f>
        <v>0.37951000000000001</v>
      </c>
      <c r="H58" s="4"/>
      <c r="I58" s="27">
        <f t="shared" si="7"/>
        <v>402500</v>
      </c>
      <c r="J58" s="4"/>
      <c r="K58" s="27">
        <f t="shared" si="2"/>
        <v>2236</v>
      </c>
      <c r="L58" s="27">
        <f t="shared" si="8"/>
        <v>111800</v>
      </c>
      <c r="M58" s="27">
        <f t="shared" si="3"/>
        <v>848.58436000000006</v>
      </c>
      <c r="N58" s="27">
        <f t="shared" si="4"/>
        <v>848.58436000000006</v>
      </c>
      <c r="O58" s="27">
        <f t="shared" si="9"/>
        <v>-110323.55699999996</v>
      </c>
      <c r="P58" s="27">
        <f t="shared" si="10"/>
        <v>110323.55699999996</v>
      </c>
      <c r="Q58" s="8"/>
      <c r="R58" s="8"/>
      <c r="S58" s="8"/>
      <c r="T58" s="4"/>
    </row>
    <row r="59" spans="1:20">
      <c r="A59" s="31">
        <v>41730</v>
      </c>
      <c r="B59" s="4"/>
      <c r="C59" s="6">
        <v>51</v>
      </c>
      <c r="D59" s="29">
        <f t="shared" si="0"/>
        <v>2236</v>
      </c>
      <c r="E59" s="29">
        <f t="shared" si="6"/>
        <v>114036</v>
      </c>
      <c r="F59" s="29">
        <f t="shared" si="1"/>
        <v>-288464</v>
      </c>
      <c r="G59" s="34">
        <f>+Inputs!$D$3</f>
        <v>0.37951000000000001</v>
      </c>
      <c r="H59" s="4"/>
      <c r="I59" s="27">
        <f t="shared" si="7"/>
        <v>402500</v>
      </c>
      <c r="J59" s="4"/>
      <c r="K59" s="27">
        <f t="shared" si="2"/>
        <v>2236</v>
      </c>
      <c r="L59" s="27">
        <f t="shared" si="8"/>
        <v>114036</v>
      </c>
      <c r="M59" s="27">
        <f t="shared" si="3"/>
        <v>848.58436000000006</v>
      </c>
      <c r="N59" s="27">
        <f t="shared" si="4"/>
        <v>848.58436000000006</v>
      </c>
      <c r="O59" s="27">
        <f t="shared" si="9"/>
        <v>-109474.97263999996</v>
      </c>
      <c r="P59" s="27">
        <f t="shared" si="10"/>
        <v>109474.97263999996</v>
      </c>
      <c r="Q59" s="8"/>
      <c r="R59" s="8"/>
      <c r="S59" s="8"/>
      <c r="T59" s="4"/>
    </row>
    <row r="60" spans="1:20">
      <c r="A60" s="31">
        <v>41760</v>
      </c>
      <c r="B60" s="4"/>
      <c r="C60" s="6">
        <v>52</v>
      </c>
      <c r="D60" s="29">
        <f t="shared" si="0"/>
        <v>2236</v>
      </c>
      <c r="E60" s="29">
        <f t="shared" si="6"/>
        <v>116272</v>
      </c>
      <c r="F60" s="29">
        <f t="shared" si="1"/>
        <v>-286228</v>
      </c>
      <c r="G60" s="34">
        <f>+Inputs!$D$3</f>
        <v>0.37951000000000001</v>
      </c>
      <c r="H60" s="4"/>
      <c r="I60" s="27">
        <f t="shared" si="7"/>
        <v>402500</v>
      </c>
      <c r="J60" s="4"/>
      <c r="K60" s="27">
        <f t="shared" si="2"/>
        <v>2236</v>
      </c>
      <c r="L60" s="27">
        <f t="shared" si="8"/>
        <v>116272</v>
      </c>
      <c r="M60" s="27">
        <f t="shared" si="3"/>
        <v>848.58436000000006</v>
      </c>
      <c r="N60" s="27">
        <f t="shared" si="4"/>
        <v>848.58436000000006</v>
      </c>
      <c r="O60" s="27">
        <f t="shared" si="9"/>
        <v>-108626.38827999997</v>
      </c>
      <c r="P60" s="27">
        <f t="shared" si="10"/>
        <v>108626.38827999997</v>
      </c>
      <c r="Q60" s="8"/>
      <c r="R60" s="8"/>
      <c r="S60" s="8"/>
      <c r="T60" s="4"/>
    </row>
    <row r="61" spans="1:20">
      <c r="A61" s="31">
        <v>41791</v>
      </c>
      <c r="B61" s="4"/>
      <c r="C61" s="6">
        <v>53</v>
      </c>
      <c r="D61" s="29">
        <f t="shared" si="0"/>
        <v>2236</v>
      </c>
      <c r="E61" s="29">
        <f t="shared" si="6"/>
        <v>118508</v>
      </c>
      <c r="F61" s="29">
        <f t="shared" si="1"/>
        <v>-283992</v>
      </c>
      <c r="G61" s="34">
        <f>+Inputs!$D$3</f>
        <v>0.37951000000000001</v>
      </c>
      <c r="H61" s="4"/>
      <c r="I61" s="27">
        <f t="shared" si="7"/>
        <v>402500</v>
      </c>
      <c r="J61" s="4"/>
      <c r="K61" s="27">
        <f t="shared" si="2"/>
        <v>2236</v>
      </c>
      <c r="L61" s="27">
        <f t="shared" si="8"/>
        <v>118508</v>
      </c>
      <c r="M61" s="27">
        <f t="shared" si="3"/>
        <v>848.58436000000006</v>
      </c>
      <c r="N61" s="27">
        <f t="shared" si="4"/>
        <v>848.58436000000006</v>
      </c>
      <c r="O61" s="27">
        <f t="shared" si="9"/>
        <v>-107777.80391999998</v>
      </c>
      <c r="P61" s="27">
        <f t="shared" si="10"/>
        <v>107777.80391999998</v>
      </c>
      <c r="Q61" s="8"/>
      <c r="R61" s="8"/>
      <c r="S61" s="8"/>
      <c r="T61" s="4"/>
    </row>
    <row r="62" spans="1:20">
      <c r="A62" s="31">
        <v>41821</v>
      </c>
      <c r="B62" s="4"/>
      <c r="C62" s="6">
        <v>54</v>
      </c>
      <c r="D62" s="29">
        <f t="shared" si="0"/>
        <v>2236</v>
      </c>
      <c r="E62" s="29">
        <f t="shared" si="6"/>
        <v>120744</v>
      </c>
      <c r="F62" s="29">
        <f t="shared" si="1"/>
        <v>-281756</v>
      </c>
      <c r="G62" s="34">
        <f>+Inputs!$D$3</f>
        <v>0.37951000000000001</v>
      </c>
      <c r="H62" s="4"/>
      <c r="I62" s="27">
        <f t="shared" si="7"/>
        <v>402500</v>
      </c>
      <c r="J62" s="4"/>
      <c r="K62" s="27">
        <f t="shared" si="2"/>
        <v>2236</v>
      </c>
      <c r="L62" s="27">
        <f t="shared" si="8"/>
        <v>120744</v>
      </c>
      <c r="M62" s="27">
        <f t="shared" si="3"/>
        <v>848.58436000000006</v>
      </c>
      <c r="N62" s="27">
        <f t="shared" si="4"/>
        <v>848.58436000000006</v>
      </c>
      <c r="O62" s="27">
        <f t="shared" si="9"/>
        <v>-106929.21955999998</v>
      </c>
      <c r="P62" s="27">
        <f t="shared" si="10"/>
        <v>106929.21955999998</v>
      </c>
      <c r="Q62" s="8"/>
      <c r="R62" s="8"/>
      <c r="S62" s="8"/>
      <c r="T62" s="4"/>
    </row>
    <row r="63" spans="1:20">
      <c r="A63" s="31">
        <v>41852</v>
      </c>
      <c r="B63" s="4"/>
      <c r="C63" s="6">
        <v>55</v>
      </c>
      <c r="D63" s="29">
        <f t="shared" si="0"/>
        <v>2236</v>
      </c>
      <c r="E63" s="29">
        <f t="shared" si="6"/>
        <v>122980</v>
      </c>
      <c r="F63" s="29">
        <f t="shared" si="1"/>
        <v>-279520</v>
      </c>
      <c r="G63" s="34">
        <f>+Inputs!$D$3</f>
        <v>0.37951000000000001</v>
      </c>
      <c r="H63" s="4"/>
      <c r="I63" s="27">
        <f t="shared" si="7"/>
        <v>402500</v>
      </c>
      <c r="J63" s="4"/>
      <c r="K63" s="27">
        <f t="shared" si="2"/>
        <v>2236</v>
      </c>
      <c r="L63" s="27">
        <f t="shared" si="8"/>
        <v>122980</v>
      </c>
      <c r="M63" s="27">
        <f t="shared" si="3"/>
        <v>848.58436000000006</v>
      </c>
      <c r="N63" s="27">
        <f t="shared" si="4"/>
        <v>848.58436000000006</v>
      </c>
      <c r="O63" s="27">
        <f t="shared" si="9"/>
        <v>-106080.63519999999</v>
      </c>
      <c r="P63" s="27">
        <f t="shared" si="10"/>
        <v>106080.63519999999</v>
      </c>
      <c r="Q63" s="8"/>
      <c r="R63" s="8"/>
      <c r="S63" s="8"/>
      <c r="T63" s="4"/>
    </row>
    <row r="64" spans="1:20">
      <c r="A64" s="31">
        <v>41883</v>
      </c>
      <c r="B64" s="4"/>
      <c r="C64" s="6">
        <v>56</v>
      </c>
      <c r="D64" s="29">
        <f t="shared" si="0"/>
        <v>2236</v>
      </c>
      <c r="E64" s="29">
        <f t="shared" si="6"/>
        <v>125216</v>
      </c>
      <c r="F64" s="29">
        <f t="shared" si="1"/>
        <v>-277284</v>
      </c>
      <c r="G64" s="34">
        <f>+Inputs!$D$3</f>
        <v>0.37951000000000001</v>
      </c>
      <c r="H64" s="4"/>
      <c r="I64" s="27">
        <f t="shared" si="7"/>
        <v>402500</v>
      </c>
      <c r="J64" s="4"/>
      <c r="K64" s="27">
        <f t="shared" si="2"/>
        <v>2236</v>
      </c>
      <c r="L64" s="27">
        <f t="shared" si="8"/>
        <v>125216</v>
      </c>
      <c r="M64" s="27">
        <f t="shared" si="3"/>
        <v>848.58436000000006</v>
      </c>
      <c r="N64" s="27">
        <f t="shared" si="4"/>
        <v>848.58436000000006</v>
      </c>
      <c r="O64" s="27">
        <f t="shared" si="9"/>
        <v>-105232.05084</v>
      </c>
      <c r="P64" s="27">
        <f t="shared" si="10"/>
        <v>105232.05084</v>
      </c>
      <c r="Q64" s="8"/>
      <c r="R64" s="8"/>
      <c r="S64" s="8"/>
      <c r="T64" s="4"/>
    </row>
    <row r="65" spans="1:20">
      <c r="A65" s="31">
        <v>41913</v>
      </c>
      <c r="B65" s="4"/>
      <c r="C65" s="6">
        <v>57</v>
      </c>
      <c r="D65" s="29">
        <f t="shared" si="0"/>
        <v>2236</v>
      </c>
      <c r="E65" s="29">
        <f t="shared" si="6"/>
        <v>127452</v>
      </c>
      <c r="F65" s="29">
        <f t="shared" si="1"/>
        <v>-275048</v>
      </c>
      <c r="G65" s="34">
        <f>+Inputs!$D$3</f>
        <v>0.37951000000000001</v>
      </c>
      <c r="H65" s="4"/>
      <c r="I65" s="27">
        <f t="shared" si="7"/>
        <v>402500</v>
      </c>
      <c r="J65" s="4"/>
      <c r="K65" s="27">
        <f t="shared" si="2"/>
        <v>2236</v>
      </c>
      <c r="L65" s="27">
        <f t="shared" si="8"/>
        <v>127452</v>
      </c>
      <c r="M65" s="27">
        <f t="shared" si="3"/>
        <v>848.58436000000006</v>
      </c>
      <c r="N65" s="27">
        <f t="shared" si="4"/>
        <v>848.58436000000006</v>
      </c>
      <c r="O65" s="27">
        <f t="shared" si="9"/>
        <v>-104383.46648</v>
      </c>
      <c r="P65" s="27">
        <f t="shared" si="10"/>
        <v>104383.46648</v>
      </c>
      <c r="Q65" s="8"/>
      <c r="R65" s="8"/>
      <c r="S65" s="8"/>
      <c r="T65" s="4"/>
    </row>
    <row r="66" spans="1:20">
      <c r="A66" s="31">
        <v>41944</v>
      </c>
      <c r="B66" s="4"/>
      <c r="C66" s="6">
        <v>58</v>
      </c>
      <c r="D66" s="29">
        <f t="shared" si="0"/>
        <v>2236</v>
      </c>
      <c r="E66" s="29">
        <f t="shared" si="6"/>
        <v>129688</v>
      </c>
      <c r="F66" s="29">
        <f t="shared" si="1"/>
        <v>-272812</v>
      </c>
      <c r="G66" s="34">
        <f>+Inputs!$D$3</f>
        <v>0.37951000000000001</v>
      </c>
      <c r="H66" s="4"/>
      <c r="I66" s="27">
        <f t="shared" si="7"/>
        <v>402500</v>
      </c>
      <c r="J66" s="4"/>
      <c r="K66" s="27">
        <f t="shared" si="2"/>
        <v>2236</v>
      </c>
      <c r="L66" s="27">
        <f t="shared" si="8"/>
        <v>129688</v>
      </c>
      <c r="M66" s="27">
        <f t="shared" si="3"/>
        <v>848.58436000000006</v>
      </c>
      <c r="N66" s="27">
        <f t="shared" si="4"/>
        <v>848.58436000000006</v>
      </c>
      <c r="O66" s="27">
        <f t="shared" si="9"/>
        <v>-103534.88212000001</v>
      </c>
      <c r="P66" s="27">
        <f t="shared" si="10"/>
        <v>103534.88212000001</v>
      </c>
      <c r="Q66" s="8"/>
      <c r="R66" s="8"/>
      <c r="S66" s="8"/>
      <c r="T66" s="4"/>
    </row>
    <row r="67" spans="1:20">
      <c r="A67" s="31">
        <v>41974</v>
      </c>
      <c r="B67" s="4"/>
      <c r="C67" s="6">
        <v>59</v>
      </c>
      <c r="D67" s="29">
        <f t="shared" si="0"/>
        <v>2236</v>
      </c>
      <c r="E67" s="29">
        <f t="shared" si="6"/>
        <v>131924</v>
      </c>
      <c r="F67" s="29">
        <f t="shared" si="1"/>
        <v>-270576</v>
      </c>
      <c r="G67" s="34">
        <f>+Inputs!$D$3</f>
        <v>0.37951000000000001</v>
      </c>
      <c r="H67" s="4"/>
      <c r="I67" s="27">
        <f t="shared" si="7"/>
        <v>402500</v>
      </c>
      <c r="J67" s="4"/>
      <c r="K67" s="27">
        <f t="shared" si="2"/>
        <v>2236</v>
      </c>
      <c r="L67" s="27">
        <f t="shared" si="8"/>
        <v>131924</v>
      </c>
      <c r="M67" s="27">
        <f t="shared" si="3"/>
        <v>848.58436000000006</v>
      </c>
      <c r="N67" s="27">
        <f t="shared" si="4"/>
        <v>848.58436000000006</v>
      </c>
      <c r="O67" s="27">
        <f t="shared" si="9"/>
        <v>-102686.29776000002</v>
      </c>
      <c r="P67" s="27">
        <f t="shared" si="10"/>
        <v>102686.29776000002</v>
      </c>
      <c r="Q67" s="8"/>
      <c r="R67" s="8"/>
      <c r="S67" s="8"/>
      <c r="T67" s="4"/>
    </row>
    <row r="68" spans="1:20">
      <c r="A68" s="31">
        <v>42005</v>
      </c>
      <c r="B68" s="4"/>
      <c r="C68" s="6">
        <v>60</v>
      </c>
      <c r="D68" s="29">
        <f t="shared" si="0"/>
        <v>2236</v>
      </c>
      <c r="E68" s="29">
        <f t="shared" si="6"/>
        <v>134160</v>
      </c>
      <c r="F68" s="29">
        <f t="shared" si="1"/>
        <v>-268340</v>
      </c>
      <c r="G68" s="34">
        <f>+Inputs!$D$3</f>
        <v>0.37951000000000001</v>
      </c>
      <c r="H68" s="4"/>
      <c r="I68" s="27">
        <f t="shared" si="7"/>
        <v>402500</v>
      </c>
      <c r="J68" s="4"/>
      <c r="K68" s="27">
        <f t="shared" si="2"/>
        <v>2236</v>
      </c>
      <c r="L68" s="27">
        <f t="shared" si="8"/>
        <v>134160</v>
      </c>
      <c r="M68" s="27">
        <f t="shared" si="3"/>
        <v>848.58436000000006</v>
      </c>
      <c r="N68" s="27">
        <f t="shared" si="4"/>
        <v>848.58436000000006</v>
      </c>
      <c r="O68" s="27">
        <f t="shared" si="9"/>
        <v>-101837.71340000002</v>
      </c>
      <c r="P68" s="27">
        <f t="shared" si="10"/>
        <v>101837.71340000002</v>
      </c>
      <c r="Q68" s="8"/>
      <c r="R68" s="8"/>
      <c r="S68" s="8"/>
      <c r="T68" s="4"/>
    </row>
    <row r="69" spans="1:20">
      <c r="A69" s="31">
        <v>42036</v>
      </c>
      <c r="B69" s="4"/>
      <c r="C69" s="6">
        <v>61</v>
      </c>
      <c r="D69" s="29">
        <f t="shared" si="0"/>
        <v>2236</v>
      </c>
      <c r="E69" s="29">
        <f t="shared" si="6"/>
        <v>136396</v>
      </c>
      <c r="F69" s="29">
        <f t="shared" si="1"/>
        <v>-266104</v>
      </c>
      <c r="G69" s="34">
        <f>+Inputs!$D$3</f>
        <v>0.37951000000000001</v>
      </c>
      <c r="H69" s="4"/>
      <c r="I69" s="27">
        <f t="shared" si="7"/>
        <v>402500</v>
      </c>
      <c r="J69" s="4"/>
      <c r="K69" s="27">
        <f t="shared" si="2"/>
        <v>2236</v>
      </c>
      <c r="L69" s="27">
        <f t="shared" si="8"/>
        <v>136396</v>
      </c>
      <c r="M69" s="27">
        <f t="shared" si="3"/>
        <v>848.58436000000006</v>
      </c>
      <c r="N69" s="27">
        <f t="shared" si="4"/>
        <v>848.58436000000006</v>
      </c>
      <c r="O69" s="27">
        <f t="shared" si="9"/>
        <v>-100989.12904000003</v>
      </c>
      <c r="P69" s="27">
        <f t="shared" si="10"/>
        <v>100989.12904000003</v>
      </c>
      <c r="Q69" s="8"/>
      <c r="R69" s="8"/>
      <c r="S69" s="8"/>
      <c r="T69" s="4"/>
    </row>
    <row r="70" spans="1:20">
      <c r="A70" s="31">
        <v>42064</v>
      </c>
      <c r="B70" s="4"/>
      <c r="C70" s="6">
        <v>62</v>
      </c>
      <c r="D70" s="29">
        <f t="shared" si="0"/>
        <v>2236</v>
      </c>
      <c r="E70" s="29">
        <f t="shared" si="6"/>
        <v>138632</v>
      </c>
      <c r="F70" s="29">
        <f t="shared" si="1"/>
        <v>-263868</v>
      </c>
      <c r="G70" s="34">
        <f>+Inputs!$D$3</f>
        <v>0.37951000000000001</v>
      </c>
      <c r="H70" s="4"/>
      <c r="I70" s="27">
        <f t="shared" si="7"/>
        <v>402500</v>
      </c>
      <c r="J70" s="4"/>
      <c r="K70" s="27">
        <f t="shared" si="2"/>
        <v>2236</v>
      </c>
      <c r="L70" s="27">
        <f t="shared" si="8"/>
        <v>138632</v>
      </c>
      <c r="M70" s="27">
        <f t="shared" si="3"/>
        <v>848.58436000000006</v>
      </c>
      <c r="N70" s="27">
        <f t="shared" si="4"/>
        <v>848.58436000000006</v>
      </c>
      <c r="O70" s="27">
        <f t="shared" si="9"/>
        <v>-100140.54468000004</v>
      </c>
      <c r="P70" s="27">
        <f t="shared" si="10"/>
        <v>100140.54468000004</v>
      </c>
      <c r="Q70" s="8"/>
      <c r="R70" s="8"/>
      <c r="S70" s="8"/>
      <c r="T70" s="4"/>
    </row>
    <row r="71" spans="1:20">
      <c r="A71" s="31">
        <v>42095</v>
      </c>
      <c r="B71" s="4"/>
      <c r="C71" s="6">
        <v>63</v>
      </c>
      <c r="D71" s="29">
        <f t="shared" si="0"/>
        <v>2236</v>
      </c>
      <c r="E71" s="29">
        <f t="shared" si="6"/>
        <v>140868</v>
      </c>
      <c r="F71" s="29">
        <f t="shared" si="1"/>
        <v>-261632</v>
      </c>
      <c r="G71" s="34">
        <f>+Inputs!$D$3</f>
        <v>0.37951000000000001</v>
      </c>
      <c r="H71" s="4"/>
      <c r="I71" s="27">
        <f t="shared" si="7"/>
        <v>402500</v>
      </c>
      <c r="J71" s="4"/>
      <c r="K71" s="27">
        <f t="shared" si="2"/>
        <v>2236</v>
      </c>
      <c r="L71" s="27">
        <f t="shared" si="8"/>
        <v>140868</v>
      </c>
      <c r="M71" s="27">
        <f t="shared" si="3"/>
        <v>848.58436000000006</v>
      </c>
      <c r="N71" s="27">
        <f t="shared" si="4"/>
        <v>848.58436000000006</v>
      </c>
      <c r="O71" s="27">
        <f t="shared" si="9"/>
        <v>-99291.960320000042</v>
      </c>
      <c r="P71" s="27">
        <f t="shared" si="10"/>
        <v>99291.960320000042</v>
      </c>
      <c r="Q71" s="8"/>
      <c r="R71" s="8"/>
      <c r="S71" s="8"/>
      <c r="T71" s="4"/>
    </row>
    <row r="72" spans="1:20">
      <c r="A72" s="31">
        <v>42125</v>
      </c>
      <c r="B72" s="4"/>
      <c r="C72" s="6">
        <v>64</v>
      </c>
      <c r="D72" s="29">
        <f t="shared" si="0"/>
        <v>2236</v>
      </c>
      <c r="E72" s="29">
        <f t="shared" si="6"/>
        <v>143104</v>
      </c>
      <c r="F72" s="29">
        <f t="shared" si="1"/>
        <v>-259396</v>
      </c>
      <c r="G72" s="34">
        <f>+Inputs!$D$3</f>
        <v>0.37951000000000001</v>
      </c>
      <c r="H72" s="4"/>
      <c r="I72" s="27">
        <f t="shared" si="7"/>
        <v>402500</v>
      </c>
      <c r="J72" s="4"/>
      <c r="K72" s="27">
        <f t="shared" si="2"/>
        <v>2236</v>
      </c>
      <c r="L72" s="27">
        <f t="shared" si="8"/>
        <v>143104</v>
      </c>
      <c r="M72" s="27">
        <f t="shared" si="3"/>
        <v>848.58436000000006</v>
      </c>
      <c r="N72" s="27">
        <f t="shared" si="4"/>
        <v>848.58436000000006</v>
      </c>
      <c r="O72" s="27">
        <f t="shared" si="9"/>
        <v>-98443.375960000049</v>
      </c>
      <c r="P72" s="27">
        <f t="shared" si="10"/>
        <v>98443.375960000049</v>
      </c>
      <c r="Q72" s="8"/>
      <c r="R72" s="8"/>
      <c r="S72" s="8"/>
      <c r="T72" s="4"/>
    </row>
    <row r="73" spans="1:20">
      <c r="A73" s="31">
        <v>42156</v>
      </c>
      <c r="B73" s="4"/>
      <c r="C73" s="6">
        <v>65</v>
      </c>
      <c r="D73" s="29">
        <f t="shared" ref="D73:D136" si="12">ROUND(-(+$B$9/180)*1,0)</f>
        <v>2236</v>
      </c>
      <c r="E73" s="29">
        <f t="shared" si="6"/>
        <v>145340</v>
      </c>
      <c r="F73" s="29">
        <f t="shared" ref="F73:F136" si="13">$B$9+E73</f>
        <v>-257160</v>
      </c>
      <c r="G73" s="34">
        <f>+Inputs!$D$3</f>
        <v>0.37951000000000001</v>
      </c>
      <c r="H73" s="4"/>
      <c r="I73" s="27">
        <f t="shared" si="7"/>
        <v>402500</v>
      </c>
      <c r="J73" s="4"/>
      <c r="K73" s="27">
        <f t="shared" ref="K73:K136" si="14">D73</f>
        <v>2236</v>
      </c>
      <c r="L73" s="27">
        <f t="shared" si="8"/>
        <v>145340</v>
      </c>
      <c r="M73" s="27">
        <f t="shared" ref="M73:M136" si="15">K73*G73</f>
        <v>848.58436000000006</v>
      </c>
      <c r="N73" s="27">
        <f t="shared" ref="N73:N136" si="16">M73-J73</f>
        <v>848.58436000000006</v>
      </c>
      <c r="O73" s="27">
        <f t="shared" si="9"/>
        <v>-97594.791600000055</v>
      </c>
      <c r="P73" s="27">
        <f t="shared" si="10"/>
        <v>97594.791600000055</v>
      </c>
      <c r="Q73" s="8"/>
      <c r="R73" s="8"/>
      <c r="S73" s="8"/>
      <c r="T73" s="4"/>
    </row>
    <row r="74" spans="1:20">
      <c r="A74" s="31">
        <v>42186</v>
      </c>
      <c r="B74" s="4"/>
      <c r="C74" s="6">
        <v>66</v>
      </c>
      <c r="D74" s="29">
        <f t="shared" si="12"/>
        <v>2236</v>
      </c>
      <c r="E74" s="29">
        <f t="shared" ref="E74:E137" si="17">+E73+D74</f>
        <v>147576</v>
      </c>
      <c r="F74" s="29">
        <f t="shared" si="13"/>
        <v>-254924</v>
      </c>
      <c r="G74" s="34">
        <f>+Inputs!$D$3</f>
        <v>0.37951000000000001</v>
      </c>
      <c r="H74" s="4"/>
      <c r="I74" s="27">
        <f t="shared" ref="I74:I137" si="18">+I73+H74</f>
        <v>402500</v>
      </c>
      <c r="J74" s="4"/>
      <c r="K74" s="27">
        <f t="shared" si="14"/>
        <v>2236</v>
      </c>
      <c r="L74" s="27">
        <f t="shared" ref="L74:L137" si="19">+L73+K74</f>
        <v>147576</v>
      </c>
      <c r="M74" s="27">
        <f t="shared" si="15"/>
        <v>848.58436000000006</v>
      </c>
      <c r="N74" s="27">
        <f t="shared" si="16"/>
        <v>848.58436000000006</v>
      </c>
      <c r="O74" s="27">
        <f t="shared" ref="O74:O137" si="20">+O73+N74</f>
        <v>-96746.207240000062</v>
      </c>
      <c r="P74" s="27">
        <f t="shared" ref="P74:P137" si="21">P73-N74</f>
        <v>96746.207240000062</v>
      </c>
      <c r="Q74" s="8"/>
      <c r="R74" s="8"/>
      <c r="S74" s="8"/>
      <c r="T74" s="4"/>
    </row>
    <row r="75" spans="1:20">
      <c r="A75" s="31">
        <v>42217</v>
      </c>
      <c r="B75" s="4"/>
      <c r="C75" s="6">
        <v>67</v>
      </c>
      <c r="D75" s="29">
        <f t="shared" si="12"/>
        <v>2236</v>
      </c>
      <c r="E75" s="29">
        <f t="shared" si="17"/>
        <v>149812</v>
      </c>
      <c r="F75" s="29">
        <f t="shared" si="13"/>
        <v>-252688</v>
      </c>
      <c r="G75" s="34">
        <f>+Inputs!$D$3</f>
        <v>0.37951000000000001</v>
      </c>
      <c r="H75" s="4"/>
      <c r="I75" s="27">
        <f t="shared" si="18"/>
        <v>402500</v>
      </c>
      <c r="J75" s="4"/>
      <c r="K75" s="27">
        <f t="shared" si="14"/>
        <v>2236</v>
      </c>
      <c r="L75" s="27">
        <f t="shared" si="19"/>
        <v>149812</v>
      </c>
      <c r="M75" s="27">
        <f t="shared" si="15"/>
        <v>848.58436000000006</v>
      </c>
      <c r="N75" s="27">
        <f t="shared" si="16"/>
        <v>848.58436000000006</v>
      </c>
      <c r="O75" s="27">
        <f t="shared" si="20"/>
        <v>-95897.622880000068</v>
      </c>
      <c r="P75" s="27">
        <f t="shared" si="21"/>
        <v>95897.622880000068</v>
      </c>
      <c r="Q75" s="8"/>
      <c r="R75" s="8"/>
      <c r="S75" s="8"/>
      <c r="T75" s="4"/>
    </row>
    <row r="76" spans="1:20">
      <c r="A76" s="31">
        <v>42248</v>
      </c>
      <c r="B76" s="4"/>
      <c r="C76" s="6">
        <v>68</v>
      </c>
      <c r="D76" s="29">
        <f t="shared" si="12"/>
        <v>2236</v>
      </c>
      <c r="E76" s="29">
        <f t="shared" si="17"/>
        <v>152048</v>
      </c>
      <c r="F76" s="29">
        <f t="shared" si="13"/>
        <v>-250452</v>
      </c>
      <c r="G76" s="34">
        <f>+Inputs!$D$3</f>
        <v>0.37951000000000001</v>
      </c>
      <c r="H76" s="4"/>
      <c r="I76" s="27">
        <f t="shared" si="18"/>
        <v>402500</v>
      </c>
      <c r="J76" s="4"/>
      <c r="K76" s="27">
        <f t="shared" si="14"/>
        <v>2236</v>
      </c>
      <c r="L76" s="27">
        <f t="shared" si="19"/>
        <v>152048</v>
      </c>
      <c r="M76" s="27">
        <f t="shared" si="15"/>
        <v>848.58436000000006</v>
      </c>
      <c r="N76" s="27">
        <f t="shared" si="16"/>
        <v>848.58436000000006</v>
      </c>
      <c r="O76" s="27">
        <f t="shared" si="20"/>
        <v>-95049.038520000075</v>
      </c>
      <c r="P76" s="27">
        <f t="shared" si="21"/>
        <v>95049.038520000075</v>
      </c>
      <c r="Q76" s="8"/>
      <c r="R76" s="8"/>
      <c r="S76" s="8"/>
      <c r="T76" s="4"/>
    </row>
    <row r="77" spans="1:20">
      <c r="A77" s="31">
        <v>42278</v>
      </c>
      <c r="B77" s="4"/>
      <c r="C77" s="6">
        <v>69</v>
      </c>
      <c r="D77" s="29">
        <f t="shared" si="12"/>
        <v>2236</v>
      </c>
      <c r="E77" s="29">
        <f t="shared" si="17"/>
        <v>154284</v>
      </c>
      <c r="F77" s="29">
        <f t="shared" si="13"/>
        <v>-248216</v>
      </c>
      <c r="G77" s="34">
        <f>+Inputs!$D$3</f>
        <v>0.37951000000000001</v>
      </c>
      <c r="H77" s="4"/>
      <c r="I77" s="27">
        <f t="shared" si="18"/>
        <v>402500</v>
      </c>
      <c r="J77" s="4"/>
      <c r="K77" s="27">
        <f t="shared" si="14"/>
        <v>2236</v>
      </c>
      <c r="L77" s="27">
        <f t="shared" si="19"/>
        <v>154284</v>
      </c>
      <c r="M77" s="27">
        <f t="shared" si="15"/>
        <v>848.58436000000006</v>
      </c>
      <c r="N77" s="27">
        <f t="shared" si="16"/>
        <v>848.58436000000006</v>
      </c>
      <c r="O77" s="27">
        <f t="shared" si="20"/>
        <v>-94200.454160000081</v>
      </c>
      <c r="P77" s="27">
        <f t="shared" si="21"/>
        <v>94200.454160000081</v>
      </c>
      <c r="Q77" s="8"/>
      <c r="R77" s="8"/>
      <c r="S77" s="8"/>
      <c r="T77" s="4"/>
    </row>
    <row r="78" spans="1:20">
      <c r="A78" s="31">
        <v>42309</v>
      </c>
      <c r="B78" s="4"/>
      <c r="C78" s="6">
        <v>70</v>
      </c>
      <c r="D78" s="29">
        <f t="shared" si="12"/>
        <v>2236</v>
      </c>
      <c r="E78" s="29">
        <f t="shared" si="17"/>
        <v>156520</v>
      </c>
      <c r="F78" s="29">
        <f t="shared" si="13"/>
        <v>-245980</v>
      </c>
      <c r="G78" s="34">
        <f>+Inputs!$D$3</f>
        <v>0.37951000000000001</v>
      </c>
      <c r="H78" s="4"/>
      <c r="I78" s="27">
        <f t="shared" si="18"/>
        <v>402500</v>
      </c>
      <c r="J78" s="4"/>
      <c r="K78" s="27">
        <f t="shared" si="14"/>
        <v>2236</v>
      </c>
      <c r="L78" s="27">
        <f t="shared" si="19"/>
        <v>156520</v>
      </c>
      <c r="M78" s="27">
        <f t="shared" si="15"/>
        <v>848.58436000000006</v>
      </c>
      <c r="N78" s="27">
        <f t="shared" si="16"/>
        <v>848.58436000000006</v>
      </c>
      <c r="O78" s="27">
        <f t="shared" si="20"/>
        <v>-93351.869800000088</v>
      </c>
      <c r="P78" s="27">
        <f t="shared" si="21"/>
        <v>93351.869800000088</v>
      </c>
      <c r="Q78" s="8"/>
      <c r="R78" s="8"/>
      <c r="S78" s="8"/>
      <c r="T78" s="4"/>
    </row>
    <row r="79" spans="1:20">
      <c r="A79" s="31">
        <v>42339</v>
      </c>
      <c r="B79" s="4"/>
      <c r="C79" s="6">
        <v>71</v>
      </c>
      <c r="D79" s="29">
        <f t="shared" si="12"/>
        <v>2236</v>
      </c>
      <c r="E79" s="29">
        <f t="shared" si="17"/>
        <v>158756</v>
      </c>
      <c r="F79" s="29">
        <f t="shared" si="13"/>
        <v>-243744</v>
      </c>
      <c r="G79" s="34">
        <f>+Inputs!$D$3</f>
        <v>0.37951000000000001</v>
      </c>
      <c r="H79" s="4"/>
      <c r="I79" s="27">
        <f t="shared" si="18"/>
        <v>402500</v>
      </c>
      <c r="J79" s="4"/>
      <c r="K79" s="27">
        <f t="shared" si="14"/>
        <v>2236</v>
      </c>
      <c r="L79" s="27">
        <f t="shared" si="19"/>
        <v>158756</v>
      </c>
      <c r="M79" s="27">
        <f t="shared" si="15"/>
        <v>848.58436000000006</v>
      </c>
      <c r="N79" s="27">
        <f t="shared" si="16"/>
        <v>848.58436000000006</v>
      </c>
      <c r="O79" s="27">
        <f t="shared" si="20"/>
        <v>-92503.285440000094</v>
      </c>
      <c r="P79" s="27">
        <f t="shared" si="21"/>
        <v>92503.285440000094</v>
      </c>
      <c r="Q79" s="8"/>
      <c r="R79" s="8"/>
      <c r="S79" s="8"/>
      <c r="T79" s="4"/>
    </row>
    <row r="80" spans="1:20">
      <c r="A80" s="31">
        <v>42370</v>
      </c>
      <c r="B80" s="4"/>
      <c r="C80" s="6">
        <v>72</v>
      </c>
      <c r="D80" s="29">
        <f t="shared" si="12"/>
        <v>2236</v>
      </c>
      <c r="E80" s="29">
        <f t="shared" si="17"/>
        <v>160992</v>
      </c>
      <c r="F80" s="29">
        <f t="shared" si="13"/>
        <v>-241508</v>
      </c>
      <c r="G80" s="34">
        <f>+Inputs!$D$3</f>
        <v>0.37951000000000001</v>
      </c>
      <c r="H80" s="4"/>
      <c r="I80" s="27">
        <f t="shared" si="18"/>
        <v>402500</v>
      </c>
      <c r="J80" s="4"/>
      <c r="K80" s="27">
        <f t="shared" si="14"/>
        <v>2236</v>
      </c>
      <c r="L80" s="27">
        <f t="shared" si="19"/>
        <v>160992</v>
      </c>
      <c r="M80" s="27">
        <f t="shared" si="15"/>
        <v>848.58436000000006</v>
      </c>
      <c r="N80" s="27">
        <f t="shared" si="16"/>
        <v>848.58436000000006</v>
      </c>
      <c r="O80" s="27">
        <f t="shared" si="20"/>
        <v>-91654.701080000101</v>
      </c>
      <c r="P80" s="27">
        <f t="shared" si="21"/>
        <v>91654.701080000101</v>
      </c>
      <c r="Q80" s="8"/>
      <c r="R80" s="8"/>
      <c r="S80" s="8"/>
      <c r="T80" s="4"/>
    </row>
    <row r="81" spans="1:20">
      <c r="A81" s="31">
        <v>42401</v>
      </c>
      <c r="B81" s="4"/>
      <c r="C81" s="6">
        <v>73</v>
      </c>
      <c r="D81" s="29">
        <f t="shared" si="12"/>
        <v>2236</v>
      </c>
      <c r="E81" s="29">
        <f t="shared" si="17"/>
        <v>163228</v>
      </c>
      <c r="F81" s="29">
        <f t="shared" si="13"/>
        <v>-239272</v>
      </c>
      <c r="G81" s="34">
        <f>+Inputs!$D$3</f>
        <v>0.37951000000000001</v>
      </c>
      <c r="H81" s="4"/>
      <c r="I81" s="27">
        <f t="shared" si="18"/>
        <v>402500</v>
      </c>
      <c r="J81" s="4"/>
      <c r="K81" s="27">
        <f t="shared" si="14"/>
        <v>2236</v>
      </c>
      <c r="L81" s="27">
        <f t="shared" si="19"/>
        <v>163228</v>
      </c>
      <c r="M81" s="27">
        <f t="shared" si="15"/>
        <v>848.58436000000006</v>
      </c>
      <c r="N81" s="27">
        <f t="shared" si="16"/>
        <v>848.58436000000006</v>
      </c>
      <c r="O81" s="27">
        <f t="shared" si="20"/>
        <v>-90806.116720000107</v>
      </c>
      <c r="P81" s="27">
        <f t="shared" si="21"/>
        <v>90806.116720000107</v>
      </c>
      <c r="Q81" s="8"/>
      <c r="R81" s="8"/>
      <c r="S81" s="8"/>
      <c r="T81" s="4"/>
    </row>
    <row r="82" spans="1:20">
      <c r="A82" s="31">
        <v>42430</v>
      </c>
      <c r="B82" s="4"/>
      <c r="C82" s="6">
        <v>74</v>
      </c>
      <c r="D82" s="29">
        <f t="shared" si="12"/>
        <v>2236</v>
      </c>
      <c r="E82" s="29">
        <f t="shared" si="17"/>
        <v>165464</v>
      </c>
      <c r="F82" s="29">
        <f t="shared" si="13"/>
        <v>-237036</v>
      </c>
      <c r="G82" s="34">
        <f>+Inputs!$D$3</f>
        <v>0.37951000000000001</v>
      </c>
      <c r="H82" s="4"/>
      <c r="I82" s="27">
        <f t="shared" si="18"/>
        <v>402500</v>
      </c>
      <c r="J82" s="4"/>
      <c r="K82" s="27">
        <f t="shared" si="14"/>
        <v>2236</v>
      </c>
      <c r="L82" s="27">
        <f t="shared" si="19"/>
        <v>165464</v>
      </c>
      <c r="M82" s="27">
        <f t="shared" si="15"/>
        <v>848.58436000000006</v>
      </c>
      <c r="N82" s="27">
        <f t="shared" si="16"/>
        <v>848.58436000000006</v>
      </c>
      <c r="O82" s="27">
        <f t="shared" si="20"/>
        <v>-89957.532360000114</v>
      </c>
      <c r="P82" s="27">
        <f t="shared" si="21"/>
        <v>89957.532360000114</v>
      </c>
      <c r="Q82" s="8"/>
      <c r="R82" s="8"/>
      <c r="S82" s="8"/>
      <c r="T82" s="4"/>
    </row>
    <row r="83" spans="1:20">
      <c r="A83" s="31">
        <v>42461</v>
      </c>
      <c r="B83" s="4"/>
      <c r="C83" s="6">
        <v>75</v>
      </c>
      <c r="D83" s="29">
        <f t="shared" si="12"/>
        <v>2236</v>
      </c>
      <c r="E83" s="29">
        <f t="shared" si="17"/>
        <v>167700</v>
      </c>
      <c r="F83" s="29">
        <f t="shared" si="13"/>
        <v>-234800</v>
      </c>
      <c r="G83" s="34">
        <f>+Inputs!$D$3</f>
        <v>0.37951000000000001</v>
      </c>
      <c r="H83" s="4"/>
      <c r="I83" s="27">
        <f t="shared" si="18"/>
        <v>402500</v>
      </c>
      <c r="J83" s="4"/>
      <c r="K83" s="27">
        <f t="shared" si="14"/>
        <v>2236</v>
      </c>
      <c r="L83" s="27">
        <f t="shared" si="19"/>
        <v>167700</v>
      </c>
      <c r="M83" s="27">
        <f t="shared" si="15"/>
        <v>848.58436000000006</v>
      </c>
      <c r="N83" s="27">
        <f t="shared" si="16"/>
        <v>848.58436000000006</v>
      </c>
      <c r="O83" s="27">
        <f t="shared" si="20"/>
        <v>-89108.94800000012</v>
      </c>
      <c r="P83" s="27">
        <f t="shared" si="21"/>
        <v>89108.94800000012</v>
      </c>
      <c r="Q83" s="8"/>
      <c r="R83" s="8"/>
      <c r="S83" s="8"/>
      <c r="T83" s="4"/>
    </row>
    <row r="84" spans="1:20">
      <c r="A84" s="31">
        <v>42491</v>
      </c>
      <c r="B84" s="4"/>
      <c r="C84" s="6">
        <v>76</v>
      </c>
      <c r="D84" s="29">
        <f t="shared" si="12"/>
        <v>2236</v>
      </c>
      <c r="E84" s="29">
        <f t="shared" si="17"/>
        <v>169936</v>
      </c>
      <c r="F84" s="29">
        <f t="shared" si="13"/>
        <v>-232564</v>
      </c>
      <c r="G84" s="34">
        <f>+Inputs!$D$3</f>
        <v>0.37951000000000001</v>
      </c>
      <c r="H84" s="4"/>
      <c r="I84" s="27">
        <f t="shared" si="18"/>
        <v>402500</v>
      </c>
      <c r="J84" s="4"/>
      <c r="K84" s="27">
        <f t="shared" si="14"/>
        <v>2236</v>
      </c>
      <c r="L84" s="27">
        <f t="shared" si="19"/>
        <v>169936</v>
      </c>
      <c r="M84" s="27">
        <f t="shared" si="15"/>
        <v>848.58436000000006</v>
      </c>
      <c r="N84" s="27">
        <f t="shared" si="16"/>
        <v>848.58436000000006</v>
      </c>
      <c r="O84" s="27">
        <f t="shared" si="20"/>
        <v>-88260.363640000127</v>
      </c>
      <c r="P84" s="27">
        <f t="shared" si="21"/>
        <v>88260.363640000127</v>
      </c>
      <c r="Q84" s="8"/>
      <c r="R84" s="8"/>
      <c r="S84" s="8"/>
      <c r="T84" s="4"/>
    </row>
    <row r="85" spans="1:20">
      <c r="A85" s="31">
        <v>42522</v>
      </c>
      <c r="B85" s="4"/>
      <c r="C85" s="6">
        <v>77</v>
      </c>
      <c r="D85" s="29">
        <f t="shared" si="12"/>
        <v>2236</v>
      </c>
      <c r="E85" s="29">
        <f t="shared" si="17"/>
        <v>172172</v>
      </c>
      <c r="F85" s="29">
        <f t="shared" si="13"/>
        <v>-230328</v>
      </c>
      <c r="G85" s="34">
        <f>+Inputs!$D$3</f>
        <v>0.37951000000000001</v>
      </c>
      <c r="H85" s="4"/>
      <c r="I85" s="27">
        <f t="shared" si="18"/>
        <v>402500</v>
      </c>
      <c r="J85" s="4"/>
      <c r="K85" s="27">
        <f t="shared" si="14"/>
        <v>2236</v>
      </c>
      <c r="L85" s="27">
        <f t="shared" si="19"/>
        <v>172172</v>
      </c>
      <c r="M85" s="27">
        <f t="shared" si="15"/>
        <v>848.58436000000006</v>
      </c>
      <c r="N85" s="27">
        <f t="shared" si="16"/>
        <v>848.58436000000006</v>
      </c>
      <c r="O85" s="27">
        <f t="shared" si="20"/>
        <v>-87411.779280000133</v>
      </c>
      <c r="P85" s="27">
        <f t="shared" si="21"/>
        <v>87411.779280000133</v>
      </c>
      <c r="Q85" s="8"/>
      <c r="R85" s="8"/>
      <c r="S85" s="8"/>
      <c r="T85" s="4"/>
    </row>
    <row r="86" spans="1:20">
      <c r="A86" s="31">
        <v>42552</v>
      </c>
      <c r="B86" s="4"/>
      <c r="C86" s="6">
        <v>78</v>
      </c>
      <c r="D86" s="29">
        <f t="shared" si="12"/>
        <v>2236</v>
      </c>
      <c r="E86" s="29">
        <f t="shared" si="17"/>
        <v>174408</v>
      </c>
      <c r="F86" s="29">
        <f t="shared" si="13"/>
        <v>-228092</v>
      </c>
      <c r="G86" s="34">
        <f>+Inputs!$D$3</f>
        <v>0.37951000000000001</v>
      </c>
      <c r="H86" s="4"/>
      <c r="I86" s="27">
        <f t="shared" si="18"/>
        <v>402500</v>
      </c>
      <c r="J86" s="4"/>
      <c r="K86" s="27">
        <f t="shared" si="14"/>
        <v>2236</v>
      </c>
      <c r="L86" s="27">
        <f t="shared" si="19"/>
        <v>174408</v>
      </c>
      <c r="M86" s="27">
        <f t="shared" si="15"/>
        <v>848.58436000000006</v>
      </c>
      <c r="N86" s="27">
        <f t="shared" si="16"/>
        <v>848.58436000000006</v>
      </c>
      <c r="O86" s="27">
        <f t="shared" si="20"/>
        <v>-86563.19492000014</v>
      </c>
      <c r="P86" s="27">
        <f t="shared" si="21"/>
        <v>86563.19492000014</v>
      </c>
      <c r="Q86" s="8"/>
      <c r="R86" s="8"/>
      <c r="S86" s="8"/>
      <c r="T86" s="4"/>
    </row>
    <row r="87" spans="1:20">
      <c r="A87" s="31">
        <v>42583</v>
      </c>
      <c r="B87" s="4"/>
      <c r="C87" s="6">
        <v>79</v>
      </c>
      <c r="D87" s="29">
        <f t="shared" si="12"/>
        <v>2236</v>
      </c>
      <c r="E87" s="29">
        <f t="shared" si="17"/>
        <v>176644</v>
      </c>
      <c r="F87" s="29">
        <f t="shared" si="13"/>
        <v>-225856</v>
      </c>
      <c r="G87" s="34">
        <f>+Inputs!$D$3</f>
        <v>0.37951000000000001</v>
      </c>
      <c r="H87" s="4"/>
      <c r="I87" s="27">
        <f t="shared" si="18"/>
        <v>402500</v>
      </c>
      <c r="J87" s="4"/>
      <c r="K87" s="27">
        <f t="shared" si="14"/>
        <v>2236</v>
      </c>
      <c r="L87" s="27">
        <f t="shared" si="19"/>
        <v>176644</v>
      </c>
      <c r="M87" s="27">
        <f t="shared" si="15"/>
        <v>848.58436000000006</v>
      </c>
      <c r="N87" s="27">
        <f t="shared" si="16"/>
        <v>848.58436000000006</v>
      </c>
      <c r="O87" s="27">
        <f t="shared" si="20"/>
        <v>-85714.610560000147</v>
      </c>
      <c r="P87" s="27">
        <f t="shared" si="21"/>
        <v>85714.610560000147</v>
      </c>
      <c r="Q87" s="8"/>
      <c r="R87" s="8"/>
      <c r="S87" s="8"/>
      <c r="T87" s="4"/>
    </row>
    <row r="88" spans="1:20">
      <c r="A88" s="31">
        <v>42614</v>
      </c>
      <c r="B88" s="4"/>
      <c r="C88" s="6">
        <v>80</v>
      </c>
      <c r="D88" s="29">
        <f t="shared" si="12"/>
        <v>2236</v>
      </c>
      <c r="E88" s="29">
        <f t="shared" si="17"/>
        <v>178880</v>
      </c>
      <c r="F88" s="29">
        <f t="shared" si="13"/>
        <v>-223620</v>
      </c>
      <c r="G88" s="34">
        <f>+Inputs!$D$3</f>
        <v>0.37951000000000001</v>
      </c>
      <c r="H88" s="4"/>
      <c r="I88" s="27">
        <f t="shared" si="18"/>
        <v>402500</v>
      </c>
      <c r="J88" s="4"/>
      <c r="K88" s="27">
        <f t="shared" si="14"/>
        <v>2236</v>
      </c>
      <c r="L88" s="27">
        <f t="shared" si="19"/>
        <v>178880</v>
      </c>
      <c r="M88" s="27">
        <f t="shared" si="15"/>
        <v>848.58436000000006</v>
      </c>
      <c r="N88" s="27">
        <f t="shared" si="16"/>
        <v>848.58436000000006</v>
      </c>
      <c r="O88" s="27">
        <f t="shared" si="20"/>
        <v>-84866.026200000153</v>
      </c>
      <c r="P88" s="27">
        <f t="shared" si="21"/>
        <v>84866.026200000153</v>
      </c>
      <c r="Q88" s="8"/>
      <c r="R88" s="8"/>
      <c r="S88" s="8"/>
      <c r="T88" s="4"/>
    </row>
    <row r="89" spans="1:20">
      <c r="A89" s="31">
        <v>42644</v>
      </c>
      <c r="B89" s="4"/>
      <c r="C89" s="6">
        <v>81</v>
      </c>
      <c r="D89" s="29">
        <f t="shared" si="12"/>
        <v>2236</v>
      </c>
      <c r="E89" s="29">
        <f t="shared" si="17"/>
        <v>181116</v>
      </c>
      <c r="F89" s="29">
        <f t="shared" si="13"/>
        <v>-221384</v>
      </c>
      <c r="G89" s="34">
        <f>+Inputs!$D$3</f>
        <v>0.37951000000000001</v>
      </c>
      <c r="H89" s="4"/>
      <c r="I89" s="27">
        <f t="shared" si="18"/>
        <v>402500</v>
      </c>
      <c r="J89" s="4"/>
      <c r="K89" s="27">
        <f t="shared" si="14"/>
        <v>2236</v>
      </c>
      <c r="L89" s="27">
        <f t="shared" si="19"/>
        <v>181116</v>
      </c>
      <c r="M89" s="27">
        <f t="shared" si="15"/>
        <v>848.58436000000006</v>
      </c>
      <c r="N89" s="27">
        <f t="shared" si="16"/>
        <v>848.58436000000006</v>
      </c>
      <c r="O89" s="27">
        <f t="shared" si="20"/>
        <v>-84017.44184000016</v>
      </c>
      <c r="P89" s="27">
        <f t="shared" si="21"/>
        <v>84017.44184000016</v>
      </c>
      <c r="Q89" s="8"/>
      <c r="R89" s="8"/>
      <c r="S89" s="8"/>
      <c r="T89" s="4"/>
    </row>
    <row r="90" spans="1:20">
      <c r="A90" s="31">
        <v>42675</v>
      </c>
      <c r="B90" s="4"/>
      <c r="C90" s="6">
        <v>82</v>
      </c>
      <c r="D90" s="29">
        <f t="shared" si="12"/>
        <v>2236</v>
      </c>
      <c r="E90" s="29">
        <f t="shared" si="17"/>
        <v>183352</v>
      </c>
      <c r="F90" s="29">
        <f t="shared" si="13"/>
        <v>-219148</v>
      </c>
      <c r="G90" s="34">
        <f>+Inputs!$D$3</f>
        <v>0.37951000000000001</v>
      </c>
      <c r="H90" s="4"/>
      <c r="I90" s="27">
        <f t="shared" si="18"/>
        <v>402500</v>
      </c>
      <c r="J90" s="4"/>
      <c r="K90" s="27">
        <f t="shared" si="14"/>
        <v>2236</v>
      </c>
      <c r="L90" s="27">
        <f t="shared" si="19"/>
        <v>183352</v>
      </c>
      <c r="M90" s="27">
        <f t="shared" si="15"/>
        <v>848.58436000000006</v>
      </c>
      <c r="N90" s="27">
        <f t="shared" si="16"/>
        <v>848.58436000000006</v>
      </c>
      <c r="O90" s="27">
        <f t="shared" si="20"/>
        <v>-83168.857480000166</v>
      </c>
      <c r="P90" s="27">
        <f t="shared" si="21"/>
        <v>83168.857480000166</v>
      </c>
      <c r="Q90" s="8"/>
      <c r="R90" s="8"/>
      <c r="S90" s="8"/>
      <c r="T90" s="4"/>
    </row>
    <row r="91" spans="1:20">
      <c r="A91" s="31">
        <v>42705</v>
      </c>
      <c r="B91" s="4"/>
      <c r="C91" s="6">
        <v>83</v>
      </c>
      <c r="D91" s="29">
        <f t="shared" si="12"/>
        <v>2236</v>
      </c>
      <c r="E91" s="29">
        <f t="shared" si="17"/>
        <v>185588</v>
      </c>
      <c r="F91" s="29">
        <f t="shared" si="13"/>
        <v>-216912</v>
      </c>
      <c r="G91" s="34">
        <f>+Inputs!$D$3</f>
        <v>0.37951000000000001</v>
      </c>
      <c r="H91" s="4"/>
      <c r="I91" s="27">
        <f t="shared" si="18"/>
        <v>402500</v>
      </c>
      <c r="J91" s="4"/>
      <c r="K91" s="27">
        <f t="shared" si="14"/>
        <v>2236</v>
      </c>
      <c r="L91" s="27">
        <f t="shared" si="19"/>
        <v>185588</v>
      </c>
      <c r="M91" s="27">
        <f t="shared" si="15"/>
        <v>848.58436000000006</v>
      </c>
      <c r="N91" s="27">
        <f t="shared" si="16"/>
        <v>848.58436000000006</v>
      </c>
      <c r="O91" s="27">
        <f t="shared" si="20"/>
        <v>-82320.273120000173</v>
      </c>
      <c r="P91" s="27">
        <f t="shared" si="21"/>
        <v>82320.273120000173</v>
      </c>
      <c r="Q91" s="8"/>
      <c r="R91" s="8"/>
      <c r="S91" s="8"/>
      <c r="T91" s="4"/>
    </row>
    <row r="92" spans="1:20">
      <c r="A92" s="31">
        <v>42736</v>
      </c>
      <c r="B92" s="4"/>
      <c r="C92" s="6">
        <v>84</v>
      </c>
      <c r="D92" s="29">
        <f t="shared" si="12"/>
        <v>2236</v>
      </c>
      <c r="E92" s="29">
        <f t="shared" si="17"/>
        <v>187824</v>
      </c>
      <c r="F92" s="29">
        <f t="shared" si="13"/>
        <v>-214676</v>
      </c>
      <c r="G92" s="34">
        <f>+Inputs!$D$3</f>
        <v>0.37951000000000001</v>
      </c>
      <c r="H92" s="4"/>
      <c r="I92" s="27">
        <f t="shared" si="18"/>
        <v>402500</v>
      </c>
      <c r="J92" s="4"/>
      <c r="K92" s="27">
        <f t="shared" si="14"/>
        <v>2236</v>
      </c>
      <c r="L92" s="27">
        <f t="shared" si="19"/>
        <v>187824</v>
      </c>
      <c r="M92" s="27">
        <f t="shared" si="15"/>
        <v>848.58436000000006</v>
      </c>
      <c r="N92" s="27">
        <f t="shared" si="16"/>
        <v>848.58436000000006</v>
      </c>
      <c r="O92" s="27">
        <f t="shared" si="20"/>
        <v>-81471.688760000179</v>
      </c>
      <c r="P92" s="27">
        <f t="shared" si="21"/>
        <v>81471.688760000179</v>
      </c>
      <c r="Q92" s="8"/>
      <c r="R92" s="8"/>
      <c r="S92" s="8"/>
      <c r="T92" s="4"/>
    </row>
    <row r="93" spans="1:20">
      <c r="A93" s="31">
        <v>42767</v>
      </c>
      <c r="B93" s="4"/>
      <c r="C93" s="6">
        <v>85</v>
      </c>
      <c r="D93" s="29">
        <f t="shared" si="12"/>
        <v>2236</v>
      </c>
      <c r="E93" s="29">
        <f t="shared" si="17"/>
        <v>190060</v>
      </c>
      <c r="F93" s="29">
        <f t="shared" si="13"/>
        <v>-212440</v>
      </c>
      <c r="G93" s="34">
        <f>+Inputs!$D$3</f>
        <v>0.37951000000000001</v>
      </c>
      <c r="H93" s="4"/>
      <c r="I93" s="27">
        <f t="shared" si="18"/>
        <v>402500</v>
      </c>
      <c r="J93" s="4"/>
      <c r="K93" s="27">
        <f t="shared" si="14"/>
        <v>2236</v>
      </c>
      <c r="L93" s="27">
        <f t="shared" si="19"/>
        <v>190060</v>
      </c>
      <c r="M93" s="27">
        <f t="shared" si="15"/>
        <v>848.58436000000006</v>
      </c>
      <c r="N93" s="27">
        <f t="shared" si="16"/>
        <v>848.58436000000006</v>
      </c>
      <c r="O93" s="27">
        <f t="shared" si="20"/>
        <v>-80623.104400000186</v>
      </c>
      <c r="P93" s="27">
        <f t="shared" si="21"/>
        <v>80623.104400000186</v>
      </c>
      <c r="Q93" s="8"/>
      <c r="R93" s="8"/>
      <c r="S93" s="8"/>
      <c r="T93" s="4"/>
    </row>
    <row r="94" spans="1:20">
      <c r="A94" s="31">
        <v>42795</v>
      </c>
      <c r="B94" s="4"/>
      <c r="C94" s="6">
        <v>86</v>
      </c>
      <c r="D94" s="29">
        <f t="shared" si="12"/>
        <v>2236</v>
      </c>
      <c r="E94" s="29">
        <f t="shared" si="17"/>
        <v>192296</v>
      </c>
      <c r="F94" s="29">
        <f t="shared" si="13"/>
        <v>-210204</v>
      </c>
      <c r="G94" s="34">
        <f>+Inputs!$D$3</f>
        <v>0.37951000000000001</v>
      </c>
      <c r="H94" s="4"/>
      <c r="I94" s="27">
        <f t="shared" si="18"/>
        <v>402500</v>
      </c>
      <c r="J94" s="4"/>
      <c r="K94" s="27">
        <f t="shared" si="14"/>
        <v>2236</v>
      </c>
      <c r="L94" s="27">
        <f t="shared" si="19"/>
        <v>192296</v>
      </c>
      <c r="M94" s="27">
        <f t="shared" si="15"/>
        <v>848.58436000000006</v>
      </c>
      <c r="N94" s="27">
        <f t="shared" si="16"/>
        <v>848.58436000000006</v>
      </c>
      <c r="O94" s="27">
        <f t="shared" si="20"/>
        <v>-79774.520040000192</v>
      </c>
      <c r="P94" s="27">
        <f t="shared" si="21"/>
        <v>79774.520040000192</v>
      </c>
      <c r="Q94" s="8"/>
      <c r="R94" s="8"/>
      <c r="S94" s="8"/>
      <c r="T94" s="4"/>
    </row>
    <row r="95" spans="1:20">
      <c r="A95" s="31">
        <v>42826</v>
      </c>
      <c r="B95" s="4"/>
      <c r="C95" s="6">
        <v>87</v>
      </c>
      <c r="D95" s="29">
        <f t="shared" si="12"/>
        <v>2236</v>
      </c>
      <c r="E95" s="29">
        <f t="shared" si="17"/>
        <v>194532</v>
      </c>
      <c r="F95" s="29">
        <f t="shared" si="13"/>
        <v>-207968</v>
      </c>
      <c r="G95" s="34">
        <f>+Inputs!$D$3</f>
        <v>0.37951000000000001</v>
      </c>
      <c r="H95" s="4"/>
      <c r="I95" s="27">
        <f t="shared" si="18"/>
        <v>402500</v>
      </c>
      <c r="J95" s="4"/>
      <c r="K95" s="27">
        <f t="shared" si="14"/>
        <v>2236</v>
      </c>
      <c r="L95" s="27">
        <f t="shared" si="19"/>
        <v>194532</v>
      </c>
      <c r="M95" s="27">
        <f t="shared" si="15"/>
        <v>848.58436000000006</v>
      </c>
      <c r="N95" s="27">
        <f t="shared" si="16"/>
        <v>848.58436000000006</v>
      </c>
      <c r="O95" s="27">
        <f t="shared" si="20"/>
        <v>-78925.935680000199</v>
      </c>
      <c r="P95" s="27">
        <f t="shared" si="21"/>
        <v>78925.935680000199</v>
      </c>
      <c r="Q95" s="8"/>
      <c r="R95" s="8"/>
      <c r="S95" s="8"/>
      <c r="T95" s="4"/>
    </row>
    <row r="96" spans="1:20">
      <c r="A96" s="31">
        <v>42856</v>
      </c>
      <c r="B96" s="4"/>
      <c r="C96" s="6">
        <v>88</v>
      </c>
      <c r="D96" s="29">
        <f t="shared" si="12"/>
        <v>2236</v>
      </c>
      <c r="E96" s="29">
        <f t="shared" si="17"/>
        <v>196768</v>
      </c>
      <c r="F96" s="29">
        <f t="shared" si="13"/>
        <v>-205732</v>
      </c>
      <c r="G96" s="34">
        <f>+Inputs!$D$3</f>
        <v>0.37951000000000001</v>
      </c>
      <c r="H96" s="4"/>
      <c r="I96" s="27">
        <f t="shared" si="18"/>
        <v>402500</v>
      </c>
      <c r="J96" s="4"/>
      <c r="K96" s="27">
        <f t="shared" si="14"/>
        <v>2236</v>
      </c>
      <c r="L96" s="27">
        <f t="shared" si="19"/>
        <v>196768</v>
      </c>
      <c r="M96" s="27">
        <f t="shared" si="15"/>
        <v>848.58436000000006</v>
      </c>
      <c r="N96" s="27">
        <f t="shared" si="16"/>
        <v>848.58436000000006</v>
      </c>
      <c r="O96" s="27">
        <f t="shared" si="20"/>
        <v>-78077.351320000205</v>
      </c>
      <c r="P96" s="27">
        <f t="shared" si="21"/>
        <v>78077.351320000205</v>
      </c>
      <c r="Q96" s="8"/>
      <c r="R96" s="8"/>
      <c r="S96" s="8"/>
      <c r="T96" s="4"/>
    </row>
    <row r="97" spans="1:20">
      <c r="A97" s="31">
        <v>42887</v>
      </c>
      <c r="B97" s="4"/>
      <c r="C97" s="6">
        <v>89</v>
      </c>
      <c r="D97" s="29">
        <f t="shared" si="12"/>
        <v>2236</v>
      </c>
      <c r="E97" s="29">
        <f t="shared" si="17"/>
        <v>199004</v>
      </c>
      <c r="F97" s="29">
        <f t="shared" si="13"/>
        <v>-203496</v>
      </c>
      <c r="G97" s="34">
        <f>+Inputs!$D$3</f>
        <v>0.37951000000000001</v>
      </c>
      <c r="H97" s="4"/>
      <c r="I97" s="27">
        <f t="shared" si="18"/>
        <v>402500</v>
      </c>
      <c r="J97" s="4"/>
      <c r="K97" s="27">
        <f t="shared" si="14"/>
        <v>2236</v>
      </c>
      <c r="L97" s="27">
        <f t="shared" si="19"/>
        <v>199004</v>
      </c>
      <c r="M97" s="27">
        <f t="shared" si="15"/>
        <v>848.58436000000006</v>
      </c>
      <c r="N97" s="27">
        <f t="shared" si="16"/>
        <v>848.58436000000006</v>
      </c>
      <c r="O97" s="27">
        <f t="shared" si="20"/>
        <v>-77228.766960000212</v>
      </c>
      <c r="P97" s="27">
        <f t="shared" si="21"/>
        <v>77228.766960000212</v>
      </c>
      <c r="Q97" s="8"/>
      <c r="R97" s="8"/>
      <c r="S97" s="8"/>
      <c r="T97" s="4"/>
    </row>
    <row r="98" spans="1:20">
      <c r="A98" s="31">
        <v>42917</v>
      </c>
      <c r="B98" s="4"/>
      <c r="C98" s="6">
        <v>90</v>
      </c>
      <c r="D98" s="29">
        <f t="shared" si="12"/>
        <v>2236</v>
      </c>
      <c r="E98" s="29">
        <f t="shared" si="17"/>
        <v>201240</v>
      </c>
      <c r="F98" s="29">
        <f t="shared" si="13"/>
        <v>-201260</v>
      </c>
      <c r="G98" s="34">
        <f>+Inputs!$D$3</f>
        <v>0.37951000000000001</v>
      </c>
      <c r="H98" s="4"/>
      <c r="I98" s="27">
        <f t="shared" si="18"/>
        <v>402500</v>
      </c>
      <c r="J98" s="4"/>
      <c r="K98" s="27">
        <f t="shared" si="14"/>
        <v>2236</v>
      </c>
      <c r="L98" s="27">
        <f t="shared" si="19"/>
        <v>201240</v>
      </c>
      <c r="M98" s="27">
        <f t="shared" si="15"/>
        <v>848.58436000000006</v>
      </c>
      <c r="N98" s="27">
        <f t="shared" si="16"/>
        <v>848.58436000000006</v>
      </c>
      <c r="O98" s="27">
        <f t="shared" si="20"/>
        <v>-76380.182600000218</v>
      </c>
      <c r="P98" s="27">
        <f t="shared" si="21"/>
        <v>76380.182600000218</v>
      </c>
      <c r="Q98" s="8"/>
      <c r="R98" s="8"/>
      <c r="S98" s="8"/>
      <c r="T98" s="4"/>
    </row>
    <row r="99" spans="1:20">
      <c r="A99" s="31">
        <v>42948</v>
      </c>
      <c r="B99" s="4"/>
      <c r="C99" s="6">
        <v>91</v>
      </c>
      <c r="D99" s="29">
        <f t="shared" si="12"/>
        <v>2236</v>
      </c>
      <c r="E99" s="29">
        <f t="shared" si="17"/>
        <v>203476</v>
      </c>
      <c r="F99" s="29">
        <f t="shared" si="13"/>
        <v>-199024</v>
      </c>
      <c r="G99" s="34">
        <f>+Inputs!$D$3</f>
        <v>0.37951000000000001</v>
      </c>
      <c r="H99" s="4"/>
      <c r="I99" s="27">
        <f t="shared" si="18"/>
        <v>402500</v>
      </c>
      <c r="J99" s="4"/>
      <c r="K99" s="27">
        <f t="shared" si="14"/>
        <v>2236</v>
      </c>
      <c r="L99" s="27">
        <f t="shared" si="19"/>
        <v>203476</v>
      </c>
      <c r="M99" s="27">
        <f t="shared" si="15"/>
        <v>848.58436000000006</v>
      </c>
      <c r="N99" s="27">
        <f t="shared" si="16"/>
        <v>848.58436000000006</v>
      </c>
      <c r="O99" s="27">
        <f t="shared" si="20"/>
        <v>-75531.598240000225</v>
      </c>
      <c r="P99" s="27">
        <f t="shared" si="21"/>
        <v>75531.598240000225</v>
      </c>
      <c r="Q99" s="8"/>
      <c r="R99" s="8"/>
      <c r="S99" s="8"/>
      <c r="T99" s="4"/>
    </row>
    <row r="100" spans="1:20">
      <c r="A100" s="31">
        <v>42979</v>
      </c>
      <c r="B100" s="4"/>
      <c r="C100" s="6">
        <v>92</v>
      </c>
      <c r="D100" s="29">
        <f t="shared" si="12"/>
        <v>2236</v>
      </c>
      <c r="E100" s="29">
        <f t="shared" si="17"/>
        <v>205712</v>
      </c>
      <c r="F100" s="29">
        <f t="shared" si="13"/>
        <v>-196788</v>
      </c>
      <c r="G100" s="34">
        <f>+Inputs!$D$3</f>
        <v>0.37951000000000001</v>
      </c>
      <c r="H100" s="4"/>
      <c r="I100" s="27">
        <f t="shared" si="18"/>
        <v>402500</v>
      </c>
      <c r="J100" s="4"/>
      <c r="K100" s="27">
        <f t="shared" si="14"/>
        <v>2236</v>
      </c>
      <c r="L100" s="27">
        <f t="shared" si="19"/>
        <v>205712</v>
      </c>
      <c r="M100" s="27">
        <f t="shared" si="15"/>
        <v>848.58436000000006</v>
      </c>
      <c r="N100" s="27">
        <f t="shared" si="16"/>
        <v>848.58436000000006</v>
      </c>
      <c r="O100" s="27">
        <f t="shared" si="20"/>
        <v>-74683.013880000231</v>
      </c>
      <c r="P100" s="27">
        <f t="shared" si="21"/>
        <v>74683.013880000231</v>
      </c>
      <c r="Q100" s="8"/>
      <c r="R100" s="8"/>
      <c r="S100" s="8"/>
      <c r="T100" s="4"/>
    </row>
    <row r="101" spans="1:20">
      <c r="A101" s="31">
        <v>43009</v>
      </c>
      <c r="B101" s="4"/>
      <c r="C101" s="6">
        <v>93</v>
      </c>
      <c r="D101" s="29">
        <f t="shared" si="12"/>
        <v>2236</v>
      </c>
      <c r="E101" s="29">
        <f t="shared" si="17"/>
        <v>207948</v>
      </c>
      <c r="F101" s="29">
        <f t="shared" si="13"/>
        <v>-194552</v>
      </c>
      <c r="G101" s="34">
        <f>+Inputs!$D$3</f>
        <v>0.37951000000000001</v>
      </c>
      <c r="H101" s="4"/>
      <c r="I101" s="27">
        <f t="shared" si="18"/>
        <v>402500</v>
      </c>
      <c r="J101" s="4"/>
      <c r="K101" s="27">
        <f t="shared" si="14"/>
        <v>2236</v>
      </c>
      <c r="L101" s="27">
        <f t="shared" si="19"/>
        <v>207948</v>
      </c>
      <c r="M101" s="27">
        <f t="shared" si="15"/>
        <v>848.58436000000006</v>
      </c>
      <c r="N101" s="27">
        <f t="shared" si="16"/>
        <v>848.58436000000006</v>
      </c>
      <c r="O101" s="27">
        <f t="shared" si="20"/>
        <v>-73834.429520000238</v>
      </c>
      <c r="P101" s="27">
        <f t="shared" si="21"/>
        <v>73834.429520000238</v>
      </c>
      <c r="Q101" s="8"/>
      <c r="R101" s="8"/>
      <c r="S101" s="8"/>
      <c r="T101" s="4"/>
    </row>
    <row r="102" spans="1:20">
      <c r="A102" s="31">
        <v>43040</v>
      </c>
      <c r="B102" s="4"/>
      <c r="C102" s="6">
        <v>94</v>
      </c>
      <c r="D102" s="29">
        <f t="shared" si="12"/>
        <v>2236</v>
      </c>
      <c r="E102" s="29">
        <f t="shared" si="17"/>
        <v>210184</v>
      </c>
      <c r="F102" s="29">
        <f t="shared" si="13"/>
        <v>-192316</v>
      </c>
      <c r="G102" s="34">
        <f>+Inputs!$D$3</f>
        <v>0.37951000000000001</v>
      </c>
      <c r="H102" s="4"/>
      <c r="I102" s="27">
        <f t="shared" si="18"/>
        <v>402500</v>
      </c>
      <c r="J102" s="4"/>
      <c r="K102" s="27">
        <f t="shared" si="14"/>
        <v>2236</v>
      </c>
      <c r="L102" s="27">
        <f t="shared" si="19"/>
        <v>210184</v>
      </c>
      <c r="M102" s="27">
        <f t="shared" si="15"/>
        <v>848.58436000000006</v>
      </c>
      <c r="N102" s="27">
        <f t="shared" si="16"/>
        <v>848.58436000000006</v>
      </c>
      <c r="O102" s="27">
        <f t="shared" si="20"/>
        <v>-72985.845160000245</v>
      </c>
      <c r="P102" s="27">
        <f t="shared" si="21"/>
        <v>72985.845160000245</v>
      </c>
      <c r="Q102" s="8"/>
      <c r="R102" s="8"/>
      <c r="S102" s="8"/>
      <c r="T102" s="4"/>
    </row>
    <row r="103" spans="1:20">
      <c r="A103" s="31">
        <v>43070</v>
      </c>
      <c r="B103" s="4"/>
      <c r="C103" s="6">
        <v>95</v>
      </c>
      <c r="D103" s="29">
        <f t="shared" si="12"/>
        <v>2236</v>
      </c>
      <c r="E103" s="29">
        <f t="shared" si="17"/>
        <v>212420</v>
      </c>
      <c r="F103" s="29">
        <f t="shared" si="13"/>
        <v>-190080</v>
      </c>
      <c r="G103" s="34">
        <f>+Inputs!$D$3</f>
        <v>0.37951000000000001</v>
      </c>
      <c r="H103" s="4"/>
      <c r="I103" s="27">
        <f t="shared" si="18"/>
        <v>402500</v>
      </c>
      <c r="J103" s="4"/>
      <c r="K103" s="27">
        <f t="shared" si="14"/>
        <v>2236</v>
      </c>
      <c r="L103" s="27">
        <f t="shared" si="19"/>
        <v>212420</v>
      </c>
      <c r="M103" s="27">
        <f t="shared" si="15"/>
        <v>848.58436000000006</v>
      </c>
      <c r="N103" s="27">
        <f t="shared" si="16"/>
        <v>848.58436000000006</v>
      </c>
      <c r="O103" s="27">
        <f t="shared" si="20"/>
        <v>-72137.260800000251</v>
      </c>
      <c r="P103" s="27">
        <f t="shared" si="21"/>
        <v>72137.260800000251</v>
      </c>
      <c r="Q103" s="8"/>
      <c r="R103" s="8"/>
      <c r="S103" s="8"/>
      <c r="T103" s="4"/>
    </row>
    <row r="104" spans="1:20">
      <c r="A104" s="31">
        <v>43101</v>
      </c>
      <c r="B104" s="4"/>
      <c r="C104" s="6">
        <v>96</v>
      </c>
      <c r="D104" s="29">
        <f t="shared" si="12"/>
        <v>2236</v>
      </c>
      <c r="E104" s="29">
        <f t="shared" si="17"/>
        <v>214656</v>
      </c>
      <c r="F104" s="29">
        <f t="shared" si="13"/>
        <v>-187844</v>
      </c>
      <c r="G104" s="34">
        <f>+Inputs!$D$3</f>
        <v>0.37951000000000001</v>
      </c>
      <c r="H104" s="4"/>
      <c r="I104" s="27">
        <f t="shared" si="18"/>
        <v>402500</v>
      </c>
      <c r="J104" s="4"/>
      <c r="K104" s="27">
        <f t="shared" si="14"/>
        <v>2236</v>
      </c>
      <c r="L104" s="27">
        <f t="shared" si="19"/>
        <v>214656</v>
      </c>
      <c r="M104" s="27">
        <f t="shared" si="15"/>
        <v>848.58436000000006</v>
      </c>
      <c r="N104" s="27">
        <f t="shared" si="16"/>
        <v>848.58436000000006</v>
      </c>
      <c r="O104" s="27">
        <f t="shared" si="20"/>
        <v>-71288.676440000258</v>
      </c>
      <c r="P104" s="27">
        <f t="shared" si="21"/>
        <v>71288.676440000258</v>
      </c>
      <c r="Q104" s="8"/>
      <c r="R104" s="8"/>
      <c r="S104" s="8"/>
      <c r="T104" s="4"/>
    </row>
    <row r="105" spans="1:20">
      <c r="A105" s="31">
        <v>43132</v>
      </c>
      <c r="B105" s="4"/>
      <c r="C105" s="6">
        <v>97</v>
      </c>
      <c r="D105" s="29">
        <f t="shared" si="12"/>
        <v>2236</v>
      </c>
      <c r="E105" s="29">
        <f t="shared" si="17"/>
        <v>216892</v>
      </c>
      <c r="F105" s="29">
        <f t="shared" si="13"/>
        <v>-185608</v>
      </c>
      <c r="G105" s="34">
        <f>+Inputs!$D$3</f>
        <v>0.37951000000000001</v>
      </c>
      <c r="H105" s="4"/>
      <c r="I105" s="27">
        <f t="shared" si="18"/>
        <v>402500</v>
      </c>
      <c r="J105" s="4"/>
      <c r="K105" s="27">
        <f t="shared" si="14"/>
        <v>2236</v>
      </c>
      <c r="L105" s="27">
        <f t="shared" si="19"/>
        <v>216892</v>
      </c>
      <c r="M105" s="27">
        <f t="shared" si="15"/>
        <v>848.58436000000006</v>
      </c>
      <c r="N105" s="27">
        <f t="shared" si="16"/>
        <v>848.58436000000006</v>
      </c>
      <c r="O105" s="27">
        <f t="shared" si="20"/>
        <v>-70440.092080000264</v>
      </c>
      <c r="P105" s="27">
        <f t="shared" si="21"/>
        <v>70440.092080000264</v>
      </c>
      <c r="Q105" s="8"/>
      <c r="R105" s="8"/>
      <c r="S105" s="8"/>
      <c r="T105" s="4"/>
    </row>
    <row r="106" spans="1:20">
      <c r="A106" s="31">
        <v>43160</v>
      </c>
      <c r="B106" s="4"/>
      <c r="C106" s="6">
        <v>98</v>
      </c>
      <c r="D106" s="29">
        <f t="shared" si="12"/>
        <v>2236</v>
      </c>
      <c r="E106" s="29">
        <f t="shared" si="17"/>
        <v>219128</v>
      </c>
      <c r="F106" s="29">
        <f t="shared" si="13"/>
        <v>-183372</v>
      </c>
      <c r="G106" s="34">
        <f>+Inputs!$D$3</f>
        <v>0.37951000000000001</v>
      </c>
      <c r="H106" s="4"/>
      <c r="I106" s="27">
        <f t="shared" si="18"/>
        <v>402500</v>
      </c>
      <c r="J106" s="4"/>
      <c r="K106" s="27">
        <f t="shared" si="14"/>
        <v>2236</v>
      </c>
      <c r="L106" s="27">
        <f t="shared" si="19"/>
        <v>219128</v>
      </c>
      <c r="M106" s="27">
        <f t="shared" si="15"/>
        <v>848.58436000000006</v>
      </c>
      <c r="N106" s="27">
        <f t="shared" si="16"/>
        <v>848.58436000000006</v>
      </c>
      <c r="O106" s="27">
        <f t="shared" si="20"/>
        <v>-69591.507720000271</v>
      </c>
      <c r="P106" s="27">
        <f t="shared" si="21"/>
        <v>69591.507720000271</v>
      </c>
      <c r="Q106" s="8"/>
      <c r="R106" s="8"/>
      <c r="S106" s="8"/>
      <c r="T106" s="4"/>
    </row>
    <row r="107" spans="1:20">
      <c r="A107" s="31">
        <v>43191</v>
      </c>
      <c r="B107" s="4"/>
      <c r="C107" s="6">
        <v>99</v>
      </c>
      <c r="D107" s="29">
        <f t="shared" si="12"/>
        <v>2236</v>
      </c>
      <c r="E107" s="29">
        <f t="shared" si="17"/>
        <v>221364</v>
      </c>
      <c r="F107" s="29">
        <f t="shared" si="13"/>
        <v>-181136</v>
      </c>
      <c r="G107" s="34">
        <f>+Inputs!$D$3</f>
        <v>0.37951000000000001</v>
      </c>
      <c r="H107" s="4"/>
      <c r="I107" s="27">
        <f t="shared" si="18"/>
        <v>402500</v>
      </c>
      <c r="J107" s="4"/>
      <c r="K107" s="27">
        <f t="shared" si="14"/>
        <v>2236</v>
      </c>
      <c r="L107" s="27">
        <f t="shared" si="19"/>
        <v>221364</v>
      </c>
      <c r="M107" s="27">
        <f t="shared" si="15"/>
        <v>848.58436000000006</v>
      </c>
      <c r="N107" s="27">
        <f t="shared" si="16"/>
        <v>848.58436000000006</v>
      </c>
      <c r="O107" s="27">
        <f t="shared" si="20"/>
        <v>-68742.923360000277</v>
      </c>
      <c r="P107" s="27">
        <f t="shared" si="21"/>
        <v>68742.923360000277</v>
      </c>
      <c r="Q107" s="8"/>
      <c r="R107" s="8"/>
      <c r="S107" s="8"/>
      <c r="T107" s="4"/>
    </row>
    <row r="108" spans="1:20">
      <c r="A108" s="31">
        <v>43221</v>
      </c>
      <c r="B108" s="4"/>
      <c r="C108" s="6">
        <v>100</v>
      </c>
      <c r="D108" s="29">
        <f t="shared" si="12"/>
        <v>2236</v>
      </c>
      <c r="E108" s="29">
        <f t="shared" si="17"/>
        <v>223600</v>
      </c>
      <c r="F108" s="29">
        <f t="shared" si="13"/>
        <v>-178900</v>
      </c>
      <c r="G108" s="34">
        <f>+Inputs!$D$3</f>
        <v>0.37951000000000001</v>
      </c>
      <c r="H108" s="4"/>
      <c r="I108" s="27">
        <f t="shared" si="18"/>
        <v>402500</v>
      </c>
      <c r="J108" s="4"/>
      <c r="K108" s="27">
        <f t="shared" si="14"/>
        <v>2236</v>
      </c>
      <c r="L108" s="27">
        <f t="shared" si="19"/>
        <v>223600</v>
      </c>
      <c r="M108" s="27">
        <f t="shared" si="15"/>
        <v>848.58436000000006</v>
      </c>
      <c r="N108" s="27">
        <f t="shared" si="16"/>
        <v>848.58436000000006</v>
      </c>
      <c r="O108" s="27">
        <f t="shared" si="20"/>
        <v>-67894.339000000284</v>
      </c>
      <c r="P108" s="27">
        <f t="shared" si="21"/>
        <v>67894.339000000284</v>
      </c>
      <c r="Q108" s="8"/>
      <c r="R108" s="8"/>
      <c r="S108" s="8"/>
      <c r="T108" s="4"/>
    </row>
    <row r="109" spans="1:20">
      <c r="A109" s="31">
        <v>43252</v>
      </c>
      <c r="B109" s="4"/>
      <c r="C109" s="6">
        <v>101</v>
      </c>
      <c r="D109" s="29">
        <f t="shared" si="12"/>
        <v>2236</v>
      </c>
      <c r="E109" s="29">
        <f t="shared" si="17"/>
        <v>225836</v>
      </c>
      <c r="F109" s="29">
        <f t="shared" si="13"/>
        <v>-176664</v>
      </c>
      <c r="G109" s="34">
        <f>+Inputs!$D$3</f>
        <v>0.37951000000000001</v>
      </c>
      <c r="H109" s="4"/>
      <c r="I109" s="27">
        <f t="shared" si="18"/>
        <v>402500</v>
      </c>
      <c r="J109" s="4"/>
      <c r="K109" s="27">
        <f t="shared" si="14"/>
        <v>2236</v>
      </c>
      <c r="L109" s="27">
        <f t="shared" si="19"/>
        <v>225836</v>
      </c>
      <c r="M109" s="27">
        <f t="shared" si="15"/>
        <v>848.58436000000006</v>
      </c>
      <c r="N109" s="27">
        <f t="shared" si="16"/>
        <v>848.58436000000006</v>
      </c>
      <c r="O109" s="27">
        <f t="shared" si="20"/>
        <v>-67045.75464000029</v>
      </c>
      <c r="P109" s="27">
        <f t="shared" si="21"/>
        <v>67045.75464000029</v>
      </c>
      <c r="Q109" s="8"/>
      <c r="R109" s="8"/>
      <c r="S109" s="8"/>
      <c r="T109" s="4"/>
    </row>
    <row r="110" spans="1:20">
      <c r="A110" s="31">
        <v>43282</v>
      </c>
      <c r="B110" s="4"/>
      <c r="C110" s="6">
        <v>102</v>
      </c>
      <c r="D110" s="29">
        <f t="shared" si="12"/>
        <v>2236</v>
      </c>
      <c r="E110" s="29">
        <f t="shared" si="17"/>
        <v>228072</v>
      </c>
      <c r="F110" s="29">
        <f t="shared" si="13"/>
        <v>-174428</v>
      </c>
      <c r="G110" s="34">
        <f>+Inputs!$D$3</f>
        <v>0.37951000000000001</v>
      </c>
      <c r="H110" s="4"/>
      <c r="I110" s="27">
        <f t="shared" si="18"/>
        <v>402500</v>
      </c>
      <c r="J110" s="4"/>
      <c r="K110" s="27">
        <f t="shared" si="14"/>
        <v>2236</v>
      </c>
      <c r="L110" s="27">
        <f t="shared" si="19"/>
        <v>228072</v>
      </c>
      <c r="M110" s="27">
        <f t="shared" si="15"/>
        <v>848.58436000000006</v>
      </c>
      <c r="N110" s="27">
        <f t="shared" si="16"/>
        <v>848.58436000000006</v>
      </c>
      <c r="O110" s="27">
        <f t="shared" si="20"/>
        <v>-66197.170280000297</v>
      </c>
      <c r="P110" s="27">
        <f t="shared" si="21"/>
        <v>66197.170280000297</v>
      </c>
      <c r="Q110" s="8"/>
      <c r="R110" s="8"/>
      <c r="S110" s="8"/>
      <c r="T110" s="4"/>
    </row>
    <row r="111" spans="1:20">
      <c r="A111" s="31">
        <v>43313</v>
      </c>
      <c r="B111" s="4"/>
      <c r="C111" s="6">
        <v>103</v>
      </c>
      <c r="D111" s="29">
        <f t="shared" si="12"/>
        <v>2236</v>
      </c>
      <c r="E111" s="29">
        <f t="shared" si="17"/>
        <v>230308</v>
      </c>
      <c r="F111" s="29">
        <f t="shared" si="13"/>
        <v>-172192</v>
      </c>
      <c r="G111" s="34">
        <f>+Inputs!$D$3</f>
        <v>0.37951000000000001</v>
      </c>
      <c r="H111" s="4"/>
      <c r="I111" s="27">
        <f t="shared" si="18"/>
        <v>402500</v>
      </c>
      <c r="J111" s="4"/>
      <c r="K111" s="27">
        <f t="shared" si="14"/>
        <v>2236</v>
      </c>
      <c r="L111" s="27">
        <f t="shared" si="19"/>
        <v>230308</v>
      </c>
      <c r="M111" s="27">
        <f t="shared" si="15"/>
        <v>848.58436000000006</v>
      </c>
      <c r="N111" s="27">
        <f t="shared" si="16"/>
        <v>848.58436000000006</v>
      </c>
      <c r="O111" s="27">
        <f t="shared" si="20"/>
        <v>-65348.585920000296</v>
      </c>
      <c r="P111" s="27">
        <f t="shared" si="21"/>
        <v>65348.585920000296</v>
      </c>
      <c r="Q111" s="8"/>
      <c r="R111" s="8"/>
      <c r="S111" s="8"/>
      <c r="T111" s="4"/>
    </row>
    <row r="112" spans="1:20">
      <c r="A112" s="31">
        <v>43344</v>
      </c>
      <c r="B112" s="4"/>
      <c r="C112" s="6">
        <v>104</v>
      </c>
      <c r="D112" s="29">
        <f t="shared" si="12"/>
        <v>2236</v>
      </c>
      <c r="E112" s="29">
        <f t="shared" si="17"/>
        <v>232544</v>
      </c>
      <c r="F112" s="29">
        <f t="shared" si="13"/>
        <v>-169956</v>
      </c>
      <c r="G112" s="34">
        <f>+Inputs!$D$3</f>
        <v>0.37951000000000001</v>
      </c>
      <c r="H112" s="4"/>
      <c r="I112" s="27">
        <f t="shared" si="18"/>
        <v>402500</v>
      </c>
      <c r="J112" s="4"/>
      <c r="K112" s="27">
        <f t="shared" si="14"/>
        <v>2236</v>
      </c>
      <c r="L112" s="27">
        <f t="shared" si="19"/>
        <v>232544</v>
      </c>
      <c r="M112" s="27">
        <f t="shared" si="15"/>
        <v>848.58436000000006</v>
      </c>
      <c r="N112" s="27">
        <f t="shared" si="16"/>
        <v>848.58436000000006</v>
      </c>
      <c r="O112" s="27">
        <f t="shared" si="20"/>
        <v>-64500.001560000295</v>
      </c>
      <c r="P112" s="27">
        <f t="shared" si="21"/>
        <v>64500.001560000295</v>
      </c>
      <c r="Q112" s="8"/>
      <c r="R112" s="8"/>
      <c r="S112" s="8"/>
      <c r="T112" s="4"/>
    </row>
    <row r="113" spans="1:20">
      <c r="A113" s="31">
        <v>43374</v>
      </c>
      <c r="B113" s="4"/>
      <c r="C113" s="6">
        <v>105</v>
      </c>
      <c r="D113" s="29">
        <f t="shared" si="12"/>
        <v>2236</v>
      </c>
      <c r="E113" s="29">
        <f t="shared" si="17"/>
        <v>234780</v>
      </c>
      <c r="F113" s="29">
        <f t="shared" si="13"/>
        <v>-167720</v>
      </c>
      <c r="G113" s="34">
        <f>+Inputs!$D$3</f>
        <v>0.37951000000000001</v>
      </c>
      <c r="H113" s="4"/>
      <c r="I113" s="27">
        <f t="shared" si="18"/>
        <v>402500</v>
      </c>
      <c r="J113" s="4"/>
      <c r="K113" s="27">
        <f t="shared" si="14"/>
        <v>2236</v>
      </c>
      <c r="L113" s="27">
        <f t="shared" si="19"/>
        <v>234780</v>
      </c>
      <c r="M113" s="27">
        <f t="shared" si="15"/>
        <v>848.58436000000006</v>
      </c>
      <c r="N113" s="27">
        <f t="shared" si="16"/>
        <v>848.58436000000006</v>
      </c>
      <c r="O113" s="27">
        <f t="shared" si="20"/>
        <v>-63651.417200000295</v>
      </c>
      <c r="P113" s="27">
        <f t="shared" si="21"/>
        <v>63651.417200000295</v>
      </c>
      <c r="Q113" s="8"/>
      <c r="R113" s="8"/>
      <c r="S113" s="8"/>
      <c r="T113" s="4"/>
    </row>
    <row r="114" spans="1:20">
      <c r="A114" s="31">
        <v>43405</v>
      </c>
      <c r="B114" s="4"/>
      <c r="C114" s="6">
        <v>106</v>
      </c>
      <c r="D114" s="29">
        <f t="shared" si="12"/>
        <v>2236</v>
      </c>
      <c r="E114" s="29">
        <f t="shared" si="17"/>
        <v>237016</v>
      </c>
      <c r="F114" s="29">
        <f t="shared" si="13"/>
        <v>-165484</v>
      </c>
      <c r="G114" s="34">
        <f>+Inputs!$D$3</f>
        <v>0.37951000000000001</v>
      </c>
      <c r="H114" s="4"/>
      <c r="I114" s="27">
        <f t="shared" si="18"/>
        <v>402500</v>
      </c>
      <c r="J114" s="4"/>
      <c r="K114" s="27">
        <f t="shared" si="14"/>
        <v>2236</v>
      </c>
      <c r="L114" s="27">
        <f t="shared" si="19"/>
        <v>237016</v>
      </c>
      <c r="M114" s="27">
        <f t="shared" si="15"/>
        <v>848.58436000000006</v>
      </c>
      <c r="N114" s="27">
        <f t="shared" si="16"/>
        <v>848.58436000000006</v>
      </c>
      <c r="O114" s="27">
        <f t="shared" si="20"/>
        <v>-62802.832840000294</v>
      </c>
      <c r="P114" s="27">
        <f t="shared" si="21"/>
        <v>62802.832840000294</v>
      </c>
      <c r="Q114" s="8"/>
      <c r="R114" s="8"/>
      <c r="S114" s="8"/>
      <c r="T114" s="4"/>
    </row>
    <row r="115" spans="1:20">
      <c r="A115" s="31">
        <v>43435</v>
      </c>
      <c r="B115" s="4"/>
      <c r="C115" s="6">
        <v>107</v>
      </c>
      <c r="D115" s="29">
        <f t="shared" si="12"/>
        <v>2236</v>
      </c>
      <c r="E115" s="29">
        <f t="shared" si="17"/>
        <v>239252</v>
      </c>
      <c r="F115" s="29">
        <f t="shared" si="13"/>
        <v>-163248</v>
      </c>
      <c r="G115" s="34">
        <f>+Inputs!$D$3</f>
        <v>0.37951000000000001</v>
      </c>
      <c r="H115" s="4"/>
      <c r="I115" s="27">
        <f t="shared" si="18"/>
        <v>402500</v>
      </c>
      <c r="J115" s="4"/>
      <c r="K115" s="27">
        <f t="shared" si="14"/>
        <v>2236</v>
      </c>
      <c r="L115" s="27">
        <f t="shared" si="19"/>
        <v>239252</v>
      </c>
      <c r="M115" s="27">
        <f t="shared" si="15"/>
        <v>848.58436000000006</v>
      </c>
      <c r="N115" s="27">
        <f t="shared" si="16"/>
        <v>848.58436000000006</v>
      </c>
      <c r="O115" s="27">
        <f t="shared" si="20"/>
        <v>-61954.248480000293</v>
      </c>
      <c r="P115" s="27">
        <f t="shared" si="21"/>
        <v>61954.248480000293</v>
      </c>
      <c r="Q115" s="8"/>
      <c r="R115" s="8"/>
      <c r="S115" s="8"/>
      <c r="T115" s="4"/>
    </row>
    <row r="116" spans="1:20">
      <c r="A116" s="31">
        <v>43466</v>
      </c>
      <c r="B116" s="4"/>
      <c r="C116" s="6">
        <v>108</v>
      </c>
      <c r="D116" s="29">
        <f t="shared" si="12"/>
        <v>2236</v>
      </c>
      <c r="E116" s="29">
        <f t="shared" si="17"/>
        <v>241488</v>
      </c>
      <c r="F116" s="29">
        <f t="shared" si="13"/>
        <v>-161012</v>
      </c>
      <c r="G116" s="34">
        <f>+Inputs!$D$3</f>
        <v>0.37951000000000001</v>
      </c>
      <c r="H116" s="4"/>
      <c r="I116" s="27">
        <f t="shared" si="18"/>
        <v>402500</v>
      </c>
      <c r="J116" s="4"/>
      <c r="K116" s="27">
        <f t="shared" si="14"/>
        <v>2236</v>
      </c>
      <c r="L116" s="27">
        <f t="shared" si="19"/>
        <v>241488</v>
      </c>
      <c r="M116" s="27">
        <f t="shared" si="15"/>
        <v>848.58436000000006</v>
      </c>
      <c r="N116" s="27">
        <f t="shared" si="16"/>
        <v>848.58436000000006</v>
      </c>
      <c r="O116" s="27">
        <f t="shared" si="20"/>
        <v>-61105.664120000292</v>
      </c>
      <c r="P116" s="27">
        <f t="shared" si="21"/>
        <v>61105.664120000292</v>
      </c>
      <c r="Q116" s="8"/>
      <c r="R116" s="8"/>
      <c r="S116" s="8"/>
      <c r="T116" s="4"/>
    </row>
    <row r="117" spans="1:20">
      <c r="A117" s="31">
        <v>43497</v>
      </c>
      <c r="B117" s="4"/>
      <c r="C117" s="6">
        <v>109</v>
      </c>
      <c r="D117" s="29">
        <f t="shared" si="12"/>
        <v>2236</v>
      </c>
      <c r="E117" s="29">
        <f t="shared" si="17"/>
        <v>243724</v>
      </c>
      <c r="F117" s="29">
        <f t="shared" si="13"/>
        <v>-158776</v>
      </c>
      <c r="G117" s="34">
        <f>+Inputs!$D$3</f>
        <v>0.37951000000000001</v>
      </c>
      <c r="H117" s="4"/>
      <c r="I117" s="27">
        <f t="shared" si="18"/>
        <v>402500</v>
      </c>
      <c r="J117" s="4"/>
      <c r="K117" s="27">
        <f t="shared" si="14"/>
        <v>2236</v>
      </c>
      <c r="L117" s="27">
        <f t="shared" si="19"/>
        <v>243724</v>
      </c>
      <c r="M117" s="27">
        <f t="shared" si="15"/>
        <v>848.58436000000006</v>
      </c>
      <c r="N117" s="27">
        <f t="shared" si="16"/>
        <v>848.58436000000006</v>
      </c>
      <c r="O117" s="27">
        <f t="shared" si="20"/>
        <v>-60257.079760000292</v>
      </c>
      <c r="P117" s="27">
        <f t="shared" si="21"/>
        <v>60257.079760000292</v>
      </c>
      <c r="Q117" s="8"/>
      <c r="R117" s="8"/>
      <c r="S117" s="8"/>
      <c r="T117" s="4"/>
    </row>
    <row r="118" spans="1:20">
      <c r="A118" s="31">
        <v>43525</v>
      </c>
      <c r="B118" s="4"/>
      <c r="C118" s="6">
        <v>110</v>
      </c>
      <c r="D118" s="29">
        <f t="shared" si="12"/>
        <v>2236</v>
      </c>
      <c r="E118" s="29">
        <f t="shared" si="17"/>
        <v>245960</v>
      </c>
      <c r="F118" s="29">
        <f t="shared" si="13"/>
        <v>-156540</v>
      </c>
      <c r="G118" s="34">
        <f>+Inputs!$D$3</f>
        <v>0.37951000000000001</v>
      </c>
      <c r="H118" s="4"/>
      <c r="I118" s="27">
        <f t="shared" si="18"/>
        <v>402500</v>
      </c>
      <c r="J118" s="4"/>
      <c r="K118" s="27">
        <f t="shared" si="14"/>
        <v>2236</v>
      </c>
      <c r="L118" s="27">
        <f t="shared" si="19"/>
        <v>245960</v>
      </c>
      <c r="M118" s="27">
        <f t="shared" si="15"/>
        <v>848.58436000000006</v>
      </c>
      <c r="N118" s="27">
        <f t="shared" si="16"/>
        <v>848.58436000000006</v>
      </c>
      <c r="O118" s="27">
        <f t="shared" si="20"/>
        <v>-59408.495400000291</v>
      </c>
      <c r="P118" s="27">
        <f t="shared" si="21"/>
        <v>59408.495400000291</v>
      </c>
      <c r="Q118" s="8"/>
      <c r="R118" s="8"/>
      <c r="S118" s="8"/>
      <c r="T118" s="4"/>
    </row>
    <row r="119" spans="1:20">
      <c r="A119" s="31">
        <v>43556</v>
      </c>
      <c r="B119" s="4"/>
      <c r="C119" s="6">
        <v>111</v>
      </c>
      <c r="D119" s="29">
        <f t="shared" si="12"/>
        <v>2236</v>
      </c>
      <c r="E119" s="29">
        <f t="shared" si="17"/>
        <v>248196</v>
      </c>
      <c r="F119" s="29">
        <f t="shared" si="13"/>
        <v>-154304</v>
      </c>
      <c r="G119" s="34">
        <f>+Inputs!$D$3</f>
        <v>0.37951000000000001</v>
      </c>
      <c r="H119" s="4"/>
      <c r="I119" s="27">
        <f t="shared" si="18"/>
        <v>402500</v>
      </c>
      <c r="J119" s="4"/>
      <c r="K119" s="27">
        <f t="shared" si="14"/>
        <v>2236</v>
      </c>
      <c r="L119" s="27">
        <f t="shared" si="19"/>
        <v>248196</v>
      </c>
      <c r="M119" s="27">
        <f t="shared" si="15"/>
        <v>848.58436000000006</v>
      </c>
      <c r="N119" s="27">
        <f t="shared" si="16"/>
        <v>848.58436000000006</v>
      </c>
      <c r="O119" s="27">
        <f t="shared" si="20"/>
        <v>-58559.91104000029</v>
      </c>
      <c r="P119" s="27">
        <f t="shared" si="21"/>
        <v>58559.91104000029</v>
      </c>
      <c r="Q119" s="8"/>
      <c r="R119" s="8"/>
      <c r="S119" s="8"/>
      <c r="T119" s="4"/>
    </row>
    <row r="120" spans="1:20">
      <c r="A120" s="31">
        <v>43586</v>
      </c>
      <c r="B120" s="4"/>
      <c r="C120" s="6">
        <v>112</v>
      </c>
      <c r="D120" s="29">
        <f t="shared" si="12"/>
        <v>2236</v>
      </c>
      <c r="E120" s="29">
        <f t="shared" si="17"/>
        <v>250432</v>
      </c>
      <c r="F120" s="29">
        <f t="shared" si="13"/>
        <v>-152068</v>
      </c>
      <c r="G120" s="34">
        <f>+Inputs!$D$3</f>
        <v>0.37951000000000001</v>
      </c>
      <c r="H120" s="4"/>
      <c r="I120" s="27">
        <f t="shared" si="18"/>
        <v>402500</v>
      </c>
      <c r="J120" s="4"/>
      <c r="K120" s="27">
        <f t="shared" si="14"/>
        <v>2236</v>
      </c>
      <c r="L120" s="27">
        <f t="shared" si="19"/>
        <v>250432</v>
      </c>
      <c r="M120" s="27">
        <f t="shared" si="15"/>
        <v>848.58436000000006</v>
      </c>
      <c r="N120" s="27">
        <f t="shared" si="16"/>
        <v>848.58436000000006</v>
      </c>
      <c r="O120" s="27">
        <f t="shared" si="20"/>
        <v>-57711.326680000289</v>
      </c>
      <c r="P120" s="27">
        <f t="shared" si="21"/>
        <v>57711.326680000289</v>
      </c>
      <c r="Q120" s="8"/>
      <c r="R120" s="8"/>
      <c r="S120" s="8"/>
      <c r="T120" s="4"/>
    </row>
    <row r="121" spans="1:20">
      <c r="A121" s="31">
        <v>43617</v>
      </c>
      <c r="B121" s="4"/>
      <c r="C121" s="6">
        <v>113</v>
      </c>
      <c r="D121" s="29">
        <f t="shared" si="12"/>
        <v>2236</v>
      </c>
      <c r="E121" s="29">
        <f t="shared" si="17"/>
        <v>252668</v>
      </c>
      <c r="F121" s="29">
        <f t="shared" si="13"/>
        <v>-149832</v>
      </c>
      <c r="G121" s="34">
        <f>+Inputs!$D$3</f>
        <v>0.37951000000000001</v>
      </c>
      <c r="H121" s="4"/>
      <c r="I121" s="27">
        <f t="shared" si="18"/>
        <v>402500</v>
      </c>
      <c r="J121" s="4"/>
      <c r="K121" s="27">
        <f t="shared" si="14"/>
        <v>2236</v>
      </c>
      <c r="L121" s="27">
        <f t="shared" si="19"/>
        <v>252668</v>
      </c>
      <c r="M121" s="27">
        <f t="shared" si="15"/>
        <v>848.58436000000006</v>
      </c>
      <c r="N121" s="27">
        <f t="shared" si="16"/>
        <v>848.58436000000006</v>
      </c>
      <c r="O121" s="27">
        <f t="shared" si="20"/>
        <v>-56862.742320000289</v>
      </c>
      <c r="P121" s="27">
        <f t="shared" si="21"/>
        <v>56862.742320000289</v>
      </c>
      <c r="Q121" s="8"/>
      <c r="R121" s="8"/>
      <c r="S121" s="8"/>
      <c r="T121" s="4"/>
    </row>
    <row r="122" spans="1:20">
      <c r="A122" s="31">
        <v>43647</v>
      </c>
      <c r="B122" s="4"/>
      <c r="C122" s="6">
        <v>114</v>
      </c>
      <c r="D122" s="29">
        <f t="shared" si="12"/>
        <v>2236</v>
      </c>
      <c r="E122" s="29">
        <f t="shared" si="17"/>
        <v>254904</v>
      </c>
      <c r="F122" s="29">
        <f t="shared" si="13"/>
        <v>-147596</v>
      </c>
      <c r="G122" s="34">
        <f>+Inputs!$D$3</f>
        <v>0.37951000000000001</v>
      </c>
      <c r="H122" s="4"/>
      <c r="I122" s="27">
        <f t="shared" si="18"/>
        <v>402500</v>
      </c>
      <c r="J122" s="4"/>
      <c r="K122" s="27">
        <f t="shared" si="14"/>
        <v>2236</v>
      </c>
      <c r="L122" s="27">
        <f t="shared" si="19"/>
        <v>254904</v>
      </c>
      <c r="M122" s="27">
        <f t="shared" si="15"/>
        <v>848.58436000000006</v>
      </c>
      <c r="N122" s="27">
        <f t="shared" si="16"/>
        <v>848.58436000000006</v>
      </c>
      <c r="O122" s="27">
        <f t="shared" si="20"/>
        <v>-56014.157960000288</v>
      </c>
      <c r="P122" s="27">
        <f t="shared" si="21"/>
        <v>56014.157960000288</v>
      </c>
      <c r="Q122" s="8"/>
      <c r="R122" s="8"/>
      <c r="S122" s="8"/>
      <c r="T122" s="4"/>
    </row>
    <row r="123" spans="1:20">
      <c r="A123" s="31">
        <v>43678</v>
      </c>
      <c r="B123" s="4"/>
      <c r="C123" s="6">
        <v>115</v>
      </c>
      <c r="D123" s="29">
        <f t="shared" si="12"/>
        <v>2236</v>
      </c>
      <c r="E123" s="29">
        <f t="shared" si="17"/>
        <v>257140</v>
      </c>
      <c r="F123" s="29">
        <f t="shared" si="13"/>
        <v>-145360</v>
      </c>
      <c r="G123" s="34">
        <f>+Inputs!$D$3</f>
        <v>0.37951000000000001</v>
      </c>
      <c r="H123" s="4"/>
      <c r="I123" s="27">
        <f t="shared" si="18"/>
        <v>402500</v>
      </c>
      <c r="J123" s="4"/>
      <c r="K123" s="27">
        <f t="shared" si="14"/>
        <v>2236</v>
      </c>
      <c r="L123" s="27">
        <f t="shared" si="19"/>
        <v>257140</v>
      </c>
      <c r="M123" s="27">
        <f t="shared" si="15"/>
        <v>848.58436000000006</v>
      </c>
      <c r="N123" s="27">
        <f t="shared" si="16"/>
        <v>848.58436000000006</v>
      </c>
      <c r="O123" s="27">
        <f t="shared" si="20"/>
        <v>-55165.573600000287</v>
      </c>
      <c r="P123" s="27">
        <f t="shared" si="21"/>
        <v>55165.573600000287</v>
      </c>
      <c r="Q123" s="8"/>
      <c r="R123" s="8"/>
      <c r="S123" s="8"/>
      <c r="T123" s="4"/>
    </row>
    <row r="124" spans="1:20">
      <c r="A124" s="31">
        <v>43709</v>
      </c>
      <c r="B124" s="4"/>
      <c r="C124" s="6">
        <v>116</v>
      </c>
      <c r="D124" s="29">
        <f t="shared" si="12"/>
        <v>2236</v>
      </c>
      <c r="E124" s="29">
        <f t="shared" si="17"/>
        <v>259376</v>
      </c>
      <c r="F124" s="29">
        <f t="shared" si="13"/>
        <v>-143124</v>
      </c>
      <c r="G124" s="34">
        <f>+Inputs!$D$3</f>
        <v>0.37951000000000001</v>
      </c>
      <c r="H124" s="4"/>
      <c r="I124" s="27">
        <f t="shared" si="18"/>
        <v>402500</v>
      </c>
      <c r="J124" s="4"/>
      <c r="K124" s="27">
        <f t="shared" si="14"/>
        <v>2236</v>
      </c>
      <c r="L124" s="27">
        <f t="shared" si="19"/>
        <v>259376</v>
      </c>
      <c r="M124" s="27">
        <f t="shared" si="15"/>
        <v>848.58436000000006</v>
      </c>
      <c r="N124" s="27">
        <f t="shared" si="16"/>
        <v>848.58436000000006</v>
      </c>
      <c r="O124" s="27">
        <f t="shared" si="20"/>
        <v>-54316.989240000286</v>
      </c>
      <c r="P124" s="27">
        <f t="shared" si="21"/>
        <v>54316.989240000286</v>
      </c>
      <c r="Q124" s="8"/>
      <c r="R124" s="8"/>
      <c r="S124" s="8"/>
      <c r="T124" s="4"/>
    </row>
    <row r="125" spans="1:20">
      <c r="A125" s="31">
        <v>43739</v>
      </c>
      <c r="B125" s="4"/>
      <c r="C125" s="6">
        <v>117</v>
      </c>
      <c r="D125" s="29">
        <f t="shared" si="12"/>
        <v>2236</v>
      </c>
      <c r="E125" s="29">
        <f t="shared" si="17"/>
        <v>261612</v>
      </c>
      <c r="F125" s="29">
        <f t="shared" si="13"/>
        <v>-140888</v>
      </c>
      <c r="G125" s="34">
        <f>+Inputs!$D$3</f>
        <v>0.37951000000000001</v>
      </c>
      <c r="H125" s="4"/>
      <c r="I125" s="27">
        <f t="shared" si="18"/>
        <v>402500</v>
      </c>
      <c r="J125" s="4"/>
      <c r="K125" s="27">
        <f t="shared" si="14"/>
        <v>2236</v>
      </c>
      <c r="L125" s="27">
        <f t="shared" si="19"/>
        <v>261612</v>
      </c>
      <c r="M125" s="27">
        <f t="shared" si="15"/>
        <v>848.58436000000006</v>
      </c>
      <c r="N125" s="27">
        <f t="shared" si="16"/>
        <v>848.58436000000006</v>
      </c>
      <c r="O125" s="27">
        <f t="shared" si="20"/>
        <v>-53468.404880000286</v>
      </c>
      <c r="P125" s="27">
        <f t="shared" si="21"/>
        <v>53468.404880000286</v>
      </c>
      <c r="Q125" s="8"/>
      <c r="R125" s="8"/>
      <c r="S125" s="8"/>
      <c r="T125" s="4"/>
    </row>
    <row r="126" spans="1:20">
      <c r="A126" s="31">
        <v>43770</v>
      </c>
      <c r="B126" s="4"/>
      <c r="C126" s="6">
        <v>118</v>
      </c>
      <c r="D126" s="29">
        <f t="shared" si="12"/>
        <v>2236</v>
      </c>
      <c r="E126" s="29">
        <f t="shared" si="17"/>
        <v>263848</v>
      </c>
      <c r="F126" s="29">
        <f t="shared" si="13"/>
        <v>-138652</v>
      </c>
      <c r="G126" s="34">
        <f>+Inputs!$D$3</f>
        <v>0.37951000000000001</v>
      </c>
      <c r="H126" s="4"/>
      <c r="I126" s="27">
        <f t="shared" si="18"/>
        <v>402500</v>
      </c>
      <c r="J126" s="4"/>
      <c r="K126" s="27">
        <f t="shared" si="14"/>
        <v>2236</v>
      </c>
      <c r="L126" s="27">
        <f t="shared" si="19"/>
        <v>263848</v>
      </c>
      <c r="M126" s="27">
        <f t="shared" si="15"/>
        <v>848.58436000000006</v>
      </c>
      <c r="N126" s="27">
        <f t="shared" si="16"/>
        <v>848.58436000000006</v>
      </c>
      <c r="O126" s="27">
        <f t="shared" si="20"/>
        <v>-52619.820520000285</v>
      </c>
      <c r="P126" s="27">
        <f t="shared" si="21"/>
        <v>52619.820520000285</v>
      </c>
      <c r="Q126" s="8"/>
      <c r="R126" s="8"/>
      <c r="S126" s="8"/>
      <c r="T126" s="4"/>
    </row>
    <row r="127" spans="1:20">
      <c r="A127" s="31">
        <v>43800</v>
      </c>
      <c r="B127" s="4"/>
      <c r="C127" s="6">
        <v>119</v>
      </c>
      <c r="D127" s="29">
        <f t="shared" si="12"/>
        <v>2236</v>
      </c>
      <c r="E127" s="29">
        <f t="shared" si="17"/>
        <v>266084</v>
      </c>
      <c r="F127" s="29">
        <f t="shared" si="13"/>
        <v>-136416</v>
      </c>
      <c r="G127" s="34">
        <f>+Inputs!$D$3</f>
        <v>0.37951000000000001</v>
      </c>
      <c r="H127" s="4"/>
      <c r="I127" s="27">
        <f t="shared" si="18"/>
        <v>402500</v>
      </c>
      <c r="J127" s="4"/>
      <c r="K127" s="27">
        <f t="shared" si="14"/>
        <v>2236</v>
      </c>
      <c r="L127" s="27">
        <f t="shared" si="19"/>
        <v>266084</v>
      </c>
      <c r="M127" s="27">
        <f t="shared" si="15"/>
        <v>848.58436000000006</v>
      </c>
      <c r="N127" s="27">
        <f t="shared" si="16"/>
        <v>848.58436000000006</v>
      </c>
      <c r="O127" s="27">
        <f t="shared" si="20"/>
        <v>-51771.236160000284</v>
      </c>
      <c r="P127" s="27">
        <f t="shared" si="21"/>
        <v>51771.236160000284</v>
      </c>
      <c r="Q127" s="8"/>
      <c r="R127" s="8"/>
      <c r="S127" s="8"/>
      <c r="T127" s="4"/>
    </row>
    <row r="128" spans="1:20">
      <c r="A128" s="31">
        <v>43831</v>
      </c>
      <c r="B128" s="4"/>
      <c r="C128" s="6">
        <v>120</v>
      </c>
      <c r="D128" s="29">
        <f t="shared" si="12"/>
        <v>2236</v>
      </c>
      <c r="E128" s="29">
        <f t="shared" si="17"/>
        <v>268320</v>
      </c>
      <c r="F128" s="29">
        <f t="shared" si="13"/>
        <v>-134180</v>
      </c>
      <c r="G128" s="34">
        <f>+Inputs!$D$3</f>
        <v>0.37951000000000001</v>
      </c>
      <c r="H128" s="4"/>
      <c r="I128" s="27">
        <f t="shared" si="18"/>
        <v>402500</v>
      </c>
      <c r="J128" s="4"/>
      <c r="K128" s="27">
        <f t="shared" si="14"/>
        <v>2236</v>
      </c>
      <c r="L128" s="27">
        <f t="shared" si="19"/>
        <v>268320</v>
      </c>
      <c r="M128" s="27">
        <f t="shared" si="15"/>
        <v>848.58436000000006</v>
      </c>
      <c r="N128" s="27">
        <f t="shared" si="16"/>
        <v>848.58436000000006</v>
      </c>
      <c r="O128" s="27">
        <f t="shared" si="20"/>
        <v>-50922.651800000283</v>
      </c>
      <c r="P128" s="27">
        <f t="shared" si="21"/>
        <v>50922.651800000283</v>
      </c>
      <c r="Q128" s="8"/>
      <c r="R128" s="8"/>
      <c r="S128" s="8"/>
      <c r="T128" s="4"/>
    </row>
    <row r="129" spans="1:20">
      <c r="A129" s="31">
        <v>43862</v>
      </c>
      <c r="B129" s="4"/>
      <c r="C129" s="6">
        <v>121</v>
      </c>
      <c r="D129" s="29">
        <f t="shared" si="12"/>
        <v>2236</v>
      </c>
      <c r="E129" s="29">
        <f t="shared" si="17"/>
        <v>270556</v>
      </c>
      <c r="F129" s="29">
        <f t="shared" si="13"/>
        <v>-131944</v>
      </c>
      <c r="G129" s="34">
        <f>+Inputs!$D$3</f>
        <v>0.37951000000000001</v>
      </c>
      <c r="H129" s="4"/>
      <c r="I129" s="27">
        <f t="shared" si="18"/>
        <v>402500</v>
      </c>
      <c r="J129" s="4"/>
      <c r="K129" s="27">
        <f t="shared" si="14"/>
        <v>2236</v>
      </c>
      <c r="L129" s="27">
        <f t="shared" si="19"/>
        <v>270556</v>
      </c>
      <c r="M129" s="27">
        <f t="shared" si="15"/>
        <v>848.58436000000006</v>
      </c>
      <c r="N129" s="27">
        <f t="shared" si="16"/>
        <v>848.58436000000006</v>
      </c>
      <c r="O129" s="27">
        <f t="shared" si="20"/>
        <v>-50074.067440000283</v>
      </c>
      <c r="P129" s="27">
        <f t="shared" si="21"/>
        <v>50074.067440000283</v>
      </c>
      <c r="Q129" s="8"/>
      <c r="R129" s="8"/>
      <c r="S129" s="8"/>
      <c r="T129" s="4"/>
    </row>
    <row r="130" spans="1:20">
      <c r="A130" s="31">
        <v>43891</v>
      </c>
      <c r="B130" s="4"/>
      <c r="C130" s="6">
        <v>122</v>
      </c>
      <c r="D130" s="29">
        <f t="shared" si="12"/>
        <v>2236</v>
      </c>
      <c r="E130" s="29">
        <f t="shared" si="17"/>
        <v>272792</v>
      </c>
      <c r="F130" s="29">
        <f t="shared" si="13"/>
        <v>-129708</v>
      </c>
      <c r="G130" s="34">
        <f>+Inputs!$D$3</f>
        <v>0.37951000000000001</v>
      </c>
      <c r="H130" s="4"/>
      <c r="I130" s="27">
        <f t="shared" si="18"/>
        <v>402500</v>
      </c>
      <c r="J130" s="4"/>
      <c r="K130" s="27">
        <f t="shared" si="14"/>
        <v>2236</v>
      </c>
      <c r="L130" s="27">
        <f t="shared" si="19"/>
        <v>272792</v>
      </c>
      <c r="M130" s="27">
        <f t="shared" si="15"/>
        <v>848.58436000000006</v>
      </c>
      <c r="N130" s="27">
        <f t="shared" si="16"/>
        <v>848.58436000000006</v>
      </c>
      <c r="O130" s="27">
        <f t="shared" si="20"/>
        <v>-49225.483080000282</v>
      </c>
      <c r="P130" s="27">
        <f t="shared" si="21"/>
        <v>49225.483080000282</v>
      </c>
      <c r="Q130" s="8"/>
      <c r="R130" s="8"/>
      <c r="S130" s="8"/>
      <c r="T130" s="4"/>
    </row>
    <row r="131" spans="1:20">
      <c r="A131" s="31">
        <v>43922</v>
      </c>
      <c r="B131" s="4"/>
      <c r="C131" s="6">
        <v>123</v>
      </c>
      <c r="D131" s="29">
        <f t="shared" si="12"/>
        <v>2236</v>
      </c>
      <c r="E131" s="29">
        <f t="shared" si="17"/>
        <v>275028</v>
      </c>
      <c r="F131" s="29">
        <f t="shared" si="13"/>
        <v>-127472</v>
      </c>
      <c r="G131" s="34">
        <f>+Inputs!$D$3</f>
        <v>0.37951000000000001</v>
      </c>
      <c r="H131" s="4"/>
      <c r="I131" s="27">
        <f t="shared" si="18"/>
        <v>402500</v>
      </c>
      <c r="J131" s="4"/>
      <c r="K131" s="27">
        <f t="shared" si="14"/>
        <v>2236</v>
      </c>
      <c r="L131" s="27">
        <f t="shared" si="19"/>
        <v>275028</v>
      </c>
      <c r="M131" s="27">
        <f t="shared" si="15"/>
        <v>848.58436000000006</v>
      </c>
      <c r="N131" s="27">
        <f t="shared" si="16"/>
        <v>848.58436000000006</v>
      </c>
      <c r="O131" s="27">
        <f t="shared" si="20"/>
        <v>-48376.898720000281</v>
      </c>
      <c r="P131" s="27">
        <f t="shared" si="21"/>
        <v>48376.898720000281</v>
      </c>
      <c r="Q131" s="8"/>
      <c r="R131" s="8"/>
      <c r="S131" s="8"/>
      <c r="T131" s="4"/>
    </row>
    <row r="132" spans="1:20">
      <c r="A132" s="31">
        <v>43952</v>
      </c>
      <c r="B132" s="4"/>
      <c r="C132" s="6">
        <v>124</v>
      </c>
      <c r="D132" s="29">
        <f t="shared" si="12"/>
        <v>2236</v>
      </c>
      <c r="E132" s="29">
        <f t="shared" si="17"/>
        <v>277264</v>
      </c>
      <c r="F132" s="29">
        <f t="shared" si="13"/>
        <v>-125236</v>
      </c>
      <c r="G132" s="34">
        <f>+Inputs!$D$3</f>
        <v>0.37951000000000001</v>
      </c>
      <c r="H132" s="4"/>
      <c r="I132" s="27">
        <f t="shared" si="18"/>
        <v>402500</v>
      </c>
      <c r="J132" s="4"/>
      <c r="K132" s="27">
        <f t="shared" si="14"/>
        <v>2236</v>
      </c>
      <c r="L132" s="27">
        <f t="shared" si="19"/>
        <v>277264</v>
      </c>
      <c r="M132" s="27">
        <f t="shared" si="15"/>
        <v>848.58436000000006</v>
      </c>
      <c r="N132" s="27">
        <f t="shared" si="16"/>
        <v>848.58436000000006</v>
      </c>
      <c r="O132" s="27">
        <f t="shared" si="20"/>
        <v>-47528.31436000028</v>
      </c>
      <c r="P132" s="27">
        <f t="shared" si="21"/>
        <v>47528.31436000028</v>
      </c>
      <c r="Q132" s="8"/>
      <c r="R132" s="8"/>
      <c r="S132" s="8"/>
      <c r="T132" s="4"/>
    </row>
    <row r="133" spans="1:20">
      <c r="A133" s="31">
        <v>43983</v>
      </c>
      <c r="B133" s="4"/>
      <c r="C133" s="6">
        <v>125</v>
      </c>
      <c r="D133" s="29">
        <f t="shared" si="12"/>
        <v>2236</v>
      </c>
      <c r="E133" s="29">
        <f t="shared" si="17"/>
        <v>279500</v>
      </c>
      <c r="F133" s="29">
        <f t="shared" si="13"/>
        <v>-123000</v>
      </c>
      <c r="G133" s="34">
        <f>+Inputs!$D$3</f>
        <v>0.37951000000000001</v>
      </c>
      <c r="H133" s="4"/>
      <c r="I133" s="27">
        <f t="shared" si="18"/>
        <v>402500</v>
      </c>
      <c r="J133" s="4"/>
      <c r="K133" s="27">
        <f t="shared" si="14"/>
        <v>2236</v>
      </c>
      <c r="L133" s="27">
        <f t="shared" si="19"/>
        <v>279500</v>
      </c>
      <c r="M133" s="27">
        <f t="shared" si="15"/>
        <v>848.58436000000006</v>
      </c>
      <c r="N133" s="27">
        <f t="shared" si="16"/>
        <v>848.58436000000006</v>
      </c>
      <c r="O133" s="27">
        <f t="shared" si="20"/>
        <v>-46679.73000000028</v>
      </c>
      <c r="P133" s="27">
        <f t="shared" si="21"/>
        <v>46679.73000000028</v>
      </c>
      <c r="Q133" s="8"/>
      <c r="R133" s="8"/>
      <c r="S133" s="8"/>
      <c r="T133" s="4"/>
    </row>
    <row r="134" spans="1:20">
      <c r="A134" s="31">
        <v>44013</v>
      </c>
      <c r="B134" s="4"/>
      <c r="C134" s="6">
        <v>126</v>
      </c>
      <c r="D134" s="29">
        <f t="shared" si="12"/>
        <v>2236</v>
      </c>
      <c r="E134" s="29">
        <f t="shared" si="17"/>
        <v>281736</v>
      </c>
      <c r="F134" s="29">
        <f t="shared" si="13"/>
        <v>-120764</v>
      </c>
      <c r="G134" s="34">
        <f>+Inputs!$D$3</f>
        <v>0.37951000000000001</v>
      </c>
      <c r="H134" s="4"/>
      <c r="I134" s="27">
        <f t="shared" si="18"/>
        <v>402500</v>
      </c>
      <c r="J134" s="4"/>
      <c r="K134" s="27">
        <f t="shared" si="14"/>
        <v>2236</v>
      </c>
      <c r="L134" s="27">
        <f t="shared" si="19"/>
        <v>281736</v>
      </c>
      <c r="M134" s="27">
        <f t="shared" si="15"/>
        <v>848.58436000000006</v>
      </c>
      <c r="N134" s="27">
        <f t="shared" si="16"/>
        <v>848.58436000000006</v>
      </c>
      <c r="O134" s="27">
        <f t="shared" si="20"/>
        <v>-45831.145640000279</v>
      </c>
      <c r="P134" s="27">
        <f t="shared" si="21"/>
        <v>45831.145640000279</v>
      </c>
      <c r="Q134" s="8"/>
      <c r="R134" s="8"/>
      <c r="S134" s="8"/>
      <c r="T134" s="4"/>
    </row>
    <row r="135" spans="1:20">
      <c r="A135" s="31">
        <v>44044</v>
      </c>
      <c r="B135" s="4"/>
      <c r="C135" s="6">
        <v>127</v>
      </c>
      <c r="D135" s="29">
        <f t="shared" si="12"/>
        <v>2236</v>
      </c>
      <c r="E135" s="29">
        <f t="shared" si="17"/>
        <v>283972</v>
      </c>
      <c r="F135" s="29">
        <f t="shared" si="13"/>
        <v>-118528</v>
      </c>
      <c r="G135" s="34">
        <f>+Inputs!$D$3</f>
        <v>0.37951000000000001</v>
      </c>
      <c r="H135" s="4"/>
      <c r="I135" s="27">
        <f t="shared" si="18"/>
        <v>402500</v>
      </c>
      <c r="J135" s="4"/>
      <c r="K135" s="27">
        <f t="shared" si="14"/>
        <v>2236</v>
      </c>
      <c r="L135" s="27">
        <f t="shared" si="19"/>
        <v>283972</v>
      </c>
      <c r="M135" s="27">
        <f t="shared" si="15"/>
        <v>848.58436000000006</v>
      </c>
      <c r="N135" s="27">
        <f t="shared" si="16"/>
        <v>848.58436000000006</v>
      </c>
      <c r="O135" s="27">
        <f t="shared" si="20"/>
        <v>-44982.561280000278</v>
      </c>
      <c r="P135" s="27">
        <f t="shared" si="21"/>
        <v>44982.561280000278</v>
      </c>
      <c r="Q135" s="8"/>
      <c r="R135" s="8"/>
      <c r="S135" s="8"/>
      <c r="T135" s="4"/>
    </row>
    <row r="136" spans="1:20">
      <c r="A136" s="31">
        <v>44075</v>
      </c>
      <c r="B136" s="4"/>
      <c r="C136" s="6">
        <v>128</v>
      </c>
      <c r="D136" s="29">
        <f t="shared" si="12"/>
        <v>2236</v>
      </c>
      <c r="E136" s="29">
        <f t="shared" si="17"/>
        <v>286208</v>
      </c>
      <c r="F136" s="29">
        <f t="shared" si="13"/>
        <v>-116292</v>
      </c>
      <c r="G136" s="34">
        <f>+Inputs!$D$3</f>
        <v>0.37951000000000001</v>
      </c>
      <c r="H136" s="4"/>
      <c r="I136" s="27">
        <f t="shared" si="18"/>
        <v>402500</v>
      </c>
      <c r="J136" s="4"/>
      <c r="K136" s="27">
        <f t="shared" si="14"/>
        <v>2236</v>
      </c>
      <c r="L136" s="27">
        <f t="shared" si="19"/>
        <v>286208</v>
      </c>
      <c r="M136" s="27">
        <f t="shared" si="15"/>
        <v>848.58436000000006</v>
      </c>
      <c r="N136" s="27">
        <f t="shared" si="16"/>
        <v>848.58436000000006</v>
      </c>
      <c r="O136" s="27">
        <f t="shared" si="20"/>
        <v>-44133.976920000277</v>
      </c>
      <c r="P136" s="27">
        <f t="shared" si="21"/>
        <v>44133.976920000277</v>
      </c>
      <c r="Q136" s="8"/>
      <c r="R136" s="8"/>
      <c r="S136" s="8"/>
      <c r="T136" s="4"/>
    </row>
    <row r="137" spans="1:20">
      <c r="A137" s="31">
        <v>44105</v>
      </c>
      <c r="B137" s="4"/>
      <c r="C137" s="6">
        <v>129</v>
      </c>
      <c r="D137" s="29">
        <f t="shared" ref="D137:D187" si="22">ROUND(-(+$B$9/180)*1,0)</f>
        <v>2236</v>
      </c>
      <c r="E137" s="29">
        <f t="shared" si="17"/>
        <v>288444</v>
      </c>
      <c r="F137" s="29">
        <f t="shared" ref="F137:F188" si="23">$B$9+E137</f>
        <v>-114056</v>
      </c>
      <c r="G137" s="34">
        <f>+Inputs!$D$3</f>
        <v>0.37951000000000001</v>
      </c>
      <c r="H137" s="4"/>
      <c r="I137" s="27">
        <f t="shared" si="18"/>
        <v>402500</v>
      </c>
      <c r="J137" s="4"/>
      <c r="K137" s="27">
        <f t="shared" ref="K137:K188" si="24">D137</f>
        <v>2236</v>
      </c>
      <c r="L137" s="27">
        <f t="shared" si="19"/>
        <v>288444</v>
      </c>
      <c r="M137" s="27">
        <f t="shared" ref="M137:M188" si="25">K137*G137</f>
        <v>848.58436000000006</v>
      </c>
      <c r="N137" s="27">
        <f t="shared" ref="N137:N188" si="26">M137-J137</f>
        <v>848.58436000000006</v>
      </c>
      <c r="O137" s="27">
        <f t="shared" si="20"/>
        <v>-43285.392560000277</v>
      </c>
      <c r="P137" s="27">
        <f t="shared" si="21"/>
        <v>43285.392560000277</v>
      </c>
      <c r="Q137" s="8"/>
      <c r="R137" s="8"/>
      <c r="S137" s="8"/>
      <c r="T137" s="4"/>
    </row>
    <row r="138" spans="1:20">
      <c r="A138" s="31">
        <v>44136</v>
      </c>
      <c r="B138" s="4"/>
      <c r="C138" s="6">
        <v>130</v>
      </c>
      <c r="D138" s="29">
        <f t="shared" si="22"/>
        <v>2236</v>
      </c>
      <c r="E138" s="29">
        <f t="shared" ref="E138:E188" si="27">+E137+D138</f>
        <v>290680</v>
      </c>
      <c r="F138" s="29">
        <f t="shared" si="23"/>
        <v>-111820</v>
      </c>
      <c r="G138" s="34">
        <f>+Inputs!$D$3</f>
        <v>0.37951000000000001</v>
      </c>
      <c r="H138" s="4"/>
      <c r="I138" s="27">
        <f t="shared" ref="I138:I188" si="28">+I137+H138</f>
        <v>402500</v>
      </c>
      <c r="J138" s="4"/>
      <c r="K138" s="27">
        <f t="shared" si="24"/>
        <v>2236</v>
      </c>
      <c r="L138" s="27">
        <f t="shared" ref="L138:L188" si="29">+L137+K138</f>
        <v>290680</v>
      </c>
      <c r="M138" s="27">
        <f t="shared" si="25"/>
        <v>848.58436000000006</v>
      </c>
      <c r="N138" s="27">
        <f t="shared" si="26"/>
        <v>848.58436000000006</v>
      </c>
      <c r="O138" s="27">
        <f t="shared" ref="O138:O188" si="30">+O137+N138</f>
        <v>-42436.808200000276</v>
      </c>
      <c r="P138" s="27">
        <f t="shared" ref="P138:P188" si="31">P137-N138</f>
        <v>42436.808200000276</v>
      </c>
      <c r="Q138" s="8"/>
      <c r="R138" s="8"/>
      <c r="S138" s="8"/>
      <c r="T138" s="4"/>
    </row>
    <row r="139" spans="1:20">
      <c r="A139" s="31">
        <v>44166</v>
      </c>
      <c r="B139" s="4"/>
      <c r="C139" s="6">
        <v>131</v>
      </c>
      <c r="D139" s="29">
        <f t="shared" si="22"/>
        <v>2236</v>
      </c>
      <c r="E139" s="29">
        <f t="shared" si="27"/>
        <v>292916</v>
      </c>
      <c r="F139" s="29">
        <f t="shared" si="23"/>
        <v>-109584</v>
      </c>
      <c r="G139" s="34">
        <f>+Inputs!$D$3</f>
        <v>0.37951000000000001</v>
      </c>
      <c r="H139" s="4"/>
      <c r="I139" s="27">
        <f t="shared" si="28"/>
        <v>402500</v>
      </c>
      <c r="J139" s="4"/>
      <c r="K139" s="27">
        <f t="shared" si="24"/>
        <v>2236</v>
      </c>
      <c r="L139" s="27">
        <f t="shared" si="29"/>
        <v>292916</v>
      </c>
      <c r="M139" s="27">
        <f t="shared" si="25"/>
        <v>848.58436000000006</v>
      </c>
      <c r="N139" s="27">
        <f t="shared" si="26"/>
        <v>848.58436000000006</v>
      </c>
      <c r="O139" s="27">
        <f t="shared" si="30"/>
        <v>-41588.223840000275</v>
      </c>
      <c r="P139" s="27">
        <f t="shared" si="31"/>
        <v>41588.223840000275</v>
      </c>
      <c r="Q139" s="8"/>
      <c r="R139" s="8"/>
      <c r="S139" s="8"/>
      <c r="T139" s="4"/>
    </row>
    <row r="140" spans="1:20">
      <c r="A140" s="31">
        <v>44197</v>
      </c>
      <c r="B140" s="4"/>
      <c r="C140" s="6">
        <v>132</v>
      </c>
      <c r="D140" s="29">
        <f t="shared" si="22"/>
        <v>2236</v>
      </c>
      <c r="E140" s="29">
        <f t="shared" si="27"/>
        <v>295152</v>
      </c>
      <c r="F140" s="29">
        <f t="shared" si="23"/>
        <v>-107348</v>
      </c>
      <c r="G140" s="34">
        <f>+Inputs!$D$3</f>
        <v>0.37951000000000001</v>
      </c>
      <c r="H140" s="4"/>
      <c r="I140" s="27">
        <f t="shared" si="28"/>
        <v>402500</v>
      </c>
      <c r="J140" s="4"/>
      <c r="K140" s="27">
        <f t="shared" si="24"/>
        <v>2236</v>
      </c>
      <c r="L140" s="27">
        <f t="shared" si="29"/>
        <v>295152</v>
      </c>
      <c r="M140" s="27">
        <f t="shared" si="25"/>
        <v>848.58436000000006</v>
      </c>
      <c r="N140" s="27">
        <f t="shared" si="26"/>
        <v>848.58436000000006</v>
      </c>
      <c r="O140" s="27">
        <f t="shared" si="30"/>
        <v>-40739.639480000274</v>
      </c>
      <c r="P140" s="27">
        <f t="shared" si="31"/>
        <v>40739.639480000274</v>
      </c>
      <c r="Q140" s="8"/>
      <c r="R140" s="8"/>
      <c r="S140" s="8"/>
      <c r="T140" s="4"/>
    </row>
    <row r="141" spans="1:20">
      <c r="A141" s="31">
        <v>44228</v>
      </c>
      <c r="B141" s="4"/>
      <c r="C141" s="6">
        <v>133</v>
      </c>
      <c r="D141" s="29">
        <f t="shared" si="22"/>
        <v>2236</v>
      </c>
      <c r="E141" s="29">
        <f t="shared" si="27"/>
        <v>297388</v>
      </c>
      <c r="F141" s="29">
        <f t="shared" si="23"/>
        <v>-105112</v>
      </c>
      <c r="G141" s="34">
        <f>+Inputs!$D$3</f>
        <v>0.37951000000000001</v>
      </c>
      <c r="H141" s="4"/>
      <c r="I141" s="27">
        <f t="shared" si="28"/>
        <v>402500</v>
      </c>
      <c r="J141" s="4"/>
      <c r="K141" s="27">
        <f t="shared" si="24"/>
        <v>2236</v>
      </c>
      <c r="L141" s="27">
        <f t="shared" si="29"/>
        <v>297388</v>
      </c>
      <c r="M141" s="27">
        <f t="shared" si="25"/>
        <v>848.58436000000006</v>
      </c>
      <c r="N141" s="27">
        <f t="shared" si="26"/>
        <v>848.58436000000006</v>
      </c>
      <c r="O141" s="27">
        <f t="shared" si="30"/>
        <v>-39891.055120000274</v>
      </c>
      <c r="P141" s="27">
        <f t="shared" si="31"/>
        <v>39891.055120000274</v>
      </c>
      <c r="Q141" s="8"/>
      <c r="R141" s="8"/>
      <c r="S141" s="8"/>
      <c r="T141" s="4"/>
    </row>
    <row r="142" spans="1:20">
      <c r="A142" s="31">
        <v>44256</v>
      </c>
      <c r="B142" s="4"/>
      <c r="C142" s="6">
        <v>134</v>
      </c>
      <c r="D142" s="29">
        <f t="shared" si="22"/>
        <v>2236</v>
      </c>
      <c r="E142" s="29">
        <f t="shared" si="27"/>
        <v>299624</v>
      </c>
      <c r="F142" s="29">
        <f t="shared" si="23"/>
        <v>-102876</v>
      </c>
      <c r="G142" s="34">
        <f>+Inputs!$D$3</f>
        <v>0.37951000000000001</v>
      </c>
      <c r="H142" s="4"/>
      <c r="I142" s="27">
        <f t="shared" si="28"/>
        <v>402500</v>
      </c>
      <c r="J142" s="4"/>
      <c r="K142" s="27">
        <f t="shared" si="24"/>
        <v>2236</v>
      </c>
      <c r="L142" s="27">
        <f t="shared" si="29"/>
        <v>299624</v>
      </c>
      <c r="M142" s="27">
        <f t="shared" si="25"/>
        <v>848.58436000000006</v>
      </c>
      <c r="N142" s="27">
        <f t="shared" si="26"/>
        <v>848.58436000000006</v>
      </c>
      <c r="O142" s="27">
        <f t="shared" si="30"/>
        <v>-39042.470760000273</v>
      </c>
      <c r="P142" s="27">
        <f t="shared" si="31"/>
        <v>39042.470760000273</v>
      </c>
      <c r="Q142" s="8"/>
      <c r="R142" s="8"/>
      <c r="S142" s="8"/>
      <c r="T142" s="4"/>
    </row>
    <row r="143" spans="1:20">
      <c r="A143" s="31">
        <v>44287</v>
      </c>
      <c r="B143" s="4"/>
      <c r="C143" s="6">
        <v>135</v>
      </c>
      <c r="D143" s="29">
        <f t="shared" si="22"/>
        <v>2236</v>
      </c>
      <c r="E143" s="29">
        <f t="shared" si="27"/>
        <v>301860</v>
      </c>
      <c r="F143" s="29">
        <f t="shared" si="23"/>
        <v>-100640</v>
      </c>
      <c r="G143" s="34">
        <f>+Inputs!$D$3</f>
        <v>0.37951000000000001</v>
      </c>
      <c r="H143" s="4"/>
      <c r="I143" s="27">
        <f t="shared" si="28"/>
        <v>402500</v>
      </c>
      <c r="J143" s="4"/>
      <c r="K143" s="27">
        <f t="shared" si="24"/>
        <v>2236</v>
      </c>
      <c r="L143" s="27">
        <f t="shared" si="29"/>
        <v>301860</v>
      </c>
      <c r="M143" s="27">
        <f t="shared" si="25"/>
        <v>848.58436000000006</v>
      </c>
      <c r="N143" s="27">
        <f t="shared" si="26"/>
        <v>848.58436000000006</v>
      </c>
      <c r="O143" s="27">
        <f t="shared" si="30"/>
        <v>-38193.886400000272</v>
      </c>
      <c r="P143" s="27">
        <f t="shared" si="31"/>
        <v>38193.886400000272</v>
      </c>
      <c r="Q143" s="8"/>
      <c r="R143" s="8"/>
      <c r="S143" s="8"/>
      <c r="T143" s="4"/>
    </row>
    <row r="144" spans="1:20">
      <c r="A144" s="31">
        <v>44317</v>
      </c>
      <c r="B144" s="4"/>
      <c r="C144" s="6">
        <v>136</v>
      </c>
      <c r="D144" s="29">
        <f t="shared" si="22"/>
        <v>2236</v>
      </c>
      <c r="E144" s="29">
        <f t="shared" si="27"/>
        <v>304096</v>
      </c>
      <c r="F144" s="29">
        <f t="shared" si="23"/>
        <v>-98404</v>
      </c>
      <c r="G144" s="34">
        <f>+Inputs!$D$3</f>
        <v>0.37951000000000001</v>
      </c>
      <c r="H144" s="4"/>
      <c r="I144" s="27">
        <f t="shared" si="28"/>
        <v>402500</v>
      </c>
      <c r="J144" s="4"/>
      <c r="K144" s="27">
        <f t="shared" si="24"/>
        <v>2236</v>
      </c>
      <c r="L144" s="27">
        <f t="shared" si="29"/>
        <v>304096</v>
      </c>
      <c r="M144" s="27">
        <f t="shared" si="25"/>
        <v>848.58436000000006</v>
      </c>
      <c r="N144" s="27">
        <f t="shared" si="26"/>
        <v>848.58436000000006</v>
      </c>
      <c r="O144" s="27">
        <f t="shared" si="30"/>
        <v>-37345.302040000272</v>
      </c>
      <c r="P144" s="27">
        <f t="shared" si="31"/>
        <v>37345.302040000272</v>
      </c>
      <c r="Q144" s="8"/>
      <c r="R144" s="8"/>
      <c r="S144" s="8"/>
      <c r="T144" s="4"/>
    </row>
    <row r="145" spans="1:20">
      <c r="A145" s="31">
        <v>44348</v>
      </c>
      <c r="B145" s="4"/>
      <c r="C145" s="6">
        <v>137</v>
      </c>
      <c r="D145" s="29">
        <f t="shared" si="22"/>
        <v>2236</v>
      </c>
      <c r="E145" s="29">
        <f t="shared" si="27"/>
        <v>306332</v>
      </c>
      <c r="F145" s="29">
        <f t="shared" si="23"/>
        <v>-96168</v>
      </c>
      <c r="G145" s="34">
        <f>+Inputs!$D$3</f>
        <v>0.37951000000000001</v>
      </c>
      <c r="H145" s="4"/>
      <c r="I145" s="27">
        <f t="shared" si="28"/>
        <v>402500</v>
      </c>
      <c r="J145" s="4"/>
      <c r="K145" s="27">
        <f t="shared" si="24"/>
        <v>2236</v>
      </c>
      <c r="L145" s="27">
        <f t="shared" si="29"/>
        <v>306332</v>
      </c>
      <c r="M145" s="27">
        <f t="shared" si="25"/>
        <v>848.58436000000006</v>
      </c>
      <c r="N145" s="27">
        <f t="shared" si="26"/>
        <v>848.58436000000006</v>
      </c>
      <c r="O145" s="27">
        <f t="shared" si="30"/>
        <v>-36496.717680000271</v>
      </c>
      <c r="P145" s="27">
        <f t="shared" si="31"/>
        <v>36496.717680000271</v>
      </c>
      <c r="Q145" s="8"/>
      <c r="R145" s="8"/>
      <c r="S145" s="8"/>
      <c r="T145" s="4"/>
    </row>
    <row r="146" spans="1:20">
      <c r="A146" s="31">
        <v>44378</v>
      </c>
      <c r="B146" s="4"/>
      <c r="C146" s="6">
        <v>138</v>
      </c>
      <c r="D146" s="29">
        <f t="shared" si="22"/>
        <v>2236</v>
      </c>
      <c r="E146" s="29">
        <f t="shared" si="27"/>
        <v>308568</v>
      </c>
      <c r="F146" s="29">
        <f t="shared" si="23"/>
        <v>-93932</v>
      </c>
      <c r="G146" s="34">
        <f>+Inputs!$D$3</f>
        <v>0.37951000000000001</v>
      </c>
      <c r="H146" s="4"/>
      <c r="I146" s="27">
        <f t="shared" si="28"/>
        <v>402500</v>
      </c>
      <c r="J146" s="4"/>
      <c r="K146" s="27">
        <f t="shared" si="24"/>
        <v>2236</v>
      </c>
      <c r="L146" s="27">
        <f t="shared" si="29"/>
        <v>308568</v>
      </c>
      <c r="M146" s="27">
        <f t="shared" si="25"/>
        <v>848.58436000000006</v>
      </c>
      <c r="N146" s="27">
        <f t="shared" si="26"/>
        <v>848.58436000000006</v>
      </c>
      <c r="O146" s="27">
        <f t="shared" si="30"/>
        <v>-35648.13332000027</v>
      </c>
      <c r="P146" s="27">
        <f t="shared" si="31"/>
        <v>35648.13332000027</v>
      </c>
      <c r="Q146" s="8"/>
      <c r="R146" s="8"/>
      <c r="S146" s="8"/>
      <c r="T146" s="4"/>
    </row>
    <row r="147" spans="1:20">
      <c r="A147" s="31">
        <v>44409</v>
      </c>
      <c r="B147" s="4"/>
      <c r="C147" s="6">
        <v>139</v>
      </c>
      <c r="D147" s="29">
        <f t="shared" si="22"/>
        <v>2236</v>
      </c>
      <c r="E147" s="29">
        <f t="shared" si="27"/>
        <v>310804</v>
      </c>
      <c r="F147" s="29">
        <f t="shared" si="23"/>
        <v>-91696</v>
      </c>
      <c r="G147" s="34">
        <f>+Inputs!$D$3</f>
        <v>0.37951000000000001</v>
      </c>
      <c r="H147" s="4"/>
      <c r="I147" s="27">
        <f t="shared" si="28"/>
        <v>402500</v>
      </c>
      <c r="J147" s="4"/>
      <c r="K147" s="27">
        <f t="shared" si="24"/>
        <v>2236</v>
      </c>
      <c r="L147" s="27">
        <f t="shared" si="29"/>
        <v>310804</v>
      </c>
      <c r="M147" s="27">
        <f t="shared" si="25"/>
        <v>848.58436000000006</v>
      </c>
      <c r="N147" s="27">
        <f t="shared" si="26"/>
        <v>848.58436000000006</v>
      </c>
      <c r="O147" s="27">
        <f t="shared" si="30"/>
        <v>-34799.548960000269</v>
      </c>
      <c r="P147" s="27">
        <f t="shared" si="31"/>
        <v>34799.548960000269</v>
      </c>
      <c r="Q147" s="8"/>
      <c r="R147" s="8"/>
      <c r="S147" s="8"/>
      <c r="T147" s="4"/>
    </row>
    <row r="148" spans="1:20">
      <c r="A148" s="31">
        <v>44440</v>
      </c>
      <c r="B148" s="4"/>
      <c r="C148" s="6">
        <v>140</v>
      </c>
      <c r="D148" s="29">
        <f t="shared" si="22"/>
        <v>2236</v>
      </c>
      <c r="E148" s="29">
        <f t="shared" si="27"/>
        <v>313040</v>
      </c>
      <c r="F148" s="29">
        <f t="shared" si="23"/>
        <v>-89460</v>
      </c>
      <c r="G148" s="34">
        <f>+Inputs!$D$3</f>
        <v>0.37951000000000001</v>
      </c>
      <c r="H148" s="4"/>
      <c r="I148" s="27">
        <f t="shared" si="28"/>
        <v>402500</v>
      </c>
      <c r="J148" s="4"/>
      <c r="K148" s="27">
        <f t="shared" si="24"/>
        <v>2236</v>
      </c>
      <c r="L148" s="27">
        <f t="shared" si="29"/>
        <v>313040</v>
      </c>
      <c r="M148" s="27">
        <f t="shared" si="25"/>
        <v>848.58436000000006</v>
      </c>
      <c r="N148" s="27">
        <f t="shared" si="26"/>
        <v>848.58436000000006</v>
      </c>
      <c r="O148" s="27">
        <f t="shared" si="30"/>
        <v>-33950.964600000269</v>
      </c>
      <c r="P148" s="27">
        <f t="shared" si="31"/>
        <v>33950.964600000269</v>
      </c>
      <c r="Q148" s="8"/>
      <c r="R148" s="8"/>
      <c r="S148" s="8"/>
      <c r="T148" s="4"/>
    </row>
    <row r="149" spans="1:20">
      <c r="A149" s="31">
        <v>44470</v>
      </c>
      <c r="B149" s="4"/>
      <c r="C149" s="6">
        <v>141</v>
      </c>
      <c r="D149" s="29">
        <f t="shared" si="22"/>
        <v>2236</v>
      </c>
      <c r="E149" s="29">
        <f t="shared" si="27"/>
        <v>315276</v>
      </c>
      <c r="F149" s="29">
        <f t="shared" si="23"/>
        <v>-87224</v>
      </c>
      <c r="G149" s="34">
        <f>+Inputs!$D$3</f>
        <v>0.37951000000000001</v>
      </c>
      <c r="H149" s="4"/>
      <c r="I149" s="27">
        <f t="shared" si="28"/>
        <v>402500</v>
      </c>
      <c r="J149" s="4"/>
      <c r="K149" s="27">
        <f t="shared" si="24"/>
        <v>2236</v>
      </c>
      <c r="L149" s="27">
        <f t="shared" si="29"/>
        <v>315276</v>
      </c>
      <c r="M149" s="27">
        <f t="shared" si="25"/>
        <v>848.58436000000006</v>
      </c>
      <c r="N149" s="27">
        <f t="shared" si="26"/>
        <v>848.58436000000006</v>
      </c>
      <c r="O149" s="27">
        <f t="shared" si="30"/>
        <v>-33102.380240000268</v>
      </c>
      <c r="P149" s="27">
        <f t="shared" si="31"/>
        <v>33102.380240000268</v>
      </c>
      <c r="Q149" s="8"/>
      <c r="R149" s="8"/>
      <c r="S149" s="8"/>
      <c r="T149" s="4"/>
    </row>
    <row r="150" spans="1:20">
      <c r="A150" s="31">
        <v>44501</v>
      </c>
      <c r="B150" s="4"/>
      <c r="C150" s="6">
        <v>142</v>
      </c>
      <c r="D150" s="29">
        <f t="shared" si="22"/>
        <v>2236</v>
      </c>
      <c r="E150" s="29">
        <f t="shared" si="27"/>
        <v>317512</v>
      </c>
      <c r="F150" s="29">
        <f t="shared" si="23"/>
        <v>-84988</v>
      </c>
      <c r="G150" s="34">
        <f>+Inputs!$D$3</f>
        <v>0.37951000000000001</v>
      </c>
      <c r="H150" s="4"/>
      <c r="I150" s="27">
        <f t="shared" si="28"/>
        <v>402500</v>
      </c>
      <c r="J150" s="4"/>
      <c r="K150" s="27">
        <f t="shared" si="24"/>
        <v>2236</v>
      </c>
      <c r="L150" s="27">
        <f t="shared" si="29"/>
        <v>317512</v>
      </c>
      <c r="M150" s="27">
        <f t="shared" si="25"/>
        <v>848.58436000000006</v>
      </c>
      <c r="N150" s="27">
        <f t="shared" si="26"/>
        <v>848.58436000000006</v>
      </c>
      <c r="O150" s="27">
        <f t="shared" si="30"/>
        <v>-32253.795880000267</v>
      </c>
      <c r="P150" s="27">
        <f t="shared" si="31"/>
        <v>32253.795880000267</v>
      </c>
      <c r="Q150" s="8"/>
      <c r="R150" s="8"/>
      <c r="S150" s="8"/>
      <c r="T150" s="4"/>
    </row>
    <row r="151" spans="1:20">
      <c r="A151" s="31">
        <v>44531</v>
      </c>
      <c r="B151" s="4"/>
      <c r="C151" s="6">
        <v>143</v>
      </c>
      <c r="D151" s="29">
        <f t="shared" si="22"/>
        <v>2236</v>
      </c>
      <c r="E151" s="29">
        <f t="shared" si="27"/>
        <v>319748</v>
      </c>
      <c r="F151" s="29">
        <f t="shared" si="23"/>
        <v>-82752</v>
      </c>
      <c r="G151" s="34">
        <f>+Inputs!$D$3</f>
        <v>0.37951000000000001</v>
      </c>
      <c r="H151" s="4"/>
      <c r="I151" s="27">
        <f t="shared" si="28"/>
        <v>402500</v>
      </c>
      <c r="J151" s="4"/>
      <c r="K151" s="27">
        <f t="shared" si="24"/>
        <v>2236</v>
      </c>
      <c r="L151" s="27">
        <f t="shared" si="29"/>
        <v>319748</v>
      </c>
      <c r="M151" s="27">
        <f t="shared" si="25"/>
        <v>848.58436000000006</v>
      </c>
      <c r="N151" s="27">
        <f t="shared" si="26"/>
        <v>848.58436000000006</v>
      </c>
      <c r="O151" s="27">
        <f t="shared" si="30"/>
        <v>-31405.211520000266</v>
      </c>
      <c r="P151" s="27">
        <f t="shared" si="31"/>
        <v>31405.211520000266</v>
      </c>
      <c r="Q151" s="8"/>
      <c r="R151" s="8"/>
      <c r="S151" s="8"/>
      <c r="T151" s="4"/>
    </row>
    <row r="152" spans="1:20">
      <c r="A152" s="31">
        <v>44562</v>
      </c>
      <c r="B152" s="4"/>
      <c r="C152" s="6">
        <v>144</v>
      </c>
      <c r="D152" s="29">
        <f t="shared" si="22"/>
        <v>2236</v>
      </c>
      <c r="E152" s="29">
        <f t="shared" si="27"/>
        <v>321984</v>
      </c>
      <c r="F152" s="29">
        <f t="shared" si="23"/>
        <v>-80516</v>
      </c>
      <c r="G152" s="34">
        <f>+Inputs!$D$3</f>
        <v>0.37951000000000001</v>
      </c>
      <c r="H152" s="4"/>
      <c r="I152" s="27">
        <f t="shared" si="28"/>
        <v>402500</v>
      </c>
      <c r="J152" s="4"/>
      <c r="K152" s="27">
        <f t="shared" si="24"/>
        <v>2236</v>
      </c>
      <c r="L152" s="27">
        <f t="shared" si="29"/>
        <v>321984</v>
      </c>
      <c r="M152" s="27">
        <f t="shared" si="25"/>
        <v>848.58436000000006</v>
      </c>
      <c r="N152" s="27">
        <f t="shared" si="26"/>
        <v>848.58436000000006</v>
      </c>
      <c r="O152" s="27">
        <f t="shared" si="30"/>
        <v>-30556.627160000266</v>
      </c>
      <c r="P152" s="27">
        <f t="shared" si="31"/>
        <v>30556.627160000266</v>
      </c>
      <c r="Q152" s="8"/>
      <c r="R152" s="8"/>
      <c r="S152" s="8"/>
      <c r="T152" s="4"/>
    </row>
    <row r="153" spans="1:20">
      <c r="A153" s="31">
        <v>44593</v>
      </c>
      <c r="B153" s="4"/>
      <c r="C153" s="6">
        <v>145</v>
      </c>
      <c r="D153" s="29">
        <f t="shared" si="22"/>
        <v>2236</v>
      </c>
      <c r="E153" s="29">
        <f t="shared" si="27"/>
        <v>324220</v>
      </c>
      <c r="F153" s="29">
        <f t="shared" si="23"/>
        <v>-78280</v>
      </c>
      <c r="G153" s="34">
        <f>+Inputs!$D$3</f>
        <v>0.37951000000000001</v>
      </c>
      <c r="H153" s="4"/>
      <c r="I153" s="27">
        <f t="shared" si="28"/>
        <v>402500</v>
      </c>
      <c r="J153" s="4"/>
      <c r="K153" s="27">
        <f t="shared" si="24"/>
        <v>2236</v>
      </c>
      <c r="L153" s="27">
        <f t="shared" si="29"/>
        <v>324220</v>
      </c>
      <c r="M153" s="27">
        <f t="shared" si="25"/>
        <v>848.58436000000006</v>
      </c>
      <c r="N153" s="27">
        <f t="shared" si="26"/>
        <v>848.58436000000006</v>
      </c>
      <c r="O153" s="27">
        <f t="shared" si="30"/>
        <v>-29708.042800000265</v>
      </c>
      <c r="P153" s="27">
        <f t="shared" si="31"/>
        <v>29708.042800000265</v>
      </c>
      <c r="Q153" s="8"/>
      <c r="R153" s="8"/>
      <c r="S153" s="8"/>
      <c r="T153" s="4"/>
    </row>
    <row r="154" spans="1:20">
      <c r="A154" s="31">
        <v>44621</v>
      </c>
      <c r="B154" s="4"/>
      <c r="C154" s="6">
        <v>146</v>
      </c>
      <c r="D154" s="29">
        <f t="shared" si="22"/>
        <v>2236</v>
      </c>
      <c r="E154" s="29">
        <f t="shared" si="27"/>
        <v>326456</v>
      </c>
      <c r="F154" s="29">
        <f t="shared" si="23"/>
        <v>-76044</v>
      </c>
      <c r="G154" s="34">
        <f>+Inputs!$D$3</f>
        <v>0.37951000000000001</v>
      </c>
      <c r="H154" s="4"/>
      <c r="I154" s="27">
        <f t="shared" si="28"/>
        <v>402500</v>
      </c>
      <c r="J154" s="4"/>
      <c r="K154" s="27">
        <f t="shared" si="24"/>
        <v>2236</v>
      </c>
      <c r="L154" s="27">
        <f t="shared" si="29"/>
        <v>326456</v>
      </c>
      <c r="M154" s="27">
        <f t="shared" si="25"/>
        <v>848.58436000000006</v>
      </c>
      <c r="N154" s="27">
        <f t="shared" si="26"/>
        <v>848.58436000000006</v>
      </c>
      <c r="O154" s="27">
        <f t="shared" si="30"/>
        <v>-28859.458440000264</v>
      </c>
      <c r="P154" s="27">
        <f t="shared" si="31"/>
        <v>28859.458440000264</v>
      </c>
      <c r="Q154" s="8"/>
      <c r="R154" s="8"/>
      <c r="S154" s="8"/>
      <c r="T154" s="4"/>
    </row>
    <row r="155" spans="1:20">
      <c r="A155" s="31">
        <v>44652</v>
      </c>
      <c r="B155" s="4"/>
      <c r="C155" s="6">
        <v>147</v>
      </c>
      <c r="D155" s="29">
        <f t="shared" si="22"/>
        <v>2236</v>
      </c>
      <c r="E155" s="29">
        <f t="shared" si="27"/>
        <v>328692</v>
      </c>
      <c r="F155" s="29">
        <f t="shared" si="23"/>
        <v>-73808</v>
      </c>
      <c r="G155" s="34">
        <f>+Inputs!$D$3</f>
        <v>0.37951000000000001</v>
      </c>
      <c r="H155" s="4"/>
      <c r="I155" s="27">
        <f t="shared" si="28"/>
        <v>402500</v>
      </c>
      <c r="J155" s="4"/>
      <c r="K155" s="27">
        <f t="shared" si="24"/>
        <v>2236</v>
      </c>
      <c r="L155" s="27">
        <f t="shared" si="29"/>
        <v>328692</v>
      </c>
      <c r="M155" s="27">
        <f t="shared" si="25"/>
        <v>848.58436000000006</v>
      </c>
      <c r="N155" s="27">
        <f t="shared" si="26"/>
        <v>848.58436000000006</v>
      </c>
      <c r="O155" s="27">
        <f t="shared" si="30"/>
        <v>-28010.874080000263</v>
      </c>
      <c r="P155" s="27">
        <f t="shared" si="31"/>
        <v>28010.874080000263</v>
      </c>
      <c r="Q155" s="8"/>
      <c r="R155" s="8"/>
      <c r="S155" s="8"/>
      <c r="T155" s="4"/>
    </row>
    <row r="156" spans="1:20">
      <c r="A156" s="31">
        <v>44682</v>
      </c>
      <c r="B156" s="4"/>
      <c r="C156" s="6">
        <v>148</v>
      </c>
      <c r="D156" s="29">
        <f t="shared" si="22"/>
        <v>2236</v>
      </c>
      <c r="E156" s="29">
        <f t="shared" si="27"/>
        <v>330928</v>
      </c>
      <c r="F156" s="29">
        <f t="shared" si="23"/>
        <v>-71572</v>
      </c>
      <c r="G156" s="34">
        <f>+Inputs!$D$3</f>
        <v>0.37951000000000001</v>
      </c>
      <c r="H156" s="4"/>
      <c r="I156" s="27">
        <f t="shared" si="28"/>
        <v>402500</v>
      </c>
      <c r="J156" s="4"/>
      <c r="K156" s="27">
        <f t="shared" si="24"/>
        <v>2236</v>
      </c>
      <c r="L156" s="27">
        <f t="shared" si="29"/>
        <v>330928</v>
      </c>
      <c r="M156" s="27">
        <f t="shared" si="25"/>
        <v>848.58436000000006</v>
      </c>
      <c r="N156" s="27">
        <f t="shared" si="26"/>
        <v>848.58436000000006</v>
      </c>
      <c r="O156" s="27">
        <f t="shared" si="30"/>
        <v>-27162.289720000263</v>
      </c>
      <c r="P156" s="27">
        <f t="shared" si="31"/>
        <v>27162.289720000263</v>
      </c>
      <c r="Q156" s="8"/>
      <c r="R156" s="8"/>
      <c r="S156" s="8"/>
      <c r="T156" s="4"/>
    </row>
    <row r="157" spans="1:20">
      <c r="A157" s="31">
        <v>44713</v>
      </c>
      <c r="B157" s="4"/>
      <c r="C157" s="6">
        <v>149</v>
      </c>
      <c r="D157" s="29">
        <f t="shared" si="22"/>
        <v>2236</v>
      </c>
      <c r="E157" s="29">
        <f t="shared" si="27"/>
        <v>333164</v>
      </c>
      <c r="F157" s="29">
        <f t="shared" si="23"/>
        <v>-69336</v>
      </c>
      <c r="G157" s="34">
        <f>+Inputs!$D$3</f>
        <v>0.37951000000000001</v>
      </c>
      <c r="H157" s="4"/>
      <c r="I157" s="27">
        <f t="shared" si="28"/>
        <v>402500</v>
      </c>
      <c r="J157" s="4"/>
      <c r="K157" s="27">
        <f t="shared" si="24"/>
        <v>2236</v>
      </c>
      <c r="L157" s="27">
        <f t="shared" si="29"/>
        <v>333164</v>
      </c>
      <c r="M157" s="27">
        <f t="shared" si="25"/>
        <v>848.58436000000006</v>
      </c>
      <c r="N157" s="27">
        <f t="shared" si="26"/>
        <v>848.58436000000006</v>
      </c>
      <c r="O157" s="27">
        <f t="shared" si="30"/>
        <v>-26313.705360000262</v>
      </c>
      <c r="P157" s="27">
        <f t="shared" si="31"/>
        <v>26313.705360000262</v>
      </c>
      <c r="Q157" s="8"/>
      <c r="R157" s="8"/>
      <c r="S157" s="8"/>
      <c r="T157" s="4"/>
    </row>
    <row r="158" spans="1:20">
      <c r="A158" s="31">
        <v>44743</v>
      </c>
      <c r="B158" s="4"/>
      <c r="C158" s="6">
        <v>150</v>
      </c>
      <c r="D158" s="29">
        <f t="shared" si="22"/>
        <v>2236</v>
      </c>
      <c r="E158" s="29">
        <f t="shared" si="27"/>
        <v>335400</v>
      </c>
      <c r="F158" s="29">
        <f t="shared" si="23"/>
        <v>-67100</v>
      </c>
      <c r="G158" s="34">
        <f>+Inputs!$D$3</f>
        <v>0.37951000000000001</v>
      </c>
      <c r="H158" s="4"/>
      <c r="I158" s="27">
        <f t="shared" si="28"/>
        <v>402500</v>
      </c>
      <c r="J158" s="4"/>
      <c r="K158" s="27">
        <f t="shared" si="24"/>
        <v>2236</v>
      </c>
      <c r="L158" s="27">
        <f t="shared" si="29"/>
        <v>335400</v>
      </c>
      <c r="M158" s="27">
        <f t="shared" si="25"/>
        <v>848.58436000000006</v>
      </c>
      <c r="N158" s="27">
        <f t="shared" si="26"/>
        <v>848.58436000000006</v>
      </c>
      <c r="O158" s="27">
        <f t="shared" si="30"/>
        <v>-25465.121000000261</v>
      </c>
      <c r="P158" s="27">
        <f t="shared" si="31"/>
        <v>25465.121000000261</v>
      </c>
      <c r="Q158" s="8"/>
      <c r="R158" s="8"/>
      <c r="S158" s="8"/>
      <c r="T158" s="4"/>
    </row>
    <row r="159" spans="1:20">
      <c r="A159" s="31">
        <v>44774</v>
      </c>
      <c r="B159" s="4"/>
      <c r="C159" s="6">
        <v>151</v>
      </c>
      <c r="D159" s="29">
        <f t="shared" si="22"/>
        <v>2236</v>
      </c>
      <c r="E159" s="29">
        <f t="shared" si="27"/>
        <v>337636</v>
      </c>
      <c r="F159" s="29">
        <f t="shared" si="23"/>
        <v>-64864</v>
      </c>
      <c r="G159" s="34">
        <f>+Inputs!$D$3</f>
        <v>0.37951000000000001</v>
      </c>
      <c r="H159" s="4"/>
      <c r="I159" s="27">
        <f t="shared" si="28"/>
        <v>402500</v>
      </c>
      <c r="J159" s="4"/>
      <c r="K159" s="27">
        <f t="shared" si="24"/>
        <v>2236</v>
      </c>
      <c r="L159" s="27">
        <f t="shared" si="29"/>
        <v>337636</v>
      </c>
      <c r="M159" s="27">
        <f t="shared" si="25"/>
        <v>848.58436000000006</v>
      </c>
      <c r="N159" s="27">
        <f t="shared" si="26"/>
        <v>848.58436000000006</v>
      </c>
      <c r="O159" s="27">
        <f t="shared" si="30"/>
        <v>-24616.53664000026</v>
      </c>
      <c r="P159" s="27">
        <f t="shared" si="31"/>
        <v>24616.53664000026</v>
      </c>
      <c r="Q159" s="8"/>
      <c r="R159" s="8"/>
      <c r="S159" s="8"/>
      <c r="T159" s="4"/>
    </row>
    <row r="160" spans="1:20">
      <c r="A160" s="31">
        <v>44805</v>
      </c>
      <c r="B160" s="4"/>
      <c r="C160" s="6">
        <v>152</v>
      </c>
      <c r="D160" s="29">
        <f t="shared" si="22"/>
        <v>2236</v>
      </c>
      <c r="E160" s="29">
        <f t="shared" si="27"/>
        <v>339872</v>
      </c>
      <c r="F160" s="29">
        <f t="shared" si="23"/>
        <v>-62628</v>
      </c>
      <c r="G160" s="34">
        <f>+Inputs!$D$3</f>
        <v>0.37951000000000001</v>
      </c>
      <c r="H160" s="4"/>
      <c r="I160" s="27">
        <f t="shared" si="28"/>
        <v>402500</v>
      </c>
      <c r="J160" s="4"/>
      <c r="K160" s="27">
        <f t="shared" si="24"/>
        <v>2236</v>
      </c>
      <c r="L160" s="27">
        <f t="shared" si="29"/>
        <v>339872</v>
      </c>
      <c r="M160" s="27">
        <f t="shared" si="25"/>
        <v>848.58436000000006</v>
      </c>
      <c r="N160" s="27">
        <f t="shared" si="26"/>
        <v>848.58436000000006</v>
      </c>
      <c r="O160" s="27">
        <f t="shared" si="30"/>
        <v>-23767.95228000026</v>
      </c>
      <c r="P160" s="27">
        <f t="shared" si="31"/>
        <v>23767.95228000026</v>
      </c>
      <c r="Q160" s="8"/>
      <c r="R160" s="8"/>
      <c r="S160" s="8"/>
      <c r="T160" s="4"/>
    </row>
    <row r="161" spans="1:20">
      <c r="A161" s="31">
        <v>44835</v>
      </c>
      <c r="B161" s="4"/>
      <c r="C161" s="6">
        <v>153</v>
      </c>
      <c r="D161" s="29">
        <f t="shared" si="22"/>
        <v>2236</v>
      </c>
      <c r="E161" s="29">
        <f t="shared" si="27"/>
        <v>342108</v>
      </c>
      <c r="F161" s="29">
        <f t="shared" si="23"/>
        <v>-60392</v>
      </c>
      <c r="G161" s="34">
        <f>+Inputs!$D$3</f>
        <v>0.37951000000000001</v>
      </c>
      <c r="H161" s="4"/>
      <c r="I161" s="27">
        <f t="shared" si="28"/>
        <v>402500</v>
      </c>
      <c r="J161" s="4"/>
      <c r="K161" s="27">
        <f t="shared" si="24"/>
        <v>2236</v>
      </c>
      <c r="L161" s="27">
        <f t="shared" si="29"/>
        <v>342108</v>
      </c>
      <c r="M161" s="27">
        <f t="shared" si="25"/>
        <v>848.58436000000006</v>
      </c>
      <c r="N161" s="27">
        <f t="shared" si="26"/>
        <v>848.58436000000006</v>
      </c>
      <c r="O161" s="27">
        <f t="shared" si="30"/>
        <v>-22919.367920000259</v>
      </c>
      <c r="P161" s="27">
        <f t="shared" si="31"/>
        <v>22919.367920000259</v>
      </c>
      <c r="Q161" s="8"/>
      <c r="R161" s="8"/>
      <c r="S161" s="8"/>
      <c r="T161" s="4"/>
    </row>
    <row r="162" spans="1:20">
      <c r="A162" s="31">
        <v>44866</v>
      </c>
      <c r="B162" s="4"/>
      <c r="C162" s="6">
        <v>154</v>
      </c>
      <c r="D162" s="29">
        <f t="shared" si="22"/>
        <v>2236</v>
      </c>
      <c r="E162" s="29">
        <f t="shared" si="27"/>
        <v>344344</v>
      </c>
      <c r="F162" s="29">
        <f t="shared" si="23"/>
        <v>-58156</v>
      </c>
      <c r="G162" s="34">
        <f>+Inputs!$D$3</f>
        <v>0.37951000000000001</v>
      </c>
      <c r="H162" s="4"/>
      <c r="I162" s="27">
        <f t="shared" si="28"/>
        <v>402500</v>
      </c>
      <c r="J162" s="4"/>
      <c r="K162" s="27">
        <f t="shared" si="24"/>
        <v>2236</v>
      </c>
      <c r="L162" s="27">
        <f t="shared" si="29"/>
        <v>344344</v>
      </c>
      <c r="M162" s="27">
        <f t="shared" si="25"/>
        <v>848.58436000000006</v>
      </c>
      <c r="N162" s="27">
        <f t="shared" si="26"/>
        <v>848.58436000000006</v>
      </c>
      <c r="O162" s="27">
        <f t="shared" si="30"/>
        <v>-22070.783560000258</v>
      </c>
      <c r="P162" s="27">
        <f t="shared" si="31"/>
        <v>22070.783560000258</v>
      </c>
      <c r="Q162" s="8"/>
      <c r="R162" s="8"/>
      <c r="S162" s="8"/>
      <c r="T162" s="4"/>
    </row>
    <row r="163" spans="1:20">
      <c r="A163" s="31">
        <v>44896</v>
      </c>
      <c r="B163" s="4"/>
      <c r="C163" s="6">
        <v>155</v>
      </c>
      <c r="D163" s="29">
        <f t="shared" si="22"/>
        <v>2236</v>
      </c>
      <c r="E163" s="29">
        <f t="shared" si="27"/>
        <v>346580</v>
      </c>
      <c r="F163" s="29">
        <f t="shared" si="23"/>
        <v>-55920</v>
      </c>
      <c r="G163" s="34">
        <f>+Inputs!$D$3</f>
        <v>0.37951000000000001</v>
      </c>
      <c r="H163" s="4"/>
      <c r="I163" s="27">
        <f t="shared" si="28"/>
        <v>402500</v>
      </c>
      <c r="J163" s="4"/>
      <c r="K163" s="27">
        <f t="shared" si="24"/>
        <v>2236</v>
      </c>
      <c r="L163" s="27">
        <f t="shared" si="29"/>
        <v>346580</v>
      </c>
      <c r="M163" s="27">
        <f t="shared" si="25"/>
        <v>848.58436000000006</v>
      </c>
      <c r="N163" s="27">
        <f t="shared" si="26"/>
        <v>848.58436000000006</v>
      </c>
      <c r="O163" s="27">
        <f t="shared" si="30"/>
        <v>-21222.199200000257</v>
      </c>
      <c r="P163" s="27">
        <f t="shared" si="31"/>
        <v>21222.199200000257</v>
      </c>
      <c r="Q163" s="8"/>
      <c r="R163" s="8"/>
      <c r="S163" s="8"/>
      <c r="T163" s="4"/>
    </row>
    <row r="164" spans="1:20">
      <c r="A164" s="31">
        <v>44927</v>
      </c>
      <c r="B164" s="4"/>
      <c r="C164" s="6">
        <v>156</v>
      </c>
      <c r="D164" s="29">
        <f t="shared" si="22"/>
        <v>2236</v>
      </c>
      <c r="E164" s="29">
        <f t="shared" si="27"/>
        <v>348816</v>
      </c>
      <c r="F164" s="29">
        <f t="shared" si="23"/>
        <v>-53684</v>
      </c>
      <c r="G164" s="34">
        <f>+Inputs!$D$3</f>
        <v>0.37951000000000001</v>
      </c>
      <c r="H164" s="4"/>
      <c r="I164" s="27">
        <f t="shared" si="28"/>
        <v>402500</v>
      </c>
      <c r="J164" s="4"/>
      <c r="K164" s="27">
        <f t="shared" si="24"/>
        <v>2236</v>
      </c>
      <c r="L164" s="27">
        <f t="shared" si="29"/>
        <v>348816</v>
      </c>
      <c r="M164" s="27">
        <f t="shared" si="25"/>
        <v>848.58436000000006</v>
      </c>
      <c r="N164" s="27">
        <f t="shared" si="26"/>
        <v>848.58436000000006</v>
      </c>
      <c r="O164" s="27">
        <f t="shared" si="30"/>
        <v>-20373.614840000257</v>
      </c>
      <c r="P164" s="27">
        <f t="shared" si="31"/>
        <v>20373.614840000257</v>
      </c>
      <c r="Q164" s="8"/>
      <c r="R164" s="8"/>
      <c r="S164" s="8"/>
      <c r="T164" s="4"/>
    </row>
    <row r="165" spans="1:20">
      <c r="A165" s="31">
        <v>44958</v>
      </c>
      <c r="B165" s="4"/>
      <c r="C165" s="6">
        <v>157</v>
      </c>
      <c r="D165" s="29">
        <f t="shared" si="22"/>
        <v>2236</v>
      </c>
      <c r="E165" s="29">
        <f t="shared" si="27"/>
        <v>351052</v>
      </c>
      <c r="F165" s="29">
        <f t="shared" si="23"/>
        <v>-51448</v>
      </c>
      <c r="G165" s="34">
        <f>+Inputs!$D$3</f>
        <v>0.37951000000000001</v>
      </c>
      <c r="H165" s="4"/>
      <c r="I165" s="27">
        <f t="shared" si="28"/>
        <v>402500</v>
      </c>
      <c r="J165" s="4"/>
      <c r="K165" s="27">
        <f t="shared" si="24"/>
        <v>2236</v>
      </c>
      <c r="L165" s="27">
        <f t="shared" si="29"/>
        <v>351052</v>
      </c>
      <c r="M165" s="27">
        <f t="shared" si="25"/>
        <v>848.58436000000006</v>
      </c>
      <c r="N165" s="27">
        <f t="shared" si="26"/>
        <v>848.58436000000006</v>
      </c>
      <c r="O165" s="27">
        <f t="shared" si="30"/>
        <v>-19525.030480000256</v>
      </c>
      <c r="P165" s="27">
        <f t="shared" si="31"/>
        <v>19525.030480000256</v>
      </c>
      <c r="Q165" s="8"/>
      <c r="R165" s="8"/>
      <c r="S165" s="8"/>
      <c r="T165" s="4"/>
    </row>
    <row r="166" spans="1:20">
      <c r="A166" s="31">
        <v>44986</v>
      </c>
      <c r="B166" s="4"/>
      <c r="C166" s="6">
        <v>158</v>
      </c>
      <c r="D166" s="29">
        <f t="shared" si="22"/>
        <v>2236</v>
      </c>
      <c r="E166" s="29">
        <f t="shared" si="27"/>
        <v>353288</v>
      </c>
      <c r="F166" s="29">
        <f t="shared" si="23"/>
        <v>-49212</v>
      </c>
      <c r="G166" s="34">
        <f>+Inputs!$D$3</f>
        <v>0.37951000000000001</v>
      </c>
      <c r="H166" s="4"/>
      <c r="I166" s="27">
        <f t="shared" si="28"/>
        <v>402500</v>
      </c>
      <c r="J166" s="4"/>
      <c r="K166" s="27">
        <f t="shared" si="24"/>
        <v>2236</v>
      </c>
      <c r="L166" s="27">
        <f t="shared" si="29"/>
        <v>353288</v>
      </c>
      <c r="M166" s="27">
        <f t="shared" si="25"/>
        <v>848.58436000000006</v>
      </c>
      <c r="N166" s="27">
        <f t="shared" si="26"/>
        <v>848.58436000000006</v>
      </c>
      <c r="O166" s="27">
        <f t="shared" si="30"/>
        <v>-18676.446120000255</v>
      </c>
      <c r="P166" s="27">
        <f t="shared" si="31"/>
        <v>18676.446120000255</v>
      </c>
      <c r="Q166" s="8"/>
      <c r="R166" s="8"/>
      <c r="S166" s="8"/>
      <c r="T166" s="4"/>
    </row>
    <row r="167" spans="1:20">
      <c r="A167" s="31">
        <v>45017</v>
      </c>
      <c r="B167" s="4"/>
      <c r="C167" s="6">
        <v>159</v>
      </c>
      <c r="D167" s="29">
        <f t="shared" si="22"/>
        <v>2236</v>
      </c>
      <c r="E167" s="29">
        <f t="shared" si="27"/>
        <v>355524</v>
      </c>
      <c r="F167" s="29">
        <f t="shared" si="23"/>
        <v>-46976</v>
      </c>
      <c r="G167" s="34">
        <f>+Inputs!$D$3</f>
        <v>0.37951000000000001</v>
      </c>
      <c r="H167" s="4"/>
      <c r="I167" s="27">
        <f t="shared" si="28"/>
        <v>402500</v>
      </c>
      <c r="J167" s="4"/>
      <c r="K167" s="27">
        <f t="shared" si="24"/>
        <v>2236</v>
      </c>
      <c r="L167" s="27">
        <f t="shared" si="29"/>
        <v>355524</v>
      </c>
      <c r="M167" s="27">
        <f t="shared" si="25"/>
        <v>848.58436000000006</v>
      </c>
      <c r="N167" s="27">
        <f t="shared" si="26"/>
        <v>848.58436000000006</v>
      </c>
      <c r="O167" s="27">
        <f t="shared" si="30"/>
        <v>-17827.861760000254</v>
      </c>
      <c r="P167" s="27">
        <f t="shared" si="31"/>
        <v>17827.861760000254</v>
      </c>
      <c r="Q167" s="8"/>
      <c r="R167" s="8"/>
      <c r="S167" s="8"/>
      <c r="T167" s="4"/>
    </row>
    <row r="168" spans="1:20">
      <c r="A168" s="31">
        <v>45047</v>
      </c>
      <c r="B168" s="4"/>
      <c r="C168" s="6">
        <v>160</v>
      </c>
      <c r="D168" s="29">
        <f t="shared" si="22"/>
        <v>2236</v>
      </c>
      <c r="E168" s="29">
        <f t="shared" si="27"/>
        <v>357760</v>
      </c>
      <c r="F168" s="29">
        <f t="shared" si="23"/>
        <v>-44740</v>
      </c>
      <c r="G168" s="34">
        <f>+Inputs!$D$3</f>
        <v>0.37951000000000001</v>
      </c>
      <c r="H168" s="4"/>
      <c r="I168" s="27">
        <f t="shared" si="28"/>
        <v>402500</v>
      </c>
      <c r="J168" s="4"/>
      <c r="K168" s="27">
        <f t="shared" si="24"/>
        <v>2236</v>
      </c>
      <c r="L168" s="27">
        <f t="shared" si="29"/>
        <v>357760</v>
      </c>
      <c r="M168" s="27">
        <f t="shared" si="25"/>
        <v>848.58436000000006</v>
      </c>
      <c r="N168" s="27">
        <f t="shared" si="26"/>
        <v>848.58436000000006</v>
      </c>
      <c r="O168" s="27">
        <f t="shared" si="30"/>
        <v>-16979.277400000254</v>
      </c>
      <c r="P168" s="27">
        <f t="shared" si="31"/>
        <v>16979.277400000254</v>
      </c>
      <c r="Q168" s="8"/>
      <c r="R168" s="8"/>
      <c r="S168" s="8"/>
      <c r="T168" s="4"/>
    </row>
    <row r="169" spans="1:20">
      <c r="A169" s="31">
        <v>45078</v>
      </c>
      <c r="B169" s="4"/>
      <c r="C169" s="6">
        <v>161</v>
      </c>
      <c r="D169" s="29">
        <f t="shared" si="22"/>
        <v>2236</v>
      </c>
      <c r="E169" s="29">
        <f t="shared" si="27"/>
        <v>359996</v>
      </c>
      <c r="F169" s="29">
        <f t="shared" si="23"/>
        <v>-42504</v>
      </c>
      <c r="G169" s="34">
        <f>+Inputs!$D$3</f>
        <v>0.37951000000000001</v>
      </c>
      <c r="H169" s="4"/>
      <c r="I169" s="27">
        <f t="shared" si="28"/>
        <v>402500</v>
      </c>
      <c r="J169" s="4"/>
      <c r="K169" s="27">
        <f t="shared" si="24"/>
        <v>2236</v>
      </c>
      <c r="L169" s="27">
        <f t="shared" si="29"/>
        <v>359996</v>
      </c>
      <c r="M169" s="27">
        <f t="shared" si="25"/>
        <v>848.58436000000006</v>
      </c>
      <c r="N169" s="27">
        <f t="shared" si="26"/>
        <v>848.58436000000006</v>
      </c>
      <c r="O169" s="27">
        <f t="shared" si="30"/>
        <v>-16130.693040000253</v>
      </c>
      <c r="P169" s="27">
        <f t="shared" si="31"/>
        <v>16130.693040000253</v>
      </c>
      <c r="Q169" s="8"/>
      <c r="R169" s="8"/>
      <c r="S169" s="8"/>
      <c r="T169" s="4"/>
    </row>
    <row r="170" spans="1:20">
      <c r="A170" s="31">
        <v>45108</v>
      </c>
      <c r="B170" s="4"/>
      <c r="C170" s="6">
        <v>162</v>
      </c>
      <c r="D170" s="29">
        <f t="shared" si="22"/>
        <v>2236</v>
      </c>
      <c r="E170" s="29">
        <f t="shared" si="27"/>
        <v>362232</v>
      </c>
      <c r="F170" s="29">
        <f t="shared" si="23"/>
        <v>-40268</v>
      </c>
      <c r="G170" s="34">
        <f>+Inputs!$D$3</f>
        <v>0.37951000000000001</v>
      </c>
      <c r="H170" s="4"/>
      <c r="I170" s="27">
        <f t="shared" si="28"/>
        <v>402500</v>
      </c>
      <c r="J170" s="4"/>
      <c r="K170" s="27">
        <f t="shared" si="24"/>
        <v>2236</v>
      </c>
      <c r="L170" s="27">
        <f t="shared" si="29"/>
        <v>362232</v>
      </c>
      <c r="M170" s="27">
        <f t="shared" si="25"/>
        <v>848.58436000000006</v>
      </c>
      <c r="N170" s="27">
        <f t="shared" si="26"/>
        <v>848.58436000000006</v>
      </c>
      <c r="O170" s="27">
        <f t="shared" si="30"/>
        <v>-15282.108680000252</v>
      </c>
      <c r="P170" s="27">
        <f t="shared" si="31"/>
        <v>15282.108680000252</v>
      </c>
      <c r="Q170" s="8"/>
      <c r="R170" s="8"/>
      <c r="S170" s="8"/>
      <c r="T170" s="4"/>
    </row>
    <row r="171" spans="1:20">
      <c r="A171" s="31">
        <v>45139</v>
      </c>
      <c r="B171" s="4"/>
      <c r="C171" s="6">
        <v>163</v>
      </c>
      <c r="D171" s="29">
        <f t="shared" si="22"/>
        <v>2236</v>
      </c>
      <c r="E171" s="29">
        <f t="shared" si="27"/>
        <v>364468</v>
      </c>
      <c r="F171" s="29">
        <f t="shared" si="23"/>
        <v>-38032</v>
      </c>
      <c r="G171" s="34">
        <f>+Inputs!$D$3</f>
        <v>0.37951000000000001</v>
      </c>
      <c r="H171" s="4"/>
      <c r="I171" s="27">
        <f t="shared" si="28"/>
        <v>402500</v>
      </c>
      <c r="J171" s="4"/>
      <c r="K171" s="27">
        <f t="shared" si="24"/>
        <v>2236</v>
      </c>
      <c r="L171" s="27">
        <f t="shared" si="29"/>
        <v>364468</v>
      </c>
      <c r="M171" s="27">
        <f t="shared" si="25"/>
        <v>848.58436000000006</v>
      </c>
      <c r="N171" s="27">
        <f t="shared" si="26"/>
        <v>848.58436000000006</v>
      </c>
      <c r="O171" s="27">
        <f t="shared" si="30"/>
        <v>-14433.524320000251</v>
      </c>
      <c r="P171" s="27">
        <f t="shared" si="31"/>
        <v>14433.524320000251</v>
      </c>
      <c r="Q171" s="8"/>
      <c r="R171" s="8"/>
      <c r="S171" s="8"/>
      <c r="T171" s="4"/>
    </row>
    <row r="172" spans="1:20">
      <c r="A172" s="31">
        <v>45170</v>
      </c>
      <c r="B172" s="4"/>
      <c r="C172" s="6">
        <v>164</v>
      </c>
      <c r="D172" s="29">
        <f t="shared" si="22"/>
        <v>2236</v>
      </c>
      <c r="E172" s="29">
        <f t="shared" si="27"/>
        <v>366704</v>
      </c>
      <c r="F172" s="29">
        <f t="shared" si="23"/>
        <v>-35796</v>
      </c>
      <c r="G172" s="34">
        <f>+Inputs!$D$3</f>
        <v>0.37951000000000001</v>
      </c>
      <c r="H172" s="4"/>
      <c r="I172" s="27">
        <f t="shared" si="28"/>
        <v>402500</v>
      </c>
      <c r="J172" s="4"/>
      <c r="K172" s="27">
        <f t="shared" si="24"/>
        <v>2236</v>
      </c>
      <c r="L172" s="27">
        <f t="shared" si="29"/>
        <v>366704</v>
      </c>
      <c r="M172" s="27">
        <f t="shared" si="25"/>
        <v>848.58436000000006</v>
      </c>
      <c r="N172" s="27">
        <f t="shared" si="26"/>
        <v>848.58436000000006</v>
      </c>
      <c r="O172" s="27">
        <f t="shared" si="30"/>
        <v>-13584.939960000251</v>
      </c>
      <c r="P172" s="27">
        <f t="shared" si="31"/>
        <v>13584.939960000251</v>
      </c>
      <c r="Q172" s="8"/>
      <c r="R172" s="8"/>
      <c r="S172" s="8"/>
      <c r="T172" s="4"/>
    </row>
    <row r="173" spans="1:20">
      <c r="A173" s="31">
        <v>45200</v>
      </c>
      <c r="B173" s="4"/>
      <c r="C173" s="6">
        <v>165</v>
      </c>
      <c r="D173" s="29">
        <f t="shared" si="22"/>
        <v>2236</v>
      </c>
      <c r="E173" s="29">
        <f t="shared" si="27"/>
        <v>368940</v>
      </c>
      <c r="F173" s="29">
        <f t="shared" si="23"/>
        <v>-33560</v>
      </c>
      <c r="G173" s="34">
        <f>+Inputs!$D$3</f>
        <v>0.37951000000000001</v>
      </c>
      <c r="H173" s="4"/>
      <c r="I173" s="27">
        <f t="shared" si="28"/>
        <v>402500</v>
      </c>
      <c r="J173" s="4"/>
      <c r="K173" s="27">
        <f t="shared" si="24"/>
        <v>2236</v>
      </c>
      <c r="L173" s="27">
        <f t="shared" si="29"/>
        <v>368940</v>
      </c>
      <c r="M173" s="27">
        <f t="shared" si="25"/>
        <v>848.58436000000006</v>
      </c>
      <c r="N173" s="27">
        <f t="shared" si="26"/>
        <v>848.58436000000006</v>
      </c>
      <c r="O173" s="27">
        <f t="shared" si="30"/>
        <v>-12736.35560000025</v>
      </c>
      <c r="P173" s="27">
        <f t="shared" si="31"/>
        <v>12736.35560000025</v>
      </c>
      <c r="Q173" s="8"/>
      <c r="R173" s="8"/>
      <c r="S173" s="8"/>
      <c r="T173" s="4"/>
    </row>
    <row r="174" spans="1:20">
      <c r="A174" s="31">
        <v>45231</v>
      </c>
      <c r="B174" s="4"/>
      <c r="C174" s="6">
        <v>166</v>
      </c>
      <c r="D174" s="29">
        <f t="shared" si="22"/>
        <v>2236</v>
      </c>
      <c r="E174" s="29">
        <f t="shared" si="27"/>
        <v>371176</v>
      </c>
      <c r="F174" s="29">
        <f t="shared" si="23"/>
        <v>-31324</v>
      </c>
      <c r="G174" s="34">
        <f>+Inputs!$D$3</f>
        <v>0.37951000000000001</v>
      </c>
      <c r="H174" s="4"/>
      <c r="I174" s="27">
        <f t="shared" si="28"/>
        <v>402500</v>
      </c>
      <c r="J174" s="4"/>
      <c r="K174" s="27">
        <f t="shared" si="24"/>
        <v>2236</v>
      </c>
      <c r="L174" s="27">
        <f t="shared" si="29"/>
        <v>371176</v>
      </c>
      <c r="M174" s="27">
        <f t="shared" si="25"/>
        <v>848.58436000000006</v>
      </c>
      <c r="N174" s="27">
        <f t="shared" si="26"/>
        <v>848.58436000000006</v>
      </c>
      <c r="O174" s="27">
        <f t="shared" si="30"/>
        <v>-11887.771240000249</v>
      </c>
      <c r="P174" s="27">
        <f t="shared" si="31"/>
        <v>11887.771240000249</v>
      </c>
      <c r="Q174" s="8"/>
      <c r="R174" s="8"/>
      <c r="S174" s="8"/>
      <c r="T174" s="4"/>
    </row>
    <row r="175" spans="1:20">
      <c r="A175" s="31">
        <v>45261</v>
      </c>
      <c r="B175" s="4"/>
      <c r="C175" s="6">
        <v>167</v>
      </c>
      <c r="D175" s="29">
        <f t="shared" si="22"/>
        <v>2236</v>
      </c>
      <c r="E175" s="29">
        <f t="shared" si="27"/>
        <v>373412</v>
      </c>
      <c r="F175" s="29">
        <f t="shared" si="23"/>
        <v>-29088</v>
      </c>
      <c r="G175" s="34">
        <f>+Inputs!$D$3</f>
        <v>0.37951000000000001</v>
      </c>
      <c r="H175" s="4"/>
      <c r="I175" s="27">
        <f t="shared" si="28"/>
        <v>402500</v>
      </c>
      <c r="J175" s="4"/>
      <c r="K175" s="27">
        <f t="shared" si="24"/>
        <v>2236</v>
      </c>
      <c r="L175" s="27">
        <f t="shared" si="29"/>
        <v>373412</v>
      </c>
      <c r="M175" s="27">
        <f t="shared" si="25"/>
        <v>848.58436000000006</v>
      </c>
      <c r="N175" s="27">
        <f t="shared" si="26"/>
        <v>848.58436000000006</v>
      </c>
      <c r="O175" s="27">
        <f t="shared" si="30"/>
        <v>-11039.186880000248</v>
      </c>
      <c r="P175" s="27">
        <f t="shared" si="31"/>
        <v>11039.186880000248</v>
      </c>
      <c r="Q175" s="8"/>
      <c r="R175" s="8"/>
      <c r="S175" s="8"/>
      <c r="T175" s="4"/>
    </row>
    <row r="176" spans="1:20">
      <c r="A176" s="31">
        <v>45292</v>
      </c>
      <c r="B176" s="4"/>
      <c r="C176" s="6">
        <v>168</v>
      </c>
      <c r="D176" s="29">
        <f t="shared" si="22"/>
        <v>2236</v>
      </c>
      <c r="E176" s="29">
        <f t="shared" si="27"/>
        <v>375648</v>
      </c>
      <c r="F176" s="29">
        <f t="shared" si="23"/>
        <v>-26852</v>
      </c>
      <c r="G176" s="34">
        <f>+Inputs!$D$3</f>
        <v>0.37951000000000001</v>
      </c>
      <c r="H176" s="4"/>
      <c r="I176" s="27">
        <f t="shared" si="28"/>
        <v>402500</v>
      </c>
      <c r="J176" s="4"/>
      <c r="K176" s="27">
        <f t="shared" si="24"/>
        <v>2236</v>
      </c>
      <c r="L176" s="27">
        <f t="shared" si="29"/>
        <v>375648</v>
      </c>
      <c r="M176" s="27">
        <f t="shared" si="25"/>
        <v>848.58436000000006</v>
      </c>
      <c r="N176" s="27">
        <f t="shared" si="26"/>
        <v>848.58436000000006</v>
      </c>
      <c r="O176" s="27">
        <f t="shared" si="30"/>
        <v>-10190.602520000248</v>
      </c>
      <c r="P176" s="27">
        <f t="shared" si="31"/>
        <v>10190.602520000248</v>
      </c>
      <c r="Q176" s="8"/>
      <c r="R176" s="8"/>
      <c r="S176" s="8"/>
      <c r="T176" s="4"/>
    </row>
    <row r="177" spans="1:20">
      <c r="A177" s="31">
        <v>45323</v>
      </c>
      <c r="B177" s="4"/>
      <c r="C177" s="6">
        <v>169</v>
      </c>
      <c r="D177" s="29">
        <f t="shared" si="22"/>
        <v>2236</v>
      </c>
      <c r="E177" s="29">
        <f t="shared" si="27"/>
        <v>377884</v>
      </c>
      <c r="F177" s="29">
        <f t="shared" si="23"/>
        <v>-24616</v>
      </c>
      <c r="G177" s="34">
        <f>+Inputs!$D$3</f>
        <v>0.37951000000000001</v>
      </c>
      <c r="H177" s="4"/>
      <c r="I177" s="27">
        <f t="shared" si="28"/>
        <v>402500</v>
      </c>
      <c r="J177" s="4"/>
      <c r="K177" s="27">
        <f t="shared" si="24"/>
        <v>2236</v>
      </c>
      <c r="L177" s="27">
        <f t="shared" si="29"/>
        <v>377884</v>
      </c>
      <c r="M177" s="27">
        <f t="shared" si="25"/>
        <v>848.58436000000006</v>
      </c>
      <c r="N177" s="27">
        <f t="shared" si="26"/>
        <v>848.58436000000006</v>
      </c>
      <c r="O177" s="27">
        <f t="shared" si="30"/>
        <v>-9342.018160000247</v>
      </c>
      <c r="P177" s="27">
        <f t="shared" si="31"/>
        <v>9342.018160000247</v>
      </c>
      <c r="Q177" s="8"/>
      <c r="R177" s="8"/>
      <c r="S177" s="8"/>
      <c r="T177" s="4"/>
    </row>
    <row r="178" spans="1:20">
      <c r="A178" s="31">
        <v>45352</v>
      </c>
      <c r="B178" s="4"/>
      <c r="C178" s="6">
        <v>170</v>
      </c>
      <c r="D178" s="29">
        <f t="shared" si="22"/>
        <v>2236</v>
      </c>
      <c r="E178" s="29">
        <f t="shared" si="27"/>
        <v>380120</v>
      </c>
      <c r="F178" s="29">
        <f t="shared" si="23"/>
        <v>-22380</v>
      </c>
      <c r="G178" s="34">
        <f>+Inputs!$D$3</f>
        <v>0.37951000000000001</v>
      </c>
      <c r="H178" s="4"/>
      <c r="I178" s="27">
        <f t="shared" si="28"/>
        <v>402500</v>
      </c>
      <c r="J178" s="4"/>
      <c r="K178" s="27">
        <f t="shared" si="24"/>
        <v>2236</v>
      </c>
      <c r="L178" s="27">
        <f t="shared" si="29"/>
        <v>380120</v>
      </c>
      <c r="M178" s="27">
        <f t="shared" si="25"/>
        <v>848.58436000000006</v>
      </c>
      <c r="N178" s="27">
        <f t="shared" si="26"/>
        <v>848.58436000000006</v>
      </c>
      <c r="O178" s="27">
        <f t="shared" si="30"/>
        <v>-8493.4338000002463</v>
      </c>
      <c r="P178" s="27">
        <f t="shared" si="31"/>
        <v>8493.4338000002463</v>
      </c>
      <c r="Q178" s="8"/>
      <c r="R178" s="8"/>
      <c r="S178" s="8"/>
      <c r="T178" s="4"/>
    </row>
    <row r="179" spans="1:20">
      <c r="A179" s="31">
        <v>45383</v>
      </c>
      <c r="B179" s="4"/>
      <c r="C179" s="6">
        <v>171</v>
      </c>
      <c r="D179" s="29">
        <f t="shared" si="22"/>
        <v>2236</v>
      </c>
      <c r="E179" s="29">
        <f t="shared" si="27"/>
        <v>382356</v>
      </c>
      <c r="F179" s="29">
        <f t="shared" si="23"/>
        <v>-20144</v>
      </c>
      <c r="G179" s="34">
        <f>+Inputs!$D$3</f>
        <v>0.37951000000000001</v>
      </c>
      <c r="H179" s="4"/>
      <c r="I179" s="27">
        <f t="shared" si="28"/>
        <v>402500</v>
      </c>
      <c r="J179" s="4"/>
      <c r="K179" s="27">
        <f t="shared" si="24"/>
        <v>2236</v>
      </c>
      <c r="L179" s="27">
        <f t="shared" si="29"/>
        <v>382356</v>
      </c>
      <c r="M179" s="27">
        <f t="shared" si="25"/>
        <v>848.58436000000006</v>
      </c>
      <c r="N179" s="27">
        <f t="shared" si="26"/>
        <v>848.58436000000006</v>
      </c>
      <c r="O179" s="27">
        <f t="shared" si="30"/>
        <v>-7644.8494400002464</v>
      </c>
      <c r="P179" s="27">
        <f t="shared" si="31"/>
        <v>7644.8494400002464</v>
      </c>
      <c r="Q179" s="8"/>
      <c r="R179" s="8"/>
      <c r="S179" s="8"/>
      <c r="T179" s="4"/>
    </row>
    <row r="180" spans="1:20">
      <c r="A180" s="31">
        <v>45413</v>
      </c>
      <c r="B180" s="4"/>
      <c r="C180" s="6">
        <v>172</v>
      </c>
      <c r="D180" s="29">
        <f t="shared" si="22"/>
        <v>2236</v>
      </c>
      <c r="E180" s="29">
        <f t="shared" si="27"/>
        <v>384592</v>
      </c>
      <c r="F180" s="29">
        <f t="shared" si="23"/>
        <v>-17908</v>
      </c>
      <c r="G180" s="34">
        <f>+Inputs!$D$3</f>
        <v>0.37951000000000001</v>
      </c>
      <c r="H180" s="4"/>
      <c r="I180" s="27">
        <f t="shared" si="28"/>
        <v>402500</v>
      </c>
      <c r="J180" s="4"/>
      <c r="K180" s="27">
        <f t="shared" si="24"/>
        <v>2236</v>
      </c>
      <c r="L180" s="27">
        <f t="shared" si="29"/>
        <v>384592</v>
      </c>
      <c r="M180" s="27">
        <f t="shared" si="25"/>
        <v>848.58436000000006</v>
      </c>
      <c r="N180" s="27">
        <f t="shared" si="26"/>
        <v>848.58436000000006</v>
      </c>
      <c r="O180" s="27">
        <f t="shared" si="30"/>
        <v>-6796.2650800002466</v>
      </c>
      <c r="P180" s="27">
        <f t="shared" si="31"/>
        <v>6796.2650800002466</v>
      </c>
      <c r="Q180" s="8"/>
      <c r="R180" s="8"/>
      <c r="S180" s="8"/>
      <c r="T180" s="4"/>
    </row>
    <row r="181" spans="1:20">
      <c r="A181" s="31">
        <v>45444</v>
      </c>
      <c r="B181" s="4"/>
      <c r="C181" s="6">
        <v>173</v>
      </c>
      <c r="D181" s="29">
        <f t="shared" si="22"/>
        <v>2236</v>
      </c>
      <c r="E181" s="29">
        <f t="shared" si="27"/>
        <v>386828</v>
      </c>
      <c r="F181" s="29">
        <f t="shared" si="23"/>
        <v>-15672</v>
      </c>
      <c r="G181" s="34">
        <f>+Inputs!$D$3</f>
        <v>0.37951000000000001</v>
      </c>
      <c r="H181" s="4"/>
      <c r="I181" s="27">
        <f t="shared" si="28"/>
        <v>402500</v>
      </c>
      <c r="J181" s="4"/>
      <c r="K181" s="27">
        <f t="shared" si="24"/>
        <v>2236</v>
      </c>
      <c r="L181" s="27">
        <f t="shared" si="29"/>
        <v>386828</v>
      </c>
      <c r="M181" s="27">
        <f t="shared" si="25"/>
        <v>848.58436000000006</v>
      </c>
      <c r="N181" s="27">
        <f t="shared" si="26"/>
        <v>848.58436000000006</v>
      </c>
      <c r="O181" s="27">
        <f t="shared" si="30"/>
        <v>-5947.6807200002468</v>
      </c>
      <c r="P181" s="27">
        <f t="shared" si="31"/>
        <v>5947.6807200002468</v>
      </c>
      <c r="Q181" s="8"/>
      <c r="R181" s="8"/>
      <c r="S181" s="8"/>
      <c r="T181" s="4"/>
    </row>
    <row r="182" spans="1:20">
      <c r="A182" s="31">
        <v>45474</v>
      </c>
      <c r="B182" s="4"/>
      <c r="C182" s="6">
        <v>174</v>
      </c>
      <c r="D182" s="29">
        <f t="shared" si="22"/>
        <v>2236</v>
      </c>
      <c r="E182" s="29">
        <f t="shared" si="27"/>
        <v>389064</v>
      </c>
      <c r="F182" s="29">
        <f t="shared" si="23"/>
        <v>-13436</v>
      </c>
      <c r="G182" s="34">
        <f>+Inputs!$D$3</f>
        <v>0.37951000000000001</v>
      </c>
      <c r="H182" s="4"/>
      <c r="I182" s="27">
        <f t="shared" si="28"/>
        <v>402500</v>
      </c>
      <c r="J182" s="4"/>
      <c r="K182" s="27">
        <f t="shared" si="24"/>
        <v>2236</v>
      </c>
      <c r="L182" s="27">
        <f t="shared" si="29"/>
        <v>389064</v>
      </c>
      <c r="M182" s="27">
        <f t="shared" si="25"/>
        <v>848.58436000000006</v>
      </c>
      <c r="N182" s="27">
        <f t="shared" si="26"/>
        <v>848.58436000000006</v>
      </c>
      <c r="O182" s="27">
        <f t="shared" si="30"/>
        <v>-5099.0963600002469</v>
      </c>
      <c r="P182" s="27">
        <f t="shared" si="31"/>
        <v>5099.0963600002469</v>
      </c>
      <c r="Q182" s="8"/>
      <c r="R182" s="8"/>
      <c r="S182" s="8"/>
      <c r="T182" s="4"/>
    </row>
    <row r="183" spans="1:20">
      <c r="A183" s="31">
        <v>45505</v>
      </c>
      <c r="B183" s="4"/>
      <c r="C183" s="6">
        <v>175</v>
      </c>
      <c r="D183" s="29">
        <f t="shared" si="22"/>
        <v>2236</v>
      </c>
      <c r="E183" s="29">
        <f t="shared" si="27"/>
        <v>391300</v>
      </c>
      <c r="F183" s="29">
        <f t="shared" si="23"/>
        <v>-11200</v>
      </c>
      <c r="G183" s="34">
        <f>+Inputs!$D$3</f>
        <v>0.37951000000000001</v>
      </c>
      <c r="H183" s="4"/>
      <c r="I183" s="27">
        <f t="shared" si="28"/>
        <v>402500</v>
      </c>
      <c r="J183" s="4"/>
      <c r="K183" s="27">
        <f t="shared" si="24"/>
        <v>2236</v>
      </c>
      <c r="L183" s="27">
        <f t="shared" si="29"/>
        <v>391300</v>
      </c>
      <c r="M183" s="27">
        <f t="shared" si="25"/>
        <v>848.58436000000006</v>
      </c>
      <c r="N183" s="27">
        <f t="shared" si="26"/>
        <v>848.58436000000006</v>
      </c>
      <c r="O183" s="27">
        <f t="shared" si="30"/>
        <v>-4250.5120000002471</v>
      </c>
      <c r="P183" s="27">
        <f t="shared" si="31"/>
        <v>4250.5120000002471</v>
      </c>
      <c r="Q183" s="8"/>
      <c r="R183" s="8"/>
      <c r="S183" s="8"/>
      <c r="T183" s="4"/>
    </row>
    <row r="184" spans="1:20">
      <c r="A184" s="31">
        <v>45536</v>
      </c>
      <c r="B184" s="4"/>
      <c r="C184" s="6">
        <v>176</v>
      </c>
      <c r="D184" s="29">
        <f t="shared" si="22"/>
        <v>2236</v>
      </c>
      <c r="E184" s="29">
        <f t="shared" si="27"/>
        <v>393536</v>
      </c>
      <c r="F184" s="29">
        <f t="shared" si="23"/>
        <v>-8964</v>
      </c>
      <c r="G184" s="34">
        <f>+Inputs!$D$3</f>
        <v>0.37951000000000001</v>
      </c>
      <c r="H184" s="4"/>
      <c r="I184" s="27">
        <f t="shared" si="28"/>
        <v>402500</v>
      </c>
      <c r="J184" s="4"/>
      <c r="K184" s="27">
        <f t="shared" si="24"/>
        <v>2236</v>
      </c>
      <c r="L184" s="27">
        <f t="shared" si="29"/>
        <v>393536</v>
      </c>
      <c r="M184" s="27">
        <f t="shared" si="25"/>
        <v>848.58436000000006</v>
      </c>
      <c r="N184" s="27">
        <f t="shared" si="26"/>
        <v>848.58436000000006</v>
      </c>
      <c r="O184" s="27">
        <f t="shared" si="30"/>
        <v>-3401.9276400002473</v>
      </c>
      <c r="P184" s="27">
        <f t="shared" si="31"/>
        <v>3401.9276400002473</v>
      </c>
      <c r="Q184" s="8"/>
      <c r="R184" s="8"/>
      <c r="S184" s="8"/>
      <c r="T184" s="4"/>
    </row>
    <row r="185" spans="1:20">
      <c r="A185" s="31">
        <v>45566</v>
      </c>
      <c r="B185" s="4"/>
      <c r="C185" s="6">
        <v>177</v>
      </c>
      <c r="D185" s="29">
        <f t="shared" si="22"/>
        <v>2236</v>
      </c>
      <c r="E185" s="29">
        <f t="shared" si="27"/>
        <v>395772</v>
      </c>
      <c r="F185" s="29">
        <f t="shared" si="23"/>
        <v>-6728</v>
      </c>
      <c r="G185" s="34">
        <f>+Inputs!$D$3</f>
        <v>0.37951000000000001</v>
      </c>
      <c r="H185" s="4"/>
      <c r="I185" s="27">
        <f t="shared" si="28"/>
        <v>402500</v>
      </c>
      <c r="J185" s="4"/>
      <c r="K185" s="27">
        <f t="shared" si="24"/>
        <v>2236</v>
      </c>
      <c r="L185" s="27">
        <f t="shared" si="29"/>
        <v>395772</v>
      </c>
      <c r="M185" s="27">
        <f t="shared" si="25"/>
        <v>848.58436000000006</v>
      </c>
      <c r="N185" s="27">
        <f t="shared" si="26"/>
        <v>848.58436000000006</v>
      </c>
      <c r="O185" s="27">
        <f t="shared" si="30"/>
        <v>-2553.3432800002474</v>
      </c>
      <c r="P185" s="27">
        <f t="shared" si="31"/>
        <v>2553.3432800002474</v>
      </c>
      <c r="Q185" s="8"/>
      <c r="R185" s="8"/>
      <c r="S185" s="8"/>
      <c r="T185" s="4"/>
    </row>
    <row r="186" spans="1:20">
      <c r="A186" s="31">
        <v>45597</v>
      </c>
      <c r="B186" s="4"/>
      <c r="C186" s="6">
        <v>178</v>
      </c>
      <c r="D186" s="29">
        <f t="shared" si="22"/>
        <v>2236</v>
      </c>
      <c r="E186" s="29">
        <f t="shared" si="27"/>
        <v>398008</v>
      </c>
      <c r="F186" s="29">
        <f t="shared" si="23"/>
        <v>-4492</v>
      </c>
      <c r="G186" s="34">
        <f>+Inputs!$D$3</f>
        <v>0.37951000000000001</v>
      </c>
      <c r="H186" s="4"/>
      <c r="I186" s="27">
        <f t="shared" si="28"/>
        <v>402500</v>
      </c>
      <c r="J186" s="4"/>
      <c r="K186" s="27">
        <f t="shared" si="24"/>
        <v>2236</v>
      </c>
      <c r="L186" s="27">
        <f t="shared" si="29"/>
        <v>398008</v>
      </c>
      <c r="M186" s="27">
        <f t="shared" si="25"/>
        <v>848.58436000000006</v>
      </c>
      <c r="N186" s="27">
        <f t="shared" si="26"/>
        <v>848.58436000000006</v>
      </c>
      <c r="O186" s="27">
        <f t="shared" si="30"/>
        <v>-1704.7589200002474</v>
      </c>
      <c r="P186" s="27">
        <f t="shared" si="31"/>
        <v>1704.7589200002474</v>
      </c>
      <c r="Q186" s="8"/>
      <c r="R186" s="8"/>
      <c r="S186" s="8"/>
      <c r="T186" s="4"/>
    </row>
    <row r="187" spans="1:20">
      <c r="A187" s="31">
        <v>45627</v>
      </c>
      <c r="B187" s="4"/>
      <c r="C187" s="6">
        <v>179</v>
      </c>
      <c r="D187" s="29">
        <f t="shared" si="22"/>
        <v>2236</v>
      </c>
      <c r="E187" s="29">
        <f t="shared" si="27"/>
        <v>400244</v>
      </c>
      <c r="F187" s="29">
        <f t="shared" si="23"/>
        <v>-2256</v>
      </c>
      <c r="G187" s="34">
        <f>+Inputs!$D$3</f>
        <v>0.37951000000000001</v>
      </c>
      <c r="H187" s="4"/>
      <c r="I187" s="27">
        <f t="shared" si="28"/>
        <v>402500</v>
      </c>
      <c r="J187" s="4"/>
      <c r="K187" s="27">
        <f t="shared" si="24"/>
        <v>2236</v>
      </c>
      <c r="L187" s="27">
        <f t="shared" si="29"/>
        <v>400244</v>
      </c>
      <c r="M187" s="27">
        <f t="shared" si="25"/>
        <v>848.58436000000006</v>
      </c>
      <c r="N187" s="27">
        <f t="shared" si="26"/>
        <v>848.58436000000006</v>
      </c>
      <c r="O187" s="27">
        <f t="shared" si="30"/>
        <v>-856.17456000024731</v>
      </c>
      <c r="P187" s="27">
        <f t="shared" si="31"/>
        <v>856.17456000024731</v>
      </c>
      <c r="Q187" s="8"/>
      <c r="R187" s="8"/>
      <c r="S187" s="8"/>
      <c r="T187" s="4"/>
    </row>
    <row r="188" spans="1:20">
      <c r="A188" s="31">
        <v>45658</v>
      </c>
      <c r="B188" s="4"/>
      <c r="C188" s="6">
        <v>180</v>
      </c>
      <c r="D188" s="29">
        <f>-F187</f>
        <v>2256</v>
      </c>
      <c r="E188" s="29">
        <f t="shared" si="27"/>
        <v>402500</v>
      </c>
      <c r="F188" s="29">
        <f t="shared" si="23"/>
        <v>0</v>
      </c>
      <c r="G188" s="34">
        <f>+Inputs!$D$3</f>
        <v>0.37951000000000001</v>
      </c>
      <c r="H188" s="4"/>
      <c r="I188" s="27">
        <f t="shared" si="28"/>
        <v>402500</v>
      </c>
      <c r="J188" s="4"/>
      <c r="K188" s="27">
        <f t="shared" si="24"/>
        <v>2256</v>
      </c>
      <c r="L188" s="27">
        <f t="shared" si="29"/>
        <v>402500</v>
      </c>
      <c r="M188" s="27">
        <f t="shared" si="25"/>
        <v>856.17456000000004</v>
      </c>
      <c r="N188" s="27">
        <f t="shared" si="26"/>
        <v>856.17456000000004</v>
      </c>
      <c r="O188" s="27">
        <f t="shared" si="30"/>
        <v>-2.4726887204451486E-10</v>
      </c>
      <c r="P188" s="27">
        <f t="shared" si="31"/>
        <v>2.4726887204451486E-10</v>
      </c>
      <c r="Q188" s="8"/>
      <c r="R188" s="8"/>
      <c r="S188" s="8"/>
      <c r="T188" s="4"/>
    </row>
    <row r="189" spans="1:20">
      <c r="A189" s="30"/>
      <c r="B189" s="4"/>
      <c r="C189" s="4"/>
      <c r="D189" s="4"/>
      <c r="E189" s="4"/>
      <c r="F189" s="4"/>
      <c r="G189" s="28"/>
      <c r="H189" s="4"/>
      <c r="I189" s="4"/>
      <c r="J189" s="4"/>
      <c r="K189" s="4"/>
      <c r="L189" s="4"/>
      <c r="M189" s="4"/>
      <c r="N189" s="4"/>
      <c r="O189" s="4"/>
      <c r="P189" s="4"/>
      <c r="Q189" s="8"/>
      <c r="R189" s="8"/>
      <c r="S189" s="8"/>
      <c r="T189" s="4"/>
    </row>
    <row r="190" spans="1:20">
      <c r="A190" s="8" t="s">
        <v>43</v>
      </c>
      <c r="B190" s="33">
        <f>SUM(B9:B189)</f>
        <v>-402500</v>
      </c>
      <c r="C190" s="4"/>
      <c r="D190" s="33">
        <f>SUM(D9:D189)</f>
        <v>402500</v>
      </c>
      <c r="E190" s="4"/>
      <c r="F190" s="4"/>
      <c r="G190" s="28"/>
      <c r="H190" s="33">
        <f>SUM(H9:H189)</f>
        <v>402500</v>
      </c>
      <c r="I190" s="33"/>
      <c r="J190" s="33">
        <f>SUM(J9:J189)</f>
        <v>152752.77499999999</v>
      </c>
      <c r="K190" s="33">
        <f>SUM(K9:K189)</f>
        <v>402500</v>
      </c>
      <c r="L190" s="33"/>
      <c r="M190" s="33">
        <f>SUM(M9:M189)</f>
        <v>152752.77499999976</v>
      </c>
      <c r="N190" s="33">
        <f>SUM(N9:N189)</f>
        <v>-2.4726887204451486E-10</v>
      </c>
      <c r="O190" s="159"/>
      <c r="P190" s="159"/>
      <c r="Q190" s="8"/>
      <c r="R190" s="8"/>
      <c r="S190" s="8"/>
      <c r="T190" s="4"/>
    </row>
    <row r="191" spans="1:20">
      <c r="A191" s="4"/>
      <c r="B191" s="4"/>
      <c r="C191" s="4"/>
      <c r="D191" s="4"/>
      <c r="E191" s="4"/>
      <c r="F191" s="4"/>
      <c r="G191" s="28"/>
      <c r="H191" s="4"/>
      <c r="I191" s="4"/>
      <c r="J191" s="4"/>
      <c r="K191" s="4"/>
      <c r="L191" s="4"/>
      <c r="M191" s="4"/>
      <c r="N191" s="4"/>
      <c r="O191" s="4"/>
      <c r="P191" s="4"/>
      <c r="Q191" s="8"/>
      <c r="R191" s="8"/>
      <c r="S191" s="8"/>
      <c r="T191" s="4"/>
    </row>
    <row r="192" spans="1:20">
      <c r="A192" s="4" t="s">
        <v>61</v>
      </c>
      <c r="B192" s="4" t="s">
        <v>61</v>
      </c>
      <c r="C192" s="4" t="s">
        <v>61</v>
      </c>
      <c r="D192" s="4" t="s">
        <v>61</v>
      </c>
      <c r="E192" s="4"/>
      <c r="F192" s="4" t="s">
        <v>61</v>
      </c>
      <c r="G192" s="28" t="s">
        <v>61</v>
      </c>
      <c r="H192" s="4" t="s">
        <v>61</v>
      </c>
      <c r="I192" s="4"/>
      <c r="J192" s="4" t="s">
        <v>61</v>
      </c>
      <c r="K192" s="4" t="s">
        <v>61</v>
      </c>
      <c r="L192" s="4"/>
      <c r="M192" s="4" t="s">
        <v>61</v>
      </c>
      <c r="N192" s="4" t="s">
        <v>61</v>
      </c>
      <c r="O192" s="4"/>
      <c r="P192" s="4" t="s">
        <v>61</v>
      </c>
      <c r="Q192" s="8"/>
      <c r="R192" s="8"/>
      <c r="S192" s="8"/>
      <c r="T192" s="4"/>
    </row>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transitionEvaluation="1" codeName="Sheet12">
    <pageSetUpPr autoPageBreaks="0" fitToPage="1"/>
  </sheetPr>
  <dimension ref="A1:AE193"/>
  <sheetViews>
    <sheetView defaultGridColor="0" topLeftCell="V1" colorId="22" zoomScale="60" zoomScaleNormal="100" workbookViewId="0">
      <pane ySplit="8" topLeftCell="A9" activePane="bottomLeft" state="frozen"/>
      <selection activeCell="V9" activeCellId="1" sqref="V9 V9"/>
      <selection pane="bottomLeft" activeCell="A9" sqref="A9"/>
    </sheetView>
  </sheetViews>
  <sheetFormatPr defaultColWidth="11.44140625" defaultRowHeight="12.75"/>
  <cols>
    <col min="1" max="1" width="10.44140625" style="4" customWidth="1"/>
    <col min="2" max="2" width="13.5546875" style="4" customWidth="1"/>
    <col min="3" max="3" width="6" style="4" customWidth="1"/>
    <col min="4" max="4" width="10.5546875" style="4" customWidth="1"/>
    <col min="5" max="5" width="12" style="4" customWidth="1"/>
    <col min="6" max="6" width="12.44140625" style="4" customWidth="1"/>
    <col min="7" max="7" width="7.44140625" style="4" customWidth="1"/>
    <col min="8" max="8" width="8.77734375" style="4" customWidth="1"/>
    <col min="9" max="9" width="10" style="4" customWidth="1"/>
    <col min="10" max="11" width="8.77734375" style="4" customWidth="1"/>
    <col min="12" max="12" width="11" style="4" customWidth="1"/>
    <col min="13" max="13" width="8.77734375" style="4" customWidth="1"/>
    <col min="14" max="14" width="9.44140625" style="4" customWidth="1"/>
    <col min="15" max="15" width="11.21875" style="4" customWidth="1"/>
    <col min="16" max="16" width="10.5546875" style="4" customWidth="1"/>
    <col min="17" max="17" width="9.44140625" style="8" customWidth="1"/>
    <col min="18" max="18" width="8.77734375" style="8" bestFit="1" customWidth="1"/>
    <col min="19" max="19" width="8.77734375" style="8" customWidth="1"/>
    <col min="20" max="20" width="37.88671875" style="4" customWidth="1"/>
    <col min="21" max="21" width="11.77734375" style="4" customWidth="1"/>
    <col min="22" max="16384" width="11.44140625" style="4"/>
  </cols>
  <sheetData>
    <row r="1" spans="1:31">
      <c r="A1" s="83"/>
      <c r="B1" s="84"/>
      <c r="C1" s="82"/>
      <c r="D1" s="82"/>
      <c r="E1" s="82"/>
      <c r="F1" s="82"/>
      <c r="G1" s="82"/>
      <c r="H1" s="84"/>
      <c r="I1" s="84"/>
      <c r="J1" s="84"/>
      <c r="K1" s="84"/>
      <c r="L1" s="84"/>
      <c r="M1" s="84"/>
      <c r="N1" s="84"/>
      <c r="O1" s="84"/>
      <c r="P1" s="85" t="s">
        <v>45</v>
      </c>
      <c r="Q1" s="86"/>
      <c r="R1" s="86"/>
      <c r="S1" s="87"/>
    </row>
    <row r="2" spans="1:31">
      <c r="A2" s="83"/>
      <c r="B2" s="84"/>
      <c r="C2" s="82"/>
      <c r="D2" s="82"/>
      <c r="E2" s="82"/>
      <c r="F2" s="82"/>
      <c r="G2" s="82"/>
      <c r="H2" s="84"/>
      <c r="I2" s="84"/>
      <c r="J2" s="84"/>
      <c r="K2" s="84"/>
      <c r="L2" s="84"/>
      <c r="M2" s="84"/>
      <c r="N2" s="84"/>
      <c r="O2" s="84"/>
      <c r="P2" s="85"/>
      <c r="Q2" s="86"/>
      <c r="R2" s="86"/>
      <c r="S2" s="87"/>
    </row>
    <row r="3" spans="1:31">
      <c r="A3" s="88" t="s">
        <v>46</v>
      </c>
      <c r="B3" s="84"/>
      <c r="C3" s="82"/>
      <c r="D3" s="82"/>
      <c r="E3" s="82"/>
      <c r="F3" s="82"/>
      <c r="G3" s="82"/>
      <c r="H3" s="84"/>
      <c r="I3" s="84"/>
      <c r="J3" s="84"/>
      <c r="K3" s="84"/>
      <c r="L3" s="84"/>
      <c r="M3" s="84"/>
      <c r="N3" s="84"/>
      <c r="O3" s="84"/>
      <c r="P3" s="89"/>
      <c r="Q3" s="90"/>
      <c r="R3" s="91"/>
      <c r="S3" s="91"/>
    </row>
    <row r="4" spans="1:31">
      <c r="A4" s="84" t="s">
        <v>142</v>
      </c>
      <c r="B4" s="84"/>
      <c r="C4" s="82"/>
      <c r="D4" s="82"/>
      <c r="E4" s="82"/>
      <c r="F4" s="82"/>
      <c r="G4" s="82"/>
      <c r="H4" s="84"/>
      <c r="I4" s="84"/>
      <c r="J4" s="84"/>
      <c r="K4" s="84"/>
      <c r="L4" s="84"/>
      <c r="M4" s="84"/>
      <c r="N4" s="84"/>
      <c r="O4" s="84"/>
      <c r="P4" s="89"/>
      <c r="Q4" s="90"/>
      <c r="R4" s="91"/>
      <c r="S4" s="91"/>
    </row>
    <row r="5" spans="1:31">
      <c r="A5" s="92" t="s">
        <v>81</v>
      </c>
      <c r="B5" s="92" t="s">
        <v>82</v>
      </c>
      <c r="C5" s="92" t="s">
        <v>83</v>
      </c>
      <c r="D5" s="92" t="s">
        <v>84</v>
      </c>
      <c r="E5" s="92" t="s">
        <v>85</v>
      </c>
      <c r="F5" s="92" t="s">
        <v>86</v>
      </c>
      <c r="G5" s="92" t="s">
        <v>87</v>
      </c>
      <c r="H5" s="92" t="s">
        <v>88</v>
      </c>
      <c r="I5" s="92" t="s">
        <v>73</v>
      </c>
      <c r="J5" s="92" t="s">
        <v>74</v>
      </c>
      <c r="K5" s="92" t="s">
        <v>75</v>
      </c>
      <c r="L5" s="92" t="s">
        <v>76</v>
      </c>
      <c r="M5" s="92" t="s">
        <v>77</v>
      </c>
      <c r="N5" s="92" t="s">
        <v>78</v>
      </c>
      <c r="O5" s="92" t="s">
        <v>79</v>
      </c>
      <c r="P5" s="92" t="s">
        <v>80</v>
      </c>
      <c r="Q5" s="90"/>
      <c r="R5" s="91"/>
      <c r="S5" s="91"/>
    </row>
    <row r="6" spans="1:31">
      <c r="A6" s="84"/>
      <c r="B6" s="84"/>
      <c r="C6" s="93"/>
      <c r="D6" s="92" t="s">
        <v>134</v>
      </c>
      <c r="E6" s="92" t="s">
        <v>94</v>
      </c>
      <c r="F6" s="92" t="s">
        <v>89</v>
      </c>
      <c r="G6" s="92"/>
      <c r="H6" s="84"/>
      <c r="I6" s="84"/>
      <c r="J6" s="92" t="s">
        <v>90</v>
      </c>
      <c r="K6" s="92" t="s">
        <v>84</v>
      </c>
      <c r="L6" s="92"/>
      <c r="M6" s="92" t="s">
        <v>91</v>
      </c>
      <c r="N6" s="92" t="s">
        <v>92</v>
      </c>
      <c r="O6" s="92" t="s">
        <v>45</v>
      </c>
      <c r="P6" s="92" t="s">
        <v>45</v>
      </c>
      <c r="Q6" s="91"/>
      <c r="R6" s="91"/>
      <c r="S6" s="91"/>
    </row>
    <row r="7" spans="1:31">
      <c r="A7" s="84"/>
      <c r="B7" s="84"/>
      <c r="C7" s="93"/>
      <c r="D7" s="92"/>
      <c r="E7" s="92"/>
      <c r="F7" s="92"/>
      <c r="G7" s="92"/>
      <c r="H7" s="84"/>
      <c r="I7" s="84"/>
      <c r="J7" s="92"/>
      <c r="K7" s="92"/>
      <c r="L7" s="92"/>
      <c r="M7" s="92"/>
      <c r="N7" s="92" t="s">
        <v>5</v>
      </c>
      <c r="O7" s="92" t="s">
        <v>5</v>
      </c>
      <c r="P7" s="92" t="s">
        <v>45</v>
      </c>
      <c r="Q7" s="94" t="s">
        <v>45</v>
      </c>
      <c r="R7" s="95" t="s">
        <v>45</v>
      </c>
      <c r="S7" s="86"/>
      <c r="T7" s="2"/>
    </row>
    <row r="8" spans="1:31" ht="25.5">
      <c r="A8" s="96" t="s">
        <v>47</v>
      </c>
      <c r="B8" s="96" t="s">
        <v>48</v>
      </c>
      <c r="C8" s="97" t="s">
        <v>49</v>
      </c>
      <c r="D8" s="98" t="s">
        <v>62</v>
      </c>
      <c r="E8" s="98" t="s">
        <v>63</v>
      </c>
      <c r="F8" s="98" t="s">
        <v>96</v>
      </c>
      <c r="G8" s="97" t="s">
        <v>16</v>
      </c>
      <c r="H8" s="99" t="s">
        <v>67</v>
      </c>
      <c r="I8" s="99" t="s">
        <v>68</v>
      </c>
      <c r="J8" s="100" t="s">
        <v>50</v>
      </c>
      <c r="K8" s="99" t="s">
        <v>71</v>
      </c>
      <c r="L8" s="99" t="s">
        <v>72</v>
      </c>
      <c r="M8" s="100" t="s">
        <v>51</v>
      </c>
      <c r="N8" s="99" t="s">
        <v>65</v>
      </c>
      <c r="O8" s="99" t="s">
        <v>66</v>
      </c>
      <c r="P8" s="99" t="s">
        <v>95</v>
      </c>
      <c r="Q8" s="94">
        <f>+Inputs!D5</f>
        <v>40148</v>
      </c>
      <c r="R8" s="94">
        <f>+Inputs!D6</f>
        <v>40513</v>
      </c>
      <c r="S8" s="86" t="s">
        <v>52</v>
      </c>
      <c r="T8" s="2"/>
      <c r="U8" s="160">
        <f>+Summary!$D$93</f>
        <v>39814</v>
      </c>
      <c r="V8" s="160">
        <f>+Summary!$D$94</f>
        <v>39845</v>
      </c>
      <c r="W8" s="160">
        <f>+Summary!$D$95</f>
        <v>39873</v>
      </c>
      <c r="X8" s="160">
        <f>+Summary!$D$96</f>
        <v>39904</v>
      </c>
      <c r="Y8" s="160">
        <f>+Summary!$D$97</f>
        <v>39934</v>
      </c>
      <c r="Z8" s="160">
        <f>+Summary!$D$98</f>
        <v>39965</v>
      </c>
      <c r="AA8" s="160">
        <f>+Summary!$D$99</f>
        <v>39995</v>
      </c>
      <c r="AB8" s="160">
        <f>+Summary!$D$100</f>
        <v>40026</v>
      </c>
      <c r="AC8" s="160">
        <f>+Summary!$D$101</f>
        <v>40057</v>
      </c>
      <c r="AD8" s="160">
        <f>+Summary!$D$102</f>
        <v>40087</v>
      </c>
      <c r="AE8" s="160">
        <f>+Summary!$D$103</f>
        <v>40118</v>
      </c>
    </row>
    <row r="9" spans="1:31">
      <c r="A9" s="31">
        <v>34790</v>
      </c>
      <c r="B9" s="32">
        <v>-2294650</v>
      </c>
      <c r="C9" s="6">
        <v>1</v>
      </c>
      <c r="D9" s="29">
        <f t="shared" ref="D9:D40" si="0">ROUND(-(+$B$9/180)*1,0)</f>
        <v>12748</v>
      </c>
      <c r="E9" s="29">
        <f>+D9</f>
        <v>12748</v>
      </c>
      <c r="F9" s="29">
        <f t="shared" ref="F9:F40" si="1">$B$9+E9</f>
        <v>-2281902</v>
      </c>
      <c r="G9" s="34">
        <f>+Inputs!$D$2</f>
        <v>0.3795</v>
      </c>
      <c r="H9" s="27">
        <f>-B9</f>
        <v>2294650</v>
      </c>
      <c r="I9" s="27">
        <f>+H9</f>
        <v>2294650</v>
      </c>
      <c r="J9" s="27">
        <f>H9*G9</f>
        <v>870819.67500000005</v>
      </c>
      <c r="K9" s="27">
        <f t="shared" ref="K9:K40" si="2">D9</f>
        <v>12748</v>
      </c>
      <c r="L9" s="27">
        <f>+K9</f>
        <v>12748</v>
      </c>
      <c r="M9" s="27">
        <f t="shared" ref="M9:M40" si="3">K9*G9</f>
        <v>4837.866</v>
      </c>
      <c r="N9" s="27">
        <f t="shared" ref="N9:N40" si="4">M9-J9</f>
        <v>-865981.80900000001</v>
      </c>
      <c r="O9" s="27">
        <f>+N9</f>
        <v>-865981.80900000001</v>
      </c>
      <c r="P9" s="27">
        <f>-SUM(N9)</f>
        <v>865981.80900000001</v>
      </c>
      <c r="Q9" s="38">
        <f>VLOOKUP(Q8,A9:P188,5)</f>
        <v>2256396</v>
      </c>
      <c r="R9" s="38">
        <f>VLOOKUP(R8,A9:P188,5)</f>
        <v>2294650</v>
      </c>
      <c r="S9" s="38">
        <f>+R9-Q9</f>
        <v>38254</v>
      </c>
      <c r="T9" s="35" t="s">
        <v>64</v>
      </c>
      <c r="U9" s="161">
        <f>-IF(TYPE(VLOOKUP(U8,$A$9:$P$188,6,FALSE))=16,0,VLOOKUP(U8,$A$9:$P$188,6,FALSE))</f>
        <v>178482</v>
      </c>
      <c r="V9" s="161">
        <f>-IF(TYPE(VLOOKUP(V8,$A$9:$P$188,6,FALSE))=16,0,VLOOKUP(V8,$A$9:$P$188,6,FALSE))</f>
        <v>165734</v>
      </c>
      <c r="W9" s="161">
        <f t="shared" ref="W9:AE9" si="5">-IF(TYPE(VLOOKUP(W8,$A$9:$P$188,6,FALSE))=16,0,VLOOKUP(W8,$A$9:$P$188,6,FALSE))</f>
        <v>152986</v>
      </c>
      <c r="X9" s="161">
        <f t="shared" si="5"/>
        <v>140238</v>
      </c>
      <c r="Y9" s="161">
        <f t="shared" si="5"/>
        <v>127490</v>
      </c>
      <c r="Z9" s="161">
        <f t="shared" si="5"/>
        <v>114742</v>
      </c>
      <c r="AA9" s="161">
        <f t="shared" si="5"/>
        <v>101994</v>
      </c>
      <c r="AB9" s="161">
        <f t="shared" si="5"/>
        <v>89246</v>
      </c>
      <c r="AC9" s="161">
        <f t="shared" si="5"/>
        <v>76498</v>
      </c>
      <c r="AD9" s="161">
        <f t="shared" si="5"/>
        <v>63750</v>
      </c>
      <c r="AE9" s="161">
        <f t="shared" si="5"/>
        <v>51002</v>
      </c>
    </row>
    <row r="10" spans="1:31">
      <c r="A10" s="30">
        <v>34820</v>
      </c>
      <c r="B10" s="9"/>
      <c r="C10" s="6">
        <v>2</v>
      </c>
      <c r="D10" s="29">
        <f t="shared" si="0"/>
        <v>12748</v>
      </c>
      <c r="E10" s="29">
        <f t="shared" ref="E10:E41" si="6">+E9+D10</f>
        <v>25496</v>
      </c>
      <c r="F10" s="29">
        <f t="shared" si="1"/>
        <v>-2269154</v>
      </c>
      <c r="G10" s="34">
        <f>+Inputs!$D$2</f>
        <v>0.3795</v>
      </c>
      <c r="H10" s="2"/>
      <c r="I10" s="27">
        <f t="shared" ref="I10:I41" si="7">+I9+H10</f>
        <v>2294650</v>
      </c>
      <c r="J10" s="27"/>
      <c r="K10" s="27">
        <f t="shared" si="2"/>
        <v>12748</v>
      </c>
      <c r="L10" s="27">
        <f t="shared" ref="L10:L41" si="8">+L9+K10</f>
        <v>25496</v>
      </c>
      <c r="M10" s="27">
        <f t="shared" si="3"/>
        <v>4837.866</v>
      </c>
      <c r="N10" s="27">
        <f t="shared" si="4"/>
        <v>4837.866</v>
      </c>
      <c r="O10" s="27">
        <f t="shared" ref="O10:O41" si="9">+O9+N10</f>
        <v>-861143.94299999997</v>
      </c>
      <c r="P10" s="27">
        <f t="shared" ref="P10:P41" si="10">P9-N10</f>
        <v>861143.94299999997</v>
      </c>
      <c r="Q10" s="38">
        <f>VLOOKUP(Q8,A9:P188,15)</f>
        <v>-14507.194599997551</v>
      </c>
      <c r="R10" s="38">
        <f>VLOOKUP(R8,A9:P188,15)</f>
        <v>10.580940002450916</v>
      </c>
      <c r="S10" s="38">
        <f>+R10-Q10</f>
        <v>14517.775540000002</v>
      </c>
      <c r="T10" s="36" t="s">
        <v>69</v>
      </c>
    </row>
    <row r="11" spans="1:31">
      <c r="A11" s="31">
        <v>34851</v>
      </c>
      <c r="B11" s="5"/>
      <c r="C11" s="6">
        <v>3</v>
      </c>
      <c r="D11" s="29">
        <f t="shared" si="0"/>
        <v>12748</v>
      </c>
      <c r="E11" s="29">
        <f t="shared" si="6"/>
        <v>38244</v>
      </c>
      <c r="F11" s="29">
        <f t="shared" si="1"/>
        <v>-2256406</v>
      </c>
      <c r="G11" s="34">
        <f>+Inputs!$D$2</f>
        <v>0.3795</v>
      </c>
      <c r="H11" s="2"/>
      <c r="I11" s="27">
        <f t="shared" si="7"/>
        <v>2294650</v>
      </c>
      <c r="J11" s="27"/>
      <c r="K11" s="27">
        <f t="shared" si="2"/>
        <v>12748</v>
      </c>
      <c r="L11" s="27">
        <f t="shared" si="8"/>
        <v>38244</v>
      </c>
      <c r="M11" s="27">
        <f t="shared" si="3"/>
        <v>4837.866</v>
      </c>
      <c r="N11" s="27">
        <f t="shared" si="4"/>
        <v>4837.866</v>
      </c>
      <c r="O11" s="27">
        <f t="shared" si="9"/>
        <v>-856306.07699999993</v>
      </c>
      <c r="P11" s="27">
        <f t="shared" si="10"/>
        <v>856306.07699999993</v>
      </c>
      <c r="Q11" s="38">
        <f>+VLOOKUP(Q8,A9:P188,16)</f>
        <v>14507.194599997551</v>
      </c>
      <c r="R11" s="38">
        <f>+VLOOKUP(R8,A9:P188,16)</f>
        <v>-10.580940002450916</v>
      </c>
      <c r="S11" s="38">
        <f>(+Q11+R11)/2</f>
        <v>7248.3068299975494</v>
      </c>
      <c r="T11" s="36" t="s">
        <v>113</v>
      </c>
      <c r="U11" s="161">
        <f>IF(TYPE(VLOOKUP(U8,$A$9:$P$188,16,FALSE))=16,0,VLOOKUP(U8,$A$9:$P$188,16,FALSE))</f>
        <v>67725.122879997536</v>
      </c>
      <c r="V11" s="161">
        <f t="shared" ref="V11:AE11" si="11">IF(TYPE(VLOOKUP(V8,$A$9:$P$188,16,FALSE))=16,0,VLOOKUP(V8,$A$9:$P$188,16,FALSE))</f>
        <v>62887.129399997539</v>
      </c>
      <c r="W11" s="161">
        <f t="shared" si="11"/>
        <v>58049.135919997541</v>
      </c>
      <c r="X11" s="161">
        <f t="shared" si="11"/>
        <v>53211.142439997544</v>
      </c>
      <c r="Y11" s="161">
        <f t="shared" si="11"/>
        <v>48373.148959997547</v>
      </c>
      <c r="Z11" s="161">
        <f t="shared" si="11"/>
        <v>43535.155479997549</v>
      </c>
      <c r="AA11" s="161">
        <f t="shared" si="11"/>
        <v>38697.161999997552</v>
      </c>
      <c r="AB11" s="161">
        <f t="shared" si="11"/>
        <v>33859.168519997555</v>
      </c>
      <c r="AC11" s="161">
        <f t="shared" si="11"/>
        <v>29021.175039997554</v>
      </c>
      <c r="AD11" s="161">
        <f t="shared" si="11"/>
        <v>24183.181559997553</v>
      </c>
      <c r="AE11" s="161">
        <f t="shared" si="11"/>
        <v>19345.188079997552</v>
      </c>
    </row>
    <row r="12" spans="1:31">
      <c r="A12" s="30">
        <v>34881</v>
      </c>
      <c r="B12" s="3"/>
      <c r="C12" s="6">
        <v>4</v>
      </c>
      <c r="D12" s="29">
        <f t="shared" si="0"/>
        <v>12748</v>
      </c>
      <c r="E12" s="29">
        <f t="shared" si="6"/>
        <v>50992</v>
      </c>
      <c r="F12" s="29">
        <f t="shared" si="1"/>
        <v>-2243658</v>
      </c>
      <c r="G12" s="34">
        <f>+Inputs!$D$2</f>
        <v>0.3795</v>
      </c>
      <c r="H12" s="2"/>
      <c r="I12" s="27">
        <f t="shared" si="7"/>
        <v>2294650</v>
      </c>
      <c r="J12" s="27"/>
      <c r="K12" s="27">
        <f t="shared" si="2"/>
        <v>12748</v>
      </c>
      <c r="L12" s="27">
        <f t="shared" si="8"/>
        <v>50992</v>
      </c>
      <c r="M12" s="27">
        <f t="shared" si="3"/>
        <v>4837.866</v>
      </c>
      <c r="N12" s="27">
        <f t="shared" si="4"/>
        <v>4837.866</v>
      </c>
      <c r="O12" s="27">
        <f t="shared" si="9"/>
        <v>-851468.21099999989</v>
      </c>
      <c r="P12" s="27">
        <f t="shared" si="10"/>
        <v>851468.21099999989</v>
      </c>
      <c r="Q12" s="39"/>
      <c r="R12" s="40"/>
      <c r="S12" s="40"/>
      <c r="T12" s="36"/>
    </row>
    <row r="13" spans="1:31">
      <c r="A13" s="31">
        <v>34912</v>
      </c>
      <c r="B13" s="3"/>
      <c r="C13" s="6">
        <v>5</v>
      </c>
      <c r="D13" s="29">
        <f t="shared" si="0"/>
        <v>12748</v>
      </c>
      <c r="E13" s="29">
        <f t="shared" si="6"/>
        <v>63740</v>
      </c>
      <c r="F13" s="29">
        <f t="shared" si="1"/>
        <v>-2230910</v>
      </c>
      <c r="G13" s="34">
        <f>+Inputs!$D$2</f>
        <v>0.3795</v>
      </c>
      <c r="H13" s="2"/>
      <c r="I13" s="27">
        <f t="shared" si="7"/>
        <v>2294650</v>
      </c>
      <c r="J13" s="27"/>
      <c r="K13" s="27">
        <f t="shared" si="2"/>
        <v>12748</v>
      </c>
      <c r="L13" s="27">
        <f t="shared" si="8"/>
        <v>63740</v>
      </c>
      <c r="M13" s="27">
        <f t="shared" si="3"/>
        <v>4837.866</v>
      </c>
      <c r="N13" s="27">
        <f t="shared" si="4"/>
        <v>4837.866</v>
      </c>
      <c r="O13" s="27">
        <f t="shared" si="9"/>
        <v>-846630.34499999986</v>
      </c>
      <c r="P13" s="27">
        <f t="shared" si="10"/>
        <v>846630.34499999986</v>
      </c>
      <c r="Q13" s="38">
        <f>VLOOKUP(Q8,A9:P188,9)</f>
        <v>2294650</v>
      </c>
      <c r="R13" s="38">
        <f>VLOOKUP(R8,A9:P188,9)</f>
        <v>2294650</v>
      </c>
      <c r="S13" s="38">
        <f>+R13-Q13</f>
        <v>0</v>
      </c>
      <c r="T13" s="36" t="s">
        <v>70</v>
      </c>
    </row>
    <row r="14" spans="1:31">
      <c r="A14" s="30">
        <v>34943</v>
      </c>
      <c r="B14" s="3"/>
      <c r="C14" s="6">
        <v>6</v>
      </c>
      <c r="D14" s="29">
        <f t="shared" si="0"/>
        <v>12748</v>
      </c>
      <c r="E14" s="29">
        <f t="shared" si="6"/>
        <v>76488</v>
      </c>
      <c r="F14" s="29">
        <f t="shared" si="1"/>
        <v>-2218162</v>
      </c>
      <c r="G14" s="34">
        <f>+Inputs!$D$2</f>
        <v>0.3795</v>
      </c>
      <c r="H14" s="2"/>
      <c r="I14" s="27">
        <f t="shared" si="7"/>
        <v>2294650</v>
      </c>
      <c r="J14" s="27"/>
      <c r="K14" s="27">
        <f t="shared" si="2"/>
        <v>12748</v>
      </c>
      <c r="L14" s="27">
        <f t="shared" si="8"/>
        <v>76488</v>
      </c>
      <c r="M14" s="27">
        <f t="shared" si="3"/>
        <v>4837.866</v>
      </c>
      <c r="N14" s="27">
        <f t="shared" si="4"/>
        <v>4837.866</v>
      </c>
      <c r="O14" s="27">
        <f t="shared" si="9"/>
        <v>-841792.47899999982</v>
      </c>
      <c r="P14" s="27">
        <f t="shared" si="10"/>
        <v>841792.47899999982</v>
      </c>
      <c r="Q14" s="38">
        <f>VLOOKUP(Q8,A9:P188,12)</f>
        <v>2256396</v>
      </c>
      <c r="R14" s="38">
        <f>VLOOKUP(R8,A9:P188,12)</f>
        <v>2294650</v>
      </c>
      <c r="S14" s="38">
        <f>+R14-Q14</f>
        <v>38254</v>
      </c>
      <c r="T14" s="37" t="s">
        <v>93</v>
      </c>
    </row>
    <row r="15" spans="1:31">
      <c r="A15" s="31">
        <v>34973</v>
      </c>
      <c r="B15" s="3"/>
      <c r="C15" s="6">
        <v>7</v>
      </c>
      <c r="D15" s="29">
        <f t="shared" si="0"/>
        <v>12748</v>
      </c>
      <c r="E15" s="29">
        <f t="shared" si="6"/>
        <v>89236</v>
      </c>
      <c r="F15" s="29">
        <f t="shared" si="1"/>
        <v>-2205414</v>
      </c>
      <c r="G15" s="34">
        <f>+Inputs!$D$2</f>
        <v>0.3795</v>
      </c>
      <c r="H15" s="2"/>
      <c r="I15" s="27">
        <f t="shared" si="7"/>
        <v>2294650</v>
      </c>
      <c r="J15" s="27"/>
      <c r="K15" s="27">
        <f t="shared" si="2"/>
        <v>12748</v>
      </c>
      <c r="L15" s="27">
        <f t="shared" si="8"/>
        <v>89236</v>
      </c>
      <c r="M15" s="27">
        <f t="shared" si="3"/>
        <v>4837.866</v>
      </c>
      <c r="N15" s="27">
        <f t="shared" si="4"/>
        <v>4837.866</v>
      </c>
      <c r="O15" s="27">
        <f t="shared" si="9"/>
        <v>-836954.61299999978</v>
      </c>
      <c r="P15" s="27">
        <f t="shared" si="10"/>
        <v>836954.61299999978</v>
      </c>
    </row>
    <row r="16" spans="1:31">
      <c r="A16" s="30">
        <v>35004</v>
      </c>
      <c r="B16" s="3"/>
      <c r="C16" s="6">
        <v>8</v>
      </c>
      <c r="D16" s="29">
        <f t="shared" si="0"/>
        <v>12748</v>
      </c>
      <c r="E16" s="29">
        <f t="shared" si="6"/>
        <v>101984</v>
      </c>
      <c r="F16" s="29">
        <f t="shared" si="1"/>
        <v>-2192666</v>
      </c>
      <c r="G16" s="34">
        <f>+Inputs!$D$2</f>
        <v>0.3795</v>
      </c>
      <c r="H16" s="2"/>
      <c r="I16" s="27">
        <f t="shared" si="7"/>
        <v>2294650</v>
      </c>
      <c r="J16" s="27"/>
      <c r="K16" s="27">
        <f t="shared" si="2"/>
        <v>12748</v>
      </c>
      <c r="L16" s="27">
        <f t="shared" si="8"/>
        <v>101984</v>
      </c>
      <c r="M16" s="27">
        <f t="shared" si="3"/>
        <v>4837.866</v>
      </c>
      <c r="N16" s="27">
        <f t="shared" si="4"/>
        <v>4837.866</v>
      </c>
      <c r="O16" s="27">
        <f t="shared" si="9"/>
        <v>-832116.74699999974</v>
      </c>
      <c r="P16" s="27">
        <f t="shared" si="10"/>
        <v>832116.74699999974</v>
      </c>
      <c r="Q16" s="4"/>
      <c r="R16" s="4"/>
      <c r="S16" s="4"/>
    </row>
    <row r="17" spans="1:19">
      <c r="A17" s="31">
        <v>35034</v>
      </c>
      <c r="B17" s="3"/>
      <c r="C17" s="6">
        <v>9</v>
      </c>
      <c r="D17" s="29">
        <f t="shared" si="0"/>
        <v>12748</v>
      </c>
      <c r="E17" s="29">
        <f t="shared" si="6"/>
        <v>114732</v>
      </c>
      <c r="F17" s="29">
        <f t="shared" si="1"/>
        <v>-2179918</v>
      </c>
      <c r="G17" s="34">
        <f>+Inputs!$D$2</f>
        <v>0.3795</v>
      </c>
      <c r="H17" s="2"/>
      <c r="I17" s="27">
        <f t="shared" si="7"/>
        <v>2294650</v>
      </c>
      <c r="J17" s="27"/>
      <c r="K17" s="27">
        <f t="shared" si="2"/>
        <v>12748</v>
      </c>
      <c r="L17" s="27">
        <f t="shared" si="8"/>
        <v>114732</v>
      </c>
      <c r="M17" s="27">
        <f t="shared" si="3"/>
        <v>4837.866</v>
      </c>
      <c r="N17" s="27">
        <f t="shared" si="4"/>
        <v>4837.866</v>
      </c>
      <c r="O17" s="27">
        <f t="shared" si="9"/>
        <v>-827278.8809999997</v>
      </c>
      <c r="P17" s="27">
        <f t="shared" si="10"/>
        <v>827278.8809999997</v>
      </c>
      <c r="Q17" s="4"/>
      <c r="R17" s="4"/>
      <c r="S17" s="4"/>
    </row>
    <row r="18" spans="1:19">
      <c r="A18" s="30">
        <v>35065</v>
      </c>
      <c r="B18" s="3"/>
      <c r="C18" s="6">
        <v>10</v>
      </c>
      <c r="D18" s="29">
        <f t="shared" si="0"/>
        <v>12748</v>
      </c>
      <c r="E18" s="29">
        <f t="shared" si="6"/>
        <v>127480</v>
      </c>
      <c r="F18" s="29">
        <f t="shared" si="1"/>
        <v>-2167170</v>
      </c>
      <c r="G18" s="34">
        <f>+Inputs!$D$2</f>
        <v>0.3795</v>
      </c>
      <c r="H18" s="2"/>
      <c r="I18" s="27">
        <f t="shared" si="7"/>
        <v>2294650</v>
      </c>
      <c r="J18" s="27"/>
      <c r="K18" s="27">
        <f t="shared" si="2"/>
        <v>12748</v>
      </c>
      <c r="L18" s="27">
        <f t="shared" si="8"/>
        <v>127480</v>
      </c>
      <c r="M18" s="27">
        <f t="shared" si="3"/>
        <v>4837.866</v>
      </c>
      <c r="N18" s="27">
        <f t="shared" si="4"/>
        <v>4837.866</v>
      </c>
      <c r="O18" s="27">
        <f t="shared" si="9"/>
        <v>-822441.01499999966</v>
      </c>
      <c r="P18" s="27">
        <f t="shared" si="10"/>
        <v>822441.01499999966</v>
      </c>
      <c r="Q18" s="4"/>
      <c r="R18" s="4"/>
      <c r="S18" s="4"/>
    </row>
    <row r="19" spans="1:19">
      <c r="A19" s="31">
        <v>35096</v>
      </c>
      <c r="B19" s="3"/>
      <c r="C19" s="6">
        <v>11</v>
      </c>
      <c r="D19" s="29">
        <f t="shared" si="0"/>
        <v>12748</v>
      </c>
      <c r="E19" s="29">
        <f t="shared" si="6"/>
        <v>140228</v>
      </c>
      <c r="F19" s="29">
        <f t="shared" si="1"/>
        <v>-2154422</v>
      </c>
      <c r="G19" s="34">
        <f>+Inputs!$D$2</f>
        <v>0.3795</v>
      </c>
      <c r="H19" s="2"/>
      <c r="I19" s="27">
        <f t="shared" si="7"/>
        <v>2294650</v>
      </c>
      <c r="J19" s="27"/>
      <c r="K19" s="27">
        <f t="shared" si="2"/>
        <v>12748</v>
      </c>
      <c r="L19" s="27">
        <f t="shared" si="8"/>
        <v>140228</v>
      </c>
      <c r="M19" s="27">
        <f t="shared" si="3"/>
        <v>4837.866</v>
      </c>
      <c r="N19" s="27">
        <f t="shared" si="4"/>
        <v>4837.866</v>
      </c>
      <c r="O19" s="27">
        <f t="shared" si="9"/>
        <v>-817603.14899999963</v>
      </c>
      <c r="P19" s="27">
        <f t="shared" si="10"/>
        <v>817603.14899999963</v>
      </c>
      <c r="Q19" s="4"/>
      <c r="R19" s="4"/>
      <c r="S19" s="4"/>
    </row>
    <row r="20" spans="1:19">
      <c r="A20" s="30">
        <v>35125</v>
      </c>
      <c r="B20" s="3"/>
      <c r="C20" s="6">
        <v>12</v>
      </c>
      <c r="D20" s="29">
        <f t="shared" si="0"/>
        <v>12748</v>
      </c>
      <c r="E20" s="29">
        <f t="shared" si="6"/>
        <v>152976</v>
      </c>
      <c r="F20" s="29">
        <f t="shared" si="1"/>
        <v>-2141674</v>
      </c>
      <c r="G20" s="34">
        <f>+Inputs!$D$2</f>
        <v>0.3795</v>
      </c>
      <c r="H20" s="2"/>
      <c r="I20" s="27">
        <f t="shared" si="7"/>
        <v>2294650</v>
      </c>
      <c r="J20" s="27"/>
      <c r="K20" s="27">
        <f t="shared" si="2"/>
        <v>12748</v>
      </c>
      <c r="L20" s="27">
        <f t="shared" si="8"/>
        <v>152976</v>
      </c>
      <c r="M20" s="27">
        <f t="shared" si="3"/>
        <v>4837.866</v>
      </c>
      <c r="N20" s="27">
        <f t="shared" si="4"/>
        <v>4837.866</v>
      </c>
      <c r="O20" s="27">
        <f t="shared" si="9"/>
        <v>-812765.28299999959</v>
      </c>
      <c r="P20" s="27">
        <f t="shared" si="10"/>
        <v>812765.28299999959</v>
      </c>
      <c r="Q20" s="4"/>
      <c r="R20" s="4"/>
      <c r="S20" s="4"/>
    </row>
    <row r="21" spans="1:19">
      <c r="A21" s="31">
        <v>35156</v>
      </c>
      <c r="B21" s="3"/>
      <c r="C21" s="6">
        <v>13</v>
      </c>
      <c r="D21" s="29">
        <f t="shared" si="0"/>
        <v>12748</v>
      </c>
      <c r="E21" s="29">
        <f t="shared" si="6"/>
        <v>165724</v>
      </c>
      <c r="F21" s="29">
        <f t="shared" si="1"/>
        <v>-2128926</v>
      </c>
      <c r="G21" s="34">
        <f>+Inputs!$D$2</f>
        <v>0.3795</v>
      </c>
      <c r="H21" s="2"/>
      <c r="I21" s="27">
        <f t="shared" si="7"/>
        <v>2294650</v>
      </c>
      <c r="J21" s="27"/>
      <c r="K21" s="27">
        <f t="shared" si="2"/>
        <v>12748</v>
      </c>
      <c r="L21" s="27">
        <f t="shared" si="8"/>
        <v>165724</v>
      </c>
      <c r="M21" s="27">
        <f t="shared" si="3"/>
        <v>4837.866</v>
      </c>
      <c r="N21" s="27">
        <f t="shared" si="4"/>
        <v>4837.866</v>
      </c>
      <c r="O21" s="27">
        <f t="shared" si="9"/>
        <v>-807927.41699999955</v>
      </c>
      <c r="P21" s="27">
        <f t="shared" si="10"/>
        <v>807927.41699999955</v>
      </c>
      <c r="Q21" s="4"/>
      <c r="R21" s="4"/>
      <c r="S21" s="4"/>
    </row>
    <row r="22" spans="1:19">
      <c r="A22" s="30">
        <v>35186</v>
      </c>
      <c r="B22" s="3"/>
      <c r="C22" s="6">
        <v>14</v>
      </c>
      <c r="D22" s="29">
        <f t="shared" si="0"/>
        <v>12748</v>
      </c>
      <c r="E22" s="29">
        <f t="shared" si="6"/>
        <v>178472</v>
      </c>
      <c r="F22" s="29">
        <f t="shared" si="1"/>
        <v>-2116178</v>
      </c>
      <c r="G22" s="34">
        <f>+Inputs!$D$2</f>
        <v>0.3795</v>
      </c>
      <c r="H22" s="2"/>
      <c r="I22" s="27">
        <f t="shared" si="7"/>
        <v>2294650</v>
      </c>
      <c r="J22" s="27"/>
      <c r="K22" s="27">
        <f t="shared" si="2"/>
        <v>12748</v>
      </c>
      <c r="L22" s="27">
        <f t="shared" si="8"/>
        <v>178472</v>
      </c>
      <c r="M22" s="27">
        <f t="shared" si="3"/>
        <v>4837.866</v>
      </c>
      <c r="N22" s="27">
        <f t="shared" si="4"/>
        <v>4837.866</v>
      </c>
      <c r="O22" s="27">
        <f t="shared" si="9"/>
        <v>-803089.55099999951</v>
      </c>
      <c r="P22" s="27">
        <f t="shared" si="10"/>
        <v>803089.55099999951</v>
      </c>
      <c r="Q22" s="4"/>
      <c r="R22" s="4"/>
      <c r="S22" s="4"/>
    </row>
    <row r="23" spans="1:19">
      <c r="A23" s="31">
        <v>35217</v>
      </c>
      <c r="B23" s="3"/>
      <c r="C23" s="6">
        <v>15</v>
      </c>
      <c r="D23" s="29">
        <f t="shared" si="0"/>
        <v>12748</v>
      </c>
      <c r="E23" s="29">
        <f t="shared" si="6"/>
        <v>191220</v>
      </c>
      <c r="F23" s="29">
        <f t="shared" si="1"/>
        <v>-2103430</v>
      </c>
      <c r="G23" s="34">
        <f>+Inputs!$D$2</f>
        <v>0.3795</v>
      </c>
      <c r="H23" s="2"/>
      <c r="I23" s="27">
        <f t="shared" si="7"/>
        <v>2294650</v>
      </c>
      <c r="J23" s="27"/>
      <c r="K23" s="27">
        <f t="shared" si="2"/>
        <v>12748</v>
      </c>
      <c r="L23" s="27">
        <f t="shared" si="8"/>
        <v>191220</v>
      </c>
      <c r="M23" s="27">
        <f t="shared" si="3"/>
        <v>4837.866</v>
      </c>
      <c r="N23" s="27">
        <f t="shared" si="4"/>
        <v>4837.866</v>
      </c>
      <c r="O23" s="27">
        <f t="shared" si="9"/>
        <v>-798251.68499999947</v>
      </c>
      <c r="P23" s="27">
        <f t="shared" si="10"/>
        <v>798251.68499999947</v>
      </c>
      <c r="Q23" s="4"/>
      <c r="R23" s="4"/>
      <c r="S23" s="4"/>
    </row>
    <row r="24" spans="1:19">
      <c r="A24" s="30">
        <v>35247</v>
      </c>
      <c r="B24" s="3"/>
      <c r="C24" s="6">
        <v>16</v>
      </c>
      <c r="D24" s="29">
        <f t="shared" si="0"/>
        <v>12748</v>
      </c>
      <c r="E24" s="29">
        <f t="shared" si="6"/>
        <v>203968</v>
      </c>
      <c r="F24" s="29">
        <f t="shared" si="1"/>
        <v>-2090682</v>
      </c>
      <c r="G24" s="34">
        <f>+Inputs!$D$2</f>
        <v>0.3795</v>
      </c>
      <c r="H24" s="2"/>
      <c r="I24" s="27">
        <f t="shared" si="7"/>
        <v>2294650</v>
      </c>
      <c r="J24" s="27"/>
      <c r="K24" s="27">
        <f t="shared" si="2"/>
        <v>12748</v>
      </c>
      <c r="L24" s="27">
        <f t="shared" si="8"/>
        <v>203968</v>
      </c>
      <c r="M24" s="27">
        <f t="shared" si="3"/>
        <v>4837.866</v>
      </c>
      <c r="N24" s="27">
        <f t="shared" si="4"/>
        <v>4837.866</v>
      </c>
      <c r="O24" s="27">
        <f t="shared" si="9"/>
        <v>-793413.81899999944</v>
      </c>
      <c r="P24" s="27">
        <f t="shared" si="10"/>
        <v>793413.81899999944</v>
      </c>
      <c r="Q24" s="4"/>
      <c r="R24" s="4"/>
      <c r="S24" s="4"/>
    </row>
    <row r="25" spans="1:19">
      <c r="A25" s="31">
        <v>35278</v>
      </c>
      <c r="B25" s="3"/>
      <c r="C25" s="6">
        <v>17</v>
      </c>
      <c r="D25" s="29">
        <f t="shared" si="0"/>
        <v>12748</v>
      </c>
      <c r="E25" s="29">
        <f t="shared" si="6"/>
        <v>216716</v>
      </c>
      <c r="F25" s="29">
        <f t="shared" si="1"/>
        <v>-2077934</v>
      </c>
      <c r="G25" s="34">
        <f>+Inputs!$D$2</f>
        <v>0.3795</v>
      </c>
      <c r="H25" s="2"/>
      <c r="I25" s="27">
        <f t="shared" si="7"/>
        <v>2294650</v>
      </c>
      <c r="J25" s="27"/>
      <c r="K25" s="27">
        <f t="shared" si="2"/>
        <v>12748</v>
      </c>
      <c r="L25" s="27">
        <f t="shared" si="8"/>
        <v>216716</v>
      </c>
      <c r="M25" s="27">
        <f t="shared" si="3"/>
        <v>4837.866</v>
      </c>
      <c r="N25" s="27">
        <f t="shared" si="4"/>
        <v>4837.866</v>
      </c>
      <c r="O25" s="27">
        <f t="shared" si="9"/>
        <v>-788575.9529999994</v>
      </c>
      <c r="P25" s="27">
        <f t="shared" si="10"/>
        <v>788575.9529999994</v>
      </c>
      <c r="Q25" s="4"/>
      <c r="R25" s="4"/>
      <c r="S25" s="4"/>
    </row>
    <row r="26" spans="1:19">
      <c r="A26" s="30">
        <v>35309</v>
      </c>
      <c r="B26" s="3"/>
      <c r="C26" s="6">
        <v>18</v>
      </c>
      <c r="D26" s="29">
        <f t="shared" si="0"/>
        <v>12748</v>
      </c>
      <c r="E26" s="29">
        <f t="shared" si="6"/>
        <v>229464</v>
      </c>
      <c r="F26" s="29">
        <f t="shared" si="1"/>
        <v>-2065186</v>
      </c>
      <c r="G26" s="34">
        <f>+Inputs!$D$2</f>
        <v>0.3795</v>
      </c>
      <c r="H26" s="2"/>
      <c r="I26" s="27">
        <f t="shared" si="7"/>
        <v>2294650</v>
      </c>
      <c r="J26" s="27"/>
      <c r="K26" s="27">
        <f t="shared" si="2"/>
        <v>12748</v>
      </c>
      <c r="L26" s="27">
        <f t="shared" si="8"/>
        <v>229464</v>
      </c>
      <c r="M26" s="27">
        <f t="shared" si="3"/>
        <v>4837.866</v>
      </c>
      <c r="N26" s="27">
        <f t="shared" si="4"/>
        <v>4837.866</v>
      </c>
      <c r="O26" s="27">
        <f t="shared" si="9"/>
        <v>-783738.08699999936</v>
      </c>
      <c r="P26" s="27">
        <f t="shared" si="10"/>
        <v>783738.08699999936</v>
      </c>
      <c r="Q26" s="4"/>
      <c r="R26" s="4"/>
      <c r="S26" s="4"/>
    </row>
    <row r="27" spans="1:19">
      <c r="A27" s="31">
        <v>35339</v>
      </c>
      <c r="B27" s="3"/>
      <c r="C27" s="6">
        <v>19</v>
      </c>
      <c r="D27" s="29">
        <f t="shared" si="0"/>
        <v>12748</v>
      </c>
      <c r="E27" s="29">
        <f t="shared" si="6"/>
        <v>242212</v>
      </c>
      <c r="F27" s="29">
        <f t="shared" si="1"/>
        <v>-2052438</v>
      </c>
      <c r="G27" s="34">
        <f>+Inputs!$D$2</f>
        <v>0.3795</v>
      </c>
      <c r="H27" s="2"/>
      <c r="I27" s="27">
        <f t="shared" si="7"/>
        <v>2294650</v>
      </c>
      <c r="J27" s="27"/>
      <c r="K27" s="27">
        <f t="shared" si="2"/>
        <v>12748</v>
      </c>
      <c r="L27" s="27">
        <f t="shared" si="8"/>
        <v>242212</v>
      </c>
      <c r="M27" s="27">
        <f t="shared" si="3"/>
        <v>4837.866</v>
      </c>
      <c r="N27" s="27">
        <f t="shared" si="4"/>
        <v>4837.866</v>
      </c>
      <c r="O27" s="27">
        <f t="shared" si="9"/>
        <v>-778900.22099999932</v>
      </c>
      <c r="P27" s="27">
        <f t="shared" si="10"/>
        <v>778900.22099999932</v>
      </c>
      <c r="Q27" s="4"/>
      <c r="R27" s="4"/>
      <c r="S27" s="4"/>
    </row>
    <row r="28" spans="1:19">
      <c r="A28" s="30">
        <v>35370</v>
      </c>
      <c r="B28" s="3"/>
      <c r="C28" s="6">
        <v>20</v>
      </c>
      <c r="D28" s="29">
        <f t="shared" si="0"/>
        <v>12748</v>
      </c>
      <c r="E28" s="29">
        <f t="shared" si="6"/>
        <v>254960</v>
      </c>
      <c r="F28" s="29">
        <f t="shared" si="1"/>
        <v>-2039690</v>
      </c>
      <c r="G28" s="34">
        <f>+Inputs!$D$2</f>
        <v>0.3795</v>
      </c>
      <c r="H28" s="2"/>
      <c r="I28" s="27">
        <f t="shared" si="7"/>
        <v>2294650</v>
      </c>
      <c r="J28" s="27"/>
      <c r="K28" s="27">
        <f t="shared" si="2"/>
        <v>12748</v>
      </c>
      <c r="L28" s="27">
        <f t="shared" si="8"/>
        <v>254960</v>
      </c>
      <c r="M28" s="27">
        <f t="shared" si="3"/>
        <v>4837.866</v>
      </c>
      <c r="N28" s="27">
        <f t="shared" si="4"/>
        <v>4837.866</v>
      </c>
      <c r="O28" s="27">
        <f t="shared" si="9"/>
        <v>-774062.35499999928</v>
      </c>
      <c r="P28" s="27">
        <f t="shared" si="10"/>
        <v>774062.35499999928</v>
      </c>
      <c r="Q28" s="4"/>
      <c r="R28" s="4"/>
      <c r="S28" s="4"/>
    </row>
    <row r="29" spans="1:19">
      <c r="A29" s="31">
        <v>35400</v>
      </c>
      <c r="B29" s="3"/>
      <c r="C29" s="6">
        <v>21</v>
      </c>
      <c r="D29" s="29">
        <f t="shared" si="0"/>
        <v>12748</v>
      </c>
      <c r="E29" s="29">
        <f t="shared" si="6"/>
        <v>267708</v>
      </c>
      <c r="F29" s="29">
        <f t="shared" si="1"/>
        <v>-2026942</v>
      </c>
      <c r="G29" s="34">
        <f>+Inputs!$D$2</f>
        <v>0.3795</v>
      </c>
      <c r="H29" s="2"/>
      <c r="I29" s="27">
        <f t="shared" si="7"/>
        <v>2294650</v>
      </c>
      <c r="J29" s="27"/>
      <c r="K29" s="27">
        <f t="shared" si="2"/>
        <v>12748</v>
      </c>
      <c r="L29" s="27">
        <f t="shared" si="8"/>
        <v>267708</v>
      </c>
      <c r="M29" s="27">
        <f t="shared" si="3"/>
        <v>4837.866</v>
      </c>
      <c r="N29" s="27">
        <f t="shared" si="4"/>
        <v>4837.866</v>
      </c>
      <c r="O29" s="27">
        <f t="shared" si="9"/>
        <v>-769224.48899999924</v>
      </c>
      <c r="P29" s="27">
        <f t="shared" si="10"/>
        <v>769224.48899999924</v>
      </c>
      <c r="Q29" s="4"/>
      <c r="R29" s="4"/>
      <c r="S29" s="4"/>
    </row>
    <row r="30" spans="1:19">
      <c r="A30" s="30">
        <v>35431</v>
      </c>
      <c r="B30" s="3"/>
      <c r="C30" s="6">
        <v>22</v>
      </c>
      <c r="D30" s="29">
        <f t="shared" si="0"/>
        <v>12748</v>
      </c>
      <c r="E30" s="29">
        <f t="shared" si="6"/>
        <v>280456</v>
      </c>
      <c r="F30" s="29">
        <f t="shared" si="1"/>
        <v>-2014194</v>
      </c>
      <c r="G30" s="34">
        <f>+Inputs!$D$2</f>
        <v>0.3795</v>
      </c>
      <c r="H30" s="2"/>
      <c r="I30" s="27">
        <f t="shared" si="7"/>
        <v>2294650</v>
      </c>
      <c r="J30" s="27"/>
      <c r="K30" s="27">
        <f t="shared" si="2"/>
        <v>12748</v>
      </c>
      <c r="L30" s="27">
        <f t="shared" si="8"/>
        <v>280456</v>
      </c>
      <c r="M30" s="27">
        <f t="shared" si="3"/>
        <v>4837.866</v>
      </c>
      <c r="N30" s="27">
        <f t="shared" si="4"/>
        <v>4837.866</v>
      </c>
      <c r="O30" s="27">
        <f t="shared" si="9"/>
        <v>-764386.62299999921</v>
      </c>
      <c r="P30" s="27">
        <f t="shared" si="10"/>
        <v>764386.62299999921</v>
      </c>
      <c r="Q30" s="125"/>
    </row>
    <row r="31" spans="1:19">
      <c r="A31" s="31">
        <v>35462</v>
      </c>
      <c r="B31" s="3"/>
      <c r="C31" s="6">
        <v>23</v>
      </c>
      <c r="D31" s="29">
        <f t="shared" si="0"/>
        <v>12748</v>
      </c>
      <c r="E31" s="29">
        <f t="shared" si="6"/>
        <v>293204</v>
      </c>
      <c r="F31" s="29">
        <f t="shared" si="1"/>
        <v>-2001446</v>
      </c>
      <c r="G31" s="34">
        <f>+Inputs!$D$2</f>
        <v>0.3795</v>
      </c>
      <c r="H31" s="2"/>
      <c r="I31" s="27">
        <f t="shared" si="7"/>
        <v>2294650</v>
      </c>
      <c r="J31" s="27"/>
      <c r="K31" s="27">
        <f t="shared" si="2"/>
        <v>12748</v>
      </c>
      <c r="L31" s="27">
        <f t="shared" si="8"/>
        <v>293204</v>
      </c>
      <c r="M31" s="27">
        <f t="shared" si="3"/>
        <v>4837.866</v>
      </c>
      <c r="N31" s="27">
        <f t="shared" si="4"/>
        <v>4837.866</v>
      </c>
      <c r="O31" s="27">
        <f t="shared" si="9"/>
        <v>-759548.75699999917</v>
      </c>
      <c r="P31" s="27">
        <f t="shared" si="10"/>
        <v>759548.75699999917</v>
      </c>
      <c r="Q31" s="125"/>
    </row>
    <row r="32" spans="1:19">
      <c r="A32" s="30">
        <v>35490</v>
      </c>
      <c r="B32" s="3"/>
      <c r="C32" s="6">
        <v>24</v>
      </c>
      <c r="D32" s="29">
        <f t="shared" si="0"/>
        <v>12748</v>
      </c>
      <c r="E32" s="29">
        <f t="shared" si="6"/>
        <v>305952</v>
      </c>
      <c r="F32" s="29">
        <f t="shared" si="1"/>
        <v>-1988698</v>
      </c>
      <c r="G32" s="34">
        <f>+Inputs!$D$2</f>
        <v>0.3795</v>
      </c>
      <c r="H32" s="2"/>
      <c r="I32" s="27">
        <f t="shared" si="7"/>
        <v>2294650</v>
      </c>
      <c r="J32" s="27"/>
      <c r="K32" s="27">
        <f t="shared" si="2"/>
        <v>12748</v>
      </c>
      <c r="L32" s="27">
        <f t="shared" si="8"/>
        <v>305952</v>
      </c>
      <c r="M32" s="27">
        <f t="shared" si="3"/>
        <v>4837.866</v>
      </c>
      <c r="N32" s="27">
        <f t="shared" si="4"/>
        <v>4837.866</v>
      </c>
      <c r="O32" s="27">
        <f t="shared" si="9"/>
        <v>-754710.89099999913</v>
      </c>
      <c r="P32" s="27">
        <f t="shared" si="10"/>
        <v>754710.89099999913</v>
      </c>
      <c r="Q32" s="125"/>
    </row>
    <row r="33" spans="1:21">
      <c r="A33" s="31">
        <v>35521</v>
      </c>
      <c r="B33" s="3"/>
      <c r="C33" s="6">
        <v>25</v>
      </c>
      <c r="D33" s="29">
        <f t="shared" si="0"/>
        <v>12748</v>
      </c>
      <c r="E33" s="29">
        <f t="shared" si="6"/>
        <v>318700</v>
      </c>
      <c r="F33" s="29">
        <f t="shared" si="1"/>
        <v>-1975950</v>
      </c>
      <c r="G33" s="34">
        <f>+Inputs!$D$2</f>
        <v>0.3795</v>
      </c>
      <c r="H33" s="2"/>
      <c r="I33" s="27">
        <f t="shared" si="7"/>
        <v>2294650</v>
      </c>
      <c r="J33" s="27"/>
      <c r="K33" s="27">
        <f t="shared" si="2"/>
        <v>12748</v>
      </c>
      <c r="L33" s="27">
        <f t="shared" si="8"/>
        <v>318700</v>
      </c>
      <c r="M33" s="27">
        <f t="shared" si="3"/>
        <v>4837.866</v>
      </c>
      <c r="N33" s="27">
        <f t="shared" si="4"/>
        <v>4837.866</v>
      </c>
      <c r="O33" s="27">
        <f t="shared" si="9"/>
        <v>-749873.02499999909</v>
      </c>
      <c r="P33" s="27">
        <f t="shared" si="10"/>
        <v>749873.02499999909</v>
      </c>
      <c r="Q33" s="125"/>
    </row>
    <row r="34" spans="1:21">
      <c r="A34" s="30">
        <v>35551</v>
      </c>
      <c r="B34" s="3"/>
      <c r="C34" s="6">
        <v>26</v>
      </c>
      <c r="D34" s="29">
        <f t="shared" si="0"/>
        <v>12748</v>
      </c>
      <c r="E34" s="29">
        <f t="shared" si="6"/>
        <v>331448</v>
      </c>
      <c r="F34" s="29">
        <f t="shared" si="1"/>
        <v>-1963202</v>
      </c>
      <c r="G34" s="34">
        <f>+Inputs!$D$2</f>
        <v>0.3795</v>
      </c>
      <c r="H34" s="2"/>
      <c r="I34" s="27">
        <f t="shared" si="7"/>
        <v>2294650</v>
      </c>
      <c r="J34" s="27"/>
      <c r="K34" s="27">
        <f t="shared" si="2"/>
        <v>12748</v>
      </c>
      <c r="L34" s="27">
        <f t="shared" si="8"/>
        <v>331448</v>
      </c>
      <c r="M34" s="27">
        <f t="shared" si="3"/>
        <v>4837.866</v>
      </c>
      <c r="N34" s="27">
        <f t="shared" si="4"/>
        <v>4837.866</v>
      </c>
      <c r="O34" s="27">
        <f t="shared" si="9"/>
        <v>-745035.15899999905</v>
      </c>
      <c r="P34" s="27">
        <f t="shared" si="10"/>
        <v>745035.15899999905</v>
      </c>
      <c r="Q34" s="125"/>
    </row>
    <row r="35" spans="1:21">
      <c r="A35" s="31">
        <v>35582</v>
      </c>
      <c r="B35" s="3"/>
      <c r="C35" s="6">
        <v>27</v>
      </c>
      <c r="D35" s="29">
        <f t="shared" si="0"/>
        <v>12748</v>
      </c>
      <c r="E35" s="29">
        <f t="shared" si="6"/>
        <v>344196</v>
      </c>
      <c r="F35" s="29">
        <f t="shared" si="1"/>
        <v>-1950454</v>
      </c>
      <c r="G35" s="34">
        <f>+Inputs!$D$2</f>
        <v>0.3795</v>
      </c>
      <c r="H35" s="2"/>
      <c r="I35" s="27">
        <f t="shared" si="7"/>
        <v>2294650</v>
      </c>
      <c r="J35" s="27"/>
      <c r="K35" s="27">
        <f t="shared" si="2"/>
        <v>12748</v>
      </c>
      <c r="L35" s="27">
        <f t="shared" si="8"/>
        <v>344196</v>
      </c>
      <c r="M35" s="27">
        <f t="shared" si="3"/>
        <v>4837.866</v>
      </c>
      <c r="N35" s="27">
        <f t="shared" si="4"/>
        <v>4837.866</v>
      </c>
      <c r="O35" s="27">
        <f t="shared" si="9"/>
        <v>-740197.29299999902</v>
      </c>
      <c r="P35" s="27">
        <f t="shared" si="10"/>
        <v>740197.29299999902</v>
      </c>
    </row>
    <row r="36" spans="1:21">
      <c r="A36" s="30">
        <v>35612</v>
      </c>
      <c r="B36" s="3"/>
      <c r="C36" s="6">
        <v>28</v>
      </c>
      <c r="D36" s="29">
        <f t="shared" si="0"/>
        <v>12748</v>
      </c>
      <c r="E36" s="29">
        <f t="shared" si="6"/>
        <v>356944</v>
      </c>
      <c r="F36" s="29">
        <f t="shared" si="1"/>
        <v>-1937706</v>
      </c>
      <c r="G36" s="34">
        <f>+Inputs!$D$2</f>
        <v>0.3795</v>
      </c>
      <c r="H36" s="2"/>
      <c r="I36" s="27">
        <f t="shared" si="7"/>
        <v>2294650</v>
      </c>
      <c r="J36" s="27"/>
      <c r="K36" s="27">
        <f t="shared" si="2"/>
        <v>12748</v>
      </c>
      <c r="L36" s="27">
        <f t="shared" si="8"/>
        <v>356944</v>
      </c>
      <c r="M36" s="27">
        <f t="shared" si="3"/>
        <v>4837.866</v>
      </c>
      <c r="N36" s="27">
        <f t="shared" si="4"/>
        <v>4837.866</v>
      </c>
      <c r="O36" s="27">
        <f t="shared" si="9"/>
        <v>-735359.42699999898</v>
      </c>
      <c r="P36" s="27">
        <f t="shared" si="10"/>
        <v>735359.42699999898</v>
      </c>
    </row>
    <row r="37" spans="1:21">
      <c r="A37" s="31">
        <v>35643</v>
      </c>
      <c r="B37" s="3"/>
      <c r="C37" s="6">
        <v>29</v>
      </c>
      <c r="D37" s="29">
        <f t="shared" si="0"/>
        <v>12748</v>
      </c>
      <c r="E37" s="29">
        <f t="shared" si="6"/>
        <v>369692</v>
      </c>
      <c r="F37" s="29">
        <f t="shared" si="1"/>
        <v>-1924958</v>
      </c>
      <c r="G37" s="34">
        <f>+Inputs!$D$2</f>
        <v>0.3795</v>
      </c>
      <c r="H37" s="2"/>
      <c r="I37" s="27">
        <f t="shared" si="7"/>
        <v>2294650</v>
      </c>
      <c r="J37" s="27"/>
      <c r="K37" s="27">
        <f t="shared" si="2"/>
        <v>12748</v>
      </c>
      <c r="L37" s="27">
        <f t="shared" si="8"/>
        <v>369692</v>
      </c>
      <c r="M37" s="27">
        <f t="shared" si="3"/>
        <v>4837.866</v>
      </c>
      <c r="N37" s="27">
        <f t="shared" si="4"/>
        <v>4837.866</v>
      </c>
      <c r="O37" s="27">
        <f t="shared" si="9"/>
        <v>-730521.56099999894</v>
      </c>
      <c r="P37" s="27">
        <f t="shared" si="10"/>
        <v>730521.56099999894</v>
      </c>
    </row>
    <row r="38" spans="1:21">
      <c r="A38" s="30">
        <v>35674</v>
      </c>
      <c r="B38" s="3"/>
      <c r="C38" s="6">
        <v>30</v>
      </c>
      <c r="D38" s="29">
        <f t="shared" si="0"/>
        <v>12748</v>
      </c>
      <c r="E38" s="29">
        <f t="shared" si="6"/>
        <v>382440</v>
      </c>
      <c r="F38" s="29">
        <f t="shared" si="1"/>
        <v>-1912210</v>
      </c>
      <c r="G38" s="34">
        <f>+Inputs!$D$2</f>
        <v>0.3795</v>
      </c>
      <c r="H38" s="2"/>
      <c r="I38" s="27">
        <f t="shared" si="7"/>
        <v>2294650</v>
      </c>
      <c r="J38" s="27"/>
      <c r="K38" s="27">
        <f t="shared" si="2"/>
        <v>12748</v>
      </c>
      <c r="L38" s="27">
        <f t="shared" si="8"/>
        <v>382440</v>
      </c>
      <c r="M38" s="27">
        <f t="shared" si="3"/>
        <v>4837.866</v>
      </c>
      <c r="N38" s="27">
        <f t="shared" si="4"/>
        <v>4837.866</v>
      </c>
      <c r="O38" s="27">
        <f t="shared" si="9"/>
        <v>-725683.6949999989</v>
      </c>
      <c r="P38" s="27">
        <f t="shared" si="10"/>
        <v>725683.6949999989</v>
      </c>
    </row>
    <row r="39" spans="1:21">
      <c r="A39" s="31">
        <v>35704</v>
      </c>
      <c r="B39" s="2"/>
      <c r="C39" s="6">
        <v>31</v>
      </c>
      <c r="D39" s="29">
        <f t="shared" si="0"/>
        <v>12748</v>
      </c>
      <c r="E39" s="29">
        <f t="shared" si="6"/>
        <v>395188</v>
      </c>
      <c r="F39" s="29">
        <f t="shared" si="1"/>
        <v>-1899462</v>
      </c>
      <c r="G39" s="34">
        <f>+Inputs!$D$2</f>
        <v>0.3795</v>
      </c>
      <c r="H39" s="2"/>
      <c r="I39" s="27">
        <f t="shared" si="7"/>
        <v>2294650</v>
      </c>
      <c r="J39" s="27"/>
      <c r="K39" s="27">
        <f t="shared" si="2"/>
        <v>12748</v>
      </c>
      <c r="L39" s="27">
        <f t="shared" si="8"/>
        <v>395188</v>
      </c>
      <c r="M39" s="27">
        <f t="shared" si="3"/>
        <v>4837.866</v>
      </c>
      <c r="N39" s="27">
        <f t="shared" si="4"/>
        <v>4837.866</v>
      </c>
      <c r="O39" s="27">
        <f t="shared" si="9"/>
        <v>-720845.82899999886</v>
      </c>
      <c r="P39" s="27">
        <f t="shared" si="10"/>
        <v>720845.82899999886</v>
      </c>
    </row>
    <row r="40" spans="1:21">
      <c r="A40" s="30">
        <v>35735</v>
      </c>
      <c r="B40" s="2"/>
      <c r="C40" s="6">
        <v>32</v>
      </c>
      <c r="D40" s="29">
        <f t="shared" si="0"/>
        <v>12748</v>
      </c>
      <c r="E40" s="29">
        <f t="shared" si="6"/>
        <v>407936</v>
      </c>
      <c r="F40" s="29">
        <f t="shared" si="1"/>
        <v>-1886714</v>
      </c>
      <c r="G40" s="34">
        <f>+Inputs!$D$2</f>
        <v>0.3795</v>
      </c>
      <c r="H40" s="2"/>
      <c r="I40" s="27">
        <f t="shared" si="7"/>
        <v>2294650</v>
      </c>
      <c r="J40" s="2"/>
      <c r="K40" s="27">
        <f t="shared" si="2"/>
        <v>12748</v>
      </c>
      <c r="L40" s="27">
        <f t="shared" si="8"/>
        <v>407936</v>
      </c>
      <c r="M40" s="27">
        <f t="shared" si="3"/>
        <v>4837.866</v>
      </c>
      <c r="N40" s="27">
        <f t="shared" si="4"/>
        <v>4837.866</v>
      </c>
      <c r="O40" s="27">
        <f t="shared" si="9"/>
        <v>-716007.96299999882</v>
      </c>
      <c r="P40" s="27">
        <f t="shared" si="10"/>
        <v>716007.96299999882</v>
      </c>
    </row>
    <row r="41" spans="1:21">
      <c r="A41" s="31">
        <v>35765</v>
      </c>
      <c r="C41" s="6">
        <v>33</v>
      </c>
      <c r="D41" s="29">
        <f t="shared" ref="D41:D72" si="12">ROUND(-(+$B$9/180)*1,0)</f>
        <v>12748</v>
      </c>
      <c r="E41" s="29">
        <f t="shared" si="6"/>
        <v>420684</v>
      </c>
      <c r="F41" s="29">
        <f t="shared" ref="F41:F72" si="13">$B$9+E41</f>
        <v>-1873966</v>
      </c>
      <c r="G41" s="34">
        <f>+Inputs!$D$2</f>
        <v>0.3795</v>
      </c>
      <c r="I41" s="27">
        <f t="shared" si="7"/>
        <v>2294650</v>
      </c>
      <c r="K41" s="27">
        <f t="shared" ref="K41:K72" si="14">D41</f>
        <v>12748</v>
      </c>
      <c r="L41" s="27">
        <f t="shared" si="8"/>
        <v>420684</v>
      </c>
      <c r="M41" s="27">
        <f t="shared" ref="M41:M72" si="15">K41*G41</f>
        <v>4837.866</v>
      </c>
      <c r="N41" s="27">
        <f t="shared" ref="N41:N72" si="16">M41-J41</f>
        <v>4837.866</v>
      </c>
      <c r="O41" s="27">
        <f t="shared" si="9"/>
        <v>-711170.09699999879</v>
      </c>
      <c r="P41" s="27">
        <f t="shared" si="10"/>
        <v>711170.09699999879</v>
      </c>
    </row>
    <row r="42" spans="1:21">
      <c r="A42" s="30">
        <v>35796</v>
      </c>
      <c r="C42" s="6">
        <v>34</v>
      </c>
      <c r="D42" s="29">
        <f t="shared" si="12"/>
        <v>12748</v>
      </c>
      <c r="E42" s="29">
        <f t="shared" ref="E42:E73" si="17">+E41+D42</f>
        <v>433432</v>
      </c>
      <c r="F42" s="29">
        <f t="shared" si="13"/>
        <v>-1861218</v>
      </c>
      <c r="G42" s="34">
        <f>+Inputs!$D$2</f>
        <v>0.3795</v>
      </c>
      <c r="I42" s="27">
        <f t="shared" ref="I42:I73" si="18">+I41+H42</f>
        <v>2294650</v>
      </c>
      <c r="K42" s="27">
        <f t="shared" si="14"/>
        <v>12748</v>
      </c>
      <c r="L42" s="27">
        <f t="shared" ref="L42:L73" si="19">+L41+K42</f>
        <v>433432</v>
      </c>
      <c r="M42" s="27">
        <f t="shared" si="15"/>
        <v>4837.866</v>
      </c>
      <c r="N42" s="27">
        <f t="shared" si="16"/>
        <v>4837.866</v>
      </c>
      <c r="O42" s="27">
        <f t="shared" ref="O42:O73" si="20">+O41+N42</f>
        <v>-706332.23099999875</v>
      </c>
      <c r="P42" s="27">
        <f t="shared" ref="P42:P73" si="21">P41-N42</f>
        <v>706332.23099999875</v>
      </c>
    </row>
    <row r="43" spans="1:21">
      <c r="A43" s="31">
        <v>35827</v>
      </c>
      <c r="C43" s="6">
        <v>35</v>
      </c>
      <c r="D43" s="29">
        <f t="shared" si="12"/>
        <v>12748</v>
      </c>
      <c r="E43" s="29">
        <f t="shared" si="17"/>
        <v>446180</v>
      </c>
      <c r="F43" s="29">
        <f t="shared" si="13"/>
        <v>-1848470</v>
      </c>
      <c r="G43" s="34">
        <f>+Inputs!$D$2</f>
        <v>0.3795</v>
      </c>
      <c r="I43" s="27">
        <f t="shared" si="18"/>
        <v>2294650</v>
      </c>
      <c r="K43" s="27">
        <f t="shared" si="14"/>
        <v>12748</v>
      </c>
      <c r="L43" s="27">
        <f t="shared" si="19"/>
        <v>446180</v>
      </c>
      <c r="M43" s="27">
        <f t="shared" si="15"/>
        <v>4837.866</v>
      </c>
      <c r="N43" s="27">
        <f t="shared" si="16"/>
        <v>4837.866</v>
      </c>
      <c r="O43" s="27">
        <f t="shared" si="20"/>
        <v>-701494.36499999871</v>
      </c>
      <c r="P43" s="27">
        <f t="shared" si="21"/>
        <v>701494.36499999871</v>
      </c>
    </row>
    <row r="44" spans="1:21">
      <c r="A44" s="30">
        <v>35855</v>
      </c>
      <c r="C44" s="6">
        <v>36</v>
      </c>
      <c r="D44" s="29">
        <f t="shared" si="12"/>
        <v>12748</v>
      </c>
      <c r="E44" s="29">
        <f t="shared" si="17"/>
        <v>458928</v>
      </c>
      <c r="F44" s="29">
        <f t="shared" si="13"/>
        <v>-1835722</v>
      </c>
      <c r="G44" s="34">
        <f>+Inputs!$D$2</f>
        <v>0.3795</v>
      </c>
      <c r="I44" s="27">
        <f t="shared" si="18"/>
        <v>2294650</v>
      </c>
      <c r="K44" s="27">
        <f t="shared" si="14"/>
        <v>12748</v>
      </c>
      <c r="L44" s="27">
        <f t="shared" si="19"/>
        <v>458928</v>
      </c>
      <c r="M44" s="27">
        <f t="shared" si="15"/>
        <v>4837.866</v>
      </c>
      <c r="N44" s="27">
        <f t="shared" si="16"/>
        <v>4837.866</v>
      </c>
      <c r="O44" s="27">
        <f t="shared" si="20"/>
        <v>-696656.49899999867</v>
      </c>
      <c r="P44" s="27">
        <f t="shared" si="21"/>
        <v>696656.49899999867</v>
      </c>
      <c r="U44" s="108"/>
    </row>
    <row r="45" spans="1:21">
      <c r="A45" s="31">
        <v>35886</v>
      </c>
      <c r="C45" s="6">
        <v>37</v>
      </c>
      <c r="D45" s="29">
        <f t="shared" si="12"/>
        <v>12748</v>
      </c>
      <c r="E45" s="29">
        <f t="shared" si="17"/>
        <v>471676</v>
      </c>
      <c r="F45" s="29">
        <f t="shared" si="13"/>
        <v>-1822974</v>
      </c>
      <c r="G45" s="34">
        <f>+Inputs!$D$2</f>
        <v>0.3795</v>
      </c>
      <c r="I45" s="27">
        <f t="shared" si="18"/>
        <v>2294650</v>
      </c>
      <c r="K45" s="27">
        <f t="shared" si="14"/>
        <v>12748</v>
      </c>
      <c r="L45" s="27">
        <f t="shared" si="19"/>
        <v>471676</v>
      </c>
      <c r="M45" s="27">
        <f t="shared" si="15"/>
        <v>4837.866</v>
      </c>
      <c r="N45" s="27">
        <f t="shared" si="16"/>
        <v>4837.866</v>
      </c>
      <c r="O45" s="27">
        <f t="shared" si="20"/>
        <v>-691818.63299999863</v>
      </c>
      <c r="P45" s="27">
        <f t="shared" si="21"/>
        <v>691818.63299999863</v>
      </c>
      <c r="U45" s="108"/>
    </row>
    <row r="46" spans="1:21">
      <c r="A46" s="30">
        <v>35916</v>
      </c>
      <c r="C46" s="6">
        <v>38</v>
      </c>
      <c r="D46" s="29">
        <f t="shared" si="12"/>
        <v>12748</v>
      </c>
      <c r="E46" s="29">
        <f t="shared" si="17"/>
        <v>484424</v>
      </c>
      <c r="F46" s="29">
        <f t="shared" si="13"/>
        <v>-1810226</v>
      </c>
      <c r="G46" s="34">
        <f>+Inputs!$D$2</f>
        <v>0.3795</v>
      </c>
      <c r="I46" s="27">
        <f t="shared" si="18"/>
        <v>2294650</v>
      </c>
      <c r="K46" s="27">
        <f t="shared" si="14"/>
        <v>12748</v>
      </c>
      <c r="L46" s="27">
        <f t="shared" si="19"/>
        <v>484424</v>
      </c>
      <c r="M46" s="27">
        <f t="shared" si="15"/>
        <v>4837.866</v>
      </c>
      <c r="N46" s="27">
        <f t="shared" si="16"/>
        <v>4837.866</v>
      </c>
      <c r="O46" s="27">
        <f t="shared" si="20"/>
        <v>-686980.7669999986</v>
      </c>
      <c r="P46" s="27">
        <f t="shared" si="21"/>
        <v>686980.7669999986</v>
      </c>
      <c r="U46" s="108"/>
    </row>
    <row r="47" spans="1:21">
      <c r="A47" s="31">
        <v>35947</v>
      </c>
      <c r="C47" s="6">
        <v>39</v>
      </c>
      <c r="D47" s="29">
        <f t="shared" si="12"/>
        <v>12748</v>
      </c>
      <c r="E47" s="29">
        <f t="shared" si="17"/>
        <v>497172</v>
      </c>
      <c r="F47" s="29">
        <f t="shared" si="13"/>
        <v>-1797478</v>
      </c>
      <c r="G47" s="34">
        <f>+Inputs!$D$2</f>
        <v>0.3795</v>
      </c>
      <c r="I47" s="27">
        <f t="shared" si="18"/>
        <v>2294650</v>
      </c>
      <c r="K47" s="27">
        <f t="shared" si="14"/>
        <v>12748</v>
      </c>
      <c r="L47" s="27">
        <f t="shared" si="19"/>
        <v>497172</v>
      </c>
      <c r="M47" s="27">
        <f t="shared" si="15"/>
        <v>4837.866</v>
      </c>
      <c r="N47" s="27">
        <f t="shared" si="16"/>
        <v>4837.866</v>
      </c>
      <c r="O47" s="27">
        <f t="shared" si="20"/>
        <v>-682142.90099999856</v>
      </c>
      <c r="P47" s="27">
        <f t="shared" si="21"/>
        <v>682142.90099999856</v>
      </c>
      <c r="U47" s="108"/>
    </row>
    <row r="48" spans="1:21">
      <c r="A48" s="30">
        <v>35977</v>
      </c>
      <c r="C48" s="6">
        <v>40</v>
      </c>
      <c r="D48" s="29">
        <f t="shared" si="12"/>
        <v>12748</v>
      </c>
      <c r="E48" s="29">
        <f t="shared" si="17"/>
        <v>509920</v>
      </c>
      <c r="F48" s="29">
        <f t="shared" si="13"/>
        <v>-1784730</v>
      </c>
      <c r="G48" s="34">
        <f>+Inputs!$D$2</f>
        <v>0.3795</v>
      </c>
      <c r="I48" s="27">
        <f t="shared" si="18"/>
        <v>2294650</v>
      </c>
      <c r="K48" s="27">
        <f t="shared" si="14"/>
        <v>12748</v>
      </c>
      <c r="L48" s="27">
        <f t="shared" si="19"/>
        <v>509920</v>
      </c>
      <c r="M48" s="27">
        <f t="shared" si="15"/>
        <v>4837.866</v>
      </c>
      <c r="N48" s="27">
        <f t="shared" si="16"/>
        <v>4837.866</v>
      </c>
      <c r="O48" s="27">
        <f t="shared" si="20"/>
        <v>-677305.03499999852</v>
      </c>
      <c r="P48" s="27">
        <f t="shared" si="21"/>
        <v>677305.03499999852</v>
      </c>
      <c r="U48" s="108"/>
    </row>
    <row r="49" spans="1:21">
      <c r="A49" s="31">
        <v>36008</v>
      </c>
      <c r="C49" s="6">
        <v>41</v>
      </c>
      <c r="D49" s="29">
        <f t="shared" si="12"/>
        <v>12748</v>
      </c>
      <c r="E49" s="29">
        <f t="shared" si="17"/>
        <v>522668</v>
      </c>
      <c r="F49" s="29">
        <f t="shared" si="13"/>
        <v>-1771982</v>
      </c>
      <c r="G49" s="34">
        <f>+Inputs!$D$2</f>
        <v>0.3795</v>
      </c>
      <c r="I49" s="27">
        <f t="shared" si="18"/>
        <v>2294650</v>
      </c>
      <c r="K49" s="27">
        <f t="shared" si="14"/>
        <v>12748</v>
      </c>
      <c r="L49" s="27">
        <f t="shared" si="19"/>
        <v>522668</v>
      </c>
      <c r="M49" s="27">
        <f t="shared" si="15"/>
        <v>4837.866</v>
      </c>
      <c r="N49" s="27">
        <f t="shared" si="16"/>
        <v>4837.866</v>
      </c>
      <c r="O49" s="27">
        <f t="shared" si="20"/>
        <v>-672467.16899999848</v>
      </c>
      <c r="P49" s="27">
        <f t="shared" si="21"/>
        <v>672467.16899999848</v>
      </c>
      <c r="U49" s="108"/>
    </row>
    <row r="50" spans="1:21">
      <c r="A50" s="30">
        <v>36039</v>
      </c>
      <c r="C50" s="6">
        <v>42</v>
      </c>
      <c r="D50" s="29">
        <f t="shared" si="12"/>
        <v>12748</v>
      </c>
      <c r="E50" s="29">
        <f t="shared" si="17"/>
        <v>535416</v>
      </c>
      <c r="F50" s="29">
        <f t="shared" si="13"/>
        <v>-1759234</v>
      </c>
      <c r="G50" s="34">
        <f>+Inputs!$D$2</f>
        <v>0.3795</v>
      </c>
      <c r="I50" s="27">
        <f t="shared" si="18"/>
        <v>2294650</v>
      </c>
      <c r="K50" s="27">
        <f t="shared" si="14"/>
        <v>12748</v>
      </c>
      <c r="L50" s="27">
        <f t="shared" si="19"/>
        <v>535416</v>
      </c>
      <c r="M50" s="27">
        <f t="shared" si="15"/>
        <v>4837.866</v>
      </c>
      <c r="N50" s="27">
        <f t="shared" si="16"/>
        <v>4837.866</v>
      </c>
      <c r="O50" s="27">
        <f t="shared" si="20"/>
        <v>-667629.30299999844</v>
      </c>
      <c r="P50" s="27">
        <f t="shared" si="21"/>
        <v>667629.30299999844</v>
      </c>
      <c r="U50" s="108"/>
    </row>
    <row r="51" spans="1:21">
      <c r="A51" s="31">
        <v>36069</v>
      </c>
      <c r="C51" s="6">
        <v>43</v>
      </c>
      <c r="D51" s="29">
        <f t="shared" si="12"/>
        <v>12748</v>
      </c>
      <c r="E51" s="29">
        <f t="shared" si="17"/>
        <v>548164</v>
      </c>
      <c r="F51" s="29">
        <f t="shared" si="13"/>
        <v>-1746486</v>
      </c>
      <c r="G51" s="34">
        <f>+Inputs!$D$2</f>
        <v>0.3795</v>
      </c>
      <c r="I51" s="27">
        <f t="shared" si="18"/>
        <v>2294650</v>
      </c>
      <c r="K51" s="27">
        <f t="shared" si="14"/>
        <v>12748</v>
      </c>
      <c r="L51" s="27">
        <f t="shared" si="19"/>
        <v>548164</v>
      </c>
      <c r="M51" s="27">
        <f t="shared" si="15"/>
        <v>4837.866</v>
      </c>
      <c r="N51" s="27">
        <f t="shared" si="16"/>
        <v>4837.866</v>
      </c>
      <c r="O51" s="27">
        <f t="shared" si="20"/>
        <v>-662791.4369999984</v>
      </c>
      <c r="P51" s="27">
        <f t="shared" si="21"/>
        <v>662791.4369999984</v>
      </c>
      <c r="U51" s="108"/>
    </row>
    <row r="52" spans="1:21">
      <c r="A52" s="30">
        <v>36100</v>
      </c>
      <c r="C52" s="6">
        <v>44</v>
      </c>
      <c r="D52" s="29">
        <f t="shared" si="12"/>
        <v>12748</v>
      </c>
      <c r="E52" s="29">
        <f t="shared" si="17"/>
        <v>560912</v>
      </c>
      <c r="F52" s="29">
        <f t="shared" si="13"/>
        <v>-1733738</v>
      </c>
      <c r="G52" s="34">
        <f>+Inputs!$D$2</f>
        <v>0.3795</v>
      </c>
      <c r="I52" s="27">
        <f t="shared" si="18"/>
        <v>2294650</v>
      </c>
      <c r="K52" s="27">
        <f t="shared" si="14"/>
        <v>12748</v>
      </c>
      <c r="L52" s="27">
        <f t="shared" si="19"/>
        <v>560912</v>
      </c>
      <c r="M52" s="27">
        <f t="shared" si="15"/>
        <v>4837.866</v>
      </c>
      <c r="N52" s="27">
        <f t="shared" si="16"/>
        <v>4837.866</v>
      </c>
      <c r="O52" s="27">
        <f t="shared" si="20"/>
        <v>-657953.57099999837</v>
      </c>
      <c r="P52" s="27">
        <f t="shared" si="21"/>
        <v>657953.57099999837</v>
      </c>
      <c r="U52" s="108"/>
    </row>
    <row r="53" spans="1:21">
      <c r="A53" s="31">
        <v>36130</v>
      </c>
      <c r="C53" s="6">
        <v>45</v>
      </c>
      <c r="D53" s="29">
        <f t="shared" si="12"/>
        <v>12748</v>
      </c>
      <c r="E53" s="29">
        <f t="shared" si="17"/>
        <v>573660</v>
      </c>
      <c r="F53" s="29">
        <f t="shared" si="13"/>
        <v>-1720990</v>
      </c>
      <c r="G53" s="34">
        <f>+Inputs!$D$2</f>
        <v>0.3795</v>
      </c>
      <c r="I53" s="27">
        <f t="shared" si="18"/>
        <v>2294650</v>
      </c>
      <c r="K53" s="27">
        <f t="shared" si="14"/>
        <v>12748</v>
      </c>
      <c r="L53" s="27">
        <f t="shared" si="19"/>
        <v>573660</v>
      </c>
      <c r="M53" s="27">
        <f t="shared" si="15"/>
        <v>4837.866</v>
      </c>
      <c r="N53" s="27">
        <f t="shared" si="16"/>
        <v>4837.866</v>
      </c>
      <c r="O53" s="27">
        <f t="shared" si="20"/>
        <v>-653115.70499999833</v>
      </c>
      <c r="P53" s="27">
        <f t="shared" si="21"/>
        <v>653115.70499999833</v>
      </c>
      <c r="U53" s="108"/>
    </row>
    <row r="54" spans="1:21">
      <c r="A54" s="30">
        <v>36161</v>
      </c>
      <c r="C54" s="6">
        <v>46</v>
      </c>
      <c r="D54" s="29">
        <f t="shared" si="12"/>
        <v>12748</v>
      </c>
      <c r="E54" s="29">
        <f t="shared" si="17"/>
        <v>586408</v>
      </c>
      <c r="F54" s="29">
        <f t="shared" si="13"/>
        <v>-1708242</v>
      </c>
      <c r="G54" s="34">
        <f>+Inputs!$D$2</f>
        <v>0.3795</v>
      </c>
      <c r="I54" s="27">
        <f t="shared" si="18"/>
        <v>2294650</v>
      </c>
      <c r="K54" s="27">
        <f t="shared" si="14"/>
        <v>12748</v>
      </c>
      <c r="L54" s="27">
        <f t="shared" si="19"/>
        <v>586408</v>
      </c>
      <c r="M54" s="27">
        <f t="shared" si="15"/>
        <v>4837.866</v>
      </c>
      <c r="N54" s="27">
        <f t="shared" si="16"/>
        <v>4837.866</v>
      </c>
      <c r="O54" s="27">
        <f t="shared" si="20"/>
        <v>-648277.83899999829</v>
      </c>
      <c r="P54" s="27">
        <f t="shared" si="21"/>
        <v>648277.83899999829</v>
      </c>
      <c r="U54" s="108"/>
    </row>
    <row r="55" spans="1:21">
      <c r="A55" s="31">
        <v>36192</v>
      </c>
      <c r="C55" s="6">
        <v>47</v>
      </c>
      <c r="D55" s="29">
        <f t="shared" si="12"/>
        <v>12748</v>
      </c>
      <c r="E55" s="29">
        <f t="shared" si="17"/>
        <v>599156</v>
      </c>
      <c r="F55" s="29">
        <f t="shared" si="13"/>
        <v>-1695494</v>
      </c>
      <c r="G55" s="34">
        <f>+Inputs!$D$2</f>
        <v>0.3795</v>
      </c>
      <c r="I55" s="27">
        <f t="shared" si="18"/>
        <v>2294650</v>
      </c>
      <c r="K55" s="27">
        <f t="shared" si="14"/>
        <v>12748</v>
      </c>
      <c r="L55" s="27">
        <f t="shared" si="19"/>
        <v>599156</v>
      </c>
      <c r="M55" s="27">
        <f t="shared" si="15"/>
        <v>4837.866</v>
      </c>
      <c r="N55" s="27">
        <f t="shared" si="16"/>
        <v>4837.866</v>
      </c>
      <c r="O55" s="27">
        <f t="shared" si="20"/>
        <v>-643439.97299999825</v>
      </c>
      <c r="P55" s="27">
        <f t="shared" si="21"/>
        <v>643439.97299999825</v>
      </c>
      <c r="U55" s="108"/>
    </row>
    <row r="56" spans="1:21">
      <c r="A56" s="30">
        <v>36220</v>
      </c>
      <c r="C56" s="6">
        <v>48</v>
      </c>
      <c r="D56" s="29">
        <f t="shared" si="12"/>
        <v>12748</v>
      </c>
      <c r="E56" s="29">
        <f t="shared" si="17"/>
        <v>611904</v>
      </c>
      <c r="F56" s="29">
        <f t="shared" si="13"/>
        <v>-1682746</v>
      </c>
      <c r="G56" s="34">
        <f>+Inputs!$D$2</f>
        <v>0.3795</v>
      </c>
      <c r="I56" s="27">
        <f t="shared" si="18"/>
        <v>2294650</v>
      </c>
      <c r="K56" s="27">
        <f t="shared" si="14"/>
        <v>12748</v>
      </c>
      <c r="L56" s="27">
        <f t="shared" si="19"/>
        <v>611904</v>
      </c>
      <c r="M56" s="27">
        <f t="shared" si="15"/>
        <v>4837.866</v>
      </c>
      <c r="N56" s="27">
        <f t="shared" si="16"/>
        <v>4837.866</v>
      </c>
      <c r="O56" s="27">
        <f t="shared" si="20"/>
        <v>-638602.10699999821</v>
      </c>
      <c r="P56" s="27">
        <f t="shared" si="21"/>
        <v>638602.10699999821</v>
      </c>
    </row>
    <row r="57" spans="1:21">
      <c r="A57" s="31">
        <v>36251</v>
      </c>
      <c r="C57" s="6">
        <v>49</v>
      </c>
      <c r="D57" s="29">
        <f t="shared" si="12"/>
        <v>12748</v>
      </c>
      <c r="E57" s="29">
        <f t="shared" si="17"/>
        <v>624652</v>
      </c>
      <c r="F57" s="29">
        <f t="shared" si="13"/>
        <v>-1669998</v>
      </c>
      <c r="G57" s="34">
        <f>+Inputs!$D$2</f>
        <v>0.3795</v>
      </c>
      <c r="I57" s="27">
        <f t="shared" si="18"/>
        <v>2294650</v>
      </c>
      <c r="K57" s="27">
        <f t="shared" si="14"/>
        <v>12748</v>
      </c>
      <c r="L57" s="27">
        <f t="shared" si="19"/>
        <v>624652</v>
      </c>
      <c r="M57" s="27">
        <f t="shared" si="15"/>
        <v>4837.866</v>
      </c>
      <c r="N57" s="27">
        <f t="shared" si="16"/>
        <v>4837.866</v>
      </c>
      <c r="O57" s="27">
        <f t="shared" si="20"/>
        <v>-633764.24099999818</v>
      </c>
      <c r="P57" s="27">
        <f t="shared" si="21"/>
        <v>633764.24099999818</v>
      </c>
    </row>
    <row r="58" spans="1:21">
      <c r="A58" s="30">
        <v>36281</v>
      </c>
      <c r="C58" s="6">
        <v>50</v>
      </c>
      <c r="D58" s="29">
        <f t="shared" si="12"/>
        <v>12748</v>
      </c>
      <c r="E58" s="29">
        <f t="shared" si="17"/>
        <v>637400</v>
      </c>
      <c r="F58" s="29">
        <f t="shared" si="13"/>
        <v>-1657250</v>
      </c>
      <c r="G58" s="34">
        <f>+Inputs!$D$2</f>
        <v>0.3795</v>
      </c>
      <c r="I58" s="27">
        <f t="shared" si="18"/>
        <v>2294650</v>
      </c>
      <c r="K58" s="27">
        <f t="shared" si="14"/>
        <v>12748</v>
      </c>
      <c r="L58" s="27">
        <f t="shared" si="19"/>
        <v>637400</v>
      </c>
      <c r="M58" s="27">
        <f t="shared" si="15"/>
        <v>4837.866</v>
      </c>
      <c r="N58" s="27">
        <f t="shared" si="16"/>
        <v>4837.866</v>
      </c>
      <c r="O58" s="27">
        <f t="shared" si="20"/>
        <v>-628926.37499999814</v>
      </c>
      <c r="P58" s="27">
        <f t="shared" si="21"/>
        <v>628926.37499999814</v>
      </c>
    </row>
    <row r="59" spans="1:21">
      <c r="A59" s="31">
        <v>36312</v>
      </c>
      <c r="C59" s="6">
        <v>51</v>
      </c>
      <c r="D59" s="29">
        <f t="shared" si="12"/>
        <v>12748</v>
      </c>
      <c r="E59" s="29">
        <f t="shared" si="17"/>
        <v>650148</v>
      </c>
      <c r="F59" s="29">
        <f t="shared" si="13"/>
        <v>-1644502</v>
      </c>
      <c r="G59" s="34">
        <f>+Inputs!$D$2</f>
        <v>0.3795</v>
      </c>
      <c r="I59" s="27">
        <f t="shared" si="18"/>
        <v>2294650</v>
      </c>
      <c r="K59" s="27">
        <f t="shared" si="14"/>
        <v>12748</v>
      </c>
      <c r="L59" s="27">
        <f t="shared" si="19"/>
        <v>650148</v>
      </c>
      <c r="M59" s="27">
        <f t="shared" si="15"/>
        <v>4837.866</v>
      </c>
      <c r="N59" s="27">
        <f t="shared" si="16"/>
        <v>4837.866</v>
      </c>
      <c r="O59" s="27">
        <f t="shared" si="20"/>
        <v>-624088.5089999981</v>
      </c>
      <c r="P59" s="27">
        <f t="shared" si="21"/>
        <v>624088.5089999981</v>
      </c>
    </row>
    <row r="60" spans="1:21">
      <c r="A60" s="30">
        <v>36342</v>
      </c>
      <c r="C60" s="6">
        <v>52</v>
      </c>
      <c r="D60" s="29">
        <f t="shared" si="12"/>
        <v>12748</v>
      </c>
      <c r="E60" s="29">
        <f t="shared" si="17"/>
        <v>662896</v>
      </c>
      <c r="F60" s="29">
        <f t="shared" si="13"/>
        <v>-1631754</v>
      </c>
      <c r="G60" s="34">
        <f>+Inputs!$D$2</f>
        <v>0.3795</v>
      </c>
      <c r="I60" s="27">
        <f t="shared" si="18"/>
        <v>2294650</v>
      </c>
      <c r="K60" s="27">
        <f t="shared" si="14"/>
        <v>12748</v>
      </c>
      <c r="L60" s="27">
        <f t="shared" si="19"/>
        <v>662896</v>
      </c>
      <c r="M60" s="27">
        <f t="shared" si="15"/>
        <v>4837.866</v>
      </c>
      <c r="N60" s="27">
        <f t="shared" si="16"/>
        <v>4837.866</v>
      </c>
      <c r="O60" s="27">
        <f t="shared" si="20"/>
        <v>-619250.64299999806</v>
      </c>
      <c r="P60" s="27">
        <f t="shared" si="21"/>
        <v>619250.64299999806</v>
      </c>
    </row>
    <row r="61" spans="1:21">
      <c r="A61" s="31">
        <v>36373</v>
      </c>
      <c r="C61" s="6">
        <v>53</v>
      </c>
      <c r="D61" s="29">
        <f t="shared" si="12"/>
        <v>12748</v>
      </c>
      <c r="E61" s="29">
        <f t="shared" si="17"/>
        <v>675644</v>
      </c>
      <c r="F61" s="29">
        <f t="shared" si="13"/>
        <v>-1619006</v>
      </c>
      <c r="G61" s="34">
        <f>+Inputs!$D$2</f>
        <v>0.3795</v>
      </c>
      <c r="I61" s="27">
        <f t="shared" si="18"/>
        <v>2294650</v>
      </c>
      <c r="K61" s="27">
        <f t="shared" si="14"/>
        <v>12748</v>
      </c>
      <c r="L61" s="27">
        <f t="shared" si="19"/>
        <v>675644</v>
      </c>
      <c r="M61" s="27">
        <f t="shared" si="15"/>
        <v>4837.866</v>
      </c>
      <c r="N61" s="27">
        <f t="shared" si="16"/>
        <v>4837.866</v>
      </c>
      <c r="O61" s="27">
        <f t="shared" si="20"/>
        <v>-614412.77699999802</v>
      </c>
      <c r="P61" s="27">
        <f t="shared" si="21"/>
        <v>614412.77699999802</v>
      </c>
    </row>
    <row r="62" spans="1:21">
      <c r="A62" s="30">
        <v>36404</v>
      </c>
      <c r="C62" s="6">
        <v>54</v>
      </c>
      <c r="D62" s="29">
        <f t="shared" si="12"/>
        <v>12748</v>
      </c>
      <c r="E62" s="29">
        <f t="shared" si="17"/>
        <v>688392</v>
      </c>
      <c r="F62" s="29">
        <f t="shared" si="13"/>
        <v>-1606258</v>
      </c>
      <c r="G62" s="34">
        <f>+Inputs!$D$2</f>
        <v>0.3795</v>
      </c>
      <c r="I62" s="27">
        <f t="shared" si="18"/>
        <v>2294650</v>
      </c>
      <c r="K62" s="27">
        <f t="shared" si="14"/>
        <v>12748</v>
      </c>
      <c r="L62" s="27">
        <f t="shared" si="19"/>
        <v>688392</v>
      </c>
      <c r="M62" s="27">
        <f t="shared" si="15"/>
        <v>4837.866</v>
      </c>
      <c r="N62" s="27">
        <f t="shared" si="16"/>
        <v>4837.866</v>
      </c>
      <c r="O62" s="27">
        <f t="shared" si="20"/>
        <v>-609574.91099999798</v>
      </c>
      <c r="P62" s="27">
        <f t="shared" si="21"/>
        <v>609574.91099999798</v>
      </c>
    </row>
    <row r="63" spans="1:21">
      <c r="A63" s="31">
        <v>36434</v>
      </c>
      <c r="C63" s="6">
        <v>55</v>
      </c>
      <c r="D63" s="29">
        <f t="shared" si="12"/>
        <v>12748</v>
      </c>
      <c r="E63" s="29">
        <f t="shared" si="17"/>
        <v>701140</v>
      </c>
      <c r="F63" s="29">
        <f t="shared" si="13"/>
        <v>-1593510</v>
      </c>
      <c r="G63" s="34">
        <f>+Inputs!$D$2</f>
        <v>0.3795</v>
      </c>
      <c r="I63" s="27">
        <f t="shared" si="18"/>
        <v>2294650</v>
      </c>
      <c r="K63" s="27">
        <f t="shared" si="14"/>
        <v>12748</v>
      </c>
      <c r="L63" s="27">
        <f t="shared" si="19"/>
        <v>701140</v>
      </c>
      <c r="M63" s="27">
        <f t="shared" si="15"/>
        <v>4837.866</v>
      </c>
      <c r="N63" s="27">
        <f t="shared" si="16"/>
        <v>4837.866</v>
      </c>
      <c r="O63" s="27">
        <f t="shared" si="20"/>
        <v>-604737.04499999795</v>
      </c>
      <c r="P63" s="27">
        <f t="shared" si="21"/>
        <v>604737.04499999795</v>
      </c>
    </row>
    <row r="64" spans="1:21">
      <c r="A64" s="30">
        <v>36465</v>
      </c>
      <c r="C64" s="6">
        <v>56</v>
      </c>
      <c r="D64" s="29">
        <f t="shared" si="12"/>
        <v>12748</v>
      </c>
      <c r="E64" s="29">
        <f t="shared" si="17"/>
        <v>713888</v>
      </c>
      <c r="F64" s="29">
        <f t="shared" si="13"/>
        <v>-1580762</v>
      </c>
      <c r="G64" s="34">
        <f>+Inputs!$D$2</f>
        <v>0.3795</v>
      </c>
      <c r="I64" s="27">
        <f t="shared" si="18"/>
        <v>2294650</v>
      </c>
      <c r="K64" s="27">
        <f t="shared" si="14"/>
        <v>12748</v>
      </c>
      <c r="L64" s="27">
        <f t="shared" si="19"/>
        <v>713888</v>
      </c>
      <c r="M64" s="27">
        <f t="shared" si="15"/>
        <v>4837.866</v>
      </c>
      <c r="N64" s="27">
        <f t="shared" si="16"/>
        <v>4837.866</v>
      </c>
      <c r="O64" s="27">
        <f t="shared" si="20"/>
        <v>-599899.17899999791</v>
      </c>
      <c r="P64" s="27">
        <f t="shared" si="21"/>
        <v>599899.17899999791</v>
      </c>
    </row>
    <row r="65" spans="1:16">
      <c r="A65" s="31">
        <v>36495</v>
      </c>
      <c r="C65" s="6">
        <v>57</v>
      </c>
      <c r="D65" s="29">
        <f t="shared" si="12"/>
        <v>12748</v>
      </c>
      <c r="E65" s="29">
        <f t="shared" si="17"/>
        <v>726636</v>
      </c>
      <c r="F65" s="29">
        <f t="shared" si="13"/>
        <v>-1568014</v>
      </c>
      <c r="G65" s="34">
        <f>+Inputs!$D$2</f>
        <v>0.3795</v>
      </c>
      <c r="I65" s="27">
        <f t="shared" si="18"/>
        <v>2294650</v>
      </c>
      <c r="K65" s="27">
        <f t="shared" si="14"/>
        <v>12748</v>
      </c>
      <c r="L65" s="27">
        <f t="shared" si="19"/>
        <v>726636</v>
      </c>
      <c r="M65" s="27">
        <f t="shared" si="15"/>
        <v>4837.866</v>
      </c>
      <c r="N65" s="27">
        <f t="shared" si="16"/>
        <v>4837.866</v>
      </c>
      <c r="O65" s="27">
        <f t="shared" si="20"/>
        <v>-595061.31299999787</v>
      </c>
      <c r="P65" s="27">
        <f t="shared" si="21"/>
        <v>595061.31299999787</v>
      </c>
    </row>
    <row r="66" spans="1:16">
      <c r="A66" s="30">
        <v>36526</v>
      </c>
      <c r="C66" s="6">
        <v>58</v>
      </c>
      <c r="D66" s="29">
        <f t="shared" si="12"/>
        <v>12748</v>
      </c>
      <c r="E66" s="29">
        <f t="shared" si="17"/>
        <v>739384</v>
      </c>
      <c r="F66" s="29">
        <f t="shared" si="13"/>
        <v>-1555266</v>
      </c>
      <c r="G66" s="34">
        <f>+Inputs!$D$2</f>
        <v>0.3795</v>
      </c>
      <c r="I66" s="27">
        <f t="shared" si="18"/>
        <v>2294650</v>
      </c>
      <c r="K66" s="27">
        <f t="shared" si="14"/>
        <v>12748</v>
      </c>
      <c r="L66" s="27">
        <f t="shared" si="19"/>
        <v>739384</v>
      </c>
      <c r="M66" s="27">
        <f t="shared" si="15"/>
        <v>4837.866</v>
      </c>
      <c r="N66" s="27">
        <f t="shared" si="16"/>
        <v>4837.866</v>
      </c>
      <c r="O66" s="27">
        <f t="shared" si="20"/>
        <v>-590223.44699999783</v>
      </c>
      <c r="P66" s="27">
        <f t="shared" si="21"/>
        <v>590223.44699999783</v>
      </c>
    </row>
    <row r="67" spans="1:16">
      <c r="A67" s="31">
        <v>36557</v>
      </c>
      <c r="C67" s="6">
        <v>59</v>
      </c>
      <c r="D67" s="29">
        <f t="shared" si="12"/>
        <v>12748</v>
      </c>
      <c r="E67" s="29">
        <f t="shared" si="17"/>
        <v>752132</v>
      </c>
      <c r="F67" s="29">
        <f t="shared" si="13"/>
        <v>-1542518</v>
      </c>
      <c r="G67" s="34">
        <f>+Inputs!$D$2</f>
        <v>0.3795</v>
      </c>
      <c r="I67" s="27">
        <f t="shared" si="18"/>
        <v>2294650</v>
      </c>
      <c r="K67" s="27">
        <f t="shared" si="14"/>
        <v>12748</v>
      </c>
      <c r="L67" s="27">
        <f t="shared" si="19"/>
        <v>752132</v>
      </c>
      <c r="M67" s="27">
        <f t="shared" si="15"/>
        <v>4837.866</v>
      </c>
      <c r="N67" s="27">
        <f t="shared" si="16"/>
        <v>4837.866</v>
      </c>
      <c r="O67" s="27">
        <f t="shared" si="20"/>
        <v>-585385.58099999779</v>
      </c>
      <c r="P67" s="27">
        <f t="shared" si="21"/>
        <v>585385.58099999779</v>
      </c>
    </row>
    <row r="68" spans="1:16">
      <c r="A68" s="30">
        <v>36586</v>
      </c>
      <c r="C68" s="6">
        <v>60</v>
      </c>
      <c r="D68" s="29">
        <f t="shared" si="12"/>
        <v>12748</v>
      </c>
      <c r="E68" s="29">
        <f t="shared" si="17"/>
        <v>764880</v>
      </c>
      <c r="F68" s="29">
        <f t="shared" si="13"/>
        <v>-1529770</v>
      </c>
      <c r="G68" s="34">
        <f>+Inputs!$D$2</f>
        <v>0.3795</v>
      </c>
      <c r="I68" s="27">
        <f t="shared" si="18"/>
        <v>2294650</v>
      </c>
      <c r="K68" s="27">
        <f t="shared" si="14"/>
        <v>12748</v>
      </c>
      <c r="L68" s="27">
        <f t="shared" si="19"/>
        <v>764880</v>
      </c>
      <c r="M68" s="27">
        <f t="shared" si="15"/>
        <v>4837.866</v>
      </c>
      <c r="N68" s="27">
        <f t="shared" si="16"/>
        <v>4837.866</v>
      </c>
      <c r="O68" s="27">
        <f t="shared" si="20"/>
        <v>-580547.71499999776</v>
      </c>
      <c r="P68" s="27">
        <f t="shared" si="21"/>
        <v>580547.71499999776</v>
      </c>
    </row>
    <row r="69" spans="1:16">
      <c r="A69" s="31">
        <v>36617</v>
      </c>
      <c r="C69" s="6">
        <v>61</v>
      </c>
      <c r="D69" s="29">
        <f t="shared" si="12"/>
        <v>12748</v>
      </c>
      <c r="E69" s="29">
        <f t="shared" si="17"/>
        <v>777628</v>
      </c>
      <c r="F69" s="29">
        <f t="shared" si="13"/>
        <v>-1517022</v>
      </c>
      <c r="G69" s="34">
        <f>+Inputs!$D$2</f>
        <v>0.3795</v>
      </c>
      <c r="I69" s="27">
        <f t="shared" si="18"/>
        <v>2294650</v>
      </c>
      <c r="K69" s="27">
        <f t="shared" si="14"/>
        <v>12748</v>
      </c>
      <c r="L69" s="27">
        <f t="shared" si="19"/>
        <v>777628</v>
      </c>
      <c r="M69" s="27">
        <f t="shared" si="15"/>
        <v>4837.866</v>
      </c>
      <c r="N69" s="27">
        <f t="shared" si="16"/>
        <v>4837.866</v>
      </c>
      <c r="O69" s="27">
        <f t="shared" si="20"/>
        <v>-575709.84899999772</v>
      </c>
      <c r="P69" s="27">
        <f t="shared" si="21"/>
        <v>575709.84899999772</v>
      </c>
    </row>
    <row r="70" spans="1:16">
      <c r="A70" s="30">
        <v>36647</v>
      </c>
      <c r="C70" s="6">
        <v>62</v>
      </c>
      <c r="D70" s="29">
        <f t="shared" si="12"/>
        <v>12748</v>
      </c>
      <c r="E70" s="29">
        <f t="shared" si="17"/>
        <v>790376</v>
      </c>
      <c r="F70" s="29">
        <f t="shared" si="13"/>
        <v>-1504274</v>
      </c>
      <c r="G70" s="34">
        <f>+Inputs!$D$2</f>
        <v>0.3795</v>
      </c>
      <c r="I70" s="27">
        <f t="shared" si="18"/>
        <v>2294650</v>
      </c>
      <c r="K70" s="27">
        <f t="shared" si="14"/>
        <v>12748</v>
      </c>
      <c r="L70" s="27">
        <f t="shared" si="19"/>
        <v>790376</v>
      </c>
      <c r="M70" s="27">
        <f t="shared" si="15"/>
        <v>4837.866</v>
      </c>
      <c r="N70" s="27">
        <f t="shared" si="16"/>
        <v>4837.866</v>
      </c>
      <c r="O70" s="27">
        <f t="shared" si="20"/>
        <v>-570871.98299999768</v>
      </c>
      <c r="P70" s="27">
        <f t="shared" si="21"/>
        <v>570871.98299999768</v>
      </c>
    </row>
    <row r="71" spans="1:16">
      <c r="A71" s="31">
        <v>36678</v>
      </c>
      <c r="C71" s="6">
        <v>63</v>
      </c>
      <c r="D71" s="29">
        <f t="shared" si="12"/>
        <v>12748</v>
      </c>
      <c r="E71" s="29">
        <f t="shared" si="17"/>
        <v>803124</v>
      </c>
      <c r="F71" s="29">
        <f t="shared" si="13"/>
        <v>-1491526</v>
      </c>
      <c r="G71" s="34">
        <f>+Inputs!$D$2</f>
        <v>0.3795</v>
      </c>
      <c r="I71" s="27">
        <f t="shared" si="18"/>
        <v>2294650</v>
      </c>
      <c r="K71" s="27">
        <f t="shared" si="14"/>
        <v>12748</v>
      </c>
      <c r="L71" s="27">
        <f t="shared" si="19"/>
        <v>803124</v>
      </c>
      <c r="M71" s="27">
        <f t="shared" si="15"/>
        <v>4837.866</v>
      </c>
      <c r="N71" s="27">
        <f t="shared" si="16"/>
        <v>4837.866</v>
      </c>
      <c r="O71" s="27">
        <f t="shared" si="20"/>
        <v>-566034.11699999764</v>
      </c>
      <c r="P71" s="27">
        <f t="shared" si="21"/>
        <v>566034.11699999764</v>
      </c>
    </row>
    <row r="72" spans="1:16">
      <c r="A72" s="30">
        <v>36708</v>
      </c>
      <c r="C72" s="6">
        <v>64</v>
      </c>
      <c r="D72" s="29">
        <f t="shared" si="12"/>
        <v>12748</v>
      </c>
      <c r="E72" s="29">
        <f t="shared" si="17"/>
        <v>815872</v>
      </c>
      <c r="F72" s="29">
        <f t="shared" si="13"/>
        <v>-1478778</v>
      </c>
      <c r="G72" s="34">
        <f>+Inputs!$D$2</f>
        <v>0.3795</v>
      </c>
      <c r="I72" s="27">
        <f t="shared" si="18"/>
        <v>2294650</v>
      </c>
      <c r="K72" s="27">
        <f t="shared" si="14"/>
        <v>12748</v>
      </c>
      <c r="L72" s="27">
        <f t="shared" si="19"/>
        <v>815872</v>
      </c>
      <c r="M72" s="27">
        <f t="shared" si="15"/>
        <v>4837.866</v>
      </c>
      <c r="N72" s="27">
        <f t="shared" si="16"/>
        <v>4837.866</v>
      </c>
      <c r="O72" s="27">
        <f t="shared" si="20"/>
        <v>-561196.2509999976</v>
      </c>
      <c r="P72" s="27">
        <f t="shared" si="21"/>
        <v>561196.2509999976</v>
      </c>
    </row>
    <row r="73" spans="1:16">
      <c r="A73" s="31">
        <v>36739</v>
      </c>
      <c r="C73" s="6">
        <v>65</v>
      </c>
      <c r="D73" s="29">
        <f t="shared" ref="D73:D104" si="22">ROUND(-(+$B$9/180)*1,0)</f>
        <v>12748</v>
      </c>
      <c r="E73" s="29">
        <f t="shared" si="17"/>
        <v>828620</v>
      </c>
      <c r="F73" s="29">
        <f t="shared" ref="F73:F104" si="23">$B$9+E73</f>
        <v>-1466030</v>
      </c>
      <c r="G73" s="34">
        <f>+Inputs!$D$2</f>
        <v>0.3795</v>
      </c>
      <c r="I73" s="27">
        <f t="shared" si="18"/>
        <v>2294650</v>
      </c>
      <c r="K73" s="27">
        <f t="shared" ref="K73:K104" si="24">D73</f>
        <v>12748</v>
      </c>
      <c r="L73" s="27">
        <f t="shared" si="19"/>
        <v>828620</v>
      </c>
      <c r="M73" s="27">
        <f t="shared" ref="M73:M104" si="25">K73*G73</f>
        <v>4837.866</v>
      </c>
      <c r="N73" s="27">
        <f t="shared" ref="N73:N104" si="26">M73-J73</f>
        <v>4837.866</v>
      </c>
      <c r="O73" s="27">
        <f t="shared" si="20"/>
        <v>-556358.38499999756</v>
      </c>
      <c r="P73" s="27">
        <f t="shared" si="21"/>
        <v>556358.38499999756</v>
      </c>
    </row>
    <row r="74" spans="1:16">
      <c r="A74" s="30">
        <v>36770</v>
      </c>
      <c r="C74" s="6">
        <v>66</v>
      </c>
      <c r="D74" s="29">
        <f t="shared" si="22"/>
        <v>12748</v>
      </c>
      <c r="E74" s="29">
        <f t="shared" ref="E74:E105" si="27">+E73+D74</f>
        <v>841368</v>
      </c>
      <c r="F74" s="29">
        <f t="shared" si="23"/>
        <v>-1453282</v>
      </c>
      <c r="G74" s="34">
        <f>+Inputs!$D$2</f>
        <v>0.3795</v>
      </c>
      <c r="I74" s="27">
        <f t="shared" ref="I74:I105" si="28">+I73+H74</f>
        <v>2294650</v>
      </c>
      <c r="K74" s="27">
        <f t="shared" si="24"/>
        <v>12748</v>
      </c>
      <c r="L74" s="27">
        <f t="shared" ref="L74:L105" si="29">+L73+K74</f>
        <v>841368</v>
      </c>
      <c r="M74" s="27">
        <f t="shared" si="25"/>
        <v>4837.866</v>
      </c>
      <c r="N74" s="27">
        <f t="shared" si="26"/>
        <v>4837.866</v>
      </c>
      <c r="O74" s="27">
        <f t="shared" ref="O74:O105" si="30">+O73+N74</f>
        <v>-551520.51899999753</v>
      </c>
      <c r="P74" s="27">
        <f t="shared" ref="P74:P105" si="31">P73-N74</f>
        <v>551520.51899999753</v>
      </c>
    </row>
    <row r="75" spans="1:16">
      <c r="A75" s="31">
        <v>36800</v>
      </c>
      <c r="C75" s="6">
        <v>67</v>
      </c>
      <c r="D75" s="29">
        <f t="shared" si="22"/>
        <v>12748</v>
      </c>
      <c r="E75" s="29">
        <f t="shared" si="27"/>
        <v>854116</v>
      </c>
      <c r="F75" s="29">
        <f t="shared" si="23"/>
        <v>-1440534</v>
      </c>
      <c r="G75" s="34">
        <f>+Inputs!$D$2</f>
        <v>0.3795</v>
      </c>
      <c r="I75" s="27">
        <f t="shared" si="28"/>
        <v>2294650</v>
      </c>
      <c r="K75" s="27">
        <f t="shared" si="24"/>
        <v>12748</v>
      </c>
      <c r="L75" s="27">
        <f t="shared" si="29"/>
        <v>854116</v>
      </c>
      <c r="M75" s="27">
        <f t="shared" si="25"/>
        <v>4837.866</v>
      </c>
      <c r="N75" s="27">
        <f t="shared" si="26"/>
        <v>4837.866</v>
      </c>
      <c r="O75" s="27">
        <f t="shared" si="30"/>
        <v>-546682.65299999749</v>
      </c>
      <c r="P75" s="27">
        <f t="shared" si="31"/>
        <v>546682.65299999749</v>
      </c>
    </row>
    <row r="76" spans="1:16">
      <c r="A76" s="30">
        <v>36831</v>
      </c>
      <c r="C76" s="6">
        <v>68</v>
      </c>
      <c r="D76" s="29">
        <f t="shared" si="22"/>
        <v>12748</v>
      </c>
      <c r="E76" s="29">
        <f t="shared" si="27"/>
        <v>866864</v>
      </c>
      <c r="F76" s="29">
        <f t="shared" si="23"/>
        <v>-1427786</v>
      </c>
      <c r="G76" s="34">
        <f>+Inputs!$D$2</f>
        <v>0.3795</v>
      </c>
      <c r="I76" s="27">
        <f t="shared" si="28"/>
        <v>2294650</v>
      </c>
      <c r="K76" s="27">
        <f t="shared" si="24"/>
        <v>12748</v>
      </c>
      <c r="L76" s="27">
        <f t="shared" si="29"/>
        <v>866864</v>
      </c>
      <c r="M76" s="27">
        <f t="shared" si="25"/>
        <v>4837.866</v>
      </c>
      <c r="N76" s="27">
        <f t="shared" si="26"/>
        <v>4837.866</v>
      </c>
      <c r="O76" s="27">
        <f t="shared" si="30"/>
        <v>-541844.78699999745</v>
      </c>
      <c r="P76" s="27">
        <f t="shared" si="31"/>
        <v>541844.78699999745</v>
      </c>
    </row>
    <row r="77" spans="1:16">
      <c r="A77" s="31">
        <v>36861</v>
      </c>
      <c r="C77" s="6">
        <v>69</v>
      </c>
      <c r="D77" s="29">
        <f t="shared" si="22"/>
        <v>12748</v>
      </c>
      <c r="E77" s="29">
        <f t="shared" si="27"/>
        <v>879612</v>
      </c>
      <c r="F77" s="29">
        <f t="shared" si="23"/>
        <v>-1415038</v>
      </c>
      <c r="G77" s="34">
        <f>+Inputs!$D$2</f>
        <v>0.3795</v>
      </c>
      <c r="I77" s="27">
        <f t="shared" si="28"/>
        <v>2294650</v>
      </c>
      <c r="K77" s="27">
        <f t="shared" si="24"/>
        <v>12748</v>
      </c>
      <c r="L77" s="27">
        <f t="shared" si="29"/>
        <v>879612</v>
      </c>
      <c r="M77" s="27">
        <f t="shared" si="25"/>
        <v>4837.866</v>
      </c>
      <c r="N77" s="27">
        <f t="shared" si="26"/>
        <v>4837.866</v>
      </c>
      <c r="O77" s="27">
        <f t="shared" si="30"/>
        <v>-537006.92099999741</v>
      </c>
      <c r="P77" s="27">
        <f t="shared" si="31"/>
        <v>537006.92099999741</v>
      </c>
    </row>
    <row r="78" spans="1:16">
      <c r="A78" s="30">
        <v>36892</v>
      </c>
      <c r="C78" s="6">
        <v>70</v>
      </c>
      <c r="D78" s="29">
        <f t="shared" si="22"/>
        <v>12748</v>
      </c>
      <c r="E78" s="29">
        <f t="shared" si="27"/>
        <v>892360</v>
      </c>
      <c r="F78" s="29">
        <f t="shared" si="23"/>
        <v>-1402290</v>
      </c>
      <c r="G78" s="34">
        <f>+Inputs!$D$2</f>
        <v>0.3795</v>
      </c>
      <c r="I78" s="27">
        <f t="shared" si="28"/>
        <v>2294650</v>
      </c>
      <c r="K78" s="27">
        <f t="shared" si="24"/>
        <v>12748</v>
      </c>
      <c r="L78" s="27">
        <f t="shared" si="29"/>
        <v>892360</v>
      </c>
      <c r="M78" s="27">
        <f t="shared" si="25"/>
        <v>4837.866</v>
      </c>
      <c r="N78" s="27">
        <f t="shared" si="26"/>
        <v>4837.866</v>
      </c>
      <c r="O78" s="27">
        <f t="shared" si="30"/>
        <v>-532169.05499999737</v>
      </c>
      <c r="P78" s="27">
        <f t="shared" si="31"/>
        <v>532169.05499999737</v>
      </c>
    </row>
    <row r="79" spans="1:16">
      <c r="A79" s="31">
        <v>36923</v>
      </c>
      <c r="C79" s="6">
        <v>71</v>
      </c>
      <c r="D79" s="29">
        <f t="shared" si="22"/>
        <v>12748</v>
      </c>
      <c r="E79" s="29">
        <f t="shared" si="27"/>
        <v>905108</v>
      </c>
      <c r="F79" s="29">
        <f t="shared" si="23"/>
        <v>-1389542</v>
      </c>
      <c r="G79" s="34">
        <f>+Inputs!$D$2</f>
        <v>0.3795</v>
      </c>
      <c r="I79" s="27">
        <f t="shared" si="28"/>
        <v>2294650</v>
      </c>
      <c r="K79" s="27">
        <f t="shared" si="24"/>
        <v>12748</v>
      </c>
      <c r="L79" s="27">
        <f t="shared" si="29"/>
        <v>905108</v>
      </c>
      <c r="M79" s="27">
        <f t="shared" si="25"/>
        <v>4837.866</v>
      </c>
      <c r="N79" s="27">
        <f t="shared" si="26"/>
        <v>4837.866</v>
      </c>
      <c r="O79" s="27">
        <f t="shared" si="30"/>
        <v>-527331.18899999734</v>
      </c>
      <c r="P79" s="27">
        <f t="shared" si="31"/>
        <v>527331.18899999734</v>
      </c>
    </row>
    <row r="80" spans="1:16">
      <c r="A80" s="30">
        <v>36951</v>
      </c>
      <c r="C80" s="6">
        <v>72</v>
      </c>
      <c r="D80" s="29">
        <f t="shared" si="22"/>
        <v>12748</v>
      </c>
      <c r="E80" s="29">
        <f t="shared" si="27"/>
        <v>917856</v>
      </c>
      <c r="F80" s="29">
        <f t="shared" si="23"/>
        <v>-1376794</v>
      </c>
      <c r="G80" s="34">
        <f>+Inputs!$D$2</f>
        <v>0.3795</v>
      </c>
      <c r="I80" s="27">
        <f t="shared" si="28"/>
        <v>2294650</v>
      </c>
      <c r="K80" s="27">
        <f t="shared" si="24"/>
        <v>12748</v>
      </c>
      <c r="L80" s="27">
        <f t="shared" si="29"/>
        <v>917856</v>
      </c>
      <c r="M80" s="27">
        <f t="shared" si="25"/>
        <v>4837.866</v>
      </c>
      <c r="N80" s="27">
        <f t="shared" si="26"/>
        <v>4837.866</v>
      </c>
      <c r="O80" s="27">
        <f t="shared" si="30"/>
        <v>-522493.32299999736</v>
      </c>
      <c r="P80" s="27">
        <f t="shared" si="31"/>
        <v>522493.32299999736</v>
      </c>
    </row>
    <row r="81" spans="1:16">
      <c r="A81" s="31">
        <v>36982</v>
      </c>
      <c r="C81" s="6">
        <v>73</v>
      </c>
      <c r="D81" s="29">
        <f t="shared" si="22"/>
        <v>12748</v>
      </c>
      <c r="E81" s="29">
        <f t="shared" si="27"/>
        <v>930604</v>
      </c>
      <c r="F81" s="29">
        <f t="shared" si="23"/>
        <v>-1364046</v>
      </c>
      <c r="G81" s="34">
        <f>+Inputs!$D$2</f>
        <v>0.3795</v>
      </c>
      <c r="I81" s="27">
        <f t="shared" si="28"/>
        <v>2294650</v>
      </c>
      <c r="K81" s="27">
        <f t="shared" si="24"/>
        <v>12748</v>
      </c>
      <c r="L81" s="27">
        <f t="shared" si="29"/>
        <v>930604</v>
      </c>
      <c r="M81" s="27">
        <f t="shared" si="25"/>
        <v>4837.866</v>
      </c>
      <c r="N81" s="27">
        <f t="shared" si="26"/>
        <v>4837.866</v>
      </c>
      <c r="O81" s="27">
        <f t="shared" si="30"/>
        <v>-517655.45699999738</v>
      </c>
      <c r="P81" s="27">
        <f t="shared" si="31"/>
        <v>517655.45699999738</v>
      </c>
    </row>
    <row r="82" spans="1:16">
      <c r="A82" s="30">
        <v>37012</v>
      </c>
      <c r="C82" s="6">
        <v>74</v>
      </c>
      <c r="D82" s="29">
        <f t="shared" si="22"/>
        <v>12748</v>
      </c>
      <c r="E82" s="29">
        <f t="shared" si="27"/>
        <v>943352</v>
      </c>
      <c r="F82" s="29">
        <f t="shared" si="23"/>
        <v>-1351298</v>
      </c>
      <c r="G82" s="34">
        <f>+Inputs!$D$2</f>
        <v>0.3795</v>
      </c>
      <c r="I82" s="27">
        <f t="shared" si="28"/>
        <v>2294650</v>
      </c>
      <c r="K82" s="27">
        <f t="shared" si="24"/>
        <v>12748</v>
      </c>
      <c r="L82" s="27">
        <f t="shared" si="29"/>
        <v>943352</v>
      </c>
      <c r="M82" s="27">
        <f t="shared" si="25"/>
        <v>4837.866</v>
      </c>
      <c r="N82" s="27">
        <f t="shared" si="26"/>
        <v>4837.866</v>
      </c>
      <c r="O82" s="27">
        <f t="shared" si="30"/>
        <v>-512817.5909999974</v>
      </c>
      <c r="P82" s="27">
        <f t="shared" si="31"/>
        <v>512817.5909999974</v>
      </c>
    </row>
    <row r="83" spans="1:16">
      <c r="A83" s="31">
        <v>37043</v>
      </c>
      <c r="C83" s="6">
        <v>75</v>
      </c>
      <c r="D83" s="29">
        <f t="shared" si="22"/>
        <v>12748</v>
      </c>
      <c r="E83" s="29">
        <f t="shared" si="27"/>
        <v>956100</v>
      </c>
      <c r="F83" s="29">
        <f t="shared" si="23"/>
        <v>-1338550</v>
      </c>
      <c r="G83" s="34">
        <f>+Inputs!$D$2</f>
        <v>0.3795</v>
      </c>
      <c r="I83" s="27">
        <f t="shared" si="28"/>
        <v>2294650</v>
      </c>
      <c r="K83" s="27">
        <f t="shared" si="24"/>
        <v>12748</v>
      </c>
      <c r="L83" s="27">
        <f t="shared" si="29"/>
        <v>956100</v>
      </c>
      <c r="M83" s="27">
        <f t="shared" si="25"/>
        <v>4837.866</v>
      </c>
      <c r="N83" s="27">
        <f t="shared" si="26"/>
        <v>4837.866</v>
      </c>
      <c r="O83" s="27">
        <f t="shared" si="30"/>
        <v>-507979.72499999742</v>
      </c>
      <c r="P83" s="27">
        <f t="shared" si="31"/>
        <v>507979.72499999742</v>
      </c>
    </row>
    <row r="84" spans="1:16">
      <c r="A84" s="30">
        <v>37073</v>
      </c>
      <c r="C84" s="6">
        <v>76</v>
      </c>
      <c r="D84" s="29">
        <f t="shared" si="22"/>
        <v>12748</v>
      </c>
      <c r="E84" s="29">
        <f t="shared" si="27"/>
        <v>968848</v>
      </c>
      <c r="F84" s="29">
        <f t="shared" si="23"/>
        <v>-1325802</v>
      </c>
      <c r="G84" s="34">
        <f>+Inputs!$D$2</f>
        <v>0.3795</v>
      </c>
      <c r="I84" s="27">
        <f t="shared" si="28"/>
        <v>2294650</v>
      </c>
      <c r="K84" s="27">
        <f t="shared" si="24"/>
        <v>12748</v>
      </c>
      <c r="L84" s="27">
        <f t="shared" si="29"/>
        <v>968848</v>
      </c>
      <c r="M84" s="27">
        <f t="shared" si="25"/>
        <v>4837.866</v>
      </c>
      <c r="N84" s="27">
        <f t="shared" si="26"/>
        <v>4837.866</v>
      </c>
      <c r="O84" s="27">
        <f t="shared" si="30"/>
        <v>-503141.85899999744</v>
      </c>
      <c r="P84" s="27">
        <f t="shared" si="31"/>
        <v>503141.85899999744</v>
      </c>
    </row>
    <row r="85" spans="1:16">
      <c r="A85" s="31">
        <v>37104</v>
      </c>
      <c r="C85" s="6">
        <v>77</v>
      </c>
      <c r="D85" s="29">
        <f t="shared" si="22"/>
        <v>12748</v>
      </c>
      <c r="E85" s="29">
        <f t="shared" si="27"/>
        <v>981596</v>
      </c>
      <c r="F85" s="29">
        <f t="shared" si="23"/>
        <v>-1313054</v>
      </c>
      <c r="G85" s="34">
        <f>+Inputs!$D$2</f>
        <v>0.3795</v>
      </c>
      <c r="I85" s="27">
        <f t="shared" si="28"/>
        <v>2294650</v>
      </c>
      <c r="K85" s="27">
        <f t="shared" si="24"/>
        <v>12748</v>
      </c>
      <c r="L85" s="27">
        <f t="shared" si="29"/>
        <v>981596</v>
      </c>
      <c r="M85" s="27">
        <f t="shared" si="25"/>
        <v>4837.866</v>
      </c>
      <c r="N85" s="27">
        <f t="shared" si="26"/>
        <v>4837.866</v>
      </c>
      <c r="O85" s="27">
        <f t="shared" si="30"/>
        <v>-498303.99299999746</v>
      </c>
      <c r="P85" s="27">
        <f t="shared" si="31"/>
        <v>498303.99299999746</v>
      </c>
    </row>
    <row r="86" spans="1:16">
      <c r="A86" s="30">
        <v>37135</v>
      </c>
      <c r="C86" s="6">
        <v>78</v>
      </c>
      <c r="D86" s="29">
        <f t="shared" si="22"/>
        <v>12748</v>
      </c>
      <c r="E86" s="29">
        <f t="shared" si="27"/>
        <v>994344</v>
      </c>
      <c r="F86" s="29">
        <f t="shared" si="23"/>
        <v>-1300306</v>
      </c>
      <c r="G86" s="34">
        <f>+Inputs!$D$2</f>
        <v>0.3795</v>
      </c>
      <c r="I86" s="27">
        <f t="shared" si="28"/>
        <v>2294650</v>
      </c>
      <c r="K86" s="27">
        <f t="shared" si="24"/>
        <v>12748</v>
      </c>
      <c r="L86" s="27">
        <f t="shared" si="29"/>
        <v>994344</v>
      </c>
      <c r="M86" s="27">
        <f t="shared" si="25"/>
        <v>4837.866</v>
      </c>
      <c r="N86" s="27">
        <f t="shared" si="26"/>
        <v>4837.866</v>
      </c>
      <c r="O86" s="27">
        <f t="shared" si="30"/>
        <v>-493466.12699999748</v>
      </c>
      <c r="P86" s="27">
        <f t="shared" si="31"/>
        <v>493466.12699999748</v>
      </c>
    </row>
    <row r="87" spans="1:16">
      <c r="A87" s="31">
        <v>37165</v>
      </c>
      <c r="C87" s="6">
        <v>79</v>
      </c>
      <c r="D87" s="29">
        <f t="shared" si="22"/>
        <v>12748</v>
      </c>
      <c r="E87" s="29">
        <f t="shared" si="27"/>
        <v>1007092</v>
      </c>
      <c r="F87" s="29">
        <f t="shared" si="23"/>
        <v>-1287558</v>
      </c>
      <c r="G87" s="34">
        <f>+Inputs!$D$2</f>
        <v>0.3795</v>
      </c>
      <c r="I87" s="27">
        <f t="shared" si="28"/>
        <v>2294650</v>
      </c>
      <c r="K87" s="27">
        <f t="shared" si="24"/>
        <v>12748</v>
      </c>
      <c r="L87" s="27">
        <f t="shared" si="29"/>
        <v>1007092</v>
      </c>
      <c r="M87" s="27">
        <f t="shared" si="25"/>
        <v>4837.866</v>
      </c>
      <c r="N87" s="27">
        <f t="shared" si="26"/>
        <v>4837.866</v>
      </c>
      <c r="O87" s="27">
        <f t="shared" si="30"/>
        <v>-488628.2609999975</v>
      </c>
      <c r="P87" s="27">
        <f t="shared" si="31"/>
        <v>488628.2609999975</v>
      </c>
    </row>
    <row r="88" spans="1:16">
      <c r="A88" s="30">
        <v>37196</v>
      </c>
      <c r="C88" s="6">
        <v>80</v>
      </c>
      <c r="D88" s="29">
        <f t="shared" si="22"/>
        <v>12748</v>
      </c>
      <c r="E88" s="29">
        <f t="shared" si="27"/>
        <v>1019840</v>
      </c>
      <c r="F88" s="29">
        <f t="shared" si="23"/>
        <v>-1274810</v>
      </c>
      <c r="G88" s="34">
        <f>+Inputs!$D$2</f>
        <v>0.3795</v>
      </c>
      <c r="I88" s="27">
        <f t="shared" si="28"/>
        <v>2294650</v>
      </c>
      <c r="K88" s="27">
        <f t="shared" si="24"/>
        <v>12748</v>
      </c>
      <c r="L88" s="27">
        <f t="shared" si="29"/>
        <v>1019840</v>
      </c>
      <c r="M88" s="27">
        <f t="shared" si="25"/>
        <v>4837.866</v>
      </c>
      <c r="N88" s="27">
        <f t="shared" si="26"/>
        <v>4837.866</v>
      </c>
      <c r="O88" s="27">
        <f t="shared" si="30"/>
        <v>-483790.39499999752</v>
      </c>
      <c r="P88" s="27">
        <f t="shared" si="31"/>
        <v>483790.39499999752</v>
      </c>
    </row>
    <row r="89" spans="1:16">
      <c r="A89" s="31">
        <v>37226</v>
      </c>
      <c r="C89" s="6">
        <v>81</v>
      </c>
      <c r="D89" s="29">
        <f t="shared" si="22"/>
        <v>12748</v>
      </c>
      <c r="E89" s="29">
        <f t="shared" si="27"/>
        <v>1032588</v>
      </c>
      <c r="F89" s="29">
        <f t="shared" si="23"/>
        <v>-1262062</v>
      </c>
      <c r="G89" s="34">
        <f>+Inputs!$D$2</f>
        <v>0.3795</v>
      </c>
      <c r="I89" s="27">
        <f t="shared" si="28"/>
        <v>2294650</v>
      </c>
      <c r="K89" s="27">
        <f t="shared" si="24"/>
        <v>12748</v>
      </c>
      <c r="L89" s="27">
        <f t="shared" si="29"/>
        <v>1032588</v>
      </c>
      <c r="M89" s="27">
        <f t="shared" si="25"/>
        <v>4837.866</v>
      </c>
      <c r="N89" s="27">
        <f t="shared" si="26"/>
        <v>4837.866</v>
      </c>
      <c r="O89" s="27">
        <f t="shared" si="30"/>
        <v>-478952.52899999754</v>
      </c>
      <c r="P89" s="27">
        <f t="shared" si="31"/>
        <v>478952.52899999754</v>
      </c>
    </row>
    <row r="90" spans="1:16">
      <c r="A90" s="30">
        <v>37257</v>
      </c>
      <c r="C90" s="6">
        <v>82</v>
      </c>
      <c r="D90" s="29">
        <f t="shared" si="22"/>
        <v>12748</v>
      </c>
      <c r="E90" s="29">
        <f t="shared" si="27"/>
        <v>1045336</v>
      </c>
      <c r="F90" s="29">
        <f t="shared" si="23"/>
        <v>-1249314</v>
      </c>
      <c r="G90" s="34">
        <f>+Inputs!$D$2</f>
        <v>0.3795</v>
      </c>
      <c r="I90" s="27">
        <f t="shared" si="28"/>
        <v>2294650</v>
      </c>
      <c r="K90" s="27">
        <f t="shared" si="24"/>
        <v>12748</v>
      </c>
      <c r="L90" s="27">
        <f t="shared" si="29"/>
        <v>1045336</v>
      </c>
      <c r="M90" s="27">
        <f t="shared" si="25"/>
        <v>4837.866</v>
      </c>
      <c r="N90" s="27">
        <f t="shared" si="26"/>
        <v>4837.866</v>
      </c>
      <c r="O90" s="27">
        <f t="shared" si="30"/>
        <v>-474114.66299999756</v>
      </c>
      <c r="P90" s="27">
        <f t="shared" si="31"/>
        <v>474114.66299999756</v>
      </c>
    </row>
    <row r="91" spans="1:16">
      <c r="A91" s="31">
        <v>37288</v>
      </c>
      <c r="C91" s="6">
        <v>83</v>
      </c>
      <c r="D91" s="29">
        <f t="shared" si="22"/>
        <v>12748</v>
      </c>
      <c r="E91" s="29">
        <f t="shared" si="27"/>
        <v>1058084</v>
      </c>
      <c r="F91" s="29">
        <f t="shared" si="23"/>
        <v>-1236566</v>
      </c>
      <c r="G91" s="34">
        <f>+Inputs!$D$2</f>
        <v>0.3795</v>
      </c>
      <c r="I91" s="27">
        <f t="shared" si="28"/>
        <v>2294650</v>
      </c>
      <c r="K91" s="27">
        <f t="shared" si="24"/>
        <v>12748</v>
      </c>
      <c r="L91" s="27">
        <f t="shared" si="29"/>
        <v>1058084</v>
      </c>
      <c r="M91" s="27">
        <f t="shared" si="25"/>
        <v>4837.866</v>
      </c>
      <c r="N91" s="27">
        <f t="shared" si="26"/>
        <v>4837.866</v>
      </c>
      <c r="O91" s="27">
        <f t="shared" si="30"/>
        <v>-469276.79699999758</v>
      </c>
      <c r="P91" s="27">
        <f t="shared" si="31"/>
        <v>469276.79699999758</v>
      </c>
    </row>
    <row r="92" spans="1:16">
      <c r="A92" s="30">
        <v>37316</v>
      </c>
      <c r="C92" s="6">
        <v>84</v>
      </c>
      <c r="D92" s="29">
        <f t="shared" si="22"/>
        <v>12748</v>
      </c>
      <c r="E92" s="29">
        <f t="shared" si="27"/>
        <v>1070832</v>
      </c>
      <c r="F92" s="29">
        <f t="shared" si="23"/>
        <v>-1223818</v>
      </c>
      <c r="G92" s="34">
        <f>+Inputs!$D$2</f>
        <v>0.3795</v>
      </c>
      <c r="I92" s="27">
        <f t="shared" si="28"/>
        <v>2294650</v>
      </c>
      <c r="K92" s="27">
        <f t="shared" si="24"/>
        <v>12748</v>
      </c>
      <c r="L92" s="27">
        <f t="shared" si="29"/>
        <v>1070832</v>
      </c>
      <c r="M92" s="27">
        <f t="shared" si="25"/>
        <v>4837.866</v>
      </c>
      <c r="N92" s="27">
        <f t="shared" si="26"/>
        <v>4837.866</v>
      </c>
      <c r="O92" s="27">
        <f t="shared" si="30"/>
        <v>-464438.9309999976</v>
      </c>
      <c r="P92" s="27">
        <f t="shared" si="31"/>
        <v>464438.9309999976</v>
      </c>
    </row>
    <row r="93" spans="1:16">
      <c r="A93" s="31">
        <v>37347</v>
      </c>
      <c r="C93" s="6">
        <v>85</v>
      </c>
      <c r="D93" s="29">
        <f t="shared" si="22"/>
        <v>12748</v>
      </c>
      <c r="E93" s="29">
        <f t="shared" si="27"/>
        <v>1083580</v>
      </c>
      <c r="F93" s="29">
        <f t="shared" si="23"/>
        <v>-1211070</v>
      </c>
      <c r="G93" s="34">
        <f>+Inputs!$D$2</f>
        <v>0.3795</v>
      </c>
      <c r="I93" s="27">
        <f t="shared" si="28"/>
        <v>2294650</v>
      </c>
      <c r="K93" s="27">
        <f t="shared" si="24"/>
        <v>12748</v>
      </c>
      <c r="L93" s="27">
        <f t="shared" si="29"/>
        <v>1083580</v>
      </c>
      <c r="M93" s="27">
        <f t="shared" si="25"/>
        <v>4837.866</v>
      </c>
      <c r="N93" s="27">
        <f t="shared" si="26"/>
        <v>4837.866</v>
      </c>
      <c r="O93" s="27">
        <f t="shared" si="30"/>
        <v>-459601.06499999762</v>
      </c>
      <c r="P93" s="27">
        <f t="shared" si="31"/>
        <v>459601.06499999762</v>
      </c>
    </row>
    <row r="94" spans="1:16">
      <c r="A94" s="30">
        <v>37377</v>
      </c>
      <c r="C94" s="6">
        <v>86</v>
      </c>
      <c r="D94" s="29">
        <f t="shared" si="22"/>
        <v>12748</v>
      </c>
      <c r="E94" s="29">
        <f t="shared" si="27"/>
        <v>1096328</v>
      </c>
      <c r="F94" s="29">
        <f t="shared" si="23"/>
        <v>-1198322</v>
      </c>
      <c r="G94" s="34">
        <f>+Inputs!$D$2</f>
        <v>0.3795</v>
      </c>
      <c r="I94" s="27">
        <f t="shared" si="28"/>
        <v>2294650</v>
      </c>
      <c r="K94" s="27">
        <f t="shared" si="24"/>
        <v>12748</v>
      </c>
      <c r="L94" s="27">
        <f t="shared" si="29"/>
        <v>1096328</v>
      </c>
      <c r="M94" s="27">
        <f t="shared" si="25"/>
        <v>4837.866</v>
      </c>
      <c r="N94" s="27">
        <f t="shared" si="26"/>
        <v>4837.866</v>
      </c>
      <c r="O94" s="27">
        <f t="shared" si="30"/>
        <v>-454763.19899999764</v>
      </c>
      <c r="P94" s="27">
        <f t="shared" si="31"/>
        <v>454763.19899999764</v>
      </c>
    </row>
    <row r="95" spans="1:16">
      <c r="A95" s="31">
        <v>37408</v>
      </c>
      <c r="C95" s="6">
        <v>87</v>
      </c>
      <c r="D95" s="29">
        <f t="shared" si="22"/>
        <v>12748</v>
      </c>
      <c r="E95" s="29">
        <f t="shared" si="27"/>
        <v>1109076</v>
      </c>
      <c r="F95" s="29">
        <f t="shared" si="23"/>
        <v>-1185574</v>
      </c>
      <c r="G95" s="34">
        <f>+Inputs!$D$2</f>
        <v>0.3795</v>
      </c>
      <c r="I95" s="27">
        <f t="shared" si="28"/>
        <v>2294650</v>
      </c>
      <c r="K95" s="27">
        <f t="shared" si="24"/>
        <v>12748</v>
      </c>
      <c r="L95" s="27">
        <f t="shared" si="29"/>
        <v>1109076</v>
      </c>
      <c r="M95" s="27">
        <f t="shared" si="25"/>
        <v>4837.866</v>
      </c>
      <c r="N95" s="27">
        <f t="shared" si="26"/>
        <v>4837.866</v>
      </c>
      <c r="O95" s="27">
        <f t="shared" si="30"/>
        <v>-449925.33299999766</v>
      </c>
      <c r="P95" s="27">
        <f t="shared" si="31"/>
        <v>449925.33299999766</v>
      </c>
    </row>
    <row r="96" spans="1:16">
      <c r="A96" s="30">
        <v>37438</v>
      </c>
      <c r="C96" s="6">
        <v>88</v>
      </c>
      <c r="D96" s="29">
        <f t="shared" si="22"/>
        <v>12748</v>
      </c>
      <c r="E96" s="29">
        <f t="shared" si="27"/>
        <v>1121824</v>
      </c>
      <c r="F96" s="29">
        <f t="shared" si="23"/>
        <v>-1172826</v>
      </c>
      <c r="G96" s="34">
        <f>+Inputs!$D$2</f>
        <v>0.3795</v>
      </c>
      <c r="I96" s="27">
        <f t="shared" si="28"/>
        <v>2294650</v>
      </c>
      <c r="K96" s="27">
        <f t="shared" si="24"/>
        <v>12748</v>
      </c>
      <c r="L96" s="27">
        <f t="shared" si="29"/>
        <v>1121824</v>
      </c>
      <c r="M96" s="27">
        <f t="shared" si="25"/>
        <v>4837.866</v>
      </c>
      <c r="N96" s="27">
        <f t="shared" si="26"/>
        <v>4837.866</v>
      </c>
      <c r="O96" s="27">
        <f t="shared" si="30"/>
        <v>-445087.46699999768</v>
      </c>
      <c r="P96" s="27">
        <f t="shared" si="31"/>
        <v>445087.46699999768</v>
      </c>
    </row>
    <row r="97" spans="1:16">
      <c r="A97" s="31">
        <v>37469</v>
      </c>
      <c r="C97" s="6">
        <v>89</v>
      </c>
      <c r="D97" s="29">
        <f t="shared" si="22"/>
        <v>12748</v>
      </c>
      <c r="E97" s="29">
        <f t="shared" si="27"/>
        <v>1134572</v>
      </c>
      <c r="F97" s="29">
        <f t="shared" si="23"/>
        <v>-1160078</v>
      </c>
      <c r="G97" s="34">
        <f>+Inputs!$D$2</f>
        <v>0.3795</v>
      </c>
      <c r="I97" s="27">
        <f t="shared" si="28"/>
        <v>2294650</v>
      </c>
      <c r="K97" s="27">
        <f t="shared" si="24"/>
        <v>12748</v>
      </c>
      <c r="L97" s="27">
        <f t="shared" si="29"/>
        <v>1134572</v>
      </c>
      <c r="M97" s="27">
        <f t="shared" si="25"/>
        <v>4837.866</v>
      </c>
      <c r="N97" s="27">
        <f t="shared" si="26"/>
        <v>4837.866</v>
      </c>
      <c r="O97" s="27">
        <f t="shared" si="30"/>
        <v>-440249.6009999977</v>
      </c>
      <c r="P97" s="27">
        <f t="shared" si="31"/>
        <v>440249.6009999977</v>
      </c>
    </row>
    <row r="98" spans="1:16">
      <c r="A98" s="30">
        <v>37500</v>
      </c>
      <c r="C98" s="6">
        <v>90</v>
      </c>
      <c r="D98" s="29">
        <f t="shared" si="22"/>
        <v>12748</v>
      </c>
      <c r="E98" s="29">
        <f t="shared" si="27"/>
        <v>1147320</v>
      </c>
      <c r="F98" s="29">
        <f t="shared" si="23"/>
        <v>-1147330</v>
      </c>
      <c r="G98" s="34">
        <f>+Inputs!$D$2</f>
        <v>0.3795</v>
      </c>
      <c r="I98" s="27">
        <f t="shared" si="28"/>
        <v>2294650</v>
      </c>
      <c r="K98" s="27">
        <f t="shared" si="24"/>
        <v>12748</v>
      </c>
      <c r="L98" s="27">
        <f t="shared" si="29"/>
        <v>1147320</v>
      </c>
      <c r="M98" s="27">
        <f t="shared" si="25"/>
        <v>4837.866</v>
      </c>
      <c r="N98" s="27">
        <f t="shared" si="26"/>
        <v>4837.866</v>
      </c>
      <c r="O98" s="27">
        <f t="shared" si="30"/>
        <v>-435411.73499999772</v>
      </c>
      <c r="P98" s="27">
        <f t="shared" si="31"/>
        <v>435411.73499999772</v>
      </c>
    </row>
    <row r="99" spans="1:16">
      <c r="A99" s="31">
        <v>37530</v>
      </c>
      <c r="C99" s="6">
        <v>91</v>
      </c>
      <c r="D99" s="29">
        <f t="shared" si="22"/>
        <v>12748</v>
      </c>
      <c r="E99" s="29">
        <f t="shared" si="27"/>
        <v>1160068</v>
      </c>
      <c r="F99" s="29">
        <f t="shared" si="23"/>
        <v>-1134582</v>
      </c>
      <c r="G99" s="34">
        <f>+Inputs!$D$2</f>
        <v>0.3795</v>
      </c>
      <c r="I99" s="27">
        <f t="shared" si="28"/>
        <v>2294650</v>
      </c>
      <c r="K99" s="27">
        <f t="shared" si="24"/>
        <v>12748</v>
      </c>
      <c r="L99" s="27">
        <f t="shared" si="29"/>
        <v>1160068</v>
      </c>
      <c r="M99" s="27">
        <f t="shared" si="25"/>
        <v>4837.866</v>
      </c>
      <c r="N99" s="27">
        <f t="shared" si="26"/>
        <v>4837.866</v>
      </c>
      <c r="O99" s="27">
        <f t="shared" si="30"/>
        <v>-430573.86899999774</v>
      </c>
      <c r="P99" s="27">
        <f t="shared" si="31"/>
        <v>430573.86899999774</v>
      </c>
    </row>
    <row r="100" spans="1:16">
      <c r="A100" s="30">
        <v>37561</v>
      </c>
      <c r="C100" s="6">
        <v>92</v>
      </c>
      <c r="D100" s="29">
        <f t="shared" si="22"/>
        <v>12748</v>
      </c>
      <c r="E100" s="29">
        <f t="shared" si="27"/>
        <v>1172816</v>
      </c>
      <c r="F100" s="29">
        <f t="shared" si="23"/>
        <v>-1121834</v>
      </c>
      <c r="G100" s="34">
        <f>+Inputs!$D$2</f>
        <v>0.3795</v>
      </c>
      <c r="I100" s="27">
        <f t="shared" si="28"/>
        <v>2294650</v>
      </c>
      <c r="K100" s="27">
        <f t="shared" si="24"/>
        <v>12748</v>
      </c>
      <c r="L100" s="27">
        <f t="shared" si="29"/>
        <v>1172816</v>
      </c>
      <c r="M100" s="27">
        <f t="shared" si="25"/>
        <v>4837.866</v>
      </c>
      <c r="N100" s="27">
        <f t="shared" si="26"/>
        <v>4837.866</v>
      </c>
      <c r="O100" s="27">
        <f t="shared" si="30"/>
        <v>-425736.00299999776</v>
      </c>
      <c r="P100" s="27">
        <f t="shared" si="31"/>
        <v>425736.00299999776</v>
      </c>
    </row>
    <row r="101" spans="1:16">
      <c r="A101" s="31">
        <v>37591</v>
      </c>
      <c r="C101" s="6">
        <v>93</v>
      </c>
      <c r="D101" s="29">
        <f t="shared" si="22"/>
        <v>12748</v>
      </c>
      <c r="E101" s="29">
        <f t="shared" si="27"/>
        <v>1185564</v>
      </c>
      <c r="F101" s="29">
        <f t="shared" si="23"/>
        <v>-1109086</v>
      </c>
      <c r="G101" s="34">
        <f>+Inputs!$D$2</f>
        <v>0.3795</v>
      </c>
      <c r="I101" s="27">
        <f t="shared" si="28"/>
        <v>2294650</v>
      </c>
      <c r="K101" s="27">
        <f t="shared" si="24"/>
        <v>12748</v>
      </c>
      <c r="L101" s="27">
        <f t="shared" si="29"/>
        <v>1185564</v>
      </c>
      <c r="M101" s="27">
        <f t="shared" si="25"/>
        <v>4837.866</v>
      </c>
      <c r="N101" s="27">
        <f t="shared" si="26"/>
        <v>4837.866</v>
      </c>
      <c r="O101" s="27">
        <f t="shared" si="30"/>
        <v>-420898.13699999778</v>
      </c>
      <c r="P101" s="27">
        <f t="shared" si="31"/>
        <v>420898.13699999778</v>
      </c>
    </row>
    <row r="102" spans="1:16">
      <c r="A102" s="30">
        <v>37622</v>
      </c>
      <c r="C102" s="6">
        <v>94</v>
      </c>
      <c r="D102" s="29">
        <f t="shared" si="22"/>
        <v>12748</v>
      </c>
      <c r="E102" s="29">
        <f t="shared" si="27"/>
        <v>1198312</v>
      </c>
      <c r="F102" s="29">
        <f t="shared" si="23"/>
        <v>-1096338</v>
      </c>
      <c r="G102" s="34">
        <f>+Inputs!$D$2</f>
        <v>0.3795</v>
      </c>
      <c r="I102" s="27">
        <f t="shared" si="28"/>
        <v>2294650</v>
      </c>
      <c r="K102" s="27">
        <f t="shared" si="24"/>
        <v>12748</v>
      </c>
      <c r="L102" s="27">
        <f t="shared" si="29"/>
        <v>1198312</v>
      </c>
      <c r="M102" s="27">
        <f t="shared" si="25"/>
        <v>4837.866</v>
      </c>
      <c r="N102" s="27">
        <f t="shared" si="26"/>
        <v>4837.866</v>
      </c>
      <c r="O102" s="27">
        <f t="shared" si="30"/>
        <v>-416060.2709999978</v>
      </c>
      <c r="P102" s="27">
        <f t="shared" si="31"/>
        <v>416060.2709999978</v>
      </c>
    </row>
    <row r="103" spans="1:16">
      <c r="A103" s="31">
        <v>37653</v>
      </c>
      <c r="C103" s="6">
        <v>95</v>
      </c>
      <c r="D103" s="29">
        <f t="shared" si="22"/>
        <v>12748</v>
      </c>
      <c r="E103" s="29">
        <f t="shared" si="27"/>
        <v>1211060</v>
      </c>
      <c r="F103" s="29">
        <f t="shared" si="23"/>
        <v>-1083590</v>
      </c>
      <c r="G103" s="34">
        <f>+Inputs!$D$2</f>
        <v>0.3795</v>
      </c>
      <c r="I103" s="27">
        <f t="shared" si="28"/>
        <v>2294650</v>
      </c>
      <c r="K103" s="27">
        <f t="shared" si="24"/>
        <v>12748</v>
      </c>
      <c r="L103" s="27">
        <f t="shared" si="29"/>
        <v>1211060</v>
      </c>
      <c r="M103" s="27">
        <f t="shared" si="25"/>
        <v>4837.866</v>
      </c>
      <c r="N103" s="27">
        <f t="shared" si="26"/>
        <v>4837.866</v>
      </c>
      <c r="O103" s="27">
        <f t="shared" si="30"/>
        <v>-411222.40499999782</v>
      </c>
      <c r="P103" s="27">
        <f t="shared" si="31"/>
        <v>411222.40499999782</v>
      </c>
    </row>
    <row r="104" spans="1:16">
      <c r="A104" s="30">
        <v>37681</v>
      </c>
      <c r="C104" s="6">
        <v>96</v>
      </c>
      <c r="D104" s="29">
        <f t="shared" si="22"/>
        <v>12748</v>
      </c>
      <c r="E104" s="29">
        <f t="shared" si="27"/>
        <v>1223808</v>
      </c>
      <c r="F104" s="29">
        <f t="shared" si="23"/>
        <v>-1070842</v>
      </c>
      <c r="G104" s="34">
        <f>+Inputs!$D$2</f>
        <v>0.3795</v>
      </c>
      <c r="I104" s="27">
        <f t="shared" si="28"/>
        <v>2294650</v>
      </c>
      <c r="K104" s="27">
        <f t="shared" si="24"/>
        <v>12748</v>
      </c>
      <c r="L104" s="27">
        <f t="shared" si="29"/>
        <v>1223808</v>
      </c>
      <c r="M104" s="27">
        <f t="shared" si="25"/>
        <v>4837.866</v>
      </c>
      <c r="N104" s="27">
        <f t="shared" si="26"/>
        <v>4837.866</v>
      </c>
      <c r="O104" s="27">
        <f t="shared" si="30"/>
        <v>-406384.53899999784</v>
      </c>
      <c r="P104" s="27">
        <f t="shared" si="31"/>
        <v>406384.53899999784</v>
      </c>
    </row>
    <row r="105" spans="1:16">
      <c r="A105" s="31">
        <v>37712</v>
      </c>
      <c r="C105" s="6">
        <v>97</v>
      </c>
      <c r="D105" s="29">
        <f t="shared" ref="D105:D136" si="32">ROUND(-(+$B$9/180)*1,0)</f>
        <v>12748</v>
      </c>
      <c r="E105" s="29">
        <f t="shared" si="27"/>
        <v>1236556</v>
      </c>
      <c r="F105" s="29">
        <f t="shared" ref="F105:F136" si="33">$B$9+E105</f>
        <v>-1058094</v>
      </c>
      <c r="G105" s="34">
        <f>+Inputs!$D$2</f>
        <v>0.3795</v>
      </c>
      <c r="I105" s="27">
        <f t="shared" si="28"/>
        <v>2294650</v>
      </c>
      <c r="K105" s="27">
        <f t="shared" ref="K105:K136" si="34">D105</f>
        <v>12748</v>
      </c>
      <c r="L105" s="27">
        <f t="shared" si="29"/>
        <v>1236556</v>
      </c>
      <c r="M105" s="27">
        <f t="shared" ref="M105:M136" si="35">K105*G105</f>
        <v>4837.866</v>
      </c>
      <c r="N105" s="27">
        <f t="shared" ref="N105:N136" si="36">M105-J105</f>
        <v>4837.866</v>
      </c>
      <c r="O105" s="27">
        <f t="shared" si="30"/>
        <v>-401546.67299999786</v>
      </c>
      <c r="P105" s="27">
        <f t="shared" si="31"/>
        <v>401546.67299999786</v>
      </c>
    </row>
    <row r="106" spans="1:16">
      <c r="A106" s="30">
        <v>37742</v>
      </c>
      <c r="C106" s="6">
        <v>98</v>
      </c>
      <c r="D106" s="29">
        <f t="shared" si="32"/>
        <v>12748</v>
      </c>
      <c r="E106" s="29">
        <f t="shared" ref="E106:E137" si="37">+E105+D106</f>
        <v>1249304</v>
      </c>
      <c r="F106" s="29">
        <f t="shared" si="33"/>
        <v>-1045346</v>
      </c>
      <c r="G106" s="34">
        <f>+Inputs!$D$3</f>
        <v>0.37951000000000001</v>
      </c>
      <c r="I106" s="27">
        <f t="shared" ref="I106:I137" si="38">+I105+H106</f>
        <v>2294650</v>
      </c>
      <c r="K106" s="27">
        <f t="shared" si="34"/>
        <v>12748</v>
      </c>
      <c r="L106" s="27">
        <f t="shared" ref="L106:L137" si="39">+L105+K106</f>
        <v>1249304</v>
      </c>
      <c r="M106" s="27">
        <f t="shared" si="35"/>
        <v>4837.9934800000001</v>
      </c>
      <c r="N106" s="27">
        <f t="shared" si="36"/>
        <v>4837.9934800000001</v>
      </c>
      <c r="O106" s="27">
        <f t="shared" ref="O106:O137" si="40">+O105+N106</f>
        <v>-396708.67951999785</v>
      </c>
      <c r="P106" s="27">
        <f t="shared" ref="P106:P137" si="41">P105-N106</f>
        <v>396708.67951999785</v>
      </c>
    </row>
    <row r="107" spans="1:16">
      <c r="A107" s="31">
        <v>37773</v>
      </c>
      <c r="C107" s="6">
        <v>99</v>
      </c>
      <c r="D107" s="29">
        <f t="shared" si="32"/>
        <v>12748</v>
      </c>
      <c r="E107" s="29">
        <f t="shared" si="37"/>
        <v>1262052</v>
      </c>
      <c r="F107" s="29">
        <f t="shared" si="33"/>
        <v>-1032598</v>
      </c>
      <c r="G107" s="34">
        <f>+Inputs!$D$3</f>
        <v>0.37951000000000001</v>
      </c>
      <c r="I107" s="27">
        <f t="shared" si="38"/>
        <v>2294650</v>
      </c>
      <c r="K107" s="27">
        <f t="shared" si="34"/>
        <v>12748</v>
      </c>
      <c r="L107" s="27">
        <f t="shared" si="39"/>
        <v>1262052</v>
      </c>
      <c r="M107" s="27">
        <f t="shared" si="35"/>
        <v>4837.9934800000001</v>
      </c>
      <c r="N107" s="27">
        <f t="shared" si="36"/>
        <v>4837.9934800000001</v>
      </c>
      <c r="O107" s="27">
        <f t="shared" si="40"/>
        <v>-391870.68603999785</v>
      </c>
      <c r="P107" s="27">
        <f t="shared" si="41"/>
        <v>391870.68603999785</v>
      </c>
    </row>
    <row r="108" spans="1:16">
      <c r="A108" s="30">
        <v>37803</v>
      </c>
      <c r="C108" s="6">
        <v>100</v>
      </c>
      <c r="D108" s="29">
        <f t="shared" si="32"/>
        <v>12748</v>
      </c>
      <c r="E108" s="29">
        <f t="shared" si="37"/>
        <v>1274800</v>
      </c>
      <c r="F108" s="29">
        <f t="shared" si="33"/>
        <v>-1019850</v>
      </c>
      <c r="G108" s="34">
        <f>+Inputs!$D$3</f>
        <v>0.37951000000000001</v>
      </c>
      <c r="I108" s="27">
        <f t="shared" si="38"/>
        <v>2294650</v>
      </c>
      <c r="K108" s="27">
        <f t="shared" si="34"/>
        <v>12748</v>
      </c>
      <c r="L108" s="27">
        <f t="shared" si="39"/>
        <v>1274800</v>
      </c>
      <c r="M108" s="27">
        <f t="shared" si="35"/>
        <v>4837.9934800000001</v>
      </c>
      <c r="N108" s="27">
        <f t="shared" si="36"/>
        <v>4837.9934800000001</v>
      </c>
      <c r="O108" s="27">
        <f t="shared" si="40"/>
        <v>-387032.69255999784</v>
      </c>
      <c r="P108" s="27">
        <f t="shared" si="41"/>
        <v>387032.69255999784</v>
      </c>
    </row>
    <row r="109" spans="1:16">
      <c r="A109" s="31">
        <v>37834</v>
      </c>
      <c r="C109" s="6">
        <v>101</v>
      </c>
      <c r="D109" s="29">
        <f t="shared" si="32"/>
        <v>12748</v>
      </c>
      <c r="E109" s="29">
        <f t="shared" si="37"/>
        <v>1287548</v>
      </c>
      <c r="F109" s="29">
        <f t="shared" si="33"/>
        <v>-1007102</v>
      </c>
      <c r="G109" s="34">
        <f>+Inputs!$D$3</f>
        <v>0.37951000000000001</v>
      </c>
      <c r="I109" s="27">
        <f t="shared" si="38"/>
        <v>2294650</v>
      </c>
      <c r="K109" s="27">
        <f t="shared" si="34"/>
        <v>12748</v>
      </c>
      <c r="L109" s="27">
        <f t="shared" si="39"/>
        <v>1287548</v>
      </c>
      <c r="M109" s="27">
        <f t="shared" si="35"/>
        <v>4837.9934800000001</v>
      </c>
      <c r="N109" s="27">
        <f t="shared" si="36"/>
        <v>4837.9934800000001</v>
      </c>
      <c r="O109" s="27">
        <f t="shared" si="40"/>
        <v>-382194.69907999784</v>
      </c>
      <c r="P109" s="27">
        <f t="shared" si="41"/>
        <v>382194.69907999784</v>
      </c>
    </row>
    <row r="110" spans="1:16">
      <c r="A110" s="30">
        <v>37865</v>
      </c>
      <c r="C110" s="6">
        <v>102</v>
      </c>
      <c r="D110" s="29">
        <f t="shared" si="32"/>
        <v>12748</v>
      </c>
      <c r="E110" s="29">
        <f t="shared" si="37"/>
        <v>1300296</v>
      </c>
      <c r="F110" s="29">
        <f t="shared" si="33"/>
        <v>-994354</v>
      </c>
      <c r="G110" s="34">
        <f>+Inputs!$D$3</f>
        <v>0.37951000000000001</v>
      </c>
      <c r="I110" s="27">
        <f t="shared" si="38"/>
        <v>2294650</v>
      </c>
      <c r="K110" s="27">
        <f t="shared" si="34"/>
        <v>12748</v>
      </c>
      <c r="L110" s="27">
        <f t="shared" si="39"/>
        <v>1300296</v>
      </c>
      <c r="M110" s="27">
        <f t="shared" si="35"/>
        <v>4837.9934800000001</v>
      </c>
      <c r="N110" s="27">
        <f t="shared" si="36"/>
        <v>4837.9934800000001</v>
      </c>
      <c r="O110" s="27">
        <f t="shared" si="40"/>
        <v>-377356.70559999783</v>
      </c>
      <c r="P110" s="27">
        <f t="shared" si="41"/>
        <v>377356.70559999783</v>
      </c>
    </row>
    <row r="111" spans="1:16">
      <c r="A111" s="31">
        <v>37895</v>
      </c>
      <c r="C111" s="6">
        <v>103</v>
      </c>
      <c r="D111" s="29">
        <f t="shared" si="32"/>
        <v>12748</v>
      </c>
      <c r="E111" s="29">
        <f t="shared" si="37"/>
        <v>1313044</v>
      </c>
      <c r="F111" s="29">
        <f t="shared" si="33"/>
        <v>-981606</v>
      </c>
      <c r="G111" s="34">
        <f>+Inputs!$D$3</f>
        <v>0.37951000000000001</v>
      </c>
      <c r="I111" s="27">
        <f t="shared" si="38"/>
        <v>2294650</v>
      </c>
      <c r="K111" s="27">
        <f t="shared" si="34"/>
        <v>12748</v>
      </c>
      <c r="L111" s="27">
        <f t="shared" si="39"/>
        <v>1313044</v>
      </c>
      <c r="M111" s="27">
        <f t="shared" si="35"/>
        <v>4837.9934800000001</v>
      </c>
      <c r="N111" s="27">
        <f t="shared" si="36"/>
        <v>4837.9934800000001</v>
      </c>
      <c r="O111" s="27">
        <f t="shared" si="40"/>
        <v>-372518.71211999783</v>
      </c>
      <c r="P111" s="27">
        <f t="shared" si="41"/>
        <v>372518.71211999783</v>
      </c>
    </row>
    <row r="112" spans="1:16">
      <c r="A112" s="30">
        <v>37926</v>
      </c>
      <c r="C112" s="6">
        <v>104</v>
      </c>
      <c r="D112" s="29">
        <f t="shared" si="32"/>
        <v>12748</v>
      </c>
      <c r="E112" s="29">
        <f t="shared" si="37"/>
        <v>1325792</v>
      </c>
      <c r="F112" s="29">
        <f t="shared" si="33"/>
        <v>-968858</v>
      </c>
      <c r="G112" s="34">
        <f>+Inputs!$D$3</f>
        <v>0.37951000000000001</v>
      </c>
      <c r="I112" s="27">
        <f t="shared" si="38"/>
        <v>2294650</v>
      </c>
      <c r="K112" s="27">
        <f t="shared" si="34"/>
        <v>12748</v>
      </c>
      <c r="L112" s="27">
        <f t="shared" si="39"/>
        <v>1325792</v>
      </c>
      <c r="M112" s="27">
        <f t="shared" si="35"/>
        <v>4837.9934800000001</v>
      </c>
      <c r="N112" s="27">
        <f t="shared" si="36"/>
        <v>4837.9934800000001</v>
      </c>
      <c r="O112" s="27">
        <f t="shared" si="40"/>
        <v>-367680.71863999782</v>
      </c>
      <c r="P112" s="27">
        <f t="shared" si="41"/>
        <v>367680.71863999782</v>
      </c>
    </row>
    <row r="113" spans="1:16">
      <c r="A113" s="31">
        <v>37956</v>
      </c>
      <c r="C113" s="6">
        <v>105</v>
      </c>
      <c r="D113" s="29">
        <f t="shared" si="32"/>
        <v>12748</v>
      </c>
      <c r="E113" s="29">
        <f t="shared" si="37"/>
        <v>1338540</v>
      </c>
      <c r="F113" s="29">
        <f t="shared" si="33"/>
        <v>-956110</v>
      </c>
      <c r="G113" s="34">
        <f>+Inputs!$D$3</f>
        <v>0.37951000000000001</v>
      </c>
      <c r="I113" s="27">
        <f t="shared" si="38"/>
        <v>2294650</v>
      </c>
      <c r="K113" s="27">
        <f t="shared" si="34"/>
        <v>12748</v>
      </c>
      <c r="L113" s="27">
        <f t="shared" si="39"/>
        <v>1338540</v>
      </c>
      <c r="M113" s="27">
        <f t="shared" si="35"/>
        <v>4837.9934800000001</v>
      </c>
      <c r="N113" s="27">
        <f t="shared" si="36"/>
        <v>4837.9934800000001</v>
      </c>
      <c r="O113" s="27">
        <f t="shared" si="40"/>
        <v>-362842.72515999782</v>
      </c>
      <c r="P113" s="27">
        <f t="shared" si="41"/>
        <v>362842.72515999782</v>
      </c>
    </row>
    <row r="114" spans="1:16">
      <c r="A114" s="30">
        <v>37987</v>
      </c>
      <c r="C114" s="6">
        <v>106</v>
      </c>
      <c r="D114" s="29">
        <f t="shared" si="32"/>
        <v>12748</v>
      </c>
      <c r="E114" s="29">
        <f t="shared" si="37"/>
        <v>1351288</v>
      </c>
      <c r="F114" s="29">
        <f t="shared" si="33"/>
        <v>-943362</v>
      </c>
      <c r="G114" s="34">
        <f>+Inputs!$D$3</f>
        <v>0.37951000000000001</v>
      </c>
      <c r="I114" s="27">
        <f t="shared" si="38"/>
        <v>2294650</v>
      </c>
      <c r="K114" s="27">
        <f t="shared" si="34"/>
        <v>12748</v>
      </c>
      <c r="L114" s="27">
        <f t="shared" si="39"/>
        <v>1351288</v>
      </c>
      <c r="M114" s="27">
        <f t="shared" si="35"/>
        <v>4837.9934800000001</v>
      </c>
      <c r="N114" s="27">
        <f t="shared" si="36"/>
        <v>4837.9934800000001</v>
      </c>
      <c r="O114" s="27">
        <f t="shared" si="40"/>
        <v>-358004.73167999781</v>
      </c>
      <c r="P114" s="27">
        <f t="shared" si="41"/>
        <v>358004.73167999781</v>
      </c>
    </row>
    <row r="115" spans="1:16">
      <c r="A115" s="31">
        <v>38018</v>
      </c>
      <c r="C115" s="6">
        <v>107</v>
      </c>
      <c r="D115" s="29">
        <f t="shared" si="32"/>
        <v>12748</v>
      </c>
      <c r="E115" s="29">
        <f t="shared" si="37"/>
        <v>1364036</v>
      </c>
      <c r="F115" s="29">
        <f t="shared" si="33"/>
        <v>-930614</v>
      </c>
      <c r="G115" s="34">
        <f>+Inputs!$D$3</f>
        <v>0.37951000000000001</v>
      </c>
      <c r="I115" s="27">
        <f t="shared" si="38"/>
        <v>2294650</v>
      </c>
      <c r="K115" s="27">
        <f t="shared" si="34"/>
        <v>12748</v>
      </c>
      <c r="L115" s="27">
        <f t="shared" si="39"/>
        <v>1364036</v>
      </c>
      <c r="M115" s="27">
        <f t="shared" si="35"/>
        <v>4837.9934800000001</v>
      </c>
      <c r="N115" s="27">
        <f t="shared" si="36"/>
        <v>4837.9934800000001</v>
      </c>
      <c r="O115" s="27">
        <f t="shared" si="40"/>
        <v>-353166.73819999781</v>
      </c>
      <c r="P115" s="27">
        <f t="shared" si="41"/>
        <v>353166.73819999781</v>
      </c>
    </row>
    <row r="116" spans="1:16">
      <c r="A116" s="30">
        <v>38047</v>
      </c>
      <c r="C116" s="6">
        <v>108</v>
      </c>
      <c r="D116" s="29">
        <f t="shared" si="32"/>
        <v>12748</v>
      </c>
      <c r="E116" s="29">
        <f t="shared" si="37"/>
        <v>1376784</v>
      </c>
      <c r="F116" s="29">
        <f t="shared" si="33"/>
        <v>-917866</v>
      </c>
      <c r="G116" s="34">
        <f>+Inputs!$D$3</f>
        <v>0.37951000000000001</v>
      </c>
      <c r="I116" s="27">
        <f t="shared" si="38"/>
        <v>2294650</v>
      </c>
      <c r="K116" s="27">
        <f t="shared" si="34"/>
        <v>12748</v>
      </c>
      <c r="L116" s="27">
        <f t="shared" si="39"/>
        <v>1376784</v>
      </c>
      <c r="M116" s="27">
        <f t="shared" si="35"/>
        <v>4837.9934800000001</v>
      </c>
      <c r="N116" s="27">
        <f t="shared" si="36"/>
        <v>4837.9934800000001</v>
      </c>
      <c r="O116" s="27">
        <f t="shared" si="40"/>
        <v>-348328.74471999781</v>
      </c>
      <c r="P116" s="27">
        <f t="shared" si="41"/>
        <v>348328.74471999781</v>
      </c>
    </row>
    <row r="117" spans="1:16">
      <c r="A117" s="31">
        <v>38078</v>
      </c>
      <c r="C117" s="6">
        <v>109</v>
      </c>
      <c r="D117" s="29">
        <f t="shared" si="32"/>
        <v>12748</v>
      </c>
      <c r="E117" s="29">
        <f t="shared" si="37"/>
        <v>1389532</v>
      </c>
      <c r="F117" s="29">
        <f t="shared" si="33"/>
        <v>-905118</v>
      </c>
      <c r="G117" s="34">
        <f>+Inputs!$D$3</f>
        <v>0.37951000000000001</v>
      </c>
      <c r="I117" s="27">
        <f t="shared" si="38"/>
        <v>2294650</v>
      </c>
      <c r="K117" s="27">
        <f t="shared" si="34"/>
        <v>12748</v>
      </c>
      <c r="L117" s="27">
        <f t="shared" si="39"/>
        <v>1389532</v>
      </c>
      <c r="M117" s="27">
        <f t="shared" si="35"/>
        <v>4837.9934800000001</v>
      </c>
      <c r="N117" s="27">
        <f t="shared" si="36"/>
        <v>4837.9934800000001</v>
      </c>
      <c r="O117" s="27">
        <f t="shared" si="40"/>
        <v>-343490.7512399978</v>
      </c>
      <c r="P117" s="27">
        <f t="shared" si="41"/>
        <v>343490.7512399978</v>
      </c>
    </row>
    <row r="118" spans="1:16">
      <c r="A118" s="30">
        <v>38108</v>
      </c>
      <c r="C118" s="6">
        <v>110</v>
      </c>
      <c r="D118" s="29">
        <f t="shared" si="32"/>
        <v>12748</v>
      </c>
      <c r="E118" s="29">
        <f t="shared" si="37"/>
        <v>1402280</v>
      </c>
      <c r="F118" s="29">
        <f t="shared" si="33"/>
        <v>-892370</v>
      </c>
      <c r="G118" s="34">
        <f>+Inputs!$D$3</f>
        <v>0.37951000000000001</v>
      </c>
      <c r="I118" s="27">
        <f t="shared" si="38"/>
        <v>2294650</v>
      </c>
      <c r="K118" s="27">
        <f t="shared" si="34"/>
        <v>12748</v>
      </c>
      <c r="L118" s="27">
        <f t="shared" si="39"/>
        <v>1402280</v>
      </c>
      <c r="M118" s="27">
        <f t="shared" si="35"/>
        <v>4837.9934800000001</v>
      </c>
      <c r="N118" s="27">
        <f t="shared" si="36"/>
        <v>4837.9934800000001</v>
      </c>
      <c r="O118" s="27">
        <f t="shared" si="40"/>
        <v>-338652.7577599978</v>
      </c>
      <c r="P118" s="27">
        <f t="shared" si="41"/>
        <v>338652.7577599978</v>
      </c>
    </row>
    <row r="119" spans="1:16">
      <c r="A119" s="31">
        <v>38139</v>
      </c>
      <c r="C119" s="6">
        <v>111</v>
      </c>
      <c r="D119" s="29">
        <f t="shared" si="32"/>
        <v>12748</v>
      </c>
      <c r="E119" s="29">
        <f t="shared" si="37"/>
        <v>1415028</v>
      </c>
      <c r="F119" s="29">
        <f t="shared" si="33"/>
        <v>-879622</v>
      </c>
      <c r="G119" s="34">
        <f>+Inputs!$D$3</f>
        <v>0.37951000000000001</v>
      </c>
      <c r="I119" s="27">
        <f t="shared" si="38"/>
        <v>2294650</v>
      </c>
      <c r="K119" s="27">
        <f t="shared" si="34"/>
        <v>12748</v>
      </c>
      <c r="L119" s="27">
        <f t="shared" si="39"/>
        <v>1415028</v>
      </c>
      <c r="M119" s="27">
        <f t="shared" si="35"/>
        <v>4837.9934800000001</v>
      </c>
      <c r="N119" s="27">
        <f t="shared" si="36"/>
        <v>4837.9934800000001</v>
      </c>
      <c r="O119" s="27">
        <f t="shared" si="40"/>
        <v>-333814.76427999779</v>
      </c>
      <c r="P119" s="27">
        <f t="shared" si="41"/>
        <v>333814.76427999779</v>
      </c>
    </row>
    <row r="120" spans="1:16">
      <c r="A120" s="30">
        <v>38169</v>
      </c>
      <c r="C120" s="6">
        <v>112</v>
      </c>
      <c r="D120" s="29">
        <f t="shared" si="32"/>
        <v>12748</v>
      </c>
      <c r="E120" s="29">
        <f t="shared" si="37"/>
        <v>1427776</v>
      </c>
      <c r="F120" s="29">
        <f t="shared" si="33"/>
        <v>-866874</v>
      </c>
      <c r="G120" s="34">
        <f>+Inputs!$D$3</f>
        <v>0.37951000000000001</v>
      </c>
      <c r="I120" s="27">
        <f t="shared" si="38"/>
        <v>2294650</v>
      </c>
      <c r="K120" s="27">
        <f t="shared" si="34"/>
        <v>12748</v>
      </c>
      <c r="L120" s="27">
        <f t="shared" si="39"/>
        <v>1427776</v>
      </c>
      <c r="M120" s="27">
        <f t="shared" si="35"/>
        <v>4837.9934800000001</v>
      </c>
      <c r="N120" s="27">
        <f t="shared" si="36"/>
        <v>4837.9934800000001</v>
      </c>
      <c r="O120" s="27">
        <f t="shared" si="40"/>
        <v>-328976.77079999779</v>
      </c>
      <c r="P120" s="27">
        <f t="shared" si="41"/>
        <v>328976.77079999779</v>
      </c>
    </row>
    <row r="121" spans="1:16">
      <c r="A121" s="31">
        <v>38200</v>
      </c>
      <c r="C121" s="6">
        <v>113</v>
      </c>
      <c r="D121" s="29">
        <f t="shared" si="32"/>
        <v>12748</v>
      </c>
      <c r="E121" s="29">
        <f t="shared" si="37"/>
        <v>1440524</v>
      </c>
      <c r="F121" s="29">
        <f t="shared" si="33"/>
        <v>-854126</v>
      </c>
      <c r="G121" s="34">
        <f>+Inputs!$D$3</f>
        <v>0.37951000000000001</v>
      </c>
      <c r="I121" s="27">
        <f t="shared" si="38"/>
        <v>2294650</v>
      </c>
      <c r="K121" s="27">
        <f t="shared" si="34"/>
        <v>12748</v>
      </c>
      <c r="L121" s="27">
        <f t="shared" si="39"/>
        <v>1440524</v>
      </c>
      <c r="M121" s="27">
        <f t="shared" si="35"/>
        <v>4837.9934800000001</v>
      </c>
      <c r="N121" s="27">
        <f t="shared" si="36"/>
        <v>4837.9934800000001</v>
      </c>
      <c r="O121" s="27">
        <f t="shared" si="40"/>
        <v>-324138.77731999778</v>
      </c>
      <c r="P121" s="27">
        <f t="shared" si="41"/>
        <v>324138.77731999778</v>
      </c>
    </row>
    <row r="122" spans="1:16">
      <c r="A122" s="30">
        <v>38231</v>
      </c>
      <c r="C122" s="6">
        <v>114</v>
      </c>
      <c r="D122" s="29">
        <f t="shared" si="32"/>
        <v>12748</v>
      </c>
      <c r="E122" s="29">
        <f t="shared" si="37"/>
        <v>1453272</v>
      </c>
      <c r="F122" s="29">
        <f t="shared" si="33"/>
        <v>-841378</v>
      </c>
      <c r="G122" s="34">
        <f>+Inputs!$D$3</f>
        <v>0.37951000000000001</v>
      </c>
      <c r="I122" s="27">
        <f t="shared" si="38"/>
        <v>2294650</v>
      </c>
      <c r="K122" s="27">
        <f t="shared" si="34"/>
        <v>12748</v>
      </c>
      <c r="L122" s="27">
        <f t="shared" si="39"/>
        <v>1453272</v>
      </c>
      <c r="M122" s="27">
        <f t="shared" si="35"/>
        <v>4837.9934800000001</v>
      </c>
      <c r="N122" s="27">
        <f t="shared" si="36"/>
        <v>4837.9934800000001</v>
      </c>
      <c r="O122" s="27">
        <f t="shared" si="40"/>
        <v>-319300.78383999778</v>
      </c>
      <c r="P122" s="27">
        <f t="shared" si="41"/>
        <v>319300.78383999778</v>
      </c>
    </row>
    <row r="123" spans="1:16">
      <c r="A123" s="31">
        <v>38261</v>
      </c>
      <c r="C123" s="6">
        <v>115</v>
      </c>
      <c r="D123" s="29">
        <f t="shared" si="32"/>
        <v>12748</v>
      </c>
      <c r="E123" s="29">
        <f t="shared" si="37"/>
        <v>1466020</v>
      </c>
      <c r="F123" s="29">
        <f t="shared" si="33"/>
        <v>-828630</v>
      </c>
      <c r="G123" s="34">
        <f>+Inputs!$D$3</f>
        <v>0.37951000000000001</v>
      </c>
      <c r="I123" s="27">
        <f t="shared" si="38"/>
        <v>2294650</v>
      </c>
      <c r="K123" s="27">
        <f t="shared" si="34"/>
        <v>12748</v>
      </c>
      <c r="L123" s="27">
        <f t="shared" si="39"/>
        <v>1466020</v>
      </c>
      <c r="M123" s="27">
        <f t="shared" si="35"/>
        <v>4837.9934800000001</v>
      </c>
      <c r="N123" s="27">
        <f t="shared" si="36"/>
        <v>4837.9934800000001</v>
      </c>
      <c r="O123" s="27">
        <f t="shared" si="40"/>
        <v>-314462.79035999777</v>
      </c>
      <c r="P123" s="27">
        <f t="shared" si="41"/>
        <v>314462.79035999777</v>
      </c>
    </row>
    <row r="124" spans="1:16">
      <c r="A124" s="30">
        <v>38292</v>
      </c>
      <c r="C124" s="6">
        <v>116</v>
      </c>
      <c r="D124" s="29">
        <f t="shared" si="32"/>
        <v>12748</v>
      </c>
      <c r="E124" s="29">
        <f t="shared" si="37"/>
        <v>1478768</v>
      </c>
      <c r="F124" s="29">
        <f t="shared" si="33"/>
        <v>-815882</v>
      </c>
      <c r="G124" s="34">
        <f>+Inputs!$D$3</f>
        <v>0.37951000000000001</v>
      </c>
      <c r="I124" s="27">
        <f t="shared" si="38"/>
        <v>2294650</v>
      </c>
      <c r="K124" s="27">
        <f t="shared" si="34"/>
        <v>12748</v>
      </c>
      <c r="L124" s="27">
        <f t="shared" si="39"/>
        <v>1478768</v>
      </c>
      <c r="M124" s="27">
        <f t="shared" si="35"/>
        <v>4837.9934800000001</v>
      </c>
      <c r="N124" s="27">
        <f t="shared" si="36"/>
        <v>4837.9934800000001</v>
      </c>
      <c r="O124" s="27">
        <f t="shared" si="40"/>
        <v>-309624.79687999777</v>
      </c>
      <c r="P124" s="27">
        <f t="shared" si="41"/>
        <v>309624.79687999777</v>
      </c>
    </row>
    <row r="125" spans="1:16">
      <c r="A125" s="31">
        <v>38322</v>
      </c>
      <c r="C125" s="6">
        <v>117</v>
      </c>
      <c r="D125" s="29">
        <f t="shared" si="32"/>
        <v>12748</v>
      </c>
      <c r="E125" s="29">
        <f t="shared" si="37"/>
        <v>1491516</v>
      </c>
      <c r="F125" s="29">
        <f t="shared" si="33"/>
        <v>-803134</v>
      </c>
      <c r="G125" s="34">
        <f>+Inputs!$D$3</f>
        <v>0.37951000000000001</v>
      </c>
      <c r="I125" s="27">
        <f t="shared" si="38"/>
        <v>2294650</v>
      </c>
      <c r="K125" s="27">
        <f t="shared" si="34"/>
        <v>12748</v>
      </c>
      <c r="L125" s="27">
        <f t="shared" si="39"/>
        <v>1491516</v>
      </c>
      <c r="M125" s="27">
        <f t="shared" si="35"/>
        <v>4837.9934800000001</v>
      </c>
      <c r="N125" s="27">
        <f t="shared" si="36"/>
        <v>4837.9934800000001</v>
      </c>
      <c r="O125" s="27">
        <f t="shared" si="40"/>
        <v>-304786.80339999776</v>
      </c>
      <c r="P125" s="27">
        <f t="shared" si="41"/>
        <v>304786.80339999776</v>
      </c>
    </row>
    <row r="126" spans="1:16">
      <c r="A126" s="30">
        <v>38353</v>
      </c>
      <c r="C126" s="6">
        <v>118</v>
      </c>
      <c r="D126" s="29">
        <f t="shared" si="32"/>
        <v>12748</v>
      </c>
      <c r="E126" s="29">
        <f t="shared" si="37"/>
        <v>1504264</v>
      </c>
      <c r="F126" s="29">
        <f t="shared" si="33"/>
        <v>-790386</v>
      </c>
      <c r="G126" s="34">
        <f>+Inputs!$D$3</f>
        <v>0.37951000000000001</v>
      </c>
      <c r="I126" s="27">
        <f t="shared" si="38"/>
        <v>2294650</v>
      </c>
      <c r="K126" s="27">
        <f t="shared" si="34"/>
        <v>12748</v>
      </c>
      <c r="L126" s="27">
        <f t="shared" si="39"/>
        <v>1504264</v>
      </c>
      <c r="M126" s="27">
        <f t="shared" si="35"/>
        <v>4837.9934800000001</v>
      </c>
      <c r="N126" s="27">
        <f t="shared" si="36"/>
        <v>4837.9934800000001</v>
      </c>
      <c r="O126" s="27">
        <f t="shared" si="40"/>
        <v>-299948.80991999776</v>
      </c>
      <c r="P126" s="27">
        <f t="shared" si="41"/>
        <v>299948.80991999776</v>
      </c>
    </row>
    <row r="127" spans="1:16">
      <c r="A127" s="31">
        <v>38384</v>
      </c>
      <c r="C127" s="6">
        <v>119</v>
      </c>
      <c r="D127" s="29">
        <f t="shared" si="32"/>
        <v>12748</v>
      </c>
      <c r="E127" s="29">
        <f t="shared" si="37"/>
        <v>1517012</v>
      </c>
      <c r="F127" s="29">
        <f t="shared" si="33"/>
        <v>-777638</v>
      </c>
      <c r="G127" s="34">
        <f>+Inputs!$D$3</f>
        <v>0.37951000000000001</v>
      </c>
      <c r="I127" s="27">
        <f t="shared" si="38"/>
        <v>2294650</v>
      </c>
      <c r="K127" s="27">
        <f t="shared" si="34"/>
        <v>12748</v>
      </c>
      <c r="L127" s="27">
        <f t="shared" si="39"/>
        <v>1517012</v>
      </c>
      <c r="M127" s="27">
        <f t="shared" si="35"/>
        <v>4837.9934800000001</v>
      </c>
      <c r="N127" s="27">
        <f t="shared" si="36"/>
        <v>4837.9934800000001</v>
      </c>
      <c r="O127" s="27">
        <f t="shared" si="40"/>
        <v>-295110.81643999775</v>
      </c>
      <c r="P127" s="27">
        <f t="shared" si="41"/>
        <v>295110.81643999775</v>
      </c>
    </row>
    <row r="128" spans="1:16">
      <c r="A128" s="30">
        <v>38412</v>
      </c>
      <c r="C128" s="6">
        <v>120</v>
      </c>
      <c r="D128" s="29">
        <f t="shared" si="32"/>
        <v>12748</v>
      </c>
      <c r="E128" s="29">
        <f t="shared" si="37"/>
        <v>1529760</v>
      </c>
      <c r="F128" s="29">
        <f t="shared" si="33"/>
        <v>-764890</v>
      </c>
      <c r="G128" s="34">
        <f>+Inputs!$D$3</f>
        <v>0.37951000000000001</v>
      </c>
      <c r="I128" s="27">
        <f t="shared" si="38"/>
        <v>2294650</v>
      </c>
      <c r="K128" s="27">
        <f t="shared" si="34"/>
        <v>12748</v>
      </c>
      <c r="L128" s="27">
        <f t="shared" si="39"/>
        <v>1529760</v>
      </c>
      <c r="M128" s="27">
        <f t="shared" si="35"/>
        <v>4837.9934800000001</v>
      </c>
      <c r="N128" s="27">
        <f t="shared" si="36"/>
        <v>4837.9934800000001</v>
      </c>
      <c r="O128" s="27">
        <f t="shared" si="40"/>
        <v>-290272.82295999775</v>
      </c>
      <c r="P128" s="27">
        <f t="shared" si="41"/>
        <v>290272.82295999775</v>
      </c>
    </row>
    <row r="129" spans="1:16">
      <c r="A129" s="31">
        <v>38443</v>
      </c>
      <c r="C129" s="6">
        <v>121</v>
      </c>
      <c r="D129" s="29">
        <f t="shared" si="32"/>
        <v>12748</v>
      </c>
      <c r="E129" s="29">
        <f t="shared" si="37"/>
        <v>1542508</v>
      </c>
      <c r="F129" s="29">
        <f t="shared" si="33"/>
        <v>-752142</v>
      </c>
      <c r="G129" s="34">
        <f>+Inputs!$D$3</f>
        <v>0.37951000000000001</v>
      </c>
      <c r="I129" s="27">
        <f t="shared" si="38"/>
        <v>2294650</v>
      </c>
      <c r="K129" s="27">
        <f t="shared" si="34"/>
        <v>12748</v>
      </c>
      <c r="L129" s="27">
        <f t="shared" si="39"/>
        <v>1542508</v>
      </c>
      <c r="M129" s="27">
        <f t="shared" si="35"/>
        <v>4837.9934800000001</v>
      </c>
      <c r="N129" s="27">
        <f t="shared" si="36"/>
        <v>4837.9934800000001</v>
      </c>
      <c r="O129" s="27">
        <f t="shared" si="40"/>
        <v>-285434.82947999774</v>
      </c>
      <c r="P129" s="27">
        <f t="shared" si="41"/>
        <v>285434.82947999774</v>
      </c>
    </row>
    <row r="130" spans="1:16">
      <c r="A130" s="30">
        <v>38473</v>
      </c>
      <c r="C130" s="6">
        <v>122</v>
      </c>
      <c r="D130" s="29">
        <f t="shared" si="32"/>
        <v>12748</v>
      </c>
      <c r="E130" s="29">
        <f t="shared" si="37"/>
        <v>1555256</v>
      </c>
      <c r="F130" s="29">
        <f t="shared" si="33"/>
        <v>-739394</v>
      </c>
      <c r="G130" s="34">
        <f>+Inputs!$D$3</f>
        <v>0.37951000000000001</v>
      </c>
      <c r="I130" s="27">
        <f t="shared" si="38"/>
        <v>2294650</v>
      </c>
      <c r="K130" s="27">
        <f t="shared" si="34"/>
        <v>12748</v>
      </c>
      <c r="L130" s="27">
        <f t="shared" si="39"/>
        <v>1555256</v>
      </c>
      <c r="M130" s="27">
        <f t="shared" si="35"/>
        <v>4837.9934800000001</v>
      </c>
      <c r="N130" s="27">
        <f t="shared" si="36"/>
        <v>4837.9934800000001</v>
      </c>
      <c r="O130" s="27">
        <f t="shared" si="40"/>
        <v>-280596.83599999774</v>
      </c>
      <c r="P130" s="27">
        <f t="shared" si="41"/>
        <v>280596.83599999774</v>
      </c>
    </row>
    <row r="131" spans="1:16">
      <c r="A131" s="31">
        <v>38504</v>
      </c>
      <c r="C131" s="6">
        <v>123</v>
      </c>
      <c r="D131" s="29">
        <f t="shared" si="32"/>
        <v>12748</v>
      </c>
      <c r="E131" s="29">
        <f t="shared" si="37"/>
        <v>1568004</v>
      </c>
      <c r="F131" s="29">
        <f t="shared" si="33"/>
        <v>-726646</v>
      </c>
      <c r="G131" s="34">
        <f>+Inputs!$D$3</f>
        <v>0.37951000000000001</v>
      </c>
      <c r="I131" s="27">
        <f t="shared" si="38"/>
        <v>2294650</v>
      </c>
      <c r="K131" s="27">
        <f t="shared" si="34"/>
        <v>12748</v>
      </c>
      <c r="L131" s="27">
        <f t="shared" si="39"/>
        <v>1568004</v>
      </c>
      <c r="M131" s="27">
        <f t="shared" si="35"/>
        <v>4837.9934800000001</v>
      </c>
      <c r="N131" s="27">
        <f t="shared" si="36"/>
        <v>4837.9934800000001</v>
      </c>
      <c r="O131" s="27">
        <f t="shared" si="40"/>
        <v>-275758.84251999774</v>
      </c>
      <c r="P131" s="27">
        <f t="shared" si="41"/>
        <v>275758.84251999774</v>
      </c>
    </row>
    <row r="132" spans="1:16">
      <c r="A132" s="30">
        <v>38534</v>
      </c>
      <c r="C132" s="6">
        <v>124</v>
      </c>
      <c r="D132" s="29">
        <f t="shared" si="32"/>
        <v>12748</v>
      </c>
      <c r="E132" s="29">
        <f t="shared" si="37"/>
        <v>1580752</v>
      </c>
      <c r="F132" s="29">
        <f t="shared" si="33"/>
        <v>-713898</v>
      </c>
      <c r="G132" s="34">
        <f>+Inputs!$D$3</f>
        <v>0.37951000000000001</v>
      </c>
      <c r="I132" s="27">
        <f t="shared" si="38"/>
        <v>2294650</v>
      </c>
      <c r="K132" s="27">
        <f t="shared" si="34"/>
        <v>12748</v>
      </c>
      <c r="L132" s="27">
        <f t="shared" si="39"/>
        <v>1580752</v>
      </c>
      <c r="M132" s="27">
        <f t="shared" si="35"/>
        <v>4837.9934800000001</v>
      </c>
      <c r="N132" s="27">
        <f t="shared" si="36"/>
        <v>4837.9934800000001</v>
      </c>
      <c r="O132" s="27">
        <f t="shared" si="40"/>
        <v>-270920.84903999773</v>
      </c>
      <c r="P132" s="27">
        <f t="shared" si="41"/>
        <v>270920.84903999773</v>
      </c>
    </row>
    <row r="133" spans="1:16">
      <c r="A133" s="31">
        <v>38565</v>
      </c>
      <c r="C133" s="6">
        <v>125</v>
      </c>
      <c r="D133" s="29">
        <f t="shared" si="32"/>
        <v>12748</v>
      </c>
      <c r="E133" s="29">
        <f t="shared" si="37"/>
        <v>1593500</v>
      </c>
      <c r="F133" s="29">
        <f t="shared" si="33"/>
        <v>-701150</v>
      </c>
      <c r="G133" s="34">
        <f>+Inputs!$D$3</f>
        <v>0.37951000000000001</v>
      </c>
      <c r="I133" s="27">
        <f t="shared" si="38"/>
        <v>2294650</v>
      </c>
      <c r="K133" s="27">
        <f t="shared" si="34"/>
        <v>12748</v>
      </c>
      <c r="L133" s="27">
        <f t="shared" si="39"/>
        <v>1593500</v>
      </c>
      <c r="M133" s="27">
        <f t="shared" si="35"/>
        <v>4837.9934800000001</v>
      </c>
      <c r="N133" s="27">
        <f t="shared" si="36"/>
        <v>4837.9934800000001</v>
      </c>
      <c r="O133" s="27">
        <f t="shared" si="40"/>
        <v>-266082.85555999773</v>
      </c>
      <c r="P133" s="27">
        <f t="shared" si="41"/>
        <v>266082.85555999773</v>
      </c>
    </row>
    <row r="134" spans="1:16">
      <c r="A134" s="30">
        <v>38596</v>
      </c>
      <c r="C134" s="6">
        <v>126</v>
      </c>
      <c r="D134" s="29">
        <f t="shared" si="32"/>
        <v>12748</v>
      </c>
      <c r="E134" s="29">
        <f t="shared" si="37"/>
        <v>1606248</v>
      </c>
      <c r="F134" s="29">
        <f t="shared" si="33"/>
        <v>-688402</v>
      </c>
      <c r="G134" s="34">
        <f>+Inputs!$D$3</f>
        <v>0.37951000000000001</v>
      </c>
      <c r="I134" s="27">
        <f t="shared" si="38"/>
        <v>2294650</v>
      </c>
      <c r="K134" s="27">
        <f t="shared" si="34"/>
        <v>12748</v>
      </c>
      <c r="L134" s="27">
        <f t="shared" si="39"/>
        <v>1606248</v>
      </c>
      <c r="M134" s="27">
        <f t="shared" si="35"/>
        <v>4837.9934800000001</v>
      </c>
      <c r="N134" s="27">
        <f t="shared" si="36"/>
        <v>4837.9934800000001</v>
      </c>
      <c r="O134" s="27">
        <f t="shared" si="40"/>
        <v>-261244.86207999772</v>
      </c>
      <c r="P134" s="27">
        <f t="shared" si="41"/>
        <v>261244.86207999772</v>
      </c>
    </row>
    <row r="135" spans="1:16">
      <c r="A135" s="31">
        <v>38626</v>
      </c>
      <c r="C135" s="6">
        <v>127</v>
      </c>
      <c r="D135" s="29">
        <f t="shared" si="32"/>
        <v>12748</v>
      </c>
      <c r="E135" s="29">
        <f t="shared" si="37"/>
        <v>1618996</v>
      </c>
      <c r="F135" s="29">
        <f t="shared" si="33"/>
        <v>-675654</v>
      </c>
      <c r="G135" s="34">
        <f>+Inputs!$D$3</f>
        <v>0.37951000000000001</v>
      </c>
      <c r="I135" s="27">
        <f t="shared" si="38"/>
        <v>2294650</v>
      </c>
      <c r="K135" s="27">
        <f t="shared" si="34"/>
        <v>12748</v>
      </c>
      <c r="L135" s="27">
        <f t="shared" si="39"/>
        <v>1618996</v>
      </c>
      <c r="M135" s="27">
        <f t="shared" si="35"/>
        <v>4837.9934800000001</v>
      </c>
      <c r="N135" s="27">
        <f t="shared" si="36"/>
        <v>4837.9934800000001</v>
      </c>
      <c r="O135" s="27">
        <f t="shared" si="40"/>
        <v>-256406.86859999772</v>
      </c>
      <c r="P135" s="27">
        <f t="shared" si="41"/>
        <v>256406.86859999772</v>
      </c>
    </row>
    <row r="136" spans="1:16">
      <c r="A136" s="30">
        <v>38657</v>
      </c>
      <c r="C136" s="6">
        <v>128</v>
      </c>
      <c r="D136" s="29">
        <f t="shared" si="32"/>
        <v>12748</v>
      </c>
      <c r="E136" s="29">
        <f t="shared" si="37"/>
        <v>1631744</v>
      </c>
      <c r="F136" s="29">
        <f t="shared" si="33"/>
        <v>-662906</v>
      </c>
      <c r="G136" s="34">
        <f>+Inputs!$D$3</f>
        <v>0.37951000000000001</v>
      </c>
      <c r="I136" s="27">
        <f t="shared" si="38"/>
        <v>2294650</v>
      </c>
      <c r="K136" s="27">
        <f t="shared" si="34"/>
        <v>12748</v>
      </c>
      <c r="L136" s="27">
        <f t="shared" si="39"/>
        <v>1631744</v>
      </c>
      <c r="M136" s="27">
        <f t="shared" si="35"/>
        <v>4837.9934800000001</v>
      </c>
      <c r="N136" s="27">
        <f t="shared" si="36"/>
        <v>4837.9934800000001</v>
      </c>
      <c r="O136" s="27">
        <f t="shared" si="40"/>
        <v>-251568.87511999771</v>
      </c>
      <c r="P136" s="27">
        <f t="shared" si="41"/>
        <v>251568.87511999771</v>
      </c>
    </row>
    <row r="137" spans="1:16">
      <c r="A137" s="31">
        <v>38687</v>
      </c>
      <c r="C137" s="6">
        <v>129</v>
      </c>
      <c r="D137" s="29">
        <f t="shared" ref="D137:D168" si="42">ROUND(-(+$B$9/180)*1,0)</f>
        <v>12748</v>
      </c>
      <c r="E137" s="29">
        <f t="shared" si="37"/>
        <v>1644492</v>
      </c>
      <c r="F137" s="29">
        <f t="shared" ref="F137:F168" si="43">$B$9+E137</f>
        <v>-650158</v>
      </c>
      <c r="G137" s="34">
        <f>+Inputs!$D$3</f>
        <v>0.37951000000000001</v>
      </c>
      <c r="I137" s="27">
        <f t="shared" si="38"/>
        <v>2294650</v>
      </c>
      <c r="K137" s="27">
        <f t="shared" ref="K137:K168" si="44">D137</f>
        <v>12748</v>
      </c>
      <c r="L137" s="27">
        <f t="shared" si="39"/>
        <v>1644492</v>
      </c>
      <c r="M137" s="27">
        <f t="shared" ref="M137:M168" si="45">K137*G137</f>
        <v>4837.9934800000001</v>
      </c>
      <c r="N137" s="27">
        <f t="shared" ref="N137:N168" si="46">M137-J137</f>
        <v>4837.9934800000001</v>
      </c>
      <c r="O137" s="27">
        <f t="shared" si="40"/>
        <v>-246730.88163999771</v>
      </c>
      <c r="P137" s="27">
        <f t="shared" si="41"/>
        <v>246730.88163999771</v>
      </c>
    </row>
    <row r="138" spans="1:16">
      <c r="A138" s="30">
        <v>38718</v>
      </c>
      <c r="C138" s="6">
        <v>130</v>
      </c>
      <c r="D138" s="29">
        <f t="shared" si="42"/>
        <v>12748</v>
      </c>
      <c r="E138" s="29">
        <f t="shared" ref="E138:E169" si="47">+E137+D138</f>
        <v>1657240</v>
      </c>
      <c r="F138" s="29">
        <f t="shared" si="43"/>
        <v>-637410</v>
      </c>
      <c r="G138" s="34">
        <f>+Inputs!$D$3</f>
        <v>0.37951000000000001</v>
      </c>
      <c r="I138" s="27">
        <f t="shared" ref="I138:I169" si="48">+I137+H138</f>
        <v>2294650</v>
      </c>
      <c r="K138" s="27">
        <f t="shared" si="44"/>
        <v>12748</v>
      </c>
      <c r="L138" s="27">
        <f t="shared" ref="L138:L169" si="49">+L137+K138</f>
        <v>1657240</v>
      </c>
      <c r="M138" s="27">
        <f t="shared" si="45"/>
        <v>4837.9934800000001</v>
      </c>
      <c r="N138" s="27">
        <f t="shared" si="46"/>
        <v>4837.9934800000001</v>
      </c>
      <c r="O138" s="27">
        <f t="shared" ref="O138:O169" si="50">+O137+N138</f>
        <v>-241892.8881599977</v>
      </c>
      <c r="P138" s="27">
        <f t="shared" ref="P138:P169" si="51">P137-N138</f>
        <v>241892.8881599977</v>
      </c>
    </row>
    <row r="139" spans="1:16">
      <c r="A139" s="31">
        <v>38749</v>
      </c>
      <c r="C139" s="6">
        <v>131</v>
      </c>
      <c r="D139" s="29">
        <f t="shared" si="42"/>
        <v>12748</v>
      </c>
      <c r="E139" s="29">
        <f t="shared" si="47"/>
        <v>1669988</v>
      </c>
      <c r="F139" s="29">
        <f t="shared" si="43"/>
        <v>-624662</v>
      </c>
      <c r="G139" s="34">
        <f>+Inputs!$D$3</f>
        <v>0.37951000000000001</v>
      </c>
      <c r="I139" s="27">
        <f t="shared" si="48"/>
        <v>2294650</v>
      </c>
      <c r="K139" s="27">
        <f t="shared" si="44"/>
        <v>12748</v>
      </c>
      <c r="L139" s="27">
        <f t="shared" si="49"/>
        <v>1669988</v>
      </c>
      <c r="M139" s="27">
        <f t="shared" si="45"/>
        <v>4837.9934800000001</v>
      </c>
      <c r="N139" s="27">
        <f t="shared" si="46"/>
        <v>4837.9934800000001</v>
      </c>
      <c r="O139" s="27">
        <f t="shared" si="50"/>
        <v>-237054.8946799977</v>
      </c>
      <c r="P139" s="27">
        <f t="shared" si="51"/>
        <v>237054.8946799977</v>
      </c>
    </row>
    <row r="140" spans="1:16">
      <c r="A140" s="30">
        <v>38777</v>
      </c>
      <c r="C140" s="6">
        <v>132</v>
      </c>
      <c r="D140" s="29">
        <f t="shared" si="42"/>
        <v>12748</v>
      </c>
      <c r="E140" s="29">
        <f t="shared" si="47"/>
        <v>1682736</v>
      </c>
      <c r="F140" s="29">
        <f t="shared" si="43"/>
        <v>-611914</v>
      </c>
      <c r="G140" s="34">
        <f>+Inputs!$D$3</f>
        <v>0.37951000000000001</v>
      </c>
      <c r="I140" s="27">
        <f t="shared" si="48"/>
        <v>2294650</v>
      </c>
      <c r="K140" s="27">
        <f t="shared" si="44"/>
        <v>12748</v>
      </c>
      <c r="L140" s="27">
        <f t="shared" si="49"/>
        <v>1682736</v>
      </c>
      <c r="M140" s="27">
        <f t="shared" si="45"/>
        <v>4837.9934800000001</v>
      </c>
      <c r="N140" s="27">
        <f t="shared" si="46"/>
        <v>4837.9934800000001</v>
      </c>
      <c r="O140" s="27">
        <f t="shared" si="50"/>
        <v>-232216.90119999769</v>
      </c>
      <c r="P140" s="27">
        <f t="shared" si="51"/>
        <v>232216.90119999769</v>
      </c>
    </row>
    <row r="141" spans="1:16">
      <c r="A141" s="31">
        <v>38808</v>
      </c>
      <c r="C141" s="6">
        <v>133</v>
      </c>
      <c r="D141" s="29">
        <f t="shared" si="42"/>
        <v>12748</v>
      </c>
      <c r="E141" s="29">
        <f t="shared" si="47"/>
        <v>1695484</v>
      </c>
      <c r="F141" s="29">
        <f t="shared" si="43"/>
        <v>-599166</v>
      </c>
      <c r="G141" s="34">
        <f>+Inputs!$D$3</f>
        <v>0.37951000000000001</v>
      </c>
      <c r="I141" s="27">
        <f t="shared" si="48"/>
        <v>2294650</v>
      </c>
      <c r="K141" s="27">
        <f t="shared" si="44"/>
        <v>12748</v>
      </c>
      <c r="L141" s="27">
        <f t="shared" si="49"/>
        <v>1695484</v>
      </c>
      <c r="M141" s="27">
        <f t="shared" si="45"/>
        <v>4837.9934800000001</v>
      </c>
      <c r="N141" s="27">
        <f t="shared" si="46"/>
        <v>4837.9934800000001</v>
      </c>
      <c r="O141" s="27">
        <f t="shared" si="50"/>
        <v>-227378.90771999769</v>
      </c>
      <c r="P141" s="27">
        <f t="shared" si="51"/>
        <v>227378.90771999769</v>
      </c>
    </row>
    <row r="142" spans="1:16">
      <c r="A142" s="30">
        <v>38838</v>
      </c>
      <c r="C142" s="6">
        <v>134</v>
      </c>
      <c r="D142" s="29">
        <f t="shared" si="42"/>
        <v>12748</v>
      </c>
      <c r="E142" s="29">
        <f t="shared" si="47"/>
        <v>1708232</v>
      </c>
      <c r="F142" s="29">
        <f t="shared" si="43"/>
        <v>-586418</v>
      </c>
      <c r="G142" s="34">
        <f>+Inputs!$D$3</f>
        <v>0.37951000000000001</v>
      </c>
      <c r="I142" s="27">
        <f t="shared" si="48"/>
        <v>2294650</v>
      </c>
      <c r="K142" s="27">
        <f t="shared" si="44"/>
        <v>12748</v>
      </c>
      <c r="L142" s="27">
        <f t="shared" si="49"/>
        <v>1708232</v>
      </c>
      <c r="M142" s="27">
        <f t="shared" si="45"/>
        <v>4837.9934800000001</v>
      </c>
      <c r="N142" s="27">
        <f t="shared" si="46"/>
        <v>4837.9934800000001</v>
      </c>
      <c r="O142" s="27">
        <f t="shared" si="50"/>
        <v>-222540.91423999768</v>
      </c>
      <c r="P142" s="27">
        <f t="shared" si="51"/>
        <v>222540.91423999768</v>
      </c>
    </row>
    <row r="143" spans="1:16">
      <c r="A143" s="31">
        <v>38869</v>
      </c>
      <c r="C143" s="6">
        <v>135</v>
      </c>
      <c r="D143" s="29">
        <f t="shared" si="42"/>
        <v>12748</v>
      </c>
      <c r="E143" s="29">
        <f t="shared" si="47"/>
        <v>1720980</v>
      </c>
      <c r="F143" s="29">
        <f t="shared" si="43"/>
        <v>-573670</v>
      </c>
      <c r="G143" s="34">
        <f>+Inputs!$D$3</f>
        <v>0.37951000000000001</v>
      </c>
      <c r="I143" s="27">
        <f t="shared" si="48"/>
        <v>2294650</v>
      </c>
      <c r="K143" s="27">
        <f t="shared" si="44"/>
        <v>12748</v>
      </c>
      <c r="L143" s="27">
        <f t="shared" si="49"/>
        <v>1720980</v>
      </c>
      <c r="M143" s="27">
        <f t="shared" si="45"/>
        <v>4837.9934800000001</v>
      </c>
      <c r="N143" s="27">
        <f t="shared" si="46"/>
        <v>4837.9934800000001</v>
      </c>
      <c r="O143" s="27">
        <f t="shared" si="50"/>
        <v>-217702.92075999768</v>
      </c>
      <c r="P143" s="27">
        <f t="shared" si="51"/>
        <v>217702.92075999768</v>
      </c>
    </row>
    <row r="144" spans="1:16">
      <c r="A144" s="30">
        <v>38899</v>
      </c>
      <c r="C144" s="6">
        <v>136</v>
      </c>
      <c r="D144" s="29">
        <f t="shared" si="42"/>
        <v>12748</v>
      </c>
      <c r="E144" s="29">
        <f t="shared" si="47"/>
        <v>1733728</v>
      </c>
      <c r="F144" s="29">
        <f t="shared" si="43"/>
        <v>-560922</v>
      </c>
      <c r="G144" s="34">
        <f>+Inputs!$D$3</f>
        <v>0.37951000000000001</v>
      </c>
      <c r="I144" s="27">
        <f t="shared" si="48"/>
        <v>2294650</v>
      </c>
      <c r="K144" s="27">
        <f t="shared" si="44"/>
        <v>12748</v>
      </c>
      <c r="L144" s="27">
        <f t="shared" si="49"/>
        <v>1733728</v>
      </c>
      <c r="M144" s="27">
        <f t="shared" si="45"/>
        <v>4837.9934800000001</v>
      </c>
      <c r="N144" s="27">
        <f t="shared" si="46"/>
        <v>4837.9934800000001</v>
      </c>
      <c r="O144" s="27">
        <f t="shared" si="50"/>
        <v>-212864.92727999768</v>
      </c>
      <c r="P144" s="27">
        <f t="shared" si="51"/>
        <v>212864.92727999768</v>
      </c>
    </row>
    <row r="145" spans="1:16">
      <c r="A145" s="31">
        <v>38930</v>
      </c>
      <c r="C145" s="6">
        <v>137</v>
      </c>
      <c r="D145" s="29">
        <f t="shared" si="42"/>
        <v>12748</v>
      </c>
      <c r="E145" s="29">
        <f t="shared" si="47"/>
        <v>1746476</v>
      </c>
      <c r="F145" s="29">
        <f t="shared" si="43"/>
        <v>-548174</v>
      </c>
      <c r="G145" s="34">
        <f>+Inputs!$D$3</f>
        <v>0.37951000000000001</v>
      </c>
      <c r="I145" s="27">
        <f t="shared" si="48"/>
        <v>2294650</v>
      </c>
      <c r="K145" s="27">
        <f t="shared" si="44"/>
        <v>12748</v>
      </c>
      <c r="L145" s="27">
        <f t="shared" si="49"/>
        <v>1746476</v>
      </c>
      <c r="M145" s="27">
        <f t="shared" si="45"/>
        <v>4837.9934800000001</v>
      </c>
      <c r="N145" s="27">
        <f t="shared" si="46"/>
        <v>4837.9934800000001</v>
      </c>
      <c r="O145" s="27">
        <f t="shared" si="50"/>
        <v>-208026.93379999767</v>
      </c>
      <c r="P145" s="27">
        <f t="shared" si="51"/>
        <v>208026.93379999767</v>
      </c>
    </row>
    <row r="146" spans="1:16">
      <c r="A146" s="30">
        <v>38961</v>
      </c>
      <c r="C146" s="6">
        <v>138</v>
      </c>
      <c r="D146" s="29">
        <f t="shared" si="42"/>
        <v>12748</v>
      </c>
      <c r="E146" s="29">
        <f t="shared" si="47"/>
        <v>1759224</v>
      </c>
      <c r="F146" s="29">
        <f t="shared" si="43"/>
        <v>-535426</v>
      </c>
      <c r="G146" s="34">
        <f>+Inputs!$D$3</f>
        <v>0.37951000000000001</v>
      </c>
      <c r="I146" s="27">
        <f t="shared" si="48"/>
        <v>2294650</v>
      </c>
      <c r="K146" s="27">
        <f t="shared" si="44"/>
        <v>12748</v>
      </c>
      <c r="L146" s="27">
        <f t="shared" si="49"/>
        <v>1759224</v>
      </c>
      <c r="M146" s="27">
        <f t="shared" si="45"/>
        <v>4837.9934800000001</v>
      </c>
      <c r="N146" s="27">
        <f t="shared" si="46"/>
        <v>4837.9934800000001</v>
      </c>
      <c r="O146" s="27">
        <f t="shared" si="50"/>
        <v>-203188.94031999767</v>
      </c>
      <c r="P146" s="27">
        <f t="shared" si="51"/>
        <v>203188.94031999767</v>
      </c>
    </row>
    <row r="147" spans="1:16">
      <c r="A147" s="31">
        <v>38991</v>
      </c>
      <c r="C147" s="6">
        <v>139</v>
      </c>
      <c r="D147" s="29">
        <f t="shared" si="42"/>
        <v>12748</v>
      </c>
      <c r="E147" s="29">
        <f t="shared" si="47"/>
        <v>1771972</v>
      </c>
      <c r="F147" s="29">
        <f t="shared" si="43"/>
        <v>-522678</v>
      </c>
      <c r="G147" s="34">
        <f>+Inputs!$D$3</f>
        <v>0.37951000000000001</v>
      </c>
      <c r="I147" s="27">
        <f t="shared" si="48"/>
        <v>2294650</v>
      </c>
      <c r="K147" s="27">
        <f t="shared" si="44"/>
        <v>12748</v>
      </c>
      <c r="L147" s="27">
        <f t="shared" si="49"/>
        <v>1771972</v>
      </c>
      <c r="M147" s="27">
        <f t="shared" si="45"/>
        <v>4837.9934800000001</v>
      </c>
      <c r="N147" s="27">
        <f t="shared" si="46"/>
        <v>4837.9934800000001</v>
      </c>
      <c r="O147" s="27">
        <f t="shared" si="50"/>
        <v>-198350.94683999766</v>
      </c>
      <c r="P147" s="27">
        <f t="shared" si="51"/>
        <v>198350.94683999766</v>
      </c>
    </row>
    <row r="148" spans="1:16">
      <c r="A148" s="30">
        <v>39022</v>
      </c>
      <c r="C148" s="6">
        <v>140</v>
      </c>
      <c r="D148" s="29">
        <f t="shared" si="42"/>
        <v>12748</v>
      </c>
      <c r="E148" s="29">
        <f t="shared" si="47"/>
        <v>1784720</v>
      </c>
      <c r="F148" s="29">
        <f t="shared" si="43"/>
        <v>-509930</v>
      </c>
      <c r="G148" s="34">
        <f>+Inputs!$D$3</f>
        <v>0.37951000000000001</v>
      </c>
      <c r="I148" s="27">
        <f t="shared" si="48"/>
        <v>2294650</v>
      </c>
      <c r="K148" s="27">
        <f t="shared" si="44"/>
        <v>12748</v>
      </c>
      <c r="L148" s="27">
        <f t="shared" si="49"/>
        <v>1784720</v>
      </c>
      <c r="M148" s="27">
        <f t="shared" si="45"/>
        <v>4837.9934800000001</v>
      </c>
      <c r="N148" s="27">
        <f t="shared" si="46"/>
        <v>4837.9934800000001</v>
      </c>
      <c r="O148" s="27">
        <f t="shared" si="50"/>
        <v>-193512.95335999766</v>
      </c>
      <c r="P148" s="27">
        <f t="shared" si="51"/>
        <v>193512.95335999766</v>
      </c>
    </row>
    <row r="149" spans="1:16">
      <c r="A149" s="31">
        <v>39052</v>
      </c>
      <c r="C149" s="6">
        <v>141</v>
      </c>
      <c r="D149" s="29">
        <f t="shared" si="42"/>
        <v>12748</v>
      </c>
      <c r="E149" s="29">
        <f t="shared" si="47"/>
        <v>1797468</v>
      </c>
      <c r="F149" s="29">
        <f t="shared" si="43"/>
        <v>-497182</v>
      </c>
      <c r="G149" s="34">
        <f>+Inputs!$D$3</f>
        <v>0.37951000000000001</v>
      </c>
      <c r="I149" s="27">
        <f t="shared" si="48"/>
        <v>2294650</v>
      </c>
      <c r="K149" s="27">
        <f t="shared" si="44"/>
        <v>12748</v>
      </c>
      <c r="L149" s="27">
        <f t="shared" si="49"/>
        <v>1797468</v>
      </c>
      <c r="M149" s="27">
        <f t="shared" si="45"/>
        <v>4837.9934800000001</v>
      </c>
      <c r="N149" s="27">
        <f t="shared" si="46"/>
        <v>4837.9934800000001</v>
      </c>
      <c r="O149" s="27">
        <f t="shared" si="50"/>
        <v>-188674.95987999765</v>
      </c>
      <c r="P149" s="27">
        <f t="shared" si="51"/>
        <v>188674.95987999765</v>
      </c>
    </row>
    <row r="150" spans="1:16">
      <c r="A150" s="30">
        <v>39083</v>
      </c>
      <c r="C150" s="6">
        <v>142</v>
      </c>
      <c r="D150" s="29">
        <f t="shared" si="42"/>
        <v>12748</v>
      </c>
      <c r="E150" s="29">
        <f t="shared" si="47"/>
        <v>1810216</v>
      </c>
      <c r="F150" s="29">
        <f t="shared" si="43"/>
        <v>-484434</v>
      </c>
      <c r="G150" s="34">
        <f>+Inputs!$D$3</f>
        <v>0.37951000000000001</v>
      </c>
      <c r="I150" s="27">
        <f t="shared" si="48"/>
        <v>2294650</v>
      </c>
      <c r="K150" s="27">
        <f t="shared" si="44"/>
        <v>12748</v>
      </c>
      <c r="L150" s="27">
        <f t="shared" si="49"/>
        <v>1810216</v>
      </c>
      <c r="M150" s="27">
        <f t="shared" si="45"/>
        <v>4837.9934800000001</v>
      </c>
      <c r="N150" s="27">
        <f t="shared" si="46"/>
        <v>4837.9934800000001</v>
      </c>
      <c r="O150" s="27">
        <f t="shared" si="50"/>
        <v>-183836.96639999765</v>
      </c>
      <c r="P150" s="27">
        <f t="shared" si="51"/>
        <v>183836.96639999765</v>
      </c>
    </row>
    <row r="151" spans="1:16">
      <c r="A151" s="31">
        <v>39114</v>
      </c>
      <c r="C151" s="6">
        <v>143</v>
      </c>
      <c r="D151" s="29">
        <f t="shared" si="42"/>
        <v>12748</v>
      </c>
      <c r="E151" s="29">
        <f t="shared" si="47"/>
        <v>1822964</v>
      </c>
      <c r="F151" s="29">
        <f t="shared" si="43"/>
        <v>-471686</v>
      </c>
      <c r="G151" s="34">
        <f>+Inputs!$D$3</f>
        <v>0.37951000000000001</v>
      </c>
      <c r="I151" s="27">
        <f t="shared" si="48"/>
        <v>2294650</v>
      </c>
      <c r="K151" s="27">
        <f t="shared" si="44"/>
        <v>12748</v>
      </c>
      <c r="L151" s="27">
        <f t="shared" si="49"/>
        <v>1822964</v>
      </c>
      <c r="M151" s="27">
        <f t="shared" si="45"/>
        <v>4837.9934800000001</v>
      </c>
      <c r="N151" s="27">
        <f t="shared" si="46"/>
        <v>4837.9934800000001</v>
      </c>
      <c r="O151" s="27">
        <f t="shared" si="50"/>
        <v>-178998.97291999764</v>
      </c>
      <c r="P151" s="27">
        <f t="shared" si="51"/>
        <v>178998.97291999764</v>
      </c>
    </row>
    <row r="152" spans="1:16">
      <c r="A152" s="30">
        <v>39142</v>
      </c>
      <c r="C152" s="6">
        <v>144</v>
      </c>
      <c r="D152" s="29">
        <f t="shared" si="42"/>
        <v>12748</v>
      </c>
      <c r="E152" s="29">
        <f t="shared" si="47"/>
        <v>1835712</v>
      </c>
      <c r="F152" s="29">
        <f t="shared" si="43"/>
        <v>-458938</v>
      </c>
      <c r="G152" s="34">
        <f>+Inputs!$D$3</f>
        <v>0.37951000000000001</v>
      </c>
      <c r="I152" s="27">
        <f t="shared" si="48"/>
        <v>2294650</v>
      </c>
      <c r="K152" s="27">
        <f t="shared" si="44"/>
        <v>12748</v>
      </c>
      <c r="L152" s="27">
        <f t="shared" si="49"/>
        <v>1835712</v>
      </c>
      <c r="M152" s="27">
        <f t="shared" si="45"/>
        <v>4837.9934800000001</v>
      </c>
      <c r="N152" s="27">
        <f t="shared" si="46"/>
        <v>4837.9934800000001</v>
      </c>
      <c r="O152" s="27">
        <f t="shared" si="50"/>
        <v>-174160.97943999764</v>
      </c>
      <c r="P152" s="27">
        <f t="shared" si="51"/>
        <v>174160.97943999764</v>
      </c>
    </row>
    <row r="153" spans="1:16">
      <c r="A153" s="31">
        <v>39173</v>
      </c>
      <c r="C153" s="6">
        <v>145</v>
      </c>
      <c r="D153" s="29">
        <f t="shared" si="42"/>
        <v>12748</v>
      </c>
      <c r="E153" s="29">
        <f t="shared" si="47"/>
        <v>1848460</v>
      </c>
      <c r="F153" s="29">
        <f t="shared" si="43"/>
        <v>-446190</v>
      </c>
      <c r="G153" s="34">
        <f>+Inputs!$D$3</f>
        <v>0.37951000000000001</v>
      </c>
      <c r="I153" s="27">
        <f t="shared" si="48"/>
        <v>2294650</v>
      </c>
      <c r="K153" s="27">
        <f t="shared" si="44"/>
        <v>12748</v>
      </c>
      <c r="L153" s="27">
        <f t="shared" si="49"/>
        <v>1848460</v>
      </c>
      <c r="M153" s="27">
        <f t="shared" si="45"/>
        <v>4837.9934800000001</v>
      </c>
      <c r="N153" s="27">
        <f t="shared" si="46"/>
        <v>4837.9934800000001</v>
      </c>
      <c r="O153" s="27">
        <f t="shared" si="50"/>
        <v>-169322.98595999763</v>
      </c>
      <c r="P153" s="27">
        <f t="shared" si="51"/>
        <v>169322.98595999763</v>
      </c>
    </row>
    <row r="154" spans="1:16">
      <c r="A154" s="30">
        <v>39203</v>
      </c>
      <c r="C154" s="6">
        <v>146</v>
      </c>
      <c r="D154" s="29">
        <f t="shared" si="42"/>
        <v>12748</v>
      </c>
      <c r="E154" s="29">
        <f t="shared" si="47"/>
        <v>1861208</v>
      </c>
      <c r="F154" s="29">
        <f t="shared" si="43"/>
        <v>-433442</v>
      </c>
      <c r="G154" s="34">
        <f>+Inputs!$D$3</f>
        <v>0.37951000000000001</v>
      </c>
      <c r="I154" s="27">
        <f t="shared" si="48"/>
        <v>2294650</v>
      </c>
      <c r="K154" s="27">
        <f t="shared" si="44"/>
        <v>12748</v>
      </c>
      <c r="L154" s="27">
        <f t="shared" si="49"/>
        <v>1861208</v>
      </c>
      <c r="M154" s="27">
        <f t="shared" si="45"/>
        <v>4837.9934800000001</v>
      </c>
      <c r="N154" s="27">
        <f t="shared" si="46"/>
        <v>4837.9934800000001</v>
      </c>
      <c r="O154" s="27">
        <f t="shared" si="50"/>
        <v>-164484.99247999763</v>
      </c>
      <c r="P154" s="27">
        <f t="shared" si="51"/>
        <v>164484.99247999763</v>
      </c>
    </row>
    <row r="155" spans="1:16">
      <c r="A155" s="31">
        <v>39234</v>
      </c>
      <c r="C155" s="6">
        <v>147</v>
      </c>
      <c r="D155" s="29">
        <f t="shared" si="42"/>
        <v>12748</v>
      </c>
      <c r="E155" s="29">
        <f t="shared" si="47"/>
        <v>1873956</v>
      </c>
      <c r="F155" s="29">
        <f t="shared" si="43"/>
        <v>-420694</v>
      </c>
      <c r="G155" s="34">
        <f>+Inputs!$D$3</f>
        <v>0.37951000000000001</v>
      </c>
      <c r="I155" s="27">
        <f t="shared" si="48"/>
        <v>2294650</v>
      </c>
      <c r="K155" s="27">
        <f t="shared" si="44"/>
        <v>12748</v>
      </c>
      <c r="L155" s="27">
        <f t="shared" si="49"/>
        <v>1873956</v>
      </c>
      <c r="M155" s="27">
        <f t="shared" si="45"/>
        <v>4837.9934800000001</v>
      </c>
      <c r="N155" s="27">
        <f t="shared" si="46"/>
        <v>4837.9934800000001</v>
      </c>
      <c r="O155" s="27">
        <f t="shared" si="50"/>
        <v>-159646.99899999762</v>
      </c>
      <c r="P155" s="27">
        <f t="shared" si="51"/>
        <v>159646.99899999762</v>
      </c>
    </row>
    <row r="156" spans="1:16">
      <c r="A156" s="30">
        <v>39264</v>
      </c>
      <c r="C156" s="6">
        <v>148</v>
      </c>
      <c r="D156" s="29">
        <f t="shared" si="42"/>
        <v>12748</v>
      </c>
      <c r="E156" s="29">
        <f t="shared" si="47"/>
        <v>1886704</v>
      </c>
      <c r="F156" s="29">
        <f t="shared" si="43"/>
        <v>-407946</v>
      </c>
      <c r="G156" s="34">
        <f>+Inputs!$D$3</f>
        <v>0.37951000000000001</v>
      </c>
      <c r="I156" s="27">
        <f t="shared" si="48"/>
        <v>2294650</v>
      </c>
      <c r="K156" s="27">
        <f t="shared" si="44"/>
        <v>12748</v>
      </c>
      <c r="L156" s="27">
        <f t="shared" si="49"/>
        <v>1886704</v>
      </c>
      <c r="M156" s="27">
        <f t="shared" si="45"/>
        <v>4837.9934800000001</v>
      </c>
      <c r="N156" s="27">
        <f t="shared" si="46"/>
        <v>4837.9934800000001</v>
      </c>
      <c r="O156" s="27">
        <f t="shared" si="50"/>
        <v>-154809.00551999762</v>
      </c>
      <c r="P156" s="27">
        <f t="shared" si="51"/>
        <v>154809.00551999762</v>
      </c>
    </row>
    <row r="157" spans="1:16">
      <c r="A157" s="31">
        <v>39295</v>
      </c>
      <c r="C157" s="6">
        <v>149</v>
      </c>
      <c r="D157" s="29">
        <f t="shared" si="42"/>
        <v>12748</v>
      </c>
      <c r="E157" s="29">
        <f t="shared" si="47"/>
        <v>1899452</v>
      </c>
      <c r="F157" s="29">
        <f t="shared" si="43"/>
        <v>-395198</v>
      </c>
      <c r="G157" s="34">
        <f>+Inputs!$D$3</f>
        <v>0.37951000000000001</v>
      </c>
      <c r="I157" s="27">
        <f t="shared" si="48"/>
        <v>2294650</v>
      </c>
      <c r="K157" s="27">
        <f t="shared" si="44"/>
        <v>12748</v>
      </c>
      <c r="L157" s="27">
        <f t="shared" si="49"/>
        <v>1899452</v>
      </c>
      <c r="M157" s="27">
        <f t="shared" si="45"/>
        <v>4837.9934800000001</v>
      </c>
      <c r="N157" s="27">
        <f t="shared" si="46"/>
        <v>4837.9934800000001</v>
      </c>
      <c r="O157" s="27">
        <f t="shared" si="50"/>
        <v>-149971.01203999761</v>
      </c>
      <c r="P157" s="27">
        <f t="shared" si="51"/>
        <v>149971.01203999761</v>
      </c>
    </row>
    <row r="158" spans="1:16">
      <c r="A158" s="30">
        <v>39326</v>
      </c>
      <c r="C158" s="6">
        <v>150</v>
      </c>
      <c r="D158" s="29">
        <f t="shared" si="42"/>
        <v>12748</v>
      </c>
      <c r="E158" s="29">
        <f t="shared" si="47"/>
        <v>1912200</v>
      </c>
      <c r="F158" s="29">
        <f t="shared" si="43"/>
        <v>-382450</v>
      </c>
      <c r="G158" s="34">
        <f>+Inputs!$D$3</f>
        <v>0.37951000000000001</v>
      </c>
      <c r="I158" s="27">
        <f t="shared" si="48"/>
        <v>2294650</v>
      </c>
      <c r="K158" s="27">
        <f t="shared" si="44"/>
        <v>12748</v>
      </c>
      <c r="L158" s="27">
        <f t="shared" si="49"/>
        <v>1912200</v>
      </c>
      <c r="M158" s="27">
        <f t="shared" si="45"/>
        <v>4837.9934800000001</v>
      </c>
      <c r="N158" s="27">
        <f t="shared" si="46"/>
        <v>4837.9934800000001</v>
      </c>
      <c r="O158" s="27">
        <f t="shared" si="50"/>
        <v>-145133.01855999761</v>
      </c>
      <c r="P158" s="27">
        <f t="shared" si="51"/>
        <v>145133.01855999761</v>
      </c>
    </row>
    <row r="159" spans="1:16">
      <c r="A159" s="31">
        <v>39356</v>
      </c>
      <c r="C159" s="6">
        <v>151</v>
      </c>
      <c r="D159" s="29">
        <f t="shared" si="42"/>
        <v>12748</v>
      </c>
      <c r="E159" s="29">
        <f t="shared" si="47"/>
        <v>1924948</v>
      </c>
      <c r="F159" s="29">
        <f t="shared" si="43"/>
        <v>-369702</v>
      </c>
      <c r="G159" s="34">
        <f>+Inputs!$D$3</f>
        <v>0.37951000000000001</v>
      </c>
      <c r="I159" s="27">
        <f t="shared" si="48"/>
        <v>2294650</v>
      </c>
      <c r="K159" s="27">
        <f t="shared" si="44"/>
        <v>12748</v>
      </c>
      <c r="L159" s="27">
        <f t="shared" si="49"/>
        <v>1924948</v>
      </c>
      <c r="M159" s="27">
        <f t="shared" si="45"/>
        <v>4837.9934800000001</v>
      </c>
      <c r="N159" s="27">
        <f t="shared" si="46"/>
        <v>4837.9934800000001</v>
      </c>
      <c r="O159" s="27">
        <f t="shared" si="50"/>
        <v>-140295.02507999761</v>
      </c>
      <c r="P159" s="27">
        <f t="shared" si="51"/>
        <v>140295.02507999761</v>
      </c>
    </row>
    <row r="160" spans="1:16">
      <c r="A160" s="30">
        <v>39387</v>
      </c>
      <c r="C160" s="6">
        <v>152</v>
      </c>
      <c r="D160" s="29">
        <f t="shared" si="42"/>
        <v>12748</v>
      </c>
      <c r="E160" s="29">
        <f t="shared" si="47"/>
        <v>1937696</v>
      </c>
      <c r="F160" s="29">
        <f t="shared" si="43"/>
        <v>-356954</v>
      </c>
      <c r="G160" s="34">
        <f>+Inputs!$D$3</f>
        <v>0.37951000000000001</v>
      </c>
      <c r="I160" s="27">
        <f t="shared" si="48"/>
        <v>2294650</v>
      </c>
      <c r="K160" s="27">
        <f t="shared" si="44"/>
        <v>12748</v>
      </c>
      <c r="L160" s="27">
        <f t="shared" si="49"/>
        <v>1937696</v>
      </c>
      <c r="M160" s="27">
        <f t="shared" si="45"/>
        <v>4837.9934800000001</v>
      </c>
      <c r="N160" s="27">
        <f t="shared" si="46"/>
        <v>4837.9934800000001</v>
      </c>
      <c r="O160" s="27">
        <f t="shared" si="50"/>
        <v>-135457.0315999976</v>
      </c>
      <c r="P160" s="27">
        <f t="shared" si="51"/>
        <v>135457.0315999976</v>
      </c>
    </row>
    <row r="161" spans="1:16">
      <c r="A161" s="31">
        <v>39417</v>
      </c>
      <c r="C161" s="6">
        <v>153</v>
      </c>
      <c r="D161" s="29">
        <f t="shared" si="42"/>
        <v>12748</v>
      </c>
      <c r="E161" s="29">
        <f t="shared" si="47"/>
        <v>1950444</v>
      </c>
      <c r="F161" s="29">
        <f t="shared" si="43"/>
        <v>-344206</v>
      </c>
      <c r="G161" s="34">
        <f>+Inputs!$D$3</f>
        <v>0.37951000000000001</v>
      </c>
      <c r="I161" s="27">
        <f t="shared" si="48"/>
        <v>2294650</v>
      </c>
      <c r="K161" s="27">
        <f t="shared" si="44"/>
        <v>12748</v>
      </c>
      <c r="L161" s="27">
        <f t="shared" si="49"/>
        <v>1950444</v>
      </c>
      <c r="M161" s="27">
        <f t="shared" si="45"/>
        <v>4837.9934800000001</v>
      </c>
      <c r="N161" s="27">
        <f t="shared" si="46"/>
        <v>4837.9934800000001</v>
      </c>
      <c r="O161" s="27">
        <f t="shared" si="50"/>
        <v>-130619.0381199976</v>
      </c>
      <c r="P161" s="27">
        <f t="shared" si="51"/>
        <v>130619.0381199976</v>
      </c>
    </row>
    <row r="162" spans="1:16">
      <c r="A162" s="30">
        <v>39448</v>
      </c>
      <c r="C162" s="6">
        <v>154</v>
      </c>
      <c r="D162" s="29">
        <f t="shared" si="42"/>
        <v>12748</v>
      </c>
      <c r="E162" s="29">
        <f t="shared" si="47"/>
        <v>1963192</v>
      </c>
      <c r="F162" s="29">
        <f t="shared" si="43"/>
        <v>-331458</v>
      </c>
      <c r="G162" s="34">
        <f>+Inputs!$D$3</f>
        <v>0.37951000000000001</v>
      </c>
      <c r="I162" s="27">
        <f t="shared" si="48"/>
        <v>2294650</v>
      </c>
      <c r="K162" s="27">
        <f t="shared" si="44"/>
        <v>12748</v>
      </c>
      <c r="L162" s="27">
        <f t="shared" si="49"/>
        <v>1963192</v>
      </c>
      <c r="M162" s="27">
        <f t="shared" si="45"/>
        <v>4837.9934800000001</v>
      </c>
      <c r="N162" s="27">
        <f t="shared" si="46"/>
        <v>4837.9934800000001</v>
      </c>
      <c r="O162" s="27">
        <f t="shared" si="50"/>
        <v>-125781.04463999759</v>
      </c>
      <c r="P162" s="27">
        <f t="shared" si="51"/>
        <v>125781.04463999759</v>
      </c>
    </row>
    <row r="163" spans="1:16">
      <c r="A163" s="31">
        <v>39479</v>
      </c>
      <c r="C163" s="6">
        <v>155</v>
      </c>
      <c r="D163" s="29">
        <f t="shared" si="42"/>
        <v>12748</v>
      </c>
      <c r="E163" s="29">
        <f t="shared" si="47"/>
        <v>1975940</v>
      </c>
      <c r="F163" s="29">
        <f t="shared" si="43"/>
        <v>-318710</v>
      </c>
      <c r="G163" s="34">
        <f>+Inputs!$D$3</f>
        <v>0.37951000000000001</v>
      </c>
      <c r="I163" s="27">
        <f t="shared" si="48"/>
        <v>2294650</v>
      </c>
      <c r="K163" s="27">
        <f t="shared" si="44"/>
        <v>12748</v>
      </c>
      <c r="L163" s="27">
        <f t="shared" si="49"/>
        <v>1975940</v>
      </c>
      <c r="M163" s="27">
        <f t="shared" si="45"/>
        <v>4837.9934800000001</v>
      </c>
      <c r="N163" s="27">
        <f t="shared" si="46"/>
        <v>4837.9934800000001</v>
      </c>
      <c r="O163" s="27">
        <f t="shared" si="50"/>
        <v>-120943.05115999759</v>
      </c>
      <c r="P163" s="27">
        <f t="shared" si="51"/>
        <v>120943.05115999759</v>
      </c>
    </row>
    <row r="164" spans="1:16">
      <c r="A164" s="30">
        <v>39508</v>
      </c>
      <c r="C164" s="6">
        <v>156</v>
      </c>
      <c r="D164" s="29">
        <f t="shared" si="42"/>
        <v>12748</v>
      </c>
      <c r="E164" s="29">
        <f t="shared" si="47"/>
        <v>1988688</v>
      </c>
      <c r="F164" s="29">
        <f t="shared" si="43"/>
        <v>-305962</v>
      </c>
      <c r="G164" s="34">
        <f>+Inputs!$D$3</f>
        <v>0.37951000000000001</v>
      </c>
      <c r="I164" s="27">
        <f t="shared" si="48"/>
        <v>2294650</v>
      </c>
      <c r="K164" s="27">
        <f t="shared" si="44"/>
        <v>12748</v>
      </c>
      <c r="L164" s="27">
        <f t="shared" si="49"/>
        <v>1988688</v>
      </c>
      <c r="M164" s="27">
        <f t="shared" si="45"/>
        <v>4837.9934800000001</v>
      </c>
      <c r="N164" s="27">
        <f t="shared" si="46"/>
        <v>4837.9934800000001</v>
      </c>
      <c r="O164" s="27">
        <f t="shared" si="50"/>
        <v>-116105.05767999758</v>
      </c>
      <c r="P164" s="27">
        <f t="shared" si="51"/>
        <v>116105.05767999758</v>
      </c>
    </row>
    <row r="165" spans="1:16">
      <c r="A165" s="31">
        <v>39539</v>
      </c>
      <c r="C165" s="6">
        <v>157</v>
      </c>
      <c r="D165" s="29">
        <f t="shared" si="42"/>
        <v>12748</v>
      </c>
      <c r="E165" s="29">
        <f t="shared" si="47"/>
        <v>2001436</v>
      </c>
      <c r="F165" s="29">
        <f t="shared" si="43"/>
        <v>-293214</v>
      </c>
      <c r="G165" s="34">
        <f>+Inputs!$D$3</f>
        <v>0.37951000000000001</v>
      </c>
      <c r="I165" s="27">
        <f t="shared" si="48"/>
        <v>2294650</v>
      </c>
      <c r="K165" s="27">
        <f t="shared" si="44"/>
        <v>12748</v>
      </c>
      <c r="L165" s="27">
        <f t="shared" si="49"/>
        <v>2001436</v>
      </c>
      <c r="M165" s="27">
        <f t="shared" si="45"/>
        <v>4837.9934800000001</v>
      </c>
      <c r="N165" s="27">
        <f t="shared" si="46"/>
        <v>4837.9934800000001</v>
      </c>
      <c r="O165" s="27">
        <f t="shared" si="50"/>
        <v>-111267.06419999758</v>
      </c>
      <c r="P165" s="27">
        <f t="shared" si="51"/>
        <v>111267.06419999758</v>
      </c>
    </row>
    <row r="166" spans="1:16">
      <c r="A166" s="30">
        <v>39569</v>
      </c>
      <c r="C166" s="6">
        <v>158</v>
      </c>
      <c r="D166" s="29">
        <f t="shared" si="42"/>
        <v>12748</v>
      </c>
      <c r="E166" s="29">
        <f t="shared" si="47"/>
        <v>2014184</v>
      </c>
      <c r="F166" s="29">
        <f t="shared" si="43"/>
        <v>-280466</v>
      </c>
      <c r="G166" s="34">
        <f>+Inputs!$D$3</f>
        <v>0.37951000000000001</v>
      </c>
      <c r="I166" s="27">
        <f t="shared" si="48"/>
        <v>2294650</v>
      </c>
      <c r="K166" s="27">
        <f t="shared" si="44"/>
        <v>12748</v>
      </c>
      <c r="L166" s="27">
        <f t="shared" si="49"/>
        <v>2014184</v>
      </c>
      <c r="M166" s="27">
        <f t="shared" si="45"/>
        <v>4837.9934800000001</v>
      </c>
      <c r="N166" s="27">
        <f t="shared" si="46"/>
        <v>4837.9934800000001</v>
      </c>
      <c r="O166" s="27">
        <f t="shared" si="50"/>
        <v>-106429.07071999757</v>
      </c>
      <c r="P166" s="27">
        <f t="shared" si="51"/>
        <v>106429.07071999757</v>
      </c>
    </row>
    <row r="167" spans="1:16">
      <c r="A167" s="31">
        <v>39600</v>
      </c>
      <c r="C167" s="6">
        <v>159</v>
      </c>
      <c r="D167" s="29">
        <f t="shared" si="42"/>
        <v>12748</v>
      </c>
      <c r="E167" s="29">
        <f t="shared" si="47"/>
        <v>2026932</v>
      </c>
      <c r="F167" s="29">
        <f t="shared" si="43"/>
        <v>-267718</v>
      </c>
      <c r="G167" s="34">
        <f>+Inputs!$D$3</f>
        <v>0.37951000000000001</v>
      </c>
      <c r="I167" s="27">
        <f t="shared" si="48"/>
        <v>2294650</v>
      </c>
      <c r="K167" s="27">
        <f t="shared" si="44"/>
        <v>12748</v>
      </c>
      <c r="L167" s="27">
        <f t="shared" si="49"/>
        <v>2026932</v>
      </c>
      <c r="M167" s="27">
        <f t="shared" si="45"/>
        <v>4837.9934800000001</v>
      </c>
      <c r="N167" s="27">
        <f t="shared" si="46"/>
        <v>4837.9934800000001</v>
      </c>
      <c r="O167" s="27">
        <f t="shared" si="50"/>
        <v>-101591.07723999757</v>
      </c>
      <c r="P167" s="27">
        <f t="shared" si="51"/>
        <v>101591.07723999757</v>
      </c>
    </row>
    <row r="168" spans="1:16">
      <c r="A168" s="30">
        <v>39630</v>
      </c>
      <c r="C168" s="6">
        <v>160</v>
      </c>
      <c r="D168" s="29">
        <f t="shared" si="42"/>
        <v>12748</v>
      </c>
      <c r="E168" s="29">
        <f t="shared" si="47"/>
        <v>2039680</v>
      </c>
      <c r="F168" s="29">
        <f t="shared" si="43"/>
        <v>-254970</v>
      </c>
      <c r="G168" s="34">
        <f>+Inputs!$D$3</f>
        <v>0.37951000000000001</v>
      </c>
      <c r="I168" s="27">
        <f t="shared" si="48"/>
        <v>2294650</v>
      </c>
      <c r="K168" s="27">
        <f t="shared" si="44"/>
        <v>12748</v>
      </c>
      <c r="L168" s="27">
        <f t="shared" si="49"/>
        <v>2039680</v>
      </c>
      <c r="M168" s="27">
        <f t="shared" si="45"/>
        <v>4837.9934800000001</v>
      </c>
      <c r="N168" s="27">
        <f t="shared" si="46"/>
        <v>4837.9934800000001</v>
      </c>
      <c r="O168" s="27">
        <f t="shared" si="50"/>
        <v>-96753.083759997564</v>
      </c>
      <c r="P168" s="27">
        <f t="shared" si="51"/>
        <v>96753.083759997564</v>
      </c>
    </row>
    <row r="169" spans="1:16">
      <c r="A169" s="31">
        <v>39661</v>
      </c>
      <c r="C169" s="6">
        <v>161</v>
      </c>
      <c r="D169" s="29">
        <f t="shared" ref="D169:D187" si="52">ROUND(-(+$B$9/180)*1,0)</f>
        <v>12748</v>
      </c>
      <c r="E169" s="29">
        <f t="shared" si="47"/>
        <v>2052428</v>
      </c>
      <c r="F169" s="29">
        <f t="shared" ref="F169:F188" si="53">$B$9+E169</f>
        <v>-242222</v>
      </c>
      <c r="G169" s="34">
        <f>+Inputs!$D$3</f>
        <v>0.37951000000000001</v>
      </c>
      <c r="I169" s="27">
        <f t="shared" si="48"/>
        <v>2294650</v>
      </c>
      <c r="K169" s="27">
        <f t="shared" ref="K169:K188" si="54">D169</f>
        <v>12748</v>
      </c>
      <c r="L169" s="27">
        <f t="shared" si="49"/>
        <v>2052428</v>
      </c>
      <c r="M169" s="27">
        <f t="shared" ref="M169:M188" si="55">K169*G169</f>
        <v>4837.9934800000001</v>
      </c>
      <c r="N169" s="27">
        <f t="shared" ref="N169:N188" si="56">M169-J169</f>
        <v>4837.9934800000001</v>
      </c>
      <c r="O169" s="27">
        <f t="shared" si="50"/>
        <v>-91915.090279997559</v>
      </c>
      <c r="P169" s="27">
        <f t="shared" si="51"/>
        <v>91915.090279997559</v>
      </c>
    </row>
    <row r="170" spans="1:16">
      <c r="A170" s="30">
        <v>39692</v>
      </c>
      <c r="C170" s="6">
        <v>162</v>
      </c>
      <c r="D170" s="29">
        <f t="shared" si="52"/>
        <v>12748</v>
      </c>
      <c r="E170" s="29">
        <f t="shared" ref="E170:E188" si="57">+E169+D170</f>
        <v>2065176</v>
      </c>
      <c r="F170" s="29">
        <f t="shared" si="53"/>
        <v>-229474</v>
      </c>
      <c r="G170" s="34">
        <f>+Inputs!$D$3</f>
        <v>0.37951000000000001</v>
      </c>
      <c r="I170" s="27">
        <f t="shared" ref="I170:I188" si="58">+I169+H170</f>
        <v>2294650</v>
      </c>
      <c r="K170" s="27">
        <f t="shared" si="54"/>
        <v>12748</v>
      </c>
      <c r="L170" s="27">
        <f t="shared" ref="L170:L188" si="59">+L169+K170</f>
        <v>2065176</v>
      </c>
      <c r="M170" s="27">
        <f t="shared" si="55"/>
        <v>4837.9934800000001</v>
      </c>
      <c r="N170" s="27">
        <f t="shared" si="56"/>
        <v>4837.9934800000001</v>
      </c>
      <c r="O170" s="27">
        <f t="shared" ref="O170:O188" si="60">+O169+N170</f>
        <v>-87077.096799997555</v>
      </c>
      <c r="P170" s="27">
        <f t="shared" ref="P170:P188" si="61">P169-N170</f>
        <v>87077.096799997555</v>
      </c>
    </row>
    <row r="171" spans="1:16">
      <c r="A171" s="31">
        <v>39722</v>
      </c>
      <c r="C171" s="6">
        <v>163</v>
      </c>
      <c r="D171" s="29">
        <f t="shared" si="52"/>
        <v>12748</v>
      </c>
      <c r="E171" s="29">
        <f t="shared" si="57"/>
        <v>2077924</v>
      </c>
      <c r="F171" s="29">
        <f t="shared" si="53"/>
        <v>-216726</v>
      </c>
      <c r="G171" s="34">
        <f>+Inputs!$D$3</f>
        <v>0.37951000000000001</v>
      </c>
      <c r="I171" s="27">
        <f t="shared" si="58"/>
        <v>2294650</v>
      </c>
      <c r="K171" s="27">
        <f t="shared" si="54"/>
        <v>12748</v>
      </c>
      <c r="L171" s="27">
        <f t="shared" si="59"/>
        <v>2077924</v>
      </c>
      <c r="M171" s="27">
        <f t="shared" si="55"/>
        <v>4837.9934800000001</v>
      </c>
      <c r="N171" s="27">
        <f t="shared" si="56"/>
        <v>4837.9934800000001</v>
      </c>
      <c r="O171" s="27">
        <f t="shared" si="60"/>
        <v>-82239.10331999755</v>
      </c>
      <c r="P171" s="27">
        <f t="shared" si="61"/>
        <v>82239.10331999755</v>
      </c>
    </row>
    <row r="172" spans="1:16">
      <c r="A172" s="30">
        <v>39753</v>
      </c>
      <c r="C172" s="6">
        <v>164</v>
      </c>
      <c r="D172" s="29">
        <f t="shared" si="52"/>
        <v>12748</v>
      </c>
      <c r="E172" s="29">
        <f t="shared" si="57"/>
        <v>2090672</v>
      </c>
      <c r="F172" s="29">
        <f t="shared" si="53"/>
        <v>-203978</v>
      </c>
      <c r="G172" s="34">
        <f>+Inputs!$D$3</f>
        <v>0.37951000000000001</v>
      </c>
      <c r="I172" s="27">
        <f t="shared" si="58"/>
        <v>2294650</v>
      </c>
      <c r="K172" s="27">
        <f t="shared" si="54"/>
        <v>12748</v>
      </c>
      <c r="L172" s="27">
        <f t="shared" si="59"/>
        <v>2090672</v>
      </c>
      <c r="M172" s="27">
        <f t="shared" si="55"/>
        <v>4837.9934800000001</v>
      </c>
      <c r="N172" s="27">
        <f t="shared" si="56"/>
        <v>4837.9934800000001</v>
      </c>
      <c r="O172" s="27">
        <f t="shared" si="60"/>
        <v>-77401.109839997545</v>
      </c>
      <c r="P172" s="27">
        <f t="shared" si="61"/>
        <v>77401.109839997545</v>
      </c>
    </row>
    <row r="173" spans="1:16">
      <c r="A173" s="31">
        <v>39783</v>
      </c>
      <c r="C173" s="6">
        <v>165</v>
      </c>
      <c r="D173" s="29">
        <f t="shared" si="52"/>
        <v>12748</v>
      </c>
      <c r="E173" s="29">
        <f t="shared" si="57"/>
        <v>2103420</v>
      </c>
      <c r="F173" s="29">
        <f t="shared" si="53"/>
        <v>-191230</v>
      </c>
      <c r="G173" s="34">
        <f>+Inputs!$D$3</f>
        <v>0.37951000000000001</v>
      </c>
      <c r="I173" s="27">
        <f t="shared" si="58"/>
        <v>2294650</v>
      </c>
      <c r="K173" s="27">
        <f t="shared" si="54"/>
        <v>12748</v>
      </c>
      <c r="L173" s="27">
        <f t="shared" si="59"/>
        <v>2103420</v>
      </c>
      <c r="M173" s="27">
        <f t="shared" si="55"/>
        <v>4837.9934800000001</v>
      </c>
      <c r="N173" s="27">
        <f t="shared" si="56"/>
        <v>4837.9934800000001</v>
      </c>
      <c r="O173" s="27">
        <f t="shared" si="60"/>
        <v>-72563.116359997541</v>
      </c>
      <c r="P173" s="27">
        <f t="shared" si="61"/>
        <v>72563.116359997541</v>
      </c>
    </row>
    <row r="174" spans="1:16">
      <c r="A174" s="30">
        <v>39814</v>
      </c>
      <c r="C174" s="6">
        <v>166</v>
      </c>
      <c r="D174" s="29">
        <f t="shared" si="52"/>
        <v>12748</v>
      </c>
      <c r="E174" s="29">
        <f t="shared" si="57"/>
        <v>2116168</v>
      </c>
      <c r="F174" s="29">
        <f t="shared" si="53"/>
        <v>-178482</v>
      </c>
      <c r="G174" s="34">
        <f>+Inputs!$D$3</f>
        <v>0.37951000000000001</v>
      </c>
      <c r="I174" s="27">
        <f t="shared" si="58"/>
        <v>2294650</v>
      </c>
      <c r="K174" s="27">
        <f t="shared" si="54"/>
        <v>12748</v>
      </c>
      <c r="L174" s="27">
        <f t="shared" si="59"/>
        <v>2116168</v>
      </c>
      <c r="M174" s="27">
        <f t="shared" si="55"/>
        <v>4837.9934800000001</v>
      </c>
      <c r="N174" s="27">
        <f t="shared" si="56"/>
        <v>4837.9934800000001</v>
      </c>
      <c r="O174" s="27">
        <f t="shared" si="60"/>
        <v>-67725.122879997536</v>
      </c>
      <c r="P174" s="27">
        <f t="shared" si="61"/>
        <v>67725.122879997536</v>
      </c>
    </row>
    <row r="175" spans="1:16">
      <c r="A175" s="31">
        <v>39845</v>
      </c>
      <c r="C175" s="6">
        <v>167</v>
      </c>
      <c r="D175" s="29">
        <f t="shared" si="52"/>
        <v>12748</v>
      </c>
      <c r="E175" s="29">
        <f t="shared" si="57"/>
        <v>2128916</v>
      </c>
      <c r="F175" s="29">
        <f t="shared" si="53"/>
        <v>-165734</v>
      </c>
      <c r="G175" s="34">
        <f>+Inputs!$D$3</f>
        <v>0.37951000000000001</v>
      </c>
      <c r="I175" s="27">
        <f t="shared" si="58"/>
        <v>2294650</v>
      </c>
      <c r="K175" s="27">
        <f t="shared" si="54"/>
        <v>12748</v>
      </c>
      <c r="L175" s="27">
        <f t="shared" si="59"/>
        <v>2128916</v>
      </c>
      <c r="M175" s="27">
        <f t="shared" si="55"/>
        <v>4837.9934800000001</v>
      </c>
      <c r="N175" s="27">
        <f t="shared" si="56"/>
        <v>4837.9934800000001</v>
      </c>
      <c r="O175" s="27">
        <f t="shared" si="60"/>
        <v>-62887.129399997539</v>
      </c>
      <c r="P175" s="27">
        <f t="shared" si="61"/>
        <v>62887.129399997539</v>
      </c>
    </row>
    <row r="176" spans="1:16">
      <c r="A176" s="30">
        <v>39873</v>
      </c>
      <c r="C176" s="6">
        <v>168</v>
      </c>
      <c r="D176" s="29">
        <f t="shared" si="52"/>
        <v>12748</v>
      </c>
      <c r="E176" s="29">
        <f t="shared" si="57"/>
        <v>2141664</v>
      </c>
      <c r="F176" s="29">
        <f t="shared" si="53"/>
        <v>-152986</v>
      </c>
      <c r="G176" s="34">
        <f>+Inputs!$D$3</f>
        <v>0.37951000000000001</v>
      </c>
      <c r="I176" s="27">
        <f t="shared" si="58"/>
        <v>2294650</v>
      </c>
      <c r="K176" s="27">
        <f t="shared" si="54"/>
        <v>12748</v>
      </c>
      <c r="L176" s="27">
        <f t="shared" si="59"/>
        <v>2141664</v>
      </c>
      <c r="M176" s="27">
        <f t="shared" si="55"/>
        <v>4837.9934800000001</v>
      </c>
      <c r="N176" s="27">
        <f t="shared" si="56"/>
        <v>4837.9934800000001</v>
      </c>
      <c r="O176" s="27">
        <f t="shared" si="60"/>
        <v>-58049.135919997541</v>
      </c>
      <c r="P176" s="27">
        <f t="shared" si="61"/>
        <v>58049.135919997541</v>
      </c>
    </row>
    <row r="177" spans="1:20">
      <c r="A177" s="31">
        <v>39904</v>
      </c>
      <c r="C177" s="6">
        <v>169</v>
      </c>
      <c r="D177" s="29">
        <f t="shared" si="52"/>
        <v>12748</v>
      </c>
      <c r="E177" s="29">
        <f t="shared" si="57"/>
        <v>2154412</v>
      </c>
      <c r="F177" s="29">
        <f t="shared" si="53"/>
        <v>-140238</v>
      </c>
      <c r="G177" s="34">
        <f>+Inputs!$D$3</f>
        <v>0.37951000000000001</v>
      </c>
      <c r="I177" s="27">
        <f t="shared" si="58"/>
        <v>2294650</v>
      </c>
      <c r="K177" s="27">
        <f t="shared" si="54"/>
        <v>12748</v>
      </c>
      <c r="L177" s="27">
        <f t="shared" si="59"/>
        <v>2154412</v>
      </c>
      <c r="M177" s="27">
        <f t="shared" si="55"/>
        <v>4837.9934800000001</v>
      </c>
      <c r="N177" s="27">
        <f t="shared" si="56"/>
        <v>4837.9934800000001</v>
      </c>
      <c r="O177" s="27">
        <f t="shared" si="60"/>
        <v>-53211.142439997544</v>
      </c>
      <c r="P177" s="27">
        <f t="shared" si="61"/>
        <v>53211.142439997544</v>
      </c>
    </row>
    <row r="178" spans="1:20">
      <c r="A178" s="30">
        <v>39934</v>
      </c>
      <c r="C178" s="6">
        <v>170</v>
      </c>
      <c r="D178" s="29">
        <f t="shared" si="52"/>
        <v>12748</v>
      </c>
      <c r="E178" s="29">
        <f t="shared" si="57"/>
        <v>2167160</v>
      </c>
      <c r="F178" s="29">
        <f t="shared" si="53"/>
        <v>-127490</v>
      </c>
      <c r="G178" s="34">
        <f>+Inputs!$D$3</f>
        <v>0.37951000000000001</v>
      </c>
      <c r="I178" s="27">
        <f t="shared" si="58"/>
        <v>2294650</v>
      </c>
      <c r="K178" s="27">
        <f t="shared" si="54"/>
        <v>12748</v>
      </c>
      <c r="L178" s="27">
        <f t="shared" si="59"/>
        <v>2167160</v>
      </c>
      <c r="M178" s="27">
        <f t="shared" si="55"/>
        <v>4837.9934800000001</v>
      </c>
      <c r="N178" s="27">
        <f t="shared" si="56"/>
        <v>4837.9934800000001</v>
      </c>
      <c r="O178" s="27">
        <f t="shared" si="60"/>
        <v>-48373.148959997547</v>
      </c>
      <c r="P178" s="27">
        <f t="shared" si="61"/>
        <v>48373.148959997547</v>
      </c>
    </row>
    <row r="179" spans="1:20">
      <c r="A179" s="31">
        <v>39965</v>
      </c>
      <c r="C179" s="6">
        <v>171</v>
      </c>
      <c r="D179" s="29">
        <f t="shared" si="52"/>
        <v>12748</v>
      </c>
      <c r="E179" s="29">
        <f t="shared" si="57"/>
        <v>2179908</v>
      </c>
      <c r="F179" s="29">
        <f t="shared" si="53"/>
        <v>-114742</v>
      </c>
      <c r="G179" s="34">
        <f>+Inputs!$D$3</f>
        <v>0.37951000000000001</v>
      </c>
      <c r="I179" s="27">
        <f t="shared" si="58"/>
        <v>2294650</v>
      </c>
      <c r="K179" s="27">
        <f t="shared" si="54"/>
        <v>12748</v>
      </c>
      <c r="L179" s="27">
        <f t="shared" si="59"/>
        <v>2179908</v>
      </c>
      <c r="M179" s="27">
        <f t="shared" si="55"/>
        <v>4837.9934800000001</v>
      </c>
      <c r="N179" s="27">
        <f t="shared" si="56"/>
        <v>4837.9934800000001</v>
      </c>
      <c r="O179" s="27">
        <f t="shared" si="60"/>
        <v>-43535.155479997549</v>
      </c>
      <c r="P179" s="27">
        <f t="shared" si="61"/>
        <v>43535.155479997549</v>
      </c>
    </row>
    <row r="180" spans="1:20">
      <c r="A180" s="30">
        <v>39995</v>
      </c>
      <c r="C180" s="6">
        <v>172</v>
      </c>
      <c r="D180" s="29">
        <f t="shared" si="52"/>
        <v>12748</v>
      </c>
      <c r="E180" s="29">
        <f t="shared" si="57"/>
        <v>2192656</v>
      </c>
      <c r="F180" s="29">
        <f t="shared" si="53"/>
        <v>-101994</v>
      </c>
      <c r="G180" s="34">
        <f>+Inputs!$D$3</f>
        <v>0.37951000000000001</v>
      </c>
      <c r="I180" s="27">
        <f t="shared" si="58"/>
        <v>2294650</v>
      </c>
      <c r="K180" s="27">
        <f t="shared" si="54"/>
        <v>12748</v>
      </c>
      <c r="L180" s="27">
        <f t="shared" si="59"/>
        <v>2192656</v>
      </c>
      <c r="M180" s="27">
        <f t="shared" si="55"/>
        <v>4837.9934800000001</v>
      </c>
      <c r="N180" s="27">
        <f t="shared" si="56"/>
        <v>4837.9934800000001</v>
      </c>
      <c r="O180" s="27">
        <f t="shared" si="60"/>
        <v>-38697.161999997552</v>
      </c>
      <c r="P180" s="27">
        <f t="shared" si="61"/>
        <v>38697.161999997552</v>
      </c>
    </row>
    <row r="181" spans="1:20">
      <c r="A181" s="31">
        <v>40026</v>
      </c>
      <c r="C181" s="6">
        <v>173</v>
      </c>
      <c r="D181" s="29">
        <f t="shared" si="52"/>
        <v>12748</v>
      </c>
      <c r="E181" s="29">
        <f t="shared" si="57"/>
        <v>2205404</v>
      </c>
      <c r="F181" s="29">
        <f t="shared" si="53"/>
        <v>-89246</v>
      </c>
      <c r="G181" s="34">
        <f>+Inputs!$D$3</f>
        <v>0.37951000000000001</v>
      </c>
      <c r="I181" s="27">
        <f t="shared" si="58"/>
        <v>2294650</v>
      </c>
      <c r="K181" s="27">
        <f t="shared" si="54"/>
        <v>12748</v>
      </c>
      <c r="L181" s="27">
        <f t="shared" si="59"/>
        <v>2205404</v>
      </c>
      <c r="M181" s="27">
        <f t="shared" si="55"/>
        <v>4837.9934800000001</v>
      </c>
      <c r="N181" s="27">
        <f t="shared" si="56"/>
        <v>4837.9934800000001</v>
      </c>
      <c r="O181" s="27">
        <f t="shared" si="60"/>
        <v>-33859.168519997555</v>
      </c>
      <c r="P181" s="27">
        <f t="shared" si="61"/>
        <v>33859.168519997555</v>
      </c>
    </row>
    <row r="182" spans="1:20">
      <c r="A182" s="30">
        <v>40057</v>
      </c>
      <c r="C182" s="6">
        <v>174</v>
      </c>
      <c r="D182" s="29">
        <f t="shared" si="52"/>
        <v>12748</v>
      </c>
      <c r="E182" s="29">
        <f t="shared" si="57"/>
        <v>2218152</v>
      </c>
      <c r="F182" s="29">
        <f t="shared" si="53"/>
        <v>-76498</v>
      </c>
      <c r="G182" s="34">
        <f>+Inputs!$D$3</f>
        <v>0.37951000000000001</v>
      </c>
      <c r="I182" s="27">
        <f t="shared" si="58"/>
        <v>2294650</v>
      </c>
      <c r="K182" s="27">
        <f t="shared" si="54"/>
        <v>12748</v>
      </c>
      <c r="L182" s="27">
        <f t="shared" si="59"/>
        <v>2218152</v>
      </c>
      <c r="M182" s="27">
        <f t="shared" si="55"/>
        <v>4837.9934800000001</v>
      </c>
      <c r="N182" s="27">
        <f t="shared" si="56"/>
        <v>4837.9934800000001</v>
      </c>
      <c r="O182" s="27">
        <f t="shared" si="60"/>
        <v>-29021.175039997554</v>
      </c>
      <c r="P182" s="27">
        <f t="shared" si="61"/>
        <v>29021.175039997554</v>
      </c>
    </row>
    <row r="183" spans="1:20">
      <c r="A183" s="31">
        <v>40087</v>
      </c>
      <c r="C183" s="6">
        <v>175</v>
      </c>
      <c r="D183" s="29">
        <f t="shared" si="52"/>
        <v>12748</v>
      </c>
      <c r="E183" s="29">
        <f t="shared" si="57"/>
        <v>2230900</v>
      </c>
      <c r="F183" s="29">
        <f t="shared" si="53"/>
        <v>-63750</v>
      </c>
      <c r="G183" s="34">
        <f>+Inputs!$D$3</f>
        <v>0.37951000000000001</v>
      </c>
      <c r="I183" s="27">
        <f t="shared" si="58"/>
        <v>2294650</v>
      </c>
      <c r="K183" s="27">
        <f t="shared" si="54"/>
        <v>12748</v>
      </c>
      <c r="L183" s="27">
        <f t="shared" si="59"/>
        <v>2230900</v>
      </c>
      <c r="M183" s="27">
        <f t="shared" si="55"/>
        <v>4837.9934800000001</v>
      </c>
      <c r="N183" s="27">
        <f t="shared" si="56"/>
        <v>4837.9934800000001</v>
      </c>
      <c r="O183" s="27">
        <f t="shared" si="60"/>
        <v>-24183.181559997553</v>
      </c>
      <c r="P183" s="27">
        <f t="shared" si="61"/>
        <v>24183.181559997553</v>
      </c>
    </row>
    <row r="184" spans="1:20">
      <c r="A184" s="30">
        <v>40118</v>
      </c>
      <c r="C184" s="6">
        <v>176</v>
      </c>
      <c r="D184" s="29">
        <f t="shared" si="52"/>
        <v>12748</v>
      </c>
      <c r="E184" s="29">
        <f t="shared" si="57"/>
        <v>2243648</v>
      </c>
      <c r="F184" s="29">
        <f t="shared" si="53"/>
        <v>-51002</v>
      </c>
      <c r="G184" s="34">
        <f>+Inputs!$D$3</f>
        <v>0.37951000000000001</v>
      </c>
      <c r="I184" s="27">
        <f t="shared" si="58"/>
        <v>2294650</v>
      </c>
      <c r="K184" s="27">
        <f t="shared" si="54"/>
        <v>12748</v>
      </c>
      <c r="L184" s="27">
        <f t="shared" si="59"/>
        <v>2243648</v>
      </c>
      <c r="M184" s="27">
        <f t="shared" si="55"/>
        <v>4837.9934800000001</v>
      </c>
      <c r="N184" s="27">
        <f t="shared" si="56"/>
        <v>4837.9934800000001</v>
      </c>
      <c r="O184" s="27">
        <f t="shared" si="60"/>
        <v>-19345.188079997552</v>
      </c>
      <c r="P184" s="27">
        <f t="shared" si="61"/>
        <v>19345.188079997552</v>
      </c>
    </row>
    <row r="185" spans="1:20">
      <c r="A185" s="31">
        <v>40148</v>
      </c>
      <c r="C185" s="6">
        <v>177</v>
      </c>
      <c r="D185" s="29">
        <f t="shared" si="52"/>
        <v>12748</v>
      </c>
      <c r="E185" s="29">
        <f t="shared" si="57"/>
        <v>2256396</v>
      </c>
      <c r="F185" s="29">
        <f t="shared" si="53"/>
        <v>-38254</v>
      </c>
      <c r="G185" s="34">
        <f>+Inputs!$D$3</f>
        <v>0.37951000000000001</v>
      </c>
      <c r="I185" s="27">
        <f t="shared" si="58"/>
        <v>2294650</v>
      </c>
      <c r="K185" s="27">
        <f t="shared" si="54"/>
        <v>12748</v>
      </c>
      <c r="L185" s="27">
        <f t="shared" si="59"/>
        <v>2256396</v>
      </c>
      <c r="M185" s="27">
        <f t="shared" si="55"/>
        <v>4837.9934800000001</v>
      </c>
      <c r="N185" s="27">
        <f t="shared" si="56"/>
        <v>4837.9934800000001</v>
      </c>
      <c r="O185" s="27">
        <f t="shared" si="60"/>
        <v>-14507.194599997551</v>
      </c>
      <c r="P185" s="27">
        <f t="shared" si="61"/>
        <v>14507.194599997551</v>
      </c>
    </row>
    <row r="186" spans="1:20">
      <c r="A186" s="30">
        <v>40179</v>
      </c>
      <c r="C186" s="6">
        <v>178</v>
      </c>
      <c r="D186" s="29">
        <f t="shared" si="52"/>
        <v>12748</v>
      </c>
      <c r="E186" s="29">
        <f t="shared" si="57"/>
        <v>2269144</v>
      </c>
      <c r="F186" s="29">
        <f t="shared" si="53"/>
        <v>-25506</v>
      </c>
      <c r="G186" s="34">
        <f>+Inputs!$D$3</f>
        <v>0.37951000000000001</v>
      </c>
      <c r="I186" s="27">
        <f t="shared" si="58"/>
        <v>2294650</v>
      </c>
      <c r="K186" s="27">
        <f t="shared" si="54"/>
        <v>12748</v>
      </c>
      <c r="L186" s="27">
        <f t="shared" si="59"/>
        <v>2269144</v>
      </c>
      <c r="M186" s="27">
        <f t="shared" si="55"/>
        <v>4837.9934800000001</v>
      </c>
      <c r="N186" s="27">
        <f t="shared" si="56"/>
        <v>4837.9934800000001</v>
      </c>
      <c r="O186" s="27">
        <f t="shared" si="60"/>
        <v>-9669.2011199975495</v>
      </c>
      <c r="P186" s="27">
        <f t="shared" si="61"/>
        <v>9669.2011199975495</v>
      </c>
    </row>
    <row r="187" spans="1:20">
      <c r="A187" s="31">
        <v>40210</v>
      </c>
      <c r="C187" s="6">
        <v>179</v>
      </c>
      <c r="D187" s="29">
        <f t="shared" si="52"/>
        <v>12748</v>
      </c>
      <c r="E187" s="29">
        <f t="shared" si="57"/>
        <v>2281892</v>
      </c>
      <c r="F187" s="29">
        <f t="shared" si="53"/>
        <v>-12758</v>
      </c>
      <c r="G187" s="34">
        <f>+Inputs!$D$3</f>
        <v>0.37951000000000001</v>
      </c>
      <c r="I187" s="27">
        <f t="shared" si="58"/>
        <v>2294650</v>
      </c>
      <c r="K187" s="27">
        <f t="shared" si="54"/>
        <v>12748</v>
      </c>
      <c r="L187" s="27">
        <f t="shared" si="59"/>
        <v>2281892</v>
      </c>
      <c r="M187" s="27">
        <f t="shared" si="55"/>
        <v>4837.9934800000001</v>
      </c>
      <c r="N187" s="27">
        <f t="shared" si="56"/>
        <v>4837.9934800000001</v>
      </c>
      <c r="O187" s="27">
        <f t="shared" si="60"/>
        <v>-4831.2076399975494</v>
      </c>
      <c r="P187" s="27">
        <f t="shared" si="61"/>
        <v>4831.2076399975494</v>
      </c>
    </row>
    <row r="188" spans="1:20">
      <c r="A188" s="30">
        <v>40238</v>
      </c>
      <c r="C188" s="6">
        <v>180</v>
      </c>
      <c r="D188" s="29">
        <f>-F187</f>
        <v>12758</v>
      </c>
      <c r="E188" s="29">
        <f t="shared" si="57"/>
        <v>2294650</v>
      </c>
      <c r="F188" s="29">
        <f t="shared" si="53"/>
        <v>0</v>
      </c>
      <c r="G188" s="34">
        <f>+Inputs!$D$3</f>
        <v>0.37951000000000001</v>
      </c>
      <c r="I188" s="27">
        <f t="shared" si="58"/>
        <v>2294650</v>
      </c>
      <c r="K188" s="27">
        <f t="shared" si="54"/>
        <v>12758</v>
      </c>
      <c r="L188" s="27">
        <f t="shared" si="59"/>
        <v>2294650</v>
      </c>
      <c r="M188" s="27">
        <f t="shared" si="55"/>
        <v>4841.7885800000004</v>
      </c>
      <c r="N188" s="27">
        <f t="shared" si="56"/>
        <v>4841.7885800000004</v>
      </c>
      <c r="O188" s="27">
        <f t="shared" si="60"/>
        <v>10.580940002450916</v>
      </c>
      <c r="P188" s="27">
        <f t="shared" si="61"/>
        <v>-10.580940002450916</v>
      </c>
    </row>
    <row r="189" spans="1:20">
      <c r="A189" s="30"/>
      <c r="G189" s="28"/>
    </row>
    <row r="190" spans="1:20">
      <c r="A190" s="8" t="s">
        <v>43</v>
      </c>
      <c r="B190" s="33">
        <f>SUM(B9:B189)</f>
        <v>-2294650</v>
      </c>
      <c r="D190" s="33">
        <f>SUM(D9:D189)</f>
        <v>2294650</v>
      </c>
      <c r="G190" s="28"/>
      <c r="H190" s="33">
        <f>SUM(H9:H189)</f>
        <v>2294650</v>
      </c>
      <c r="I190" s="33"/>
      <c r="J190" s="33">
        <f>SUM(J9:J189)</f>
        <v>870819.67500000005</v>
      </c>
      <c r="K190" s="33">
        <f>SUM(K9:K189)</f>
        <v>2294650</v>
      </c>
      <c r="L190" s="33"/>
      <c r="M190" s="33">
        <f>SUM(M9:M189)</f>
        <v>870830.25593999564</v>
      </c>
      <c r="N190" s="33">
        <f>SUM(N9:N189)</f>
        <v>10.580940002450916</v>
      </c>
      <c r="O190" s="33">
        <f>SUM(O9:O189)</f>
        <v>-77938256.16961965</v>
      </c>
      <c r="P190" s="33">
        <f>SUM(P9:P189)</f>
        <v>77938256.16961965</v>
      </c>
    </row>
    <row r="191" spans="1:20">
      <c r="G191" s="28"/>
    </row>
    <row r="192" spans="1:20">
      <c r="A192" s="4" t="s">
        <v>61</v>
      </c>
      <c r="B192" s="4" t="s">
        <v>61</v>
      </c>
      <c r="C192" s="4" t="s">
        <v>61</v>
      </c>
      <c r="D192" s="4" t="s">
        <v>61</v>
      </c>
      <c r="F192" s="4" t="s">
        <v>61</v>
      </c>
      <c r="G192" s="28" t="s">
        <v>61</v>
      </c>
      <c r="H192" s="4" t="s">
        <v>61</v>
      </c>
      <c r="J192" s="4" t="s">
        <v>61</v>
      </c>
      <c r="K192" s="4" t="s">
        <v>61</v>
      </c>
      <c r="M192" s="4" t="s">
        <v>61</v>
      </c>
      <c r="N192" s="4" t="s">
        <v>61</v>
      </c>
      <c r="P192" s="4" t="s">
        <v>61</v>
      </c>
      <c r="Q192" s="8" t="s">
        <v>61</v>
      </c>
      <c r="R192" s="8" t="s">
        <v>61</v>
      </c>
      <c r="S192" s="8" t="s">
        <v>61</v>
      </c>
      <c r="T192" s="4" t="s">
        <v>61</v>
      </c>
    </row>
    <row r="193" spans="7:7">
      <c r="G193" s="28"/>
    </row>
  </sheetData>
  <phoneticPr fontId="22" type="noConversion"/>
  <pageMargins left="0.25" right="0.25" top="0.5" bottom="0.5" header="0.5" footer="0.25"/>
  <pageSetup scale="49" fitToHeight="7" orientation="landscape" horizontalDpi="300" r:id="rId1"/>
  <headerFooter alignWithMargins="0">
    <oddFooter>&amp;C&amp;A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2010-05-04T07:00:00+00:00</OpenedDate>
    <Date1 xmlns="dc463f71-b30c-4ab2-9473-d307f9d35888">2010-11-30T08:00:00+00:00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100749</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6E45178E737B2439E5D7C497507581C" ma:contentTypeVersion="131" ma:contentTypeDescription="" ma:contentTypeScope="" ma:versionID="c7ae4816fe8ea69c70f4b1a0bddb2c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3A24EE-0B8C-4CB9-91FE-8EB29DF2035F}"/>
</file>

<file path=customXml/itemProps2.xml><?xml version="1.0" encoding="utf-8"?>
<ds:datastoreItem xmlns:ds="http://schemas.openxmlformats.org/officeDocument/2006/customXml" ds:itemID="{01B0553A-CF5A-4C40-89D4-C009C9BAB2DD}"/>
</file>

<file path=customXml/itemProps3.xml><?xml version="1.0" encoding="utf-8"?>
<ds:datastoreItem xmlns:ds="http://schemas.openxmlformats.org/officeDocument/2006/customXml" ds:itemID="{4967E829-D39A-4023-9285-7D12AC631B3F}"/>
</file>

<file path=customXml/itemProps4.xml><?xml version="1.0" encoding="utf-8"?>
<ds:datastoreItem xmlns:ds="http://schemas.openxmlformats.org/officeDocument/2006/customXml" ds:itemID="{E4E5DB4C-0F34-4219-A71A-51BBC78E83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141</vt:i4>
      </vt:variant>
    </vt:vector>
  </HeadingPairs>
  <TitlesOfParts>
    <vt:vector size="225" baseType="lpstr">
      <vt:lpstr>Lead Sheet</vt:lpstr>
      <vt:lpstr>Summary</vt:lpstr>
      <vt:lpstr>Per Books Data</vt:lpstr>
      <vt:lpstr>SAP301947</vt:lpstr>
      <vt:lpstr>Inputs</vt:lpstr>
      <vt:lpstr>Tax Proof</vt:lpstr>
      <vt:lpstr>Sep 1994</vt:lpstr>
      <vt:lpstr>Dec 1994</vt:lpstr>
      <vt:lpstr>Apr 1995</vt:lpstr>
      <vt:lpstr>May 1995</vt:lpstr>
      <vt:lpstr>Jun 1995</vt:lpstr>
      <vt:lpstr>Jul 1995</vt:lpstr>
      <vt:lpstr>Sep 1995</vt:lpstr>
      <vt:lpstr>Oct 1995</vt:lpstr>
      <vt:lpstr>Dec 1995</vt:lpstr>
      <vt:lpstr>Feb 1996</vt:lpstr>
      <vt:lpstr>Mar 1996</vt:lpstr>
      <vt:lpstr>Apr 1996</vt:lpstr>
      <vt:lpstr>Jun 1996</vt:lpstr>
      <vt:lpstr>Jul 1996</vt:lpstr>
      <vt:lpstr>Aug 1996</vt:lpstr>
      <vt:lpstr>Sep 1996</vt:lpstr>
      <vt:lpstr>Dec 1996</vt:lpstr>
      <vt:lpstr>Feb 1997</vt:lpstr>
      <vt:lpstr>Apr 1997</vt:lpstr>
      <vt:lpstr>May 1997</vt:lpstr>
      <vt:lpstr>Jun 1997</vt:lpstr>
      <vt:lpstr>Jul 1997</vt:lpstr>
      <vt:lpstr>Sep 1997</vt:lpstr>
      <vt:lpstr>Oct 1997</vt:lpstr>
      <vt:lpstr>Nov 1997</vt:lpstr>
      <vt:lpstr>Dec 1997</vt:lpstr>
      <vt:lpstr>Jan 1998</vt:lpstr>
      <vt:lpstr>Feb 1998</vt:lpstr>
      <vt:lpstr>Mar 1998</vt:lpstr>
      <vt:lpstr>Apr 1998</vt:lpstr>
      <vt:lpstr>May 1998</vt:lpstr>
      <vt:lpstr>Jul 1998</vt:lpstr>
      <vt:lpstr>Aug 1998</vt:lpstr>
      <vt:lpstr>Jun 1999</vt:lpstr>
      <vt:lpstr>Jul 1999</vt:lpstr>
      <vt:lpstr>Aug 1999</vt:lpstr>
      <vt:lpstr>Sep 1999</vt:lpstr>
      <vt:lpstr>Jun 2000</vt:lpstr>
      <vt:lpstr>Aug 2000</vt:lpstr>
      <vt:lpstr>Sep 2000</vt:lpstr>
      <vt:lpstr>Oct 2000</vt:lpstr>
      <vt:lpstr>Nov 2000</vt:lpstr>
      <vt:lpstr>Dec 2000</vt:lpstr>
      <vt:lpstr>Jan 2001</vt:lpstr>
      <vt:lpstr>Mar 2001</vt:lpstr>
      <vt:lpstr>May 2001</vt:lpstr>
      <vt:lpstr>Jun 2001</vt:lpstr>
      <vt:lpstr>Jul 2001</vt:lpstr>
      <vt:lpstr>Dec 2001</vt:lpstr>
      <vt:lpstr>May 2002</vt:lpstr>
      <vt:lpstr>Jun 2002</vt:lpstr>
      <vt:lpstr>Jul 2002</vt:lpstr>
      <vt:lpstr>Nov 2002</vt:lpstr>
      <vt:lpstr>July 2003</vt:lpstr>
      <vt:lpstr>Oct 2003</vt:lpstr>
      <vt:lpstr>May 2004</vt:lpstr>
      <vt:lpstr>June 2004</vt:lpstr>
      <vt:lpstr>May 2005</vt:lpstr>
      <vt:lpstr>June 2005</vt:lpstr>
      <vt:lpstr>Dec 2005</vt:lpstr>
      <vt:lpstr>Feb 2006</vt:lpstr>
      <vt:lpstr>May 2006</vt:lpstr>
      <vt:lpstr>June 2006</vt:lpstr>
      <vt:lpstr>Mar 2007</vt:lpstr>
      <vt:lpstr>Apr 2007</vt:lpstr>
      <vt:lpstr>May 2007</vt:lpstr>
      <vt:lpstr>Oct 2007</vt:lpstr>
      <vt:lpstr>Dec 2007</vt:lpstr>
      <vt:lpstr>Apr 2008</vt:lpstr>
      <vt:lpstr>Oct 2008</vt:lpstr>
      <vt:lpstr>Nov 2008</vt:lpstr>
      <vt:lpstr>Dec 2008</vt:lpstr>
      <vt:lpstr>Jan 2009</vt:lpstr>
      <vt:lpstr>Apr 2009</vt:lpstr>
      <vt:lpstr>Jun 2009</vt:lpstr>
      <vt:lpstr>Aug 2009</vt:lpstr>
      <vt:lpstr>Sep 2009</vt:lpstr>
      <vt:lpstr>Feb 2010</vt:lpstr>
      <vt:lpstr>'Apr 1995'!Print_Area</vt:lpstr>
      <vt:lpstr>'Apr 1996'!Print_Area</vt:lpstr>
      <vt:lpstr>'Apr 1997'!Print_Area</vt:lpstr>
      <vt:lpstr>'Apr 1998'!Print_Area</vt:lpstr>
      <vt:lpstr>'Apr 2007'!Print_Area</vt:lpstr>
      <vt:lpstr>'Apr 2008'!Print_Area</vt:lpstr>
      <vt:lpstr>'Aug 1996'!Print_Area</vt:lpstr>
      <vt:lpstr>'Aug 1998'!Print_Area</vt:lpstr>
      <vt:lpstr>'Aug 1999'!Print_Area</vt:lpstr>
      <vt:lpstr>'Aug 2000'!Print_Area</vt:lpstr>
      <vt:lpstr>'Dec 1994'!Print_Area</vt:lpstr>
      <vt:lpstr>'Dec 1995'!Print_Area</vt:lpstr>
      <vt:lpstr>'Dec 1996'!Print_Area</vt:lpstr>
      <vt:lpstr>'Dec 1997'!Print_Area</vt:lpstr>
      <vt:lpstr>'Dec 2000'!Print_Area</vt:lpstr>
      <vt:lpstr>'Dec 2001'!Print_Area</vt:lpstr>
      <vt:lpstr>'Dec 2005'!Print_Area</vt:lpstr>
      <vt:lpstr>'Dec 2007'!Print_Area</vt:lpstr>
      <vt:lpstr>'Feb 1996'!Print_Area</vt:lpstr>
      <vt:lpstr>'Feb 1997'!Print_Area</vt:lpstr>
      <vt:lpstr>'Feb 1998'!Print_Area</vt:lpstr>
      <vt:lpstr>'Feb 2006'!Print_Area</vt:lpstr>
      <vt:lpstr>Inputs!Print_Area</vt:lpstr>
      <vt:lpstr>'Jan 1998'!Print_Area</vt:lpstr>
      <vt:lpstr>'Jan 2001'!Print_Area</vt:lpstr>
      <vt:lpstr>'Jul 1995'!Print_Area</vt:lpstr>
      <vt:lpstr>'Jul 1996'!Print_Area</vt:lpstr>
      <vt:lpstr>'Jul 1997'!Print_Area</vt:lpstr>
      <vt:lpstr>'Jul 1998'!Print_Area</vt:lpstr>
      <vt:lpstr>'Jul 1999'!Print_Area</vt:lpstr>
      <vt:lpstr>'Jul 2001'!Print_Area</vt:lpstr>
      <vt:lpstr>'Jul 2002'!Print_Area</vt:lpstr>
      <vt:lpstr>'July 2003'!Print_Area</vt:lpstr>
      <vt:lpstr>'Jun 1995'!Print_Area</vt:lpstr>
      <vt:lpstr>'Jun 1996'!Print_Area</vt:lpstr>
      <vt:lpstr>'Jun 1997'!Print_Area</vt:lpstr>
      <vt:lpstr>'Jun 1999'!Print_Area</vt:lpstr>
      <vt:lpstr>'Jun 2000'!Print_Area</vt:lpstr>
      <vt:lpstr>'Jun 2001'!Print_Area</vt:lpstr>
      <vt:lpstr>'Jun 2002'!Print_Area</vt:lpstr>
      <vt:lpstr>'June 2004'!Print_Area</vt:lpstr>
      <vt:lpstr>'June 2005'!Print_Area</vt:lpstr>
      <vt:lpstr>'June 2006'!Print_Area</vt:lpstr>
      <vt:lpstr>'Mar 1996'!Print_Area</vt:lpstr>
      <vt:lpstr>'Mar 1998'!Print_Area</vt:lpstr>
      <vt:lpstr>'Mar 2001'!Print_Area</vt:lpstr>
      <vt:lpstr>'Mar 2007'!Print_Area</vt:lpstr>
      <vt:lpstr>'May 1995'!Print_Area</vt:lpstr>
      <vt:lpstr>'May 1997'!Print_Area</vt:lpstr>
      <vt:lpstr>'May 1998'!Print_Area</vt:lpstr>
      <vt:lpstr>'May 2001'!Print_Area</vt:lpstr>
      <vt:lpstr>'May 2002'!Print_Area</vt:lpstr>
      <vt:lpstr>'May 2004'!Print_Area</vt:lpstr>
      <vt:lpstr>'May 2005'!Print_Area</vt:lpstr>
      <vt:lpstr>'May 2006'!Print_Area</vt:lpstr>
      <vt:lpstr>'May 2007'!Print_Area</vt:lpstr>
      <vt:lpstr>'Nov 1997'!Print_Area</vt:lpstr>
      <vt:lpstr>'Nov 2000'!Print_Area</vt:lpstr>
      <vt:lpstr>'Nov 2002'!Print_Area</vt:lpstr>
      <vt:lpstr>'Oct 1995'!Print_Area</vt:lpstr>
      <vt:lpstr>'Oct 1997'!Print_Area</vt:lpstr>
      <vt:lpstr>'Oct 2000'!Print_Area</vt:lpstr>
      <vt:lpstr>'Oct 2003'!Print_Area</vt:lpstr>
      <vt:lpstr>'Oct 2007'!Print_Area</vt:lpstr>
      <vt:lpstr>'Sep 1994'!Print_Area</vt:lpstr>
      <vt:lpstr>'Sep 1995'!Print_Area</vt:lpstr>
      <vt:lpstr>'Sep 1996'!Print_Area</vt:lpstr>
      <vt:lpstr>'Sep 1997'!Print_Area</vt:lpstr>
      <vt:lpstr>'Sep 1999'!Print_Area</vt:lpstr>
      <vt:lpstr>'Sep 2000'!Print_Area</vt:lpstr>
      <vt:lpstr>Summary!Print_Area</vt:lpstr>
      <vt:lpstr>'Apr 1995'!Print_Titles</vt:lpstr>
      <vt:lpstr>'Apr 1996'!Print_Titles</vt:lpstr>
      <vt:lpstr>'Apr 1997'!Print_Titles</vt:lpstr>
      <vt:lpstr>'Apr 1998'!Print_Titles</vt:lpstr>
      <vt:lpstr>'Apr 2007'!Print_Titles</vt:lpstr>
      <vt:lpstr>'Apr 2008'!Print_Titles</vt:lpstr>
      <vt:lpstr>'Aug 1996'!Print_Titles</vt:lpstr>
      <vt:lpstr>'Aug 1998'!Print_Titles</vt:lpstr>
      <vt:lpstr>'Aug 1999'!Print_Titles</vt:lpstr>
      <vt:lpstr>'Aug 2000'!Print_Titles</vt:lpstr>
      <vt:lpstr>'Dec 1994'!Print_Titles</vt:lpstr>
      <vt:lpstr>'Dec 1995'!Print_Titles</vt:lpstr>
      <vt:lpstr>'Dec 1996'!Print_Titles</vt:lpstr>
      <vt:lpstr>'Dec 1997'!Print_Titles</vt:lpstr>
      <vt:lpstr>'Dec 2000'!Print_Titles</vt:lpstr>
      <vt:lpstr>'Dec 2001'!Print_Titles</vt:lpstr>
      <vt:lpstr>'Dec 2005'!Print_Titles</vt:lpstr>
      <vt:lpstr>'Dec 2007'!Print_Titles</vt:lpstr>
      <vt:lpstr>'Feb 1996'!Print_Titles</vt:lpstr>
      <vt:lpstr>'Feb 1997'!Print_Titles</vt:lpstr>
      <vt:lpstr>'Feb 1998'!Print_Titles</vt:lpstr>
      <vt:lpstr>'Feb 2006'!Print_Titles</vt:lpstr>
      <vt:lpstr>'Jan 1998'!Print_Titles</vt:lpstr>
      <vt:lpstr>'Jan 2001'!Print_Titles</vt:lpstr>
      <vt:lpstr>'Jul 1995'!Print_Titles</vt:lpstr>
      <vt:lpstr>'Jul 1996'!Print_Titles</vt:lpstr>
      <vt:lpstr>'Jul 1997'!Print_Titles</vt:lpstr>
      <vt:lpstr>'Jul 1998'!Print_Titles</vt:lpstr>
      <vt:lpstr>'Jul 1999'!Print_Titles</vt:lpstr>
      <vt:lpstr>'Jul 2001'!Print_Titles</vt:lpstr>
      <vt:lpstr>'Jul 2002'!Print_Titles</vt:lpstr>
      <vt:lpstr>'July 2003'!Print_Titles</vt:lpstr>
      <vt:lpstr>'Jun 1995'!Print_Titles</vt:lpstr>
      <vt:lpstr>'Jun 1996'!Print_Titles</vt:lpstr>
      <vt:lpstr>'Jun 1997'!Print_Titles</vt:lpstr>
      <vt:lpstr>'Jun 1999'!Print_Titles</vt:lpstr>
      <vt:lpstr>'Jun 2000'!Print_Titles</vt:lpstr>
      <vt:lpstr>'Jun 2001'!Print_Titles</vt:lpstr>
      <vt:lpstr>'Jun 2002'!Print_Titles</vt:lpstr>
      <vt:lpstr>'June 2004'!Print_Titles</vt:lpstr>
      <vt:lpstr>'June 2005'!Print_Titles</vt:lpstr>
      <vt:lpstr>'June 2006'!Print_Titles</vt:lpstr>
      <vt:lpstr>'Mar 1996'!Print_Titles</vt:lpstr>
      <vt:lpstr>'Mar 1998'!Print_Titles</vt:lpstr>
      <vt:lpstr>'Mar 2001'!Print_Titles</vt:lpstr>
      <vt:lpstr>'Mar 2007'!Print_Titles</vt:lpstr>
      <vt:lpstr>'May 1995'!Print_Titles</vt:lpstr>
      <vt:lpstr>'May 1997'!Print_Titles</vt:lpstr>
      <vt:lpstr>'May 1998'!Print_Titles</vt:lpstr>
      <vt:lpstr>'May 2001'!Print_Titles</vt:lpstr>
      <vt:lpstr>'May 2002'!Print_Titles</vt:lpstr>
      <vt:lpstr>'May 2004'!Print_Titles</vt:lpstr>
      <vt:lpstr>'May 2005'!Print_Titles</vt:lpstr>
      <vt:lpstr>'May 2006'!Print_Titles</vt:lpstr>
      <vt:lpstr>'May 2007'!Print_Titles</vt:lpstr>
      <vt:lpstr>'Nov 1997'!Print_Titles</vt:lpstr>
      <vt:lpstr>'Nov 2000'!Print_Titles</vt:lpstr>
      <vt:lpstr>'Nov 2002'!Print_Titles</vt:lpstr>
      <vt:lpstr>'Oct 1995'!Print_Titles</vt:lpstr>
      <vt:lpstr>'Oct 1997'!Print_Titles</vt:lpstr>
      <vt:lpstr>'Oct 2000'!Print_Titles</vt:lpstr>
      <vt:lpstr>'Oct 2003'!Print_Titles</vt:lpstr>
      <vt:lpstr>'Oct 2007'!Print_Titles</vt:lpstr>
      <vt:lpstr>'Sep 1994'!Print_Titles</vt:lpstr>
      <vt:lpstr>'Sep 1995'!Print_Titles</vt:lpstr>
      <vt:lpstr>'Sep 1996'!Print_Titles</vt:lpstr>
      <vt:lpstr>'Sep 1997'!Print_Titles</vt:lpstr>
      <vt:lpstr>'Sep 1999'!Print_Titles</vt:lpstr>
      <vt:lpstr>'Sep 2000'!Print_Titles</vt:lpstr>
      <vt:lpstr>Summary!Print_Titles</vt:lpstr>
    </vt:vector>
  </TitlesOfParts>
  <Company>PacifiCorp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R. Bryce Dalley</cp:lastModifiedBy>
  <cp:lastPrinted>2010-04-28T15:31:40Z</cp:lastPrinted>
  <dcterms:created xsi:type="dcterms:W3CDTF">1999-03-17T18:55:46Z</dcterms:created>
  <dcterms:modified xsi:type="dcterms:W3CDTF">2010-11-19T17:01:35Z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0x0101006E56B4D1795A2E4DB2F0B01679ED314A0096E45178E737B2439E5D7C497507581C</vt:lpwstr>
  </property>
  <property fmtid="{D5CDD505-2E9C-101B-9397-08002B2CF9AE}" pid="4" name="_docset_NoMedatataSyncRequired">
    <vt:lpwstr>False</vt:lpwstr>
  </property>
</Properties>
</file>